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328"/>
  <workbookPr filterPrivacy="1" defaultThemeVersion="124226"/>
  <xr:revisionPtr revIDLastSave="0" documentId="13_ncr:1_{36FF033B-7FDB-47E4-9E75-2D5EC7A4385E}" xr6:coauthVersionLast="45" xr6:coauthVersionMax="45" xr10:uidLastSave="{00000000-0000-0000-0000-000000000000}"/>
  <bookViews>
    <workbookView xWindow="-120" yWindow="-120" windowWidth="29040" windowHeight="15840" activeTab="4" xr2:uid="{00000000-000D-0000-FFFF-FFFF00000000}"/>
  </bookViews>
  <sheets>
    <sheet name="Inputs" sheetId="14" r:id="rId1"/>
    <sheet name="Product" sheetId="17" r:id="rId2"/>
    <sheet name="Infra" sheetId="20" r:id="rId3"/>
    <sheet name="Calc" sheetId="15" r:id="rId4"/>
    <sheet name="CF" sheetId="3" r:id="rId5"/>
    <sheet name="IS" sheetId="22" r:id="rId6"/>
    <sheet name="BS" sheetId="23" r:id="rId7"/>
  </sheets>
  <definedNames>
    <definedName name="_xlnm.Print_Area" localSheetId="6">BS!$A$1:$ED$36</definedName>
    <definedName name="_xlnm.Print_Area" localSheetId="4">CF!$A$1:$ED$89</definedName>
    <definedName name="_xlnm.Print_Area" localSheetId="5">IS!$A$1:$ED$71</definedName>
    <definedName name="_xlnm.Print_Titles" localSheetId="6">BS!$1:$5</definedName>
    <definedName name="_xlnm.Print_Titles" localSheetId="4">CF!$1:$5</definedName>
    <definedName name="_xlnm.Print_Titles" localSheetId="5">IS!$1:$5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6" i="15" l="1"/>
  <c r="I2" i="15"/>
  <c r="D90" i="17"/>
  <c r="D115" i="15"/>
  <c r="I115" i="15"/>
  <c r="E90" i="17"/>
  <c r="D116" i="15"/>
  <c r="I116" i="15"/>
  <c r="F90" i="17"/>
  <c r="D117" i="15"/>
  <c r="I117" i="15"/>
  <c r="G90" i="17"/>
  <c r="D119" i="15"/>
  <c r="I119" i="15"/>
  <c r="H90" i="17"/>
  <c r="D120" i="15"/>
  <c r="I120" i="15"/>
  <c r="I90" i="17"/>
  <c r="D121" i="15"/>
  <c r="I121" i="15"/>
  <c r="J90" i="17"/>
  <c r="D123" i="15"/>
  <c r="I123" i="15"/>
  <c r="K90" i="17"/>
  <c r="D124" i="15"/>
  <c r="I124" i="15"/>
  <c r="L90" i="17"/>
  <c r="D125" i="15"/>
  <c r="I125" i="15"/>
  <c r="M90" i="17"/>
  <c r="D127" i="15"/>
  <c r="I127" i="15"/>
  <c r="N90" i="17"/>
  <c r="D128" i="15"/>
  <c r="I128" i="15"/>
  <c r="O90" i="17"/>
  <c r="D129" i="15"/>
  <c r="I129" i="15"/>
  <c r="P90" i="17"/>
  <c r="D131" i="15"/>
  <c r="I131" i="15"/>
  <c r="Q90" i="17"/>
  <c r="D132" i="15"/>
  <c r="I132" i="15"/>
  <c r="R90" i="17"/>
  <c r="D133" i="15"/>
  <c r="I133" i="15"/>
  <c r="I135" i="15"/>
  <c r="D163" i="15"/>
  <c r="I163" i="15"/>
  <c r="D164" i="15"/>
  <c r="I164" i="15"/>
  <c r="D165" i="15"/>
  <c r="I165" i="15"/>
  <c r="D167" i="15"/>
  <c r="I167" i="15"/>
  <c r="D168" i="15"/>
  <c r="I168" i="15"/>
  <c r="D169" i="15"/>
  <c r="I169" i="15"/>
  <c r="D171" i="15"/>
  <c r="I171" i="15"/>
  <c r="D172" i="15"/>
  <c r="I172" i="15"/>
  <c r="D173" i="15"/>
  <c r="I173" i="15"/>
  <c r="D175" i="15"/>
  <c r="I175" i="15"/>
  <c r="D176" i="15"/>
  <c r="I176" i="15"/>
  <c r="D177" i="15"/>
  <c r="I177" i="15"/>
  <c r="D179" i="15"/>
  <c r="I179" i="15"/>
  <c r="D180" i="15"/>
  <c r="I180" i="15"/>
  <c r="D181" i="15"/>
  <c r="I181" i="15"/>
  <c r="I183" i="15"/>
  <c r="D260" i="15"/>
  <c r="I260" i="15"/>
  <c r="D261" i="15"/>
  <c r="I261" i="15"/>
  <c r="D262" i="15"/>
  <c r="I262" i="15"/>
  <c r="D264" i="15"/>
  <c r="I264" i="15"/>
  <c r="D265" i="15"/>
  <c r="I265" i="15"/>
  <c r="D266" i="15"/>
  <c r="I266" i="15"/>
  <c r="D268" i="15"/>
  <c r="I268" i="15"/>
  <c r="D269" i="15"/>
  <c r="I269" i="15"/>
  <c r="D270" i="15"/>
  <c r="I270" i="15"/>
  <c r="D272" i="15"/>
  <c r="I272" i="15"/>
  <c r="D273" i="15"/>
  <c r="I273" i="15"/>
  <c r="D274" i="15"/>
  <c r="I274" i="15"/>
  <c r="D276" i="15"/>
  <c r="I276" i="15"/>
  <c r="D277" i="15"/>
  <c r="I277" i="15"/>
  <c r="D278" i="15"/>
  <c r="I278" i="15"/>
  <c r="I280" i="15"/>
  <c r="D284" i="15"/>
  <c r="I284" i="15"/>
  <c r="D285" i="15"/>
  <c r="I285" i="15"/>
  <c r="D286" i="15"/>
  <c r="I286" i="15"/>
  <c r="D288" i="15"/>
  <c r="I288" i="15"/>
  <c r="D289" i="15"/>
  <c r="I289" i="15"/>
  <c r="D290" i="15"/>
  <c r="I290" i="15"/>
  <c r="D292" i="15"/>
  <c r="I292" i="15"/>
  <c r="D293" i="15"/>
  <c r="I293" i="15"/>
  <c r="D294" i="15"/>
  <c r="I294" i="15"/>
  <c r="D296" i="15"/>
  <c r="I296" i="15"/>
  <c r="D297" i="15"/>
  <c r="I297" i="15"/>
  <c r="D298" i="15"/>
  <c r="I298" i="15"/>
  <c r="D300" i="15"/>
  <c r="I300" i="15"/>
  <c r="D301" i="15"/>
  <c r="I301" i="15"/>
  <c r="D302" i="15"/>
  <c r="I302" i="15"/>
  <c r="I304" i="15"/>
  <c r="I10" i="15"/>
  <c r="D9" i="14"/>
  <c r="E12" i="15"/>
  <c r="I14" i="15"/>
  <c r="E13" i="15"/>
  <c r="I15" i="15"/>
  <c r="D84" i="17"/>
  <c r="D19" i="15"/>
  <c r="I19" i="15"/>
  <c r="E84" i="17"/>
  <c r="D20" i="15"/>
  <c r="I20" i="15"/>
  <c r="F84" i="17"/>
  <c r="D21" i="15"/>
  <c r="I21" i="15"/>
  <c r="G84" i="17"/>
  <c r="D23" i="15"/>
  <c r="I23" i="15"/>
  <c r="H84" i="17"/>
  <c r="D24" i="15"/>
  <c r="I24" i="15"/>
  <c r="I84" i="17"/>
  <c r="D25" i="15"/>
  <c r="I25" i="15"/>
  <c r="J84" i="17"/>
  <c r="D27" i="15"/>
  <c r="I27" i="15"/>
  <c r="K84" i="17"/>
  <c r="D28" i="15"/>
  <c r="I28" i="15"/>
  <c r="L84" i="17"/>
  <c r="D29" i="15"/>
  <c r="I29" i="15"/>
  <c r="M84" i="17"/>
  <c r="D31" i="15"/>
  <c r="I31" i="15"/>
  <c r="N84" i="17"/>
  <c r="D32" i="15"/>
  <c r="I32" i="15"/>
  <c r="O84" i="17"/>
  <c r="D33" i="15"/>
  <c r="I33" i="15"/>
  <c r="P84" i="17"/>
  <c r="D35" i="15"/>
  <c r="I35" i="15"/>
  <c r="Q84" i="17"/>
  <c r="D36" i="15"/>
  <c r="I36" i="15"/>
  <c r="R84" i="17"/>
  <c r="D37" i="15"/>
  <c r="I37" i="15"/>
  <c r="I39" i="15"/>
  <c r="I43" i="15"/>
  <c r="I44" i="15"/>
  <c r="I45" i="15"/>
  <c r="I47" i="15"/>
  <c r="I48" i="15"/>
  <c r="I49" i="15"/>
  <c r="I51" i="15"/>
  <c r="I52" i="15"/>
  <c r="I53" i="15"/>
  <c r="I55" i="15"/>
  <c r="I56" i="15"/>
  <c r="I57" i="15"/>
  <c r="I59" i="15"/>
  <c r="I60" i="15"/>
  <c r="I61" i="15"/>
  <c r="I63" i="15"/>
  <c r="D86" i="17"/>
  <c r="D67" i="15"/>
  <c r="I67" i="15"/>
  <c r="E86" i="17"/>
  <c r="D68" i="15"/>
  <c r="I68" i="15"/>
  <c r="F86" i="17"/>
  <c r="D69" i="15"/>
  <c r="I69" i="15"/>
  <c r="G86" i="17"/>
  <c r="D71" i="15"/>
  <c r="I71" i="15"/>
  <c r="H86" i="17"/>
  <c r="D72" i="15"/>
  <c r="I72" i="15"/>
  <c r="I86" i="17"/>
  <c r="D73" i="15"/>
  <c r="I73" i="15"/>
  <c r="J86" i="17"/>
  <c r="D75" i="15"/>
  <c r="I75" i="15"/>
  <c r="K86" i="17"/>
  <c r="D76" i="15"/>
  <c r="I76" i="15"/>
  <c r="L86" i="17"/>
  <c r="D77" i="15"/>
  <c r="I77" i="15"/>
  <c r="M86" i="17"/>
  <c r="D79" i="15"/>
  <c r="I79" i="15"/>
  <c r="N86" i="17"/>
  <c r="D80" i="15"/>
  <c r="I80" i="15"/>
  <c r="O86" i="17"/>
  <c r="D81" i="15"/>
  <c r="I81" i="15"/>
  <c r="P86" i="17"/>
  <c r="D83" i="15"/>
  <c r="I83" i="15"/>
  <c r="Q86" i="17"/>
  <c r="D84" i="15"/>
  <c r="I84" i="15"/>
  <c r="R86" i="17"/>
  <c r="D85" i="15"/>
  <c r="I85" i="15"/>
  <c r="I87" i="15"/>
  <c r="I91" i="15"/>
  <c r="I92" i="15"/>
  <c r="I93" i="15"/>
  <c r="I95" i="15"/>
  <c r="I96" i="15"/>
  <c r="I97" i="15"/>
  <c r="I99" i="15"/>
  <c r="I100" i="15"/>
  <c r="I101" i="15"/>
  <c r="I103" i="15"/>
  <c r="I104" i="15"/>
  <c r="I105" i="15"/>
  <c r="I107" i="15"/>
  <c r="I108" i="15"/>
  <c r="I109" i="15"/>
  <c r="I111" i="15"/>
  <c r="I139" i="15"/>
  <c r="I140" i="15"/>
  <c r="I141" i="15"/>
  <c r="I143" i="15"/>
  <c r="I144" i="15"/>
  <c r="I145" i="15"/>
  <c r="I147" i="15"/>
  <c r="I148" i="15"/>
  <c r="I149" i="15"/>
  <c r="I151" i="15"/>
  <c r="I152" i="15"/>
  <c r="I153" i="15"/>
  <c r="I155" i="15"/>
  <c r="I156" i="15"/>
  <c r="I157" i="15"/>
  <c r="I159" i="15"/>
  <c r="I187" i="15"/>
  <c r="I188" i="15"/>
  <c r="I189" i="15"/>
  <c r="I191" i="15"/>
  <c r="I192" i="15"/>
  <c r="I193" i="15"/>
  <c r="I195" i="15"/>
  <c r="I196" i="15"/>
  <c r="I197" i="15"/>
  <c r="I199" i="15"/>
  <c r="I200" i="15"/>
  <c r="I201" i="15"/>
  <c r="I203" i="15"/>
  <c r="I204" i="15"/>
  <c r="I205" i="15"/>
  <c r="I207" i="15"/>
  <c r="I211" i="15"/>
  <c r="I212" i="15"/>
  <c r="I213" i="15"/>
  <c r="I215" i="15"/>
  <c r="I216" i="15"/>
  <c r="I217" i="15"/>
  <c r="I219" i="15"/>
  <c r="I220" i="15"/>
  <c r="I221" i="15"/>
  <c r="I223" i="15"/>
  <c r="I224" i="15"/>
  <c r="I225" i="15"/>
  <c r="I227" i="15"/>
  <c r="I228" i="15"/>
  <c r="I229" i="15"/>
  <c r="I231" i="15"/>
  <c r="I235" i="15"/>
  <c r="I236" i="15"/>
  <c r="I237" i="15"/>
  <c r="I239" i="15"/>
  <c r="I240" i="15"/>
  <c r="I241" i="15"/>
  <c r="I243" i="15"/>
  <c r="I244" i="15"/>
  <c r="I245" i="15"/>
  <c r="I247" i="15"/>
  <c r="I248" i="15"/>
  <c r="I249" i="15"/>
  <c r="I251" i="15"/>
  <c r="I252" i="15"/>
  <c r="I253" i="15"/>
  <c r="I255" i="15"/>
  <c r="D308" i="15"/>
  <c r="I308" i="15"/>
  <c r="D309" i="15"/>
  <c r="I309" i="15"/>
  <c r="D310" i="15"/>
  <c r="I310" i="15"/>
  <c r="D312" i="15"/>
  <c r="I312" i="15"/>
  <c r="D313" i="15"/>
  <c r="I313" i="15"/>
  <c r="D314" i="15"/>
  <c r="I314" i="15"/>
  <c r="D316" i="15"/>
  <c r="I316" i="15"/>
  <c r="D317" i="15"/>
  <c r="I317" i="15"/>
  <c r="D318" i="15"/>
  <c r="I318" i="15"/>
  <c r="D320" i="15"/>
  <c r="I320" i="15"/>
  <c r="D321" i="15"/>
  <c r="I321" i="15"/>
  <c r="D322" i="15"/>
  <c r="I322" i="15"/>
  <c r="D324" i="15"/>
  <c r="I324" i="15"/>
  <c r="D325" i="15"/>
  <c r="I325" i="15"/>
  <c r="D326" i="15"/>
  <c r="I326" i="15"/>
  <c r="I328" i="15"/>
  <c r="E332" i="15"/>
  <c r="I332" i="15"/>
  <c r="E333" i="15"/>
  <c r="I333" i="15"/>
  <c r="E334" i="15"/>
  <c r="I334" i="15"/>
  <c r="E336" i="15"/>
  <c r="I336" i="15"/>
  <c r="E337" i="15"/>
  <c r="I337" i="15"/>
  <c r="E338" i="15"/>
  <c r="I338" i="15"/>
  <c r="E340" i="15"/>
  <c r="I340" i="15"/>
  <c r="E341" i="15"/>
  <c r="I341" i="15"/>
  <c r="E342" i="15"/>
  <c r="I342" i="15"/>
  <c r="E344" i="15"/>
  <c r="I344" i="15"/>
  <c r="E345" i="15"/>
  <c r="I345" i="15"/>
  <c r="E346" i="15"/>
  <c r="I346" i="15"/>
  <c r="E348" i="15"/>
  <c r="I348" i="15"/>
  <c r="E349" i="15"/>
  <c r="I349" i="15"/>
  <c r="E350" i="15"/>
  <c r="I350" i="15"/>
  <c r="I352" i="15"/>
  <c r="D82" i="17"/>
  <c r="D356" i="15"/>
  <c r="E356" i="15"/>
  <c r="I356" i="15"/>
  <c r="E82" i="17"/>
  <c r="D357" i="15"/>
  <c r="E357" i="15"/>
  <c r="I357" i="15"/>
  <c r="F82" i="17"/>
  <c r="D358" i="15"/>
  <c r="E358" i="15"/>
  <c r="I358" i="15"/>
  <c r="G82" i="17"/>
  <c r="D360" i="15"/>
  <c r="I360" i="15"/>
  <c r="H82" i="17"/>
  <c r="D361" i="15"/>
  <c r="I361" i="15"/>
  <c r="I82" i="17"/>
  <c r="D362" i="15"/>
  <c r="I362" i="15"/>
  <c r="J82" i="17"/>
  <c r="D364" i="15"/>
  <c r="I364" i="15"/>
  <c r="K82" i="17"/>
  <c r="D365" i="15"/>
  <c r="I365" i="15"/>
  <c r="L82" i="17"/>
  <c r="D366" i="15"/>
  <c r="I366" i="15"/>
  <c r="M82" i="17"/>
  <c r="D368" i="15"/>
  <c r="I368" i="15"/>
  <c r="N82" i="17"/>
  <c r="D369" i="15"/>
  <c r="I369" i="15"/>
  <c r="O82" i="17"/>
  <c r="D370" i="15"/>
  <c r="I370" i="15"/>
  <c r="P82" i="17"/>
  <c r="D372" i="15"/>
  <c r="I372" i="15"/>
  <c r="Q82" i="17"/>
  <c r="D373" i="15"/>
  <c r="I373" i="15"/>
  <c r="R82" i="17"/>
  <c r="D374" i="15"/>
  <c r="I374" i="15"/>
  <c r="I376" i="15"/>
  <c r="D380" i="15"/>
  <c r="I380" i="15"/>
  <c r="D381" i="15"/>
  <c r="I381" i="15"/>
  <c r="D382" i="15"/>
  <c r="I382" i="15"/>
  <c r="D384" i="15"/>
  <c r="I384" i="15"/>
  <c r="D385" i="15"/>
  <c r="I385" i="15"/>
  <c r="D386" i="15"/>
  <c r="I386" i="15"/>
  <c r="D388" i="15"/>
  <c r="I388" i="15"/>
  <c r="D389" i="15"/>
  <c r="I389" i="15"/>
  <c r="D390" i="15"/>
  <c r="I390" i="15"/>
  <c r="D392" i="15"/>
  <c r="I392" i="15"/>
  <c r="D393" i="15"/>
  <c r="I393" i="15"/>
  <c r="D394" i="15"/>
  <c r="I394" i="15"/>
  <c r="D396" i="15"/>
  <c r="I396" i="15"/>
  <c r="D397" i="15"/>
  <c r="I397" i="15"/>
  <c r="D398" i="15"/>
  <c r="I398" i="15"/>
  <c r="I400" i="15"/>
  <c r="D404" i="15"/>
  <c r="I404" i="15"/>
  <c r="D405" i="15"/>
  <c r="I405" i="15"/>
  <c r="D406" i="15"/>
  <c r="I406" i="15"/>
  <c r="D408" i="15"/>
  <c r="I408" i="15"/>
  <c r="D409" i="15"/>
  <c r="I409" i="15"/>
  <c r="D410" i="15"/>
  <c r="I410" i="15"/>
  <c r="D412" i="15"/>
  <c r="I412" i="15"/>
  <c r="D413" i="15"/>
  <c r="I413" i="15"/>
  <c r="D414" i="15"/>
  <c r="I414" i="15"/>
  <c r="D416" i="15"/>
  <c r="I416" i="15"/>
  <c r="D417" i="15"/>
  <c r="I417" i="15"/>
  <c r="D418" i="15"/>
  <c r="I418" i="15"/>
  <c r="D420" i="15"/>
  <c r="I420" i="15"/>
  <c r="D421" i="15"/>
  <c r="I421" i="15"/>
  <c r="D422" i="15"/>
  <c r="I422" i="15"/>
  <c r="I424" i="15"/>
  <c r="D428" i="15"/>
  <c r="I428" i="15"/>
  <c r="D429" i="15"/>
  <c r="I429" i="15"/>
  <c r="D430" i="15"/>
  <c r="I430" i="15"/>
  <c r="D432" i="15"/>
  <c r="I432" i="15"/>
  <c r="D433" i="15"/>
  <c r="I433" i="15"/>
  <c r="D434" i="15"/>
  <c r="I434" i="15"/>
  <c r="D436" i="15"/>
  <c r="I436" i="15"/>
  <c r="D437" i="15"/>
  <c r="I437" i="15"/>
  <c r="D438" i="15"/>
  <c r="I438" i="15"/>
  <c r="D440" i="15"/>
  <c r="I440" i="15"/>
  <c r="D441" i="15"/>
  <c r="I441" i="15"/>
  <c r="D442" i="15"/>
  <c r="I442" i="15"/>
  <c r="D444" i="15"/>
  <c r="I444" i="15"/>
  <c r="D445" i="15"/>
  <c r="I445" i="15"/>
  <c r="D446" i="15"/>
  <c r="I446" i="15"/>
  <c r="I448" i="15"/>
  <c r="D452" i="15"/>
  <c r="I452" i="15"/>
  <c r="D453" i="15"/>
  <c r="I453" i="15"/>
  <c r="D454" i="15"/>
  <c r="I454" i="15"/>
  <c r="D456" i="15"/>
  <c r="I456" i="15"/>
  <c r="D457" i="15"/>
  <c r="I457" i="15"/>
  <c r="D458" i="15"/>
  <c r="I458" i="15"/>
  <c r="D460" i="15"/>
  <c r="I460" i="15"/>
  <c r="D461" i="15"/>
  <c r="I461" i="15"/>
  <c r="D462" i="15"/>
  <c r="I462" i="15"/>
  <c r="D464" i="15"/>
  <c r="I464" i="15"/>
  <c r="D465" i="15"/>
  <c r="I465" i="15"/>
  <c r="D466" i="15"/>
  <c r="I466" i="15"/>
  <c r="D468" i="15"/>
  <c r="I468" i="15"/>
  <c r="D469" i="15"/>
  <c r="I469" i="15"/>
  <c r="D470" i="15"/>
  <c r="I470" i="15"/>
  <c r="I472" i="15"/>
  <c r="D476" i="15"/>
  <c r="I476" i="15"/>
  <c r="D477" i="15"/>
  <c r="I477" i="15"/>
  <c r="D478" i="15"/>
  <c r="I478" i="15"/>
  <c r="D480" i="15"/>
  <c r="I480" i="15"/>
  <c r="D481" i="15"/>
  <c r="I481" i="15"/>
  <c r="D482" i="15"/>
  <c r="I482" i="15"/>
  <c r="D484" i="15"/>
  <c r="I484" i="15"/>
  <c r="D485" i="15"/>
  <c r="I485" i="15"/>
  <c r="D486" i="15"/>
  <c r="I486" i="15"/>
  <c r="D488" i="15"/>
  <c r="I488" i="15"/>
  <c r="D489" i="15"/>
  <c r="I489" i="15"/>
  <c r="D490" i="15"/>
  <c r="I490" i="15"/>
  <c r="D492" i="15"/>
  <c r="I492" i="15"/>
  <c r="D493" i="15"/>
  <c r="I493" i="15"/>
  <c r="D494" i="15"/>
  <c r="I494" i="15"/>
  <c r="I496" i="15"/>
  <c r="D500" i="15"/>
  <c r="I500" i="15"/>
  <c r="D501" i="15"/>
  <c r="I501" i="15"/>
  <c r="D502" i="15"/>
  <c r="I502" i="15"/>
  <c r="D504" i="15"/>
  <c r="I504" i="15"/>
  <c r="D505" i="15"/>
  <c r="I505" i="15"/>
  <c r="D506" i="15"/>
  <c r="I506" i="15"/>
  <c r="D508" i="15"/>
  <c r="I508" i="15"/>
  <c r="D509" i="15"/>
  <c r="I509" i="15"/>
  <c r="D510" i="15"/>
  <c r="I510" i="15"/>
  <c r="D512" i="15"/>
  <c r="I512" i="15"/>
  <c r="D513" i="15"/>
  <c r="I513" i="15"/>
  <c r="D514" i="15"/>
  <c r="I514" i="15"/>
  <c r="D516" i="15"/>
  <c r="I516" i="15"/>
  <c r="D517" i="15"/>
  <c r="I517" i="15"/>
  <c r="D518" i="15"/>
  <c r="I518" i="15"/>
  <c r="I520" i="15"/>
  <c r="D524" i="15"/>
  <c r="I524" i="15"/>
  <c r="D525" i="15"/>
  <c r="I525" i="15"/>
  <c r="D526" i="15"/>
  <c r="I526" i="15"/>
  <c r="D528" i="15"/>
  <c r="I528" i="15"/>
  <c r="D529" i="15"/>
  <c r="I529" i="15"/>
  <c r="D530" i="15"/>
  <c r="I530" i="15"/>
  <c r="D532" i="15"/>
  <c r="I532" i="15"/>
  <c r="D533" i="15"/>
  <c r="I533" i="15"/>
  <c r="D534" i="15"/>
  <c r="I534" i="15"/>
  <c r="D536" i="15"/>
  <c r="I536" i="15"/>
  <c r="D537" i="15"/>
  <c r="I537" i="15"/>
  <c r="D538" i="15"/>
  <c r="I538" i="15"/>
  <c r="D540" i="15"/>
  <c r="I540" i="15"/>
  <c r="D541" i="15"/>
  <c r="I541" i="15"/>
  <c r="D542" i="15"/>
  <c r="I542" i="15"/>
  <c r="I544" i="15"/>
  <c r="E7" i="15"/>
  <c r="J2" i="15"/>
  <c r="J67" i="15"/>
  <c r="J91" i="15"/>
  <c r="J115" i="15"/>
  <c r="J139" i="15"/>
  <c r="J235" i="15"/>
  <c r="K2" i="15"/>
  <c r="K67" i="15"/>
  <c r="K91" i="15"/>
  <c r="K115" i="15"/>
  <c r="K139" i="15"/>
  <c r="K235" i="15"/>
  <c r="L2" i="15"/>
  <c r="L67" i="15"/>
  <c r="L91" i="15"/>
  <c r="L115" i="15"/>
  <c r="L139" i="15"/>
  <c r="L235" i="15"/>
  <c r="M2" i="15"/>
  <c r="M67" i="15"/>
  <c r="M91" i="15"/>
  <c r="M115" i="15"/>
  <c r="M139" i="15"/>
  <c r="M235" i="15"/>
  <c r="N2" i="15"/>
  <c r="N67" i="15"/>
  <c r="N91" i="15"/>
  <c r="N115" i="15"/>
  <c r="N139" i="15"/>
  <c r="N235" i="15"/>
  <c r="O2" i="15"/>
  <c r="O67" i="15"/>
  <c r="O91" i="15"/>
  <c r="O115" i="15"/>
  <c r="O139" i="15"/>
  <c r="O235" i="15"/>
  <c r="P2" i="15"/>
  <c r="P67" i="15"/>
  <c r="P91" i="15"/>
  <c r="P115" i="15"/>
  <c r="P139" i="15"/>
  <c r="P235" i="15"/>
  <c r="Q2" i="15"/>
  <c r="E67" i="15"/>
  <c r="F67" i="15"/>
  <c r="Q67" i="15"/>
  <c r="Q91" i="15"/>
  <c r="E115" i="15"/>
  <c r="F115" i="15"/>
  <c r="Q115" i="15"/>
  <c r="Q139" i="15"/>
  <c r="Q235" i="15"/>
  <c r="R2" i="15"/>
  <c r="R67" i="15"/>
  <c r="R91" i="15"/>
  <c r="R115" i="15"/>
  <c r="R139" i="15"/>
  <c r="R235" i="15"/>
  <c r="S2" i="15"/>
  <c r="S67" i="15"/>
  <c r="S91" i="15"/>
  <c r="S115" i="15"/>
  <c r="S139" i="15"/>
  <c r="S235" i="15"/>
  <c r="T2" i="15"/>
  <c r="T67" i="15"/>
  <c r="T91" i="15"/>
  <c r="T115" i="15"/>
  <c r="T139" i="15"/>
  <c r="T235" i="15"/>
  <c r="U2" i="15"/>
  <c r="U67" i="15"/>
  <c r="U91" i="15"/>
  <c r="U115" i="15"/>
  <c r="U139" i="15"/>
  <c r="U235" i="15"/>
  <c r="V2" i="15"/>
  <c r="V67" i="15"/>
  <c r="V91" i="15"/>
  <c r="V115" i="15"/>
  <c r="V139" i="15"/>
  <c r="V235" i="15"/>
  <c r="W2" i="15"/>
  <c r="W67" i="15"/>
  <c r="W91" i="15"/>
  <c r="W115" i="15"/>
  <c r="W139" i="15"/>
  <c r="W235" i="15"/>
  <c r="X2" i="15"/>
  <c r="X67" i="15"/>
  <c r="X91" i="15"/>
  <c r="X115" i="15"/>
  <c r="X139" i="15"/>
  <c r="X235" i="15"/>
  <c r="Y2" i="15"/>
  <c r="Y67" i="15"/>
  <c r="Y91" i="15"/>
  <c r="Y115" i="15"/>
  <c r="Y139" i="15"/>
  <c r="Y235" i="15"/>
  <c r="Z2" i="15"/>
  <c r="Z67" i="15"/>
  <c r="Z91" i="15"/>
  <c r="Z115" i="15"/>
  <c r="Z139" i="15"/>
  <c r="Z235" i="15"/>
  <c r="AA2" i="15"/>
  <c r="AA67" i="15"/>
  <c r="AA91" i="15"/>
  <c r="AA115" i="15"/>
  <c r="AA139" i="15"/>
  <c r="AA235" i="15"/>
  <c r="AB2" i="15"/>
  <c r="AB67" i="15"/>
  <c r="AB91" i="15"/>
  <c r="AB115" i="15"/>
  <c r="AB139" i="15"/>
  <c r="AB235" i="15"/>
  <c r="AC2" i="15"/>
  <c r="AC67" i="15"/>
  <c r="AC91" i="15"/>
  <c r="AC115" i="15"/>
  <c r="AC139" i="15"/>
  <c r="AC235" i="15"/>
  <c r="AD2" i="15"/>
  <c r="AD67" i="15"/>
  <c r="AD91" i="15"/>
  <c r="AD115" i="15"/>
  <c r="AD139" i="15"/>
  <c r="AD235" i="15"/>
  <c r="AE2" i="15"/>
  <c r="AE67" i="15"/>
  <c r="AE91" i="15"/>
  <c r="AE115" i="15"/>
  <c r="AE139" i="15"/>
  <c r="AE235" i="15"/>
  <c r="AF2" i="15"/>
  <c r="AF67" i="15"/>
  <c r="AF91" i="15"/>
  <c r="AF115" i="15"/>
  <c r="AF139" i="15"/>
  <c r="AF235" i="15"/>
  <c r="AG2" i="15"/>
  <c r="AG67" i="15"/>
  <c r="AG91" i="15"/>
  <c r="AG115" i="15"/>
  <c r="AG139" i="15"/>
  <c r="AG235" i="15"/>
  <c r="AH2" i="15"/>
  <c r="AH67" i="15"/>
  <c r="AH91" i="15"/>
  <c r="AH115" i="15"/>
  <c r="AH139" i="15"/>
  <c r="AH235" i="15"/>
  <c r="AI2" i="15"/>
  <c r="AI67" i="15"/>
  <c r="AI91" i="15"/>
  <c r="AI115" i="15"/>
  <c r="AI139" i="15"/>
  <c r="AI235" i="15"/>
  <c r="AJ2" i="15"/>
  <c r="AJ67" i="15"/>
  <c r="AJ91" i="15"/>
  <c r="AJ115" i="15"/>
  <c r="AJ139" i="15"/>
  <c r="AJ235" i="15"/>
  <c r="AK2" i="15"/>
  <c r="AK67" i="15"/>
  <c r="AK91" i="15"/>
  <c r="AK115" i="15"/>
  <c r="AK139" i="15"/>
  <c r="AK235" i="15"/>
  <c r="AL2" i="15"/>
  <c r="AL67" i="15"/>
  <c r="AL91" i="15"/>
  <c r="AL115" i="15"/>
  <c r="AL139" i="15"/>
  <c r="AL235" i="15"/>
  <c r="AM2" i="15"/>
  <c r="AM67" i="15"/>
  <c r="AM91" i="15"/>
  <c r="AM115" i="15"/>
  <c r="AM139" i="15"/>
  <c r="AM235" i="15"/>
  <c r="AN2" i="15"/>
  <c r="AN67" i="15"/>
  <c r="AN91" i="15"/>
  <c r="AN115" i="15"/>
  <c r="AN139" i="15"/>
  <c r="AN235" i="15"/>
  <c r="AO2" i="15"/>
  <c r="AO67" i="15"/>
  <c r="AO91" i="15"/>
  <c r="AO115" i="15"/>
  <c r="AO139" i="15"/>
  <c r="AO235" i="15"/>
  <c r="AP2" i="15"/>
  <c r="AP67" i="15"/>
  <c r="AP91" i="15"/>
  <c r="AP115" i="15"/>
  <c r="AP139" i="15"/>
  <c r="AP235" i="15"/>
  <c r="AQ2" i="15"/>
  <c r="AQ67" i="15"/>
  <c r="AQ91" i="15"/>
  <c r="AQ115" i="15"/>
  <c r="AQ139" i="15"/>
  <c r="AQ235" i="15"/>
  <c r="AR2" i="15"/>
  <c r="AR67" i="15"/>
  <c r="AR91" i="15"/>
  <c r="AR115" i="15"/>
  <c r="AR139" i="15"/>
  <c r="AR235" i="15"/>
  <c r="AS2" i="15"/>
  <c r="AS67" i="15"/>
  <c r="AS91" i="15"/>
  <c r="AS115" i="15"/>
  <c r="AS139" i="15"/>
  <c r="AS235" i="15"/>
  <c r="AT2" i="15"/>
  <c r="AT67" i="15"/>
  <c r="AT91" i="15"/>
  <c r="AT115" i="15"/>
  <c r="AT139" i="15"/>
  <c r="AT235" i="15"/>
  <c r="AU2" i="15"/>
  <c r="AU67" i="15"/>
  <c r="AU91" i="15"/>
  <c r="AU115" i="15"/>
  <c r="AU139" i="15"/>
  <c r="AU235" i="15"/>
  <c r="AV2" i="15"/>
  <c r="AV67" i="15"/>
  <c r="AV91" i="15"/>
  <c r="AV115" i="15"/>
  <c r="AV139" i="15"/>
  <c r="AV235" i="15"/>
  <c r="AW2" i="15"/>
  <c r="AW67" i="15"/>
  <c r="AW91" i="15"/>
  <c r="AW115" i="15"/>
  <c r="AW139" i="15"/>
  <c r="AW235" i="15"/>
  <c r="AX2" i="15"/>
  <c r="AX67" i="15"/>
  <c r="AX91" i="15"/>
  <c r="AX115" i="15"/>
  <c r="AX139" i="15"/>
  <c r="AX235" i="15"/>
  <c r="AY2" i="15"/>
  <c r="AY67" i="15"/>
  <c r="AY91" i="15"/>
  <c r="AY115" i="15"/>
  <c r="AY139" i="15"/>
  <c r="AY235" i="15"/>
  <c r="AZ2" i="15"/>
  <c r="AZ67" i="15"/>
  <c r="AZ91" i="15"/>
  <c r="AZ115" i="15"/>
  <c r="AZ139" i="15"/>
  <c r="AZ235" i="15"/>
  <c r="BA2" i="15"/>
  <c r="BA67" i="15"/>
  <c r="BA91" i="15"/>
  <c r="BA115" i="15"/>
  <c r="BA139" i="15"/>
  <c r="BA235" i="15"/>
  <c r="BB2" i="15"/>
  <c r="BB67" i="15"/>
  <c r="BB91" i="15"/>
  <c r="BB115" i="15"/>
  <c r="BB139" i="15"/>
  <c r="BB235" i="15"/>
  <c r="BC2" i="15"/>
  <c r="BC67" i="15"/>
  <c r="BC91" i="15"/>
  <c r="BC115" i="15"/>
  <c r="BC139" i="15"/>
  <c r="BC235" i="15"/>
  <c r="BD2" i="15"/>
  <c r="BD67" i="15"/>
  <c r="BD91" i="15"/>
  <c r="BD115" i="15"/>
  <c r="BD139" i="15"/>
  <c r="BD235" i="15"/>
  <c r="BE2" i="15"/>
  <c r="BE67" i="15"/>
  <c r="BE91" i="15"/>
  <c r="BE115" i="15"/>
  <c r="BE139" i="15"/>
  <c r="BE235" i="15"/>
  <c r="BF2" i="15"/>
  <c r="BF67" i="15"/>
  <c r="BF91" i="15"/>
  <c r="BF115" i="15"/>
  <c r="BF139" i="15"/>
  <c r="BF235" i="15"/>
  <c r="BG2" i="15"/>
  <c r="BG67" i="15"/>
  <c r="BG91" i="15"/>
  <c r="BG115" i="15"/>
  <c r="BG139" i="15"/>
  <c r="BG235" i="15"/>
  <c r="BH2" i="15"/>
  <c r="BH67" i="15"/>
  <c r="BH91" i="15"/>
  <c r="BH115" i="15"/>
  <c r="BH139" i="15"/>
  <c r="BH235" i="15"/>
  <c r="BI2" i="15"/>
  <c r="BI67" i="15"/>
  <c r="BI91" i="15"/>
  <c r="BI115" i="15"/>
  <c r="BI139" i="15"/>
  <c r="BI235" i="15"/>
  <c r="BJ2" i="15"/>
  <c r="BJ67" i="15"/>
  <c r="BJ91" i="15"/>
  <c r="BJ115" i="15"/>
  <c r="BJ139" i="15"/>
  <c r="BJ235" i="15"/>
  <c r="BK2" i="15"/>
  <c r="BK67" i="15"/>
  <c r="BK91" i="15"/>
  <c r="BK115" i="15"/>
  <c r="BK139" i="15"/>
  <c r="BK235" i="15"/>
  <c r="BL2" i="15"/>
  <c r="BL67" i="15"/>
  <c r="BL91" i="15"/>
  <c r="BL115" i="15"/>
  <c r="BL139" i="15"/>
  <c r="BL235" i="15"/>
  <c r="BM2" i="15"/>
  <c r="BM67" i="15"/>
  <c r="BM91" i="15"/>
  <c r="BM115" i="15"/>
  <c r="BM139" i="15"/>
  <c r="BM235" i="15"/>
  <c r="BN2" i="15"/>
  <c r="BN67" i="15"/>
  <c r="BN91" i="15"/>
  <c r="BN115" i="15"/>
  <c r="BN139" i="15"/>
  <c r="BN235" i="15"/>
  <c r="BO2" i="15"/>
  <c r="BO67" i="15"/>
  <c r="BO91" i="15"/>
  <c r="BO115" i="15"/>
  <c r="BO139" i="15"/>
  <c r="BO235" i="15"/>
  <c r="BP2" i="15"/>
  <c r="BP67" i="15"/>
  <c r="BP91" i="15"/>
  <c r="BP115" i="15"/>
  <c r="BP139" i="15"/>
  <c r="BP235" i="15"/>
  <c r="BQ2" i="15"/>
  <c r="BQ67" i="15"/>
  <c r="BQ91" i="15"/>
  <c r="BQ115" i="15"/>
  <c r="BQ139" i="15"/>
  <c r="BQ235" i="15"/>
  <c r="BR2" i="15"/>
  <c r="BR67" i="15"/>
  <c r="BR91" i="15"/>
  <c r="BR115" i="15"/>
  <c r="BR139" i="15"/>
  <c r="BR235" i="15"/>
  <c r="BS2" i="15"/>
  <c r="BS67" i="15"/>
  <c r="BS91" i="15"/>
  <c r="BS115" i="15"/>
  <c r="BS139" i="15"/>
  <c r="BS235" i="15"/>
  <c r="BT2" i="15"/>
  <c r="BT67" i="15"/>
  <c r="BT91" i="15"/>
  <c r="BT115" i="15"/>
  <c r="BT139" i="15"/>
  <c r="BT235" i="15"/>
  <c r="BU2" i="15"/>
  <c r="BU67" i="15"/>
  <c r="BU91" i="15"/>
  <c r="BU115" i="15"/>
  <c r="BU139" i="15"/>
  <c r="BU235" i="15"/>
  <c r="BV2" i="15"/>
  <c r="BV67" i="15"/>
  <c r="BV91" i="15"/>
  <c r="BV115" i="15"/>
  <c r="BV139" i="15"/>
  <c r="BV235" i="15"/>
  <c r="BW2" i="15"/>
  <c r="BW67" i="15"/>
  <c r="BW91" i="15"/>
  <c r="BW115" i="15"/>
  <c r="BW139" i="15"/>
  <c r="BW235" i="15"/>
  <c r="BX2" i="15"/>
  <c r="BX67" i="15"/>
  <c r="BX91" i="15"/>
  <c r="BX115" i="15"/>
  <c r="BX139" i="15"/>
  <c r="BX235" i="15"/>
  <c r="BY2" i="15"/>
  <c r="BY67" i="15"/>
  <c r="BY91" i="15"/>
  <c r="BY115" i="15"/>
  <c r="BY139" i="15"/>
  <c r="BY235" i="15"/>
  <c r="BZ2" i="15"/>
  <c r="BZ67" i="15"/>
  <c r="BZ91" i="15"/>
  <c r="BZ115" i="15"/>
  <c r="BZ139" i="15"/>
  <c r="BZ235" i="15"/>
  <c r="CA2" i="15"/>
  <c r="CA67" i="15"/>
  <c r="CA91" i="15"/>
  <c r="CA115" i="15"/>
  <c r="CA139" i="15"/>
  <c r="CA235" i="15"/>
  <c r="CB2" i="15"/>
  <c r="CB67" i="15"/>
  <c r="CB91" i="15"/>
  <c r="CB115" i="15"/>
  <c r="CB139" i="15"/>
  <c r="CB235" i="15"/>
  <c r="CC2" i="15"/>
  <c r="CC67" i="15"/>
  <c r="CC91" i="15"/>
  <c r="CC115" i="15"/>
  <c r="CC139" i="15"/>
  <c r="CC235" i="15"/>
  <c r="CD2" i="15"/>
  <c r="CD67" i="15"/>
  <c r="CD91" i="15"/>
  <c r="CD115" i="15"/>
  <c r="CD139" i="15"/>
  <c r="CD235" i="15"/>
  <c r="CE2" i="15"/>
  <c r="CE67" i="15"/>
  <c r="CE91" i="15"/>
  <c r="CE115" i="15"/>
  <c r="CE139" i="15"/>
  <c r="CE235" i="15"/>
  <c r="CF2" i="15"/>
  <c r="CF67" i="15"/>
  <c r="CF91" i="15"/>
  <c r="CF115" i="15"/>
  <c r="CF139" i="15"/>
  <c r="CF235" i="15"/>
  <c r="CG2" i="15"/>
  <c r="CG67" i="15"/>
  <c r="CG91" i="15"/>
  <c r="CG115" i="15"/>
  <c r="CG139" i="15"/>
  <c r="CG235" i="15"/>
  <c r="CH2" i="15"/>
  <c r="CH67" i="15"/>
  <c r="CH91" i="15"/>
  <c r="CH115" i="15"/>
  <c r="CH139" i="15"/>
  <c r="CH235" i="15"/>
  <c r="CI2" i="15"/>
  <c r="CI67" i="15"/>
  <c r="CI91" i="15"/>
  <c r="CI115" i="15"/>
  <c r="CI139" i="15"/>
  <c r="CI235" i="15"/>
  <c r="CJ2" i="15"/>
  <c r="CJ67" i="15"/>
  <c r="CJ91" i="15"/>
  <c r="CJ115" i="15"/>
  <c r="CJ139" i="15"/>
  <c r="CJ235" i="15"/>
  <c r="CK2" i="15"/>
  <c r="CK67" i="15"/>
  <c r="CK91" i="15"/>
  <c r="CK115" i="15"/>
  <c r="CK139" i="15"/>
  <c r="CK235" i="15"/>
  <c r="CL2" i="15"/>
  <c r="CL67" i="15"/>
  <c r="CL91" i="15"/>
  <c r="CL115" i="15"/>
  <c r="CL139" i="15"/>
  <c r="CL235" i="15"/>
  <c r="CM2" i="15"/>
  <c r="CM67" i="15"/>
  <c r="CM91" i="15"/>
  <c r="CM115" i="15"/>
  <c r="CM139" i="15"/>
  <c r="CM235" i="15"/>
  <c r="CN2" i="15"/>
  <c r="CN67" i="15"/>
  <c r="CN91" i="15"/>
  <c r="CN115" i="15"/>
  <c r="CN139" i="15"/>
  <c r="CN235" i="15"/>
  <c r="CO2" i="15"/>
  <c r="CO67" i="15"/>
  <c r="CO91" i="15"/>
  <c r="CO115" i="15"/>
  <c r="CO139" i="15"/>
  <c r="CO235" i="15"/>
  <c r="CP2" i="15"/>
  <c r="CP67" i="15"/>
  <c r="CP91" i="15"/>
  <c r="CP115" i="15"/>
  <c r="CP139" i="15"/>
  <c r="CP235" i="15"/>
  <c r="CQ2" i="15"/>
  <c r="CQ67" i="15"/>
  <c r="CQ91" i="15"/>
  <c r="CQ115" i="15"/>
  <c r="CQ139" i="15"/>
  <c r="CQ235" i="15"/>
  <c r="CR2" i="15"/>
  <c r="CR67" i="15"/>
  <c r="CR91" i="15"/>
  <c r="CR115" i="15"/>
  <c r="CR139" i="15"/>
  <c r="CR235" i="15"/>
  <c r="CS2" i="15"/>
  <c r="CS67" i="15"/>
  <c r="CS91" i="15"/>
  <c r="CS115" i="15"/>
  <c r="CS139" i="15"/>
  <c r="CS235" i="15"/>
  <c r="CT2" i="15"/>
  <c r="CT67" i="15"/>
  <c r="CT91" i="15"/>
  <c r="CT115" i="15"/>
  <c r="CT139" i="15"/>
  <c r="CT235" i="15"/>
  <c r="CU2" i="15"/>
  <c r="CU67" i="15"/>
  <c r="CU91" i="15"/>
  <c r="CU115" i="15"/>
  <c r="CU139" i="15"/>
  <c r="CU235" i="15"/>
  <c r="CV2" i="15"/>
  <c r="CV67" i="15"/>
  <c r="CV91" i="15"/>
  <c r="CV115" i="15"/>
  <c r="CV139" i="15"/>
  <c r="CV235" i="15"/>
  <c r="CW2" i="15"/>
  <c r="CW67" i="15"/>
  <c r="CW91" i="15"/>
  <c r="CW115" i="15"/>
  <c r="CW139" i="15"/>
  <c r="CW235" i="15"/>
  <c r="CX2" i="15"/>
  <c r="CX67" i="15"/>
  <c r="CX91" i="15"/>
  <c r="CX115" i="15"/>
  <c r="CX139" i="15"/>
  <c r="CX235" i="15"/>
  <c r="CY2" i="15"/>
  <c r="CY67" i="15"/>
  <c r="CY91" i="15"/>
  <c r="CY115" i="15"/>
  <c r="CY139" i="15"/>
  <c r="CY235" i="15"/>
  <c r="CZ2" i="15"/>
  <c r="CZ67" i="15"/>
  <c r="CZ91" i="15"/>
  <c r="CZ115" i="15"/>
  <c r="CZ139" i="15"/>
  <c r="CZ235" i="15"/>
  <c r="DA2" i="15"/>
  <c r="DA67" i="15"/>
  <c r="DA91" i="15"/>
  <c r="DA115" i="15"/>
  <c r="DA139" i="15"/>
  <c r="DA235" i="15"/>
  <c r="DB2" i="15"/>
  <c r="DB67" i="15"/>
  <c r="DB91" i="15"/>
  <c r="DB115" i="15"/>
  <c r="DB139" i="15"/>
  <c r="DB235" i="15"/>
  <c r="DC2" i="15"/>
  <c r="DC67" i="15"/>
  <c r="DC91" i="15"/>
  <c r="DC115" i="15"/>
  <c r="DC139" i="15"/>
  <c r="DC235" i="15"/>
  <c r="DD2" i="15"/>
  <c r="DD67" i="15"/>
  <c r="DD91" i="15"/>
  <c r="DD115" i="15"/>
  <c r="DD139" i="15"/>
  <c r="DD235" i="15"/>
  <c r="DE2" i="15"/>
  <c r="DE67" i="15"/>
  <c r="DE91" i="15"/>
  <c r="DE115" i="15"/>
  <c r="DE139" i="15"/>
  <c r="DE235" i="15"/>
  <c r="DF2" i="15"/>
  <c r="DF67" i="15"/>
  <c r="DF91" i="15"/>
  <c r="DF115" i="15"/>
  <c r="DF139" i="15"/>
  <c r="DF235" i="15"/>
  <c r="DG2" i="15"/>
  <c r="DG67" i="15"/>
  <c r="DG91" i="15"/>
  <c r="DG115" i="15"/>
  <c r="DG139" i="15"/>
  <c r="DG235" i="15"/>
  <c r="DH2" i="15"/>
  <c r="DH67" i="15"/>
  <c r="DH91" i="15"/>
  <c r="DH115" i="15"/>
  <c r="DH139" i="15"/>
  <c r="DH235" i="15"/>
  <c r="DI2" i="15"/>
  <c r="DI67" i="15"/>
  <c r="DI91" i="15"/>
  <c r="DI115" i="15"/>
  <c r="DI139" i="15"/>
  <c r="DI235" i="15"/>
  <c r="DJ2" i="15"/>
  <c r="DJ67" i="15"/>
  <c r="DJ91" i="15"/>
  <c r="DJ115" i="15"/>
  <c r="DJ139" i="15"/>
  <c r="DJ235" i="15"/>
  <c r="DK2" i="15"/>
  <c r="DK67" i="15"/>
  <c r="DK91" i="15"/>
  <c r="DK115" i="15"/>
  <c r="DK139" i="15"/>
  <c r="DK235" i="15"/>
  <c r="DL2" i="15"/>
  <c r="DL67" i="15"/>
  <c r="DL91" i="15"/>
  <c r="DL115" i="15"/>
  <c r="DL139" i="15"/>
  <c r="DL235" i="15"/>
  <c r="DM2" i="15"/>
  <c r="DM67" i="15"/>
  <c r="DM91" i="15"/>
  <c r="DM115" i="15"/>
  <c r="DM139" i="15"/>
  <c r="DM235" i="15"/>
  <c r="DN2" i="15"/>
  <c r="DN67" i="15"/>
  <c r="DN91" i="15"/>
  <c r="DN115" i="15"/>
  <c r="DN139" i="15"/>
  <c r="DN235" i="15"/>
  <c r="DO2" i="15"/>
  <c r="DO67" i="15"/>
  <c r="DO91" i="15"/>
  <c r="DO115" i="15"/>
  <c r="DO139" i="15"/>
  <c r="DO235" i="15"/>
  <c r="DP2" i="15"/>
  <c r="DP67" i="15"/>
  <c r="DP91" i="15"/>
  <c r="DP115" i="15"/>
  <c r="DP139" i="15"/>
  <c r="DP235" i="15"/>
  <c r="DQ2" i="15"/>
  <c r="DQ67" i="15"/>
  <c r="DQ91" i="15"/>
  <c r="DQ115" i="15"/>
  <c r="DQ139" i="15"/>
  <c r="DQ235" i="15"/>
  <c r="DR2" i="15"/>
  <c r="DR67" i="15"/>
  <c r="DR91" i="15"/>
  <c r="DR115" i="15"/>
  <c r="DR139" i="15"/>
  <c r="DR235" i="15"/>
  <c r="DS2" i="15"/>
  <c r="DS67" i="15"/>
  <c r="DS91" i="15"/>
  <c r="DS115" i="15"/>
  <c r="DS139" i="15"/>
  <c r="DS235" i="15"/>
  <c r="DT2" i="15"/>
  <c r="DT67" i="15"/>
  <c r="DT91" i="15"/>
  <c r="DT115" i="15"/>
  <c r="DT139" i="15"/>
  <c r="DT235" i="15"/>
  <c r="DU2" i="15"/>
  <c r="DU67" i="15"/>
  <c r="DU91" i="15"/>
  <c r="DU115" i="15"/>
  <c r="DU139" i="15"/>
  <c r="DU235" i="15"/>
  <c r="DV2" i="15"/>
  <c r="DV67" i="15"/>
  <c r="DV91" i="15"/>
  <c r="DV115" i="15"/>
  <c r="DV139" i="15"/>
  <c r="DV235" i="15"/>
  <c r="DW2" i="15"/>
  <c r="DW67" i="15"/>
  <c r="DW91" i="15"/>
  <c r="DW115" i="15"/>
  <c r="DW139" i="15"/>
  <c r="DW235" i="15"/>
  <c r="DX2" i="15"/>
  <c r="DX67" i="15"/>
  <c r="DX91" i="15"/>
  <c r="DX115" i="15"/>
  <c r="DX139" i="15"/>
  <c r="DX235" i="15"/>
  <c r="DY2" i="15"/>
  <c r="DY67" i="15"/>
  <c r="DY91" i="15"/>
  <c r="DY115" i="15"/>
  <c r="DY139" i="15"/>
  <c r="DY235" i="15"/>
  <c r="G235" i="15"/>
  <c r="D548" i="15"/>
  <c r="I548" i="15"/>
  <c r="J68" i="15"/>
  <c r="J92" i="15"/>
  <c r="J116" i="15"/>
  <c r="J140" i="15"/>
  <c r="J236" i="15"/>
  <c r="K68" i="15"/>
  <c r="K92" i="15"/>
  <c r="K116" i="15"/>
  <c r="K140" i="15"/>
  <c r="K236" i="15"/>
  <c r="L68" i="15"/>
  <c r="L92" i="15"/>
  <c r="L116" i="15"/>
  <c r="L140" i="15"/>
  <c r="L236" i="15"/>
  <c r="M68" i="15"/>
  <c r="M92" i="15"/>
  <c r="M116" i="15"/>
  <c r="M140" i="15"/>
  <c r="M236" i="15"/>
  <c r="N68" i="15"/>
  <c r="N92" i="15"/>
  <c r="N116" i="15"/>
  <c r="N140" i="15"/>
  <c r="N236" i="15"/>
  <c r="O68" i="15"/>
  <c r="O92" i="15"/>
  <c r="O116" i="15"/>
  <c r="O140" i="15"/>
  <c r="O236" i="15"/>
  <c r="P68" i="15"/>
  <c r="P92" i="15"/>
  <c r="P116" i="15"/>
  <c r="P140" i="15"/>
  <c r="P236" i="15"/>
  <c r="E68" i="15"/>
  <c r="F68" i="15"/>
  <c r="Q68" i="15"/>
  <c r="Q92" i="15"/>
  <c r="E116" i="15"/>
  <c r="F116" i="15"/>
  <c r="Q116" i="15"/>
  <c r="Q140" i="15"/>
  <c r="Q236" i="15"/>
  <c r="R68" i="15"/>
  <c r="R92" i="15"/>
  <c r="R116" i="15"/>
  <c r="R140" i="15"/>
  <c r="R236" i="15"/>
  <c r="S68" i="15"/>
  <c r="S92" i="15"/>
  <c r="S116" i="15"/>
  <c r="S140" i="15"/>
  <c r="S236" i="15"/>
  <c r="T68" i="15"/>
  <c r="T92" i="15"/>
  <c r="T116" i="15"/>
  <c r="T140" i="15"/>
  <c r="T236" i="15"/>
  <c r="U68" i="15"/>
  <c r="U92" i="15"/>
  <c r="U116" i="15"/>
  <c r="U140" i="15"/>
  <c r="U236" i="15"/>
  <c r="V68" i="15"/>
  <c r="V92" i="15"/>
  <c r="V116" i="15"/>
  <c r="V140" i="15"/>
  <c r="V236" i="15"/>
  <c r="W68" i="15"/>
  <c r="W92" i="15"/>
  <c r="W116" i="15"/>
  <c r="W140" i="15"/>
  <c r="W236" i="15"/>
  <c r="X68" i="15"/>
  <c r="X92" i="15"/>
  <c r="X116" i="15"/>
  <c r="X140" i="15"/>
  <c r="X236" i="15"/>
  <c r="Y68" i="15"/>
  <c r="Y92" i="15"/>
  <c r="Y116" i="15"/>
  <c r="Y140" i="15"/>
  <c r="Y236" i="15"/>
  <c r="Z68" i="15"/>
  <c r="Z92" i="15"/>
  <c r="Z116" i="15"/>
  <c r="Z140" i="15"/>
  <c r="Z236" i="15"/>
  <c r="AA68" i="15"/>
  <c r="AA92" i="15"/>
  <c r="AA116" i="15"/>
  <c r="AA140" i="15"/>
  <c r="AA236" i="15"/>
  <c r="AB68" i="15"/>
  <c r="AB92" i="15"/>
  <c r="AB116" i="15"/>
  <c r="AB140" i="15"/>
  <c r="AB236" i="15"/>
  <c r="AC68" i="15"/>
  <c r="AC92" i="15"/>
  <c r="AC116" i="15"/>
  <c r="AC140" i="15"/>
  <c r="AC236" i="15"/>
  <c r="AD68" i="15"/>
  <c r="AD92" i="15"/>
  <c r="AD116" i="15"/>
  <c r="AD140" i="15"/>
  <c r="AD236" i="15"/>
  <c r="AE68" i="15"/>
  <c r="AE92" i="15"/>
  <c r="AE116" i="15"/>
  <c r="AE140" i="15"/>
  <c r="AE236" i="15"/>
  <c r="AF68" i="15"/>
  <c r="AF92" i="15"/>
  <c r="AF116" i="15"/>
  <c r="AF140" i="15"/>
  <c r="AF236" i="15"/>
  <c r="AG68" i="15"/>
  <c r="AG92" i="15"/>
  <c r="AG116" i="15"/>
  <c r="AG140" i="15"/>
  <c r="AG236" i="15"/>
  <c r="AH68" i="15"/>
  <c r="AH92" i="15"/>
  <c r="AH116" i="15"/>
  <c r="AH140" i="15"/>
  <c r="AH236" i="15"/>
  <c r="AI68" i="15"/>
  <c r="AI92" i="15"/>
  <c r="AI116" i="15"/>
  <c r="AI140" i="15"/>
  <c r="AI236" i="15"/>
  <c r="AJ68" i="15"/>
  <c r="AJ92" i="15"/>
  <c r="AJ116" i="15"/>
  <c r="AJ140" i="15"/>
  <c r="AJ236" i="15"/>
  <c r="AK68" i="15"/>
  <c r="AK92" i="15"/>
  <c r="AK116" i="15"/>
  <c r="AK140" i="15"/>
  <c r="AK236" i="15"/>
  <c r="AL68" i="15"/>
  <c r="AL92" i="15"/>
  <c r="AL116" i="15"/>
  <c r="AL140" i="15"/>
  <c r="AL236" i="15"/>
  <c r="AM68" i="15"/>
  <c r="AM92" i="15"/>
  <c r="AM116" i="15"/>
  <c r="AM140" i="15"/>
  <c r="AM236" i="15"/>
  <c r="AN68" i="15"/>
  <c r="AN92" i="15"/>
  <c r="AN116" i="15"/>
  <c r="AN140" i="15"/>
  <c r="AN236" i="15"/>
  <c r="AO68" i="15"/>
  <c r="AO92" i="15"/>
  <c r="AO116" i="15"/>
  <c r="AO140" i="15"/>
  <c r="AO236" i="15"/>
  <c r="AP68" i="15"/>
  <c r="AP92" i="15"/>
  <c r="AP116" i="15"/>
  <c r="AP140" i="15"/>
  <c r="AP236" i="15"/>
  <c r="AQ68" i="15"/>
  <c r="AQ92" i="15"/>
  <c r="AQ116" i="15"/>
  <c r="AQ140" i="15"/>
  <c r="AQ236" i="15"/>
  <c r="AR68" i="15"/>
  <c r="AR92" i="15"/>
  <c r="AR116" i="15"/>
  <c r="AR140" i="15"/>
  <c r="AR236" i="15"/>
  <c r="AS68" i="15"/>
  <c r="AS92" i="15"/>
  <c r="AS116" i="15"/>
  <c r="AS140" i="15"/>
  <c r="AS236" i="15"/>
  <c r="AT68" i="15"/>
  <c r="AT92" i="15"/>
  <c r="AT116" i="15"/>
  <c r="AT140" i="15"/>
  <c r="AT236" i="15"/>
  <c r="AU68" i="15"/>
  <c r="AU92" i="15"/>
  <c r="AU116" i="15"/>
  <c r="AU140" i="15"/>
  <c r="AU236" i="15"/>
  <c r="AV68" i="15"/>
  <c r="AV92" i="15"/>
  <c r="AV116" i="15"/>
  <c r="AV140" i="15"/>
  <c r="AV236" i="15"/>
  <c r="AW68" i="15"/>
  <c r="AW92" i="15"/>
  <c r="AW116" i="15"/>
  <c r="AW140" i="15"/>
  <c r="AW236" i="15"/>
  <c r="AX68" i="15"/>
  <c r="AX92" i="15"/>
  <c r="AX116" i="15"/>
  <c r="AX140" i="15"/>
  <c r="AX236" i="15"/>
  <c r="AY68" i="15"/>
  <c r="AY92" i="15"/>
  <c r="AY116" i="15"/>
  <c r="AY140" i="15"/>
  <c r="AY236" i="15"/>
  <c r="AZ68" i="15"/>
  <c r="AZ92" i="15"/>
  <c r="AZ116" i="15"/>
  <c r="AZ140" i="15"/>
  <c r="AZ236" i="15"/>
  <c r="BA68" i="15"/>
  <c r="BA92" i="15"/>
  <c r="BA116" i="15"/>
  <c r="BA140" i="15"/>
  <c r="BA236" i="15"/>
  <c r="BB68" i="15"/>
  <c r="BB92" i="15"/>
  <c r="BB116" i="15"/>
  <c r="BB140" i="15"/>
  <c r="BB236" i="15"/>
  <c r="BC68" i="15"/>
  <c r="BC92" i="15"/>
  <c r="BC116" i="15"/>
  <c r="BC140" i="15"/>
  <c r="BC236" i="15"/>
  <c r="BD68" i="15"/>
  <c r="BD92" i="15"/>
  <c r="BD116" i="15"/>
  <c r="BD140" i="15"/>
  <c r="BD236" i="15"/>
  <c r="BE68" i="15"/>
  <c r="BE92" i="15"/>
  <c r="BE116" i="15"/>
  <c r="BE140" i="15"/>
  <c r="BE236" i="15"/>
  <c r="BF68" i="15"/>
  <c r="BF92" i="15"/>
  <c r="BF116" i="15"/>
  <c r="BF140" i="15"/>
  <c r="BF236" i="15"/>
  <c r="BG68" i="15"/>
  <c r="BG92" i="15"/>
  <c r="BG116" i="15"/>
  <c r="BG140" i="15"/>
  <c r="BG236" i="15"/>
  <c r="BH68" i="15"/>
  <c r="BH92" i="15"/>
  <c r="BH116" i="15"/>
  <c r="BH140" i="15"/>
  <c r="BH236" i="15"/>
  <c r="BI68" i="15"/>
  <c r="BI92" i="15"/>
  <c r="BI116" i="15"/>
  <c r="BI140" i="15"/>
  <c r="BI236" i="15"/>
  <c r="BJ68" i="15"/>
  <c r="BJ92" i="15"/>
  <c r="BJ116" i="15"/>
  <c r="BJ140" i="15"/>
  <c r="BJ236" i="15"/>
  <c r="BK68" i="15"/>
  <c r="BK92" i="15"/>
  <c r="BK116" i="15"/>
  <c r="BK140" i="15"/>
  <c r="BK236" i="15"/>
  <c r="BL68" i="15"/>
  <c r="BL92" i="15"/>
  <c r="BL116" i="15"/>
  <c r="BL140" i="15"/>
  <c r="BL236" i="15"/>
  <c r="BM68" i="15"/>
  <c r="BM92" i="15"/>
  <c r="BM116" i="15"/>
  <c r="BM140" i="15"/>
  <c r="BM236" i="15"/>
  <c r="BN68" i="15"/>
  <c r="BN92" i="15"/>
  <c r="BN116" i="15"/>
  <c r="BN140" i="15"/>
  <c r="BN236" i="15"/>
  <c r="BO68" i="15"/>
  <c r="BO92" i="15"/>
  <c r="BO116" i="15"/>
  <c r="BO140" i="15"/>
  <c r="BO236" i="15"/>
  <c r="BP68" i="15"/>
  <c r="BP92" i="15"/>
  <c r="BP116" i="15"/>
  <c r="BP140" i="15"/>
  <c r="BP236" i="15"/>
  <c r="BQ68" i="15"/>
  <c r="BQ92" i="15"/>
  <c r="BQ116" i="15"/>
  <c r="BQ140" i="15"/>
  <c r="BQ236" i="15"/>
  <c r="BR68" i="15"/>
  <c r="BR92" i="15"/>
  <c r="BR116" i="15"/>
  <c r="BR140" i="15"/>
  <c r="BR236" i="15"/>
  <c r="BS68" i="15"/>
  <c r="BS92" i="15"/>
  <c r="BS116" i="15"/>
  <c r="BS140" i="15"/>
  <c r="BS236" i="15"/>
  <c r="BT68" i="15"/>
  <c r="BT92" i="15"/>
  <c r="BT116" i="15"/>
  <c r="BT140" i="15"/>
  <c r="BT236" i="15"/>
  <c r="BU68" i="15"/>
  <c r="BU92" i="15"/>
  <c r="BU116" i="15"/>
  <c r="BU140" i="15"/>
  <c r="BU236" i="15"/>
  <c r="BV68" i="15"/>
  <c r="BV92" i="15"/>
  <c r="BV116" i="15"/>
  <c r="BV140" i="15"/>
  <c r="BV236" i="15"/>
  <c r="BW68" i="15"/>
  <c r="BW92" i="15"/>
  <c r="BW116" i="15"/>
  <c r="BW140" i="15"/>
  <c r="BW236" i="15"/>
  <c r="BX68" i="15"/>
  <c r="BX92" i="15"/>
  <c r="BX116" i="15"/>
  <c r="BX140" i="15"/>
  <c r="BX236" i="15"/>
  <c r="BY68" i="15"/>
  <c r="BY92" i="15"/>
  <c r="BY116" i="15"/>
  <c r="BY140" i="15"/>
  <c r="BY236" i="15"/>
  <c r="BZ68" i="15"/>
  <c r="BZ92" i="15"/>
  <c r="BZ116" i="15"/>
  <c r="BZ140" i="15"/>
  <c r="BZ236" i="15"/>
  <c r="CA68" i="15"/>
  <c r="CA92" i="15"/>
  <c r="CA116" i="15"/>
  <c r="CA140" i="15"/>
  <c r="CA236" i="15"/>
  <c r="CB68" i="15"/>
  <c r="CB92" i="15"/>
  <c r="CB116" i="15"/>
  <c r="CB140" i="15"/>
  <c r="CB236" i="15"/>
  <c r="CC68" i="15"/>
  <c r="CC92" i="15"/>
  <c r="CC116" i="15"/>
  <c r="CC140" i="15"/>
  <c r="CC236" i="15"/>
  <c r="CD68" i="15"/>
  <c r="CD92" i="15"/>
  <c r="CD116" i="15"/>
  <c r="CD140" i="15"/>
  <c r="CD236" i="15"/>
  <c r="CE68" i="15"/>
  <c r="CE92" i="15"/>
  <c r="CE116" i="15"/>
  <c r="CE140" i="15"/>
  <c r="CE236" i="15"/>
  <c r="CF68" i="15"/>
  <c r="CF92" i="15"/>
  <c r="CF116" i="15"/>
  <c r="CF140" i="15"/>
  <c r="CF236" i="15"/>
  <c r="CG68" i="15"/>
  <c r="CG92" i="15"/>
  <c r="CG116" i="15"/>
  <c r="CG140" i="15"/>
  <c r="CG236" i="15"/>
  <c r="CH68" i="15"/>
  <c r="CH92" i="15"/>
  <c r="CH116" i="15"/>
  <c r="CH140" i="15"/>
  <c r="CH236" i="15"/>
  <c r="CI68" i="15"/>
  <c r="CI92" i="15"/>
  <c r="CI116" i="15"/>
  <c r="CI140" i="15"/>
  <c r="CI236" i="15"/>
  <c r="CJ68" i="15"/>
  <c r="CJ92" i="15"/>
  <c r="CJ116" i="15"/>
  <c r="CJ140" i="15"/>
  <c r="CJ236" i="15"/>
  <c r="CK68" i="15"/>
  <c r="CK92" i="15"/>
  <c r="CK116" i="15"/>
  <c r="CK140" i="15"/>
  <c r="CK236" i="15"/>
  <c r="CL68" i="15"/>
  <c r="CL92" i="15"/>
  <c r="CL116" i="15"/>
  <c r="CL140" i="15"/>
  <c r="CL236" i="15"/>
  <c r="CM68" i="15"/>
  <c r="CM92" i="15"/>
  <c r="CM116" i="15"/>
  <c r="CM140" i="15"/>
  <c r="CM236" i="15"/>
  <c r="CN68" i="15"/>
  <c r="CN92" i="15"/>
  <c r="CN116" i="15"/>
  <c r="CN140" i="15"/>
  <c r="CN236" i="15"/>
  <c r="CO68" i="15"/>
  <c r="CO92" i="15"/>
  <c r="CO116" i="15"/>
  <c r="CO140" i="15"/>
  <c r="CO236" i="15"/>
  <c r="CP68" i="15"/>
  <c r="CP92" i="15"/>
  <c r="CP116" i="15"/>
  <c r="CP140" i="15"/>
  <c r="CP236" i="15"/>
  <c r="CQ68" i="15"/>
  <c r="CQ92" i="15"/>
  <c r="CQ116" i="15"/>
  <c r="CQ140" i="15"/>
  <c r="CQ236" i="15"/>
  <c r="CR68" i="15"/>
  <c r="CR92" i="15"/>
  <c r="CR116" i="15"/>
  <c r="CR140" i="15"/>
  <c r="CR236" i="15"/>
  <c r="CS68" i="15"/>
  <c r="CS92" i="15"/>
  <c r="CS116" i="15"/>
  <c r="CS140" i="15"/>
  <c r="CS236" i="15"/>
  <c r="CT68" i="15"/>
  <c r="CT92" i="15"/>
  <c r="CT116" i="15"/>
  <c r="CT140" i="15"/>
  <c r="CT236" i="15"/>
  <c r="CU68" i="15"/>
  <c r="CU92" i="15"/>
  <c r="CU116" i="15"/>
  <c r="CU140" i="15"/>
  <c r="CU236" i="15"/>
  <c r="CV68" i="15"/>
  <c r="CV92" i="15"/>
  <c r="CV116" i="15"/>
  <c r="CV140" i="15"/>
  <c r="CV236" i="15"/>
  <c r="CW68" i="15"/>
  <c r="CW92" i="15"/>
  <c r="CW116" i="15"/>
  <c r="CW140" i="15"/>
  <c r="CW236" i="15"/>
  <c r="CX68" i="15"/>
  <c r="CX92" i="15"/>
  <c r="CX116" i="15"/>
  <c r="CX140" i="15"/>
  <c r="CX236" i="15"/>
  <c r="CY68" i="15"/>
  <c r="CY92" i="15"/>
  <c r="CY116" i="15"/>
  <c r="CY140" i="15"/>
  <c r="CY236" i="15"/>
  <c r="CZ68" i="15"/>
  <c r="CZ92" i="15"/>
  <c r="CZ116" i="15"/>
  <c r="CZ140" i="15"/>
  <c r="CZ236" i="15"/>
  <c r="DA68" i="15"/>
  <c r="DA92" i="15"/>
  <c r="DA116" i="15"/>
  <c r="DA140" i="15"/>
  <c r="DA236" i="15"/>
  <c r="DB68" i="15"/>
  <c r="DB92" i="15"/>
  <c r="DB116" i="15"/>
  <c r="DB140" i="15"/>
  <c r="DB236" i="15"/>
  <c r="DC68" i="15"/>
  <c r="DC92" i="15"/>
  <c r="DC116" i="15"/>
  <c r="DC140" i="15"/>
  <c r="DC236" i="15"/>
  <c r="DD68" i="15"/>
  <c r="DD92" i="15"/>
  <c r="DD116" i="15"/>
  <c r="DD140" i="15"/>
  <c r="DD236" i="15"/>
  <c r="DE68" i="15"/>
  <c r="DE92" i="15"/>
  <c r="DE116" i="15"/>
  <c r="DE140" i="15"/>
  <c r="DE236" i="15"/>
  <c r="DF68" i="15"/>
  <c r="DF92" i="15"/>
  <c r="DF116" i="15"/>
  <c r="DF140" i="15"/>
  <c r="DF236" i="15"/>
  <c r="DG68" i="15"/>
  <c r="DG92" i="15"/>
  <c r="DG116" i="15"/>
  <c r="DG140" i="15"/>
  <c r="DG236" i="15"/>
  <c r="DH68" i="15"/>
  <c r="DH92" i="15"/>
  <c r="DH116" i="15"/>
  <c r="DH140" i="15"/>
  <c r="DH236" i="15"/>
  <c r="DI68" i="15"/>
  <c r="DI92" i="15"/>
  <c r="DI116" i="15"/>
  <c r="DI140" i="15"/>
  <c r="DI236" i="15"/>
  <c r="DJ68" i="15"/>
  <c r="DJ92" i="15"/>
  <c r="DJ116" i="15"/>
  <c r="DJ140" i="15"/>
  <c r="DJ236" i="15"/>
  <c r="DK68" i="15"/>
  <c r="DK92" i="15"/>
  <c r="DK116" i="15"/>
  <c r="DK140" i="15"/>
  <c r="DK236" i="15"/>
  <c r="DL68" i="15"/>
  <c r="DL92" i="15"/>
  <c r="DL116" i="15"/>
  <c r="DL140" i="15"/>
  <c r="DL236" i="15"/>
  <c r="DM68" i="15"/>
  <c r="DM92" i="15"/>
  <c r="DM116" i="15"/>
  <c r="DM140" i="15"/>
  <c r="DM236" i="15"/>
  <c r="DN68" i="15"/>
  <c r="DN92" i="15"/>
  <c r="DN116" i="15"/>
  <c r="DN140" i="15"/>
  <c r="DN236" i="15"/>
  <c r="DO68" i="15"/>
  <c r="DO92" i="15"/>
  <c r="DO116" i="15"/>
  <c r="DO140" i="15"/>
  <c r="DO236" i="15"/>
  <c r="DP68" i="15"/>
  <c r="DP92" i="15"/>
  <c r="DP116" i="15"/>
  <c r="DP140" i="15"/>
  <c r="DP236" i="15"/>
  <c r="DQ68" i="15"/>
  <c r="DQ92" i="15"/>
  <c r="DQ116" i="15"/>
  <c r="DQ140" i="15"/>
  <c r="DQ236" i="15"/>
  <c r="DR68" i="15"/>
  <c r="DR92" i="15"/>
  <c r="DR116" i="15"/>
  <c r="DR140" i="15"/>
  <c r="DR236" i="15"/>
  <c r="DS68" i="15"/>
  <c r="DS92" i="15"/>
  <c r="DS116" i="15"/>
  <c r="DS140" i="15"/>
  <c r="DS236" i="15"/>
  <c r="DT68" i="15"/>
  <c r="DT92" i="15"/>
  <c r="DT116" i="15"/>
  <c r="DT140" i="15"/>
  <c r="DT236" i="15"/>
  <c r="DU68" i="15"/>
  <c r="DU92" i="15"/>
  <c r="DU116" i="15"/>
  <c r="DU140" i="15"/>
  <c r="DU236" i="15"/>
  <c r="DV68" i="15"/>
  <c r="DV92" i="15"/>
  <c r="DV116" i="15"/>
  <c r="DV140" i="15"/>
  <c r="DV236" i="15"/>
  <c r="DW68" i="15"/>
  <c r="DW92" i="15"/>
  <c r="DW116" i="15"/>
  <c r="DW140" i="15"/>
  <c r="DW236" i="15"/>
  <c r="DX68" i="15"/>
  <c r="DX92" i="15"/>
  <c r="DX116" i="15"/>
  <c r="DX140" i="15"/>
  <c r="DX236" i="15"/>
  <c r="DY68" i="15"/>
  <c r="DY92" i="15"/>
  <c r="DY116" i="15"/>
  <c r="DY140" i="15"/>
  <c r="DY236" i="15"/>
  <c r="G236" i="15"/>
  <c r="D549" i="15"/>
  <c r="I549" i="15"/>
  <c r="J69" i="15"/>
  <c r="J93" i="15"/>
  <c r="J117" i="15"/>
  <c r="J141" i="15"/>
  <c r="J237" i="15"/>
  <c r="K69" i="15"/>
  <c r="K93" i="15"/>
  <c r="K117" i="15"/>
  <c r="K141" i="15"/>
  <c r="K237" i="15"/>
  <c r="L69" i="15"/>
  <c r="L93" i="15"/>
  <c r="L117" i="15"/>
  <c r="L141" i="15"/>
  <c r="L237" i="15"/>
  <c r="M69" i="15"/>
  <c r="M93" i="15"/>
  <c r="M117" i="15"/>
  <c r="M141" i="15"/>
  <c r="M237" i="15"/>
  <c r="N69" i="15"/>
  <c r="N93" i="15"/>
  <c r="N117" i="15"/>
  <c r="N141" i="15"/>
  <c r="N237" i="15"/>
  <c r="O69" i="15"/>
  <c r="O93" i="15"/>
  <c r="O117" i="15"/>
  <c r="O141" i="15"/>
  <c r="O237" i="15"/>
  <c r="P69" i="15"/>
  <c r="P93" i="15"/>
  <c r="P117" i="15"/>
  <c r="P141" i="15"/>
  <c r="P237" i="15"/>
  <c r="E69" i="15"/>
  <c r="F69" i="15"/>
  <c r="Q69" i="15"/>
  <c r="Q93" i="15"/>
  <c r="E117" i="15"/>
  <c r="F117" i="15"/>
  <c r="Q117" i="15"/>
  <c r="Q141" i="15"/>
  <c r="Q237" i="15"/>
  <c r="R69" i="15"/>
  <c r="R93" i="15"/>
  <c r="R117" i="15"/>
  <c r="R141" i="15"/>
  <c r="R237" i="15"/>
  <c r="S69" i="15"/>
  <c r="S93" i="15"/>
  <c r="S117" i="15"/>
  <c r="S141" i="15"/>
  <c r="S237" i="15"/>
  <c r="T69" i="15"/>
  <c r="T93" i="15"/>
  <c r="T117" i="15"/>
  <c r="T141" i="15"/>
  <c r="T237" i="15"/>
  <c r="U69" i="15"/>
  <c r="U93" i="15"/>
  <c r="U117" i="15"/>
  <c r="U141" i="15"/>
  <c r="U237" i="15"/>
  <c r="V69" i="15"/>
  <c r="V93" i="15"/>
  <c r="V117" i="15"/>
  <c r="V141" i="15"/>
  <c r="V237" i="15"/>
  <c r="W69" i="15"/>
  <c r="W93" i="15"/>
  <c r="W117" i="15"/>
  <c r="W141" i="15"/>
  <c r="W237" i="15"/>
  <c r="X69" i="15"/>
  <c r="X93" i="15"/>
  <c r="X117" i="15"/>
  <c r="X141" i="15"/>
  <c r="X237" i="15"/>
  <c r="Y69" i="15"/>
  <c r="Y93" i="15"/>
  <c r="Y117" i="15"/>
  <c r="Y141" i="15"/>
  <c r="Y237" i="15"/>
  <c r="Z69" i="15"/>
  <c r="Z93" i="15"/>
  <c r="Z117" i="15"/>
  <c r="Z141" i="15"/>
  <c r="Z237" i="15"/>
  <c r="AA69" i="15"/>
  <c r="AA93" i="15"/>
  <c r="AA117" i="15"/>
  <c r="AA141" i="15"/>
  <c r="AA237" i="15"/>
  <c r="AB69" i="15"/>
  <c r="AB93" i="15"/>
  <c r="AB117" i="15"/>
  <c r="AB141" i="15"/>
  <c r="AB237" i="15"/>
  <c r="AC69" i="15"/>
  <c r="AC93" i="15"/>
  <c r="AC117" i="15"/>
  <c r="AC141" i="15"/>
  <c r="AC237" i="15"/>
  <c r="AD69" i="15"/>
  <c r="AD93" i="15"/>
  <c r="AD117" i="15"/>
  <c r="AD141" i="15"/>
  <c r="AD237" i="15"/>
  <c r="AE69" i="15"/>
  <c r="AE93" i="15"/>
  <c r="AE117" i="15"/>
  <c r="AE141" i="15"/>
  <c r="AE237" i="15"/>
  <c r="AF69" i="15"/>
  <c r="AF93" i="15"/>
  <c r="AF117" i="15"/>
  <c r="AF141" i="15"/>
  <c r="AF237" i="15"/>
  <c r="AG69" i="15"/>
  <c r="AG93" i="15"/>
  <c r="AG117" i="15"/>
  <c r="AG141" i="15"/>
  <c r="AG237" i="15"/>
  <c r="AH69" i="15"/>
  <c r="AH93" i="15"/>
  <c r="AH117" i="15"/>
  <c r="AH141" i="15"/>
  <c r="AH237" i="15"/>
  <c r="AI69" i="15"/>
  <c r="AI93" i="15"/>
  <c r="AI117" i="15"/>
  <c r="AI141" i="15"/>
  <c r="AI237" i="15"/>
  <c r="AJ69" i="15"/>
  <c r="AJ93" i="15"/>
  <c r="AJ117" i="15"/>
  <c r="AJ141" i="15"/>
  <c r="AJ237" i="15"/>
  <c r="AK69" i="15"/>
  <c r="AK93" i="15"/>
  <c r="AK117" i="15"/>
  <c r="AK141" i="15"/>
  <c r="AK237" i="15"/>
  <c r="AL69" i="15"/>
  <c r="AL93" i="15"/>
  <c r="AL117" i="15"/>
  <c r="AL141" i="15"/>
  <c r="AL237" i="15"/>
  <c r="AM69" i="15"/>
  <c r="AM93" i="15"/>
  <c r="AM117" i="15"/>
  <c r="AM141" i="15"/>
  <c r="AM237" i="15"/>
  <c r="AN69" i="15"/>
  <c r="AN93" i="15"/>
  <c r="AN117" i="15"/>
  <c r="AN141" i="15"/>
  <c r="AN237" i="15"/>
  <c r="AO69" i="15"/>
  <c r="AO93" i="15"/>
  <c r="AO117" i="15"/>
  <c r="AO141" i="15"/>
  <c r="AO237" i="15"/>
  <c r="AP69" i="15"/>
  <c r="AP93" i="15"/>
  <c r="AP117" i="15"/>
  <c r="AP141" i="15"/>
  <c r="AP237" i="15"/>
  <c r="AQ69" i="15"/>
  <c r="AQ93" i="15"/>
  <c r="AQ117" i="15"/>
  <c r="AQ141" i="15"/>
  <c r="AQ237" i="15"/>
  <c r="AR69" i="15"/>
  <c r="AR93" i="15"/>
  <c r="AR117" i="15"/>
  <c r="AR141" i="15"/>
  <c r="AR237" i="15"/>
  <c r="AS69" i="15"/>
  <c r="AS93" i="15"/>
  <c r="AS117" i="15"/>
  <c r="AS141" i="15"/>
  <c r="AS237" i="15"/>
  <c r="AT69" i="15"/>
  <c r="AT93" i="15"/>
  <c r="AT117" i="15"/>
  <c r="AT141" i="15"/>
  <c r="AT237" i="15"/>
  <c r="AU69" i="15"/>
  <c r="AU93" i="15"/>
  <c r="AU117" i="15"/>
  <c r="AU141" i="15"/>
  <c r="AU237" i="15"/>
  <c r="AV69" i="15"/>
  <c r="AV93" i="15"/>
  <c r="AV117" i="15"/>
  <c r="AV141" i="15"/>
  <c r="AV237" i="15"/>
  <c r="AW69" i="15"/>
  <c r="AW93" i="15"/>
  <c r="AW117" i="15"/>
  <c r="AW141" i="15"/>
  <c r="AW237" i="15"/>
  <c r="AX69" i="15"/>
  <c r="AX93" i="15"/>
  <c r="AX117" i="15"/>
  <c r="AX141" i="15"/>
  <c r="AX237" i="15"/>
  <c r="AY69" i="15"/>
  <c r="AY93" i="15"/>
  <c r="AY117" i="15"/>
  <c r="AY141" i="15"/>
  <c r="AY237" i="15"/>
  <c r="AZ69" i="15"/>
  <c r="AZ93" i="15"/>
  <c r="AZ117" i="15"/>
  <c r="AZ141" i="15"/>
  <c r="AZ237" i="15"/>
  <c r="BA69" i="15"/>
  <c r="BA93" i="15"/>
  <c r="BA117" i="15"/>
  <c r="BA141" i="15"/>
  <c r="BA237" i="15"/>
  <c r="BB69" i="15"/>
  <c r="BB93" i="15"/>
  <c r="BB117" i="15"/>
  <c r="BB141" i="15"/>
  <c r="BB237" i="15"/>
  <c r="BC69" i="15"/>
  <c r="BC93" i="15"/>
  <c r="BC117" i="15"/>
  <c r="BC141" i="15"/>
  <c r="BC237" i="15"/>
  <c r="BD69" i="15"/>
  <c r="BD93" i="15"/>
  <c r="BD117" i="15"/>
  <c r="BD141" i="15"/>
  <c r="BD237" i="15"/>
  <c r="BE69" i="15"/>
  <c r="BE93" i="15"/>
  <c r="BE117" i="15"/>
  <c r="BE141" i="15"/>
  <c r="BE237" i="15"/>
  <c r="BF69" i="15"/>
  <c r="BF93" i="15"/>
  <c r="BF117" i="15"/>
  <c r="BF141" i="15"/>
  <c r="BF237" i="15"/>
  <c r="BG69" i="15"/>
  <c r="BG93" i="15"/>
  <c r="BG117" i="15"/>
  <c r="BG141" i="15"/>
  <c r="BG237" i="15"/>
  <c r="BH69" i="15"/>
  <c r="BH93" i="15"/>
  <c r="BH117" i="15"/>
  <c r="BH141" i="15"/>
  <c r="BH237" i="15"/>
  <c r="BI69" i="15"/>
  <c r="BI93" i="15"/>
  <c r="BI117" i="15"/>
  <c r="BI141" i="15"/>
  <c r="BI237" i="15"/>
  <c r="BJ69" i="15"/>
  <c r="BJ93" i="15"/>
  <c r="BJ117" i="15"/>
  <c r="BJ141" i="15"/>
  <c r="BJ237" i="15"/>
  <c r="BK69" i="15"/>
  <c r="BK93" i="15"/>
  <c r="BK117" i="15"/>
  <c r="BK141" i="15"/>
  <c r="BK237" i="15"/>
  <c r="BL69" i="15"/>
  <c r="BL93" i="15"/>
  <c r="BL117" i="15"/>
  <c r="BL141" i="15"/>
  <c r="BL237" i="15"/>
  <c r="BM69" i="15"/>
  <c r="BM93" i="15"/>
  <c r="BM117" i="15"/>
  <c r="BM141" i="15"/>
  <c r="BM237" i="15"/>
  <c r="BN69" i="15"/>
  <c r="BN93" i="15"/>
  <c r="BN117" i="15"/>
  <c r="BN141" i="15"/>
  <c r="BN237" i="15"/>
  <c r="BO69" i="15"/>
  <c r="BO93" i="15"/>
  <c r="BO117" i="15"/>
  <c r="BO141" i="15"/>
  <c r="BO237" i="15"/>
  <c r="BP69" i="15"/>
  <c r="BP93" i="15"/>
  <c r="BP117" i="15"/>
  <c r="BP141" i="15"/>
  <c r="BP237" i="15"/>
  <c r="BQ69" i="15"/>
  <c r="BQ93" i="15"/>
  <c r="BQ117" i="15"/>
  <c r="BQ141" i="15"/>
  <c r="BQ237" i="15"/>
  <c r="BR69" i="15"/>
  <c r="BR93" i="15"/>
  <c r="BR117" i="15"/>
  <c r="BR141" i="15"/>
  <c r="BR237" i="15"/>
  <c r="BS69" i="15"/>
  <c r="BS93" i="15"/>
  <c r="BS117" i="15"/>
  <c r="BS141" i="15"/>
  <c r="BS237" i="15"/>
  <c r="BT69" i="15"/>
  <c r="BT93" i="15"/>
  <c r="BT117" i="15"/>
  <c r="BT141" i="15"/>
  <c r="BT237" i="15"/>
  <c r="BU69" i="15"/>
  <c r="BU93" i="15"/>
  <c r="BU117" i="15"/>
  <c r="BU141" i="15"/>
  <c r="BU237" i="15"/>
  <c r="BV69" i="15"/>
  <c r="BV93" i="15"/>
  <c r="BV117" i="15"/>
  <c r="BV141" i="15"/>
  <c r="BV237" i="15"/>
  <c r="BW69" i="15"/>
  <c r="BW93" i="15"/>
  <c r="BW117" i="15"/>
  <c r="BW141" i="15"/>
  <c r="BW237" i="15"/>
  <c r="BX69" i="15"/>
  <c r="BX93" i="15"/>
  <c r="BX117" i="15"/>
  <c r="BX141" i="15"/>
  <c r="BX237" i="15"/>
  <c r="BY69" i="15"/>
  <c r="BY93" i="15"/>
  <c r="BY117" i="15"/>
  <c r="BY141" i="15"/>
  <c r="BY237" i="15"/>
  <c r="BZ69" i="15"/>
  <c r="BZ93" i="15"/>
  <c r="BZ117" i="15"/>
  <c r="BZ141" i="15"/>
  <c r="BZ237" i="15"/>
  <c r="CA69" i="15"/>
  <c r="CA93" i="15"/>
  <c r="CA117" i="15"/>
  <c r="CA141" i="15"/>
  <c r="CA237" i="15"/>
  <c r="CB69" i="15"/>
  <c r="CB93" i="15"/>
  <c r="CB117" i="15"/>
  <c r="CB141" i="15"/>
  <c r="CB237" i="15"/>
  <c r="CC69" i="15"/>
  <c r="CC93" i="15"/>
  <c r="CC117" i="15"/>
  <c r="CC141" i="15"/>
  <c r="CC237" i="15"/>
  <c r="CD69" i="15"/>
  <c r="CD93" i="15"/>
  <c r="CD117" i="15"/>
  <c r="CD141" i="15"/>
  <c r="CD237" i="15"/>
  <c r="CE69" i="15"/>
  <c r="CE93" i="15"/>
  <c r="CE117" i="15"/>
  <c r="CE141" i="15"/>
  <c r="CE237" i="15"/>
  <c r="CF69" i="15"/>
  <c r="CF93" i="15"/>
  <c r="CF117" i="15"/>
  <c r="CF141" i="15"/>
  <c r="CF237" i="15"/>
  <c r="CG69" i="15"/>
  <c r="CG93" i="15"/>
  <c r="CG117" i="15"/>
  <c r="CG141" i="15"/>
  <c r="CG237" i="15"/>
  <c r="CH69" i="15"/>
  <c r="CH93" i="15"/>
  <c r="CH117" i="15"/>
  <c r="CH141" i="15"/>
  <c r="CH237" i="15"/>
  <c r="CI69" i="15"/>
  <c r="CI93" i="15"/>
  <c r="CI117" i="15"/>
  <c r="CI141" i="15"/>
  <c r="CI237" i="15"/>
  <c r="CJ69" i="15"/>
  <c r="CJ93" i="15"/>
  <c r="CJ117" i="15"/>
  <c r="CJ141" i="15"/>
  <c r="CJ237" i="15"/>
  <c r="CK69" i="15"/>
  <c r="CK93" i="15"/>
  <c r="CK117" i="15"/>
  <c r="CK141" i="15"/>
  <c r="CK237" i="15"/>
  <c r="CL69" i="15"/>
  <c r="CL93" i="15"/>
  <c r="CL117" i="15"/>
  <c r="CL141" i="15"/>
  <c r="CL237" i="15"/>
  <c r="CM69" i="15"/>
  <c r="CM93" i="15"/>
  <c r="CM117" i="15"/>
  <c r="CM141" i="15"/>
  <c r="CM237" i="15"/>
  <c r="CN69" i="15"/>
  <c r="CN93" i="15"/>
  <c r="CN117" i="15"/>
  <c r="CN141" i="15"/>
  <c r="CN237" i="15"/>
  <c r="CO69" i="15"/>
  <c r="CO93" i="15"/>
  <c r="CO117" i="15"/>
  <c r="CO141" i="15"/>
  <c r="CO237" i="15"/>
  <c r="CP69" i="15"/>
  <c r="CP93" i="15"/>
  <c r="CP117" i="15"/>
  <c r="CP141" i="15"/>
  <c r="CP237" i="15"/>
  <c r="CQ69" i="15"/>
  <c r="CQ93" i="15"/>
  <c r="CQ117" i="15"/>
  <c r="CQ141" i="15"/>
  <c r="CQ237" i="15"/>
  <c r="CR69" i="15"/>
  <c r="CR93" i="15"/>
  <c r="CR117" i="15"/>
  <c r="CR141" i="15"/>
  <c r="CR237" i="15"/>
  <c r="CS69" i="15"/>
  <c r="CS93" i="15"/>
  <c r="CS117" i="15"/>
  <c r="CS141" i="15"/>
  <c r="CS237" i="15"/>
  <c r="CT69" i="15"/>
  <c r="CT93" i="15"/>
  <c r="CT117" i="15"/>
  <c r="CT141" i="15"/>
  <c r="CT237" i="15"/>
  <c r="CU69" i="15"/>
  <c r="CU93" i="15"/>
  <c r="CU117" i="15"/>
  <c r="CU141" i="15"/>
  <c r="CU237" i="15"/>
  <c r="CV69" i="15"/>
  <c r="CV93" i="15"/>
  <c r="CV117" i="15"/>
  <c r="CV141" i="15"/>
  <c r="CV237" i="15"/>
  <c r="CW69" i="15"/>
  <c r="CW93" i="15"/>
  <c r="CW117" i="15"/>
  <c r="CW141" i="15"/>
  <c r="CW237" i="15"/>
  <c r="CX69" i="15"/>
  <c r="CX93" i="15"/>
  <c r="CX117" i="15"/>
  <c r="CX141" i="15"/>
  <c r="CX237" i="15"/>
  <c r="CY69" i="15"/>
  <c r="CY93" i="15"/>
  <c r="CY117" i="15"/>
  <c r="CY141" i="15"/>
  <c r="CY237" i="15"/>
  <c r="CZ69" i="15"/>
  <c r="CZ93" i="15"/>
  <c r="CZ117" i="15"/>
  <c r="CZ141" i="15"/>
  <c r="CZ237" i="15"/>
  <c r="DA69" i="15"/>
  <c r="DA93" i="15"/>
  <c r="DA117" i="15"/>
  <c r="DA141" i="15"/>
  <c r="DA237" i="15"/>
  <c r="DB69" i="15"/>
  <c r="DB93" i="15"/>
  <c r="DB117" i="15"/>
  <c r="DB141" i="15"/>
  <c r="DB237" i="15"/>
  <c r="DC69" i="15"/>
  <c r="DC93" i="15"/>
  <c r="DC117" i="15"/>
  <c r="DC141" i="15"/>
  <c r="DC237" i="15"/>
  <c r="DD69" i="15"/>
  <c r="DD93" i="15"/>
  <c r="DD117" i="15"/>
  <c r="DD141" i="15"/>
  <c r="DD237" i="15"/>
  <c r="DE69" i="15"/>
  <c r="DE93" i="15"/>
  <c r="DE117" i="15"/>
  <c r="DE141" i="15"/>
  <c r="DE237" i="15"/>
  <c r="DF69" i="15"/>
  <c r="DF93" i="15"/>
  <c r="DF117" i="15"/>
  <c r="DF141" i="15"/>
  <c r="DF237" i="15"/>
  <c r="DG69" i="15"/>
  <c r="DG93" i="15"/>
  <c r="DG117" i="15"/>
  <c r="DG141" i="15"/>
  <c r="DG237" i="15"/>
  <c r="DH69" i="15"/>
  <c r="DH93" i="15"/>
  <c r="DH117" i="15"/>
  <c r="DH141" i="15"/>
  <c r="DH237" i="15"/>
  <c r="DI69" i="15"/>
  <c r="DI93" i="15"/>
  <c r="DI117" i="15"/>
  <c r="DI141" i="15"/>
  <c r="DI237" i="15"/>
  <c r="DJ69" i="15"/>
  <c r="DJ93" i="15"/>
  <c r="DJ117" i="15"/>
  <c r="DJ141" i="15"/>
  <c r="DJ237" i="15"/>
  <c r="DK69" i="15"/>
  <c r="DK93" i="15"/>
  <c r="DK117" i="15"/>
  <c r="DK141" i="15"/>
  <c r="DK237" i="15"/>
  <c r="DL69" i="15"/>
  <c r="DL93" i="15"/>
  <c r="DL117" i="15"/>
  <c r="DL141" i="15"/>
  <c r="DL237" i="15"/>
  <c r="DM69" i="15"/>
  <c r="DM93" i="15"/>
  <c r="DM117" i="15"/>
  <c r="DM141" i="15"/>
  <c r="DM237" i="15"/>
  <c r="DN69" i="15"/>
  <c r="DN93" i="15"/>
  <c r="DN117" i="15"/>
  <c r="DN141" i="15"/>
  <c r="DN237" i="15"/>
  <c r="DO69" i="15"/>
  <c r="DO93" i="15"/>
  <c r="DO117" i="15"/>
  <c r="DO141" i="15"/>
  <c r="DO237" i="15"/>
  <c r="DP69" i="15"/>
  <c r="DP93" i="15"/>
  <c r="DP117" i="15"/>
  <c r="DP141" i="15"/>
  <c r="DP237" i="15"/>
  <c r="DQ69" i="15"/>
  <c r="DQ93" i="15"/>
  <c r="DQ117" i="15"/>
  <c r="DQ141" i="15"/>
  <c r="DQ237" i="15"/>
  <c r="DR69" i="15"/>
  <c r="DR93" i="15"/>
  <c r="DR117" i="15"/>
  <c r="DR141" i="15"/>
  <c r="DR237" i="15"/>
  <c r="DS69" i="15"/>
  <c r="DS93" i="15"/>
  <c r="DS117" i="15"/>
  <c r="DS141" i="15"/>
  <c r="DS237" i="15"/>
  <c r="DT69" i="15"/>
  <c r="DT93" i="15"/>
  <c r="DT117" i="15"/>
  <c r="DT141" i="15"/>
  <c r="DT237" i="15"/>
  <c r="DU69" i="15"/>
  <c r="DU93" i="15"/>
  <c r="DU117" i="15"/>
  <c r="DU141" i="15"/>
  <c r="DU237" i="15"/>
  <c r="DV69" i="15"/>
  <c r="DV93" i="15"/>
  <c r="DV117" i="15"/>
  <c r="DV141" i="15"/>
  <c r="DV237" i="15"/>
  <c r="DW69" i="15"/>
  <c r="DW93" i="15"/>
  <c r="DW117" i="15"/>
  <c r="DW141" i="15"/>
  <c r="DW237" i="15"/>
  <c r="DX69" i="15"/>
  <c r="DX93" i="15"/>
  <c r="DX117" i="15"/>
  <c r="DX141" i="15"/>
  <c r="DX237" i="15"/>
  <c r="DY69" i="15"/>
  <c r="DY93" i="15"/>
  <c r="DY117" i="15"/>
  <c r="DY141" i="15"/>
  <c r="DY237" i="15"/>
  <c r="G237" i="15"/>
  <c r="D550" i="15"/>
  <c r="I550" i="15"/>
  <c r="J71" i="15"/>
  <c r="J95" i="15"/>
  <c r="J119" i="15"/>
  <c r="J143" i="15"/>
  <c r="J239" i="15"/>
  <c r="K71" i="15"/>
  <c r="K95" i="15"/>
  <c r="K119" i="15"/>
  <c r="K143" i="15"/>
  <c r="K239" i="15"/>
  <c r="L71" i="15"/>
  <c r="L95" i="15"/>
  <c r="L119" i="15"/>
  <c r="L143" i="15"/>
  <c r="L239" i="15"/>
  <c r="M71" i="15"/>
  <c r="M95" i="15"/>
  <c r="M119" i="15"/>
  <c r="M143" i="15"/>
  <c r="M239" i="15"/>
  <c r="N71" i="15"/>
  <c r="N95" i="15"/>
  <c r="N119" i="15"/>
  <c r="N143" i="15"/>
  <c r="N239" i="15"/>
  <c r="O71" i="15"/>
  <c r="O95" i="15"/>
  <c r="O119" i="15"/>
  <c r="O143" i="15"/>
  <c r="O239" i="15"/>
  <c r="P71" i="15"/>
  <c r="P95" i="15"/>
  <c r="P119" i="15"/>
  <c r="P143" i="15"/>
  <c r="P239" i="15"/>
  <c r="Q71" i="15"/>
  <c r="Q95" i="15"/>
  <c r="Q119" i="15"/>
  <c r="Q143" i="15"/>
  <c r="Q239" i="15"/>
  <c r="R71" i="15"/>
  <c r="R95" i="15"/>
  <c r="R119" i="15"/>
  <c r="R143" i="15"/>
  <c r="R239" i="15"/>
  <c r="S71" i="15"/>
  <c r="S95" i="15"/>
  <c r="S119" i="15"/>
  <c r="S143" i="15"/>
  <c r="S239" i="15"/>
  <c r="T71" i="15"/>
  <c r="T95" i="15"/>
  <c r="T119" i="15"/>
  <c r="T143" i="15"/>
  <c r="T239" i="15"/>
  <c r="U71" i="15"/>
  <c r="U95" i="15"/>
  <c r="U119" i="15"/>
  <c r="U143" i="15"/>
  <c r="U239" i="15"/>
  <c r="V71" i="15"/>
  <c r="V95" i="15"/>
  <c r="V119" i="15"/>
  <c r="V143" i="15"/>
  <c r="V239" i="15"/>
  <c r="W71" i="15"/>
  <c r="W95" i="15"/>
  <c r="W119" i="15"/>
  <c r="W143" i="15"/>
  <c r="W239" i="15"/>
  <c r="X71" i="15"/>
  <c r="X95" i="15"/>
  <c r="X119" i="15"/>
  <c r="X143" i="15"/>
  <c r="X239" i="15"/>
  <c r="Y71" i="15"/>
  <c r="Y95" i="15"/>
  <c r="Y119" i="15"/>
  <c r="Y143" i="15"/>
  <c r="Y239" i="15"/>
  <c r="Z71" i="15"/>
  <c r="Z95" i="15"/>
  <c r="Z119" i="15"/>
  <c r="Z143" i="15"/>
  <c r="Z239" i="15"/>
  <c r="AA71" i="15"/>
  <c r="AA95" i="15"/>
  <c r="AA119" i="15"/>
  <c r="AA143" i="15"/>
  <c r="AA239" i="15"/>
  <c r="AB71" i="15"/>
  <c r="AB95" i="15"/>
  <c r="AB119" i="15"/>
  <c r="AB143" i="15"/>
  <c r="AB239" i="15"/>
  <c r="E71" i="15"/>
  <c r="F71" i="15"/>
  <c r="AC71" i="15"/>
  <c r="AC95" i="15"/>
  <c r="E119" i="15"/>
  <c r="F119" i="15"/>
  <c r="AC119" i="15"/>
  <c r="AC143" i="15"/>
  <c r="AC239" i="15"/>
  <c r="AD71" i="15"/>
  <c r="AD95" i="15"/>
  <c r="AD119" i="15"/>
  <c r="AD143" i="15"/>
  <c r="AD239" i="15"/>
  <c r="AE71" i="15"/>
  <c r="AE95" i="15"/>
  <c r="AE119" i="15"/>
  <c r="AE143" i="15"/>
  <c r="AE239" i="15"/>
  <c r="AF71" i="15"/>
  <c r="AF95" i="15"/>
  <c r="AF119" i="15"/>
  <c r="AF143" i="15"/>
  <c r="AF239" i="15"/>
  <c r="AG71" i="15"/>
  <c r="AG95" i="15"/>
  <c r="AG119" i="15"/>
  <c r="AG143" i="15"/>
  <c r="AG239" i="15"/>
  <c r="AH71" i="15"/>
  <c r="AH95" i="15"/>
  <c r="AH119" i="15"/>
  <c r="AH143" i="15"/>
  <c r="AH239" i="15"/>
  <c r="AI71" i="15"/>
  <c r="AI95" i="15"/>
  <c r="AI119" i="15"/>
  <c r="AI143" i="15"/>
  <c r="AI239" i="15"/>
  <c r="AJ71" i="15"/>
  <c r="AJ95" i="15"/>
  <c r="AJ119" i="15"/>
  <c r="AJ143" i="15"/>
  <c r="AJ239" i="15"/>
  <c r="AK71" i="15"/>
  <c r="AK95" i="15"/>
  <c r="AK119" i="15"/>
  <c r="AK143" i="15"/>
  <c r="AK239" i="15"/>
  <c r="AL71" i="15"/>
  <c r="AL95" i="15"/>
  <c r="AL119" i="15"/>
  <c r="AL143" i="15"/>
  <c r="AL239" i="15"/>
  <c r="AM71" i="15"/>
  <c r="AM95" i="15"/>
  <c r="AM119" i="15"/>
  <c r="AM143" i="15"/>
  <c r="AM239" i="15"/>
  <c r="AN71" i="15"/>
  <c r="AN95" i="15"/>
  <c r="AN119" i="15"/>
  <c r="AN143" i="15"/>
  <c r="AN239" i="15"/>
  <c r="AO71" i="15"/>
  <c r="AO95" i="15"/>
  <c r="AO119" i="15"/>
  <c r="AO143" i="15"/>
  <c r="AO239" i="15"/>
  <c r="AP71" i="15"/>
  <c r="AP95" i="15"/>
  <c r="AP119" i="15"/>
  <c r="AP143" i="15"/>
  <c r="AP239" i="15"/>
  <c r="AQ71" i="15"/>
  <c r="AQ95" i="15"/>
  <c r="AQ119" i="15"/>
  <c r="AQ143" i="15"/>
  <c r="AQ239" i="15"/>
  <c r="AR71" i="15"/>
  <c r="AR95" i="15"/>
  <c r="AR119" i="15"/>
  <c r="AR143" i="15"/>
  <c r="AR239" i="15"/>
  <c r="AS71" i="15"/>
  <c r="AS95" i="15"/>
  <c r="AS119" i="15"/>
  <c r="AS143" i="15"/>
  <c r="AS239" i="15"/>
  <c r="AT71" i="15"/>
  <c r="AT95" i="15"/>
  <c r="AT119" i="15"/>
  <c r="AT143" i="15"/>
  <c r="AT239" i="15"/>
  <c r="AU71" i="15"/>
  <c r="AU95" i="15"/>
  <c r="AU119" i="15"/>
  <c r="AU143" i="15"/>
  <c r="AU239" i="15"/>
  <c r="AV71" i="15"/>
  <c r="AV95" i="15"/>
  <c r="AV119" i="15"/>
  <c r="AV143" i="15"/>
  <c r="AV239" i="15"/>
  <c r="AW71" i="15"/>
  <c r="AW95" i="15"/>
  <c r="AW119" i="15"/>
  <c r="AW143" i="15"/>
  <c r="AW239" i="15"/>
  <c r="AX71" i="15"/>
  <c r="AX95" i="15"/>
  <c r="AX119" i="15"/>
  <c r="AX143" i="15"/>
  <c r="AX239" i="15"/>
  <c r="AY71" i="15"/>
  <c r="AY95" i="15"/>
  <c r="AY119" i="15"/>
  <c r="AY143" i="15"/>
  <c r="AY239" i="15"/>
  <c r="AZ71" i="15"/>
  <c r="AZ95" i="15"/>
  <c r="AZ119" i="15"/>
  <c r="AZ143" i="15"/>
  <c r="AZ239" i="15"/>
  <c r="BA71" i="15"/>
  <c r="BA95" i="15"/>
  <c r="BA119" i="15"/>
  <c r="BA143" i="15"/>
  <c r="BA239" i="15"/>
  <c r="BB71" i="15"/>
  <c r="BB95" i="15"/>
  <c r="BB119" i="15"/>
  <c r="BB143" i="15"/>
  <c r="BB239" i="15"/>
  <c r="BC71" i="15"/>
  <c r="BC95" i="15"/>
  <c r="BC119" i="15"/>
  <c r="BC143" i="15"/>
  <c r="BC239" i="15"/>
  <c r="BD71" i="15"/>
  <c r="BD95" i="15"/>
  <c r="BD119" i="15"/>
  <c r="BD143" i="15"/>
  <c r="BD239" i="15"/>
  <c r="BE71" i="15"/>
  <c r="BE95" i="15"/>
  <c r="BE119" i="15"/>
  <c r="BE143" i="15"/>
  <c r="BE239" i="15"/>
  <c r="BF71" i="15"/>
  <c r="BF95" i="15"/>
  <c r="BF119" i="15"/>
  <c r="BF143" i="15"/>
  <c r="BF239" i="15"/>
  <c r="BG71" i="15"/>
  <c r="BG95" i="15"/>
  <c r="BG119" i="15"/>
  <c r="BG143" i="15"/>
  <c r="BG239" i="15"/>
  <c r="BH71" i="15"/>
  <c r="BH95" i="15"/>
  <c r="BH119" i="15"/>
  <c r="BH143" i="15"/>
  <c r="BH239" i="15"/>
  <c r="BI71" i="15"/>
  <c r="BI95" i="15"/>
  <c r="BI119" i="15"/>
  <c r="BI143" i="15"/>
  <c r="BI239" i="15"/>
  <c r="BJ71" i="15"/>
  <c r="BJ95" i="15"/>
  <c r="BJ119" i="15"/>
  <c r="BJ143" i="15"/>
  <c r="BJ239" i="15"/>
  <c r="BK71" i="15"/>
  <c r="BK95" i="15"/>
  <c r="BK119" i="15"/>
  <c r="BK143" i="15"/>
  <c r="BK239" i="15"/>
  <c r="BL71" i="15"/>
  <c r="BL95" i="15"/>
  <c r="BL119" i="15"/>
  <c r="BL143" i="15"/>
  <c r="BL239" i="15"/>
  <c r="BM71" i="15"/>
  <c r="BM95" i="15"/>
  <c r="BM119" i="15"/>
  <c r="BM143" i="15"/>
  <c r="BM239" i="15"/>
  <c r="BN71" i="15"/>
  <c r="BN95" i="15"/>
  <c r="BN119" i="15"/>
  <c r="BN143" i="15"/>
  <c r="BN239" i="15"/>
  <c r="BO71" i="15"/>
  <c r="BO95" i="15"/>
  <c r="BO119" i="15"/>
  <c r="BO143" i="15"/>
  <c r="BO239" i="15"/>
  <c r="BP71" i="15"/>
  <c r="BP95" i="15"/>
  <c r="BP119" i="15"/>
  <c r="BP143" i="15"/>
  <c r="BP239" i="15"/>
  <c r="BQ71" i="15"/>
  <c r="BQ95" i="15"/>
  <c r="BQ119" i="15"/>
  <c r="BQ143" i="15"/>
  <c r="BQ239" i="15"/>
  <c r="BR71" i="15"/>
  <c r="BR95" i="15"/>
  <c r="BR119" i="15"/>
  <c r="BR143" i="15"/>
  <c r="BR239" i="15"/>
  <c r="BS71" i="15"/>
  <c r="BS95" i="15"/>
  <c r="BS119" i="15"/>
  <c r="BS143" i="15"/>
  <c r="BS239" i="15"/>
  <c r="BT71" i="15"/>
  <c r="BT95" i="15"/>
  <c r="BT119" i="15"/>
  <c r="BT143" i="15"/>
  <c r="BT239" i="15"/>
  <c r="BU71" i="15"/>
  <c r="BU95" i="15"/>
  <c r="BU119" i="15"/>
  <c r="BU143" i="15"/>
  <c r="BU239" i="15"/>
  <c r="BV71" i="15"/>
  <c r="BV95" i="15"/>
  <c r="BV119" i="15"/>
  <c r="BV143" i="15"/>
  <c r="BV239" i="15"/>
  <c r="BW71" i="15"/>
  <c r="BW95" i="15"/>
  <c r="BW119" i="15"/>
  <c r="BW143" i="15"/>
  <c r="BW239" i="15"/>
  <c r="BX71" i="15"/>
  <c r="BX95" i="15"/>
  <c r="BX119" i="15"/>
  <c r="BX143" i="15"/>
  <c r="BX239" i="15"/>
  <c r="BY71" i="15"/>
  <c r="BY95" i="15"/>
  <c r="BY119" i="15"/>
  <c r="BY143" i="15"/>
  <c r="BY239" i="15"/>
  <c r="BZ71" i="15"/>
  <c r="BZ95" i="15"/>
  <c r="BZ119" i="15"/>
  <c r="BZ143" i="15"/>
  <c r="BZ239" i="15"/>
  <c r="CA71" i="15"/>
  <c r="CA95" i="15"/>
  <c r="CA119" i="15"/>
  <c r="CA143" i="15"/>
  <c r="CA239" i="15"/>
  <c r="CB71" i="15"/>
  <c r="CB95" i="15"/>
  <c r="CB119" i="15"/>
  <c r="CB143" i="15"/>
  <c r="CB239" i="15"/>
  <c r="CC71" i="15"/>
  <c r="CC95" i="15"/>
  <c r="CC119" i="15"/>
  <c r="CC143" i="15"/>
  <c r="CC239" i="15"/>
  <c r="CD71" i="15"/>
  <c r="CD95" i="15"/>
  <c r="CD119" i="15"/>
  <c r="CD143" i="15"/>
  <c r="CD239" i="15"/>
  <c r="CE71" i="15"/>
  <c r="CE95" i="15"/>
  <c r="CE119" i="15"/>
  <c r="CE143" i="15"/>
  <c r="CE239" i="15"/>
  <c r="CF71" i="15"/>
  <c r="CF95" i="15"/>
  <c r="CF119" i="15"/>
  <c r="CF143" i="15"/>
  <c r="CF239" i="15"/>
  <c r="CG71" i="15"/>
  <c r="CG95" i="15"/>
  <c r="CG119" i="15"/>
  <c r="CG143" i="15"/>
  <c r="CG239" i="15"/>
  <c r="CH71" i="15"/>
  <c r="CH95" i="15"/>
  <c r="CH119" i="15"/>
  <c r="CH143" i="15"/>
  <c r="CH239" i="15"/>
  <c r="CI71" i="15"/>
  <c r="CI95" i="15"/>
  <c r="CI119" i="15"/>
  <c r="CI143" i="15"/>
  <c r="CI239" i="15"/>
  <c r="CJ71" i="15"/>
  <c r="CJ95" i="15"/>
  <c r="CJ119" i="15"/>
  <c r="CJ143" i="15"/>
  <c r="CJ239" i="15"/>
  <c r="CK71" i="15"/>
  <c r="CK95" i="15"/>
  <c r="CK119" i="15"/>
  <c r="CK143" i="15"/>
  <c r="CK239" i="15"/>
  <c r="CL71" i="15"/>
  <c r="CL95" i="15"/>
  <c r="CL119" i="15"/>
  <c r="CL143" i="15"/>
  <c r="CL239" i="15"/>
  <c r="CM71" i="15"/>
  <c r="CM95" i="15"/>
  <c r="CM119" i="15"/>
  <c r="CM143" i="15"/>
  <c r="CM239" i="15"/>
  <c r="CN71" i="15"/>
  <c r="CN95" i="15"/>
  <c r="CN119" i="15"/>
  <c r="CN143" i="15"/>
  <c r="CN239" i="15"/>
  <c r="CO71" i="15"/>
  <c r="CO95" i="15"/>
  <c r="CO119" i="15"/>
  <c r="CO143" i="15"/>
  <c r="CO239" i="15"/>
  <c r="CP71" i="15"/>
  <c r="CP95" i="15"/>
  <c r="CP119" i="15"/>
  <c r="CP143" i="15"/>
  <c r="CP239" i="15"/>
  <c r="CQ71" i="15"/>
  <c r="CQ95" i="15"/>
  <c r="CQ119" i="15"/>
  <c r="CQ143" i="15"/>
  <c r="CQ239" i="15"/>
  <c r="CR71" i="15"/>
  <c r="CR95" i="15"/>
  <c r="CR119" i="15"/>
  <c r="CR143" i="15"/>
  <c r="CR239" i="15"/>
  <c r="CS71" i="15"/>
  <c r="CS95" i="15"/>
  <c r="CS119" i="15"/>
  <c r="CS143" i="15"/>
  <c r="CS239" i="15"/>
  <c r="CT71" i="15"/>
  <c r="CT95" i="15"/>
  <c r="CT119" i="15"/>
  <c r="CT143" i="15"/>
  <c r="CT239" i="15"/>
  <c r="CU71" i="15"/>
  <c r="CU95" i="15"/>
  <c r="CU119" i="15"/>
  <c r="CU143" i="15"/>
  <c r="CU239" i="15"/>
  <c r="CV71" i="15"/>
  <c r="CV95" i="15"/>
  <c r="CV119" i="15"/>
  <c r="CV143" i="15"/>
  <c r="CV239" i="15"/>
  <c r="CW71" i="15"/>
  <c r="CW95" i="15"/>
  <c r="CW119" i="15"/>
  <c r="CW143" i="15"/>
  <c r="CW239" i="15"/>
  <c r="CX71" i="15"/>
  <c r="CX95" i="15"/>
  <c r="CX119" i="15"/>
  <c r="CX143" i="15"/>
  <c r="CX239" i="15"/>
  <c r="CY71" i="15"/>
  <c r="CY95" i="15"/>
  <c r="CY119" i="15"/>
  <c r="CY143" i="15"/>
  <c r="CY239" i="15"/>
  <c r="CZ71" i="15"/>
  <c r="CZ95" i="15"/>
  <c r="CZ119" i="15"/>
  <c r="CZ143" i="15"/>
  <c r="CZ239" i="15"/>
  <c r="DA71" i="15"/>
  <c r="DA95" i="15"/>
  <c r="DA119" i="15"/>
  <c r="DA143" i="15"/>
  <c r="DA239" i="15"/>
  <c r="DB71" i="15"/>
  <c r="DB95" i="15"/>
  <c r="DB119" i="15"/>
  <c r="DB143" i="15"/>
  <c r="DB239" i="15"/>
  <c r="DC71" i="15"/>
  <c r="DC95" i="15"/>
  <c r="DC119" i="15"/>
  <c r="DC143" i="15"/>
  <c r="DC239" i="15"/>
  <c r="DD71" i="15"/>
  <c r="DD95" i="15"/>
  <c r="DD119" i="15"/>
  <c r="DD143" i="15"/>
  <c r="DD239" i="15"/>
  <c r="DE71" i="15"/>
  <c r="DE95" i="15"/>
  <c r="DE119" i="15"/>
  <c r="DE143" i="15"/>
  <c r="DE239" i="15"/>
  <c r="DF71" i="15"/>
  <c r="DF95" i="15"/>
  <c r="DF119" i="15"/>
  <c r="DF143" i="15"/>
  <c r="DF239" i="15"/>
  <c r="DG71" i="15"/>
  <c r="DG95" i="15"/>
  <c r="DG119" i="15"/>
  <c r="DG143" i="15"/>
  <c r="DG239" i="15"/>
  <c r="DH71" i="15"/>
  <c r="DH95" i="15"/>
  <c r="DH119" i="15"/>
  <c r="DH143" i="15"/>
  <c r="DH239" i="15"/>
  <c r="DI71" i="15"/>
  <c r="DI95" i="15"/>
  <c r="DI119" i="15"/>
  <c r="DI143" i="15"/>
  <c r="DI239" i="15"/>
  <c r="DJ71" i="15"/>
  <c r="DJ95" i="15"/>
  <c r="DJ119" i="15"/>
  <c r="DJ143" i="15"/>
  <c r="DJ239" i="15"/>
  <c r="DK71" i="15"/>
  <c r="DK95" i="15"/>
  <c r="DK119" i="15"/>
  <c r="DK143" i="15"/>
  <c r="DK239" i="15"/>
  <c r="DL71" i="15"/>
  <c r="DL95" i="15"/>
  <c r="DL119" i="15"/>
  <c r="DL143" i="15"/>
  <c r="DL239" i="15"/>
  <c r="DM71" i="15"/>
  <c r="DM95" i="15"/>
  <c r="DM119" i="15"/>
  <c r="DM143" i="15"/>
  <c r="DM239" i="15"/>
  <c r="DN71" i="15"/>
  <c r="DN95" i="15"/>
  <c r="DN119" i="15"/>
  <c r="DN143" i="15"/>
  <c r="DN239" i="15"/>
  <c r="DO71" i="15"/>
  <c r="DO95" i="15"/>
  <c r="DO119" i="15"/>
  <c r="DO143" i="15"/>
  <c r="DO239" i="15"/>
  <c r="DP71" i="15"/>
  <c r="DP95" i="15"/>
  <c r="DP119" i="15"/>
  <c r="DP143" i="15"/>
  <c r="DP239" i="15"/>
  <c r="DQ71" i="15"/>
  <c r="DQ95" i="15"/>
  <c r="DQ119" i="15"/>
  <c r="DQ143" i="15"/>
  <c r="DQ239" i="15"/>
  <c r="DR71" i="15"/>
  <c r="DR95" i="15"/>
  <c r="DR119" i="15"/>
  <c r="DR143" i="15"/>
  <c r="DR239" i="15"/>
  <c r="DS71" i="15"/>
  <c r="DS95" i="15"/>
  <c r="DS119" i="15"/>
  <c r="DS143" i="15"/>
  <c r="DS239" i="15"/>
  <c r="DT71" i="15"/>
  <c r="DT95" i="15"/>
  <c r="DT119" i="15"/>
  <c r="DT143" i="15"/>
  <c r="DT239" i="15"/>
  <c r="DU71" i="15"/>
  <c r="DU95" i="15"/>
  <c r="DU119" i="15"/>
  <c r="DU143" i="15"/>
  <c r="DU239" i="15"/>
  <c r="DV71" i="15"/>
  <c r="DV95" i="15"/>
  <c r="DV119" i="15"/>
  <c r="DV143" i="15"/>
  <c r="DV239" i="15"/>
  <c r="DW71" i="15"/>
  <c r="DW95" i="15"/>
  <c r="DW119" i="15"/>
  <c r="DW143" i="15"/>
  <c r="DW239" i="15"/>
  <c r="DX71" i="15"/>
  <c r="DX95" i="15"/>
  <c r="DX119" i="15"/>
  <c r="DX143" i="15"/>
  <c r="DX239" i="15"/>
  <c r="DY71" i="15"/>
  <c r="DY95" i="15"/>
  <c r="DY119" i="15"/>
  <c r="DY143" i="15"/>
  <c r="DY239" i="15"/>
  <c r="G239" i="15"/>
  <c r="D552" i="15"/>
  <c r="I552" i="15"/>
  <c r="J72" i="15"/>
  <c r="J96" i="15"/>
  <c r="J120" i="15"/>
  <c r="J144" i="15"/>
  <c r="J240" i="15"/>
  <c r="K72" i="15"/>
  <c r="K96" i="15"/>
  <c r="K120" i="15"/>
  <c r="K144" i="15"/>
  <c r="K240" i="15"/>
  <c r="L72" i="15"/>
  <c r="L96" i="15"/>
  <c r="L120" i="15"/>
  <c r="L144" i="15"/>
  <c r="L240" i="15"/>
  <c r="M72" i="15"/>
  <c r="M96" i="15"/>
  <c r="M120" i="15"/>
  <c r="M144" i="15"/>
  <c r="M240" i="15"/>
  <c r="N72" i="15"/>
  <c r="N96" i="15"/>
  <c r="N120" i="15"/>
  <c r="N144" i="15"/>
  <c r="N240" i="15"/>
  <c r="O72" i="15"/>
  <c r="O96" i="15"/>
  <c r="O120" i="15"/>
  <c r="O144" i="15"/>
  <c r="O240" i="15"/>
  <c r="P72" i="15"/>
  <c r="P96" i="15"/>
  <c r="P120" i="15"/>
  <c r="P144" i="15"/>
  <c r="P240" i="15"/>
  <c r="Q72" i="15"/>
  <c r="Q96" i="15"/>
  <c r="Q120" i="15"/>
  <c r="Q144" i="15"/>
  <c r="Q240" i="15"/>
  <c r="R72" i="15"/>
  <c r="R96" i="15"/>
  <c r="R120" i="15"/>
  <c r="R144" i="15"/>
  <c r="R240" i="15"/>
  <c r="S72" i="15"/>
  <c r="S96" i="15"/>
  <c r="S120" i="15"/>
  <c r="S144" i="15"/>
  <c r="S240" i="15"/>
  <c r="T72" i="15"/>
  <c r="T96" i="15"/>
  <c r="T120" i="15"/>
  <c r="T144" i="15"/>
  <c r="T240" i="15"/>
  <c r="U72" i="15"/>
  <c r="U96" i="15"/>
  <c r="U120" i="15"/>
  <c r="U144" i="15"/>
  <c r="U240" i="15"/>
  <c r="V72" i="15"/>
  <c r="V96" i="15"/>
  <c r="V120" i="15"/>
  <c r="V144" i="15"/>
  <c r="V240" i="15"/>
  <c r="W72" i="15"/>
  <c r="W96" i="15"/>
  <c r="W120" i="15"/>
  <c r="W144" i="15"/>
  <c r="W240" i="15"/>
  <c r="X72" i="15"/>
  <c r="X96" i="15"/>
  <c r="X120" i="15"/>
  <c r="X144" i="15"/>
  <c r="X240" i="15"/>
  <c r="Y72" i="15"/>
  <c r="Y96" i="15"/>
  <c r="Y120" i="15"/>
  <c r="Y144" i="15"/>
  <c r="Y240" i="15"/>
  <c r="Z72" i="15"/>
  <c r="Z96" i="15"/>
  <c r="Z120" i="15"/>
  <c r="Z144" i="15"/>
  <c r="Z240" i="15"/>
  <c r="AA72" i="15"/>
  <c r="AA96" i="15"/>
  <c r="AA120" i="15"/>
  <c r="AA144" i="15"/>
  <c r="AA240" i="15"/>
  <c r="AB72" i="15"/>
  <c r="AB96" i="15"/>
  <c r="AB120" i="15"/>
  <c r="AB144" i="15"/>
  <c r="AB240" i="15"/>
  <c r="E72" i="15"/>
  <c r="F72" i="15"/>
  <c r="AC72" i="15"/>
  <c r="AC96" i="15"/>
  <c r="E120" i="15"/>
  <c r="F120" i="15"/>
  <c r="AC120" i="15"/>
  <c r="AC144" i="15"/>
  <c r="AC240" i="15"/>
  <c r="AD72" i="15"/>
  <c r="AD96" i="15"/>
  <c r="AD120" i="15"/>
  <c r="AD144" i="15"/>
  <c r="AD240" i="15"/>
  <c r="AE72" i="15"/>
  <c r="AE96" i="15"/>
  <c r="AE120" i="15"/>
  <c r="AE144" i="15"/>
  <c r="AE240" i="15"/>
  <c r="AF72" i="15"/>
  <c r="AF96" i="15"/>
  <c r="AF120" i="15"/>
  <c r="AF144" i="15"/>
  <c r="AF240" i="15"/>
  <c r="AG72" i="15"/>
  <c r="AG96" i="15"/>
  <c r="AG120" i="15"/>
  <c r="AG144" i="15"/>
  <c r="AG240" i="15"/>
  <c r="AH72" i="15"/>
  <c r="AH96" i="15"/>
  <c r="AH120" i="15"/>
  <c r="AH144" i="15"/>
  <c r="AH240" i="15"/>
  <c r="AI72" i="15"/>
  <c r="AI96" i="15"/>
  <c r="AI120" i="15"/>
  <c r="AI144" i="15"/>
  <c r="AI240" i="15"/>
  <c r="AJ72" i="15"/>
  <c r="AJ96" i="15"/>
  <c r="AJ120" i="15"/>
  <c r="AJ144" i="15"/>
  <c r="AJ240" i="15"/>
  <c r="AK72" i="15"/>
  <c r="AK96" i="15"/>
  <c r="AK120" i="15"/>
  <c r="AK144" i="15"/>
  <c r="AK240" i="15"/>
  <c r="AL72" i="15"/>
  <c r="AL96" i="15"/>
  <c r="AL120" i="15"/>
  <c r="AL144" i="15"/>
  <c r="AL240" i="15"/>
  <c r="AM72" i="15"/>
  <c r="AM96" i="15"/>
  <c r="AM120" i="15"/>
  <c r="AM144" i="15"/>
  <c r="AM240" i="15"/>
  <c r="AN72" i="15"/>
  <c r="AN96" i="15"/>
  <c r="AN120" i="15"/>
  <c r="AN144" i="15"/>
  <c r="AN240" i="15"/>
  <c r="AO72" i="15"/>
  <c r="AO96" i="15"/>
  <c r="AO120" i="15"/>
  <c r="AO144" i="15"/>
  <c r="AO240" i="15"/>
  <c r="AP72" i="15"/>
  <c r="AP96" i="15"/>
  <c r="AP120" i="15"/>
  <c r="AP144" i="15"/>
  <c r="AP240" i="15"/>
  <c r="AQ72" i="15"/>
  <c r="AQ96" i="15"/>
  <c r="AQ120" i="15"/>
  <c r="AQ144" i="15"/>
  <c r="AQ240" i="15"/>
  <c r="AR72" i="15"/>
  <c r="AR96" i="15"/>
  <c r="AR120" i="15"/>
  <c r="AR144" i="15"/>
  <c r="AR240" i="15"/>
  <c r="AS72" i="15"/>
  <c r="AS96" i="15"/>
  <c r="AS120" i="15"/>
  <c r="AS144" i="15"/>
  <c r="AS240" i="15"/>
  <c r="AT72" i="15"/>
  <c r="AT96" i="15"/>
  <c r="AT120" i="15"/>
  <c r="AT144" i="15"/>
  <c r="AT240" i="15"/>
  <c r="AU72" i="15"/>
  <c r="AU96" i="15"/>
  <c r="AU120" i="15"/>
  <c r="AU144" i="15"/>
  <c r="AU240" i="15"/>
  <c r="AV72" i="15"/>
  <c r="AV96" i="15"/>
  <c r="AV120" i="15"/>
  <c r="AV144" i="15"/>
  <c r="AV240" i="15"/>
  <c r="AW72" i="15"/>
  <c r="AW96" i="15"/>
  <c r="AW120" i="15"/>
  <c r="AW144" i="15"/>
  <c r="AW240" i="15"/>
  <c r="AX72" i="15"/>
  <c r="AX96" i="15"/>
  <c r="AX120" i="15"/>
  <c r="AX144" i="15"/>
  <c r="AX240" i="15"/>
  <c r="AY72" i="15"/>
  <c r="AY96" i="15"/>
  <c r="AY120" i="15"/>
  <c r="AY144" i="15"/>
  <c r="AY240" i="15"/>
  <c r="AZ72" i="15"/>
  <c r="AZ96" i="15"/>
  <c r="AZ120" i="15"/>
  <c r="AZ144" i="15"/>
  <c r="AZ240" i="15"/>
  <c r="BA72" i="15"/>
  <c r="BA96" i="15"/>
  <c r="BA120" i="15"/>
  <c r="BA144" i="15"/>
  <c r="BA240" i="15"/>
  <c r="BB72" i="15"/>
  <c r="BB96" i="15"/>
  <c r="BB120" i="15"/>
  <c r="BB144" i="15"/>
  <c r="BB240" i="15"/>
  <c r="BC72" i="15"/>
  <c r="BC96" i="15"/>
  <c r="BC120" i="15"/>
  <c r="BC144" i="15"/>
  <c r="BC240" i="15"/>
  <c r="BD72" i="15"/>
  <c r="BD96" i="15"/>
  <c r="BD120" i="15"/>
  <c r="BD144" i="15"/>
  <c r="BD240" i="15"/>
  <c r="BE72" i="15"/>
  <c r="BE96" i="15"/>
  <c r="BE120" i="15"/>
  <c r="BE144" i="15"/>
  <c r="BE240" i="15"/>
  <c r="BF72" i="15"/>
  <c r="BF96" i="15"/>
  <c r="BF120" i="15"/>
  <c r="BF144" i="15"/>
  <c r="BF240" i="15"/>
  <c r="BG72" i="15"/>
  <c r="BG96" i="15"/>
  <c r="BG120" i="15"/>
  <c r="BG144" i="15"/>
  <c r="BG240" i="15"/>
  <c r="BH72" i="15"/>
  <c r="BH96" i="15"/>
  <c r="BH120" i="15"/>
  <c r="BH144" i="15"/>
  <c r="BH240" i="15"/>
  <c r="BI72" i="15"/>
  <c r="BI96" i="15"/>
  <c r="BI120" i="15"/>
  <c r="BI144" i="15"/>
  <c r="BI240" i="15"/>
  <c r="BJ72" i="15"/>
  <c r="BJ96" i="15"/>
  <c r="BJ120" i="15"/>
  <c r="BJ144" i="15"/>
  <c r="BJ240" i="15"/>
  <c r="BK72" i="15"/>
  <c r="BK96" i="15"/>
  <c r="BK120" i="15"/>
  <c r="BK144" i="15"/>
  <c r="BK240" i="15"/>
  <c r="BL72" i="15"/>
  <c r="BL96" i="15"/>
  <c r="BL120" i="15"/>
  <c r="BL144" i="15"/>
  <c r="BL240" i="15"/>
  <c r="BM72" i="15"/>
  <c r="BM96" i="15"/>
  <c r="BM120" i="15"/>
  <c r="BM144" i="15"/>
  <c r="BM240" i="15"/>
  <c r="BN72" i="15"/>
  <c r="BN96" i="15"/>
  <c r="BN120" i="15"/>
  <c r="BN144" i="15"/>
  <c r="BN240" i="15"/>
  <c r="BO72" i="15"/>
  <c r="BO96" i="15"/>
  <c r="BO120" i="15"/>
  <c r="BO144" i="15"/>
  <c r="BO240" i="15"/>
  <c r="BP72" i="15"/>
  <c r="BP96" i="15"/>
  <c r="BP120" i="15"/>
  <c r="BP144" i="15"/>
  <c r="BP240" i="15"/>
  <c r="BQ72" i="15"/>
  <c r="BQ96" i="15"/>
  <c r="BQ120" i="15"/>
  <c r="BQ144" i="15"/>
  <c r="BQ240" i="15"/>
  <c r="BR72" i="15"/>
  <c r="BR96" i="15"/>
  <c r="BR120" i="15"/>
  <c r="BR144" i="15"/>
  <c r="BR240" i="15"/>
  <c r="BS72" i="15"/>
  <c r="BS96" i="15"/>
  <c r="BS120" i="15"/>
  <c r="BS144" i="15"/>
  <c r="BS240" i="15"/>
  <c r="BT72" i="15"/>
  <c r="BT96" i="15"/>
  <c r="BT120" i="15"/>
  <c r="BT144" i="15"/>
  <c r="BT240" i="15"/>
  <c r="BU72" i="15"/>
  <c r="BU96" i="15"/>
  <c r="BU120" i="15"/>
  <c r="BU144" i="15"/>
  <c r="BU240" i="15"/>
  <c r="BV72" i="15"/>
  <c r="BV96" i="15"/>
  <c r="BV120" i="15"/>
  <c r="BV144" i="15"/>
  <c r="BV240" i="15"/>
  <c r="BW72" i="15"/>
  <c r="BW96" i="15"/>
  <c r="BW120" i="15"/>
  <c r="BW144" i="15"/>
  <c r="BW240" i="15"/>
  <c r="BX72" i="15"/>
  <c r="BX96" i="15"/>
  <c r="BX120" i="15"/>
  <c r="BX144" i="15"/>
  <c r="BX240" i="15"/>
  <c r="BY72" i="15"/>
  <c r="BY96" i="15"/>
  <c r="BY120" i="15"/>
  <c r="BY144" i="15"/>
  <c r="BY240" i="15"/>
  <c r="BZ72" i="15"/>
  <c r="BZ96" i="15"/>
  <c r="BZ120" i="15"/>
  <c r="BZ144" i="15"/>
  <c r="BZ240" i="15"/>
  <c r="CA72" i="15"/>
  <c r="CA96" i="15"/>
  <c r="CA120" i="15"/>
  <c r="CA144" i="15"/>
  <c r="CA240" i="15"/>
  <c r="CB72" i="15"/>
  <c r="CB96" i="15"/>
  <c r="CB120" i="15"/>
  <c r="CB144" i="15"/>
  <c r="CB240" i="15"/>
  <c r="CC72" i="15"/>
  <c r="CC96" i="15"/>
  <c r="CC120" i="15"/>
  <c r="CC144" i="15"/>
  <c r="CC240" i="15"/>
  <c r="CD72" i="15"/>
  <c r="CD96" i="15"/>
  <c r="CD120" i="15"/>
  <c r="CD144" i="15"/>
  <c r="CD240" i="15"/>
  <c r="CE72" i="15"/>
  <c r="CE96" i="15"/>
  <c r="CE120" i="15"/>
  <c r="CE144" i="15"/>
  <c r="CE240" i="15"/>
  <c r="CF72" i="15"/>
  <c r="CF96" i="15"/>
  <c r="CF120" i="15"/>
  <c r="CF144" i="15"/>
  <c r="CF240" i="15"/>
  <c r="CG72" i="15"/>
  <c r="CG96" i="15"/>
  <c r="CG120" i="15"/>
  <c r="CG144" i="15"/>
  <c r="CG240" i="15"/>
  <c r="CH72" i="15"/>
  <c r="CH96" i="15"/>
  <c r="CH120" i="15"/>
  <c r="CH144" i="15"/>
  <c r="CH240" i="15"/>
  <c r="CI72" i="15"/>
  <c r="CI96" i="15"/>
  <c r="CI120" i="15"/>
  <c r="CI144" i="15"/>
  <c r="CI240" i="15"/>
  <c r="CJ72" i="15"/>
  <c r="CJ96" i="15"/>
  <c r="CJ120" i="15"/>
  <c r="CJ144" i="15"/>
  <c r="CJ240" i="15"/>
  <c r="CK72" i="15"/>
  <c r="CK96" i="15"/>
  <c r="CK120" i="15"/>
  <c r="CK144" i="15"/>
  <c r="CK240" i="15"/>
  <c r="CL72" i="15"/>
  <c r="CL96" i="15"/>
  <c r="CL120" i="15"/>
  <c r="CL144" i="15"/>
  <c r="CL240" i="15"/>
  <c r="CM72" i="15"/>
  <c r="CM96" i="15"/>
  <c r="CM120" i="15"/>
  <c r="CM144" i="15"/>
  <c r="CM240" i="15"/>
  <c r="CN72" i="15"/>
  <c r="CN96" i="15"/>
  <c r="CN120" i="15"/>
  <c r="CN144" i="15"/>
  <c r="CN240" i="15"/>
  <c r="CO72" i="15"/>
  <c r="CO96" i="15"/>
  <c r="CO120" i="15"/>
  <c r="CO144" i="15"/>
  <c r="CO240" i="15"/>
  <c r="CP72" i="15"/>
  <c r="CP96" i="15"/>
  <c r="CP120" i="15"/>
  <c r="CP144" i="15"/>
  <c r="CP240" i="15"/>
  <c r="CQ72" i="15"/>
  <c r="CQ96" i="15"/>
  <c r="CQ120" i="15"/>
  <c r="CQ144" i="15"/>
  <c r="CQ240" i="15"/>
  <c r="CR72" i="15"/>
  <c r="CR96" i="15"/>
  <c r="CR120" i="15"/>
  <c r="CR144" i="15"/>
  <c r="CR240" i="15"/>
  <c r="CS72" i="15"/>
  <c r="CS96" i="15"/>
  <c r="CS120" i="15"/>
  <c r="CS144" i="15"/>
  <c r="CS240" i="15"/>
  <c r="CT72" i="15"/>
  <c r="CT96" i="15"/>
  <c r="CT120" i="15"/>
  <c r="CT144" i="15"/>
  <c r="CT240" i="15"/>
  <c r="CU72" i="15"/>
  <c r="CU96" i="15"/>
  <c r="CU120" i="15"/>
  <c r="CU144" i="15"/>
  <c r="CU240" i="15"/>
  <c r="CV72" i="15"/>
  <c r="CV96" i="15"/>
  <c r="CV120" i="15"/>
  <c r="CV144" i="15"/>
  <c r="CV240" i="15"/>
  <c r="CW72" i="15"/>
  <c r="CW96" i="15"/>
  <c r="CW120" i="15"/>
  <c r="CW144" i="15"/>
  <c r="CW240" i="15"/>
  <c r="CX72" i="15"/>
  <c r="CX96" i="15"/>
  <c r="CX120" i="15"/>
  <c r="CX144" i="15"/>
  <c r="CX240" i="15"/>
  <c r="CY72" i="15"/>
  <c r="CY96" i="15"/>
  <c r="CY120" i="15"/>
  <c r="CY144" i="15"/>
  <c r="CY240" i="15"/>
  <c r="CZ72" i="15"/>
  <c r="CZ96" i="15"/>
  <c r="CZ120" i="15"/>
  <c r="CZ144" i="15"/>
  <c r="CZ240" i="15"/>
  <c r="DA72" i="15"/>
  <c r="DA96" i="15"/>
  <c r="DA120" i="15"/>
  <c r="DA144" i="15"/>
  <c r="DA240" i="15"/>
  <c r="DB72" i="15"/>
  <c r="DB96" i="15"/>
  <c r="DB120" i="15"/>
  <c r="DB144" i="15"/>
  <c r="DB240" i="15"/>
  <c r="DC72" i="15"/>
  <c r="DC96" i="15"/>
  <c r="DC120" i="15"/>
  <c r="DC144" i="15"/>
  <c r="DC240" i="15"/>
  <c r="DD72" i="15"/>
  <c r="DD96" i="15"/>
  <c r="DD120" i="15"/>
  <c r="DD144" i="15"/>
  <c r="DD240" i="15"/>
  <c r="DE72" i="15"/>
  <c r="DE96" i="15"/>
  <c r="DE120" i="15"/>
  <c r="DE144" i="15"/>
  <c r="DE240" i="15"/>
  <c r="DF72" i="15"/>
  <c r="DF96" i="15"/>
  <c r="DF120" i="15"/>
  <c r="DF144" i="15"/>
  <c r="DF240" i="15"/>
  <c r="DG72" i="15"/>
  <c r="DG96" i="15"/>
  <c r="DG120" i="15"/>
  <c r="DG144" i="15"/>
  <c r="DG240" i="15"/>
  <c r="DH72" i="15"/>
  <c r="DH96" i="15"/>
  <c r="DH120" i="15"/>
  <c r="DH144" i="15"/>
  <c r="DH240" i="15"/>
  <c r="DI72" i="15"/>
  <c r="DI96" i="15"/>
  <c r="DI120" i="15"/>
  <c r="DI144" i="15"/>
  <c r="DI240" i="15"/>
  <c r="DJ72" i="15"/>
  <c r="DJ96" i="15"/>
  <c r="DJ120" i="15"/>
  <c r="DJ144" i="15"/>
  <c r="DJ240" i="15"/>
  <c r="DK72" i="15"/>
  <c r="DK96" i="15"/>
  <c r="DK120" i="15"/>
  <c r="DK144" i="15"/>
  <c r="DK240" i="15"/>
  <c r="DL72" i="15"/>
  <c r="DL96" i="15"/>
  <c r="DL120" i="15"/>
  <c r="DL144" i="15"/>
  <c r="DL240" i="15"/>
  <c r="DM72" i="15"/>
  <c r="DM96" i="15"/>
  <c r="DM120" i="15"/>
  <c r="DM144" i="15"/>
  <c r="DM240" i="15"/>
  <c r="DN72" i="15"/>
  <c r="DN96" i="15"/>
  <c r="DN120" i="15"/>
  <c r="DN144" i="15"/>
  <c r="DN240" i="15"/>
  <c r="DO72" i="15"/>
  <c r="DO96" i="15"/>
  <c r="DO120" i="15"/>
  <c r="DO144" i="15"/>
  <c r="DO240" i="15"/>
  <c r="DP72" i="15"/>
  <c r="DP96" i="15"/>
  <c r="DP120" i="15"/>
  <c r="DP144" i="15"/>
  <c r="DP240" i="15"/>
  <c r="DQ72" i="15"/>
  <c r="DQ96" i="15"/>
  <c r="DQ120" i="15"/>
  <c r="DQ144" i="15"/>
  <c r="DQ240" i="15"/>
  <c r="DR72" i="15"/>
  <c r="DR96" i="15"/>
  <c r="DR120" i="15"/>
  <c r="DR144" i="15"/>
  <c r="DR240" i="15"/>
  <c r="DS72" i="15"/>
  <c r="DS96" i="15"/>
  <c r="DS120" i="15"/>
  <c r="DS144" i="15"/>
  <c r="DS240" i="15"/>
  <c r="DT72" i="15"/>
  <c r="DT96" i="15"/>
  <c r="DT120" i="15"/>
  <c r="DT144" i="15"/>
  <c r="DT240" i="15"/>
  <c r="DU72" i="15"/>
  <c r="DU96" i="15"/>
  <c r="DU120" i="15"/>
  <c r="DU144" i="15"/>
  <c r="DU240" i="15"/>
  <c r="DV72" i="15"/>
  <c r="DV96" i="15"/>
  <c r="DV120" i="15"/>
  <c r="DV144" i="15"/>
  <c r="DV240" i="15"/>
  <c r="DW72" i="15"/>
  <c r="DW96" i="15"/>
  <c r="DW120" i="15"/>
  <c r="DW144" i="15"/>
  <c r="DW240" i="15"/>
  <c r="DX72" i="15"/>
  <c r="DX96" i="15"/>
  <c r="DX120" i="15"/>
  <c r="DX144" i="15"/>
  <c r="DX240" i="15"/>
  <c r="DY72" i="15"/>
  <c r="DY96" i="15"/>
  <c r="DY120" i="15"/>
  <c r="DY144" i="15"/>
  <c r="DY240" i="15"/>
  <c r="G240" i="15"/>
  <c r="D553" i="15"/>
  <c r="I553" i="15"/>
  <c r="J73" i="15"/>
  <c r="J97" i="15"/>
  <c r="J121" i="15"/>
  <c r="J145" i="15"/>
  <c r="J241" i="15"/>
  <c r="K73" i="15"/>
  <c r="K97" i="15"/>
  <c r="K121" i="15"/>
  <c r="K145" i="15"/>
  <c r="K241" i="15"/>
  <c r="L73" i="15"/>
  <c r="L97" i="15"/>
  <c r="L121" i="15"/>
  <c r="L145" i="15"/>
  <c r="L241" i="15"/>
  <c r="M73" i="15"/>
  <c r="M97" i="15"/>
  <c r="M121" i="15"/>
  <c r="M145" i="15"/>
  <c r="M241" i="15"/>
  <c r="N73" i="15"/>
  <c r="N97" i="15"/>
  <c r="N121" i="15"/>
  <c r="N145" i="15"/>
  <c r="N241" i="15"/>
  <c r="O73" i="15"/>
  <c r="O97" i="15"/>
  <c r="O121" i="15"/>
  <c r="O145" i="15"/>
  <c r="O241" i="15"/>
  <c r="P73" i="15"/>
  <c r="P97" i="15"/>
  <c r="P121" i="15"/>
  <c r="P145" i="15"/>
  <c r="P241" i="15"/>
  <c r="Q73" i="15"/>
  <c r="Q97" i="15"/>
  <c r="Q121" i="15"/>
  <c r="Q145" i="15"/>
  <c r="Q241" i="15"/>
  <c r="R73" i="15"/>
  <c r="R97" i="15"/>
  <c r="R121" i="15"/>
  <c r="R145" i="15"/>
  <c r="R241" i="15"/>
  <c r="S73" i="15"/>
  <c r="S97" i="15"/>
  <c r="S121" i="15"/>
  <c r="S145" i="15"/>
  <c r="S241" i="15"/>
  <c r="T73" i="15"/>
  <c r="T97" i="15"/>
  <c r="T121" i="15"/>
  <c r="T145" i="15"/>
  <c r="T241" i="15"/>
  <c r="U73" i="15"/>
  <c r="U97" i="15"/>
  <c r="U121" i="15"/>
  <c r="U145" i="15"/>
  <c r="U241" i="15"/>
  <c r="V73" i="15"/>
  <c r="V97" i="15"/>
  <c r="V121" i="15"/>
  <c r="V145" i="15"/>
  <c r="V241" i="15"/>
  <c r="W73" i="15"/>
  <c r="W97" i="15"/>
  <c r="W121" i="15"/>
  <c r="W145" i="15"/>
  <c r="W241" i="15"/>
  <c r="X73" i="15"/>
  <c r="X97" i="15"/>
  <c r="X121" i="15"/>
  <c r="X145" i="15"/>
  <c r="X241" i="15"/>
  <c r="Y73" i="15"/>
  <c r="Y97" i="15"/>
  <c r="Y121" i="15"/>
  <c r="Y145" i="15"/>
  <c r="Y241" i="15"/>
  <c r="Z73" i="15"/>
  <c r="Z97" i="15"/>
  <c r="Z121" i="15"/>
  <c r="Z145" i="15"/>
  <c r="Z241" i="15"/>
  <c r="AA73" i="15"/>
  <c r="AA97" i="15"/>
  <c r="AA121" i="15"/>
  <c r="AA145" i="15"/>
  <c r="AA241" i="15"/>
  <c r="AB73" i="15"/>
  <c r="AB97" i="15"/>
  <c r="AB121" i="15"/>
  <c r="AB145" i="15"/>
  <c r="AB241" i="15"/>
  <c r="E73" i="15"/>
  <c r="F73" i="15"/>
  <c r="AC73" i="15"/>
  <c r="AC97" i="15"/>
  <c r="E121" i="15"/>
  <c r="F121" i="15"/>
  <c r="AC121" i="15"/>
  <c r="AC145" i="15"/>
  <c r="AC241" i="15"/>
  <c r="AD73" i="15"/>
  <c r="AD97" i="15"/>
  <c r="AD121" i="15"/>
  <c r="AD145" i="15"/>
  <c r="AD241" i="15"/>
  <c r="AE73" i="15"/>
  <c r="AE97" i="15"/>
  <c r="AE121" i="15"/>
  <c r="AE145" i="15"/>
  <c r="AE241" i="15"/>
  <c r="AF73" i="15"/>
  <c r="AF97" i="15"/>
  <c r="AF121" i="15"/>
  <c r="AF145" i="15"/>
  <c r="AF241" i="15"/>
  <c r="AG73" i="15"/>
  <c r="AG97" i="15"/>
  <c r="AG121" i="15"/>
  <c r="AG145" i="15"/>
  <c r="AG241" i="15"/>
  <c r="AH73" i="15"/>
  <c r="AH97" i="15"/>
  <c r="AH121" i="15"/>
  <c r="AH145" i="15"/>
  <c r="AH241" i="15"/>
  <c r="AI73" i="15"/>
  <c r="AI97" i="15"/>
  <c r="AI121" i="15"/>
  <c r="AI145" i="15"/>
  <c r="AI241" i="15"/>
  <c r="AJ73" i="15"/>
  <c r="AJ97" i="15"/>
  <c r="AJ121" i="15"/>
  <c r="AJ145" i="15"/>
  <c r="AJ241" i="15"/>
  <c r="AK73" i="15"/>
  <c r="AK97" i="15"/>
  <c r="AK121" i="15"/>
  <c r="AK145" i="15"/>
  <c r="AK241" i="15"/>
  <c r="AL73" i="15"/>
  <c r="AL97" i="15"/>
  <c r="AL121" i="15"/>
  <c r="AL145" i="15"/>
  <c r="AL241" i="15"/>
  <c r="AM73" i="15"/>
  <c r="AM97" i="15"/>
  <c r="AM121" i="15"/>
  <c r="AM145" i="15"/>
  <c r="AM241" i="15"/>
  <c r="AN73" i="15"/>
  <c r="AN97" i="15"/>
  <c r="AN121" i="15"/>
  <c r="AN145" i="15"/>
  <c r="AN241" i="15"/>
  <c r="AO73" i="15"/>
  <c r="AO97" i="15"/>
  <c r="AO121" i="15"/>
  <c r="AO145" i="15"/>
  <c r="AO241" i="15"/>
  <c r="AP73" i="15"/>
  <c r="AP97" i="15"/>
  <c r="AP121" i="15"/>
  <c r="AP145" i="15"/>
  <c r="AP241" i="15"/>
  <c r="AQ73" i="15"/>
  <c r="AQ97" i="15"/>
  <c r="AQ121" i="15"/>
  <c r="AQ145" i="15"/>
  <c r="AQ241" i="15"/>
  <c r="AR73" i="15"/>
  <c r="AR97" i="15"/>
  <c r="AR121" i="15"/>
  <c r="AR145" i="15"/>
  <c r="AR241" i="15"/>
  <c r="AS73" i="15"/>
  <c r="AS97" i="15"/>
  <c r="AS121" i="15"/>
  <c r="AS145" i="15"/>
  <c r="AS241" i="15"/>
  <c r="AT73" i="15"/>
  <c r="AT97" i="15"/>
  <c r="AT121" i="15"/>
  <c r="AT145" i="15"/>
  <c r="AT241" i="15"/>
  <c r="AU73" i="15"/>
  <c r="AU97" i="15"/>
  <c r="AU121" i="15"/>
  <c r="AU145" i="15"/>
  <c r="AU241" i="15"/>
  <c r="AV73" i="15"/>
  <c r="AV97" i="15"/>
  <c r="AV121" i="15"/>
  <c r="AV145" i="15"/>
  <c r="AV241" i="15"/>
  <c r="AW73" i="15"/>
  <c r="AW97" i="15"/>
  <c r="AW121" i="15"/>
  <c r="AW145" i="15"/>
  <c r="AW241" i="15"/>
  <c r="AX73" i="15"/>
  <c r="AX97" i="15"/>
  <c r="AX121" i="15"/>
  <c r="AX145" i="15"/>
  <c r="AX241" i="15"/>
  <c r="AY73" i="15"/>
  <c r="AY97" i="15"/>
  <c r="AY121" i="15"/>
  <c r="AY145" i="15"/>
  <c r="AY241" i="15"/>
  <c r="AZ73" i="15"/>
  <c r="AZ97" i="15"/>
  <c r="AZ121" i="15"/>
  <c r="AZ145" i="15"/>
  <c r="AZ241" i="15"/>
  <c r="BA73" i="15"/>
  <c r="BA97" i="15"/>
  <c r="BA121" i="15"/>
  <c r="BA145" i="15"/>
  <c r="BA241" i="15"/>
  <c r="BB73" i="15"/>
  <c r="BB97" i="15"/>
  <c r="BB121" i="15"/>
  <c r="BB145" i="15"/>
  <c r="BB241" i="15"/>
  <c r="BC73" i="15"/>
  <c r="BC97" i="15"/>
  <c r="BC121" i="15"/>
  <c r="BC145" i="15"/>
  <c r="BC241" i="15"/>
  <c r="BD73" i="15"/>
  <c r="BD97" i="15"/>
  <c r="BD121" i="15"/>
  <c r="BD145" i="15"/>
  <c r="BD241" i="15"/>
  <c r="BE73" i="15"/>
  <c r="BE97" i="15"/>
  <c r="BE121" i="15"/>
  <c r="BE145" i="15"/>
  <c r="BE241" i="15"/>
  <c r="BF73" i="15"/>
  <c r="BF97" i="15"/>
  <c r="BF121" i="15"/>
  <c r="BF145" i="15"/>
  <c r="BF241" i="15"/>
  <c r="BG73" i="15"/>
  <c r="BG97" i="15"/>
  <c r="BG121" i="15"/>
  <c r="BG145" i="15"/>
  <c r="BG241" i="15"/>
  <c r="BH73" i="15"/>
  <c r="BH97" i="15"/>
  <c r="BH121" i="15"/>
  <c r="BH145" i="15"/>
  <c r="BH241" i="15"/>
  <c r="BI73" i="15"/>
  <c r="BI97" i="15"/>
  <c r="BI121" i="15"/>
  <c r="BI145" i="15"/>
  <c r="BI241" i="15"/>
  <c r="BJ73" i="15"/>
  <c r="BJ97" i="15"/>
  <c r="BJ121" i="15"/>
  <c r="BJ145" i="15"/>
  <c r="BJ241" i="15"/>
  <c r="BK73" i="15"/>
  <c r="BK97" i="15"/>
  <c r="BK121" i="15"/>
  <c r="BK145" i="15"/>
  <c r="BK241" i="15"/>
  <c r="BL73" i="15"/>
  <c r="BL97" i="15"/>
  <c r="BL121" i="15"/>
  <c r="BL145" i="15"/>
  <c r="BL241" i="15"/>
  <c r="BM73" i="15"/>
  <c r="BM97" i="15"/>
  <c r="BM121" i="15"/>
  <c r="BM145" i="15"/>
  <c r="BM241" i="15"/>
  <c r="BN73" i="15"/>
  <c r="BN97" i="15"/>
  <c r="BN121" i="15"/>
  <c r="BN145" i="15"/>
  <c r="BN241" i="15"/>
  <c r="BO73" i="15"/>
  <c r="BO97" i="15"/>
  <c r="BO121" i="15"/>
  <c r="BO145" i="15"/>
  <c r="BO241" i="15"/>
  <c r="BP73" i="15"/>
  <c r="BP97" i="15"/>
  <c r="BP121" i="15"/>
  <c r="BP145" i="15"/>
  <c r="BP241" i="15"/>
  <c r="BQ73" i="15"/>
  <c r="BQ97" i="15"/>
  <c r="BQ121" i="15"/>
  <c r="BQ145" i="15"/>
  <c r="BQ241" i="15"/>
  <c r="BR73" i="15"/>
  <c r="BR97" i="15"/>
  <c r="BR121" i="15"/>
  <c r="BR145" i="15"/>
  <c r="BR241" i="15"/>
  <c r="BS73" i="15"/>
  <c r="BS97" i="15"/>
  <c r="BS121" i="15"/>
  <c r="BS145" i="15"/>
  <c r="BS241" i="15"/>
  <c r="BT73" i="15"/>
  <c r="BT97" i="15"/>
  <c r="BT121" i="15"/>
  <c r="BT145" i="15"/>
  <c r="BT241" i="15"/>
  <c r="BU73" i="15"/>
  <c r="BU97" i="15"/>
  <c r="BU121" i="15"/>
  <c r="BU145" i="15"/>
  <c r="BU241" i="15"/>
  <c r="BV73" i="15"/>
  <c r="BV97" i="15"/>
  <c r="BV121" i="15"/>
  <c r="BV145" i="15"/>
  <c r="BV241" i="15"/>
  <c r="BW73" i="15"/>
  <c r="BW97" i="15"/>
  <c r="BW121" i="15"/>
  <c r="BW145" i="15"/>
  <c r="BW241" i="15"/>
  <c r="BX73" i="15"/>
  <c r="BX97" i="15"/>
  <c r="BX121" i="15"/>
  <c r="BX145" i="15"/>
  <c r="BX241" i="15"/>
  <c r="BY73" i="15"/>
  <c r="BY97" i="15"/>
  <c r="BY121" i="15"/>
  <c r="BY145" i="15"/>
  <c r="BY241" i="15"/>
  <c r="BZ73" i="15"/>
  <c r="BZ97" i="15"/>
  <c r="BZ121" i="15"/>
  <c r="BZ145" i="15"/>
  <c r="BZ241" i="15"/>
  <c r="CA73" i="15"/>
  <c r="CA97" i="15"/>
  <c r="CA121" i="15"/>
  <c r="CA145" i="15"/>
  <c r="CA241" i="15"/>
  <c r="CB73" i="15"/>
  <c r="CB97" i="15"/>
  <c r="CB121" i="15"/>
  <c r="CB145" i="15"/>
  <c r="CB241" i="15"/>
  <c r="CC73" i="15"/>
  <c r="CC97" i="15"/>
  <c r="CC121" i="15"/>
  <c r="CC145" i="15"/>
  <c r="CC241" i="15"/>
  <c r="CD73" i="15"/>
  <c r="CD97" i="15"/>
  <c r="CD121" i="15"/>
  <c r="CD145" i="15"/>
  <c r="CD241" i="15"/>
  <c r="CE73" i="15"/>
  <c r="CE97" i="15"/>
  <c r="CE121" i="15"/>
  <c r="CE145" i="15"/>
  <c r="CE241" i="15"/>
  <c r="CF73" i="15"/>
  <c r="CF97" i="15"/>
  <c r="CF121" i="15"/>
  <c r="CF145" i="15"/>
  <c r="CF241" i="15"/>
  <c r="CG73" i="15"/>
  <c r="CG97" i="15"/>
  <c r="CG121" i="15"/>
  <c r="CG145" i="15"/>
  <c r="CG241" i="15"/>
  <c r="CH73" i="15"/>
  <c r="CH97" i="15"/>
  <c r="CH121" i="15"/>
  <c r="CH145" i="15"/>
  <c r="CH241" i="15"/>
  <c r="CI73" i="15"/>
  <c r="CI97" i="15"/>
  <c r="CI121" i="15"/>
  <c r="CI145" i="15"/>
  <c r="CI241" i="15"/>
  <c r="CJ73" i="15"/>
  <c r="CJ97" i="15"/>
  <c r="CJ121" i="15"/>
  <c r="CJ145" i="15"/>
  <c r="CJ241" i="15"/>
  <c r="CK73" i="15"/>
  <c r="CK97" i="15"/>
  <c r="CK121" i="15"/>
  <c r="CK145" i="15"/>
  <c r="CK241" i="15"/>
  <c r="CL73" i="15"/>
  <c r="CL97" i="15"/>
  <c r="CL121" i="15"/>
  <c r="CL145" i="15"/>
  <c r="CL241" i="15"/>
  <c r="CM73" i="15"/>
  <c r="CM97" i="15"/>
  <c r="CM121" i="15"/>
  <c r="CM145" i="15"/>
  <c r="CM241" i="15"/>
  <c r="CN73" i="15"/>
  <c r="CN97" i="15"/>
  <c r="CN121" i="15"/>
  <c r="CN145" i="15"/>
  <c r="CN241" i="15"/>
  <c r="CO73" i="15"/>
  <c r="CO97" i="15"/>
  <c r="CO121" i="15"/>
  <c r="CO145" i="15"/>
  <c r="CO241" i="15"/>
  <c r="CP73" i="15"/>
  <c r="CP97" i="15"/>
  <c r="CP121" i="15"/>
  <c r="CP145" i="15"/>
  <c r="CP241" i="15"/>
  <c r="CQ73" i="15"/>
  <c r="CQ97" i="15"/>
  <c r="CQ121" i="15"/>
  <c r="CQ145" i="15"/>
  <c r="CQ241" i="15"/>
  <c r="CR73" i="15"/>
  <c r="CR97" i="15"/>
  <c r="CR121" i="15"/>
  <c r="CR145" i="15"/>
  <c r="CR241" i="15"/>
  <c r="CS73" i="15"/>
  <c r="CS97" i="15"/>
  <c r="CS121" i="15"/>
  <c r="CS145" i="15"/>
  <c r="CS241" i="15"/>
  <c r="CT73" i="15"/>
  <c r="CT97" i="15"/>
  <c r="CT121" i="15"/>
  <c r="CT145" i="15"/>
  <c r="CT241" i="15"/>
  <c r="CU73" i="15"/>
  <c r="CU97" i="15"/>
  <c r="CU121" i="15"/>
  <c r="CU145" i="15"/>
  <c r="CU241" i="15"/>
  <c r="CV73" i="15"/>
  <c r="CV97" i="15"/>
  <c r="CV121" i="15"/>
  <c r="CV145" i="15"/>
  <c r="CV241" i="15"/>
  <c r="CW73" i="15"/>
  <c r="CW97" i="15"/>
  <c r="CW121" i="15"/>
  <c r="CW145" i="15"/>
  <c r="CW241" i="15"/>
  <c r="CX73" i="15"/>
  <c r="CX97" i="15"/>
  <c r="CX121" i="15"/>
  <c r="CX145" i="15"/>
  <c r="CX241" i="15"/>
  <c r="CY73" i="15"/>
  <c r="CY97" i="15"/>
  <c r="CY121" i="15"/>
  <c r="CY145" i="15"/>
  <c r="CY241" i="15"/>
  <c r="CZ73" i="15"/>
  <c r="CZ97" i="15"/>
  <c r="CZ121" i="15"/>
  <c r="CZ145" i="15"/>
  <c r="CZ241" i="15"/>
  <c r="DA73" i="15"/>
  <c r="DA97" i="15"/>
  <c r="DA121" i="15"/>
  <c r="DA145" i="15"/>
  <c r="DA241" i="15"/>
  <c r="DB73" i="15"/>
  <c r="DB97" i="15"/>
  <c r="DB121" i="15"/>
  <c r="DB145" i="15"/>
  <c r="DB241" i="15"/>
  <c r="DC73" i="15"/>
  <c r="DC97" i="15"/>
  <c r="DC121" i="15"/>
  <c r="DC145" i="15"/>
  <c r="DC241" i="15"/>
  <c r="DD73" i="15"/>
  <c r="DD97" i="15"/>
  <c r="DD121" i="15"/>
  <c r="DD145" i="15"/>
  <c r="DD241" i="15"/>
  <c r="DE73" i="15"/>
  <c r="DE97" i="15"/>
  <c r="DE121" i="15"/>
  <c r="DE145" i="15"/>
  <c r="DE241" i="15"/>
  <c r="DF73" i="15"/>
  <c r="DF97" i="15"/>
  <c r="DF121" i="15"/>
  <c r="DF145" i="15"/>
  <c r="DF241" i="15"/>
  <c r="DG73" i="15"/>
  <c r="DG97" i="15"/>
  <c r="DG121" i="15"/>
  <c r="DG145" i="15"/>
  <c r="DG241" i="15"/>
  <c r="DH73" i="15"/>
  <c r="DH97" i="15"/>
  <c r="DH121" i="15"/>
  <c r="DH145" i="15"/>
  <c r="DH241" i="15"/>
  <c r="DI73" i="15"/>
  <c r="DI97" i="15"/>
  <c r="DI121" i="15"/>
  <c r="DI145" i="15"/>
  <c r="DI241" i="15"/>
  <c r="DJ73" i="15"/>
  <c r="DJ97" i="15"/>
  <c r="DJ121" i="15"/>
  <c r="DJ145" i="15"/>
  <c r="DJ241" i="15"/>
  <c r="DK73" i="15"/>
  <c r="DK97" i="15"/>
  <c r="DK121" i="15"/>
  <c r="DK145" i="15"/>
  <c r="DK241" i="15"/>
  <c r="DL73" i="15"/>
  <c r="DL97" i="15"/>
  <c r="DL121" i="15"/>
  <c r="DL145" i="15"/>
  <c r="DL241" i="15"/>
  <c r="DM73" i="15"/>
  <c r="DM97" i="15"/>
  <c r="DM121" i="15"/>
  <c r="DM145" i="15"/>
  <c r="DM241" i="15"/>
  <c r="DN73" i="15"/>
  <c r="DN97" i="15"/>
  <c r="DN121" i="15"/>
  <c r="DN145" i="15"/>
  <c r="DN241" i="15"/>
  <c r="DO73" i="15"/>
  <c r="DO97" i="15"/>
  <c r="DO121" i="15"/>
  <c r="DO145" i="15"/>
  <c r="DO241" i="15"/>
  <c r="DP73" i="15"/>
  <c r="DP97" i="15"/>
  <c r="DP121" i="15"/>
  <c r="DP145" i="15"/>
  <c r="DP241" i="15"/>
  <c r="DQ73" i="15"/>
  <c r="DQ97" i="15"/>
  <c r="DQ121" i="15"/>
  <c r="DQ145" i="15"/>
  <c r="DQ241" i="15"/>
  <c r="DR73" i="15"/>
  <c r="DR97" i="15"/>
  <c r="DR121" i="15"/>
  <c r="DR145" i="15"/>
  <c r="DR241" i="15"/>
  <c r="DS73" i="15"/>
  <c r="DS97" i="15"/>
  <c r="DS121" i="15"/>
  <c r="DS145" i="15"/>
  <c r="DS241" i="15"/>
  <c r="DT73" i="15"/>
  <c r="DT97" i="15"/>
  <c r="DT121" i="15"/>
  <c r="DT145" i="15"/>
  <c r="DT241" i="15"/>
  <c r="DU73" i="15"/>
  <c r="DU97" i="15"/>
  <c r="DU121" i="15"/>
  <c r="DU145" i="15"/>
  <c r="DU241" i="15"/>
  <c r="DV73" i="15"/>
  <c r="DV97" i="15"/>
  <c r="DV121" i="15"/>
  <c r="DV145" i="15"/>
  <c r="DV241" i="15"/>
  <c r="DW73" i="15"/>
  <c r="DW97" i="15"/>
  <c r="DW121" i="15"/>
  <c r="DW145" i="15"/>
  <c r="DW241" i="15"/>
  <c r="DX73" i="15"/>
  <c r="DX97" i="15"/>
  <c r="DX121" i="15"/>
  <c r="DX145" i="15"/>
  <c r="DX241" i="15"/>
  <c r="DY73" i="15"/>
  <c r="DY97" i="15"/>
  <c r="DY121" i="15"/>
  <c r="DY145" i="15"/>
  <c r="DY241" i="15"/>
  <c r="G241" i="15"/>
  <c r="D554" i="15"/>
  <c r="I554" i="15"/>
  <c r="J75" i="15"/>
  <c r="J99" i="15"/>
  <c r="J123" i="15"/>
  <c r="J147" i="15"/>
  <c r="J243" i="15"/>
  <c r="K75" i="15"/>
  <c r="K99" i="15"/>
  <c r="K123" i="15"/>
  <c r="K147" i="15"/>
  <c r="K243" i="15"/>
  <c r="L75" i="15"/>
  <c r="L99" i="15"/>
  <c r="L123" i="15"/>
  <c r="L147" i="15"/>
  <c r="L243" i="15"/>
  <c r="M75" i="15"/>
  <c r="M99" i="15"/>
  <c r="M123" i="15"/>
  <c r="M147" i="15"/>
  <c r="M243" i="15"/>
  <c r="N75" i="15"/>
  <c r="N99" i="15"/>
  <c r="N123" i="15"/>
  <c r="N147" i="15"/>
  <c r="N243" i="15"/>
  <c r="O75" i="15"/>
  <c r="O99" i="15"/>
  <c r="O123" i="15"/>
  <c r="O147" i="15"/>
  <c r="O243" i="15"/>
  <c r="P75" i="15"/>
  <c r="P99" i="15"/>
  <c r="P123" i="15"/>
  <c r="P147" i="15"/>
  <c r="P243" i="15"/>
  <c r="Q75" i="15"/>
  <c r="Q99" i="15"/>
  <c r="Q123" i="15"/>
  <c r="Q147" i="15"/>
  <c r="Q243" i="15"/>
  <c r="R75" i="15"/>
  <c r="R99" i="15"/>
  <c r="R123" i="15"/>
  <c r="R147" i="15"/>
  <c r="R243" i="15"/>
  <c r="S75" i="15"/>
  <c r="S99" i="15"/>
  <c r="S123" i="15"/>
  <c r="S147" i="15"/>
  <c r="S243" i="15"/>
  <c r="T75" i="15"/>
  <c r="T99" i="15"/>
  <c r="T123" i="15"/>
  <c r="T147" i="15"/>
  <c r="T243" i="15"/>
  <c r="U75" i="15"/>
  <c r="U99" i="15"/>
  <c r="U123" i="15"/>
  <c r="U147" i="15"/>
  <c r="U243" i="15"/>
  <c r="V75" i="15"/>
  <c r="V99" i="15"/>
  <c r="V123" i="15"/>
  <c r="V147" i="15"/>
  <c r="V243" i="15"/>
  <c r="W75" i="15"/>
  <c r="W99" i="15"/>
  <c r="W123" i="15"/>
  <c r="W147" i="15"/>
  <c r="W243" i="15"/>
  <c r="X75" i="15"/>
  <c r="X99" i="15"/>
  <c r="X123" i="15"/>
  <c r="X147" i="15"/>
  <c r="X243" i="15"/>
  <c r="Y75" i="15"/>
  <c r="Y99" i="15"/>
  <c r="Y123" i="15"/>
  <c r="Y147" i="15"/>
  <c r="Y243" i="15"/>
  <c r="Z75" i="15"/>
  <c r="Z99" i="15"/>
  <c r="Z123" i="15"/>
  <c r="Z147" i="15"/>
  <c r="Z243" i="15"/>
  <c r="AA75" i="15"/>
  <c r="AA99" i="15"/>
  <c r="AA123" i="15"/>
  <c r="AA147" i="15"/>
  <c r="AA243" i="15"/>
  <c r="AB75" i="15"/>
  <c r="AB99" i="15"/>
  <c r="AB123" i="15"/>
  <c r="AB147" i="15"/>
  <c r="AB243" i="15"/>
  <c r="AC75" i="15"/>
  <c r="AC99" i="15"/>
  <c r="AC123" i="15"/>
  <c r="AC147" i="15"/>
  <c r="AC243" i="15"/>
  <c r="AD75" i="15"/>
  <c r="AD99" i="15"/>
  <c r="AD123" i="15"/>
  <c r="AD147" i="15"/>
  <c r="AD243" i="15"/>
  <c r="AE75" i="15"/>
  <c r="AE99" i="15"/>
  <c r="AE123" i="15"/>
  <c r="AE147" i="15"/>
  <c r="AE243" i="15"/>
  <c r="AF75" i="15"/>
  <c r="AF99" i="15"/>
  <c r="AF123" i="15"/>
  <c r="AF147" i="15"/>
  <c r="AF243" i="15"/>
  <c r="AG75" i="15"/>
  <c r="AG99" i="15"/>
  <c r="AG123" i="15"/>
  <c r="AG147" i="15"/>
  <c r="AG243" i="15"/>
  <c r="AH75" i="15"/>
  <c r="AH99" i="15"/>
  <c r="AH123" i="15"/>
  <c r="AH147" i="15"/>
  <c r="AH243" i="15"/>
  <c r="AI75" i="15"/>
  <c r="AI99" i="15"/>
  <c r="AI123" i="15"/>
  <c r="AI147" i="15"/>
  <c r="AI243" i="15"/>
  <c r="AJ75" i="15"/>
  <c r="AJ99" i="15"/>
  <c r="AJ123" i="15"/>
  <c r="AJ147" i="15"/>
  <c r="AJ243" i="15"/>
  <c r="AK75" i="15"/>
  <c r="AK99" i="15"/>
  <c r="AK123" i="15"/>
  <c r="AK147" i="15"/>
  <c r="AK243" i="15"/>
  <c r="AL75" i="15"/>
  <c r="AL99" i="15"/>
  <c r="AL123" i="15"/>
  <c r="AL147" i="15"/>
  <c r="AL243" i="15"/>
  <c r="AM75" i="15"/>
  <c r="AM99" i="15"/>
  <c r="AM123" i="15"/>
  <c r="AM147" i="15"/>
  <c r="AM243" i="15"/>
  <c r="AN75" i="15"/>
  <c r="AN99" i="15"/>
  <c r="AN123" i="15"/>
  <c r="AN147" i="15"/>
  <c r="AN243" i="15"/>
  <c r="E75" i="15"/>
  <c r="F75" i="15"/>
  <c r="AO75" i="15"/>
  <c r="AO99" i="15"/>
  <c r="E123" i="15"/>
  <c r="F123" i="15"/>
  <c r="AO123" i="15"/>
  <c r="AO147" i="15"/>
  <c r="AO243" i="15"/>
  <c r="AP75" i="15"/>
  <c r="AP99" i="15"/>
  <c r="AP123" i="15"/>
  <c r="AP147" i="15"/>
  <c r="AP243" i="15"/>
  <c r="AQ75" i="15"/>
  <c r="AQ99" i="15"/>
  <c r="AQ123" i="15"/>
  <c r="AQ147" i="15"/>
  <c r="AQ243" i="15"/>
  <c r="AR75" i="15"/>
  <c r="AR99" i="15"/>
  <c r="AR123" i="15"/>
  <c r="AR147" i="15"/>
  <c r="AR243" i="15"/>
  <c r="AS75" i="15"/>
  <c r="AS99" i="15"/>
  <c r="AS123" i="15"/>
  <c r="AS147" i="15"/>
  <c r="AS243" i="15"/>
  <c r="AT75" i="15"/>
  <c r="AT99" i="15"/>
  <c r="AT123" i="15"/>
  <c r="AT147" i="15"/>
  <c r="AT243" i="15"/>
  <c r="AU75" i="15"/>
  <c r="AU99" i="15"/>
  <c r="AU123" i="15"/>
  <c r="AU147" i="15"/>
  <c r="AU243" i="15"/>
  <c r="AV75" i="15"/>
  <c r="AV99" i="15"/>
  <c r="AV123" i="15"/>
  <c r="AV147" i="15"/>
  <c r="AV243" i="15"/>
  <c r="AW75" i="15"/>
  <c r="AW99" i="15"/>
  <c r="AW123" i="15"/>
  <c r="AW147" i="15"/>
  <c r="AW243" i="15"/>
  <c r="AX75" i="15"/>
  <c r="AX99" i="15"/>
  <c r="AX123" i="15"/>
  <c r="AX147" i="15"/>
  <c r="AX243" i="15"/>
  <c r="AY75" i="15"/>
  <c r="AY99" i="15"/>
  <c r="AY123" i="15"/>
  <c r="AY147" i="15"/>
  <c r="AY243" i="15"/>
  <c r="AZ75" i="15"/>
  <c r="AZ99" i="15"/>
  <c r="AZ123" i="15"/>
  <c r="AZ147" i="15"/>
  <c r="AZ243" i="15"/>
  <c r="BA75" i="15"/>
  <c r="BA99" i="15"/>
  <c r="BA123" i="15"/>
  <c r="BA147" i="15"/>
  <c r="BA243" i="15"/>
  <c r="BB75" i="15"/>
  <c r="BB99" i="15"/>
  <c r="BB123" i="15"/>
  <c r="BB147" i="15"/>
  <c r="BB243" i="15"/>
  <c r="BC75" i="15"/>
  <c r="BC99" i="15"/>
  <c r="BC123" i="15"/>
  <c r="BC147" i="15"/>
  <c r="BC243" i="15"/>
  <c r="BD75" i="15"/>
  <c r="BD99" i="15"/>
  <c r="BD123" i="15"/>
  <c r="BD147" i="15"/>
  <c r="BD243" i="15"/>
  <c r="BE75" i="15"/>
  <c r="BE99" i="15"/>
  <c r="BE123" i="15"/>
  <c r="BE147" i="15"/>
  <c r="BE243" i="15"/>
  <c r="BF75" i="15"/>
  <c r="BF99" i="15"/>
  <c r="BF123" i="15"/>
  <c r="BF147" i="15"/>
  <c r="BF243" i="15"/>
  <c r="BG75" i="15"/>
  <c r="BG99" i="15"/>
  <c r="BG123" i="15"/>
  <c r="BG147" i="15"/>
  <c r="BG243" i="15"/>
  <c r="BH75" i="15"/>
  <c r="BH99" i="15"/>
  <c r="BH123" i="15"/>
  <c r="BH147" i="15"/>
  <c r="BH243" i="15"/>
  <c r="BI75" i="15"/>
  <c r="BI99" i="15"/>
  <c r="BI123" i="15"/>
  <c r="BI147" i="15"/>
  <c r="BI243" i="15"/>
  <c r="BJ75" i="15"/>
  <c r="BJ99" i="15"/>
  <c r="BJ123" i="15"/>
  <c r="BJ147" i="15"/>
  <c r="BJ243" i="15"/>
  <c r="BK75" i="15"/>
  <c r="BK99" i="15"/>
  <c r="BK123" i="15"/>
  <c r="BK147" i="15"/>
  <c r="BK243" i="15"/>
  <c r="BL75" i="15"/>
  <c r="BL99" i="15"/>
  <c r="BL123" i="15"/>
  <c r="BL147" i="15"/>
  <c r="BL243" i="15"/>
  <c r="BM75" i="15"/>
  <c r="BM99" i="15"/>
  <c r="BM123" i="15"/>
  <c r="BM147" i="15"/>
  <c r="BM243" i="15"/>
  <c r="BN75" i="15"/>
  <c r="BN99" i="15"/>
  <c r="BN123" i="15"/>
  <c r="BN147" i="15"/>
  <c r="BN243" i="15"/>
  <c r="BO75" i="15"/>
  <c r="BO99" i="15"/>
  <c r="BO123" i="15"/>
  <c r="BO147" i="15"/>
  <c r="BO243" i="15"/>
  <c r="BP75" i="15"/>
  <c r="BP99" i="15"/>
  <c r="BP123" i="15"/>
  <c r="BP147" i="15"/>
  <c r="BP243" i="15"/>
  <c r="BQ75" i="15"/>
  <c r="BQ99" i="15"/>
  <c r="BQ123" i="15"/>
  <c r="BQ147" i="15"/>
  <c r="BQ243" i="15"/>
  <c r="BR75" i="15"/>
  <c r="BR99" i="15"/>
  <c r="BR123" i="15"/>
  <c r="BR147" i="15"/>
  <c r="BR243" i="15"/>
  <c r="BS75" i="15"/>
  <c r="BS99" i="15"/>
  <c r="BS123" i="15"/>
  <c r="BS147" i="15"/>
  <c r="BS243" i="15"/>
  <c r="BT75" i="15"/>
  <c r="BT99" i="15"/>
  <c r="BT123" i="15"/>
  <c r="BT147" i="15"/>
  <c r="BT243" i="15"/>
  <c r="BU75" i="15"/>
  <c r="BU99" i="15"/>
  <c r="BU123" i="15"/>
  <c r="BU147" i="15"/>
  <c r="BU243" i="15"/>
  <c r="BV75" i="15"/>
  <c r="BV99" i="15"/>
  <c r="BV123" i="15"/>
  <c r="BV147" i="15"/>
  <c r="BV243" i="15"/>
  <c r="BW75" i="15"/>
  <c r="BW99" i="15"/>
  <c r="BW123" i="15"/>
  <c r="BW147" i="15"/>
  <c r="BW243" i="15"/>
  <c r="BX75" i="15"/>
  <c r="BX99" i="15"/>
  <c r="BX123" i="15"/>
  <c r="BX147" i="15"/>
  <c r="BX243" i="15"/>
  <c r="BY75" i="15"/>
  <c r="BY99" i="15"/>
  <c r="BY123" i="15"/>
  <c r="BY147" i="15"/>
  <c r="BY243" i="15"/>
  <c r="BZ75" i="15"/>
  <c r="BZ99" i="15"/>
  <c r="BZ123" i="15"/>
  <c r="BZ147" i="15"/>
  <c r="BZ243" i="15"/>
  <c r="CA75" i="15"/>
  <c r="CA99" i="15"/>
  <c r="CA123" i="15"/>
  <c r="CA147" i="15"/>
  <c r="CA243" i="15"/>
  <c r="CB75" i="15"/>
  <c r="CB99" i="15"/>
  <c r="CB123" i="15"/>
  <c r="CB147" i="15"/>
  <c r="CB243" i="15"/>
  <c r="CC75" i="15"/>
  <c r="CC99" i="15"/>
  <c r="CC123" i="15"/>
  <c r="CC147" i="15"/>
  <c r="CC243" i="15"/>
  <c r="CD75" i="15"/>
  <c r="CD99" i="15"/>
  <c r="CD123" i="15"/>
  <c r="CD147" i="15"/>
  <c r="CD243" i="15"/>
  <c r="CE75" i="15"/>
  <c r="CE99" i="15"/>
  <c r="CE123" i="15"/>
  <c r="CE147" i="15"/>
  <c r="CE243" i="15"/>
  <c r="CF75" i="15"/>
  <c r="CF99" i="15"/>
  <c r="CF123" i="15"/>
  <c r="CF147" i="15"/>
  <c r="CF243" i="15"/>
  <c r="CG75" i="15"/>
  <c r="CG99" i="15"/>
  <c r="CG123" i="15"/>
  <c r="CG147" i="15"/>
  <c r="CG243" i="15"/>
  <c r="CH75" i="15"/>
  <c r="CH99" i="15"/>
  <c r="CH123" i="15"/>
  <c r="CH147" i="15"/>
  <c r="CH243" i="15"/>
  <c r="CI75" i="15"/>
  <c r="CI99" i="15"/>
  <c r="CI123" i="15"/>
  <c r="CI147" i="15"/>
  <c r="CI243" i="15"/>
  <c r="CJ75" i="15"/>
  <c r="CJ99" i="15"/>
  <c r="CJ123" i="15"/>
  <c r="CJ147" i="15"/>
  <c r="CJ243" i="15"/>
  <c r="CK75" i="15"/>
  <c r="CK99" i="15"/>
  <c r="CK123" i="15"/>
  <c r="CK147" i="15"/>
  <c r="CK243" i="15"/>
  <c r="CL75" i="15"/>
  <c r="CL99" i="15"/>
  <c r="CL123" i="15"/>
  <c r="CL147" i="15"/>
  <c r="CL243" i="15"/>
  <c r="CM75" i="15"/>
  <c r="CM99" i="15"/>
  <c r="CM123" i="15"/>
  <c r="CM147" i="15"/>
  <c r="CM243" i="15"/>
  <c r="CN75" i="15"/>
  <c r="CN99" i="15"/>
  <c r="CN123" i="15"/>
  <c r="CN147" i="15"/>
  <c r="CN243" i="15"/>
  <c r="CO75" i="15"/>
  <c r="CO99" i="15"/>
  <c r="CO123" i="15"/>
  <c r="CO147" i="15"/>
  <c r="CO243" i="15"/>
  <c r="CP75" i="15"/>
  <c r="CP99" i="15"/>
  <c r="CP123" i="15"/>
  <c r="CP147" i="15"/>
  <c r="CP243" i="15"/>
  <c r="CQ75" i="15"/>
  <c r="CQ99" i="15"/>
  <c r="CQ123" i="15"/>
  <c r="CQ147" i="15"/>
  <c r="CQ243" i="15"/>
  <c r="CR75" i="15"/>
  <c r="CR99" i="15"/>
  <c r="CR123" i="15"/>
  <c r="CR147" i="15"/>
  <c r="CR243" i="15"/>
  <c r="CS75" i="15"/>
  <c r="CS99" i="15"/>
  <c r="CS123" i="15"/>
  <c r="CS147" i="15"/>
  <c r="CS243" i="15"/>
  <c r="CT75" i="15"/>
  <c r="CT99" i="15"/>
  <c r="CT123" i="15"/>
  <c r="CT147" i="15"/>
  <c r="CT243" i="15"/>
  <c r="CU75" i="15"/>
  <c r="CU99" i="15"/>
  <c r="CU123" i="15"/>
  <c r="CU147" i="15"/>
  <c r="CU243" i="15"/>
  <c r="CV75" i="15"/>
  <c r="CV99" i="15"/>
  <c r="CV123" i="15"/>
  <c r="CV147" i="15"/>
  <c r="CV243" i="15"/>
  <c r="CW75" i="15"/>
  <c r="CW99" i="15"/>
  <c r="CW123" i="15"/>
  <c r="CW147" i="15"/>
  <c r="CW243" i="15"/>
  <c r="CX75" i="15"/>
  <c r="CX99" i="15"/>
  <c r="CX123" i="15"/>
  <c r="CX147" i="15"/>
  <c r="CX243" i="15"/>
  <c r="CY75" i="15"/>
  <c r="CY99" i="15"/>
  <c r="CY123" i="15"/>
  <c r="CY147" i="15"/>
  <c r="CY243" i="15"/>
  <c r="CZ75" i="15"/>
  <c r="CZ99" i="15"/>
  <c r="CZ123" i="15"/>
  <c r="CZ147" i="15"/>
  <c r="CZ243" i="15"/>
  <c r="DA75" i="15"/>
  <c r="DA99" i="15"/>
  <c r="DA123" i="15"/>
  <c r="DA147" i="15"/>
  <c r="DA243" i="15"/>
  <c r="DB75" i="15"/>
  <c r="DB99" i="15"/>
  <c r="DB123" i="15"/>
  <c r="DB147" i="15"/>
  <c r="DB243" i="15"/>
  <c r="DC75" i="15"/>
  <c r="DC99" i="15"/>
  <c r="DC123" i="15"/>
  <c r="DC147" i="15"/>
  <c r="DC243" i="15"/>
  <c r="DD75" i="15"/>
  <c r="DD99" i="15"/>
  <c r="DD123" i="15"/>
  <c r="DD147" i="15"/>
  <c r="DD243" i="15"/>
  <c r="DE75" i="15"/>
  <c r="DE99" i="15"/>
  <c r="DE123" i="15"/>
  <c r="DE147" i="15"/>
  <c r="DE243" i="15"/>
  <c r="DF75" i="15"/>
  <c r="DF99" i="15"/>
  <c r="DF123" i="15"/>
  <c r="DF147" i="15"/>
  <c r="DF243" i="15"/>
  <c r="DG75" i="15"/>
  <c r="DG99" i="15"/>
  <c r="DG123" i="15"/>
  <c r="DG147" i="15"/>
  <c r="DG243" i="15"/>
  <c r="DH75" i="15"/>
  <c r="DH99" i="15"/>
  <c r="DH123" i="15"/>
  <c r="DH147" i="15"/>
  <c r="DH243" i="15"/>
  <c r="DI75" i="15"/>
  <c r="DI99" i="15"/>
  <c r="DI123" i="15"/>
  <c r="DI147" i="15"/>
  <c r="DI243" i="15"/>
  <c r="DJ75" i="15"/>
  <c r="DJ99" i="15"/>
  <c r="DJ123" i="15"/>
  <c r="DJ147" i="15"/>
  <c r="DJ243" i="15"/>
  <c r="DK75" i="15"/>
  <c r="DK99" i="15"/>
  <c r="DK123" i="15"/>
  <c r="DK147" i="15"/>
  <c r="DK243" i="15"/>
  <c r="DL75" i="15"/>
  <c r="DL99" i="15"/>
  <c r="DL123" i="15"/>
  <c r="DL147" i="15"/>
  <c r="DL243" i="15"/>
  <c r="DM75" i="15"/>
  <c r="DM99" i="15"/>
  <c r="DM123" i="15"/>
  <c r="DM147" i="15"/>
  <c r="DM243" i="15"/>
  <c r="DN75" i="15"/>
  <c r="DN99" i="15"/>
  <c r="DN123" i="15"/>
  <c r="DN147" i="15"/>
  <c r="DN243" i="15"/>
  <c r="DO75" i="15"/>
  <c r="DO99" i="15"/>
  <c r="DO123" i="15"/>
  <c r="DO147" i="15"/>
  <c r="DO243" i="15"/>
  <c r="DP75" i="15"/>
  <c r="DP99" i="15"/>
  <c r="DP123" i="15"/>
  <c r="DP147" i="15"/>
  <c r="DP243" i="15"/>
  <c r="DQ75" i="15"/>
  <c r="DQ99" i="15"/>
  <c r="DQ123" i="15"/>
  <c r="DQ147" i="15"/>
  <c r="DQ243" i="15"/>
  <c r="DR75" i="15"/>
  <c r="DR99" i="15"/>
  <c r="DR123" i="15"/>
  <c r="DR147" i="15"/>
  <c r="DR243" i="15"/>
  <c r="DS75" i="15"/>
  <c r="DS99" i="15"/>
  <c r="DS123" i="15"/>
  <c r="DS147" i="15"/>
  <c r="DS243" i="15"/>
  <c r="DT75" i="15"/>
  <c r="DT99" i="15"/>
  <c r="DT123" i="15"/>
  <c r="DT147" i="15"/>
  <c r="DT243" i="15"/>
  <c r="DU75" i="15"/>
  <c r="DU99" i="15"/>
  <c r="DU123" i="15"/>
  <c r="DU147" i="15"/>
  <c r="DU243" i="15"/>
  <c r="DV75" i="15"/>
  <c r="DV99" i="15"/>
  <c r="DV123" i="15"/>
  <c r="DV147" i="15"/>
  <c r="DV243" i="15"/>
  <c r="DW75" i="15"/>
  <c r="DW99" i="15"/>
  <c r="DW123" i="15"/>
  <c r="DW147" i="15"/>
  <c r="DW243" i="15"/>
  <c r="DX75" i="15"/>
  <c r="DX99" i="15"/>
  <c r="DX123" i="15"/>
  <c r="DX147" i="15"/>
  <c r="DX243" i="15"/>
  <c r="DY75" i="15"/>
  <c r="DY99" i="15"/>
  <c r="DY123" i="15"/>
  <c r="DY147" i="15"/>
  <c r="DY243" i="15"/>
  <c r="G243" i="15"/>
  <c r="D556" i="15"/>
  <c r="I556" i="15"/>
  <c r="J76" i="15"/>
  <c r="J100" i="15"/>
  <c r="J124" i="15"/>
  <c r="J148" i="15"/>
  <c r="J244" i="15"/>
  <c r="K76" i="15"/>
  <c r="K100" i="15"/>
  <c r="K124" i="15"/>
  <c r="K148" i="15"/>
  <c r="K244" i="15"/>
  <c r="L76" i="15"/>
  <c r="L100" i="15"/>
  <c r="L124" i="15"/>
  <c r="L148" i="15"/>
  <c r="L244" i="15"/>
  <c r="M76" i="15"/>
  <c r="M100" i="15"/>
  <c r="M124" i="15"/>
  <c r="M148" i="15"/>
  <c r="M244" i="15"/>
  <c r="N76" i="15"/>
  <c r="N100" i="15"/>
  <c r="N124" i="15"/>
  <c r="N148" i="15"/>
  <c r="N244" i="15"/>
  <c r="O76" i="15"/>
  <c r="O100" i="15"/>
  <c r="O124" i="15"/>
  <c r="O148" i="15"/>
  <c r="O244" i="15"/>
  <c r="P76" i="15"/>
  <c r="P100" i="15"/>
  <c r="P124" i="15"/>
  <c r="P148" i="15"/>
  <c r="P244" i="15"/>
  <c r="Q76" i="15"/>
  <c r="Q100" i="15"/>
  <c r="Q124" i="15"/>
  <c r="Q148" i="15"/>
  <c r="Q244" i="15"/>
  <c r="R76" i="15"/>
  <c r="R100" i="15"/>
  <c r="R124" i="15"/>
  <c r="R148" i="15"/>
  <c r="R244" i="15"/>
  <c r="S76" i="15"/>
  <c r="S100" i="15"/>
  <c r="S124" i="15"/>
  <c r="S148" i="15"/>
  <c r="S244" i="15"/>
  <c r="T76" i="15"/>
  <c r="T100" i="15"/>
  <c r="T124" i="15"/>
  <c r="T148" i="15"/>
  <c r="T244" i="15"/>
  <c r="U76" i="15"/>
  <c r="U100" i="15"/>
  <c r="U124" i="15"/>
  <c r="U148" i="15"/>
  <c r="U244" i="15"/>
  <c r="V76" i="15"/>
  <c r="V100" i="15"/>
  <c r="V124" i="15"/>
  <c r="V148" i="15"/>
  <c r="V244" i="15"/>
  <c r="W76" i="15"/>
  <c r="W100" i="15"/>
  <c r="W124" i="15"/>
  <c r="W148" i="15"/>
  <c r="W244" i="15"/>
  <c r="X76" i="15"/>
  <c r="X100" i="15"/>
  <c r="X124" i="15"/>
  <c r="X148" i="15"/>
  <c r="X244" i="15"/>
  <c r="Y76" i="15"/>
  <c r="Y100" i="15"/>
  <c r="Y124" i="15"/>
  <c r="Y148" i="15"/>
  <c r="Y244" i="15"/>
  <c r="Z76" i="15"/>
  <c r="Z100" i="15"/>
  <c r="Z124" i="15"/>
  <c r="Z148" i="15"/>
  <c r="Z244" i="15"/>
  <c r="AA76" i="15"/>
  <c r="AA100" i="15"/>
  <c r="AA124" i="15"/>
  <c r="AA148" i="15"/>
  <c r="AA244" i="15"/>
  <c r="AB76" i="15"/>
  <c r="AB100" i="15"/>
  <c r="AB124" i="15"/>
  <c r="AB148" i="15"/>
  <c r="AB244" i="15"/>
  <c r="AC76" i="15"/>
  <c r="AC100" i="15"/>
  <c r="AC124" i="15"/>
  <c r="AC148" i="15"/>
  <c r="AC244" i="15"/>
  <c r="AD76" i="15"/>
  <c r="AD100" i="15"/>
  <c r="AD124" i="15"/>
  <c r="AD148" i="15"/>
  <c r="AD244" i="15"/>
  <c r="AE76" i="15"/>
  <c r="AE100" i="15"/>
  <c r="AE124" i="15"/>
  <c r="AE148" i="15"/>
  <c r="AE244" i="15"/>
  <c r="AF76" i="15"/>
  <c r="AF100" i="15"/>
  <c r="AF124" i="15"/>
  <c r="AF148" i="15"/>
  <c r="AF244" i="15"/>
  <c r="AG76" i="15"/>
  <c r="AG100" i="15"/>
  <c r="AG124" i="15"/>
  <c r="AG148" i="15"/>
  <c r="AG244" i="15"/>
  <c r="AH76" i="15"/>
  <c r="AH100" i="15"/>
  <c r="AH124" i="15"/>
  <c r="AH148" i="15"/>
  <c r="AH244" i="15"/>
  <c r="AI76" i="15"/>
  <c r="AI100" i="15"/>
  <c r="AI124" i="15"/>
  <c r="AI148" i="15"/>
  <c r="AI244" i="15"/>
  <c r="AJ76" i="15"/>
  <c r="AJ100" i="15"/>
  <c r="AJ124" i="15"/>
  <c r="AJ148" i="15"/>
  <c r="AJ244" i="15"/>
  <c r="AK76" i="15"/>
  <c r="AK100" i="15"/>
  <c r="AK124" i="15"/>
  <c r="AK148" i="15"/>
  <c r="AK244" i="15"/>
  <c r="AL76" i="15"/>
  <c r="AL100" i="15"/>
  <c r="AL124" i="15"/>
  <c r="AL148" i="15"/>
  <c r="AL244" i="15"/>
  <c r="AM76" i="15"/>
  <c r="AM100" i="15"/>
  <c r="AM124" i="15"/>
  <c r="AM148" i="15"/>
  <c r="AM244" i="15"/>
  <c r="AN76" i="15"/>
  <c r="AN100" i="15"/>
  <c r="AN124" i="15"/>
  <c r="AN148" i="15"/>
  <c r="AN244" i="15"/>
  <c r="E76" i="15"/>
  <c r="F76" i="15"/>
  <c r="AO76" i="15"/>
  <c r="AO100" i="15"/>
  <c r="E124" i="15"/>
  <c r="F124" i="15"/>
  <c r="AO124" i="15"/>
  <c r="AO148" i="15"/>
  <c r="AO244" i="15"/>
  <c r="AP76" i="15"/>
  <c r="AP100" i="15"/>
  <c r="AP124" i="15"/>
  <c r="AP148" i="15"/>
  <c r="AP244" i="15"/>
  <c r="AQ76" i="15"/>
  <c r="AQ100" i="15"/>
  <c r="AQ124" i="15"/>
  <c r="AQ148" i="15"/>
  <c r="AQ244" i="15"/>
  <c r="AR76" i="15"/>
  <c r="AR100" i="15"/>
  <c r="AR124" i="15"/>
  <c r="AR148" i="15"/>
  <c r="AR244" i="15"/>
  <c r="AS76" i="15"/>
  <c r="AS100" i="15"/>
  <c r="AS124" i="15"/>
  <c r="AS148" i="15"/>
  <c r="AS244" i="15"/>
  <c r="AT76" i="15"/>
  <c r="AT100" i="15"/>
  <c r="AT124" i="15"/>
  <c r="AT148" i="15"/>
  <c r="AT244" i="15"/>
  <c r="AU76" i="15"/>
  <c r="AU100" i="15"/>
  <c r="AU124" i="15"/>
  <c r="AU148" i="15"/>
  <c r="AU244" i="15"/>
  <c r="AV76" i="15"/>
  <c r="AV100" i="15"/>
  <c r="AV124" i="15"/>
  <c r="AV148" i="15"/>
  <c r="AV244" i="15"/>
  <c r="AW76" i="15"/>
  <c r="AW100" i="15"/>
  <c r="AW124" i="15"/>
  <c r="AW148" i="15"/>
  <c r="AW244" i="15"/>
  <c r="AX76" i="15"/>
  <c r="AX100" i="15"/>
  <c r="AX124" i="15"/>
  <c r="AX148" i="15"/>
  <c r="AX244" i="15"/>
  <c r="AY76" i="15"/>
  <c r="AY100" i="15"/>
  <c r="AY124" i="15"/>
  <c r="AY148" i="15"/>
  <c r="AY244" i="15"/>
  <c r="AZ76" i="15"/>
  <c r="AZ100" i="15"/>
  <c r="AZ124" i="15"/>
  <c r="AZ148" i="15"/>
  <c r="AZ244" i="15"/>
  <c r="BA76" i="15"/>
  <c r="BA100" i="15"/>
  <c r="BA124" i="15"/>
  <c r="BA148" i="15"/>
  <c r="BA244" i="15"/>
  <c r="BB76" i="15"/>
  <c r="BB100" i="15"/>
  <c r="BB124" i="15"/>
  <c r="BB148" i="15"/>
  <c r="BB244" i="15"/>
  <c r="BC76" i="15"/>
  <c r="BC100" i="15"/>
  <c r="BC124" i="15"/>
  <c r="BC148" i="15"/>
  <c r="BC244" i="15"/>
  <c r="BD76" i="15"/>
  <c r="BD100" i="15"/>
  <c r="BD124" i="15"/>
  <c r="BD148" i="15"/>
  <c r="BD244" i="15"/>
  <c r="BE76" i="15"/>
  <c r="BE100" i="15"/>
  <c r="BE124" i="15"/>
  <c r="BE148" i="15"/>
  <c r="BE244" i="15"/>
  <c r="BF76" i="15"/>
  <c r="BF100" i="15"/>
  <c r="BF124" i="15"/>
  <c r="BF148" i="15"/>
  <c r="BF244" i="15"/>
  <c r="BG76" i="15"/>
  <c r="BG100" i="15"/>
  <c r="BG124" i="15"/>
  <c r="BG148" i="15"/>
  <c r="BG244" i="15"/>
  <c r="BH76" i="15"/>
  <c r="BH100" i="15"/>
  <c r="BH124" i="15"/>
  <c r="BH148" i="15"/>
  <c r="BH244" i="15"/>
  <c r="BI76" i="15"/>
  <c r="BI100" i="15"/>
  <c r="BI124" i="15"/>
  <c r="BI148" i="15"/>
  <c r="BI244" i="15"/>
  <c r="BJ76" i="15"/>
  <c r="BJ100" i="15"/>
  <c r="BJ124" i="15"/>
  <c r="BJ148" i="15"/>
  <c r="BJ244" i="15"/>
  <c r="BK76" i="15"/>
  <c r="BK100" i="15"/>
  <c r="BK124" i="15"/>
  <c r="BK148" i="15"/>
  <c r="BK244" i="15"/>
  <c r="BL76" i="15"/>
  <c r="BL100" i="15"/>
  <c r="BL124" i="15"/>
  <c r="BL148" i="15"/>
  <c r="BL244" i="15"/>
  <c r="BM76" i="15"/>
  <c r="BM100" i="15"/>
  <c r="BM124" i="15"/>
  <c r="BM148" i="15"/>
  <c r="BM244" i="15"/>
  <c r="BN76" i="15"/>
  <c r="BN100" i="15"/>
  <c r="BN124" i="15"/>
  <c r="BN148" i="15"/>
  <c r="BN244" i="15"/>
  <c r="BO76" i="15"/>
  <c r="BO100" i="15"/>
  <c r="BO124" i="15"/>
  <c r="BO148" i="15"/>
  <c r="BO244" i="15"/>
  <c r="BP76" i="15"/>
  <c r="BP100" i="15"/>
  <c r="BP124" i="15"/>
  <c r="BP148" i="15"/>
  <c r="BP244" i="15"/>
  <c r="BQ76" i="15"/>
  <c r="BQ100" i="15"/>
  <c r="BQ124" i="15"/>
  <c r="BQ148" i="15"/>
  <c r="BQ244" i="15"/>
  <c r="BR76" i="15"/>
  <c r="BR100" i="15"/>
  <c r="BR124" i="15"/>
  <c r="BR148" i="15"/>
  <c r="BR244" i="15"/>
  <c r="BS76" i="15"/>
  <c r="BS100" i="15"/>
  <c r="BS124" i="15"/>
  <c r="BS148" i="15"/>
  <c r="BS244" i="15"/>
  <c r="BT76" i="15"/>
  <c r="BT100" i="15"/>
  <c r="BT124" i="15"/>
  <c r="BT148" i="15"/>
  <c r="BT244" i="15"/>
  <c r="BU76" i="15"/>
  <c r="BU100" i="15"/>
  <c r="BU124" i="15"/>
  <c r="BU148" i="15"/>
  <c r="BU244" i="15"/>
  <c r="BV76" i="15"/>
  <c r="BV100" i="15"/>
  <c r="BV124" i="15"/>
  <c r="BV148" i="15"/>
  <c r="BV244" i="15"/>
  <c r="BW76" i="15"/>
  <c r="BW100" i="15"/>
  <c r="BW124" i="15"/>
  <c r="BW148" i="15"/>
  <c r="BW244" i="15"/>
  <c r="BX76" i="15"/>
  <c r="BX100" i="15"/>
  <c r="BX124" i="15"/>
  <c r="BX148" i="15"/>
  <c r="BX244" i="15"/>
  <c r="BY76" i="15"/>
  <c r="BY100" i="15"/>
  <c r="BY124" i="15"/>
  <c r="BY148" i="15"/>
  <c r="BY244" i="15"/>
  <c r="BZ76" i="15"/>
  <c r="BZ100" i="15"/>
  <c r="BZ124" i="15"/>
  <c r="BZ148" i="15"/>
  <c r="BZ244" i="15"/>
  <c r="CA76" i="15"/>
  <c r="CA100" i="15"/>
  <c r="CA124" i="15"/>
  <c r="CA148" i="15"/>
  <c r="CA244" i="15"/>
  <c r="CB76" i="15"/>
  <c r="CB100" i="15"/>
  <c r="CB124" i="15"/>
  <c r="CB148" i="15"/>
  <c r="CB244" i="15"/>
  <c r="CC76" i="15"/>
  <c r="CC100" i="15"/>
  <c r="CC124" i="15"/>
  <c r="CC148" i="15"/>
  <c r="CC244" i="15"/>
  <c r="CD76" i="15"/>
  <c r="CD100" i="15"/>
  <c r="CD124" i="15"/>
  <c r="CD148" i="15"/>
  <c r="CD244" i="15"/>
  <c r="CE76" i="15"/>
  <c r="CE100" i="15"/>
  <c r="CE124" i="15"/>
  <c r="CE148" i="15"/>
  <c r="CE244" i="15"/>
  <c r="CF76" i="15"/>
  <c r="CF100" i="15"/>
  <c r="CF124" i="15"/>
  <c r="CF148" i="15"/>
  <c r="CF244" i="15"/>
  <c r="CG76" i="15"/>
  <c r="CG100" i="15"/>
  <c r="CG124" i="15"/>
  <c r="CG148" i="15"/>
  <c r="CG244" i="15"/>
  <c r="CH76" i="15"/>
  <c r="CH100" i="15"/>
  <c r="CH124" i="15"/>
  <c r="CH148" i="15"/>
  <c r="CH244" i="15"/>
  <c r="CI76" i="15"/>
  <c r="CI100" i="15"/>
  <c r="CI124" i="15"/>
  <c r="CI148" i="15"/>
  <c r="CI244" i="15"/>
  <c r="CJ76" i="15"/>
  <c r="CJ100" i="15"/>
  <c r="CJ124" i="15"/>
  <c r="CJ148" i="15"/>
  <c r="CJ244" i="15"/>
  <c r="CK76" i="15"/>
  <c r="CK100" i="15"/>
  <c r="CK124" i="15"/>
  <c r="CK148" i="15"/>
  <c r="CK244" i="15"/>
  <c r="CL76" i="15"/>
  <c r="CL100" i="15"/>
  <c r="CL124" i="15"/>
  <c r="CL148" i="15"/>
  <c r="CL244" i="15"/>
  <c r="CM76" i="15"/>
  <c r="CM100" i="15"/>
  <c r="CM124" i="15"/>
  <c r="CM148" i="15"/>
  <c r="CM244" i="15"/>
  <c r="CN76" i="15"/>
  <c r="CN100" i="15"/>
  <c r="CN124" i="15"/>
  <c r="CN148" i="15"/>
  <c r="CN244" i="15"/>
  <c r="CO76" i="15"/>
  <c r="CO100" i="15"/>
  <c r="CO124" i="15"/>
  <c r="CO148" i="15"/>
  <c r="CO244" i="15"/>
  <c r="CP76" i="15"/>
  <c r="CP100" i="15"/>
  <c r="CP124" i="15"/>
  <c r="CP148" i="15"/>
  <c r="CP244" i="15"/>
  <c r="CQ76" i="15"/>
  <c r="CQ100" i="15"/>
  <c r="CQ124" i="15"/>
  <c r="CQ148" i="15"/>
  <c r="CQ244" i="15"/>
  <c r="CR76" i="15"/>
  <c r="CR100" i="15"/>
  <c r="CR124" i="15"/>
  <c r="CR148" i="15"/>
  <c r="CR244" i="15"/>
  <c r="CS76" i="15"/>
  <c r="CS100" i="15"/>
  <c r="CS124" i="15"/>
  <c r="CS148" i="15"/>
  <c r="CS244" i="15"/>
  <c r="CT76" i="15"/>
  <c r="CT100" i="15"/>
  <c r="CT124" i="15"/>
  <c r="CT148" i="15"/>
  <c r="CT244" i="15"/>
  <c r="CU76" i="15"/>
  <c r="CU100" i="15"/>
  <c r="CU124" i="15"/>
  <c r="CU148" i="15"/>
  <c r="CU244" i="15"/>
  <c r="CV76" i="15"/>
  <c r="CV100" i="15"/>
  <c r="CV124" i="15"/>
  <c r="CV148" i="15"/>
  <c r="CV244" i="15"/>
  <c r="CW76" i="15"/>
  <c r="CW100" i="15"/>
  <c r="CW124" i="15"/>
  <c r="CW148" i="15"/>
  <c r="CW244" i="15"/>
  <c r="CX76" i="15"/>
  <c r="CX100" i="15"/>
  <c r="CX124" i="15"/>
  <c r="CX148" i="15"/>
  <c r="CX244" i="15"/>
  <c r="CY76" i="15"/>
  <c r="CY100" i="15"/>
  <c r="CY124" i="15"/>
  <c r="CY148" i="15"/>
  <c r="CY244" i="15"/>
  <c r="CZ76" i="15"/>
  <c r="CZ100" i="15"/>
  <c r="CZ124" i="15"/>
  <c r="CZ148" i="15"/>
  <c r="CZ244" i="15"/>
  <c r="DA76" i="15"/>
  <c r="DA100" i="15"/>
  <c r="DA124" i="15"/>
  <c r="DA148" i="15"/>
  <c r="DA244" i="15"/>
  <c r="DB76" i="15"/>
  <c r="DB100" i="15"/>
  <c r="DB124" i="15"/>
  <c r="DB148" i="15"/>
  <c r="DB244" i="15"/>
  <c r="DC76" i="15"/>
  <c r="DC100" i="15"/>
  <c r="DC124" i="15"/>
  <c r="DC148" i="15"/>
  <c r="DC244" i="15"/>
  <c r="DD76" i="15"/>
  <c r="DD100" i="15"/>
  <c r="DD124" i="15"/>
  <c r="DD148" i="15"/>
  <c r="DD244" i="15"/>
  <c r="DE76" i="15"/>
  <c r="DE100" i="15"/>
  <c r="DE124" i="15"/>
  <c r="DE148" i="15"/>
  <c r="DE244" i="15"/>
  <c r="DF76" i="15"/>
  <c r="DF100" i="15"/>
  <c r="DF124" i="15"/>
  <c r="DF148" i="15"/>
  <c r="DF244" i="15"/>
  <c r="DG76" i="15"/>
  <c r="DG100" i="15"/>
  <c r="DG124" i="15"/>
  <c r="DG148" i="15"/>
  <c r="DG244" i="15"/>
  <c r="DH76" i="15"/>
  <c r="DH100" i="15"/>
  <c r="DH124" i="15"/>
  <c r="DH148" i="15"/>
  <c r="DH244" i="15"/>
  <c r="DI76" i="15"/>
  <c r="DI100" i="15"/>
  <c r="DI124" i="15"/>
  <c r="DI148" i="15"/>
  <c r="DI244" i="15"/>
  <c r="DJ76" i="15"/>
  <c r="DJ100" i="15"/>
  <c r="DJ124" i="15"/>
  <c r="DJ148" i="15"/>
  <c r="DJ244" i="15"/>
  <c r="DK76" i="15"/>
  <c r="DK100" i="15"/>
  <c r="DK124" i="15"/>
  <c r="DK148" i="15"/>
  <c r="DK244" i="15"/>
  <c r="DL76" i="15"/>
  <c r="DL100" i="15"/>
  <c r="DL124" i="15"/>
  <c r="DL148" i="15"/>
  <c r="DL244" i="15"/>
  <c r="DM76" i="15"/>
  <c r="DM100" i="15"/>
  <c r="DM124" i="15"/>
  <c r="DM148" i="15"/>
  <c r="DM244" i="15"/>
  <c r="DN76" i="15"/>
  <c r="DN100" i="15"/>
  <c r="DN124" i="15"/>
  <c r="DN148" i="15"/>
  <c r="DN244" i="15"/>
  <c r="DO76" i="15"/>
  <c r="DO100" i="15"/>
  <c r="DO124" i="15"/>
  <c r="DO148" i="15"/>
  <c r="DO244" i="15"/>
  <c r="DP76" i="15"/>
  <c r="DP100" i="15"/>
  <c r="DP124" i="15"/>
  <c r="DP148" i="15"/>
  <c r="DP244" i="15"/>
  <c r="DQ76" i="15"/>
  <c r="DQ100" i="15"/>
  <c r="DQ124" i="15"/>
  <c r="DQ148" i="15"/>
  <c r="DQ244" i="15"/>
  <c r="DR76" i="15"/>
  <c r="DR100" i="15"/>
  <c r="DR124" i="15"/>
  <c r="DR148" i="15"/>
  <c r="DR244" i="15"/>
  <c r="DS76" i="15"/>
  <c r="DS100" i="15"/>
  <c r="DS124" i="15"/>
  <c r="DS148" i="15"/>
  <c r="DS244" i="15"/>
  <c r="DT76" i="15"/>
  <c r="DT100" i="15"/>
  <c r="DT124" i="15"/>
  <c r="DT148" i="15"/>
  <c r="DT244" i="15"/>
  <c r="DU76" i="15"/>
  <c r="DU100" i="15"/>
  <c r="DU124" i="15"/>
  <c r="DU148" i="15"/>
  <c r="DU244" i="15"/>
  <c r="DV76" i="15"/>
  <c r="DV100" i="15"/>
  <c r="DV124" i="15"/>
  <c r="DV148" i="15"/>
  <c r="DV244" i="15"/>
  <c r="DW76" i="15"/>
  <c r="DW100" i="15"/>
  <c r="DW124" i="15"/>
  <c r="DW148" i="15"/>
  <c r="DW244" i="15"/>
  <c r="DX76" i="15"/>
  <c r="DX100" i="15"/>
  <c r="DX124" i="15"/>
  <c r="DX148" i="15"/>
  <c r="DX244" i="15"/>
  <c r="DY76" i="15"/>
  <c r="DY100" i="15"/>
  <c r="DY124" i="15"/>
  <c r="DY148" i="15"/>
  <c r="DY244" i="15"/>
  <c r="G244" i="15"/>
  <c r="D557" i="15"/>
  <c r="I557" i="15"/>
  <c r="J77" i="15"/>
  <c r="J101" i="15"/>
  <c r="J125" i="15"/>
  <c r="J149" i="15"/>
  <c r="J245" i="15"/>
  <c r="K77" i="15"/>
  <c r="K101" i="15"/>
  <c r="K125" i="15"/>
  <c r="K149" i="15"/>
  <c r="K245" i="15"/>
  <c r="L77" i="15"/>
  <c r="L101" i="15"/>
  <c r="L125" i="15"/>
  <c r="L149" i="15"/>
  <c r="L245" i="15"/>
  <c r="M77" i="15"/>
  <c r="M101" i="15"/>
  <c r="M125" i="15"/>
  <c r="M149" i="15"/>
  <c r="M245" i="15"/>
  <c r="N77" i="15"/>
  <c r="N101" i="15"/>
  <c r="N125" i="15"/>
  <c r="N149" i="15"/>
  <c r="N245" i="15"/>
  <c r="O77" i="15"/>
  <c r="O101" i="15"/>
  <c r="O125" i="15"/>
  <c r="O149" i="15"/>
  <c r="O245" i="15"/>
  <c r="P77" i="15"/>
  <c r="P101" i="15"/>
  <c r="P125" i="15"/>
  <c r="P149" i="15"/>
  <c r="P245" i="15"/>
  <c r="Q77" i="15"/>
  <c r="Q101" i="15"/>
  <c r="Q125" i="15"/>
  <c r="Q149" i="15"/>
  <c r="Q245" i="15"/>
  <c r="R77" i="15"/>
  <c r="R101" i="15"/>
  <c r="R125" i="15"/>
  <c r="R149" i="15"/>
  <c r="R245" i="15"/>
  <c r="S77" i="15"/>
  <c r="S101" i="15"/>
  <c r="S125" i="15"/>
  <c r="S149" i="15"/>
  <c r="S245" i="15"/>
  <c r="T77" i="15"/>
  <c r="T101" i="15"/>
  <c r="T125" i="15"/>
  <c r="T149" i="15"/>
  <c r="T245" i="15"/>
  <c r="U77" i="15"/>
  <c r="U101" i="15"/>
  <c r="U125" i="15"/>
  <c r="U149" i="15"/>
  <c r="U245" i="15"/>
  <c r="V77" i="15"/>
  <c r="V101" i="15"/>
  <c r="V125" i="15"/>
  <c r="V149" i="15"/>
  <c r="V245" i="15"/>
  <c r="W77" i="15"/>
  <c r="W101" i="15"/>
  <c r="W125" i="15"/>
  <c r="W149" i="15"/>
  <c r="W245" i="15"/>
  <c r="X77" i="15"/>
  <c r="X101" i="15"/>
  <c r="X125" i="15"/>
  <c r="X149" i="15"/>
  <c r="X245" i="15"/>
  <c r="Y77" i="15"/>
  <c r="Y101" i="15"/>
  <c r="Y125" i="15"/>
  <c r="Y149" i="15"/>
  <c r="Y245" i="15"/>
  <c r="Z77" i="15"/>
  <c r="Z101" i="15"/>
  <c r="Z125" i="15"/>
  <c r="Z149" i="15"/>
  <c r="Z245" i="15"/>
  <c r="AA77" i="15"/>
  <c r="AA101" i="15"/>
  <c r="AA125" i="15"/>
  <c r="AA149" i="15"/>
  <c r="AA245" i="15"/>
  <c r="AB77" i="15"/>
  <c r="AB101" i="15"/>
  <c r="AB125" i="15"/>
  <c r="AB149" i="15"/>
  <c r="AB245" i="15"/>
  <c r="AC77" i="15"/>
  <c r="AC101" i="15"/>
  <c r="AC125" i="15"/>
  <c r="AC149" i="15"/>
  <c r="AC245" i="15"/>
  <c r="AD77" i="15"/>
  <c r="AD101" i="15"/>
  <c r="AD125" i="15"/>
  <c r="AD149" i="15"/>
  <c r="AD245" i="15"/>
  <c r="AE77" i="15"/>
  <c r="AE101" i="15"/>
  <c r="AE125" i="15"/>
  <c r="AE149" i="15"/>
  <c r="AE245" i="15"/>
  <c r="AF77" i="15"/>
  <c r="AF101" i="15"/>
  <c r="AF125" i="15"/>
  <c r="AF149" i="15"/>
  <c r="AF245" i="15"/>
  <c r="AG77" i="15"/>
  <c r="AG101" i="15"/>
  <c r="AG125" i="15"/>
  <c r="AG149" i="15"/>
  <c r="AG245" i="15"/>
  <c r="AH77" i="15"/>
  <c r="AH101" i="15"/>
  <c r="AH125" i="15"/>
  <c r="AH149" i="15"/>
  <c r="AH245" i="15"/>
  <c r="AI77" i="15"/>
  <c r="AI101" i="15"/>
  <c r="AI125" i="15"/>
  <c r="AI149" i="15"/>
  <c r="AI245" i="15"/>
  <c r="AJ77" i="15"/>
  <c r="AJ101" i="15"/>
  <c r="AJ125" i="15"/>
  <c r="AJ149" i="15"/>
  <c r="AJ245" i="15"/>
  <c r="AK77" i="15"/>
  <c r="AK101" i="15"/>
  <c r="AK125" i="15"/>
  <c r="AK149" i="15"/>
  <c r="AK245" i="15"/>
  <c r="AL77" i="15"/>
  <c r="AL101" i="15"/>
  <c r="AL125" i="15"/>
  <c r="AL149" i="15"/>
  <c r="AL245" i="15"/>
  <c r="AM77" i="15"/>
  <c r="AM101" i="15"/>
  <c r="AM125" i="15"/>
  <c r="AM149" i="15"/>
  <c r="AM245" i="15"/>
  <c r="AN77" i="15"/>
  <c r="AN101" i="15"/>
  <c r="AN125" i="15"/>
  <c r="AN149" i="15"/>
  <c r="AN245" i="15"/>
  <c r="E77" i="15"/>
  <c r="F77" i="15"/>
  <c r="AO77" i="15"/>
  <c r="AO101" i="15"/>
  <c r="E125" i="15"/>
  <c r="F125" i="15"/>
  <c r="AO125" i="15"/>
  <c r="AO149" i="15"/>
  <c r="AO245" i="15"/>
  <c r="AP77" i="15"/>
  <c r="AP101" i="15"/>
  <c r="AP125" i="15"/>
  <c r="AP149" i="15"/>
  <c r="AP245" i="15"/>
  <c r="AQ77" i="15"/>
  <c r="AQ101" i="15"/>
  <c r="AQ125" i="15"/>
  <c r="AQ149" i="15"/>
  <c r="AQ245" i="15"/>
  <c r="AR77" i="15"/>
  <c r="AR101" i="15"/>
  <c r="AR125" i="15"/>
  <c r="AR149" i="15"/>
  <c r="AR245" i="15"/>
  <c r="AS77" i="15"/>
  <c r="AS101" i="15"/>
  <c r="AS125" i="15"/>
  <c r="AS149" i="15"/>
  <c r="AS245" i="15"/>
  <c r="AT77" i="15"/>
  <c r="AT101" i="15"/>
  <c r="AT125" i="15"/>
  <c r="AT149" i="15"/>
  <c r="AT245" i="15"/>
  <c r="AU77" i="15"/>
  <c r="AU101" i="15"/>
  <c r="AU125" i="15"/>
  <c r="AU149" i="15"/>
  <c r="AU245" i="15"/>
  <c r="AV77" i="15"/>
  <c r="AV101" i="15"/>
  <c r="AV125" i="15"/>
  <c r="AV149" i="15"/>
  <c r="AV245" i="15"/>
  <c r="AW77" i="15"/>
  <c r="AW101" i="15"/>
  <c r="AW125" i="15"/>
  <c r="AW149" i="15"/>
  <c r="AW245" i="15"/>
  <c r="AX77" i="15"/>
  <c r="AX101" i="15"/>
  <c r="AX125" i="15"/>
  <c r="AX149" i="15"/>
  <c r="AX245" i="15"/>
  <c r="AY77" i="15"/>
  <c r="AY101" i="15"/>
  <c r="AY125" i="15"/>
  <c r="AY149" i="15"/>
  <c r="AY245" i="15"/>
  <c r="AZ77" i="15"/>
  <c r="AZ101" i="15"/>
  <c r="AZ125" i="15"/>
  <c r="AZ149" i="15"/>
  <c r="AZ245" i="15"/>
  <c r="BA77" i="15"/>
  <c r="BA101" i="15"/>
  <c r="BA125" i="15"/>
  <c r="BA149" i="15"/>
  <c r="BA245" i="15"/>
  <c r="BB77" i="15"/>
  <c r="BB101" i="15"/>
  <c r="BB125" i="15"/>
  <c r="BB149" i="15"/>
  <c r="BB245" i="15"/>
  <c r="BC77" i="15"/>
  <c r="BC101" i="15"/>
  <c r="BC125" i="15"/>
  <c r="BC149" i="15"/>
  <c r="BC245" i="15"/>
  <c r="BD77" i="15"/>
  <c r="BD101" i="15"/>
  <c r="BD125" i="15"/>
  <c r="BD149" i="15"/>
  <c r="BD245" i="15"/>
  <c r="BE77" i="15"/>
  <c r="BE101" i="15"/>
  <c r="BE125" i="15"/>
  <c r="BE149" i="15"/>
  <c r="BE245" i="15"/>
  <c r="BF77" i="15"/>
  <c r="BF101" i="15"/>
  <c r="BF125" i="15"/>
  <c r="BF149" i="15"/>
  <c r="BF245" i="15"/>
  <c r="BG77" i="15"/>
  <c r="BG101" i="15"/>
  <c r="BG125" i="15"/>
  <c r="BG149" i="15"/>
  <c r="BG245" i="15"/>
  <c r="BH77" i="15"/>
  <c r="BH101" i="15"/>
  <c r="BH125" i="15"/>
  <c r="BH149" i="15"/>
  <c r="BH245" i="15"/>
  <c r="BI77" i="15"/>
  <c r="BI101" i="15"/>
  <c r="BI125" i="15"/>
  <c r="BI149" i="15"/>
  <c r="BI245" i="15"/>
  <c r="BJ77" i="15"/>
  <c r="BJ101" i="15"/>
  <c r="BJ125" i="15"/>
  <c r="BJ149" i="15"/>
  <c r="BJ245" i="15"/>
  <c r="BK77" i="15"/>
  <c r="BK101" i="15"/>
  <c r="BK125" i="15"/>
  <c r="BK149" i="15"/>
  <c r="BK245" i="15"/>
  <c r="BL77" i="15"/>
  <c r="BL101" i="15"/>
  <c r="BL125" i="15"/>
  <c r="BL149" i="15"/>
  <c r="BL245" i="15"/>
  <c r="BM77" i="15"/>
  <c r="BM101" i="15"/>
  <c r="BM125" i="15"/>
  <c r="BM149" i="15"/>
  <c r="BM245" i="15"/>
  <c r="BN77" i="15"/>
  <c r="BN101" i="15"/>
  <c r="BN125" i="15"/>
  <c r="BN149" i="15"/>
  <c r="BN245" i="15"/>
  <c r="BO77" i="15"/>
  <c r="BO101" i="15"/>
  <c r="BO125" i="15"/>
  <c r="BO149" i="15"/>
  <c r="BO245" i="15"/>
  <c r="BP77" i="15"/>
  <c r="BP101" i="15"/>
  <c r="BP125" i="15"/>
  <c r="BP149" i="15"/>
  <c r="BP245" i="15"/>
  <c r="BQ77" i="15"/>
  <c r="BQ101" i="15"/>
  <c r="BQ125" i="15"/>
  <c r="BQ149" i="15"/>
  <c r="BQ245" i="15"/>
  <c r="BR77" i="15"/>
  <c r="BR101" i="15"/>
  <c r="BR125" i="15"/>
  <c r="BR149" i="15"/>
  <c r="BR245" i="15"/>
  <c r="BS77" i="15"/>
  <c r="BS101" i="15"/>
  <c r="BS125" i="15"/>
  <c r="BS149" i="15"/>
  <c r="BS245" i="15"/>
  <c r="BT77" i="15"/>
  <c r="BT101" i="15"/>
  <c r="BT125" i="15"/>
  <c r="BT149" i="15"/>
  <c r="BT245" i="15"/>
  <c r="BU77" i="15"/>
  <c r="BU101" i="15"/>
  <c r="BU125" i="15"/>
  <c r="BU149" i="15"/>
  <c r="BU245" i="15"/>
  <c r="BV77" i="15"/>
  <c r="BV101" i="15"/>
  <c r="BV125" i="15"/>
  <c r="BV149" i="15"/>
  <c r="BV245" i="15"/>
  <c r="BW77" i="15"/>
  <c r="BW101" i="15"/>
  <c r="BW125" i="15"/>
  <c r="BW149" i="15"/>
  <c r="BW245" i="15"/>
  <c r="BX77" i="15"/>
  <c r="BX101" i="15"/>
  <c r="BX125" i="15"/>
  <c r="BX149" i="15"/>
  <c r="BX245" i="15"/>
  <c r="BY77" i="15"/>
  <c r="BY101" i="15"/>
  <c r="BY125" i="15"/>
  <c r="BY149" i="15"/>
  <c r="BY245" i="15"/>
  <c r="BZ77" i="15"/>
  <c r="BZ101" i="15"/>
  <c r="BZ125" i="15"/>
  <c r="BZ149" i="15"/>
  <c r="BZ245" i="15"/>
  <c r="CA77" i="15"/>
  <c r="CA101" i="15"/>
  <c r="CA125" i="15"/>
  <c r="CA149" i="15"/>
  <c r="CA245" i="15"/>
  <c r="CB77" i="15"/>
  <c r="CB101" i="15"/>
  <c r="CB125" i="15"/>
  <c r="CB149" i="15"/>
  <c r="CB245" i="15"/>
  <c r="CC77" i="15"/>
  <c r="CC101" i="15"/>
  <c r="CC125" i="15"/>
  <c r="CC149" i="15"/>
  <c r="CC245" i="15"/>
  <c r="CD77" i="15"/>
  <c r="CD101" i="15"/>
  <c r="CD125" i="15"/>
  <c r="CD149" i="15"/>
  <c r="CD245" i="15"/>
  <c r="CE77" i="15"/>
  <c r="CE101" i="15"/>
  <c r="CE125" i="15"/>
  <c r="CE149" i="15"/>
  <c r="CE245" i="15"/>
  <c r="CF77" i="15"/>
  <c r="CF101" i="15"/>
  <c r="CF125" i="15"/>
  <c r="CF149" i="15"/>
  <c r="CF245" i="15"/>
  <c r="CG77" i="15"/>
  <c r="CG101" i="15"/>
  <c r="CG125" i="15"/>
  <c r="CG149" i="15"/>
  <c r="CG245" i="15"/>
  <c r="CH77" i="15"/>
  <c r="CH101" i="15"/>
  <c r="CH125" i="15"/>
  <c r="CH149" i="15"/>
  <c r="CH245" i="15"/>
  <c r="CI77" i="15"/>
  <c r="CI101" i="15"/>
  <c r="CI125" i="15"/>
  <c r="CI149" i="15"/>
  <c r="CI245" i="15"/>
  <c r="CJ77" i="15"/>
  <c r="CJ101" i="15"/>
  <c r="CJ125" i="15"/>
  <c r="CJ149" i="15"/>
  <c r="CJ245" i="15"/>
  <c r="CK77" i="15"/>
  <c r="CK101" i="15"/>
  <c r="CK125" i="15"/>
  <c r="CK149" i="15"/>
  <c r="CK245" i="15"/>
  <c r="CL77" i="15"/>
  <c r="CL101" i="15"/>
  <c r="CL125" i="15"/>
  <c r="CL149" i="15"/>
  <c r="CL245" i="15"/>
  <c r="CM77" i="15"/>
  <c r="CM101" i="15"/>
  <c r="CM125" i="15"/>
  <c r="CM149" i="15"/>
  <c r="CM245" i="15"/>
  <c r="CN77" i="15"/>
  <c r="CN101" i="15"/>
  <c r="CN125" i="15"/>
  <c r="CN149" i="15"/>
  <c r="CN245" i="15"/>
  <c r="CO77" i="15"/>
  <c r="CO101" i="15"/>
  <c r="CO125" i="15"/>
  <c r="CO149" i="15"/>
  <c r="CO245" i="15"/>
  <c r="CP77" i="15"/>
  <c r="CP101" i="15"/>
  <c r="CP125" i="15"/>
  <c r="CP149" i="15"/>
  <c r="CP245" i="15"/>
  <c r="CQ77" i="15"/>
  <c r="CQ101" i="15"/>
  <c r="CQ125" i="15"/>
  <c r="CQ149" i="15"/>
  <c r="CQ245" i="15"/>
  <c r="CR77" i="15"/>
  <c r="CR101" i="15"/>
  <c r="CR125" i="15"/>
  <c r="CR149" i="15"/>
  <c r="CR245" i="15"/>
  <c r="CS77" i="15"/>
  <c r="CS101" i="15"/>
  <c r="CS125" i="15"/>
  <c r="CS149" i="15"/>
  <c r="CS245" i="15"/>
  <c r="CT77" i="15"/>
  <c r="CT101" i="15"/>
  <c r="CT125" i="15"/>
  <c r="CT149" i="15"/>
  <c r="CT245" i="15"/>
  <c r="CU77" i="15"/>
  <c r="CU101" i="15"/>
  <c r="CU125" i="15"/>
  <c r="CU149" i="15"/>
  <c r="CU245" i="15"/>
  <c r="CV77" i="15"/>
  <c r="CV101" i="15"/>
  <c r="CV125" i="15"/>
  <c r="CV149" i="15"/>
  <c r="CV245" i="15"/>
  <c r="CW77" i="15"/>
  <c r="CW101" i="15"/>
  <c r="CW125" i="15"/>
  <c r="CW149" i="15"/>
  <c r="CW245" i="15"/>
  <c r="CX77" i="15"/>
  <c r="CX101" i="15"/>
  <c r="CX125" i="15"/>
  <c r="CX149" i="15"/>
  <c r="CX245" i="15"/>
  <c r="CY77" i="15"/>
  <c r="CY101" i="15"/>
  <c r="CY125" i="15"/>
  <c r="CY149" i="15"/>
  <c r="CY245" i="15"/>
  <c r="CZ77" i="15"/>
  <c r="CZ101" i="15"/>
  <c r="CZ125" i="15"/>
  <c r="CZ149" i="15"/>
  <c r="CZ245" i="15"/>
  <c r="DA77" i="15"/>
  <c r="DA101" i="15"/>
  <c r="DA125" i="15"/>
  <c r="DA149" i="15"/>
  <c r="DA245" i="15"/>
  <c r="DB77" i="15"/>
  <c r="DB101" i="15"/>
  <c r="DB125" i="15"/>
  <c r="DB149" i="15"/>
  <c r="DB245" i="15"/>
  <c r="DC77" i="15"/>
  <c r="DC101" i="15"/>
  <c r="DC125" i="15"/>
  <c r="DC149" i="15"/>
  <c r="DC245" i="15"/>
  <c r="DD77" i="15"/>
  <c r="DD101" i="15"/>
  <c r="DD125" i="15"/>
  <c r="DD149" i="15"/>
  <c r="DD245" i="15"/>
  <c r="DE77" i="15"/>
  <c r="DE101" i="15"/>
  <c r="DE125" i="15"/>
  <c r="DE149" i="15"/>
  <c r="DE245" i="15"/>
  <c r="DF77" i="15"/>
  <c r="DF101" i="15"/>
  <c r="DF125" i="15"/>
  <c r="DF149" i="15"/>
  <c r="DF245" i="15"/>
  <c r="DG77" i="15"/>
  <c r="DG101" i="15"/>
  <c r="DG125" i="15"/>
  <c r="DG149" i="15"/>
  <c r="DG245" i="15"/>
  <c r="DH77" i="15"/>
  <c r="DH101" i="15"/>
  <c r="DH125" i="15"/>
  <c r="DH149" i="15"/>
  <c r="DH245" i="15"/>
  <c r="DI77" i="15"/>
  <c r="DI101" i="15"/>
  <c r="DI125" i="15"/>
  <c r="DI149" i="15"/>
  <c r="DI245" i="15"/>
  <c r="DJ77" i="15"/>
  <c r="DJ101" i="15"/>
  <c r="DJ125" i="15"/>
  <c r="DJ149" i="15"/>
  <c r="DJ245" i="15"/>
  <c r="DK77" i="15"/>
  <c r="DK101" i="15"/>
  <c r="DK125" i="15"/>
  <c r="DK149" i="15"/>
  <c r="DK245" i="15"/>
  <c r="DL77" i="15"/>
  <c r="DL101" i="15"/>
  <c r="DL125" i="15"/>
  <c r="DL149" i="15"/>
  <c r="DL245" i="15"/>
  <c r="DM77" i="15"/>
  <c r="DM101" i="15"/>
  <c r="DM125" i="15"/>
  <c r="DM149" i="15"/>
  <c r="DM245" i="15"/>
  <c r="DN77" i="15"/>
  <c r="DN101" i="15"/>
  <c r="DN125" i="15"/>
  <c r="DN149" i="15"/>
  <c r="DN245" i="15"/>
  <c r="DO77" i="15"/>
  <c r="DO101" i="15"/>
  <c r="DO125" i="15"/>
  <c r="DO149" i="15"/>
  <c r="DO245" i="15"/>
  <c r="DP77" i="15"/>
  <c r="DP101" i="15"/>
  <c r="DP125" i="15"/>
  <c r="DP149" i="15"/>
  <c r="DP245" i="15"/>
  <c r="DQ77" i="15"/>
  <c r="DQ101" i="15"/>
  <c r="DQ125" i="15"/>
  <c r="DQ149" i="15"/>
  <c r="DQ245" i="15"/>
  <c r="DR77" i="15"/>
  <c r="DR101" i="15"/>
  <c r="DR125" i="15"/>
  <c r="DR149" i="15"/>
  <c r="DR245" i="15"/>
  <c r="DS77" i="15"/>
  <c r="DS101" i="15"/>
  <c r="DS125" i="15"/>
  <c r="DS149" i="15"/>
  <c r="DS245" i="15"/>
  <c r="DT77" i="15"/>
  <c r="DT101" i="15"/>
  <c r="DT125" i="15"/>
  <c r="DT149" i="15"/>
  <c r="DT245" i="15"/>
  <c r="DU77" i="15"/>
  <c r="DU101" i="15"/>
  <c r="DU125" i="15"/>
  <c r="DU149" i="15"/>
  <c r="DU245" i="15"/>
  <c r="DV77" i="15"/>
  <c r="DV101" i="15"/>
  <c r="DV125" i="15"/>
  <c r="DV149" i="15"/>
  <c r="DV245" i="15"/>
  <c r="DW77" i="15"/>
  <c r="DW101" i="15"/>
  <c r="DW125" i="15"/>
  <c r="DW149" i="15"/>
  <c r="DW245" i="15"/>
  <c r="DX77" i="15"/>
  <c r="DX101" i="15"/>
  <c r="DX125" i="15"/>
  <c r="DX149" i="15"/>
  <c r="DX245" i="15"/>
  <c r="DY77" i="15"/>
  <c r="DY101" i="15"/>
  <c r="DY125" i="15"/>
  <c r="DY149" i="15"/>
  <c r="DY245" i="15"/>
  <c r="G245" i="15"/>
  <c r="D558" i="15"/>
  <c r="I558" i="15"/>
  <c r="J79" i="15"/>
  <c r="J103" i="15"/>
  <c r="J127" i="15"/>
  <c r="J151" i="15"/>
  <c r="J247" i="15"/>
  <c r="K79" i="15"/>
  <c r="K103" i="15"/>
  <c r="K127" i="15"/>
  <c r="K151" i="15"/>
  <c r="K247" i="15"/>
  <c r="L79" i="15"/>
  <c r="L103" i="15"/>
  <c r="L127" i="15"/>
  <c r="L151" i="15"/>
  <c r="L247" i="15"/>
  <c r="M79" i="15"/>
  <c r="M103" i="15"/>
  <c r="M127" i="15"/>
  <c r="M151" i="15"/>
  <c r="M247" i="15"/>
  <c r="N79" i="15"/>
  <c r="N103" i="15"/>
  <c r="N127" i="15"/>
  <c r="N151" i="15"/>
  <c r="N247" i="15"/>
  <c r="O79" i="15"/>
  <c r="O103" i="15"/>
  <c r="O127" i="15"/>
  <c r="O151" i="15"/>
  <c r="O247" i="15"/>
  <c r="P79" i="15"/>
  <c r="P103" i="15"/>
  <c r="P127" i="15"/>
  <c r="P151" i="15"/>
  <c r="P247" i="15"/>
  <c r="Q79" i="15"/>
  <c r="Q103" i="15"/>
  <c r="Q127" i="15"/>
  <c r="Q151" i="15"/>
  <c r="Q247" i="15"/>
  <c r="R79" i="15"/>
  <c r="R103" i="15"/>
  <c r="R127" i="15"/>
  <c r="R151" i="15"/>
  <c r="R247" i="15"/>
  <c r="S79" i="15"/>
  <c r="S103" i="15"/>
  <c r="S127" i="15"/>
  <c r="S151" i="15"/>
  <c r="S247" i="15"/>
  <c r="T79" i="15"/>
  <c r="T103" i="15"/>
  <c r="T127" i="15"/>
  <c r="T151" i="15"/>
  <c r="T247" i="15"/>
  <c r="U79" i="15"/>
  <c r="U103" i="15"/>
  <c r="U127" i="15"/>
  <c r="U151" i="15"/>
  <c r="U247" i="15"/>
  <c r="V79" i="15"/>
  <c r="V103" i="15"/>
  <c r="V127" i="15"/>
  <c r="V151" i="15"/>
  <c r="V247" i="15"/>
  <c r="W79" i="15"/>
  <c r="W103" i="15"/>
  <c r="W127" i="15"/>
  <c r="W151" i="15"/>
  <c r="W247" i="15"/>
  <c r="X79" i="15"/>
  <c r="X103" i="15"/>
  <c r="X127" i="15"/>
  <c r="X151" i="15"/>
  <c r="X247" i="15"/>
  <c r="Y79" i="15"/>
  <c r="Y103" i="15"/>
  <c r="Y127" i="15"/>
  <c r="Y151" i="15"/>
  <c r="Y247" i="15"/>
  <c r="Z79" i="15"/>
  <c r="Z103" i="15"/>
  <c r="Z127" i="15"/>
  <c r="Z151" i="15"/>
  <c r="Z247" i="15"/>
  <c r="AA79" i="15"/>
  <c r="AA103" i="15"/>
  <c r="AA127" i="15"/>
  <c r="AA151" i="15"/>
  <c r="AA247" i="15"/>
  <c r="AB79" i="15"/>
  <c r="AB103" i="15"/>
  <c r="AB127" i="15"/>
  <c r="AB151" i="15"/>
  <c r="AB247" i="15"/>
  <c r="AC79" i="15"/>
  <c r="AC103" i="15"/>
  <c r="AC127" i="15"/>
  <c r="AC151" i="15"/>
  <c r="AC247" i="15"/>
  <c r="AD79" i="15"/>
  <c r="AD103" i="15"/>
  <c r="AD127" i="15"/>
  <c r="AD151" i="15"/>
  <c r="AD247" i="15"/>
  <c r="AE79" i="15"/>
  <c r="AE103" i="15"/>
  <c r="AE127" i="15"/>
  <c r="AE151" i="15"/>
  <c r="AE247" i="15"/>
  <c r="AF79" i="15"/>
  <c r="AF103" i="15"/>
  <c r="AF127" i="15"/>
  <c r="AF151" i="15"/>
  <c r="AF247" i="15"/>
  <c r="AG79" i="15"/>
  <c r="AG103" i="15"/>
  <c r="AG127" i="15"/>
  <c r="AG151" i="15"/>
  <c r="AG247" i="15"/>
  <c r="AH79" i="15"/>
  <c r="AH103" i="15"/>
  <c r="AH127" i="15"/>
  <c r="AH151" i="15"/>
  <c r="AH247" i="15"/>
  <c r="AI79" i="15"/>
  <c r="AI103" i="15"/>
  <c r="AI127" i="15"/>
  <c r="AI151" i="15"/>
  <c r="AI247" i="15"/>
  <c r="AJ79" i="15"/>
  <c r="AJ103" i="15"/>
  <c r="AJ127" i="15"/>
  <c r="AJ151" i="15"/>
  <c r="AJ247" i="15"/>
  <c r="AK79" i="15"/>
  <c r="AK103" i="15"/>
  <c r="AK127" i="15"/>
  <c r="AK151" i="15"/>
  <c r="AK247" i="15"/>
  <c r="AL79" i="15"/>
  <c r="AL103" i="15"/>
  <c r="AL127" i="15"/>
  <c r="AL151" i="15"/>
  <c r="AL247" i="15"/>
  <c r="AM79" i="15"/>
  <c r="AM103" i="15"/>
  <c r="AM127" i="15"/>
  <c r="AM151" i="15"/>
  <c r="AM247" i="15"/>
  <c r="AN79" i="15"/>
  <c r="AN103" i="15"/>
  <c r="AN127" i="15"/>
  <c r="AN151" i="15"/>
  <c r="AN247" i="15"/>
  <c r="AO79" i="15"/>
  <c r="AO103" i="15"/>
  <c r="AO127" i="15"/>
  <c r="AO151" i="15"/>
  <c r="AO247" i="15"/>
  <c r="AP79" i="15"/>
  <c r="AP103" i="15"/>
  <c r="AP127" i="15"/>
  <c r="AP151" i="15"/>
  <c r="AP247" i="15"/>
  <c r="AQ79" i="15"/>
  <c r="AQ103" i="15"/>
  <c r="AQ127" i="15"/>
  <c r="AQ151" i="15"/>
  <c r="AQ247" i="15"/>
  <c r="AR79" i="15"/>
  <c r="AR103" i="15"/>
  <c r="AR127" i="15"/>
  <c r="AR151" i="15"/>
  <c r="AR247" i="15"/>
  <c r="AS79" i="15"/>
  <c r="AS103" i="15"/>
  <c r="AS127" i="15"/>
  <c r="AS151" i="15"/>
  <c r="AS247" i="15"/>
  <c r="AT79" i="15"/>
  <c r="AT103" i="15"/>
  <c r="AT127" i="15"/>
  <c r="AT151" i="15"/>
  <c r="AT247" i="15"/>
  <c r="AU79" i="15"/>
  <c r="AU103" i="15"/>
  <c r="AU127" i="15"/>
  <c r="AU151" i="15"/>
  <c r="AU247" i="15"/>
  <c r="AV79" i="15"/>
  <c r="AV103" i="15"/>
  <c r="AV127" i="15"/>
  <c r="AV151" i="15"/>
  <c r="AV247" i="15"/>
  <c r="AW79" i="15"/>
  <c r="AW103" i="15"/>
  <c r="AW127" i="15"/>
  <c r="AW151" i="15"/>
  <c r="AW247" i="15"/>
  <c r="AX79" i="15"/>
  <c r="AX103" i="15"/>
  <c r="AX127" i="15"/>
  <c r="AX151" i="15"/>
  <c r="AX247" i="15"/>
  <c r="AY79" i="15"/>
  <c r="AY103" i="15"/>
  <c r="AY127" i="15"/>
  <c r="AY151" i="15"/>
  <c r="AY247" i="15"/>
  <c r="AZ79" i="15"/>
  <c r="AZ103" i="15"/>
  <c r="AZ127" i="15"/>
  <c r="AZ151" i="15"/>
  <c r="AZ247" i="15"/>
  <c r="E79" i="15"/>
  <c r="F79" i="15"/>
  <c r="BA79" i="15"/>
  <c r="BA103" i="15"/>
  <c r="E127" i="15"/>
  <c r="F127" i="15"/>
  <c r="BA127" i="15"/>
  <c r="BA151" i="15"/>
  <c r="BA247" i="15"/>
  <c r="BB79" i="15"/>
  <c r="BB103" i="15"/>
  <c r="BB127" i="15"/>
  <c r="BB151" i="15"/>
  <c r="BB247" i="15"/>
  <c r="BC79" i="15"/>
  <c r="BC103" i="15"/>
  <c r="BC127" i="15"/>
  <c r="BC151" i="15"/>
  <c r="BC247" i="15"/>
  <c r="BD79" i="15"/>
  <c r="BD103" i="15"/>
  <c r="BD127" i="15"/>
  <c r="BD151" i="15"/>
  <c r="BD247" i="15"/>
  <c r="BE79" i="15"/>
  <c r="BE103" i="15"/>
  <c r="BE127" i="15"/>
  <c r="BE151" i="15"/>
  <c r="BE247" i="15"/>
  <c r="BF79" i="15"/>
  <c r="BF103" i="15"/>
  <c r="BF127" i="15"/>
  <c r="BF151" i="15"/>
  <c r="BF247" i="15"/>
  <c r="BG79" i="15"/>
  <c r="BG103" i="15"/>
  <c r="BG127" i="15"/>
  <c r="BG151" i="15"/>
  <c r="BG247" i="15"/>
  <c r="BH79" i="15"/>
  <c r="BH103" i="15"/>
  <c r="BH127" i="15"/>
  <c r="BH151" i="15"/>
  <c r="BH247" i="15"/>
  <c r="BI79" i="15"/>
  <c r="BI103" i="15"/>
  <c r="BI127" i="15"/>
  <c r="BI151" i="15"/>
  <c r="BI247" i="15"/>
  <c r="BJ79" i="15"/>
  <c r="BJ103" i="15"/>
  <c r="BJ127" i="15"/>
  <c r="BJ151" i="15"/>
  <c r="BJ247" i="15"/>
  <c r="BK79" i="15"/>
  <c r="BK103" i="15"/>
  <c r="BK127" i="15"/>
  <c r="BK151" i="15"/>
  <c r="BK247" i="15"/>
  <c r="BL79" i="15"/>
  <c r="BL103" i="15"/>
  <c r="BL127" i="15"/>
  <c r="BL151" i="15"/>
  <c r="BL247" i="15"/>
  <c r="BM79" i="15"/>
  <c r="BM103" i="15"/>
  <c r="BM127" i="15"/>
  <c r="BM151" i="15"/>
  <c r="BM247" i="15"/>
  <c r="BN79" i="15"/>
  <c r="BN103" i="15"/>
  <c r="BN127" i="15"/>
  <c r="BN151" i="15"/>
  <c r="BN247" i="15"/>
  <c r="BO79" i="15"/>
  <c r="BO103" i="15"/>
  <c r="BO127" i="15"/>
  <c r="BO151" i="15"/>
  <c r="BO247" i="15"/>
  <c r="BP79" i="15"/>
  <c r="BP103" i="15"/>
  <c r="BP127" i="15"/>
  <c r="BP151" i="15"/>
  <c r="BP247" i="15"/>
  <c r="BQ79" i="15"/>
  <c r="BQ103" i="15"/>
  <c r="BQ127" i="15"/>
  <c r="BQ151" i="15"/>
  <c r="BQ247" i="15"/>
  <c r="BR79" i="15"/>
  <c r="BR103" i="15"/>
  <c r="BR127" i="15"/>
  <c r="BR151" i="15"/>
  <c r="BR247" i="15"/>
  <c r="BS79" i="15"/>
  <c r="BS103" i="15"/>
  <c r="BS127" i="15"/>
  <c r="BS151" i="15"/>
  <c r="BS247" i="15"/>
  <c r="BT79" i="15"/>
  <c r="BT103" i="15"/>
  <c r="BT127" i="15"/>
  <c r="BT151" i="15"/>
  <c r="BT247" i="15"/>
  <c r="BU79" i="15"/>
  <c r="BU103" i="15"/>
  <c r="BU127" i="15"/>
  <c r="BU151" i="15"/>
  <c r="BU247" i="15"/>
  <c r="BV79" i="15"/>
  <c r="BV103" i="15"/>
  <c r="BV127" i="15"/>
  <c r="BV151" i="15"/>
  <c r="BV247" i="15"/>
  <c r="BW79" i="15"/>
  <c r="BW103" i="15"/>
  <c r="BW127" i="15"/>
  <c r="BW151" i="15"/>
  <c r="BW247" i="15"/>
  <c r="BX79" i="15"/>
  <c r="BX103" i="15"/>
  <c r="BX127" i="15"/>
  <c r="BX151" i="15"/>
  <c r="BX247" i="15"/>
  <c r="BY79" i="15"/>
  <c r="BY103" i="15"/>
  <c r="BY127" i="15"/>
  <c r="BY151" i="15"/>
  <c r="BY247" i="15"/>
  <c r="BZ79" i="15"/>
  <c r="BZ103" i="15"/>
  <c r="BZ127" i="15"/>
  <c r="BZ151" i="15"/>
  <c r="BZ247" i="15"/>
  <c r="CA79" i="15"/>
  <c r="CA103" i="15"/>
  <c r="CA127" i="15"/>
  <c r="CA151" i="15"/>
  <c r="CA247" i="15"/>
  <c r="CB79" i="15"/>
  <c r="CB103" i="15"/>
  <c r="CB127" i="15"/>
  <c r="CB151" i="15"/>
  <c r="CB247" i="15"/>
  <c r="CC79" i="15"/>
  <c r="CC103" i="15"/>
  <c r="CC127" i="15"/>
  <c r="CC151" i="15"/>
  <c r="CC247" i="15"/>
  <c r="CD79" i="15"/>
  <c r="CD103" i="15"/>
  <c r="CD127" i="15"/>
  <c r="CD151" i="15"/>
  <c r="CD247" i="15"/>
  <c r="CE79" i="15"/>
  <c r="CE103" i="15"/>
  <c r="CE127" i="15"/>
  <c r="CE151" i="15"/>
  <c r="CE247" i="15"/>
  <c r="CF79" i="15"/>
  <c r="CF103" i="15"/>
  <c r="CF127" i="15"/>
  <c r="CF151" i="15"/>
  <c r="CF247" i="15"/>
  <c r="CG79" i="15"/>
  <c r="CG103" i="15"/>
  <c r="CG127" i="15"/>
  <c r="CG151" i="15"/>
  <c r="CG247" i="15"/>
  <c r="CH79" i="15"/>
  <c r="CH103" i="15"/>
  <c r="CH127" i="15"/>
  <c r="CH151" i="15"/>
  <c r="CH247" i="15"/>
  <c r="CI79" i="15"/>
  <c r="CI103" i="15"/>
  <c r="CI127" i="15"/>
  <c r="CI151" i="15"/>
  <c r="CI247" i="15"/>
  <c r="CJ79" i="15"/>
  <c r="CJ103" i="15"/>
  <c r="CJ127" i="15"/>
  <c r="CJ151" i="15"/>
  <c r="CJ247" i="15"/>
  <c r="CK79" i="15"/>
  <c r="CK103" i="15"/>
  <c r="CK127" i="15"/>
  <c r="CK151" i="15"/>
  <c r="CK247" i="15"/>
  <c r="CL79" i="15"/>
  <c r="CL103" i="15"/>
  <c r="CL127" i="15"/>
  <c r="CL151" i="15"/>
  <c r="CL247" i="15"/>
  <c r="CM79" i="15"/>
  <c r="CM103" i="15"/>
  <c r="CM127" i="15"/>
  <c r="CM151" i="15"/>
  <c r="CM247" i="15"/>
  <c r="CN79" i="15"/>
  <c r="CN103" i="15"/>
  <c r="CN127" i="15"/>
  <c r="CN151" i="15"/>
  <c r="CN247" i="15"/>
  <c r="CO79" i="15"/>
  <c r="CO103" i="15"/>
  <c r="CO127" i="15"/>
  <c r="CO151" i="15"/>
  <c r="CO247" i="15"/>
  <c r="CP79" i="15"/>
  <c r="CP103" i="15"/>
  <c r="CP127" i="15"/>
  <c r="CP151" i="15"/>
  <c r="CP247" i="15"/>
  <c r="CQ79" i="15"/>
  <c r="CQ103" i="15"/>
  <c r="CQ127" i="15"/>
  <c r="CQ151" i="15"/>
  <c r="CQ247" i="15"/>
  <c r="CR79" i="15"/>
  <c r="CR103" i="15"/>
  <c r="CR127" i="15"/>
  <c r="CR151" i="15"/>
  <c r="CR247" i="15"/>
  <c r="CS79" i="15"/>
  <c r="CS103" i="15"/>
  <c r="CS127" i="15"/>
  <c r="CS151" i="15"/>
  <c r="CS247" i="15"/>
  <c r="CT79" i="15"/>
  <c r="CT103" i="15"/>
  <c r="CT127" i="15"/>
  <c r="CT151" i="15"/>
  <c r="CT247" i="15"/>
  <c r="CU79" i="15"/>
  <c r="CU103" i="15"/>
  <c r="CU127" i="15"/>
  <c r="CU151" i="15"/>
  <c r="CU247" i="15"/>
  <c r="CV79" i="15"/>
  <c r="CV103" i="15"/>
  <c r="CV127" i="15"/>
  <c r="CV151" i="15"/>
  <c r="CV247" i="15"/>
  <c r="CW79" i="15"/>
  <c r="CW103" i="15"/>
  <c r="CW127" i="15"/>
  <c r="CW151" i="15"/>
  <c r="CW247" i="15"/>
  <c r="CX79" i="15"/>
  <c r="CX103" i="15"/>
  <c r="CX127" i="15"/>
  <c r="CX151" i="15"/>
  <c r="CX247" i="15"/>
  <c r="CY79" i="15"/>
  <c r="CY103" i="15"/>
  <c r="CY127" i="15"/>
  <c r="CY151" i="15"/>
  <c r="CY247" i="15"/>
  <c r="CZ79" i="15"/>
  <c r="CZ103" i="15"/>
  <c r="CZ127" i="15"/>
  <c r="CZ151" i="15"/>
  <c r="CZ247" i="15"/>
  <c r="DA79" i="15"/>
  <c r="DA103" i="15"/>
  <c r="DA127" i="15"/>
  <c r="DA151" i="15"/>
  <c r="DA247" i="15"/>
  <c r="DB79" i="15"/>
  <c r="DB103" i="15"/>
  <c r="DB127" i="15"/>
  <c r="DB151" i="15"/>
  <c r="DB247" i="15"/>
  <c r="DC79" i="15"/>
  <c r="DC103" i="15"/>
  <c r="DC127" i="15"/>
  <c r="DC151" i="15"/>
  <c r="DC247" i="15"/>
  <c r="DD79" i="15"/>
  <c r="DD103" i="15"/>
  <c r="DD127" i="15"/>
  <c r="DD151" i="15"/>
  <c r="DD247" i="15"/>
  <c r="DE79" i="15"/>
  <c r="DE103" i="15"/>
  <c r="DE127" i="15"/>
  <c r="DE151" i="15"/>
  <c r="DE247" i="15"/>
  <c r="DF79" i="15"/>
  <c r="DF103" i="15"/>
  <c r="DF127" i="15"/>
  <c r="DF151" i="15"/>
  <c r="DF247" i="15"/>
  <c r="DG79" i="15"/>
  <c r="DG103" i="15"/>
  <c r="DG127" i="15"/>
  <c r="DG151" i="15"/>
  <c r="DG247" i="15"/>
  <c r="DH79" i="15"/>
  <c r="DH103" i="15"/>
  <c r="DH127" i="15"/>
  <c r="DH151" i="15"/>
  <c r="DH247" i="15"/>
  <c r="DI79" i="15"/>
  <c r="DI103" i="15"/>
  <c r="DI127" i="15"/>
  <c r="DI151" i="15"/>
  <c r="DI247" i="15"/>
  <c r="DJ79" i="15"/>
  <c r="DJ103" i="15"/>
  <c r="DJ127" i="15"/>
  <c r="DJ151" i="15"/>
  <c r="DJ247" i="15"/>
  <c r="DK79" i="15"/>
  <c r="DK103" i="15"/>
  <c r="DK127" i="15"/>
  <c r="DK151" i="15"/>
  <c r="DK247" i="15"/>
  <c r="DL79" i="15"/>
  <c r="DL103" i="15"/>
  <c r="DL127" i="15"/>
  <c r="DL151" i="15"/>
  <c r="DL247" i="15"/>
  <c r="DM79" i="15"/>
  <c r="DM103" i="15"/>
  <c r="DM127" i="15"/>
  <c r="DM151" i="15"/>
  <c r="DM247" i="15"/>
  <c r="DN79" i="15"/>
  <c r="DN103" i="15"/>
  <c r="DN127" i="15"/>
  <c r="DN151" i="15"/>
  <c r="DN247" i="15"/>
  <c r="DO79" i="15"/>
  <c r="DO103" i="15"/>
  <c r="DO127" i="15"/>
  <c r="DO151" i="15"/>
  <c r="DO247" i="15"/>
  <c r="DP79" i="15"/>
  <c r="DP103" i="15"/>
  <c r="DP127" i="15"/>
  <c r="DP151" i="15"/>
  <c r="DP247" i="15"/>
  <c r="DQ79" i="15"/>
  <c r="DQ103" i="15"/>
  <c r="DQ127" i="15"/>
  <c r="DQ151" i="15"/>
  <c r="DQ247" i="15"/>
  <c r="DR79" i="15"/>
  <c r="DR103" i="15"/>
  <c r="DR127" i="15"/>
  <c r="DR151" i="15"/>
  <c r="DR247" i="15"/>
  <c r="DS79" i="15"/>
  <c r="DS103" i="15"/>
  <c r="DS127" i="15"/>
  <c r="DS151" i="15"/>
  <c r="DS247" i="15"/>
  <c r="DT79" i="15"/>
  <c r="DT103" i="15"/>
  <c r="DT127" i="15"/>
  <c r="DT151" i="15"/>
  <c r="DT247" i="15"/>
  <c r="DU79" i="15"/>
  <c r="DU103" i="15"/>
  <c r="DU127" i="15"/>
  <c r="DU151" i="15"/>
  <c r="DU247" i="15"/>
  <c r="DV79" i="15"/>
  <c r="DV103" i="15"/>
  <c r="DV127" i="15"/>
  <c r="DV151" i="15"/>
  <c r="DV247" i="15"/>
  <c r="DW79" i="15"/>
  <c r="DW103" i="15"/>
  <c r="DW127" i="15"/>
  <c r="DW151" i="15"/>
  <c r="DW247" i="15"/>
  <c r="DX79" i="15"/>
  <c r="DX103" i="15"/>
  <c r="DX127" i="15"/>
  <c r="DX151" i="15"/>
  <c r="DX247" i="15"/>
  <c r="DY79" i="15"/>
  <c r="DY103" i="15"/>
  <c r="DY127" i="15"/>
  <c r="DY151" i="15"/>
  <c r="DY247" i="15"/>
  <c r="G247" i="15"/>
  <c r="D560" i="15"/>
  <c r="I560" i="15"/>
  <c r="J80" i="15"/>
  <c r="J104" i="15"/>
  <c r="J128" i="15"/>
  <c r="J152" i="15"/>
  <c r="J248" i="15"/>
  <c r="K80" i="15"/>
  <c r="K104" i="15"/>
  <c r="K128" i="15"/>
  <c r="K152" i="15"/>
  <c r="K248" i="15"/>
  <c r="L80" i="15"/>
  <c r="L104" i="15"/>
  <c r="L128" i="15"/>
  <c r="L152" i="15"/>
  <c r="L248" i="15"/>
  <c r="M80" i="15"/>
  <c r="M104" i="15"/>
  <c r="M128" i="15"/>
  <c r="M152" i="15"/>
  <c r="M248" i="15"/>
  <c r="N80" i="15"/>
  <c r="N104" i="15"/>
  <c r="N128" i="15"/>
  <c r="N152" i="15"/>
  <c r="N248" i="15"/>
  <c r="O80" i="15"/>
  <c r="O104" i="15"/>
  <c r="O128" i="15"/>
  <c r="O152" i="15"/>
  <c r="O248" i="15"/>
  <c r="P80" i="15"/>
  <c r="P104" i="15"/>
  <c r="P128" i="15"/>
  <c r="P152" i="15"/>
  <c r="P248" i="15"/>
  <c r="Q80" i="15"/>
  <c r="Q104" i="15"/>
  <c r="Q128" i="15"/>
  <c r="Q152" i="15"/>
  <c r="Q248" i="15"/>
  <c r="R80" i="15"/>
  <c r="R104" i="15"/>
  <c r="R128" i="15"/>
  <c r="R152" i="15"/>
  <c r="R248" i="15"/>
  <c r="S80" i="15"/>
  <c r="S104" i="15"/>
  <c r="S128" i="15"/>
  <c r="S152" i="15"/>
  <c r="S248" i="15"/>
  <c r="T80" i="15"/>
  <c r="T104" i="15"/>
  <c r="T128" i="15"/>
  <c r="T152" i="15"/>
  <c r="T248" i="15"/>
  <c r="U80" i="15"/>
  <c r="U104" i="15"/>
  <c r="U128" i="15"/>
  <c r="U152" i="15"/>
  <c r="U248" i="15"/>
  <c r="V80" i="15"/>
  <c r="V104" i="15"/>
  <c r="V128" i="15"/>
  <c r="V152" i="15"/>
  <c r="V248" i="15"/>
  <c r="W80" i="15"/>
  <c r="W104" i="15"/>
  <c r="W128" i="15"/>
  <c r="W152" i="15"/>
  <c r="W248" i="15"/>
  <c r="X80" i="15"/>
  <c r="X104" i="15"/>
  <c r="X128" i="15"/>
  <c r="X152" i="15"/>
  <c r="X248" i="15"/>
  <c r="Y80" i="15"/>
  <c r="Y104" i="15"/>
  <c r="Y128" i="15"/>
  <c r="Y152" i="15"/>
  <c r="Y248" i="15"/>
  <c r="Z80" i="15"/>
  <c r="Z104" i="15"/>
  <c r="Z128" i="15"/>
  <c r="Z152" i="15"/>
  <c r="Z248" i="15"/>
  <c r="AA80" i="15"/>
  <c r="AA104" i="15"/>
  <c r="AA128" i="15"/>
  <c r="AA152" i="15"/>
  <c r="AA248" i="15"/>
  <c r="AB80" i="15"/>
  <c r="AB104" i="15"/>
  <c r="AB128" i="15"/>
  <c r="AB152" i="15"/>
  <c r="AB248" i="15"/>
  <c r="AC80" i="15"/>
  <c r="AC104" i="15"/>
  <c r="AC128" i="15"/>
  <c r="AC152" i="15"/>
  <c r="AC248" i="15"/>
  <c r="AD80" i="15"/>
  <c r="AD104" i="15"/>
  <c r="AD128" i="15"/>
  <c r="AD152" i="15"/>
  <c r="AD248" i="15"/>
  <c r="AE80" i="15"/>
  <c r="AE104" i="15"/>
  <c r="AE128" i="15"/>
  <c r="AE152" i="15"/>
  <c r="AE248" i="15"/>
  <c r="AF80" i="15"/>
  <c r="AF104" i="15"/>
  <c r="AF128" i="15"/>
  <c r="AF152" i="15"/>
  <c r="AF248" i="15"/>
  <c r="AG80" i="15"/>
  <c r="AG104" i="15"/>
  <c r="AG128" i="15"/>
  <c r="AG152" i="15"/>
  <c r="AG248" i="15"/>
  <c r="AH80" i="15"/>
  <c r="AH104" i="15"/>
  <c r="AH128" i="15"/>
  <c r="AH152" i="15"/>
  <c r="AH248" i="15"/>
  <c r="AI80" i="15"/>
  <c r="AI104" i="15"/>
  <c r="AI128" i="15"/>
  <c r="AI152" i="15"/>
  <c r="AI248" i="15"/>
  <c r="AJ80" i="15"/>
  <c r="AJ104" i="15"/>
  <c r="AJ128" i="15"/>
  <c r="AJ152" i="15"/>
  <c r="AJ248" i="15"/>
  <c r="AK80" i="15"/>
  <c r="AK104" i="15"/>
  <c r="AK128" i="15"/>
  <c r="AK152" i="15"/>
  <c r="AK248" i="15"/>
  <c r="AL80" i="15"/>
  <c r="AL104" i="15"/>
  <c r="AL128" i="15"/>
  <c r="AL152" i="15"/>
  <c r="AL248" i="15"/>
  <c r="AM80" i="15"/>
  <c r="AM104" i="15"/>
  <c r="AM128" i="15"/>
  <c r="AM152" i="15"/>
  <c r="AM248" i="15"/>
  <c r="AN80" i="15"/>
  <c r="AN104" i="15"/>
  <c r="AN128" i="15"/>
  <c r="AN152" i="15"/>
  <c r="AN248" i="15"/>
  <c r="AO80" i="15"/>
  <c r="AO104" i="15"/>
  <c r="AO128" i="15"/>
  <c r="AO152" i="15"/>
  <c r="AO248" i="15"/>
  <c r="AP80" i="15"/>
  <c r="AP104" i="15"/>
  <c r="AP128" i="15"/>
  <c r="AP152" i="15"/>
  <c r="AP248" i="15"/>
  <c r="AQ80" i="15"/>
  <c r="AQ104" i="15"/>
  <c r="AQ128" i="15"/>
  <c r="AQ152" i="15"/>
  <c r="AQ248" i="15"/>
  <c r="AR80" i="15"/>
  <c r="AR104" i="15"/>
  <c r="AR128" i="15"/>
  <c r="AR152" i="15"/>
  <c r="AR248" i="15"/>
  <c r="AS80" i="15"/>
  <c r="AS104" i="15"/>
  <c r="AS128" i="15"/>
  <c r="AS152" i="15"/>
  <c r="AS248" i="15"/>
  <c r="AT80" i="15"/>
  <c r="AT104" i="15"/>
  <c r="AT128" i="15"/>
  <c r="AT152" i="15"/>
  <c r="AT248" i="15"/>
  <c r="AU80" i="15"/>
  <c r="AU104" i="15"/>
  <c r="AU128" i="15"/>
  <c r="AU152" i="15"/>
  <c r="AU248" i="15"/>
  <c r="AV80" i="15"/>
  <c r="AV104" i="15"/>
  <c r="AV128" i="15"/>
  <c r="AV152" i="15"/>
  <c r="AV248" i="15"/>
  <c r="AW80" i="15"/>
  <c r="AW104" i="15"/>
  <c r="AW128" i="15"/>
  <c r="AW152" i="15"/>
  <c r="AW248" i="15"/>
  <c r="AX80" i="15"/>
  <c r="AX104" i="15"/>
  <c r="AX128" i="15"/>
  <c r="AX152" i="15"/>
  <c r="AX248" i="15"/>
  <c r="AY80" i="15"/>
  <c r="AY104" i="15"/>
  <c r="AY128" i="15"/>
  <c r="AY152" i="15"/>
  <c r="AY248" i="15"/>
  <c r="AZ80" i="15"/>
  <c r="AZ104" i="15"/>
  <c r="AZ128" i="15"/>
  <c r="AZ152" i="15"/>
  <c r="AZ248" i="15"/>
  <c r="E80" i="15"/>
  <c r="F80" i="15"/>
  <c r="BA80" i="15"/>
  <c r="BA104" i="15"/>
  <c r="E128" i="15"/>
  <c r="F128" i="15"/>
  <c r="BA128" i="15"/>
  <c r="BA152" i="15"/>
  <c r="BA248" i="15"/>
  <c r="BB80" i="15"/>
  <c r="BB104" i="15"/>
  <c r="BB128" i="15"/>
  <c r="BB152" i="15"/>
  <c r="BB248" i="15"/>
  <c r="BC80" i="15"/>
  <c r="BC104" i="15"/>
  <c r="BC128" i="15"/>
  <c r="BC152" i="15"/>
  <c r="BC248" i="15"/>
  <c r="BD80" i="15"/>
  <c r="BD104" i="15"/>
  <c r="BD128" i="15"/>
  <c r="BD152" i="15"/>
  <c r="BD248" i="15"/>
  <c r="BE80" i="15"/>
  <c r="BE104" i="15"/>
  <c r="BE128" i="15"/>
  <c r="BE152" i="15"/>
  <c r="BE248" i="15"/>
  <c r="BF80" i="15"/>
  <c r="BF104" i="15"/>
  <c r="BF128" i="15"/>
  <c r="BF152" i="15"/>
  <c r="BF248" i="15"/>
  <c r="BG80" i="15"/>
  <c r="BG104" i="15"/>
  <c r="BG128" i="15"/>
  <c r="BG152" i="15"/>
  <c r="BG248" i="15"/>
  <c r="BH80" i="15"/>
  <c r="BH104" i="15"/>
  <c r="BH128" i="15"/>
  <c r="BH152" i="15"/>
  <c r="BH248" i="15"/>
  <c r="BI80" i="15"/>
  <c r="BI104" i="15"/>
  <c r="BI128" i="15"/>
  <c r="BI152" i="15"/>
  <c r="BI248" i="15"/>
  <c r="BJ80" i="15"/>
  <c r="BJ104" i="15"/>
  <c r="BJ128" i="15"/>
  <c r="BJ152" i="15"/>
  <c r="BJ248" i="15"/>
  <c r="BK80" i="15"/>
  <c r="BK104" i="15"/>
  <c r="BK128" i="15"/>
  <c r="BK152" i="15"/>
  <c r="BK248" i="15"/>
  <c r="BL80" i="15"/>
  <c r="BL104" i="15"/>
  <c r="BL128" i="15"/>
  <c r="BL152" i="15"/>
  <c r="BL248" i="15"/>
  <c r="BM80" i="15"/>
  <c r="BM104" i="15"/>
  <c r="BM128" i="15"/>
  <c r="BM152" i="15"/>
  <c r="BM248" i="15"/>
  <c r="BN80" i="15"/>
  <c r="BN104" i="15"/>
  <c r="BN128" i="15"/>
  <c r="BN152" i="15"/>
  <c r="BN248" i="15"/>
  <c r="BO80" i="15"/>
  <c r="BO104" i="15"/>
  <c r="BO128" i="15"/>
  <c r="BO152" i="15"/>
  <c r="BO248" i="15"/>
  <c r="BP80" i="15"/>
  <c r="BP104" i="15"/>
  <c r="BP128" i="15"/>
  <c r="BP152" i="15"/>
  <c r="BP248" i="15"/>
  <c r="BQ80" i="15"/>
  <c r="BQ104" i="15"/>
  <c r="BQ128" i="15"/>
  <c r="BQ152" i="15"/>
  <c r="BQ248" i="15"/>
  <c r="BR80" i="15"/>
  <c r="BR104" i="15"/>
  <c r="BR128" i="15"/>
  <c r="BR152" i="15"/>
  <c r="BR248" i="15"/>
  <c r="BS80" i="15"/>
  <c r="BS104" i="15"/>
  <c r="BS128" i="15"/>
  <c r="BS152" i="15"/>
  <c r="BS248" i="15"/>
  <c r="BT80" i="15"/>
  <c r="BT104" i="15"/>
  <c r="BT128" i="15"/>
  <c r="BT152" i="15"/>
  <c r="BT248" i="15"/>
  <c r="BU80" i="15"/>
  <c r="BU104" i="15"/>
  <c r="BU128" i="15"/>
  <c r="BU152" i="15"/>
  <c r="BU248" i="15"/>
  <c r="BV80" i="15"/>
  <c r="BV104" i="15"/>
  <c r="BV128" i="15"/>
  <c r="BV152" i="15"/>
  <c r="BV248" i="15"/>
  <c r="BW80" i="15"/>
  <c r="BW104" i="15"/>
  <c r="BW128" i="15"/>
  <c r="BW152" i="15"/>
  <c r="BW248" i="15"/>
  <c r="BX80" i="15"/>
  <c r="BX104" i="15"/>
  <c r="BX128" i="15"/>
  <c r="BX152" i="15"/>
  <c r="BX248" i="15"/>
  <c r="BY80" i="15"/>
  <c r="BY104" i="15"/>
  <c r="BY128" i="15"/>
  <c r="BY152" i="15"/>
  <c r="BY248" i="15"/>
  <c r="BZ80" i="15"/>
  <c r="BZ104" i="15"/>
  <c r="BZ128" i="15"/>
  <c r="BZ152" i="15"/>
  <c r="BZ248" i="15"/>
  <c r="CA80" i="15"/>
  <c r="CA104" i="15"/>
  <c r="CA128" i="15"/>
  <c r="CA152" i="15"/>
  <c r="CA248" i="15"/>
  <c r="CB80" i="15"/>
  <c r="CB104" i="15"/>
  <c r="CB128" i="15"/>
  <c r="CB152" i="15"/>
  <c r="CB248" i="15"/>
  <c r="CC80" i="15"/>
  <c r="CC104" i="15"/>
  <c r="CC128" i="15"/>
  <c r="CC152" i="15"/>
  <c r="CC248" i="15"/>
  <c r="CD80" i="15"/>
  <c r="CD104" i="15"/>
  <c r="CD128" i="15"/>
  <c r="CD152" i="15"/>
  <c r="CD248" i="15"/>
  <c r="CE80" i="15"/>
  <c r="CE104" i="15"/>
  <c r="CE128" i="15"/>
  <c r="CE152" i="15"/>
  <c r="CE248" i="15"/>
  <c r="CF80" i="15"/>
  <c r="CF104" i="15"/>
  <c r="CF128" i="15"/>
  <c r="CF152" i="15"/>
  <c r="CF248" i="15"/>
  <c r="CG80" i="15"/>
  <c r="CG104" i="15"/>
  <c r="CG128" i="15"/>
  <c r="CG152" i="15"/>
  <c r="CG248" i="15"/>
  <c r="CH80" i="15"/>
  <c r="CH104" i="15"/>
  <c r="CH128" i="15"/>
  <c r="CH152" i="15"/>
  <c r="CH248" i="15"/>
  <c r="CI80" i="15"/>
  <c r="CI104" i="15"/>
  <c r="CI128" i="15"/>
  <c r="CI152" i="15"/>
  <c r="CI248" i="15"/>
  <c r="CJ80" i="15"/>
  <c r="CJ104" i="15"/>
  <c r="CJ128" i="15"/>
  <c r="CJ152" i="15"/>
  <c r="CJ248" i="15"/>
  <c r="CK80" i="15"/>
  <c r="CK104" i="15"/>
  <c r="CK128" i="15"/>
  <c r="CK152" i="15"/>
  <c r="CK248" i="15"/>
  <c r="CL80" i="15"/>
  <c r="CL104" i="15"/>
  <c r="CL128" i="15"/>
  <c r="CL152" i="15"/>
  <c r="CL248" i="15"/>
  <c r="CM80" i="15"/>
  <c r="CM104" i="15"/>
  <c r="CM128" i="15"/>
  <c r="CM152" i="15"/>
  <c r="CM248" i="15"/>
  <c r="CN80" i="15"/>
  <c r="CN104" i="15"/>
  <c r="CN128" i="15"/>
  <c r="CN152" i="15"/>
  <c r="CN248" i="15"/>
  <c r="CO80" i="15"/>
  <c r="CO104" i="15"/>
  <c r="CO128" i="15"/>
  <c r="CO152" i="15"/>
  <c r="CO248" i="15"/>
  <c r="CP80" i="15"/>
  <c r="CP104" i="15"/>
  <c r="CP128" i="15"/>
  <c r="CP152" i="15"/>
  <c r="CP248" i="15"/>
  <c r="CQ80" i="15"/>
  <c r="CQ104" i="15"/>
  <c r="CQ128" i="15"/>
  <c r="CQ152" i="15"/>
  <c r="CQ248" i="15"/>
  <c r="CR80" i="15"/>
  <c r="CR104" i="15"/>
  <c r="CR128" i="15"/>
  <c r="CR152" i="15"/>
  <c r="CR248" i="15"/>
  <c r="CS80" i="15"/>
  <c r="CS104" i="15"/>
  <c r="CS128" i="15"/>
  <c r="CS152" i="15"/>
  <c r="CS248" i="15"/>
  <c r="CT80" i="15"/>
  <c r="CT104" i="15"/>
  <c r="CT128" i="15"/>
  <c r="CT152" i="15"/>
  <c r="CT248" i="15"/>
  <c r="CU80" i="15"/>
  <c r="CU104" i="15"/>
  <c r="CU128" i="15"/>
  <c r="CU152" i="15"/>
  <c r="CU248" i="15"/>
  <c r="CV80" i="15"/>
  <c r="CV104" i="15"/>
  <c r="CV128" i="15"/>
  <c r="CV152" i="15"/>
  <c r="CV248" i="15"/>
  <c r="CW80" i="15"/>
  <c r="CW104" i="15"/>
  <c r="CW128" i="15"/>
  <c r="CW152" i="15"/>
  <c r="CW248" i="15"/>
  <c r="CX80" i="15"/>
  <c r="CX104" i="15"/>
  <c r="CX128" i="15"/>
  <c r="CX152" i="15"/>
  <c r="CX248" i="15"/>
  <c r="CY80" i="15"/>
  <c r="CY104" i="15"/>
  <c r="CY128" i="15"/>
  <c r="CY152" i="15"/>
  <c r="CY248" i="15"/>
  <c r="CZ80" i="15"/>
  <c r="CZ104" i="15"/>
  <c r="CZ128" i="15"/>
  <c r="CZ152" i="15"/>
  <c r="CZ248" i="15"/>
  <c r="DA80" i="15"/>
  <c r="DA104" i="15"/>
  <c r="DA128" i="15"/>
  <c r="DA152" i="15"/>
  <c r="DA248" i="15"/>
  <c r="DB80" i="15"/>
  <c r="DB104" i="15"/>
  <c r="DB128" i="15"/>
  <c r="DB152" i="15"/>
  <c r="DB248" i="15"/>
  <c r="DC80" i="15"/>
  <c r="DC104" i="15"/>
  <c r="DC128" i="15"/>
  <c r="DC152" i="15"/>
  <c r="DC248" i="15"/>
  <c r="DD80" i="15"/>
  <c r="DD104" i="15"/>
  <c r="DD128" i="15"/>
  <c r="DD152" i="15"/>
  <c r="DD248" i="15"/>
  <c r="DE80" i="15"/>
  <c r="DE104" i="15"/>
  <c r="DE128" i="15"/>
  <c r="DE152" i="15"/>
  <c r="DE248" i="15"/>
  <c r="DF80" i="15"/>
  <c r="DF104" i="15"/>
  <c r="DF128" i="15"/>
  <c r="DF152" i="15"/>
  <c r="DF248" i="15"/>
  <c r="DG80" i="15"/>
  <c r="DG104" i="15"/>
  <c r="DG128" i="15"/>
  <c r="DG152" i="15"/>
  <c r="DG248" i="15"/>
  <c r="DH80" i="15"/>
  <c r="DH104" i="15"/>
  <c r="DH128" i="15"/>
  <c r="DH152" i="15"/>
  <c r="DH248" i="15"/>
  <c r="DI80" i="15"/>
  <c r="DI104" i="15"/>
  <c r="DI128" i="15"/>
  <c r="DI152" i="15"/>
  <c r="DI248" i="15"/>
  <c r="DJ80" i="15"/>
  <c r="DJ104" i="15"/>
  <c r="DJ128" i="15"/>
  <c r="DJ152" i="15"/>
  <c r="DJ248" i="15"/>
  <c r="DK80" i="15"/>
  <c r="DK104" i="15"/>
  <c r="DK128" i="15"/>
  <c r="DK152" i="15"/>
  <c r="DK248" i="15"/>
  <c r="DL80" i="15"/>
  <c r="DL104" i="15"/>
  <c r="DL128" i="15"/>
  <c r="DL152" i="15"/>
  <c r="DL248" i="15"/>
  <c r="DM80" i="15"/>
  <c r="DM104" i="15"/>
  <c r="DM128" i="15"/>
  <c r="DM152" i="15"/>
  <c r="DM248" i="15"/>
  <c r="DN80" i="15"/>
  <c r="DN104" i="15"/>
  <c r="DN128" i="15"/>
  <c r="DN152" i="15"/>
  <c r="DN248" i="15"/>
  <c r="DO80" i="15"/>
  <c r="DO104" i="15"/>
  <c r="DO128" i="15"/>
  <c r="DO152" i="15"/>
  <c r="DO248" i="15"/>
  <c r="DP80" i="15"/>
  <c r="DP104" i="15"/>
  <c r="DP128" i="15"/>
  <c r="DP152" i="15"/>
  <c r="DP248" i="15"/>
  <c r="DQ80" i="15"/>
  <c r="DQ104" i="15"/>
  <c r="DQ128" i="15"/>
  <c r="DQ152" i="15"/>
  <c r="DQ248" i="15"/>
  <c r="DR80" i="15"/>
  <c r="DR104" i="15"/>
  <c r="DR128" i="15"/>
  <c r="DR152" i="15"/>
  <c r="DR248" i="15"/>
  <c r="DS80" i="15"/>
  <c r="DS104" i="15"/>
  <c r="DS128" i="15"/>
  <c r="DS152" i="15"/>
  <c r="DS248" i="15"/>
  <c r="DT80" i="15"/>
  <c r="DT104" i="15"/>
  <c r="DT128" i="15"/>
  <c r="DT152" i="15"/>
  <c r="DT248" i="15"/>
  <c r="DU80" i="15"/>
  <c r="DU104" i="15"/>
  <c r="DU128" i="15"/>
  <c r="DU152" i="15"/>
  <c r="DU248" i="15"/>
  <c r="DV80" i="15"/>
  <c r="DV104" i="15"/>
  <c r="DV128" i="15"/>
  <c r="DV152" i="15"/>
  <c r="DV248" i="15"/>
  <c r="DW80" i="15"/>
  <c r="DW104" i="15"/>
  <c r="DW128" i="15"/>
  <c r="DW152" i="15"/>
  <c r="DW248" i="15"/>
  <c r="DX80" i="15"/>
  <c r="DX104" i="15"/>
  <c r="DX128" i="15"/>
  <c r="DX152" i="15"/>
  <c r="DX248" i="15"/>
  <c r="DY80" i="15"/>
  <c r="DY104" i="15"/>
  <c r="DY128" i="15"/>
  <c r="DY152" i="15"/>
  <c r="DY248" i="15"/>
  <c r="G248" i="15"/>
  <c r="D561" i="15"/>
  <c r="I561" i="15"/>
  <c r="J81" i="15"/>
  <c r="J105" i="15"/>
  <c r="J129" i="15"/>
  <c r="J153" i="15"/>
  <c r="J249" i="15"/>
  <c r="K81" i="15"/>
  <c r="K105" i="15"/>
  <c r="K129" i="15"/>
  <c r="K153" i="15"/>
  <c r="K249" i="15"/>
  <c r="L81" i="15"/>
  <c r="L105" i="15"/>
  <c r="L129" i="15"/>
  <c r="L153" i="15"/>
  <c r="L249" i="15"/>
  <c r="M81" i="15"/>
  <c r="M105" i="15"/>
  <c r="M129" i="15"/>
  <c r="M153" i="15"/>
  <c r="M249" i="15"/>
  <c r="N81" i="15"/>
  <c r="N105" i="15"/>
  <c r="N129" i="15"/>
  <c r="N153" i="15"/>
  <c r="N249" i="15"/>
  <c r="O81" i="15"/>
  <c r="O105" i="15"/>
  <c r="O129" i="15"/>
  <c r="O153" i="15"/>
  <c r="O249" i="15"/>
  <c r="P81" i="15"/>
  <c r="P105" i="15"/>
  <c r="P129" i="15"/>
  <c r="P153" i="15"/>
  <c r="P249" i="15"/>
  <c r="Q81" i="15"/>
  <c r="Q105" i="15"/>
  <c r="Q129" i="15"/>
  <c r="Q153" i="15"/>
  <c r="Q249" i="15"/>
  <c r="R81" i="15"/>
  <c r="R105" i="15"/>
  <c r="R129" i="15"/>
  <c r="R153" i="15"/>
  <c r="R249" i="15"/>
  <c r="S81" i="15"/>
  <c r="S105" i="15"/>
  <c r="S129" i="15"/>
  <c r="S153" i="15"/>
  <c r="S249" i="15"/>
  <c r="T81" i="15"/>
  <c r="T105" i="15"/>
  <c r="T129" i="15"/>
  <c r="T153" i="15"/>
  <c r="T249" i="15"/>
  <c r="U81" i="15"/>
  <c r="U105" i="15"/>
  <c r="U129" i="15"/>
  <c r="U153" i="15"/>
  <c r="U249" i="15"/>
  <c r="V81" i="15"/>
  <c r="V105" i="15"/>
  <c r="V129" i="15"/>
  <c r="V153" i="15"/>
  <c r="V249" i="15"/>
  <c r="W81" i="15"/>
  <c r="W105" i="15"/>
  <c r="W129" i="15"/>
  <c r="W153" i="15"/>
  <c r="W249" i="15"/>
  <c r="X81" i="15"/>
  <c r="X105" i="15"/>
  <c r="X129" i="15"/>
  <c r="X153" i="15"/>
  <c r="X249" i="15"/>
  <c r="Y81" i="15"/>
  <c r="Y105" i="15"/>
  <c r="Y129" i="15"/>
  <c r="Y153" i="15"/>
  <c r="Y249" i="15"/>
  <c r="Z81" i="15"/>
  <c r="Z105" i="15"/>
  <c r="Z129" i="15"/>
  <c r="Z153" i="15"/>
  <c r="Z249" i="15"/>
  <c r="AA81" i="15"/>
  <c r="AA105" i="15"/>
  <c r="AA129" i="15"/>
  <c r="AA153" i="15"/>
  <c r="AA249" i="15"/>
  <c r="AB81" i="15"/>
  <c r="AB105" i="15"/>
  <c r="AB129" i="15"/>
  <c r="AB153" i="15"/>
  <c r="AB249" i="15"/>
  <c r="AC81" i="15"/>
  <c r="AC105" i="15"/>
  <c r="AC129" i="15"/>
  <c r="AC153" i="15"/>
  <c r="AC249" i="15"/>
  <c r="AD81" i="15"/>
  <c r="AD105" i="15"/>
  <c r="AD129" i="15"/>
  <c r="AD153" i="15"/>
  <c r="AD249" i="15"/>
  <c r="AE81" i="15"/>
  <c r="AE105" i="15"/>
  <c r="AE129" i="15"/>
  <c r="AE153" i="15"/>
  <c r="AE249" i="15"/>
  <c r="AF81" i="15"/>
  <c r="AF105" i="15"/>
  <c r="AF129" i="15"/>
  <c r="AF153" i="15"/>
  <c r="AF249" i="15"/>
  <c r="AG81" i="15"/>
  <c r="AG105" i="15"/>
  <c r="AG129" i="15"/>
  <c r="AG153" i="15"/>
  <c r="AG249" i="15"/>
  <c r="AH81" i="15"/>
  <c r="AH105" i="15"/>
  <c r="AH129" i="15"/>
  <c r="AH153" i="15"/>
  <c r="AH249" i="15"/>
  <c r="AI81" i="15"/>
  <c r="AI105" i="15"/>
  <c r="AI129" i="15"/>
  <c r="AI153" i="15"/>
  <c r="AI249" i="15"/>
  <c r="AJ81" i="15"/>
  <c r="AJ105" i="15"/>
  <c r="AJ129" i="15"/>
  <c r="AJ153" i="15"/>
  <c r="AJ249" i="15"/>
  <c r="AK81" i="15"/>
  <c r="AK105" i="15"/>
  <c r="AK129" i="15"/>
  <c r="AK153" i="15"/>
  <c r="AK249" i="15"/>
  <c r="AL81" i="15"/>
  <c r="AL105" i="15"/>
  <c r="AL129" i="15"/>
  <c r="AL153" i="15"/>
  <c r="AL249" i="15"/>
  <c r="AM81" i="15"/>
  <c r="AM105" i="15"/>
  <c r="AM129" i="15"/>
  <c r="AM153" i="15"/>
  <c r="AM249" i="15"/>
  <c r="AN81" i="15"/>
  <c r="AN105" i="15"/>
  <c r="AN129" i="15"/>
  <c r="AN153" i="15"/>
  <c r="AN249" i="15"/>
  <c r="AO81" i="15"/>
  <c r="AO105" i="15"/>
  <c r="AO129" i="15"/>
  <c r="AO153" i="15"/>
  <c r="AO249" i="15"/>
  <c r="AP81" i="15"/>
  <c r="AP105" i="15"/>
  <c r="AP129" i="15"/>
  <c r="AP153" i="15"/>
  <c r="AP249" i="15"/>
  <c r="AQ81" i="15"/>
  <c r="AQ105" i="15"/>
  <c r="AQ129" i="15"/>
  <c r="AQ153" i="15"/>
  <c r="AQ249" i="15"/>
  <c r="AR81" i="15"/>
  <c r="AR105" i="15"/>
  <c r="AR129" i="15"/>
  <c r="AR153" i="15"/>
  <c r="AR249" i="15"/>
  <c r="AS81" i="15"/>
  <c r="AS105" i="15"/>
  <c r="AS129" i="15"/>
  <c r="AS153" i="15"/>
  <c r="AS249" i="15"/>
  <c r="AT81" i="15"/>
  <c r="AT105" i="15"/>
  <c r="AT129" i="15"/>
  <c r="AT153" i="15"/>
  <c r="AT249" i="15"/>
  <c r="AU81" i="15"/>
  <c r="AU105" i="15"/>
  <c r="AU129" i="15"/>
  <c r="AU153" i="15"/>
  <c r="AU249" i="15"/>
  <c r="AV81" i="15"/>
  <c r="AV105" i="15"/>
  <c r="AV129" i="15"/>
  <c r="AV153" i="15"/>
  <c r="AV249" i="15"/>
  <c r="AW81" i="15"/>
  <c r="AW105" i="15"/>
  <c r="AW129" i="15"/>
  <c r="AW153" i="15"/>
  <c r="AW249" i="15"/>
  <c r="AX81" i="15"/>
  <c r="AX105" i="15"/>
  <c r="AX129" i="15"/>
  <c r="AX153" i="15"/>
  <c r="AX249" i="15"/>
  <c r="AY81" i="15"/>
  <c r="AY105" i="15"/>
  <c r="AY129" i="15"/>
  <c r="AY153" i="15"/>
  <c r="AY249" i="15"/>
  <c r="AZ81" i="15"/>
  <c r="AZ105" i="15"/>
  <c r="AZ129" i="15"/>
  <c r="AZ153" i="15"/>
  <c r="AZ249" i="15"/>
  <c r="E81" i="15"/>
  <c r="F81" i="15"/>
  <c r="BA81" i="15"/>
  <c r="BA105" i="15"/>
  <c r="E129" i="15"/>
  <c r="F129" i="15"/>
  <c r="BA129" i="15"/>
  <c r="BA153" i="15"/>
  <c r="BA249" i="15"/>
  <c r="BB81" i="15"/>
  <c r="BB105" i="15"/>
  <c r="BB129" i="15"/>
  <c r="BB153" i="15"/>
  <c r="BB249" i="15"/>
  <c r="BC81" i="15"/>
  <c r="BC105" i="15"/>
  <c r="BC129" i="15"/>
  <c r="BC153" i="15"/>
  <c r="BC249" i="15"/>
  <c r="BD81" i="15"/>
  <c r="BD105" i="15"/>
  <c r="BD129" i="15"/>
  <c r="BD153" i="15"/>
  <c r="BD249" i="15"/>
  <c r="BE81" i="15"/>
  <c r="BE105" i="15"/>
  <c r="BE129" i="15"/>
  <c r="BE153" i="15"/>
  <c r="BE249" i="15"/>
  <c r="BF81" i="15"/>
  <c r="BF105" i="15"/>
  <c r="BF129" i="15"/>
  <c r="BF153" i="15"/>
  <c r="BF249" i="15"/>
  <c r="BG81" i="15"/>
  <c r="BG105" i="15"/>
  <c r="BG129" i="15"/>
  <c r="BG153" i="15"/>
  <c r="BG249" i="15"/>
  <c r="BH81" i="15"/>
  <c r="BH105" i="15"/>
  <c r="BH129" i="15"/>
  <c r="BH153" i="15"/>
  <c r="BH249" i="15"/>
  <c r="BI81" i="15"/>
  <c r="BI105" i="15"/>
  <c r="BI129" i="15"/>
  <c r="BI153" i="15"/>
  <c r="BI249" i="15"/>
  <c r="BJ81" i="15"/>
  <c r="BJ105" i="15"/>
  <c r="BJ129" i="15"/>
  <c r="BJ153" i="15"/>
  <c r="BJ249" i="15"/>
  <c r="BK81" i="15"/>
  <c r="BK105" i="15"/>
  <c r="BK129" i="15"/>
  <c r="BK153" i="15"/>
  <c r="BK249" i="15"/>
  <c r="BL81" i="15"/>
  <c r="BL105" i="15"/>
  <c r="BL129" i="15"/>
  <c r="BL153" i="15"/>
  <c r="BL249" i="15"/>
  <c r="BM81" i="15"/>
  <c r="BM105" i="15"/>
  <c r="BM129" i="15"/>
  <c r="BM153" i="15"/>
  <c r="BM249" i="15"/>
  <c r="BN81" i="15"/>
  <c r="BN105" i="15"/>
  <c r="BN129" i="15"/>
  <c r="BN153" i="15"/>
  <c r="BN249" i="15"/>
  <c r="BO81" i="15"/>
  <c r="BO105" i="15"/>
  <c r="BO129" i="15"/>
  <c r="BO153" i="15"/>
  <c r="BO249" i="15"/>
  <c r="BP81" i="15"/>
  <c r="BP105" i="15"/>
  <c r="BP129" i="15"/>
  <c r="BP153" i="15"/>
  <c r="BP249" i="15"/>
  <c r="BQ81" i="15"/>
  <c r="BQ105" i="15"/>
  <c r="BQ129" i="15"/>
  <c r="BQ153" i="15"/>
  <c r="BQ249" i="15"/>
  <c r="BR81" i="15"/>
  <c r="BR105" i="15"/>
  <c r="BR129" i="15"/>
  <c r="BR153" i="15"/>
  <c r="BR249" i="15"/>
  <c r="BS81" i="15"/>
  <c r="BS105" i="15"/>
  <c r="BS129" i="15"/>
  <c r="BS153" i="15"/>
  <c r="BS249" i="15"/>
  <c r="BT81" i="15"/>
  <c r="BT105" i="15"/>
  <c r="BT129" i="15"/>
  <c r="BT153" i="15"/>
  <c r="BT249" i="15"/>
  <c r="BU81" i="15"/>
  <c r="BU105" i="15"/>
  <c r="BU129" i="15"/>
  <c r="BU153" i="15"/>
  <c r="BU249" i="15"/>
  <c r="BV81" i="15"/>
  <c r="BV105" i="15"/>
  <c r="BV129" i="15"/>
  <c r="BV153" i="15"/>
  <c r="BV249" i="15"/>
  <c r="BW81" i="15"/>
  <c r="BW105" i="15"/>
  <c r="BW129" i="15"/>
  <c r="BW153" i="15"/>
  <c r="BW249" i="15"/>
  <c r="BX81" i="15"/>
  <c r="BX105" i="15"/>
  <c r="BX129" i="15"/>
  <c r="BX153" i="15"/>
  <c r="BX249" i="15"/>
  <c r="BY81" i="15"/>
  <c r="BY105" i="15"/>
  <c r="BY129" i="15"/>
  <c r="BY153" i="15"/>
  <c r="BY249" i="15"/>
  <c r="BZ81" i="15"/>
  <c r="BZ105" i="15"/>
  <c r="BZ129" i="15"/>
  <c r="BZ153" i="15"/>
  <c r="BZ249" i="15"/>
  <c r="CA81" i="15"/>
  <c r="CA105" i="15"/>
  <c r="CA129" i="15"/>
  <c r="CA153" i="15"/>
  <c r="CA249" i="15"/>
  <c r="CB81" i="15"/>
  <c r="CB105" i="15"/>
  <c r="CB129" i="15"/>
  <c r="CB153" i="15"/>
  <c r="CB249" i="15"/>
  <c r="CC81" i="15"/>
  <c r="CC105" i="15"/>
  <c r="CC129" i="15"/>
  <c r="CC153" i="15"/>
  <c r="CC249" i="15"/>
  <c r="CD81" i="15"/>
  <c r="CD105" i="15"/>
  <c r="CD129" i="15"/>
  <c r="CD153" i="15"/>
  <c r="CD249" i="15"/>
  <c r="CE81" i="15"/>
  <c r="CE105" i="15"/>
  <c r="CE129" i="15"/>
  <c r="CE153" i="15"/>
  <c r="CE249" i="15"/>
  <c r="CF81" i="15"/>
  <c r="CF105" i="15"/>
  <c r="CF129" i="15"/>
  <c r="CF153" i="15"/>
  <c r="CF249" i="15"/>
  <c r="CG81" i="15"/>
  <c r="CG105" i="15"/>
  <c r="CG129" i="15"/>
  <c r="CG153" i="15"/>
  <c r="CG249" i="15"/>
  <c r="CH81" i="15"/>
  <c r="CH105" i="15"/>
  <c r="CH129" i="15"/>
  <c r="CH153" i="15"/>
  <c r="CH249" i="15"/>
  <c r="CI81" i="15"/>
  <c r="CI105" i="15"/>
  <c r="CI129" i="15"/>
  <c r="CI153" i="15"/>
  <c r="CI249" i="15"/>
  <c r="CJ81" i="15"/>
  <c r="CJ105" i="15"/>
  <c r="CJ129" i="15"/>
  <c r="CJ153" i="15"/>
  <c r="CJ249" i="15"/>
  <c r="CK81" i="15"/>
  <c r="CK105" i="15"/>
  <c r="CK129" i="15"/>
  <c r="CK153" i="15"/>
  <c r="CK249" i="15"/>
  <c r="CL81" i="15"/>
  <c r="CL105" i="15"/>
  <c r="CL129" i="15"/>
  <c r="CL153" i="15"/>
  <c r="CL249" i="15"/>
  <c r="CM81" i="15"/>
  <c r="CM105" i="15"/>
  <c r="CM129" i="15"/>
  <c r="CM153" i="15"/>
  <c r="CM249" i="15"/>
  <c r="CN81" i="15"/>
  <c r="CN105" i="15"/>
  <c r="CN129" i="15"/>
  <c r="CN153" i="15"/>
  <c r="CN249" i="15"/>
  <c r="CO81" i="15"/>
  <c r="CO105" i="15"/>
  <c r="CO129" i="15"/>
  <c r="CO153" i="15"/>
  <c r="CO249" i="15"/>
  <c r="CP81" i="15"/>
  <c r="CP105" i="15"/>
  <c r="CP129" i="15"/>
  <c r="CP153" i="15"/>
  <c r="CP249" i="15"/>
  <c r="CQ81" i="15"/>
  <c r="CQ105" i="15"/>
  <c r="CQ129" i="15"/>
  <c r="CQ153" i="15"/>
  <c r="CQ249" i="15"/>
  <c r="CR81" i="15"/>
  <c r="CR105" i="15"/>
  <c r="CR129" i="15"/>
  <c r="CR153" i="15"/>
  <c r="CR249" i="15"/>
  <c r="CS81" i="15"/>
  <c r="CS105" i="15"/>
  <c r="CS129" i="15"/>
  <c r="CS153" i="15"/>
  <c r="CS249" i="15"/>
  <c r="CT81" i="15"/>
  <c r="CT105" i="15"/>
  <c r="CT129" i="15"/>
  <c r="CT153" i="15"/>
  <c r="CT249" i="15"/>
  <c r="CU81" i="15"/>
  <c r="CU105" i="15"/>
  <c r="CU129" i="15"/>
  <c r="CU153" i="15"/>
  <c r="CU249" i="15"/>
  <c r="CV81" i="15"/>
  <c r="CV105" i="15"/>
  <c r="CV129" i="15"/>
  <c r="CV153" i="15"/>
  <c r="CV249" i="15"/>
  <c r="CW81" i="15"/>
  <c r="CW105" i="15"/>
  <c r="CW129" i="15"/>
  <c r="CW153" i="15"/>
  <c r="CW249" i="15"/>
  <c r="CX81" i="15"/>
  <c r="CX105" i="15"/>
  <c r="CX129" i="15"/>
  <c r="CX153" i="15"/>
  <c r="CX249" i="15"/>
  <c r="CY81" i="15"/>
  <c r="CY105" i="15"/>
  <c r="CY129" i="15"/>
  <c r="CY153" i="15"/>
  <c r="CY249" i="15"/>
  <c r="CZ81" i="15"/>
  <c r="CZ105" i="15"/>
  <c r="CZ129" i="15"/>
  <c r="CZ153" i="15"/>
  <c r="CZ249" i="15"/>
  <c r="DA81" i="15"/>
  <c r="DA105" i="15"/>
  <c r="DA129" i="15"/>
  <c r="DA153" i="15"/>
  <c r="DA249" i="15"/>
  <c r="DB81" i="15"/>
  <c r="DB105" i="15"/>
  <c r="DB129" i="15"/>
  <c r="DB153" i="15"/>
  <c r="DB249" i="15"/>
  <c r="DC81" i="15"/>
  <c r="DC105" i="15"/>
  <c r="DC129" i="15"/>
  <c r="DC153" i="15"/>
  <c r="DC249" i="15"/>
  <c r="DD81" i="15"/>
  <c r="DD105" i="15"/>
  <c r="DD129" i="15"/>
  <c r="DD153" i="15"/>
  <c r="DD249" i="15"/>
  <c r="DE81" i="15"/>
  <c r="DE105" i="15"/>
  <c r="DE129" i="15"/>
  <c r="DE153" i="15"/>
  <c r="DE249" i="15"/>
  <c r="DF81" i="15"/>
  <c r="DF105" i="15"/>
  <c r="DF129" i="15"/>
  <c r="DF153" i="15"/>
  <c r="DF249" i="15"/>
  <c r="DG81" i="15"/>
  <c r="DG105" i="15"/>
  <c r="DG129" i="15"/>
  <c r="DG153" i="15"/>
  <c r="DG249" i="15"/>
  <c r="DH81" i="15"/>
  <c r="DH105" i="15"/>
  <c r="DH129" i="15"/>
  <c r="DH153" i="15"/>
  <c r="DH249" i="15"/>
  <c r="DI81" i="15"/>
  <c r="DI105" i="15"/>
  <c r="DI129" i="15"/>
  <c r="DI153" i="15"/>
  <c r="DI249" i="15"/>
  <c r="DJ81" i="15"/>
  <c r="DJ105" i="15"/>
  <c r="DJ129" i="15"/>
  <c r="DJ153" i="15"/>
  <c r="DJ249" i="15"/>
  <c r="DK81" i="15"/>
  <c r="DK105" i="15"/>
  <c r="DK129" i="15"/>
  <c r="DK153" i="15"/>
  <c r="DK249" i="15"/>
  <c r="DL81" i="15"/>
  <c r="DL105" i="15"/>
  <c r="DL129" i="15"/>
  <c r="DL153" i="15"/>
  <c r="DL249" i="15"/>
  <c r="DM81" i="15"/>
  <c r="DM105" i="15"/>
  <c r="DM129" i="15"/>
  <c r="DM153" i="15"/>
  <c r="DM249" i="15"/>
  <c r="DN81" i="15"/>
  <c r="DN105" i="15"/>
  <c r="DN129" i="15"/>
  <c r="DN153" i="15"/>
  <c r="DN249" i="15"/>
  <c r="DO81" i="15"/>
  <c r="DO105" i="15"/>
  <c r="DO129" i="15"/>
  <c r="DO153" i="15"/>
  <c r="DO249" i="15"/>
  <c r="DP81" i="15"/>
  <c r="DP105" i="15"/>
  <c r="DP129" i="15"/>
  <c r="DP153" i="15"/>
  <c r="DP249" i="15"/>
  <c r="DQ81" i="15"/>
  <c r="DQ105" i="15"/>
  <c r="DQ129" i="15"/>
  <c r="DQ153" i="15"/>
  <c r="DQ249" i="15"/>
  <c r="DR81" i="15"/>
  <c r="DR105" i="15"/>
  <c r="DR129" i="15"/>
  <c r="DR153" i="15"/>
  <c r="DR249" i="15"/>
  <c r="DS81" i="15"/>
  <c r="DS105" i="15"/>
  <c r="DS129" i="15"/>
  <c r="DS153" i="15"/>
  <c r="DS249" i="15"/>
  <c r="DT81" i="15"/>
  <c r="DT105" i="15"/>
  <c r="DT129" i="15"/>
  <c r="DT153" i="15"/>
  <c r="DT249" i="15"/>
  <c r="DU81" i="15"/>
  <c r="DU105" i="15"/>
  <c r="DU129" i="15"/>
  <c r="DU153" i="15"/>
  <c r="DU249" i="15"/>
  <c r="DV81" i="15"/>
  <c r="DV105" i="15"/>
  <c r="DV129" i="15"/>
  <c r="DV153" i="15"/>
  <c r="DV249" i="15"/>
  <c r="DW81" i="15"/>
  <c r="DW105" i="15"/>
  <c r="DW129" i="15"/>
  <c r="DW153" i="15"/>
  <c r="DW249" i="15"/>
  <c r="DX81" i="15"/>
  <c r="DX105" i="15"/>
  <c r="DX129" i="15"/>
  <c r="DX153" i="15"/>
  <c r="DX249" i="15"/>
  <c r="DY81" i="15"/>
  <c r="DY105" i="15"/>
  <c r="DY129" i="15"/>
  <c r="DY153" i="15"/>
  <c r="DY249" i="15"/>
  <c r="G249" i="15"/>
  <c r="D562" i="15"/>
  <c r="I562" i="15"/>
  <c r="J83" i="15"/>
  <c r="J107" i="15"/>
  <c r="J131" i="15"/>
  <c r="J155" i="15"/>
  <c r="J251" i="15"/>
  <c r="K83" i="15"/>
  <c r="K107" i="15"/>
  <c r="K131" i="15"/>
  <c r="K155" i="15"/>
  <c r="K251" i="15"/>
  <c r="L83" i="15"/>
  <c r="L107" i="15"/>
  <c r="L131" i="15"/>
  <c r="L155" i="15"/>
  <c r="L251" i="15"/>
  <c r="M83" i="15"/>
  <c r="M107" i="15"/>
  <c r="M131" i="15"/>
  <c r="M155" i="15"/>
  <c r="M251" i="15"/>
  <c r="N83" i="15"/>
  <c r="N107" i="15"/>
  <c r="N131" i="15"/>
  <c r="N155" i="15"/>
  <c r="N251" i="15"/>
  <c r="O83" i="15"/>
  <c r="O107" i="15"/>
  <c r="O131" i="15"/>
  <c r="O155" i="15"/>
  <c r="O251" i="15"/>
  <c r="P83" i="15"/>
  <c r="P107" i="15"/>
  <c r="P131" i="15"/>
  <c r="P155" i="15"/>
  <c r="P251" i="15"/>
  <c r="Q83" i="15"/>
  <c r="Q107" i="15"/>
  <c r="Q131" i="15"/>
  <c r="Q155" i="15"/>
  <c r="Q251" i="15"/>
  <c r="R83" i="15"/>
  <c r="R107" i="15"/>
  <c r="R131" i="15"/>
  <c r="R155" i="15"/>
  <c r="R251" i="15"/>
  <c r="S83" i="15"/>
  <c r="S107" i="15"/>
  <c r="S131" i="15"/>
  <c r="S155" i="15"/>
  <c r="S251" i="15"/>
  <c r="T83" i="15"/>
  <c r="T107" i="15"/>
  <c r="T131" i="15"/>
  <c r="T155" i="15"/>
  <c r="T251" i="15"/>
  <c r="U83" i="15"/>
  <c r="U107" i="15"/>
  <c r="U131" i="15"/>
  <c r="U155" i="15"/>
  <c r="U251" i="15"/>
  <c r="V83" i="15"/>
  <c r="V107" i="15"/>
  <c r="V131" i="15"/>
  <c r="V155" i="15"/>
  <c r="V251" i="15"/>
  <c r="W83" i="15"/>
  <c r="W107" i="15"/>
  <c r="W131" i="15"/>
  <c r="W155" i="15"/>
  <c r="W251" i="15"/>
  <c r="X83" i="15"/>
  <c r="X107" i="15"/>
  <c r="X131" i="15"/>
  <c r="X155" i="15"/>
  <c r="X251" i="15"/>
  <c r="Y83" i="15"/>
  <c r="Y107" i="15"/>
  <c r="Y131" i="15"/>
  <c r="Y155" i="15"/>
  <c r="Y251" i="15"/>
  <c r="Z83" i="15"/>
  <c r="Z107" i="15"/>
  <c r="Z131" i="15"/>
  <c r="Z155" i="15"/>
  <c r="Z251" i="15"/>
  <c r="AA83" i="15"/>
  <c r="AA107" i="15"/>
  <c r="AA131" i="15"/>
  <c r="AA155" i="15"/>
  <c r="AA251" i="15"/>
  <c r="AB83" i="15"/>
  <c r="AB107" i="15"/>
  <c r="AB131" i="15"/>
  <c r="AB155" i="15"/>
  <c r="AB251" i="15"/>
  <c r="AC83" i="15"/>
  <c r="AC107" i="15"/>
  <c r="AC131" i="15"/>
  <c r="AC155" i="15"/>
  <c r="AC251" i="15"/>
  <c r="AD83" i="15"/>
  <c r="AD107" i="15"/>
  <c r="AD131" i="15"/>
  <c r="AD155" i="15"/>
  <c r="AD251" i="15"/>
  <c r="AE83" i="15"/>
  <c r="AE107" i="15"/>
  <c r="AE131" i="15"/>
  <c r="AE155" i="15"/>
  <c r="AE251" i="15"/>
  <c r="AF83" i="15"/>
  <c r="AF107" i="15"/>
  <c r="AF131" i="15"/>
  <c r="AF155" i="15"/>
  <c r="AF251" i="15"/>
  <c r="AG83" i="15"/>
  <c r="AG107" i="15"/>
  <c r="AG131" i="15"/>
  <c r="AG155" i="15"/>
  <c r="AG251" i="15"/>
  <c r="AH83" i="15"/>
  <c r="AH107" i="15"/>
  <c r="AH131" i="15"/>
  <c r="AH155" i="15"/>
  <c r="AH251" i="15"/>
  <c r="AI83" i="15"/>
  <c r="AI107" i="15"/>
  <c r="AI131" i="15"/>
  <c r="AI155" i="15"/>
  <c r="AI251" i="15"/>
  <c r="AJ83" i="15"/>
  <c r="AJ107" i="15"/>
  <c r="AJ131" i="15"/>
  <c r="AJ155" i="15"/>
  <c r="AJ251" i="15"/>
  <c r="AK83" i="15"/>
  <c r="AK107" i="15"/>
  <c r="AK131" i="15"/>
  <c r="AK155" i="15"/>
  <c r="AK251" i="15"/>
  <c r="AL83" i="15"/>
  <c r="AL107" i="15"/>
  <c r="AL131" i="15"/>
  <c r="AL155" i="15"/>
  <c r="AL251" i="15"/>
  <c r="AM83" i="15"/>
  <c r="AM107" i="15"/>
  <c r="AM131" i="15"/>
  <c r="AM155" i="15"/>
  <c r="AM251" i="15"/>
  <c r="AN83" i="15"/>
  <c r="AN107" i="15"/>
  <c r="AN131" i="15"/>
  <c r="AN155" i="15"/>
  <c r="AN251" i="15"/>
  <c r="AO83" i="15"/>
  <c r="AO107" i="15"/>
  <c r="AO131" i="15"/>
  <c r="AO155" i="15"/>
  <c r="AO251" i="15"/>
  <c r="AP83" i="15"/>
  <c r="AP107" i="15"/>
  <c r="AP131" i="15"/>
  <c r="AP155" i="15"/>
  <c r="AP251" i="15"/>
  <c r="AQ83" i="15"/>
  <c r="AQ107" i="15"/>
  <c r="AQ131" i="15"/>
  <c r="AQ155" i="15"/>
  <c r="AQ251" i="15"/>
  <c r="AR83" i="15"/>
  <c r="AR107" i="15"/>
  <c r="AR131" i="15"/>
  <c r="AR155" i="15"/>
  <c r="AR251" i="15"/>
  <c r="AS83" i="15"/>
  <c r="AS107" i="15"/>
  <c r="AS131" i="15"/>
  <c r="AS155" i="15"/>
  <c r="AS251" i="15"/>
  <c r="AT83" i="15"/>
  <c r="AT107" i="15"/>
  <c r="AT131" i="15"/>
  <c r="AT155" i="15"/>
  <c r="AT251" i="15"/>
  <c r="AU83" i="15"/>
  <c r="AU107" i="15"/>
  <c r="AU131" i="15"/>
  <c r="AU155" i="15"/>
  <c r="AU251" i="15"/>
  <c r="AV83" i="15"/>
  <c r="AV107" i="15"/>
  <c r="AV131" i="15"/>
  <c r="AV155" i="15"/>
  <c r="AV251" i="15"/>
  <c r="AW83" i="15"/>
  <c r="AW107" i="15"/>
  <c r="AW131" i="15"/>
  <c r="AW155" i="15"/>
  <c r="AW251" i="15"/>
  <c r="AX83" i="15"/>
  <c r="AX107" i="15"/>
  <c r="AX131" i="15"/>
  <c r="AX155" i="15"/>
  <c r="AX251" i="15"/>
  <c r="AY83" i="15"/>
  <c r="AY107" i="15"/>
  <c r="AY131" i="15"/>
  <c r="AY155" i="15"/>
  <c r="AY251" i="15"/>
  <c r="AZ83" i="15"/>
  <c r="AZ107" i="15"/>
  <c r="AZ131" i="15"/>
  <c r="AZ155" i="15"/>
  <c r="AZ251" i="15"/>
  <c r="BA83" i="15"/>
  <c r="BA107" i="15"/>
  <c r="BA131" i="15"/>
  <c r="BA155" i="15"/>
  <c r="BA251" i="15"/>
  <c r="BB83" i="15"/>
  <c r="BB107" i="15"/>
  <c r="BB131" i="15"/>
  <c r="BB155" i="15"/>
  <c r="BB251" i="15"/>
  <c r="BC83" i="15"/>
  <c r="BC107" i="15"/>
  <c r="BC131" i="15"/>
  <c r="BC155" i="15"/>
  <c r="BC251" i="15"/>
  <c r="BD83" i="15"/>
  <c r="BD107" i="15"/>
  <c r="BD131" i="15"/>
  <c r="BD155" i="15"/>
  <c r="BD251" i="15"/>
  <c r="BE83" i="15"/>
  <c r="BE107" i="15"/>
  <c r="BE131" i="15"/>
  <c r="BE155" i="15"/>
  <c r="BE251" i="15"/>
  <c r="BF83" i="15"/>
  <c r="BF107" i="15"/>
  <c r="BF131" i="15"/>
  <c r="BF155" i="15"/>
  <c r="BF251" i="15"/>
  <c r="BG83" i="15"/>
  <c r="BG107" i="15"/>
  <c r="BG131" i="15"/>
  <c r="BG155" i="15"/>
  <c r="BG251" i="15"/>
  <c r="BH83" i="15"/>
  <c r="BH107" i="15"/>
  <c r="BH131" i="15"/>
  <c r="BH155" i="15"/>
  <c r="BH251" i="15"/>
  <c r="BI83" i="15"/>
  <c r="BI107" i="15"/>
  <c r="BI131" i="15"/>
  <c r="BI155" i="15"/>
  <c r="BI251" i="15"/>
  <c r="BJ83" i="15"/>
  <c r="BJ107" i="15"/>
  <c r="BJ131" i="15"/>
  <c r="BJ155" i="15"/>
  <c r="BJ251" i="15"/>
  <c r="BK83" i="15"/>
  <c r="BK107" i="15"/>
  <c r="BK131" i="15"/>
  <c r="BK155" i="15"/>
  <c r="BK251" i="15"/>
  <c r="BL83" i="15"/>
  <c r="BL107" i="15"/>
  <c r="BL131" i="15"/>
  <c r="BL155" i="15"/>
  <c r="BL251" i="15"/>
  <c r="E83" i="15"/>
  <c r="F83" i="15"/>
  <c r="BM83" i="15"/>
  <c r="BM107" i="15"/>
  <c r="E131" i="15"/>
  <c r="F131" i="15"/>
  <c r="BM131" i="15"/>
  <c r="BM155" i="15"/>
  <c r="BM251" i="15"/>
  <c r="BN83" i="15"/>
  <c r="BN107" i="15"/>
  <c r="BN131" i="15"/>
  <c r="BN155" i="15"/>
  <c r="BN251" i="15"/>
  <c r="BO83" i="15"/>
  <c r="BO107" i="15"/>
  <c r="BO131" i="15"/>
  <c r="BO155" i="15"/>
  <c r="BO251" i="15"/>
  <c r="BP83" i="15"/>
  <c r="BP107" i="15"/>
  <c r="BP131" i="15"/>
  <c r="BP155" i="15"/>
  <c r="BP251" i="15"/>
  <c r="BQ83" i="15"/>
  <c r="BQ107" i="15"/>
  <c r="BQ131" i="15"/>
  <c r="BQ155" i="15"/>
  <c r="BQ251" i="15"/>
  <c r="BR83" i="15"/>
  <c r="BR107" i="15"/>
  <c r="BR131" i="15"/>
  <c r="BR155" i="15"/>
  <c r="BR251" i="15"/>
  <c r="BS83" i="15"/>
  <c r="BS107" i="15"/>
  <c r="BS131" i="15"/>
  <c r="BS155" i="15"/>
  <c r="BS251" i="15"/>
  <c r="BT83" i="15"/>
  <c r="BT107" i="15"/>
  <c r="BT131" i="15"/>
  <c r="BT155" i="15"/>
  <c r="BT251" i="15"/>
  <c r="BU83" i="15"/>
  <c r="BU107" i="15"/>
  <c r="BU131" i="15"/>
  <c r="BU155" i="15"/>
  <c r="BU251" i="15"/>
  <c r="BV83" i="15"/>
  <c r="BV107" i="15"/>
  <c r="BV131" i="15"/>
  <c r="BV155" i="15"/>
  <c r="BV251" i="15"/>
  <c r="BW83" i="15"/>
  <c r="BW107" i="15"/>
  <c r="BW131" i="15"/>
  <c r="BW155" i="15"/>
  <c r="BW251" i="15"/>
  <c r="BX83" i="15"/>
  <c r="BX107" i="15"/>
  <c r="BX131" i="15"/>
  <c r="BX155" i="15"/>
  <c r="BX251" i="15"/>
  <c r="BY83" i="15"/>
  <c r="BY107" i="15"/>
  <c r="BY131" i="15"/>
  <c r="BY155" i="15"/>
  <c r="BY251" i="15"/>
  <c r="BZ83" i="15"/>
  <c r="BZ107" i="15"/>
  <c r="BZ131" i="15"/>
  <c r="BZ155" i="15"/>
  <c r="BZ251" i="15"/>
  <c r="CA83" i="15"/>
  <c r="CA107" i="15"/>
  <c r="CA131" i="15"/>
  <c r="CA155" i="15"/>
  <c r="CA251" i="15"/>
  <c r="CB83" i="15"/>
  <c r="CB107" i="15"/>
  <c r="CB131" i="15"/>
  <c r="CB155" i="15"/>
  <c r="CB251" i="15"/>
  <c r="CC83" i="15"/>
  <c r="CC107" i="15"/>
  <c r="CC131" i="15"/>
  <c r="CC155" i="15"/>
  <c r="CC251" i="15"/>
  <c r="CD83" i="15"/>
  <c r="CD107" i="15"/>
  <c r="CD131" i="15"/>
  <c r="CD155" i="15"/>
  <c r="CD251" i="15"/>
  <c r="CE83" i="15"/>
  <c r="CE107" i="15"/>
  <c r="CE131" i="15"/>
  <c r="CE155" i="15"/>
  <c r="CE251" i="15"/>
  <c r="CF83" i="15"/>
  <c r="CF107" i="15"/>
  <c r="CF131" i="15"/>
  <c r="CF155" i="15"/>
  <c r="CF251" i="15"/>
  <c r="CG83" i="15"/>
  <c r="CG107" i="15"/>
  <c r="CG131" i="15"/>
  <c r="CG155" i="15"/>
  <c r="CG251" i="15"/>
  <c r="CH83" i="15"/>
  <c r="CH107" i="15"/>
  <c r="CH131" i="15"/>
  <c r="CH155" i="15"/>
  <c r="CH251" i="15"/>
  <c r="CI83" i="15"/>
  <c r="CI107" i="15"/>
  <c r="CI131" i="15"/>
  <c r="CI155" i="15"/>
  <c r="CI251" i="15"/>
  <c r="CJ83" i="15"/>
  <c r="CJ107" i="15"/>
  <c r="CJ131" i="15"/>
  <c r="CJ155" i="15"/>
  <c r="CJ251" i="15"/>
  <c r="CK83" i="15"/>
  <c r="CK107" i="15"/>
  <c r="CK131" i="15"/>
  <c r="CK155" i="15"/>
  <c r="CK251" i="15"/>
  <c r="CL83" i="15"/>
  <c r="CL107" i="15"/>
  <c r="CL131" i="15"/>
  <c r="CL155" i="15"/>
  <c r="CL251" i="15"/>
  <c r="CM83" i="15"/>
  <c r="CM107" i="15"/>
  <c r="CM131" i="15"/>
  <c r="CM155" i="15"/>
  <c r="CM251" i="15"/>
  <c r="CN83" i="15"/>
  <c r="CN107" i="15"/>
  <c r="CN131" i="15"/>
  <c r="CN155" i="15"/>
  <c r="CN251" i="15"/>
  <c r="CO83" i="15"/>
  <c r="CO107" i="15"/>
  <c r="CO131" i="15"/>
  <c r="CO155" i="15"/>
  <c r="CO251" i="15"/>
  <c r="CP83" i="15"/>
  <c r="CP107" i="15"/>
  <c r="CP131" i="15"/>
  <c r="CP155" i="15"/>
  <c r="CP251" i="15"/>
  <c r="CQ83" i="15"/>
  <c r="CQ107" i="15"/>
  <c r="CQ131" i="15"/>
  <c r="CQ155" i="15"/>
  <c r="CQ251" i="15"/>
  <c r="CR83" i="15"/>
  <c r="CR107" i="15"/>
  <c r="CR131" i="15"/>
  <c r="CR155" i="15"/>
  <c r="CR251" i="15"/>
  <c r="CS83" i="15"/>
  <c r="CS107" i="15"/>
  <c r="CS131" i="15"/>
  <c r="CS155" i="15"/>
  <c r="CS251" i="15"/>
  <c r="CT83" i="15"/>
  <c r="CT107" i="15"/>
  <c r="CT131" i="15"/>
  <c r="CT155" i="15"/>
  <c r="CT251" i="15"/>
  <c r="CU83" i="15"/>
  <c r="CU107" i="15"/>
  <c r="CU131" i="15"/>
  <c r="CU155" i="15"/>
  <c r="CU251" i="15"/>
  <c r="CV83" i="15"/>
  <c r="CV107" i="15"/>
  <c r="CV131" i="15"/>
  <c r="CV155" i="15"/>
  <c r="CV251" i="15"/>
  <c r="CW83" i="15"/>
  <c r="CW107" i="15"/>
  <c r="CW131" i="15"/>
  <c r="CW155" i="15"/>
  <c r="CW251" i="15"/>
  <c r="CX83" i="15"/>
  <c r="CX107" i="15"/>
  <c r="CX131" i="15"/>
  <c r="CX155" i="15"/>
  <c r="CX251" i="15"/>
  <c r="CY83" i="15"/>
  <c r="CY107" i="15"/>
  <c r="CY131" i="15"/>
  <c r="CY155" i="15"/>
  <c r="CY251" i="15"/>
  <c r="CZ83" i="15"/>
  <c r="CZ107" i="15"/>
  <c r="CZ131" i="15"/>
  <c r="CZ155" i="15"/>
  <c r="CZ251" i="15"/>
  <c r="DA83" i="15"/>
  <c r="DA107" i="15"/>
  <c r="DA131" i="15"/>
  <c r="DA155" i="15"/>
  <c r="DA251" i="15"/>
  <c r="DB83" i="15"/>
  <c r="DB107" i="15"/>
  <c r="DB131" i="15"/>
  <c r="DB155" i="15"/>
  <c r="DB251" i="15"/>
  <c r="DC83" i="15"/>
  <c r="DC107" i="15"/>
  <c r="DC131" i="15"/>
  <c r="DC155" i="15"/>
  <c r="DC251" i="15"/>
  <c r="DD83" i="15"/>
  <c r="DD107" i="15"/>
  <c r="DD131" i="15"/>
  <c r="DD155" i="15"/>
  <c r="DD251" i="15"/>
  <c r="DE83" i="15"/>
  <c r="DE107" i="15"/>
  <c r="DE131" i="15"/>
  <c r="DE155" i="15"/>
  <c r="DE251" i="15"/>
  <c r="DF83" i="15"/>
  <c r="DF107" i="15"/>
  <c r="DF131" i="15"/>
  <c r="DF155" i="15"/>
  <c r="DF251" i="15"/>
  <c r="DG83" i="15"/>
  <c r="DG107" i="15"/>
  <c r="DG131" i="15"/>
  <c r="DG155" i="15"/>
  <c r="DG251" i="15"/>
  <c r="DH83" i="15"/>
  <c r="DH107" i="15"/>
  <c r="DH131" i="15"/>
  <c r="DH155" i="15"/>
  <c r="DH251" i="15"/>
  <c r="DI83" i="15"/>
  <c r="DI107" i="15"/>
  <c r="DI131" i="15"/>
  <c r="DI155" i="15"/>
  <c r="DI251" i="15"/>
  <c r="DJ83" i="15"/>
  <c r="DJ107" i="15"/>
  <c r="DJ131" i="15"/>
  <c r="DJ155" i="15"/>
  <c r="DJ251" i="15"/>
  <c r="DK83" i="15"/>
  <c r="DK107" i="15"/>
  <c r="DK131" i="15"/>
  <c r="DK155" i="15"/>
  <c r="DK251" i="15"/>
  <c r="DL83" i="15"/>
  <c r="DL107" i="15"/>
  <c r="DL131" i="15"/>
  <c r="DL155" i="15"/>
  <c r="DL251" i="15"/>
  <c r="DM83" i="15"/>
  <c r="DM107" i="15"/>
  <c r="DM131" i="15"/>
  <c r="DM155" i="15"/>
  <c r="DM251" i="15"/>
  <c r="DN83" i="15"/>
  <c r="DN107" i="15"/>
  <c r="DN131" i="15"/>
  <c r="DN155" i="15"/>
  <c r="DN251" i="15"/>
  <c r="DO83" i="15"/>
  <c r="DO107" i="15"/>
  <c r="DO131" i="15"/>
  <c r="DO155" i="15"/>
  <c r="DO251" i="15"/>
  <c r="DP83" i="15"/>
  <c r="DP107" i="15"/>
  <c r="DP131" i="15"/>
  <c r="DP155" i="15"/>
  <c r="DP251" i="15"/>
  <c r="DQ83" i="15"/>
  <c r="DQ107" i="15"/>
  <c r="DQ131" i="15"/>
  <c r="DQ155" i="15"/>
  <c r="DQ251" i="15"/>
  <c r="DR83" i="15"/>
  <c r="DR107" i="15"/>
  <c r="DR131" i="15"/>
  <c r="DR155" i="15"/>
  <c r="DR251" i="15"/>
  <c r="DS83" i="15"/>
  <c r="DS107" i="15"/>
  <c r="DS131" i="15"/>
  <c r="DS155" i="15"/>
  <c r="DS251" i="15"/>
  <c r="DT83" i="15"/>
  <c r="DT107" i="15"/>
  <c r="DT131" i="15"/>
  <c r="DT155" i="15"/>
  <c r="DT251" i="15"/>
  <c r="DU83" i="15"/>
  <c r="DU107" i="15"/>
  <c r="DU131" i="15"/>
  <c r="DU155" i="15"/>
  <c r="DU251" i="15"/>
  <c r="DV83" i="15"/>
  <c r="DV107" i="15"/>
  <c r="DV131" i="15"/>
  <c r="DV155" i="15"/>
  <c r="DV251" i="15"/>
  <c r="DW83" i="15"/>
  <c r="DW107" i="15"/>
  <c r="DW131" i="15"/>
  <c r="DW155" i="15"/>
  <c r="DW251" i="15"/>
  <c r="DX83" i="15"/>
  <c r="DX107" i="15"/>
  <c r="DX131" i="15"/>
  <c r="DX155" i="15"/>
  <c r="DX251" i="15"/>
  <c r="DY83" i="15"/>
  <c r="DY107" i="15"/>
  <c r="DY131" i="15"/>
  <c r="DY155" i="15"/>
  <c r="DY251" i="15"/>
  <c r="G251" i="15"/>
  <c r="D564" i="15"/>
  <c r="I564" i="15"/>
  <c r="J84" i="15"/>
  <c r="J108" i="15"/>
  <c r="J132" i="15"/>
  <c r="J156" i="15"/>
  <c r="J252" i="15"/>
  <c r="K84" i="15"/>
  <c r="K108" i="15"/>
  <c r="K132" i="15"/>
  <c r="K156" i="15"/>
  <c r="K252" i="15"/>
  <c r="L84" i="15"/>
  <c r="L108" i="15"/>
  <c r="L132" i="15"/>
  <c r="L156" i="15"/>
  <c r="L252" i="15"/>
  <c r="M84" i="15"/>
  <c r="M108" i="15"/>
  <c r="M132" i="15"/>
  <c r="M156" i="15"/>
  <c r="M252" i="15"/>
  <c r="N84" i="15"/>
  <c r="N108" i="15"/>
  <c r="N132" i="15"/>
  <c r="N156" i="15"/>
  <c r="N252" i="15"/>
  <c r="O84" i="15"/>
  <c r="O108" i="15"/>
  <c r="O132" i="15"/>
  <c r="O156" i="15"/>
  <c r="O252" i="15"/>
  <c r="P84" i="15"/>
  <c r="P108" i="15"/>
  <c r="P132" i="15"/>
  <c r="P156" i="15"/>
  <c r="P252" i="15"/>
  <c r="Q84" i="15"/>
  <c r="Q108" i="15"/>
  <c r="Q132" i="15"/>
  <c r="Q156" i="15"/>
  <c r="Q252" i="15"/>
  <c r="R84" i="15"/>
  <c r="R108" i="15"/>
  <c r="R132" i="15"/>
  <c r="R156" i="15"/>
  <c r="R252" i="15"/>
  <c r="S84" i="15"/>
  <c r="S108" i="15"/>
  <c r="S132" i="15"/>
  <c r="S156" i="15"/>
  <c r="S252" i="15"/>
  <c r="T84" i="15"/>
  <c r="T108" i="15"/>
  <c r="T132" i="15"/>
  <c r="T156" i="15"/>
  <c r="T252" i="15"/>
  <c r="U84" i="15"/>
  <c r="U108" i="15"/>
  <c r="U132" i="15"/>
  <c r="U156" i="15"/>
  <c r="U252" i="15"/>
  <c r="V84" i="15"/>
  <c r="V108" i="15"/>
  <c r="V132" i="15"/>
  <c r="V156" i="15"/>
  <c r="V252" i="15"/>
  <c r="W84" i="15"/>
  <c r="W108" i="15"/>
  <c r="W132" i="15"/>
  <c r="W156" i="15"/>
  <c r="W252" i="15"/>
  <c r="X84" i="15"/>
  <c r="X108" i="15"/>
  <c r="X132" i="15"/>
  <c r="X156" i="15"/>
  <c r="X252" i="15"/>
  <c r="Y84" i="15"/>
  <c r="Y108" i="15"/>
  <c r="Y132" i="15"/>
  <c r="Y156" i="15"/>
  <c r="Y252" i="15"/>
  <c r="Z84" i="15"/>
  <c r="Z108" i="15"/>
  <c r="Z132" i="15"/>
  <c r="Z156" i="15"/>
  <c r="Z252" i="15"/>
  <c r="AA84" i="15"/>
  <c r="AA108" i="15"/>
  <c r="AA132" i="15"/>
  <c r="AA156" i="15"/>
  <c r="AA252" i="15"/>
  <c r="AB84" i="15"/>
  <c r="AB108" i="15"/>
  <c r="AB132" i="15"/>
  <c r="AB156" i="15"/>
  <c r="AB252" i="15"/>
  <c r="AC84" i="15"/>
  <c r="AC108" i="15"/>
  <c r="AC132" i="15"/>
  <c r="AC156" i="15"/>
  <c r="AC252" i="15"/>
  <c r="AD84" i="15"/>
  <c r="AD108" i="15"/>
  <c r="AD132" i="15"/>
  <c r="AD156" i="15"/>
  <c r="AD252" i="15"/>
  <c r="AE84" i="15"/>
  <c r="AE108" i="15"/>
  <c r="AE132" i="15"/>
  <c r="AE156" i="15"/>
  <c r="AE252" i="15"/>
  <c r="AF84" i="15"/>
  <c r="AF108" i="15"/>
  <c r="AF132" i="15"/>
  <c r="AF156" i="15"/>
  <c r="AF252" i="15"/>
  <c r="AG84" i="15"/>
  <c r="AG108" i="15"/>
  <c r="AG132" i="15"/>
  <c r="AG156" i="15"/>
  <c r="AG252" i="15"/>
  <c r="AH84" i="15"/>
  <c r="AH108" i="15"/>
  <c r="AH132" i="15"/>
  <c r="AH156" i="15"/>
  <c r="AH252" i="15"/>
  <c r="AI84" i="15"/>
  <c r="AI108" i="15"/>
  <c r="AI132" i="15"/>
  <c r="AI156" i="15"/>
  <c r="AI252" i="15"/>
  <c r="AJ84" i="15"/>
  <c r="AJ108" i="15"/>
  <c r="AJ132" i="15"/>
  <c r="AJ156" i="15"/>
  <c r="AJ252" i="15"/>
  <c r="AK84" i="15"/>
  <c r="AK108" i="15"/>
  <c r="AK132" i="15"/>
  <c r="AK156" i="15"/>
  <c r="AK252" i="15"/>
  <c r="AL84" i="15"/>
  <c r="AL108" i="15"/>
  <c r="AL132" i="15"/>
  <c r="AL156" i="15"/>
  <c r="AL252" i="15"/>
  <c r="AM84" i="15"/>
  <c r="AM108" i="15"/>
  <c r="AM132" i="15"/>
  <c r="AM156" i="15"/>
  <c r="AM252" i="15"/>
  <c r="AN84" i="15"/>
  <c r="AN108" i="15"/>
  <c r="AN132" i="15"/>
  <c r="AN156" i="15"/>
  <c r="AN252" i="15"/>
  <c r="AO84" i="15"/>
  <c r="AO108" i="15"/>
  <c r="AO132" i="15"/>
  <c r="AO156" i="15"/>
  <c r="AO252" i="15"/>
  <c r="AP84" i="15"/>
  <c r="AP108" i="15"/>
  <c r="AP132" i="15"/>
  <c r="AP156" i="15"/>
  <c r="AP252" i="15"/>
  <c r="AQ84" i="15"/>
  <c r="AQ108" i="15"/>
  <c r="AQ132" i="15"/>
  <c r="AQ156" i="15"/>
  <c r="AQ252" i="15"/>
  <c r="AR84" i="15"/>
  <c r="AR108" i="15"/>
  <c r="AR132" i="15"/>
  <c r="AR156" i="15"/>
  <c r="AR252" i="15"/>
  <c r="AS84" i="15"/>
  <c r="AS108" i="15"/>
  <c r="AS132" i="15"/>
  <c r="AS156" i="15"/>
  <c r="AS252" i="15"/>
  <c r="AT84" i="15"/>
  <c r="AT108" i="15"/>
  <c r="AT132" i="15"/>
  <c r="AT156" i="15"/>
  <c r="AT252" i="15"/>
  <c r="AU84" i="15"/>
  <c r="AU108" i="15"/>
  <c r="AU132" i="15"/>
  <c r="AU156" i="15"/>
  <c r="AU252" i="15"/>
  <c r="AV84" i="15"/>
  <c r="AV108" i="15"/>
  <c r="AV132" i="15"/>
  <c r="AV156" i="15"/>
  <c r="AV252" i="15"/>
  <c r="AW84" i="15"/>
  <c r="AW108" i="15"/>
  <c r="AW132" i="15"/>
  <c r="AW156" i="15"/>
  <c r="AW252" i="15"/>
  <c r="AX84" i="15"/>
  <c r="AX108" i="15"/>
  <c r="AX132" i="15"/>
  <c r="AX156" i="15"/>
  <c r="AX252" i="15"/>
  <c r="AY84" i="15"/>
  <c r="AY108" i="15"/>
  <c r="AY132" i="15"/>
  <c r="AY156" i="15"/>
  <c r="AY252" i="15"/>
  <c r="AZ84" i="15"/>
  <c r="AZ108" i="15"/>
  <c r="AZ132" i="15"/>
  <c r="AZ156" i="15"/>
  <c r="AZ252" i="15"/>
  <c r="BA84" i="15"/>
  <c r="BA108" i="15"/>
  <c r="BA132" i="15"/>
  <c r="BA156" i="15"/>
  <c r="BA252" i="15"/>
  <c r="BB84" i="15"/>
  <c r="BB108" i="15"/>
  <c r="BB132" i="15"/>
  <c r="BB156" i="15"/>
  <c r="BB252" i="15"/>
  <c r="BC84" i="15"/>
  <c r="BC108" i="15"/>
  <c r="BC132" i="15"/>
  <c r="BC156" i="15"/>
  <c r="BC252" i="15"/>
  <c r="BD84" i="15"/>
  <c r="BD108" i="15"/>
  <c r="BD132" i="15"/>
  <c r="BD156" i="15"/>
  <c r="BD252" i="15"/>
  <c r="BE84" i="15"/>
  <c r="BE108" i="15"/>
  <c r="BE132" i="15"/>
  <c r="BE156" i="15"/>
  <c r="BE252" i="15"/>
  <c r="BF84" i="15"/>
  <c r="BF108" i="15"/>
  <c r="BF132" i="15"/>
  <c r="BF156" i="15"/>
  <c r="BF252" i="15"/>
  <c r="BG84" i="15"/>
  <c r="BG108" i="15"/>
  <c r="BG132" i="15"/>
  <c r="BG156" i="15"/>
  <c r="BG252" i="15"/>
  <c r="BH84" i="15"/>
  <c r="BH108" i="15"/>
  <c r="BH132" i="15"/>
  <c r="BH156" i="15"/>
  <c r="BH252" i="15"/>
  <c r="BI84" i="15"/>
  <c r="BI108" i="15"/>
  <c r="BI132" i="15"/>
  <c r="BI156" i="15"/>
  <c r="BI252" i="15"/>
  <c r="BJ84" i="15"/>
  <c r="BJ108" i="15"/>
  <c r="BJ132" i="15"/>
  <c r="BJ156" i="15"/>
  <c r="BJ252" i="15"/>
  <c r="BK84" i="15"/>
  <c r="BK108" i="15"/>
  <c r="BK132" i="15"/>
  <c r="BK156" i="15"/>
  <c r="BK252" i="15"/>
  <c r="BL84" i="15"/>
  <c r="BL108" i="15"/>
  <c r="BL132" i="15"/>
  <c r="BL156" i="15"/>
  <c r="BL252" i="15"/>
  <c r="E84" i="15"/>
  <c r="F84" i="15"/>
  <c r="BM84" i="15"/>
  <c r="BM108" i="15"/>
  <c r="E132" i="15"/>
  <c r="F132" i="15"/>
  <c r="BM132" i="15"/>
  <c r="BM156" i="15"/>
  <c r="BM252" i="15"/>
  <c r="BN84" i="15"/>
  <c r="BN108" i="15"/>
  <c r="BN132" i="15"/>
  <c r="BN156" i="15"/>
  <c r="BN252" i="15"/>
  <c r="BO84" i="15"/>
  <c r="BO108" i="15"/>
  <c r="BO132" i="15"/>
  <c r="BO156" i="15"/>
  <c r="BO252" i="15"/>
  <c r="BP84" i="15"/>
  <c r="BP108" i="15"/>
  <c r="BP132" i="15"/>
  <c r="BP156" i="15"/>
  <c r="BP252" i="15"/>
  <c r="BQ84" i="15"/>
  <c r="BQ108" i="15"/>
  <c r="BQ132" i="15"/>
  <c r="BQ156" i="15"/>
  <c r="BQ252" i="15"/>
  <c r="BR84" i="15"/>
  <c r="BR108" i="15"/>
  <c r="BR132" i="15"/>
  <c r="BR156" i="15"/>
  <c r="BR252" i="15"/>
  <c r="BS84" i="15"/>
  <c r="BS108" i="15"/>
  <c r="BS132" i="15"/>
  <c r="BS156" i="15"/>
  <c r="BS252" i="15"/>
  <c r="BT84" i="15"/>
  <c r="BT108" i="15"/>
  <c r="BT132" i="15"/>
  <c r="BT156" i="15"/>
  <c r="BT252" i="15"/>
  <c r="BU84" i="15"/>
  <c r="BU108" i="15"/>
  <c r="BU132" i="15"/>
  <c r="BU156" i="15"/>
  <c r="BU252" i="15"/>
  <c r="BV84" i="15"/>
  <c r="BV108" i="15"/>
  <c r="BV132" i="15"/>
  <c r="BV156" i="15"/>
  <c r="BV252" i="15"/>
  <c r="BW84" i="15"/>
  <c r="BW108" i="15"/>
  <c r="BW132" i="15"/>
  <c r="BW156" i="15"/>
  <c r="BW252" i="15"/>
  <c r="BX84" i="15"/>
  <c r="BX108" i="15"/>
  <c r="BX132" i="15"/>
  <c r="BX156" i="15"/>
  <c r="BX252" i="15"/>
  <c r="BY84" i="15"/>
  <c r="BY108" i="15"/>
  <c r="BY132" i="15"/>
  <c r="BY156" i="15"/>
  <c r="BY252" i="15"/>
  <c r="BZ84" i="15"/>
  <c r="BZ108" i="15"/>
  <c r="BZ132" i="15"/>
  <c r="BZ156" i="15"/>
  <c r="BZ252" i="15"/>
  <c r="CA84" i="15"/>
  <c r="CA108" i="15"/>
  <c r="CA132" i="15"/>
  <c r="CA156" i="15"/>
  <c r="CA252" i="15"/>
  <c r="CB84" i="15"/>
  <c r="CB108" i="15"/>
  <c r="CB132" i="15"/>
  <c r="CB156" i="15"/>
  <c r="CB252" i="15"/>
  <c r="CC84" i="15"/>
  <c r="CC108" i="15"/>
  <c r="CC132" i="15"/>
  <c r="CC156" i="15"/>
  <c r="CC252" i="15"/>
  <c r="CD84" i="15"/>
  <c r="CD108" i="15"/>
  <c r="CD132" i="15"/>
  <c r="CD156" i="15"/>
  <c r="CD252" i="15"/>
  <c r="CE84" i="15"/>
  <c r="CE108" i="15"/>
  <c r="CE132" i="15"/>
  <c r="CE156" i="15"/>
  <c r="CE252" i="15"/>
  <c r="CF84" i="15"/>
  <c r="CF108" i="15"/>
  <c r="CF132" i="15"/>
  <c r="CF156" i="15"/>
  <c r="CF252" i="15"/>
  <c r="CG84" i="15"/>
  <c r="CG108" i="15"/>
  <c r="CG132" i="15"/>
  <c r="CG156" i="15"/>
  <c r="CG252" i="15"/>
  <c r="CH84" i="15"/>
  <c r="CH108" i="15"/>
  <c r="CH132" i="15"/>
  <c r="CH156" i="15"/>
  <c r="CH252" i="15"/>
  <c r="CI84" i="15"/>
  <c r="CI108" i="15"/>
  <c r="CI132" i="15"/>
  <c r="CI156" i="15"/>
  <c r="CI252" i="15"/>
  <c r="CJ84" i="15"/>
  <c r="CJ108" i="15"/>
  <c r="CJ132" i="15"/>
  <c r="CJ156" i="15"/>
  <c r="CJ252" i="15"/>
  <c r="CK84" i="15"/>
  <c r="CK108" i="15"/>
  <c r="CK132" i="15"/>
  <c r="CK156" i="15"/>
  <c r="CK252" i="15"/>
  <c r="CL84" i="15"/>
  <c r="CL108" i="15"/>
  <c r="CL132" i="15"/>
  <c r="CL156" i="15"/>
  <c r="CL252" i="15"/>
  <c r="CM84" i="15"/>
  <c r="CM108" i="15"/>
  <c r="CM132" i="15"/>
  <c r="CM156" i="15"/>
  <c r="CM252" i="15"/>
  <c r="CN84" i="15"/>
  <c r="CN108" i="15"/>
  <c r="CN132" i="15"/>
  <c r="CN156" i="15"/>
  <c r="CN252" i="15"/>
  <c r="CO84" i="15"/>
  <c r="CO108" i="15"/>
  <c r="CO132" i="15"/>
  <c r="CO156" i="15"/>
  <c r="CO252" i="15"/>
  <c r="CP84" i="15"/>
  <c r="CP108" i="15"/>
  <c r="CP132" i="15"/>
  <c r="CP156" i="15"/>
  <c r="CP252" i="15"/>
  <c r="CQ84" i="15"/>
  <c r="CQ108" i="15"/>
  <c r="CQ132" i="15"/>
  <c r="CQ156" i="15"/>
  <c r="CQ252" i="15"/>
  <c r="CR84" i="15"/>
  <c r="CR108" i="15"/>
  <c r="CR132" i="15"/>
  <c r="CR156" i="15"/>
  <c r="CR252" i="15"/>
  <c r="CS84" i="15"/>
  <c r="CS108" i="15"/>
  <c r="CS132" i="15"/>
  <c r="CS156" i="15"/>
  <c r="CS252" i="15"/>
  <c r="CT84" i="15"/>
  <c r="CT108" i="15"/>
  <c r="CT132" i="15"/>
  <c r="CT156" i="15"/>
  <c r="CT252" i="15"/>
  <c r="CU84" i="15"/>
  <c r="CU108" i="15"/>
  <c r="CU132" i="15"/>
  <c r="CU156" i="15"/>
  <c r="CU252" i="15"/>
  <c r="CV84" i="15"/>
  <c r="CV108" i="15"/>
  <c r="CV132" i="15"/>
  <c r="CV156" i="15"/>
  <c r="CV252" i="15"/>
  <c r="CW84" i="15"/>
  <c r="CW108" i="15"/>
  <c r="CW132" i="15"/>
  <c r="CW156" i="15"/>
  <c r="CW252" i="15"/>
  <c r="CX84" i="15"/>
  <c r="CX108" i="15"/>
  <c r="CX132" i="15"/>
  <c r="CX156" i="15"/>
  <c r="CX252" i="15"/>
  <c r="CY84" i="15"/>
  <c r="CY108" i="15"/>
  <c r="CY132" i="15"/>
  <c r="CY156" i="15"/>
  <c r="CY252" i="15"/>
  <c r="CZ84" i="15"/>
  <c r="CZ108" i="15"/>
  <c r="CZ132" i="15"/>
  <c r="CZ156" i="15"/>
  <c r="CZ252" i="15"/>
  <c r="DA84" i="15"/>
  <c r="DA108" i="15"/>
  <c r="DA132" i="15"/>
  <c r="DA156" i="15"/>
  <c r="DA252" i="15"/>
  <c r="DB84" i="15"/>
  <c r="DB108" i="15"/>
  <c r="DB132" i="15"/>
  <c r="DB156" i="15"/>
  <c r="DB252" i="15"/>
  <c r="DC84" i="15"/>
  <c r="DC108" i="15"/>
  <c r="DC132" i="15"/>
  <c r="DC156" i="15"/>
  <c r="DC252" i="15"/>
  <c r="DD84" i="15"/>
  <c r="DD108" i="15"/>
  <c r="DD132" i="15"/>
  <c r="DD156" i="15"/>
  <c r="DD252" i="15"/>
  <c r="DE84" i="15"/>
  <c r="DE108" i="15"/>
  <c r="DE132" i="15"/>
  <c r="DE156" i="15"/>
  <c r="DE252" i="15"/>
  <c r="DF84" i="15"/>
  <c r="DF108" i="15"/>
  <c r="DF132" i="15"/>
  <c r="DF156" i="15"/>
  <c r="DF252" i="15"/>
  <c r="DG84" i="15"/>
  <c r="DG108" i="15"/>
  <c r="DG132" i="15"/>
  <c r="DG156" i="15"/>
  <c r="DG252" i="15"/>
  <c r="DH84" i="15"/>
  <c r="DH108" i="15"/>
  <c r="DH132" i="15"/>
  <c r="DH156" i="15"/>
  <c r="DH252" i="15"/>
  <c r="DI84" i="15"/>
  <c r="DI108" i="15"/>
  <c r="DI132" i="15"/>
  <c r="DI156" i="15"/>
  <c r="DI252" i="15"/>
  <c r="DJ84" i="15"/>
  <c r="DJ108" i="15"/>
  <c r="DJ132" i="15"/>
  <c r="DJ156" i="15"/>
  <c r="DJ252" i="15"/>
  <c r="DK84" i="15"/>
  <c r="DK108" i="15"/>
  <c r="DK132" i="15"/>
  <c r="DK156" i="15"/>
  <c r="DK252" i="15"/>
  <c r="DL84" i="15"/>
  <c r="DL108" i="15"/>
  <c r="DL132" i="15"/>
  <c r="DL156" i="15"/>
  <c r="DL252" i="15"/>
  <c r="DM84" i="15"/>
  <c r="DM108" i="15"/>
  <c r="DM132" i="15"/>
  <c r="DM156" i="15"/>
  <c r="DM252" i="15"/>
  <c r="DN84" i="15"/>
  <c r="DN108" i="15"/>
  <c r="DN132" i="15"/>
  <c r="DN156" i="15"/>
  <c r="DN252" i="15"/>
  <c r="DO84" i="15"/>
  <c r="DO108" i="15"/>
  <c r="DO132" i="15"/>
  <c r="DO156" i="15"/>
  <c r="DO252" i="15"/>
  <c r="DP84" i="15"/>
  <c r="DP108" i="15"/>
  <c r="DP132" i="15"/>
  <c r="DP156" i="15"/>
  <c r="DP252" i="15"/>
  <c r="DQ84" i="15"/>
  <c r="DQ108" i="15"/>
  <c r="DQ132" i="15"/>
  <c r="DQ156" i="15"/>
  <c r="DQ252" i="15"/>
  <c r="DR84" i="15"/>
  <c r="DR108" i="15"/>
  <c r="DR132" i="15"/>
  <c r="DR156" i="15"/>
  <c r="DR252" i="15"/>
  <c r="DS84" i="15"/>
  <c r="DS108" i="15"/>
  <c r="DS132" i="15"/>
  <c r="DS156" i="15"/>
  <c r="DS252" i="15"/>
  <c r="DT84" i="15"/>
  <c r="DT108" i="15"/>
  <c r="DT132" i="15"/>
  <c r="DT156" i="15"/>
  <c r="DT252" i="15"/>
  <c r="DU84" i="15"/>
  <c r="DU108" i="15"/>
  <c r="DU132" i="15"/>
  <c r="DU156" i="15"/>
  <c r="DU252" i="15"/>
  <c r="DV84" i="15"/>
  <c r="DV108" i="15"/>
  <c r="DV132" i="15"/>
  <c r="DV156" i="15"/>
  <c r="DV252" i="15"/>
  <c r="DW84" i="15"/>
  <c r="DW108" i="15"/>
  <c r="DW132" i="15"/>
  <c r="DW156" i="15"/>
  <c r="DW252" i="15"/>
  <c r="DX84" i="15"/>
  <c r="DX108" i="15"/>
  <c r="DX132" i="15"/>
  <c r="DX156" i="15"/>
  <c r="DX252" i="15"/>
  <c r="DY84" i="15"/>
  <c r="DY108" i="15"/>
  <c r="DY132" i="15"/>
  <c r="DY156" i="15"/>
  <c r="DY252" i="15"/>
  <c r="G252" i="15"/>
  <c r="D565" i="15"/>
  <c r="I565" i="15"/>
  <c r="J85" i="15"/>
  <c r="J109" i="15"/>
  <c r="J133" i="15"/>
  <c r="J157" i="15"/>
  <c r="J253" i="15"/>
  <c r="K85" i="15"/>
  <c r="K109" i="15"/>
  <c r="K133" i="15"/>
  <c r="K157" i="15"/>
  <c r="K253" i="15"/>
  <c r="L85" i="15"/>
  <c r="L109" i="15"/>
  <c r="L133" i="15"/>
  <c r="L157" i="15"/>
  <c r="L253" i="15"/>
  <c r="M85" i="15"/>
  <c r="M109" i="15"/>
  <c r="M133" i="15"/>
  <c r="M157" i="15"/>
  <c r="M253" i="15"/>
  <c r="N85" i="15"/>
  <c r="N109" i="15"/>
  <c r="N133" i="15"/>
  <c r="N157" i="15"/>
  <c r="N253" i="15"/>
  <c r="O85" i="15"/>
  <c r="O109" i="15"/>
  <c r="O133" i="15"/>
  <c r="O157" i="15"/>
  <c r="O253" i="15"/>
  <c r="P85" i="15"/>
  <c r="P109" i="15"/>
  <c r="P133" i="15"/>
  <c r="P157" i="15"/>
  <c r="P253" i="15"/>
  <c r="Q85" i="15"/>
  <c r="Q109" i="15"/>
  <c r="Q133" i="15"/>
  <c r="Q157" i="15"/>
  <c r="Q253" i="15"/>
  <c r="R85" i="15"/>
  <c r="R109" i="15"/>
  <c r="R133" i="15"/>
  <c r="R157" i="15"/>
  <c r="R253" i="15"/>
  <c r="S85" i="15"/>
  <c r="S109" i="15"/>
  <c r="S133" i="15"/>
  <c r="S157" i="15"/>
  <c r="S253" i="15"/>
  <c r="T85" i="15"/>
  <c r="T109" i="15"/>
  <c r="T133" i="15"/>
  <c r="T157" i="15"/>
  <c r="T253" i="15"/>
  <c r="U85" i="15"/>
  <c r="U109" i="15"/>
  <c r="U133" i="15"/>
  <c r="U157" i="15"/>
  <c r="U253" i="15"/>
  <c r="V85" i="15"/>
  <c r="V109" i="15"/>
  <c r="V133" i="15"/>
  <c r="V157" i="15"/>
  <c r="V253" i="15"/>
  <c r="W85" i="15"/>
  <c r="W109" i="15"/>
  <c r="W133" i="15"/>
  <c r="W157" i="15"/>
  <c r="W253" i="15"/>
  <c r="X85" i="15"/>
  <c r="X109" i="15"/>
  <c r="X133" i="15"/>
  <c r="X157" i="15"/>
  <c r="X253" i="15"/>
  <c r="Y85" i="15"/>
  <c r="Y109" i="15"/>
  <c r="Y133" i="15"/>
  <c r="Y157" i="15"/>
  <c r="Y253" i="15"/>
  <c r="Z85" i="15"/>
  <c r="Z109" i="15"/>
  <c r="Z133" i="15"/>
  <c r="Z157" i="15"/>
  <c r="Z253" i="15"/>
  <c r="AA85" i="15"/>
  <c r="AA109" i="15"/>
  <c r="AA133" i="15"/>
  <c r="AA157" i="15"/>
  <c r="AA253" i="15"/>
  <c r="AB85" i="15"/>
  <c r="AB109" i="15"/>
  <c r="AB133" i="15"/>
  <c r="AB157" i="15"/>
  <c r="AB253" i="15"/>
  <c r="AC85" i="15"/>
  <c r="AC109" i="15"/>
  <c r="AC133" i="15"/>
  <c r="AC157" i="15"/>
  <c r="AC253" i="15"/>
  <c r="AD85" i="15"/>
  <c r="AD109" i="15"/>
  <c r="AD133" i="15"/>
  <c r="AD157" i="15"/>
  <c r="AD253" i="15"/>
  <c r="AE85" i="15"/>
  <c r="AE109" i="15"/>
  <c r="AE133" i="15"/>
  <c r="AE157" i="15"/>
  <c r="AE253" i="15"/>
  <c r="AF85" i="15"/>
  <c r="AF109" i="15"/>
  <c r="AF133" i="15"/>
  <c r="AF157" i="15"/>
  <c r="AF253" i="15"/>
  <c r="AG85" i="15"/>
  <c r="AG109" i="15"/>
  <c r="AG133" i="15"/>
  <c r="AG157" i="15"/>
  <c r="AG253" i="15"/>
  <c r="AH85" i="15"/>
  <c r="AH109" i="15"/>
  <c r="AH133" i="15"/>
  <c r="AH157" i="15"/>
  <c r="AH253" i="15"/>
  <c r="AI85" i="15"/>
  <c r="AI109" i="15"/>
  <c r="AI133" i="15"/>
  <c r="AI157" i="15"/>
  <c r="AI253" i="15"/>
  <c r="AJ85" i="15"/>
  <c r="AJ109" i="15"/>
  <c r="AJ133" i="15"/>
  <c r="AJ157" i="15"/>
  <c r="AJ253" i="15"/>
  <c r="AK85" i="15"/>
  <c r="AK109" i="15"/>
  <c r="AK133" i="15"/>
  <c r="AK157" i="15"/>
  <c r="AK253" i="15"/>
  <c r="AL85" i="15"/>
  <c r="AL109" i="15"/>
  <c r="AL133" i="15"/>
  <c r="AL157" i="15"/>
  <c r="AL253" i="15"/>
  <c r="AM85" i="15"/>
  <c r="AM109" i="15"/>
  <c r="AM133" i="15"/>
  <c r="AM157" i="15"/>
  <c r="AM253" i="15"/>
  <c r="AN85" i="15"/>
  <c r="AN109" i="15"/>
  <c r="AN133" i="15"/>
  <c r="AN157" i="15"/>
  <c r="AN253" i="15"/>
  <c r="AO85" i="15"/>
  <c r="AO109" i="15"/>
  <c r="AO133" i="15"/>
  <c r="AO157" i="15"/>
  <c r="AO253" i="15"/>
  <c r="AP85" i="15"/>
  <c r="AP109" i="15"/>
  <c r="AP133" i="15"/>
  <c r="AP157" i="15"/>
  <c r="AP253" i="15"/>
  <c r="AQ85" i="15"/>
  <c r="AQ109" i="15"/>
  <c r="AQ133" i="15"/>
  <c r="AQ157" i="15"/>
  <c r="AQ253" i="15"/>
  <c r="AR85" i="15"/>
  <c r="AR109" i="15"/>
  <c r="AR133" i="15"/>
  <c r="AR157" i="15"/>
  <c r="AR253" i="15"/>
  <c r="AS85" i="15"/>
  <c r="AS109" i="15"/>
  <c r="AS133" i="15"/>
  <c r="AS157" i="15"/>
  <c r="AS253" i="15"/>
  <c r="AT85" i="15"/>
  <c r="AT109" i="15"/>
  <c r="AT133" i="15"/>
  <c r="AT157" i="15"/>
  <c r="AT253" i="15"/>
  <c r="AU85" i="15"/>
  <c r="AU109" i="15"/>
  <c r="AU133" i="15"/>
  <c r="AU157" i="15"/>
  <c r="AU253" i="15"/>
  <c r="AV85" i="15"/>
  <c r="AV109" i="15"/>
  <c r="AV133" i="15"/>
  <c r="AV157" i="15"/>
  <c r="AV253" i="15"/>
  <c r="AW85" i="15"/>
  <c r="AW109" i="15"/>
  <c r="AW133" i="15"/>
  <c r="AW157" i="15"/>
  <c r="AW253" i="15"/>
  <c r="AX85" i="15"/>
  <c r="AX109" i="15"/>
  <c r="AX133" i="15"/>
  <c r="AX157" i="15"/>
  <c r="AX253" i="15"/>
  <c r="AY85" i="15"/>
  <c r="AY109" i="15"/>
  <c r="AY133" i="15"/>
  <c r="AY157" i="15"/>
  <c r="AY253" i="15"/>
  <c r="AZ85" i="15"/>
  <c r="AZ109" i="15"/>
  <c r="AZ133" i="15"/>
  <c r="AZ157" i="15"/>
  <c r="AZ253" i="15"/>
  <c r="BA85" i="15"/>
  <c r="BA109" i="15"/>
  <c r="BA133" i="15"/>
  <c r="BA157" i="15"/>
  <c r="BA253" i="15"/>
  <c r="BB85" i="15"/>
  <c r="BB109" i="15"/>
  <c r="BB133" i="15"/>
  <c r="BB157" i="15"/>
  <c r="BB253" i="15"/>
  <c r="BC85" i="15"/>
  <c r="BC109" i="15"/>
  <c r="BC133" i="15"/>
  <c r="BC157" i="15"/>
  <c r="BC253" i="15"/>
  <c r="BD85" i="15"/>
  <c r="BD109" i="15"/>
  <c r="BD133" i="15"/>
  <c r="BD157" i="15"/>
  <c r="BD253" i="15"/>
  <c r="BE85" i="15"/>
  <c r="BE109" i="15"/>
  <c r="BE133" i="15"/>
  <c r="BE157" i="15"/>
  <c r="BE253" i="15"/>
  <c r="BF85" i="15"/>
  <c r="BF109" i="15"/>
  <c r="BF133" i="15"/>
  <c r="BF157" i="15"/>
  <c r="BF253" i="15"/>
  <c r="BG85" i="15"/>
  <c r="BG109" i="15"/>
  <c r="BG133" i="15"/>
  <c r="BG157" i="15"/>
  <c r="BG253" i="15"/>
  <c r="BH85" i="15"/>
  <c r="BH109" i="15"/>
  <c r="BH133" i="15"/>
  <c r="BH157" i="15"/>
  <c r="BH253" i="15"/>
  <c r="BI85" i="15"/>
  <c r="BI109" i="15"/>
  <c r="BI133" i="15"/>
  <c r="BI157" i="15"/>
  <c r="BI253" i="15"/>
  <c r="BJ85" i="15"/>
  <c r="BJ109" i="15"/>
  <c r="BJ133" i="15"/>
  <c r="BJ157" i="15"/>
  <c r="BJ253" i="15"/>
  <c r="BK85" i="15"/>
  <c r="BK109" i="15"/>
  <c r="BK133" i="15"/>
  <c r="BK157" i="15"/>
  <c r="BK253" i="15"/>
  <c r="BL85" i="15"/>
  <c r="BL109" i="15"/>
  <c r="BL133" i="15"/>
  <c r="BL157" i="15"/>
  <c r="BL253" i="15"/>
  <c r="E85" i="15"/>
  <c r="F85" i="15"/>
  <c r="BM85" i="15"/>
  <c r="BM109" i="15"/>
  <c r="E133" i="15"/>
  <c r="F133" i="15"/>
  <c r="BM133" i="15"/>
  <c r="BM157" i="15"/>
  <c r="BM253" i="15"/>
  <c r="BN85" i="15"/>
  <c r="BN109" i="15"/>
  <c r="BN133" i="15"/>
  <c r="BN157" i="15"/>
  <c r="BN253" i="15"/>
  <c r="BO85" i="15"/>
  <c r="BO109" i="15"/>
  <c r="BO133" i="15"/>
  <c r="BO157" i="15"/>
  <c r="BO253" i="15"/>
  <c r="BP85" i="15"/>
  <c r="BP109" i="15"/>
  <c r="BP133" i="15"/>
  <c r="BP157" i="15"/>
  <c r="BP253" i="15"/>
  <c r="BQ85" i="15"/>
  <c r="BQ109" i="15"/>
  <c r="BQ133" i="15"/>
  <c r="BQ157" i="15"/>
  <c r="BQ253" i="15"/>
  <c r="BR85" i="15"/>
  <c r="BR109" i="15"/>
  <c r="BR133" i="15"/>
  <c r="BR157" i="15"/>
  <c r="BR253" i="15"/>
  <c r="BS85" i="15"/>
  <c r="BS109" i="15"/>
  <c r="BS133" i="15"/>
  <c r="BS157" i="15"/>
  <c r="BS253" i="15"/>
  <c r="BT85" i="15"/>
  <c r="BT109" i="15"/>
  <c r="BT133" i="15"/>
  <c r="BT157" i="15"/>
  <c r="BT253" i="15"/>
  <c r="BU85" i="15"/>
  <c r="BU109" i="15"/>
  <c r="BU133" i="15"/>
  <c r="BU157" i="15"/>
  <c r="BU253" i="15"/>
  <c r="BV85" i="15"/>
  <c r="BV109" i="15"/>
  <c r="BV133" i="15"/>
  <c r="BV157" i="15"/>
  <c r="BV253" i="15"/>
  <c r="BW85" i="15"/>
  <c r="BW109" i="15"/>
  <c r="BW133" i="15"/>
  <c r="BW157" i="15"/>
  <c r="BW253" i="15"/>
  <c r="BX85" i="15"/>
  <c r="BX109" i="15"/>
  <c r="BX133" i="15"/>
  <c r="BX157" i="15"/>
  <c r="BX253" i="15"/>
  <c r="BY85" i="15"/>
  <c r="BY109" i="15"/>
  <c r="BY133" i="15"/>
  <c r="BY157" i="15"/>
  <c r="BY253" i="15"/>
  <c r="BZ85" i="15"/>
  <c r="BZ109" i="15"/>
  <c r="BZ133" i="15"/>
  <c r="BZ157" i="15"/>
  <c r="BZ253" i="15"/>
  <c r="CA85" i="15"/>
  <c r="CA109" i="15"/>
  <c r="CA133" i="15"/>
  <c r="CA157" i="15"/>
  <c r="CA253" i="15"/>
  <c r="CB85" i="15"/>
  <c r="CB109" i="15"/>
  <c r="CB133" i="15"/>
  <c r="CB157" i="15"/>
  <c r="CB253" i="15"/>
  <c r="CC85" i="15"/>
  <c r="CC109" i="15"/>
  <c r="CC133" i="15"/>
  <c r="CC157" i="15"/>
  <c r="CC253" i="15"/>
  <c r="CD85" i="15"/>
  <c r="CD109" i="15"/>
  <c r="CD133" i="15"/>
  <c r="CD157" i="15"/>
  <c r="CD253" i="15"/>
  <c r="CE85" i="15"/>
  <c r="CE109" i="15"/>
  <c r="CE133" i="15"/>
  <c r="CE157" i="15"/>
  <c r="CE253" i="15"/>
  <c r="CF85" i="15"/>
  <c r="CF109" i="15"/>
  <c r="CF133" i="15"/>
  <c r="CF157" i="15"/>
  <c r="CF253" i="15"/>
  <c r="CG85" i="15"/>
  <c r="CG109" i="15"/>
  <c r="CG133" i="15"/>
  <c r="CG157" i="15"/>
  <c r="CG253" i="15"/>
  <c r="CH85" i="15"/>
  <c r="CH109" i="15"/>
  <c r="CH133" i="15"/>
  <c r="CH157" i="15"/>
  <c r="CH253" i="15"/>
  <c r="CI85" i="15"/>
  <c r="CI109" i="15"/>
  <c r="CI133" i="15"/>
  <c r="CI157" i="15"/>
  <c r="CI253" i="15"/>
  <c r="CJ85" i="15"/>
  <c r="CJ109" i="15"/>
  <c r="CJ133" i="15"/>
  <c r="CJ157" i="15"/>
  <c r="CJ253" i="15"/>
  <c r="CK85" i="15"/>
  <c r="CK109" i="15"/>
  <c r="CK133" i="15"/>
  <c r="CK157" i="15"/>
  <c r="CK253" i="15"/>
  <c r="CL85" i="15"/>
  <c r="CL109" i="15"/>
  <c r="CL133" i="15"/>
  <c r="CL157" i="15"/>
  <c r="CL253" i="15"/>
  <c r="CM85" i="15"/>
  <c r="CM109" i="15"/>
  <c r="CM133" i="15"/>
  <c r="CM157" i="15"/>
  <c r="CM253" i="15"/>
  <c r="CN85" i="15"/>
  <c r="CN109" i="15"/>
  <c r="CN133" i="15"/>
  <c r="CN157" i="15"/>
  <c r="CN253" i="15"/>
  <c r="CO85" i="15"/>
  <c r="CO109" i="15"/>
  <c r="CO133" i="15"/>
  <c r="CO157" i="15"/>
  <c r="CO253" i="15"/>
  <c r="CP85" i="15"/>
  <c r="CP109" i="15"/>
  <c r="CP133" i="15"/>
  <c r="CP157" i="15"/>
  <c r="CP253" i="15"/>
  <c r="CQ85" i="15"/>
  <c r="CQ109" i="15"/>
  <c r="CQ133" i="15"/>
  <c r="CQ157" i="15"/>
  <c r="CQ253" i="15"/>
  <c r="CR85" i="15"/>
  <c r="CR109" i="15"/>
  <c r="CR133" i="15"/>
  <c r="CR157" i="15"/>
  <c r="CR253" i="15"/>
  <c r="CS85" i="15"/>
  <c r="CS109" i="15"/>
  <c r="CS133" i="15"/>
  <c r="CS157" i="15"/>
  <c r="CS253" i="15"/>
  <c r="CT85" i="15"/>
  <c r="CT109" i="15"/>
  <c r="CT133" i="15"/>
  <c r="CT157" i="15"/>
  <c r="CT253" i="15"/>
  <c r="CU85" i="15"/>
  <c r="CU109" i="15"/>
  <c r="CU133" i="15"/>
  <c r="CU157" i="15"/>
  <c r="CU253" i="15"/>
  <c r="CV85" i="15"/>
  <c r="CV109" i="15"/>
  <c r="CV133" i="15"/>
  <c r="CV157" i="15"/>
  <c r="CV253" i="15"/>
  <c r="CW85" i="15"/>
  <c r="CW109" i="15"/>
  <c r="CW133" i="15"/>
  <c r="CW157" i="15"/>
  <c r="CW253" i="15"/>
  <c r="CX85" i="15"/>
  <c r="CX109" i="15"/>
  <c r="CX133" i="15"/>
  <c r="CX157" i="15"/>
  <c r="CX253" i="15"/>
  <c r="CY85" i="15"/>
  <c r="CY109" i="15"/>
  <c r="CY133" i="15"/>
  <c r="CY157" i="15"/>
  <c r="CY253" i="15"/>
  <c r="CZ85" i="15"/>
  <c r="CZ109" i="15"/>
  <c r="CZ133" i="15"/>
  <c r="CZ157" i="15"/>
  <c r="CZ253" i="15"/>
  <c r="DA85" i="15"/>
  <c r="DA109" i="15"/>
  <c r="DA133" i="15"/>
  <c r="DA157" i="15"/>
  <c r="DA253" i="15"/>
  <c r="DB85" i="15"/>
  <c r="DB109" i="15"/>
  <c r="DB133" i="15"/>
  <c r="DB157" i="15"/>
  <c r="DB253" i="15"/>
  <c r="DC85" i="15"/>
  <c r="DC109" i="15"/>
  <c r="DC133" i="15"/>
  <c r="DC157" i="15"/>
  <c r="DC253" i="15"/>
  <c r="DD85" i="15"/>
  <c r="DD109" i="15"/>
  <c r="DD133" i="15"/>
  <c r="DD157" i="15"/>
  <c r="DD253" i="15"/>
  <c r="DE85" i="15"/>
  <c r="DE109" i="15"/>
  <c r="DE133" i="15"/>
  <c r="DE157" i="15"/>
  <c r="DE253" i="15"/>
  <c r="DF85" i="15"/>
  <c r="DF109" i="15"/>
  <c r="DF133" i="15"/>
  <c r="DF157" i="15"/>
  <c r="DF253" i="15"/>
  <c r="DG85" i="15"/>
  <c r="DG109" i="15"/>
  <c r="DG133" i="15"/>
  <c r="DG157" i="15"/>
  <c r="DG253" i="15"/>
  <c r="DH85" i="15"/>
  <c r="DH109" i="15"/>
  <c r="DH133" i="15"/>
  <c r="DH157" i="15"/>
  <c r="DH253" i="15"/>
  <c r="DI85" i="15"/>
  <c r="DI109" i="15"/>
  <c r="DI133" i="15"/>
  <c r="DI157" i="15"/>
  <c r="DI253" i="15"/>
  <c r="DJ85" i="15"/>
  <c r="DJ109" i="15"/>
  <c r="DJ133" i="15"/>
  <c r="DJ157" i="15"/>
  <c r="DJ253" i="15"/>
  <c r="DK85" i="15"/>
  <c r="DK109" i="15"/>
  <c r="DK133" i="15"/>
  <c r="DK157" i="15"/>
  <c r="DK253" i="15"/>
  <c r="DL85" i="15"/>
  <c r="DL109" i="15"/>
  <c r="DL133" i="15"/>
  <c r="DL157" i="15"/>
  <c r="DL253" i="15"/>
  <c r="DM85" i="15"/>
  <c r="DM109" i="15"/>
  <c r="DM133" i="15"/>
  <c r="DM157" i="15"/>
  <c r="DM253" i="15"/>
  <c r="DN85" i="15"/>
  <c r="DN109" i="15"/>
  <c r="DN133" i="15"/>
  <c r="DN157" i="15"/>
  <c r="DN253" i="15"/>
  <c r="DO85" i="15"/>
  <c r="DO109" i="15"/>
  <c r="DO133" i="15"/>
  <c r="DO157" i="15"/>
  <c r="DO253" i="15"/>
  <c r="DP85" i="15"/>
  <c r="DP109" i="15"/>
  <c r="DP133" i="15"/>
  <c r="DP157" i="15"/>
  <c r="DP253" i="15"/>
  <c r="DQ85" i="15"/>
  <c r="DQ109" i="15"/>
  <c r="DQ133" i="15"/>
  <c r="DQ157" i="15"/>
  <c r="DQ253" i="15"/>
  <c r="DR85" i="15"/>
  <c r="DR109" i="15"/>
  <c r="DR133" i="15"/>
  <c r="DR157" i="15"/>
  <c r="DR253" i="15"/>
  <c r="DS85" i="15"/>
  <c r="DS109" i="15"/>
  <c r="DS133" i="15"/>
  <c r="DS157" i="15"/>
  <c r="DS253" i="15"/>
  <c r="DT85" i="15"/>
  <c r="DT109" i="15"/>
  <c r="DT133" i="15"/>
  <c r="DT157" i="15"/>
  <c r="DT253" i="15"/>
  <c r="DU85" i="15"/>
  <c r="DU109" i="15"/>
  <c r="DU133" i="15"/>
  <c r="DU157" i="15"/>
  <c r="DU253" i="15"/>
  <c r="DV85" i="15"/>
  <c r="DV109" i="15"/>
  <c r="DV133" i="15"/>
  <c r="DV157" i="15"/>
  <c r="DV253" i="15"/>
  <c r="DW85" i="15"/>
  <c r="DW109" i="15"/>
  <c r="DW133" i="15"/>
  <c r="DW157" i="15"/>
  <c r="DW253" i="15"/>
  <c r="DX85" i="15"/>
  <c r="DX109" i="15"/>
  <c r="DX133" i="15"/>
  <c r="DX157" i="15"/>
  <c r="DX253" i="15"/>
  <c r="DY85" i="15"/>
  <c r="DY109" i="15"/>
  <c r="DY133" i="15"/>
  <c r="DY157" i="15"/>
  <c r="DY253" i="15"/>
  <c r="G253" i="15"/>
  <c r="D566" i="15"/>
  <c r="I566" i="15"/>
  <c r="I568" i="15"/>
  <c r="D573" i="15"/>
  <c r="I573" i="15"/>
  <c r="D574" i="15"/>
  <c r="I574" i="15"/>
  <c r="D575" i="15"/>
  <c r="I575" i="15"/>
  <c r="D577" i="15"/>
  <c r="I577" i="15"/>
  <c r="D578" i="15"/>
  <c r="I578" i="15"/>
  <c r="D579" i="15"/>
  <c r="I579" i="15"/>
  <c r="D581" i="15"/>
  <c r="I581" i="15"/>
  <c r="D582" i="15"/>
  <c r="I582" i="15"/>
  <c r="D583" i="15"/>
  <c r="I583" i="15"/>
  <c r="D585" i="15"/>
  <c r="I585" i="15"/>
  <c r="D586" i="15"/>
  <c r="I586" i="15"/>
  <c r="D587" i="15"/>
  <c r="I587" i="15"/>
  <c r="D589" i="15"/>
  <c r="I589" i="15"/>
  <c r="D590" i="15"/>
  <c r="I590" i="15"/>
  <c r="D591" i="15"/>
  <c r="I591" i="15"/>
  <c r="I593" i="15"/>
  <c r="D597" i="15"/>
  <c r="I597" i="15"/>
  <c r="D598" i="15"/>
  <c r="I598" i="15"/>
  <c r="D599" i="15"/>
  <c r="I599" i="15"/>
  <c r="D601" i="15"/>
  <c r="I601" i="15"/>
  <c r="D602" i="15"/>
  <c r="I602" i="15"/>
  <c r="D603" i="15"/>
  <c r="I603" i="15"/>
  <c r="D605" i="15"/>
  <c r="I605" i="15"/>
  <c r="D606" i="15"/>
  <c r="I606" i="15"/>
  <c r="D607" i="15"/>
  <c r="I607" i="15"/>
  <c r="D609" i="15"/>
  <c r="I609" i="15"/>
  <c r="D610" i="15"/>
  <c r="I610" i="15"/>
  <c r="D611" i="15"/>
  <c r="I611" i="15"/>
  <c r="D613" i="15"/>
  <c r="I613" i="15"/>
  <c r="D614" i="15"/>
  <c r="I614" i="15"/>
  <c r="D615" i="15"/>
  <c r="I615" i="15"/>
  <c r="I617" i="15"/>
  <c r="D621" i="15"/>
  <c r="I621" i="15"/>
  <c r="D622" i="15"/>
  <c r="I622" i="15"/>
  <c r="D623" i="15"/>
  <c r="I623" i="15"/>
  <c r="D625" i="15"/>
  <c r="I625" i="15"/>
  <c r="D626" i="15"/>
  <c r="I626" i="15"/>
  <c r="D627" i="15"/>
  <c r="I627" i="15"/>
  <c r="D629" i="15"/>
  <c r="I629" i="15"/>
  <c r="D630" i="15"/>
  <c r="I630" i="15"/>
  <c r="D631" i="15"/>
  <c r="I631" i="15"/>
  <c r="D633" i="15"/>
  <c r="I633" i="15"/>
  <c r="D634" i="15"/>
  <c r="I634" i="15"/>
  <c r="D635" i="15"/>
  <c r="I635" i="15"/>
  <c r="D637" i="15"/>
  <c r="I637" i="15"/>
  <c r="D638" i="15"/>
  <c r="I638" i="15"/>
  <c r="D639" i="15"/>
  <c r="I639" i="15"/>
  <c r="I641" i="15"/>
  <c r="D88" i="17"/>
  <c r="D645" i="15"/>
  <c r="I645" i="15"/>
  <c r="E88" i="17"/>
  <c r="D646" i="15"/>
  <c r="I646" i="15"/>
  <c r="F88" i="17"/>
  <c r="D647" i="15"/>
  <c r="I647" i="15"/>
  <c r="G88" i="17"/>
  <c r="D649" i="15"/>
  <c r="I649" i="15"/>
  <c r="H88" i="17"/>
  <c r="D650" i="15"/>
  <c r="I650" i="15"/>
  <c r="I88" i="17"/>
  <c r="D651" i="15"/>
  <c r="I651" i="15"/>
  <c r="J88" i="17"/>
  <c r="D653" i="15"/>
  <c r="I653" i="15"/>
  <c r="K88" i="17"/>
  <c r="D654" i="15"/>
  <c r="I654" i="15"/>
  <c r="L88" i="17"/>
  <c r="D655" i="15"/>
  <c r="I655" i="15"/>
  <c r="M88" i="17"/>
  <c r="D657" i="15"/>
  <c r="I657" i="15"/>
  <c r="N88" i="17"/>
  <c r="D658" i="15"/>
  <c r="I658" i="15"/>
  <c r="O88" i="17"/>
  <c r="D659" i="15"/>
  <c r="I659" i="15"/>
  <c r="P88" i="17"/>
  <c r="D661" i="15"/>
  <c r="I661" i="15"/>
  <c r="Q88" i="17"/>
  <c r="D662" i="15"/>
  <c r="I662" i="15"/>
  <c r="R88" i="17"/>
  <c r="D663" i="15"/>
  <c r="I663" i="15"/>
  <c r="I665" i="15"/>
  <c r="D669" i="15"/>
  <c r="I669" i="15"/>
  <c r="D670" i="15"/>
  <c r="I670" i="15"/>
  <c r="D671" i="15"/>
  <c r="I671" i="15"/>
  <c r="D673" i="15"/>
  <c r="I673" i="15"/>
  <c r="D674" i="15"/>
  <c r="I674" i="15"/>
  <c r="D675" i="15"/>
  <c r="I675" i="15"/>
  <c r="D677" i="15"/>
  <c r="I677" i="15"/>
  <c r="D678" i="15"/>
  <c r="I678" i="15"/>
  <c r="D679" i="15"/>
  <c r="I679" i="15"/>
  <c r="D681" i="15"/>
  <c r="I681" i="15"/>
  <c r="D682" i="15"/>
  <c r="I682" i="15"/>
  <c r="D683" i="15"/>
  <c r="I683" i="15"/>
  <c r="D685" i="15"/>
  <c r="I685" i="15"/>
  <c r="D686" i="15"/>
  <c r="I686" i="15"/>
  <c r="D687" i="15"/>
  <c r="I687" i="15"/>
  <c r="I689" i="15"/>
  <c r="D83" i="17"/>
  <c r="D693" i="15"/>
  <c r="I693" i="15"/>
  <c r="E83" i="17"/>
  <c r="D694" i="15"/>
  <c r="I694" i="15"/>
  <c r="F83" i="17"/>
  <c r="D695" i="15"/>
  <c r="I695" i="15"/>
  <c r="G83" i="17"/>
  <c r="D697" i="15"/>
  <c r="I697" i="15"/>
  <c r="H83" i="17"/>
  <c r="D698" i="15"/>
  <c r="I698" i="15"/>
  <c r="I83" i="17"/>
  <c r="D699" i="15"/>
  <c r="I699" i="15"/>
  <c r="J83" i="17"/>
  <c r="D701" i="15"/>
  <c r="I701" i="15"/>
  <c r="K83" i="17"/>
  <c r="D702" i="15"/>
  <c r="I702" i="15"/>
  <c r="L83" i="17"/>
  <c r="D703" i="15"/>
  <c r="I703" i="15"/>
  <c r="M83" i="17"/>
  <c r="D705" i="15"/>
  <c r="I705" i="15"/>
  <c r="N83" i="17"/>
  <c r="D706" i="15"/>
  <c r="I706" i="15"/>
  <c r="O83" i="17"/>
  <c r="D707" i="15"/>
  <c r="I707" i="15"/>
  <c r="P83" i="17"/>
  <c r="D709" i="15"/>
  <c r="I709" i="15"/>
  <c r="Q83" i="17"/>
  <c r="D710" i="15"/>
  <c r="I710" i="15"/>
  <c r="R83" i="17"/>
  <c r="D711" i="15"/>
  <c r="I711" i="15"/>
  <c r="I713" i="15"/>
  <c r="D717" i="15"/>
  <c r="I717" i="15"/>
  <c r="D718" i="15"/>
  <c r="I718" i="15"/>
  <c r="D719" i="15"/>
  <c r="I719" i="15"/>
  <c r="D721" i="15"/>
  <c r="I721" i="15"/>
  <c r="D722" i="15"/>
  <c r="I722" i="15"/>
  <c r="D723" i="15"/>
  <c r="I723" i="15"/>
  <c r="D725" i="15"/>
  <c r="I725" i="15"/>
  <c r="D726" i="15"/>
  <c r="I726" i="15"/>
  <c r="D727" i="15"/>
  <c r="I727" i="15"/>
  <c r="D729" i="15"/>
  <c r="I729" i="15"/>
  <c r="D730" i="15"/>
  <c r="I730" i="15"/>
  <c r="D731" i="15"/>
  <c r="I731" i="15"/>
  <c r="D733" i="15"/>
  <c r="I733" i="15"/>
  <c r="D734" i="15"/>
  <c r="I734" i="15"/>
  <c r="D735" i="15"/>
  <c r="I735" i="15"/>
  <c r="I737" i="15"/>
  <c r="D10" i="20"/>
  <c r="D742" i="15"/>
  <c r="I742" i="15"/>
  <c r="E10" i="20"/>
  <c r="D743" i="15"/>
  <c r="I743" i="15"/>
  <c r="F10" i="20"/>
  <c r="D744" i="15"/>
  <c r="I744" i="15"/>
  <c r="G10" i="20"/>
  <c r="D745" i="15"/>
  <c r="I745" i="15"/>
  <c r="H10" i="20"/>
  <c r="D746" i="15"/>
  <c r="I746" i="15"/>
  <c r="I749" i="15"/>
  <c r="I750" i="15"/>
  <c r="I751" i="15"/>
  <c r="I752" i="15"/>
  <c r="I753" i="15"/>
  <c r="D756" i="15"/>
  <c r="I756" i="15"/>
  <c r="D757" i="15"/>
  <c r="I757" i="15"/>
  <c r="D758" i="15"/>
  <c r="I758" i="15"/>
  <c r="D759" i="15"/>
  <c r="I759" i="15"/>
  <c r="D760" i="15"/>
  <c r="I760" i="15"/>
  <c r="I763" i="15"/>
  <c r="I764" i="15"/>
  <c r="I765" i="15"/>
  <c r="I766" i="15"/>
  <c r="I767" i="15"/>
  <c r="D771" i="15"/>
  <c r="I771" i="15"/>
  <c r="D772" i="15"/>
  <c r="I772" i="15"/>
  <c r="D773" i="15"/>
  <c r="I773" i="15"/>
  <c r="D774" i="15"/>
  <c r="I774" i="15"/>
  <c r="D775" i="15"/>
  <c r="I775" i="15"/>
  <c r="I777" i="15"/>
  <c r="D781" i="15"/>
  <c r="D782" i="15"/>
  <c r="D783" i="15"/>
  <c r="D785" i="15"/>
  <c r="D786" i="15"/>
  <c r="D787" i="15"/>
  <c r="D789" i="15"/>
  <c r="D790" i="15"/>
  <c r="D791" i="15"/>
  <c r="D793" i="15"/>
  <c r="D794" i="15"/>
  <c r="D795" i="15"/>
  <c r="D797" i="15"/>
  <c r="D798" i="15"/>
  <c r="D799" i="15"/>
  <c r="I781" i="15"/>
  <c r="I782" i="15"/>
  <c r="I783" i="15"/>
  <c r="I785" i="15"/>
  <c r="I786" i="15"/>
  <c r="I787" i="15"/>
  <c r="I789" i="15"/>
  <c r="I790" i="15"/>
  <c r="I791" i="15"/>
  <c r="I793" i="15"/>
  <c r="I794" i="15"/>
  <c r="I795" i="15"/>
  <c r="I797" i="15"/>
  <c r="I798" i="15"/>
  <c r="I799" i="15"/>
  <c r="I801" i="15"/>
  <c r="D805" i="15"/>
  <c r="I805" i="15"/>
  <c r="D806" i="15"/>
  <c r="I806" i="15"/>
  <c r="D807" i="15"/>
  <c r="I807" i="15"/>
  <c r="D809" i="15"/>
  <c r="I809" i="15"/>
  <c r="D810" i="15"/>
  <c r="I810" i="15"/>
  <c r="D811" i="15"/>
  <c r="I811" i="15"/>
  <c r="D813" i="15"/>
  <c r="I813" i="15"/>
  <c r="D814" i="15"/>
  <c r="I814" i="15"/>
  <c r="D815" i="15"/>
  <c r="I815" i="15"/>
  <c r="D817" i="15"/>
  <c r="I817" i="15"/>
  <c r="D818" i="15"/>
  <c r="I818" i="15"/>
  <c r="D819" i="15"/>
  <c r="I819" i="15"/>
  <c r="D821" i="15"/>
  <c r="I821" i="15"/>
  <c r="D822" i="15"/>
  <c r="I822" i="15"/>
  <c r="D823" i="15"/>
  <c r="I823" i="15"/>
  <c r="I825" i="15"/>
  <c r="I829" i="15"/>
  <c r="I830" i="15"/>
  <c r="I831" i="15"/>
  <c r="I833" i="15"/>
  <c r="I834" i="15"/>
  <c r="I835" i="15"/>
  <c r="I837" i="15"/>
  <c r="I838" i="15"/>
  <c r="I839" i="15"/>
  <c r="I841" i="15"/>
  <c r="I842" i="15"/>
  <c r="I843" i="15"/>
  <c r="I845" i="15"/>
  <c r="I846" i="15"/>
  <c r="I847" i="15"/>
  <c r="I849" i="15"/>
  <c r="I853" i="15"/>
  <c r="I854" i="15"/>
  <c r="I855" i="15"/>
  <c r="I856" i="15"/>
  <c r="I857" i="15"/>
  <c r="I858" i="15"/>
  <c r="I860" i="15"/>
  <c r="I861" i="15"/>
  <c r="D865" i="15"/>
  <c r="I865" i="15"/>
  <c r="D866" i="15"/>
  <c r="I866" i="15"/>
  <c r="D867" i="15"/>
  <c r="I867" i="15"/>
  <c r="D869" i="15"/>
  <c r="I869" i="15"/>
  <c r="D870" i="15"/>
  <c r="I870" i="15"/>
  <c r="D871" i="15"/>
  <c r="I871" i="15"/>
  <c r="D873" i="15"/>
  <c r="I873" i="15"/>
  <c r="D874" i="15"/>
  <c r="I874" i="15"/>
  <c r="D875" i="15"/>
  <c r="I875" i="15"/>
  <c r="D877" i="15"/>
  <c r="I877" i="15"/>
  <c r="D878" i="15"/>
  <c r="I878" i="15"/>
  <c r="D879" i="15"/>
  <c r="I879" i="15"/>
  <c r="D881" i="15"/>
  <c r="I881" i="15"/>
  <c r="D882" i="15"/>
  <c r="I882" i="15"/>
  <c r="D883" i="15"/>
  <c r="I883" i="15"/>
  <c r="I885" i="15"/>
  <c r="D892" i="15"/>
  <c r="I892" i="15"/>
  <c r="D893" i="15"/>
  <c r="I893" i="15"/>
  <c r="D894" i="15"/>
  <c r="I894" i="15"/>
  <c r="D896" i="15"/>
  <c r="I896" i="15"/>
  <c r="D897" i="15"/>
  <c r="I897" i="15"/>
  <c r="D898" i="15"/>
  <c r="I898" i="15"/>
  <c r="D900" i="15"/>
  <c r="I900" i="15"/>
  <c r="D901" i="15"/>
  <c r="I901" i="15"/>
  <c r="D902" i="15"/>
  <c r="I902" i="15"/>
  <c r="D904" i="15"/>
  <c r="I904" i="15"/>
  <c r="D905" i="15"/>
  <c r="I905" i="15"/>
  <c r="D906" i="15"/>
  <c r="I906" i="15"/>
  <c r="D908" i="15"/>
  <c r="I908" i="15"/>
  <c r="D909" i="15"/>
  <c r="I909" i="15"/>
  <c r="D910" i="15"/>
  <c r="I910" i="15"/>
  <c r="I912" i="15"/>
  <c r="J356" i="15"/>
  <c r="J19" i="15"/>
  <c r="J404" i="15"/>
  <c r="J452" i="15"/>
  <c r="J500" i="15"/>
  <c r="J548" i="15"/>
  <c r="E742" i="15"/>
  <c r="F742" i="15"/>
  <c r="J742" i="15"/>
  <c r="J749" i="15"/>
  <c r="J756" i="15"/>
  <c r="J763" i="15"/>
  <c r="J771" i="15"/>
  <c r="J743" i="15"/>
  <c r="J750" i="15"/>
  <c r="J757" i="15"/>
  <c r="J764" i="15"/>
  <c r="J772" i="15"/>
  <c r="J744" i="15"/>
  <c r="J751" i="15"/>
  <c r="J758" i="15"/>
  <c r="J765" i="15"/>
  <c r="J773" i="15"/>
  <c r="J745" i="15"/>
  <c r="J752" i="15"/>
  <c r="J759" i="15"/>
  <c r="J766" i="15"/>
  <c r="J774" i="15"/>
  <c r="J746" i="15"/>
  <c r="J753" i="15"/>
  <c r="J760" i="15"/>
  <c r="J767" i="15"/>
  <c r="J775" i="15"/>
  <c r="J777" i="15"/>
  <c r="J781" i="15"/>
  <c r="J829" i="15"/>
  <c r="J805" i="15"/>
  <c r="J865" i="15"/>
  <c r="J892" i="15"/>
  <c r="K356" i="15"/>
  <c r="E19" i="15"/>
  <c r="F19" i="15"/>
  <c r="K19" i="15"/>
  <c r="K404" i="15"/>
  <c r="K452" i="15"/>
  <c r="K500" i="15"/>
  <c r="K548" i="15"/>
  <c r="K742" i="15"/>
  <c r="K749" i="15"/>
  <c r="K756" i="15"/>
  <c r="K763" i="15"/>
  <c r="K771" i="15"/>
  <c r="E743" i="15"/>
  <c r="F743" i="15"/>
  <c r="K743" i="15"/>
  <c r="K750" i="15"/>
  <c r="K757" i="15"/>
  <c r="K764" i="15"/>
  <c r="K772" i="15"/>
  <c r="K744" i="15"/>
  <c r="K751" i="15"/>
  <c r="K758" i="15"/>
  <c r="K765" i="15"/>
  <c r="K773" i="15"/>
  <c r="E745" i="15"/>
  <c r="F745" i="15"/>
  <c r="K745" i="15"/>
  <c r="K752" i="15"/>
  <c r="K759" i="15"/>
  <c r="K766" i="15"/>
  <c r="K774" i="15"/>
  <c r="K746" i="15"/>
  <c r="K753" i="15"/>
  <c r="K760" i="15"/>
  <c r="K767" i="15"/>
  <c r="K775" i="15"/>
  <c r="K777" i="15"/>
  <c r="K781" i="15"/>
  <c r="K829" i="15"/>
  <c r="K805" i="15"/>
  <c r="K865" i="15"/>
  <c r="K892" i="15"/>
  <c r="L356" i="15"/>
  <c r="L19" i="15"/>
  <c r="L404" i="15"/>
  <c r="L452" i="15"/>
  <c r="L500" i="15"/>
  <c r="L548" i="15"/>
  <c r="L742" i="15"/>
  <c r="L749" i="15"/>
  <c r="L756" i="15"/>
  <c r="L763" i="15"/>
  <c r="L771" i="15"/>
  <c r="L743" i="15"/>
  <c r="L750" i="15"/>
  <c r="L757" i="15"/>
  <c r="L764" i="15"/>
  <c r="L772" i="15"/>
  <c r="L744" i="15"/>
  <c r="L751" i="15"/>
  <c r="L758" i="15"/>
  <c r="L765" i="15"/>
  <c r="L773" i="15"/>
  <c r="L745" i="15"/>
  <c r="L752" i="15"/>
  <c r="L759" i="15"/>
  <c r="L766" i="15"/>
  <c r="L774" i="15"/>
  <c r="L746" i="15"/>
  <c r="L753" i="15"/>
  <c r="L760" i="15"/>
  <c r="L767" i="15"/>
  <c r="L775" i="15"/>
  <c r="L777" i="15"/>
  <c r="L781" i="15"/>
  <c r="L829" i="15"/>
  <c r="L805" i="15"/>
  <c r="L865" i="15"/>
  <c r="L892" i="15"/>
  <c r="M356" i="15"/>
  <c r="M19" i="15"/>
  <c r="M404" i="15"/>
  <c r="M452" i="15"/>
  <c r="M500" i="15"/>
  <c r="M548" i="15"/>
  <c r="M742" i="15"/>
  <c r="M749" i="15"/>
  <c r="M756" i="15"/>
  <c r="M763" i="15"/>
  <c r="M771" i="15"/>
  <c r="M743" i="15"/>
  <c r="M750" i="15"/>
  <c r="M757" i="15"/>
  <c r="M764" i="15"/>
  <c r="M772" i="15"/>
  <c r="M744" i="15"/>
  <c r="M751" i="15"/>
  <c r="M758" i="15"/>
  <c r="M765" i="15"/>
  <c r="M773" i="15"/>
  <c r="M745" i="15"/>
  <c r="M752" i="15"/>
  <c r="M759" i="15"/>
  <c r="M766" i="15"/>
  <c r="M774" i="15"/>
  <c r="M746" i="15"/>
  <c r="M753" i="15"/>
  <c r="M760" i="15"/>
  <c r="M767" i="15"/>
  <c r="M775" i="15"/>
  <c r="M777" i="15"/>
  <c r="M781" i="15"/>
  <c r="M829" i="15"/>
  <c r="M805" i="15"/>
  <c r="M865" i="15"/>
  <c r="M892" i="15"/>
  <c r="N356" i="15"/>
  <c r="N19" i="15"/>
  <c r="N404" i="15"/>
  <c r="N452" i="15"/>
  <c r="N500" i="15"/>
  <c r="N548" i="15"/>
  <c r="N742" i="15"/>
  <c r="N749" i="15"/>
  <c r="N756" i="15"/>
  <c r="N763" i="15"/>
  <c r="N771" i="15"/>
  <c r="N743" i="15"/>
  <c r="N750" i="15"/>
  <c r="N757" i="15"/>
  <c r="N764" i="15"/>
  <c r="N772" i="15"/>
  <c r="N744" i="15"/>
  <c r="N751" i="15"/>
  <c r="N758" i="15"/>
  <c r="N765" i="15"/>
  <c r="N773" i="15"/>
  <c r="N745" i="15"/>
  <c r="N752" i="15"/>
  <c r="N759" i="15"/>
  <c r="N766" i="15"/>
  <c r="N774" i="15"/>
  <c r="N746" i="15"/>
  <c r="N753" i="15"/>
  <c r="N760" i="15"/>
  <c r="N767" i="15"/>
  <c r="N775" i="15"/>
  <c r="N777" i="15"/>
  <c r="N781" i="15"/>
  <c r="N829" i="15"/>
  <c r="N805" i="15"/>
  <c r="N865" i="15"/>
  <c r="N892" i="15"/>
  <c r="O356" i="15"/>
  <c r="O19" i="15"/>
  <c r="O404" i="15"/>
  <c r="O452" i="15"/>
  <c r="O500" i="15"/>
  <c r="O548" i="15"/>
  <c r="O742" i="15"/>
  <c r="O749" i="15"/>
  <c r="O756" i="15"/>
  <c r="O763" i="15"/>
  <c r="O771" i="15"/>
  <c r="O743" i="15"/>
  <c r="O750" i="15"/>
  <c r="O757" i="15"/>
  <c r="O764" i="15"/>
  <c r="O772" i="15"/>
  <c r="O744" i="15"/>
  <c r="O751" i="15"/>
  <c r="O758" i="15"/>
  <c r="O765" i="15"/>
  <c r="O773" i="15"/>
  <c r="O745" i="15"/>
  <c r="O752" i="15"/>
  <c r="O759" i="15"/>
  <c r="O766" i="15"/>
  <c r="O774" i="15"/>
  <c r="O746" i="15"/>
  <c r="O753" i="15"/>
  <c r="O760" i="15"/>
  <c r="O767" i="15"/>
  <c r="O775" i="15"/>
  <c r="O777" i="15"/>
  <c r="O781" i="15"/>
  <c r="O829" i="15"/>
  <c r="O805" i="15"/>
  <c r="O865" i="15"/>
  <c r="O892" i="15"/>
  <c r="P356" i="15"/>
  <c r="P19" i="15"/>
  <c r="P404" i="15"/>
  <c r="P452" i="15"/>
  <c r="P500" i="15"/>
  <c r="P548" i="15"/>
  <c r="P742" i="15"/>
  <c r="P749" i="15"/>
  <c r="P756" i="15"/>
  <c r="P763" i="15"/>
  <c r="P771" i="15"/>
  <c r="P743" i="15"/>
  <c r="P750" i="15"/>
  <c r="P757" i="15"/>
  <c r="P764" i="15"/>
  <c r="P772" i="15"/>
  <c r="E744" i="15"/>
  <c r="F744" i="15"/>
  <c r="P744" i="15"/>
  <c r="P751" i="15"/>
  <c r="P758" i="15"/>
  <c r="P765" i="15"/>
  <c r="P773" i="15"/>
  <c r="P745" i="15"/>
  <c r="P752" i="15"/>
  <c r="P759" i="15"/>
  <c r="P766" i="15"/>
  <c r="P774" i="15"/>
  <c r="E746" i="15"/>
  <c r="F746" i="15"/>
  <c r="P746" i="15"/>
  <c r="P753" i="15"/>
  <c r="P760" i="15"/>
  <c r="P767" i="15"/>
  <c r="P775" i="15"/>
  <c r="P777" i="15"/>
  <c r="P781" i="15"/>
  <c r="P829" i="15"/>
  <c r="P805" i="15"/>
  <c r="P865" i="15"/>
  <c r="P892" i="15"/>
  <c r="Q356" i="15"/>
  <c r="Q19" i="15"/>
  <c r="Q404" i="15"/>
  <c r="Q452" i="15"/>
  <c r="Q500" i="15"/>
  <c r="Q548" i="15"/>
  <c r="Q742" i="15"/>
  <c r="Q749" i="15"/>
  <c r="Q756" i="15"/>
  <c r="Q763" i="15"/>
  <c r="Q771" i="15"/>
  <c r="Q743" i="15"/>
  <c r="Q750" i="15"/>
  <c r="Q757" i="15"/>
  <c r="Q764" i="15"/>
  <c r="Q772" i="15"/>
  <c r="Q744" i="15"/>
  <c r="Q751" i="15"/>
  <c r="Q758" i="15"/>
  <c r="Q765" i="15"/>
  <c r="Q773" i="15"/>
  <c r="Q745" i="15"/>
  <c r="Q752" i="15"/>
  <c r="Q759" i="15"/>
  <c r="Q766" i="15"/>
  <c r="Q774" i="15"/>
  <c r="Q746" i="15"/>
  <c r="Q753" i="15"/>
  <c r="Q760" i="15"/>
  <c r="Q767" i="15"/>
  <c r="Q775" i="15"/>
  <c r="Q777" i="15"/>
  <c r="Q781" i="15"/>
  <c r="Q829" i="15"/>
  <c r="Q805" i="15"/>
  <c r="Q865" i="15"/>
  <c r="Q892" i="15"/>
  <c r="R356" i="15"/>
  <c r="R19" i="15"/>
  <c r="R404" i="15"/>
  <c r="R452" i="15"/>
  <c r="R500" i="15"/>
  <c r="R548" i="15"/>
  <c r="R742" i="15"/>
  <c r="R749" i="15"/>
  <c r="R756" i="15"/>
  <c r="R763" i="15"/>
  <c r="R771" i="15"/>
  <c r="R743" i="15"/>
  <c r="R750" i="15"/>
  <c r="R757" i="15"/>
  <c r="R764" i="15"/>
  <c r="R772" i="15"/>
  <c r="R744" i="15"/>
  <c r="R751" i="15"/>
  <c r="R758" i="15"/>
  <c r="R765" i="15"/>
  <c r="R773" i="15"/>
  <c r="R745" i="15"/>
  <c r="R752" i="15"/>
  <c r="R759" i="15"/>
  <c r="R766" i="15"/>
  <c r="R774" i="15"/>
  <c r="R746" i="15"/>
  <c r="R753" i="15"/>
  <c r="R760" i="15"/>
  <c r="R767" i="15"/>
  <c r="R775" i="15"/>
  <c r="R777" i="15"/>
  <c r="R781" i="15"/>
  <c r="R829" i="15"/>
  <c r="R805" i="15"/>
  <c r="R865" i="15"/>
  <c r="R892" i="15"/>
  <c r="S356" i="15"/>
  <c r="S19" i="15"/>
  <c r="S404" i="15"/>
  <c r="S452" i="15"/>
  <c r="S500" i="15"/>
  <c r="S548" i="15"/>
  <c r="S742" i="15"/>
  <c r="S749" i="15"/>
  <c r="S756" i="15"/>
  <c r="S763" i="15"/>
  <c r="S771" i="15"/>
  <c r="S743" i="15"/>
  <c r="S750" i="15"/>
  <c r="S757" i="15"/>
  <c r="S764" i="15"/>
  <c r="S772" i="15"/>
  <c r="S744" i="15"/>
  <c r="S751" i="15"/>
  <c r="S758" i="15"/>
  <c r="S765" i="15"/>
  <c r="S773" i="15"/>
  <c r="S745" i="15"/>
  <c r="S752" i="15"/>
  <c r="S759" i="15"/>
  <c r="S766" i="15"/>
  <c r="S774" i="15"/>
  <c r="S746" i="15"/>
  <c r="S753" i="15"/>
  <c r="S760" i="15"/>
  <c r="S767" i="15"/>
  <c r="S775" i="15"/>
  <c r="S777" i="15"/>
  <c r="S781" i="15"/>
  <c r="S829" i="15"/>
  <c r="S805" i="15"/>
  <c r="S865" i="15"/>
  <c r="S892" i="15"/>
  <c r="T356" i="15"/>
  <c r="T19" i="15"/>
  <c r="T404" i="15"/>
  <c r="T452" i="15"/>
  <c r="T500" i="15"/>
  <c r="T548" i="15"/>
  <c r="T742" i="15"/>
  <c r="T749" i="15"/>
  <c r="T756" i="15"/>
  <c r="T763" i="15"/>
  <c r="T771" i="15"/>
  <c r="T743" i="15"/>
  <c r="T750" i="15"/>
  <c r="T757" i="15"/>
  <c r="T764" i="15"/>
  <c r="T772" i="15"/>
  <c r="T744" i="15"/>
  <c r="T751" i="15"/>
  <c r="T758" i="15"/>
  <c r="T765" i="15"/>
  <c r="T773" i="15"/>
  <c r="T745" i="15"/>
  <c r="T752" i="15"/>
  <c r="T759" i="15"/>
  <c r="T766" i="15"/>
  <c r="T774" i="15"/>
  <c r="T746" i="15"/>
  <c r="T753" i="15"/>
  <c r="T760" i="15"/>
  <c r="T767" i="15"/>
  <c r="T775" i="15"/>
  <c r="T777" i="15"/>
  <c r="T781" i="15"/>
  <c r="T829" i="15"/>
  <c r="T805" i="15"/>
  <c r="T865" i="15"/>
  <c r="T892" i="15"/>
  <c r="U356" i="15"/>
  <c r="U19" i="15"/>
  <c r="U404" i="15"/>
  <c r="U452" i="15"/>
  <c r="U500" i="15"/>
  <c r="U548" i="15"/>
  <c r="U742" i="15"/>
  <c r="U749" i="15"/>
  <c r="U756" i="15"/>
  <c r="U763" i="15"/>
  <c r="U771" i="15"/>
  <c r="U743" i="15"/>
  <c r="U750" i="15"/>
  <c r="U757" i="15"/>
  <c r="U764" i="15"/>
  <c r="U772" i="15"/>
  <c r="U744" i="15"/>
  <c r="U751" i="15"/>
  <c r="U758" i="15"/>
  <c r="U765" i="15"/>
  <c r="U773" i="15"/>
  <c r="U745" i="15"/>
  <c r="U752" i="15"/>
  <c r="U759" i="15"/>
  <c r="U766" i="15"/>
  <c r="U774" i="15"/>
  <c r="U746" i="15"/>
  <c r="U753" i="15"/>
  <c r="U760" i="15"/>
  <c r="U767" i="15"/>
  <c r="U775" i="15"/>
  <c r="U777" i="15"/>
  <c r="U781" i="15"/>
  <c r="U829" i="15"/>
  <c r="U805" i="15"/>
  <c r="U865" i="15"/>
  <c r="U892" i="15"/>
  <c r="V356" i="15"/>
  <c r="V19" i="15"/>
  <c r="V404" i="15"/>
  <c r="V452" i="15"/>
  <c r="V500" i="15"/>
  <c r="V548" i="15"/>
  <c r="V742" i="15"/>
  <c r="V749" i="15"/>
  <c r="V756" i="15"/>
  <c r="V763" i="15"/>
  <c r="V771" i="15"/>
  <c r="V743" i="15"/>
  <c r="V750" i="15"/>
  <c r="V757" i="15"/>
  <c r="V764" i="15"/>
  <c r="V772" i="15"/>
  <c r="V744" i="15"/>
  <c r="V751" i="15"/>
  <c r="V758" i="15"/>
  <c r="V765" i="15"/>
  <c r="V773" i="15"/>
  <c r="V745" i="15"/>
  <c r="V752" i="15"/>
  <c r="V759" i="15"/>
  <c r="V766" i="15"/>
  <c r="V774" i="15"/>
  <c r="V746" i="15"/>
  <c r="V753" i="15"/>
  <c r="V760" i="15"/>
  <c r="V767" i="15"/>
  <c r="V775" i="15"/>
  <c r="V777" i="15"/>
  <c r="V781" i="15"/>
  <c r="V829" i="15"/>
  <c r="V805" i="15"/>
  <c r="V865" i="15"/>
  <c r="V892" i="15"/>
  <c r="W356" i="15"/>
  <c r="W19" i="15"/>
  <c r="W404" i="15"/>
  <c r="W452" i="15"/>
  <c r="W500" i="15"/>
  <c r="W548" i="15"/>
  <c r="W742" i="15"/>
  <c r="W749" i="15"/>
  <c r="W756" i="15"/>
  <c r="W763" i="15"/>
  <c r="W771" i="15"/>
  <c r="W743" i="15"/>
  <c r="W750" i="15"/>
  <c r="W757" i="15"/>
  <c r="W764" i="15"/>
  <c r="W772" i="15"/>
  <c r="W744" i="15"/>
  <c r="W751" i="15"/>
  <c r="W758" i="15"/>
  <c r="W765" i="15"/>
  <c r="W773" i="15"/>
  <c r="W745" i="15"/>
  <c r="W752" i="15"/>
  <c r="W759" i="15"/>
  <c r="W766" i="15"/>
  <c r="W774" i="15"/>
  <c r="W746" i="15"/>
  <c r="W753" i="15"/>
  <c r="W760" i="15"/>
  <c r="W767" i="15"/>
  <c r="W775" i="15"/>
  <c r="W777" i="15"/>
  <c r="W781" i="15"/>
  <c r="W829" i="15"/>
  <c r="W805" i="15"/>
  <c r="W865" i="15"/>
  <c r="W892" i="15"/>
  <c r="X356" i="15"/>
  <c r="X19" i="15"/>
  <c r="X404" i="15"/>
  <c r="X452" i="15"/>
  <c r="X500" i="15"/>
  <c r="X548" i="15"/>
  <c r="X742" i="15"/>
  <c r="X749" i="15"/>
  <c r="X756" i="15"/>
  <c r="X763" i="15"/>
  <c r="X771" i="15"/>
  <c r="X743" i="15"/>
  <c r="X750" i="15"/>
  <c r="X757" i="15"/>
  <c r="X764" i="15"/>
  <c r="X772" i="15"/>
  <c r="X744" i="15"/>
  <c r="X751" i="15"/>
  <c r="X758" i="15"/>
  <c r="X765" i="15"/>
  <c r="X773" i="15"/>
  <c r="X745" i="15"/>
  <c r="X752" i="15"/>
  <c r="X759" i="15"/>
  <c r="X766" i="15"/>
  <c r="X774" i="15"/>
  <c r="X746" i="15"/>
  <c r="X753" i="15"/>
  <c r="X760" i="15"/>
  <c r="X767" i="15"/>
  <c r="X775" i="15"/>
  <c r="X777" i="15"/>
  <c r="X781" i="15"/>
  <c r="X829" i="15"/>
  <c r="X805" i="15"/>
  <c r="X865" i="15"/>
  <c r="X892" i="15"/>
  <c r="Y356" i="15"/>
  <c r="Y19" i="15"/>
  <c r="Y404" i="15"/>
  <c r="Y452" i="15"/>
  <c r="Y500" i="15"/>
  <c r="Y548" i="15"/>
  <c r="Y742" i="15"/>
  <c r="Y749" i="15"/>
  <c r="Y756" i="15"/>
  <c r="Y763" i="15"/>
  <c r="Y771" i="15"/>
  <c r="Y743" i="15"/>
  <c r="Y750" i="15"/>
  <c r="Y757" i="15"/>
  <c r="Y764" i="15"/>
  <c r="Y772" i="15"/>
  <c r="Y744" i="15"/>
  <c r="Y751" i="15"/>
  <c r="Y758" i="15"/>
  <c r="Y765" i="15"/>
  <c r="Y773" i="15"/>
  <c r="Y745" i="15"/>
  <c r="Y752" i="15"/>
  <c r="Y759" i="15"/>
  <c r="Y766" i="15"/>
  <c r="Y774" i="15"/>
  <c r="Y746" i="15"/>
  <c r="Y753" i="15"/>
  <c r="Y760" i="15"/>
  <c r="Y767" i="15"/>
  <c r="Y775" i="15"/>
  <c r="Y777" i="15"/>
  <c r="Y781" i="15"/>
  <c r="Y829" i="15"/>
  <c r="Y805" i="15"/>
  <c r="Y865" i="15"/>
  <c r="Y892" i="15"/>
  <c r="Z356" i="15"/>
  <c r="Z19" i="15"/>
  <c r="Z404" i="15"/>
  <c r="Z452" i="15"/>
  <c r="Z500" i="15"/>
  <c r="Z548" i="15"/>
  <c r="Z742" i="15"/>
  <c r="Z749" i="15"/>
  <c r="Z756" i="15"/>
  <c r="Z763" i="15"/>
  <c r="Z771" i="15"/>
  <c r="Z743" i="15"/>
  <c r="Z750" i="15"/>
  <c r="Z757" i="15"/>
  <c r="Z764" i="15"/>
  <c r="Z772" i="15"/>
  <c r="Z744" i="15"/>
  <c r="Z751" i="15"/>
  <c r="Z758" i="15"/>
  <c r="Z765" i="15"/>
  <c r="Z773" i="15"/>
  <c r="Z745" i="15"/>
  <c r="Z752" i="15"/>
  <c r="Z759" i="15"/>
  <c r="Z766" i="15"/>
  <c r="Z774" i="15"/>
  <c r="Z746" i="15"/>
  <c r="Z753" i="15"/>
  <c r="Z760" i="15"/>
  <c r="Z767" i="15"/>
  <c r="Z775" i="15"/>
  <c r="Z777" i="15"/>
  <c r="Z781" i="15"/>
  <c r="Z829" i="15"/>
  <c r="Z805" i="15"/>
  <c r="Z865" i="15"/>
  <c r="Z892" i="15"/>
  <c r="AA356" i="15"/>
  <c r="AA19" i="15"/>
  <c r="AA404" i="15"/>
  <c r="AA452" i="15"/>
  <c r="AA500" i="15"/>
  <c r="AA548" i="15"/>
  <c r="AA742" i="15"/>
  <c r="AA749" i="15"/>
  <c r="AA756" i="15"/>
  <c r="AA763" i="15"/>
  <c r="AA771" i="15"/>
  <c r="AA743" i="15"/>
  <c r="AA750" i="15"/>
  <c r="AA757" i="15"/>
  <c r="AA764" i="15"/>
  <c r="AA772" i="15"/>
  <c r="AA744" i="15"/>
  <c r="AA751" i="15"/>
  <c r="AA758" i="15"/>
  <c r="AA765" i="15"/>
  <c r="AA773" i="15"/>
  <c r="AA745" i="15"/>
  <c r="AA752" i="15"/>
  <c r="AA759" i="15"/>
  <c r="AA766" i="15"/>
  <c r="AA774" i="15"/>
  <c r="AA746" i="15"/>
  <c r="AA753" i="15"/>
  <c r="AA760" i="15"/>
  <c r="AA767" i="15"/>
  <c r="AA775" i="15"/>
  <c r="AA777" i="15"/>
  <c r="AA781" i="15"/>
  <c r="AA829" i="15"/>
  <c r="AA805" i="15"/>
  <c r="AA865" i="15"/>
  <c r="AA892" i="15"/>
  <c r="AB356" i="15"/>
  <c r="AB19" i="15"/>
  <c r="AB404" i="15"/>
  <c r="AB452" i="15"/>
  <c r="AB500" i="15"/>
  <c r="AB548" i="15"/>
  <c r="AB742" i="15"/>
  <c r="AB749" i="15"/>
  <c r="AB756" i="15"/>
  <c r="AB763" i="15"/>
  <c r="AB771" i="15"/>
  <c r="AB743" i="15"/>
  <c r="AB750" i="15"/>
  <c r="AB757" i="15"/>
  <c r="AB764" i="15"/>
  <c r="AB772" i="15"/>
  <c r="AB744" i="15"/>
  <c r="AB751" i="15"/>
  <c r="AB758" i="15"/>
  <c r="AB765" i="15"/>
  <c r="AB773" i="15"/>
  <c r="AB745" i="15"/>
  <c r="AB752" i="15"/>
  <c r="AB759" i="15"/>
  <c r="AB766" i="15"/>
  <c r="AB774" i="15"/>
  <c r="AB746" i="15"/>
  <c r="AB753" i="15"/>
  <c r="AB760" i="15"/>
  <c r="AB767" i="15"/>
  <c r="AB775" i="15"/>
  <c r="AB777" i="15"/>
  <c r="AB781" i="15"/>
  <c r="AB829" i="15"/>
  <c r="AB805" i="15"/>
  <c r="AB865" i="15"/>
  <c r="AB892" i="15"/>
  <c r="AC356" i="15"/>
  <c r="AC19" i="15"/>
  <c r="AC404" i="15"/>
  <c r="AC452" i="15"/>
  <c r="AC500" i="15"/>
  <c r="AC548" i="15"/>
  <c r="AC742" i="15"/>
  <c r="AC749" i="15"/>
  <c r="AC756" i="15"/>
  <c r="AC763" i="15"/>
  <c r="AC771" i="15"/>
  <c r="AC743" i="15"/>
  <c r="AC750" i="15"/>
  <c r="AC757" i="15"/>
  <c r="AC764" i="15"/>
  <c r="AC772" i="15"/>
  <c r="AC744" i="15"/>
  <c r="AC751" i="15"/>
  <c r="AC758" i="15"/>
  <c r="AC765" i="15"/>
  <c r="AC773" i="15"/>
  <c r="AC745" i="15"/>
  <c r="AC752" i="15"/>
  <c r="AC759" i="15"/>
  <c r="AC766" i="15"/>
  <c r="AC774" i="15"/>
  <c r="AC746" i="15"/>
  <c r="AC753" i="15"/>
  <c r="AC760" i="15"/>
  <c r="AC767" i="15"/>
  <c r="AC775" i="15"/>
  <c r="AC777" i="15"/>
  <c r="AC781" i="15"/>
  <c r="AC829" i="15"/>
  <c r="AC805" i="15"/>
  <c r="AC865" i="15"/>
  <c r="AC892" i="15"/>
  <c r="AD356" i="15"/>
  <c r="AD19" i="15"/>
  <c r="AD404" i="15"/>
  <c r="AD452" i="15"/>
  <c r="AD500" i="15"/>
  <c r="AD548" i="15"/>
  <c r="AD742" i="15"/>
  <c r="AD749" i="15"/>
  <c r="AD756" i="15"/>
  <c r="AD763" i="15"/>
  <c r="AD771" i="15"/>
  <c r="AD743" i="15"/>
  <c r="AD750" i="15"/>
  <c r="AD757" i="15"/>
  <c r="AD764" i="15"/>
  <c r="AD772" i="15"/>
  <c r="AD744" i="15"/>
  <c r="AD751" i="15"/>
  <c r="AD758" i="15"/>
  <c r="AD765" i="15"/>
  <c r="AD773" i="15"/>
  <c r="AD745" i="15"/>
  <c r="AD752" i="15"/>
  <c r="AD759" i="15"/>
  <c r="AD766" i="15"/>
  <c r="AD774" i="15"/>
  <c r="AD746" i="15"/>
  <c r="AD753" i="15"/>
  <c r="AD760" i="15"/>
  <c r="AD767" i="15"/>
  <c r="AD775" i="15"/>
  <c r="AD777" i="15"/>
  <c r="AD781" i="15"/>
  <c r="AD829" i="15"/>
  <c r="AD805" i="15"/>
  <c r="AD865" i="15"/>
  <c r="AD892" i="15"/>
  <c r="AE356" i="15"/>
  <c r="AE19" i="15"/>
  <c r="AE404" i="15"/>
  <c r="AE452" i="15"/>
  <c r="AE500" i="15"/>
  <c r="AE548" i="15"/>
  <c r="AE742" i="15"/>
  <c r="AE749" i="15"/>
  <c r="AE756" i="15"/>
  <c r="AE763" i="15"/>
  <c r="AE771" i="15"/>
  <c r="AE743" i="15"/>
  <c r="AE750" i="15"/>
  <c r="AE757" i="15"/>
  <c r="AE764" i="15"/>
  <c r="AE772" i="15"/>
  <c r="AE744" i="15"/>
  <c r="AE751" i="15"/>
  <c r="AE758" i="15"/>
  <c r="AE765" i="15"/>
  <c r="AE773" i="15"/>
  <c r="AE745" i="15"/>
  <c r="AE752" i="15"/>
  <c r="AE759" i="15"/>
  <c r="AE766" i="15"/>
  <c r="AE774" i="15"/>
  <c r="AE746" i="15"/>
  <c r="AE753" i="15"/>
  <c r="AE760" i="15"/>
  <c r="AE767" i="15"/>
  <c r="AE775" i="15"/>
  <c r="AE777" i="15"/>
  <c r="AE781" i="15"/>
  <c r="AE829" i="15"/>
  <c r="AE805" i="15"/>
  <c r="AE865" i="15"/>
  <c r="AE892" i="15"/>
  <c r="AF356" i="15"/>
  <c r="AF19" i="15"/>
  <c r="AF404" i="15"/>
  <c r="AF452" i="15"/>
  <c r="AF500" i="15"/>
  <c r="AF548" i="15"/>
  <c r="AF742" i="15"/>
  <c r="AF749" i="15"/>
  <c r="AF756" i="15"/>
  <c r="AF763" i="15"/>
  <c r="AF771" i="15"/>
  <c r="AF743" i="15"/>
  <c r="AF750" i="15"/>
  <c r="AF757" i="15"/>
  <c r="AF764" i="15"/>
  <c r="AF772" i="15"/>
  <c r="AF744" i="15"/>
  <c r="AF751" i="15"/>
  <c r="AF758" i="15"/>
  <c r="AF765" i="15"/>
  <c r="AF773" i="15"/>
  <c r="AF745" i="15"/>
  <c r="AF752" i="15"/>
  <c r="AF759" i="15"/>
  <c r="AF766" i="15"/>
  <c r="AF774" i="15"/>
  <c r="AF746" i="15"/>
  <c r="AF753" i="15"/>
  <c r="AF760" i="15"/>
  <c r="AF767" i="15"/>
  <c r="AF775" i="15"/>
  <c r="AF777" i="15"/>
  <c r="AF781" i="15"/>
  <c r="AF829" i="15"/>
  <c r="AF805" i="15"/>
  <c r="AF865" i="15"/>
  <c r="AF892" i="15"/>
  <c r="AG356" i="15"/>
  <c r="AG19" i="15"/>
  <c r="AG404" i="15"/>
  <c r="AG452" i="15"/>
  <c r="AG500" i="15"/>
  <c r="AG548" i="15"/>
  <c r="AG742" i="15"/>
  <c r="AG749" i="15"/>
  <c r="AG756" i="15"/>
  <c r="AG763" i="15"/>
  <c r="AG771" i="15"/>
  <c r="AG743" i="15"/>
  <c r="AG750" i="15"/>
  <c r="AG757" i="15"/>
  <c r="AG764" i="15"/>
  <c r="AG772" i="15"/>
  <c r="AG744" i="15"/>
  <c r="AG751" i="15"/>
  <c r="AG758" i="15"/>
  <c r="AG765" i="15"/>
  <c r="AG773" i="15"/>
  <c r="AG745" i="15"/>
  <c r="AG752" i="15"/>
  <c r="AG759" i="15"/>
  <c r="AG766" i="15"/>
  <c r="AG774" i="15"/>
  <c r="AG746" i="15"/>
  <c r="AG753" i="15"/>
  <c r="AG760" i="15"/>
  <c r="AG767" i="15"/>
  <c r="AG775" i="15"/>
  <c r="AG777" i="15"/>
  <c r="AG781" i="15"/>
  <c r="AG829" i="15"/>
  <c r="AG805" i="15"/>
  <c r="AG865" i="15"/>
  <c r="AG892" i="15"/>
  <c r="AH356" i="15"/>
  <c r="AH19" i="15"/>
  <c r="AH404" i="15"/>
  <c r="AH452" i="15"/>
  <c r="AH500" i="15"/>
  <c r="AH548" i="15"/>
  <c r="AH742" i="15"/>
  <c r="AH749" i="15"/>
  <c r="AH756" i="15"/>
  <c r="AH763" i="15"/>
  <c r="AH771" i="15"/>
  <c r="AH743" i="15"/>
  <c r="AH750" i="15"/>
  <c r="AH757" i="15"/>
  <c r="AH764" i="15"/>
  <c r="AH772" i="15"/>
  <c r="AH744" i="15"/>
  <c r="AH751" i="15"/>
  <c r="AH758" i="15"/>
  <c r="AH765" i="15"/>
  <c r="AH773" i="15"/>
  <c r="AH745" i="15"/>
  <c r="AH752" i="15"/>
  <c r="AH759" i="15"/>
  <c r="AH766" i="15"/>
  <c r="AH774" i="15"/>
  <c r="AH746" i="15"/>
  <c r="AH753" i="15"/>
  <c r="AH760" i="15"/>
  <c r="AH767" i="15"/>
  <c r="AH775" i="15"/>
  <c r="AH777" i="15"/>
  <c r="AH781" i="15"/>
  <c r="AH829" i="15"/>
  <c r="AH805" i="15"/>
  <c r="AH865" i="15"/>
  <c r="AH892" i="15"/>
  <c r="AI356" i="15"/>
  <c r="AI19" i="15"/>
  <c r="AI404" i="15"/>
  <c r="AI452" i="15"/>
  <c r="AI500" i="15"/>
  <c r="AI548" i="15"/>
  <c r="AI742" i="15"/>
  <c r="AI749" i="15"/>
  <c r="AI756" i="15"/>
  <c r="AI763" i="15"/>
  <c r="AI771" i="15"/>
  <c r="AI743" i="15"/>
  <c r="AI750" i="15"/>
  <c r="AI757" i="15"/>
  <c r="AI764" i="15"/>
  <c r="AI772" i="15"/>
  <c r="AI744" i="15"/>
  <c r="AI751" i="15"/>
  <c r="AI758" i="15"/>
  <c r="AI765" i="15"/>
  <c r="AI773" i="15"/>
  <c r="AI745" i="15"/>
  <c r="AI752" i="15"/>
  <c r="AI759" i="15"/>
  <c r="AI766" i="15"/>
  <c r="AI774" i="15"/>
  <c r="AI746" i="15"/>
  <c r="AI753" i="15"/>
  <c r="AI760" i="15"/>
  <c r="AI767" i="15"/>
  <c r="AI775" i="15"/>
  <c r="AI777" i="15"/>
  <c r="AI781" i="15"/>
  <c r="AI829" i="15"/>
  <c r="AI805" i="15"/>
  <c r="AI865" i="15"/>
  <c r="AI892" i="15"/>
  <c r="AJ356" i="15"/>
  <c r="AJ19" i="15"/>
  <c r="AJ404" i="15"/>
  <c r="AJ452" i="15"/>
  <c r="AJ500" i="15"/>
  <c r="AJ548" i="15"/>
  <c r="AJ742" i="15"/>
  <c r="AJ749" i="15"/>
  <c r="AJ756" i="15"/>
  <c r="AJ763" i="15"/>
  <c r="AJ771" i="15"/>
  <c r="AJ743" i="15"/>
  <c r="AJ750" i="15"/>
  <c r="AJ757" i="15"/>
  <c r="AJ764" i="15"/>
  <c r="AJ772" i="15"/>
  <c r="AJ744" i="15"/>
  <c r="AJ751" i="15"/>
  <c r="AJ758" i="15"/>
  <c r="AJ765" i="15"/>
  <c r="AJ773" i="15"/>
  <c r="AJ745" i="15"/>
  <c r="AJ752" i="15"/>
  <c r="AJ759" i="15"/>
  <c r="AJ766" i="15"/>
  <c r="AJ774" i="15"/>
  <c r="AJ746" i="15"/>
  <c r="AJ753" i="15"/>
  <c r="AJ760" i="15"/>
  <c r="AJ767" i="15"/>
  <c r="AJ775" i="15"/>
  <c r="AJ777" i="15"/>
  <c r="AJ781" i="15"/>
  <c r="AJ829" i="15"/>
  <c r="AJ805" i="15"/>
  <c r="AJ865" i="15"/>
  <c r="AJ892" i="15"/>
  <c r="AK356" i="15"/>
  <c r="AK19" i="15"/>
  <c r="AK404" i="15"/>
  <c r="AK452" i="15"/>
  <c r="AK500" i="15"/>
  <c r="AK548" i="15"/>
  <c r="AK742" i="15"/>
  <c r="AK749" i="15"/>
  <c r="AK756" i="15"/>
  <c r="AK763" i="15"/>
  <c r="AK771" i="15"/>
  <c r="AK743" i="15"/>
  <c r="AK750" i="15"/>
  <c r="AK757" i="15"/>
  <c r="AK764" i="15"/>
  <c r="AK772" i="15"/>
  <c r="AK744" i="15"/>
  <c r="AK751" i="15"/>
  <c r="AK758" i="15"/>
  <c r="AK765" i="15"/>
  <c r="AK773" i="15"/>
  <c r="AK745" i="15"/>
  <c r="AK752" i="15"/>
  <c r="AK759" i="15"/>
  <c r="AK766" i="15"/>
  <c r="AK774" i="15"/>
  <c r="AK746" i="15"/>
  <c r="AK753" i="15"/>
  <c r="AK760" i="15"/>
  <c r="AK767" i="15"/>
  <c r="AK775" i="15"/>
  <c r="AK777" i="15"/>
  <c r="AK781" i="15"/>
  <c r="AK829" i="15"/>
  <c r="AK805" i="15"/>
  <c r="AK865" i="15"/>
  <c r="AK892" i="15"/>
  <c r="AL356" i="15"/>
  <c r="AL19" i="15"/>
  <c r="AL404" i="15"/>
  <c r="AL452" i="15"/>
  <c r="AL500" i="15"/>
  <c r="AL548" i="15"/>
  <c r="AL742" i="15"/>
  <c r="AL749" i="15"/>
  <c r="AL756" i="15"/>
  <c r="AL763" i="15"/>
  <c r="AL771" i="15"/>
  <c r="AL743" i="15"/>
  <c r="AL750" i="15"/>
  <c r="AL757" i="15"/>
  <c r="AL764" i="15"/>
  <c r="AL772" i="15"/>
  <c r="AL744" i="15"/>
  <c r="AL751" i="15"/>
  <c r="AL758" i="15"/>
  <c r="AL765" i="15"/>
  <c r="AL773" i="15"/>
  <c r="AL745" i="15"/>
  <c r="AL752" i="15"/>
  <c r="AL759" i="15"/>
  <c r="AL766" i="15"/>
  <c r="AL774" i="15"/>
  <c r="AL746" i="15"/>
  <c r="AL753" i="15"/>
  <c r="AL760" i="15"/>
  <c r="AL767" i="15"/>
  <c r="AL775" i="15"/>
  <c r="AL777" i="15"/>
  <c r="AL781" i="15"/>
  <c r="AL829" i="15"/>
  <c r="AL805" i="15"/>
  <c r="AL865" i="15"/>
  <c r="AL892" i="15"/>
  <c r="AM356" i="15"/>
  <c r="AM19" i="15"/>
  <c r="AM404" i="15"/>
  <c r="AM452" i="15"/>
  <c r="AM500" i="15"/>
  <c r="AM548" i="15"/>
  <c r="AM742" i="15"/>
  <c r="AM749" i="15"/>
  <c r="AM756" i="15"/>
  <c r="AM763" i="15"/>
  <c r="AM771" i="15"/>
  <c r="AM743" i="15"/>
  <c r="AM750" i="15"/>
  <c r="AM757" i="15"/>
  <c r="AM764" i="15"/>
  <c r="AM772" i="15"/>
  <c r="AM744" i="15"/>
  <c r="AM751" i="15"/>
  <c r="AM758" i="15"/>
  <c r="AM765" i="15"/>
  <c r="AM773" i="15"/>
  <c r="AM745" i="15"/>
  <c r="AM752" i="15"/>
  <c r="AM759" i="15"/>
  <c r="AM766" i="15"/>
  <c r="AM774" i="15"/>
  <c r="AM746" i="15"/>
  <c r="AM753" i="15"/>
  <c r="AM760" i="15"/>
  <c r="AM767" i="15"/>
  <c r="AM775" i="15"/>
  <c r="AM777" i="15"/>
  <c r="AM781" i="15"/>
  <c r="AM829" i="15"/>
  <c r="AM805" i="15"/>
  <c r="AM865" i="15"/>
  <c r="AM892" i="15"/>
  <c r="AN356" i="15"/>
  <c r="AN19" i="15"/>
  <c r="AN404" i="15"/>
  <c r="AN452" i="15"/>
  <c r="AN500" i="15"/>
  <c r="AN548" i="15"/>
  <c r="AN742" i="15"/>
  <c r="AN749" i="15"/>
  <c r="AN756" i="15"/>
  <c r="AN763" i="15"/>
  <c r="AN771" i="15"/>
  <c r="AN743" i="15"/>
  <c r="AN750" i="15"/>
  <c r="AN757" i="15"/>
  <c r="AN764" i="15"/>
  <c r="AN772" i="15"/>
  <c r="AN744" i="15"/>
  <c r="AN751" i="15"/>
  <c r="AN758" i="15"/>
  <c r="AN765" i="15"/>
  <c r="AN773" i="15"/>
  <c r="AN745" i="15"/>
  <c r="AN752" i="15"/>
  <c r="AN759" i="15"/>
  <c r="AN766" i="15"/>
  <c r="AN774" i="15"/>
  <c r="AN746" i="15"/>
  <c r="AN753" i="15"/>
  <c r="AN760" i="15"/>
  <c r="AN767" i="15"/>
  <c r="AN775" i="15"/>
  <c r="AN777" i="15"/>
  <c r="AN781" i="15"/>
  <c r="AN829" i="15"/>
  <c r="AN805" i="15"/>
  <c r="AN865" i="15"/>
  <c r="AN892" i="15"/>
  <c r="AO356" i="15"/>
  <c r="AO19" i="15"/>
  <c r="AO404" i="15"/>
  <c r="AO452" i="15"/>
  <c r="AO500" i="15"/>
  <c r="AO548" i="15"/>
  <c r="AO742" i="15"/>
  <c r="AO749" i="15"/>
  <c r="AO756" i="15"/>
  <c r="AO763" i="15"/>
  <c r="AO771" i="15"/>
  <c r="AO743" i="15"/>
  <c r="AO750" i="15"/>
  <c r="AO757" i="15"/>
  <c r="AO764" i="15"/>
  <c r="AO772" i="15"/>
  <c r="AO744" i="15"/>
  <c r="AO751" i="15"/>
  <c r="AO758" i="15"/>
  <c r="AO765" i="15"/>
  <c r="AO773" i="15"/>
  <c r="AO745" i="15"/>
  <c r="AO752" i="15"/>
  <c r="AO759" i="15"/>
  <c r="AO766" i="15"/>
  <c r="AO774" i="15"/>
  <c r="AO746" i="15"/>
  <c r="AO753" i="15"/>
  <c r="AO760" i="15"/>
  <c r="AO767" i="15"/>
  <c r="AO775" i="15"/>
  <c r="AO777" i="15"/>
  <c r="AO781" i="15"/>
  <c r="AO829" i="15"/>
  <c r="AO805" i="15"/>
  <c r="AO865" i="15"/>
  <c r="AO892" i="15"/>
  <c r="AP356" i="15"/>
  <c r="AP19" i="15"/>
  <c r="AP404" i="15"/>
  <c r="AP452" i="15"/>
  <c r="AP500" i="15"/>
  <c r="AP548" i="15"/>
  <c r="AP742" i="15"/>
  <c r="AP749" i="15"/>
  <c r="AP756" i="15"/>
  <c r="AP763" i="15"/>
  <c r="AP771" i="15"/>
  <c r="AP743" i="15"/>
  <c r="AP750" i="15"/>
  <c r="AP757" i="15"/>
  <c r="AP764" i="15"/>
  <c r="AP772" i="15"/>
  <c r="AP744" i="15"/>
  <c r="AP751" i="15"/>
  <c r="AP758" i="15"/>
  <c r="AP765" i="15"/>
  <c r="AP773" i="15"/>
  <c r="AP745" i="15"/>
  <c r="AP752" i="15"/>
  <c r="AP759" i="15"/>
  <c r="AP766" i="15"/>
  <c r="AP774" i="15"/>
  <c r="AP746" i="15"/>
  <c r="AP753" i="15"/>
  <c r="AP760" i="15"/>
  <c r="AP767" i="15"/>
  <c r="AP775" i="15"/>
  <c r="AP777" i="15"/>
  <c r="AP781" i="15"/>
  <c r="AP829" i="15"/>
  <c r="AP805" i="15"/>
  <c r="AP865" i="15"/>
  <c r="AP892" i="15"/>
  <c r="AQ356" i="15"/>
  <c r="AQ19" i="15"/>
  <c r="AQ404" i="15"/>
  <c r="AQ452" i="15"/>
  <c r="AQ500" i="15"/>
  <c r="AQ548" i="15"/>
  <c r="AQ742" i="15"/>
  <c r="AQ749" i="15"/>
  <c r="AQ756" i="15"/>
  <c r="AQ763" i="15"/>
  <c r="AQ771" i="15"/>
  <c r="AQ743" i="15"/>
  <c r="AQ750" i="15"/>
  <c r="AQ757" i="15"/>
  <c r="AQ764" i="15"/>
  <c r="AQ772" i="15"/>
  <c r="AQ744" i="15"/>
  <c r="AQ751" i="15"/>
  <c r="AQ758" i="15"/>
  <c r="AQ765" i="15"/>
  <c r="AQ773" i="15"/>
  <c r="AQ745" i="15"/>
  <c r="AQ752" i="15"/>
  <c r="AQ759" i="15"/>
  <c r="AQ766" i="15"/>
  <c r="AQ774" i="15"/>
  <c r="AQ746" i="15"/>
  <c r="AQ753" i="15"/>
  <c r="AQ760" i="15"/>
  <c r="AQ767" i="15"/>
  <c r="AQ775" i="15"/>
  <c r="AQ777" i="15"/>
  <c r="AQ781" i="15"/>
  <c r="AQ829" i="15"/>
  <c r="AQ805" i="15"/>
  <c r="AQ865" i="15"/>
  <c r="AQ892" i="15"/>
  <c r="AR356" i="15"/>
  <c r="AR19" i="15"/>
  <c r="AR404" i="15"/>
  <c r="AR452" i="15"/>
  <c r="AR500" i="15"/>
  <c r="AR548" i="15"/>
  <c r="AR742" i="15"/>
  <c r="AR749" i="15"/>
  <c r="AR756" i="15"/>
  <c r="AR763" i="15"/>
  <c r="AR771" i="15"/>
  <c r="AR743" i="15"/>
  <c r="AR750" i="15"/>
  <c r="AR757" i="15"/>
  <c r="AR764" i="15"/>
  <c r="AR772" i="15"/>
  <c r="AR744" i="15"/>
  <c r="AR751" i="15"/>
  <c r="AR758" i="15"/>
  <c r="AR765" i="15"/>
  <c r="AR773" i="15"/>
  <c r="AR745" i="15"/>
  <c r="AR752" i="15"/>
  <c r="AR759" i="15"/>
  <c r="AR766" i="15"/>
  <c r="AR774" i="15"/>
  <c r="AR746" i="15"/>
  <c r="AR753" i="15"/>
  <c r="AR760" i="15"/>
  <c r="AR767" i="15"/>
  <c r="AR775" i="15"/>
  <c r="AR777" i="15"/>
  <c r="AR781" i="15"/>
  <c r="AR829" i="15"/>
  <c r="AR805" i="15"/>
  <c r="AR865" i="15"/>
  <c r="AR892" i="15"/>
  <c r="AS356" i="15"/>
  <c r="AS19" i="15"/>
  <c r="AS404" i="15"/>
  <c r="AS452" i="15"/>
  <c r="AS500" i="15"/>
  <c r="AS548" i="15"/>
  <c r="AS742" i="15"/>
  <c r="AS749" i="15"/>
  <c r="AS756" i="15"/>
  <c r="AS763" i="15"/>
  <c r="AS771" i="15"/>
  <c r="AS743" i="15"/>
  <c r="AS750" i="15"/>
  <c r="AS757" i="15"/>
  <c r="AS764" i="15"/>
  <c r="AS772" i="15"/>
  <c r="AS744" i="15"/>
  <c r="AS751" i="15"/>
  <c r="AS758" i="15"/>
  <c r="AS765" i="15"/>
  <c r="AS773" i="15"/>
  <c r="AS745" i="15"/>
  <c r="AS752" i="15"/>
  <c r="AS759" i="15"/>
  <c r="AS766" i="15"/>
  <c r="AS774" i="15"/>
  <c r="AS746" i="15"/>
  <c r="AS753" i="15"/>
  <c r="AS760" i="15"/>
  <c r="AS767" i="15"/>
  <c r="AS775" i="15"/>
  <c r="AS777" i="15"/>
  <c r="AS781" i="15"/>
  <c r="AS829" i="15"/>
  <c r="AS805" i="15"/>
  <c r="AS865" i="15"/>
  <c r="AS892" i="15"/>
  <c r="AT356" i="15"/>
  <c r="AT19" i="15"/>
  <c r="AT404" i="15"/>
  <c r="AT452" i="15"/>
  <c r="AT500" i="15"/>
  <c r="AT548" i="15"/>
  <c r="AT742" i="15"/>
  <c r="AT749" i="15"/>
  <c r="AT756" i="15"/>
  <c r="AT763" i="15"/>
  <c r="AT771" i="15"/>
  <c r="AT743" i="15"/>
  <c r="AT750" i="15"/>
  <c r="AT757" i="15"/>
  <c r="AT764" i="15"/>
  <c r="AT772" i="15"/>
  <c r="AT744" i="15"/>
  <c r="AT751" i="15"/>
  <c r="AT758" i="15"/>
  <c r="AT765" i="15"/>
  <c r="AT773" i="15"/>
  <c r="AT745" i="15"/>
  <c r="AT752" i="15"/>
  <c r="AT759" i="15"/>
  <c r="AT766" i="15"/>
  <c r="AT774" i="15"/>
  <c r="AT746" i="15"/>
  <c r="AT753" i="15"/>
  <c r="AT760" i="15"/>
  <c r="AT767" i="15"/>
  <c r="AT775" i="15"/>
  <c r="AT777" i="15"/>
  <c r="AT781" i="15"/>
  <c r="AT829" i="15"/>
  <c r="AT805" i="15"/>
  <c r="AT865" i="15"/>
  <c r="AT892" i="15"/>
  <c r="AU356" i="15"/>
  <c r="AU19" i="15"/>
  <c r="AU404" i="15"/>
  <c r="AU452" i="15"/>
  <c r="AU500" i="15"/>
  <c r="AU548" i="15"/>
  <c r="AU742" i="15"/>
  <c r="AU749" i="15"/>
  <c r="AU756" i="15"/>
  <c r="AU763" i="15"/>
  <c r="AU771" i="15"/>
  <c r="AU743" i="15"/>
  <c r="AU750" i="15"/>
  <c r="AU757" i="15"/>
  <c r="AU764" i="15"/>
  <c r="AU772" i="15"/>
  <c r="AU744" i="15"/>
  <c r="AU751" i="15"/>
  <c r="AU758" i="15"/>
  <c r="AU765" i="15"/>
  <c r="AU773" i="15"/>
  <c r="AU745" i="15"/>
  <c r="AU752" i="15"/>
  <c r="AU759" i="15"/>
  <c r="AU766" i="15"/>
  <c r="AU774" i="15"/>
  <c r="AU746" i="15"/>
  <c r="AU753" i="15"/>
  <c r="AU760" i="15"/>
  <c r="AU767" i="15"/>
  <c r="AU775" i="15"/>
  <c r="AU777" i="15"/>
  <c r="AU781" i="15"/>
  <c r="AU829" i="15"/>
  <c r="AU805" i="15"/>
  <c r="AU865" i="15"/>
  <c r="AU892" i="15"/>
  <c r="AV356" i="15"/>
  <c r="AV19" i="15"/>
  <c r="AV404" i="15"/>
  <c r="AV452" i="15"/>
  <c r="AV500" i="15"/>
  <c r="AV548" i="15"/>
  <c r="AV742" i="15"/>
  <c r="AV749" i="15"/>
  <c r="AV756" i="15"/>
  <c r="AV763" i="15"/>
  <c r="AV771" i="15"/>
  <c r="AV743" i="15"/>
  <c r="AV750" i="15"/>
  <c r="AV757" i="15"/>
  <c r="AV764" i="15"/>
  <c r="AV772" i="15"/>
  <c r="AV744" i="15"/>
  <c r="AV751" i="15"/>
  <c r="AV758" i="15"/>
  <c r="AV765" i="15"/>
  <c r="AV773" i="15"/>
  <c r="AV745" i="15"/>
  <c r="AV752" i="15"/>
  <c r="AV759" i="15"/>
  <c r="AV766" i="15"/>
  <c r="AV774" i="15"/>
  <c r="AV746" i="15"/>
  <c r="AV753" i="15"/>
  <c r="AV760" i="15"/>
  <c r="AV767" i="15"/>
  <c r="AV775" i="15"/>
  <c r="AV777" i="15"/>
  <c r="AV781" i="15"/>
  <c r="AV829" i="15"/>
  <c r="AV805" i="15"/>
  <c r="AV865" i="15"/>
  <c r="AV892" i="15"/>
  <c r="AW356" i="15"/>
  <c r="AW19" i="15"/>
  <c r="AW404" i="15"/>
  <c r="AW452" i="15"/>
  <c r="AW500" i="15"/>
  <c r="AW548" i="15"/>
  <c r="AW742" i="15"/>
  <c r="AW749" i="15"/>
  <c r="AW756" i="15"/>
  <c r="AW763" i="15"/>
  <c r="AW771" i="15"/>
  <c r="AW743" i="15"/>
  <c r="AW750" i="15"/>
  <c r="AW757" i="15"/>
  <c r="AW764" i="15"/>
  <c r="AW772" i="15"/>
  <c r="AW744" i="15"/>
  <c r="AW751" i="15"/>
  <c r="AW758" i="15"/>
  <c r="AW765" i="15"/>
  <c r="AW773" i="15"/>
  <c r="AW745" i="15"/>
  <c r="AW752" i="15"/>
  <c r="AW759" i="15"/>
  <c r="AW766" i="15"/>
  <c r="AW774" i="15"/>
  <c r="AW746" i="15"/>
  <c r="AW753" i="15"/>
  <c r="AW760" i="15"/>
  <c r="AW767" i="15"/>
  <c r="AW775" i="15"/>
  <c r="AW777" i="15"/>
  <c r="AW781" i="15"/>
  <c r="AW829" i="15"/>
  <c r="AW805" i="15"/>
  <c r="AW865" i="15"/>
  <c r="AW892" i="15"/>
  <c r="AX356" i="15"/>
  <c r="AX19" i="15"/>
  <c r="AX404" i="15"/>
  <c r="AX452" i="15"/>
  <c r="AX500" i="15"/>
  <c r="AX548" i="15"/>
  <c r="AX742" i="15"/>
  <c r="AX749" i="15"/>
  <c r="AX756" i="15"/>
  <c r="AX763" i="15"/>
  <c r="AX771" i="15"/>
  <c r="AX743" i="15"/>
  <c r="AX750" i="15"/>
  <c r="AX757" i="15"/>
  <c r="AX764" i="15"/>
  <c r="AX772" i="15"/>
  <c r="AX744" i="15"/>
  <c r="AX751" i="15"/>
  <c r="AX758" i="15"/>
  <c r="AX765" i="15"/>
  <c r="AX773" i="15"/>
  <c r="AX745" i="15"/>
  <c r="AX752" i="15"/>
  <c r="AX759" i="15"/>
  <c r="AX766" i="15"/>
  <c r="AX774" i="15"/>
  <c r="AX746" i="15"/>
  <c r="AX753" i="15"/>
  <c r="AX760" i="15"/>
  <c r="AX767" i="15"/>
  <c r="AX775" i="15"/>
  <c r="AX777" i="15"/>
  <c r="AX781" i="15"/>
  <c r="AX829" i="15"/>
  <c r="AX805" i="15"/>
  <c r="AX865" i="15"/>
  <c r="AX892" i="15"/>
  <c r="AY356" i="15"/>
  <c r="AY19" i="15"/>
  <c r="AY404" i="15"/>
  <c r="AY452" i="15"/>
  <c r="AY500" i="15"/>
  <c r="AY548" i="15"/>
  <c r="AY742" i="15"/>
  <c r="AY749" i="15"/>
  <c r="AY756" i="15"/>
  <c r="AY763" i="15"/>
  <c r="AY771" i="15"/>
  <c r="AY743" i="15"/>
  <c r="AY750" i="15"/>
  <c r="AY757" i="15"/>
  <c r="AY764" i="15"/>
  <c r="AY772" i="15"/>
  <c r="AY744" i="15"/>
  <c r="AY751" i="15"/>
  <c r="AY758" i="15"/>
  <c r="AY765" i="15"/>
  <c r="AY773" i="15"/>
  <c r="AY745" i="15"/>
  <c r="AY752" i="15"/>
  <c r="AY759" i="15"/>
  <c r="AY766" i="15"/>
  <c r="AY774" i="15"/>
  <c r="AY746" i="15"/>
  <c r="AY753" i="15"/>
  <c r="AY760" i="15"/>
  <c r="AY767" i="15"/>
  <c r="AY775" i="15"/>
  <c r="AY777" i="15"/>
  <c r="AY781" i="15"/>
  <c r="AY829" i="15"/>
  <c r="AY805" i="15"/>
  <c r="AY865" i="15"/>
  <c r="AY892" i="15"/>
  <c r="AZ356" i="15"/>
  <c r="AZ19" i="15"/>
  <c r="AZ404" i="15"/>
  <c r="AZ452" i="15"/>
  <c r="AZ500" i="15"/>
  <c r="AZ548" i="15"/>
  <c r="AZ742" i="15"/>
  <c r="AZ749" i="15"/>
  <c r="AZ756" i="15"/>
  <c r="AZ763" i="15"/>
  <c r="AZ771" i="15"/>
  <c r="AZ743" i="15"/>
  <c r="AZ750" i="15"/>
  <c r="AZ757" i="15"/>
  <c r="AZ764" i="15"/>
  <c r="AZ772" i="15"/>
  <c r="AZ744" i="15"/>
  <c r="AZ751" i="15"/>
  <c r="AZ758" i="15"/>
  <c r="AZ765" i="15"/>
  <c r="AZ773" i="15"/>
  <c r="AZ745" i="15"/>
  <c r="AZ752" i="15"/>
  <c r="AZ759" i="15"/>
  <c r="AZ766" i="15"/>
  <c r="AZ774" i="15"/>
  <c r="AZ746" i="15"/>
  <c r="AZ753" i="15"/>
  <c r="AZ760" i="15"/>
  <c r="AZ767" i="15"/>
  <c r="AZ775" i="15"/>
  <c r="AZ777" i="15"/>
  <c r="AZ781" i="15"/>
  <c r="AZ829" i="15"/>
  <c r="AZ805" i="15"/>
  <c r="AZ865" i="15"/>
  <c r="AZ892" i="15"/>
  <c r="BA356" i="15"/>
  <c r="BA19" i="15"/>
  <c r="BA404" i="15"/>
  <c r="BA452" i="15"/>
  <c r="BA500" i="15"/>
  <c r="BA548" i="15"/>
  <c r="BA742" i="15"/>
  <c r="BA749" i="15"/>
  <c r="BA756" i="15"/>
  <c r="BA763" i="15"/>
  <c r="BA771" i="15"/>
  <c r="BA743" i="15"/>
  <c r="BA750" i="15"/>
  <c r="BA757" i="15"/>
  <c r="BA764" i="15"/>
  <c r="BA772" i="15"/>
  <c r="BA744" i="15"/>
  <c r="BA751" i="15"/>
  <c r="BA758" i="15"/>
  <c r="BA765" i="15"/>
  <c r="BA773" i="15"/>
  <c r="BA745" i="15"/>
  <c r="BA752" i="15"/>
  <c r="BA759" i="15"/>
  <c r="BA766" i="15"/>
  <c r="BA774" i="15"/>
  <c r="BA746" i="15"/>
  <c r="BA753" i="15"/>
  <c r="BA760" i="15"/>
  <c r="BA767" i="15"/>
  <c r="BA775" i="15"/>
  <c r="BA777" i="15"/>
  <c r="BA781" i="15"/>
  <c r="BA829" i="15"/>
  <c r="BA805" i="15"/>
  <c r="BA865" i="15"/>
  <c r="BA892" i="15"/>
  <c r="BB356" i="15"/>
  <c r="BB19" i="15"/>
  <c r="BB404" i="15"/>
  <c r="BB452" i="15"/>
  <c r="BB500" i="15"/>
  <c r="BB548" i="15"/>
  <c r="BB742" i="15"/>
  <c r="BB749" i="15"/>
  <c r="BB756" i="15"/>
  <c r="BB763" i="15"/>
  <c r="BB771" i="15"/>
  <c r="BB743" i="15"/>
  <c r="BB750" i="15"/>
  <c r="BB757" i="15"/>
  <c r="BB764" i="15"/>
  <c r="BB772" i="15"/>
  <c r="BB744" i="15"/>
  <c r="BB751" i="15"/>
  <c r="BB758" i="15"/>
  <c r="BB765" i="15"/>
  <c r="BB773" i="15"/>
  <c r="BB745" i="15"/>
  <c r="BB752" i="15"/>
  <c r="BB759" i="15"/>
  <c r="BB766" i="15"/>
  <c r="BB774" i="15"/>
  <c r="BB746" i="15"/>
  <c r="BB753" i="15"/>
  <c r="BB760" i="15"/>
  <c r="BB767" i="15"/>
  <c r="BB775" i="15"/>
  <c r="BB777" i="15"/>
  <c r="BB781" i="15"/>
  <c r="BB829" i="15"/>
  <c r="BB805" i="15"/>
  <c r="BB865" i="15"/>
  <c r="BB892" i="15"/>
  <c r="BC356" i="15"/>
  <c r="BC19" i="15"/>
  <c r="BC404" i="15"/>
  <c r="BC452" i="15"/>
  <c r="BC500" i="15"/>
  <c r="BC548" i="15"/>
  <c r="BC742" i="15"/>
  <c r="BC749" i="15"/>
  <c r="BC756" i="15"/>
  <c r="BC763" i="15"/>
  <c r="BC771" i="15"/>
  <c r="BC743" i="15"/>
  <c r="BC750" i="15"/>
  <c r="BC757" i="15"/>
  <c r="BC764" i="15"/>
  <c r="BC772" i="15"/>
  <c r="BC744" i="15"/>
  <c r="BC751" i="15"/>
  <c r="BC758" i="15"/>
  <c r="BC765" i="15"/>
  <c r="BC773" i="15"/>
  <c r="BC745" i="15"/>
  <c r="BC752" i="15"/>
  <c r="BC759" i="15"/>
  <c r="BC766" i="15"/>
  <c r="BC774" i="15"/>
  <c r="BC746" i="15"/>
  <c r="BC753" i="15"/>
  <c r="BC760" i="15"/>
  <c r="BC767" i="15"/>
  <c r="BC775" i="15"/>
  <c r="BC777" i="15"/>
  <c r="BC781" i="15"/>
  <c r="BC829" i="15"/>
  <c r="BC805" i="15"/>
  <c r="BC865" i="15"/>
  <c r="BC892" i="15"/>
  <c r="BD356" i="15"/>
  <c r="BD19" i="15"/>
  <c r="BD404" i="15"/>
  <c r="BD452" i="15"/>
  <c r="BD500" i="15"/>
  <c r="BD548" i="15"/>
  <c r="BD742" i="15"/>
  <c r="BD749" i="15"/>
  <c r="BD756" i="15"/>
  <c r="BD763" i="15"/>
  <c r="BD771" i="15"/>
  <c r="BD743" i="15"/>
  <c r="BD750" i="15"/>
  <c r="BD757" i="15"/>
  <c r="BD764" i="15"/>
  <c r="BD772" i="15"/>
  <c r="BD744" i="15"/>
  <c r="BD751" i="15"/>
  <c r="BD758" i="15"/>
  <c r="BD765" i="15"/>
  <c r="BD773" i="15"/>
  <c r="BD745" i="15"/>
  <c r="BD752" i="15"/>
  <c r="BD759" i="15"/>
  <c r="BD766" i="15"/>
  <c r="BD774" i="15"/>
  <c r="BD746" i="15"/>
  <c r="BD753" i="15"/>
  <c r="BD760" i="15"/>
  <c r="BD767" i="15"/>
  <c r="BD775" i="15"/>
  <c r="BD777" i="15"/>
  <c r="BD781" i="15"/>
  <c r="BD829" i="15"/>
  <c r="BD805" i="15"/>
  <c r="BD865" i="15"/>
  <c r="BD892" i="15"/>
  <c r="BE356" i="15"/>
  <c r="BE19" i="15"/>
  <c r="BE404" i="15"/>
  <c r="BE452" i="15"/>
  <c r="BE500" i="15"/>
  <c r="BE548" i="15"/>
  <c r="BE742" i="15"/>
  <c r="BE749" i="15"/>
  <c r="BE756" i="15"/>
  <c r="BE763" i="15"/>
  <c r="BE771" i="15"/>
  <c r="BE743" i="15"/>
  <c r="BE750" i="15"/>
  <c r="BE757" i="15"/>
  <c r="BE764" i="15"/>
  <c r="BE772" i="15"/>
  <c r="BE744" i="15"/>
  <c r="BE751" i="15"/>
  <c r="BE758" i="15"/>
  <c r="BE765" i="15"/>
  <c r="BE773" i="15"/>
  <c r="BE745" i="15"/>
  <c r="BE752" i="15"/>
  <c r="BE759" i="15"/>
  <c r="BE766" i="15"/>
  <c r="BE774" i="15"/>
  <c r="BE746" i="15"/>
  <c r="BE753" i="15"/>
  <c r="BE760" i="15"/>
  <c r="BE767" i="15"/>
  <c r="BE775" i="15"/>
  <c r="BE777" i="15"/>
  <c r="BE781" i="15"/>
  <c r="BE829" i="15"/>
  <c r="BE805" i="15"/>
  <c r="BE865" i="15"/>
  <c r="BE892" i="15"/>
  <c r="BF356" i="15"/>
  <c r="BF19" i="15"/>
  <c r="BF404" i="15"/>
  <c r="BF452" i="15"/>
  <c r="BF500" i="15"/>
  <c r="BF548" i="15"/>
  <c r="BF742" i="15"/>
  <c r="BF749" i="15"/>
  <c r="BF756" i="15"/>
  <c r="BF763" i="15"/>
  <c r="BF771" i="15"/>
  <c r="BF743" i="15"/>
  <c r="BF750" i="15"/>
  <c r="BF757" i="15"/>
  <c r="BF764" i="15"/>
  <c r="BF772" i="15"/>
  <c r="BF744" i="15"/>
  <c r="BF751" i="15"/>
  <c r="BF758" i="15"/>
  <c r="BF765" i="15"/>
  <c r="BF773" i="15"/>
  <c r="BF745" i="15"/>
  <c r="BF752" i="15"/>
  <c r="BF759" i="15"/>
  <c r="BF766" i="15"/>
  <c r="BF774" i="15"/>
  <c r="BF746" i="15"/>
  <c r="BF753" i="15"/>
  <c r="BF760" i="15"/>
  <c r="BF767" i="15"/>
  <c r="BF775" i="15"/>
  <c r="BF777" i="15"/>
  <c r="BF781" i="15"/>
  <c r="BF829" i="15"/>
  <c r="BF805" i="15"/>
  <c r="BF865" i="15"/>
  <c r="BF892" i="15"/>
  <c r="BG356" i="15"/>
  <c r="BG19" i="15"/>
  <c r="BG404" i="15"/>
  <c r="BG452" i="15"/>
  <c r="BG500" i="15"/>
  <c r="BG548" i="15"/>
  <c r="BG742" i="15"/>
  <c r="BG749" i="15"/>
  <c r="BG756" i="15"/>
  <c r="BG763" i="15"/>
  <c r="BG771" i="15"/>
  <c r="BG743" i="15"/>
  <c r="BG750" i="15"/>
  <c r="BG757" i="15"/>
  <c r="BG764" i="15"/>
  <c r="BG772" i="15"/>
  <c r="BG744" i="15"/>
  <c r="BG751" i="15"/>
  <c r="BG758" i="15"/>
  <c r="BG765" i="15"/>
  <c r="BG773" i="15"/>
  <c r="BG745" i="15"/>
  <c r="BG752" i="15"/>
  <c r="BG759" i="15"/>
  <c r="BG766" i="15"/>
  <c r="BG774" i="15"/>
  <c r="BG746" i="15"/>
  <c r="BG753" i="15"/>
  <c r="BG760" i="15"/>
  <c r="BG767" i="15"/>
  <c r="BG775" i="15"/>
  <c r="BG777" i="15"/>
  <c r="BG781" i="15"/>
  <c r="BG829" i="15"/>
  <c r="BG805" i="15"/>
  <c r="BG865" i="15"/>
  <c r="BG892" i="15"/>
  <c r="BH356" i="15"/>
  <c r="BH19" i="15"/>
  <c r="BH404" i="15"/>
  <c r="BH452" i="15"/>
  <c r="BH500" i="15"/>
  <c r="BH548" i="15"/>
  <c r="BH742" i="15"/>
  <c r="BH749" i="15"/>
  <c r="BH756" i="15"/>
  <c r="BH763" i="15"/>
  <c r="BH771" i="15"/>
  <c r="BH743" i="15"/>
  <c r="BH750" i="15"/>
  <c r="BH757" i="15"/>
  <c r="BH764" i="15"/>
  <c r="BH772" i="15"/>
  <c r="BH744" i="15"/>
  <c r="BH751" i="15"/>
  <c r="BH758" i="15"/>
  <c r="BH765" i="15"/>
  <c r="BH773" i="15"/>
  <c r="BH745" i="15"/>
  <c r="BH752" i="15"/>
  <c r="BH759" i="15"/>
  <c r="BH766" i="15"/>
  <c r="BH774" i="15"/>
  <c r="BH746" i="15"/>
  <c r="BH753" i="15"/>
  <c r="BH760" i="15"/>
  <c r="BH767" i="15"/>
  <c r="BH775" i="15"/>
  <c r="BH777" i="15"/>
  <c r="BH781" i="15"/>
  <c r="BH829" i="15"/>
  <c r="BH805" i="15"/>
  <c r="BH865" i="15"/>
  <c r="BH892" i="15"/>
  <c r="BI356" i="15"/>
  <c r="BI19" i="15"/>
  <c r="BI404" i="15"/>
  <c r="BI452" i="15"/>
  <c r="BI500" i="15"/>
  <c r="BI548" i="15"/>
  <c r="BI742" i="15"/>
  <c r="BI749" i="15"/>
  <c r="BI756" i="15"/>
  <c r="BI763" i="15"/>
  <c r="BI771" i="15"/>
  <c r="BI743" i="15"/>
  <c r="BI750" i="15"/>
  <c r="BI757" i="15"/>
  <c r="BI764" i="15"/>
  <c r="BI772" i="15"/>
  <c r="BI744" i="15"/>
  <c r="BI751" i="15"/>
  <c r="BI758" i="15"/>
  <c r="BI765" i="15"/>
  <c r="BI773" i="15"/>
  <c r="BI745" i="15"/>
  <c r="BI752" i="15"/>
  <c r="BI759" i="15"/>
  <c r="BI766" i="15"/>
  <c r="BI774" i="15"/>
  <c r="BI746" i="15"/>
  <c r="BI753" i="15"/>
  <c r="BI760" i="15"/>
  <c r="BI767" i="15"/>
  <c r="BI775" i="15"/>
  <c r="BI777" i="15"/>
  <c r="BI781" i="15"/>
  <c r="BI829" i="15"/>
  <c r="BI805" i="15"/>
  <c r="BI865" i="15"/>
  <c r="BI892" i="15"/>
  <c r="BJ356" i="15"/>
  <c r="BJ19" i="15"/>
  <c r="BJ404" i="15"/>
  <c r="BJ452" i="15"/>
  <c r="BJ500" i="15"/>
  <c r="BJ548" i="15"/>
  <c r="BJ742" i="15"/>
  <c r="BJ749" i="15"/>
  <c r="BJ756" i="15"/>
  <c r="BJ763" i="15"/>
  <c r="BJ771" i="15"/>
  <c r="BJ743" i="15"/>
  <c r="BJ750" i="15"/>
  <c r="BJ757" i="15"/>
  <c r="BJ764" i="15"/>
  <c r="BJ772" i="15"/>
  <c r="BJ744" i="15"/>
  <c r="BJ751" i="15"/>
  <c r="BJ758" i="15"/>
  <c r="BJ765" i="15"/>
  <c r="BJ773" i="15"/>
  <c r="BJ745" i="15"/>
  <c r="BJ752" i="15"/>
  <c r="BJ759" i="15"/>
  <c r="BJ766" i="15"/>
  <c r="BJ774" i="15"/>
  <c r="BJ746" i="15"/>
  <c r="BJ753" i="15"/>
  <c r="BJ760" i="15"/>
  <c r="BJ767" i="15"/>
  <c r="BJ775" i="15"/>
  <c r="BJ777" i="15"/>
  <c r="BJ781" i="15"/>
  <c r="BJ829" i="15"/>
  <c r="BJ805" i="15"/>
  <c r="BJ865" i="15"/>
  <c r="BJ892" i="15"/>
  <c r="BK356" i="15"/>
  <c r="BK19" i="15"/>
  <c r="BK404" i="15"/>
  <c r="BK452" i="15"/>
  <c r="BK500" i="15"/>
  <c r="BK548" i="15"/>
  <c r="BK742" i="15"/>
  <c r="BK749" i="15"/>
  <c r="BK756" i="15"/>
  <c r="BK763" i="15"/>
  <c r="BK771" i="15"/>
  <c r="BK743" i="15"/>
  <c r="BK750" i="15"/>
  <c r="BK757" i="15"/>
  <c r="BK764" i="15"/>
  <c r="BK772" i="15"/>
  <c r="BK744" i="15"/>
  <c r="BK751" i="15"/>
  <c r="BK758" i="15"/>
  <c r="BK765" i="15"/>
  <c r="BK773" i="15"/>
  <c r="BK745" i="15"/>
  <c r="BK752" i="15"/>
  <c r="BK759" i="15"/>
  <c r="BK766" i="15"/>
  <c r="BK774" i="15"/>
  <c r="BK746" i="15"/>
  <c r="BK753" i="15"/>
  <c r="BK760" i="15"/>
  <c r="BK767" i="15"/>
  <c r="BK775" i="15"/>
  <c r="BK777" i="15"/>
  <c r="BK781" i="15"/>
  <c r="BK829" i="15"/>
  <c r="BK805" i="15"/>
  <c r="BK865" i="15"/>
  <c r="BK892" i="15"/>
  <c r="BL356" i="15"/>
  <c r="BL19" i="15"/>
  <c r="BL404" i="15"/>
  <c r="BL452" i="15"/>
  <c r="BL500" i="15"/>
  <c r="BL548" i="15"/>
  <c r="BL742" i="15"/>
  <c r="BL749" i="15"/>
  <c r="BL756" i="15"/>
  <c r="BL763" i="15"/>
  <c r="BL771" i="15"/>
  <c r="BL743" i="15"/>
  <c r="BL750" i="15"/>
  <c r="BL757" i="15"/>
  <c r="BL764" i="15"/>
  <c r="BL772" i="15"/>
  <c r="BL744" i="15"/>
  <c r="BL751" i="15"/>
  <c r="BL758" i="15"/>
  <c r="BL765" i="15"/>
  <c r="BL773" i="15"/>
  <c r="BL745" i="15"/>
  <c r="BL752" i="15"/>
  <c r="BL759" i="15"/>
  <c r="BL766" i="15"/>
  <c r="BL774" i="15"/>
  <c r="BL746" i="15"/>
  <c r="BL753" i="15"/>
  <c r="BL760" i="15"/>
  <c r="BL767" i="15"/>
  <c r="BL775" i="15"/>
  <c r="BL777" i="15"/>
  <c r="BL781" i="15"/>
  <c r="BL829" i="15"/>
  <c r="BL805" i="15"/>
  <c r="BL865" i="15"/>
  <c r="BL892" i="15"/>
  <c r="BM356" i="15"/>
  <c r="BM19" i="15"/>
  <c r="BM404" i="15"/>
  <c r="BM452" i="15"/>
  <c r="BM500" i="15"/>
  <c r="BM548" i="15"/>
  <c r="BM742" i="15"/>
  <c r="BM749" i="15"/>
  <c r="BM756" i="15"/>
  <c r="BM763" i="15"/>
  <c r="BM771" i="15"/>
  <c r="BM743" i="15"/>
  <c r="BM750" i="15"/>
  <c r="BM757" i="15"/>
  <c r="BM764" i="15"/>
  <c r="BM772" i="15"/>
  <c r="BM744" i="15"/>
  <c r="BM751" i="15"/>
  <c r="BM758" i="15"/>
  <c r="BM765" i="15"/>
  <c r="BM773" i="15"/>
  <c r="BM745" i="15"/>
  <c r="BM752" i="15"/>
  <c r="BM759" i="15"/>
  <c r="BM766" i="15"/>
  <c r="BM774" i="15"/>
  <c r="BM746" i="15"/>
  <c r="BM753" i="15"/>
  <c r="BM760" i="15"/>
  <c r="BM767" i="15"/>
  <c r="BM775" i="15"/>
  <c r="BM777" i="15"/>
  <c r="BM781" i="15"/>
  <c r="BM829" i="15"/>
  <c r="BM805" i="15"/>
  <c r="BM865" i="15"/>
  <c r="BM892" i="15"/>
  <c r="BN356" i="15"/>
  <c r="BN19" i="15"/>
  <c r="BN404" i="15"/>
  <c r="BN452" i="15"/>
  <c r="BN500" i="15"/>
  <c r="BN548" i="15"/>
  <c r="BN742" i="15"/>
  <c r="BN749" i="15"/>
  <c r="BN756" i="15"/>
  <c r="BN763" i="15"/>
  <c r="BN771" i="15"/>
  <c r="BN743" i="15"/>
  <c r="BN750" i="15"/>
  <c r="BN757" i="15"/>
  <c r="BN764" i="15"/>
  <c r="BN772" i="15"/>
  <c r="BN744" i="15"/>
  <c r="BN751" i="15"/>
  <c r="BN758" i="15"/>
  <c r="BN765" i="15"/>
  <c r="BN773" i="15"/>
  <c r="BN745" i="15"/>
  <c r="BN752" i="15"/>
  <c r="BN759" i="15"/>
  <c r="BN766" i="15"/>
  <c r="BN774" i="15"/>
  <c r="BN746" i="15"/>
  <c r="BN753" i="15"/>
  <c r="BN760" i="15"/>
  <c r="BN767" i="15"/>
  <c r="BN775" i="15"/>
  <c r="BN777" i="15"/>
  <c r="BN781" i="15"/>
  <c r="BN829" i="15"/>
  <c r="BN805" i="15"/>
  <c r="BN865" i="15"/>
  <c r="BN892" i="15"/>
  <c r="BO356" i="15"/>
  <c r="BO19" i="15"/>
  <c r="BO404" i="15"/>
  <c r="BO452" i="15"/>
  <c r="BO500" i="15"/>
  <c r="BO548" i="15"/>
  <c r="BO742" i="15"/>
  <c r="BO749" i="15"/>
  <c r="BO756" i="15"/>
  <c r="BO763" i="15"/>
  <c r="BO771" i="15"/>
  <c r="BO743" i="15"/>
  <c r="BO750" i="15"/>
  <c r="BO757" i="15"/>
  <c r="BO764" i="15"/>
  <c r="BO772" i="15"/>
  <c r="BO744" i="15"/>
  <c r="BO751" i="15"/>
  <c r="BO758" i="15"/>
  <c r="BO765" i="15"/>
  <c r="BO773" i="15"/>
  <c r="BO745" i="15"/>
  <c r="BO752" i="15"/>
  <c r="BO759" i="15"/>
  <c r="BO766" i="15"/>
  <c r="BO774" i="15"/>
  <c r="BO746" i="15"/>
  <c r="BO753" i="15"/>
  <c r="BO760" i="15"/>
  <c r="BO767" i="15"/>
  <c r="BO775" i="15"/>
  <c r="BO777" i="15"/>
  <c r="BO781" i="15"/>
  <c r="BO829" i="15"/>
  <c r="BO805" i="15"/>
  <c r="BO865" i="15"/>
  <c r="BO892" i="15"/>
  <c r="BP356" i="15"/>
  <c r="BP19" i="15"/>
  <c r="BP404" i="15"/>
  <c r="BP452" i="15"/>
  <c r="BP500" i="15"/>
  <c r="BP548" i="15"/>
  <c r="BP742" i="15"/>
  <c r="BP749" i="15"/>
  <c r="BP756" i="15"/>
  <c r="BP763" i="15"/>
  <c r="BP771" i="15"/>
  <c r="BP743" i="15"/>
  <c r="BP750" i="15"/>
  <c r="BP757" i="15"/>
  <c r="BP764" i="15"/>
  <c r="BP772" i="15"/>
  <c r="BP744" i="15"/>
  <c r="BP751" i="15"/>
  <c r="BP758" i="15"/>
  <c r="BP765" i="15"/>
  <c r="BP773" i="15"/>
  <c r="BP745" i="15"/>
  <c r="BP752" i="15"/>
  <c r="BP759" i="15"/>
  <c r="BP766" i="15"/>
  <c r="BP774" i="15"/>
  <c r="BP746" i="15"/>
  <c r="BP753" i="15"/>
  <c r="BP760" i="15"/>
  <c r="BP767" i="15"/>
  <c r="BP775" i="15"/>
  <c r="BP777" i="15"/>
  <c r="BP781" i="15"/>
  <c r="BP829" i="15"/>
  <c r="BP805" i="15"/>
  <c r="BP865" i="15"/>
  <c r="BP892" i="15"/>
  <c r="BQ356" i="15"/>
  <c r="BQ19" i="15"/>
  <c r="BQ404" i="15"/>
  <c r="BQ452" i="15"/>
  <c r="BQ500" i="15"/>
  <c r="BQ548" i="15"/>
  <c r="BQ742" i="15"/>
  <c r="BQ749" i="15"/>
  <c r="BQ756" i="15"/>
  <c r="BQ763" i="15"/>
  <c r="BQ771" i="15"/>
  <c r="BQ743" i="15"/>
  <c r="BQ750" i="15"/>
  <c r="BQ757" i="15"/>
  <c r="BQ764" i="15"/>
  <c r="BQ772" i="15"/>
  <c r="BQ744" i="15"/>
  <c r="BQ751" i="15"/>
  <c r="BQ758" i="15"/>
  <c r="BQ765" i="15"/>
  <c r="BQ773" i="15"/>
  <c r="BQ745" i="15"/>
  <c r="BQ752" i="15"/>
  <c r="BQ759" i="15"/>
  <c r="BQ766" i="15"/>
  <c r="BQ774" i="15"/>
  <c r="BQ746" i="15"/>
  <c r="BQ753" i="15"/>
  <c r="BQ760" i="15"/>
  <c r="BQ767" i="15"/>
  <c r="BQ775" i="15"/>
  <c r="BQ777" i="15"/>
  <c r="BQ781" i="15"/>
  <c r="BQ829" i="15"/>
  <c r="BQ805" i="15"/>
  <c r="BQ865" i="15"/>
  <c r="BQ892" i="15"/>
  <c r="BR356" i="15"/>
  <c r="BR19" i="15"/>
  <c r="BR404" i="15"/>
  <c r="BR452" i="15"/>
  <c r="BR500" i="15"/>
  <c r="BR548" i="15"/>
  <c r="BR742" i="15"/>
  <c r="BR749" i="15"/>
  <c r="BR756" i="15"/>
  <c r="BR763" i="15"/>
  <c r="BR771" i="15"/>
  <c r="BR743" i="15"/>
  <c r="BR750" i="15"/>
  <c r="BR757" i="15"/>
  <c r="BR764" i="15"/>
  <c r="BR772" i="15"/>
  <c r="BR744" i="15"/>
  <c r="BR751" i="15"/>
  <c r="BR758" i="15"/>
  <c r="BR765" i="15"/>
  <c r="BR773" i="15"/>
  <c r="BR745" i="15"/>
  <c r="BR752" i="15"/>
  <c r="BR759" i="15"/>
  <c r="BR766" i="15"/>
  <c r="BR774" i="15"/>
  <c r="BR746" i="15"/>
  <c r="BR753" i="15"/>
  <c r="BR760" i="15"/>
  <c r="BR767" i="15"/>
  <c r="BR775" i="15"/>
  <c r="BR777" i="15"/>
  <c r="BR781" i="15"/>
  <c r="BR829" i="15"/>
  <c r="BR805" i="15"/>
  <c r="BR865" i="15"/>
  <c r="BR892" i="15"/>
  <c r="BS356" i="15"/>
  <c r="BS19" i="15"/>
  <c r="BS404" i="15"/>
  <c r="BS452" i="15"/>
  <c r="BS500" i="15"/>
  <c r="BS548" i="15"/>
  <c r="BS742" i="15"/>
  <c r="BS749" i="15"/>
  <c r="BS756" i="15"/>
  <c r="BS763" i="15"/>
  <c r="BS771" i="15"/>
  <c r="BS743" i="15"/>
  <c r="BS750" i="15"/>
  <c r="BS757" i="15"/>
  <c r="BS764" i="15"/>
  <c r="BS772" i="15"/>
  <c r="BS744" i="15"/>
  <c r="BS751" i="15"/>
  <c r="BS758" i="15"/>
  <c r="BS765" i="15"/>
  <c r="BS773" i="15"/>
  <c r="BS745" i="15"/>
  <c r="BS752" i="15"/>
  <c r="BS759" i="15"/>
  <c r="BS766" i="15"/>
  <c r="BS774" i="15"/>
  <c r="BS746" i="15"/>
  <c r="BS753" i="15"/>
  <c r="BS760" i="15"/>
  <c r="BS767" i="15"/>
  <c r="BS775" i="15"/>
  <c r="BS777" i="15"/>
  <c r="BS781" i="15"/>
  <c r="BS829" i="15"/>
  <c r="BS805" i="15"/>
  <c r="BS865" i="15"/>
  <c r="BS892" i="15"/>
  <c r="BT356" i="15"/>
  <c r="BT19" i="15"/>
  <c r="BT404" i="15"/>
  <c r="BT452" i="15"/>
  <c r="BT500" i="15"/>
  <c r="BT548" i="15"/>
  <c r="BT742" i="15"/>
  <c r="BT749" i="15"/>
  <c r="BT756" i="15"/>
  <c r="BT763" i="15"/>
  <c r="BT771" i="15"/>
  <c r="BT743" i="15"/>
  <c r="BT750" i="15"/>
  <c r="BT757" i="15"/>
  <c r="BT764" i="15"/>
  <c r="BT772" i="15"/>
  <c r="BT744" i="15"/>
  <c r="BT751" i="15"/>
  <c r="BT758" i="15"/>
  <c r="BT765" i="15"/>
  <c r="BT773" i="15"/>
  <c r="BT745" i="15"/>
  <c r="BT752" i="15"/>
  <c r="BT759" i="15"/>
  <c r="BT766" i="15"/>
  <c r="BT774" i="15"/>
  <c r="BT746" i="15"/>
  <c r="BT753" i="15"/>
  <c r="BT760" i="15"/>
  <c r="BT767" i="15"/>
  <c r="BT775" i="15"/>
  <c r="BT777" i="15"/>
  <c r="BT781" i="15"/>
  <c r="BT829" i="15"/>
  <c r="BT805" i="15"/>
  <c r="BT865" i="15"/>
  <c r="BT892" i="15"/>
  <c r="BU356" i="15"/>
  <c r="BU19" i="15"/>
  <c r="BU404" i="15"/>
  <c r="BU452" i="15"/>
  <c r="BU500" i="15"/>
  <c r="BU548" i="15"/>
  <c r="BU742" i="15"/>
  <c r="BU749" i="15"/>
  <c r="BU756" i="15"/>
  <c r="BU763" i="15"/>
  <c r="BU771" i="15"/>
  <c r="BU743" i="15"/>
  <c r="BU750" i="15"/>
  <c r="BU757" i="15"/>
  <c r="BU764" i="15"/>
  <c r="BU772" i="15"/>
  <c r="BU744" i="15"/>
  <c r="BU751" i="15"/>
  <c r="BU758" i="15"/>
  <c r="BU765" i="15"/>
  <c r="BU773" i="15"/>
  <c r="BU745" i="15"/>
  <c r="BU752" i="15"/>
  <c r="BU759" i="15"/>
  <c r="BU766" i="15"/>
  <c r="BU774" i="15"/>
  <c r="BU746" i="15"/>
  <c r="BU753" i="15"/>
  <c r="BU760" i="15"/>
  <c r="BU767" i="15"/>
  <c r="BU775" i="15"/>
  <c r="BU777" i="15"/>
  <c r="BU781" i="15"/>
  <c r="BU829" i="15"/>
  <c r="BU805" i="15"/>
  <c r="BU865" i="15"/>
  <c r="BU892" i="15"/>
  <c r="BV356" i="15"/>
  <c r="BV19" i="15"/>
  <c r="BV404" i="15"/>
  <c r="BV452" i="15"/>
  <c r="BV500" i="15"/>
  <c r="BV548" i="15"/>
  <c r="BV742" i="15"/>
  <c r="BV749" i="15"/>
  <c r="BV756" i="15"/>
  <c r="BV763" i="15"/>
  <c r="BV771" i="15"/>
  <c r="BV743" i="15"/>
  <c r="BV750" i="15"/>
  <c r="BV757" i="15"/>
  <c r="BV764" i="15"/>
  <c r="BV772" i="15"/>
  <c r="BV744" i="15"/>
  <c r="BV751" i="15"/>
  <c r="BV758" i="15"/>
  <c r="BV765" i="15"/>
  <c r="BV773" i="15"/>
  <c r="BV745" i="15"/>
  <c r="BV752" i="15"/>
  <c r="BV759" i="15"/>
  <c r="BV766" i="15"/>
  <c r="BV774" i="15"/>
  <c r="BV746" i="15"/>
  <c r="BV753" i="15"/>
  <c r="BV760" i="15"/>
  <c r="BV767" i="15"/>
  <c r="BV775" i="15"/>
  <c r="BV777" i="15"/>
  <c r="BV781" i="15"/>
  <c r="BV829" i="15"/>
  <c r="BV805" i="15"/>
  <c r="BV865" i="15"/>
  <c r="BV892" i="15"/>
  <c r="BW356" i="15"/>
  <c r="BW19" i="15"/>
  <c r="BW404" i="15"/>
  <c r="BW452" i="15"/>
  <c r="BW500" i="15"/>
  <c r="BW548" i="15"/>
  <c r="BW742" i="15"/>
  <c r="BW749" i="15"/>
  <c r="BW756" i="15"/>
  <c r="BW763" i="15"/>
  <c r="BW771" i="15"/>
  <c r="BW743" i="15"/>
  <c r="BW750" i="15"/>
  <c r="BW757" i="15"/>
  <c r="BW764" i="15"/>
  <c r="BW772" i="15"/>
  <c r="BW744" i="15"/>
  <c r="BW751" i="15"/>
  <c r="BW758" i="15"/>
  <c r="BW765" i="15"/>
  <c r="BW773" i="15"/>
  <c r="BW745" i="15"/>
  <c r="BW752" i="15"/>
  <c r="BW759" i="15"/>
  <c r="BW766" i="15"/>
  <c r="BW774" i="15"/>
  <c r="BW746" i="15"/>
  <c r="BW753" i="15"/>
  <c r="BW760" i="15"/>
  <c r="BW767" i="15"/>
  <c r="BW775" i="15"/>
  <c r="BW777" i="15"/>
  <c r="BW781" i="15"/>
  <c r="BW829" i="15"/>
  <c r="BW805" i="15"/>
  <c r="BW865" i="15"/>
  <c r="BW892" i="15"/>
  <c r="BX356" i="15"/>
  <c r="BX19" i="15"/>
  <c r="BX404" i="15"/>
  <c r="BX452" i="15"/>
  <c r="BX500" i="15"/>
  <c r="BX548" i="15"/>
  <c r="BX742" i="15"/>
  <c r="BX749" i="15"/>
  <c r="BX756" i="15"/>
  <c r="BX763" i="15"/>
  <c r="BX771" i="15"/>
  <c r="BX743" i="15"/>
  <c r="BX750" i="15"/>
  <c r="BX757" i="15"/>
  <c r="BX764" i="15"/>
  <c r="BX772" i="15"/>
  <c r="BX744" i="15"/>
  <c r="BX751" i="15"/>
  <c r="BX758" i="15"/>
  <c r="BX765" i="15"/>
  <c r="BX773" i="15"/>
  <c r="BX745" i="15"/>
  <c r="BX752" i="15"/>
  <c r="BX759" i="15"/>
  <c r="BX766" i="15"/>
  <c r="BX774" i="15"/>
  <c r="BX746" i="15"/>
  <c r="BX753" i="15"/>
  <c r="BX760" i="15"/>
  <c r="BX767" i="15"/>
  <c r="BX775" i="15"/>
  <c r="BX777" i="15"/>
  <c r="BX781" i="15"/>
  <c r="BX829" i="15"/>
  <c r="BX805" i="15"/>
  <c r="BX865" i="15"/>
  <c r="BX892" i="15"/>
  <c r="BY356" i="15"/>
  <c r="BY19" i="15"/>
  <c r="BY404" i="15"/>
  <c r="BY452" i="15"/>
  <c r="BY500" i="15"/>
  <c r="BY548" i="15"/>
  <c r="BY742" i="15"/>
  <c r="BY749" i="15"/>
  <c r="BY756" i="15"/>
  <c r="BY763" i="15"/>
  <c r="BY771" i="15"/>
  <c r="BY743" i="15"/>
  <c r="BY750" i="15"/>
  <c r="BY757" i="15"/>
  <c r="BY764" i="15"/>
  <c r="BY772" i="15"/>
  <c r="BY744" i="15"/>
  <c r="BY751" i="15"/>
  <c r="BY758" i="15"/>
  <c r="BY765" i="15"/>
  <c r="BY773" i="15"/>
  <c r="BY745" i="15"/>
  <c r="BY752" i="15"/>
  <c r="BY759" i="15"/>
  <c r="BY766" i="15"/>
  <c r="BY774" i="15"/>
  <c r="BY746" i="15"/>
  <c r="BY753" i="15"/>
  <c r="BY760" i="15"/>
  <c r="BY767" i="15"/>
  <c r="BY775" i="15"/>
  <c r="BY777" i="15"/>
  <c r="BY781" i="15"/>
  <c r="BY829" i="15"/>
  <c r="BY805" i="15"/>
  <c r="BY865" i="15"/>
  <c r="BY892" i="15"/>
  <c r="BZ356" i="15"/>
  <c r="BZ19" i="15"/>
  <c r="BZ404" i="15"/>
  <c r="BZ452" i="15"/>
  <c r="BZ500" i="15"/>
  <c r="BZ548" i="15"/>
  <c r="BZ742" i="15"/>
  <c r="BZ749" i="15"/>
  <c r="BZ756" i="15"/>
  <c r="BZ763" i="15"/>
  <c r="BZ771" i="15"/>
  <c r="BZ743" i="15"/>
  <c r="BZ750" i="15"/>
  <c r="BZ757" i="15"/>
  <c r="BZ764" i="15"/>
  <c r="BZ772" i="15"/>
  <c r="BZ744" i="15"/>
  <c r="BZ751" i="15"/>
  <c r="BZ758" i="15"/>
  <c r="BZ765" i="15"/>
  <c r="BZ773" i="15"/>
  <c r="BZ745" i="15"/>
  <c r="BZ752" i="15"/>
  <c r="BZ759" i="15"/>
  <c r="BZ766" i="15"/>
  <c r="BZ774" i="15"/>
  <c r="BZ746" i="15"/>
  <c r="BZ753" i="15"/>
  <c r="BZ760" i="15"/>
  <c r="BZ767" i="15"/>
  <c r="BZ775" i="15"/>
  <c r="BZ777" i="15"/>
  <c r="BZ781" i="15"/>
  <c r="BZ829" i="15"/>
  <c r="BZ805" i="15"/>
  <c r="BZ865" i="15"/>
  <c r="BZ892" i="15"/>
  <c r="CA356" i="15"/>
  <c r="CA19" i="15"/>
  <c r="CA404" i="15"/>
  <c r="CA452" i="15"/>
  <c r="CA500" i="15"/>
  <c r="CA548" i="15"/>
  <c r="CA742" i="15"/>
  <c r="CA749" i="15"/>
  <c r="CA756" i="15"/>
  <c r="CA763" i="15"/>
  <c r="CA771" i="15"/>
  <c r="CA743" i="15"/>
  <c r="CA750" i="15"/>
  <c r="CA757" i="15"/>
  <c r="CA764" i="15"/>
  <c r="CA772" i="15"/>
  <c r="CA744" i="15"/>
  <c r="CA751" i="15"/>
  <c r="CA758" i="15"/>
  <c r="CA765" i="15"/>
  <c r="CA773" i="15"/>
  <c r="CA745" i="15"/>
  <c r="CA752" i="15"/>
  <c r="CA759" i="15"/>
  <c r="CA766" i="15"/>
  <c r="CA774" i="15"/>
  <c r="CA746" i="15"/>
  <c r="CA753" i="15"/>
  <c r="CA760" i="15"/>
  <c r="CA767" i="15"/>
  <c r="CA775" i="15"/>
  <c r="CA777" i="15"/>
  <c r="CA781" i="15"/>
  <c r="CA829" i="15"/>
  <c r="CA805" i="15"/>
  <c r="CA865" i="15"/>
  <c r="CA892" i="15"/>
  <c r="CB356" i="15"/>
  <c r="CB19" i="15"/>
  <c r="CB404" i="15"/>
  <c r="CB452" i="15"/>
  <c r="CB500" i="15"/>
  <c r="CB548" i="15"/>
  <c r="CB742" i="15"/>
  <c r="CB749" i="15"/>
  <c r="CB756" i="15"/>
  <c r="CB763" i="15"/>
  <c r="CB771" i="15"/>
  <c r="CB743" i="15"/>
  <c r="CB750" i="15"/>
  <c r="CB757" i="15"/>
  <c r="CB764" i="15"/>
  <c r="CB772" i="15"/>
  <c r="CB744" i="15"/>
  <c r="CB751" i="15"/>
  <c r="CB758" i="15"/>
  <c r="CB765" i="15"/>
  <c r="CB773" i="15"/>
  <c r="CB745" i="15"/>
  <c r="CB752" i="15"/>
  <c r="CB759" i="15"/>
  <c r="CB766" i="15"/>
  <c r="CB774" i="15"/>
  <c r="CB746" i="15"/>
  <c r="CB753" i="15"/>
  <c r="CB760" i="15"/>
  <c r="CB767" i="15"/>
  <c r="CB775" i="15"/>
  <c r="CB777" i="15"/>
  <c r="CB781" i="15"/>
  <c r="CB829" i="15"/>
  <c r="CB805" i="15"/>
  <c r="CB865" i="15"/>
  <c r="CB892" i="15"/>
  <c r="CC356" i="15"/>
  <c r="CC19" i="15"/>
  <c r="CC404" i="15"/>
  <c r="CC452" i="15"/>
  <c r="CC500" i="15"/>
  <c r="CC548" i="15"/>
  <c r="CC742" i="15"/>
  <c r="CC749" i="15"/>
  <c r="CC756" i="15"/>
  <c r="CC763" i="15"/>
  <c r="CC771" i="15"/>
  <c r="CC743" i="15"/>
  <c r="CC750" i="15"/>
  <c r="CC757" i="15"/>
  <c r="CC764" i="15"/>
  <c r="CC772" i="15"/>
  <c r="CC744" i="15"/>
  <c r="CC751" i="15"/>
  <c r="CC758" i="15"/>
  <c r="CC765" i="15"/>
  <c r="CC773" i="15"/>
  <c r="CC745" i="15"/>
  <c r="CC752" i="15"/>
  <c r="CC759" i="15"/>
  <c r="CC766" i="15"/>
  <c r="CC774" i="15"/>
  <c r="CC746" i="15"/>
  <c r="CC753" i="15"/>
  <c r="CC760" i="15"/>
  <c r="CC767" i="15"/>
  <c r="CC775" i="15"/>
  <c r="CC777" i="15"/>
  <c r="CC781" i="15"/>
  <c r="CC829" i="15"/>
  <c r="CC805" i="15"/>
  <c r="CC865" i="15"/>
  <c r="CC892" i="15"/>
  <c r="CD356" i="15"/>
  <c r="CD19" i="15"/>
  <c r="CD404" i="15"/>
  <c r="CD452" i="15"/>
  <c r="CD500" i="15"/>
  <c r="CD548" i="15"/>
  <c r="CD742" i="15"/>
  <c r="CD749" i="15"/>
  <c r="CD756" i="15"/>
  <c r="CD763" i="15"/>
  <c r="CD771" i="15"/>
  <c r="CD743" i="15"/>
  <c r="CD750" i="15"/>
  <c r="CD757" i="15"/>
  <c r="CD764" i="15"/>
  <c r="CD772" i="15"/>
  <c r="CD744" i="15"/>
  <c r="CD751" i="15"/>
  <c r="CD758" i="15"/>
  <c r="CD765" i="15"/>
  <c r="CD773" i="15"/>
  <c r="CD745" i="15"/>
  <c r="CD752" i="15"/>
  <c r="CD759" i="15"/>
  <c r="CD766" i="15"/>
  <c r="CD774" i="15"/>
  <c r="CD746" i="15"/>
  <c r="CD753" i="15"/>
  <c r="CD760" i="15"/>
  <c r="CD767" i="15"/>
  <c r="CD775" i="15"/>
  <c r="CD777" i="15"/>
  <c r="CD781" i="15"/>
  <c r="CD829" i="15"/>
  <c r="CD805" i="15"/>
  <c r="CD865" i="15"/>
  <c r="CD892" i="15"/>
  <c r="CE356" i="15"/>
  <c r="CE19" i="15"/>
  <c r="CE404" i="15"/>
  <c r="CE452" i="15"/>
  <c r="CE500" i="15"/>
  <c r="CE548" i="15"/>
  <c r="CE742" i="15"/>
  <c r="CE749" i="15"/>
  <c r="CE756" i="15"/>
  <c r="CE763" i="15"/>
  <c r="CE771" i="15"/>
  <c r="CE743" i="15"/>
  <c r="CE750" i="15"/>
  <c r="CE757" i="15"/>
  <c r="CE764" i="15"/>
  <c r="CE772" i="15"/>
  <c r="CE744" i="15"/>
  <c r="CE751" i="15"/>
  <c r="CE758" i="15"/>
  <c r="CE765" i="15"/>
  <c r="CE773" i="15"/>
  <c r="CE745" i="15"/>
  <c r="CE752" i="15"/>
  <c r="CE759" i="15"/>
  <c r="CE766" i="15"/>
  <c r="CE774" i="15"/>
  <c r="CE746" i="15"/>
  <c r="CE753" i="15"/>
  <c r="CE760" i="15"/>
  <c r="CE767" i="15"/>
  <c r="CE775" i="15"/>
  <c r="CE777" i="15"/>
  <c r="CE781" i="15"/>
  <c r="CE829" i="15"/>
  <c r="CE805" i="15"/>
  <c r="CE865" i="15"/>
  <c r="CE892" i="15"/>
  <c r="CF356" i="15"/>
  <c r="CF19" i="15"/>
  <c r="CF404" i="15"/>
  <c r="CF452" i="15"/>
  <c r="CF500" i="15"/>
  <c r="CF548" i="15"/>
  <c r="CF742" i="15"/>
  <c r="CF749" i="15"/>
  <c r="CF756" i="15"/>
  <c r="CF763" i="15"/>
  <c r="CF771" i="15"/>
  <c r="CF743" i="15"/>
  <c r="CF750" i="15"/>
  <c r="CF757" i="15"/>
  <c r="CF764" i="15"/>
  <c r="CF772" i="15"/>
  <c r="CF744" i="15"/>
  <c r="CF751" i="15"/>
  <c r="CF758" i="15"/>
  <c r="CF765" i="15"/>
  <c r="CF773" i="15"/>
  <c r="CF745" i="15"/>
  <c r="CF752" i="15"/>
  <c r="CF759" i="15"/>
  <c r="CF766" i="15"/>
  <c r="CF774" i="15"/>
  <c r="CF746" i="15"/>
  <c r="CF753" i="15"/>
  <c r="CF760" i="15"/>
  <c r="CF767" i="15"/>
  <c r="CF775" i="15"/>
  <c r="CF777" i="15"/>
  <c r="CF781" i="15"/>
  <c r="CF829" i="15"/>
  <c r="CF805" i="15"/>
  <c r="CF865" i="15"/>
  <c r="CF892" i="15"/>
  <c r="CG356" i="15"/>
  <c r="CG19" i="15"/>
  <c r="CG404" i="15"/>
  <c r="CG452" i="15"/>
  <c r="CG500" i="15"/>
  <c r="CG548" i="15"/>
  <c r="CG742" i="15"/>
  <c r="CG749" i="15"/>
  <c r="CG756" i="15"/>
  <c r="CG763" i="15"/>
  <c r="CG771" i="15"/>
  <c r="CG743" i="15"/>
  <c r="CG750" i="15"/>
  <c r="CG757" i="15"/>
  <c r="CG764" i="15"/>
  <c r="CG772" i="15"/>
  <c r="CG744" i="15"/>
  <c r="CG751" i="15"/>
  <c r="CG758" i="15"/>
  <c r="CG765" i="15"/>
  <c r="CG773" i="15"/>
  <c r="CG745" i="15"/>
  <c r="CG752" i="15"/>
  <c r="CG759" i="15"/>
  <c r="CG766" i="15"/>
  <c r="CG774" i="15"/>
  <c r="CG746" i="15"/>
  <c r="CG753" i="15"/>
  <c r="CG760" i="15"/>
  <c r="CG767" i="15"/>
  <c r="CG775" i="15"/>
  <c r="CG777" i="15"/>
  <c r="CG781" i="15"/>
  <c r="CG829" i="15"/>
  <c r="CG805" i="15"/>
  <c r="CG865" i="15"/>
  <c r="CG892" i="15"/>
  <c r="CH356" i="15"/>
  <c r="CH19" i="15"/>
  <c r="CH404" i="15"/>
  <c r="CH452" i="15"/>
  <c r="CH500" i="15"/>
  <c r="CH548" i="15"/>
  <c r="CH742" i="15"/>
  <c r="CH749" i="15"/>
  <c r="CH756" i="15"/>
  <c r="CH763" i="15"/>
  <c r="CH771" i="15"/>
  <c r="CH743" i="15"/>
  <c r="CH750" i="15"/>
  <c r="CH757" i="15"/>
  <c r="CH764" i="15"/>
  <c r="CH772" i="15"/>
  <c r="CH744" i="15"/>
  <c r="CH751" i="15"/>
  <c r="CH758" i="15"/>
  <c r="CH765" i="15"/>
  <c r="CH773" i="15"/>
  <c r="CH745" i="15"/>
  <c r="CH752" i="15"/>
  <c r="CH759" i="15"/>
  <c r="CH766" i="15"/>
  <c r="CH774" i="15"/>
  <c r="CH746" i="15"/>
  <c r="CH753" i="15"/>
  <c r="CH760" i="15"/>
  <c r="CH767" i="15"/>
  <c r="CH775" i="15"/>
  <c r="CH777" i="15"/>
  <c r="CH781" i="15"/>
  <c r="CH829" i="15"/>
  <c r="CH805" i="15"/>
  <c r="CH865" i="15"/>
  <c r="CH892" i="15"/>
  <c r="CI356" i="15"/>
  <c r="CI19" i="15"/>
  <c r="CI404" i="15"/>
  <c r="CI452" i="15"/>
  <c r="CI500" i="15"/>
  <c r="CI548" i="15"/>
  <c r="CI742" i="15"/>
  <c r="CI749" i="15"/>
  <c r="CI756" i="15"/>
  <c r="CI763" i="15"/>
  <c r="CI771" i="15"/>
  <c r="CI743" i="15"/>
  <c r="CI750" i="15"/>
  <c r="CI757" i="15"/>
  <c r="CI764" i="15"/>
  <c r="CI772" i="15"/>
  <c r="CI744" i="15"/>
  <c r="CI751" i="15"/>
  <c r="CI758" i="15"/>
  <c r="CI765" i="15"/>
  <c r="CI773" i="15"/>
  <c r="CI745" i="15"/>
  <c r="CI752" i="15"/>
  <c r="CI759" i="15"/>
  <c r="CI766" i="15"/>
  <c r="CI774" i="15"/>
  <c r="CI746" i="15"/>
  <c r="CI753" i="15"/>
  <c r="CI760" i="15"/>
  <c r="CI767" i="15"/>
  <c r="CI775" i="15"/>
  <c r="CI777" i="15"/>
  <c r="CI781" i="15"/>
  <c r="CI829" i="15"/>
  <c r="CI805" i="15"/>
  <c r="CI865" i="15"/>
  <c r="CI892" i="15"/>
  <c r="CJ356" i="15"/>
  <c r="CJ19" i="15"/>
  <c r="CJ404" i="15"/>
  <c r="CJ452" i="15"/>
  <c r="CJ500" i="15"/>
  <c r="CJ548" i="15"/>
  <c r="CJ742" i="15"/>
  <c r="CJ749" i="15"/>
  <c r="CJ756" i="15"/>
  <c r="CJ763" i="15"/>
  <c r="CJ771" i="15"/>
  <c r="CJ743" i="15"/>
  <c r="CJ750" i="15"/>
  <c r="CJ757" i="15"/>
  <c r="CJ764" i="15"/>
  <c r="CJ772" i="15"/>
  <c r="CJ744" i="15"/>
  <c r="CJ751" i="15"/>
  <c r="CJ758" i="15"/>
  <c r="CJ765" i="15"/>
  <c r="CJ773" i="15"/>
  <c r="CJ745" i="15"/>
  <c r="CJ752" i="15"/>
  <c r="CJ759" i="15"/>
  <c r="CJ766" i="15"/>
  <c r="CJ774" i="15"/>
  <c r="CJ746" i="15"/>
  <c r="CJ753" i="15"/>
  <c r="CJ760" i="15"/>
  <c r="CJ767" i="15"/>
  <c r="CJ775" i="15"/>
  <c r="CJ777" i="15"/>
  <c r="CJ781" i="15"/>
  <c r="CJ829" i="15"/>
  <c r="CJ805" i="15"/>
  <c r="CJ865" i="15"/>
  <c r="CJ892" i="15"/>
  <c r="CK356" i="15"/>
  <c r="CK19" i="15"/>
  <c r="CK404" i="15"/>
  <c r="CK452" i="15"/>
  <c r="CK500" i="15"/>
  <c r="CK548" i="15"/>
  <c r="CK742" i="15"/>
  <c r="CK749" i="15"/>
  <c r="CK756" i="15"/>
  <c r="CK763" i="15"/>
  <c r="CK771" i="15"/>
  <c r="CK743" i="15"/>
  <c r="CK750" i="15"/>
  <c r="CK757" i="15"/>
  <c r="CK764" i="15"/>
  <c r="CK772" i="15"/>
  <c r="CK744" i="15"/>
  <c r="CK751" i="15"/>
  <c r="CK758" i="15"/>
  <c r="CK765" i="15"/>
  <c r="CK773" i="15"/>
  <c r="CK745" i="15"/>
  <c r="CK752" i="15"/>
  <c r="CK759" i="15"/>
  <c r="CK766" i="15"/>
  <c r="CK774" i="15"/>
  <c r="CK746" i="15"/>
  <c r="CK753" i="15"/>
  <c r="CK760" i="15"/>
  <c r="CK767" i="15"/>
  <c r="CK775" i="15"/>
  <c r="CK777" i="15"/>
  <c r="CK781" i="15"/>
  <c r="CK829" i="15"/>
  <c r="CK805" i="15"/>
  <c r="CK865" i="15"/>
  <c r="CK892" i="15"/>
  <c r="CL356" i="15"/>
  <c r="CL19" i="15"/>
  <c r="CL404" i="15"/>
  <c r="CL452" i="15"/>
  <c r="CL500" i="15"/>
  <c r="CL548" i="15"/>
  <c r="CL742" i="15"/>
  <c r="CL749" i="15"/>
  <c r="CL756" i="15"/>
  <c r="CL763" i="15"/>
  <c r="CL771" i="15"/>
  <c r="CL743" i="15"/>
  <c r="CL750" i="15"/>
  <c r="CL757" i="15"/>
  <c r="CL764" i="15"/>
  <c r="CL772" i="15"/>
  <c r="CL744" i="15"/>
  <c r="CL751" i="15"/>
  <c r="CL758" i="15"/>
  <c r="CL765" i="15"/>
  <c r="CL773" i="15"/>
  <c r="CL745" i="15"/>
  <c r="CL752" i="15"/>
  <c r="CL759" i="15"/>
  <c r="CL766" i="15"/>
  <c r="CL774" i="15"/>
  <c r="CL746" i="15"/>
  <c r="CL753" i="15"/>
  <c r="CL760" i="15"/>
  <c r="CL767" i="15"/>
  <c r="CL775" i="15"/>
  <c r="CL777" i="15"/>
  <c r="CL781" i="15"/>
  <c r="CL829" i="15"/>
  <c r="CL805" i="15"/>
  <c r="CL865" i="15"/>
  <c r="CL892" i="15"/>
  <c r="CM356" i="15"/>
  <c r="CM19" i="15"/>
  <c r="CM404" i="15"/>
  <c r="CM452" i="15"/>
  <c r="CM500" i="15"/>
  <c r="CM548" i="15"/>
  <c r="CM742" i="15"/>
  <c r="CM749" i="15"/>
  <c r="CM756" i="15"/>
  <c r="CM763" i="15"/>
  <c r="CM771" i="15"/>
  <c r="CM743" i="15"/>
  <c r="CM750" i="15"/>
  <c r="CM757" i="15"/>
  <c r="CM764" i="15"/>
  <c r="CM772" i="15"/>
  <c r="CM744" i="15"/>
  <c r="CM751" i="15"/>
  <c r="CM758" i="15"/>
  <c r="CM765" i="15"/>
  <c r="CM773" i="15"/>
  <c r="CM745" i="15"/>
  <c r="CM752" i="15"/>
  <c r="CM759" i="15"/>
  <c r="CM766" i="15"/>
  <c r="CM774" i="15"/>
  <c r="CM746" i="15"/>
  <c r="CM753" i="15"/>
  <c r="CM760" i="15"/>
  <c r="CM767" i="15"/>
  <c r="CM775" i="15"/>
  <c r="CM777" i="15"/>
  <c r="CM781" i="15"/>
  <c r="CM829" i="15"/>
  <c r="CM805" i="15"/>
  <c r="CM865" i="15"/>
  <c r="CM892" i="15"/>
  <c r="CN356" i="15"/>
  <c r="CN19" i="15"/>
  <c r="CN404" i="15"/>
  <c r="CN452" i="15"/>
  <c r="CN500" i="15"/>
  <c r="CN548" i="15"/>
  <c r="CN742" i="15"/>
  <c r="CN749" i="15"/>
  <c r="CN756" i="15"/>
  <c r="CN763" i="15"/>
  <c r="CN771" i="15"/>
  <c r="CN743" i="15"/>
  <c r="CN750" i="15"/>
  <c r="CN757" i="15"/>
  <c r="CN764" i="15"/>
  <c r="CN772" i="15"/>
  <c r="CN744" i="15"/>
  <c r="CN751" i="15"/>
  <c r="CN758" i="15"/>
  <c r="CN765" i="15"/>
  <c r="CN773" i="15"/>
  <c r="CN745" i="15"/>
  <c r="CN752" i="15"/>
  <c r="CN759" i="15"/>
  <c r="CN766" i="15"/>
  <c r="CN774" i="15"/>
  <c r="CN746" i="15"/>
  <c r="CN753" i="15"/>
  <c r="CN760" i="15"/>
  <c r="CN767" i="15"/>
  <c r="CN775" i="15"/>
  <c r="CN777" i="15"/>
  <c r="CN781" i="15"/>
  <c r="CN829" i="15"/>
  <c r="CN805" i="15"/>
  <c r="CN865" i="15"/>
  <c r="CN892" i="15"/>
  <c r="CO356" i="15"/>
  <c r="CO19" i="15"/>
  <c r="CO404" i="15"/>
  <c r="CO452" i="15"/>
  <c r="CO500" i="15"/>
  <c r="CO548" i="15"/>
  <c r="CO742" i="15"/>
  <c r="CO749" i="15"/>
  <c r="CO756" i="15"/>
  <c r="CO763" i="15"/>
  <c r="CO771" i="15"/>
  <c r="CO743" i="15"/>
  <c r="CO750" i="15"/>
  <c r="CO757" i="15"/>
  <c r="CO764" i="15"/>
  <c r="CO772" i="15"/>
  <c r="CO744" i="15"/>
  <c r="CO751" i="15"/>
  <c r="CO758" i="15"/>
  <c r="CO765" i="15"/>
  <c r="CO773" i="15"/>
  <c r="CO745" i="15"/>
  <c r="CO752" i="15"/>
  <c r="CO759" i="15"/>
  <c r="CO766" i="15"/>
  <c r="CO774" i="15"/>
  <c r="CO746" i="15"/>
  <c r="CO753" i="15"/>
  <c r="CO760" i="15"/>
  <c r="CO767" i="15"/>
  <c r="CO775" i="15"/>
  <c r="CO777" i="15"/>
  <c r="CO781" i="15"/>
  <c r="CO829" i="15"/>
  <c r="CO805" i="15"/>
  <c r="CO865" i="15"/>
  <c r="CO892" i="15"/>
  <c r="CP356" i="15"/>
  <c r="CP19" i="15"/>
  <c r="CP404" i="15"/>
  <c r="CP452" i="15"/>
  <c r="CP500" i="15"/>
  <c r="CP548" i="15"/>
  <c r="CP742" i="15"/>
  <c r="CP749" i="15"/>
  <c r="CP756" i="15"/>
  <c r="CP763" i="15"/>
  <c r="CP771" i="15"/>
  <c r="CP743" i="15"/>
  <c r="CP750" i="15"/>
  <c r="CP757" i="15"/>
  <c r="CP764" i="15"/>
  <c r="CP772" i="15"/>
  <c r="CP744" i="15"/>
  <c r="CP751" i="15"/>
  <c r="CP758" i="15"/>
  <c r="CP765" i="15"/>
  <c r="CP773" i="15"/>
  <c r="CP745" i="15"/>
  <c r="CP752" i="15"/>
  <c r="CP759" i="15"/>
  <c r="CP766" i="15"/>
  <c r="CP774" i="15"/>
  <c r="CP746" i="15"/>
  <c r="CP753" i="15"/>
  <c r="CP760" i="15"/>
  <c r="CP767" i="15"/>
  <c r="CP775" i="15"/>
  <c r="CP777" i="15"/>
  <c r="CP781" i="15"/>
  <c r="CP829" i="15"/>
  <c r="CP805" i="15"/>
  <c r="CP865" i="15"/>
  <c r="CP892" i="15"/>
  <c r="CQ356" i="15"/>
  <c r="CQ19" i="15"/>
  <c r="CQ404" i="15"/>
  <c r="CQ452" i="15"/>
  <c r="CQ500" i="15"/>
  <c r="CQ548" i="15"/>
  <c r="CQ742" i="15"/>
  <c r="CQ749" i="15"/>
  <c r="CQ756" i="15"/>
  <c r="CQ763" i="15"/>
  <c r="CQ771" i="15"/>
  <c r="CQ743" i="15"/>
  <c r="CQ750" i="15"/>
  <c r="CQ757" i="15"/>
  <c r="CQ764" i="15"/>
  <c r="CQ772" i="15"/>
  <c r="CQ744" i="15"/>
  <c r="CQ751" i="15"/>
  <c r="CQ758" i="15"/>
  <c r="CQ765" i="15"/>
  <c r="CQ773" i="15"/>
  <c r="CQ745" i="15"/>
  <c r="CQ752" i="15"/>
  <c r="CQ759" i="15"/>
  <c r="CQ766" i="15"/>
  <c r="CQ774" i="15"/>
  <c r="CQ746" i="15"/>
  <c r="CQ753" i="15"/>
  <c r="CQ760" i="15"/>
  <c r="CQ767" i="15"/>
  <c r="CQ775" i="15"/>
  <c r="CQ777" i="15"/>
  <c r="CQ781" i="15"/>
  <c r="CQ829" i="15"/>
  <c r="CQ805" i="15"/>
  <c r="CQ865" i="15"/>
  <c r="CQ892" i="15"/>
  <c r="CR356" i="15"/>
  <c r="CR19" i="15"/>
  <c r="CR404" i="15"/>
  <c r="CR452" i="15"/>
  <c r="CR500" i="15"/>
  <c r="CR548" i="15"/>
  <c r="CR742" i="15"/>
  <c r="CR749" i="15"/>
  <c r="CR756" i="15"/>
  <c r="CR763" i="15"/>
  <c r="CR771" i="15"/>
  <c r="CR743" i="15"/>
  <c r="CR750" i="15"/>
  <c r="CR757" i="15"/>
  <c r="CR764" i="15"/>
  <c r="CR772" i="15"/>
  <c r="CR744" i="15"/>
  <c r="CR751" i="15"/>
  <c r="CR758" i="15"/>
  <c r="CR765" i="15"/>
  <c r="CR773" i="15"/>
  <c r="CR745" i="15"/>
  <c r="CR752" i="15"/>
  <c r="CR759" i="15"/>
  <c r="CR766" i="15"/>
  <c r="CR774" i="15"/>
  <c r="CR746" i="15"/>
  <c r="CR753" i="15"/>
  <c r="CR760" i="15"/>
  <c r="CR767" i="15"/>
  <c r="CR775" i="15"/>
  <c r="CR777" i="15"/>
  <c r="CR781" i="15"/>
  <c r="CR829" i="15"/>
  <c r="CR805" i="15"/>
  <c r="CR865" i="15"/>
  <c r="CR892" i="15"/>
  <c r="CS356" i="15"/>
  <c r="CS19" i="15"/>
  <c r="CS404" i="15"/>
  <c r="CS452" i="15"/>
  <c r="CS500" i="15"/>
  <c r="CS548" i="15"/>
  <c r="CS742" i="15"/>
  <c r="CS749" i="15"/>
  <c r="CS756" i="15"/>
  <c r="CS763" i="15"/>
  <c r="CS771" i="15"/>
  <c r="CS743" i="15"/>
  <c r="CS750" i="15"/>
  <c r="CS757" i="15"/>
  <c r="CS764" i="15"/>
  <c r="CS772" i="15"/>
  <c r="CS744" i="15"/>
  <c r="CS751" i="15"/>
  <c r="CS758" i="15"/>
  <c r="CS765" i="15"/>
  <c r="CS773" i="15"/>
  <c r="CS745" i="15"/>
  <c r="CS752" i="15"/>
  <c r="CS759" i="15"/>
  <c r="CS766" i="15"/>
  <c r="CS774" i="15"/>
  <c r="CS746" i="15"/>
  <c r="CS753" i="15"/>
  <c r="CS760" i="15"/>
  <c r="CS767" i="15"/>
  <c r="CS775" i="15"/>
  <c r="CS777" i="15"/>
  <c r="CS781" i="15"/>
  <c r="CS829" i="15"/>
  <c r="CS805" i="15"/>
  <c r="CS865" i="15"/>
  <c r="CS892" i="15"/>
  <c r="CT356" i="15"/>
  <c r="CT19" i="15"/>
  <c r="CT404" i="15"/>
  <c r="CT452" i="15"/>
  <c r="CT500" i="15"/>
  <c r="CT548" i="15"/>
  <c r="CT742" i="15"/>
  <c r="CT749" i="15"/>
  <c r="CT756" i="15"/>
  <c r="CT763" i="15"/>
  <c r="CT771" i="15"/>
  <c r="CT743" i="15"/>
  <c r="CT750" i="15"/>
  <c r="CT757" i="15"/>
  <c r="CT764" i="15"/>
  <c r="CT772" i="15"/>
  <c r="CT744" i="15"/>
  <c r="CT751" i="15"/>
  <c r="CT758" i="15"/>
  <c r="CT765" i="15"/>
  <c r="CT773" i="15"/>
  <c r="CT745" i="15"/>
  <c r="CT752" i="15"/>
  <c r="CT759" i="15"/>
  <c r="CT766" i="15"/>
  <c r="CT774" i="15"/>
  <c r="CT746" i="15"/>
  <c r="CT753" i="15"/>
  <c r="CT760" i="15"/>
  <c r="CT767" i="15"/>
  <c r="CT775" i="15"/>
  <c r="CT777" i="15"/>
  <c r="CT781" i="15"/>
  <c r="CT829" i="15"/>
  <c r="CT805" i="15"/>
  <c r="CT865" i="15"/>
  <c r="CT892" i="15"/>
  <c r="CU356" i="15"/>
  <c r="CU19" i="15"/>
  <c r="CU404" i="15"/>
  <c r="CU452" i="15"/>
  <c r="CU500" i="15"/>
  <c r="CU548" i="15"/>
  <c r="CU742" i="15"/>
  <c r="CU749" i="15"/>
  <c r="CU756" i="15"/>
  <c r="CU763" i="15"/>
  <c r="CU771" i="15"/>
  <c r="CU743" i="15"/>
  <c r="CU750" i="15"/>
  <c r="CU757" i="15"/>
  <c r="CU764" i="15"/>
  <c r="CU772" i="15"/>
  <c r="CU744" i="15"/>
  <c r="CU751" i="15"/>
  <c r="CU758" i="15"/>
  <c r="CU765" i="15"/>
  <c r="CU773" i="15"/>
  <c r="CU745" i="15"/>
  <c r="CU752" i="15"/>
  <c r="CU759" i="15"/>
  <c r="CU766" i="15"/>
  <c r="CU774" i="15"/>
  <c r="CU746" i="15"/>
  <c r="CU753" i="15"/>
  <c r="CU760" i="15"/>
  <c r="CU767" i="15"/>
  <c r="CU775" i="15"/>
  <c r="CU777" i="15"/>
  <c r="CU781" i="15"/>
  <c r="CU829" i="15"/>
  <c r="CU805" i="15"/>
  <c r="CU865" i="15"/>
  <c r="CU892" i="15"/>
  <c r="CV356" i="15"/>
  <c r="CV19" i="15"/>
  <c r="CV404" i="15"/>
  <c r="CV452" i="15"/>
  <c r="CV500" i="15"/>
  <c r="CV548" i="15"/>
  <c r="CV742" i="15"/>
  <c r="CV749" i="15"/>
  <c r="CV756" i="15"/>
  <c r="CV763" i="15"/>
  <c r="CV771" i="15"/>
  <c r="CV743" i="15"/>
  <c r="CV750" i="15"/>
  <c r="CV757" i="15"/>
  <c r="CV764" i="15"/>
  <c r="CV772" i="15"/>
  <c r="CV744" i="15"/>
  <c r="CV751" i="15"/>
  <c r="CV758" i="15"/>
  <c r="CV765" i="15"/>
  <c r="CV773" i="15"/>
  <c r="CV745" i="15"/>
  <c r="CV752" i="15"/>
  <c r="CV759" i="15"/>
  <c r="CV766" i="15"/>
  <c r="CV774" i="15"/>
  <c r="CV746" i="15"/>
  <c r="CV753" i="15"/>
  <c r="CV760" i="15"/>
  <c r="CV767" i="15"/>
  <c r="CV775" i="15"/>
  <c r="CV777" i="15"/>
  <c r="CV781" i="15"/>
  <c r="CV829" i="15"/>
  <c r="CV805" i="15"/>
  <c r="CV865" i="15"/>
  <c r="CV892" i="15"/>
  <c r="CW356" i="15"/>
  <c r="CW19" i="15"/>
  <c r="CW404" i="15"/>
  <c r="CW452" i="15"/>
  <c r="CW500" i="15"/>
  <c r="CW548" i="15"/>
  <c r="CW742" i="15"/>
  <c r="CW749" i="15"/>
  <c r="CW756" i="15"/>
  <c r="CW763" i="15"/>
  <c r="CW771" i="15"/>
  <c r="CW743" i="15"/>
  <c r="CW750" i="15"/>
  <c r="CW757" i="15"/>
  <c r="CW764" i="15"/>
  <c r="CW772" i="15"/>
  <c r="CW744" i="15"/>
  <c r="CW751" i="15"/>
  <c r="CW758" i="15"/>
  <c r="CW765" i="15"/>
  <c r="CW773" i="15"/>
  <c r="CW745" i="15"/>
  <c r="CW752" i="15"/>
  <c r="CW759" i="15"/>
  <c r="CW766" i="15"/>
  <c r="CW774" i="15"/>
  <c r="CW746" i="15"/>
  <c r="CW753" i="15"/>
  <c r="CW760" i="15"/>
  <c r="CW767" i="15"/>
  <c r="CW775" i="15"/>
  <c r="CW777" i="15"/>
  <c r="CW781" i="15"/>
  <c r="CW829" i="15"/>
  <c r="CW805" i="15"/>
  <c r="CW865" i="15"/>
  <c r="CW892" i="15"/>
  <c r="CX356" i="15"/>
  <c r="CX19" i="15"/>
  <c r="CX404" i="15"/>
  <c r="CX452" i="15"/>
  <c r="CX500" i="15"/>
  <c r="CX548" i="15"/>
  <c r="CX742" i="15"/>
  <c r="CX749" i="15"/>
  <c r="CX756" i="15"/>
  <c r="CX763" i="15"/>
  <c r="CX771" i="15"/>
  <c r="CX743" i="15"/>
  <c r="CX750" i="15"/>
  <c r="CX757" i="15"/>
  <c r="CX764" i="15"/>
  <c r="CX772" i="15"/>
  <c r="CX744" i="15"/>
  <c r="CX751" i="15"/>
  <c r="CX758" i="15"/>
  <c r="CX765" i="15"/>
  <c r="CX773" i="15"/>
  <c r="CX745" i="15"/>
  <c r="CX752" i="15"/>
  <c r="CX759" i="15"/>
  <c r="CX766" i="15"/>
  <c r="CX774" i="15"/>
  <c r="CX746" i="15"/>
  <c r="CX753" i="15"/>
  <c r="CX760" i="15"/>
  <c r="CX767" i="15"/>
  <c r="CX775" i="15"/>
  <c r="CX777" i="15"/>
  <c r="CX781" i="15"/>
  <c r="CX829" i="15"/>
  <c r="CX805" i="15"/>
  <c r="CX865" i="15"/>
  <c r="CX892" i="15"/>
  <c r="CY356" i="15"/>
  <c r="CY19" i="15"/>
  <c r="CY404" i="15"/>
  <c r="CY452" i="15"/>
  <c r="CY500" i="15"/>
  <c r="CY548" i="15"/>
  <c r="CY742" i="15"/>
  <c r="CY749" i="15"/>
  <c r="CY756" i="15"/>
  <c r="CY763" i="15"/>
  <c r="CY771" i="15"/>
  <c r="CY743" i="15"/>
  <c r="CY750" i="15"/>
  <c r="CY757" i="15"/>
  <c r="CY764" i="15"/>
  <c r="CY772" i="15"/>
  <c r="CY744" i="15"/>
  <c r="CY751" i="15"/>
  <c r="CY758" i="15"/>
  <c r="CY765" i="15"/>
  <c r="CY773" i="15"/>
  <c r="CY745" i="15"/>
  <c r="CY752" i="15"/>
  <c r="CY759" i="15"/>
  <c r="CY766" i="15"/>
  <c r="CY774" i="15"/>
  <c r="CY746" i="15"/>
  <c r="CY753" i="15"/>
  <c r="CY760" i="15"/>
  <c r="CY767" i="15"/>
  <c r="CY775" i="15"/>
  <c r="CY777" i="15"/>
  <c r="CY781" i="15"/>
  <c r="CY829" i="15"/>
  <c r="CY805" i="15"/>
  <c r="CY865" i="15"/>
  <c r="CY892" i="15"/>
  <c r="CZ356" i="15"/>
  <c r="CZ19" i="15"/>
  <c r="CZ404" i="15"/>
  <c r="CZ452" i="15"/>
  <c r="CZ500" i="15"/>
  <c r="CZ548" i="15"/>
  <c r="CZ742" i="15"/>
  <c r="CZ749" i="15"/>
  <c r="CZ756" i="15"/>
  <c r="CZ763" i="15"/>
  <c r="CZ771" i="15"/>
  <c r="CZ743" i="15"/>
  <c r="CZ750" i="15"/>
  <c r="CZ757" i="15"/>
  <c r="CZ764" i="15"/>
  <c r="CZ772" i="15"/>
  <c r="CZ744" i="15"/>
  <c r="CZ751" i="15"/>
  <c r="CZ758" i="15"/>
  <c r="CZ765" i="15"/>
  <c r="CZ773" i="15"/>
  <c r="CZ745" i="15"/>
  <c r="CZ752" i="15"/>
  <c r="CZ759" i="15"/>
  <c r="CZ766" i="15"/>
  <c r="CZ774" i="15"/>
  <c r="CZ746" i="15"/>
  <c r="CZ753" i="15"/>
  <c r="CZ760" i="15"/>
  <c r="CZ767" i="15"/>
  <c r="CZ775" i="15"/>
  <c r="CZ777" i="15"/>
  <c r="CZ781" i="15"/>
  <c r="CZ829" i="15"/>
  <c r="CZ805" i="15"/>
  <c r="CZ865" i="15"/>
  <c r="CZ892" i="15"/>
  <c r="DA356" i="15"/>
  <c r="DA19" i="15"/>
  <c r="DA404" i="15"/>
  <c r="DA452" i="15"/>
  <c r="DA500" i="15"/>
  <c r="DA548" i="15"/>
  <c r="DA742" i="15"/>
  <c r="DA749" i="15"/>
  <c r="DA756" i="15"/>
  <c r="DA763" i="15"/>
  <c r="DA771" i="15"/>
  <c r="DA743" i="15"/>
  <c r="DA750" i="15"/>
  <c r="DA757" i="15"/>
  <c r="DA764" i="15"/>
  <c r="DA772" i="15"/>
  <c r="DA744" i="15"/>
  <c r="DA751" i="15"/>
  <c r="DA758" i="15"/>
  <c r="DA765" i="15"/>
  <c r="DA773" i="15"/>
  <c r="DA745" i="15"/>
  <c r="DA752" i="15"/>
  <c r="DA759" i="15"/>
  <c r="DA766" i="15"/>
  <c r="DA774" i="15"/>
  <c r="DA746" i="15"/>
  <c r="DA753" i="15"/>
  <c r="DA760" i="15"/>
  <c r="DA767" i="15"/>
  <c r="DA775" i="15"/>
  <c r="DA777" i="15"/>
  <c r="DA781" i="15"/>
  <c r="DA829" i="15"/>
  <c r="DA805" i="15"/>
  <c r="DA865" i="15"/>
  <c r="DA892" i="15"/>
  <c r="DB356" i="15"/>
  <c r="DB19" i="15"/>
  <c r="DB404" i="15"/>
  <c r="DB452" i="15"/>
  <c r="DB500" i="15"/>
  <c r="DB548" i="15"/>
  <c r="DB742" i="15"/>
  <c r="DB749" i="15"/>
  <c r="DB756" i="15"/>
  <c r="DB763" i="15"/>
  <c r="DB771" i="15"/>
  <c r="DB743" i="15"/>
  <c r="DB750" i="15"/>
  <c r="DB757" i="15"/>
  <c r="DB764" i="15"/>
  <c r="DB772" i="15"/>
  <c r="DB744" i="15"/>
  <c r="DB751" i="15"/>
  <c r="DB758" i="15"/>
  <c r="DB765" i="15"/>
  <c r="DB773" i="15"/>
  <c r="DB745" i="15"/>
  <c r="DB752" i="15"/>
  <c r="DB759" i="15"/>
  <c r="DB766" i="15"/>
  <c r="DB774" i="15"/>
  <c r="DB746" i="15"/>
  <c r="DB753" i="15"/>
  <c r="DB760" i="15"/>
  <c r="DB767" i="15"/>
  <c r="DB775" i="15"/>
  <c r="DB777" i="15"/>
  <c r="DB781" i="15"/>
  <c r="DB829" i="15"/>
  <c r="DB805" i="15"/>
  <c r="DB865" i="15"/>
  <c r="DB892" i="15"/>
  <c r="DC356" i="15"/>
  <c r="DC19" i="15"/>
  <c r="DC404" i="15"/>
  <c r="DC452" i="15"/>
  <c r="DC500" i="15"/>
  <c r="DC548" i="15"/>
  <c r="DC742" i="15"/>
  <c r="DC749" i="15"/>
  <c r="DC756" i="15"/>
  <c r="DC763" i="15"/>
  <c r="DC771" i="15"/>
  <c r="DC743" i="15"/>
  <c r="DC750" i="15"/>
  <c r="DC757" i="15"/>
  <c r="DC764" i="15"/>
  <c r="DC772" i="15"/>
  <c r="DC744" i="15"/>
  <c r="DC751" i="15"/>
  <c r="DC758" i="15"/>
  <c r="DC765" i="15"/>
  <c r="DC773" i="15"/>
  <c r="DC745" i="15"/>
  <c r="DC752" i="15"/>
  <c r="DC759" i="15"/>
  <c r="DC766" i="15"/>
  <c r="DC774" i="15"/>
  <c r="DC746" i="15"/>
  <c r="DC753" i="15"/>
  <c r="DC760" i="15"/>
  <c r="DC767" i="15"/>
  <c r="DC775" i="15"/>
  <c r="DC777" i="15"/>
  <c r="DC781" i="15"/>
  <c r="DC829" i="15"/>
  <c r="DC805" i="15"/>
  <c r="DC865" i="15"/>
  <c r="DC892" i="15"/>
  <c r="DD356" i="15"/>
  <c r="DD19" i="15"/>
  <c r="DD404" i="15"/>
  <c r="DD452" i="15"/>
  <c r="DD500" i="15"/>
  <c r="DD548" i="15"/>
  <c r="DD742" i="15"/>
  <c r="DD749" i="15"/>
  <c r="DD756" i="15"/>
  <c r="DD763" i="15"/>
  <c r="DD771" i="15"/>
  <c r="DD743" i="15"/>
  <c r="DD750" i="15"/>
  <c r="DD757" i="15"/>
  <c r="DD764" i="15"/>
  <c r="DD772" i="15"/>
  <c r="DD744" i="15"/>
  <c r="DD751" i="15"/>
  <c r="DD758" i="15"/>
  <c r="DD765" i="15"/>
  <c r="DD773" i="15"/>
  <c r="DD745" i="15"/>
  <c r="DD752" i="15"/>
  <c r="DD759" i="15"/>
  <c r="DD766" i="15"/>
  <c r="DD774" i="15"/>
  <c r="DD746" i="15"/>
  <c r="DD753" i="15"/>
  <c r="DD760" i="15"/>
  <c r="DD767" i="15"/>
  <c r="DD775" i="15"/>
  <c r="DD777" i="15"/>
  <c r="DD781" i="15"/>
  <c r="DD829" i="15"/>
  <c r="DD805" i="15"/>
  <c r="DD865" i="15"/>
  <c r="DD892" i="15"/>
  <c r="DE356" i="15"/>
  <c r="DE19" i="15"/>
  <c r="DE404" i="15"/>
  <c r="DE452" i="15"/>
  <c r="DE500" i="15"/>
  <c r="DE548" i="15"/>
  <c r="DE742" i="15"/>
  <c r="DE749" i="15"/>
  <c r="DE756" i="15"/>
  <c r="DE763" i="15"/>
  <c r="DE771" i="15"/>
  <c r="DE743" i="15"/>
  <c r="DE750" i="15"/>
  <c r="DE757" i="15"/>
  <c r="DE764" i="15"/>
  <c r="DE772" i="15"/>
  <c r="DE744" i="15"/>
  <c r="DE751" i="15"/>
  <c r="DE758" i="15"/>
  <c r="DE765" i="15"/>
  <c r="DE773" i="15"/>
  <c r="DE745" i="15"/>
  <c r="DE752" i="15"/>
  <c r="DE759" i="15"/>
  <c r="DE766" i="15"/>
  <c r="DE774" i="15"/>
  <c r="DE746" i="15"/>
  <c r="DE753" i="15"/>
  <c r="DE760" i="15"/>
  <c r="DE767" i="15"/>
  <c r="DE775" i="15"/>
  <c r="DE777" i="15"/>
  <c r="DE781" i="15"/>
  <c r="DE829" i="15"/>
  <c r="DE805" i="15"/>
  <c r="DE865" i="15"/>
  <c r="DE892" i="15"/>
  <c r="DF356" i="15"/>
  <c r="DF19" i="15"/>
  <c r="DF404" i="15"/>
  <c r="DF452" i="15"/>
  <c r="DF500" i="15"/>
  <c r="DF548" i="15"/>
  <c r="DF742" i="15"/>
  <c r="DF749" i="15"/>
  <c r="DF756" i="15"/>
  <c r="DF763" i="15"/>
  <c r="DF771" i="15"/>
  <c r="DF743" i="15"/>
  <c r="DF750" i="15"/>
  <c r="DF757" i="15"/>
  <c r="DF764" i="15"/>
  <c r="DF772" i="15"/>
  <c r="DF744" i="15"/>
  <c r="DF751" i="15"/>
  <c r="DF758" i="15"/>
  <c r="DF765" i="15"/>
  <c r="DF773" i="15"/>
  <c r="DF745" i="15"/>
  <c r="DF752" i="15"/>
  <c r="DF759" i="15"/>
  <c r="DF766" i="15"/>
  <c r="DF774" i="15"/>
  <c r="DF746" i="15"/>
  <c r="DF753" i="15"/>
  <c r="DF760" i="15"/>
  <c r="DF767" i="15"/>
  <c r="DF775" i="15"/>
  <c r="DF777" i="15"/>
  <c r="DF781" i="15"/>
  <c r="DF829" i="15"/>
  <c r="DF805" i="15"/>
  <c r="DF865" i="15"/>
  <c r="DF892" i="15"/>
  <c r="DG356" i="15"/>
  <c r="DG19" i="15"/>
  <c r="DG404" i="15"/>
  <c r="DG452" i="15"/>
  <c r="DG500" i="15"/>
  <c r="DG548" i="15"/>
  <c r="DG742" i="15"/>
  <c r="DG749" i="15"/>
  <c r="DG756" i="15"/>
  <c r="DG763" i="15"/>
  <c r="DG771" i="15"/>
  <c r="DG743" i="15"/>
  <c r="DG750" i="15"/>
  <c r="DG757" i="15"/>
  <c r="DG764" i="15"/>
  <c r="DG772" i="15"/>
  <c r="DG744" i="15"/>
  <c r="DG751" i="15"/>
  <c r="DG758" i="15"/>
  <c r="DG765" i="15"/>
  <c r="DG773" i="15"/>
  <c r="DG745" i="15"/>
  <c r="DG752" i="15"/>
  <c r="DG759" i="15"/>
  <c r="DG766" i="15"/>
  <c r="DG774" i="15"/>
  <c r="DG746" i="15"/>
  <c r="DG753" i="15"/>
  <c r="DG760" i="15"/>
  <c r="DG767" i="15"/>
  <c r="DG775" i="15"/>
  <c r="DG777" i="15"/>
  <c r="DG781" i="15"/>
  <c r="DG829" i="15"/>
  <c r="DG805" i="15"/>
  <c r="DG865" i="15"/>
  <c r="DG892" i="15"/>
  <c r="DH356" i="15"/>
  <c r="DH19" i="15"/>
  <c r="DH404" i="15"/>
  <c r="DH452" i="15"/>
  <c r="DH500" i="15"/>
  <c r="DH548" i="15"/>
  <c r="DH742" i="15"/>
  <c r="DH749" i="15"/>
  <c r="DH756" i="15"/>
  <c r="DH763" i="15"/>
  <c r="DH771" i="15"/>
  <c r="DH743" i="15"/>
  <c r="DH750" i="15"/>
  <c r="DH757" i="15"/>
  <c r="DH764" i="15"/>
  <c r="DH772" i="15"/>
  <c r="DH744" i="15"/>
  <c r="DH751" i="15"/>
  <c r="DH758" i="15"/>
  <c r="DH765" i="15"/>
  <c r="DH773" i="15"/>
  <c r="DH745" i="15"/>
  <c r="DH752" i="15"/>
  <c r="DH759" i="15"/>
  <c r="DH766" i="15"/>
  <c r="DH774" i="15"/>
  <c r="DH746" i="15"/>
  <c r="DH753" i="15"/>
  <c r="DH760" i="15"/>
  <c r="DH767" i="15"/>
  <c r="DH775" i="15"/>
  <c r="DH777" i="15"/>
  <c r="DH781" i="15"/>
  <c r="DH829" i="15"/>
  <c r="DH805" i="15"/>
  <c r="DH865" i="15"/>
  <c r="DH892" i="15"/>
  <c r="DI356" i="15"/>
  <c r="DI19" i="15"/>
  <c r="DI404" i="15"/>
  <c r="DI452" i="15"/>
  <c r="DI500" i="15"/>
  <c r="DI548" i="15"/>
  <c r="DI742" i="15"/>
  <c r="DI749" i="15"/>
  <c r="DI756" i="15"/>
  <c r="DI763" i="15"/>
  <c r="DI771" i="15"/>
  <c r="DI743" i="15"/>
  <c r="DI750" i="15"/>
  <c r="DI757" i="15"/>
  <c r="DI764" i="15"/>
  <c r="DI772" i="15"/>
  <c r="DI744" i="15"/>
  <c r="DI751" i="15"/>
  <c r="DI758" i="15"/>
  <c r="DI765" i="15"/>
  <c r="DI773" i="15"/>
  <c r="DI745" i="15"/>
  <c r="DI752" i="15"/>
  <c r="DI759" i="15"/>
  <c r="DI766" i="15"/>
  <c r="DI774" i="15"/>
  <c r="DI746" i="15"/>
  <c r="DI753" i="15"/>
  <c r="DI760" i="15"/>
  <c r="DI767" i="15"/>
  <c r="DI775" i="15"/>
  <c r="DI777" i="15"/>
  <c r="DI781" i="15"/>
  <c r="DI829" i="15"/>
  <c r="DI805" i="15"/>
  <c r="DI865" i="15"/>
  <c r="DI892" i="15"/>
  <c r="DJ356" i="15"/>
  <c r="DJ19" i="15"/>
  <c r="DJ404" i="15"/>
  <c r="DJ452" i="15"/>
  <c r="DJ500" i="15"/>
  <c r="DJ548" i="15"/>
  <c r="DJ742" i="15"/>
  <c r="DJ749" i="15"/>
  <c r="DJ756" i="15"/>
  <c r="DJ763" i="15"/>
  <c r="DJ771" i="15"/>
  <c r="DJ743" i="15"/>
  <c r="DJ750" i="15"/>
  <c r="DJ757" i="15"/>
  <c r="DJ764" i="15"/>
  <c r="DJ772" i="15"/>
  <c r="DJ744" i="15"/>
  <c r="DJ751" i="15"/>
  <c r="DJ758" i="15"/>
  <c r="DJ765" i="15"/>
  <c r="DJ773" i="15"/>
  <c r="DJ745" i="15"/>
  <c r="DJ752" i="15"/>
  <c r="DJ759" i="15"/>
  <c r="DJ766" i="15"/>
  <c r="DJ774" i="15"/>
  <c r="DJ746" i="15"/>
  <c r="DJ753" i="15"/>
  <c r="DJ760" i="15"/>
  <c r="DJ767" i="15"/>
  <c r="DJ775" i="15"/>
  <c r="DJ777" i="15"/>
  <c r="DJ781" i="15"/>
  <c r="DJ829" i="15"/>
  <c r="DJ805" i="15"/>
  <c r="DJ865" i="15"/>
  <c r="DJ892" i="15"/>
  <c r="DK356" i="15"/>
  <c r="DK19" i="15"/>
  <c r="DK404" i="15"/>
  <c r="DK452" i="15"/>
  <c r="DK500" i="15"/>
  <c r="DK548" i="15"/>
  <c r="DK742" i="15"/>
  <c r="DK749" i="15"/>
  <c r="DK756" i="15"/>
  <c r="DK763" i="15"/>
  <c r="DK771" i="15"/>
  <c r="DK743" i="15"/>
  <c r="DK750" i="15"/>
  <c r="DK757" i="15"/>
  <c r="DK764" i="15"/>
  <c r="DK772" i="15"/>
  <c r="DK744" i="15"/>
  <c r="DK751" i="15"/>
  <c r="DK758" i="15"/>
  <c r="DK765" i="15"/>
  <c r="DK773" i="15"/>
  <c r="DK745" i="15"/>
  <c r="DK752" i="15"/>
  <c r="DK759" i="15"/>
  <c r="DK766" i="15"/>
  <c r="DK774" i="15"/>
  <c r="DK746" i="15"/>
  <c r="DK753" i="15"/>
  <c r="DK760" i="15"/>
  <c r="DK767" i="15"/>
  <c r="DK775" i="15"/>
  <c r="DK777" i="15"/>
  <c r="DK781" i="15"/>
  <c r="DK829" i="15"/>
  <c r="DK805" i="15"/>
  <c r="DK865" i="15"/>
  <c r="DK892" i="15"/>
  <c r="DL356" i="15"/>
  <c r="DL19" i="15"/>
  <c r="DL404" i="15"/>
  <c r="DL452" i="15"/>
  <c r="DL500" i="15"/>
  <c r="DL548" i="15"/>
  <c r="DL742" i="15"/>
  <c r="DL749" i="15"/>
  <c r="DL756" i="15"/>
  <c r="DL763" i="15"/>
  <c r="DL771" i="15"/>
  <c r="DL743" i="15"/>
  <c r="DL750" i="15"/>
  <c r="DL757" i="15"/>
  <c r="DL764" i="15"/>
  <c r="DL772" i="15"/>
  <c r="DL744" i="15"/>
  <c r="DL751" i="15"/>
  <c r="DL758" i="15"/>
  <c r="DL765" i="15"/>
  <c r="DL773" i="15"/>
  <c r="DL745" i="15"/>
  <c r="DL752" i="15"/>
  <c r="DL759" i="15"/>
  <c r="DL766" i="15"/>
  <c r="DL774" i="15"/>
  <c r="DL746" i="15"/>
  <c r="DL753" i="15"/>
  <c r="DL760" i="15"/>
  <c r="DL767" i="15"/>
  <c r="DL775" i="15"/>
  <c r="DL777" i="15"/>
  <c r="DL781" i="15"/>
  <c r="DL829" i="15"/>
  <c r="DL805" i="15"/>
  <c r="DL865" i="15"/>
  <c r="DL892" i="15"/>
  <c r="DM356" i="15"/>
  <c r="DM19" i="15"/>
  <c r="DM404" i="15"/>
  <c r="DM452" i="15"/>
  <c r="DM500" i="15"/>
  <c r="DM548" i="15"/>
  <c r="DM742" i="15"/>
  <c r="DM749" i="15"/>
  <c r="DM756" i="15"/>
  <c r="DM763" i="15"/>
  <c r="DM771" i="15"/>
  <c r="DM743" i="15"/>
  <c r="DM750" i="15"/>
  <c r="DM757" i="15"/>
  <c r="DM764" i="15"/>
  <c r="DM772" i="15"/>
  <c r="DM744" i="15"/>
  <c r="DM751" i="15"/>
  <c r="DM758" i="15"/>
  <c r="DM765" i="15"/>
  <c r="DM773" i="15"/>
  <c r="DM745" i="15"/>
  <c r="DM752" i="15"/>
  <c r="DM759" i="15"/>
  <c r="DM766" i="15"/>
  <c r="DM774" i="15"/>
  <c r="DM746" i="15"/>
  <c r="DM753" i="15"/>
  <c r="DM760" i="15"/>
  <c r="DM767" i="15"/>
  <c r="DM775" i="15"/>
  <c r="DM777" i="15"/>
  <c r="DM781" i="15"/>
  <c r="DM829" i="15"/>
  <c r="DM805" i="15"/>
  <c r="DM865" i="15"/>
  <c r="DM892" i="15"/>
  <c r="DN356" i="15"/>
  <c r="DN19" i="15"/>
  <c r="DN404" i="15"/>
  <c r="DN452" i="15"/>
  <c r="DN500" i="15"/>
  <c r="DN548" i="15"/>
  <c r="DN742" i="15"/>
  <c r="DN749" i="15"/>
  <c r="DN756" i="15"/>
  <c r="DN763" i="15"/>
  <c r="DN771" i="15"/>
  <c r="DN743" i="15"/>
  <c r="DN750" i="15"/>
  <c r="DN757" i="15"/>
  <c r="DN764" i="15"/>
  <c r="DN772" i="15"/>
  <c r="DN744" i="15"/>
  <c r="DN751" i="15"/>
  <c r="DN758" i="15"/>
  <c r="DN765" i="15"/>
  <c r="DN773" i="15"/>
  <c r="DN745" i="15"/>
  <c r="DN752" i="15"/>
  <c r="DN759" i="15"/>
  <c r="DN766" i="15"/>
  <c r="DN774" i="15"/>
  <c r="DN746" i="15"/>
  <c r="DN753" i="15"/>
  <c r="DN760" i="15"/>
  <c r="DN767" i="15"/>
  <c r="DN775" i="15"/>
  <c r="DN777" i="15"/>
  <c r="DN781" i="15"/>
  <c r="DN829" i="15"/>
  <c r="DN805" i="15"/>
  <c r="DN865" i="15"/>
  <c r="DN892" i="15"/>
  <c r="DO356" i="15"/>
  <c r="DO19" i="15"/>
  <c r="DO404" i="15"/>
  <c r="DO452" i="15"/>
  <c r="DO500" i="15"/>
  <c r="DO548" i="15"/>
  <c r="DO742" i="15"/>
  <c r="DO749" i="15"/>
  <c r="DO756" i="15"/>
  <c r="DO763" i="15"/>
  <c r="DO771" i="15"/>
  <c r="DO743" i="15"/>
  <c r="DO750" i="15"/>
  <c r="DO757" i="15"/>
  <c r="DO764" i="15"/>
  <c r="DO772" i="15"/>
  <c r="DO744" i="15"/>
  <c r="DO751" i="15"/>
  <c r="DO758" i="15"/>
  <c r="DO765" i="15"/>
  <c r="DO773" i="15"/>
  <c r="DO745" i="15"/>
  <c r="DO752" i="15"/>
  <c r="DO759" i="15"/>
  <c r="DO766" i="15"/>
  <c r="DO774" i="15"/>
  <c r="DO746" i="15"/>
  <c r="DO753" i="15"/>
  <c r="DO760" i="15"/>
  <c r="DO767" i="15"/>
  <c r="DO775" i="15"/>
  <c r="DO777" i="15"/>
  <c r="DO781" i="15"/>
  <c r="DO829" i="15"/>
  <c r="DO805" i="15"/>
  <c r="DO865" i="15"/>
  <c r="DO892" i="15"/>
  <c r="DP356" i="15"/>
  <c r="DP19" i="15"/>
  <c r="DP404" i="15"/>
  <c r="DP452" i="15"/>
  <c r="DP500" i="15"/>
  <c r="DP548" i="15"/>
  <c r="DP742" i="15"/>
  <c r="DP749" i="15"/>
  <c r="DP756" i="15"/>
  <c r="DP763" i="15"/>
  <c r="DP771" i="15"/>
  <c r="DP743" i="15"/>
  <c r="DP750" i="15"/>
  <c r="DP757" i="15"/>
  <c r="DP764" i="15"/>
  <c r="DP772" i="15"/>
  <c r="DP744" i="15"/>
  <c r="DP751" i="15"/>
  <c r="DP758" i="15"/>
  <c r="DP765" i="15"/>
  <c r="DP773" i="15"/>
  <c r="DP745" i="15"/>
  <c r="DP752" i="15"/>
  <c r="DP759" i="15"/>
  <c r="DP766" i="15"/>
  <c r="DP774" i="15"/>
  <c r="DP746" i="15"/>
  <c r="DP753" i="15"/>
  <c r="DP760" i="15"/>
  <c r="DP767" i="15"/>
  <c r="DP775" i="15"/>
  <c r="DP777" i="15"/>
  <c r="DP781" i="15"/>
  <c r="DP829" i="15"/>
  <c r="DP805" i="15"/>
  <c r="DP865" i="15"/>
  <c r="DP892" i="15"/>
  <c r="DQ356" i="15"/>
  <c r="DQ19" i="15"/>
  <c r="DQ404" i="15"/>
  <c r="DQ452" i="15"/>
  <c r="DQ500" i="15"/>
  <c r="DQ548" i="15"/>
  <c r="DQ742" i="15"/>
  <c r="DQ749" i="15"/>
  <c r="DQ756" i="15"/>
  <c r="DQ763" i="15"/>
  <c r="DQ771" i="15"/>
  <c r="DQ743" i="15"/>
  <c r="DQ750" i="15"/>
  <c r="DQ757" i="15"/>
  <c r="DQ764" i="15"/>
  <c r="DQ772" i="15"/>
  <c r="DQ744" i="15"/>
  <c r="DQ751" i="15"/>
  <c r="DQ758" i="15"/>
  <c r="DQ765" i="15"/>
  <c r="DQ773" i="15"/>
  <c r="DQ745" i="15"/>
  <c r="DQ752" i="15"/>
  <c r="DQ759" i="15"/>
  <c r="DQ766" i="15"/>
  <c r="DQ774" i="15"/>
  <c r="DQ746" i="15"/>
  <c r="DQ753" i="15"/>
  <c r="DQ760" i="15"/>
  <c r="DQ767" i="15"/>
  <c r="DQ775" i="15"/>
  <c r="DQ777" i="15"/>
  <c r="DQ781" i="15"/>
  <c r="DQ829" i="15"/>
  <c r="DQ805" i="15"/>
  <c r="DQ865" i="15"/>
  <c r="DQ892" i="15"/>
  <c r="DR356" i="15"/>
  <c r="DR19" i="15"/>
  <c r="DR404" i="15"/>
  <c r="DR452" i="15"/>
  <c r="DR500" i="15"/>
  <c r="DR548" i="15"/>
  <c r="DR742" i="15"/>
  <c r="DR749" i="15"/>
  <c r="DR756" i="15"/>
  <c r="DR763" i="15"/>
  <c r="DR771" i="15"/>
  <c r="DR743" i="15"/>
  <c r="DR750" i="15"/>
  <c r="DR757" i="15"/>
  <c r="DR764" i="15"/>
  <c r="DR772" i="15"/>
  <c r="DR744" i="15"/>
  <c r="DR751" i="15"/>
  <c r="DR758" i="15"/>
  <c r="DR765" i="15"/>
  <c r="DR773" i="15"/>
  <c r="DR745" i="15"/>
  <c r="DR752" i="15"/>
  <c r="DR759" i="15"/>
  <c r="DR766" i="15"/>
  <c r="DR774" i="15"/>
  <c r="DR746" i="15"/>
  <c r="DR753" i="15"/>
  <c r="DR760" i="15"/>
  <c r="DR767" i="15"/>
  <c r="DR775" i="15"/>
  <c r="DR777" i="15"/>
  <c r="DR781" i="15"/>
  <c r="DR829" i="15"/>
  <c r="DR805" i="15"/>
  <c r="DR865" i="15"/>
  <c r="DR892" i="15"/>
  <c r="DS356" i="15"/>
  <c r="DS19" i="15"/>
  <c r="DS404" i="15"/>
  <c r="DS452" i="15"/>
  <c r="DS500" i="15"/>
  <c r="DS548" i="15"/>
  <c r="DS742" i="15"/>
  <c r="DS749" i="15"/>
  <c r="DS756" i="15"/>
  <c r="DS763" i="15"/>
  <c r="DS771" i="15"/>
  <c r="DS743" i="15"/>
  <c r="DS750" i="15"/>
  <c r="DS757" i="15"/>
  <c r="DS764" i="15"/>
  <c r="DS772" i="15"/>
  <c r="DS744" i="15"/>
  <c r="DS751" i="15"/>
  <c r="DS758" i="15"/>
  <c r="DS765" i="15"/>
  <c r="DS773" i="15"/>
  <c r="DS745" i="15"/>
  <c r="DS752" i="15"/>
  <c r="DS759" i="15"/>
  <c r="DS766" i="15"/>
  <c r="DS774" i="15"/>
  <c r="DS746" i="15"/>
  <c r="DS753" i="15"/>
  <c r="DS760" i="15"/>
  <c r="DS767" i="15"/>
  <c r="DS775" i="15"/>
  <c r="DS777" i="15"/>
  <c r="DS781" i="15"/>
  <c r="DS829" i="15"/>
  <c r="DS805" i="15"/>
  <c r="DS865" i="15"/>
  <c r="DS892" i="15"/>
  <c r="DT356" i="15"/>
  <c r="DT19" i="15"/>
  <c r="DT404" i="15"/>
  <c r="DT452" i="15"/>
  <c r="DT500" i="15"/>
  <c r="DT548" i="15"/>
  <c r="DT742" i="15"/>
  <c r="DT749" i="15"/>
  <c r="DT756" i="15"/>
  <c r="DT763" i="15"/>
  <c r="DT771" i="15"/>
  <c r="DT743" i="15"/>
  <c r="DT750" i="15"/>
  <c r="DT757" i="15"/>
  <c r="DT764" i="15"/>
  <c r="DT772" i="15"/>
  <c r="DT744" i="15"/>
  <c r="DT751" i="15"/>
  <c r="DT758" i="15"/>
  <c r="DT765" i="15"/>
  <c r="DT773" i="15"/>
  <c r="DT745" i="15"/>
  <c r="DT752" i="15"/>
  <c r="DT759" i="15"/>
  <c r="DT766" i="15"/>
  <c r="DT774" i="15"/>
  <c r="DT746" i="15"/>
  <c r="DT753" i="15"/>
  <c r="DT760" i="15"/>
  <c r="DT767" i="15"/>
  <c r="DT775" i="15"/>
  <c r="DT777" i="15"/>
  <c r="DT781" i="15"/>
  <c r="DT829" i="15"/>
  <c r="DT805" i="15"/>
  <c r="DT865" i="15"/>
  <c r="DT892" i="15"/>
  <c r="DU356" i="15"/>
  <c r="DU19" i="15"/>
  <c r="DU404" i="15"/>
  <c r="DU452" i="15"/>
  <c r="DU500" i="15"/>
  <c r="DU548" i="15"/>
  <c r="DU742" i="15"/>
  <c r="DU749" i="15"/>
  <c r="DU756" i="15"/>
  <c r="DU763" i="15"/>
  <c r="DU771" i="15"/>
  <c r="DU743" i="15"/>
  <c r="DU750" i="15"/>
  <c r="DU757" i="15"/>
  <c r="DU764" i="15"/>
  <c r="DU772" i="15"/>
  <c r="DU744" i="15"/>
  <c r="DU751" i="15"/>
  <c r="DU758" i="15"/>
  <c r="DU765" i="15"/>
  <c r="DU773" i="15"/>
  <c r="DU745" i="15"/>
  <c r="DU752" i="15"/>
  <c r="DU759" i="15"/>
  <c r="DU766" i="15"/>
  <c r="DU774" i="15"/>
  <c r="DU746" i="15"/>
  <c r="DU753" i="15"/>
  <c r="DU760" i="15"/>
  <c r="DU767" i="15"/>
  <c r="DU775" i="15"/>
  <c r="DU777" i="15"/>
  <c r="DU781" i="15"/>
  <c r="DU829" i="15"/>
  <c r="DU805" i="15"/>
  <c r="DU865" i="15"/>
  <c r="DU892" i="15"/>
  <c r="DV356" i="15"/>
  <c r="DV19" i="15"/>
  <c r="DV404" i="15"/>
  <c r="DV452" i="15"/>
  <c r="DV500" i="15"/>
  <c r="DV548" i="15"/>
  <c r="DV742" i="15"/>
  <c r="DV749" i="15"/>
  <c r="DV756" i="15"/>
  <c r="DV763" i="15"/>
  <c r="DV771" i="15"/>
  <c r="DV743" i="15"/>
  <c r="DV750" i="15"/>
  <c r="DV757" i="15"/>
  <c r="DV764" i="15"/>
  <c r="DV772" i="15"/>
  <c r="DV744" i="15"/>
  <c r="DV751" i="15"/>
  <c r="DV758" i="15"/>
  <c r="DV765" i="15"/>
  <c r="DV773" i="15"/>
  <c r="DV745" i="15"/>
  <c r="DV752" i="15"/>
  <c r="DV759" i="15"/>
  <c r="DV766" i="15"/>
  <c r="DV774" i="15"/>
  <c r="DV746" i="15"/>
  <c r="DV753" i="15"/>
  <c r="DV760" i="15"/>
  <c r="DV767" i="15"/>
  <c r="DV775" i="15"/>
  <c r="DV777" i="15"/>
  <c r="DV781" i="15"/>
  <c r="DV829" i="15"/>
  <c r="DV805" i="15"/>
  <c r="DV865" i="15"/>
  <c r="DV892" i="15"/>
  <c r="DW356" i="15"/>
  <c r="DW19" i="15"/>
  <c r="DW404" i="15"/>
  <c r="DW452" i="15"/>
  <c r="DW500" i="15"/>
  <c r="DW548" i="15"/>
  <c r="DW742" i="15"/>
  <c r="DW749" i="15"/>
  <c r="DW756" i="15"/>
  <c r="DW763" i="15"/>
  <c r="DW771" i="15"/>
  <c r="DW743" i="15"/>
  <c r="DW750" i="15"/>
  <c r="DW757" i="15"/>
  <c r="DW764" i="15"/>
  <c r="DW772" i="15"/>
  <c r="DW744" i="15"/>
  <c r="DW751" i="15"/>
  <c r="DW758" i="15"/>
  <c r="DW765" i="15"/>
  <c r="DW773" i="15"/>
  <c r="DW745" i="15"/>
  <c r="DW752" i="15"/>
  <c r="DW759" i="15"/>
  <c r="DW766" i="15"/>
  <c r="DW774" i="15"/>
  <c r="DW746" i="15"/>
  <c r="DW753" i="15"/>
  <c r="DW760" i="15"/>
  <c r="DW767" i="15"/>
  <c r="DW775" i="15"/>
  <c r="DW777" i="15"/>
  <c r="DW781" i="15"/>
  <c r="DW829" i="15"/>
  <c r="DW805" i="15"/>
  <c r="DW865" i="15"/>
  <c r="DW892" i="15"/>
  <c r="DX356" i="15"/>
  <c r="DX19" i="15"/>
  <c r="DX404" i="15"/>
  <c r="DX452" i="15"/>
  <c r="DX500" i="15"/>
  <c r="DX548" i="15"/>
  <c r="DX742" i="15"/>
  <c r="DX749" i="15"/>
  <c r="DX756" i="15"/>
  <c r="DX763" i="15"/>
  <c r="DX771" i="15"/>
  <c r="DX743" i="15"/>
  <c r="DX750" i="15"/>
  <c r="DX757" i="15"/>
  <c r="DX764" i="15"/>
  <c r="DX772" i="15"/>
  <c r="DX744" i="15"/>
  <c r="DX751" i="15"/>
  <c r="DX758" i="15"/>
  <c r="DX765" i="15"/>
  <c r="DX773" i="15"/>
  <c r="DX745" i="15"/>
  <c r="DX752" i="15"/>
  <c r="DX759" i="15"/>
  <c r="DX766" i="15"/>
  <c r="DX774" i="15"/>
  <c r="DX746" i="15"/>
  <c r="DX753" i="15"/>
  <c r="DX760" i="15"/>
  <c r="DX767" i="15"/>
  <c r="DX775" i="15"/>
  <c r="DX777" i="15"/>
  <c r="DX781" i="15"/>
  <c r="DX829" i="15"/>
  <c r="DX805" i="15"/>
  <c r="DX865" i="15"/>
  <c r="DX892" i="15"/>
  <c r="DY356" i="15"/>
  <c r="DY19" i="15"/>
  <c r="DY404" i="15"/>
  <c r="DY452" i="15"/>
  <c r="DY500" i="15"/>
  <c r="DY548" i="15"/>
  <c r="DY742" i="15"/>
  <c r="DY749" i="15"/>
  <c r="DY756" i="15"/>
  <c r="DY763" i="15"/>
  <c r="DY771" i="15"/>
  <c r="DY743" i="15"/>
  <c r="DY750" i="15"/>
  <c r="DY757" i="15"/>
  <c r="DY764" i="15"/>
  <c r="DY772" i="15"/>
  <c r="DY744" i="15"/>
  <c r="DY751" i="15"/>
  <c r="DY758" i="15"/>
  <c r="DY765" i="15"/>
  <c r="DY773" i="15"/>
  <c r="DY745" i="15"/>
  <c r="DY752" i="15"/>
  <c r="DY759" i="15"/>
  <c r="DY766" i="15"/>
  <c r="DY774" i="15"/>
  <c r="DY746" i="15"/>
  <c r="DY753" i="15"/>
  <c r="DY760" i="15"/>
  <c r="DY767" i="15"/>
  <c r="DY775" i="15"/>
  <c r="DY777" i="15"/>
  <c r="DY781" i="15"/>
  <c r="DY829" i="15"/>
  <c r="DY805" i="15"/>
  <c r="DY865" i="15"/>
  <c r="DY892" i="15"/>
  <c r="G892" i="15"/>
  <c r="D919" i="15"/>
  <c r="E919" i="15"/>
  <c r="F919" i="15"/>
  <c r="I919" i="15"/>
  <c r="J357" i="15"/>
  <c r="J20" i="15"/>
  <c r="J405" i="15"/>
  <c r="J453" i="15"/>
  <c r="J501" i="15"/>
  <c r="J549" i="15"/>
  <c r="J782" i="15"/>
  <c r="J830" i="15"/>
  <c r="J806" i="15"/>
  <c r="J866" i="15"/>
  <c r="J893" i="15"/>
  <c r="K357" i="15"/>
  <c r="E20" i="15"/>
  <c r="F20" i="15"/>
  <c r="K20" i="15"/>
  <c r="K405" i="15"/>
  <c r="K453" i="15"/>
  <c r="K501" i="15"/>
  <c r="K549" i="15"/>
  <c r="K782" i="15"/>
  <c r="K830" i="15"/>
  <c r="K806" i="15"/>
  <c r="K866" i="15"/>
  <c r="K893" i="15"/>
  <c r="L357" i="15"/>
  <c r="L20" i="15"/>
  <c r="L405" i="15"/>
  <c r="L453" i="15"/>
  <c r="L501" i="15"/>
  <c r="L549" i="15"/>
  <c r="L782" i="15"/>
  <c r="L830" i="15"/>
  <c r="L806" i="15"/>
  <c r="L866" i="15"/>
  <c r="L893" i="15"/>
  <c r="M357" i="15"/>
  <c r="M20" i="15"/>
  <c r="M405" i="15"/>
  <c r="M453" i="15"/>
  <c r="M501" i="15"/>
  <c r="M549" i="15"/>
  <c r="M782" i="15"/>
  <c r="M830" i="15"/>
  <c r="M806" i="15"/>
  <c r="M866" i="15"/>
  <c r="M893" i="15"/>
  <c r="N357" i="15"/>
  <c r="N20" i="15"/>
  <c r="N405" i="15"/>
  <c r="N453" i="15"/>
  <c r="N501" i="15"/>
  <c r="N549" i="15"/>
  <c r="N782" i="15"/>
  <c r="N830" i="15"/>
  <c r="N806" i="15"/>
  <c r="N866" i="15"/>
  <c r="N893" i="15"/>
  <c r="O357" i="15"/>
  <c r="O20" i="15"/>
  <c r="O405" i="15"/>
  <c r="O453" i="15"/>
  <c r="O501" i="15"/>
  <c r="O549" i="15"/>
  <c r="O782" i="15"/>
  <c r="O830" i="15"/>
  <c r="O806" i="15"/>
  <c r="O866" i="15"/>
  <c r="O893" i="15"/>
  <c r="P357" i="15"/>
  <c r="P20" i="15"/>
  <c r="P405" i="15"/>
  <c r="P453" i="15"/>
  <c r="P501" i="15"/>
  <c r="P549" i="15"/>
  <c r="P782" i="15"/>
  <c r="P830" i="15"/>
  <c r="P806" i="15"/>
  <c r="P866" i="15"/>
  <c r="P893" i="15"/>
  <c r="Q357" i="15"/>
  <c r="Q20" i="15"/>
  <c r="Q405" i="15"/>
  <c r="Q453" i="15"/>
  <c r="Q501" i="15"/>
  <c r="Q549" i="15"/>
  <c r="Q782" i="15"/>
  <c r="Q830" i="15"/>
  <c r="Q806" i="15"/>
  <c r="Q866" i="15"/>
  <c r="Q893" i="15"/>
  <c r="R357" i="15"/>
  <c r="R20" i="15"/>
  <c r="R405" i="15"/>
  <c r="R453" i="15"/>
  <c r="R501" i="15"/>
  <c r="R549" i="15"/>
  <c r="R782" i="15"/>
  <c r="R830" i="15"/>
  <c r="R806" i="15"/>
  <c r="R866" i="15"/>
  <c r="R893" i="15"/>
  <c r="S357" i="15"/>
  <c r="S20" i="15"/>
  <c r="S405" i="15"/>
  <c r="S453" i="15"/>
  <c r="S501" i="15"/>
  <c r="S549" i="15"/>
  <c r="S782" i="15"/>
  <c r="S830" i="15"/>
  <c r="S806" i="15"/>
  <c r="S866" i="15"/>
  <c r="S893" i="15"/>
  <c r="T357" i="15"/>
  <c r="T20" i="15"/>
  <c r="T405" i="15"/>
  <c r="T453" i="15"/>
  <c r="T501" i="15"/>
  <c r="T549" i="15"/>
  <c r="T782" i="15"/>
  <c r="T830" i="15"/>
  <c r="T806" i="15"/>
  <c r="T866" i="15"/>
  <c r="T893" i="15"/>
  <c r="U357" i="15"/>
  <c r="U20" i="15"/>
  <c r="U405" i="15"/>
  <c r="U453" i="15"/>
  <c r="U501" i="15"/>
  <c r="U549" i="15"/>
  <c r="U782" i="15"/>
  <c r="U830" i="15"/>
  <c r="U806" i="15"/>
  <c r="U866" i="15"/>
  <c r="U893" i="15"/>
  <c r="V357" i="15"/>
  <c r="V20" i="15"/>
  <c r="V405" i="15"/>
  <c r="V453" i="15"/>
  <c r="V501" i="15"/>
  <c r="V549" i="15"/>
  <c r="V782" i="15"/>
  <c r="V830" i="15"/>
  <c r="V806" i="15"/>
  <c r="V866" i="15"/>
  <c r="V893" i="15"/>
  <c r="W357" i="15"/>
  <c r="W20" i="15"/>
  <c r="W405" i="15"/>
  <c r="W453" i="15"/>
  <c r="W501" i="15"/>
  <c r="W549" i="15"/>
  <c r="W782" i="15"/>
  <c r="W830" i="15"/>
  <c r="W806" i="15"/>
  <c r="W866" i="15"/>
  <c r="W893" i="15"/>
  <c r="X357" i="15"/>
  <c r="X20" i="15"/>
  <c r="X405" i="15"/>
  <c r="X453" i="15"/>
  <c r="X501" i="15"/>
  <c r="X549" i="15"/>
  <c r="X782" i="15"/>
  <c r="X830" i="15"/>
  <c r="X806" i="15"/>
  <c r="X866" i="15"/>
  <c r="X893" i="15"/>
  <c r="Y357" i="15"/>
  <c r="Y20" i="15"/>
  <c r="Y405" i="15"/>
  <c r="Y453" i="15"/>
  <c r="Y501" i="15"/>
  <c r="Y549" i="15"/>
  <c r="Y782" i="15"/>
  <c r="Y830" i="15"/>
  <c r="Y806" i="15"/>
  <c r="Y866" i="15"/>
  <c r="Y893" i="15"/>
  <c r="Z357" i="15"/>
  <c r="Z20" i="15"/>
  <c r="Z405" i="15"/>
  <c r="Z453" i="15"/>
  <c r="Z501" i="15"/>
  <c r="Z549" i="15"/>
  <c r="Z782" i="15"/>
  <c r="Z830" i="15"/>
  <c r="Z806" i="15"/>
  <c r="Z866" i="15"/>
  <c r="Z893" i="15"/>
  <c r="AA357" i="15"/>
  <c r="AA20" i="15"/>
  <c r="AA405" i="15"/>
  <c r="AA453" i="15"/>
  <c r="AA501" i="15"/>
  <c r="AA549" i="15"/>
  <c r="AA782" i="15"/>
  <c r="AA830" i="15"/>
  <c r="AA806" i="15"/>
  <c r="AA866" i="15"/>
  <c r="AA893" i="15"/>
  <c r="AB357" i="15"/>
  <c r="AB20" i="15"/>
  <c r="AB405" i="15"/>
  <c r="AB453" i="15"/>
  <c r="AB501" i="15"/>
  <c r="AB549" i="15"/>
  <c r="AB782" i="15"/>
  <c r="AB830" i="15"/>
  <c r="AB806" i="15"/>
  <c r="AB866" i="15"/>
  <c r="AB893" i="15"/>
  <c r="AC357" i="15"/>
  <c r="AC20" i="15"/>
  <c r="AC405" i="15"/>
  <c r="AC453" i="15"/>
  <c r="AC501" i="15"/>
  <c r="AC549" i="15"/>
  <c r="AC782" i="15"/>
  <c r="AC830" i="15"/>
  <c r="AC806" i="15"/>
  <c r="AC866" i="15"/>
  <c r="AC893" i="15"/>
  <c r="AD357" i="15"/>
  <c r="AD20" i="15"/>
  <c r="AD405" i="15"/>
  <c r="AD453" i="15"/>
  <c r="AD501" i="15"/>
  <c r="AD549" i="15"/>
  <c r="AD782" i="15"/>
  <c r="AD830" i="15"/>
  <c r="AD806" i="15"/>
  <c r="AD866" i="15"/>
  <c r="AD893" i="15"/>
  <c r="AE357" i="15"/>
  <c r="AE20" i="15"/>
  <c r="AE405" i="15"/>
  <c r="AE453" i="15"/>
  <c r="AE501" i="15"/>
  <c r="AE549" i="15"/>
  <c r="AE782" i="15"/>
  <c r="AE830" i="15"/>
  <c r="AE806" i="15"/>
  <c r="AE866" i="15"/>
  <c r="AE893" i="15"/>
  <c r="AF357" i="15"/>
  <c r="AF20" i="15"/>
  <c r="AF405" i="15"/>
  <c r="AF453" i="15"/>
  <c r="AF501" i="15"/>
  <c r="AF549" i="15"/>
  <c r="AF782" i="15"/>
  <c r="AF830" i="15"/>
  <c r="AF806" i="15"/>
  <c r="AF866" i="15"/>
  <c r="AF893" i="15"/>
  <c r="AG357" i="15"/>
  <c r="AG20" i="15"/>
  <c r="AG405" i="15"/>
  <c r="AG453" i="15"/>
  <c r="AG501" i="15"/>
  <c r="AG549" i="15"/>
  <c r="AG782" i="15"/>
  <c r="AG830" i="15"/>
  <c r="AG806" i="15"/>
  <c r="AG866" i="15"/>
  <c r="AG893" i="15"/>
  <c r="AH357" i="15"/>
  <c r="AH20" i="15"/>
  <c r="AH405" i="15"/>
  <c r="AH453" i="15"/>
  <c r="AH501" i="15"/>
  <c r="AH549" i="15"/>
  <c r="AH782" i="15"/>
  <c r="AH830" i="15"/>
  <c r="AH806" i="15"/>
  <c r="AH866" i="15"/>
  <c r="AH893" i="15"/>
  <c r="AI357" i="15"/>
  <c r="AI20" i="15"/>
  <c r="AI405" i="15"/>
  <c r="AI453" i="15"/>
  <c r="AI501" i="15"/>
  <c r="AI549" i="15"/>
  <c r="AI782" i="15"/>
  <c r="AI830" i="15"/>
  <c r="AI806" i="15"/>
  <c r="AI866" i="15"/>
  <c r="AI893" i="15"/>
  <c r="AJ357" i="15"/>
  <c r="AJ20" i="15"/>
  <c r="AJ405" i="15"/>
  <c r="AJ453" i="15"/>
  <c r="AJ501" i="15"/>
  <c r="AJ549" i="15"/>
  <c r="AJ782" i="15"/>
  <c r="AJ830" i="15"/>
  <c r="AJ806" i="15"/>
  <c r="AJ866" i="15"/>
  <c r="AJ893" i="15"/>
  <c r="AK357" i="15"/>
  <c r="AK20" i="15"/>
  <c r="AK405" i="15"/>
  <c r="AK453" i="15"/>
  <c r="AK501" i="15"/>
  <c r="AK549" i="15"/>
  <c r="AK782" i="15"/>
  <c r="AK830" i="15"/>
  <c r="AK806" i="15"/>
  <c r="AK866" i="15"/>
  <c r="AK893" i="15"/>
  <c r="AL357" i="15"/>
  <c r="AL20" i="15"/>
  <c r="AL405" i="15"/>
  <c r="AL453" i="15"/>
  <c r="AL501" i="15"/>
  <c r="AL549" i="15"/>
  <c r="AL782" i="15"/>
  <c r="AL830" i="15"/>
  <c r="AL806" i="15"/>
  <c r="AL866" i="15"/>
  <c r="AL893" i="15"/>
  <c r="AM357" i="15"/>
  <c r="AM20" i="15"/>
  <c r="AM405" i="15"/>
  <c r="AM453" i="15"/>
  <c r="AM501" i="15"/>
  <c r="AM549" i="15"/>
  <c r="AM782" i="15"/>
  <c r="AM830" i="15"/>
  <c r="AM806" i="15"/>
  <c r="AM866" i="15"/>
  <c r="AM893" i="15"/>
  <c r="AN357" i="15"/>
  <c r="AN20" i="15"/>
  <c r="AN405" i="15"/>
  <c r="AN453" i="15"/>
  <c r="AN501" i="15"/>
  <c r="AN549" i="15"/>
  <c r="AN782" i="15"/>
  <c r="AN830" i="15"/>
  <c r="AN806" i="15"/>
  <c r="AN866" i="15"/>
  <c r="AN893" i="15"/>
  <c r="AO357" i="15"/>
  <c r="AO20" i="15"/>
  <c r="AO405" i="15"/>
  <c r="AO453" i="15"/>
  <c r="AO501" i="15"/>
  <c r="AO549" i="15"/>
  <c r="AO782" i="15"/>
  <c r="AO830" i="15"/>
  <c r="AO806" i="15"/>
  <c r="AO866" i="15"/>
  <c r="AO893" i="15"/>
  <c r="AP357" i="15"/>
  <c r="AP20" i="15"/>
  <c r="AP405" i="15"/>
  <c r="AP453" i="15"/>
  <c r="AP501" i="15"/>
  <c r="AP549" i="15"/>
  <c r="AP782" i="15"/>
  <c r="AP830" i="15"/>
  <c r="AP806" i="15"/>
  <c r="AP866" i="15"/>
  <c r="AP893" i="15"/>
  <c r="AQ357" i="15"/>
  <c r="AQ20" i="15"/>
  <c r="AQ405" i="15"/>
  <c r="AQ453" i="15"/>
  <c r="AQ501" i="15"/>
  <c r="AQ549" i="15"/>
  <c r="AQ782" i="15"/>
  <c r="AQ830" i="15"/>
  <c r="AQ806" i="15"/>
  <c r="AQ866" i="15"/>
  <c r="AQ893" i="15"/>
  <c r="AR357" i="15"/>
  <c r="AR20" i="15"/>
  <c r="AR405" i="15"/>
  <c r="AR453" i="15"/>
  <c r="AR501" i="15"/>
  <c r="AR549" i="15"/>
  <c r="AR782" i="15"/>
  <c r="AR830" i="15"/>
  <c r="AR806" i="15"/>
  <c r="AR866" i="15"/>
  <c r="AR893" i="15"/>
  <c r="AS357" i="15"/>
  <c r="AS20" i="15"/>
  <c r="AS405" i="15"/>
  <c r="AS453" i="15"/>
  <c r="AS501" i="15"/>
  <c r="AS549" i="15"/>
  <c r="AS782" i="15"/>
  <c r="AS830" i="15"/>
  <c r="AS806" i="15"/>
  <c r="AS866" i="15"/>
  <c r="AS893" i="15"/>
  <c r="AT357" i="15"/>
  <c r="AT20" i="15"/>
  <c r="AT405" i="15"/>
  <c r="AT453" i="15"/>
  <c r="AT501" i="15"/>
  <c r="AT549" i="15"/>
  <c r="AT782" i="15"/>
  <c r="AT830" i="15"/>
  <c r="AT806" i="15"/>
  <c r="AT866" i="15"/>
  <c r="AT893" i="15"/>
  <c r="AU357" i="15"/>
  <c r="AU20" i="15"/>
  <c r="AU405" i="15"/>
  <c r="AU453" i="15"/>
  <c r="AU501" i="15"/>
  <c r="AU549" i="15"/>
  <c r="AU782" i="15"/>
  <c r="AU830" i="15"/>
  <c r="AU806" i="15"/>
  <c r="AU866" i="15"/>
  <c r="AU893" i="15"/>
  <c r="AV357" i="15"/>
  <c r="AV20" i="15"/>
  <c r="AV405" i="15"/>
  <c r="AV453" i="15"/>
  <c r="AV501" i="15"/>
  <c r="AV549" i="15"/>
  <c r="AV782" i="15"/>
  <c r="AV830" i="15"/>
  <c r="AV806" i="15"/>
  <c r="AV866" i="15"/>
  <c r="AV893" i="15"/>
  <c r="AW357" i="15"/>
  <c r="AW20" i="15"/>
  <c r="AW405" i="15"/>
  <c r="AW453" i="15"/>
  <c r="AW501" i="15"/>
  <c r="AW549" i="15"/>
  <c r="AW782" i="15"/>
  <c r="AW830" i="15"/>
  <c r="AW806" i="15"/>
  <c r="AW866" i="15"/>
  <c r="AW893" i="15"/>
  <c r="AX357" i="15"/>
  <c r="AX20" i="15"/>
  <c r="AX405" i="15"/>
  <c r="AX453" i="15"/>
  <c r="AX501" i="15"/>
  <c r="AX549" i="15"/>
  <c r="AX782" i="15"/>
  <c r="AX830" i="15"/>
  <c r="AX806" i="15"/>
  <c r="AX866" i="15"/>
  <c r="AX893" i="15"/>
  <c r="AY357" i="15"/>
  <c r="AY20" i="15"/>
  <c r="AY405" i="15"/>
  <c r="AY453" i="15"/>
  <c r="AY501" i="15"/>
  <c r="AY549" i="15"/>
  <c r="AY782" i="15"/>
  <c r="AY830" i="15"/>
  <c r="AY806" i="15"/>
  <c r="AY866" i="15"/>
  <c r="AY893" i="15"/>
  <c r="AZ357" i="15"/>
  <c r="AZ20" i="15"/>
  <c r="AZ405" i="15"/>
  <c r="AZ453" i="15"/>
  <c r="AZ501" i="15"/>
  <c r="AZ549" i="15"/>
  <c r="AZ782" i="15"/>
  <c r="AZ830" i="15"/>
  <c r="AZ806" i="15"/>
  <c r="AZ866" i="15"/>
  <c r="AZ893" i="15"/>
  <c r="BA357" i="15"/>
  <c r="BA20" i="15"/>
  <c r="BA405" i="15"/>
  <c r="BA453" i="15"/>
  <c r="BA501" i="15"/>
  <c r="BA549" i="15"/>
  <c r="BA782" i="15"/>
  <c r="BA830" i="15"/>
  <c r="BA806" i="15"/>
  <c r="BA866" i="15"/>
  <c r="BA893" i="15"/>
  <c r="BB357" i="15"/>
  <c r="BB20" i="15"/>
  <c r="BB405" i="15"/>
  <c r="BB453" i="15"/>
  <c r="BB501" i="15"/>
  <c r="BB549" i="15"/>
  <c r="BB782" i="15"/>
  <c r="BB830" i="15"/>
  <c r="BB806" i="15"/>
  <c r="BB866" i="15"/>
  <c r="BB893" i="15"/>
  <c r="BC357" i="15"/>
  <c r="BC20" i="15"/>
  <c r="BC405" i="15"/>
  <c r="BC453" i="15"/>
  <c r="BC501" i="15"/>
  <c r="BC549" i="15"/>
  <c r="BC782" i="15"/>
  <c r="BC830" i="15"/>
  <c r="BC806" i="15"/>
  <c r="BC866" i="15"/>
  <c r="BC893" i="15"/>
  <c r="BD357" i="15"/>
  <c r="BD20" i="15"/>
  <c r="BD405" i="15"/>
  <c r="BD453" i="15"/>
  <c r="BD501" i="15"/>
  <c r="BD549" i="15"/>
  <c r="BD782" i="15"/>
  <c r="BD830" i="15"/>
  <c r="BD806" i="15"/>
  <c r="BD866" i="15"/>
  <c r="BD893" i="15"/>
  <c r="BE357" i="15"/>
  <c r="BE20" i="15"/>
  <c r="BE405" i="15"/>
  <c r="BE453" i="15"/>
  <c r="BE501" i="15"/>
  <c r="BE549" i="15"/>
  <c r="BE782" i="15"/>
  <c r="BE830" i="15"/>
  <c r="BE806" i="15"/>
  <c r="BE866" i="15"/>
  <c r="BE893" i="15"/>
  <c r="BF357" i="15"/>
  <c r="BF20" i="15"/>
  <c r="BF405" i="15"/>
  <c r="BF453" i="15"/>
  <c r="BF501" i="15"/>
  <c r="BF549" i="15"/>
  <c r="BF782" i="15"/>
  <c r="BF830" i="15"/>
  <c r="BF806" i="15"/>
  <c r="BF866" i="15"/>
  <c r="BF893" i="15"/>
  <c r="BG357" i="15"/>
  <c r="BG20" i="15"/>
  <c r="BG405" i="15"/>
  <c r="BG453" i="15"/>
  <c r="BG501" i="15"/>
  <c r="BG549" i="15"/>
  <c r="BG782" i="15"/>
  <c r="BG830" i="15"/>
  <c r="BG806" i="15"/>
  <c r="BG866" i="15"/>
  <c r="BG893" i="15"/>
  <c r="BH357" i="15"/>
  <c r="BH20" i="15"/>
  <c r="BH405" i="15"/>
  <c r="BH453" i="15"/>
  <c r="BH501" i="15"/>
  <c r="BH549" i="15"/>
  <c r="BH782" i="15"/>
  <c r="BH830" i="15"/>
  <c r="BH806" i="15"/>
  <c r="BH866" i="15"/>
  <c r="BH893" i="15"/>
  <c r="BI357" i="15"/>
  <c r="BI20" i="15"/>
  <c r="BI405" i="15"/>
  <c r="BI453" i="15"/>
  <c r="BI501" i="15"/>
  <c r="BI549" i="15"/>
  <c r="BI782" i="15"/>
  <c r="BI830" i="15"/>
  <c r="BI806" i="15"/>
  <c r="BI866" i="15"/>
  <c r="BI893" i="15"/>
  <c r="BJ357" i="15"/>
  <c r="BJ20" i="15"/>
  <c r="BJ405" i="15"/>
  <c r="BJ453" i="15"/>
  <c r="BJ501" i="15"/>
  <c r="BJ549" i="15"/>
  <c r="BJ782" i="15"/>
  <c r="BJ830" i="15"/>
  <c r="BJ806" i="15"/>
  <c r="BJ866" i="15"/>
  <c r="BJ893" i="15"/>
  <c r="BK357" i="15"/>
  <c r="BK20" i="15"/>
  <c r="BK405" i="15"/>
  <c r="BK453" i="15"/>
  <c r="BK501" i="15"/>
  <c r="BK549" i="15"/>
  <c r="BK782" i="15"/>
  <c r="BK830" i="15"/>
  <c r="BK806" i="15"/>
  <c r="BK866" i="15"/>
  <c r="BK893" i="15"/>
  <c r="BL357" i="15"/>
  <c r="BL20" i="15"/>
  <c r="BL405" i="15"/>
  <c r="BL453" i="15"/>
  <c r="BL501" i="15"/>
  <c r="BL549" i="15"/>
  <c r="BL782" i="15"/>
  <c r="BL830" i="15"/>
  <c r="BL806" i="15"/>
  <c r="BL866" i="15"/>
  <c r="BL893" i="15"/>
  <c r="BM357" i="15"/>
  <c r="BM20" i="15"/>
  <c r="BM405" i="15"/>
  <c r="BM453" i="15"/>
  <c r="BM501" i="15"/>
  <c r="BM549" i="15"/>
  <c r="BM782" i="15"/>
  <c r="BM830" i="15"/>
  <c r="BM806" i="15"/>
  <c r="BM866" i="15"/>
  <c r="BM893" i="15"/>
  <c r="BN357" i="15"/>
  <c r="BN20" i="15"/>
  <c r="BN405" i="15"/>
  <c r="BN453" i="15"/>
  <c r="BN501" i="15"/>
  <c r="BN549" i="15"/>
  <c r="BN782" i="15"/>
  <c r="BN830" i="15"/>
  <c r="BN806" i="15"/>
  <c r="BN866" i="15"/>
  <c r="BN893" i="15"/>
  <c r="BO357" i="15"/>
  <c r="BO20" i="15"/>
  <c r="BO405" i="15"/>
  <c r="BO453" i="15"/>
  <c r="BO501" i="15"/>
  <c r="BO549" i="15"/>
  <c r="BO782" i="15"/>
  <c r="BO830" i="15"/>
  <c r="BO806" i="15"/>
  <c r="BO866" i="15"/>
  <c r="BO893" i="15"/>
  <c r="BP357" i="15"/>
  <c r="BP20" i="15"/>
  <c r="BP405" i="15"/>
  <c r="BP453" i="15"/>
  <c r="BP501" i="15"/>
  <c r="BP549" i="15"/>
  <c r="BP782" i="15"/>
  <c r="BP830" i="15"/>
  <c r="BP806" i="15"/>
  <c r="BP866" i="15"/>
  <c r="BP893" i="15"/>
  <c r="BQ357" i="15"/>
  <c r="BQ20" i="15"/>
  <c r="BQ405" i="15"/>
  <c r="BQ453" i="15"/>
  <c r="BQ501" i="15"/>
  <c r="BQ549" i="15"/>
  <c r="BQ782" i="15"/>
  <c r="BQ830" i="15"/>
  <c r="BQ806" i="15"/>
  <c r="BQ866" i="15"/>
  <c r="BQ893" i="15"/>
  <c r="BR357" i="15"/>
  <c r="BR20" i="15"/>
  <c r="BR405" i="15"/>
  <c r="BR453" i="15"/>
  <c r="BR501" i="15"/>
  <c r="BR549" i="15"/>
  <c r="BR782" i="15"/>
  <c r="BR830" i="15"/>
  <c r="BR806" i="15"/>
  <c r="BR866" i="15"/>
  <c r="BR893" i="15"/>
  <c r="BS357" i="15"/>
  <c r="BS20" i="15"/>
  <c r="BS405" i="15"/>
  <c r="BS453" i="15"/>
  <c r="BS501" i="15"/>
  <c r="BS549" i="15"/>
  <c r="BS782" i="15"/>
  <c r="BS830" i="15"/>
  <c r="BS806" i="15"/>
  <c r="BS866" i="15"/>
  <c r="BS893" i="15"/>
  <c r="BT357" i="15"/>
  <c r="BT20" i="15"/>
  <c r="BT405" i="15"/>
  <c r="BT453" i="15"/>
  <c r="BT501" i="15"/>
  <c r="BT549" i="15"/>
  <c r="BT782" i="15"/>
  <c r="BT830" i="15"/>
  <c r="BT806" i="15"/>
  <c r="BT866" i="15"/>
  <c r="BT893" i="15"/>
  <c r="BU357" i="15"/>
  <c r="BU20" i="15"/>
  <c r="BU405" i="15"/>
  <c r="BU453" i="15"/>
  <c r="BU501" i="15"/>
  <c r="BU549" i="15"/>
  <c r="BU782" i="15"/>
  <c r="BU830" i="15"/>
  <c r="BU806" i="15"/>
  <c r="BU866" i="15"/>
  <c r="BU893" i="15"/>
  <c r="BV357" i="15"/>
  <c r="BV20" i="15"/>
  <c r="BV405" i="15"/>
  <c r="BV453" i="15"/>
  <c r="BV501" i="15"/>
  <c r="BV549" i="15"/>
  <c r="BV782" i="15"/>
  <c r="BV830" i="15"/>
  <c r="BV806" i="15"/>
  <c r="BV866" i="15"/>
  <c r="BV893" i="15"/>
  <c r="BW357" i="15"/>
  <c r="BW20" i="15"/>
  <c r="BW405" i="15"/>
  <c r="BW453" i="15"/>
  <c r="BW501" i="15"/>
  <c r="BW549" i="15"/>
  <c r="BW782" i="15"/>
  <c r="BW830" i="15"/>
  <c r="BW806" i="15"/>
  <c r="BW866" i="15"/>
  <c r="BW893" i="15"/>
  <c r="BX357" i="15"/>
  <c r="BX20" i="15"/>
  <c r="BX405" i="15"/>
  <c r="BX453" i="15"/>
  <c r="BX501" i="15"/>
  <c r="BX549" i="15"/>
  <c r="BX782" i="15"/>
  <c r="BX830" i="15"/>
  <c r="BX806" i="15"/>
  <c r="BX866" i="15"/>
  <c r="BX893" i="15"/>
  <c r="BY357" i="15"/>
  <c r="BY20" i="15"/>
  <c r="BY405" i="15"/>
  <c r="BY453" i="15"/>
  <c r="BY501" i="15"/>
  <c r="BY549" i="15"/>
  <c r="BY782" i="15"/>
  <c r="BY830" i="15"/>
  <c r="BY806" i="15"/>
  <c r="BY866" i="15"/>
  <c r="BY893" i="15"/>
  <c r="BZ357" i="15"/>
  <c r="BZ20" i="15"/>
  <c r="BZ405" i="15"/>
  <c r="BZ453" i="15"/>
  <c r="BZ501" i="15"/>
  <c r="BZ549" i="15"/>
  <c r="BZ782" i="15"/>
  <c r="BZ830" i="15"/>
  <c r="BZ806" i="15"/>
  <c r="BZ866" i="15"/>
  <c r="BZ893" i="15"/>
  <c r="CA357" i="15"/>
  <c r="CA20" i="15"/>
  <c r="CA405" i="15"/>
  <c r="CA453" i="15"/>
  <c r="CA501" i="15"/>
  <c r="CA549" i="15"/>
  <c r="CA782" i="15"/>
  <c r="CA830" i="15"/>
  <c r="CA806" i="15"/>
  <c r="CA866" i="15"/>
  <c r="CA893" i="15"/>
  <c r="CB357" i="15"/>
  <c r="CB20" i="15"/>
  <c r="CB405" i="15"/>
  <c r="CB453" i="15"/>
  <c r="CB501" i="15"/>
  <c r="CB549" i="15"/>
  <c r="CB782" i="15"/>
  <c r="CB830" i="15"/>
  <c r="CB806" i="15"/>
  <c r="CB866" i="15"/>
  <c r="CB893" i="15"/>
  <c r="CC357" i="15"/>
  <c r="CC20" i="15"/>
  <c r="CC405" i="15"/>
  <c r="CC453" i="15"/>
  <c r="CC501" i="15"/>
  <c r="CC549" i="15"/>
  <c r="CC782" i="15"/>
  <c r="CC830" i="15"/>
  <c r="CC806" i="15"/>
  <c r="CC866" i="15"/>
  <c r="CC893" i="15"/>
  <c r="CD357" i="15"/>
  <c r="CD20" i="15"/>
  <c r="CD405" i="15"/>
  <c r="CD453" i="15"/>
  <c r="CD501" i="15"/>
  <c r="CD549" i="15"/>
  <c r="CD782" i="15"/>
  <c r="CD830" i="15"/>
  <c r="CD806" i="15"/>
  <c r="CD866" i="15"/>
  <c r="CD893" i="15"/>
  <c r="CE357" i="15"/>
  <c r="CE20" i="15"/>
  <c r="CE405" i="15"/>
  <c r="CE453" i="15"/>
  <c r="CE501" i="15"/>
  <c r="CE549" i="15"/>
  <c r="CE782" i="15"/>
  <c r="CE830" i="15"/>
  <c r="CE806" i="15"/>
  <c r="CE866" i="15"/>
  <c r="CE893" i="15"/>
  <c r="CF357" i="15"/>
  <c r="CF20" i="15"/>
  <c r="CF405" i="15"/>
  <c r="CF453" i="15"/>
  <c r="CF501" i="15"/>
  <c r="CF549" i="15"/>
  <c r="CF782" i="15"/>
  <c r="CF830" i="15"/>
  <c r="CF806" i="15"/>
  <c r="CF866" i="15"/>
  <c r="CF893" i="15"/>
  <c r="CG357" i="15"/>
  <c r="CG20" i="15"/>
  <c r="CG405" i="15"/>
  <c r="CG453" i="15"/>
  <c r="CG501" i="15"/>
  <c r="CG549" i="15"/>
  <c r="CG782" i="15"/>
  <c r="CG830" i="15"/>
  <c r="CG806" i="15"/>
  <c r="CG866" i="15"/>
  <c r="CG893" i="15"/>
  <c r="CH357" i="15"/>
  <c r="CH20" i="15"/>
  <c r="CH405" i="15"/>
  <c r="CH453" i="15"/>
  <c r="CH501" i="15"/>
  <c r="CH549" i="15"/>
  <c r="CH782" i="15"/>
  <c r="CH830" i="15"/>
  <c r="CH806" i="15"/>
  <c r="CH866" i="15"/>
  <c r="CH893" i="15"/>
  <c r="CI357" i="15"/>
  <c r="CI20" i="15"/>
  <c r="CI405" i="15"/>
  <c r="CI453" i="15"/>
  <c r="CI501" i="15"/>
  <c r="CI549" i="15"/>
  <c r="CI782" i="15"/>
  <c r="CI830" i="15"/>
  <c r="CI806" i="15"/>
  <c r="CI866" i="15"/>
  <c r="CI893" i="15"/>
  <c r="CJ357" i="15"/>
  <c r="CJ20" i="15"/>
  <c r="CJ405" i="15"/>
  <c r="CJ453" i="15"/>
  <c r="CJ501" i="15"/>
  <c r="CJ549" i="15"/>
  <c r="CJ782" i="15"/>
  <c r="CJ830" i="15"/>
  <c r="CJ806" i="15"/>
  <c r="CJ866" i="15"/>
  <c r="CJ893" i="15"/>
  <c r="CK357" i="15"/>
  <c r="CK20" i="15"/>
  <c r="CK405" i="15"/>
  <c r="CK453" i="15"/>
  <c r="CK501" i="15"/>
  <c r="CK549" i="15"/>
  <c r="CK782" i="15"/>
  <c r="CK830" i="15"/>
  <c r="CK806" i="15"/>
  <c r="CK866" i="15"/>
  <c r="CK893" i="15"/>
  <c r="CL357" i="15"/>
  <c r="CL20" i="15"/>
  <c r="CL405" i="15"/>
  <c r="CL453" i="15"/>
  <c r="CL501" i="15"/>
  <c r="CL549" i="15"/>
  <c r="CL782" i="15"/>
  <c r="CL830" i="15"/>
  <c r="CL806" i="15"/>
  <c r="CL866" i="15"/>
  <c r="CL893" i="15"/>
  <c r="CM357" i="15"/>
  <c r="CM20" i="15"/>
  <c r="CM405" i="15"/>
  <c r="CM453" i="15"/>
  <c r="CM501" i="15"/>
  <c r="CM549" i="15"/>
  <c r="CM782" i="15"/>
  <c r="CM830" i="15"/>
  <c r="CM806" i="15"/>
  <c r="CM866" i="15"/>
  <c r="CM893" i="15"/>
  <c r="CN357" i="15"/>
  <c r="CN20" i="15"/>
  <c r="CN405" i="15"/>
  <c r="CN453" i="15"/>
  <c r="CN501" i="15"/>
  <c r="CN549" i="15"/>
  <c r="CN782" i="15"/>
  <c r="CN830" i="15"/>
  <c r="CN806" i="15"/>
  <c r="CN866" i="15"/>
  <c r="CN893" i="15"/>
  <c r="CO357" i="15"/>
  <c r="CO20" i="15"/>
  <c r="CO405" i="15"/>
  <c r="CO453" i="15"/>
  <c r="CO501" i="15"/>
  <c r="CO549" i="15"/>
  <c r="CO782" i="15"/>
  <c r="CO830" i="15"/>
  <c r="CO806" i="15"/>
  <c r="CO866" i="15"/>
  <c r="CO893" i="15"/>
  <c r="CP357" i="15"/>
  <c r="CP20" i="15"/>
  <c r="CP405" i="15"/>
  <c r="CP453" i="15"/>
  <c r="CP501" i="15"/>
  <c r="CP549" i="15"/>
  <c r="CP782" i="15"/>
  <c r="CP830" i="15"/>
  <c r="CP806" i="15"/>
  <c r="CP866" i="15"/>
  <c r="CP893" i="15"/>
  <c r="CQ357" i="15"/>
  <c r="CQ20" i="15"/>
  <c r="CQ405" i="15"/>
  <c r="CQ453" i="15"/>
  <c r="CQ501" i="15"/>
  <c r="CQ549" i="15"/>
  <c r="CQ782" i="15"/>
  <c r="CQ830" i="15"/>
  <c r="CQ806" i="15"/>
  <c r="CQ866" i="15"/>
  <c r="CQ893" i="15"/>
  <c r="CR357" i="15"/>
  <c r="CR20" i="15"/>
  <c r="CR405" i="15"/>
  <c r="CR453" i="15"/>
  <c r="CR501" i="15"/>
  <c r="CR549" i="15"/>
  <c r="CR782" i="15"/>
  <c r="CR830" i="15"/>
  <c r="CR806" i="15"/>
  <c r="CR866" i="15"/>
  <c r="CR893" i="15"/>
  <c r="CS357" i="15"/>
  <c r="CS20" i="15"/>
  <c r="CS405" i="15"/>
  <c r="CS453" i="15"/>
  <c r="CS501" i="15"/>
  <c r="CS549" i="15"/>
  <c r="CS782" i="15"/>
  <c r="CS830" i="15"/>
  <c r="CS806" i="15"/>
  <c r="CS866" i="15"/>
  <c r="CS893" i="15"/>
  <c r="CT357" i="15"/>
  <c r="CT20" i="15"/>
  <c r="CT405" i="15"/>
  <c r="CT453" i="15"/>
  <c r="CT501" i="15"/>
  <c r="CT549" i="15"/>
  <c r="CT782" i="15"/>
  <c r="CT830" i="15"/>
  <c r="CT806" i="15"/>
  <c r="CT866" i="15"/>
  <c r="CT893" i="15"/>
  <c r="CU357" i="15"/>
  <c r="CU20" i="15"/>
  <c r="CU405" i="15"/>
  <c r="CU453" i="15"/>
  <c r="CU501" i="15"/>
  <c r="CU549" i="15"/>
  <c r="CU782" i="15"/>
  <c r="CU830" i="15"/>
  <c r="CU806" i="15"/>
  <c r="CU866" i="15"/>
  <c r="CU893" i="15"/>
  <c r="CV357" i="15"/>
  <c r="CV20" i="15"/>
  <c r="CV405" i="15"/>
  <c r="CV453" i="15"/>
  <c r="CV501" i="15"/>
  <c r="CV549" i="15"/>
  <c r="CV782" i="15"/>
  <c r="CV830" i="15"/>
  <c r="CV806" i="15"/>
  <c r="CV866" i="15"/>
  <c r="CV893" i="15"/>
  <c r="CW357" i="15"/>
  <c r="CW20" i="15"/>
  <c r="CW405" i="15"/>
  <c r="CW453" i="15"/>
  <c r="CW501" i="15"/>
  <c r="CW549" i="15"/>
  <c r="CW782" i="15"/>
  <c r="CW830" i="15"/>
  <c r="CW806" i="15"/>
  <c r="CW866" i="15"/>
  <c r="CW893" i="15"/>
  <c r="CX357" i="15"/>
  <c r="CX20" i="15"/>
  <c r="CX405" i="15"/>
  <c r="CX453" i="15"/>
  <c r="CX501" i="15"/>
  <c r="CX549" i="15"/>
  <c r="CX782" i="15"/>
  <c r="CX830" i="15"/>
  <c r="CX806" i="15"/>
  <c r="CX866" i="15"/>
  <c r="CX893" i="15"/>
  <c r="CY357" i="15"/>
  <c r="CY20" i="15"/>
  <c r="CY405" i="15"/>
  <c r="CY453" i="15"/>
  <c r="CY501" i="15"/>
  <c r="CY549" i="15"/>
  <c r="CY782" i="15"/>
  <c r="CY830" i="15"/>
  <c r="CY806" i="15"/>
  <c r="CY866" i="15"/>
  <c r="CY893" i="15"/>
  <c r="CZ357" i="15"/>
  <c r="CZ20" i="15"/>
  <c r="CZ405" i="15"/>
  <c r="CZ453" i="15"/>
  <c r="CZ501" i="15"/>
  <c r="CZ549" i="15"/>
  <c r="CZ782" i="15"/>
  <c r="CZ830" i="15"/>
  <c r="CZ806" i="15"/>
  <c r="CZ866" i="15"/>
  <c r="CZ893" i="15"/>
  <c r="DA357" i="15"/>
  <c r="DA20" i="15"/>
  <c r="DA405" i="15"/>
  <c r="DA453" i="15"/>
  <c r="DA501" i="15"/>
  <c r="DA549" i="15"/>
  <c r="DA782" i="15"/>
  <c r="DA830" i="15"/>
  <c r="DA806" i="15"/>
  <c r="DA866" i="15"/>
  <c r="DA893" i="15"/>
  <c r="DB357" i="15"/>
  <c r="DB20" i="15"/>
  <c r="DB405" i="15"/>
  <c r="DB453" i="15"/>
  <c r="DB501" i="15"/>
  <c r="DB549" i="15"/>
  <c r="DB782" i="15"/>
  <c r="DB830" i="15"/>
  <c r="DB806" i="15"/>
  <c r="DB866" i="15"/>
  <c r="DB893" i="15"/>
  <c r="DC357" i="15"/>
  <c r="DC20" i="15"/>
  <c r="DC405" i="15"/>
  <c r="DC453" i="15"/>
  <c r="DC501" i="15"/>
  <c r="DC549" i="15"/>
  <c r="DC782" i="15"/>
  <c r="DC830" i="15"/>
  <c r="DC806" i="15"/>
  <c r="DC866" i="15"/>
  <c r="DC893" i="15"/>
  <c r="DD357" i="15"/>
  <c r="DD20" i="15"/>
  <c r="DD405" i="15"/>
  <c r="DD453" i="15"/>
  <c r="DD501" i="15"/>
  <c r="DD549" i="15"/>
  <c r="DD782" i="15"/>
  <c r="DD830" i="15"/>
  <c r="DD806" i="15"/>
  <c r="DD866" i="15"/>
  <c r="DD893" i="15"/>
  <c r="DE357" i="15"/>
  <c r="DE20" i="15"/>
  <c r="DE405" i="15"/>
  <c r="DE453" i="15"/>
  <c r="DE501" i="15"/>
  <c r="DE549" i="15"/>
  <c r="DE782" i="15"/>
  <c r="DE830" i="15"/>
  <c r="DE806" i="15"/>
  <c r="DE866" i="15"/>
  <c r="DE893" i="15"/>
  <c r="DF357" i="15"/>
  <c r="DF20" i="15"/>
  <c r="DF405" i="15"/>
  <c r="DF453" i="15"/>
  <c r="DF501" i="15"/>
  <c r="DF549" i="15"/>
  <c r="DF782" i="15"/>
  <c r="DF830" i="15"/>
  <c r="DF806" i="15"/>
  <c r="DF866" i="15"/>
  <c r="DF893" i="15"/>
  <c r="DG357" i="15"/>
  <c r="DG20" i="15"/>
  <c r="DG405" i="15"/>
  <c r="DG453" i="15"/>
  <c r="DG501" i="15"/>
  <c r="DG549" i="15"/>
  <c r="DG782" i="15"/>
  <c r="DG830" i="15"/>
  <c r="DG806" i="15"/>
  <c r="DG866" i="15"/>
  <c r="DG893" i="15"/>
  <c r="DH357" i="15"/>
  <c r="DH20" i="15"/>
  <c r="DH405" i="15"/>
  <c r="DH453" i="15"/>
  <c r="DH501" i="15"/>
  <c r="DH549" i="15"/>
  <c r="DH782" i="15"/>
  <c r="DH830" i="15"/>
  <c r="DH806" i="15"/>
  <c r="DH866" i="15"/>
  <c r="DH893" i="15"/>
  <c r="DI357" i="15"/>
  <c r="DI20" i="15"/>
  <c r="DI405" i="15"/>
  <c r="DI453" i="15"/>
  <c r="DI501" i="15"/>
  <c r="DI549" i="15"/>
  <c r="DI782" i="15"/>
  <c r="DI830" i="15"/>
  <c r="DI806" i="15"/>
  <c r="DI866" i="15"/>
  <c r="DI893" i="15"/>
  <c r="DJ357" i="15"/>
  <c r="DJ20" i="15"/>
  <c r="DJ405" i="15"/>
  <c r="DJ453" i="15"/>
  <c r="DJ501" i="15"/>
  <c r="DJ549" i="15"/>
  <c r="DJ782" i="15"/>
  <c r="DJ830" i="15"/>
  <c r="DJ806" i="15"/>
  <c r="DJ866" i="15"/>
  <c r="DJ893" i="15"/>
  <c r="DK357" i="15"/>
  <c r="DK20" i="15"/>
  <c r="DK405" i="15"/>
  <c r="DK453" i="15"/>
  <c r="DK501" i="15"/>
  <c r="DK549" i="15"/>
  <c r="DK782" i="15"/>
  <c r="DK830" i="15"/>
  <c r="DK806" i="15"/>
  <c r="DK866" i="15"/>
  <c r="DK893" i="15"/>
  <c r="DL357" i="15"/>
  <c r="DL20" i="15"/>
  <c r="DL405" i="15"/>
  <c r="DL453" i="15"/>
  <c r="DL501" i="15"/>
  <c r="DL549" i="15"/>
  <c r="DL782" i="15"/>
  <c r="DL830" i="15"/>
  <c r="DL806" i="15"/>
  <c r="DL866" i="15"/>
  <c r="DL893" i="15"/>
  <c r="DM357" i="15"/>
  <c r="DM20" i="15"/>
  <c r="DM405" i="15"/>
  <c r="DM453" i="15"/>
  <c r="DM501" i="15"/>
  <c r="DM549" i="15"/>
  <c r="DM782" i="15"/>
  <c r="DM830" i="15"/>
  <c r="DM806" i="15"/>
  <c r="DM866" i="15"/>
  <c r="DM893" i="15"/>
  <c r="DN357" i="15"/>
  <c r="DN20" i="15"/>
  <c r="DN405" i="15"/>
  <c r="DN453" i="15"/>
  <c r="DN501" i="15"/>
  <c r="DN549" i="15"/>
  <c r="DN782" i="15"/>
  <c r="DN830" i="15"/>
  <c r="DN806" i="15"/>
  <c r="DN866" i="15"/>
  <c r="DN893" i="15"/>
  <c r="DO357" i="15"/>
  <c r="DO20" i="15"/>
  <c r="DO405" i="15"/>
  <c r="DO453" i="15"/>
  <c r="DO501" i="15"/>
  <c r="DO549" i="15"/>
  <c r="DO782" i="15"/>
  <c r="DO830" i="15"/>
  <c r="DO806" i="15"/>
  <c r="DO866" i="15"/>
  <c r="DO893" i="15"/>
  <c r="DP357" i="15"/>
  <c r="DP20" i="15"/>
  <c r="DP405" i="15"/>
  <c r="DP453" i="15"/>
  <c r="DP501" i="15"/>
  <c r="DP549" i="15"/>
  <c r="DP782" i="15"/>
  <c r="DP830" i="15"/>
  <c r="DP806" i="15"/>
  <c r="DP866" i="15"/>
  <c r="DP893" i="15"/>
  <c r="DQ357" i="15"/>
  <c r="DQ20" i="15"/>
  <c r="DQ405" i="15"/>
  <c r="DQ453" i="15"/>
  <c r="DQ501" i="15"/>
  <c r="DQ549" i="15"/>
  <c r="DQ782" i="15"/>
  <c r="DQ830" i="15"/>
  <c r="DQ806" i="15"/>
  <c r="DQ866" i="15"/>
  <c r="DQ893" i="15"/>
  <c r="DR357" i="15"/>
  <c r="DR20" i="15"/>
  <c r="DR405" i="15"/>
  <c r="DR453" i="15"/>
  <c r="DR501" i="15"/>
  <c r="DR549" i="15"/>
  <c r="DR782" i="15"/>
  <c r="DR830" i="15"/>
  <c r="DR806" i="15"/>
  <c r="DR866" i="15"/>
  <c r="DR893" i="15"/>
  <c r="DS357" i="15"/>
  <c r="DS20" i="15"/>
  <c r="DS405" i="15"/>
  <c r="DS453" i="15"/>
  <c r="DS501" i="15"/>
  <c r="DS549" i="15"/>
  <c r="DS782" i="15"/>
  <c r="DS830" i="15"/>
  <c r="DS806" i="15"/>
  <c r="DS866" i="15"/>
  <c r="DS893" i="15"/>
  <c r="DT357" i="15"/>
  <c r="DT20" i="15"/>
  <c r="DT405" i="15"/>
  <c r="DT453" i="15"/>
  <c r="DT501" i="15"/>
  <c r="DT549" i="15"/>
  <c r="DT782" i="15"/>
  <c r="DT830" i="15"/>
  <c r="DT806" i="15"/>
  <c r="DT866" i="15"/>
  <c r="DT893" i="15"/>
  <c r="DU357" i="15"/>
  <c r="DU20" i="15"/>
  <c r="DU405" i="15"/>
  <c r="DU453" i="15"/>
  <c r="DU501" i="15"/>
  <c r="DU549" i="15"/>
  <c r="DU782" i="15"/>
  <c r="DU830" i="15"/>
  <c r="DU806" i="15"/>
  <c r="DU866" i="15"/>
  <c r="DU893" i="15"/>
  <c r="DV357" i="15"/>
  <c r="DV20" i="15"/>
  <c r="DV405" i="15"/>
  <c r="DV453" i="15"/>
  <c r="DV501" i="15"/>
  <c r="DV549" i="15"/>
  <c r="DV782" i="15"/>
  <c r="DV830" i="15"/>
  <c r="DV806" i="15"/>
  <c r="DV866" i="15"/>
  <c r="DV893" i="15"/>
  <c r="DW357" i="15"/>
  <c r="DW20" i="15"/>
  <c r="DW405" i="15"/>
  <c r="DW453" i="15"/>
  <c r="DW501" i="15"/>
  <c r="DW549" i="15"/>
  <c r="DW782" i="15"/>
  <c r="DW830" i="15"/>
  <c r="DW806" i="15"/>
  <c r="DW866" i="15"/>
  <c r="DW893" i="15"/>
  <c r="DX357" i="15"/>
  <c r="DX20" i="15"/>
  <c r="DX405" i="15"/>
  <c r="DX453" i="15"/>
  <c r="DX501" i="15"/>
  <c r="DX549" i="15"/>
  <c r="DX782" i="15"/>
  <c r="DX830" i="15"/>
  <c r="DX806" i="15"/>
  <c r="DX866" i="15"/>
  <c r="DX893" i="15"/>
  <c r="DY357" i="15"/>
  <c r="DY20" i="15"/>
  <c r="DY405" i="15"/>
  <c r="DY453" i="15"/>
  <c r="DY501" i="15"/>
  <c r="DY549" i="15"/>
  <c r="DY782" i="15"/>
  <c r="DY830" i="15"/>
  <c r="DY806" i="15"/>
  <c r="DY866" i="15"/>
  <c r="DY893" i="15"/>
  <c r="G893" i="15"/>
  <c r="D920" i="15"/>
  <c r="E920" i="15"/>
  <c r="F920" i="15"/>
  <c r="I920" i="15"/>
  <c r="J358" i="15"/>
  <c r="J21" i="15"/>
  <c r="J406" i="15"/>
  <c r="J454" i="15"/>
  <c r="J502" i="15"/>
  <c r="J550" i="15"/>
  <c r="J783" i="15"/>
  <c r="J831" i="15"/>
  <c r="J807" i="15"/>
  <c r="J867" i="15"/>
  <c r="J894" i="15"/>
  <c r="K358" i="15"/>
  <c r="E21" i="15"/>
  <c r="F21" i="15"/>
  <c r="K21" i="15"/>
  <c r="K406" i="15"/>
  <c r="K454" i="15"/>
  <c r="K502" i="15"/>
  <c r="K550" i="15"/>
  <c r="K783" i="15"/>
  <c r="K831" i="15"/>
  <c r="K807" i="15"/>
  <c r="K867" i="15"/>
  <c r="K894" i="15"/>
  <c r="L358" i="15"/>
  <c r="L21" i="15"/>
  <c r="L406" i="15"/>
  <c r="L454" i="15"/>
  <c r="L502" i="15"/>
  <c r="L550" i="15"/>
  <c r="L783" i="15"/>
  <c r="L831" i="15"/>
  <c r="L807" i="15"/>
  <c r="L867" i="15"/>
  <c r="L894" i="15"/>
  <c r="M358" i="15"/>
  <c r="M21" i="15"/>
  <c r="M406" i="15"/>
  <c r="M454" i="15"/>
  <c r="M502" i="15"/>
  <c r="M550" i="15"/>
  <c r="M783" i="15"/>
  <c r="M831" i="15"/>
  <c r="M807" i="15"/>
  <c r="M867" i="15"/>
  <c r="M894" i="15"/>
  <c r="N358" i="15"/>
  <c r="N21" i="15"/>
  <c r="N406" i="15"/>
  <c r="N454" i="15"/>
  <c r="N502" i="15"/>
  <c r="N550" i="15"/>
  <c r="N783" i="15"/>
  <c r="N831" i="15"/>
  <c r="N807" i="15"/>
  <c r="N867" i="15"/>
  <c r="N894" i="15"/>
  <c r="O358" i="15"/>
  <c r="O21" i="15"/>
  <c r="O406" i="15"/>
  <c r="O454" i="15"/>
  <c r="O502" i="15"/>
  <c r="O550" i="15"/>
  <c r="O783" i="15"/>
  <c r="O831" i="15"/>
  <c r="O807" i="15"/>
  <c r="O867" i="15"/>
  <c r="O894" i="15"/>
  <c r="P358" i="15"/>
  <c r="P21" i="15"/>
  <c r="P406" i="15"/>
  <c r="P454" i="15"/>
  <c r="P502" i="15"/>
  <c r="P550" i="15"/>
  <c r="P783" i="15"/>
  <c r="P831" i="15"/>
  <c r="P807" i="15"/>
  <c r="P867" i="15"/>
  <c r="P894" i="15"/>
  <c r="Q358" i="15"/>
  <c r="Q21" i="15"/>
  <c r="Q406" i="15"/>
  <c r="Q454" i="15"/>
  <c r="Q502" i="15"/>
  <c r="Q550" i="15"/>
  <c r="Q783" i="15"/>
  <c r="Q831" i="15"/>
  <c r="Q807" i="15"/>
  <c r="Q867" i="15"/>
  <c r="Q894" i="15"/>
  <c r="R358" i="15"/>
  <c r="R21" i="15"/>
  <c r="R406" i="15"/>
  <c r="R454" i="15"/>
  <c r="R502" i="15"/>
  <c r="R550" i="15"/>
  <c r="R783" i="15"/>
  <c r="R831" i="15"/>
  <c r="R807" i="15"/>
  <c r="R867" i="15"/>
  <c r="R894" i="15"/>
  <c r="S358" i="15"/>
  <c r="S21" i="15"/>
  <c r="S406" i="15"/>
  <c r="S454" i="15"/>
  <c r="S502" i="15"/>
  <c r="S550" i="15"/>
  <c r="S783" i="15"/>
  <c r="S831" i="15"/>
  <c r="S807" i="15"/>
  <c r="S867" i="15"/>
  <c r="S894" i="15"/>
  <c r="T358" i="15"/>
  <c r="T21" i="15"/>
  <c r="T406" i="15"/>
  <c r="T454" i="15"/>
  <c r="T502" i="15"/>
  <c r="T550" i="15"/>
  <c r="T783" i="15"/>
  <c r="T831" i="15"/>
  <c r="T807" i="15"/>
  <c r="T867" i="15"/>
  <c r="T894" i="15"/>
  <c r="U358" i="15"/>
  <c r="U21" i="15"/>
  <c r="U406" i="15"/>
  <c r="U454" i="15"/>
  <c r="U502" i="15"/>
  <c r="U550" i="15"/>
  <c r="U783" i="15"/>
  <c r="U831" i="15"/>
  <c r="U807" i="15"/>
  <c r="U867" i="15"/>
  <c r="U894" i="15"/>
  <c r="V358" i="15"/>
  <c r="V21" i="15"/>
  <c r="V406" i="15"/>
  <c r="V454" i="15"/>
  <c r="V502" i="15"/>
  <c r="V550" i="15"/>
  <c r="V783" i="15"/>
  <c r="V831" i="15"/>
  <c r="V807" i="15"/>
  <c r="V867" i="15"/>
  <c r="V894" i="15"/>
  <c r="W358" i="15"/>
  <c r="W21" i="15"/>
  <c r="W406" i="15"/>
  <c r="W454" i="15"/>
  <c r="W502" i="15"/>
  <c r="W550" i="15"/>
  <c r="W783" i="15"/>
  <c r="W831" i="15"/>
  <c r="W807" i="15"/>
  <c r="W867" i="15"/>
  <c r="W894" i="15"/>
  <c r="X358" i="15"/>
  <c r="X21" i="15"/>
  <c r="X406" i="15"/>
  <c r="X454" i="15"/>
  <c r="X502" i="15"/>
  <c r="X550" i="15"/>
  <c r="X783" i="15"/>
  <c r="X831" i="15"/>
  <c r="X807" i="15"/>
  <c r="X867" i="15"/>
  <c r="X894" i="15"/>
  <c r="Y358" i="15"/>
  <c r="Y21" i="15"/>
  <c r="Y406" i="15"/>
  <c r="Y454" i="15"/>
  <c r="Y502" i="15"/>
  <c r="Y550" i="15"/>
  <c r="Y783" i="15"/>
  <c r="Y831" i="15"/>
  <c r="Y807" i="15"/>
  <c r="Y867" i="15"/>
  <c r="Y894" i="15"/>
  <c r="Z358" i="15"/>
  <c r="Z21" i="15"/>
  <c r="Z406" i="15"/>
  <c r="Z454" i="15"/>
  <c r="Z502" i="15"/>
  <c r="Z550" i="15"/>
  <c r="Z783" i="15"/>
  <c r="Z831" i="15"/>
  <c r="Z807" i="15"/>
  <c r="Z867" i="15"/>
  <c r="Z894" i="15"/>
  <c r="AA358" i="15"/>
  <c r="AA21" i="15"/>
  <c r="AA406" i="15"/>
  <c r="AA454" i="15"/>
  <c r="AA502" i="15"/>
  <c r="AA550" i="15"/>
  <c r="AA783" i="15"/>
  <c r="AA831" i="15"/>
  <c r="AA807" i="15"/>
  <c r="AA867" i="15"/>
  <c r="AA894" i="15"/>
  <c r="AB358" i="15"/>
  <c r="AB21" i="15"/>
  <c r="AB406" i="15"/>
  <c r="AB454" i="15"/>
  <c r="AB502" i="15"/>
  <c r="AB550" i="15"/>
  <c r="AB783" i="15"/>
  <c r="AB831" i="15"/>
  <c r="AB807" i="15"/>
  <c r="AB867" i="15"/>
  <c r="AB894" i="15"/>
  <c r="AC358" i="15"/>
  <c r="AC21" i="15"/>
  <c r="AC406" i="15"/>
  <c r="AC454" i="15"/>
  <c r="AC502" i="15"/>
  <c r="AC550" i="15"/>
  <c r="AC783" i="15"/>
  <c r="AC831" i="15"/>
  <c r="AC807" i="15"/>
  <c r="AC867" i="15"/>
  <c r="AC894" i="15"/>
  <c r="AD358" i="15"/>
  <c r="AD21" i="15"/>
  <c r="AD406" i="15"/>
  <c r="AD454" i="15"/>
  <c r="AD502" i="15"/>
  <c r="AD550" i="15"/>
  <c r="AD783" i="15"/>
  <c r="AD831" i="15"/>
  <c r="AD807" i="15"/>
  <c r="AD867" i="15"/>
  <c r="AD894" i="15"/>
  <c r="AE358" i="15"/>
  <c r="AE21" i="15"/>
  <c r="AE406" i="15"/>
  <c r="AE454" i="15"/>
  <c r="AE502" i="15"/>
  <c r="AE550" i="15"/>
  <c r="AE783" i="15"/>
  <c r="AE831" i="15"/>
  <c r="AE807" i="15"/>
  <c r="AE867" i="15"/>
  <c r="AE894" i="15"/>
  <c r="AF358" i="15"/>
  <c r="AF21" i="15"/>
  <c r="AF406" i="15"/>
  <c r="AF454" i="15"/>
  <c r="AF502" i="15"/>
  <c r="AF550" i="15"/>
  <c r="AF783" i="15"/>
  <c r="AF831" i="15"/>
  <c r="AF807" i="15"/>
  <c r="AF867" i="15"/>
  <c r="AF894" i="15"/>
  <c r="AG358" i="15"/>
  <c r="AG21" i="15"/>
  <c r="AG406" i="15"/>
  <c r="AG454" i="15"/>
  <c r="AG502" i="15"/>
  <c r="AG550" i="15"/>
  <c r="AG783" i="15"/>
  <c r="AG831" i="15"/>
  <c r="AG807" i="15"/>
  <c r="AG867" i="15"/>
  <c r="AG894" i="15"/>
  <c r="AH358" i="15"/>
  <c r="AH21" i="15"/>
  <c r="AH406" i="15"/>
  <c r="AH454" i="15"/>
  <c r="AH502" i="15"/>
  <c r="AH550" i="15"/>
  <c r="AH783" i="15"/>
  <c r="AH831" i="15"/>
  <c r="AH807" i="15"/>
  <c r="AH867" i="15"/>
  <c r="AH894" i="15"/>
  <c r="AI358" i="15"/>
  <c r="AI21" i="15"/>
  <c r="AI406" i="15"/>
  <c r="AI454" i="15"/>
  <c r="AI502" i="15"/>
  <c r="AI550" i="15"/>
  <c r="AI783" i="15"/>
  <c r="AI831" i="15"/>
  <c r="AI807" i="15"/>
  <c r="AI867" i="15"/>
  <c r="AI894" i="15"/>
  <c r="AJ358" i="15"/>
  <c r="AJ21" i="15"/>
  <c r="AJ406" i="15"/>
  <c r="AJ454" i="15"/>
  <c r="AJ502" i="15"/>
  <c r="AJ550" i="15"/>
  <c r="AJ783" i="15"/>
  <c r="AJ831" i="15"/>
  <c r="AJ807" i="15"/>
  <c r="AJ867" i="15"/>
  <c r="AJ894" i="15"/>
  <c r="AK358" i="15"/>
  <c r="AK21" i="15"/>
  <c r="AK406" i="15"/>
  <c r="AK454" i="15"/>
  <c r="AK502" i="15"/>
  <c r="AK550" i="15"/>
  <c r="AK783" i="15"/>
  <c r="AK831" i="15"/>
  <c r="AK807" i="15"/>
  <c r="AK867" i="15"/>
  <c r="AK894" i="15"/>
  <c r="AL358" i="15"/>
  <c r="AL21" i="15"/>
  <c r="AL406" i="15"/>
  <c r="AL454" i="15"/>
  <c r="AL502" i="15"/>
  <c r="AL550" i="15"/>
  <c r="AL783" i="15"/>
  <c r="AL831" i="15"/>
  <c r="AL807" i="15"/>
  <c r="AL867" i="15"/>
  <c r="AL894" i="15"/>
  <c r="AM358" i="15"/>
  <c r="AM21" i="15"/>
  <c r="AM406" i="15"/>
  <c r="AM454" i="15"/>
  <c r="AM502" i="15"/>
  <c r="AM550" i="15"/>
  <c r="AM783" i="15"/>
  <c r="AM831" i="15"/>
  <c r="AM807" i="15"/>
  <c r="AM867" i="15"/>
  <c r="AM894" i="15"/>
  <c r="AN358" i="15"/>
  <c r="AN21" i="15"/>
  <c r="AN406" i="15"/>
  <c r="AN454" i="15"/>
  <c r="AN502" i="15"/>
  <c r="AN550" i="15"/>
  <c r="AN783" i="15"/>
  <c r="AN831" i="15"/>
  <c r="AN807" i="15"/>
  <c r="AN867" i="15"/>
  <c r="AN894" i="15"/>
  <c r="AO358" i="15"/>
  <c r="AO21" i="15"/>
  <c r="AO406" i="15"/>
  <c r="AO454" i="15"/>
  <c r="AO502" i="15"/>
  <c r="AO550" i="15"/>
  <c r="AO783" i="15"/>
  <c r="AO831" i="15"/>
  <c r="AO807" i="15"/>
  <c r="AO867" i="15"/>
  <c r="AO894" i="15"/>
  <c r="AP358" i="15"/>
  <c r="AP21" i="15"/>
  <c r="AP406" i="15"/>
  <c r="AP454" i="15"/>
  <c r="AP502" i="15"/>
  <c r="AP550" i="15"/>
  <c r="AP783" i="15"/>
  <c r="AP831" i="15"/>
  <c r="AP807" i="15"/>
  <c r="AP867" i="15"/>
  <c r="AP894" i="15"/>
  <c r="AQ358" i="15"/>
  <c r="AQ21" i="15"/>
  <c r="AQ406" i="15"/>
  <c r="AQ454" i="15"/>
  <c r="AQ502" i="15"/>
  <c r="AQ550" i="15"/>
  <c r="AQ783" i="15"/>
  <c r="AQ831" i="15"/>
  <c r="AQ807" i="15"/>
  <c r="AQ867" i="15"/>
  <c r="AQ894" i="15"/>
  <c r="AR358" i="15"/>
  <c r="AR21" i="15"/>
  <c r="AR406" i="15"/>
  <c r="AR454" i="15"/>
  <c r="AR502" i="15"/>
  <c r="AR550" i="15"/>
  <c r="AR783" i="15"/>
  <c r="AR831" i="15"/>
  <c r="AR807" i="15"/>
  <c r="AR867" i="15"/>
  <c r="AR894" i="15"/>
  <c r="AS358" i="15"/>
  <c r="AS21" i="15"/>
  <c r="AS406" i="15"/>
  <c r="AS454" i="15"/>
  <c r="AS502" i="15"/>
  <c r="AS550" i="15"/>
  <c r="AS783" i="15"/>
  <c r="AS831" i="15"/>
  <c r="AS807" i="15"/>
  <c r="AS867" i="15"/>
  <c r="AS894" i="15"/>
  <c r="AT358" i="15"/>
  <c r="AT21" i="15"/>
  <c r="AT406" i="15"/>
  <c r="AT454" i="15"/>
  <c r="AT502" i="15"/>
  <c r="AT550" i="15"/>
  <c r="AT783" i="15"/>
  <c r="AT831" i="15"/>
  <c r="AT807" i="15"/>
  <c r="AT867" i="15"/>
  <c r="AT894" i="15"/>
  <c r="AU358" i="15"/>
  <c r="AU21" i="15"/>
  <c r="AU406" i="15"/>
  <c r="AU454" i="15"/>
  <c r="AU502" i="15"/>
  <c r="AU550" i="15"/>
  <c r="AU783" i="15"/>
  <c r="AU831" i="15"/>
  <c r="AU807" i="15"/>
  <c r="AU867" i="15"/>
  <c r="AU894" i="15"/>
  <c r="AV358" i="15"/>
  <c r="AV21" i="15"/>
  <c r="AV406" i="15"/>
  <c r="AV454" i="15"/>
  <c r="AV502" i="15"/>
  <c r="AV550" i="15"/>
  <c r="AV783" i="15"/>
  <c r="AV831" i="15"/>
  <c r="AV807" i="15"/>
  <c r="AV867" i="15"/>
  <c r="AV894" i="15"/>
  <c r="AW358" i="15"/>
  <c r="AW21" i="15"/>
  <c r="AW406" i="15"/>
  <c r="AW454" i="15"/>
  <c r="AW502" i="15"/>
  <c r="AW550" i="15"/>
  <c r="AW783" i="15"/>
  <c r="AW831" i="15"/>
  <c r="AW807" i="15"/>
  <c r="AW867" i="15"/>
  <c r="AW894" i="15"/>
  <c r="AX358" i="15"/>
  <c r="AX21" i="15"/>
  <c r="AX406" i="15"/>
  <c r="AX454" i="15"/>
  <c r="AX502" i="15"/>
  <c r="AX550" i="15"/>
  <c r="AX783" i="15"/>
  <c r="AX831" i="15"/>
  <c r="AX807" i="15"/>
  <c r="AX867" i="15"/>
  <c r="AX894" i="15"/>
  <c r="AY358" i="15"/>
  <c r="AY21" i="15"/>
  <c r="AY406" i="15"/>
  <c r="AY454" i="15"/>
  <c r="AY502" i="15"/>
  <c r="AY550" i="15"/>
  <c r="AY783" i="15"/>
  <c r="AY831" i="15"/>
  <c r="AY807" i="15"/>
  <c r="AY867" i="15"/>
  <c r="AY894" i="15"/>
  <c r="AZ358" i="15"/>
  <c r="AZ21" i="15"/>
  <c r="AZ406" i="15"/>
  <c r="AZ454" i="15"/>
  <c r="AZ502" i="15"/>
  <c r="AZ550" i="15"/>
  <c r="AZ783" i="15"/>
  <c r="AZ831" i="15"/>
  <c r="AZ807" i="15"/>
  <c r="AZ867" i="15"/>
  <c r="AZ894" i="15"/>
  <c r="BA358" i="15"/>
  <c r="BA21" i="15"/>
  <c r="BA406" i="15"/>
  <c r="BA454" i="15"/>
  <c r="BA502" i="15"/>
  <c r="BA550" i="15"/>
  <c r="BA783" i="15"/>
  <c r="BA831" i="15"/>
  <c r="BA807" i="15"/>
  <c r="BA867" i="15"/>
  <c r="BA894" i="15"/>
  <c r="BB358" i="15"/>
  <c r="BB21" i="15"/>
  <c r="BB406" i="15"/>
  <c r="BB454" i="15"/>
  <c r="BB502" i="15"/>
  <c r="BB550" i="15"/>
  <c r="BB783" i="15"/>
  <c r="BB831" i="15"/>
  <c r="BB807" i="15"/>
  <c r="BB867" i="15"/>
  <c r="BB894" i="15"/>
  <c r="BC358" i="15"/>
  <c r="BC21" i="15"/>
  <c r="BC406" i="15"/>
  <c r="BC454" i="15"/>
  <c r="BC502" i="15"/>
  <c r="BC550" i="15"/>
  <c r="BC783" i="15"/>
  <c r="BC831" i="15"/>
  <c r="BC807" i="15"/>
  <c r="BC867" i="15"/>
  <c r="BC894" i="15"/>
  <c r="BD358" i="15"/>
  <c r="BD21" i="15"/>
  <c r="BD406" i="15"/>
  <c r="BD454" i="15"/>
  <c r="BD502" i="15"/>
  <c r="BD550" i="15"/>
  <c r="BD783" i="15"/>
  <c r="BD831" i="15"/>
  <c r="BD807" i="15"/>
  <c r="BD867" i="15"/>
  <c r="BD894" i="15"/>
  <c r="BE358" i="15"/>
  <c r="BE21" i="15"/>
  <c r="BE406" i="15"/>
  <c r="BE454" i="15"/>
  <c r="BE502" i="15"/>
  <c r="BE550" i="15"/>
  <c r="BE783" i="15"/>
  <c r="BE831" i="15"/>
  <c r="BE807" i="15"/>
  <c r="BE867" i="15"/>
  <c r="BE894" i="15"/>
  <c r="BF358" i="15"/>
  <c r="BF21" i="15"/>
  <c r="BF406" i="15"/>
  <c r="BF454" i="15"/>
  <c r="BF502" i="15"/>
  <c r="BF550" i="15"/>
  <c r="BF783" i="15"/>
  <c r="BF831" i="15"/>
  <c r="BF807" i="15"/>
  <c r="BF867" i="15"/>
  <c r="BF894" i="15"/>
  <c r="BG358" i="15"/>
  <c r="BG21" i="15"/>
  <c r="BG406" i="15"/>
  <c r="BG454" i="15"/>
  <c r="BG502" i="15"/>
  <c r="BG550" i="15"/>
  <c r="BG783" i="15"/>
  <c r="BG831" i="15"/>
  <c r="BG807" i="15"/>
  <c r="BG867" i="15"/>
  <c r="BG894" i="15"/>
  <c r="BH358" i="15"/>
  <c r="BH21" i="15"/>
  <c r="BH406" i="15"/>
  <c r="BH454" i="15"/>
  <c r="BH502" i="15"/>
  <c r="BH550" i="15"/>
  <c r="BH783" i="15"/>
  <c r="BH831" i="15"/>
  <c r="BH807" i="15"/>
  <c r="BH867" i="15"/>
  <c r="BH894" i="15"/>
  <c r="BI358" i="15"/>
  <c r="BI21" i="15"/>
  <c r="BI406" i="15"/>
  <c r="BI454" i="15"/>
  <c r="BI502" i="15"/>
  <c r="BI550" i="15"/>
  <c r="BI783" i="15"/>
  <c r="BI831" i="15"/>
  <c r="BI807" i="15"/>
  <c r="BI867" i="15"/>
  <c r="BI894" i="15"/>
  <c r="BJ358" i="15"/>
  <c r="BJ21" i="15"/>
  <c r="BJ406" i="15"/>
  <c r="BJ454" i="15"/>
  <c r="BJ502" i="15"/>
  <c r="BJ550" i="15"/>
  <c r="BJ783" i="15"/>
  <c r="BJ831" i="15"/>
  <c r="BJ807" i="15"/>
  <c r="BJ867" i="15"/>
  <c r="BJ894" i="15"/>
  <c r="BK358" i="15"/>
  <c r="BK21" i="15"/>
  <c r="BK406" i="15"/>
  <c r="BK454" i="15"/>
  <c r="BK502" i="15"/>
  <c r="BK550" i="15"/>
  <c r="BK783" i="15"/>
  <c r="BK831" i="15"/>
  <c r="BK807" i="15"/>
  <c r="BK867" i="15"/>
  <c r="BK894" i="15"/>
  <c r="BL358" i="15"/>
  <c r="BL21" i="15"/>
  <c r="BL406" i="15"/>
  <c r="BL454" i="15"/>
  <c r="BL502" i="15"/>
  <c r="BL550" i="15"/>
  <c r="BL783" i="15"/>
  <c r="BL831" i="15"/>
  <c r="BL807" i="15"/>
  <c r="BL867" i="15"/>
  <c r="BL894" i="15"/>
  <c r="BM358" i="15"/>
  <c r="BM21" i="15"/>
  <c r="BM406" i="15"/>
  <c r="BM454" i="15"/>
  <c r="BM502" i="15"/>
  <c r="BM550" i="15"/>
  <c r="BM783" i="15"/>
  <c r="BM831" i="15"/>
  <c r="BM807" i="15"/>
  <c r="BM867" i="15"/>
  <c r="BM894" i="15"/>
  <c r="BN358" i="15"/>
  <c r="BN21" i="15"/>
  <c r="BN406" i="15"/>
  <c r="BN454" i="15"/>
  <c r="BN502" i="15"/>
  <c r="BN550" i="15"/>
  <c r="BN783" i="15"/>
  <c r="BN831" i="15"/>
  <c r="BN807" i="15"/>
  <c r="BN867" i="15"/>
  <c r="BN894" i="15"/>
  <c r="BO358" i="15"/>
  <c r="BO21" i="15"/>
  <c r="BO406" i="15"/>
  <c r="BO454" i="15"/>
  <c r="BO502" i="15"/>
  <c r="BO550" i="15"/>
  <c r="BO783" i="15"/>
  <c r="BO831" i="15"/>
  <c r="BO807" i="15"/>
  <c r="BO867" i="15"/>
  <c r="BO894" i="15"/>
  <c r="BP358" i="15"/>
  <c r="BP21" i="15"/>
  <c r="BP406" i="15"/>
  <c r="BP454" i="15"/>
  <c r="BP502" i="15"/>
  <c r="BP550" i="15"/>
  <c r="BP783" i="15"/>
  <c r="BP831" i="15"/>
  <c r="BP807" i="15"/>
  <c r="BP867" i="15"/>
  <c r="BP894" i="15"/>
  <c r="BQ358" i="15"/>
  <c r="BQ21" i="15"/>
  <c r="BQ406" i="15"/>
  <c r="BQ454" i="15"/>
  <c r="BQ502" i="15"/>
  <c r="BQ550" i="15"/>
  <c r="BQ783" i="15"/>
  <c r="BQ831" i="15"/>
  <c r="BQ807" i="15"/>
  <c r="BQ867" i="15"/>
  <c r="BQ894" i="15"/>
  <c r="BR358" i="15"/>
  <c r="BR21" i="15"/>
  <c r="BR406" i="15"/>
  <c r="BR454" i="15"/>
  <c r="BR502" i="15"/>
  <c r="BR550" i="15"/>
  <c r="BR783" i="15"/>
  <c r="BR831" i="15"/>
  <c r="BR807" i="15"/>
  <c r="BR867" i="15"/>
  <c r="BR894" i="15"/>
  <c r="BS358" i="15"/>
  <c r="BS21" i="15"/>
  <c r="BS406" i="15"/>
  <c r="BS454" i="15"/>
  <c r="BS502" i="15"/>
  <c r="BS550" i="15"/>
  <c r="BS783" i="15"/>
  <c r="BS831" i="15"/>
  <c r="BS807" i="15"/>
  <c r="BS867" i="15"/>
  <c r="BS894" i="15"/>
  <c r="BT358" i="15"/>
  <c r="BT21" i="15"/>
  <c r="BT406" i="15"/>
  <c r="BT454" i="15"/>
  <c r="BT502" i="15"/>
  <c r="BT550" i="15"/>
  <c r="BT783" i="15"/>
  <c r="BT831" i="15"/>
  <c r="BT807" i="15"/>
  <c r="BT867" i="15"/>
  <c r="BT894" i="15"/>
  <c r="BU358" i="15"/>
  <c r="BU21" i="15"/>
  <c r="BU406" i="15"/>
  <c r="BU454" i="15"/>
  <c r="BU502" i="15"/>
  <c r="BU550" i="15"/>
  <c r="BU783" i="15"/>
  <c r="BU831" i="15"/>
  <c r="BU807" i="15"/>
  <c r="BU867" i="15"/>
  <c r="BU894" i="15"/>
  <c r="BV358" i="15"/>
  <c r="BV21" i="15"/>
  <c r="BV406" i="15"/>
  <c r="BV454" i="15"/>
  <c r="BV502" i="15"/>
  <c r="BV550" i="15"/>
  <c r="BV783" i="15"/>
  <c r="BV831" i="15"/>
  <c r="BV807" i="15"/>
  <c r="BV867" i="15"/>
  <c r="BV894" i="15"/>
  <c r="BW358" i="15"/>
  <c r="BW21" i="15"/>
  <c r="BW406" i="15"/>
  <c r="BW454" i="15"/>
  <c r="BW502" i="15"/>
  <c r="BW550" i="15"/>
  <c r="BW783" i="15"/>
  <c r="BW831" i="15"/>
  <c r="BW807" i="15"/>
  <c r="BW867" i="15"/>
  <c r="BW894" i="15"/>
  <c r="BX358" i="15"/>
  <c r="BX21" i="15"/>
  <c r="BX406" i="15"/>
  <c r="BX454" i="15"/>
  <c r="BX502" i="15"/>
  <c r="BX550" i="15"/>
  <c r="BX783" i="15"/>
  <c r="BX831" i="15"/>
  <c r="BX807" i="15"/>
  <c r="BX867" i="15"/>
  <c r="BX894" i="15"/>
  <c r="BY358" i="15"/>
  <c r="BY21" i="15"/>
  <c r="BY406" i="15"/>
  <c r="BY454" i="15"/>
  <c r="BY502" i="15"/>
  <c r="BY550" i="15"/>
  <c r="BY783" i="15"/>
  <c r="BY831" i="15"/>
  <c r="BY807" i="15"/>
  <c r="BY867" i="15"/>
  <c r="BY894" i="15"/>
  <c r="BZ358" i="15"/>
  <c r="BZ21" i="15"/>
  <c r="BZ406" i="15"/>
  <c r="BZ454" i="15"/>
  <c r="BZ502" i="15"/>
  <c r="BZ550" i="15"/>
  <c r="BZ783" i="15"/>
  <c r="BZ831" i="15"/>
  <c r="BZ807" i="15"/>
  <c r="BZ867" i="15"/>
  <c r="BZ894" i="15"/>
  <c r="CA358" i="15"/>
  <c r="CA21" i="15"/>
  <c r="CA406" i="15"/>
  <c r="CA454" i="15"/>
  <c r="CA502" i="15"/>
  <c r="CA550" i="15"/>
  <c r="CA783" i="15"/>
  <c r="CA831" i="15"/>
  <c r="CA807" i="15"/>
  <c r="CA867" i="15"/>
  <c r="CA894" i="15"/>
  <c r="CB358" i="15"/>
  <c r="CB21" i="15"/>
  <c r="CB406" i="15"/>
  <c r="CB454" i="15"/>
  <c r="CB502" i="15"/>
  <c r="CB550" i="15"/>
  <c r="CB783" i="15"/>
  <c r="CB831" i="15"/>
  <c r="CB807" i="15"/>
  <c r="CB867" i="15"/>
  <c r="CB894" i="15"/>
  <c r="CC358" i="15"/>
  <c r="CC21" i="15"/>
  <c r="CC406" i="15"/>
  <c r="CC454" i="15"/>
  <c r="CC502" i="15"/>
  <c r="CC550" i="15"/>
  <c r="CC783" i="15"/>
  <c r="CC831" i="15"/>
  <c r="CC807" i="15"/>
  <c r="CC867" i="15"/>
  <c r="CC894" i="15"/>
  <c r="CD358" i="15"/>
  <c r="CD21" i="15"/>
  <c r="CD406" i="15"/>
  <c r="CD454" i="15"/>
  <c r="CD502" i="15"/>
  <c r="CD550" i="15"/>
  <c r="CD783" i="15"/>
  <c r="CD831" i="15"/>
  <c r="CD807" i="15"/>
  <c r="CD867" i="15"/>
  <c r="CD894" i="15"/>
  <c r="CE358" i="15"/>
  <c r="CE21" i="15"/>
  <c r="CE406" i="15"/>
  <c r="CE454" i="15"/>
  <c r="CE502" i="15"/>
  <c r="CE550" i="15"/>
  <c r="CE783" i="15"/>
  <c r="CE831" i="15"/>
  <c r="CE807" i="15"/>
  <c r="CE867" i="15"/>
  <c r="CE894" i="15"/>
  <c r="CF358" i="15"/>
  <c r="CF21" i="15"/>
  <c r="CF406" i="15"/>
  <c r="CF454" i="15"/>
  <c r="CF502" i="15"/>
  <c r="CF550" i="15"/>
  <c r="CF783" i="15"/>
  <c r="CF831" i="15"/>
  <c r="CF807" i="15"/>
  <c r="CF867" i="15"/>
  <c r="CF894" i="15"/>
  <c r="CG358" i="15"/>
  <c r="CG21" i="15"/>
  <c r="CG406" i="15"/>
  <c r="CG454" i="15"/>
  <c r="CG502" i="15"/>
  <c r="CG550" i="15"/>
  <c r="CG783" i="15"/>
  <c r="CG831" i="15"/>
  <c r="CG807" i="15"/>
  <c r="CG867" i="15"/>
  <c r="CG894" i="15"/>
  <c r="CH358" i="15"/>
  <c r="CH21" i="15"/>
  <c r="CH406" i="15"/>
  <c r="CH454" i="15"/>
  <c r="CH502" i="15"/>
  <c r="CH550" i="15"/>
  <c r="CH783" i="15"/>
  <c r="CH831" i="15"/>
  <c r="CH807" i="15"/>
  <c r="CH867" i="15"/>
  <c r="CH894" i="15"/>
  <c r="CI358" i="15"/>
  <c r="CI21" i="15"/>
  <c r="CI406" i="15"/>
  <c r="CI454" i="15"/>
  <c r="CI502" i="15"/>
  <c r="CI550" i="15"/>
  <c r="CI783" i="15"/>
  <c r="CI831" i="15"/>
  <c r="CI807" i="15"/>
  <c r="CI867" i="15"/>
  <c r="CI894" i="15"/>
  <c r="CJ358" i="15"/>
  <c r="CJ21" i="15"/>
  <c r="CJ406" i="15"/>
  <c r="CJ454" i="15"/>
  <c r="CJ502" i="15"/>
  <c r="CJ550" i="15"/>
  <c r="CJ783" i="15"/>
  <c r="CJ831" i="15"/>
  <c r="CJ807" i="15"/>
  <c r="CJ867" i="15"/>
  <c r="CJ894" i="15"/>
  <c r="CK358" i="15"/>
  <c r="CK21" i="15"/>
  <c r="CK406" i="15"/>
  <c r="CK454" i="15"/>
  <c r="CK502" i="15"/>
  <c r="CK550" i="15"/>
  <c r="CK783" i="15"/>
  <c r="CK831" i="15"/>
  <c r="CK807" i="15"/>
  <c r="CK867" i="15"/>
  <c r="CK894" i="15"/>
  <c r="CL358" i="15"/>
  <c r="CL21" i="15"/>
  <c r="CL406" i="15"/>
  <c r="CL454" i="15"/>
  <c r="CL502" i="15"/>
  <c r="CL550" i="15"/>
  <c r="CL783" i="15"/>
  <c r="CL831" i="15"/>
  <c r="CL807" i="15"/>
  <c r="CL867" i="15"/>
  <c r="CL894" i="15"/>
  <c r="CM358" i="15"/>
  <c r="CM21" i="15"/>
  <c r="CM406" i="15"/>
  <c r="CM454" i="15"/>
  <c r="CM502" i="15"/>
  <c r="CM550" i="15"/>
  <c r="CM783" i="15"/>
  <c r="CM831" i="15"/>
  <c r="CM807" i="15"/>
  <c r="CM867" i="15"/>
  <c r="CM894" i="15"/>
  <c r="CN358" i="15"/>
  <c r="CN21" i="15"/>
  <c r="CN406" i="15"/>
  <c r="CN454" i="15"/>
  <c r="CN502" i="15"/>
  <c r="CN550" i="15"/>
  <c r="CN783" i="15"/>
  <c r="CN831" i="15"/>
  <c r="CN807" i="15"/>
  <c r="CN867" i="15"/>
  <c r="CN894" i="15"/>
  <c r="CO358" i="15"/>
  <c r="CO21" i="15"/>
  <c r="CO406" i="15"/>
  <c r="CO454" i="15"/>
  <c r="CO502" i="15"/>
  <c r="CO550" i="15"/>
  <c r="CO783" i="15"/>
  <c r="CO831" i="15"/>
  <c r="CO807" i="15"/>
  <c r="CO867" i="15"/>
  <c r="CO894" i="15"/>
  <c r="CP358" i="15"/>
  <c r="CP21" i="15"/>
  <c r="CP406" i="15"/>
  <c r="CP454" i="15"/>
  <c r="CP502" i="15"/>
  <c r="CP550" i="15"/>
  <c r="CP783" i="15"/>
  <c r="CP831" i="15"/>
  <c r="CP807" i="15"/>
  <c r="CP867" i="15"/>
  <c r="CP894" i="15"/>
  <c r="CQ358" i="15"/>
  <c r="CQ21" i="15"/>
  <c r="CQ406" i="15"/>
  <c r="CQ454" i="15"/>
  <c r="CQ502" i="15"/>
  <c r="CQ550" i="15"/>
  <c r="CQ783" i="15"/>
  <c r="CQ831" i="15"/>
  <c r="CQ807" i="15"/>
  <c r="CQ867" i="15"/>
  <c r="CQ894" i="15"/>
  <c r="CR358" i="15"/>
  <c r="CR21" i="15"/>
  <c r="CR406" i="15"/>
  <c r="CR454" i="15"/>
  <c r="CR502" i="15"/>
  <c r="CR550" i="15"/>
  <c r="CR783" i="15"/>
  <c r="CR831" i="15"/>
  <c r="CR807" i="15"/>
  <c r="CR867" i="15"/>
  <c r="CR894" i="15"/>
  <c r="CS358" i="15"/>
  <c r="CS21" i="15"/>
  <c r="CS406" i="15"/>
  <c r="CS454" i="15"/>
  <c r="CS502" i="15"/>
  <c r="CS550" i="15"/>
  <c r="CS783" i="15"/>
  <c r="CS831" i="15"/>
  <c r="CS807" i="15"/>
  <c r="CS867" i="15"/>
  <c r="CS894" i="15"/>
  <c r="CT358" i="15"/>
  <c r="CT21" i="15"/>
  <c r="CT406" i="15"/>
  <c r="CT454" i="15"/>
  <c r="CT502" i="15"/>
  <c r="CT550" i="15"/>
  <c r="CT783" i="15"/>
  <c r="CT831" i="15"/>
  <c r="CT807" i="15"/>
  <c r="CT867" i="15"/>
  <c r="CT894" i="15"/>
  <c r="CU358" i="15"/>
  <c r="CU21" i="15"/>
  <c r="CU406" i="15"/>
  <c r="CU454" i="15"/>
  <c r="CU502" i="15"/>
  <c r="CU550" i="15"/>
  <c r="CU783" i="15"/>
  <c r="CU831" i="15"/>
  <c r="CU807" i="15"/>
  <c r="CU867" i="15"/>
  <c r="CU894" i="15"/>
  <c r="CV358" i="15"/>
  <c r="CV21" i="15"/>
  <c r="CV406" i="15"/>
  <c r="CV454" i="15"/>
  <c r="CV502" i="15"/>
  <c r="CV550" i="15"/>
  <c r="CV783" i="15"/>
  <c r="CV831" i="15"/>
  <c r="CV807" i="15"/>
  <c r="CV867" i="15"/>
  <c r="CV894" i="15"/>
  <c r="CW358" i="15"/>
  <c r="CW21" i="15"/>
  <c r="CW406" i="15"/>
  <c r="CW454" i="15"/>
  <c r="CW502" i="15"/>
  <c r="CW550" i="15"/>
  <c r="CW783" i="15"/>
  <c r="CW831" i="15"/>
  <c r="CW807" i="15"/>
  <c r="CW867" i="15"/>
  <c r="CW894" i="15"/>
  <c r="CX358" i="15"/>
  <c r="CX21" i="15"/>
  <c r="CX406" i="15"/>
  <c r="CX454" i="15"/>
  <c r="CX502" i="15"/>
  <c r="CX550" i="15"/>
  <c r="CX783" i="15"/>
  <c r="CX831" i="15"/>
  <c r="CX807" i="15"/>
  <c r="CX867" i="15"/>
  <c r="CX894" i="15"/>
  <c r="CY358" i="15"/>
  <c r="CY21" i="15"/>
  <c r="CY406" i="15"/>
  <c r="CY454" i="15"/>
  <c r="CY502" i="15"/>
  <c r="CY550" i="15"/>
  <c r="CY783" i="15"/>
  <c r="CY831" i="15"/>
  <c r="CY807" i="15"/>
  <c r="CY867" i="15"/>
  <c r="CY894" i="15"/>
  <c r="CZ358" i="15"/>
  <c r="CZ21" i="15"/>
  <c r="CZ406" i="15"/>
  <c r="CZ454" i="15"/>
  <c r="CZ502" i="15"/>
  <c r="CZ550" i="15"/>
  <c r="CZ783" i="15"/>
  <c r="CZ831" i="15"/>
  <c r="CZ807" i="15"/>
  <c r="CZ867" i="15"/>
  <c r="CZ894" i="15"/>
  <c r="DA358" i="15"/>
  <c r="DA21" i="15"/>
  <c r="DA406" i="15"/>
  <c r="DA454" i="15"/>
  <c r="DA502" i="15"/>
  <c r="DA550" i="15"/>
  <c r="DA783" i="15"/>
  <c r="DA831" i="15"/>
  <c r="DA807" i="15"/>
  <c r="DA867" i="15"/>
  <c r="DA894" i="15"/>
  <c r="DB358" i="15"/>
  <c r="DB21" i="15"/>
  <c r="DB406" i="15"/>
  <c r="DB454" i="15"/>
  <c r="DB502" i="15"/>
  <c r="DB550" i="15"/>
  <c r="DB783" i="15"/>
  <c r="DB831" i="15"/>
  <c r="DB807" i="15"/>
  <c r="DB867" i="15"/>
  <c r="DB894" i="15"/>
  <c r="DC358" i="15"/>
  <c r="DC21" i="15"/>
  <c r="DC406" i="15"/>
  <c r="DC454" i="15"/>
  <c r="DC502" i="15"/>
  <c r="DC550" i="15"/>
  <c r="DC783" i="15"/>
  <c r="DC831" i="15"/>
  <c r="DC807" i="15"/>
  <c r="DC867" i="15"/>
  <c r="DC894" i="15"/>
  <c r="DD358" i="15"/>
  <c r="DD21" i="15"/>
  <c r="DD406" i="15"/>
  <c r="DD454" i="15"/>
  <c r="DD502" i="15"/>
  <c r="DD550" i="15"/>
  <c r="DD783" i="15"/>
  <c r="DD831" i="15"/>
  <c r="DD807" i="15"/>
  <c r="DD867" i="15"/>
  <c r="DD894" i="15"/>
  <c r="DE358" i="15"/>
  <c r="DE21" i="15"/>
  <c r="DE406" i="15"/>
  <c r="DE454" i="15"/>
  <c r="DE502" i="15"/>
  <c r="DE550" i="15"/>
  <c r="DE783" i="15"/>
  <c r="DE831" i="15"/>
  <c r="DE807" i="15"/>
  <c r="DE867" i="15"/>
  <c r="DE894" i="15"/>
  <c r="DF358" i="15"/>
  <c r="DF21" i="15"/>
  <c r="DF406" i="15"/>
  <c r="DF454" i="15"/>
  <c r="DF502" i="15"/>
  <c r="DF550" i="15"/>
  <c r="DF783" i="15"/>
  <c r="DF831" i="15"/>
  <c r="DF807" i="15"/>
  <c r="DF867" i="15"/>
  <c r="DF894" i="15"/>
  <c r="DG358" i="15"/>
  <c r="DG21" i="15"/>
  <c r="DG406" i="15"/>
  <c r="DG454" i="15"/>
  <c r="DG502" i="15"/>
  <c r="DG550" i="15"/>
  <c r="DG783" i="15"/>
  <c r="DG831" i="15"/>
  <c r="DG807" i="15"/>
  <c r="DG867" i="15"/>
  <c r="DG894" i="15"/>
  <c r="DH358" i="15"/>
  <c r="DH21" i="15"/>
  <c r="DH406" i="15"/>
  <c r="DH454" i="15"/>
  <c r="DH502" i="15"/>
  <c r="DH550" i="15"/>
  <c r="DH783" i="15"/>
  <c r="DH831" i="15"/>
  <c r="DH807" i="15"/>
  <c r="DH867" i="15"/>
  <c r="DH894" i="15"/>
  <c r="DI358" i="15"/>
  <c r="DI21" i="15"/>
  <c r="DI406" i="15"/>
  <c r="DI454" i="15"/>
  <c r="DI502" i="15"/>
  <c r="DI550" i="15"/>
  <c r="DI783" i="15"/>
  <c r="DI831" i="15"/>
  <c r="DI807" i="15"/>
  <c r="DI867" i="15"/>
  <c r="DI894" i="15"/>
  <c r="DJ358" i="15"/>
  <c r="DJ21" i="15"/>
  <c r="DJ406" i="15"/>
  <c r="DJ454" i="15"/>
  <c r="DJ502" i="15"/>
  <c r="DJ550" i="15"/>
  <c r="DJ783" i="15"/>
  <c r="DJ831" i="15"/>
  <c r="DJ807" i="15"/>
  <c r="DJ867" i="15"/>
  <c r="DJ894" i="15"/>
  <c r="DK358" i="15"/>
  <c r="DK21" i="15"/>
  <c r="DK406" i="15"/>
  <c r="DK454" i="15"/>
  <c r="DK502" i="15"/>
  <c r="DK550" i="15"/>
  <c r="DK783" i="15"/>
  <c r="DK831" i="15"/>
  <c r="DK807" i="15"/>
  <c r="DK867" i="15"/>
  <c r="DK894" i="15"/>
  <c r="DL358" i="15"/>
  <c r="DL21" i="15"/>
  <c r="DL406" i="15"/>
  <c r="DL454" i="15"/>
  <c r="DL502" i="15"/>
  <c r="DL550" i="15"/>
  <c r="DL783" i="15"/>
  <c r="DL831" i="15"/>
  <c r="DL807" i="15"/>
  <c r="DL867" i="15"/>
  <c r="DL894" i="15"/>
  <c r="DM358" i="15"/>
  <c r="DM21" i="15"/>
  <c r="DM406" i="15"/>
  <c r="DM454" i="15"/>
  <c r="DM502" i="15"/>
  <c r="DM550" i="15"/>
  <c r="DM783" i="15"/>
  <c r="DM831" i="15"/>
  <c r="DM807" i="15"/>
  <c r="DM867" i="15"/>
  <c r="DM894" i="15"/>
  <c r="DN358" i="15"/>
  <c r="DN21" i="15"/>
  <c r="DN406" i="15"/>
  <c r="DN454" i="15"/>
  <c r="DN502" i="15"/>
  <c r="DN550" i="15"/>
  <c r="DN783" i="15"/>
  <c r="DN831" i="15"/>
  <c r="DN807" i="15"/>
  <c r="DN867" i="15"/>
  <c r="DN894" i="15"/>
  <c r="DO358" i="15"/>
  <c r="DO21" i="15"/>
  <c r="DO406" i="15"/>
  <c r="DO454" i="15"/>
  <c r="DO502" i="15"/>
  <c r="DO550" i="15"/>
  <c r="DO783" i="15"/>
  <c r="DO831" i="15"/>
  <c r="DO807" i="15"/>
  <c r="DO867" i="15"/>
  <c r="DO894" i="15"/>
  <c r="DP358" i="15"/>
  <c r="DP21" i="15"/>
  <c r="DP406" i="15"/>
  <c r="DP454" i="15"/>
  <c r="DP502" i="15"/>
  <c r="DP550" i="15"/>
  <c r="DP783" i="15"/>
  <c r="DP831" i="15"/>
  <c r="DP807" i="15"/>
  <c r="DP867" i="15"/>
  <c r="DP894" i="15"/>
  <c r="DQ358" i="15"/>
  <c r="DQ21" i="15"/>
  <c r="DQ406" i="15"/>
  <c r="DQ454" i="15"/>
  <c r="DQ502" i="15"/>
  <c r="DQ550" i="15"/>
  <c r="DQ783" i="15"/>
  <c r="DQ831" i="15"/>
  <c r="DQ807" i="15"/>
  <c r="DQ867" i="15"/>
  <c r="DQ894" i="15"/>
  <c r="DR358" i="15"/>
  <c r="DR21" i="15"/>
  <c r="DR406" i="15"/>
  <c r="DR454" i="15"/>
  <c r="DR502" i="15"/>
  <c r="DR550" i="15"/>
  <c r="DR783" i="15"/>
  <c r="DR831" i="15"/>
  <c r="DR807" i="15"/>
  <c r="DR867" i="15"/>
  <c r="DR894" i="15"/>
  <c r="DS358" i="15"/>
  <c r="DS21" i="15"/>
  <c r="DS406" i="15"/>
  <c r="DS454" i="15"/>
  <c r="DS502" i="15"/>
  <c r="DS550" i="15"/>
  <c r="DS783" i="15"/>
  <c r="DS831" i="15"/>
  <c r="DS807" i="15"/>
  <c r="DS867" i="15"/>
  <c r="DS894" i="15"/>
  <c r="DT358" i="15"/>
  <c r="DT21" i="15"/>
  <c r="DT406" i="15"/>
  <c r="DT454" i="15"/>
  <c r="DT502" i="15"/>
  <c r="DT550" i="15"/>
  <c r="DT783" i="15"/>
  <c r="DT831" i="15"/>
  <c r="DT807" i="15"/>
  <c r="DT867" i="15"/>
  <c r="DT894" i="15"/>
  <c r="DU358" i="15"/>
  <c r="DU21" i="15"/>
  <c r="DU406" i="15"/>
  <c r="DU454" i="15"/>
  <c r="DU502" i="15"/>
  <c r="DU550" i="15"/>
  <c r="DU783" i="15"/>
  <c r="DU831" i="15"/>
  <c r="DU807" i="15"/>
  <c r="DU867" i="15"/>
  <c r="DU894" i="15"/>
  <c r="DV358" i="15"/>
  <c r="DV21" i="15"/>
  <c r="DV406" i="15"/>
  <c r="DV454" i="15"/>
  <c r="DV502" i="15"/>
  <c r="DV550" i="15"/>
  <c r="DV783" i="15"/>
  <c r="DV831" i="15"/>
  <c r="DV807" i="15"/>
  <c r="DV867" i="15"/>
  <c r="DV894" i="15"/>
  <c r="DW358" i="15"/>
  <c r="DW21" i="15"/>
  <c r="DW406" i="15"/>
  <c r="DW454" i="15"/>
  <c r="DW502" i="15"/>
  <c r="DW550" i="15"/>
  <c r="DW783" i="15"/>
  <c r="DW831" i="15"/>
  <c r="DW807" i="15"/>
  <c r="DW867" i="15"/>
  <c r="DW894" i="15"/>
  <c r="DX358" i="15"/>
  <c r="DX21" i="15"/>
  <c r="DX406" i="15"/>
  <c r="DX454" i="15"/>
  <c r="DX502" i="15"/>
  <c r="DX550" i="15"/>
  <c r="DX783" i="15"/>
  <c r="DX831" i="15"/>
  <c r="DX807" i="15"/>
  <c r="DX867" i="15"/>
  <c r="DX894" i="15"/>
  <c r="DY358" i="15"/>
  <c r="DY21" i="15"/>
  <c r="DY406" i="15"/>
  <c r="DY454" i="15"/>
  <c r="DY502" i="15"/>
  <c r="DY550" i="15"/>
  <c r="DY783" i="15"/>
  <c r="DY831" i="15"/>
  <c r="DY807" i="15"/>
  <c r="DY867" i="15"/>
  <c r="DY894" i="15"/>
  <c r="G894" i="15"/>
  <c r="D921" i="15"/>
  <c r="E921" i="15"/>
  <c r="F921" i="15"/>
  <c r="I921" i="15"/>
  <c r="J360" i="15"/>
  <c r="J23" i="15"/>
  <c r="J408" i="15"/>
  <c r="J456" i="15"/>
  <c r="J504" i="15"/>
  <c r="J552" i="15"/>
  <c r="J785" i="15"/>
  <c r="J833" i="15"/>
  <c r="J809" i="15"/>
  <c r="J869" i="15"/>
  <c r="J896" i="15"/>
  <c r="K360" i="15"/>
  <c r="K23" i="15"/>
  <c r="K408" i="15"/>
  <c r="K456" i="15"/>
  <c r="K504" i="15"/>
  <c r="K552" i="15"/>
  <c r="K785" i="15"/>
  <c r="K833" i="15"/>
  <c r="K809" i="15"/>
  <c r="K869" i="15"/>
  <c r="K896" i="15"/>
  <c r="L360" i="15"/>
  <c r="L23" i="15"/>
  <c r="L408" i="15"/>
  <c r="L456" i="15"/>
  <c r="L504" i="15"/>
  <c r="L552" i="15"/>
  <c r="L785" i="15"/>
  <c r="L833" i="15"/>
  <c r="L809" i="15"/>
  <c r="L869" i="15"/>
  <c r="L896" i="15"/>
  <c r="M360" i="15"/>
  <c r="M23" i="15"/>
  <c r="M408" i="15"/>
  <c r="M456" i="15"/>
  <c r="M504" i="15"/>
  <c r="M552" i="15"/>
  <c r="M785" i="15"/>
  <c r="M833" i="15"/>
  <c r="M809" i="15"/>
  <c r="M869" i="15"/>
  <c r="M896" i="15"/>
  <c r="N360" i="15"/>
  <c r="N23" i="15"/>
  <c r="N408" i="15"/>
  <c r="N456" i="15"/>
  <c r="N504" i="15"/>
  <c r="N552" i="15"/>
  <c r="N785" i="15"/>
  <c r="N833" i="15"/>
  <c r="N809" i="15"/>
  <c r="N869" i="15"/>
  <c r="N896" i="15"/>
  <c r="O360" i="15"/>
  <c r="O23" i="15"/>
  <c r="O408" i="15"/>
  <c r="O456" i="15"/>
  <c r="O504" i="15"/>
  <c r="O552" i="15"/>
  <c r="O785" i="15"/>
  <c r="O833" i="15"/>
  <c r="O809" i="15"/>
  <c r="O869" i="15"/>
  <c r="O896" i="15"/>
  <c r="P360" i="15"/>
  <c r="P23" i="15"/>
  <c r="P408" i="15"/>
  <c r="P456" i="15"/>
  <c r="P504" i="15"/>
  <c r="P552" i="15"/>
  <c r="P785" i="15"/>
  <c r="P833" i="15"/>
  <c r="P809" i="15"/>
  <c r="P869" i="15"/>
  <c r="P896" i="15"/>
  <c r="Q360" i="15"/>
  <c r="Q23" i="15"/>
  <c r="Q408" i="15"/>
  <c r="Q456" i="15"/>
  <c r="Q504" i="15"/>
  <c r="Q552" i="15"/>
  <c r="Q785" i="15"/>
  <c r="Q833" i="15"/>
  <c r="Q809" i="15"/>
  <c r="Q869" i="15"/>
  <c r="Q896" i="15"/>
  <c r="R360" i="15"/>
  <c r="R23" i="15"/>
  <c r="R408" i="15"/>
  <c r="R456" i="15"/>
  <c r="R504" i="15"/>
  <c r="R552" i="15"/>
  <c r="R785" i="15"/>
  <c r="R833" i="15"/>
  <c r="R809" i="15"/>
  <c r="R869" i="15"/>
  <c r="R896" i="15"/>
  <c r="S360" i="15"/>
  <c r="S23" i="15"/>
  <c r="S408" i="15"/>
  <c r="S456" i="15"/>
  <c r="S504" i="15"/>
  <c r="S552" i="15"/>
  <c r="S785" i="15"/>
  <c r="S833" i="15"/>
  <c r="S809" i="15"/>
  <c r="S869" i="15"/>
  <c r="S896" i="15"/>
  <c r="T360" i="15"/>
  <c r="T23" i="15"/>
  <c r="T408" i="15"/>
  <c r="T456" i="15"/>
  <c r="T504" i="15"/>
  <c r="T552" i="15"/>
  <c r="T785" i="15"/>
  <c r="T833" i="15"/>
  <c r="T809" i="15"/>
  <c r="T869" i="15"/>
  <c r="T896" i="15"/>
  <c r="E360" i="15"/>
  <c r="U360" i="15"/>
  <c r="U23" i="15"/>
  <c r="U408" i="15"/>
  <c r="U456" i="15"/>
  <c r="U504" i="15"/>
  <c r="U552" i="15"/>
  <c r="U785" i="15"/>
  <c r="U833" i="15"/>
  <c r="U809" i="15"/>
  <c r="U869" i="15"/>
  <c r="U896" i="15"/>
  <c r="V360" i="15"/>
  <c r="V23" i="15"/>
  <c r="V408" i="15"/>
  <c r="V456" i="15"/>
  <c r="V504" i="15"/>
  <c r="V552" i="15"/>
  <c r="V785" i="15"/>
  <c r="V833" i="15"/>
  <c r="V809" i="15"/>
  <c r="V869" i="15"/>
  <c r="V896" i="15"/>
  <c r="W360" i="15"/>
  <c r="E23" i="15"/>
  <c r="F23" i="15"/>
  <c r="W23" i="15"/>
  <c r="W408" i="15"/>
  <c r="W456" i="15"/>
  <c r="W504" i="15"/>
  <c r="W552" i="15"/>
  <c r="W785" i="15"/>
  <c r="W833" i="15"/>
  <c r="W809" i="15"/>
  <c r="W869" i="15"/>
  <c r="W896" i="15"/>
  <c r="X360" i="15"/>
  <c r="X23" i="15"/>
  <c r="X408" i="15"/>
  <c r="X456" i="15"/>
  <c r="X504" i="15"/>
  <c r="X552" i="15"/>
  <c r="X785" i="15"/>
  <c r="X833" i="15"/>
  <c r="X809" i="15"/>
  <c r="X869" i="15"/>
  <c r="X896" i="15"/>
  <c r="Y360" i="15"/>
  <c r="Y23" i="15"/>
  <c r="Y408" i="15"/>
  <c r="Y456" i="15"/>
  <c r="Y504" i="15"/>
  <c r="Y552" i="15"/>
  <c r="Y785" i="15"/>
  <c r="Y833" i="15"/>
  <c r="Y809" i="15"/>
  <c r="Y869" i="15"/>
  <c r="Y896" i="15"/>
  <c r="Z360" i="15"/>
  <c r="Z23" i="15"/>
  <c r="Z408" i="15"/>
  <c r="Z456" i="15"/>
  <c r="Z504" i="15"/>
  <c r="Z552" i="15"/>
  <c r="Z785" i="15"/>
  <c r="Z833" i="15"/>
  <c r="Z809" i="15"/>
  <c r="Z869" i="15"/>
  <c r="Z896" i="15"/>
  <c r="AA360" i="15"/>
  <c r="AA23" i="15"/>
  <c r="AA408" i="15"/>
  <c r="AA456" i="15"/>
  <c r="AA504" i="15"/>
  <c r="AA552" i="15"/>
  <c r="AA785" i="15"/>
  <c r="AA833" i="15"/>
  <c r="AA809" i="15"/>
  <c r="AA869" i="15"/>
  <c r="AA896" i="15"/>
  <c r="AB360" i="15"/>
  <c r="AB23" i="15"/>
  <c r="AB408" i="15"/>
  <c r="AB456" i="15"/>
  <c r="AB504" i="15"/>
  <c r="AB552" i="15"/>
  <c r="AB785" i="15"/>
  <c r="AB833" i="15"/>
  <c r="AB809" i="15"/>
  <c r="AB869" i="15"/>
  <c r="AB896" i="15"/>
  <c r="AC360" i="15"/>
  <c r="AC23" i="15"/>
  <c r="AC408" i="15"/>
  <c r="AC456" i="15"/>
  <c r="AC504" i="15"/>
  <c r="AC552" i="15"/>
  <c r="AC785" i="15"/>
  <c r="AC833" i="15"/>
  <c r="AC809" i="15"/>
  <c r="AC869" i="15"/>
  <c r="AC896" i="15"/>
  <c r="AD360" i="15"/>
  <c r="AD23" i="15"/>
  <c r="AD408" i="15"/>
  <c r="AD456" i="15"/>
  <c r="AD504" i="15"/>
  <c r="AD552" i="15"/>
  <c r="AD785" i="15"/>
  <c r="AD833" i="15"/>
  <c r="AD809" i="15"/>
  <c r="AD869" i="15"/>
  <c r="AD896" i="15"/>
  <c r="AE360" i="15"/>
  <c r="AE23" i="15"/>
  <c r="AE408" i="15"/>
  <c r="AE456" i="15"/>
  <c r="AE504" i="15"/>
  <c r="AE552" i="15"/>
  <c r="AE785" i="15"/>
  <c r="AE833" i="15"/>
  <c r="AE809" i="15"/>
  <c r="AE869" i="15"/>
  <c r="AE896" i="15"/>
  <c r="AF360" i="15"/>
  <c r="AF23" i="15"/>
  <c r="AF408" i="15"/>
  <c r="AF456" i="15"/>
  <c r="AF504" i="15"/>
  <c r="AF552" i="15"/>
  <c r="AF785" i="15"/>
  <c r="AF833" i="15"/>
  <c r="AF809" i="15"/>
  <c r="AF869" i="15"/>
  <c r="AF896" i="15"/>
  <c r="AG360" i="15"/>
  <c r="AG23" i="15"/>
  <c r="AG408" i="15"/>
  <c r="AG456" i="15"/>
  <c r="AG504" i="15"/>
  <c r="AG552" i="15"/>
  <c r="AG785" i="15"/>
  <c r="AG833" i="15"/>
  <c r="AG809" i="15"/>
  <c r="AG869" i="15"/>
  <c r="AG896" i="15"/>
  <c r="AH360" i="15"/>
  <c r="AH23" i="15"/>
  <c r="AH408" i="15"/>
  <c r="AH456" i="15"/>
  <c r="AH504" i="15"/>
  <c r="AH552" i="15"/>
  <c r="AH785" i="15"/>
  <c r="AH833" i="15"/>
  <c r="AH809" i="15"/>
  <c r="AH869" i="15"/>
  <c r="AH896" i="15"/>
  <c r="AI360" i="15"/>
  <c r="AI23" i="15"/>
  <c r="AI408" i="15"/>
  <c r="AI456" i="15"/>
  <c r="AI504" i="15"/>
  <c r="AI552" i="15"/>
  <c r="AI785" i="15"/>
  <c r="AI833" i="15"/>
  <c r="AI809" i="15"/>
  <c r="AI869" i="15"/>
  <c r="AI896" i="15"/>
  <c r="AJ360" i="15"/>
  <c r="AJ23" i="15"/>
  <c r="AJ408" i="15"/>
  <c r="AJ456" i="15"/>
  <c r="AJ504" i="15"/>
  <c r="AJ552" i="15"/>
  <c r="AJ785" i="15"/>
  <c r="AJ833" i="15"/>
  <c r="AJ809" i="15"/>
  <c r="AJ869" i="15"/>
  <c r="AJ896" i="15"/>
  <c r="AK360" i="15"/>
  <c r="AK23" i="15"/>
  <c r="AK408" i="15"/>
  <c r="AK456" i="15"/>
  <c r="AK504" i="15"/>
  <c r="AK552" i="15"/>
  <c r="AK785" i="15"/>
  <c r="AK833" i="15"/>
  <c r="AK809" i="15"/>
  <c r="AK869" i="15"/>
  <c r="AK896" i="15"/>
  <c r="AL360" i="15"/>
  <c r="AL23" i="15"/>
  <c r="AL408" i="15"/>
  <c r="AL456" i="15"/>
  <c r="AL504" i="15"/>
  <c r="AL552" i="15"/>
  <c r="AL785" i="15"/>
  <c r="AL833" i="15"/>
  <c r="AL809" i="15"/>
  <c r="AL869" i="15"/>
  <c r="AL896" i="15"/>
  <c r="AM360" i="15"/>
  <c r="AM23" i="15"/>
  <c r="AM408" i="15"/>
  <c r="AM456" i="15"/>
  <c r="AM504" i="15"/>
  <c r="AM552" i="15"/>
  <c r="AM785" i="15"/>
  <c r="AM833" i="15"/>
  <c r="AM809" i="15"/>
  <c r="AM869" i="15"/>
  <c r="AM896" i="15"/>
  <c r="AN360" i="15"/>
  <c r="AN23" i="15"/>
  <c r="AN408" i="15"/>
  <c r="AN456" i="15"/>
  <c r="AN504" i="15"/>
  <c r="AN552" i="15"/>
  <c r="AN785" i="15"/>
  <c r="AN833" i="15"/>
  <c r="AN809" i="15"/>
  <c r="AN869" i="15"/>
  <c r="AN896" i="15"/>
  <c r="AO360" i="15"/>
  <c r="AO23" i="15"/>
  <c r="AO408" i="15"/>
  <c r="AO456" i="15"/>
  <c r="AO504" i="15"/>
  <c r="AO552" i="15"/>
  <c r="AO785" i="15"/>
  <c r="AO833" i="15"/>
  <c r="AO809" i="15"/>
  <c r="AO869" i="15"/>
  <c r="AO896" i="15"/>
  <c r="AP360" i="15"/>
  <c r="AP23" i="15"/>
  <c r="AP408" i="15"/>
  <c r="AP456" i="15"/>
  <c r="AP504" i="15"/>
  <c r="AP552" i="15"/>
  <c r="AP785" i="15"/>
  <c r="AP833" i="15"/>
  <c r="AP809" i="15"/>
  <c r="AP869" i="15"/>
  <c r="AP896" i="15"/>
  <c r="AQ360" i="15"/>
  <c r="AQ23" i="15"/>
  <c r="AQ408" i="15"/>
  <c r="AQ456" i="15"/>
  <c r="AQ504" i="15"/>
  <c r="AQ552" i="15"/>
  <c r="AQ785" i="15"/>
  <c r="AQ833" i="15"/>
  <c r="AQ809" i="15"/>
  <c r="AQ869" i="15"/>
  <c r="AQ896" i="15"/>
  <c r="AR360" i="15"/>
  <c r="AR23" i="15"/>
  <c r="AR408" i="15"/>
  <c r="AR456" i="15"/>
  <c r="AR504" i="15"/>
  <c r="AR552" i="15"/>
  <c r="AR785" i="15"/>
  <c r="AR833" i="15"/>
  <c r="AR809" i="15"/>
  <c r="AR869" i="15"/>
  <c r="AR896" i="15"/>
  <c r="AS360" i="15"/>
  <c r="AS23" i="15"/>
  <c r="AS408" i="15"/>
  <c r="AS456" i="15"/>
  <c r="AS504" i="15"/>
  <c r="AS552" i="15"/>
  <c r="AS785" i="15"/>
  <c r="AS833" i="15"/>
  <c r="AS809" i="15"/>
  <c r="AS869" i="15"/>
  <c r="AS896" i="15"/>
  <c r="AT360" i="15"/>
  <c r="AT23" i="15"/>
  <c r="AT408" i="15"/>
  <c r="AT456" i="15"/>
  <c r="AT504" i="15"/>
  <c r="AT552" i="15"/>
  <c r="AT785" i="15"/>
  <c r="AT833" i="15"/>
  <c r="AT809" i="15"/>
  <c r="AT869" i="15"/>
  <c r="AT896" i="15"/>
  <c r="AU360" i="15"/>
  <c r="AU23" i="15"/>
  <c r="AU408" i="15"/>
  <c r="AU456" i="15"/>
  <c r="AU504" i="15"/>
  <c r="AU552" i="15"/>
  <c r="AU785" i="15"/>
  <c r="AU833" i="15"/>
  <c r="AU809" i="15"/>
  <c r="AU869" i="15"/>
  <c r="AU896" i="15"/>
  <c r="AV360" i="15"/>
  <c r="AV23" i="15"/>
  <c r="AV408" i="15"/>
  <c r="AV456" i="15"/>
  <c r="AV504" i="15"/>
  <c r="AV552" i="15"/>
  <c r="AV785" i="15"/>
  <c r="AV833" i="15"/>
  <c r="AV809" i="15"/>
  <c r="AV869" i="15"/>
  <c r="AV896" i="15"/>
  <c r="AW360" i="15"/>
  <c r="AW23" i="15"/>
  <c r="AW408" i="15"/>
  <c r="AW456" i="15"/>
  <c r="AW504" i="15"/>
  <c r="AW552" i="15"/>
  <c r="AW785" i="15"/>
  <c r="AW833" i="15"/>
  <c r="AW809" i="15"/>
  <c r="AW869" i="15"/>
  <c r="AW896" i="15"/>
  <c r="AX360" i="15"/>
  <c r="AX23" i="15"/>
  <c r="AX408" i="15"/>
  <c r="AX456" i="15"/>
  <c r="AX504" i="15"/>
  <c r="AX552" i="15"/>
  <c r="AX785" i="15"/>
  <c r="AX833" i="15"/>
  <c r="AX809" i="15"/>
  <c r="AX869" i="15"/>
  <c r="AX896" i="15"/>
  <c r="AY360" i="15"/>
  <c r="AY23" i="15"/>
  <c r="AY408" i="15"/>
  <c r="AY456" i="15"/>
  <c r="AY504" i="15"/>
  <c r="AY552" i="15"/>
  <c r="AY785" i="15"/>
  <c r="AY833" i="15"/>
  <c r="AY809" i="15"/>
  <c r="AY869" i="15"/>
  <c r="AY896" i="15"/>
  <c r="AZ360" i="15"/>
  <c r="AZ23" i="15"/>
  <c r="AZ408" i="15"/>
  <c r="AZ456" i="15"/>
  <c r="AZ504" i="15"/>
  <c r="AZ552" i="15"/>
  <c r="AZ785" i="15"/>
  <c r="AZ833" i="15"/>
  <c r="AZ809" i="15"/>
  <c r="AZ869" i="15"/>
  <c r="AZ896" i="15"/>
  <c r="BA360" i="15"/>
  <c r="BA23" i="15"/>
  <c r="BA408" i="15"/>
  <c r="BA456" i="15"/>
  <c r="BA504" i="15"/>
  <c r="BA552" i="15"/>
  <c r="BA785" i="15"/>
  <c r="BA833" i="15"/>
  <c r="BA809" i="15"/>
  <c r="BA869" i="15"/>
  <c r="BA896" i="15"/>
  <c r="BB360" i="15"/>
  <c r="BB23" i="15"/>
  <c r="BB408" i="15"/>
  <c r="BB456" i="15"/>
  <c r="BB504" i="15"/>
  <c r="BB552" i="15"/>
  <c r="BB785" i="15"/>
  <c r="BB833" i="15"/>
  <c r="BB809" i="15"/>
  <c r="BB869" i="15"/>
  <c r="BB896" i="15"/>
  <c r="BC360" i="15"/>
  <c r="BC23" i="15"/>
  <c r="BC408" i="15"/>
  <c r="BC456" i="15"/>
  <c r="BC504" i="15"/>
  <c r="BC552" i="15"/>
  <c r="BC785" i="15"/>
  <c r="BC833" i="15"/>
  <c r="BC809" i="15"/>
  <c r="BC869" i="15"/>
  <c r="BC896" i="15"/>
  <c r="BD360" i="15"/>
  <c r="BD23" i="15"/>
  <c r="BD408" i="15"/>
  <c r="BD456" i="15"/>
  <c r="BD504" i="15"/>
  <c r="BD552" i="15"/>
  <c r="BD785" i="15"/>
  <c r="BD833" i="15"/>
  <c r="BD809" i="15"/>
  <c r="BD869" i="15"/>
  <c r="BD896" i="15"/>
  <c r="BE360" i="15"/>
  <c r="BE23" i="15"/>
  <c r="BE408" i="15"/>
  <c r="BE456" i="15"/>
  <c r="BE504" i="15"/>
  <c r="BE552" i="15"/>
  <c r="BE785" i="15"/>
  <c r="BE833" i="15"/>
  <c r="BE809" i="15"/>
  <c r="BE869" i="15"/>
  <c r="BE896" i="15"/>
  <c r="BF360" i="15"/>
  <c r="BF23" i="15"/>
  <c r="BF408" i="15"/>
  <c r="BF456" i="15"/>
  <c r="BF504" i="15"/>
  <c r="BF552" i="15"/>
  <c r="BF785" i="15"/>
  <c r="BF833" i="15"/>
  <c r="BF809" i="15"/>
  <c r="BF869" i="15"/>
  <c r="BF896" i="15"/>
  <c r="BG360" i="15"/>
  <c r="BG23" i="15"/>
  <c r="BG408" i="15"/>
  <c r="BG456" i="15"/>
  <c r="BG504" i="15"/>
  <c r="BG552" i="15"/>
  <c r="BG785" i="15"/>
  <c r="BG833" i="15"/>
  <c r="BG809" i="15"/>
  <c r="BG869" i="15"/>
  <c r="BG896" i="15"/>
  <c r="BH360" i="15"/>
  <c r="BH23" i="15"/>
  <c r="BH408" i="15"/>
  <c r="BH456" i="15"/>
  <c r="BH504" i="15"/>
  <c r="BH552" i="15"/>
  <c r="BH785" i="15"/>
  <c r="BH833" i="15"/>
  <c r="BH809" i="15"/>
  <c r="BH869" i="15"/>
  <c r="BH896" i="15"/>
  <c r="BI360" i="15"/>
  <c r="BI23" i="15"/>
  <c r="BI408" i="15"/>
  <c r="BI456" i="15"/>
  <c r="BI504" i="15"/>
  <c r="BI552" i="15"/>
  <c r="BI785" i="15"/>
  <c r="BI833" i="15"/>
  <c r="BI809" i="15"/>
  <c r="BI869" i="15"/>
  <c r="BI896" i="15"/>
  <c r="BJ360" i="15"/>
  <c r="BJ23" i="15"/>
  <c r="BJ408" i="15"/>
  <c r="BJ456" i="15"/>
  <c r="BJ504" i="15"/>
  <c r="BJ552" i="15"/>
  <c r="BJ785" i="15"/>
  <c r="BJ833" i="15"/>
  <c r="BJ809" i="15"/>
  <c r="BJ869" i="15"/>
  <c r="BJ896" i="15"/>
  <c r="BK360" i="15"/>
  <c r="BK23" i="15"/>
  <c r="BK408" i="15"/>
  <c r="BK456" i="15"/>
  <c r="BK504" i="15"/>
  <c r="BK552" i="15"/>
  <c r="BK785" i="15"/>
  <c r="BK833" i="15"/>
  <c r="BK809" i="15"/>
  <c r="BK869" i="15"/>
  <c r="BK896" i="15"/>
  <c r="BL360" i="15"/>
  <c r="BL23" i="15"/>
  <c r="BL408" i="15"/>
  <c r="BL456" i="15"/>
  <c r="BL504" i="15"/>
  <c r="BL552" i="15"/>
  <c r="BL785" i="15"/>
  <c r="BL833" i="15"/>
  <c r="BL809" i="15"/>
  <c r="BL869" i="15"/>
  <c r="BL896" i="15"/>
  <c r="BM360" i="15"/>
  <c r="BM23" i="15"/>
  <c r="BM408" i="15"/>
  <c r="BM456" i="15"/>
  <c r="BM504" i="15"/>
  <c r="BM552" i="15"/>
  <c r="BM785" i="15"/>
  <c r="BM833" i="15"/>
  <c r="BM809" i="15"/>
  <c r="BM869" i="15"/>
  <c r="BM896" i="15"/>
  <c r="BN360" i="15"/>
  <c r="BN23" i="15"/>
  <c r="BN408" i="15"/>
  <c r="BN456" i="15"/>
  <c r="BN504" i="15"/>
  <c r="BN552" i="15"/>
  <c r="BN785" i="15"/>
  <c r="BN833" i="15"/>
  <c r="BN809" i="15"/>
  <c r="BN869" i="15"/>
  <c r="BN896" i="15"/>
  <c r="BO360" i="15"/>
  <c r="BO23" i="15"/>
  <c r="BO408" i="15"/>
  <c r="BO456" i="15"/>
  <c r="BO504" i="15"/>
  <c r="BO552" i="15"/>
  <c r="BO785" i="15"/>
  <c r="BO833" i="15"/>
  <c r="BO809" i="15"/>
  <c r="BO869" i="15"/>
  <c r="BO896" i="15"/>
  <c r="BP360" i="15"/>
  <c r="BP23" i="15"/>
  <c r="BP408" i="15"/>
  <c r="BP456" i="15"/>
  <c r="BP504" i="15"/>
  <c r="BP552" i="15"/>
  <c r="BP785" i="15"/>
  <c r="BP833" i="15"/>
  <c r="BP809" i="15"/>
  <c r="BP869" i="15"/>
  <c r="BP896" i="15"/>
  <c r="BQ360" i="15"/>
  <c r="BQ23" i="15"/>
  <c r="BQ408" i="15"/>
  <c r="BQ456" i="15"/>
  <c r="BQ504" i="15"/>
  <c r="BQ552" i="15"/>
  <c r="BQ785" i="15"/>
  <c r="BQ833" i="15"/>
  <c r="BQ809" i="15"/>
  <c r="BQ869" i="15"/>
  <c r="BQ896" i="15"/>
  <c r="BR360" i="15"/>
  <c r="BR23" i="15"/>
  <c r="BR408" i="15"/>
  <c r="BR456" i="15"/>
  <c r="BR504" i="15"/>
  <c r="BR552" i="15"/>
  <c r="BR785" i="15"/>
  <c r="BR833" i="15"/>
  <c r="BR809" i="15"/>
  <c r="BR869" i="15"/>
  <c r="BR896" i="15"/>
  <c r="BS360" i="15"/>
  <c r="BS23" i="15"/>
  <c r="BS408" i="15"/>
  <c r="BS456" i="15"/>
  <c r="BS504" i="15"/>
  <c r="BS552" i="15"/>
  <c r="BS785" i="15"/>
  <c r="BS833" i="15"/>
  <c r="BS809" i="15"/>
  <c r="BS869" i="15"/>
  <c r="BS896" i="15"/>
  <c r="BT360" i="15"/>
  <c r="BT23" i="15"/>
  <c r="BT408" i="15"/>
  <c r="BT456" i="15"/>
  <c r="BT504" i="15"/>
  <c r="BT552" i="15"/>
  <c r="BT785" i="15"/>
  <c r="BT833" i="15"/>
  <c r="BT809" i="15"/>
  <c r="BT869" i="15"/>
  <c r="BT896" i="15"/>
  <c r="BU360" i="15"/>
  <c r="BU23" i="15"/>
  <c r="BU408" i="15"/>
  <c r="BU456" i="15"/>
  <c r="BU504" i="15"/>
  <c r="BU552" i="15"/>
  <c r="BU785" i="15"/>
  <c r="BU833" i="15"/>
  <c r="BU809" i="15"/>
  <c r="BU869" i="15"/>
  <c r="BU896" i="15"/>
  <c r="BV360" i="15"/>
  <c r="BV23" i="15"/>
  <c r="BV408" i="15"/>
  <c r="BV456" i="15"/>
  <c r="BV504" i="15"/>
  <c r="BV552" i="15"/>
  <c r="BV785" i="15"/>
  <c r="BV833" i="15"/>
  <c r="BV809" i="15"/>
  <c r="BV869" i="15"/>
  <c r="BV896" i="15"/>
  <c r="BW360" i="15"/>
  <c r="BW23" i="15"/>
  <c r="BW408" i="15"/>
  <c r="BW456" i="15"/>
  <c r="BW504" i="15"/>
  <c r="BW552" i="15"/>
  <c r="BW785" i="15"/>
  <c r="BW833" i="15"/>
  <c r="BW809" i="15"/>
  <c r="BW869" i="15"/>
  <c r="BW896" i="15"/>
  <c r="BX360" i="15"/>
  <c r="BX23" i="15"/>
  <c r="BX408" i="15"/>
  <c r="BX456" i="15"/>
  <c r="BX504" i="15"/>
  <c r="BX552" i="15"/>
  <c r="BX785" i="15"/>
  <c r="BX833" i="15"/>
  <c r="BX809" i="15"/>
  <c r="BX869" i="15"/>
  <c r="BX896" i="15"/>
  <c r="BY360" i="15"/>
  <c r="BY23" i="15"/>
  <c r="BY408" i="15"/>
  <c r="BY456" i="15"/>
  <c r="BY504" i="15"/>
  <c r="BY552" i="15"/>
  <c r="BY785" i="15"/>
  <c r="BY833" i="15"/>
  <c r="BY809" i="15"/>
  <c r="BY869" i="15"/>
  <c r="BY896" i="15"/>
  <c r="BZ360" i="15"/>
  <c r="BZ23" i="15"/>
  <c r="BZ408" i="15"/>
  <c r="BZ456" i="15"/>
  <c r="BZ504" i="15"/>
  <c r="BZ552" i="15"/>
  <c r="BZ785" i="15"/>
  <c r="BZ833" i="15"/>
  <c r="BZ809" i="15"/>
  <c r="BZ869" i="15"/>
  <c r="BZ896" i="15"/>
  <c r="CA360" i="15"/>
  <c r="CA23" i="15"/>
  <c r="CA408" i="15"/>
  <c r="CA456" i="15"/>
  <c r="CA504" i="15"/>
  <c r="CA552" i="15"/>
  <c r="CA785" i="15"/>
  <c r="CA833" i="15"/>
  <c r="CA809" i="15"/>
  <c r="CA869" i="15"/>
  <c r="CA896" i="15"/>
  <c r="CB360" i="15"/>
  <c r="CB23" i="15"/>
  <c r="CB408" i="15"/>
  <c r="CB456" i="15"/>
  <c r="CB504" i="15"/>
  <c r="CB552" i="15"/>
  <c r="CB785" i="15"/>
  <c r="CB833" i="15"/>
  <c r="CB809" i="15"/>
  <c r="CB869" i="15"/>
  <c r="CB896" i="15"/>
  <c r="CC360" i="15"/>
  <c r="CC23" i="15"/>
  <c r="CC408" i="15"/>
  <c r="CC456" i="15"/>
  <c r="CC504" i="15"/>
  <c r="CC552" i="15"/>
  <c r="CC785" i="15"/>
  <c r="CC833" i="15"/>
  <c r="CC809" i="15"/>
  <c r="CC869" i="15"/>
  <c r="CC896" i="15"/>
  <c r="CD360" i="15"/>
  <c r="CD23" i="15"/>
  <c r="CD408" i="15"/>
  <c r="CD456" i="15"/>
  <c r="CD504" i="15"/>
  <c r="CD552" i="15"/>
  <c r="CD785" i="15"/>
  <c r="CD833" i="15"/>
  <c r="CD809" i="15"/>
  <c r="CD869" i="15"/>
  <c r="CD896" i="15"/>
  <c r="CE360" i="15"/>
  <c r="CE23" i="15"/>
  <c r="CE408" i="15"/>
  <c r="CE456" i="15"/>
  <c r="CE504" i="15"/>
  <c r="CE552" i="15"/>
  <c r="CE785" i="15"/>
  <c r="CE833" i="15"/>
  <c r="CE809" i="15"/>
  <c r="CE869" i="15"/>
  <c r="CE896" i="15"/>
  <c r="CF360" i="15"/>
  <c r="CF23" i="15"/>
  <c r="CF408" i="15"/>
  <c r="CF456" i="15"/>
  <c r="CF504" i="15"/>
  <c r="CF552" i="15"/>
  <c r="CF785" i="15"/>
  <c r="CF833" i="15"/>
  <c r="CF809" i="15"/>
  <c r="CF869" i="15"/>
  <c r="CF896" i="15"/>
  <c r="CG360" i="15"/>
  <c r="CG23" i="15"/>
  <c r="CG408" i="15"/>
  <c r="CG456" i="15"/>
  <c r="CG504" i="15"/>
  <c r="CG552" i="15"/>
  <c r="CG785" i="15"/>
  <c r="CG833" i="15"/>
  <c r="CG809" i="15"/>
  <c r="CG869" i="15"/>
  <c r="CG896" i="15"/>
  <c r="CH360" i="15"/>
  <c r="CH23" i="15"/>
  <c r="CH408" i="15"/>
  <c r="CH456" i="15"/>
  <c r="CH504" i="15"/>
  <c r="CH552" i="15"/>
  <c r="CH785" i="15"/>
  <c r="CH833" i="15"/>
  <c r="CH809" i="15"/>
  <c r="CH869" i="15"/>
  <c r="CH896" i="15"/>
  <c r="CI360" i="15"/>
  <c r="CI23" i="15"/>
  <c r="CI408" i="15"/>
  <c r="CI456" i="15"/>
  <c r="CI504" i="15"/>
  <c r="CI552" i="15"/>
  <c r="CI785" i="15"/>
  <c r="CI833" i="15"/>
  <c r="CI809" i="15"/>
  <c r="CI869" i="15"/>
  <c r="CI896" i="15"/>
  <c r="CJ360" i="15"/>
  <c r="CJ23" i="15"/>
  <c r="CJ408" i="15"/>
  <c r="CJ456" i="15"/>
  <c r="CJ504" i="15"/>
  <c r="CJ552" i="15"/>
  <c r="CJ785" i="15"/>
  <c r="CJ833" i="15"/>
  <c r="CJ809" i="15"/>
  <c r="CJ869" i="15"/>
  <c r="CJ896" i="15"/>
  <c r="CK360" i="15"/>
  <c r="CK23" i="15"/>
  <c r="CK408" i="15"/>
  <c r="CK456" i="15"/>
  <c r="CK504" i="15"/>
  <c r="CK552" i="15"/>
  <c r="CK785" i="15"/>
  <c r="CK833" i="15"/>
  <c r="CK809" i="15"/>
  <c r="CK869" i="15"/>
  <c r="CK896" i="15"/>
  <c r="CL360" i="15"/>
  <c r="CL23" i="15"/>
  <c r="CL408" i="15"/>
  <c r="CL456" i="15"/>
  <c r="CL504" i="15"/>
  <c r="CL552" i="15"/>
  <c r="CL785" i="15"/>
  <c r="CL833" i="15"/>
  <c r="CL809" i="15"/>
  <c r="CL869" i="15"/>
  <c r="CL896" i="15"/>
  <c r="CM360" i="15"/>
  <c r="CM23" i="15"/>
  <c r="CM408" i="15"/>
  <c r="CM456" i="15"/>
  <c r="CM504" i="15"/>
  <c r="CM552" i="15"/>
  <c r="CM785" i="15"/>
  <c r="CM833" i="15"/>
  <c r="CM809" i="15"/>
  <c r="CM869" i="15"/>
  <c r="CM896" i="15"/>
  <c r="CN360" i="15"/>
  <c r="CN23" i="15"/>
  <c r="CN408" i="15"/>
  <c r="CN456" i="15"/>
  <c r="CN504" i="15"/>
  <c r="CN552" i="15"/>
  <c r="CN785" i="15"/>
  <c r="CN833" i="15"/>
  <c r="CN809" i="15"/>
  <c r="CN869" i="15"/>
  <c r="CN896" i="15"/>
  <c r="CO360" i="15"/>
  <c r="CO23" i="15"/>
  <c r="CO408" i="15"/>
  <c r="CO456" i="15"/>
  <c r="CO504" i="15"/>
  <c r="CO552" i="15"/>
  <c r="CO785" i="15"/>
  <c r="CO833" i="15"/>
  <c r="CO809" i="15"/>
  <c r="CO869" i="15"/>
  <c r="CO896" i="15"/>
  <c r="CP360" i="15"/>
  <c r="CP23" i="15"/>
  <c r="CP408" i="15"/>
  <c r="CP456" i="15"/>
  <c r="CP504" i="15"/>
  <c r="CP552" i="15"/>
  <c r="CP785" i="15"/>
  <c r="CP833" i="15"/>
  <c r="CP809" i="15"/>
  <c r="CP869" i="15"/>
  <c r="CP896" i="15"/>
  <c r="CQ360" i="15"/>
  <c r="CQ23" i="15"/>
  <c r="CQ408" i="15"/>
  <c r="CQ456" i="15"/>
  <c r="CQ504" i="15"/>
  <c r="CQ552" i="15"/>
  <c r="CQ785" i="15"/>
  <c r="CQ833" i="15"/>
  <c r="CQ809" i="15"/>
  <c r="CQ869" i="15"/>
  <c r="CQ896" i="15"/>
  <c r="CR360" i="15"/>
  <c r="CR23" i="15"/>
  <c r="CR408" i="15"/>
  <c r="CR456" i="15"/>
  <c r="CR504" i="15"/>
  <c r="CR552" i="15"/>
  <c r="CR785" i="15"/>
  <c r="CR833" i="15"/>
  <c r="CR809" i="15"/>
  <c r="CR869" i="15"/>
  <c r="CR896" i="15"/>
  <c r="CS360" i="15"/>
  <c r="CS23" i="15"/>
  <c r="CS408" i="15"/>
  <c r="CS456" i="15"/>
  <c r="CS504" i="15"/>
  <c r="CS552" i="15"/>
  <c r="CS785" i="15"/>
  <c r="CS833" i="15"/>
  <c r="CS809" i="15"/>
  <c r="CS869" i="15"/>
  <c r="CS896" i="15"/>
  <c r="CT360" i="15"/>
  <c r="CT23" i="15"/>
  <c r="CT408" i="15"/>
  <c r="CT456" i="15"/>
  <c r="CT504" i="15"/>
  <c r="CT552" i="15"/>
  <c r="CT785" i="15"/>
  <c r="CT833" i="15"/>
  <c r="CT809" i="15"/>
  <c r="CT869" i="15"/>
  <c r="CT896" i="15"/>
  <c r="CU360" i="15"/>
  <c r="CU23" i="15"/>
  <c r="CU408" i="15"/>
  <c r="CU456" i="15"/>
  <c r="CU504" i="15"/>
  <c r="CU552" i="15"/>
  <c r="CU785" i="15"/>
  <c r="CU833" i="15"/>
  <c r="CU809" i="15"/>
  <c r="CU869" i="15"/>
  <c r="CU896" i="15"/>
  <c r="CV360" i="15"/>
  <c r="CV23" i="15"/>
  <c r="CV408" i="15"/>
  <c r="CV456" i="15"/>
  <c r="CV504" i="15"/>
  <c r="CV552" i="15"/>
  <c r="CV785" i="15"/>
  <c r="CV833" i="15"/>
  <c r="CV809" i="15"/>
  <c r="CV869" i="15"/>
  <c r="CV896" i="15"/>
  <c r="CW360" i="15"/>
  <c r="CW23" i="15"/>
  <c r="CW408" i="15"/>
  <c r="CW456" i="15"/>
  <c r="CW504" i="15"/>
  <c r="CW552" i="15"/>
  <c r="CW785" i="15"/>
  <c r="CW833" i="15"/>
  <c r="CW809" i="15"/>
  <c r="CW869" i="15"/>
  <c r="CW896" i="15"/>
  <c r="CX360" i="15"/>
  <c r="CX23" i="15"/>
  <c r="CX408" i="15"/>
  <c r="CX456" i="15"/>
  <c r="CX504" i="15"/>
  <c r="CX552" i="15"/>
  <c r="CX785" i="15"/>
  <c r="CX833" i="15"/>
  <c r="CX809" i="15"/>
  <c r="CX869" i="15"/>
  <c r="CX896" i="15"/>
  <c r="CY360" i="15"/>
  <c r="CY23" i="15"/>
  <c r="CY408" i="15"/>
  <c r="CY456" i="15"/>
  <c r="CY504" i="15"/>
  <c r="CY552" i="15"/>
  <c r="CY785" i="15"/>
  <c r="CY833" i="15"/>
  <c r="CY809" i="15"/>
  <c r="CY869" i="15"/>
  <c r="CY896" i="15"/>
  <c r="CZ360" i="15"/>
  <c r="CZ23" i="15"/>
  <c r="CZ408" i="15"/>
  <c r="CZ456" i="15"/>
  <c r="CZ504" i="15"/>
  <c r="CZ552" i="15"/>
  <c r="CZ785" i="15"/>
  <c r="CZ833" i="15"/>
  <c r="CZ809" i="15"/>
  <c r="CZ869" i="15"/>
  <c r="CZ896" i="15"/>
  <c r="DA360" i="15"/>
  <c r="DA23" i="15"/>
  <c r="DA408" i="15"/>
  <c r="DA456" i="15"/>
  <c r="DA504" i="15"/>
  <c r="DA552" i="15"/>
  <c r="DA785" i="15"/>
  <c r="DA833" i="15"/>
  <c r="DA809" i="15"/>
  <c r="DA869" i="15"/>
  <c r="DA896" i="15"/>
  <c r="DB360" i="15"/>
  <c r="DB23" i="15"/>
  <c r="DB408" i="15"/>
  <c r="DB456" i="15"/>
  <c r="DB504" i="15"/>
  <c r="DB552" i="15"/>
  <c r="DB785" i="15"/>
  <c r="DB833" i="15"/>
  <c r="DB809" i="15"/>
  <c r="DB869" i="15"/>
  <c r="DB896" i="15"/>
  <c r="DC360" i="15"/>
  <c r="DC23" i="15"/>
  <c r="DC408" i="15"/>
  <c r="DC456" i="15"/>
  <c r="DC504" i="15"/>
  <c r="DC552" i="15"/>
  <c r="DC785" i="15"/>
  <c r="DC833" i="15"/>
  <c r="DC809" i="15"/>
  <c r="DC869" i="15"/>
  <c r="DC896" i="15"/>
  <c r="DD360" i="15"/>
  <c r="DD23" i="15"/>
  <c r="DD408" i="15"/>
  <c r="DD456" i="15"/>
  <c r="DD504" i="15"/>
  <c r="DD552" i="15"/>
  <c r="DD785" i="15"/>
  <c r="DD833" i="15"/>
  <c r="DD809" i="15"/>
  <c r="DD869" i="15"/>
  <c r="DD896" i="15"/>
  <c r="DE360" i="15"/>
  <c r="DE23" i="15"/>
  <c r="DE408" i="15"/>
  <c r="DE456" i="15"/>
  <c r="DE504" i="15"/>
  <c r="DE552" i="15"/>
  <c r="DE785" i="15"/>
  <c r="DE833" i="15"/>
  <c r="DE809" i="15"/>
  <c r="DE869" i="15"/>
  <c r="DE896" i="15"/>
  <c r="DF360" i="15"/>
  <c r="DF23" i="15"/>
  <c r="DF408" i="15"/>
  <c r="DF456" i="15"/>
  <c r="DF504" i="15"/>
  <c r="DF552" i="15"/>
  <c r="DF785" i="15"/>
  <c r="DF833" i="15"/>
  <c r="DF809" i="15"/>
  <c r="DF869" i="15"/>
  <c r="DF896" i="15"/>
  <c r="DG360" i="15"/>
  <c r="DG23" i="15"/>
  <c r="DG408" i="15"/>
  <c r="DG456" i="15"/>
  <c r="DG504" i="15"/>
  <c r="DG552" i="15"/>
  <c r="DG785" i="15"/>
  <c r="DG833" i="15"/>
  <c r="DG809" i="15"/>
  <c r="DG869" i="15"/>
  <c r="DG896" i="15"/>
  <c r="DH360" i="15"/>
  <c r="DH23" i="15"/>
  <c r="DH408" i="15"/>
  <c r="DH456" i="15"/>
  <c r="DH504" i="15"/>
  <c r="DH552" i="15"/>
  <c r="DH785" i="15"/>
  <c r="DH833" i="15"/>
  <c r="DH809" i="15"/>
  <c r="DH869" i="15"/>
  <c r="DH896" i="15"/>
  <c r="DI360" i="15"/>
  <c r="DI23" i="15"/>
  <c r="DI408" i="15"/>
  <c r="DI456" i="15"/>
  <c r="DI504" i="15"/>
  <c r="DI552" i="15"/>
  <c r="DI785" i="15"/>
  <c r="DI833" i="15"/>
  <c r="DI809" i="15"/>
  <c r="DI869" i="15"/>
  <c r="DI896" i="15"/>
  <c r="DJ360" i="15"/>
  <c r="DJ23" i="15"/>
  <c r="DJ408" i="15"/>
  <c r="DJ456" i="15"/>
  <c r="DJ504" i="15"/>
  <c r="DJ552" i="15"/>
  <c r="DJ785" i="15"/>
  <c r="DJ833" i="15"/>
  <c r="DJ809" i="15"/>
  <c r="DJ869" i="15"/>
  <c r="DJ896" i="15"/>
  <c r="DK360" i="15"/>
  <c r="DK23" i="15"/>
  <c r="DK408" i="15"/>
  <c r="DK456" i="15"/>
  <c r="DK504" i="15"/>
  <c r="DK552" i="15"/>
  <c r="DK785" i="15"/>
  <c r="DK833" i="15"/>
  <c r="DK809" i="15"/>
  <c r="DK869" i="15"/>
  <c r="DK896" i="15"/>
  <c r="DL360" i="15"/>
  <c r="DL23" i="15"/>
  <c r="DL408" i="15"/>
  <c r="DL456" i="15"/>
  <c r="DL504" i="15"/>
  <c r="DL552" i="15"/>
  <c r="DL785" i="15"/>
  <c r="DL833" i="15"/>
  <c r="DL809" i="15"/>
  <c r="DL869" i="15"/>
  <c r="DL896" i="15"/>
  <c r="DM360" i="15"/>
  <c r="DM23" i="15"/>
  <c r="DM408" i="15"/>
  <c r="DM456" i="15"/>
  <c r="DM504" i="15"/>
  <c r="DM552" i="15"/>
  <c r="DM785" i="15"/>
  <c r="DM833" i="15"/>
  <c r="DM809" i="15"/>
  <c r="DM869" i="15"/>
  <c r="DM896" i="15"/>
  <c r="DN360" i="15"/>
  <c r="DN23" i="15"/>
  <c r="DN408" i="15"/>
  <c r="DN456" i="15"/>
  <c r="DN504" i="15"/>
  <c r="DN552" i="15"/>
  <c r="DN785" i="15"/>
  <c r="DN833" i="15"/>
  <c r="DN809" i="15"/>
  <c r="DN869" i="15"/>
  <c r="DN896" i="15"/>
  <c r="DO360" i="15"/>
  <c r="DO23" i="15"/>
  <c r="DO408" i="15"/>
  <c r="DO456" i="15"/>
  <c r="DO504" i="15"/>
  <c r="DO552" i="15"/>
  <c r="DO785" i="15"/>
  <c r="DO833" i="15"/>
  <c r="DO809" i="15"/>
  <c r="DO869" i="15"/>
  <c r="DO896" i="15"/>
  <c r="DP360" i="15"/>
  <c r="DP23" i="15"/>
  <c r="DP408" i="15"/>
  <c r="DP456" i="15"/>
  <c r="DP504" i="15"/>
  <c r="DP552" i="15"/>
  <c r="DP785" i="15"/>
  <c r="DP833" i="15"/>
  <c r="DP809" i="15"/>
  <c r="DP869" i="15"/>
  <c r="DP896" i="15"/>
  <c r="DQ360" i="15"/>
  <c r="DQ23" i="15"/>
  <c r="DQ408" i="15"/>
  <c r="DQ456" i="15"/>
  <c r="DQ504" i="15"/>
  <c r="DQ552" i="15"/>
  <c r="DQ785" i="15"/>
  <c r="DQ833" i="15"/>
  <c r="DQ809" i="15"/>
  <c r="DQ869" i="15"/>
  <c r="DQ896" i="15"/>
  <c r="DR360" i="15"/>
  <c r="DR23" i="15"/>
  <c r="DR408" i="15"/>
  <c r="DR456" i="15"/>
  <c r="DR504" i="15"/>
  <c r="DR552" i="15"/>
  <c r="DR785" i="15"/>
  <c r="DR833" i="15"/>
  <c r="DR809" i="15"/>
  <c r="DR869" i="15"/>
  <c r="DR896" i="15"/>
  <c r="DS360" i="15"/>
  <c r="DS23" i="15"/>
  <c r="DS408" i="15"/>
  <c r="DS456" i="15"/>
  <c r="DS504" i="15"/>
  <c r="DS552" i="15"/>
  <c r="DS785" i="15"/>
  <c r="DS833" i="15"/>
  <c r="DS809" i="15"/>
  <c r="DS869" i="15"/>
  <c r="DS896" i="15"/>
  <c r="DT360" i="15"/>
  <c r="DT23" i="15"/>
  <c r="DT408" i="15"/>
  <c r="DT456" i="15"/>
  <c r="DT504" i="15"/>
  <c r="DT552" i="15"/>
  <c r="DT785" i="15"/>
  <c r="DT833" i="15"/>
  <c r="DT809" i="15"/>
  <c r="DT869" i="15"/>
  <c r="DT896" i="15"/>
  <c r="DU360" i="15"/>
  <c r="DU23" i="15"/>
  <c r="DU408" i="15"/>
  <c r="DU456" i="15"/>
  <c r="DU504" i="15"/>
  <c r="DU552" i="15"/>
  <c r="DU785" i="15"/>
  <c r="DU833" i="15"/>
  <c r="DU809" i="15"/>
  <c r="DU869" i="15"/>
  <c r="DU896" i="15"/>
  <c r="DV360" i="15"/>
  <c r="DV23" i="15"/>
  <c r="DV408" i="15"/>
  <c r="DV456" i="15"/>
  <c r="DV504" i="15"/>
  <c r="DV552" i="15"/>
  <c r="DV785" i="15"/>
  <c r="DV833" i="15"/>
  <c r="DV809" i="15"/>
  <c r="DV869" i="15"/>
  <c r="DV896" i="15"/>
  <c r="DW360" i="15"/>
  <c r="DW23" i="15"/>
  <c r="DW408" i="15"/>
  <c r="DW456" i="15"/>
  <c r="DW504" i="15"/>
  <c r="DW552" i="15"/>
  <c r="DW785" i="15"/>
  <c r="DW833" i="15"/>
  <c r="DW809" i="15"/>
  <c r="DW869" i="15"/>
  <c r="DW896" i="15"/>
  <c r="DX360" i="15"/>
  <c r="DX23" i="15"/>
  <c r="DX408" i="15"/>
  <c r="DX456" i="15"/>
  <c r="DX504" i="15"/>
  <c r="DX552" i="15"/>
  <c r="DX785" i="15"/>
  <c r="DX833" i="15"/>
  <c r="DX809" i="15"/>
  <c r="DX869" i="15"/>
  <c r="DX896" i="15"/>
  <c r="DY360" i="15"/>
  <c r="DY23" i="15"/>
  <c r="DY408" i="15"/>
  <c r="DY456" i="15"/>
  <c r="DY504" i="15"/>
  <c r="DY552" i="15"/>
  <c r="DY785" i="15"/>
  <c r="DY833" i="15"/>
  <c r="DY809" i="15"/>
  <c r="DY869" i="15"/>
  <c r="DY896" i="15"/>
  <c r="G896" i="15"/>
  <c r="D923" i="15"/>
  <c r="E923" i="15"/>
  <c r="F923" i="15"/>
  <c r="I923" i="15"/>
  <c r="J361" i="15"/>
  <c r="J24" i="15"/>
  <c r="J409" i="15"/>
  <c r="J457" i="15"/>
  <c r="J505" i="15"/>
  <c r="J553" i="15"/>
  <c r="J786" i="15"/>
  <c r="J834" i="15"/>
  <c r="J810" i="15"/>
  <c r="J870" i="15"/>
  <c r="J897" i="15"/>
  <c r="K361" i="15"/>
  <c r="K24" i="15"/>
  <c r="K409" i="15"/>
  <c r="K457" i="15"/>
  <c r="K505" i="15"/>
  <c r="K553" i="15"/>
  <c r="K786" i="15"/>
  <c r="K834" i="15"/>
  <c r="K810" i="15"/>
  <c r="K870" i="15"/>
  <c r="K897" i="15"/>
  <c r="L361" i="15"/>
  <c r="L24" i="15"/>
  <c r="L409" i="15"/>
  <c r="L457" i="15"/>
  <c r="L505" i="15"/>
  <c r="L553" i="15"/>
  <c r="L786" i="15"/>
  <c r="L834" i="15"/>
  <c r="L810" i="15"/>
  <c r="L870" i="15"/>
  <c r="L897" i="15"/>
  <c r="M361" i="15"/>
  <c r="M24" i="15"/>
  <c r="M409" i="15"/>
  <c r="M457" i="15"/>
  <c r="M505" i="15"/>
  <c r="M553" i="15"/>
  <c r="M786" i="15"/>
  <c r="M834" i="15"/>
  <c r="M810" i="15"/>
  <c r="M870" i="15"/>
  <c r="M897" i="15"/>
  <c r="N361" i="15"/>
  <c r="N24" i="15"/>
  <c r="N409" i="15"/>
  <c r="N457" i="15"/>
  <c r="N505" i="15"/>
  <c r="N553" i="15"/>
  <c r="N786" i="15"/>
  <c r="N834" i="15"/>
  <c r="N810" i="15"/>
  <c r="N870" i="15"/>
  <c r="N897" i="15"/>
  <c r="O361" i="15"/>
  <c r="O24" i="15"/>
  <c r="O409" i="15"/>
  <c r="O457" i="15"/>
  <c r="O505" i="15"/>
  <c r="O553" i="15"/>
  <c r="O786" i="15"/>
  <c r="O834" i="15"/>
  <c r="O810" i="15"/>
  <c r="O870" i="15"/>
  <c r="O897" i="15"/>
  <c r="P361" i="15"/>
  <c r="P24" i="15"/>
  <c r="P409" i="15"/>
  <c r="P457" i="15"/>
  <c r="P505" i="15"/>
  <c r="P553" i="15"/>
  <c r="P786" i="15"/>
  <c r="P834" i="15"/>
  <c r="P810" i="15"/>
  <c r="P870" i="15"/>
  <c r="P897" i="15"/>
  <c r="Q361" i="15"/>
  <c r="Q24" i="15"/>
  <c r="Q409" i="15"/>
  <c r="Q457" i="15"/>
  <c r="Q505" i="15"/>
  <c r="Q553" i="15"/>
  <c r="Q786" i="15"/>
  <c r="Q834" i="15"/>
  <c r="Q810" i="15"/>
  <c r="Q870" i="15"/>
  <c r="Q897" i="15"/>
  <c r="R361" i="15"/>
  <c r="R24" i="15"/>
  <c r="R409" i="15"/>
  <c r="R457" i="15"/>
  <c r="R505" i="15"/>
  <c r="R553" i="15"/>
  <c r="R786" i="15"/>
  <c r="R834" i="15"/>
  <c r="R810" i="15"/>
  <c r="R870" i="15"/>
  <c r="R897" i="15"/>
  <c r="S361" i="15"/>
  <c r="S24" i="15"/>
  <c r="S409" i="15"/>
  <c r="S457" i="15"/>
  <c r="S505" i="15"/>
  <c r="S553" i="15"/>
  <c r="S786" i="15"/>
  <c r="S834" i="15"/>
  <c r="S810" i="15"/>
  <c r="S870" i="15"/>
  <c r="S897" i="15"/>
  <c r="T361" i="15"/>
  <c r="T24" i="15"/>
  <c r="T409" i="15"/>
  <c r="T457" i="15"/>
  <c r="T505" i="15"/>
  <c r="T553" i="15"/>
  <c r="T786" i="15"/>
  <c r="T834" i="15"/>
  <c r="T810" i="15"/>
  <c r="T870" i="15"/>
  <c r="T897" i="15"/>
  <c r="E361" i="15"/>
  <c r="U361" i="15"/>
  <c r="U24" i="15"/>
  <c r="U409" i="15"/>
  <c r="U457" i="15"/>
  <c r="U505" i="15"/>
  <c r="U553" i="15"/>
  <c r="U786" i="15"/>
  <c r="U834" i="15"/>
  <c r="U810" i="15"/>
  <c r="U870" i="15"/>
  <c r="U897" i="15"/>
  <c r="V361" i="15"/>
  <c r="V24" i="15"/>
  <c r="V409" i="15"/>
  <c r="V457" i="15"/>
  <c r="V505" i="15"/>
  <c r="V553" i="15"/>
  <c r="V786" i="15"/>
  <c r="V834" i="15"/>
  <c r="V810" i="15"/>
  <c r="V870" i="15"/>
  <c r="V897" i="15"/>
  <c r="W361" i="15"/>
  <c r="E24" i="15"/>
  <c r="F24" i="15"/>
  <c r="W24" i="15"/>
  <c r="W409" i="15"/>
  <c r="W457" i="15"/>
  <c r="W505" i="15"/>
  <c r="W553" i="15"/>
  <c r="W786" i="15"/>
  <c r="W834" i="15"/>
  <c r="W810" i="15"/>
  <c r="W870" i="15"/>
  <c r="W897" i="15"/>
  <c r="X361" i="15"/>
  <c r="X24" i="15"/>
  <c r="X409" i="15"/>
  <c r="X457" i="15"/>
  <c r="X505" i="15"/>
  <c r="X553" i="15"/>
  <c r="X786" i="15"/>
  <c r="X834" i="15"/>
  <c r="X810" i="15"/>
  <c r="X870" i="15"/>
  <c r="X897" i="15"/>
  <c r="Y361" i="15"/>
  <c r="Y24" i="15"/>
  <c r="Y409" i="15"/>
  <c r="Y457" i="15"/>
  <c r="Y505" i="15"/>
  <c r="Y553" i="15"/>
  <c r="Y786" i="15"/>
  <c r="Y834" i="15"/>
  <c r="Y810" i="15"/>
  <c r="Y870" i="15"/>
  <c r="Y897" i="15"/>
  <c r="Z361" i="15"/>
  <c r="Z24" i="15"/>
  <c r="Z409" i="15"/>
  <c r="Z457" i="15"/>
  <c r="Z505" i="15"/>
  <c r="Z553" i="15"/>
  <c r="Z786" i="15"/>
  <c r="Z834" i="15"/>
  <c r="Z810" i="15"/>
  <c r="Z870" i="15"/>
  <c r="Z897" i="15"/>
  <c r="AA361" i="15"/>
  <c r="AA24" i="15"/>
  <c r="AA409" i="15"/>
  <c r="AA457" i="15"/>
  <c r="AA505" i="15"/>
  <c r="AA553" i="15"/>
  <c r="AA786" i="15"/>
  <c r="AA834" i="15"/>
  <c r="AA810" i="15"/>
  <c r="AA870" i="15"/>
  <c r="AA897" i="15"/>
  <c r="AB361" i="15"/>
  <c r="AB24" i="15"/>
  <c r="AB409" i="15"/>
  <c r="AB457" i="15"/>
  <c r="AB505" i="15"/>
  <c r="AB553" i="15"/>
  <c r="AB786" i="15"/>
  <c r="AB834" i="15"/>
  <c r="AB810" i="15"/>
  <c r="AB870" i="15"/>
  <c r="AB897" i="15"/>
  <c r="AC361" i="15"/>
  <c r="AC24" i="15"/>
  <c r="AC409" i="15"/>
  <c r="AC457" i="15"/>
  <c r="AC505" i="15"/>
  <c r="AC553" i="15"/>
  <c r="AC786" i="15"/>
  <c r="AC834" i="15"/>
  <c r="AC810" i="15"/>
  <c r="AC870" i="15"/>
  <c r="AC897" i="15"/>
  <c r="AD361" i="15"/>
  <c r="AD24" i="15"/>
  <c r="AD409" i="15"/>
  <c r="AD457" i="15"/>
  <c r="AD505" i="15"/>
  <c r="AD553" i="15"/>
  <c r="AD786" i="15"/>
  <c r="AD834" i="15"/>
  <c r="AD810" i="15"/>
  <c r="AD870" i="15"/>
  <c r="AD897" i="15"/>
  <c r="AE361" i="15"/>
  <c r="AE24" i="15"/>
  <c r="AE409" i="15"/>
  <c r="AE457" i="15"/>
  <c r="AE505" i="15"/>
  <c r="AE553" i="15"/>
  <c r="AE786" i="15"/>
  <c r="AE834" i="15"/>
  <c r="AE810" i="15"/>
  <c r="AE870" i="15"/>
  <c r="AE897" i="15"/>
  <c r="AF361" i="15"/>
  <c r="AF24" i="15"/>
  <c r="AF409" i="15"/>
  <c r="AF457" i="15"/>
  <c r="AF505" i="15"/>
  <c r="AF553" i="15"/>
  <c r="AF786" i="15"/>
  <c r="AF834" i="15"/>
  <c r="AF810" i="15"/>
  <c r="AF870" i="15"/>
  <c r="AF897" i="15"/>
  <c r="AG361" i="15"/>
  <c r="AG24" i="15"/>
  <c r="AG409" i="15"/>
  <c r="AG457" i="15"/>
  <c r="AG505" i="15"/>
  <c r="AG553" i="15"/>
  <c r="AG786" i="15"/>
  <c r="AG834" i="15"/>
  <c r="AG810" i="15"/>
  <c r="AG870" i="15"/>
  <c r="AG897" i="15"/>
  <c r="AH361" i="15"/>
  <c r="AH24" i="15"/>
  <c r="AH409" i="15"/>
  <c r="AH457" i="15"/>
  <c r="AH505" i="15"/>
  <c r="AH553" i="15"/>
  <c r="AH786" i="15"/>
  <c r="AH834" i="15"/>
  <c r="AH810" i="15"/>
  <c r="AH870" i="15"/>
  <c r="AH897" i="15"/>
  <c r="AI361" i="15"/>
  <c r="AI24" i="15"/>
  <c r="AI409" i="15"/>
  <c r="AI457" i="15"/>
  <c r="AI505" i="15"/>
  <c r="AI553" i="15"/>
  <c r="AI786" i="15"/>
  <c r="AI834" i="15"/>
  <c r="AI810" i="15"/>
  <c r="AI870" i="15"/>
  <c r="AI897" i="15"/>
  <c r="AJ361" i="15"/>
  <c r="AJ24" i="15"/>
  <c r="AJ409" i="15"/>
  <c r="AJ457" i="15"/>
  <c r="AJ505" i="15"/>
  <c r="AJ553" i="15"/>
  <c r="AJ786" i="15"/>
  <c r="AJ834" i="15"/>
  <c r="AJ810" i="15"/>
  <c r="AJ870" i="15"/>
  <c r="AJ897" i="15"/>
  <c r="AK361" i="15"/>
  <c r="AK24" i="15"/>
  <c r="AK409" i="15"/>
  <c r="AK457" i="15"/>
  <c r="AK505" i="15"/>
  <c r="AK553" i="15"/>
  <c r="AK786" i="15"/>
  <c r="AK834" i="15"/>
  <c r="AK810" i="15"/>
  <c r="AK870" i="15"/>
  <c r="AK897" i="15"/>
  <c r="AL361" i="15"/>
  <c r="AL24" i="15"/>
  <c r="AL409" i="15"/>
  <c r="AL457" i="15"/>
  <c r="AL505" i="15"/>
  <c r="AL553" i="15"/>
  <c r="AL786" i="15"/>
  <c r="AL834" i="15"/>
  <c r="AL810" i="15"/>
  <c r="AL870" i="15"/>
  <c r="AL897" i="15"/>
  <c r="AM361" i="15"/>
  <c r="AM24" i="15"/>
  <c r="AM409" i="15"/>
  <c r="AM457" i="15"/>
  <c r="AM505" i="15"/>
  <c r="AM553" i="15"/>
  <c r="AM786" i="15"/>
  <c r="AM834" i="15"/>
  <c r="AM810" i="15"/>
  <c r="AM870" i="15"/>
  <c r="AM897" i="15"/>
  <c r="AN361" i="15"/>
  <c r="AN24" i="15"/>
  <c r="AN409" i="15"/>
  <c r="AN457" i="15"/>
  <c r="AN505" i="15"/>
  <c r="AN553" i="15"/>
  <c r="AN786" i="15"/>
  <c r="AN834" i="15"/>
  <c r="AN810" i="15"/>
  <c r="AN870" i="15"/>
  <c r="AN897" i="15"/>
  <c r="AO361" i="15"/>
  <c r="AO24" i="15"/>
  <c r="AO409" i="15"/>
  <c r="AO457" i="15"/>
  <c r="AO505" i="15"/>
  <c r="AO553" i="15"/>
  <c r="AO786" i="15"/>
  <c r="AO834" i="15"/>
  <c r="AO810" i="15"/>
  <c r="AO870" i="15"/>
  <c r="AO897" i="15"/>
  <c r="AP361" i="15"/>
  <c r="AP24" i="15"/>
  <c r="AP409" i="15"/>
  <c r="AP457" i="15"/>
  <c r="AP505" i="15"/>
  <c r="AP553" i="15"/>
  <c r="AP786" i="15"/>
  <c r="AP834" i="15"/>
  <c r="AP810" i="15"/>
  <c r="AP870" i="15"/>
  <c r="AP897" i="15"/>
  <c r="AQ361" i="15"/>
  <c r="AQ24" i="15"/>
  <c r="AQ409" i="15"/>
  <c r="AQ457" i="15"/>
  <c r="AQ505" i="15"/>
  <c r="AQ553" i="15"/>
  <c r="AQ786" i="15"/>
  <c r="AQ834" i="15"/>
  <c r="AQ810" i="15"/>
  <c r="AQ870" i="15"/>
  <c r="AQ897" i="15"/>
  <c r="AR361" i="15"/>
  <c r="AR24" i="15"/>
  <c r="AR409" i="15"/>
  <c r="AR457" i="15"/>
  <c r="AR505" i="15"/>
  <c r="AR553" i="15"/>
  <c r="AR786" i="15"/>
  <c r="AR834" i="15"/>
  <c r="AR810" i="15"/>
  <c r="AR870" i="15"/>
  <c r="AR897" i="15"/>
  <c r="AS361" i="15"/>
  <c r="AS24" i="15"/>
  <c r="AS409" i="15"/>
  <c r="AS457" i="15"/>
  <c r="AS505" i="15"/>
  <c r="AS553" i="15"/>
  <c r="AS786" i="15"/>
  <c r="AS834" i="15"/>
  <c r="AS810" i="15"/>
  <c r="AS870" i="15"/>
  <c r="AS897" i="15"/>
  <c r="AT361" i="15"/>
  <c r="AT24" i="15"/>
  <c r="AT409" i="15"/>
  <c r="AT457" i="15"/>
  <c r="AT505" i="15"/>
  <c r="AT553" i="15"/>
  <c r="AT786" i="15"/>
  <c r="AT834" i="15"/>
  <c r="AT810" i="15"/>
  <c r="AT870" i="15"/>
  <c r="AT897" i="15"/>
  <c r="AU361" i="15"/>
  <c r="AU24" i="15"/>
  <c r="AU409" i="15"/>
  <c r="AU457" i="15"/>
  <c r="AU505" i="15"/>
  <c r="AU553" i="15"/>
  <c r="AU786" i="15"/>
  <c r="AU834" i="15"/>
  <c r="AU810" i="15"/>
  <c r="AU870" i="15"/>
  <c r="AU897" i="15"/>
  <c r="AV361" i="15"/>
  <c r="AV24" i="15"/>
  <c r="AV409" i="15"/>
  <c r="AV457" i="15"/>
  <c r="AV505" i="15"/>
  <c r="AV553" i="15"/>
  <c r="AV786" i="15"/>
  <c r="AV834" i="15"/>
  <c r="AV810" i="15"/>
  <c r="AV870" i="15"/>
  <c r="AV897" i="15"/>
  <c r="AW361" i="15"/>
  <c r="AW24" i="15"/>
  <c r="AW409" i="15"/>
  <c r="AW457" i="15"/>
  <c r="AW505" i="15"/>
  <c r="AW553" i="15"/>
  <c r="AW786" i="15"/>
  <c r="AW834" i="15"/>
  <c r="AW810" i="15"/>
  <c r="AW870" i="15"/>
  <c r="AW897" i="15"/>
  <c r="AX361" i="15"/>
  <c r="AX24" i="15"/>
  <c r="AX409" i="15"/>
  <c r="AX457" i="15"/>
  <c r="AX505" i="15"/>
  <c r="AX553" i="15"/>
  <c r="AX786" i="15"/>
  <c r="AX834" i="15"/>
  <c r="AX810" i="15"/>
  <c r="AX870" i="15"/>
  <c r="AX897" i="15"/>
  <c r="AY361" i="15"/>
  <c r="AY24" i="15"/>
  <c r="AY409" i="15"/>
  <c r="AY457" i="15"/>
  <c r="AY505" i="15"/>
  <c r="AY553" i="15"/>
  <c r="AY786" i="15"/>
  <c r="AY834" i="15"/>
  <c r="AY810" i="15"/>
  <c r="AY870" i="15"/>
  <c r="AY897" i="15"/>
  <c r="AZ361" i="15"/>
  <c r="AZ24" i="15"/>
  <c r="AZ409" i="15"/>
  <c r="AZ457" i="15"/>
  <c r="AZ505" i="15"/>
  <c r="AZ553" i="15"/>
  <c r="AZ786" i="15"/>
  <c r="AZ834" i="15"/>
  <c r="AZ810" i="15"/>
  <c r="AZ870" i="15"/>
  <c r="AZ897" i="15"/>
  <c r="BA361" i="15"/>
  <c r="BA24" i="15"/>
  <c r="BA409" i="15"/>
  <c r="BA457" i="15"/>
  <c r="BA505" i="15"/>
  <c r="BA553" i="15"/>
  <c r="BA786" i="15"/>
  <c r="BA834" i="15"/>
  <c r="BA810" i="15"/>
  <c r="BA870" i="15"/>
  <c r="BA897" i="15"/>
  <c r="BB361" i="15"/>
  <c r="BB24" i="15"/>
  <c r="BB409" i="15"/>
  <c r="BB457" i="15"/>
  <c r="BB505" i="15"/>
  <c r="BB553" i="15"/>
  <c r="BB786" i="15"/>
  <c r="BB834" i="15"/>
  <c r="BB810" i="15"/>
  <c r="BB870" i="15"/>
  <c r="BB897" i="15"/>
  <c r="BC361" i="15"/>
  <c r="BC24" i="15"/>
  <c r="BC409" i="15"/>
  <c r="BC457" i="15"/>
  <c r="BC505" i="15"/>
  <c r="BC553" i="15"/>
  <c r="BC786" i="15"/>
  <c r="BC834" i="15"/>
  <c r="BC810" i="15"/>
  <c r="BC870" i="15"/>
  <c r="BC897" i="15"/>
  <c r="BD361" i="15"/>
  <c r="BD24" i="15"/>
  <c r="BD409" i="15"/>
  <c r="BD457" i="15"/>
  <c r="BD505" i="15"/>
  <c r="BD553" i="15"/>
  <c r="BD786" i="15"/>
  <c r="BD834" i="15"/>
  <c r="BD810" i="15"/>
  <c r="BD870" i="15"/>
  <c r="BD897" i="15"/>
  <c r="BE361" i="15"/>
  <c r="BE24" i="15"/>
  <c r="BE409" i="15"/>
  <c r="BE457" i="15"/>
  <c r="BE505" i="15"/>
  <c r="BE553" i="15"/>
  <c r="BE786" i="15"/>
  <c r="BE834" i="15"/>
  <c r="BE810" i="15"/>
  <c r="BE870" i="15"/>
  <c r="BE897" i="15"/>
  <c r="BF361" i="15"/>
  <c r="BF24" i="15"/>
  <c r="BF409" i="15"/>
  <c r="BF457" i="15"/>
  <c r="BF505" i="15"/>
  <c r="BF553" i="15"/>
  <c r="BF786" i="15"/>
  <c r="BF834" i="15"/>
  <c r="BF810" i="15"/>
  <c r="BF870" i="15"/>
  <c r="BF897" i="15"/>
  <c r="BG361" i="15"/>
  <c r="BG24" i="15"/>
  <c r="BG409" i="15"/>
  <c r="BG457" i="15"/>
  <c r="BG505" i="15"/>
  <c r="BG553" i="15"/>
  <c r="BG786" i="15"/>
  <c r="BG834" i="15"/>
  <c r="BG810" i="15"/>
  <c r="BG870" i="15"/>
  <c r="BG897" i="15"/>
  <c r="BH361" i="15"/>
  <c r="BH24" i="15"/>
  <c r="BH409" i="15"/>
  <c r="BH457" i="15"/>
  <c r="BH505" i="15"/>
  <c r="BH553" i="15"/>
  <c r="BH786" i="15"/>
  <c r="BH834" i="15"/>
  <c r="BH810" i="15"/>
  <c r="BH870" i="15"/>
  <c r="BH897" i="15"/>
  <c r="BI361" i="15"/>
  <c r="BI24" i="15"/>
  <c r="BI409" i="15"/>
  <c r="BI457" i="15"/>
  <c r="BI505" i="15"/>
  <c r="BI553" i="15"/>
  <c r="BI786" i="15"/>
  <c r="BI834" i="15"/>
  <c r="BI810" i="15"/>
  <c r="BI870" i="15"/>
  <c r="BI897" i="15"/>
  <c r="BJ361" i="15"/>
  <c r="BJ24" i="15"/>
  <c r="BJ409" i="15"/>
  <c r="BJ457" i="15"/>
  <c r="BJ505" i="15"/>
  <c r="BJ553" i="15"/>
  <c r="BJ786" i="15"/>
  <c r="BJ834" i="15"/>
  <c r="BJ810" i="15"/>
  <c r="BJ870" i="15"/>
  <c r="BJ897" i="15"/>
  <c r="BK361" i="15"/>
  <c r="BK24" i="15"/>
  <c r="BK409" i="15"/>
  <c r="BK457" i="15"/>
  <c r="BK505" i="15"/>
  <c r="BK553" i="15"/>
  <c r="BK786" i="15"/>
  <c r="BK834" i="15"/>
  <c r="BK810" i="15"/>
  <c r="BK870" i="15"/>
  <c r="BK897" i="15"/>
  <c r="BL361" i="15"/>
  <c r="BL24" i="15"/>
  <c r="BL409" i="15"/>
  <c r="BL457" i="15"/>
  <c r="BL505" i="15"/>
  <c r="BL553" i="15"/>
  <c r="BL786" i="15"/>
  <c r="BL834" i="15"/>
  <c r="BL810" i="15"/>
  <c r="BL870" i="15"/>
  <c r="BL897" i="15"/>
  <c r="BM361" i="15"/>
  <c r="BM24" i="15"/>
  <c r="BM409" i="15"/>
  <c r="BM457" i="15"/>
  <c r="BM505" i="15"/>
  <c r="BM553" i="15"/>
  <c r="BM786" i="15"/>
  <c r="BM834" i="15"/>
  <c r="BM810" i="15"/>
  <c r="BM870" i="15"/>
  <c r="BM897" i="15"/>
  <c r="BN361" i="15"/>
  <c r="BN24" i="15"/>
  <c r="BN409" i="15"/>
  <c r="BN457" i="15"/>
  <c r="BN505" i="15"/>
  <c r="BN553" i="15"/>
  <c r="BN786" i="15"/>
  <c r="BN834" i="15"/>
  <c r="BN810" i="15"/>
  <c r="BN870" i="15"/>
  <c r="BN897" i="15"/>
  <c r="BO361" i="15"/>
  <c r="BO24" i="15"/>
  <c r="BO409" i="15"/>
  <c r="BO457" i="15"/>
  <c r="BO505" i="15"/>
  <c r="BO553" i="15"/>
  <c r="BO786" i="15"/>
  <c r="BO834" i="15"/>
  <c r="BO810" i="15"/>
  <c r="BO870" i="15"/>
  <c r="BO897" i="15"/>
  <c r="BP361" i="15"/>
  <c r="BP24" i="15"/>
  <c r="BP409" i="15"/>
  <c r="BP457" i="15"/>
  <c r="BP505" i="15"/>
  <c r="BP553" i="15"/>
  <c r="BP786" i="15"/>
  <c r="BP834" i="15"/>
  <c r="BP810" i="15"/>
  <c r="BP870" i="15"/>
  <c r="BP897" i="15"/>
  <c r="BQ361" i="15"/>
  <c r="BQ24" i="15"/>
  <c r="BQ409" i="15"/>
  <c r="BQ457" i="15"/>
  <c r="BQ505" i="15"/>
  <c r="BQ553" i="15"/>
  <c r="BQ786" i="15"/>
  <c r="BQ834" i="15"/>
  <c r="BQ810" i="15"/>
  <c r="BQ870" i="15"/>
  <c r="BQ897" i="15"/>
  <c r="BR361" i="15"/>
  <c r="BR24" i="15"/>
  <c r="BR409" i="15"/>
  <c r="BR457" i="15"/>
  <c r="BR505" i="15"/>
  <c r="BR553" i="15"/>
  <c r="BR786" i="15"/>
  <c r="BR834" i="15"/>
  <c r="BR810" i="15"/>
  <c r="BR870" i="15"/>
  <c r="BR897" i="15"/>
  <c r="BS361" i="15"/>
  <c r="BS24" i="15"/>
  <c r="BS409" i="15"/>
  <c r="BS457" i="15"/>
  <c r="BS505" i="15"/>
  <c r="BS553" i="15"/>
  <c r="BS786" i="15"/>
  <c r="BS834" i="15"/>
  <c r="BS810" i="15"/>
  <c r="BS870" i="15"/>
  <c r="BS897" i="15"/>
  <c r="BT361" i="15"/>
  <c r="BT24" i="15"/>
  <c r="BT409" i="15"/>
  <c r="BT457" i="15"/>
  <c r="BT505" i="15"/>
  <c r="BT553" i="15"/>
  <c r="BT786" i="15"/>
  <c r="BT834" i="15"/>
  <c r="BT810" i="15"/>
  <c r="BT870" i="15"/>
  <c r="BT897" i="15"/>
  <c r="BU361" i="15"/>
  <c r="BU24" i="15"/>
  <c r="BU409" i="15"/>
  <c r="BU457" i="15"/>
  <c r="BU505" i="15"/>
  <c r="BU553" i="15"/>
  <c r="BU786" i="15"/>
  <c r="BU834" i="15"/>
  <c r="BU810" i="15"/>
  <c r="BU870" i="15"/>
  <c r="BU897" i="15"/>
  <c r="BV361" i="15"/>
  <c r="BV24" i="15"/>
  <c r="BV409" i="15"/>
  <c r="BV457" i="15"/>
  <c r="BV505" i="15"/>
  <c r="BV553" i="15"/>
  <c r="BV786" i="15"/>
  <c r="BV834" i="15"/>
  <c r="BV810" i="15"/>
  <c r="BV870" i="15"/>
  <c r="BV897" i="15"/>
  <c r="BW361" i="15"/>
  <c r="BW24" i="15"/>
  <c r="BW409" i="15"/>
  <c r="BW457" i="15"/>
  <c r="BW505" i="15"/>
  <c r="BW553" i="15"/>
  <c r="BW786" i="15"/>
  <c r="BW834" i="15"/>
  <c r="BW810" i="15"/>
  <c r="BW870" i="15"/>
  <c r="BW897" i="15"/>
  <c r="BX361" i="15"/>
  <c r="BX24" i="15"/>
  <c r="BX409" i="15"/>
  <c r="BX457" i="15"/>
  <c r="BX505" i="15"/>
  <c r="BX553" i="15"/>
  <c r="BX786" i="15"/>
  <c r="BX834" i="15"/>
  <c r="BX810" i="15"/>
  <c r="BX870" i="15"/>
  <c r="BX897" i="15"/>
  <c r="BY361" i="15"/>
  <c r="BY24" i="15"/>
  <c r="BY409" i="15"/>
  <c r="BY457" i="15"/>
  <c r="BY505" i="15"/>
  <c r="BY553" i="15"/>
  <c r="BY786" i="15"/>
  <c r="BY834" i="15"/>
  <c r="BY810" i="15"/>
  <c r="BY870" i="15"/>
  <c r="BY897" i="15"/>
  <c r="BZ361" i="15"/>
  <c r="BZ24" i="15"/>
  <c r="BZ409" i="15"/>
  <c r="BZ457" i="15"/>
  <c r="BZ505" i="15"/>
  <c r="BZ553" i="15"/>
  <c r="BZ786" i="15"/>
  <c r="BZ834" i="15"/>
  <c r="BZ810" i="15"/>
  <c r="BZ870" i="15"/>
  <c r="BZ897" i="15"/>
  <c r="CA361" i="15"/>
  <c r="CA24" i="15"/>
  <c r="CA409" i="15"/>
  <c r="CA457" i="15"/>
  <c r="CA505" i="15"/>
  <c r="CA553" i="15"/>
  <c r="CA786" i="15"/>
  <c r="CA834" i="15"/>
  <c r="CA810" i="15"/>
  <c r="CA870" i="15"/>
  <c r="CA897" i="15"/>
  <c r="CB361" i="15"/>
  <c r="CB24" i="15"/>
  <c r="CB409" i="15"/>
  <c r="CB457" i="15"/>
  <c r="CB505" i="15"/>
  <c r="CB553" i="15"/>
  <c r="CB786" i="15"/>
  <c r="CB834" i="15"/>
  <c r="CB810" i="15"/>
  <c r="CB870" i="15"/>
  <c r="CB897" i="15"/>
  <c r="CC361" i="15"/>
  <c r="CC24" i="15"/>
  <c r="CC409" i="15"/>
  <c r="CC457" i="15"/>
  <c r="CC505" i="15"/>
  <c r="CC553" i="15"/>
  <c r="CC786" i="15"/>
  <c r="CC834" i="15"/>
  <c r="CC810" i="15"/>
  <c r="CC870" i="15"/>
  <c r="CC897" i="15"/>
  <c r="CD361" i="15"/>
  <c r="CD24" i="15"/>
  <c r="CD409" i="15"/>
  <c r="CD457" i="15"/>
  <c r="CD505" i="15"/>
  <c r="CD553" i="15"/>
  <c r="CD786" i="15"/>
  <c r="CD834" i="15"/>
  <c r="CD810" i="15"/>
  <c r="CD870" i="15"/>
  <c r="CD897" i="15"/>
  <c r="CE361" i="15"/>
  <c r="CE24" i="15"/>
  <c r="CE409" i="15"/>
  <c r="CE457" i="15"/>
  <c r="CE505" i="15"/>
  <c r="CE553" i="15"/>
  <c r="CE786" i="15"/>
  <c r="CE834" i="15"/>
  <c r="CE810" i="15"/>
  <c r="CE870" i="15"/>
  <c r="CE897" i="15"/>
  <c r="CF361" i="15"/>
  <c r="CF24" i="15"/>
  <c r="CF409" i="15"/>
  <c r="CF457" i="15"/>
  <c r="CF505" i="15"/>
  <c r="CF553" i="15"/>
  <c r="CF786" i="15"/>
  <c r="CF834" i="15"/>
  <c r="CF810" i="15"/>
  <c r="CF870" i="15"/>
  <c r="CF897" i="15"/>
  <c r="CG361" i="15"/>
  <c r="CG24" i="15"/>
  <c r="CG409" i="15"/>
  <c r="CG457" i="15"/>
  <c r="CG505" i="15"/>
  <c r="CG553" i="15"/>
  <c r="CG786" i="15"/>
  <c r="CG834" i="15"/>
  <c r="CG810" i="15"/>
  <c r="CG870" i="15"/>
  <c r="CG897" i="15"/>
  <c r="CH361" i="15"/>
  <c r="CH24" i="15"/>
  <c r="CH409" i="15"/>
  <c r="CH457" i="15"/>
  <c r="CH505" i="15"/>
  <c r="CH553" i="15"/>
  <c r="CH786" i="15"/>
  <c r="CH834" i="15"/>
  <c r="CH810" i="15"/>
  <c r="CH870" i="15"/>
  <c r="CH897" i="15"/>
  <c r="CI361" i="15"/>
  <c r="CI24" i="15"/>
  <c r="CI409" i="15"/>
  <c r="CI457" i="15"/>
  <c r="CI505" i="15"/>
  <c r="CI553" i="15"/>
  <c r="CI786" i="15"/>
  <c r="CI834" i="15"/>
  <c r="CI810" i="15"/>
  <c r="CI870" i="15"/>
  <c r="CI897" i="15"/>
  <c r="CJ361" i="15"/>
  <c r="CJ24" i="15"/>
  <c r="CJ409" i="15"/>
  <c r="CJ457" i="15"/>
  <c r="CJ505" i="15"/>
  <c r="CJ553" i="15"/>
  <c r="CJ786" i="15"/>
  <c r="CJ834" i="15"/>
  <c r="CJ810" i="15"/>
  <c r="CJ870" i="15"/>
  <c r="CJ897" i="15"/>
  <c r="CK361" i="15"/>
  <c r="CK24" i="15"/>
  <c r="CK409" i="15"/>
  <c r="CK457" i="15"/>
  <c r="CK505" i="15"/>
  <c r="CK553" i="15"/>
  <c r="CK786" i="15"/>
  <c r="CK834" i="15"/>
  <c r="CK810" i="15"/>
  <c r="CK870" i="15"/>
  <c r="CK897" i="15"/>
  <c r="CL361" i="15"/>
  <c r="CL24" i="15"/>
  <c r="CL409" i="15"/>
  <c r="CL457" i="15"/>
  <c r="CL505" i="15"/>
  <c r="CL553" i="15"/>
  <c r="CL786" i="15"/>
  <c r="CL834" i="15"/>
  <c r="CL810" i="15"/>
  <c r="CL870" i="15"/>
  <c r="CL897" i="15"/>
  <c r="CM361" i="15"/>
  <c r="CM24" i="15"/>
  <c r="CM409" i="15"/>
  <c r="CM457" i="15"/>
  <c r="CM505" i="15"/>
  <c r="CM553" i="15"/>
  <c r="CM786" i="15"/>
  <c r="CM834" i="15"/>
  <c r="CM810" i="15"/>
  <c r="CM870" i="15"/>
  <c r="CM897" i="15"/>
  <c r="CN361" i="15"/>
  <c r="CN24" i="15"/>
  <c r="CN409" i="15"/>
  <c r="CN457" i="15"/>
  <c r="CN505" i="15"/>
  <c r="CN553" i="15"/>
  <c r="CN786" i="15"/>
  <c r="CN834" i="15"/>
  <c r="CN810" i="15"/>
  <c r="CN870" i="15"/>
  <c r="CN897" i="15"/>
  <c r="CO361" i="15"/>
  <c r="CO24" i="15"/>
  <c r="CO409" i="15"/>
  <c r="CO457" i="15"/>
  <c r="CO505" i="15"/>
  <c r="CO553" i="15"/>
  <c r="CO786" i="15"/>
  <c r="CO834" i="15"/>
  <c r="CO810" i="15"/>
  <c r="CO870" i="15"/>
  <c r="CO897" i="15"/>
  <c r="CP361" i="15"/>
  <c r="CP24" i="15"/>
  <c r="CP409" i="15"/>
  <c r="CP457" i="15"/>
  <c r="CP505" i="15"/>
  <c r="CP553" i="15"/>
  <c r="CP786" i="15"/>
  <c r="CP834" i="15"/>
  <c r="CP810" i="15"/>
  <c r="CP870" i="15"/>
  <c r="CP897" i="15"/>
  <c r="CQ361" i="15"/>
  <c r="CQ24" i="15"/>
  <c r="CQ409" i="15"/>
  <c r="CQ457" i="15"/>
  <c r="CQ505" i="15"/>
  <c r="CQ553" i="15"/>
  <c r="CQ786" i="15"/>
  <c r="CQ834" i="15"/>
  <c r="CQ810" i="15"/>
  <c r="CQ870" i="15"/>
  <c r="CQ897" i="15"/>
  <c r="CR361" i="15"/>
  <c r="CR24" i="15"/>
  <c r="CR409" i="15"/>
  <c r="CR457" i="15"/>
  <c r="CR505" i="15"/>
  <c r="CR553" i="15"/>
  <c r="CR786" i="15"/>
  <c r="CR834" i="15"/>
  <c r="CR810" i="15"/>
  <c r="CR870" i="15"/>
  <c r="CR897" i="15"/>
  <c r="CS361" i="15"/>
  <c r="CS24" i="15"/>
  <c r="CS409" i="15"/>
  <c r="CS457" i="15"/>
  <c r="CS505" i="15"/>
  <c r="CS553" i="15"/>
  <c r="CS786" i="15"/>
  <c r="CS834" i="15"/>
  <c r="CS810" i="15"/>
  <c r="CS870" i="15"/>
  <c r="CS897" i="15"/>
  <c r="CT361" i="15"/>
  <c r="CT24" i="15"/>
  <c r="CT409" i="15"/>
  <c r="CT457" i="15"/>
  <c r="CT505" i="15"/>
  <c r="CT553" i="15"/>
  <c r="CT786" i="15"/>
  <c r="CT834" i="15"/>
  <c r="CT810" i="15"/>
  <c r="CT870" i="15"/>
  <c r="CT897" i="15"/>
  <c r="CU361" i="15"/>
  <c r="CU24" i="15"/>
  <c r="CU409" i="15"/>
  <c r="CU457" i="15"/>
  <c r="CU505" i="15"/>
  <c r="CU553" i="15"/>
  <c r="CU786" i="15"/>
  <c r="CU834" i="15"/>
  <c r="CU810" i="15"/>
  <c r="CU870" i="15"/>
  <c r="CU897" i="15"/>
  <c r="CV361" i="15"/>
  <c r="CV24" i="15"/>
  <c r="CV409" i="15"/>
  <c r="CV457" i="15"/>
  <c r="CV505" i="15"/>
  <c r="CV553" i="15"/>
  <c r="CV786" i="15"/>
  <c r="CV834" i="15"/>
  <c r="CV810" i="15"/>
  <c r="CV870" i="15"/>
  <c r="CV897" i="15"/>
  <c r="CW361" i="15"/>
  <c r="CW24" i="15"/>
  <c r="CW409" i="15"/>
  <c r="CW457" i="15"/>
  <c r="CW505" i="15"/>
  <c r="CW553" i="15"/>
  <c r="CW786" i="15"/>
  <c r="CW834" i="15"/>
  <c r="CW810" i="15"/>
  <c r="CW870" i="15"/>
  <c r="CW897" i="15"/>
  <c r="CX361" i="15"/>
  <c r="CX24" i="15"/>
  <c r="CX409" i="15"/>
  <c r="CX457" i="15"/>
  <c r="CX505" i="15"/>
  <c r="CX553" i="15"/>
  <c r="CX786" i="15"/>
  <c r="CX834" i="15"/>
  <c r="CX810" i="15"/>
  <c r="CX870" i="15"/>
  <c r="CX897" i="15"/>
  <c r="CY361" i="15"/>
  <c r="CY24" i="15"/>
  <c r="CY409" i="15"/>
  <c r="CY457" i="15"/>
  <c r="CY505" i="15"/>
  <c r="CY553" i="15"/>
  <c r="CY786" i="15"/>
  <c r="CY834" i="15"/>
  <c r="CY810" i="15"/>
  <c r="CY870" i="15"/>
  <c r="CY897" i="15"/>
  <c r="CZ361" i="15"/>
  <c r="CZ24" i="15"/>
  <c r="CZ409" i="15"/>
  <c r="CZ457" i="15"/>
  <c r="CZ505" i="15"/>
  <c r="CZ553" i="15"/>
  <c r="CZ786" i="15"/>
  <c r="CZ834" i="15"/>
  <c r="CZ810" i="15"/>
  <c r="CZ870" i="15"/>
  <c r="CZ897" i="15"/>
  <c r="DA361" i="15"/>
  <c r="DA24" i="15"/>
  <c r="DA409" i="15"/>
  <c r="DA457" i="15"/>
  <c r="DA505" i="15"/>
  <c r="DA553" i="15"/>
  <c r="DA786" i="15"/>
  <c r="DA834" i="15"/>
  <c r="DA810" i="15"/>
  <c r="DA870" i="15"/>
  <c r="DA897" i="15"/>
  <c r="DB361" i="15"/>
  <c r="DB24" i="15"/>
  <c r="DB409" i="15"/>
  <c r="DB457" i="15"/>
  <c r="DB505" i="15"/>
  <c r="DB553" i="15"/>
  <c r="DB786" i="15"/>
  <c r="DB834" i="15"/>
  <c r="DB810" i="15"/>
  <c r="DB870" i="15"/>
  <c r="DB897" i="15"/>
  <c r="DC361" i="15"/>
  <c r="DC24" i="15"/>
  <c r="DC409" i="15"/>
  <c r="DC457" i="15"/>
  <c r="DC505" i="15"/>
  <c r="DC553" i="15"/>
  <c r="DC786" i="15"/>
  <c r="DC834" i="15"/>
  <c r="DC810" i="15"/>
  <c r="DC870" i="15"/>
  <c r="DC897" i="15"/>
  <c r="DD361" i="15"/>
  <c r="DD24" i="15"/>
  <c r="DD409" i="15"/>
  <c r="DD457" i="15"/>
  <c r="DD505" i="15"/>
  <c r="DD553" i="15"/>
  <c r="DD786" i="15"/>
  <c r="DD834" i="15"/>
  <c r="DD810" i="15"/>
  <c r="DD870" i="15"/>
  <c r="DD897" i="15"/>
  <c r="DE361" i="15"/>
  <c r="DE24" i="15"/>
  <c r="DE409" i="15"/>
  <c r="DE457" i="15"/>
  <c r="DE505" i="15"/>
  <c r="DE553" i="15"/>
  <c r="DE786" i="15"/>
  <c r="DE834" i="15"/>
  <c r="DE810" i="15"/>
  <c r="DE870" i="15"/>
  <c r="DE897" i="15"/>
  <c r="DF361" i="15"/>
  <c r="DF24" i="15"/>
  <c r="DF409" i="15"/>
  <c r="DF457" i="15"/>
  <c r="DF505" i="15"/>
  <c r="DF553" i="15"/>
  <c r="DF786" i="15"/>
  <c r="DF834" i="15"/>
  <c r="DF810" i="15"/>
  <c r="DF870" i="15"/>
  <c r="DF897" i="15"/>
  <c r="DG361" i="15"/>
  <c r="DG24" i="15"/>
  <c r="DG409" i="15"/>
  <c r="DG457" i="15"/>
  <c r="DG505" i="15"/>
  <c r="DG553" i="15"/>
  <c r="DG786" i="15"/>
  <c r="DG834" i="15"/>
  <c r="DG810" i="15"/>
  <c r="DG870" i="15"/>
  <c r="DG897" i="15"/>
  <c r="DH361" i="15"/>
  <c r="DH24" i="15"/>
  <c r="DH409" i="15"/>
  <c r="DH457" i="15"/>
  <c r="DH505" i="15"/>
  <c r="DH553" i="15"/>
  <c r="DH786" i="15"/>
  <c r="DH834" i="15"/>
  <c r="DH810" i="15"/>
  <c r="DH870" i="15"/>
  <c r="DH897" i="15"/>
  <c r="DI361" i="15"/>
  <c r="DI24" i="15"/>
  <c r="DI409" i="15"/>
  <c r="DI457" i="15"/>
  <c r="DI505" i="15"/>
  <c r="DI553" i="15"/>
  <c r="DI786" i="15"/>
  <c r="DI834" i="15"/>
  <c r="DI810" i="15"/>
  <c r="DI870" i="15"/>
  <c r="DI897" i="15"/>
  <c r="DJ361" i="15"/>
  <c r="DJ24" i="15"/>
  <c r="DJ409" i="15"/>
  <c r="DJ457" i="15"/>
  <c r="DJ505" i="15"/>
  <c r="DJ553" i="15"/>
  <c r="DJ786" i="15"/>
  <c r="DJ834" i="15"/>
  <c r="DJ810" i="15"/>
  <c r="DJ870" i="15"/>
  <c r="DJ897" i="15"/>
  <c r="DK361" i="15"/>
  <c r="DK24" i="15"/>
  <c r="DK409" i="15"/>
  <c r="DK457" i="15"/>
  <c r="DK505" i="15"/>
  <c r="DK553" i="15"/>
  <c r="DK786" i="15"/>
  <c r="DK834" i="15"/>
  <c r="DK810" i="15"/>
  <c r="DK870" i="15"/>
  <c r="DK897" i="15"/>
  <c r="DL361" i="15"/>
  <c r="DL24" i="15"/>
  <c r="DL409" i="15"/>
  <c r="DL457" i="15"/>
  <c r="DL505" i="15"/>
  <c r="DL553" i="15"/>
  <c r="DL786" i="15"/>
  <c r="DL834" i="15"/>
  <c r="DL810" i="15"/>
  <c r="DL870" i="15"/>
  <c r="DL897" i="15"/>
  <c r="DM361" i="15"/>
  <c r="DM24" i="15"/>
  <c r="DM409" i="15"/>
  <c r="DM457" i="15"/>
  <c r="DM505" i="15"/>
  <c r="DM553" i="15"/>
  <c r="DM786" i="15"/>
  <c r="DM834" i="15"/>
  <c r="DM810" i="15"/>
  <c r="DM870" i="15"/>
  <c r="DM897" i="15"/>
  <c r="DN361" i="15"/>
  <c r="DN24" i="15"/>
  <c r="DN409" i="15"/>
  <c r="DN457" i="15"/>
  <c r="DN505" i="15"/>
  <c r="DN553" i="15"/>
  <c r="DN786" i="15"/>
  <c r="DN834" i="15"/>
  <c r="DN810" i="15"/>
  <c r="DN870" i="15"/>
  <c r="DN897" i="15"/>
  <c r="DO361" i="15"/>
  <c r="DO24" i="15"/>
  <c r="DO409" i="15"/>
  <c r="DO457" i="15"/>
  <c r="DO505" i="15"/>
  <c r="DO553" i="15"/>
  <c r="DO786" i="15"/>
  <c r="DO834" i="15"/>
  <c r="DO810" i="15"/>
  <c r="DO870" i="15"/>
  <c r="DO897" i="15"/>
  <c r="DP361" i="15"/>
  <c r="DP24" i="15"/>
  <c r="DP409" i="15"/>
  <c r="DP457" i="15"/>
  <c r="DP505" i="15"/>
  <c r="DP553" i="15"/>
  <c r="DP786" i="15"/>
  <c r="DP834" i="15"/>
  <c r="DP810" i="15"/>
  <c r="DP870" i="15"/>
  <c r="DP897" i="15"/>
  <c r="DQ361" i="15"/>
  <c r="DQ24" i="15"/>
  <c r="DQ409" i="15"/>
  <c r="DQ457" i="15"/>
  <c r="DQ505" i="15"/>
  <c r="DQ553" i="15"/>
  <c r="DQ786" i="15"/>
  <c r="DQ834" i="15"/>
  <c r="DQ810" i="15"/>
  <c r="DQ870" i="15"/>
  <c r="DQ897" i="15"/>
  <c r="DR361" i="15"/>
  <c r="DR24" i="15"/>
  <c r="DR409" i="15"/>
  <c r="DR457" i="15"/>
  <c r="DR505" i="15"/>
  <c r="DR553" i="15"/>
  <c r="DR786" i="15"/>
  <c r="DR834" i="15"/>
  <c r="DR810" i="15"/>
  <c r="DR870" i="15"/>
  <c r="DR897" i="15"/>
  <c r="DS361" i="15"/>
  <c r="DS24" i="15"/>
  <c r="DS409" i="15"/>
  <c r="DS457" i="15"/>
  <c r="DS505" i="15"/>
  <c r="DS553" i="15"/>
  <c r="DS786" i="15"/>
  <c r="DS834" i="15"/>
  <c r="DS810" i="15"/>
  <c r="DS870" i="15"/>
  <c r="DS897" i="15"/>
  <c r="DT361" i="15"/>
  <c r="DT24" i="15"/>
  <c r="DT409" i="15"/>
  <c r="DT457" i="15"/>
  <c r="DT505" i="15"/>
  <c r="DT553" i="15"/>
  <c r="DT786" i="15"/>
  <c r="DT834" i="15"/>
  <c r="DT810" i="15"/>
  <c r="DT870" i="15"/>
  <c r="DT897" i="15"/>
  <c r="DU361" i="15"/>
  <c r="DU24" i="15"/>
  <c r="DU409" i="15"/>
  <c r="DU457" i="15"/>
  <c r="DU505" i="15"/>
  <c r="DU553" i="15"/>
  <c r="DU786" i="15"/>
  <c r="DU834" i="15"/>
  <c r="DU810" i="15"/>
  <c r="DU870" i="15"/>
  <c r="DU897" i="15"/>
  <c r="DV361" i="15"/>
  <c r="DV24" i="15"/>
  <c r="DV409" i="15"/>
  <c r="DV457" i="15"/>
  <c r="DV505" i="15"/>
  <c r="DV553" i="15"/>
  <c r="DV786" i="15"/>
  <c r="DV834" i="15"/>
  <c r="DV810" i="15"/>
  <c r="DV870" i="15"/>
  <c r="DV897" i="15"/>
  <c r="DW361" i="15"/>
  <c r="DW24" i="15"/>
  <c r="DW409" i="15"/>
  <c r="DW457" i="15"/>
  <c r="DW505" i="15"/>
  <c r="DW553" i="15"/>
  <c r="DW786" i="15"/>
  <c r="DW834" i="15"/>
  <c r="DW810" i="15"/>
  <c r="DW870" i="15"/>
  <c r="DW897" i="15"/>
  <c r="DX361" i="15"/>
  <c r="DX24" i="15"/>
  <c r="DX409" i="15"/>
  <c r="DX457" i="15"/>
  <c r="DX505" i="15"/>
  <c r="DX553" i="15"/>
  <c r="DX786" i="15"/>
  <c r="DX834" i="15"/>
  <c r="DX810" i="15"/>
  <c r="DX870" i="15"/>
  <c r="DX897" i="15"/>
  <c r="DY361" i="15"/>
  <c r="DY24" i="15"/>
  <c r="DY409" i="15"/>
  <c r="DY457" i="15"/>
  <c r="DY505" i="15"/>
  <c r="DY553" i="15"/>
  <c r="DY786" i="15"/>
  <c r="DY834" i="15"/>
  <c r="DY810" i="15"/>
  <c r="DY870" i="15"/>
  <c r="DY897" i="15"/>
  <c r="G897" i="15"/>
  <c r="D924" i="15"/>
  <c r="E924" i="15"/>
  <c r="F924" i="15"/>
  <c r="I924" i="15"/>
  <c r="J362" i="15"/>
  <c r="J25" i="15"/>
  <c r="J410" i="15"/>
  <c r="J458" i="15"/>
  <c r="J506" i="15"/>
  <c r="J554" i="15"/>
  <c r="J787" i="15"/>
  <c r="J835" i="15"/>
  <c r="J811" i="15"/>
  <c r="J871" i="15"/>
  <c r="J898" i="15"/>
  <c r="K362" i="15"/>
  <c r="K25" i="15"/>
  <c r="K410" i="15"/>
  <c r="K458" i="15"/>
  <c r="K506" i="15"/>
  <c r="K554" i="15"/>
  <c r="K787" i="15"/>
  <c r="K835" i="15"/>
  <c r="K811" i="15"/>
  <c r="K871" i="15"/>
  <c r="K898" i="15"/>
  <c r="L362" i="15"/>
  <c r="L25" i="15"/>
  <c r="L410" i="15"/>
  <c r="L458" i="15"/>
  <c r="L506" i="15"/>
  <c r="L554" i="15"/>
  <c r="L787" i="15"/>
  <c r="L835" i="15"/>
  <c r="L811" i="15"/>
  <c r="L871" i="15"/>
  <c r="L898" i="15"/>
  <c r="M362" i="15"/>
  <c r="M25" i="15"/>
  <c r="M410" i="15"/>
  <c r="M458" i="15"/>
  <c r="M506" i="15"/>
  <c r="M554" i="15"/>
  <c r="M787" i="15"/>
  <c r="M835" i="15"/>
  <c r="M811" i="15"/>
  <c r="M871" i="15"/>
  <c r="M898" i="15"/>
  <c r="N362" i="15"/>
  <c r="N25" i="15"/>
  <c r="N410" i="15"/>
  <c r="N458" i="15"/>
  <c r="N506" i="15"/>
  <c r="N554" i="15"/>
  <c r="N787" i="15"/>
  <c r="N835" i="15"/>
  <c r="N811" i="15"/>
  <c r="N871" i="15"/>
  <c r="N898" i="15"/>
  <c r="O362" i="15"/>
  <c r="O25" i="15"/>
  <c r="O410" i="15"/>
  <c r="O458" i="15"/>
  <c r="O506" i="15"/>
  <c r="O554" i="15"/>
  <c r="O787" i="15"/>
  <c r="O835" i="15"/>
  <c r="O811" i="15"/>
  <c r="O871" i="15"/>
  <c r="O898" i="15"/>
  <c r="P362" i="15"/>
  <c r="P25" i="15"/>
  <c r="P410" i="15"/>
  <c r="P458" i="15"/>
  <c r="P506" i="15"/>
  <c r="P554" i="15"/>
  <c r="P787" i="15"/>
  <c r="P835" i="15"/>
  <c r="P811" i="15"/>
  <c r="P871" i="15"/>
  <c r="P898" i="15"/>
  <c r="Q362" i="15"/>
  <c r="Q25" i="15"/>
  <c r="Q410" i="15"/>
  <c r="Q458" i="15"/>
  <c r="Q506" i="15"/>
  <c r="Q554" i="15"/>
  <c r="Q787" i="15"/>
  <c r="Q835" i="15"/>
  <c r="Q811" i="15"/>
  <c r="Q871" i="15"/>
  <c r="Q898" i="15"/>
  <c r="R362" i="15"/>
  <c r="R25" i="15"/>
  <c r="R410" i="15"/>
  <c r="R458" i="15"/>
  <c r="R506" i="15"/>
  <c r="R554" i="15"/>
  <c r="R787" i="15"/>
  <c r="R835" i="15"/>
  <c r="R811" i="15"/>
  <c r="R871" i="15"/>
  <c r="R898" i="15"/>
  <c r="S362" i="15"/>
  <c r="S25" i="15"/>
  <c r="S410" i="15"/>
  <c r="S458" i="15"/>
  <c r="S506" i="15"/>
  <c r="S554" i="15"/>
  <c r="S787" i="15"/>
  <c r="S835" i="15"/>
  <c r="S811" i="15"/>
  <c r="S871" i="15"/>
  <c r="S898" i="15"/>
  <c r="T362" i="15"/>
  <c r="T25" i="15"/>
  <c r="T410" i="15"/>
  <c r="T458" i="15"/>
  <c r="T506" i="15"/>
  <c r="T554" i="15"/>
  <c r="T787" i="15"/>
  <c r="T835" i="15"/>
  <c r="T811" i="15"/>
  <c r="T871" i="15"/>
  <c r="T898" i="15"/>
  <c r="E362" i="15"/>
  <c r="U362" i="15"/>
  <c r="U25" i="15"/>
  <c r="U410" i="15"/>
  <c r="U458" i="15"/>
  <c r="U506" i="15"/>
  <c r="U554" i="15"/>
  <c r="U787" i="15"/>
  <c r="U835" i="15"/>
  <c r="U811" i="15"/>
  <c r="U871" i="15"/>
  <c r="U898" i="15"/>
  <c r="V362" i="15"/>
  <c r="V25" i="15"/>
  <c r="V410" i="15"/>
  <c r="V458" i="15"/>
  <c r="V506" i="15"/>
  <c r="V554" i="15"/>
  <c r="V787" i="15"/>
  <c r="V835" i="15"/>
  <c r="V811" i="15"/>
  <c r="V871" i="15"/>
  <c r="V898" i="15"/>
  <c r="W362" i="15"/>
  <c r="E25" i="15"/>
  <c r="F25" i="15"/>
  <c r="W25" i="15"/>
  <c r="W410" i="15"/>
  <c r="W458" i="15"/>
  <c r="W506" i="15"/>
  <c r="W554" i="15"/>
  <c r="W787" i="15"/>
  <c r="W835" i="15"/>
  <c r="W811" i="15"/>
  <c r="W871" i="15"/>
  <c r="W898" i="15"/>
  <c r="X362" i="15"/>
  <c r="X25" i="15"/>
  <c r="X410" i="15"/>
  <c r="X458" i="15"/>
  <c r="X506" i="15"/>
  <c r="X554" i="15"/>
  <c r="X787" i="15"/>
  <c r="X835" i="15"/>
  <c r="X811" i="15"/>
  <c r="X871" i="15"/>
  <c r="X898" i="15"/>
  <c r="Y362" i="15"/>
  <c r="Y25" i="15"/>
  <c r="Y410" i="15"/>
  <c r="Y458" i="15"/>
  <c r="Y506" i="15"/>
  <c r="Y554" i="15"/>
  <c r="Y787" i="15"/>
  <c r="Y835" i="15"/>
  <c r="Y811" i="15"/>
  <c r="Y871" i="15"/>
  <c r="Y898" i="15"/>
  <c r="Z362" i="15"/>
  <c r="Z25" i="15"/>
  <c r="Z410" i="15"/>
  <c r="Z458" i="15"/>
  <c r="Z506" i="15"/>
  <c r="Z554" i="15"/>
  <c r="Z787" i="15"/>
  <c r="Z835" i="15"/>
  <c r="Z811" i="15"/>
  <c r="Z871" i="15"/>
  <c r="Z898" i="15"/>
  <c r="AA362" i="15"/>
  <c r="AA25" i="15"/>
  <c r="AA410" i="15"/>
  <c r="AA458" i="15"/>
  <c r="AA506" i="15"/>
  <c r="AA554" i="15"/>
  <c r="AA787" i="15"/>
  <c r="AA835" i="15"/>
  <c r="AA811" i="15"/>
  <c r="AA871" i="15"/>
  <c r="AA898" i="15"/>
  <c r="AB362" i="15"/>
  <c r="AB25" i="15"/>
  <c r="AB410" i="15"/>
  <c r="AB458" i="15"/>
  <c r="AB506" i="15"/>
  <c r="AB554" i="15"/>
  <c r="AB787" i="15"/>
  <c r="AB835" i="15"/>
  <c r="AB811" i="15"/>
  <c r="AB871" i="15"/>
  <c r="AB898" i="15"/>
  <c r="AC362" i="15"/>
  <c r="AC25" i="15"/>
  <c r="AC410" i="15"/>
  <c r="AC458" i="15"/>
  <c r="AC506" i="15"/>
  <c r="AC554" i="15"/>
  <c r="AC787" i="15"/>
  <c r="AC835" i="15"/>
  <c r="AC811" i="15"/>
  <c r="AC871" i="15"/>
  <c r="AC898" i="15"/>
  <c r="AD362" i="15"/>
  <c r="AD25" i="15"/>
  <c r="AD410" i="15"/>
  <c r="AD458" i="15"/>
  <c r="AD506" i="15"/>
  <c r="AD554" i="15"/>
  <c r="AD787" i="15"/>
  <c r="AD835" i="15"/>
  <c r="AD811" i="15"/>
  <c r="AD871" i="15"/>
  <c r="AD898" i="15"/>
  <c r="AE362" i="15"/>
  <c r="AE25" i="15"/>
  <c r="AE410" i="15"/>
  <c r="AE458" i="15"/>
  <c r="AE506" i="15"/>
  <c r="AE554" i="15"/>
  <c r="AE787" i="15"/>
  <c r="AE835" i="15"/>
  <c r="AE811" i="15"/>
  <c r="AE871" i="15"/>
  <c r="AE898" i="15"/>
  <c r="AF362" i="15"/>
  <c r="AF25" i="15"/>
  <c r="AF410" i="15"/>
  <c r="AF458" i="15"/>
  <c r="AF506" i="15"/>
  <c r="AF554" i="15"/>
  <c r="AF787" i="15"/>
  <c r="AF835" i="15"/>
  <c r="AF811" i="15"/>
  <c r="AF871" i="15"/>
  <c r="AF898" i="15"/>
  <c r="AG362" i="15"/>
  <c r="AG25" i="15"/>
  <c r="AG410" i="15"/>
  <c r="AG458" i="15"/>
  <c r="AG506" i="15"/>
  <c r="AG554" i="15"/>
  <c r="AG787" i="15"/>
  <c r="AG835" i="15"/>
  <c r="AG811" i="15"/>
  <c r="AG871" i="15"/>
  <c r="AG898" i="15"/>
  <c r="AH362" i="15"/>
  <c r="AH25" i="15"/>
  <c r="AH410" i="15"/>
  <c r="AH458" i="15"/>
  <c r="AH506" i="15"/>
  <c r="AH554" i="15"/>
  <c r="AH787" i="15"/>
  <c r="AH835" i="15"/>
  <c r="AH811" i="15"/>
  <c r="AH871" i="15"/>
  <c r="AH898" i="15"/>
  <c r="AI362" i="15"/>
  <c r="AI25" i="15"/>
  <c r="AI410" i="15"/>
  <c r="AI458" i="15"/>
  <c r="AI506" i="15"/>
  <c r="AI554" i="15"/>
  <c r="AI787" i="15"/>
  <c r="AI835" i="15"/>
  <c r="AI811" i="15"/>
  <c r="AI871" i="15"/>
  <c r="AI898" i="15"/>
  <c r="AJ362" i="15"/>
  <c r="AJ25" i="15"/>
  <c r="AJ410" i="15"/>
  <c r="AJ458" i="15"/>
  <c r="AJ506" i="15"/>
  <c r="AJ554" i="15"/>
  <c r="AJ787" i="15"/>
  <c r="AJ835" i="15"/>
  <c r="AJ811" i="15"/>
  <c r="AJ871" i="15"/>
  <c r="AJ898" i="15"/>
  <c r="AK362" i="15"/>
  <c r="AK25" i="15"/>
  <c r="AK410" i="15"/>
  <c r="AK458" i="15"/>
  <c r="AK506" i="15"/>
  <c r="AK554" i="15"/>
  <c r="AK787" i="15"/>
  <c r="AK835" i="15"/>
  <c r="AK811" i="15"/>
  <c r="AK871" i="15"/>
  <c r="AK898" i="15"/>
  <c r="AL362" i="15"/>
  <c r="AL25" i="15"/>
  <c r="AL410" i="15"/>
  <c r="AL458" i="15"/>
  <c r="AL506" i="15"/>
  <c r="AL554" i="15"/>
  <c r="AL787" i="15"/>
  <c r="AL835" i="15"/>
  <c r="AL811" i="15"/>
  <c r="AL871" i="15"/>
  <c r="AL898" i="15"/>
  <c r="AM362" i="15"/>
  <c r="AM25" i="15"/>
  <c r="AM410" i="15"/>
  <c r="AM458" i="15"/>
  <c r="AM506" i="15"/>
  <c r="AM554" i="15"/>
  <c r="AM787" i="15"/>
  <c r="AM835" i="15"/>
  <c r="AM811" i="15"/>
  <c r="AM871" i="15"/>
  <c r="AM898" i="15"/>
  <c r="AN362" i="15"/>
  <c r="AN25" i="15"/>
  <c r="AN410" i="15"/>
  <c r="AN458" i="15"/>
  <c r="AN506" i="15"/>
  <c r="AN554" i="15"/>
  <c r="AN787" i="15"/>
  <c r="AN835" i="15"/>
  <c r="AN811" i="15"/>
  <c r="AN871" i="15"/>
  <c r="AN898" i="15"/>
  <c r="AO362" i="15"/>
  <c r="AO25" i="15"/>
  <c r="AO410" i="15"/>
  <c r="AO458" i="15"/>
  <c r="AO506" i="15"/>
  <c r="AO554" i="15"/>
  <c r="AO787" i="15"/>
  <c r="AO835" i="15"/>
  <c r="AO811" i="15"/>
  <c r="AO871" i="15"/>
  <c r="AO898" i="15"/>
  <c r="AP362" i="15"/>
  <c r="AP25" i="15"/>
  <c r="AP410" i="15"/>
  <c r="AP458" i="15"/>
  <c r="AP506" i="15"/>
  <c r="AP554" i="15"/>
  <c r="AP787" i="15"/>
  <c r="AP835" i="15"/>
  <c r="AP811" i="15"/>
  <c r="AP871" i="15"/>
  <c r="AP898" i="15"/>
  <c r="AQ362" i="15"/>
  <c r="AQ25" i="15"/>
  <c r="AQ410" i="15"/>
  <c r="AQ458" i="15"/>
  <c r="AQ506" i="15"/>
  <c r="AQ554" i="15"/>
  <c r="AQ787" i="15"/>
  <c r="AQ835" i="15"/>
  <c r="AQ811" i="15"/>
  <c r="AQ871" i="15"/>
  <c r="AQ898" i="15"/>
  <c r="AR362" i="15"/>
  <c r="AR25" i="15"/>
  <c r="AR410" i="15"/>
  <c r="AR458" i="15"/>
  <c r="AR506" i="15"/>
  <c r="AR554" i="15"/>
  <c r="AR787" i="15"/>
  <c r="AR835" i="15"/>
  <c r="AR811" i="15"/>
  <c r="AR871" i="15"/>
  <c r="AR898" i="15"/>
  <c r="AS362" i="15"/>
  <c r="AS25" i="15"/>
  <c r="AS410" i="15"/>
  <c r="AS458" i="15"/>
  <c r="AS506" i="15"/>
  <c r="AS554" i="15"/>
  <c r="AS787" i="15"/>
  <c r="AS835" i="15"/>
  <c r="AS811" i="15"/>
  <c r="AS871" i="15"/>
  <c r="AS898" i="15"/>
  <c r="AT362" i="15"/>
  <c r="AT25" i="15"/>
  <c r="AT410" i="15"/>
  <c r="AT458" i="15"/>
  <c r="AT506" i="15"/>
  <c r="AT554" i="15"/>
  <c r="AT787" i="15"/>
  <c r="AT835" i="15"/>
  <c r="AT811" i="15"/>
  <c r="AT871" i="15"/>
  <c r="AT898" i="15"/>
  <c r="AU362" i="15"/>
  <c r="AU25" i="15"/>
  <c r="AU410" i="15"/>
  <c r="AU458" i="15"/>
  <c r="AU506" i="15"/>
  <c r="AU554" i="15"/>
  <c r="AU787" i="15"/>
  <c r="AU835" i="15"/>
  <c r="AU811" i="15"/>
  <c r="AU871" i="15"/>
  <c r="AU898" i="15"/>
  <c r="AV362" i="15"/>
  <c r="AV25" i="15"/>
  <c r="AV410" i="15"/>
  <c r="AV458" i="15"/>
  <c r="AV506" i="15"/>
  <c r="AV554" i="15"/>
  <c r="AV787" i="15"/>
  <c r="AV835" i="15"/>
  <c r="AV811" i="15"/>
  <c r="AV871" i="15"/>
  <c r="AV898" i="15"/>
  <c r="AW362" i="15"/>
  <c r="AW25" i="15"/>
  <c r="AW410" i="15"/>
  <c r="AW458" i="15"/>
  <c r="AW506" i="15"/>
  <c r="AW554" i="15"/>
  <c r="AW787" i="15"/>
  <c r="AW835" i="15"/>
  <c r="AW811" i="15"/>
  <c r="AW871" i="15"/>
  <c r="AW898" i="15"/>
  <c r="AX362" i="15"/>
  <c r="AX25" i="15"/>
  <c r="AX410" i="15"/>
  <c r="AX458" i="15"/>
  <c r="AX506" i="15"/>
  <c r="AX554" i="15"/>
  <c r="AX787" i="15"/>
  <c r="AX835" i="15"/>
  <c r="AX811" i="15"/>
  <c r="AX871" i="15"/>
  <c r="AX898" i="15"/>
  <c r="AY362" i="15"/>
  <c r="AY25" i="15"/>
  <c r="AY410" i="15"/>
  <c r="AY458" i="15"/>
  <c r="AY506" i="15"/>
  <c r="AY554" i="15"/>
  <c r="AY787" i="15"/>
  <c r="AY835" i="15"/>
  <c r="AY811" i="15"/>
  <c r="AY871" i="15"/>
  <c r="AY898" i="15"/>
  <c r="AZ362" i="15"/>
  <c r="AZ25" i="15"/>
  <c r="AZ410" i="15"/>
  <c r="AZ458" i="15"/>
  <c r="AZ506" i="15"/>
  <c r="AZ554" i="15"/>
  <c r="AZ787" i="15"/>
  <c r="AZ835" i="15"/>
  <c r="AZ811" i="15"/>
  <c r="AZ871" i="15"/>
  <c r="AZ898" i="15"/>
  <c r="BA362" i="15"/>
  <c r="BA25" i="15"/>
  <c r="BA410" i="15"/>
  <c r="BA458" i="15"/>
  <c r="BA506" i="15"/>
  <c r="BA554" i="15"/>
  <c r="BA787" i="15"/>
  <c r="BA835" i="15"/>
  <c r="BA811" i="15"/>
  <c r="BA871" i="15"/>
  <c r="BA898" i="15"/>
  <c r="BB362" i="15"/>
  <c r="BB25" i="15"/>
  <c r="BB410" i="15"/>
  <c r="BB458" i="15"/>
  <c r="BB506" i="15"/>
  <c r="BB554" i="15"/>
  <c r="BB787" i="15"/>
  <c r="BB835" i="15"/>
  <c r="BB811" i="15"/>
  <c r="BB871" i="15"/>
  <c r="BB898" i="15"/>
  <c r="BC362" i="15"/>
  <c r="BC25" i="15"/>
  <c r="BC410" i="15"/>
  <c r="BC458" i="15"/>
  <c r="BC506" i="15"/>
  <c r="BC554" i="15"/>
  <c r="BC787" i="15"/>
  <c r="BC835" i="15"/>
  <c r="BC811" i="15"/>
  <c r="BC871" i="15"/>
  <c r="BC898" i="15"/>
  <c r="BD362" i="15"/>
  <c r="BD25" i="15"/>
  <c r="BD410" i="15"/>
  <c r="BD458" i="15"/>
  <c r="BD506" i="15"/>
  <c r="BD554" i="15"/>
  <c r="BD787" i="15"/>
  <c r="BD835" i="15"/>
  <c r="BD811" i="15"/>
  <c r="BD871" i="15"/>
  <c r="BD898" i="15"/>
  <c r="BE362" i="15"/>
  <c r="BE25" i="15"/>
  <c r="BE410" i="15"/>
  <c r="BE458" i="15"/>
  <c r="BE506" i="15"/>
  <c r="BE554" i="15"/>
  <c r="BE787" i="15"/>
  <c r="BE835" i="15"/>
  <c r="BE811" i="15"/>
  <c r="BE871" i="15"/>
  <c r="BE898" i="15"/>
  <c r="BF362" i="15"/>
  <c r="BF25" i="15"/>
  <c r="BF410" i="15"/>
  <c r="BF458" i="15"/>
  <c r="BF506" i="15"/>
  <c r="BF554" i="15"/>
  <c r="BF787" i="15"/>
  <c r="BF835" i="15"/>
  <c r="BF811" i="15"/>
  <c r="BF871" i="15"/>
  <c r="BF898" i="15"/>
  <c r="BG362" i="15"/>
  <c r="BG25" i="15"/>
  <c r="BG410" i="15"/>
  <c r="BG458" i="15"/>
  <c r="BG506" i="15"/>
  <c r="BG554" i="15"/>
  <c r="BG787" i="15"/>
  <c r="BG835" i="15"/>
  <c r="BG811" i="15"/>
  <c r="BG871" i="15"/>
  <c r="BG898" i="15"/>
  <c r="BH362" i="15"/>
  <c r="BH25" i="15"/>
  <c r="BH410" i="15"/>
  <c r="BH458" i="15"/>
  <c r="BH506" i="15"/>
  <c r="BH554" i="15"/>
  <c r="BH787" i="15"/>
  <c r="BH835" i="15"/>
  <c r="BH811" i="15"/>
  <c r="BH871" i="15"/>
  <c r="BH898" i="15"/>
  <c r="BI362" i="15"/>
  <c r="BI25" i="15"/>
  <c r="BI410" i="15"/>
  <c r="BI458" i="15"/>
  <c r="BI506" i="15"/>
  <c r="BI554" i="15"/>
  <c r="BI787" i="15"/>
  <c r="BI835" i="15"/>
  <c r="BI811" i="15"/>
  <c r="BI871" i="15"/>
  <c r="BI898" i="15"/>
  <c r="BJ362" i="15"/>
  <c r="BJ25" i="15"/>
  <c r="BJ410" i="15"/>
  <c r="BJ458" i="15"/>
  <c r="BJ506" i="15"/>
  <c r="BJ554" i="15"/>
  <c r="BJ787" i="15"/>
  <c r="BJ835" i="15"/>
  <c r="BJ811" i="15"/>
  <c r="BJ871" i="15"/>
  <c r="BJ898" i="15"/>
  <c r="BK362" i="15"/>
  <c r="BK25" i="15"/>
  <c r="BK410" i="15"/>
  <c r="BK458" i="15"/>
  <c r="BK506" i="15"/>
  <c r="BK554" i="15"/>
  <c r="BK787" i="15"/>
  <c r="BK835" i="15"/>
  <c r="BK811" i="15"/>
  <c r="BK871" i="15"/>
  <c r="BK898" i="15"/>
  <c r="BL362" i="15"/>
  <c r="BL25" i="15"/>
  <c r="BL410" i="15"/>
  <c r="BL458" i="15"/>
  <c r="BL506" i="15"/>
  <c r="BL554" i="15"/>
  <c r="BL787" i="15"/>
  <c r="BL835" i="15"/>
  <c r="BL811" i="15"/>
  <c r="BL871" i="15"/>
  <c r="BL898" i="15"/>
  <c r="BM362" i="15"/>
  <c r="BM25" i="15"/>
  <c r="BM410" i="15"/>
  <c r="BM458" i="15"/>
  <c r="BM506" i="15"/>
  <c r="BM554" i="15"/>
  <c r="BM787" i="15"/>
  <c r="BM835" i="15"/>
  <c r="BM811" i="15"/>
  <c r="BM871" i="15"/>
  <c r="BM898" i="15"/>
  <c r="BN362" i="15"/>
  <c r="BN25" i="15"/>
  <c r="BN410" i="15"/>
  <c r="BN458" i="15"/>
  <c r="BN506" i="15"/>
  <c r="BN554" i="15"/>
  <c r="BN787" i="15"/>
  <c r="BN835" i="15"/>
  <c r="BN811" i="15"/>
  <c r="BN871" i="15"/>
  <c r="BN898" i="15"/>
  <c r="BO362" i="15"/>
  <c r="BO25" i="15"/>
  <c r="BO410" i="15"/>
  <c r="BO458" i="15"/>
  <c r="BO506" i="15"/>
  <c r="BO554" i="15"/>
  <c r="BO787" i="15"/>
  <c r="BO835" i="15"/>
  <c r="BO811" i="15"/>
  <c r="BO871" i="15"/>
  <c r="BO898" i="15"/>
  <c r="BP362" i="15"/>
  <c r="BP25" i="15"/>
  <c r="BP410" i="15"/>
  <c r="BP458" i="15"/>
  <c r="BP506" i="15"/>
  <c r="BP554" i="15"/>
  <c r="BP787" i="15"/>
  <c r="BP835" i="15"/>
  <c r="BP811" i="15"/>
  <c r="BP871" i="15"/>
  <c r="BP898" i="15"/>
  <c r="BQ362" i="15"/>
  <c r="BQ25" i="15"/>
  <c r="BQ410" i="15"/>
  <c r="BQ458" i="15"/>
  <c r="BQ506" i="15"/>
  <c r="BQ554" i="15"/>
  <c r="BQ787" i="15"/>
  <c r="BQ835" i="15"/>
  <c r="BQ811" i="15"/>
  <c r="BQ871" i="15"/>
  <c r="BQ898" i="15"/>
  <c r="BR362" i="15"/>
  <c r="BR25" i="15"/>
  <c r="BR410" i="15"/>
  <c r="BR458" i="15"/>
  <c r="BR506" i="15"/>
  <c r="BR554" i="15"/>
  <c r="BR787" i="15"/>
  <c r="BR835" i="15"/>
  <c r="BR811" i="15"/>
  <c r="BR871" i="15"/>
  <c r="BR898" i="15"/>
  <c r="BS362" i="15"/>
  <c r="BS25" i="15"/>
  <c r="BS410" i="15"/>
  <c r="BS458" i="15"/>
  <c r="BS506" i="15"/>
  <c r="BS554" i="15"/>
  <c r="BS787" i="15"/>
  <c r="BS835" i="15"/>
  <c r="BS811" i="15"/>
  <c r="BS871" i="15"/>
  <c r="BS898" i="15"/>
  <c r="BT362" i="15"/>
  <c r="BT25" i="15"/>
  <c r="BT410" i="15"/>
  <c r="BT458" i="15"/>
  <c r="BT506" i="15"/>
  <c r="BT554" i="15"/>
  <c r="BT787" i="15"/>
  <c r="BT835" i="15"/>
  <c r="BT811" i="15"/>
  <c r="BT871" i="15"/>
  <c r="BT898" i="15"/>
  <c r="BU362" i="15"/>
  <c r="BU25" i="15"/>
  <c r="BU410" i="15"/>
  <c r="BU458" i="15"/>
  <c r="BU506" i="15"/>
  <c r="BU554" i="15"/>
  <c r="BU787" i="15"/>
  <c r="BU835" i="15"/>
  <c r="BU811" i="15"/>
  <c r="BU871" i="15"/>
  <c r="BU898" i="15"/>
  <c r="BV362" i="15"/>
  <c r="BV25" i="15"/>
  <c r="BV410" i="15"/>
  <c r="BV458" i="15"/>
  <c r="BV506" i="15"/>
  <c r="BV554" i="15"/>
  <c r="BV787" i="15"/>
  <c r="BV835" i="15"/>
  <c r="BV811" i="15"/>
  <c r="BV871" i="15"/>
  <c r="BV898" i="15"/>
  <c r="BW362" i="15"/>
  <c r="BW25" i="15"/>
  <c r="BW410" i="15"/>
  <c r="BW458" i="15"/>
  <c r="BW506" i="15"/>
  <c r="BW554" i="15"/>
  <c r="BW787" i="15"/>
  <c r="BW835" i="15"/>
  <c r="BW811" i="15"/>
  <c r="BW871" i="15"/>
  <c r="BW898" i="15"/>
  <c r="BX362" i="15"/>
  <c r="BX25" i="15"/>
  <c r="BX410" i="15"/>
  <c r="BX458" i="15"/>
  <c r="BX506" i="15"/>
  <c r="BX554" i="15"/>
  <c r="BX787" i="15"/>
  <c r="BX835" i="15"/>
  <c r="BX811" i="15"/>
  <c r="BX871" i="15"/>
  <c r="BX898" i="15"/>
  <c r="BY362" i="15"/>
  <c r="BY25" i="15"/>
  <c r="BY410" i="15"/>
  <c r="BY458" i="15"/>
  <c r="BY506" i="15"/>
  <c r="BY554" i="15"/>
  <c r="BY787" i="15"/>
  <c r="BY835" i="15"/>
  <c r="BY811" i="15"/>
  <c r="BY871" i="15"/>
  <c r="BY898" i="15"/>
  <c r="BZ362" i="15"/>
  <c r="BZ25" i="15"/>
  <c r="BZ410" i="15"/>
  <c r="BZ458" i="15"/>
  <c r="BZ506" i="15"/>
  <c r="BZ554" i="15"/>
  <c r="BZ787" i="15"/>
  <c r="BZ835" i="15"/>
  <c r="BZ811" i="15"/>
  <c r="BZ871" i="15"/>
  <c r="BZ898" i="15"/>
  <c r="CA362" i="15"/>
  <c r="CA25" i="15"/>
  <c r="CA410" i="15"/>
  <c r="CA458" i="15"/>
  <c r="CA506" i="15"/>
  <c r="CA554" i="15"/>
  <c r="CA787" i="15"/>
  <c r="CA835" i="15"/>
  <c r="CA811" i="15"/>
  <c r="CA871" i="15"/>
  <c r="CA898" i="15"/>
  <c r="CB362" i="15"/>
  <c r="CB25" i="15"/>
  <c r="CB410" i="15"/>
  <c r="CB458" i="15"/>
  <c r="CB506" i="15"/>
  <c r="CB554" i="15"/>
  <c r="CB787" i="15"/>
  <c r="CB835" i="15"/>
  <c r="CB811" i="15"/>
  <c r="CB871" i="15"/>
  <c r="CB898" i="15"/>
  <c r="CC362" i="15"/>
  <c r="CC25" i="15"/>
  <c r="CC410" i="15"/>
  <c r="CC458" i="15"/>
  <c r="CC506" i="15"/>
  <c r="CC554" i="15"/>
  <c r="CC787" i="15"/>
  <c r="CC835" i="15"/>
  <c r="CC811" i="15"/>
  <c r="CC871" i="15"/>
  <c r="CC898" i="15"/>
  <c r="CD362" i="15"/>
  <c r="CD25" i="15"/>
  <c r="CD410" i="15"/>
  <c r="CD458" i="15"/>
  <c r="CD506" i="15"/>
  <c r="CD554" i="15"/>
  <c r="CD787" i="15"/>
  <c r="CD835" i="15"/>
  <c r="CD811" i="15"/>
  <c r="CD871" i="15"/>
  <c r="CD898" i="15"/>
  <c r="CE362" i="15"/>
  <c r="CE25" i="15"/>
  <c r="CE410" i="15"/>
  <c r="CE458" i="15"/>
  <c r="CE506" i="15"/>
  <c r="CE554" i="15"/>
  <c r="CE787" i="15"/>
  <c r="CE835" i="15"/>
  <c r="CE811" i="15"/>
  <c r="CE871" i="15"/>
  <c r="CE898" i="15"/>
  <c r="CF362" i="15"/>
  <c r="CF25" i="15"/>
  <c r="CF410" i="15"/>
  <c r="CF458" i="15"/>
  <c r="CF506" i="15"/>
  <c r="CF554" i="15"/>
  <c r="CF787" i="15"/>
  <c r="CF835" i="15"/>
  <c r="CF811" i="15"/>
  <c r="CF871" i="15"/>
  <c r="CF898" i="15"/>
  <c r="CG362" i="15"/>
  <c r="CG25" i="15"/>
  <c r="CG410" i="15"/>
  <c r="CG458" i="15"/>
  <c r="CG506" i="15"/>
  <c r="CG554" i="15"/>
  <c r="CG787" i="15"/>
  <c r="CG835" i="15"/>
  <c r="CG811" i="15"/>
  <c r="CG871" i="15"/>
  <c r="CG898" i="15"/>
  <c r="CH362" i="15"/>
  <c r="CH25" i="15"/>
  <c r="CH410" i="15"/>
  <c r="CH458" i="15"/>
  <c r="CH506" i="15"/>
  <c r="CH554" i="15"/>
  <c r="CH787" i="15"/>
  <c r="CH835" i="15"/>
  <c r="CH811" i="15"/>
  <c r="CH871" i="15"/>
  <c r="CH898" i="15"/>
  <c r="CI362" i="15"/>
  <c r="CI25" i="15"/>
  <c r="CI410" i="15"/>
  <c r="CI458" i="15"/>
  <c r="CI506" i="15"/>
  <c r="CI554" i="15"/>
  <c r="CI787" i="15"/>
  <c r="CI835" i="15"/>
  <c r="CI811" i="15"/>
  <c r="CI871" i="15"/>
  <c r="CI898" i="15"/>
  <c r="CJ362" i="15"/>
  <c r="CJ25" i="15"/>
  <c r="CJ410" i="15"/>
  <c r="CJ458" i="15"/>
  <c r="CJ506" i="15"/>
  <c r="CJ554" i="15"/>
  <c r="CJ787" i="15"/>
  <c r="CJ835" i="15"/>
  <c r="CJ811" i="15"/>
  <c r="CJ871" i="15"/>
  <c r="CJ898" i="15"/>
  <c r="CK362" i="15"/>
  <c r="CK25" i="15"/>
  <c r="CK410" i="15"/>
  <c r="CK458" i="15"/>
  <c r="CK506" i="15"/>
  <c r="CK554" i="15"/>
  <c r="CK787" i="15"/>
  <c r="CK835" i="15"/>
  <c r="CK811" i="15"/>
  <c r="CK871" i="15"/>
  <c r="CK898" i="15"/>
  <c r="CL362" i="15"/>
  <c r="CL25" i="15"/>
  <c r="CL410" i="15"/>
  <c r="CL458" i="15"/>
  <c r="CL506" i="15"/>
  <c r="CL554" i="15"/>
  <c r="CL787" i="15"/>
  <c r="CL835" i="15"/>
  <c r="CL811" i="15"/>
  <c r="CL871" i="15"/>
  <c r="CL898" i="15"/>
  <c r="CM362" i="15"/>
  <c r="CM25" i="15"/>
  <c r="CM410" i="15"/>
  <c r="CM458" i="15"/>
  <c r="CM506" i="15"/>
  <c r="CM554" i="15"/>
  <c r="CM787" i="15"/>
  <c r="CM835" i="15"/>
  <c r="CM811" i="15"/>
  <c r="CM871" i="15"/>
  <c r="CM898" i="15"/>
  <c r="CN362" i="15"/>
  <c r="CN25" i="15"/>
  <c r="CN410" i="15"/>
  <c r="CN458" i="15"/>
  <c r="CN506" i="15"/>
  <c r="CN554" i="15"/>
  <c r="CN787" i="15"/>
  <c r="CN835" i="15"/>
  <c r="CN811" i="15"/>
  <c r="CN871" i="15"/>
  <c r="CN898" i="15"/>
  <c r="CO362" i="15"/>
  <c r="CO25" i="15"/>
  <c r="CO410" i="15"/>
  <c r="CO458" i="15"/>
  <c r="CO506" i="15"/>
  <c r="CO554" i="15"/>
  <c r="CO787" i="15"/>
  <c r="CO835" i="15"/>
  <c r="CO811" i="15"/>
  <c r="CO871" i="15"/>
  <c r="CO898" i="15"/>
  <c r="CP362" i="15"/>
  <c r="CP25" i="15"/>
  <c r="CP410" i="15"/>
  <c r="CP458" i="15"/>
  <c r="CP506" i="15"/>
  <c r="CP554" i="15"/>
  <c r="CP787" i="15"/>
  <c r="CP835" i="15"/>
  <c r="CP811" i="15"/>
  <c r="CP871" i="15"/>
  <c r="CP898" i="15"/>
  <c r="CQ362" i="15"/>
  <c r="CQ25" i="15"/>
  <c r="CQ410" i="15"/>
  <c r="CQ458" i="15"/>
  <c r="CQ506" i="15"/>
  <c r="CQ554" i="15"/>
  <c r="CQ787" i="15"/>
  <c r="CQ835" i="15"/>
  <c r="CQ811" i="15"/>
  <c r="CQ871" i="15"/>
  <c r="CQ898" i="15"/>
  <c r="CR362" i="15"/>
  <c r="CR25" i="15"/>
  <c r="CR410" i="15"/>
  <c r="CR458" i="15"/>
  <c r="CR506" i="15"/>
  <c r="CR554" i="15"/>
  <c r="CR787" i="15"/>
  <c r="CR835" i="15"/>
  <c r="CR811" i="15"/>
  <c r="CR871" i="15"/>
  <c r="CR898" i="15"/>
  <c r="CS362" i="15"/>
  <c r="CS25" i="15"/>
  <c r="CS410" i="15"/>
  <c r="CS458" i="15"/>
  <c r="CS506" i="15"/>
  <c r="CS554" i="15"/>
  <c r="CS787" i="15"/>
  <c r="CS835" i="15"/>
  <c r="CS811" i="15"/>
  <c r="CS871" i="15"/>
  <c r="CS898" i="15"/>
  <c r="CT362" i="15"/>
  <c r="CT25" i="15"/>
  <c r="CT410" i="15"/>
  <c r="CT458" i="15"/>
  <c r="CT506" i="15"/>
  <c r="CT554" i="15"/>
  <c r="CT787" i="15"/>
  <c r="CT835" i="15"/>
  <c r="CT811" i="15"/>
  <c r="CT871" i="15"/>
  <c r="CT898" i="15"/>
  <c r="CU362" i="15"/>
  <c r="CU25" i="15"/>
  <c r="CU410" i="15"/>
  <c r="CU458" i="15"/>
  <c r="CU506" i="15"/>
  <c r="CU554" i="15"/>
  <c r="CU787" i="15"/>
  <c r="CU835" i="15"/>
  <c r="CU811" i="15"/>
  <c r="CU871" i="15"/>
  <c r="CU898" i="15"/>
  <c r="CV362" i="15"/>
  <c r="CV25" i="15"/>
  <c r="CV410" i="15"/>
  <c r="CV458" i="15"/>
  <c r="CV506" i="15"/>
  <c r="CV554" i="15"/>
  <c r="CV787" i="15"/>
  <c r="CV835" i="15"/>
  <c r="CV811" i="15"/>
  <c r="CV871" i="15"/>
  <c r="CV898" i="15"/>
  <c r="CW362" i="15"/>
  <c r="CW25" i="15"/>
  <c r="CW410" i="15"/>
  <c r="CW458" i="15"/>
  <c r="CW506" i="15"/>
  <c r="CW554" i="15"/>
  <c r="CW787" i="15"/>
  <c r="CW835" i="15"/>
  <c r="CW811" i="15"/>
  <c r="CW871" i="15"/>
  <c r="CW898" i="15"/>
  <c r="CX362" i="15"/>
  <c r="CX25" i="15"/>
  <c r="CX410" i="15"/>
  <c r="CX458" i="15"/>
  <c r="CX506" i="15"/>
  <c r="CX554" i="15"/>
  <c r="CX787" i="15"/>
  <c r="CX835" i="15"/>
  <c r="CX811" i="15"/>
  <c r="CX871" i="15"/>
  <c r="CX898" i="15"/>
  <c r="CY362" i="15"/>
  <c r="CY25" i="15"/>
  <c r="CY410" i="15"/>
  <c r="CY458" i="15"/>
  <c r="CY506" i="15"/>
  <c r="CY554" i="15"/>
  <c r="CY787" i="15"/>
  <c r="CY835" i="15"/>
  <c r="CY811" i="15"/>
  <c r="CY871" i="15"/>
  <c r="CY898" i="15"/>
  <c r="CZ362" i="15"/>
  <c r="CZ25" i="15"/>
  <c r="CZ410" i="15"/>
  <c r="CZ458" i="15"/>
  <c r="CZ506" i="15"/>
  <c r="CZ554" i="15"/>
  <c r="CZ787" i="15"/>
  <c r="CZ835" i="15"/>
  <c r="CZ811" i="15"/>
  <c r="CZ871" i="15"/>
  <c r="CZ898" i="15"/>
  <c r="DA362" i="15"/>
  <c r="DA25" i="15"/>
  <c r="DA410" i="15"/>
  <c r="DA458" i="15"/>
  <c r="DA506" i="15"/>
  <c r="DA554" i="15"/>
  <c r="DA787" i="15"/>
  <c r="DA835" i="15"/>
  <c r="DA811" i="15"/>
  <c r="DA871" i="15"/>
  <c r="DA898" i="15"/>
  <c r="DB362" i="15"/>
  <c r="DB25" i="15"/>
  <c r="DB410" i="15"/>
  <c r="DB458" i="15"/>
  <c r="DB506" i="15"/>
  <c r="DB554" i="15"/>
  <c r="DB787" i="15"/>
  <c r="DB835" i="15"/>
  <c r="DB811" i="15"/>
  <c r="DB871" i="15"/>
  <c r="DB898" i="15"/>
  <c r="DC362" i="15"/>
  <c r="DC25" i="15"/>
  <c r="DC410" i="15"/>
  <c r="DC458" i="15"/>
  <c r="DC506" i="15"/>
  <c r="DC554" i="15"/>
  <c r="DC787" i="15"/>
  <c r="DC835" i="15"/>
  <c r="DC811" i="15"/>
  <c r="DC871" i="15"/>
  <c r="DC898" i="15"/>
  <c r="DD362" i="15"/>
  <c r="DD25" i="15"/>
  <c r="DD410" i="15"/>
  <c r="DD458" i="15"/>
  <c r="DD506" i="15"/>
  <c r="DD554" i="15"/>
  <c r="DD787" i="15"/>
  <c r="DD835" i="15"/>
  <c r="DD811" i="15"/>
  <c r="DD871" i="15"/>
  <c r="DD898" i="15"/>
  <c r="DE362" i="15"/>
  <c r="DE25" i="15"/>
  <c r="DE410" i="15"/>
  <c r="DE458" i="15"/>
  <c r="DE506" i="15"/>
  <c r="DE554" i="15"/>
  <c r="DE787" i="15"/>
  <c r="DE835" i="15"/>
  <c r="DE811" i="15"/>
  <c r="DE871" i="15"/>
  <c r="DE898" i="15"/>
  <c r="DF362" i="15"/>
  <c r="DF25" i="15"/>
  <c r="DF410" i="15"/>
  <c r="DF458" i="15"/>
  <c r="DF506" i="15"/>
  <c r="DF554" i="15"/>
  <c r="DF787" i="15"/>
  <c r="DF835" i="15"/>
  <c r="DF811" i="15"/>
  <c r="DF871" i="15"/>
  <c r="DF898" i="15"/>
  <c r="DG362" i="15"/>
  <c r="DG25" i="15"/>
  <c r="DG410" i="15"/>
  <c r="DG458" i="15"/>
  <c r="DG506" i="15"/>
  <c r="DG554" i="15"/>
  <c r="DG787" i="15"/>
  <c r="DG835" i="15"/>
  <c r="DG811" i="15"/>
  <c r="DG871" i="15"/>
  <c r="DG898" i="15"/>
  <c r="DH362" i="15"/>
  <c r="DH25" i="15"/>
  <c r="DH410" i="15"/>
  <c r="DH458" i="15"/>
  <c r="DH506" i="15"/>
  <c r="DH554" i="15"/>
  <c r="DH787" i="15"/>
  <c r="DH835" i="15"/>
  <c r="DH811" i="15"/>
  <c r="DH871" i="15"/>
  <c r="DH898" i="15"/>
  <c r="DI362" i="15"/>
  <c r="DI25" i="15"/>
  <c r="DI410" i="15"/>
  <c r="DI458" i="15"/>
  <c r="DI506" i="15"/>
  <c r="DI554" i="15"/>
  <c r="DI787" i="15"/>
  <c r="DI835" i="15"/>
  <c r="DI811" i="15"/>
  <c r="DI871" i="15"/>
  <c r="DI898" i="15"/>
  <c r="DJ362" i="15"/>
  <c r="DJ25" i="15"/>
  <c r="DJ410" i="15"/>
  <c r="DJ458" i="15"/>
  <c r="DJ506" i="15"/>
  <c r="DJ554" i="15"/>
  <c r="DJ787" i="15"/>
  <c r="DJ835" i="15"/>
  <c r="DJ811" i="15"/>
  <c r="DJ871" i="15"/>
  <c r="DJ898" i="15"/>
  <c r="DK362" i="15"/>
  <c r="DK25" i="15"/>
  <c r="DK410" i="15"/>
  <c r="DK458" i="15"/>
  <c r="DK506" i="15"/>
  <c r="DK554" i="15"/>
  <c r="DK787" i="15"/>
  <c r="DK835" i="15"/>
  <c r="DK811" i="15"/>
  <c r="DK871" i="15"/>
  <c r="DK898" i="15"/>
  <c r="DL362" i="15"/>
  <c r="DL25" i="15"/>
  <c r="DL410" i="15"/>
  <c r="DL458" i="15"/>
  <c r="DL506" i="15"/>
  <c r="DL554" i="15"/>
  <c r="DL787" i="15"/>
  <c r="DL835" i="15"/>
  <c r="DL811" i="15"/>
  <c r="DL871" i="15"/>
  <c r="DL898" i="15"/>
  <c r="DM362" i="15"/>
  <c r="DM25" i="15"/>
  <c r="DM410" i="15"/>
  <c r="DM458" i="15"/>
  <c r="DM506" i="15"/>
  <c r="DM554" i="15"/>
  <c r="DM787" i="15"/>
  <c r="DM835" i="15"/>
  <c r="DM811" i="15"/>
  <c r="DM871" i="15"/>
  <c r="DM898" i="15"/>
  <c r="DN362" i="15"/>
  <c r="DN25" i="15"/>
  <c r="DN410" i="15"/>
  <c r="DN458" i="15"/>
  <c r="DN506" i="15"/>
  <c r="DN554" i="15"/>
  <c r="DN787" i="15"/>
  <c r="DN835" i="15"/>
  <c r="DN811" i="15"/>
  <c r="DN871" i="15"/>
  <c r="DN898" i="15"/>
  <c r="DO362" i="15"/>
  <c r="DO25" i="15"/>
  <c r="DO410" i="15"/>
  <c r="DO458" i="15"/>
  <c r="DO506" i="15"/>
  <c r="DO554" i="15"/>
  <c r="DO787" i="15"/>
  <c r="DO835" i="15"/>
  <c r="DO811" i="15"/>
  <c r="DO871" i="15"/>
  <c r="DO898" i="15"/>
  <c r="DP362" i="15"/>
  <c r="DP25" i="15"/>
  <c r="DP410" i="15"/>
  <c r="DP458" i="15"/>
  <c r="DP506" i="15"/>
  <c r="DP554" i="15"/>
  <c r="DP787" i="15"/>
  <c r="DP835" i="15"/>
  <c r="DP811" i="15"/>
  <c r="DP871" i="15"/>
  <c r="DP898" i="15"/>
  <c r="DQ362" i="15"/>
  <c r="DQ25" i="15"/>
  <c r="DQ410" i="15"/>
  <c r="DQ458" i="15"/>
  <c r="DQ506" i="15"/>
  <c r="DQ554" i="15"/>
  <c r="DQ787" i="15"/>
  <c r="DQ835" i="15"/>
  <c r="DQ811" i="15"/>
  <c r="DQ871" i="15"/>
  <c r="DQ898" i="15"/>
  <c r="DR362" i="15"/>
  <c r="DR25" i="15"/>
  <c r="DR410" i="15"/>
  <c r="DR458" i="15"/>
  <c r="DR506" i="15"/>
  <c r="DR554" i="15"/>
  <c r="DR787" i="15"/>
  <c r="DR835" i="15"/>
  <c r="DR811" i="15"/>
  <c r="DR871" i="15"/>
  <c r="DR898" i="15"/>
  <c r="DS362" i="15"/>
  <c r="DS25" i="15"/>
  <c r="DS410" i="15"/>
  <c r="DS458" i="15"/>
  <c r="DS506" i="15"/>
  <c r="DS554" i="15"/>
  <c r="DS787" i="15"/>
  <c r="DS835" i="15"/>
  <c r="DS811" i="15"/>
  <c r="DS871" i="15"/>
  <c r="DS898" i="15"/>
  <c r="DT362" i="15"/>
  <c r="DT25" i="15"/>
  <c r="DT410" i="15"/>
  <c r="DT458" i="15"/>
  <c r="DT506" i="15"/>
  <c r="DT554" i="15"/>
  <c r="DT787" i="15"/>
  <c r="DT835" i="15"/>
  <c r="DT811" i="15"/>
  <c r="DT871" i="15"/>
  <c r="DT898" i="15"/>
  <c r="DU362" i="15"/>
  <c r="DU25" i="15"/>
  <c r="DU410" i="15"/>
  <c r="DU458" i="15"/>
  <c r="DU506" i="15"/>
  <c r="DU554" i="15"/>
  <c r="DU787" i="15"/>
  <c r="DU835" i="15"/>
  <c r="DU811" i="15"/>
  <c r="DU871" i="15"/>
  <c r="DU898" i="15"/>
  <c r="DV362" i="15"/>
  <c r="DV25" i="15"/>
  <c r="DV410" i="15"/>
  <c r="DV458" i="15"/>
  <c r="DV506" i="15"/>
  <c r="DV554" i="15"/>
  <c r="DV787" i="15"/>
  <c r="DV835" i="15"/>
  <c r="DV811" i="15"/>
  <c r="DV871" i="15"/>
  <c r="DV898" i="15"/>
  <c r="DW362" i="15"/>
  <c r="DW25" i="15"/>
  <c r="DW410" i="15"/>
  <c r="DW458" i="15"/>
  <c r="DW506" i="15"/>
  <c r="DW554" i="15"/>
  <c r="DW787" i="15"/>
  <c r="DW835" i="15"/>
  <c r="DW811" i="15"/>
  <c r="DW871" i="15"/>
  <c r="DW898" i="15"/>
  <c r="DX362" i="15"/>
  <c r="DX25" i="15"/>
  <c r="DX410" i="15"/>
  <c r="DX458" i="15"/>
  <c r="DX506" i="15"/>
  <c r="DX554" i="15"/>
  <c r="DX787" i="15"/>
  <c r="DX835" i="15"/>
  <c r="DX811" i="15"/>
  <c r="DX871" i="15"/>
  <c r="DX898" i="15"/>
  <c r="DY362" i="15"/>
  <c r="DY25" i="15"/>
  <c r="DY410" i="15"/>
  <c r="DY458" i="15"/>
  <c r="DY506" i="15"/>
  <c r="DY554" i="15"/>
  <c r="DY787" i="15"/>
  <c r="DY835" i="15"/>
  <c r="DY811" i="15"/>
  <c r="DY871" i="15"/>
  <c r="DY898" i="15"/>
  <c r="G898" i="15"/>
  <c r="D925" i="15"/>
  <c r="E925" i="15"/>
  <c r="F925" i="15"/>
  <c r="I925" i="15"/>
  <c r="J364" i="15"/>
  <c r="J27" i="15"/>
  <c r="J412" i="15"/>
  <c r="J460" i="15"/>
  <c r="J508" i="15"/>
  <c r="J556" i="15"/>
  <c r="J789" i="15"/>
  <c r="J837" i="15"/>
  <c r="J813" i="15"/>
  <c r="J873" i="15"/>
  <c r="J900" i="15"/>
  <c r="K364" i="15"/>
  <c r="K27" i="15"/>
  <c r="K412" i="15"/>
  <c r="K460" i="15"/>
  <c r="K508" i="15"/>
  <c r="K556" i="15"/>
  <c r="K789" i="15"/>
  <c r="K837" i="15"/>
  <c r="K813" i="15"/>
  <c r="K873" i="15"/>
  <c r="K900" i="15"/>
  <c r="L364" i="15"/>
  <c r="L27" i="15"/>
  <c r="L412" i="15"/>
  <c r="L460" i="15"/>
  <c r="L508" i="15"/>
  <c r="L556" i="15"/>
  <c r="L789" i="15"/>
  <c r="L837" i="15"/>
  <c r="L813" i="15"/>
  <c r="L873" i="15"/>
  <c r="L900" i="15"/>
  <c r="M364" i="15"/>
  <c r="M27" i="15"/>
  <c r="M412" i="15"/>
  <c r="M460" i="15"/>
  <c r="M508" i="15"/>
  <c r="M556" i="15"/>
  <c r="M789" i="15"/>
  <c r="M837" i="15"/>
  <c r="M813" i="15"/>
  <c r="M873" i="15"/>
  <c r="M900" i="15"/>
  <c r="N364" i="15"/>
  <c r="N27" i="15"/>
  <c r="N412" i="15"/>
  <c r="N460" i="15"/>
  <c r="N508" i="15"/>
  <c r="N556" i="15"/>
  <c r="N789" i="15"/>
  <c r="N837" i="15"/>
  <c r="N813" i="15"/>
  <c r="N873" i="15"/>
  <c r="N900" i="15"/>
  <c r="O364" i="15"/>
  <c r="O27" i="15"/>
  <c r="O412" i="15"/>
  <c r="O460" i="15"/>
  <c r="O508" i="15"/>
  <c r="O556" i="15"/>
  <c r="O789" i="15"/>
  <c r="O837" i="15"/>
  <c r="O813" i="15"/>
  <c r="O873" i="15"/>
  <c r="O900" i="15"/>
  <c r="P364" i="15"/>
  <c r="P27" i="15"/>
  <c r="P412" i="15"/>
  <c r="P460" i="15"/>
  <c r="P508" i="15"/>
  <c r="P556" i="15"/>
  <c r="P789" i="15"/>
  <c r="P837" i="15"/>
  <c r="P813" i="15"/>
  <c r="P873" i="15"/>
  <c r="P900" i="15"/>
  <c r="Q364" i="15"/>
  <c r="Q27" i="15"/>
  <c r="Q412" i="15"/>
  <c r="Q460" i="15"/>
  <c r="Q508" i="15"/>
  <c r="Q556" i="15"/>
  <c r="Q789" i="15"/>
  <c r="Q837" i="15"/>
  <c r="Q813" i="15"/>
  <c r="Q873" i="15"/>
  <c r="Q900" i="15"/>
  <c r="R364" i="15"/>
  <c r="R27" i="15"/>
  <c r="R412" i="15"/>
  <c r="R460" i="15"/>
  <c r="R508" i="15"/>
  <c r="R556" i="15"/>
  <c r="R789" i="15"/>
  <c r="R837" i="15"/>
  <c r="R813" i="15"/>
  <c r="R873" i="15"/>
  <c r="R900" i="15"/>
  <c r="S364" i="15"/>
  <c r="S27" i="15"/>
  <c r="S412" i="15"/>
  <c r="S460" i="15"/>
  <c r="S508" i="15"/>
  <c r="S556" i="15"/>
  <c r="S789" i="15"/>
  <c r="S837" i="15"/>
  <c r="S813" i="15"/>
  <c r="S873" i="15"/>
  <c r="S900" i="15"/>
  <c r="T364" i="15"/>
  <c r="T27" i="15"/>
  <c r="T412" i="15"/>
  <c r="T460" i="15"/>
  <c r="T508" i="15"/>
  <c r="T556" i="15"/>
  <c r="T789" i="15"/>
  <c r="T837" i="15"/>
  <c r="T813" i="15"/>
  <c r="T873" i="15"/>
  <c r="T900" i="15"/>
  <c r="U364" i="15"/>
  <c r="U27" i="15"/>
  <c r="U412" i="15"/>
  <c r="U460" i="15"/>
  <c r="U508" i="15"/>
  <c r="U556" i="15"/>
  <c r="U789" i="15"/>
  <c r="U837" i="15"/>
  <c r="U813" i="15"/>
  <c r="U873" i="15"/>
  <c r="U900" i="15"/>
  <c r="V364" i="15"/>
  <c r="V27" i="15"/>
  <c r="V412" i="15"/>
  <c r="V460" i="15"/>
  <c r="V508" i="15"/>
  <c r="V556" i="15"/>
  <c r="V789" i="15"/>
  <c r="V837" i="15"/>
  <c r="V813" i="15"/>
  <c r="V873" i="15"/>
  <c r="V900" i="15"/>
  <c r="W364" i="15"/>
  <c r="W27" i="15"/>
  <c r="W412" i="15"/>
  <c r="W460" i="15"/>
  <c r="W508" i="15"/>
  <c r="W556" i="15"/>
  <c r="W789" i="15"/>
  <c r="W837" i="15"/>
  <c r="W813" i="15"/>
  <c r="W873" i="15"/>
  <c r="W900" i="15"/>
  <c r="X364" i="15"/>
  <c r="X27" i="15"/>
  <c r="X412" i="15"/>
  <c r="X460" i="15"/>
  <c r="X508" i="15"/>
  <c r="X556" i="15"/>
  <c r="X789" i="15"/>
  <c r="X837" i="15"/>
  <c r="X813" i="15"/>
  <c r="X873" i="15"/>
  <c r="X900" i="15"/>
  <c r="Y364" i="15"/>
  <c r="Y27" i="15"/>
  <c r="Y412" i="15"/>
  <c r="Y460" i="15"/>
  <c r="Y508" i="15"/>
  <c r="Y556" i="15"/>
  <c r="Y789" i="15"/>
  <c r="Y837" i="15"/>
  <c r="Y813" i="15"/>
  <c r="Y873" i="15"/>
  <c r="Y900" i="15"/>
  <c r="Z364" i="15"/>
  <c r="Z27" i="15"/>
  <c r="Z412" i="15"/>
  <c r="Z460" i="15"/>
  <c r="Z508" i="15"/>
  <c r="Z556" i="15"/>
  <c r="Z789" i="15"/>
  <c r="Z837" i="15"/>
  <c r="Z813" i="15"/>
  <c r="Z873" i="15"/>
  <c r="Z900" i="15"/>
  <c r="AA364" i="15"/>
  <c r="AA27" i="15"/>
  <c r="AA412" i="15"/>
  <c r="AA460" i="15"/>
  <c r="AA508" i="15"/>
  <c r="AA556" i="15"/>
  <c r="AA789" i="15"/>
  <c r="AA837" i="15"/>
  <c r="AA813" i="15"/>
  <c r="AA873" i="15"/>
  <c r="AA900" i="15"/>
  <c r="AB364" i="15"/>
  <c r="AB27" i="15"/>
  <c r="AB412" i="15"/>
  <c r="AB460" i="15"/>
  <c r="AB508" i="15"/>
  <c r="AB556" i="15"/>
  <c r="AB789" i="15"/>
  <c r="AB837" i="15"/>
  <c r="AB813" i="15"/>
  <c r="AB873" i="15"/>
  <c r="AB900" i="15"/>
  <c r="AC364" i="15"/>
  <c r="AC27" i="15"/>
  <c r="AC412" i="15"/>
  <c r="AC460" i="15"/>
  <c r="AC508" i="15"/>
  <c r="AC556" i="15"/>
  <c r="AC789" i="15"/>
  <c r="AC837" i="15"/>
  <c r="AC813" i="15"/>
  <c r="AC873" i="15"/>
  <c r="AC900" i="15"/>
  <c r="AD364" i="15"/>
  <c r="AD27" i="15"/>
  <c r="AD412" i="15"/>
  <c r="AD460" i="15"/>
  <c r="AD508" i="15"/>
  <c r="AD556" i="15"/>
  <c r="AD789" i="15"/>
  <c r="AD837" i="15"/>
  <c r="AD813" i="15"/>
  <c r="AD873" i="15"/>
  <c r="AD900" i="15"/>
  <c r="AE364" i="15"/>
  <c r="AE27" i="15"/>
  <c r="AE412" i="15"/>
  <c r="AE460" i="15"/>
  <c r="AE508" i="15"/>
  <c r="AE556" i="15"/>
  <c r="AE789" i="15"/>
  <c r="AE837" i="15"/>
  <c r="AE813" i="15"/>
  <c r="AE873" i="15"/>
  <c r="AE900" i="15"/>
  <c r="AF364" i="15"/>
  <c r="AF27" i="15"/>
  <c r="AF412" i="15"/>
  <c r="AF460" i="15"/>
  <c r="AF508" i="15"/>
  <c r="AF556" i="15"/>
  <c r="AF789" i="15"/>
  <c r="AF837" i="15"/>
  <c r="AF813" i="15"/>
  <c r="AF873" i="15"/>
  <c r="AF900" i="15"/>
  <c r="E364" i="15"/>
  <c r="AG364" i="15"/>
  <c r="AG27" i="15"/>
  <c r="AG412" i="15"/>
  <c r="AG460" i="15"/>
  <c r="AG508" i="15"/>
  <c r="AG556" i="15"/>
  <c r="AG789" i="15"/>
  <c r="AG837" i="15"/>
  <c r="AG813" i="15"/>
  <c r="AG873" i="15"/>
  <c r="AG900" i="15"/>
  <c r="AH364" i="15"/>
  <c r="AH27" i="15"/>
  <c r="AH412" i="15"/>
  <c r="AH460" i="15"/>
  <c r="AH508" i="15"/>
  <c r="AH556" i="15"/>
  <c r="AH789" i="15"/>
  <c r="AH837" i="15"/>
  <c r="AH813" i="15"/>
  <c r="AH873" i="15"/>
  <c r="AH900" i="15"/>
  <c r="AI364" i="15"/>
  <c r="E27" i="15"/>
  <c r="F27" i="15"/>
  <c r="AI27" i="15"/>
  <c r="AI412" i="15"/>
  <c r="AI460" i="15"/>
  <c r="AI508" i="15"/>
  <c r="AI556" i="15"/>
  <c r="AI789" i="15"/>
  <c r="AI837" i="15"/>
  <c r="AI813" i="15"/>
  <c r="AI873" i="15"/>
  <c r="AI900" i="15"/>
  <c r="AJ364" i="15"/>
  <c r="AJ27" i="15"/>
  <c r="AJ412" i="15"/>
  <c r="AJ460" i="15"/>
  <c r="AJ508" i="15"/>
  <c r="AJ556" i="15"/>
  <c r="AJ789" i="15"/>
  <c r="AJ837" i="15"/>
  <c r="AJ813" i="15"/>
  <c r="AJ873" i="15"/>
  <c r="AJ900" i="15"/>
  <c r="AK364" i="15"/>
  <c r="AK27" i="15"/>
  <c r="AK412" i="15"/>
  <c r="AK460" i="15"/>
  <c r="AK508" i="15"/>
  <c r="AK556" i="15"/>
  <c r="AK789" i="15"/>
  <c r="AK837" i="15"/>
  <c r="AK813" i="15"/>
  <c r="AK873" i="15"/>
  <c r="AK900" i="15"/>
  <c r="AL364" i="15"/>
  <c r="AL27" i="15"/>
  <c r="AL412" i="15"/>
  <c r="AL460" i="15"/>
  <c r="AL508" i="15"/>
  <c r="AL556" i="15"/>
  <c r="AL789" i="15"/>
  <c r="AL837" i="15"/>
  <c r="AL813" i="15"/>
  <c r="AL873" i="15"/>
  <c r="AL900" i="15"/>
  <c r="AM364" i="15"/>
  <c r="AM27" i="15"/>
  <c r="AM412" i="15"/>
  <c r="AM460" i="15"/>
  <c r="AM508" i="15"/>
  <c r="AM556" i="15"/>
  <c r="AM789" i="15"/>
  <c r="AM837" i="15"/>
  <c r="AM813" i="15"/>
  <c r="AM873" i="15"/>
  <c r="AM900" i="15"/>
  <c r="AN364" i="15"/>
  <c r="AN27" i="15"/>
  <c r="AN412" i="15"/>
  <c r="AN460" i="15"/>
  <c r="AN508" i="15"/>
  <c r="AN556" i="15"/>
  <c r="AN789" i="15"/>
  <c r="AN837" i="15"/>
  <c r="AN813" i="15"/>
  <c r="AN873" i="15"/>
  <c r="AN900" i="15"/>
  <c r="AO364" i="15"/>
  <c r="AO27" i="15"/>
  <c r="AO412" i="15"/>
  <c r="AO460" i="15"/>
  <c r="AO508" i="15"/>
  <c r="AO556" i="15"/>
  <c r="AO789" i="15"/>
  <c r="AO837" i="15"/>
  <c r="AO813" i="15"/>
  <c r="AO873" i="15"/>
  <c r="AO900" i="15"/>
  <c r="AP364" i="15"/>
  <c r="AP27" i="15"/>
  <c r="AP412" i="15"/>
  <c r="AP460" i="15"/>
  <c r="AP508" i="15"/>
  <c r="AP556" i="15"/>
  <c r="AP789" i="15"/>
  <c r="AP837" i="15"/>
  <c r="AP813" i="15"/>
  <c r="AP873" i="15"/>
  <c r="AP900" i="15"/>
  <c r="AQ364" i="15"/>
  <c r="AQ27" i="15"/>
  <c r="AQ412" i="15"/>
  <c r="AQ460" i="15"/>
  <c r="AQ508" i="15"/>
  <c r="AQ556" i="15"/>
  <c r="AQ789" i="15"/>
  <c r="AQ837" i="15"/>
  <c r="AQ813" i="15"/>
  <c r="AQ873" i="15"/>
  <c r="AQ900" i="15"/>
  <c r="AR364" i="15"/>
  <c r="AR27" i="15"/>
  <c r="AR412" i="15"/>
  <c r="AR460" i="15"/>
  <c r="AR508" i="15"/>
  <c r="AR556" i="15"/>
  <c r="AR789" i="15"/>
  <c r="AR837" i="15"/>
  <c r="AR813" i="15"/>
  <c r="AR873" i="15"/>
  <c r="AR900" i="15"/>
  <c r="AS364" i="15"/>
  <c r="AS27" i="15"/>
  <c r="AS412" i="15"/>
  <c r="AS460" i="15"/>
  <c r="AS508" i="15"/>
  <c r="AS556" i="15"/>
  <c r="AS789" i="15"/>
  <c r="AS837" i="15"/>
  <c r="AS813" i="15"/>
  <c r="AS873" i="15"/>
  <c r="AS900" i="15"/>
  <c r="AT364" i="15"/>
  <c r="AT27" i="15"/>
  <c r="AT412" i="15"/>
  <c r="AT460" i="15"/>
  <c r="AT508" i="15"/>
  <c r="AT556" i="15"/>
  <c r="AT789" i="15"/>
  <c r="AT837" i="15"/>
  <c r="AT813" i="15"/>
  <c r="AT873" i="15"/>
  <c r="AT900" i="15"/>
  <c r="AU364" i="15"/>
  <c r="AU27" i="15"/>
  <c r="AU412" i="15"/>
  <c r="AU460" i="15"/>
  <c r="AU508" i="15"/>
  <c r="AU556" i="15"/>
  <c r="AU789" i="15"/>
  <c r="AU837" i="15"/>
  <c r="AU813" i="15"/>
  <c r="AU873" i="15"/>
  <c r="AU900" i="15"/>
  <c r="AV364" i="15"/>
  <c r="AV27" i="15"/>
  <c r="AV412" i="15"/>
  <c r="AV460" i="15"/>
  <c r="AV508" i="15"/>
  <c r="AV556" i="15"/>
  <c r="AV789" i="15"/>
  <c r="AV837" i="15"/>
  <c r="AV813" i="15"/>
  <c r="AV873" i="15"/>
  <c r="AV900" i="15"/>
  <c r="AW364" i="15"/>
  <c r="AW27" i="15"/>
  <c r="AW412" i="15"/>
  <c r="AW460" i="15"/>
  <c r="AW508" i="15"/>
  <c r="AW556" i="15"/>
  <c r="AW789" i="15"/>
  <c r="AW837" i="15"/>
  <c r="AW813" i="15"/>
  <c r="AW873" i="15"/>
  <c r="AW900" i="15"/>
  <c r="AX364" i="15"/>
  <c r="AX27" i="15"/>
  <c r="AX412" i="15"/>
  <c r="AX460" i="15"/>
  <c r="AX508" i="15"/>
  <c r="AX556" i="15"/>
  <c r="AX789" i="15"/>
  <c r="AX837" i="15"/>
  <c r="AX813" i="15"/>
  <c r="AX873" i="15"/>
  <c r="AX900" i="15"/>
  <c r="AY364" i="15"/>
  <c r="AY27" i="15"/>
  <c r="AY412" i="15"/>
  <c r="AY460" i="15"/>
  <c r="AY508" i="15"/>
  <c r="AY556" i="15"/>
  <c r="AY789" i="15"/>
  <c r="AY837" i="15"/>
  <c r="AY813" i="15"/>
  <c r="AY873" i="15"/>
  <c r="AY900" i="15"/>
  <c r="AZ364" i="15"/>
  <c r="AZ27" i="15"/>
  <c r="AZ412" i="15"/>
  <c r="AZ460" i="15"/>
  <c r="AZ508" i="15"/>
  <c r="AZ556" i="15"/>
  <c r="AZ789" i="15"/>
  <c r="AZ837" i="15"/>
  <c r="AZ813" i="15"/>
  <c r="AZ873" i="15"/>
  <c r="AZ900" i="15"/>
  <c r="BA364" i="15"/>
  <c r="BA27" i="15"/>
  <c r="BA412" i="15"/>
  <c r="BA460" i="15"/>
  <c r="BA508" i="15"/>
  <c r="BA556" i="15"/>
  <c r="BA789" i="15"/>
  <c r="BA837" i="15"/>
  <c r="BA813" i="15"/>
  <c r="BA873" i="15"/>
  <c r="BA900" i="15"/>
  <c r="BB364" i="15"/>
  <c r="BB27" i="15"/>
  <c r="BB412" i="15"/>
  <c r="BB460" i="15"/>
  <c r="BB508" i="15"/>
  <c r="BB556" i="15"/>
  <c r="BB789" i="15"/>
  <c r="BB837" i="15"/>
  <c r="BB813" i="15"/>
  <c r="BB873" i="15"/>
  <c r="BB900" i="15"/>
  <c r="BC364" i="15"/>
  <c r="BC27" i="15"/>
  <c r="BC412" i="15"/>
  <c r="BC460" i="15"/>
  <c r="BC508" i="15"/>
  <c r="BC556" i="15"/>
  <c r="BC789" i="15"/>
  <c r="BC837" i="15"/>
  <c r="BC813" i="15"/>
  <c r="BC873" i="15"/>
  <c r="BC900" i="15"/>
  <c r="BD364" i="15"/>
  <c r="BD27" i="15"/>
  <c r="BD412" i="15"/>
  <c r="BD460" i="15"/>
  <c r="BD508" i="15"/>
  <c r="BD556" i="15"/>
  <c r="BD789" i="15"/>
  <c r="BD837" i="15"/>
  <c r="BD813" i="15"/>
  <c r="BD873" i="15"/>
  <c r="BD900" i="15"/>
  <c r="BE364" i="15"/>
  <c r="BE27" i="15"/>
  <c r="BE412" i="15"/>
  <c r="BE460" i="15"/>
  <c r="BE508" i="15"/>
  <c r="BE556" i="15"/>
  <c r="BE789" i="15"/>
  <c r="BE837" i="15"/>
  <c r="BE813" i="15"/>
  <c r="BE873" i="15"/>
  <c r="BE900" i="15"/>
  <c r="BF364" i="15"/>
  <c r="BF27" i="15"/>
  <c r="BF412" i="15"/>
  <c r="BF460" i="15"/>
  <c r="BF508" i="15"/>
  <c r="BF556" i="15"/>
  <c r="BF789" i="15"/>
  <c r="BF837" i="15"/>
  <c r="BF813" i="15"/>
  <c r="BF873" i="15"/>
  <c r="BF900" i="15"/>
  <c r="BG364" i="15"/>
  <c r="BG27" i="15"/>
  <c r="BG412" i="15"/>
  <c r="BG460" i="15"/>
  <c r="BG508" i="15"/>
  <c r="BG556" i="15"/>
  <c r="BG789" i="15"/>
  <c r="BG837" i="15"/>
  <c r="BG813" i="15"/>
  <c r="BG873" i="15"/>
  <c r="BG900" i="15"/>
  <c r="BH364" i="15"/>
  <c r="BH27" i="15"/>
  <c r="BH412" i="15"/>
  <c r="BH460" i="15"/>
  <c r="BH508" i="15"/>
  <c r="BH556" i="15"/>
  <c r="BH789" i="15"/>
  <c r="BH837" i="15"/>
  <c r="BH813" i="15"/>
  <c r="BH873" i="15"/>
  <c r="BH900" i="15"/>
  <c r="BI364" i="15"/>
  <c r="BI27" i="15"/>
  <c r="BI412" i="15"/>
  <c r="BI460" i="15"/>
  <c r="BI508" i="15"/>
  <c r="BI556" i="15"/>
  <c r="BI789" i="15"/>
  <c r="BI837" i="15"/>
  <c r="BI813" i="15"/>
  <c r="BI873" i="15"/>
  <c r="BI900" i="15"/>
  <c r="BJ364" i="15"/>
  <c r="BJ27" i="15"/>
  <c r="BJ412" i="15"/>
  <c r="BJ460" i="15"/>
  <c r="BJ508" i="15"/>
  <c r="BJ556" i="15"/>
  <c r="BJ789" i="15"/>
  <c r="BJ837" i="15"/>
  <c r="BJ813" i="15"/>
  <c r="BJ873" i="15"/>
  <c r="BJ900" i="15"/>
  <c r="BK364" i="15"/>
  <c r="BK27" i="15"/>
  <c r="BK412" i="15"/>
  <c r="BK460" i="15"/>
  <c r="BK508" i="15"/>
  <c r="BK556" i="15"/>
  <c r="BK789" i="15"/>
  <c r="BK837" i="15"/>
  <c r="BK813" i="15"/>
  <c r="BK873" i="15"/>
  <c r="BK900" i="15"/>
  <c r="BL364" i="15"/>
  <c r="BL27" i="15"/>
  <c r="BL412" i="15"/>
  <c r="BL460" i="15"/>
  <c r="BL508" i="15"/>
  <c r="BL556" i="15"/>
  <c r="BL789" i="15"/>
  <c r="BL837" i="15"/>
  <c r="BL813" i="15"/>
  <c r="BL873" i="15"/>
  <c r="BL900" i="15"/>
  <c r="BM364" i="15"/>
  <c r="BM27" i="15"/>
  <c r="BM412" i="15"/>
  <c r="BM460" i="15"/>
  <c r="BM508" i="15"/>
  <c r="BM556" i="15"/>
  <c r="BM789" i="15"/>
  <c r="BM837" i="15"/>
  <c r="BM813" i="15"/>
  <c r="BM873" i="15"/>
  <c r="BM900" i="15"/>
  <c r="BN364" i="15"/>
  <c r="BN27" i="15"/>
  <c r="BN412" i="15"/>
  <c r="BN460" i="15"/>
  <c r="BN508" i="15"/>
  <c r="BN556" i="15"/>
  <c r="BN789" i="15"/>
  <c r="BN837" i="15"/>
  <c r="BN813" i="15"/>
  <c r="BN873" i="15"/>
  <c r="BN900" i="15"/>
  <c r="BO364" i="15"/>
  <c r="BO27" i="15"/>
  <c r="BO412" i="15"/>
  <c r="BO460" i="15"/>
  <c r="BO508" i="15"/>
  <c r="BO556" i="15"/>
  <c r="BO789" i="15"/>
  <c r="BO837" i="15"/>
  <c r="BO813" i="15"/>
  <c r="BO873" i="15"/>
  <c r="BO900" i="15"/>
  <c r="BP364" i="15"/>
  <c r="BP27" i="15"/>
  <c r="BP412" i="15"/>
  <c r="BP460" i="15"/>
  <c r="BP508" i="15"/>
  <c r="BP556" i="15"/>
  <c r="BP789" i="15"/>
  <c r="BP837" i="15"/>
  <c r="BP813" i="15"/>
  <c r="BP873" i="15"/>
  <c r="BP900" i="15"/>
  <c r="BQ364" i="15"/>
  <c r="BQ27" i="15"/>
  <c r="BQ412" i="15"/>
  <c r="BQ460" i="15"/>
  <c r="BQ508" i="15"/>
  <c r="BQ556" i="15"/>
  <c r="BQ789" i="15"/>
  <c r="BQ837" i="15"/>
  <c r="BQ813" i="15"/>
  <c r="BQ873" i="15"/>
  <c r="BQ900" i="15"/>
  <c r="BR364" i="15"/>
  <c r="BR27" i="15"/>
  <c r="BR412" i="15"/>
  <c r="BR460" i="15"/>
  <c r="BR508" i="15"/>
  <c r="BR556" i="15"/>
  <c r="BR789" i="15"/>
  <c r="BR837" i="15"/>
  <c r="BR813" i="15"/>
  <c r="BR873" i="15"/>
  <c r="BR900" i="15"/>
  <c r="BS364" i="15"/>
  <c r="BS27" i="15"/>
  <c r="BS412" i="15"/>
  <c r="BS460" i="15"/>
  <c r="BS508" i="15"/>
  <c r="BS556" i="15"/>
  <c r="BS789" i="15"/>
  <c r="BS837" i="15"/>
  <c r="BS813" i="15"/>
  <c r="BS873" i="15"/>
  <c r="BS900" i="15"/>
  <c r="BT364" i="15"/>
  <c r="BT27" i="15"/>
  <c r="BT412" i="15"/>
  <c r="BT460" i="15"/>
  <c r="BT508" i="15"/>
  <c r="BT556" i="15"/>
  <c r="BT789" i="15"/>
  <c r="BT837" i="15"/>
  <c r="BT813" i="15"/>
  <c r="BT873" i="15"/>
  <c r="BT900" i="15"/>
  <c r="BU364" i="15"/>
  <c r="BU27" i="15"/>
  <c r="BU412" i="15"/>
  <c r="BU460" i="15"/>
  <c r="BU508" i="15"/>
  <c r="BU556" i="15"/>
  <c r="BU789" i="15"/>
  <c r="BU837" i="15"/>
  <c r="BU813" i="15"/>
  <c r="BU873" i="15"/>
  <c r="BU900" i="15"/>
  <c r="BV364" i="15"/>
  <c r="BV27" i="15"/>
  <c r="BV412" i="15"/>
  <c r="BV460" i="15"/>
  <c r="BV508" i="15"/>
  <c r="BV556" i="15"/>
  <c r="BV789" i="15"/>
  <c r="BV837" i="15"/>
  <c r="BV813" i="15"/>
  <c r="BV873" i="15"/>
  <c r="BV900" i="15"/>
  <c r="BW364" i="15"/>
  <c r="BW27" i="15"/>
  <c r="BW412" i="15"/>
  <c r="BW460" i="15"/>
  <c r="BW508" i="15"/>
  <c r="BW556" i="15"/>
  <c r="BW789" i="15"/>
  <c r="BW837" i="15"/>
  <c r="BW813" i="15"/>
  <c r="BW873" i="15"/>
  <c r="BW900" i="15"/>
  <c r="BX364" i="15"/>
  <c r="BX27" i="15"/>
  <c r="BX412" i="15"/>
  <c r="BX460" i="15"/>
  <c r="BX508" i="15"/>
  <c r="BX556" i="15"/>
  <c r="BX789" i="15"/>
  <c r="BX837" i="15"/>
  <c r="BX813" i="15"/>
  <c r="BX873" i="15"/>
  <c r="BX900" i="15"/>
  <c r="BY364" i="15"/>
  <c r="BY27" i="15"/>
  <c r="BY412" i="15"/>
  <c r="BY460" i="15"/>
  <c r="BY508" i="15"/>
  <c r="BY556" i="15"/>
  <c r="BY789" i="15"/>
  <c r="BY837" i="15"/>
  <c r="BY813" i="15"/>
  <c r="BY873" i="15"/>
  <c r="BY900" i="15"/>
  <c r="BZ364" i="15"/>
  <c r="BZ27" i="15"/>
  <c r="BZ412" i="15"/>
  <c r="BZ460" i="15"/>
  <c r="BZ508" i="15"/>
  <c r="BZ556" i="15"/>
  <c r="BZ789" i="15"/>
  <c r="BZ837" i="15"/>
  <c r="BZ813" i="15"/>
  <c r="BZ873" i="15"/>
  <c r="BZ900" i="15"/>
  <c r="CA364" i="15"/>
  <c r="CA27" i="15"/>
  <c r="CA412" i="15"/>
  <c r="CA460" i="15"/>
  <c r="CA508" i="15"/>
  <c r="CA556" i="15"/>
  <c r="CA789" i="15"/>
  <c r="CA837" i="15"/>
  <c r="CA813" i="15"/>
  <c r="CA873" i="15"/>
  <c r="CA900" i="15"/>
  <c r="CB364" i="15"/>
  <c r="CB27" i="15"/>
  <c r="CB412" i="15"/>
  <c r="CB460" i="15"/>
  <c r="CB508" i="15"/>
  <c r="CB556" i="15"/>
  <c r="CB789" i="15"/>
  <c r="CB837" i="15"/>
  <c r="CB813" i="15"/>
  <c r="CB873" i="15"/>
  <c r="CB900" i="15"/>
  <c r="CC364" i="15"/>
  <c r="CC27" i="15"/>
  <c r="CC412" i="15"/>
  <c r="CC460" i="15"/>
  <c r="CC508" i="15"/>
  <c r="CC556" i="15"/>
  <c r="CC789" i="15"/>
  <c r="CC837" i="15"/>
  <c r="CC813" i="15"/>
  <c r="CC873" i="15"/>
  <c r="CC900" i="15"/>
  <c r="CD364" i="15"/>
  <c r="CD27" i="15"/>
  <c r="CD412" i="15"/>
  <c r="CD460" i="15"/>
  <c r="CD508" i="15"/>
  <c r="CD556" i="15"/>
  <c r="CD789" i="15"/>
  <c r="CD837" i="15"/>
  <c r="CD813" i="15"/>
  <c r="CD873" i="15"/>
  <c r="CD900" i="15"/>
  <c r="CE364" i="15"/>
  <c r="CE27" i="15"/>
  <c r="CE412" i="15"/>
  <c r="CE460" i="15"/>
  <c r="CE508" i="15"/>
  <c r="CE556" i="15"/>
  <c r="CE789" i="15"/>
  <c r="CE837" i="15"/>
  <c r="CE813" i="15"/>
  <c r="CE873" i="15"/>
  <c r="CE900" i="15"/>
  <c r="CF364" i="15"/>
  <c r="CF27" i="15"/>
  <c r="CF412" i="15"/>
  <c r="CF460" i="15"/>
  <c r="CF508" i="15"/>
  <c r="CF556" i="15"/>
  <c r="CF789" i="15"/>
  <c r="CF837" i="15"/>
  <c r="CF813" i="15"/>
  <c r="CF873" i="15"/>
  <c r="CF900" i="15"/>
  <c r="CG364" i="15"/>
  <c r="CG27" i="15"/>
  <c r="CG412" i="15"/>
  <c r="CG460" i="15"/>
  <c r="CG508" i="15"/>
  <c r="CG556" i="15"/>
  <c r="CG789" i="15"/>
  <c r="CG837" i="15"/>
  <c r="CG813" i="15"/>
  <c r="CG873" i="15"/>
  <c r="CG900" i="15"/>
  <c r="CH364" i="15"/>
  <c r="CH27" i="15"/>
  <c r="CH412" i="15"/>
  <c r="CH460" i="15"/>
  <c r="CH508" i="15"/>
  <c r="CH556" i="15"/>
  <c r="CH789" i="15"/>
  <c r="CH837" i="15"/>
  <c r="CH813" i="15"/>
  <c r="CH873" i="15"/>
  <c r="CH900" i="15"/>
  <c r="CI364" i="15"/>
  <c r="CI27" i="15"/>
  <c r="CI412" i="15"/>
  <c r="CI460" i="15"/>
  <c r="CI508" i="15"/>
  <c r="CI556" i="15"/>
  <c r="CI789" i="15"/>
  <c r="CI837" i="15"/>
  <c r="CI813" i="15"/>
  <c r="CI873" i="15"/>
  <c r="CI900" i="15"/>
  <c r="CJ364" i="15"/>
  <c r="CJ27" i="15"/>
  <c r="CJ412" i="15"/>
  <c r="CJ460" i="15"/>
  <c r="CJ508" i="15"/>
  <c r="CJ556" i="15"/>
  <c r="CJ789" i="15"/>
  <c r="CJ837" i="15"/>
  <c r="CJ813" i="15"/>
  <c r="CJ873" i="15"/>
  <c r="CJ900" i="15"/>
  <c r="CK364" i="15"/>
  <c r="CK27" i="15"/>
  <c r="CK412" i="15"/>
  <c r="CK460" i="15"/>
  <c r="CK508" i="15"/>
  <c r="CK556" i="15"/>
  <c r="CK789" i="15"/>
  <c r="CK837" i="15"/>
  <c r="CK813" i="15"/>
  <c r="CK873" i="15"/>
  <c r="CK900" i="15"/>
  <c r="CL364" i="15"/>
  <c r="CL27" i="15"/>
  <c r="CL412" i="15"/>
  <c r="CL460" i="15"/>
  <c r="CL508" i="15"/>
  <c r="CL556" i="15"/>
  <c r="CL789" i="15"/>
  <c r="CL837" i="15"/>
  <c r="CL813" i="15"/>
  <c r="CL873" i="15"/>
  <c r="CL900" i="15"/>
  <c r="CM364" i="15"/>
  <c r="CM27" i="15"/>
  <c r="CM412" i="15"/>
  <c r="CM460" i="15"/>
  <c r="CM508" i="15"/>
  <c r="CM556" i="15"/>
  <c r="CM789" i="15"/>
  <c r="CM837" i="15"/>
  <c r="CM813" i="15"/>
  <c r="CM873" i="15"/>
  <c r="CM900" i="15"/>
  <c r="CN364" i="15"/>
  <c r="CN27" i="15"/>
  <c r="CN412" i="15"/>
  <c r="CN460" i="15"/>
  <c r="CN508" i="15"/>
  <c r="CN556" i="15"/>
  <c r="CN789" i="15"/>
  <c r="CN837" i="15"/>
  <c r="CN813" i="15"/>
  <c r="CN873" i="15"/>
  <c r="CN900" i="15"/>
  <c r="CO364" i="15"/>
  <c r="CO27" i="15"/>
  <c r="CO412" i="15"/>
  <c r="CO460" i="15"/>
  <c r="CO508" i="15"/>
  <c r="CO556" i="15"/>
  <c r="CO789" i="15"/>
  <c r="CO837" i="15"/>
  <c r="CO813" i="15"/>
  <c r="CO873" i="15"/>
  <c r="CO900" i="15"/>
  <c r="CP364" i="15"/>
  <c r="CP27" i="15"/>
  <c r="CP412" i="15"/>
  <c r="CP460" i="15"/>
  <c r="CP508" i="15"/>
  <c r="CP556" i="15"/>
  <c r="CP789" i="15"/>
  <c r="CP837" i="15"/>
  <c r="CP813" i="15"/>
  <c r="CP873" i="15"/>
  <c r="CP900" i="15"/>
  <c r="CQ364" i="15"/>
  <c r="CQ27" i="15"/>
  <c r="CQ412" i="15"/>
  <c r="CQ460" i="15"/>
  <c r="CQ508" i="15"/>
  <c r="CQ556" i="15"/>
  <c r="CQ789" i="15"/>
  <c r="CQ837" i="15"/>
  <c r="CQ813" i="15"/>
  <c r="CQ873" i="15"/>
  <c r="CQ900" i="15"/>
  <c r="CR364" i="15"/>
  <c r="CR27" i="15"/>
  <c r="CR412" i="15"/>
  <c r="CR460" i="15"/>
  <c r="CR508" i="15"/>
  <c r="CR556" i="15"/>
  <c r="CR789" i="15"/>
  <c r="CR837" i="15"/>
  <c r="CR813" i="15"/>
  <c r="CR873" i="15"/>
  <c r="CR900" i="15"/>
  <c r="CS364" i="15"/>
  <c r="CS27" i="15"/>
  <c r="CS412" i="15"/>
  <c r="CS460" i="15"/>
  <c r="CS508" i="15"/>
  <c r="CS556" i="15"/>
  <c r="CS789" i="15"/>
  <c r="CS837" i="15"/>
  <c r="CS813" i="15"/>
  <c r="CS873" i="15"/>
  <c r="CS900" i="15"/>
  <c r="CT364" i="15"/>
  <c r="CT27" i="15"/>
  <c r="CT412" i="15"/>
  <c r="CT460" i="15"/>
  <c r="CT508" i="15"/>
  <c r="CT556" i="15"/>
  <c r="CT789" i="15"/>
  <c r="CT837" i="15"/>
  <c r="CT813" i="15"/>
  <c r="CT873" i="15"/>
  <c r="CT900" i="15"/>
  <c r="CU364" i="15"/>
  <c r="CU27" i="15"/>
  <c r="CU412" i="15"/>
  <c r="CU460" i="15"/>
  <c r="CU508" i="15"/>
  <c r="CU556" i="15"/>
  <c r="CU789" i="15"/>
  <c r="CU837" i="15"/>
  <c r="CU813" i="15"/>
  <c r="CU873" i="15"/>
  <c r="CU900" i="15"/>
  <c r="CV364" i="15"/>
  <c r="CV27" i="15"/>
  <c r="CV412" i="15"/>
  <c r="CV460" i="15"/>
  <c r="CV508" i="15"/>
  <c r="CV556" i="15"/>
  <c r="CV789" i="15"/>
  <c r="CV837" i="15"/>
  <c r="CV813" i="15"/>
  <c r="CV873" i="15"/>
  <c r="CV900" i="15"/>
  <c r="CW364" i="15"/>
  <c r="CW27" i="15"/>
  <c r="CW412" i="15"/>
  <c r="CW460" i="15"/>
  <c r="CW508" i="15"/>
  <c r="CW556" i="15"/>
  <c r="CW789" i="15"/>
  <c r="CW837" i="15"/>
  <c r="CW813" i="15"/>
  <c r="CW873" i="15"/>
  <c r="CW900" i="15"/>
  <c r="CX364" i="15"/>
  <c r="CX27" i="15"/>
  <c r="CX412" i="15"/>
  <c r="CX460" i="15"/>
  <c r="CX508" i="15"/>
  <c r="CX556" i="15"/>
  <c r="CX789" i="15"/>
  <c r="CX837" i="15"/>
  <c r="CX813" i="15"/>
  <c r="CX873" i="15"/>
  <c r="CX900" i="15"/>
  <c r="CY364" i="15"/>
  <c r="CY27" i="15"/>
  <c r="CY412" i="15"/>
  <c r="CY460" i="15"/>
  <c r="CY508" i="15"/>
  <c r="CY556" i="15"/>
  <c r="CY789" i="15"/>
  <c r="CY837" i="15"/>
  <c r="CY813" i="15"/>
  <c r="CY873" i="15"/>
  <c r="CY900" i="15"/>
  <c r="CZ364" i="15"/>
  <c r="CZ27" i="15"/>
  <c r="CZ412" i="15"/>
  <c r="CZ460" i="15"/>
  <c r="CZ508" i="15"/>
  <c r="CZ556" i="15"/>
  <c r="CZ789" i="15"/>
  <c r="CZ837" i="15"/>
  <c r="CZ813" i="15"/>
  <c r="CZ873" i="15"/>
  <c r="CZ900" i="15"/>
  <c r="DA364" i="15"/>
  <c r="DA27" i="15"/>
  <c r="DA412" i="15"/>
  <c r="DA460" i="15"/>
  <c r="DA508" i="15"/>
  <c r="DA556" i="15"/>
  <c r="DA789" i="15"/>
  <c r="DA837" i="15"/>
  <c r="DA813" i="15"/>
  <c r="DA873" i="15"/>
  <c r="DA900" i="15"/>
  <c r="DB364" i="15"/>
  <c r="DB27" i="15"/>
  <c r="DB412" i="15"/>
  <c r="DB460" i="15"/>
  <c r="DB508" i="15"/>
  <c r="DB556" i="15"/>
  <c r="DB789" i="15"/>
  <c r="DB837" i="15"/>
  <c r="DB813" i="15"/>
  <c r="DB873" i="15"/>
  <c r="DB900" i="15"/>
  <c r="DC364" i="15"/>
  <c r="DC27" i="15"/>
  <c r="DC412" i="15"/>
  <c r="DC460" i="15"/>
  <c r="DC508" i="15"/>
  <c r="DC556" i="15"/>
  <c r="DC789" i="15"/>
  <c r="DC837" i="15"/>
  <c r="DC813" i="15"/>
  <c r="DC873" i="15"/>
  <c r="DC900" i="15"/>
  <c r="DD364" i="15"/>
  <c r="DD27" i="15"/>
  <c r="DD412" i="15"/>
  <c r="DD460" i="15"/>
  <c r="DD508" i="15"/>
  <c r="DD556" i="15"/>
  <c r="DD789" i="15"/>
  <c r="DD837" i="15"/>
  <c r="DD813" i="15"/>
  <c r="DD873" i="15"/>
  <c r="DD900" i="15"/>
  <c r="DE364" i="15"/>
  <c r="DE27" i="15"/>
  <c r="DE412" i="15"/>
  <c r="DE460" i="15"/>
  <c r="DE508" i="15"/>
  <c r="DE556" i="15"/>
  <c r="DE789" i="15"/>
  <c r="DE837" i="15"/>
  <c r="DE813" i="15"/>
  <c r="DE873" i="15"/>
  <c r="DE900" i="15"/>
  <c r="DF364" i="15"/>
  <c r="DF27" i="15"/>
  <c r="DF412" i="15"/>
  <c r="DF460" i="15"/>
  <c r="DF508" i="15"/>
  <c r="DF556" i="15"/>
  <c r="DF789" i="15"/>
  <c r="DF837" i="15"/>
  <c r="DF813" i="15"/>
  <c r="DF873" i="15"/>
  <c r="DF900" i="15"/>
  <c r="DG364" i="15"/>
  <c r="DG27" i="15"/>
  <c r="DG412" i="15"/>
  <c r="DG460" i="15"/>
  <c r="DG508" i="15"/>
  <c r="DG556" i="15"/>
  <c r="DG789" i="15"/>
  <c r="DG837" i="15"/>
  <c r="DG813" i="15"/>
  <c r="DG873" i="15"/>
  <c r="DG900" i="15"/>
  <c r="DH364" i="15"/>
  <c r="DH27" i="15"/>
  <c r="DH412" i="15"/>
  <c r="DH460" i="15"/>
  <c r="DH508" i="15"/>
  <c r="DH556" i="15"/>
  <c r="DH789" i="15"/>
  <c r="DH837" i="15"/>
  <c r="DH813" i="15"/>
  <c r="DH873" i="15"/>
  <c r="DH900" i="15"/>
  <c r="DI364" i="15"/>
  <c r="DI27" i="15"/>
  <c r="DI412" i="15"/>
  <c r="DI460" i="15"/>
  <c r="DI508" i="15"/>
  <c r="DI556" i="15"/>
  <c r="DI789" i="15"/>
  <c r="DI837" i="15"/>
  <c r="DI813" i="15"/>
  <c r="DI873" i="15"/>
  <c r="DI900" i="15"/>
  <c r="DJ364" i="15"/>
  <c r="DJ27" i="15"/>
  <c r="DJ412" i="15"/>
  <c r="DJ460" i="15"/>
  <c r="DJ508" i="15"/>
  <c r="DJ556" i="15"/>
  <c r="DJ789" i="15"/>
  <c r="DJ837" i="15"/>
  <c r="DJ813" i="15"/>
  <c r="DJ873" i="15"/>
  <c r="DJ900" i="15"/>
  <c r="DK364" i="15"/>
  <c r="DK27" i="15"/>
  <c r="DK412" i="15"/>
  <c r="DK460" i="15"/>
  <c r="DK508" i="15"/>
  <c r="DK556" i="15"/>
  <c r="DK789" i="15"/>
  <c r="DK837" i="15"/>
  <c r="DK813" i="15"/>
  <c r="DK873" i="15"/>
  <c r="DK900" i="15"/>
  <c r="DL364" i="15"/>
  <c r="DL27" i="15"/>
  <c r="DL412" i="15"/>
  <c r="DL460" i="15"/>
  <c r="DL508" i="15"/>
  <c r="DL556" i="15"/>
  <c r="DL789" i="15"/>
  <c r="DL837" i="15"/>
  <c r="DL813" i="15"/>
  <c r="DL873" i="15"/>
  <c r="DL900" i="15"/>
  <c r="DM364" i="15"/>
  <c r="DM27" i="15"/>
  <c r="DM412" i="15"/>
  <c r="DM460" i="15"/>
  <c r="DM508" i="15"/>
  <c r="DM556" i="15"/>
  <c r="DM789" i="15"/>
  <c r="DM837" i="15"/>
  <c r="DM813" i="15"/>
  <c r="DM873" i="15"/>
  <c r="DM900" i="15"/>
  <c r="DN364" i="15"/>
  <c r="DN27" i="15"/>
  <c r="DN412" i="15"/>
  <c r="DN460" i="15"/>
  <c r="DN508" i="15"/>
  <c r="DN556" i="15"/>
  <c r="DN789" i="15"/>
  <c r="DN837" i="15"/>
  <c r="DN813" i="15"/>
  <c r="DN873" i="15"/>
  <c r="DN900" i="15"/>
  <c r="DO364" i="15"/>
  <c r="DO27" i="15"/>
  <c r="DO412" i="15"/>
  <c r="DO460" i="15"/>
  <c r="DO508" i="15"/>
  <c r="DO556" i="15"/>
  <c r="DO789" i="15"/>
  <c r="DO837" i="15"/>
  <c r="DO813" i="15"/>
  <c r="DO873" i="15"/>
  <c r="DO900" i="15"/>
  <c r="DP364" i="15"/>
  <c r="DP27" i="15"/>
  <c r="DP412" i="15"/>
  <c r="DP460" i="15"/>
  <c r="DP508" i="15"/>
  <c r="DP556" i="15"/>
  <c r="DP789" i="15"/>
  <c r="DP837" i="15"/>
  <c r="DP813" i="15"/>
  <c r="DP873" i="15"/>
  <c r="DP900" i="15"/>
  <c r="DQ364" i="15"/>
  <c r="DQ27" i="15"/>
  <c r="DQ412" i="15"/>
  <c r="DQ460" i="15"/>
  <c r="DQ508" i="15"/>
  <c r="DQ556" i="15"/>
  <c r="DQ789" i="15"/>
  <c r="DQ837" i="15"/>
  <c r="DQ813" i="15"/>
  <c r="DQ873" i="15"/>
  <c r="DQ900" i="15"/>
  <c r="DR364" i="15"/>
  <c r="DR27" i="15"/>
  <c r="DR412" i="15"/>
  <c r="DR460" i="15"/>
  <c r="DR508" i="15"/>
  <c r="DR556" i="15"/>
  <c r="DR789" i="15"/>
  <c r="DR837" i="15"/>
  <c r="DR813" i="15"/>
  <c r="DR873" i="15"/>
  <c r="DR900" i="15"/>
  <c r="DS364" i="15"/>
  <c r="DS27" i="15"/>
  <c r="DS412" i="15"/>
  <c r="DS460" i="15"/>
  <c r="DS508" i="15"/>
  <c r="DS556" i="15"/>
  <c r="DS789" i="15"/>
  <c r="DS837" i="15"/>
  <c r="DS813" i="15"/>
  <c r="DS873" i="15"/>
  <c r="DS900" i="15"/>
  <c r="DT364" i="15"/>
  <c r="DT27" i="15"/>
  <c r="DT412" i="15"/>
  <c r="DT460" i="15"/>
  <c r="DT508" i="15"/>
  <c r="DT556" i="15"/>
  <c r="DT789" i="15"/>
  <c r="DT837" i="15"/>
  <c r="DT813" i="15"/>
  <c r="DT873" i="15"/>
  <c r="DT900" i="15"/>
  <c r="DU364" i="15"/>
  <c r="DU27" i="15"/>
  <c r="DU412" i="15"/>
  <c r="DU460" i="15"/>
  <c r="DU508" i="15"/>
  <c r="DU556" i="15"/>
  <c r="DU789" i="15"/>
  <c r="DU837" i="15"/>
  <c r="DU813" i="15"/>
  <c r="DU873" i="15"/>
  <c r="DU900" i="15"/>
  <c r="DV364" i="15"/>
  <c r="DV27" i="15"/>
  <c r="DV412" i="15"/>
  <c r="DV460" i="15"/>
  <c r="DV508" i="15"/>
  <c r="DV556" i="15"/>
  <c r="DV789" i="15"/>
  <c r="DV837" i="15"/>
  <c r="DV813" i="15"/>
  <c r="DV873" i="15"/>
  <c r="DV900" i="15"/>
  <c r="DW364" i="15"/>
  <c r="DW27" i="15"/>
  <c r="DW412" i="15"/>
  <c r="DW460" i="15"/>
  <c r="DW508" i="15"/>
  <c r="DW556" i="15"/>
  <c r="DW789" i="15"/>
  <c r="DW837" i="15"/>
  <c r="DW813" i="15"/>
  <c r="DW873" i="15"/>
  <c r="DW900" i="15"/>
  <c r="DX364" i="15"/>
  <c r="DX27" i="15"/>
  <c r="DX412" i="15"/>
  <c r="DX460" i="15"/>
  <c r="DX508" i="15"/>
  <c r="DX556" i="15"/>
  <c r="DX789" i="15"/>
  <c r="DX837" i="15"/>
  <c r="DX813" i="15"/>
  <c r="DX873" i="15"/>
  <c r="DX900" i="15"/>
  <c r="DY364" i="15"/>
  <c r="DY27" i="15"/>
  <c r="DY412" i="15"/>
  <c r="DY460" i="15"/>
  <c r="DY508" i="15"/>
  <c r="DY556" i="15"/>
  <c r="DY789" i="15"/>
  <c r="DY837" i="15"/>
  <c r="DY813" i="15"/>
  <c r="DY873" i="15"/>
  <c r="DY900" i="15"/>
  <c r="G900" i="15"/>
  <c r="D927" i="15"/>
  <c r="E927" i="15"/>
  <c r="F927" i="15"/>
  <c r="I927" i="15"/>
  <c r="J365" i="15"/>
  <c r="J28" i="15"/>
  <c r="J413" i="15"/>
  <c r="J461" i="15"/>
  <c r="J509" i="15"/>
  <c r="J557" i="15"/>
  <c r="J790" i="15"/>
  <c r="J838" i="15"/>
  <c r="J814" i="15"/>
  <c r="J874" i="15"/>
  <c r="J901" i="15"/>
  <c r="K365" i="15"/>
  <c r="K28" i="15"/>
  <c r="K413" i="15"/>
  <c r="K461" i="15"/>
  <c r="K509" i="15"/>
  <c r="K557" i="15"/>
  <c r="K790" i="15"/>
  <c r="K838" i="15"/>
  <c r="K814" i="15"/>
  <c r="K874" i="15"/>
  <c r="K901" i="15"/>
  <c r="L365" i="15"/>
  <c r="L28" i="15"/>
  <c r="L413" i="15"/>
  <c r="L461" i="15"/>
  <c r="L509" i="15"/>
  <c r="L557" i="15"/>
  <c r="L790" i="15"/>
  <c r="L838" i="15"/>
  <c r="L814" i="15"/>
  <c r="L874" i="15"/>
  <c r="L901" i="15"/>
  <c r="M365" i="15"/>
  <c r="M28" i="15"/>
  <c r="M413" i="15"/>
  <c r="M461" i="15"/>
  <c r="M509" i="15"/>
  <c r="M557" i="15"/>
  <c r="M790" i="15"/>
  <c r="M838" i="15"/>
  <c r="M814" i="15"/>
  <c r="M874" i="15"/>
  <c r="M901" i="15"/>
  <c r="N365" i="15"/>
  <c r="N28" i="15"/>
  <c r="N413" i="15"/>
  <c r="N461" i="15"/>
  <c r="N509" i="15"/>
  <c r="N557" i="15"/>
  <c r="N790" i="15"/>
  <c r="N838" i="15"/>
  <c r="N814" i="15"/>
  <c r="N874" i="15"/>
  <c r="N901" i="15"/>
  <c r="O365" i="15"/>
  <c r="O28" i="15"/>
  <c r="O413" i="15"/>
  <c r="O461" i="15"/>
  <c r="O509" i="15"/>
  <c r="O557" i="15"/>
  <c r="O790" i="15"/>
  <c r="O838" i="15"/>
  <c r="O814" i="15"/>
  <c r="O874" i="15"/>
  <c r="O901" i="15"/>
  <c r="P365" i="15"/>
  <c r="P28" i="15"/>
  <c r="P413" i="15"/>
  <c r="P461" i="15"/>
  <c r="P509" i="15"/>
  <c r="P557" i="15"/>
  <c r="P790" i="15"/>
  <c r="P838" i="15"/>
  <c r="P814" i="15"/>
  <c r="P874" i="15"/>
  <c r="P901" i="15"/>
  <c r="Q365" i="15"/>
  <c r="Q28" i="15"/>
  <c r="Q413" i="15"/>
  <c r="Q461" i="15"/>
  <c r="Q509" i="15"/>
  <c r="Q557" i="15"/>
  <c r="Q790" i="15"/>
  <c r="Q838" i="15"/>
  <c r="Q814" i="15"/>
  <c r="Q874" i="15"/>
  <c r="Q901" i="15"/>
  <c r="R365" i="15"/>
  <c r="R28" i="15"/>
  <c r="R413" i="15"/>
  <c r="R461" i="15"/>
  <c r="R509" i="15"/>
  <c r="R557" i="15"/>
  <c r="R790" i="15"/>
  <c r="R838" i="15"/>
  <c r="R814" i="15"/>
  <c r="R874" i="15"/>
  <c r="R901" i="15"/>
  <c r="S365" i="15"/>
  <c r="S28" i="15"/>
  <c r="S413" i="15"/>
  <c r="S461" i="15"/>
  <c r="S509" i="15"/>
  <c r="S557" i="15"/>
  <c r="S790" i="15"/>
  <c r="S838" i="15"/>
  <c r="S814" i="15"/>
  <c r="S874" i="15"/>
  <c r="S901" i="15"/>
  <c r="T365" i="15"/>
  <c r="T28" i="15"/>
  <c r="T413" i="15"/>
  <c r="T461" i="15"/>
  <c r="T509" i="15"/>
  <c r="T557" i="15"/>
  <c r="T790" i="15"/>
  <c r="T838" i="15"/>
  <c r="T814" i="15"/>
  <c r="T874" i="15"/>
  <c r="T901" i="15"/>
  <c r="U365" i="15"/>
  <c r="U28" i="15"/>
  <c r="U413" i="15"/>
  <c r="U461" i="15"/>
  <c r="U509" i="15"/>
  <c r="U557" i="15"/>
  <c r="U790" i="15"/>
  <c r="U838" i="15"/>
  <c r="U814" i="15"/>
  <c r="U874" i="15"/>
  <c r="U901" i="15"/>
  <c r="V365" i="15"/>
  <c r="V28" i="15"/>
  <c r="V413" i="15"/>
  <c r="V461" i="15"/>
  <c r="V509" i="15"/>
  <c r="V557" i="15"/>
  <c r="V790" i="15"/>
  <c r="V838" i="15"/>
  <c r="V814" i="15"/>
  <c r="V874" i="15"/>
  <c r="V901" i="15"/>
  <c r="W365" i="15"/>
  <c r="W28" i="15"/>
  <c r="W413" i="15"/>
  <c r="W461" i="15"/>
  <c r="W509" i="15"/>
  <c r="W557" i="15"/>
  <c r="W790" i="15"/>
  <c r="W838" i="15"/>
  <c r="W814" i="15"/>
  <c r="W874" i="15"/>
  <c r="W901" i="15"/>
  <c r="X365" i="15"/>
  <c r="X28" i="15"/>
  <c r="X413" i="15"/>
  <c r="X461" i="15"/>
  <c r="X509" i="15"/>
  <c r="X557" i="15"/>
  <c r="X790" i="15"/>
  <c r="X838" i="15"/>
  <c r="X814" i="15"/>
  <c r="X874" i="15"/>
  <c r="X901" i="15"/>
  <c r="Y365" i="15"/>
  <c r="Y28" i="15"/>
  <c r="Y413" i="15"/>
  <c r="Y461" i="15"/>
  <c r="Y509" i="15"/>
  <c r="Y557" i="15"/>
  <c r="Y790" i="15"/>
  <c r="Y838" i="15"/>
  <c r="Y814" i="15"/>
  <c r="Y874" i="15"/>
  <c r="Y901" i="15"/>
  <c r="Z365" i="15"/>
  <c r="Z28" i="15"/>
  <c r="Z413" i="15"/>
  <c r="Z461" i="15"/>
  <c r="Z509" i="15"/>
  <c r="Z557" i="15"/>
  <c r="Z790" i="15"/>
  <c r="Z838" i="15"/>
  <c r="Z814" i="15"/>
  <c r="Z874" i="15"/>
  <c r="Z901" i="15"/>
  <c r="AA365" i="15"/>
  <c r="AA28" i="15"/>
  <c r="AA413" i="15"/>
  <c r="AA461" i="15"/>
  <c r="AA509" i="15"/>
  <c r="AA557" i="15"/>
  <c r="AA790" i="15"/>
  <c r="AA838" i="15"/>
  <c r="AA814" i="15"/>
  <c r="AA874" i="15"/>
  <c r="AA901" i="15"/>
  <c r="AB365" i="15"/>
  <c r="AB28" i="15"/>
  <c r="AB413" i="15"/>
  <c r="AB461" i="15"/>
  <c r="AB509" i="15"/>
  <c r="AB557" i="15"/>
  <c r="AB790" i="15"/>
  <c r="AB838" i="15"/>
  <c r="AB814" i="15"/>
  <c r="AB874" i="15"/>
  <c r="AB901" i="15"/>
  <c r="AC365" i="15"/>
  <c r="AC28" i="15"/>
  <c r="AC413" i="15"/>
  <c r="AC461" i="15"/>
  <c r="AC509" i="15"/>
  <c r="AC557" i="15"/>
  <c r="AC790" i="15"/>
  <c r="AC838" i="15"/>
  <c r="AC814" i="15"/>
  <c r="AC874" i="15"/>
  <c r="AC901" i="15"/>
  <c r="AD365" i="15"/>
  <c r="AD28" i="15"/>
  <c r="AD413" i="15"/>
  <c r="AD461" i="15"/>
  <c r="AD509" i="15"/>
  <c r="AD557" i="15"/>
  <c r="AD790" i="15"/>
  <c r="AD838" i="15"/>
  <c r="AD814" i="15"/>
  <c r="AD874" i="15"/>
  <c r="AD901" i="15"/>
  <c r="AE365" i="15"/>
  <c r="AE28" i="15"/>
  <c r="AE413" i="15"/>
  <c r="AE461" i="15"/>
  <c r="AE509" i="15"/>
  <c r="AE557" i="15"/>
  <c r="AE790" i="15"/>
  <c r="AE838" i="15"/>
  <c r="AE814" i="15"/>
  <c r="AE874" i="15"/>
  <c r="AE901" i="15"/>
  <c r="AF365" i="15"/>
  <c r="AF28" i="15"/>
  <c r="AF413" i="15"/>
  <c r="AF461" i="15"/>
  <c r="AF509" i="15"/>
  <c r="AF557" i="15"/>
  <c r="AF790" i="15"/>
  <c r="AF838" i="15"/>
  <c r="AF814" i="15"/>
  <c r="AF874" i="15"/>
  <c r="AF901" i="15"/>
  <c r="E365" i="15"/>
  <c r="AG365" i="15"/>
  <c r="AG28" i="15"/>
  <c r="AG413" i="15"/>
  <c r="AG461" i="15"/>
  <c r="AG509" i="15"/>
  <c r="AG557" i="15"/>
  <c r="AG790" i="15"/>
  <c r="AG838" i="15"/>
  <c r="AG814" i="15"/>
  <c r="AG874" i="15"/>
  <c r="AG901" i="15"/>
  <c r="AH365" i="15"/>
  <c r="AH28" i="15"/>
  <c r="AH413" i="15"/>
  <c r="AH461" i="15"/>
  <c r="AH509" i="15"/>
  <c r="AH557" i="15"/>
  <c r="AH790" i="15"/>
  <c r="AH838" i="15"/>
  <c r="AH814" i="15"/>
  <c r="AH874" i="15"/>
  <c r="AH901" i="15"/>
  <c r="AI365" i="15"/>
  <c r="E28" i="15"/>
  <c r="F28" i="15"/>
  <c r="AI28" i="15"/>
  <c r="AI413" i="15"/>
  <c r="AI461" i="15"/>
  <c r="AI509" i="15"/>
  <c r="AI557" i="15"/>
  <c r="AI790" i="15"/>
  <c r="AI838" i="15"/>
  <c r="AI814" i="15"/>
  <c r="AI874" i="15"/>
  <c r="AI901" i="15"/>
  <c r="AJ365" i="15"/>
  <c r="AJ28" i="15"/>
  <c r="AJ413" i="15"/>
  <c r="AJ461" i="15"/>
  <c r="AJ509" i="15"/>
  <c r="AJ557" i="15"/>
  <c r="AJ790" i="15"/>
  <c r="AJ838" i="15"/>
  <c r="AJ814" i="15"/>
  <c r="AJ874" i="15"/>
  <c r="AJ901" i="15"/>
  <c r="AK365" i="15"/>
  <c r="AK28" i="15"/>
  <c r="AK413" i="15"/>
  <c r="AK461" i="15"/>
  <c r="AK509" i="15"/>
  <c r="AK557" i="15"/>
  <c r="AK790" i="15"/>
  <c r="AK838" i="15"/>
  <c r="AK814" i="15"/>
  <c r="AK874" i="15"/>
  <c r="AK901" i="15"/>
  <c r="AL365" i="15"/>
  <c r="AL28" i="15"/>
  <c r="AL413" i="15"/>
  <c r="AL461" i="15"/>
  <c r="AL509" i="15"/>
  <c r="AL557" i="15"/>
  <c r="AL790" i="15"/>
  <c r="AL838" i="15"/>
  <c r="AL814" i="15"/>
  <c r="AL874" i="15"/>
  <c r="AL901" i="15"/>
  <c r="AM365" i="15"/>
  <c r="AM28" i="15"/>
  <c r="AM413" i="15"/>
  <c r="AM461" i="15"/>
  <c r="AM509" i="15"/>
  <c r="AM557" i="15"/>
  <c r="AM790" i="15"/>
  <c r="AM838" i="15"/>
  <c r="AM814" i="15"/>
  <c r="AM874" i="15"/>
  <c r="AM901" i="15"/>
  <c r="AN365" i="15"/>
  <c r="AN28" i="15"/>
  <c r="AN413" i="15"/>
  <c r="AN461" i="15"/>
  <c r="AN509" i="15"/>
  <c r="AN557" i="15"/>
  <c r="AN790" i="15"/>
  <c r="AN838" i="15"/>
  <c r="AN814" i="15"/>
  <c r="AN874" i="15"/>
  <c r="AN901" i="15"/>
  <c r="AO365" i="15"/>
  <c r="AO28" i="15"/>
  <c r="AO413" i="15"/>
  <c r="AO461" i="15"/>
  <c r="AO509" i="15"/>
  <c r="AO557" i="15"/>
  <c r="AO790" i="15"/>
  <c r="AO838" i="15"/>
  <c r="AO814" i="15"/>
  <c r="AO874" i="15"/>
  <c r="AO901" i="15"/>
  <c r="AP365" i="15"/>
  <c r="AP28" i="15"/>
  <c r="AP413" i="15"/>
  <c r="AP461" i="15"/>
  <c r="AP509" i="15"/>
  <c r="AP557" i="15"/>
  <c r="AP790" i="15"/>
  <c r="AP838" i="15"/>
  <c r="AP814" i="15"/>
  <c r="AP874" i="15"/>
  <c r="AP901" i="15"/>
  <c r="AQ365" i="15"/>
  <c r="AQ28" i="15"/>
  <c r="AQ413" i="15"/>
  <c r="AQ461" i="15"/>
  <c r="AQ509" i="15"/>
  <c r="AQ557" i="15"/>
  <c r="AQ790" i="15"/>
  <c r="AQ838" i="15"/>
  <c r="AQ814" i="15"/>
  <c r="AQ874" i="15"/>
  <c r="AQ901" i="15"/>
  <c r="AR365" i="15"/>
  <c r="AR28" i="15"/>
  <c r="AR413" i="15"/>
  <c r="AR461" i="15"/>
  <c r="AR509" i="15"/>
  <c r="AR557" i="15"/>
  <c r="AR790" i="15"/>
  <c r="AR838" i="15"/>
  <c r="AR814" i="15"/>
  <c r="AR874" i="15"/>
  <c r="AR901" i="15"/>
  <c r="AS365" i="15"/>
  <c r="AS28" i="15"/>
  <c r="AS413" i="15"/>
  <c r="AS461" i="15"/>
  <c r="AS509" i="15"/>
  <c r="AS557" i="15"/>
  <c r="AS790" i="15"/>
  <c r="AS838" i="15"/>
  <c r="AS814" i="15"/>
  <c r="AS874" i="15"/>
  <c r="AS901" i="15"/>
  <c r="AT365" i="15"/>
  <c r="AT28" i="15"/>
  <c r="AT413" i="15"/>
  <c r="AT461" i="15"/>
  <c r="AT509" i="15"/>
  <c r="AT557" i="15"/>
  <c r="AT790" i="15"/>
  <c r="AT838" i="15"/>
  <c r="AT814" i="15"/>
  <c r="AT874" i="15"/>
  <c r="AT901" i="15"/>
  <c r="AU365" i="15"/>
  <c r="AU28" i="15"/>
  <c r="AU413" i="15"/>
  <c r="AU461" i="15"/>
  <c r="AU509" i="15"/>
  <c r="AU557" i="15"/>
  <c r="AU790" i="15"/>
  <c r="AU838" i="15"/>
  <c r="AU814" i="15"/>
  <c r="AU874" i="15"/>
  <c r="AU901" i="15"/>
  <c r="AV365" i="15"/>
  <c r="AV28" i="15"/>
  <c r="AV413" i="15"/>
  <c r="AV461" i="15"/>
  <c r="AV509" i="15"/>
  <c r="AV557" i="15"/>
  <c r="AV790" i="15"/>
  <c r="AV838" i="15"/>
  <c r="AV814" i="15"/>
  <c r="AV874" i="15"/>
  <c r="AV901" i="15"/>
  <c r="AW365" i="15"/>
  <c r="AW28" i="15"/>
  <c r="AW413" i="15"/>
  <c r="AW461" i="15"/>
  <c r="AW509" i="15"/>
  <c r="AW557" i="15"/>
  <c r="AW790" i="15"/>
  <c r="AW838" i="15"/>
  <c r="AW814" i="15"/>
  <c r="AW874" i="15"/>
  <c r="AW901" i="15"/>
  <c r="AX365" i="15"/>
  <c r="AX28" i="15"/>
  <c r="AX413" i="15"/>
  <c r="AX461" i="15"/>
  <c r="AX509" i="15"/>
  <c r="AX557" i="15"/>
  <c r="AX790" i="15"/>
  <c r="AX838" i="15"/>
  <c r="AX814" i="15"/>
  <c r="AX874" i="15"/>
  <c r="AX901" i="15"/>
  <c r="AY365" i="15"/>
  <c r="AY28" i="15"/>
  <c r="AY413" i="15"/>
  <c r="AY461" i="15"/>
  <c r="AY509" i="15"/>
  <c r="AY557" i="15"/>
  <c r="AY790" i="15"/>
  <c r="AY838" i="15"/>
  <c r="AY814" i="15"/>
  <c r="AY874" i="15"/>
  <c r="AY901" i="15"/>
  <c r="AZ365" i="15"/>
  <c r="AZ28" i="15"/>
  <c r="AZ413" i="15"/>
  <c r="AZ461" i="15"/>
  <c r="AZ509" i="15"/>
  <c r="AZ557" i="15"/>
  <c r="AZ790" i="15"/>
  <c r="AZ838" i="15"/>
  <c r="AZ814" i="15"/>
  <c r="AZ874" i="15"/>
  <c r="AZ901" i="15"/>
  <c r="BA365" i="15"/>
  <c r="BA28" i="15"/>
  <c r="BA413" i="15"/>
  <c r="BA461" i="15"/>
  <c r="BA509" i="15"/>
  <c r="BA557" i="15"/>
  <c r="BA790" i="15"/>
  <c r="BA838" i="15"/>
  <c r="BA814" i="15"/>
  <c r="BA874" i="15"/>
  <c r="BA901" i="15"/>
  <c r="BB365" i="15"/>
  <c r="BB28" i="15"/>
  <c r="BB413" i="15"/>
  <c r="BB461" i="15"/>
  <c r="BB509" i="15"/>
  <c r="BB557" i="15"/>
  <c r="BB790" i="15"/>
  <c r="BB838" i="15"/>
  <c r="BB814" i="15"/>
  <c r="BB874" i="15"/>
  <c r="BB901" i="15"/>
  <c r="BC365" i="15"/>
  <c r="BC28" i="15"/>
  <c r="BC413" i="15"/>
  <c r="BC461" i="15"/>
  <c r="BC509" i="15"/>
  <c r="BC557" i="15"/>
  <c r="BC790" i="15"/>
  <c r="BC838" i="15"/>
  <c r="BC814" i="15"/>
  <c r="BC874" i="15"/>
  <c r="BC901" i="15"/>
  <c r="BD365" i="15"/>
  <c r="BD28" i="15"/>
  <c r="BD413" i="15"/>
  <c r="BD461" i="15"/>
  <c r="BD509" i="15"/>
  <c r="BD557" i="15"/>
  <c r="BD790" i="15"/>
  <c r="BD838" i="15"/>
  <c r="BD814" i="15"/>
  <c r="BD874" i="15"/>
  <c r="BD901" i="15"/>
  <c r="BE365" i="15"/>
  <c r="BE28" i="15"/>
  <c r="BE413" i="15"/>
  <c r="BE461" i="15"/>
  <c r="BE509" i="15"/>
  <c r="BE557" i="15"/>
  <c r="BE790" i="15"/>
  <c r="BE838" i="15"/>
  <c r="BE814" i="15"/>
  <c r="BE874" i="15"/>
  <c r="BE901" i="15"/>
  <c r="BF365" i="15"/>
  <c r="BF28" i="15"/>
  <c r="BF413" i="15"/>
  <c r="BF461" i="15"/>
  <c r="BF509" i="15"/>
  <c r="BF557" i="15"/>
  <c r="BF790" i="15"/>
  <c r="BF838" i="15"/>
  <c r="BF814" i="15"/>
  <c r="BF874" i="15"/>
  <c r="BF901" i="15"/>
  <c r="BG365" i="15"/>
  <c r="BG28" i="15"/>
  <c r="BG413" i="15"/>
  <c r="BG461" i="15"/>
  <c r="BG509" i="15"/>
  <c r="BG557" i="15"/>
  <c r="BG790" i="15"/>
  <c r="BG838" i="15"/>
  <c r="BG814" i="15"/>
  <c r="BG874" i="15"/>
  <c r="BG901" i="15"/>
  <c r="BH365" i="15"/>
  <c r="BH28" i="15"/>
  <c r="BH413" i="15"/>
  <c r="BH461" i="15"/>
  <c r="BH509" i="15"/>
  <c r="BH557" i="15"/>
  <c r="BH790" i="15"/>
  <c r="BH838" i="15"/>
  <c r="BH814" i="15"/>
  <c r="BH874" i="15"/>
  <c r="BH901" i="15"/>
  <c r="BI365" i="15"/>
  <c r="BI28" i="15"/>
  <c r="BI413" i="15"/>
  <c r="BI461" i="15"/>
  <c r="BI509" i="15"/>
  <c r="BI557" i="15"/>
  <c r="BI790" i="15"/>
  <c r="BI838" i="15"/>
  <c r="BI814" i="15"/>
  <c r="BI874" i="15"/>
  <c r="BI901" i="15"/>
  <c r="BJ365" i="15"/>
  <c r="BJ28" i="15"/>
  <c r="BJ413" i="15"/>
  <c r="BJ461" i="15"/>
  <c r="BJ509" i="15"/>
  <c r="BJ557" i="15"/>
  <c r="BJ790" i="15"/>
  <c r="BJ838" i="15"/>
  <c r="BJ814" i="15"/>
  <c r="BJ874" i="15"/>
  <c r="BJ901" i="15"/>
  <c r="BK365" i="15"/>
  <c r="BK28" i="15"/>
  <c r="BK413" i="15"/>
  <c r="BK461" i="15"/>
  <c r="BK509" i="15"/>
  <c r="BK557" i="15"/>
  <c r="BK790" i="15"/>
  <c r="BK838" i="15"/>
  <c r="BK814" i="15"/>
  <c r="BK874" i="15"/>
  <c r="BK901" i="15"/>
  <c r="BL365" i="15"/>
  <c r="BL28" i="15"/>
  <c r="BL413" i="15"/>
  <c r="BL461" i="15"/>
  <c r="BL509" i="15"/>
  <c r="BL557" i="15"/>
  <c r="BL790" i="15"/>
  <c r="BL838" i="15"/>
  <c r="BL814" i="15"/>
  <c r="BL874" i="15"/>
  <c r="BL901" i="15"/>
  <c r="BM365" i="15"/>
  <c r="BM28" i="15"/>
  <c r="BM413" i="15"/>
  <c r="BM461" i="15"/>
  <c r="BM509" i="15"/>
  <c r="BM557" i="15"/>
  <c r="BM790" i="15"/>
  <c r="BM838" i="15"/>
  <c r="BM814" i="15"/>
  <c r="BM874" i="15"/>
  <c r="BM901" i="15"/>
  <c r="BN365" i="15"/>
  <c r="BN28" i="15"/>
  <c r="BN413" i="15"/>
  <c r="BN461" i="15"/>
  <c r="BN509" i="15"/>
  <c r="BN557" i="15"/>
  <c r="BN790" i="15"/>
  <c r="BN838" i="15"/>
  <c r="BN814" i="15"/>
  <c r="BN874" i="15"/>
  <c r="BN901" i="15"/>
  <c r="BO365" i="15"/>
  <c r="BO28" i="15"/>
  <c r="BO413" i="15"/>
  <c r="BO461" i="15"/>
  <c r="BO509" i="15"/>
  <c r="BO557" i="15"/>
  <c r="BO790" i="15"/>
  <c r="BO838" i="15"/>
  <c r="BO814" i="15"/>
  <c r="BO874" i="15"/>
  <c r="BO901" i="15"/>
  <c r="BP365" i="15"/>
  <c r="BP28" i="15"/>
  <c r="BP413" i="15"/>
  <c r="BP461" i="15"/>
  <c r="BP509" i="15"/>
  <c r="BP557" i="15"/>
  <c r="BP790" i="15"/>
  <c r="BP838" i="15"/>
  <c r="BP814" i="15"/>
  <c r="BP874" i="15"/>
  <c r="BP901" i="15"/>
  <c r="BQ365" i="15"/>
  <c r="BQ28" i="15"/>
  <c r="BQ413" i="15"/>
  <c r="BQ461" i="15"/>
  <c r="BQ509" i="15"/>
  <c r="BQ557" i="15"/>
  <c r="BQ790" i="15"/>
  <c r="BQ838" i="15"/>
  <c r="BQ814" i="15"/>
  <c r="BQ874" i="15"/>
  <c r="BQ901" i="15"/>
  <c r="BR365" i="15"/>
  <c r="BR28" i="15"/>
  <c r="BR413" i="15"/>
  <c r="BR461" i="15"/>
  <c r="BR509" i="15"/>
  <c r="BR557" i="15"/>
  <c r="BR790" i="15"/>
  <c r="BR838" i="15"/>
  <c r="BR814" i="15"/>
  <c r="BR874" i="15"/>
  <c r="BR901" i="15"/>
  <c r="BS365" i="15"/>
  <c r="BS28" i="15"/>
  <c r="BS413" i="15"/>
  <c r="BS461" i="15"/>
  <c r="BS509" i="15"/>
  <c r="BS557" i="15"/>
  <c r="BS790" i="15"/>
  <c r="BS838" i="15"/>
  <c r="BS814" i="15"/>
  <c r="BS874" i="15"/>
  <c r="BS901" i="15"/>
  <c r="BT365" i="15"/>
  <c r="BT28" i="15"/>
  <c r="BT413" i="15"/>
  <c r="BT461" i="15"/>
  <c r="BT509" i="15"/>
  <c r="BT557" i="15"/>
  <c r="BT790" i="15"/>
  <c r="BT838" i="15"/>
  <c r="BT814" i="15"/>
  <c r="BT874" i="15"/>
  <c r="BT901" i="15"/>
  <c r="BU365" i="15"/>
  <c r="BU28" i="15"/>
  <c r="BU413" i="15"/>
  <c r="BU461" i="15"/>
  <c r="BU509" i="15"/>
  <c r="BU557" i="15"/>
  <c r="BU790" i="15"/>
  <c r="BU838" i="15"/>
  <c r="BU814" i="15"/>
  <c r="BU874" i="15"/>
  <c r="BU901" i="15"/>
  <c r="BV365" i="15"/>
  <c r="BV28" i="15"/>
  <c r="BV413" i="15"/>
  <c r="BV461" i="15"/>
  <c r="BV509" i="15"/>
  <c r="BV557" i="15"/>
  <c r="BV790" i="15"/>
  <c r="BV838" i="15"/>
  <c r="BV814" i="15"/>
  <c r="BV874" i="15"/>
  <c r="BV901" i="15"/>
  <c r="BW365" i="15"/>
  <c r="BW28" i="15"/>
  <c r="BW413" i="15"/>
  <c r="BW461" i="15"/>
  <c r="BW509" i="15"/>
  <c r="BW557" i="15"/>
  <c r="BW790" i="15"/>
  <c r="BW838" i="15"/>
  <c r="BW814" i="15"/>
  <c r="BW874" i="15"/>
  <c r="BW901" i="15"/>
  <c r="BX365" i="15"/>
  <c r="BX28" i="15"/>
  <c r="BX413" i="15"/>
  <c r="BX461" i="15"/>
  <c r="BX509" i="15"/>
  <c r="BX557" i="15"/>
  <c r="BX790" i="15"/>
  <c r="BX838" i="15"/>
  <c r="BX814" i="15"/>
  <c r="BX874" i="15"/>
  <c r="BX901" i="15"/>
  <c r="BY365" i="15"/>
  <c r="BY28" i="15"/>
  <c r="BY413" i="15"/>
  <c r="BY461" i="15"/>
  <c r="BY509" i="15"/>
  <c r="BY557" i="15"/>
  <c r="BY790" i="15"/>
  <c r="BY838" i="15"/>
  <c r="BY814" i="15"/>
  <c r="BY874" i="15"/>
  <c r="BY901" i="15"/>
  <c r="BZ365" i="15"/>
  <c r="BZ28" i="15"/>
  <c r="BZ413" i="15"/>
  <c r="BZ461" i="15"/>
  <c r="BZ509" i="15"/>
  <c r="BZ557" i="15"/>
  <c r="BZ790" i="15"/>
  <c r="BZ838" i="15"/>
  <c r="BZ814" i="15"/>
  <c r="BZ874" i="15"/>
  <c r="BZ901" i="15"/>
  <c r="CA365" i="15"/>
  <c r="CA28" i="15"/>
  <c r="CA413" i="15"/>
  <c r="CA461" i="15"/>
  <c r="CA509" i="15"/>
  <c r="CA557" i="15"/>
  <c r="CA790" i="15"/>
  <c r="CA838" i="15"/>
  <c r="CA814" i="15"/>
  <c r="CA874" i="15"/>
  <c r="CA901" i="15"/>
  <c r="CB365" i="15"/>
  <c r="CB28" i="15"/>
  <c r="CB413" i="15"/>
  <c r="CB461" i="15"/>
  <c r="CB509" i="15"/>
  <c r="CB557" i="15"/>
  <c r="CB790" i="15"/>
  <c r="CB838" i="15"/>
  <c r="CB814" i="15"/>
  <c r="CB874" i="15"/>
  <c r="CB901" i="15"/>
  <c r="CC365" i="15"/>
  <c r="CC28" i="15"/>
  <c r="CC413" i="15"/>
  <c r="CC461" i="15"/>
  <c r="CC509" i="15"/>
  <c r="CC557" i="15"/>
  <c r="CC790" i="15"/>
  <c r="CC838" i="15"/>
  <c r="CC814" i="15"/>
  <c r="CC874" i="15"/>
  <c r="CC901" i="15"/>
  <c r="CD365" i="15"/>
  <c r="CD28" i="15"/>
  <c r="CD413" i="15"/>
  <c r="CD461" i="15"/>
  <c r="CD509" i="15"/>
  <c r="CD557" i="15"/>
  <c r="CD790" i="15"/>
  <c r="CD838" i="15"/>
  <c r="CD814" i="15"/>
  <c r="CD874" i="15"/>
  <c r="CD901" i="15"/>
  <c r="CE365" i="15"/>
  <c r="CE28" i="15"/>
  <c r="CE413" i="15"/>
  <c r="CE461" i="15"/>
  <c r="CE509" i="15"/>
  <c r="CE557" i="15"/>
  <c r="CE790" i="15"/>
  <c r="CE838" i="15"/>
  <c r="CE814" i="15"/>
  <c r="CE874" i="15"/>
  <c r="CE901" i="15"/>
  <c r="CF365" i="15"/>
  <c r="CF28" i="15"/>
  <c r="CF413" i="15"/>
  <c r="CF461" i="15"/>
  <c r="CF509" i="15"/>
  <c r="CF557" i="15"/>
  <c r="CF790" i="15"/>
  <c r="CF838" i="15"/>
  <c r="CF814" i="15"/>
  <c r="CF874" i="15"/>
  <c r="CF901" i="15"/>
  <c r="CG365" i="15"/>
  <c r="CG28" i="15"/>
  <c r="CG413" i="15"/>
  <c r="CG461" i="15"/>
  <c r="CG509" i="15"/>
  <c r="CG557" i="15"/>
  <c r="CG790" i="15"/>
  <c r="CG838" i="15"/>
  <c r="CG814" i="15"/>
  <c r="CG874" i="15"/>
  <c r="CG901" i="15"/>
  <c r="CH365" i="15"/>
  <c r="CH28" i="15"/>
  <c r="CH413" i="15"/>
  <c r="CH461" i="15"/>
  <c r="CH509" i="15"/>
  <c r="CH557" i="15"/>
  <c r="CH790" i="15"/>
  <c r="CH838" i="15"/>
  <c r="CH814" i="15"/>
  <c r="CH874" i="15"/>
  <c r="CH901" i="15"/>
  <c r="CI365" i="15"/>
  <c r="CI28" i="15"/>
  <c r="CI413" i="15"/>
  <c r="CI461" i="15"/>
  <c r="CI509" i="15"/>
  <c r="CI557" i="15"/>
  <c r="CI790" i="15"/>
  <c r="CI838" i="15"/>
  <c r="CI814" i="15"/>
  <c r="CI874" i="15"/>
  <c r="CI901" i="15"/>
  <c r="CJ365" i="15"/>
  <c r="CJ28" i="15"/>
  <c r="CJ413" i="15"/>
  <c r="CJ461" i="15"/>
  <c r="CJ509" i="15"/>
  <c r="CJ557" i="15"/>
  <c r="CJ790" i="15"/>
  <c r="CJ838" i="15"/>
  <c r="CJ814" i="15"/>
  <c r="CJ874" i="15"/>
  <c r="CJ901" i="15"/>
  <c r="CK365" i="15"/>
  <c r="CK28" i="15"/>
  <c r="CK413" i="15"/>
  <c r="CK461" i="15"/>
  <c r="CK509" i="15"/>
  <c r="CK557" i="15"/>
  <c r="CK790" i="15"/>
  <c r="CK838" i="15"/>
  <c r="CK814" i="15"/>
  <c r="CK874" i="15"/>
  <c r="CK901" i="15"/>
  <c r="CL365" i="15"/>
  <c r="CL28" i="15"/>
  <c r="CL413" i="15"/>
  <c r="CL461" i="15"/>
  <c r="CL509" i="15"/>
  <c r="CL557" i="15"/>
  <c r="CL790" i="15"/>
  <c r="CL838" i="15"/>
  <c r="CL814" i="15"/>
  <c r="CL874" i="15"/>
  <c r="CL901" i="15"/>
  <c r="CM365" i="15"/>
  <c r="CM28" i="15"/>
  <c r="CM413" i="15"/>
  <c r="CM461" i="15"/>
  <c r="CM509" i="15"/>
  <c r="CM557" i="15"/>
  <c r="CM790" i="15"/>
  <c r="CM838" i="15"/>
  <c r="CM814" i="15"/>
  <c r="CM874" i="15"/>
  <c r="CM901" i="15"/>
  <c r="CN365" i="15"/>
  <c r="CN28" i="15"/>
  <c r="CN413" i="15"/>
  <c r="CN461" i="15"/>
  <c r="CN509" i="15"/>
  <c r="CN557" i="15"/>
  <c r="CN790" i="15"/>
  <c r="CN838" i="15"/>
  <c r="CN814" i="15"/>
  <c r="CN874" i="15"/>
  <c r="CN901" i="15"/>
  <c r="CO365" i="15"/>
  <c r="CO28" i="15"/>
  <c r="CO413" i="15"/>
  <c r="CO461" i="15"/>
  <c r="CO509" i="15"/>
  <c r="CO557" i="15"/>
  <c r="CO790" i="15"/>
  <c r="CO838" i="15"/>
  <c r="CO814" i="15"/>
  <c r="CO874" i="15"/>
  <c r="CO901" i="15"/>
  <c r="CP365" i="15"/>
  <c r="CP28" i="15"/>
  <c r="CP413" i="15"/>
  <c r="CP461" i="15"/>
  <c r="CP509" i="15"/>
  <c r="CP557" i="15"/>
  <c r="CP790" i="15"/>
  <c r="CP838" i="15"/>
  <c r="CP814" i="15"/>
  <c r="CP874" i="15"/>
  <c r="CP901" i="15"/>
  <c r="CQ365" i="15"/>
  <c r="CQ28" i="15"/>
  <c r="CQ413" i="15"/>
  <c r="CQ461" i="15"/>
  <c r="CQ509" i="15"/>
  <c r="CQ557" i="15"/>
  <c r="CQ790" i="15"/>
  <c r="CQ838" i="15"/>
  <c r="CQ814" i="15"/>
  <c r="CQ874" i="15"/>
  <c r="CQ901" i="15"/>
  <c r="CR365" i="15"/>
  <c r="CR28" i="15"/>
  <c r="CR413" i="15"/>
  <c r="CR461" i="15"/>
  <c r="CR509" i="15"/>
  <c r="CR557" i="15"/>
  <c r="CR790" i="15"/>
  <c r="CR838" i="15"/>
  <c r="CR814" i="15"/>
  <c r="CR874" i="15"/>
  <c r="CR901" i="15"/>
  <c r="CS365" i="15"/>
  <c r="CS28" i="15"/>
  <c r="CS413" i="15"/>
  <c r="CS461" i="15"/>
  <c r="CS509" i="15"/>
  <c r="CS557" i="15"/>
  <c r="CS790" i="15"/>
  <c r="CS838" i="15"/>
  <c r="CS814" i="15"/>
  <c r="CS874" i="15"/>
  <c r="CS901" i="15"/>
  <c r="CT365" i="15"/>
  <c r="CT28" i="15"/>
  <c r="CT413" i="15"/>
  <c r="CT461" i="15"/>
  <c r="CT509" i="15"/>
  <c r="CT557" i="15"/>
  <c r="CT790" i="15"/>
  <c r="CT838" i="15"/>
  <c r="CT814" i="15"/>
  <c r="CT874" i="15"/>
  <c r="CT901" i="15"/>
  <c r="CU365" i="15"/>
  <c r="CU28" i="15"/>
  <c r="CU413" i="15"/>
  <c r="CU461" i="15"/>
  <c r="CU509" i="15"/>
  <c r="CU557" i="15"/>
  <c r="CU790" i="15"/>
  <c r="CU838" i="15"/>
  <c r="CU814" i="15"/>
  <c r="CU874" i="15"/>
  <c r="CU901" i="15"/>
  <c r="CV365" i="15"/>
  <c r="CV28" i="15"/>
  <c r="CV413" i="15"/>
  <c r="CV461" i="15"/>
  <c r="CV509" i="15"/>
  <c r="CV557" i="15"/>
  <c r="CV790" i="15"/>
  <c r="CV838" i="15"/>
  <c r="CV814" i="15"/>
  <c r="CV874" i="15"/>
  <c r="CV901" i="15"/>
  <c r="CW365" i="15"/>
  <c r="CW28" i="15"/>
  <c r="CW413" i="15"/>
  <c r="CW461" i="15"/>
  <c r="CW509" i="15"/>
  <c r="CW557" i="15"/>
  <c r="CW790" i="15"/>
  <c r="CW838" i="15"/>
  <c r="CW814" i="15"/>
  <c r="CW874" i="15"/>
  <c r="CW901" i="15"/>
  <c r="CX365" i="15"/>
  <c r="CX28" i="15"/>
  <c r="CX413" i="15"/>
  <c r="CX461" i="15"/>
  <c r="CX509" i="15"/>
  <c r="CX557" i="15"/>
  <c r="CX790" i="15"/>
  <c r="CX838" i="15"/>
  <c r="CX814" i="15"/>
  <c r="CX874" i="15"/>
  <c r="CX901" i="15"/>
  <c r="CY365" i="15"/>
  <c r="CY28" i="15"/>
  <c r="CY413" i="15"/>
  <c r="CY461" i="15"/>
  <c r="CY509" i="15"/>
  <c r="CY557" i="15"/>
  <c r="CY790" i="15"/>
  <c r="CY838" i="15"/>
  <c r="CY814" i="15"/>
  <c r="CY874" i="15"/>
  <c r="CY901" i="15"/>
  <c r="CZ365" i="15"/>
  <c r="CZ28" i="15"/>
  <c r="CZ413" i="15"/>
  <c r="CZ461" i="15"/>
  <c r="CZ509" i="15"/>
  <c r="CZ557" i="15"/>
  <c r="CZ790" i="15"/>
  <c r="CZ838" i="15"/>
  <c r="CZ814" i="15"/>
  <c r="CZ874" i="15"/>
  <c r="CZ901" i="15"/>
  <c r="DA365" i="15"/>
  <c r="DA28" i="15"/>
  <c r="DA413" i="15"/>
  <c r="DA461" i="15"/>
  <c r="DA509" i="15"/>
  <c r="DA557" i="15"/>
  <c r="DA790" i="15"/>
  <c r="DA838" i="15"/>
  <c r="DA814" i="15"/>
  <c r="DA874" i="15"/>
  <c r="DA901" i="15"/>
  <c r="DB365" i="15"/>
  <c r="DB28" i="15"/>
  <c r="DB413" i="15"/>
  <c r="DB461" i="15"/>
  <c r="DB509" i="15"/>
  <c r="DB557" i="15"/>
  <c r="DB790" i="15"/>
  <c r="DB838" i="15"/>
  <c r="DB814" i="15"/>
  <c r="DB874" i="15"/>
  <c r="DB901" i="15"/>
  <c r="DC365" i="15"/>
  <c r="DC28" i="15"/>
  <c r="DC413" i="15"/>
  <c r="DC461" i="15"/>
  <c r="DC509" i="15"/>
  <c r="DC557" i="15"/>
  <c r="DC790" i="15"/>
  <c r="DC838" i="15"/>
  <c r="DC814" i="15"/>
  <c r="DC874" i="15"/>
  <c r="DC901" i="15"/>
  <c r="DD365" i="15"/>
  <c r="DD28" i="15"/>
  <c r="DD413" i="15"/>
  <c r="DD461" i="15"/>
  <c r="DD509" i="15"/>
  <c r="DD557" i="15"/>
  <c r="DD790" i="15"/>
  <c r="DD838" i="15"/>
  <c r="DD814" i="15"/>
  <c r="DD874" i="15"/>
  <c r="DD901" i="15"/>
  <c r="DE365" i="15"/>
  <c r="DE28" i="15"/>
  <c r="DE413" i="15"/>
  <c r="DE461" i="15"/>
  <c r="DE509" i="15"/>
  <c r="DE557" i="15"/>
  <c r="DE790" i="15"/>
  <c r="DE838" i="15"/>
  <c r="DE814" i="15"/>
  <c r="DE874" i="15"/>
  <c r="DE901" i="15"/>
  <c r="DF365" i="15"/>
  <c r="DF28" i="15"/>
  <c r="DF413" i="15"/>
  <c r="DF461" i="15"/>
  <c r="DF509" i="15"/>
  <c r="DF557" i="15"/>
  <c r="DF790" i="15"/>
  <c r="DF838" i="15"/>
  <c r="DF814" i="15"/>
  <c r="DF874" i="15"/>
  <c r="DF901" i="15"/>
  <c r="DG365" i="15"/>
  <c r="DG28" i="15"/>
  <c r="DG413" i="15"/>
  <c r="DG461" i="15"/>
  <c r="DG509" i="15"/>
  <c r="DG557" i="15"/>
  <c r="DG790" i="15"/>
  <c r="DG838" i="15"/>
  <c r="DG814" i="15"/>
  <c r="DG874" i="15"/>
  <c r="DG901" i="15"/>
  <c r="DH365" i="15"/>
  <c r="DH28" i="15"/>
  <c r="DH413" i="15"/>
  <c r="DH461" i="15"/>
  <c r="DH509" i="15"/>
  <c r="DH557" i="15"/>
  <c r="DH790" i="15"/>
  <c r="DH838" i="15"/>
  <c r="DH814" i="15"/>
  <c r="DH874" i="15"/>
  <c r="DH901" i="15"/>
  <c r="DI365" i="15"/>
  <c r="DI28" i="15"/>
  <c r="DI413" i="15"/>
  <c r="DI461" i="15"/>
  <c r="DI509" i="15"/>
  <c r="DI557" i="15"/>
  <c r="DI790" i="15"/>
  <c r="DI838" i="15"/>
  <c r="DI814" i="15"/>
  <c r="DI874" i="15"/>
  <c r="DI901" i="15"/>
  <c r="DJ365" i="15"/>
  <c r="DJ28" i="15"/>
  <c r="DJ413" i="15"/>
  <c r="DJ461" i="15"/>
  <c r="DJ509" i="15"/>
  <c r="DJ557" i="15"/>
  <c r="DJ790" i="15"/>
  <c r="DJ838" i="15"/>
  <c r="DJ814" i="15"/>
  <c r="DJ874" i="15"/>
  <c r="DJ901" i="15"/>
  <c r="DK365" i="15"/>
  <c r="DK28" i="15"/>
  <c r="DK413" i="15"/>
  <c r="DK461" i="15"/>
  <c r="DK509" i="15"/>
  <c r="DK557" i="15"/>
  <c r="DK790" i="15"/>
  <c r="DK838" i="15"/>
  <c r="DK814" i="15"/>
  <c r="DK874" i="15"/>
  <c r="DK901" i="15"/>
  <c r="DL365" i="15"/>
  <c r="DL28" i="15"/>
  <c r="DL413" i="15"/>
  <c r="DL461" i="15"/>
  <c r="DL509" i="15"/>
  <c r="DL557" i="15"/>
  <c r="DL790" i="15"/>
  <c r="DL838" i="15"/>
  <c r="DL814" i="15"/>
  <c r="DL874" i="15"/>
  <c r="DL901" i="15"/>
  <c r="DM365" i="15"/>
  <c r="DM28" i="15"/>
  <c r="DM413" i="15"/>
  <c r="DM461" i="15"/>
  <c r="DM509" i="15"/>
  <c r="DM557" i="15"/>
  <c r="DM790" i="15"/>
  <c r="DM838" i="15"/>
  <c r="DM814" i="15"/>
  <c r="DM874" i="15"/>
  <c r="DM901" i="15"/>
  <c r="DN365" i="15"/>
  <c r="DN28" i="15"/>
  <c r="DN413" i="15"/>
  <c r="DN461" i="15"/>
  <c r="DN509" i="15"/>
  <c r="DN557" i="15"/>
  <c r="DN790" i="15"/>
  <c r="DN838" i="15"/>
  <c r="DN814" i="15"/>
  <c r="DN874" i="15"/>
  <c r="DN901" i="15"/>
  <c r="DO365" i="15"/>
  <c r="DO28" i="15"/>
  <c r="DO413" i="15"/>
  <c r="DO461" i="15"/>
  <c r="DO509" i="15"/>
  <c r="DO557" i="15"/>
  <c r="DO790" i="15"/>
  <c r="DO838" i="15"/>
  <c r="DO814" i="15"/>
  <c r="DO874" i="15"/>
  <c r="DO901" i="15"/>
  <c r="DP365" i="15"/>
  <c r="DP28" i="15"/>
  <c r="DP413" i="15"/>
  <c r="DP461" i="15"/>
  <c r="DP509" i="15"/>
  <c r="DP557" i="15"/>
  <c r="DP790" i="15"/>
  <c r="DP838" i="15"/>
  <c r="DP814" i="15"/>
  <c r="DP874" i="15"/>
  <c r="DP901" i="15"/>
  <c r="DQ365" i="15"/>
  <c r="DQ28" i="15"/>
  <c r="DQ413" i="15"/>
  <c r="DQ461" i="15"/>
  <c r="DQ509" i="15"/>
  <c r="DQ557" i="15"/>
  <c r="DQ790" i="15"/>
  <c r="DQ838" i="15"/>
  <c r="DQ814" i="15"/>
  <c r="DQ874" i="15"/>
  <c r="DQ901" i="15"/>
  <c r="DR365" i="15"/>
  <c r="DR28" i="15"/>
  <c r="DR413" i="15"/>
  <c r="DR461" i="15"/>
  <c r="DR509" i="15"/>
  <c r="DR557" i="15"/>
  <c r="DR790" i="15"/>
  <c r="DR838" i="15"/>
  <c r="DR814" i="15"/>
  <c r="DR874" i="15"/>
  <c r="DR901" i="15"/>
  <c r="DS365" i="15"/>
  <c r="DS28" i="15"/>
  <c r="DS413" i="15"/>
  <c r="DS461" i="15"/>
  <c r="DS509" i="15"/>
  <c r="DS557" i="15"/>
  <c r="DS790" i="15"/>
  <c r="DS838" i="15"/>
  <c r="DS814" i="15"/>
  <c r="DS874" i="15"/>
  <c r="DS901" i="15"/>
  <c r="DT365" i="15"/>
  <c r="DT28" i="15"/>
  <c r="DT413" i="15"/>
  <c r="DT461" i="15"/>
  <c r="DT509" i="15"/>
  <c r="DT557" i="15"/>
  <c r="DT790" i="15"/>
  <c r="DT838" i="15"/>
  <c r="DT814" i="15"/>
  <c r="DT874" i="15"/>
  <c r="DT901" i="15"/>
  <c r="DU365" i="15"/>
  <c r="DU28" i="15"/>
  <c r="DU413" i="15"/>
  <c r="DU461" i="15"/>
  <c r="DU509" i="15"/>
  <c r="DU557" i="15"/>
  <c r="DU790" i="15"/>
  <c r="DU838" i="15"/>
  <c r="DU814" i="15"/>
  <c r="DU874" i="15"/>
  <c r="DU901" i="15"/>
  <c r="DV365" i="15"/>
  <c r="DV28" i="15"/>
  <c r="DV413" i="15"/>
  <c r="DV461" i="15"/>
  <c r="DV509" i="15"/>
  <c r="DV557" i="15"/>
  <c r="DV790" i="15"/>
  <c r="DV838" i="15"/>
  <c r="DV814" i="15"/>
  <c r="DV874" i="15"/>
  <c r="DV901" i="15"/>
  <c r="DW365" i="15"/>
  <c r="DW28" i="15"/>
  <c r="DW413" i="15"/>
  <c r="DW461" i="15"/>
  <c r="DW509" i="15"/>
  <c r="DW557" i="15"/>
  <c r="DW790" i="15"/>
  <c r="DW838" i="15"/>
  <c r="DW814" i="15"/>
  <c r="DW874" i="15"/>
  <c r="DW901" i="15"/>
  <c r="DX365" i="15"/>
  <c r="DX28" i="15"/>
  <c r="DX413" i="15"/>
  <c r="DX461" i="15"/>
  <c r="DX509" i="15"/>
  <c r="DX557" i="15"/>
  <c r="DX790" i="15"/>
  <c r="DX838" i="15"/>
  <c r="DX814" i="15"/>
  <c r="DX874" i="15"/>
  <c r="DX901" i="15"/>
  <c r="DY365" i="15"/>
  <c r="DY28" i="15"/>
  <c r="DY413" i="15"/>
  <c r="DY461" i="15"/>
  <c r="DY509" i="15"/>
  <c r="DY557" i="15"/>
  <c r="DY790" i="15"/>
  <c r="DY838" i="15"/>
  <c r="DY814" i="15"/>
  <c r="DY874" i="15"/>
  <c r="DY901" i="15"/>
  <c r="G901" i="15"/>
  <c r="D928" i="15"/>
  <c r="E928" i="15"/>
  <c r="F928" i="15"/>
  <c r="I928" i="15"/>
  <c r="J366" i="15"/>
  <c r="J29" i="15"/>
  <c r="J414" i="15"/>
  <c r="J462" i="15"/>
  <c r="J510" i="15"/>
  <c r="J558" i="15"/>
  <c r="J791" i="15"/>
  <c r="J839" i="15"/>
  <c r="J815" i="15"/>
  <c r="J875" i="15"/>
  <c r="J902" i="15"/>
  <c r="K366" i="15"/>
  <c r="K29" i="15"/>
  <c r="K414" i="15"/>
  <c r="K462" i="15"/>
  <c r="K510" i="15"/>
  <c r="K558" i="15"/>
  <c r="K791" i="15"/>
  <c r="K839" i="15"/>
  <c r="K815" i="15"/>
  <c r="K875" i="15"/>
  <c r="K902" i="15"/>
  <c r="L366" i="15"/>
  <c r="L29" i="15"/>
  <c r="L414" i="15"/>
  <c r="L462" i="15"/>
  <c r="L510" i="15"/>
  <c r="L558" i="15"/>
  <c r="L791" i="15"/>
  <c r="L839" i="15"/>
  <c r="L815" i="15"/>
  <c r="L875" i="15"/>
  <c r="L902" i="15"/>
  <c r="M366" i="15"/>
  <c r="M29" i="15"/>
  <c r="M414" i="15"/>
  <c r="M462" i="15"/>
  <c r="M510" i="15"/>
  <c r="M558" i="15"/>
  <c r="M791" i="15"/>
  <c r="M839" i="15"/>
  <c r="M815" i="15"/>
  <c r="M875" i="15"/>
  <c r="M902" i="15"/>
  <c r="N366" i="15"/>
  <c r="N29" i="15"/>
  <c r="N414" i="15"/>
  <c r="N462" i="15"/>
  <c r="N510" i="15"/>
  <c r="N558" i="15"/>
  <c r="N791" i="15"/>
  <c r="N839" i="15"/>
  <c r="N815" i="15"/>
  <c r="N875" i="15"/>
  <c r="N902" i="15"/>
  <c r="O366" i="15"/>
  <c r="O29" i="15"/>
  <c r="O414" i="15"/>
  <c r="O462" i="15"/>
  <c r="O510" i="15"/>
  <c r="O558" i="15"/>
  <c r="O791" i="15"/>
  <c r="O839" i="15"/>
  <c r="O815" i="15"/>
  <c r="O875" i="15"/>
  <c r="O902" i="15"/>
  <c r="P366" i="15"/>
  <c r="P29" i="15"/>
  <c r="P414" i="15"/>
  <c r="P462" i="15"/>
  <c r="P510" i="15"/>
  <c r="P558" i="15"/>
  <c r="P791" i="15"/>
  <c r="P839" i="15"/>
  <c r="P815" i="15"/>
  <c r="P875" i="15"/>
  <c r="P902" i="15"/>
  <c r="Q366" i="15"/>
  <c r="Q29" i="15"/>
  <c r="Q414" i="15"/>
  <c r="Q462" i="15"/>
  <c r="Q510" i="15"/>
  <c r="Q558" i="15"/>
  <c r="Q791" i="15"/>
  <c r="Q839" i="15"/>
  <c r="Q815" i="15"/>
  <c r="Q875" i="15"/>
  <c r="Q902" i="15"/>
  <c r="R366" i="15"/>
  <c r="R29" i="15"/>
  <c r="R414" i="15"/>
  <c r="R462" i="15"/>
  <c r="R510" i="15"/>
  <c r="R558" i="15"/>
  <c r="R791" i="15"/>
  <c r="R839" i="15"/>
  <c r="R815" i="15"/>
  <c r="R875" i="15"/>
  <c r="R902" i="15"/>
  <c r="S366" i="15"/>
  <c r="S29" i="15"/>
  <c r="S414" i="15"/>
  <c r="S462" i="15"/>
  <c r="S510" i="15"/>
  <c r="S558" i="15"/>
  <c r="S791" i="15"/>
  <c r="S839" i="15"/>
  <c r="S815" i="15"/>
  <c r="S875" i="15"/>
  <c r="S902" i="15"/>
  <c r="T366" i="15"/>
  <c r="T29" i="15"/>
  <c r="T414" i="15"/>
  <c r="T462" i="15"/>
  <c r="T510" i="15"/>
  <c r="T558" i="15"/>
  <c r="T791" i="15"/>
  <c r="T839" i="15"/>
  <c r="T815" i="15"/>
  <c r="T875" i="15"/>
  <c r="T902" i="15"/>
  <c r="U366" i="15"/>
  <c r="U29" i="15"/>
  <c r="U414" i="15"/>
  <c r="U462" i="15"/>
  <c r="U510" i="15"/>
  <c r="U558" i="15"/>
  <c r="U791" i="15"/>
  <c r="U839" i="15"/>
  <c r="U815" i="15"/>
  <c r="U875" i="15"/>
  <c r="U902" i="15"/>
  <c r="V366" i="15"/>
  <c r="V29" i="15"/>
  <c r="V414" i="15"/>
  <c r="V462" i="15"/>
  <c r="V510" i="15"/>
  <c r="V558" i="15"/>
  <c r="V791" i="15"/>
  <c r="V839" i="15"/>
  <c r="V815" i="15"/>
  <c r="V875" i="15"/>
  <c r="V902" i="15"/>
  <c r="W366" i="15"/>
  <c r="W29" i="15"/>
  <c r="W414" i="15"/>
  <c r="W462" i="15"/>
  <c r="W510" i="15"/>
  <c r="W558" i="15"/>
  <c r="W791" i="15"/>
  <c r="W839" i="15"/>
  <c r="W815" i="15"/>
  <c r="W875" i="15"/>
  <c r="W902" i="15"/>
  <c r="X366" i="15"/>
  <c r="X29" i="15"/>
  <c r="X414" i="15"/>
  <c r="X462" i="15"/>
  <c r="X510" i="15"/>
  <c r="X558" i="15"/>
  <c r="X791" i="15"/>
  <c r="X839" i="15"/>
  <c r="X815" i="15"/>
  <c r="X875" i="15"/>
  <c r="X902" i="15"/>
  <c r="Y366" i="15"/>
  <c r="Y29" i="15"/>
  <c r="Y414" i="15"/>
  <c r="Y462" i="15"/>
  <c r="Y510" i="15"/>
  <c r="Y558" i="15"/>
  <c r="Y791" i="15"/>
  <c r="Y839" i="15"/>
  <c r="Y815" i="15"/>
  <c r="Y875" i="15"/>
  <c r="Y902" i="15"/>
  <c r="Z366" i="15"/>
  <c r="Z29" i="15"/>
  <c r="Z414" i="15"/>
  <c r="Z462" i="15"/>
  <c r="Z510" i="15"/>
  <c r="Z558" i="15"/>
  <c r="Z791" i="15"/>
  <c r="Z839" i="15"/>
  <c r="Z815" i="15"/>
  <c r="Z875" i="15"/>
  <c r="Z902" i="15"/>
  <c r="AA366" i="15"/>
  <c r="AA29" i="15"/>
  <c r="AA414" i="15"/>
  <c r="AA462" i="15"/>
  <c r="AA510" i="15"/>
  <c r="AA558" i="15"/>
  <c r="AA791" i="15"/>
  <c r="AA839" i="15"/>
  <c r="AA815" i="15"/>
  <c r="AA875" i="15"/>
  <c r="AA902" i="15"/>
  <c r="AB366" i="15"/>
  <c r="AB29" i="15"/>
  <c r="AB414" i="15"/>
  <c r="AB462" i="15"/>
  <c r="AB510" i="15"/>
  <c r="AB558" i="15"/>
  <c r="AB791" i="15"/>
  <c r="AB839" i="15"/>
  <c r="AB815" i="15"/>
  <c r="AB875" i="15"/>
  <c r="AB902" i="15"/>
  <c r="AC366" i="15"/>
  <c r="AC29" i="15"/>
  <c r="AC414" i="15"/>
  <c r="AC462" i="15"/>
  <c r="AC510" i="15"/>
  <c r="AC558" i="15"/>
  <c r="AC791" i="15"/>
  <c r="AC839" i="15"/>
  <c r="AC815" i="15"/>
  <c r="AC875" i="15"/>
  <c r="AC902" i="15"/>
  <c r="AD366" i="15"/>
  <c r="AD29" i="15"/>
  <c r="AD414" i="15"/>
  <c r="AD462" i="15"/>
  <c r="AD510" i="15"/>
  <c r="AD558" i="15"/>
  <c r="AD791" i="15"/>
  <c r="AD839" i="15"/>
  <c r="AD815" i="15"/>
  <c r="AD875" i="15"/>
  <c r="AD902" i="15"/>
  <c r="AE366" i="15"/>
  <c r="AE29" i="15"/>
  <c r="AE414" i="15"/>
  <c r="AE462" i="15"/>
  <c r="AE510" i="15"/>
  <c r="AE558" i="15"/>
  <c r="AE791" i="15"/>
  <c r="AE839" i="15"/>
  <c r="AE815" i="15"/>
  <c r="AE875" i="15"/>
  <c r="AE902" i="15"/>
  <c r="AF366" i="15"/>
  <c r="AF29" i="15"/>
  <c r="AF414" i="15"/>
  <c r="AF462" i="15"/>
  <c r="AF510" i="15"/>
  <c r="AF558" i="15"/>
  <c r="AF791" i="15"/>
  <c r="AF839" i="15"/>
  <c r="AF815" i="15"/>
  <c r="AF875" i="15"/>
  <c r="AF902" i="15"/>
  <c r="E366" i="15"/>
  <c r="AG366" i="15"/>
  <c r="AG29" i="15"/>
  <c r="AG414" i="15"/>
  <c r="AG462" i="15"/>
  <c r="AG510" i="15"/>
  <c r="AG558" i="15"/>
  <c r="AG791" i="15"/>
  <c r="AG839" i="15"/>
  <c r="AG815" i="15"/>
  <c r="AG875" i="15"/>
  <c r="AG902" i="15"/>
  <c r="AH366" i="15"/>
  <c r="AH29" i="15"/>
  <c r="AH414" i="15"/>
  <c r="AH462" i="15"/>
  <c r="AH510" i="15"/>
  <c r="AH558" i="15"/>
  <c r="AH791" i="15"/>
  <c r="AH839" i="15"/>
  <c r="AH815" i="15"/>
  <c r="AH875" i="15"/>
  <c r="AH902" i="15"/>
  <c r="AI366" i="15"/>
  <c r="E29" i="15"/>
  <c r="F29" i="15"/>
  <c r="AI29" i="15"/>
  <c r="AI414" i="15"/>
  <c r="AI462" i="15"/>
  <c r="AI510" i="15"/>
  <c r="AI558" i="15"/>
  <c r="AI791" i="15"/>
  <c r="AI839" i="15"/>
  <c r="AI815" i="15"/>
  <c r="AI875" i="15"/>
  <c r="AI902" i="15"/>
  <c r="AJ366" i="15"/>
  <c r="AJ29" i="15"/>
  <c r="AJ414" i="15"/>
  <c r="AJ462" i="15"/>
  <c r="AJ510" i="15"/>
  <c r="AJ558" i="15"/>
  <c r="AJ791" i="15"/>
  <c r="AJ839" i="15"/>
  <c r="AJ815" i="15"/>
  <c r="AJ875" i="15"/>
  <c r="AJ902" i="15"/>
  <c r="AK366" i="15"/>
  <c r="AK29" i="15"/>
  <c r="AK414" i="15"/>
  <c r="AK462" i="15"/>
  <c r="AK510" i="15"/>
  <c r="AK558" i="15"/>
  <c r="AK791" i="15"/>
  <c r="AK839" i="15"/>
  <c r="AK815" i="15"/>
  <c r="AK875" i="15"/>
  <c r="AK902" i="15"/>
  <c r="AL366" i="15"/>
  <c r="AL29" i="15"/>
  <c r="AL414" i="15"/>
  <c r="AL462" i="15"/>
  <c r="AL510" i="15"/>
  <c r="AL558" i="15"/>
  <c r="AL791" i="15"/>
  <c r="AL839" i="15"/>
  <c r="AL815" i="15"/>
  <c r="AL875" i="15"/>
  <c r="AL902" i="15"/>
  <c r="AM366" i="15"/>
  <c r="AM29" i="15"/>
  <c r="AM414" i="15"/>
  <c r="AM462" i="15"/>
  <c r="AM510" i="15"/>
  <c r="AM558" i="15"/>
  <c r="AM791" i="15"/>
  <c r="AM839" i="15"/>
  <c r="AM815" i="15"/>
  <c r="AM875" i="15"/>
  <c r="AM902" i="15"/>
  <c r="AN366" i="15"/>
  <c r="AN29" i="15"/>
  <c r="AN414" i="15"/>
  <c r="AN462" i="15"/>
  <c r="AN510" i="15"/>
  <c r="AN558" i="15"/>
  <c r="AN791" i="15"/>
  <c r="AN839" i="15"/>
  <c r="AN815" i="15"/>
  <c r="AN875" i="15"/>
  <c r="AN902" i="15"/>
  <c r="AO366" i="15"/>
  <c r="AO29" i="15"/>
  <c r="AO414" i="15"/>
  <c r="AO462" i="15"/>
  <c r="AO510" i="15"/>
  <c r="AO558" i="15"/>
  <c r="AO791" i="15"/>
  <c r="AO839" i="15"/>
  <c r="AO815" i="15"/>
  <c r="AO875" i="15"/>
  <c r="AO902" i="15"/>
  <c r="AP366" i="15"/>
  <c r="AP29" i="15"/>
  <c r="AP414" i="15"/>
  <c r="AP462" i="15"/>
  <c r="AP510" i="15"/>
  <c r="AP558" i="15"/>
  <c r="AP791" i="15"/>
  <c r="AP839" i="15"/>
  <c r="AP815" i="15"/>
  <c r="AP875" i="15"/>
  <c r="AP902" i="15"/>
  <c r="AQ366" i="15"/>
  <c r="AQ29" i="15"/>
  <c r="AQ414" i="15"/>
  <c r="AQ462" i="15"/>
  <c r="AQ510" i="15"/>
  <c r="AQ558" i="15"/>
  <c r="AQ791" i="15"/>
  <c r="AQ839" i="15"/>
  <c r="AQ815" i="15"/>
  <c r="AQ875" i="15"/>
  <c r="AQ902" i="15"/>
  <c r="AR366" i="15"/>
  <c r="AR29" i="15"/>
  <c r="AR414" i="15"/>
  <c r="AR462" i="15"/>
  <c r="AR510" i="15"/>
  <c r="AR558" i="15"/>
  <c r="AR791" i="15"/>
  <c r="AR839" i="15"/>
  <c r="AR815" i="15"/>
  <c r="AR875" i="15"/>
  <c r="AR902" i="15"/>
  <c r="AS366" i="15"/>
  <c r="AS29" i="15"/>
  <c r="AS414" i="15"/>
  <c r="AS462" i="15"/>
  <c r="AS510" i="15"/>
  <c r="AS558" i="15"/>
  <c r="AS791" i="15"/>
  <c r="AS839" i="15"/>
  <c r="AS815" i="15"/>
  <c r="AS875" i="15"/>
  <c r="AS902" i="15"/>
  <c r="AT366" i="15"/>
  <c r="AT29" i="15"/>
  <c r="AT414" i="15"/>
  <c r="AT462" i="15"/>
  <c r="AT510" i="15"/>
  <c r="AT558" i="15"/>
  <c r="AT791" i="15"/>
  <c r="AT839" i="15"/>
  <c r="AT815" i="15"/>
  <c r="AT875" i="15"/>
  <c r="AT902" i="15"/>
  <c r="AU366" i="15"/>
  <c r="AU29" i="15"/>
  <c r="AU414" i="15"/>
  <c r="AU462" i="15"/>
  <c r="AU510" i="15"/>
  <c r="AU558" i="15"/>
  <c r="AU791" i="15"/>
  <c r="AU839" i="15"/>
  <c r="AU815" i="15"/>
  <c r="AU875" i="15"/>
  <c r="AU902" i="15"/>
  <c r="AV366" i="15"/>
  <c r="AV29" i="15"/>
  <c r="AV414" i="15"/>
  <c r="AV462" i="15"/>
  <c r="AV510" i="15"/>
  <c r="AV558" i="15"/>
  <c r="AV791" i="15"/>
  <c r="AV839" i="15"/>
  <c r="AV815" i="15"/>
  <c r="AV875" i="15"/>
  <c r="AV902" i="15"/>
  <c r="AW366" i="15"/>
  <c r="AW29" i="15"/>
  <c r="AW414" i="15"/>
  <c r="AW462" i="15"/>
  <c r="AW510" i="15"/>
  <c r="AW558" i="15"/>
  <c r="AW791" i="15"/>
  <c r="AW839" i="15"/>
  <c r="AW815" i="15"/>
  <c r="AW875" i="15"/>
  <c r="AW902" i="15"/>
  <c r="AX366" i="15"/>
  <c r="AX29" i="15"/>
  <c r="AX414" i="15"/>
  <c r="AX462" i="15"/>
  <c r="AX510" i="15"/>
  <c r="AX558" i="15"/>
  <c r="AX791" i="15"/>
  <c r="AX839" i="15"/>
  <c r="AX815" i="15"/>
  <c r="AX875" i="15"/>
  <c r="AX902" i="15"/>
  <c r="AY366" i="15"/>
  <c r="AY29" i="15"/>
  <c r="AY414" i="15"/>
  <c r="AY462" i="15"/>
  <c r="AY510" i="15"/>
  <c r="AY558" i="15"/>
  <c r="AY791" i="15"/>
  <c r="AY839" i="15"/>
  <c r="AY815" i="15"/>
  <c r="AY875" i="15"/>
  <c r="AY902" i="15"/>
  <c r="AZ366" i="15"/>
  <c r="AZ29" i="15"/>
  <c r="AZ414" i="15"/>
  <c r="AZ462" i="15"/>
  <c r="AZ510" i="15"/>
  <c r="AZ558" i="15"/>
  <c r="AZ791" i="15"/>
  <c r="AZ839" i="15"/>
  <c r="AZ815" i="15"/>
  <c r="AZ875" i="15"/>
  <c r="AZ902" i="15"/>
  <c r="BA366" i="15"/>
  <c r="BA29" i="15"/>
  <c r="BA414" i="15"/>
  <c r="BA462" i="15"/>
  <c r="BA510" i="15"/>
  <c r="BA558" i="15"/>
  <c r="BA791" i="15"/>
  <c r="BA839" i="15"/>
  <c r="BA815" i="15"/>
  <c r="BA875" i="15"/>
  <c r="BA902" i="15"/>
  <c r="BB366" i="15"/>
  <c r="BB29" i="15"/>
  <c r="BB414" i="15"/>
  <c r="BB462" i="15"/>
  <c r="BB510" i="15"/>
  <c r="BB558" i="15"/>
  <c r="BB791" i="15"/>
  <c r="BB839" i="15"/>
  <c r="BB815" i="15"/>
  <c r="BB875" i="15"/>
  <c r="BB902" i="15"/>
  <c r="BC366" i="15"/>
  <c r="BC29" i="15"/>
  <c r="BC414" i="15"/>
  <c r="BC462" i="15"/>
  <c r="BC510" i="15"/>
  <c r="BC558" i="15"/>
  <c r="BC791" i="15"/>
  <c r="BC839" i="15"/>
  <c r="BC815" i="15"/>
  <c r="BC875" i="15"/>
  <c r="BC902" i="15"/>
  <c r="BD366" i="15"/>
  <c r="BD29" i="15"/>
  <c r="BD414" i="15"/>
  <c r="BD462" i="15"/>
  <c r="BD510" i="15"/>
  <c r="BD558" i="15"/>
  <c r="BD791" i="15"/>
  <c r="BD839" i="15"/>
  <c r="BD815" i="15"/>
  <c r="BD875" i="15"/>
  <c r="BD902" i="15"/>
  <c r="BE366" i="15"/>
  <c r="BE29" i="15"/>
  <c r="BE414" i="15"/>
  <c r="BE462" i="15"/>
  <c r="BE510" i="15"/>
  <c r="BE558" i="15"/>
  <c r="BE791" i="15"/>
  <c r="BE839" i="15"/>
  <c r="BE815" i="15"/>
  <c r="BE875" i="15"/>
  <c r="BE902" i="15"/>
  <c r="BF366" i="15"/>
  <c r="BF29" i="15"/>
  <c r="BF414" i="15"/>
  <c r="BF462" i="15"/>
  <c r="BF510" i="15"/>
  <c r="BF558" i="15"/>
  <c r="BF791" i="15"/>
  <c r="BF839" i="15"/>
  <c r="BF815" i="15"/>
  <c r="BF875" i="15"/>
  <c r="BF902" i="15"/>
  <c r="BG366" i="15"/>
  <c r="BG29" i="15"/>
  <c r="BG414" i="15"/>
  <c r="BG462" i="15"/>
  <c r="BG510" i="15"/>
  <c r="BG558" i="15"/>
  <c r="BG791" i="15"/>
  <c r="BG839" i="15"/>
  <c r="BG815" i="15"/>
  <c r="BG875" i="15"/>
  <c r="BG902" i="15"/>
  <c r="BH366" i="15"/>
  <c r="BH29" i="15"/>
  <c r="BH414" i="15"/>
  <c r="BH462" i="15"/>
  <c r="BH510" i="15"/>
  <c r="BH558" i="15"/>
  <c r="BH791" i="15"/>
  <c r="BH839" i="15"/>
  <c r="BH815" i="15"/>
  <c r="BH875" i="15"/>
  <c r="BH902" i="15"/>
  <c r="BI366" i="15"/>
  <c r="BI29" i="15"/>
  <c r="BI414" i="15"/>
  <c r="BI462" i="15"/>
  <c r="BI510" i="15"/>
  <c r="BI558" i="15"/>
  <c r="BI791" i="15"/>
  <c r="BI839" i="15"/>
  <c r="BI815" i="15"/>
  <c r="BI875" i="15"/>
  <c r="BI902" i="15"/>
  <c r="BJ366" i="15"/>
  <c r="BJ29" i="15"/>
  <c r="BJ414" i="15"/>
  <c r="BJ462" i="15"/>
  <c r="BJ510" i="15"/>
  <c r="BJ558" i="15"/>
  <c r="BJ791" i="15"/>
  <c r="BJ839" i="15"/>
  <c r="BJ815" i="15"/>
  <c r="BJ875" i="15"/>
  <c r="BJ902" i="15"/>
  <c r="BK366" i="15"/>
  <c r="BK29" i="15"/>
  <c r="BK414" i="15"/>
  <c r="BK462" i="15"/>
  <c r="BK510" i="15"/>
  <c r="BK558" i="15"/>
  <c r="BK791" i="15"/>
  <c r="BK839" i="15"/>
  <c r="BK815" i="15"/>
  <c r="BK875" i="15"/>
  <c r="BK902" i="15"/>
  <c r="BL366" i="15"/>
  <c r="BL29" i="15"/>
  <c r="BL414" i="15"/>
  <c r="BL462" i="15"/>
  <c r="BL510" i="15"/>
  <c r="BL558" i="15"/>
  <c r="BL791" i="15"/>
  <c r="BL839" i="15"/>
  <c r="BL815" i="15"/>
  <c r="BL875" i="15"/>
  <c r="BL902" i="15"/>
  <c r="BM366" i="15"/>
  <c r="BM29" i="15"/>
  <c r="BM414" i="15"/>
  <c r="BM462" i="15"/>
  <c r="BM510" i="15"/>
  <c r="BM558" i="15"/>
  <c r="BM791" i="15"/>
  <c r="BM839" i="15"/>
  <c r="BM815" i="15"/>
  <c r="BM875" i="15"/>
  <c r="BM902" i="15"/>
  <c r="BN366" i="15"/>
  <c r="BN29" i="15"/>
  <c r="BN414" i="15"/>
  <c r="BN462" i="15"/>
  <c r="BN510" i="15"/>
  <c r="BN558" i="15"/>
  <c r="BN791" i="15"/>
  <c r="BN839" i="15"/>
  <c r="BN815" i="15"/>
  <c r="BN875" i="15"/>
  <c r="BN902" i="15"/>
  <c r="BO366" i="15"/>
  <c r="BO29" i="15"/>
  <c r="BO414" i="15"/>
  <c r="BO462" i="15"/>
  <c r="BO510" i="15"/>
  <c r="BO558" i="15"/>
  <c r="BO791" i="15"/>
  <c r="BO839" i="15"/>
  <c r="BO815" i="15"/>
  <c r="BO875" i="15"/>
  <c r="BO902" i="15"/>
  <c r="BP366" i="15"/>
  <c r="BP29" i="15"/>
  <c r="BP414" i="15"/>
  <c r="BP462" i="15"/>
  <c r="BP510" i="15"/>
  <c r="BP558" i="15"/>
  <c r="BP791" i="15"/>
  <c r="BP839" i="15"/>
  <c r="BP815" i="15"/>
  <c r="BP875" i="15"/>
  <c r="BP902" i="15"/>
  <c r="BQ366" i="15"/>
  <c r="BQ29" i="15"/>
  <c r="BQ414" i="15"/>
  <c r="BQ462" i="15"/>
  <c r="BQ510" i="15"/>
  <c r="BQ558" i="15"/>
  <c r="BQ791" i="15"/>
  <c r="BQ839" i="15"/>
  <c r="BQ815" i="15"/>
  <c r="BQ875" i="15"/>
  <c r="BQ902" i="15"/>
  <c r="BR366" i="15"/>
  <c r="BR29" i="15"/>
  <c r="BR414" i="15"/>
  <c r="BR462" i="15"/>
  <c r="BR510" i="15"/>
  <c r="BR558" i="15"/>
  <c r="BR791" i="15"/>
  <c r="BR839" i="15"/>
  <c r="BR815" i="15"/>
  <c r="BR875" i="15"/>
  <c r="BR902" i="15"/>
  <c r="BS366" i="15"/>
  <c r="BS29" i="15"/>
  <c r="BS414" i="15"/>
  <c r="BS462" i="15"/>
  <c r="BS510" i="15"/>
  <c r="BS558" i="15"/>
  <c r="BS791" i="15"/>
  <c r="BS839" i="15"/>
  <c r="BS815" i="15"/>
  <c r="BS875" i="15"/>
  <c r="BS902" i="15"/>
  <c r="BT366" i="15"/>
  <c r="BT29" i="15"/>
  <c r="BT414" i="15"/>
  <c r="BT462" i="15"/>
  <c r="BT510" i="15"/>
  <c r="BT558" i="15"/>
  <c r="BT791" i="15"/>
  <c r="BT839" i="15"/>
  <c r="BT815" i="15"/>
  <c r="BT875" i="15"/>
  <c r="BT902" i="15"/>
  <c r="BU366" i="15"/>
  <c r="BU29" i="15"/>
  <c r="BU414" i="15"/>
  <c r="BU462" i="15"/>
  <c r="BU510" i="15"/>
  <c r="BU558" i="15"/>
  <c r="BU791" i="15"/>
  <c r="BU839" i="15"/>
  <c r="BU815" i="15"/>
  <c r="BU875" i="15"/>
  <c r="BU902" i="15"/>
  <c r="BV366" i="15"/>
  <c r="BV29" i="15"/>
  <c r="BV414" i="15"/>
  <c r="BV462" i="15"/>
  <c r="BV510" i="15"/>
  <c r="BV558" i="15"/>
  <c r="BV791" i="15"/>
  <c r="BV839" i="15"/>
  <c r="BV815" i="15"/>
  <c r="BV875" i="15"/>
  <c r="BV902" i="15"/>
  <c r="BW366" i="15"/>
  <c r="BW29" i="15"/>
  <c r="BW414" i="15"/>
  <c r="BW462" i="15"/>
  <c r="BW510" i="15"/>
  <c r="BW558" i="15"/>
  <c r="BW791" i="15"/>
  <c r="BW839" i="15"/>
  <c r="BW815" i="15"/>
  <c r="BW875" i="15"/>
  <c r="BW902" i="15"/>
  <c r="BX366" i="15"/>
  <c r="BX29" i="15"/>
  <c r="BX414" i="15"/>
  <c r="BX462" i="15"/>
  <c r="BX510" i="15"/>
  <c r="BX558" i="15"/>
  <c r="BX791" i="15"/>
  <c r="BX839" i="15"/>
  <c r="BX815" i="15"/>
  <c r="BX875" i="15"/>
  <c r="BX902" i="15"/>
  <c r="BY366" i="15"/>
  <c r="BY29" i="15"/>
  <c r="BY414" i="15"/>
  <c r="BY462" i="15"/>
  <c r="BY510" i="15"/>
  <c r="BY558" i="15"/>
  <c r="BY791" i="15"/>
  <c r="BY839" i="15"/>
  <c r="BY815" i="15"/>
  <c r="BY875" i="15"/>
  <c r="BY902" i="15"/>
  <c r="BZ366" i="15"/>
  <c r="BZ29" i="15"/>
  <c r="BZ414" i="15"/>
  <c r="BZ462" i="15"/>
  <c r="BZ510" i="15"/>
  <c r="BZ558" i="15"/>
  <c r="BZ791" i="15"/>
  <c r="BZ839" i="15"/>
  <c r="BZ815" i="15"/>
  <c r="BZ875" i="15"/>
  <c r="BZ902" i="15"/>
  <c r="CA366" i="15"/>
  <c r="CA29" i="15"/>
  <c r="CA414" i="15"/>
  <c r="CA462" i="15"/>
  <c r="CA510" i="15"/>
  <c r="CA558" i="15"/>
  <c r="CA791" i="15"/>
  <c r="CA839" i="15"/>
  <c r="CA815" i="15"/>
  <c r="CA875" i="15"/>
  <c r="CA902" i="15"/>
  <c r="CB366" i="15"/>
  <c r="CB29" i="15"/>
  <c r="CB414" i="15"/>
  <c r="CB462" i="15"/>
  <c r="CB510" i="15"/>
  <c r="CB558" i="15"/>
  <c r="CB791" i="15"/>
  <c r="CB839" i="15"/>
  <c r="CB815" i="15"/>
  <c r="CB875" i="15"/>
  <c r="CB902" i="15"/>
  <c r="CC366" i="15"/>
  <c r="CC29" i="15"/>
  <c r="CC414" i="15"/>
  <c r="CC462" i="15"/>
  <c r="CC510" i="15"/>
  <c r="CC558" i="15"/>
  <c r="CC791" i="15"/>
  <c r="CC839" i="15"/>
  <c r="CC815" i="15"/>
  <c r="CC875" i="15"/>
  <c r="CC902" i="15"/>
  <c r="CD366" i="15"/>
  <c r="CD29" i="15"/>
  <c r="CD414" i="15"/>
  <c r="CD462" i="15"/>
  <c r="CD510" i="15"/>
  <c r="CD558" i="15"/>
  <c r="CD791" i="15"/>
  <c r="CD839" i="15"/>
  <c r="CD815" i="15"/>
  <c r="CD875" i="15"/>
  <c r="CD902" i="15"/>
  <c r="CE366" i="15"/>
  <c r="CE29" i="15"/>
  <c r="CE414" i="15"/>
  <c r="CE462" i="15"/>
  <c r="CE510" i="15"/>
  <c r="CE558" i="15"/>
  <c r="CE791" i="15"/>
  <c r="CE839" i="15"/>
  <c r="CE815" i="15"/>
  <c r="CE875" i="15"/>
  <c r="CE902" i="15"/>
  <c r="CF366" i="15"/>
  <c r="CF29" i="15"/>
  <c r="CF414" i="15"/>
  <c r="CF462" i="15"/>
  <c r="CF510" i="15"/>
  <c r="CF558" i="15"/>
  <c r="CF791" i="15"/>
  <c r="CF839" i="15"/>
  <c r="CF815" i="15"/>
  <c r="CF875" i="15"/>
  <c r="CF902" i="15"/>
  <c r="CG366" i="15"/>
  <c r="CG29" i="15"/>
  <c r="CG414" i="15"/>
  <c r="CG462" i="15"/>
  <c r="CG510" i="15"/>
  <c r="CG558" i="15"/>
  <c r="CG791" i="15"/>
  <c r="CG839" i="15"/>
  <c r="CG815" i="15"/>
  <c r="CG875" i="15"/>
  <c r="CG902" i="15"/>
  <c r="CH366" i="15"/>
  <c r="CH29" i="15"/>
  <c r="CH414" i="15"/>
  <c r="CH462" i="15"/>
  <c r="CH510" i="15"/>
  <c r="CH558" i="15"/>
  <c r="CH791" i="15"/>
  <c r="CH839" i="15"/>
  <c r="CH815" i="15"/>
  <c r="CH875" i="15"/>
  <c r="CH902" i="15"/>
  <c r="CI366" i="15"/>
  <c r="CI29" i="15"/>
  <c r="CI414" i="15"/>
  <c r="CI462" i="15"/>
  <c r="CI510" i="15"/>
  <c r="CI558" i="15"/>
  <c r="CI791" i="15"/>
  <c r="CI839" i="15"/>
  <c r="CI815" i="15"/>
  <c r="CI875" i="15"/>
  <c r="CI902" i="15"/>
  <c r="CJ366" i="15"/>
  <c r="CJ29" i="15"/>
  <c r="CJ414" i="15"/>
  <c r="CJ462" i="15"/>
  <c r="CJ510" i="15"/>
  <c r="CJ558" i="15"/>
  <c r="CJ791" i="15"/>
  <c r="CJ839" i="15"/>
  <c r="CJ815" i="15"/>
  <c r="CJ875" i="15"/>
  <c r="CJ902" i="15"/>
  <c r="CK366" i="15"/>
  <c r="CK29" i="15"/>
  <c r="CK414" i="15"/>
  <c r="CK462" i="15"/>
  <c r="CK510" i="15"/>
  <c r="CK558" i="15"/>
  <c r="CK791" i="15"/>
  <c r="CK839" i="15"/>
  <c r="CK815" i="15"/>
  <c r="CK875" i="15"/>
  <c r="CK902" i="15"/>
  <c r="CL366" i="15"/>
  <c r="CL29" i="15"/>
  <c r="CL414" i="15"/>
  <c r="CL462" i="15"/>
  <c r="CL510" i="15"/>
  <c r="CL558" i="15"/>
  <c r="CL791" i="15"/>
  <c r="CL839" i="15"/>
  <c r="CL815" i="15"/>
  <c r="CL875" i="15"/>
  <c r="CL902" i="15"/>
  <c r="CM366" i="15"/>
  <c r="CM29" i="15"/>
  <c r="CM414" i="15"/>
  <c r="CM462" i="15"/>
  <c r="CM510" i="15"/>
  <c r="CM558" i="15"/>
  <c r="CM791" i="15"/>
  <c r="CM839" i="15"/>
  <c r="CM815" i="15"/>
  <c r="CM875" i="15"/>
  <c r="CM902" i="15"/>
  <c r="CN366" i="15"/>
  <c r="CN29" i="15"/>
  <c r="CN414" i="15"/>
  <c r="CN462" i="15"/>
  <c r="CN510" i="15"/>
  <c r="CN558" i="15"/>
  <c r="CN791" i="15"/>
  <c r="CN839" i="15"/>
  <c r="CN815" i="15"/>
  <c r="CN875" i="15"/>
  <c r="CN902" i="15"/>
  <c r="CO366" i="15"/>
  <c r="CO29" i="15"/>
  <c r="CO414" i="15"/>
  <c r="CO462" i="15"/>
  <c r="CO510" i="15"/>
  <c r="CO558" i="15"/>
  <c r="CO791" i="15"/>
  <c r="CO839" i="15"/>
  <c r="CO815" i="15"/>
  <c r="CO875" i="15"/>
  <c r="CO902" i="15"/>
  <c r="CP366" i="15"/>
  <c r="CP29" i="15"/>
  <c r="CP414" i="15"/>
  <c r="CP462" i="15"/>
  <c r="CP510" i="15"/>
  <c r="CP558" i="15"/>
  <c r="CP791" i="15"/>
  <c r="CP839" i="15"/>
  <c r="CP815" i="15"/>
  <c r="CP875" i="15"/>
  <c r="CP902" i="15"/>
  <c r="CQ366" i="15"/>
  <c r="CQ29" i="15"/>
  <c r="CQ414" i="15"/>
  <c r="CQ462" i="15"/>
  <c r="CQ510" i="15"/>
  <c r="CQ558" i="15"/>
  <c r="CQ791" i="15"/>
  <c r="CQ839" i="15"/>
  <c r="CQ815" i="15"/>
  <c r="CQ875" i="15"/>
  <c r="CQ902" i="15"/>
  <c r="CR366" i="15"/>
  <c r="CR29" i="15"/>
  <c r="CR414" i="15"/>
  <c r="CR462" i="15"/>
  <c r="CR510" i="15"/>
  <c r="CR558" i="15"/>
  <c r="CR791" i="15"/>
  <c r="CR839" i="15"/>
  <c r="CR815" i="15"/>
  <c r="CR875" i="15"/>
  <c r="CR902" i="15"/>
  <c r="CS366" i="15"/>
  <c r="CS29" i="15"/>
  <c r="CS414" i="15"/>
  <c r="CS462" i="15"/>
  <c r="CS510" i="15"/>
  <c r="CS558" i="15"/>
  <c r="CS791" i="15"/>
  <c r="CS839" i="15"/>
  <c r="CS815" i="15"/>
  <c r="CS875" i="15"/>
  <c r="CS902" i="15"/>
  <c r="CT366" i="15"/>
  <c r="CT29" i="15"/>
  <c r="CT414" i="15"/>
  <c r="CT462" i="15"/>
  <c r="CT510" i="15"/>
  <c r="CT558" i="15"/>
  <c r="CT791" i="15"/>
  <c r="CT839" i="15"/>
  <c r="CT815" i="15"/>
  <c r="CT875" i="15"/>
  <c r="CT902" i="15"/>
  <c r="CU366" i="15"/>
  <c r="CU29" i="15"/>
  <c r="CU414" i="15"/>
  <c r="CU462" i="15"/>
  <c r="CU510" i="15"/>
  <c r="CU558" i="15"/>
  <c r="CU791" i="15"/>
  <c r="CU839" i="15"/>
  <c r="CU815" i="15"/>
  <c r="CU875" i="15"/>
  <c r="CU902" i="15"/>
  <c r="CV366" i="15"/>
  <c r="CV29" i="15"/>
  <c r="CV414" i="15"/>
  <c r="CV462" i="15"/>
  <c r="CV510" i="15"/>
  <c r="CV558" i="15"/>
  <c r="CV791" i="15"/>
  <c r="CV839" i="15"/>
  <c r="CV815" i="15"/>
  <c r="CV875" i="15"/>
  <c r="CV902" i="15"/>
  <c r="CW366" i="15"/>
  <c r="CW29" i="15"/>
  <c r="CW414" i="15"/>
  <c r="CW462" i="15"/>
  <c r="CW510" i="15"/>
  <c r="CW558" i="15"/>
  <c r="CW791" i="15"/>
  <c r="CW839" i="15"/>
  <c r="CW815" i="15"/>
  <c r="CW875" i="15"/>
  <c r="CW902" i="15"/>
  <c r="CX366" i="15"/>
  <c r="CX29" i="15"/>
  <c r="CX414" i="15"/>
  <c r="CX462" i="15"/>
  <c r="CX510" i="15"/>
  <c r="CX558" i="15"/>
  <c r="CX791" i="15"/>
  <c r="CX839" i="15"/>
  <c r="CX815" i="15"/>
  <c r="CX875" i="15"/>
  <c r="CX902" i="15"/>
  <c r="CY366" i="15"/>
  <c r="CY29" i="15"/>
  <c r="CY414" i="15"/>
  <c r="CY462" i="15"/>
  <c r="CY510" i="15"/>
  <c r="CY558" i="15"/>
  <c r="CY791" i="15"/>
  <c r="CY839" i="15"/>
  <c r="CY815" i="15"/>
  <c r="CY875" i="15"/>
  <c r="CY902" i="15"/>
  <c r="CZ366" i="15"/>
  <c r="CZ29" i="15"/>
  <c r="CZ414" i="15"/>
  <c r="CZ462" i="15"/>
  <c r="CZ510" i="15"/>
  <c r="CZ558" i="15"/>
  <c r="CZ791" i="15"/>
  <c r="CZ839" i="15"/>
  <c r="CZ815" i="15"/>
  <c r="CZ875" i="15"/>
  <c r="CZ902" i="15"/>
  <c r="DA366" i="15"/>
  <c r="DA29" i="15"/>
  <c r="DA414" i="15"/>
  <c r="DA462" i="15"/>
  <c r="DA510" i="15"/>
  <c r="DA558" i="15"/>
  <c r="DA791" i="15"/>
  <c r="DA839" i="15"/>
  <c r="DA815" i="15"/>
  <c r="DA875" i="15"/>
  <c r="DA902" i="15"/>
  <c r="DB366" i="15"/>
  <c r="DB29" i="15"/>
  <c r="DB414" i="15"/>
  <c r="DB462" i="15"/>
  <c r="DB510" i="15"/>
  <c r="DB558" i="15"/>
  <c r="DB791" i="15"/>
  <c r="DB839" i="15"/>
  <c r="DB815" i="15"/>
  <c r="DB875" i="15"/>
  <c r="DB902" i="15"/>
  <c r="DC366" i="15"/>
  <c r="DC29" i="15"/>
  <c r="DC414" i="15"/>
  <c r="DC462" i="15"/>
  <c r="DC510" i="15"/>
  <c r="DC558" i="15"/>
  <c r="DC791" i="15"/>
  <c r="DC839" i="15"/>
  <c r="DC815" i="15"/>
  <c r="DC875" i="15"/>
  <c r="DC902" i="15"/>
  <c r="DD366" i="15"/>
  <c r="DD29" i="15"/>
  <c r="DD414" i="15"/>
  <c r="DD462" i="15"/>
  <c r="DD510" i="15"/>
  <c r="DD558" i="15"/>
  <c r="DD791" i="15"/>
  <c r="DD839" i="15"/>
  <c r="DD815" i="15"/>
  <c r="DD875" i="15"/>
  <c r="DD902" i="15"/>
  <c r="DE366" i="15"/>
  <c r="DE29" i="15"/>
  <c r="DE414" i="15"/>
  <c r="DE462" i="15"/>
  <c r="DE510" i="15"/>
  <c r="DE558" i="15"/>
  <c r="DE791" i="15"/>
  <c r="DE839" i="15"/>
  <c r="DE815" i="15"/>
  <c r="DE875" i="15"/>
  <c r="DE902" i="15"/>
  <c r="DF366" i="15"/>
  <c r="DF29" i="15"/>
  <c r="DF414" i="15"/>
  <c r="DF462" i="15"/>
  <c r="DF510" i="15"/>
  <c r="DF558" i="15"/>
  <c r="DF791" i="15"/>
  <c r="DF839" i="15"/>
  <c r="DF815" i="15"/>
  <c r="DF875" i="15"/>
  <c r="DF902" i="15"/>
  <c r="DG366" i="15"/>
  <c r="DG29" i="15"/>
  <c r="DG414" i="15"/>
  <c r="DG462" i="15"/>
  <c r="DG510" i="15"/>
  <c r="DG558" i="15"/>
  <c r="DG791" i="15"/>
  <c r="DG839" i="15"/>
  <c r="DG815" i="15"/>
  <c r="DG875" i="15"/>
  <c r="DG902" i="15"/>
  <c r="DH366" i="15"/>
  <c r="DH29" i="15"/>
  <c r="DH414" i="15"/>
  <c r="DH462" i="15"/>
  <c r="DH510" i="15"/>
  <c r="DH558" i="15"/>
  <c r="DH791" i="15"/>
  <c r="DH839" i="15"/>
  <c r="DH815" i="15"/>
  <c r="DH875" i="15"/>
  <c r="DH902" i="15"/>
  <c r="DI366" i="15"/>
  <c r="DI29" i="15"/>
  <c r="DI414" i="15"/>
  <c r="DI462" i="15"/>
  <c r="DI510" i="15"/>
  <c r="DI558" i="15"/>
  <c r="DI791" i="15"/>
  <c r="DI839" i="15"/>
  <c r="DI815" i="15"/>
  <c r="DI875" i="15"/>
  <c r="DI902" i="15"/>
  <c r="DJ366" i="15"/>
  <c r="DJ29" i="15"/>
  <c r="DJ414" i="15"/>
  <c r="DJ462" i="15"/>
  <c r="DJ510" i="15"/>
  <c r="DJ558" i="15"/>
  <c r="DJ791" i="15"/>
  <c r="DJ839" i="15"/>
  <c r="DJ815" i="15"/>
  <c r="DJ875" i="15"/>
  <c r="DJ902" i="15"/>
  <c r="DK366" i="15"/>
  <c r="DK29" i="15"/>
  <c r="DK414" i="15"/>
  <c r="DK462" i="15"/>
  <c r="DK510" i="15"/>
  <c r="DK558" i="15"/>
  <c r="DK791" i="15"/>
  <c r="DK839" i="15"/>
  <c r="DK815" i="15"/>
  <c r="DK875" i="15"/>
  <c r="DK902" i="15"/>
  <c r="DL366" i="15"/>
  <c r="DL29" i="15"/>
  <c r="DL414" i="15"/>
  <c r="DL462" i="15"/>
  <c r="DL510" i="15"/>
  <c r="DL558" i="15"/>
  <c r="DL791" i="15"/>
  <c r="DL839" i="15"/>
  <c r="DL815" i="15"/>
  <c r="DL875" i="15"/>
  <c r="DL902" i="15"/>
  <c r="DM366" i="15"/>
  <c r="DM29" i="15"/>
  <c r="DM414" i="15"/>
  <c r="DM462" i="15"/>
  <c r="DM510" i="15"/>
  <c r="DM558" i="15"/>
  <c r="DM791" i="15"/>
  <c r="DM839" i="15"/>
  <c r="DM815" i="15"/>
  <c r="DM875" i="15"/>
  <c r="DM902" i="15"/>
  <c r="DN366" i="15"/>
  <c r="DN29" i="15"/>
  <c r="DN414" i="15"/>
  <c r="DN462" i="15"/>
  <c r="DN510" i="15"/>
  <c r="DN558" i="15"/>
  <c r="DN791" i="15"/>
  <c r="DN839" i="15"/>
  <c r="DN815" i="15"/>
  <c r="DN875" i="15"/>
  <c r="DN902" i="15"/>
  <c r="DO366" i="15"/>
  <c r="DO29" i="15"/>
  <c r="DO414" i="15"/>
  <c r="DO462" i="15"/>
  <c r="DO510" i="15"/>
  <c r="DO558" i="15"/>
  <c r="DO791" i="15"/>
  <c r="DO839" i="15"/>
  <c r="DO815" i="15"/>
  <c r="DO875" i="15"/>
  <c r="DO902" i="15"/>
  <c r="DP366" i="15"/>
  <c r="DP29" i="15"/>
  <c r="DP414" i="15"/>
  <c r="DP462" i="15"/>
  <c r="DP510" i="15"/>
  <c r="DP558" i="15"/>
  <c r="DP791" i="15"/>
  <c r="DP839" i="15"/>
  <c r="DP815" i="15"/>
  <c r="DP875" i="15"/>
  <c r="DP902" i="15"/>
  <c r="DQ366" i="15"/>
  <c r="DQ29" i="15"/>
  <c r="DQ414" i="15"/>
  <c r="DQ462" i="15"/>
  <c r="DQ510" i="15"/>
  <c r="DQ558" i="15"/>
  <c r="DQ791" i="15"/>
  <c r="DQ839" i="15"/>
  <c r="DQ815" i="15"/>
  <c r="DQ875" i="15"/>
  <c r="DQ902" i="15"/>
  <c r="DR366" i="15"/>
  <c r="DR29" i="15"/>
  <c r="DR414" i="15"/>
  <c r="DR462" i="15"/>
  <c r="DR510" i="15"/>
  <c r="DR558" i="15"/>
  <c r="DR791" i="15"/>
  <c r="DR839" i="15"/>
  <c r="DR815" i="15"/>
  <c r="DR875" i="15"/>
  <c r="DR902" i="15"/>
  <c r="DS366" i="15"/>
  <c r="DS29" i="15"/>
  <c r="DS414" i="15"/>
  <c r="DS462" i="15"/>
  <c r="DS510" i="15"/>
  <c r="DS558" i="15"/>
  <c r="DS791" i="15"/>
  <c r="DS839" i="15"/>
  <c r="DS815" i="15"/>
  <c r="DS875" i="15"/>
  <c r="DS902" i="15"/>
  <c r="DT366" i="15"/>
  <c r="DT29" i="15"/>
  <c r="DT414" i="15"/>
  <c r="DT462" i="15"/>
  <c r="DT510" i="15"/>
  <c r="DT558" i="15"/>
  <c r="DT791" i="15"/>
  <c r="DT839" i="15"/>
  <c r="DT815" i="15"/>
  <c r="DT875" i="15"/>
  <c r="DT902" i="15"/>
  <c r="DU366" i="15"/>
  <c r="DU29" i="15"/>
  <c r="DU414" i="15"/>
  <c r="DU462" i="15"/>
  <c r="DU510" i="15"/>
  <c r="DU558" i="15"/>
  <c r="DU791" i="15"/>
  <c r="DU839" i="15"/>
  <c r="DU815" i="15"/>
  <c r="DU875" i="15"/>
  <c r="DU902" i="15"/>
  <c r="DV366" i="15"/>
  <c r="DV29" i="15"/>
  <c r="DV414" i="15"/>
  <c r="DV462" i="15"/>
  <c r="DV510" i="15"/>
  <c r="DV558" i="15"/>
  <c r="DV791" i="15"/>
  <c r="DV839" i="15"/>
  <c r="DV815" i="15"/>
  <c r="DV875" i="15"/>
  <c r="DV902" i="15"/>
  <c r="DW366" i="15"/>
  <c r="DW29" i="15"/>
  <c r="DW414" i="15"/>
  <c r="DW462" i="15"/>
  <c r="DW510" i="15"/>
  <c r="DW558" i="15"/>
  <c r="DW791" i="15"/>
  <c r="DW839" i="15"/>
  <c r="DW815" i="15"/>
  <c r="DW875" i="15"/>
  <c r="DW902" i="15"/>
  <c r="DX366" i="15"/>
  <c r="DX29" i="15"/>
  <c r="DX414" i="15"/>
  <c r="DX462" i="15"/>
  <c r="DX510" i="15"/>
  <c r="DX558" i="15"/>
  <c r="DX791" i="15"/>
  <c r="DX839" i="15"/>
  <c r="DX815" i="15"/>
  <c r="DX875" i="15"/>
  <c r="DX902" i="15"/>
  <c r="DY366" i="15"/>
  <c r="DY29" i="15"/>
  <c r="DY414" i="15"/>
  <c r="DY462" i="15"/>
  <c r="DY510" i="15"/>
  <c r="DY558" i="15"/>
  <c r="DY791" i="15"/>
  <c r="DY839" i="15"/>
  <c r="DY815" i="15"/>
  <c r="DY875" i="15"/>
  <c r="DY902" i="15"/>
  <c r="G902" i="15"/>
  <c r="D929" i="15"/>
  <c r="E929" i="15"/>
  <c r="F929" i="15"/>
  <c r="I929" i="15"/>
  <c r="J368" i="15"/>
  <c r="J31" i="15"/>
  <c r="J416" i="15"/>
  <c r="J464" i="15"/>
  <c r="J512" i="15"/>
  <c r="J560" i="15"/>
  <c r="J793" i="15"/>
  <c r="J841" i="15"/>
  <c r="J817" i="15"/>
  <c r="J877" i="15"/>
  <c r="J904" i="15"/>
  <c r="K368" i="15"/>
  <c r="K31" i="15"/>
  <c r="K416" i="15"/>
  <c r="K464" i="15"/>
  <c r="K512" i="15"/>
  <c r="K560" i="15"/>
  <c r="K793" i="15"/>
  <c r="K841" i="15"/>
  <c r="K817" i="15"/>
  <c r="K877" i="15"/>
  <c r="K904" i="15"/>
  <c r="L368" i="15"/>
  <c r="L31" i="15"/>
  <c r="L416" i="15"/>
  <c r="L464" i="15"/>
  <c r="L512" i="15"/>
  <c r="L560" i="15"/>
  <c r="L793" i="15"/>
  <c r="L841" i="15"/>
  <c r="L817" i="15"/>
  <c r="L877" i="15"/>
  <c r="L904" i="15"/>
  <c r="M368" i="15"/>
  <c r="M31" i="15"/>
  <c r="M416" i="15"/>
  <c r="M464" i="15"/>
  <c r="M512" i="15"/>
  <c r="M560" i="15"/>
  <c r="M793" i="15"/>
  <c r="M841" i="15"/>
  <c r="M817" i="15"/>
  <c r="M877" i="15"/>
  <c r="M904" i="15"/>
  <c r="N368" i="15"/>
  <c r="N31" i="15"/>
  <c r="N416" i="15"/>
  <c r="N464" i="15"/>
  <c r="N512" i="15"/>
  <c r="N560" i="15"/>
  <c r="N793" i="15"/>
  <c r="N841" i="15"/>
  <c r="N817" i="15"/>
  <c r="N877" i="15"/>
  <c r="N904" i="15"/>
  <c r="O368" i="15"/>
  <c r="O31" i="15"/>
  <c r="O416" i="15"/>
  <c r="O464" i="15"/>
  <c r="O512" i="15"/>
  <c r="O560" i="15"/>
  <c r="O793" i="15"/>
  <c r="O841" i="15"/>
  <c r="O817" i="15"/>
  <c r="O877" i="15"/>
  <c r="O904" i="15"/>
  <c r="P368" i="15"/>
  <c r="P31" i="15"/>
  <c r="P416" i="15"/>
  <c r="P464" i="15"/>
  <c r="P512" i="15"/>
  <c r="P560" i="15"/>
  <c r="P793" i="15"/>
  <c r="P841" i="15"/>
  <c r="P817" i="15"/>
  <c r="P877" i="15"/>
  <c r="P904" i="15"/>
  <c r="Q368" i="15"/>
  <c r="Q31" i="15"/>
  <c r="Q416" i="15"/>
  <c r="Q464" i="15"/>
  <c r="Q512" i="15"/>
  <c r="Q560" i="15"/>
  <c r="Q793" i="15"/>
  <c r="Q841" i="15"/>
  <c r="Q817" i="15"/>
  <c r="Q877" i="15"/>
  <c r="Q904" i="15"/>
  <c r="R368" i="15"/>
  <c r="R31" i="15"/>
  <c r="R416" i="15"/>
  <c r="R464" i="15"/>
  <c r="R512" i="15"/>
  <c r="R560" i="15"/>
  <c r="R793" i="15"/>
  <c r="R841" i="15"/>
  <c r="R817" i="15"/>
  <c r="R877" i="15"/>
  <c r="R904" i="15"/>
  <c r="S368" i="15"/>
  <c r="S31" i="15"/>
  <c r="S416" i="15"/>
  <c r="S464" i="15"/>
  <c r="S512" i="15"/>
  <c r="S560" i="15"/>
  <c r="S793" i="15"/>
  <c r="S841" i="15"/>
  <c r="S817" i="15"/>
  <c r="S877" i="15"/>
  <c r="S904" i="15"/>
  <c r="T368" i="15"/>
  <c r="T31" i="15"/>
  <c r="T416" i="15"/>
  <c r="T464" i="15"/>
  <c r="T512" i="15"/>
  <c r="T560" i="15"/>
  <c r="T793" i="15"/>
  <c r="T841" i="15"/>
  <c r="T817" i="15"/>
  <c r="T877" i="15"/>
  <c r="T904" i="15"/>
  <c r="U368" i="15"/>
  <c r="U31" i="15"/>
  <c r="U416" i="15"/>
  <c r="U464" i="15"/>
  <c r="U512" i="15"/>
  <c r="U560" i="15"/>
  <c r="U793" i="15"/>
  <c r="U841" i="15"/>
  <c r="U817" i="15"/>
  <c r="U877" i="15"/>
  <c r="U904" i="15"/>
  <c r="V368" i="15"/>
  <c r="V31" i="15"/>
  <c r="V416" i="15"/>
  <c r="V464" i="15"/>
  <c r="V512" i="15"/>
  <c r="V560" i="15"/>
  <c r="V793" i="15"/>
  <c r="V841" i="15"/>
  <c r="V817" i="15"/>
  <c r="V877" i="15"/>
  <c r="V904" i="15"/>
  <c r="W368" i="15"/>
  <c r="W31" i="15"/>
  <c r="W416" i="15"/>
  <c r="W464" i="15"/>
  <c r="W512" i="15"/>
  <c r="W560" i="15"/>
  <c r="W793" i="15"/>
  <c r="W841" i="15"/>
  <c r="W817" i="15"/>
  <c r="W877" i="15"/>
  <c r="W904" i="15"/>
  <c r="X368" i="15"/>
  <c r="X31" i="15"/>
  <c r="X416" i="15"/>
  <c r="X464" i="15"/>
  <c r="X512" i="15"/>
  <c r="X560" i="15"/>
  <c r="X793" i="15"/>
  <c r="X841" i="15"/>
  <c r="X817" i="15"/>
  <c r="X877" i="15"/>
  <c r="X904" i="15"/>
  <c r="Y368" i="15"/>
  <c r="Y31" i="15"/>
  <c r="Y416" i="15"/>
  <c r="Y464" i="15"/>
  <c r="Y512" i="15"/>
  <c r="Y560" i="15"/>
  <c r="Y793" i="15"/>
  <c r="Y841" i="15"/>
  <c r="Y817" i="15"/>
  <c r="Y877" i="15"/>
  <c r="Y904" i="15"/>
  <c r="Z368" i="15"/>
  <c r="Z31" i="15"/>
  <c r="Z416" i="15"/>
  <c r="Z464" i="15"/>
  <c r="Z512" i="15"/>
  <c r="Z560" i="15"/>
  <c r="Z793" i="15"/>
  <c r="Z841" i="15"/>
  <c r="Z817" i="15"/>
  <c r="Z877" i="15"/>
  <c r="Z904" i="15"/>
  <c r="AA368" i="15"/>
  <c r="AA31" i="15"/>
  <c r="AA416" i="15"/>
  <c r="AA464" i="15"/>
  <c r="AA512" i="15"/>
  <c r="AA560" i="15"/>
  <c r="AA793" i="15"/>
  <c r="AA841" i="15"/>
  <c r="AA817" i="15"/>
  <c r="AA877" i="15"/>
  <c r="AA904" i="15"/>
  <c r="AB368" i="15"/>
  <c r="AB31" i="15"/>
  <c r="AB416" i="15"/>
  <c r="AB464" i="15"/>
  <c r="AB512" i="15"/>
  <c r="AB560" i="15"/>
  <c r="AB793" i="15"/>
  <c r="AB841" i="15"/>
  <c r="AB817" i="15"/>
  <c r="AB877" i="15"/>
  <c r="AB904" i="15"/>
  <c r="AC368" i="15"/>
  <c r="AC31" i="15"/>
  <c r="AC416" i="15"/>
  <c r="AC464" i="15"/>
  <c r="AC512" i="15"/>
  <c r="AC560" i="15"/>
  <c r="AC793" i="15"/>
  <c r="AC841" i="15"/>
  <c r="AC817" i="15"/>
  <c r="AC877" i="15"/>
  <c r="AC904" i="15"/>
  <c r="AD368" i="15"/>
  <c r="AD31" i="15"/>
  <c r="AD416" i="15"/>
  <c r="AD464" i="15"/>
  <c r="AD512" i="15"/>
  <c r="AD560" i="15"/>
  <c r="AD793" i="15"/>
  <c r="AD841" i="15"/>
  <c r="AD817" i="15"/>
  <c r="AD877" i="15"/>
  <c r="AD904" i="15"/>
  <c r="AE368" i="15"/>
  <c r="AE31" i="15"/>
  <c r="AE416" i="15"/>
  <c r="AE464" i="15"/>
  <c r="AE512" i="15"/>
  <c r="AE560" i="15"/>
  <c r="AE793" i="15"/>
  <c r="AE841" i="15"/>
  <c r="AE817" i="15"/>
  <c r="AE877" i="15"/>
  <c r="AE904" i="15"/>
  <c r="AF368" i="15"/>
  <c r="AF31" i="15"/>
  <c r="AF416" i="15"/>
  <c r="AF464" i="15"/>
  <c r="AF512" i="15"/>
  <c r="AF560" i="15"/>
  <c r="AF793" i="15"/>
  <c r="AF841" i="15"/>
  <c r="AF817" i="15"/>
  <c r="AF877" i="15"/>
  <c r="AF904" i="15"/>
  <c r="AG368" i="15"/>
  <c r="AG31" i="15"/>
  <c r="AG416" i="15"/>
  <c r="AG464" i="15"/>
  <c r="AG512" i="15"/>
  <c r="AG560" i="15"/>
  <c r="AG793" i="15"/>
  <c r="AG841" i="15"/>
  <c r="AG817" i="15"/>
  <c r="AG877" i="15"/>
  <c r="AG904" i="15"/>
  <c r="AH368" i="15"/>
  <c r="AH31" i="15"/>
  <c r="AH416" i="15"/>
  <c r="AH464" i="15"/>
  <c r="AH512" i="15"/>
  <c r="AH560" i="15"/>
  <c r="AH793" i="15"/>
  <c r="AH841" i="15"/>
  <c r="AH817" i="15"/>
  <c r="AH877" i="15"/>
  <c r="AH904" i="15"/>
  <c r="AI368" i="15"/>
  <c r="AI31" i="15"/>
  <c r="AI416" i="15"/>
  <c r="AI464" i="15"/>
  <c r="AI512" i="15"/>
  <c r="AI560" i="15"/>
  <c r="AI793" i="15"/>
  <c r="AI841" i="15"/>
  <c r="AI817" i="15"/>
  <c r="AI877" i="15"/>
  <c r="AI904" i="15"/>
  <c r="AJ368" i="15"/>
  <c r="AJ31" i="15"/>
  <c r="AJ416" i="15"/>
  <c r="AJ464" i="15"/>
  <c r="AJ512" i="15"/>
  <c r="AJ560" i="15"/>
  <c r="AJ793" i="15"/>
  <c r="AJ841" i="15"/>
  <c r="AJ817" i="15"/>
  <c r="AJ877" i="15"/>
  <c r="AJ904" i="15"/>
  <c r="AK368" i="15"/>
  <c r="AK31" i="15"/>
  <c r="AK416" i="15"/>
  <c r="AK464" i="15"/>
  <c r="AK512" i="15"/>
  <c r="AK560" i="15"/>
  <c r="AK793" i="15"/>
  <c r="AK841" i="15"/>
  <c r="AK817" i="15"/>
  <c r="AK877" i="15"/>
  <c r="AK904" i="15"/>
  <c r="AL368" i="15"/>
  <c r="AL31" i="15"/>
  <c r="AL416" i="15"/>
  <c r="AL464" i="15"/>
  <c r="AL512" i="15"/>
  <c r="AL560" i="15"/>
  <c r="AL793" i="15"/>
  <c r="AL841" i="15"/>
  <c r="AL817" i="15"/>
  <c r="AL877" i="15"/>
  <c r="AL904" i="15"/>
  <c r="AM368" i="15"/>
  <c r="AM31" i="15"/>
  <c r="AM416" i="15"/>
  <c r="AM464" i="15"/>
  <c r="AM512" i="15"/>
  <c r="AM560" i="15"/>
  <c r="AM793" i="15"/>
  <c r="AM841" i="15"/>
  <c r="AM817" i="15"/>
  <c r="AM877" i="15"/>
  <c r="AM904" i="15"/>
  <c r="AN368" i="15"/>
  <c r="AN31" i="15"/>
  <c r="AN416" i="15"/>
  <c r="AN464" i="15"/>
  <c r="AN512" i="15"/>
  <c r="AN560" i="15"/>
  <c r="AN793" i="15"/>
  <c r="AN841" i="15"/>
  <c r="AN817" i="15"/>
  <c r="AN877" i="15"/>
  <c r="AN904" i="15"/>
  <c r="AO368" i="15"/>
  <c r="AO31" i="15"/>
  <c r="AO416" i="15"/>
  <c r="AO464" i="15"/>
  <c r="AO512" i="15"/>
  <c r="AO560" i="15"/>
  <c r="AO793" i="15"/>
  <c r="AO841" i="15"/>
  <c r="AO817" i="15"/>
  <c r="AO877" i="15"/>
  <c r="AO904" i="15"/>
  <c r="AP368" i="15"/>
  <c r="AP31" i="15"/>
  <c r="AP416" i="15"/>
  <c r="AP464" i="15"/>
  <c r="AP512" i="15"/>
  <c r="AP560" i="15"/>
  <c r="AP793" i="15"/>
  <c r="AP841" i="15"/>
  <c r="AP817" i="15"/>
  <c r="AP877" i="15"/>
  <c r="AP904" i="15"/>
  <c r="AQ368" i="15"/>
  <c r="AQ31" i="15"/>
  <c r="AQ416" i="15"/>
  <c r="AQ464" i="15"/>
  <c r="AQ512" i="15"/>
  <c r="AQ560" i="15"/>
  <c r="AQ793" i="15"/>
  <c r="AQ841" i="15"/>
  <c r="AQ817" i="15"/>
  <c r="AQ877" i="15"/>
  <c r="AQ904" i="15"/>
  <c r="AR368" i="15"/>
  <c r="AR31" i="15"/>
  <c r="AR416" i="15"/>
  <c r="AR464" i="15"/>
  <c r="AR512" i="15"/>
  <c r="AR560" i="15"/>
  <c r="AR793" i="15"/>
  <c r="AR841" i="15"/>
  <c r="AR817" i="15"/>
  <c r="AR877" i="15"/>
  <c r="AR904" i="15"/>
  <c r="E368" i="15"/>
  <c r="AS368" i="15"/>
  <c r="AS31" i="15"/>
  <c r="AS416" i="15"/>
  <c r="AS464" i="15"/>
  <c r="AS512" i="15"/>
  <c r="AS560" i="15"/>
  <c r="AS793" i="15"/>
  <c r="AS841" i="15"/>
  <c r="AS817" i="15"/>
  <c r="AS877" i="15"/>
  <c r="AS904" i="15"/>
  <c r="AT368" i="15"/>
  <c r="AT31" i="15"/>
  <c r="AT416" i="15"/>
  <c r="AT464" i="15"/>
  <c r="AT512" i="15"/>
  <c r="AT560" i="15"/>
  <c r="AT793" i="15"/>
  <c r="AT841" i="15"/>
  <c r="AT817" i="15"/>
  <c r="AT877" i="15"/>
  <c r="AT904" i="15"/>
  <c r="AU368" i="15"/>
  <c r="E31" i="15"/>
  <c r="F31" i="15"/>
  <c r="AU31" i="15"/>
  <c r="AU416" i="15"/>
  <c r="AU464" i="15"/>
  <c r="AU512" i="15"/>
  <c r="AU560" i="15"/>
  <c r="AU793" i="15"/>
  <c r="AU841" i="15"/>
  <c r="AU817" i="15"/>
  <c r="AU877" i="15"/>
  <c r="AU904" i="15"/>
  <c r="AV368" i="15"/>
  <c r="AV31" i="15"/>
  <c r="AV416" i="15"/>
  <c r="AV464" i="15"/>
  <c r="AV512" i="15"/>
  <c r="AV560" i="15"/>
  <c r="AV793" i="15"/>
  <c r="AV841" i="15"/>
  <c r="AV817" i="15"/>
  <c r="AV877" i="15"/>
  <c r="AV904" i="15"/>
  <c r="AW368" i="15"/>
  <c r="AW31" i="15"/>
  <c r="AW416" i="15"/>
  <c r="AW464" i="15"/>
  <c r="AW512" i="15"/>
  <c r="AW560" i="15"/>
  <c r="AW793" i="15"/>
  <c r="AW841" i="15"/>
  <c r="AW817" i="15"/>
  <c r="AW877" i="15"/>
  <c r="AW904" i="15"/>
  <c r="AX368" i="15"/>
  <c r="AX31" i="15"/>
  <c r="AX416" i="15"/>
  <c r="AX464" i="15"/>
  <c r="AX512" i="15"/>
  <c r="AX560" i="15"/>
  <c r="AX793" i="15"/>
  <c r="AX841" i="15"/>
  <c r="AX817" i="15"/>
  <c r="AX877" i="15"/>
  <c r="AX904" i="15"/>
  <c r="AY368" i="15"/>
  <c r="AY31" i="15"/>
  <c r="AY416" i="15"/>
  <c r="AY464" i="15"/>
  <c r="AY512" i="15"/>
  <c r="AY560" i="15"/>
  <c r="AY793" i="15"/>
  <c r="AY841" i="15"/>
  <c r="AY817" i="15"/>
  <c r="AY877" i="15"/>
  <c r="AY904" i="15"/>
  <c r="AZ368" i="15"/>
  <c r="AZ31" i="15"/>
  <c r="AZ416" i="15"/>
  <c r="AZ464" i="15"/>
  <c r="AZ512" i="15"/>
  <c r="AZ560" i="15"/>
  <c r="AZ793" i="15"/>
  <c r="AZ841" i="15"/>
  <c r="AZ817" i="15"/>
  <c r="AZ877" i="15"/>
  <c r="AZ904" i="15"/>
  <c r="BA368" i="15"/>
  <c r="BA31" i="15"/>
  <c r="BA416" i="15"/>
  <c r="BA464" i="15"/>
  <c r="BA512" i="15"/>
  <c r="BA560" i="15"/>
  <c r="BA793" i="15"/>
  <c r="BA841" i="15"/>
  <c r="BA817" i="15"/>
  <c r="BA877" i="15"/>
  <c r="BA904" i="15"/>
  <c r="BB368" i="15"/>
  <c r="BB31" i="15"/>
  <c r="BB416" i="15"/>
  <c r="BB464" i="15"/>
  <c r="BB512" i="15"/>
  <c r="BB560" i="15"/>
  <c r="BB793" i="15"/>
  <c r="BB841" i="15"/>
  <c r="BB817" i="15"/>
  <c r="BB877" i="15"/>
  <c r="BB904" i="15"/>
  <c r="BC368" i="15"/>
  <c r="BC31" i="15"/>
  <c r="BC416" i="15"/>
  <c r="BC464" i="15"/>
  <c r="BC512" i="15"/>
  <c r="BC560" i="15"/>
  <c r="BC793" i="15"/>
  <c r="BC841" i="15"/>
  <c r="BC817" i="15"/>
  <c r="BC877" i="15"/>
  <c r="BC904" i="15"/>
  <c r="BD368" i="15"/>
  <c r="BD31" i="15"/>
  <c r="BD416" i="15"/>
  <c r="BD464" i="15"/>
  <c r="BD512" i="15"/>
  <c r="BD560" i="15"/>
  <c r="BD793" i="15"/>
  <c r="BD841" i="15"/>
  <c r="BD817" i="15"/>
  <c r="BD877" i="15"/>
  <c r="BD904" i="15"/>
  <c r="BE368" i="15"/>
  <c r="BE31" i="15"/>
  <c r="BE416" i="15"/>
  <c r="BE464" i="15"/>
  <c r="BE512" i="15"/>
  <c r="BE560" i="15"/>
  <c r="BE793" i="15"/>
  <c r="BE841" i="15"/>
  <c r="BE817" i="15"/>
  <c r="BE877" i="15"/>
  <c r="BE904" i="15"/>
  <c r="BF368" i="15"/>
  <c r="BF31" i="15"/>
  <c r="BF416" i="15"/>
  <c r="BF464" i="15"/>
  <c r="BF512" i="15"/>
  <c r="BF560" i="15"/>
  <c r="BF793" i="15"/>
  <c r="BF841" i="15"/>
  <c r="BF817" i="15"/>
  <c r="BF877" i="15"/>
  <c r="BF904" i="15"/>
  <c r="BG368" i="15"/>
  <c r="BG31" i="15"/>
  <c r="BG416" i="15"/>
  <c r="BG464" i="15"/>
  <c r="BG512" i="15"/>
  <c r="BG560" i="15"/>
  <c r="BG793" i="15"/>
  <c r="BG841" i="15"/>
  <c r="BG817" i="15"/>
  <c r="BG877" i="15"/>
  <c r="BG904" i="15"/>
  <c r="BH368" i="15"/>
  <c r="BH31" i="15"/>
  <c r="BH416" i="15"/>
  <c r="BH464" i="15"/>
  <c r="BH512" i="15"/>
  <c r="BH560" i="15"/>
  <c r="BH793" i="15"/>
  <c r="BH841" i="15"/>
  <c r="BH817" i="15"/>
  <c r="BH877" i="15"/>
  <c r="BH904" i="15"/>
  <c r="BI368" i="15"/>
  <c r="BI31" i="15"/>
  <c r="BI416" i="15"/>
  <c r="BI464" i="15"/>
  <c r="BI512" i="15"/>
  <c r="BI560" i="15"/>
  <c r="BI793" i="15"/>
  <c r="BI841" i="15"/>
  <c r="BI817" i="15"/>
  <c r="BI877" i="15"/>
  <c r="BI904" i="15"/>
  <c r="BJ368" i="15"/>
  <c r="BJ31" i="15"/>
  <c r="BJ416" i="15"/>
  <c r="BJ464" i="15"/>
  <c r="BJ512" i="15"/>
  <c r="BJ560" i="15"/>
  <c r="BJ793" i="15"/>
  <c r="BJ841" i="15"/>
  <c r="BJ817" i="15"/>
  <c r="BJ877" i="15"/>
  <c r="BJ904" i="15"/>
  <c r="BK368" i="15"/>
  <c r="BK31" i="15"/>
  <c r="BK416" i="15"/>
  <c r="BK464" i="15"/>
  <c r="BK512" i="15"/>
  <c r="BK560" i="15"/>
  <c r="BK793" i="15"/>
  <c r="BK841" i="15"/>
  <c r="BK817" i="15"/>
  <c r="BK877" i="15"/>
  <c r="BK904" i="15"/>
  <c r="BL368" i="15"/>
  <c r="BL31" i="15"/>
  <c r="BL416" i="15"/>
  <c r="BL464" i="15"/>
  <c r="BL512" i="15"/>
  <c r="BL560" i="15"/>
  <c r="BL793" i="15"/>
  <c r="BL841" i="15"/>
  <c r="BL817" i="15"/>
  <c r="BL877" i="15"/>
  <c r="BL904" i="15"/>
  <c r="BM368" i="15"/>
  <c r="BM31" i="15"/>
  <c r="BM416" i="15"/>
  <c r="BM464" i="15"/>
  <c r="BM512" i="15"/>
  <c r="BM560" i="15"/>
  <c r="BM793" i="15"/>
  <c r="BM841" i="15"/>
  <c r="BM817" i="15"/>
  <c r="BM877" i="15"/>
  <c r="BM904" i="15"/>
  <c r="BN368" i="15"/>
  <c r="BN31" i="15"/>
  <c r="BN416" i="15"/>
  <c r="BN464" i="15"/>
  <c r="BN512" i="15"/>
  <c r="BN560" i="15"/>
  <c r="BN793" i="15"/>
  <c r="BN841" i="15"/>
  <c r="BN817" i="15"/>
  <c r="BN877" i="15"/>
  <c r="BN904" i="15"/>
  <c r="BO368" i="15"/>
  <c r="BO31" i="15"/>
  <c r="BO416" i="15"/>
  <c r="BO464" i="15"/>
  <c r="BO512" i="15"/>
  <c r="BO560" i="15"/>
  <c r="BO793" i="15"/>
  <c r="BO841" i="15"/>
  <c r="BO817" i="15"/>
  <c r="BO877" i="15"/>
  <c r="BO904" i="15"/>
  <c r="BP368" i="15"/>
  <c r="BP31" i="15"/>
  <c r="BP416" i="15"/>
  <c r="BP464" i="15"/>
  <c r="BP512" i="15"/>
  <c r="BP560" i="15"/>
  <c r="BP793" i="15"/>
  <c r="BP841" i="15"/>
  <c r="BP817" i="15"/>
  <c r="BP877" i="15"/>
  <c r="BP904" i="15"/>
  <c r="BQ368" i="15"/>
  <c r="BQ31" i="15"/>
  <c r="BQ416" i="15"/>
  <c r="BQ464" i="15"/>
  <c r="BQ512" i="15"/>
  <c r="BQ560" i="15"/>
  <c r="BQ793" i="15"/>
  <c r="BQ841" i="15"/>
  <c r="BQ817" i="15"/>
  <c r="BQ877" i="15"/>
  <c r="BQ904" i="15"/>
  <c r="BR368" i="15"/>
  <c r="BR31" i="15"/>
  <c r="BR416" i="15"/>
  <c r="BR464" i="15"/>
  <c r="BR512" i="15"/>
  <c r="BR560" i="15"/>
  <c r="BR793" i="15"/>
  <c r="BR841" i="15"/>
  <c r="BR817" i="15"/>
  <c r="BR877" i="15"/>
  <c r="BR904" i="15"/>
  <c r="BS368" i="15"/>
  <c r="BS31" i="15"/>
  <c r="BS416" i="15"/>
  <c r="BS464" i="15"/>
  <c r="BS512" i="15"/>
  <c r="BS560" i="15"/>
  <c r="BS793" i="15"/>
  <c r="BS841" i="15"/>
  <c r="BS817" i="15"/>
  <c r="BS877" i="15"/>
  <c r="BS904" i="15"/>
  <c r="BT368" i="15"/>
  <c r="BT31" i="15"/>
  <c r="BT416" i="15"/>
  <c r="BT464" i="15"/>
  <c r="BT512" i="15"/>
  <c r="BT560" i="15"/>
  <c r="BT793" i="15"/>
  <c r="BT841" i="15"/>
  <c r="BT817" i="15"/>
  <c r="BT877" i="15"/>
  <c r="BT904" i="15"/>
  <c r="BU368" i="15"/>
  <c r="BU31" i="15"/>
  <c r="BU416" i="15"/>
  <c r="BU464" i="15"/>
  <c r="BU512" i="15"/>
  <c r="BU560" i="15"/>
  <c r="BU793" i="15"/>
  <c r="BU841" i="15"/>
  <c r="BU817" i="15"/>
  <c r="BU877" i="15"/>
  <c r="BU904" i="15"/>
  <c r="BV368" i="15"/>
  <c r="BV31" i="15"/>
  <c r="BV416" i="15"/>
  <c r="BV464" i="15"/>
  <c r="BV512" i="15"/>
  <c r="BV560" i="15"/>
  <c r="BV793" i="15"/>
  <c r="BV841" i="15"/>
  <c r="BV817" i="15"/>
  <c r="BV877" i="15"/>
  <c r="BV904" i="15"/>
  <c r="BW368" i="15"/>
  <c r="BW31" i="15"/>
  <c r="BW416" i="15"/>
  <c r="BW464" i="15"/>
  <c r="BW512" i="15"/>
  <c r="BW560" i="15"/>
  <c r="BW793" i="15"/>
  <c r="BW841" i="15"/>
  <c r="BW817" i="15"/>
  <c r="BW877" i="15"/>
  <c r="BW904" i="15"/>
  <c r="BX368" i="15"/>
  <c r="BX31" i="15"/>
  <c r="BX416" i="15"/>
  <c r="BX464" i="15"/>
  <c r="BX512" i="15"/>
  <c r="BX560" i="15"/>
  <c r="BX793" i="15"/>
  <c r="BX841" i="15"/>
  <c r="BX817" i="15"/>
  <c r="BX877" i="15"/>
  <c r="BX904" i="15"/>
  <c r="BY368" i="15"/>
  <c r="BY31" i="15"/>
  <c r="BY416" i="15"/>
  <c r="BY464" i="15"/>
  <c r="BY512" i="15"/>
  <c r="BY560" i="15"/>
  <c r="BY793" i="15"/>
  <c r="BY841" i="15"/>
  <c r="BY817" i="15"/>
  <c r="BY877" i="15"/>
  <c r="BY904" i="15"/>
  <c r="BZ368" i="15"/>
  <c r="BZ31" i="15"/>
  <c r="BZ416" i="15"/>
  <c r="BZ464" i="15"/>
  <c r="BZ512" i="15"/>
  <c r="BZ560" i="15"/>
  <c r="BZ793" i="15"/>
  <c r="BZ841" i="15"/>
  <c r="BZ817" i="15"/>
  <c r="BZ877" i="15"/>
  <c r="BZ904" i="15"/>
  <c r="CA368" i="15"/>
  <c r="CA31" i="15"/>
  <c r="CA416" i="15"/>
  <c r="CA464" i="15"/>
  <c r="CA512" i="15"/>
  <c r="CA560" i="15"/>
  <c r="CA793" i="15"/>
  <c r="CA841" i="15"/>
  <c r="CA817" i="15"/>
  <c r="CA877" i="15"/>
  <c r="CA904" i="15"/>
  <c r="CB368" i="15"/>
  <c r="CB31" i="15"/>
  <c r="CB416" i="15"/>
  <c r="CB464" i="15"/>
  <c r="CB512" i="15"/>
  <c r="CB560" i="15"/>
  <c r="CB793" i="15"/>
  <c r="CB841" i="15"/>
  <c r="CB817" i="15"/>
  <c r="CB877" i="15"/>
  <c r="CB904" i="15"/>
  <c r="CC368" i="15"/>
  <c r="CC31" i="15"/>
  <c r="CC416" i="15"/>
  <c r="CC464" i="15"/>
  <c r="CC512" i="15"/>
  <c r="CC560" i="15"/>
  <c r="CC793" i="15"/>
  <c r="CC841" i="15"/>
  <c r="CC817" i="15"/>
  <c r="CC877" i="15"/>
  <c r="CC904" i="15"/>
  <c r="CD368" i="15"/>
  <c r="CD31" i="15"/>
  <c r="CD416" i="15"/>
  <c r="CD464" i="15"/>
  <c r="CD512" i="15"/>
  <c r="CD560" i="15"/>
  <c r="CD793" i="15"/>
  <c r="CD841" i="15"/>
  <c r="CD817" i="15"/>
  <c r="CD877" i="15"/>
  <c r="CD904" i="15"/>
  <c r="CE368" i="15"/>
  <c r="CE31" i="15"/>
  <c r="CE416" i="15"/>
  <c r="CE464" i="15"/>
  <c r="CE512" i="15"/>
  <c r="CE560" i="15"/>
  <c r="CE793" i="15"/>
  <c r="CE841" i="15"/>
  <c r="CE817" i="15"/>
  <c r="CE877" i="15"/>
  <c r="CE904" i="15"/>
  <c r="CF368" i="15"/>
  <c r="CF31" i="15"/>
  <c r="CF416" i="15"/>
  <c r="CF464" i="15"/>
  <c r="CF512" i="15"/>
  <c r="CF560" i="15"/>
  <c r="CF793" i="15"/>
  <c r="CF841" i="15"/>
  <c r="CF817" i="15"/>
  <c r="CF877" i="15"/>
  <c r="CF904" i="15"/>
  <c r="CG368" i="15"/>
  <c r="CG31" i="15"/>
  <c r="CG416" i="15"/>
  <c r="CG464" i="15"/>
  <c r="CG512" i="15"/>
  <c r="CG560" i="15"/>
  <c r="CG793" i="15"/>
  <c r="CG841" i="15"/>
  <c r="CG817" i="15"/>
  <c r="CG877" i="15"/>
  <c r="CG904" i="15"/>
  <c r="CH368" i="15"/>
  <c r="CH31" i="15"/>
  <c r="CH416" i="15"/>
  <c r="CH464" i="15"/>
  <c r="CH512" i="15"/>
  <c r="CH560" i="15"/>
  <c r="CH793" i="15"/>
  <c r="CH841" i="15"/>
  <c r="CH817" i="15"/>
  <c r="CH877" i="15"/>
  <c r="CH904" i="15"/>
  <c r="CI368" i="15"/>
  <c r="CI31" i="15"/>
  <c r="CI416" i="15"/>
  <c r="CI464" i="15"/>
  <c r="CI512" i="15"/>
  <c r="CI560" i="15"/>
  <c r="CI793" i="15"/>
  <c r="CI841" i="15"/>
  <c r="CI817" i="15"/>
  <c r="CI877" i="15"/>
  <c r="CI904" i="15"/>
  <c r="CJ368" i="15"/>
  <c r="CJ31" i="15"/>
  <c r="CJ416" i="15"/>
  <c r="CJ464" i="15"/>
  <c r="CJ512" i="15"/>
  <c r="CJ560" i="15"/>
  <c r="CJ793" i="15"/>
  <c r="CJ841" i="15"/>
  <c r="CJ817" i="15"/>
  <c r="CJ877" i="15"/>
  <c r="CJ904" i="15"/>
  <c r="CK368" i="15"/>
  <c r="CK31" i="15"/>
  <c r="CK416" i="15"/>
  <c r="CK464" i="15"/>
  <c r="CK512" i="15"/>
  <c r="CK560" i="15"/>
  <c r="CK793" i="15"/>
  <c r="CK841" i="15"/>
  <c r="CK817" i="15"/>
  <c r="CK877" i="15"/>
  <c r="CK904" i="15"/>
  <c r="CL368" i="15"/>
  <c r="CL31" i="15"/>
  <c r="CL416" i="15"/>
  <c r="CL464" i="15"/>
  <c r="CL512" i="15"/>
  <c r="CL560" i="15"/>
  <c r="CL793" i="15"/>
  <c r="CL841" i="15"/>
  <c r="CL817" i="15"/>
  <c r="CL877" i="15"/>
  <c r="CL904" i="15"/>
  <c r="CM368" i="15"/>
  <c r="CM31" i="15"/>
  <c r="CM416" i="15"/>
  <c r="CM464" i="15"/>
  <c r="CM512" i="15"/>
  <c r="CM560" i="15"/>
  <c r="CM793" i="15"/>
  <c r="CM841" i="15"/>
  <c r="CM817" i="15"/>
  <c r="CM877" i="15"/>
  <c r="CM904" i="15"/>
  <c r="CN368" i="15"/>
  <c r="CN31" i="15"/>
  <c r="CN416" i="15"/>
  <c r="CN464" i="15"/>
  <c r="CN512" i="15"/>
  <c r="CN560" i="15"/>
  <c r="CN793" i="15"/>
  <c r="CN841" i="15"/>
  <c r="CN817" i="15"/>
  <c r="CN877" i="15"/>
  <c r="CN904" i="15"/>
  <c r="CO368" i="15"/>
  <c r="CO31" i="15"/>
  <c r="CO416" i="15"/>
  <c r="CO464" i="15"/>
  <c r="CO512" i="15"/>
  <c r="CO560" i="15"/>
  <c r="CO793" i="15"/>
  <c r="CO841" i="15"/>
  <c r="CO817" i="15"/>
  <c r="CO877" i="15"/>
  <c r="CO904" i="15"/>
  <c r="CP368" i="15"/>
  <c r="CP31" i="15"/>
  <c r="CP416" i="15"/>
  <c r="CP464" i="15"/>
  <c r="CP512" i="15"/>
  <c r="CP560" i="15"/>
  <c r="CP793" i="15"/>
  <c r="CP841" i="15"/>
  <c r="CP817" i="15"/>
  <c r="CP877" i="15"/>
  <c r="CP904" i="15"/>
  <c r="CQ368" i="15"/>
  <c r="CQ31" i="15"/>
  <c r="CQ416" i="15"/>
  <c r="CQ464" i="15"/>
  <c r="CQ512" i="15"/>
  <c r="CQ560" i="15"/>
  <c r="CQ793" i="15"/>
  <c r="CQ841" i="15"/>
  <c r="CQ817" i="15"/>
  <c r="CQ877" i="15"/>
  <c r="CQ904" i="15"/>
  <c r="CR368" i="15"/>
  <c r="CR31" i="15"/>
  <c r="CR416" i="15"/>
  <c r="CR464" i="15"/>
  <c r="CR512" i="15"/>
  <c r="CR560" i="15"/>
  <c r="CR793" i="15"/>
  <c r="CR841" i="15"/>
  <c r="CR817" i="15"/>
  <c r="CR877" i="15"/>
  <c r="CR904" i="15"/>
  <c r="CS368" i="15"/>
  <c r="CS31" i="15"/>
  <c r="CS416" i="15"/>
  <c r="CS464" i="15"/>
  <c r="CS512" i="15"/>
  <c r="CS560" i="15"/>
  <c r="CS793" i="15"/>
  <c r="CS841" i="15"/>
  <c r="CS817" i="15"/>
  <c r="CS877" i="15"/>
  <c r="CS904" i="15"/>
  <c r="CT368" i="15"/>
  <c r="CT31" i="15"/>
  <c r="CT416" i="15"/>
  <c r="CT464" i="15"/>
  <c r="CT512" i="15"/>
  <c r="CT560" i="15"/>
  <c r="CT793" i="15"/>
  <c r="CT841" i="15"/>
  <c r="CT817" i="15"/>
  <c r="CT877" i="15"/>
  <c r="CT904" i="15"/>
  <c r="CU368" i="15"/>
  <c r="CU31" i="15"/>
  <c r="CU416" i="15"/>
  <c r="CU464" i="15"/>
  <c r="CU512" i="15"/>
  <c r="CU560" i="15"/>
  <c r="CU793" i="15"/>
  <c r="CU841" i="15"/>
  <c r="CU817" i="15"/>
  <c r="CU877" i="15"/>
  <c r="CU904" i="15"/>
  <c r="CV368" i="15"/>
  <c r="CV31" i="15"/>
  <c r="CV416" i="15"/>
  <c r="CV464" i="15"/>
  <c r="CV512" i="15"/>
  <c r="CV560" i="15"/>
  <c r="CV793" i="15"/>
  <c r="CV841" i="15"/>
  <c r="CV817" i="15"/>
  <c r="CV877" i="15"/>
  <c r="CV904" i="15"/>
  <c r="CW368" i="15"/>
  <c r="CW31" i="15"/>
  <c r="CW416" i="15"/>
  <c r="CW464" i="15"/>
  <c r="CW512" i="15"/>
  <c r="CW560" i="15"/>
  <c r="CW793" i="15"/>
  <c r="CW841" i="15"/>
  <c r="CW817" i="15"/>
  <c r="CW877" i="15"/>
  <c r="CW904" i="15"/>
  <c r="CX368" i="15"/>
  <c r="CX31" i="15"/>
  <c r="CX416" i="15"/>
  <c r="CX464" i="15"/>
  <c r="CX512" i="15"/>
  <c r="CX560" i="15"/>
  <c r="CX793" i="15"/>
  <c r="CX841" i="15"/>
  <c r="CX817" i="15"/>
  <c r="CX877" i="15"/>
  <c r="CX904" i="15"/>
  <c r="CY368" i="15"/>
  <c r="CY31" i="15"/>
  <c r="CY416" i="15"/>
  <c r="CY464" i="15"/>
  <c r="CY512" i="15"/>
  <c r="CY560" i="15"/>
  <c r="CY793" i="15"/>
  <c r="CY841" i="15"/>
  <c r="CY817" i="15"/>
  <c r="CY877" i="15"/>
  <c r="CY904" i="15"/>
  <c r="CZ368" i="15"/>
  <c r="CZ31" i="15"/>
  <c r="CZ416" i="15"/>
  <c r="CZ464" i="15"/>
  <c r="CZ512" i="15"/>
  <c r="CZ560" i="15"/>
  <c r="CZ793" i="15"/>
  <c r="CZ841" i="15"/>
  <c r="CZ817" i="15"/>
  <c r="CZ877" i="15"/>
  <c r="CZ904" i="15"/>
  <c r="DA368" i="15"/>
  <c r="DA31" i="15"/>
  <c r="DA416" i="15"/>
  <c r="DA464" i="15"/>
  <c r="DA512" i="15"/>
  <c r="DA560" i="15"/>
  <c r="DA793" i="15"/>
  <c r="DA841" i="15"/>
  <c r="DA817" i="15"/>
  <c r="DA877" i="15"/>
  <c r="DA904" i="15"/>
  <c r="DB368" i="15"/>
  <c r="DB31" i="15"/>
  <c r="DB416" i="15"/>
  <c r="DB464" i="15"/>
  <c r="DB512" i="15"/>
  <c r="DB560" i="15"/>
  <c r="DB793" i="15"/>
  <c r="DB841" i="15"/>
  <c r="DB817" i="15"/>
  <c r="DB877" i="15"/>
  <c r="DB904" i="15"/>
  <c r="DC368" i="15"/>
  <c r="DC31" i="15"/>
  <c r="DC416" i="15"/>
  <c r="DC464" i="15"/>
  <c r="DC512" i="15"/>
  <c r="DC560" i="15"/>
  <c r="DC793" i="15"/>
  <c r="DC841" i="15"/>
  <c r="DC817" i="15"/>
  <c r="DC877" i="15"/>
  <c r="DC904" i="15"/>
  <c r="DD368" i="15"/>
  <c r="DD31" i="15"/>
  <c r="DD416" i="15"/>
  <c r="DD464" i="15"/>
  <c r="DD512" i="15"/>
  <c r="DD560" i="15"/>
  <c r="DD793" i="15"/>
  <c r="DD841" i="15"/>
  <c r="DD817" i="15"/>
  <c r="DD877" i="15"/>
  <c r="DD904" i="15"/>
  <c r="DE368" i="15"/>
  <c r="DE31" i="15"/>
  <c r="DE416" i="15"/>
  <c r="DE464" i="15"/>
  <c r="DE512" i="15"/>
  <c r="DE560" i="15"/>
  <c r="DE793" i="15"/>
  <c r="DE841" i="15"/>
  <c r="DE817" i="15"/>
  <c r="DE877" i="15"/>
  <c r="DE904" i="15"/>
  <c r="DF368" i="15"/>
  <c r="DF31" i="15"/>
  <c r="DF416" i="15"/>
  <c r="DF464" i="15"/>
  <c r="DF512" i="15"/>
  <c r="DF560" i="15"/>
  <c r="DF793" i="15"/>
  <c r="DF841" i="15"/>
  <c r="DF817" i="15"/>
  <c r="DF877" i="15"/>
  <c r="DF904" i="15"/>
  <c r="DG368" i="15"/>
  <c r="DG31" i="15"/>
  <c r="DG416" i="15"/>
  <c r="DG464" i="15"/>
  <c r="DG512" i="15"/>
  <c r="DG560" i="15"/>
  <c r="DG793" i="15"/>
  <c r="DG841" i="15"/>
  <c r="DG817" i="15"/>
  <c r="DG877" i="15"/>
  <c r="DG904" i="15"/>
  <c r="DH368" i="15"/>
  <c r="DH31" i="15"/>
  <c r="DH416" i="15"/>
  <c r="DH464" i="15"/>
  <c r="DH512" i="15"/>
  <c r="DH560" i="15"/>
  <c r="DH793" i="15"/>
  <c r="DH841" i="15"/>
  <c r="DH817" i="15"/>
  <c r="DH877" i="15"/>
  <c r="DH904" i="15"/>
  <c r="DI368" i="15"/>
  <c r="DI31" i="15"/>
  <c r="DI416" i="15"/>
  <c r="DI464" i="15"/>
  <c r="DI512" i="15"/>
  <c r="DI560" i="15"/>
  <c r="DI793" i="15"/>
  <c r="DI841" i="15"/>
  <c r="DI817" i="15"/>
  <c r="DI877" i="15"/>
  <c r="DI904" i="15"/>
  <c r="DJ368" i="15"/>
  <c r="DJ31" i="15"/>
  <c r="DJ416" i="15"/>
  <c r="DJ464" i="15"/>
  <c r="DJ512" i="15"/>
  <c r="DJ560" i="15"/>
  <c r="DJ793" i="15"/>
  <c r="DJ841" i="15"/>
  <c r="DJ817" i="15"/>
  <c r="DJ877" i="15"/>
  <c r="DJ904" i="15"/>
  <c r="DK368" i="15"/>
  <c r="DK31" i="15"/>
  <c r="DK416" i="15"/>
  <c r="DK464" i="15"/>
  <c r="DK512" i="15"/>
  <c r="DK560" i="15"/>
  <c r="DK793" i="15"/>
  <c r="DK841" i="15"/>
  <c r="DK817" i="15"/>
  <c r="DK877" i="15"/>
  <c r="DK904" i="15"/>
  <c r="DL368" i="15"/>
  <c r="DL31" i="15"/>
  <c r="DL416" i="15"/>
  <c r="DL464" i="15"/>
  <c r="DL512" i="15"/>
  <c r="DL560" i="15"/>
  <c r="DL793" i="15"/>
  <c r="DL841" i="15"/>
  <c r="DL817" i="15"/>
  <c r="DL877" i="15"/>
  <c r="DL904" i="15"/>
  <c r="DM368" i="15"/>
  <c r="DM31" i="15"/>
  <c r="DM416" i="15"/>
  <c r="DM464" i="15"/>
  <c r="DM512" i="15"/>
  <c r="DM560" i="15"/>
  <c r="DM793" i="15"/>
  <c r="DM841" i="15"/>
  <c r="DM817" i="15"/>
  <c r="DM877" i="15"/>
  <c r="DM904" i="15"/>
  <c r="DN368" i="15"/>
  <c r="DN31" i="15"/>
  <c r="DN416" i="15"/>
  <c r="DN464" i="15"/>
  <c r="DN512" i="15"/>
  <c r="DN560" i="15"/>
  <c r="DN793" i="15"/>
  <c r="DN841" i="15"/>
  <c r="DN817" i="15"/>
  <c r="DN877" i="15"/>
  <c r="DN904" i="15"/>
  <c r="DO368" i="15"/>
  <c r="DO31" i="15"/>
  <c r="DO416" i="15"/>
  <c r="DO464" i="15"/>
  <c r="DO512" i="15"/>
  <c r="DO560" i="15"/>
  <c r="DO793" i="15"/>
  <c r="DO841" i="15"/>
  <c r="DO817" i="15"/>
  <c r="DO877" i="15"/>
  <c r="DO904" i="15"/>
  <c r="DP368" i="15"/>
  <c r="DP31" i="15"/>
  <c r="DP416" i="15"/>
  <c r="DP464" i="15"/>
  <c r="DP512" i="15"/>
  <c r="DP560" i="15"/>
  <c r="DP793" i="15"/>
  <c r="DP841" i="15"/>
  <c r="DP817" i="15"/>
  <c r="DP877" i="15"/>
  <c r="DP904" i="15"/>
  <c r="DQ368" i="15"/>
  <c r="DQ31" i="15"/>
  <c r="DQ416" i="15"/>
  <c r="DQ464" i="15"/>
  <c r="DQ512" i="15"/>
  <c r="DQ560" i="15"/>
  <c r="DQ793" i="15"/>
  <c r="DQ841" i="15"/>
  <c r="DQ817" i="15"/>
  <c r="DQ877" i="15"/>
  <c r="DQ904" i="15"/>
  <c r="DR368" i="15"/>
  <c r="DR31" i="15"/>
  <c r="DR416" i="15"/>
  <c r="DR464" i="15"/>
  <c r="DR512" i="15"/>
  <c r="DR560" i="15"/>
  <c r="DR793" i="15"/>
  <c r="DR841" i="15"/>
  <c r="DR817" i="15"/>
  <c r="DR877" i="15"/>
  <c r="DR904" i="15"/>
  <c r="DS368" i="15"/>
  <c r="DS31" i="15"/>
  <c r="DS416" i="15"/>
  <c r="DS464" i="15"/>
  <c r="DS512" i="15"/>
  <c r="DS560" i="15"/>
  <c r="DS793" i="15"/>
  <c r="DS841" i="15"/>
  <c r="DS817" i="15"/>
  <c r="DS877" i="15"/>
  <c r="DS904" i="15"/>
  <c r="DT368" i="15"/>
  <c r="DT31" i="15"/>
  <c r="DT416" i="15"/>
  <c r="DT464" i="15"/>
  <c r="DT512" i="15"/>
  <c r="DT560" i="15"/>
  <c r="DT793" i="15"/>
  <c r="DT841" i="15"/>
  <c r="DT817" i="15"/>
  <c r="DT877" i="15"/>
  <c r="DT904" i="15"/>
  <c r="DU368" i="15"/>
  <c r="DU31" i="15"/>
  <c r="DU416" i="15"/>
  <c r="DU464" i="15"/>
  <c r="DU512" i="15"/>
  <c r="DU560" i="15"/>
  <c r="DU793" i="15"/>
  <c r="DU841" i="15"/>
  <c r="DU817" i="15"/>
  <c r="DU877" i="15"/>
  <c r="DU904" i="15"/>
  <c r="DV368" i="15"/>
  <c r="DV31" i="15"/>
  <c r="DV416" i="15"/>
  <c r="DV464" i="15"/>
  <c r="DV512" i="15"/>
  <c r="DV560" i="15"/>
  <c r="DV793" i="15"/>
  <c r="DV841" i="15"/>
  <c r="DV817" i="15"/>
  <c r="DV877" i="15"/>
  <c r="DV904" i="15"/>
  <c r="DW368" i="15"/>
  <c r="DW31" i="15"/>
  <c r="DW416" i="15"/>
  <c r="DW464" i="15"/>
  <c r="DW512" i="15"/>
  <c r="DW560" i="15"/>
  <c r="DW793" i="15"/>
  <c r="DW841" i="15"/>
  <c r="DW817" i="15"/>
  <c r="DW877" i="15"/>
  <c r="DW904" i="15"/>
  <c r="DX368" i="15"/>
  <c r="DX31" i="15"/>
  <c r="DX416" i="15"/>
  <c r="DX464" i="15"/>
  <c r="DX512" i="15"/>
  <c r="DX560" i="15"/>
  <c r="DX793" i="15"/>
  <c r="DX841" i="15"/>
  <c r="DX817" i="15"/>
  <c r="DX877" i="15"/>
  <c r="DX904" i="15"/>
  <c r="DY368" i="15"/>
  <c r="DY31" i="15"/>
  <c r="DY416" i="15"/>
  <c r="DY464" i="15"/>
  <c r="DY512" i="15"/>
  <c r="DY560" i="15"/>
  <c r="DY793" i="15"/>
  <c r="DY841" i="15"/>
  <c r="DY817" i="15"/>
  <c r="DY877" i="15"/>
  <c r="DY904" i="15"/>
  <c r="G904" i="15"/>
  <c r="D931" i="15"/>
  <c r="E931" i="15"/>
  <c r="F931" i="15"/>
  <c r="I931" i="15"/>
  <c r="J369" i="15"/>
  <c r="J32" i="15"/>
  <c r="J417" i="15"/>
  <c r="J465" i="15"/>
  <c r="J513" i="15"/>
  <c r="J561" i="15"/>
  <c r="J794" i="15"/>
  <c r="J842" i="15"/>
  <c r="J818" i="15"/>
  <c r="J878" i="15"/>
  <c r="J905" i="15"/>
  <c r="K369" i="15"/>
  <c r="K32" i="15"/>
  <c r="K417" i="15"/>
  <c r="K465" i="15"/>
  <c r="K513" i="15"/>
  <c r="K561" i="15"/>
  <c r="K794" i="15"/>
  <c r="K842" i="15"/>
  <c r="K818" i="15"/>
  <c r="K878" i="15"/>
  <c r="K905" i="15"/>
  <c r="L369" i="15"/>
  <c r="L32" i="15"/>
  <c r="L417" i="15"/>
  <c r="L465" i="15"/>
  <c r="L513" i="15"/>
  <c r="L561" i="15"/>
  <c r="L794" i="15"/>
  <c r="L842" i="15"/>
  <c r="L818" i="15"/>
  <c r="L878" i="15"/>
  <c r="L905" i="15"/>
  <c r="M369" i="15"/>
  <c r="M32" i="15"/>
  <c r="M417" i="15"/>
  <c r="M465" i="15"/>
  <c r="M513" i="15"/>
  <c r="M561" i="15"/>
  <c r="M794" i="15"/>
  <c r="M842" i="15"/>
  <c r="M818" i="15"/>
  <c r="M878" i="15"/>
  <c r="M905" i="15"/>
  <c r="N369" i="15"/>
  <c r="N32" i="15"/>
  <c r="N417" i="15"/>
  <c r="N465" i="15"/>
  <c r="N513" i="15"/>
  <c r="N561" i="15"/>
  <c r="N794" i="15"/>
  <c r="N842" i="15"/>
  <c r="N818" i="15"/>
  <c r="N878" i="15"/>
  <c r="N905" i="15"/>
  <c r="O369" i="15"/>
  <c r="O32" i="15"/>
  <c r="O417" i="15"/>
  <c r="O465" i="15"/>
  <c r="O513" i="15"/>
  <c r="O561" i="15"/>
  <c r="O794" i="15"/>
  <c r="O842" i="15"/>
  <c r="O818" i="15"/>
  <c r="O878" i="15"/>
  <c r="O905" i="15"/>
  <c r="P369" i="15"/>
  <c r="P32" i="15"/>
  <c r="P417" i="15"/>
  <c r="P465" i="15"/>
  <c r="P513" i="15"/>
  <c r="P561" i="15"/>
  <c r="P794" i="15"/>
  <c r="P842" i="15"/>
  <c r="P818" i="15"/>
  <c r="P878" i="15"/>
  <c r="P905" i="15"/>
  <c r="Q369" i="15"/>
  <c r="Q32" i="15"/>
  <c r="Q417" i="15"/>
  <c r="Q465" i="15"/>
  <c r="Q513" i="15"/>
  <c r="Q561" i="15"/>
  <c r="Q794" i="15"/>
  <c r="Q842" i="15"/>
  <c r="Q818" i="15"/>
  <c r="Q878" i="15"/>
  <c r="Q905" i="15"/>
  <c r="R369" i="15"/>
  <c r="R32" i="15"/>
  <c r="R417" i="15"/>
  <c r="R465" i="15"/>
  <c r="R513" i="15"/>
  <c r="R561" i="15"/>
  <c r="R794" i="15"/>
  <c r="R842" i="15"/>
  <c r="R818" i="15"/>
  <c r="R878" i="15"/>
  <c r="R905" i="15"/>
  <c r="S369" i="15"/>
  <c r="S32" i="15"/>
  <c r="S417" i="15"/>
  <c r="S465" i="15"/>
  <c r="S513" i="15"/>
  <c r="S561" i="15"/>
  <c r="S794" i="15"/>
  <c r="S842" i="15"/>
  <c r="S818" i="15"/>
  <c r="S878" i="15"/>
  <c r="S905" i="15"/>
  <c r="T369" i="15"/>
  <c r="T32" i="15"/>
  <c r="T417" i="15"/>
  <c r="T465" i="15"/>
  <c r="T513" i="15"/>
  <c r="T561" i="15"/>
  <c r="T794" i="15"/>
  <c r="T842" i="15"/>
  <c r="T818" i="15"/>
  <c r="T878" i="15"/>
  <c r="T905" i="15"/>
  <c r="U369" i="15"/>
  <c r="U32" i="15"/>
  <c r="U417" i="15"/>
  <c r="U465" i="15"/>
  <c r="U513" i="15"/>
  <c r="U561" i="15"/>
  <c r="U794" i="15"/>
  <c r="U842" i="15"/>
  <c r="U818" i="15"/>
  <c r="U878" i="15"/>
  <c r="U905" i="15"/>
  <c r="V369" i="15"/>
  <c r="V32" i="15"/>
  <c r="V417" i="15"/>
  <c r="V465" i="15"/>
  <c r="V513" i="15"/>
  <c r="V561" i="15"/>
  <c r="V794" i="15"/>
  <c r="V842" i="15"/>
  <c r="V818" i="15"/>
  <c r="V878" i="15"/>
  <c r="V905" i="15"/>
  <c r="W369" i="15"/>
  <c r="W32" i="15"/>
  <c r="W417" i="15"/>
  <c r="W465" i="15"/>
  <c r="W513" i="15"/>
  <c r="W561" i="15"/>
  <c r="W794" i="15"/>
  <c r="W842" i="15"/>
  <c r="W818" i="15"/>
  <c r="W878" i="15"/>
  <c r="W905" i="15"/>
  <c r="X369" i="15"/>
  <c r="X32" i="15"/>
  <c r="X417" i="15"/>
  <c r="X465" i="15"/>
  <c r="X513" i="15"/>
  <c r="X561" i="15"/>
  <c r="X794" i="15"/>
  <c r="X842" i="15"/>
  <c r="X818" i="15"/>
  <c r="X878" i="15"/>
  <c r="X905" i="15"/>
  <c r="Y369" i="15"/>
  <c r="Y32" i="15"/>
  <c r="Y417" i="15"/>
  <c r="Y465" i="15"/>
  <c r="Y513" i="15"/>
  <c r="Y561" i="15"/>
  <c r="Y794" i="15"/>
  <c r="Y842" i="15"/>
  <c r="Y818" i="15"/>
  <c r="Y878" i="15"/>
  <c r="Y905" i="15"/>
  <c r="Z369" i="15"/>
  <c r="Z32" i="15"/>
  <c r="Z417" i="15"/>
  <c r="Z465" i="15"/>
  <c r="Z513" i="15"/>
  <c r="Z561" i="15"/>
  <c r="Z794" i="15"/>
  <c r="Z842" i="15"/>
  <c r="Z818" i="15"/>
  <c r="Z878" i="15"/>
  <c r="Z905" i="15"/>
  <c r="AA369" i="15"/>
  <c r="AA32" i="15"/>
  <c r="AA417" i="15"/>
  <c r="AA465" i="15"/>
  <c r="AA513" i="15"/>
  <c r="AA561" i="15"/>
  <c r="AA794" i="15"/>
  <c r="AA842" i="15"/>
  <c r="AA818" i="15"/>
  <c r="AA878" i="15"/>
  <c r="AA905" i="15"/>
  <c r="AB369" i="15"/>
  <c r="AB32" i="15"/>
  <c r="AB417" i="15"/>
  <c r="AB465" i="15"/>
  <c r="AB513" i="15"/>
  <c r="AB561" i="15"/>
  <c r="AB794" i="15"/>
  <c r="AB842" i="15"/>
  <c r="AB818" i="15"/>
  <c r="AB878" i="15"/>
  <c r="AB905" i="15"/>
  <c r="AC369" i="15"/>
  <c r="AC32" i="15"/>
  <c r="AC417" i="15"/>
  <c r="AC465" i="15"/>
  <c r="AC513" i="15"/>
  <c r="AC561" i="15"/>
  <c r="AC794" i="15"/>
  <c r="AC842" i="15"/>
  <c r="AC818" i="15"/>
  <c r="AC878" i="15"/>
  <c r="AC905" i="15"/>
  <c r="AD369" i="15"/>
  <c r="AD32" i="15"/>
  <c r="AD417" i="15"/>
  <c r="AD465" i="15"/>
  <c r="AD513" i="15"/>
  <c r="AD561" i="15"/>
  <c r="AD794" i="15"/>
  <c r="AD842" i="15"/>
  <c r="AD818" i="15"/>
  <c r="AD878" i="15"/>
  <c r="AD905" i="15"/>
  <c r="AE369" i="15"/>
  <c r="AE32" i="15"/>
  <c r="AE417" i="15"/>
  <c r="AE465" i="15"/>
  <c r="AE513" i="15"/>
  <c r="AE561" i="15"/>
  <c r="AE794" i="15"/>
  <c r="AE842" i="15"/>
  <c r="AE818" i="15"/>
  <c r="AE878" i="15"/>
  <c r="AE905" i="15"/>
  <c r="AF369" i="15"/>
  <c r="AF32" i="15"/>
  <c r="AF417" i="15"/>
  <c r="AF465" i="15"/>
  <c r="AF513" i="15"/>
  <c r="AF561" i="15"/>
  <c r="AF794" i="15"/>
  <c r="AF842" i="15"/>
  <c r="AF818" i="15"/>
  <c r="AF878" i="15"/>
  <c r="AF905" i="15"/>
  <c r="AG369" i="15"/>
  <c r="AG32" i="15"/>
  <c r="AG417" i="15"/>
  <c r="AG465" i="15"/>
  <c r="AG513" i="15"/>
  <c r="AG561" i="15"/>
  <c r="AG794" i="15"/>
  <c r="AG842" i="15"/>
  <c r="AG818" i="15"/>
  <c r="AG878" i="15"/>
  <c r="AG905" i="15"/>
  <c r="AH369" i="15"/>
  <c r="AH32" i="15"/>
  <c r="AH417" i="15"/>
  <c r="AH465" i="15"/>
  <c r="AH513" i="15"/>
  <c r="AH561" i="15"/>
  <c r="AH794" i="15"/>
  <c r="AH842" i="15"/>
  <c r="AH818" i="15"/>
  <c r="AH878" i="15"/>
  <c r="AH905" i="15"/>
  <c r="AI369" i="15"/>
  <c r="AI32" i="15"/>
  <c r="AI417" i="15"/>
  <c r="AI465" i="15"/>
  <c r="AI513" i="15"/>
  <c r="AI561" i="15"/>
  <c r="AI794" i="15"/>
  <c r="AI842" i="15"/>
  <c r="AI818" i="15"/>
  <c r="AI878" i="15"/>
  <c r="AI905" i="15"/>
  <c r="AJ369" i="15"/>
  <c r="AJ32" i="15"/>
  <c r="AJ417" i="15"/>
  <c r="AJ465" i="15"/>
  <c r="AJ513" i="15"/>
  <c r="AJ561" i="15"/>
  <c r="AJ794" i="15"/>
  <c r="AJ842" i="15"/>
  <c r="AJ818" i="15"/>
  <c r="AJ878" i="15"/>
  <c r="AJ905" i="15"/>
  <c r="AK369" i="15"/>
  <c r="AK32" i="15"/>
  <c r="AK417" i="15"/>
  <c r="AK465" i="15"/>
  <c r="AK513" i="15"/>
  <c r="AK561" i="15"/>
  <c r="AK794" i="15"/>
  <c r="AK842" i="15"/>
  <c r="AK818" i="15"/>
  <c r="AK878" i="15"/>
  <c r="AK905" i="15"/>
  <c r="AL369" i="15"/>
  <c r="AL32" i="15"/>
  <c r="AL417" i="15"/>
  <c r="AL465" i="15"/>
  <c r="AL513" i="15"/>
  <c r="AL561" i="15"/>
  <c r="AL794" i="15"/>
  <c r="AL842" i="15"/>
  <c r="AL818" i="15"/>
  <c r="AL878" i="15"/>
  <c r="AL905" i="15"/>
  <c r="AM369" i="15"/>
  <c r="AM32" i="15"/>
  <c r="AM417" i="15"/>
  <c r="AM465" i="15"/>
  <c r="AM513" i="15"/>
  <c r="AM561" i="15"/>
  <c r="AM794" i="15"/>
  <c r="AM842" i="15"/>
  <c r="AM818" i="15"/>
  <c r="AM878" i="15"/>
  <c r="AM905" i="15"/>
  <c r="AN369" i="15"/>
  <c r="AN32" i="15"/>
  <c r="AN417" i="15"/>
  <c r="AN465" i="15"/>
  <c r="AN513" i="15"/>
  <c r="AN561" i="15"/>
  <c r="AN794" i="15"/>
  <c r="AN842" i="15"/>
  <c r="AN818" i="15"/>
  <c r="AN878" i="15"/>
  <c r="AN905" i="15"/>
  <c r="AO369" i="15"/>
  <c r="AO32" i="15"/>
  <c r="AO417" i="15"/>
  <c r="AO465" i="15"/>
  <c r="AO513" i="15"/>
  <c r="AO561" i="15"/>
  <c r="AO794" i="15"/>
  <c r="AO842" i="15"/>
  <c r="AO818" i="15"/>
  <c r="AO878" i="15"/>
  <c r="AO905" i="15"/>
  <c r="AP369" i="15"/>
  <c r="AP32" i="15"/>
  <c r="AP417" i="15"/>
  <c r="AP465" i="15"/>
  <c r="AP513" i="15"/>
  <c r="AP561" i="15"/>
  <c r="AP794" i="15"/>
  <c r="AP842" i="15"/>
  <c r="AP818" i="15"/>
  <c r="AP878" i="15"/>
  <c r="AP905" i="15"/>
  <c r="AQ369" i="15"/>
  <c r="AQ32" i="15"/>
  <c r="AQ417" i="15"/>
  <c r="AQ465" i="15"/>
  <c r="AQ513" i="15"/>
  <c r="AQ561" i="15"/>
  <c r="AQ794" i="15"/>
  <c r="AQ842" i="15"/>
  <c r="AQ818" i="15"/>
  <c r="AQ878" i="15"/>
  <c r="AQ905" i="15"/>
  <c r="AR369" i="15"/>
  <c r="AR32" i="15"/>
  <c r="AR417" i="15"/>
  <c r="AR465" i="15"/>
  <c r="AR513" i="15"/>
  <c r="AR561" i="15"/>
  <c r="AR794" i="15"/>
  <c r="AR842" i="15"/>
  <c r="AR818" i="15"/>
  <c r="AR878" i="15"/>
  <c r="AR905" i="15"/>
  <c r="E369" i="15"/>
  <c r="AS369" i="15"/>
  <c r="AS32" i="15"/>
  <c r="AS417" i="15"/>
  <c r="AS465" i="15"/>
  <c r="AS513" i="15"/>
  <c r="AS561" i="15"/>
  <c r="AS794" i="15"/>
  <c r="AS842" i="15"/>
  <c r="AS818" i="15"/>
  <c r="AS878" i="15"/>
  <c r="AS905" i="15"/>
  <c r="AT369" i="15"/>
  <c r="AT32" i="15"/>
  <c r="AT417" i="15"/>
  <c r="AT465" i="15"/>
  <c r="AT513" i="15"/>
  <c r="AT561" i="15"/>
  <c r="AT794" i="15"/>
  <c r="AT842" i="15"/>
  <c r="AT818" i="15"/>
  <c r="AT878" i="15"/>
  <c r="AT905" i="15"/>
  <c r="AU369" i="15"/>
  <c r="E32" i="15"/>
  <c r="F32" i="15"/>
  <c r="AU32" i="15"/>
  <c r="AU417" i="15"/>
  <c r="AU465" i="15"/>
  <c r="AU513" i="15"/>
  <c r="AU561" i="15"/>
  <c r="AU794" i="15"/>
  <c r="AU842" i="15"/>
  <c r="AU818" i="15"/>
  <c r="AU878" i="15"/>
  <c r="AU905" i="15"/>
  <c r="AV369" i="15"/>
  <c r="AV32" i="15"/>
  <c r="AV417" i="15"/>
  <c r="AV465" i="15"/>
  <c r="AV513" i="15"/>
  <c r="AV561" i="15"/>
  <c r="AV794" i="15"/>
  <c r="AV842" i="15"/>
  <c r="AV818" i="15"/>
  <c r="AV878" i="15"/>
  <c r="AV905" i="15"/>
  <c r="AW369" i="15"/>
  <c r="AW32" i="15"/>
  <c r="AW417" i="15"/>
  <c r="AW465" i="15"/>
  <c r="AW513" i="15"/>
  <c r="AW561" i="15"/>
  <c r="AW794" i="15"/>
  <c r="AW842" i="15"/>
  <c r="AW818" i="15"/>
  <c r="AW878" i="15"/>
  <c r="AW905" i="15"/>
  <c r="AX369" i="15"/>
  <c r="AX32" i="15"/>
  <c r="AX417" i="15"/>
  <c r="AX465" i="15"/>
  <c r="AX513" i="15"/>
  <c r="AX561" i="15"/>
  <c r="AX794" i="15"/>
  <c r="AX842" i="15"/>
  <c r="AX818" i="15"/>
  <c r="AX878" i="15"/>
  <c r="AX905" i="15"/>
  <c r="AY369" i="15"/>
  <c r="AY32" i="15"/>
  <c r="AY417" i="15"/>
  <c r="AY465" i="15"/>
  <c r="AY513" i="15"/>
  <c r="AY561" i="15"/>
  <c r="AY794" i="15"/>
  <c r="AY842" i="15"/>
  <c r="AY818" i="15"/>
  <c r="AY878" i="15"/>
  <c r="AY905" i="15"/>
  <c r="AZ369" i="15"/>
  <c r="AZ32" i="15"/>
  <c r="AZ417" i="15"/>
  <c r="AZ465" i="15"/>
  <c r="AZ513" i="15"/>
  <c r="AZ561" i="15"/>
  <c r="AZ794" i="15"/>
  <c r="AZ842" i="15"/>
  <c r="AZ818" i="15"/>
  <c r="AZ878" i="15"/>
  <c r="AZ905" i="15"/>
  <c r="BA369" i="15"/>
  <c r="BA32" i="15"/>
  <c r="BA417" i="15"/>
  <c r="BA465" i="15"/>
  <c r="BA513" i="15"/>
  <c r="BA561" i="15"/>
  <c r="BA794" i="15"/>
  <c r="BA842" i="15"/>
  <c r="BA818" i="15"/>
  <c r="BA878" i="15"/>
  <c r="BA905" i="15"/>
  <c r="BB369" i="15"/>
  <c r="BB32" i="15"/>
  <c r="BB417" i="15"/>
  <c r="BB465" i="15"/>
  <c r="BB513" i="15"/>
  <c r="BB561" i="15"/>
  <c r="BB794" i="15"/>
  <c r="BB842" i="15"/>
  <c r="BB818" i="15"/>
  <c r="BB878" i="15"/>
  <c r="BB905" i="15"/>
  <c r="BC369" i="15"/>
  <c r="BC32" i="15"/>
  <c r="BC417" i="15"/>
  <c r="BC465" i="15"/>
  <c r="BC513" i="15"/>
  <c r="BC561" i="15"/>
  <c r="BC794" i="15"/>
  <c r="BC842" i="15"/>
  <c r="BC818" i="15"/>
  <c r="BC878" i="15"/>
  <c r="BC905" i="15"/>
  <c r="BD369" i="15"/>
  <c r="BD32" i="15"/>
  <c r="BD417" i="15"/>
  <c r="BD465" i="15"/>
  <c r="BD513" i="15"/>
  <c r="BD561" i="15"/>
  <c r="BD794" i="15"/>
  <c r="BD842" i="15"/>
  <c r="BD818" i="15"/>
  <c r="BD878" i="15"/>
  <c r="BD905" i="15"/>
  <c r="BE369" i="15"/>
  <c r="BE32" i="15"/>
  <c r="BE417" i="15"/>
  <c r="BE465" i="15"/>
  <c r="BE513" i="15"/>
  <c r="BE561" i="15"/>
  <c r="BE794" i="15"/>
  <c r="BE842" i="15"/>
  <c r="BE818" i="15"/>
  <c r="BE878" i="15"/>
  <c r="BE905" i="15"/>
  <c r="BF369" i="15"/>
  <c r="BF32" i="15"/>
  <c r="BF417" i="15"/>
  <c r="BF465" i="15"/>
  <c r="BF513" i="15"/>
  <c r="BF561" i="15"/>
  <c r="BF794" i="15"/>
  <c r="BF842" i="15"/>
  <c r="BF818" i="15"/>
  <c r="BF878" i="15"/>
  <c r="BF905" i="15"/>
  <c r="BG369" i="15"/>
  <c r="BG32" i="15"/>
  <c r="BG417" i="15"/>
  <c r="BG465" i="15"/>
  <c r="BG513" i="15"/>
  <c r="BG561" i="15"/>
  <c r="BG794" i="15"/>
  <c r="BG842" i="15"/>
  <c r="BG818" i="15"/>
  <c r="BG878" i="15"/>
  <c r="BG905" i="15"/>
  <c r="BH369" i="15"/>
  <c r="BH32" i="15"/>
  <c r="BH417" i="15"/>
  <c r="BH465" i="15"/>
  <c r="BH513" i="15"/>
  <c r="BH561" i="15"/>
  <c r="BH794" i="15"/>
  <c r="BH842" i="15"/>
  <c r="BH818" i="15"/>
  <c r="BH878" i="15"/>
  <c r="BH905" i="15"/>
  <c r="BI369" i="15"/>
  <c r="BI32" i="15"/>
  <c r="BI417" i="15"/>
  <c r="BI465" i="15"/>
  <c r="BI513" i="15"/>
  <c r="BI561" i="15"/>
  <c r="BI794" i="15"/>
  <c r="BI842" i="15"/>
  <c r="BI818" i="15"/>
  <c r="BI878" i="15"/>
  <c r="BI905" i="15"/>
  <c r="BJ369" i="15"/>
  <c r="BJ32" i="15"/>
  <c r="BJ417" i="15"/>
  <c r="BJ465" i="15"/>
  <c r="BJ513" i="15"/>
  <c r="BJ561" i="15"/>
  <c r="BJ794" i="15"/>
  <c r="BJ842" i="15"/>
  <c r="BJ818" i="15"/>
  <c r="BJ878" i="15"/>
  <c r="BJ905" i="15"/>
  <c r="BK369" i="15"/>
  <c r="BK32" i="15"/>
  <c r="BK417" i="15"/>
  <c r="BK465" i="15"/>
  <c r="BK513" i="15"/>
  <c r="BK561" i="15"/>
  <c r="BK794" i="15"/>
  <c r="BK842" i="15"/>
  <c r="BK818" i="15"/>
  <c r="BK878" i="15"/>
  <c r="BK905" i="15"/>
  <c r="BL369" i="15"/>
  <c r="BL32" i="15"/>
  <c r="BL417" i="15"/>
  <c r="BL465" i="15"/>
  <c r="BL513" i="15"/>
  <c r="BL561" i="15"/>
  <c r="BL794" i="15"/>
  <c r="BL842" i="15"/>
  <c r="BL818" i="15"/>
  <c r="BL878" i="15"/>
  <c r="BL905" i="15"/>
  <c r="BM369" i="15"/>
  <c r="BM32" i="15"/>
  <c r="BM417" i="15"/>
  <c r="BM465" i="15"/>
  <c r="BM513" i="15"/>
  <c r="BM561" i="15"/>
  <c r="BM794" i="15"/>
  <c r="BM842" i="15"/>
  <c r="BM818" i="15"/>
  <c r="BM878" i="15"/>
  <c r="BM905" i="15"/>
  <c r="BN369" i="15"/>
  <c r="BN32" i="15"/>
  <c r="BN417" i="15"/>
  <c r="BN465" i="15"/>
  <c r="BN513" i="15"/>
  <c r="BN561" i="15"/>
  <c r="BN794" i="15"/>
  <c r="BN842" i="15"/>
  <c r="BN818" i="15"/>
  <c r="BN878" i="15"/>
  <c r="BN905" i="15"/>
  <c r="BO369" i="15"/>
  <c r="BO32" i="15"/>
  <c r="BO417" i="15"/>
  <c r="BO465" i="15"/>
  <c r="BO513" i="15"/>
  <c r="BO561" i="15"/>
  <c r="BO794" i="15"/>
  <c r="BO842" i="15"/>
  <c r="BO818" i="15"/>
  <c r="BO878" i="15"/>
  <c r="BO905" i="15"/>
  <c r="BP369" i="15"/>
  <c r="BP32" i="15"/>
  <c r="BP417" i="15"/>
  <c r="BP465" i="15"/>
  <c r="BP513" i="15"/>
  <c r="BP561" i="15"/>
  <c r="BP794" i="15"/>
  <c r="BP842" i="15"/>
  <c r="BP818" i="15"/>
  <c r="BP878" i="15"/>
  <c r="BP905" i="15"/>
  <c r="BQ369" i="15"/>
  <c r="BQ32" i="15"/>
  <c r="BQ417" i="15"/>
  <c r="BQ465" i="15"/>
  <c r="BQ513" i="15"/>
  <c r="BQ561" i="15"/>
  <c r="BQ794" i="15"/>
  <c r="BQ842" i="15"/>
  <c r="BQ818" i="15"/>
  <c r="BQ878" i="15"/>
  <c r="BQ905" i="15"/>
  <c r="BR369" i="15"/>
  <c r="BR32" i="15"/>
  <c r="BR417" i="15"/>
  <c r="BR465" i="15"/>
  <c r="BR513" i="15"/>
  <c r="BR561" i="15"/>
  <c r="BR794" i="15"/>
  <c r="BR842" i="15"/>
  <c r="BR818" i="15"/>
  <c r="BR878" i="15"/>
  <c r="BR905" i="15"/>
  <c r="BS369" i="15"/>
  <c r="BS32" i="15"/>
  <c r="BS417" i="15"/>
  <c r="BS465" i="15"/>
  <c r="BS513" i="15"/>
  <c r="BS561" i="15"/>
  <c r="BS794" i="15"/>
  <c r="BS842" i="15"/>
  <c r="BS818" i="15"/>
  <c r="BS878" i="15"/>
  <c r="BS905" i="15"/>
  <c r="BT369" i="15"/>
  <c r="BT32" i="15"/>
  <c r="BT417" i="15"/>
  <c r="BT465" i="15"/>
  <c r="BT513" i="15"/>
  <c r="BT561" i="15"/>
  <c r="BT794" i="15"/>
  <c r="BT842" i="15"/>
  <c r="BT818" i="15"/>
  <c r="BT878" i="15"/>
  <c r="BT905" i="15"/>
  <c r="BU369" i="15"/>
  <c r="BU32" i="15"/>
  <c r="BU417" i="15"/>
  <c r="BU465" i="15"/>
  <c r="BU513" i="15"/>
  <c r="BU561" i="15"/>
  <c r="BU794" i="15"/>
  <c r="BU842" i="15"/>
  <c r="BU818" i="15"/>
  <c r="BU878" i="15"/>
  <c r="BU905" i="15"/>
  <c r="BV369" i="15"/>
  <c r="BV32" i="15"/>
  <c r="BV417" i="15"/>
  <c r="BV465" i="15"/>
  <c r="BV513" i="15"/>
  <c r="BV561" i="15"/>
  <c r="BV794" i="15"/>
  <c r="BV842" i="15"/>
  <c r="BV818" i="15"/>
  <c r="BV878" i="15"/>
  <c r="BV905" i="15"/>
  <c r="BW369" i="15"/>
  <c r="BW32" i="15"/>
  <c r="BW417" i="15"/>
  <c r="BW465" i="15"/>
  <c r="BW513" i="15"/>
  <c r="BW561" i="15"/>
  <c r="BW794" i="15"/>
  <c r="BW842" i="15"/>
  <c r="BW818" i="15"/>
  <c r="BW878" i="15"/>
  <c r="BW905" i="15"/>
  <c r="BX369" i="15"/>
  <c r="BX32" i="15"/>
  <c r="BX417" i="15"/>
  <c r="BX465" i="15"/>
  <c r="BX513" i="15"/>
  <c r="BX561" i="15"/>
  <c r="BX794" i="15"/>
  <c r="BX842" i="15"/>
  <c r="BX818" i="15"/>
  <c r="BX878" i="15"/>
  <c r="BX905" i="15"/>
  <c r="BY369" i="15"/>
  <c r="BY32" i="15"/>
  <c r="BY417" i="15"/>
  <c r="BY465" i="15"/>
  <c r="BY513" i="15"/>
  <c r="BY561" i="15"/>
  <c r="BY794" i="15"/>
  <c r="BY842" i="15"/>
  <c r="BY818" i="15"/>
  <c r="BY878" i="15"/>
  <c r="BY905" i="15"/>
  <c r="BZ369" i="15"/>
  <c r="BZ32" i="15"/>
  <c r="BZ417" i="15"/>
  <c r="BZ465" i="15"/>
  <c r="BZ513" i="15"/>
  <c r="BZ561" i="15"/>
  <c r="BZ794" i="15"/>
  <c r="BZ842" i="15"/>
  <c r="BZ818" i="15"/>
  <c r="BZ878" i="15"/>
  <c r="BZ905" i="15"/>
  <c r="CA369" i="15"/>
  <c r="CA32" i="15"/>
  <c r="CA417" i="15"/>
  <c r="CA465" i="15"/>
  <c r="CA513" i="15"/>
  <c r="CA561" i="15"/>
  <c r="CA794" i="15"/>
  <c r="CA842" i="15"/>
  <c r="CA818" i="15"/>
  <c r="CA878" i="15"/>
  <c r="CA905" i="15"/>
  <c r="CB369" i="15"/>
  <c r="CB32" i="15"/>
  <c r="CB417" i="15"/>
  <c r="CB465" i="15"/>
  <c r="CB513" i="15"/>
  <c r="CB561" i="15"/>
  <c r="CB794" i="15"/>
  <c r="CB842" i="15"/>
  <c r="CB818" i="15"/>
  <c r="CB878" i="15"/>
  <c r="CB905" i="15"/>
  <c r="CC369" i="15"/>
  <c r="CC32" i="15"/>
  <c r="CC417" i="15"/>
  <c r="CC465" i="15"/>
  <c r="CC513" i="15"/>
  <c r="CC561" i="15"/>
  <c r="CC794" i="15"/>
  <c r="CC842" i="15"/>
  <c r="CC818" i="15"/>
  <c r="CC878" i="15"/>
  <c r="CC905" i="15"/>
  <c r="CD369" i="15"/>
  <c r="CD32" i="15"/>
  <c r="CD417" i="15"/>
  <c r="CD465" i="15"/>
  <c r="CD513" i="15"/>
  <c r="CD561" i="15"/>
  <c r="CD794" i="15"/>
  <c r="CD842" i="15"/>
  <c r="CD818" i="15"/>
  <c r="CD878" i="15"/>
  <c r="CD905" i="15"/>
  <c r="CE369" i="15"/>
  <c r="CE32" i="15"/>
  <c r="CE417" i="15"/>
  <c r="CE465" i="15"/>
  <c r="CE513" i="15"/>
  <c r="CE561" i="15"/>
  <c r="CE794" i="15"/>
  <c r="CE842" i="15"/>
  <c r="CE818" i="15"/>
  <c r="CE878" i="15"/>
  <c r="CE905" i="15"/>
  <c r="CF369" i="15"/>
  <c r="CF32" i="15"/>
  <c r="CF417" i="15"/>
  <c r="CF465" i="15"/>
  <c r="CF513" i="15"/>
  <c r="CF561" i="15"/>
  <c r="CF794" i="15"/>
  <c r="CF842" i="15"/>
  <c r="CF818" i="15"/>
  <c r="CF878" i="15"/>
  <c r="CF905" i="15"/>
  <c r="CG369" i="15"/>
  <c r="CG32" i="15"/>
  <c r="CG417" i="15"/>
  <c r="CG465" i="15"/>
  <c r="CG513" i="15"/>
  <c r="CG561" i="15"/>
  <c r="CG794" i="15"/>
  <c r="CG842" i="15"/>
  <c r="CG818" i="15"/>
  <c r="CG878" i="15"/>
  <c r="CG905" i="15"/>
  <c r="CH369" i="15"/>
  <c r="CH32" i="15"/>
  <c r="CH417" i="15"/>
  <c r="CH465" i="15"/>
  <c r="CH513" i="15"/>
  <c r="CH561" i="15"/>
  <c r="CH794" i="15"/>
  <c r="CH842" i="15"/>
  <c r="CH818" i="15"/>
  <c r="CH878" i="15"/>
  <c r="CH905" i="15"/>
  <c r="CI369" i="15"/>
  <c r="CI32" i="15"/>
  <c r="CI417" i="15"/>
  <c r="CI465" i="15"/>
  <c r="CI513" i="15"/>
  <c r="CI561" i="15"/>
  <c r="CI794" i="15"/>
  <c r="CI842" i="15"/>
  <c r="CI818" i="15"/>
  <c r="CI878" i="15"/>
  <c r="CI905" i="15"/>
  <c r="CJ369" i="15"/>
  <c r="CJ32" i="15"/>
  <c r="CJ417" i="15"/>
  <c r="CJ465" i="15"/>
  <c r="CJ513" i="15"/>
  <c r="CJ561" i="15"/>
  <c r="CJ794" i="15"/>
  <c r="CJ842" i="15"/>
  <c r="CJ818" i="15"/>
  <c r="CJ878" i="15"/>
  <c r="CJ905" i="15"/>
  <c r="CK369" i="15"/>
  <c r="CK32" i="15"/>
  <c r="CK417" i="15"/>
  <c r="CK465" i="15"/>
  <c r="CK513" i="15"/>
  <c r="CK561" i="15"/>
  <c r="CK794" i="15"/>
  <c r="CK842" i="15"/>
  <c r="CK818" i="15"/>
  <c r="CK878" i="15"/>
  <c r="CK905" i="15"/>
  <c r="CL369" i="15"/>
  <c r="CL32" i="15"/>
  <c r="CL417" i="15"/>
  <c r="CL465" i="15"/>
  <c r="CL513" i="15"/>
  <c r="CL561" i="15"/>
  <c r="CL794" i="15"/>
  <c r="CL842" i="15"/>
  <c r="CL818" i="15"/>
  <c r="CL878" i="15"/>
  <c r="CL905" i="15"/>
  <c r="CM369" i="15"/>
  <c r="CM32" i="15"/>
  <c r="CM417" i="15"/>
  <c r="CM465" i="15"/>
  <c r="CM513" i="15"/>
  <c r="CM561" i="15"/>
  <c r="CM794" i="15"/>
  <c r="CM842" i="15"/>
  <c r="CM818" i="15"/>
  <c r="CM878" i="15"/>
  <c r="CM905" i="15"/>
  <c r="CN369" i="15"/>
  <c r="CN32" i="15"/>
  <c r="CN417" i="15"/>
  <c r="CN465" i="15"/>
  <c r="CN513" i="15"/>
  <c r="CN561" i="15"/>
  <c r="CN794" i="15"/>
  <c r="CN842" i="15"/>
  <c r="CN818" i="15"/>
  <c r="CN878" i="15"/>
  <c r="CN905" i="15"/>
  <c r="CO369" i="15"/>
  <c r="CO32" i="15"/>
  <c r="CO417" i="15"/>
  <c r="CO465" i="15"/>
  <c r="CO513" i="15"/>
  <c r="CO561" i="15"/>
  <c r="CO794" i="15"/>
  <c r="CO842" i="15"/>
  <c r="CO818" i="15"/>
  <c r="CO878" i="15"/>
  <c r="CO905" i="15"/>
  <c r="CP369" i="15"/>
  <c r="CP32" i="15"/>
  <c r="CP417" i="15"/>
  <c r="CP465" i="15"/>
  <c r="CP513" i="15"/>
  <c r="CP561" i="15"/>
  <c r="CP794" i="15"/>
  <c r="CP842" i="15"/>
  <c r="CP818" i="15"/>
  <c r="CP878" i="15"/>
  <c r="CP905" i="15"/>
  <c r="CQ369" i="15"/>
  <c r="CQ32" i="15"/>
  <c r="CQ417" i="15"/>
  <c r="CQ465" i="15"/>
  <c r="CQ513" i="15"/>
  <c r="CQ561" i="15"/>
  <c r="CQ794" i="15"/>
  <c r="CQ842" i="15"/>
  <c r="CQ818" i="15"/>
  <c r="CQ878" i="15"/>
  <c r="CQ905" i="15"/>
  <c r="CR369" i="15"/>
  <c r="CR32" i="15"/>
  <c r="CR417" i="15"/>
  <c r="CR465" i="15"/>
  <c r="CR513" i="15"/>
  <c r="CR561" i="15"/>
  <c r="CR794" i="15"/>
  <c r="CR842" i="15"/>
  <c r="CR818" i="15"/>
  <c r="CR878" i="15"/>
  <c r="CR905" i="15"/>
  <c r="CS369" i="15"/>
  <c r="CS32" i="15"/>
  <c r="CS417" i="15"/>
  <c r="CS465" i="15"/>
  <c r="CS513" i="15"/>
  <c r="CS561" i="15"/>
  <c r="CS794" i="15"/>
  <c r="CS842" i="15"/>
  <c r="CS818" i="15"/>
  <c r="CS878" i="15"/>
  <c r="CS905" i="15"/>
  <c r="CT369" i="15"/>
  <c r="CT32" i="15"/>
  <c r="CT417" i="15"/>
  <c r="CT465" i="15"/>
  <c r="CT513" i="15"/>
  <c r="CT561" i="15"/>
  <c r="CT794" i="15"/>
  <c r="CT842" i="15"/>
  <c r="CT818" i="15"/>
  <c r="CT878" i="15"/>
  <c r="CT905" i="15"/>
  <c r="CU369" i="15"/>
  <c r="CU32" i="15"/>
  <c r="CU417" i="15"/>
  <c r="CU465" i="15"/>
  <c r="CU513" i="15"/>
  <c r="CU561" i="15"/>
  <c r="CU794" i="15"/>
  <c r="CU842" i="15"/>
  <c r="CU818" i="15"/>
  <c r="CU878" i="15"/>
  <c r="CU905" i="15"/>
  <c r="CV369" i="15"/>
  <c r="CV32" i="15"/>
  <c r="CV417" i="15"/>
  <c r="CV465" i="15"/>
  <c r="CV513" i="15"/>
  <c r="CV561" i="15"/>
  <c r="CV794" i="15"/>
  <c r="CV842" i="15"/>
  <c r="CV818" i="15"/>
  <c r="CV878" i="15"/>
  <c r="CV905" i="15"/>
  <c r="CW369" i="15"/>
  <c r="CW32" i="15"/>
  <c r="CW417" i="15"/>
  <c r="CW465" i="15"/>
  <c r="CW513" i="15"/>
  <c r="CW561" i="15"/>
  <c r="CW794" i="15"/>
  <c r="CW842" i="15"/>
  <c r="CW818" i="15"/>
  <c r="CW878" i="15"/>
  <c r="CW905" i="15"/>
  <c r="CX369" i="15"/>
  <c r="CX32" i="15"/>
  <c r="CX417" i="15"/>
  <c r="CX465" i="15"/>
  <c r="CX513" i="15"/>
  <c r="CX561" i="15"/>
  <c r="CX794" i="15"/>
  <c r="CX842" i="15"/>
  <c r="CX818" i="15"/>
  <c r="CX878" i="15"/>
  <c r="CX905" i="15"/>
  <c r="CY369" i="15"/>
  <c r="CY32" i="15"/>
  <c r="CY417" i="15"/>
  <c r="CY465" i="15"/>
  <c r="CY513" i="15"/>
  <c r="CY561" i="15"/>
  <c r="CY794" i="15"/>
  <c r="CY842" i="15"/>
  <c r="CY818" i="15"/>
  <c r="CY878" i="15"/>
  <c r="CY905" i="15"/>
  <c r="CZ369" i="15"/>
  <c r="CZ32" i="15"/>
  <c r="CZ417" i="15"/>
  <c r="CZ465" i="15"/>
  <c r="CZ513" i="15"/>
  <c r="CZ561" i="15"/>
  <c r="CZ794" i="15"/>
  <c r="CZ842" i="15"/>
  <c r="CZ818" i="15"/>
  <c r="CZ878" i="15"/>
  <c r="CZ905" i="15"/>
  <c r="DA369" i="15"/>
  <c r="DA32" i="15"/>
  <c r="DA417" i="15"/>
  <c r="DA465" i="15"/>
  <c r="DA513" i="15"/>
  <c r="DA561" i="15"/>
  <c r="DA794" i="15"/>
  <c r="DA842" i="15"/>
  <c r="DA818" i="15"/>
  <c r="DA878" i="15"/>
  <c r="DA905" i="15"/>
  <c r="DB369" i="15"/>
  <c r="DB32" i="15"/>
  <c r="DB417" i="15"/>
  <c r="DB465" i="15"/>
  <c r="DB513" i="15"/>
  <c r="DB561" i="15"/>
  <c r="DB794" i="15"/>
  <c r="DB842" i="15"/>
  <c r="DB818" i="15"/>
  <c r="DB878" i="15"/>
  <c r="DB905" i="15"/>
  <c r="DC369" i="15"/>
  <c r="DC32" i="15"/>
  <c r="DC417" i="15"/>
  <c r="DC465" i="15"/>
  <c r="DC513" i="15"/>
  <c r="DC561" i="15"/>
  <c r="DC794" i="15"/>
  <c r="DC842" i="15"/>
  <c r="DC818" i="15"/>
  <c r="DC878" i="15"/>
  <c r="DC905" i="15"/>
  <c r="DD369" i="15"/>
  <c r="DD32" i="15"/>
  <c r="DD417" i="15"/>
  <c r="DD465" i="15"/>
  <c r="DD513" i="15"/>
  <c r="DD561" i="15"/>
  <c r="DD794" i="15"/>
  <c r="DD842" i="15"/>
  <c r="DD818" i="15"/>
  <c r="DD878" i="15"/>
  <c r="DD905" i="15"/>
  <c r="DE369" i="15"/>
  <c r="DE32" i="15"/>
  <c r="DE417" i="15"/>
  <c r="DE465" i="15"/>
  <c r="DE513" i="15"/>
  <c r="DE561" i="15"/>
  <c r="DE794" i="15"/>
  <c r="DE842" i="15"/>
  <c r="DE818" i="15"/>
  <c r="DE878" i="15"/>
  <c r="DE905" i="15"/>
  <c r="DF369" i="15"/>
  <c r="DF32" i="15"/>
  <c r="DF417" i="15"/>
  <c r="DF465" i="15"/>
  <c r="DF513" i="15"/>
  <c r="DF561" i="15"/>
  <c r="DF794" i="15"/>
  <c r="DF842" i="15"/>
  <c r="DF818" i="15"/>
  <c r="DF878" i="15"/>
  <c r="DF905" i="15"/>
  <c r="DG369" i="15"/>
  <c r="DG32" i="15"/>
  <c r="DG417" i="15"/>
  <c r="DG465" i="15"/>
  <c r="DG513" i="15"/>
  <c r="DG561" i="15"/>
  <c r="DG794" i="15"/>
  <c r="DG842" i="15"/>
  <c r="DG818" i="15"/>
  <c r="DG878" i="15"/>
  <c r="DG905" i="15"/>
  <c r="DH369" i="15"/>
  <c r="DH32" i="15"/>
  <c r="DH417" i="15"/>
  <c r="DH465" i="15"/>
  <c r="DH513" i="15"/>
  <c r="DH561" i="15"/>
  <c r="DH794" i="15"/>
  <c r="DH842" i="15"/>
  <c r="DH818" i="15"/>
  <c r="DH878" i="15"/>
  <c r="DH905" i="15"/>
  <c r="DI369" i="15"/>
  <c r="DI32" i="15"/>
  <c r="DI417" i="15"/>
  <c r="DI465" i="15"/>
  <c r="DI513" i="15"/>
  <c r="DI561" i="15"/>
  <c r="DI794" i="15"/>
  <c r="DI842" i="15"/>
  <c r="DI818" i="15"/>
  <c r="DI878" i="15"/>
  <c r="DI905" i="15"/>
  <c r="DJ369" i="15"/>
  <c r="DJ32" i="15"/>
  <c r="DJ417" i="15"/>
  <c r="DJ465" i="15"/>
  <c r="DJ513" i="15"/>
  <c r="DJ561" i="15"/>
  <c r="DJ794" i="15"/>
  <c r="DJ842" i="15"/>
  <c r="DJ818" i="15"/>
  <c r="DJ878" i="15"/>
  <c r="DJ905" i="15"/>
  <c r="DK369" i="15"/>
  <c r="DK32" i="15"/>
  <c r="DK417" i="15"/>
  <c r="DK465" i="15"/>
  <c r="DK513" i="15"/>
  <c r="DK561" i="15"/>
  <c r="DK794" i="15"/>
  <c r="DK842" i="15"/>
  <c r="DK818" i="15"/>
  <c r="DK878" i="15"/>
  <c r="DK905" i="15"/>
  <c r="DL369" i="15"/>
  <c r="DL32" i="15"/>
  <c r="DL417" i="15"/>
  <c r="DL465" i="15"/>
  <c r="DL513" i="15"/>
  <c r="DL561" i="15"/>
  <c r="DL794" i="15"/>
  <c r="DL842" i="15"/>
  <c r="DL818" i="15"/>
  <c r="DL878" i="15"/>
  <c r="DL905" i="15"/>
  <c r="DM369" i="15"/>
  <c r="DM32" i="15"/>
  <c r="DM417" i="15"/>
  <c r="DM465" i="15"/>
  <c r="DM513" i="15"/>
  <c r="DM561" i="15"/>
  <c r="DM794" i="15"/>
  <c r="DM842" i="15"/>
  <c r="DM818" i="15"/>
  <c r="DM878" i="15"/>
  <c r="DM905" i="15"/>
  <c r="DN369" i="15"/>
  <c r="DN32" i="15"/>
  <c r="DN417" i="15"/>
  <c r="DN465" i="15"/>
  <c r="DN513" i="15"/>
  <c r="DN561" i="15"/>
  <c r="DN794" i="15"/>
  <c r="DN842" i="15"/>
  <c r="DN818" i="15"/>
  <c r="DN878" i="15"/>
  <c r="DN905" i="15"/>
  <c r="DO369" i="15"/>
  <c r="DO32" i="15"/>
  <c r="DO417" i="15"/>
  <c r="DO465" i="15"/>
  <c r="DO513" i="15"/>
  <c r="DO561" i="15"/>
  <c r="DO794" i="15"/>
  <c r="DO842" i="15"/>
  <c r="DO818" i="15"/>
  <c r="DO878" i="15"/>
  <c r="DO905" i="15"/>
  <c r="DP369" i="15"/>
  <c r="DP32" i="15"/>
  <c r="DP417" i="15"/>
  <c r="DP465" i="15"/>
  <c r="DP513" i="15"/>
  <c r="DP561" i="15"/>
  <c r="DP794" i="15"/>
  <c r="DP842" i="15"/>
  <c r="DP818" i="15"/>
  <c r="DP878" i="15"/>
  <c r="DP905" i="15"/>
  <c r="DQ369" i="15"/>
  <c r="DQ32" i="15"/>
  <c r="DQ417" i="15"/>
  <c r="DQ465" i="15"/>
  <c r="DQ513" i="15"/>
  <c r="DQ561" i="15"/>
  <c r="DQ794" i="15"/>
  <c r="DQ842" i="15"/>
  <c r="DQ818" i="15"/>
  <c r="DQ878" i="15"/>
  <c r="DQ905" i="15"/>
  <c r="DR369" i="15"/>
  <c r="DR32" i="15"/>
  <c r="DR417" i="15"/>
  <c r="DR465" i="15"/>
  <c r="DR513" i="15"/>
  <c r="DR561" i="15"/>
  <c r="DR794" i="15"/>
  <c r="DR842" i="15"/>
  <c r="DR818" i="15"/>
  <c r="DR878" i="15"/>
  <c r="DR905" i="15"/>
  <c r="DS369" i="15"/>
  <c r="DS32" i="15"/>
  <c r="DS417" i="15"/>
  <c r="DS465" i="15"/>
  <c r="DS513" i="15"/>
  <c r="DS561" i="15"/>
  <c r="DS794" i="15"/>
  <c r="DS842" i="15"/>
  <c r="DS818" i="15"/>
  <c r="DS878" i="15"/>
  <c r="DS905" i="15"/>
  <c r="DT369" i="15"/>
  <c r="DT32" i="15"/>
  <c r="DT417" i="15"/>
  <c r="DT465" i="15"/>
  <c r="DT513" i="15"/>
  <c r="DT561" i="15"/>
  <c r="DT794" i="15"/>
  <c r="DT842" i="15"/>
  <c r="DT818" i="15"/>
  <c r="DT878" i="15"/>
  <c r="DT905" i="15"/>
  <c r="DU369" i="15"/>
  <c r="DU32" i="15"/>
  <c r="DU417" i="15"/>
  <c r="DU465" i="15"/>
  <c r="DU513" i="15"/>
  <c r="DU561" i="15"/>
  <c r="DU794" i="15"/>
  <c r="DU842" i="15"/>
  <c r="DU818" i="15"/>
  <c r="DU878" i="15"/>
  <c r="DU905" i="15"/>
  <c r="DV369" i="15"/>
  <c r="DV32" i="15"/>
  <c r="DV417" i="15"/>
  <c r="DV465" i="15"/>
  <c r="DV513" i="15"/>
  <c r="DV561" i="15"/>
  <c r="DV794" i="15"/>
  <c r="DV842" i="15"/>
  <c r="DV818" i="15"/>
  <c r="DV878" i="15"/>
  <c r="DV905" i="15"/>
  <c r="DW369" i="15"/>
  <c r="DW32" i="15"/>
  <c r="DW417" i="15"/>
  <c r="DW465" i="15"/>
  <c r="DW513" i="15"/>
  <c r="DW561" i="15"/>
  <c r="DW794" i="15"/>
  <c r="DW842" i="15"/>
  <c r="DW818" i="15"/>
  <c r="DW878" i="15"/>
  <c r="DW905" i="15"/>
  <c r="DX369" i="15"/>
  <c r="DX32" i="15"/>
  <c r="DX417" i="15"/>
  <c r="DX465" i="15"/>
  <c r="DX513" i="15"/>
  <c r="DX561" i="15"/>
  <c r="DX794" i="15"/>
  <c r="DX842" i="15"/>
  <c r="DX818" i="15"/>
  <c r="DX878" i="15"/>
  <c r="DX905" i="15"/>
  <c r="DY369" i="15"/>
  <c r="DY32" i="15"/>
  <c r="DY417" i="15"/>
  <c r="DY465" i="15"/>
  <c r="DY513" i="15"/>
  <c r="DY561" i="15"/>
  <c r="DY794" i="15"/>
  <c r="DY842" i="15"/>
  <c r="DY818" i="15"/>
  <c r="DY878" i="15"/>
  <c r="DY905" i="15"/>
  <c r="G905" i="15"/>
  <c r="D932" i="15"/>
  <c r="E932" i="15"/>
  <c r="F932" i="15"/>
  <c r="I932" i="15"/>
  <c r="J370" i="15"/>
  <c r="J33" i="15"/>
  <c r="J418" i="15"/>
  <c r="J466" i="15"/>
  <c r="J514" i="15"/>
  <c r="J562" i="15"/>
  <c r="J795" i="15"/>
  <c r="J843" i="15"/>
  <c r="J819" i="15"/>
  <c r="J879" i="15"/>
  <c r="J906" i="15"/>
  <c r="K370" i="15"/>
  <c r="K33" i="15"/>
  <c r="K418" i="15"/>
  <c r="K466" i="15"/>
  <c r="K514" i="15"/>
  <c r="K562" i="15"/>
  <c r="K795" i="15"/>
  <c r="K843" i="15"/>
  <c r="K819" i="15"/>
  <c r="K879" i="15"/>
  <c r="K906" i="15"/>
  <c r="L370" i="15"/>
  <c r="L33" i="15"/>
  <c r="L418" i="15"/>
  <c r="L466" i="15"/>
  <c r="L514" i="15"/>
  <c r="L562" i="15"/>
  <c r="L795" i="15"/>
  <c r="L843" i="15"/>
  <c r="L819" i="15"/>
  <c r="L879" i="15"/>
  <c r="L906" i="15"/>
  <c r="M370" i="15"/>
  <c r="M33" i="15"/>
  <c r="M418" i="15"/>
  <c r="M466" i="15"/>
  <c r="M514" i="15"/>
  <c r="M562" i="15"/>
  <c r="M795" i="15"/>
  <c r="M843" i="15"/>
  <c r="M819" i="15"/>
  <c r="M879" i="15"/>
  <c r="M906" i="15"/>
  <c r="N370" i="15"/>
  <c r="N33" i="15"/>
  <c r="N418" i="15"/>
  <c r="N466" i="15"/>
  <c r="N514" i="15"/>
  <c r="N562" i="15"/>
  <c r="N795" i="15"/>
  <c r="N843" i="15"/>
  <c r="N819" i="15"/>
  <c r="N879" i="15"/>
  <c r="N906" i="15"/>
  <c r="O370" i="15"/>
  <c r="O33" i="15"/>
  <c r="O418" i="15"/>
  <c r="O466" i="15"/>
  <c r="O514" i="15"/>
  <c r="O562" i="15"/>
  <c r="O795" i="15"/>
  <c r="O843" i="15"/>
  <c r="O819" i="15"/>
  <c r="O879" i="15"/>
  <c r="O906" i="15"/>
  <c r="P370" i="15"/>
  <c r="P33" i="15"/>
  <c r="P418" i="15"/>
  <c r="P466" i="15"/>
  <c r="P514" i="15"/>
  <c r="P562" i="15"/>
  <c r="P795" i="15"/>
  <c r="P843" i="15"/>
  <c r="P819" i="15"/>
  <c r="P879" i="15"/>
  <c r="P906" i="15"/>
  <c r="Q370" i="15"/>
  <c r="Q33" i="15"/>
  <c r="Q418" i="15"/>
  <c r="Q466" i="15"/>
  <c r="Q514" i="15"/>
  <c r="Q562" i="15"/>
  <c r="Q795" i="15"/>
  <c r="Q843" i="15"/>
  <c r="Q819" i="15"/>
  <c r="Q879" i="15"/>
  <c r="Q906" i="15"/>
  <c r="R370" i="15"/>
  <c r="R33" i="15"/>
  <c r="R418" i="15"/>
  <c r="R466" i="15"/>
  <c r="R514" i="15"/>
  <c r="R562" i="15"/>
  <c r="R795" i="15"/>
  <c r="R843" i="15"/>
  <c r="R819" i="15"/>
  <c r="R879" i="15"/>
  <c r="R906" i="15"/>
  <c r="S370" i="15"/>
  <c r="S33" i="15"/>
  <c r="S418" i="15"/>
  <c r="S466" i="15"/>
  <c r="S514" i="15"/>
  <c r="S562" i="15"/>
  <c r="S795" i="15"/>
  <c r="S843" i="15"/>
  <c r="S819" i="15"/>
  <c r="S879" i="15"/>
  <c r="S906" i="15"/>
  <c r="T370" i="15"/>
  <c r="T33" i="15"/>
  <c r="T418" i="15"/>
  <c r="T466" i="15"/>
  <c r="T514" i="15"/>
  <c r="T562" i="15"/>
  <c r="T795" i="15"/>
  <c r="T843" i="15"/>
  <c r="T819" i="15"/>
  <c r="T879" i="15"/>
  <c r="T906" i="15"/>
  <c r="U370" i="15"/>
  <c r="U33" i="15"/>
  <c r="U418" i="15"/>
  <c r="U466" i="15"/>
  <c r="U514" i="15"/>
  <c r="U562" i="15"/>
  <c r="U795" i="15"/>
  <c r="U843" i="15"/>
  <c r="U819" i="15"/>
  <c r="U879" i="15"/>
  <c r="U906" i="15"/>
  <c r="V370" i="15"/>
  <c r="V33" i="15"/>
  <c r="V418" i="15"/>
  <c r="V466" i="15"/>
  <c r="V514" i="15"/>
  <c r="V562" i="15"/>
  <c r="V795" i="15"/>
  <c r="V843" i="15"/>
  <c r="V819" i="15"/>
  <c r="V879" i="15"/>
  <c r="V906" i="15"/>
  <c r="W370" i="15"/>
  <c r="W33" i="15"/>
  <c r="W418" i="15"/>
  <c r="W466" i="15"/>
  <c r="W514" i="15"/>
  <c r="W562" i="15"/>
  <c r="W795" i="15"/>
  <c r="W843" i="15"/>
  <c r="W819" i="15"/>
  <c r="W879" i="15"/>
  <c r="W906" i="15"/>
  <c r="X370" i="15"/>
  <c r="X33" i="15"/>
  <c r="X418" i="15"/>
  <c r="X466" i="15"/>
  <c r="X514" i="15"/>
  <c r="X562" i="15"/>
  <c r="X795" i="15"/>
  <c r="X843" i="15"/>
  <c r="X819" i="15"/>
  <c r="X879" i="15"/>
  <c r="X906" i="15"/>
  <c r="Y370" i="15"/>
  <c r="Y33" i="15"/>
  <c r="Y418" i="15"/>
  <c r="Y466" i="15"/>
  <c r="Y514" i="15"/>
  <c r="Y562" i="15"/>
  <c r="Y795" i="15"/>
  <c r="Y843" i="15"/>
  <c r="Y819" i="15"/>
  <c r="Y879" i="15"/>
  <c r="Y906" i="15"/>
  <c r="Z370" i="15"/>
  <c r="Z33" i="15"/>
  <c r="Z418" i="15"/>
  <c r="Z466" i="15"/>
  <c r="Z514" i="15"/>
  <c r="Z562" i="15"/>
  <c r="Z795" i="15"/>
  <c r="Z843" i="15"/>
  <c r="Z819" i="15"/>
  <c r="Z879" i="15"/>
  <c r="Z906" i="15"/>
  <c r="AA370" i="15"/>
  <c r="AA33" i="15"/>
  <c r="AA418" i="15"/>
  <c r="AA466" i="15"/>
  <c r="AA514" i="15"/>
  <c r="AA562" i="15"/>
  <c r="AA795" i="15"/>
  <c r="AA843" i="15"/>
  <c r="AA819" i="15"/>
  <c r="AA879" i="15"/>
  <c r="AA906" i="15"/>
  <c r="AB370" i="15"/>
  <c r="AB33" i="15"/>
  <c r="AB418" i="15"/>
  <c r="AB466" i="15"/>
  <c r="AB514" i="15"/>
  <c r="AB562" i="15"/>
  <c r="AB795" i="15"/>
  <c r="AB843" i="15"/>
  <c r="AB819" i="15"/>
  <c r="AB879" i="15"/>
  <c r="AB906" i="15"/>
  <c r="AC370" i="15"/>
  <c r="AC33" i="15"/>
  <c r="AC418" i="15"/>
  <c r="AC466" i="15"/>
  <c r="AC514" i="15"/>
  <c r="AC562" i="15"/>
  <c r="AC795" i="15"/>
  <c r="AC843" i="15"/>
  <c r="AC819" i="15"/>
  <c r="AC879" i="15"/>
  <c r="AC906" i="15"/>
  <c r="AD370" i="15"/>
  <c r="AD33" i="15"/>
  <c r="AD418" i="15"/>
  <c r="AD466" i="15"/>
  <c r="AD514" i="15"/>
  <c r="AD562" i="15"/>
  <c r="AD795" i="15"/>
  <c r="AD843" i="15"/>
  <c r="AD819" i="15"/>
  <c r="AD879" i="15"/>
  <c r="AD906" i="15"/>
  <c r="AE370" i="15"/>
  <c r="AE33" i="15"/>
  <c r="AE418" i="15"/>
  <c r="AE466" i="15"/>
  <c r="AE514" i="15"/>
  <c r="AE562" i="15"/>
  <c r="AE795" i="15"/>
  <c r="AE843" i="15"/>
  <c r="AE819" i="15"/>
  <c r="AE879" i="15"/>
  <c r="AE906" i="15"/>
  <c r="AF370" i="15"/>
  <c r="AF33" i="15"/>
  <c r="AF418" i="15"/>
  <c r="AF466" i="15"/>
  <c r="AF514" i="15"/>
  <c r="AF562" i="15"/>
  <c r="AF795" i="15"/>
  <c r="AF843" i="15"/>
  <c r="AF819" i="15"/>
  <c r="AF879" i="15"/>
  <c r="AF906" i="15"/>
  <c r="AG370" i="15"/>
  <c r="AG33" i="15"/>
  <c r="AG418" i="15"/>
  <c r="AG466" i="15"/>
  <c r="AG514" i="15"/>
  <c r="AG562" i="15"/>
  <c r="AG795" i="15"/>
  <c r="AG843" i="15"/>
  <c r="AG819" i="15"/>
  <c r="AG879" i="15"/>
  <c r="AG906" i="15"/>
  <c r="AH370" i="15"/>
  <c r="AH33" i="15"/>
  <c r="AH418" i="15"/>
  <c r="AH466" i="15"/>
  <c r="AH514" i="15"/>
  <c r="AH562" i="15"/>
  <c r="AH795" i="15"/>
  <c r="AH843" i="15"/>
  <c r="AH819" i="15"/>
  <c r="AH879" i="15"/>
  <c r="AH906" i="15"/>
  <c r="AI370" i="15"/>
  <c r="AI33" i="15"/>
  <c r="AI418" i="15"/>
  <c r="AI466" i="15"/>
  <c r="AI514" i="15"/>
  <c r="AI562" i="15"/>
  <c r="AI795" i="15"/>
  <c r="AI843" i="15"/>
  <c r="AI819" i="15"/>
  <c r="AI879" i="15"/>
  <c r="AI906" i="15"/>
  <c r="AJ370" i="15"/>
  <c r="AJ33" i="15"/>
  <c r="AJ418" i="15"/>
  <c r="AJ466" i="15"/>
  <c r="AJ514" i="15"/>
  <c r="AJ562" i="15"/>
  <c r="AJ795" i="15"/>
  <c r="AJ843" i="15"/>
  <c r="AJ819" i="15"/>
  <c r="AJ879" i="15"/>
  <c r="AJ906" i="15"/>
  <c r="AK370" i="15"/>
  <c r="AK33" i="15"/>
  <c r="AK418" i="15"/>
  <c r="AK466" i="15"/>
  <c r="AK514" i="15"/>
  <c r="AK562" i="15"/>
  <c r="AK795" i="15"/>
  <c r="AK843" i="15"/>
  <c r="AK819" i="15"/>
  <c r="AK879" i="15"/>
  <c r="AK906" i="15"/>
  <c r="AL370" i="15"/>
  <c r="AL33" i="15"/>
  <c r="AL418" i="15"/>
  <c r="AL466" i="15"/>
  <c r="AL514" i="15"/>
  <c r="AL562" i="15"/>
  <c r="AL795" i="15"/>
  <c r="AL843" i="15"/>
  <c r="AL819" i="15"/>
  <c r="AL879" i="15"/>
  <c r="AL906" i="15"/>
  <c r="AM370" i="15"/>
  <c r="AM33" i="15"/>
  <c r="AM418" i="15"/>
  <c r="AM466" i="15"/>
  <c r="AM514" i="15"/>
  <c r="AM562" i="15"/>
  <c r="AM795" i="15"/>
  <c r="AM843" i="15"/>
  <c r="AM819" i="15"/>
  <c r="AM879" i="15"/>
  <c r="AM906" i="15"/>
  <c r="AN370" i="15"/>
  <c r="AN33" i="15"/>
  <c r="AN418" i="15"/>
  <c r="AN466" i="15"/>
  <c r="AN514" i="15"/>
  <c r="AN562" i="15"/>
  <c r="AN795" i="15"/>
  <c r="AN843" i="15"/>
  <c r="AN819" i="15"/>
  <c r="AN879" i="15"/>
  <c r="AN906" i="15"/>
  <c r="AO370" i="15"/>
  <c r="AO33" i="15"/>
  <c r="AO418" i="15"/>
  <c r="AO466" i="15"/>
  <c r="AO514" i="15"/>
  <c r="AO562" i="15"/>
  <c r="AO795" i="15"/>
  <c r="AO843" i="15"/>
  <c r="AO819" i="15"/>
  <c r="AO879" i="15"/>
  <c r="AO906" i="15"/>
  <c r="AP370" i="15"/>
  <c r="AP33" i="15"/>
  <c r="AP418" i="15"/>
  <c r="AP466" i="15"/>
  <c r="AP514" i="15"/>
  <c r="AP562" i="15"/>
  <c r="AP795" i="15"/>
  <c r="AP843" i="15"/>
  <c r="AP819" i="15"/>
  <c r="AP879" i="15"/>
  <c r="AP906" i="15"/>
  <c r="AQ370" i="15"/>
  <c r="AQ33" i="15"/>
  <c r="AQ418" i="15"/>
  <c r="AQ466" i="15"/>
  <c r="AQ514" i="15"/>
  <c r="AQ562" i="15"/>
  <c r="AQ795" i="15"/>
  <c r="AQ843" i="15"/>
  <c r="AQ819" i="15"/>
  <c r="AQ879" i="15"/>
  <c r="AQ906" i="15"/>
  <c r="AR370" i="15"/>
  <c r="AR33" i="15"/>
  <c r="AR418" i="15"/>
  <c r="AR466" i="15"/>
  <c r="AR514" i="15"/>
  <c r="AR562" i="15"/>
  <c r="AR795" i="15"/>
  <c r="AR843" i="15"/>
  <c r="AR819" i="15"/>
  <c r="AR879" i="15"/>
  <c r="AR906" i="15"/>
  <c r="E370" i="15"/>
  <c r="AS370" i="15"/>
  <c r="AS33" i="15"/>
  <c r="AS418" i="15"/>
  <c r="AS466" i="15"/>
  <c r="AS514" i="15"/>
  <c r="AS562" i="15"/>
  <c r="AS795" i="15"/>
  <c r="AS843" i="15"/>
  <c r="AS819" i="15"/>
  <c r="AS879" i="15"/>
  <c r="AS906" i="15"/>
  <c r="AT370" i="15"/>
  <c r="AT33" i="15"/>
  <c r="AT418" i="15"/>
  <c r="AT466" i="15"/>
  <c r="AT514" i="15"/>
  <c r="AT562" i="15"/>
  <c r="AT795" i="15"/>
  <c r="AT843" i="15"/>
  <c r="AT819" i="15"/>
  <c r="AT879" i="15"/>
  <c r="AT906" i="15"/>
  <c r="AU370" i="15"/>
  <c r="E33" i="15"/>
  <c r="F33" i="15"/>
  <c r="AU33" i="15"/>
  <c r="AU418" i="15"/>
  <c r="AU466" i="15"/>
  <c r="AU514" i="15"/>
  <c r="AU562" i="15"/>
  <c r="AU795" i="15"/>
  <c r="AU843" i="15"/>
  <c r="AU819" i="15"/>
  <c r="AU879" i="15"/>
  <c r="AU906" i="15"/>
  <c r="AV370" i="15"/>
  <c r="AV33" i="15"/>
  <c r="AV418" i="15"/>
  <c r="AV466" i="15"/>
  <c r="AV514" i="15"/>
  <c r="AV562" i="15"/>
  <c r="AV795" i="15"/>
  <c r="AV843" i="15"/>
  <c r="AV819" i="15"/>
  <c r="AV879" i="15"/>
  <c r="AV906" i="15"/>
  <c r="AW370" i="15"/>
  <c r="AW33" i="15"/>
  <c r="AW418" i="15"/>
  <c r="AW466" i="15"/>
  <c r="AW514" i="15"/>
  <c r="AW562" i="15"/>
  <c r="AW795" i="15"/>
  <c r="AW843" i="15"/>
  <c r="AW819" i="15"/>
  <c r="AW879" i="15"/>
  <c r="AW906" i="15"/>
  <c r="AX370" i="15"/>
  <c r="AX33" i="15"/>
  <c r="AX418" i="15"/>
  <c r="AX466" i="15"/>
  <c r="AX514" i="15"/>
  <c r="AX562" i="15"/>
  <c r="AX795" i="15"/>
  <c r="AX843" i="15"/>
  <c r="AX819" i="15"/>
  <c r="AX879" i="15"/>
  <c r="AX906" i="15"/>
  <c r="AY370" i="15"/>
  <c r="AY33" i="15"/>
  <c r="AY418" i="15"/>
  <c r="AY466" i="15"/>
  <c r="AY514" i="15"/>
  <c r="AY562" i="15"/>
  <c r="AY795" i="15"/>
  <c r="AY843" i="15"/>
  <c r="AY819" i="15"/>
  <c r="AY879" i="15"/>
  <c r="AY906" i="15"/>
  <c r="AZ370" i="15"/>
  <c r="AZ33" i="15"/>
  <c r="AZ418" i="15"/>
  <c r="AZ466" i="15"/>
  <c r="AZ514" i="15"/>
  <c r="AZ562" i="15"/>
  <c r="AZ795" i="15"/>
  <c r="AZ843" i="15"/>
  <c r="AZ819" i="15"/>
  <c r="AZ879" i="15"/>
  <c r="AZ906" i="15"/>
  <c r="BA370" i="15"/>
  <c r="BA33" i="15"/>
  <c r="BA418" i="15"/>
  <c r="BA466" i="15"/>
  <c r="BA514" i="15"/>
  <c r="BA562" i="15"/>
  <c r="BA795" i="15"/>
  <c r="BA843" i="15"/>
  <c r="BA819" i="15"/>
  <c r="BA879" i="15"/>
  <c r="BA906" i="15"/>
  <c r="BB370" i="15"/>
  <c r="BB33" i="15"/>
  <c r="BB418" i="15"/>
  <c r="BB466" i="15"/>
  <c r="BB514" i="15"/>
  <c r="BB562" i="15"/>
  <c r="BB795" i="15"/>
  <c r="BB843" i="15"/>
  <c r="BB819" i="15"/>
  <c r="BB879" i="15"/>
  <c r="BB906" i="15"/>
  <c r="BC370" i="15"/>
  <c r="BC33" i="15"/>
  <c r="BC418" i="15"/>
  <c r="BC466" i="15"/>
  <c r="BC514" i="15"/>
  <c r="BC562" i="15"/>
  <c r="BC795" i="15"/>
  <c r="BC843" i="15"/>
  <c r="BC819" i="15"/>
  <c r="BC879" i="15"/>
  <c r="BC906" i="15"/>
  <c r="BD370" i="15"/>
  <c r="BD33" i="15"/>
  <c r="BD418" i="15"/>
  <c r="BD466" i="15"/>
  <c r="BD514" i="15"/>
  <c r="BD562" i="15"/>
  <c r="BD795" i="15"/>
  <c r="BD843" i="15"/>
  <c r="BD819" i="15"/>
  <c r="BD879" i="15"/>
  <c r="BD906" i="15"/>
  <c r="BE370" i="15"/>
  <c r="BE33" i="15"/>
  <c r="BE418" i="15"/>
  <c r="BE466" i="15"/>
  <c r="BE514" i="15"/>
  <c r="BE562" i="15"/>
  <c r="BE795" i="15"/>
  <c r="BE843" i="15"/>
  <c r="BE819" i="15"/>
  <c r="BE879" i="15"/>
  <c r="BE906" i="15"/>
  <c r="BF370" i="15"/>
  <c r="BF33" i="15"/>
  <c r="BF418" i="15"/>
  <c r="BF466" i="15"/>
  <c r="BF514" i="15"/>
  <c r="BF562" i="15"/>
  <c r="BF795" i="15"/>
  <c r="BF843" i="15"/>
  <c r="BF819" i="15"/>
  <c r="BF879" i="15"/>
  <c r="BF906" i="15"/>
  <c r="BG370" i="15"/>
  <c r="BG33" i="15"/>
  <c r="BG418" i="15"/>
  <c r="BG466" i="15"/>
  <c r="BG514" i="15"/>
  <c r="BG562" i="15"/>
  <c r="BG795" i="15"/>
  <c r="BG843" i="15"/>
  <c r="BG819" i="15"/>
  <c r="BG879" i="15"/>
  <c r="BG906" i="15"/>
  <c r="BH370" i="15"/>
  <c r="BH33" i="15"/>
  <c r="BH418" i="15"/>
  <c r="BH466" i="15"/>
  <c r="BH514" i="15"/>
  <c r="BH562" i="15"/>
  <c r="BH795" i="15"/>
  <c r="BH843" i="15"/>
  <c r="BH819" i="15"/>
  <c r="BH879" i="15"/>
  <c r="BH906" i="15"/>
  <c r="BI370" i="15"/>
  <c r="BI33" i="15"/>
  <c r="BI418" i="15"/>
  <c r="BI466" i="15"/>
  <c r="BI514" i="15"/>
  <c r="BI562" i="15"/>
  <c r="BI795" i="15"/>
  <c r="BI843" i="15"/>
  <c r="BI819" i="15"/>
  <c r="BI879" i="15"/>
  <c r="BI906" i="15"/>
  <c r="BJ370" i="15"/>
  <c r="BJ33" i="15"/>
  <c r="BJ418" i="15"/>
  <c r="BJ466" i="15"/>
  <c r="BJ514" i="15"/>
  <c r="BJ562" i="15"/>
  <c r="BJ795" i="15"/>
  <c r="BJ843" i="15"/>
  <c r="BJ819" i="15"/>
  <c r="BJ879" i="15"/>
  <c r="BJ906" i="15"/>
  <c r="BK370" i="15"/>
  <c r="BK33" i="15"/>
  <c r="BK418" i="15"/>
  <c r="BK466" i="15"/>
  <c r="BK514" i="15"/>
  <c r="BK562" i="15"/>
  <c r="BK795" i="15"/>
  <c r="BK843" i="15"/>
  <c r="BK819" i="15"/>
  <c r="BK879" i="15"/>
  <c r="BK906" i="15"/>
  <c r="BL370" i="15"/>
  <c r="BL33" i="15"/>
  <c r="BL418" i="15"/>
  <c r="BL466" i="15"/>
  <c r="BL514" i="15"/>
  <c r="BL562" i="15"/>
  <c r="BL795" i="15"/>
  <c r="BL843" i="15"/>
  <c r="BL819" i="15"/>
  <c r="BL879" i="15"/>
  <c r="BL906" i="15"/>
  <c r="BM370" i="15"/>
  <c r="BM33" i="15"/>
  <c r="BM418" i="15"/>
  <c r="BM466" i="15"/>
  <c r="BM514" i="15"/>
  <c r="BM562" i="15"/>
  <c r="BM795" i="15"/>
  <c r="BM843" i="15"/>
  <c r="BM819" i="15"/>
  <c r="BM879" i="15"/>
  <c r="BM906" i="15"/>
  <c r="BN370" i="15"/>
  <c r="BN33" i="15"/>
  <c r="BN418" i="15"/>
  <c r="BN466" i="15"/>
  <c r="BN514" i="15"/>
  <c r="BN562" i="15"/>
  <c r="BN795" i="15"/>
  <c r="BN843" i="15"/>
  <c r="BN819" i="15"/>
  <c r="BN879" i="15"/>
  <c r="BN906" i="15"/>
  <c r="BO370" i="15"/>
  <c r="BO33" i="15"/>
  <c r="BO418" i="15"/>
  <c r="BO466" i="15"/>
  <c r="BO514" i="15"/>
  <c r="BO562" i="15"/>
  <c r="BO795" i="15"/>
  <c r="BO843" i="15"/>
  <c r="BO819" i="15"/>
  <c r="BO879" i="15"/>
  <c r="BO906" i="15"/>
  <c r="BP370" i="15"/>
  <c r="BP33" i="15"/>
  <c r="BP418" i="15"/>
  <c r="BP466" i="15"/>
  <c r="BP514" i="15"/>
  <c r="BP562" i="15"/>
  <c r="BP795" i="15"/>
  <c r="BP843" i="15"/>
  <c r="BP819" i="15"/>
  <c r="BP879" i="15"/>
  <c r="BP906" i="15"/>
  <c r="BQ370" i="15"/>
  <c r="BQ33" i="15"/>
  <c r="BQ418" i="15"/>
  <c r="BQ466" i="15"/>
  <c r="BQ514" i="15"/>
  <c r="BQ562" i="15"/>
  <c r="BQ795" i="15"/>
  <c r="BQ843" i="15"/>
  <c r="BQ819" i="15"/>
  <c r="BQ879" i="15"/>
  <c r="BQ906" i="15"/>
  <c r="BR370" i="15"/>
  <c r="BR33" i="15"/>
  <c r="BR418" i="15"/>
  <c r="BR466" i="15"/>
  <c r="BR514" i="15"/>
  <c r="BR562" i="15"/>
  <c r="BR795" i="15"/>
  <c r="BR843" i="15"/>
  <c r="BR819" i="15"/>
  <c r="BR879" i="15"/>
  <c r="BR906" i="15"/>
  <c r="BS370" i="15"/>
  <c r="BS33" i="15"/>
  <c r="BS418" i="15"/>
  <c r="BS466" i="15"/>
  <c r="BS514" i="15"/>
  <c r="BS562" i="15"/>
  <c r="BS795" i="15"/>
  <c r="BS843" i="15"/>
  <c r="BS819" i="15"/>
  <c r="BS879" i="15"/>
  <c r="BS906" i="15"/>
  <c r="BT370" i="15"/>
  <c r="BT33" i="15"/>
  <c r="BT418" i="15"/>
  <c r="BT466" i="15"/>
  <c r="BT514" i="15"/>
  <c r="BT562" i="15"/>
  <c r="BT795" i="15"/>
  <c r="BT843" i="15"/>
  <c r="BT819" i="15"/>
  <c r="BT879" i="15"/>
  <c r="BT906" i="15"/>
  <c r="BU370" i="15"/>
  <c r="BU33" i="15"/>
  <c r="BU418" i="15"/>
  <c r="BU466" i="15"/>
  <c r="BU514" i="15"/>
  <c r="BU562" i="15"/>
  <c r="BU795" i="15"/>
  <c r="BU843" i="15"/>
  <c r="BU819" i="15"/>
  <c r="BU879" i="15"/>
  <c r="BU906" i="15"/>
  <c r="BV370" i="15"/>
  <c r="BV33" i="15"/>
  <c r="BV418" i="15"/>
  <c r="BV466" i="15"/>
  <c r="BV514" i="15"/>
  <c r="BV562" i="15"/>
  <c r="BV795" i="15"/>
  <c r="BV843" i="15"/>
  <c r="BV819" i="15"/>
  <c r="BV879" i="15"/>
  <c r="BV906" i="15"/>
  <c r="BW370" i="15"/>
  <c r="BW33" i="15"/>
  <c r="BW418" i="15"/>
  <c r="BW466" i="15"/>
  <c r="BW514" i="15"/>
  <c r="BW562" i="15"/>
  <c r="BW795" i="15"/>
  <c r="BW843" i="15"/>
  <c r="BW819" i="15"/>
  <c r="BW879" i="15"/>
  <c r="BW906" i="15"/>
  <c r="BX370" i="15"/>
  <c r="BX33" i="15"/>
  <c r="BX418" i="15"/>
  <c r="BX466" i="15"/>
  <c r="BX514" i="15"/>
  <c r="BX562" i="15"/>
  <c r="BX795" i="15"/>
  <c r="BX843" i="15"/>
  <c r="BX819" i="15"/>
  <c r="BX879" i="15"/>
  <c r="BX906" i="15"/>
  <c r="BY370" i="15"/>
  <c r="BY33" i="15"/>
  <c r="BY418" i="15"/>
  <c r="BY466" i="15"/>
  <c r="BY514" i="15"/>
  <c r="BY562" i="15"/>
  <c r="BY795" i="15"/>
  <c r="BY843" i="15"/>
  <c r="BY819" i="15"/>
  <c r="BY879" i="15"/>
  <c r="BY906" i="15"/>
  <c r="BZ370" i="15"/>
  <c r="BZ33" i="15"/>
  <c r="BZ418" i="15"/>
  <c r="BZ466" i="15"/>
  <c r="BZ514" i="15"/>
  <c r="BZ562" i="15"/>
  <c r="BZ795" i="15"/>
  <c r="BZ843" i="15"/>
  <c r="BZ819" i="15"/>
  <c r="BZ879" i="15"/>
  <c r="BZ906" i="15"/>
  <c r="CA370" i="15"/>
  <c r="CA33" i="15"/>
  <c r="CA418" i="15"/>
  <c r="CA466" i="15"/>
  <c r="CA514" i="15"/>
  <c r="CA562" i="15"/>
  <c r="CA795" i="15"/>
  <c r="CA843" i="15"/>
  <c r="CA819" i="15"/>
  <c r="CA879" i="15"/>
  <c r="CA906" i="15"/>
  <c r="CB370" i="15"/>
  <c r="CB33" i="15"/>
  <c r="CB418" i="15"/>
  <c r="CB466" i="15"/>
  <c r="CB514" i="15"/>
  <c r="CB562" i="15"/>
  <c r="CB795" i="15"/>
  <c r="CB843" i="15"/>
  <c r="CB819" i="15"/>
  <c r="CB879" i="15"/>
  <c r="CB906" i="15"/>
  <c r="CC370" i="15"/>
  <c r="CC33" i="15"/>
  <c r="CC418" i="15"/>
  <c r="CC466" i="15"/>
  <c r="CC514" i="15"/>
  <c r="CC562" i="15"/>
  <c r="CC795" i="15"/>
  <c r="CC843" i="15"/>
  <c r="CC819" i="15"/>
  <c r="CC879" i="15"/>
  <c r="CC906" i="15"/>
  <c r="CD370" i="15"/>
  <c r="CD33" i="15"/>
  <c r="CD418" i="15"/>
  <c r="CD466" i="15"/>
  <c r="CD514" i="15"/>
  <c r="CD562" i="15"/>
  <c r="CD795" i="15"/>
  <c r="CD843" i="15"/>
  <c r="CD819" i="15"/>
  <c r="CD879" i="15"/>
  <c r="CD906" i="15"/>
  <c r="CE370" i="15"/>
  <c r="CE33" i="15"/>
  <c r="CE418" i="15"/>
  <c r="CE466" i="15"/>
  <c r="CE514" i="15"/>
  <c r="CE562" i="15"/>
  <c r="CE795" i="15"/>
  <c r="CE843" i="15"/>
  <c r="CE819" i="15"/>
  <c r="CE879" i="15"/>
  <c r="CE906" i="15"/>
  <c r="CF370" i="15"/>
  <c r="CF33" i="15"/>
  <c r="CF418" i="15"/>
  <c r="CF466" i="15"/>
  <c r="CF514" i="15"/>
  <c r="CF562" i="15"/>
  <c r="CF795" i="15"/>
  <c r="CF843" i="15"/>
  <c r="CF819" i="15"/>
  <c r="CF879" i="15"/>
  <c r="CF906" i="15"/>
  <c r="CG370" i="15"/>
  <c r="CG33" i="15"/>
  <c r="CG418" i="15"/>
  <c r="CG466" i="15"/>
  <c r="CG514" i="15"/>
  <c r="CG562" i="15"/>
  <c r="CG795" i="15"/>
  <c r="CG843" i="15"/>
  <c r="CG819" i="15"/>
  <c r="CG879" i="15"/>
  <c r="CG906" i="15"/>
  <c r="CH370" i="15"/>
  <c r="CH33" i="15"/>
  <c r="CH418" i="15"/>
  <c r="CH466" i="15"/>
  <c r="CH514" i="15"/>
  <c r="CH562" i="15"/>
  <c r="CH795" i="15"/>
  <c r="CH843" i="15"/>
  <c r="CH819" i="15"/>
  <c r="CH879" i="15"/>
  <c r="CH906" i="15"/>
  <c r="CI370" i="15"/>
  <c r="CI33" i="15"/>
  <c r="CI418" i="15"/>
  <c r="CI466" i="15"/>
  <c r="CI514" i="15"/>
  <c r="CI562" i="15"/>
  <c r="CI795" i="15"/>
  <c r="CI843" i="15"/>
  <c r="CI819" i="15"/>
  <c r="CI879" i="15"/>
  <c r="CI906" i="15"/>
  <c r="CJ370" i="15"/>
  <c r="CJ33" i="15"/>
  <c r="CJ418" i="15"/>
  <c r="CJ466" i="15"/>
  <c r="CJ514" i="15"/>
  <c r="CJ562" i="15"/>
  <c r="CJ795" i="15"/>
  <c r="CJ843" i="15"/>
  <c r="CJ819" i="15"/>
  <c r="CJ879" i="15"/>
  <c r="CJ906" i="15"/>
  <c r="CK370" i="15"/>
  <c r="CK33" i="15"/>
  <c r="CK418" i="15"/>
  <c r="CK466" i="15"/>
  <c r="CK514" i="15"/>
  <c r="CK562" i="15"/>
  <c r="CK795" i="15"/>
  <c r="CK843" i="15"/>
  <c r="CK819" i="15"/>
  <c r="CK879" i="15"/>
  <c r="CK906" i="15"/>
  <c r="CL370" i="15"/>
  <c r="CL33" i="15"/>
  <c r="CL418" i="15"/>
  <c r="CL466" i="15"/>
  <c r="CL514" i="15"/>
  <c r="CL562" i="15"/>
  <c r="CL795" i="15"/>
  <c r="CL843" i="15"/>
  <c r="CL819" i="15"/>
  <c r="CL879" i="15"/>
  <c r="CL906" i="15"/>
  <c r="CM370" i="15"/>
  <c r="CM33" i="15"/>
  <c r="CM418" i="15"/>
  <c r="CM466" i="15"/>
  <c r="CM514" i="15"/>
  <c r="CM562" i="15"/>
  <c r="CM795" i="15"/>
  <c r="CM843" i="15"/>
  <c r="CM819" i="15"/>
  <c r="CM879" i="15"/>
  <c r="CM906" i="15"/>
  <c r="CN370" i="15"/>
  <c r="CN33" i="15"/>
  <c r="CN418" i="15"/>
  <c r="CN466" i="15"/>
  <c r="CN514" i="15"/>
  <c r="CN562" i="15"/>
  <c r="CN795" i="15"/>
  <c r="CN843" i="15"/>
  <c r="CN819" i="15"/>
  <c r="CN879" i="15"/>
  <c r="CN906" i="15"/>
  <c r="CO370" i="15"/>
  <c r="CO33" i="15"/>
  <c r="CO418" i="15"/>
  <c r="CO466" i="15"/>
  <c r="CO514" i="15"/>
  <c r="CO562" i="15"/>
  <c r="CO795" i="15"/>
  <c r="CO843" i="15"/>
  <c r="CO819" i="15"/>
  <c r="CO879" i="15"/>
  <c r="CO906" i="15"/>
  <c r="CP370" i="15"/>
  <c r="CP33" i="15"/>
  <c r="CP418" i="15"/>
  <c r="CP466" i="15"/>
  <c r="CP514" i="15"/>
  <c r="CP562" i="15"/>
  <c r="CP795" i="15"/>
  <c r="CP843" i="15"/>
  <c r="CP819" i="15"/>
  <c r="CP879" i="15"/>
  <c r="CP906" i="15"/>
  <c r="CQ370" i="15"/>
  <c r="CQ33" i="15"/>
  <c r="CQ418" i="15"/>
  <c r="CQ466" i="15"/>
  <c r="CQ514" i="15"/>
  <c r="CQ562" i="15"/>
  <c r="CQ795" i="15"/>
  <c r="CQ843" i="15"/>
  <c r="CQ819" i="15"/>
  <c r="CQ879" i="15"/>
  <c r="CQ906" i="15"/>
  <c r="CR370" i="15"/>
  <c r="CR33" i="15"/>
  <c r="CR418" i="15"/>
  <c r="CR466" i="15"/>
  <c r="CR514" i="15"/>
  <c r="CR562" i="15"/>
  <c r="CR795" i="15"/>
  <c r="CR843" i="15"/>
  <c r="CR819" i="15"/>
  <c r="CR879" i="15"/>
  <c r="CR906" i="15"/>
  <c r="CS370" i="15"/>
  <c r="CS33" i="15"/>
  <c r="CS418" i="15"/>
  <c r="CS466" i="15"/>
  <c r="CS514" i="15"/>
  <c r="CS562" i="15"/>
  <c r="CS795" i="15"/>
  <c r="CS843" i="15"/>
  <c r="CS819" i="15"/>
  <c r="CS879" i="15"/>
  <c r="CS906" i="15"/>
  <c r="CT370" i="15"/>
  <c r="CT33" i="15"/>
  <c r="CT418" i="15"/>
  <c r="CT466" i="15"/>
  <c r="CT514" i="15"/>
  <c r="CT562" i="15"/>
  <c r="CT795" i="15"/>
  <c r="CT843" i="15"/>
  <c r="CT819" i="15"/>
  <c r="CT879" i="15"/>
  <c r="CT906" i="15"/>
  <c r="CU370" i="15"/>
  <c r="CU33" i="15"/>
  <c r="CU418" i="15"/>
  <c r="CU466" i="15"/>
  <c r="CU514" i="15"/>
  <c r="CU562" i="15"/>
  <c r="CU795" i="15"/>
  <c r="CU843" i="15"/>
  <c r="CU819" i="15"/>
  <c r="CU879" i="15"/>
  <c r="CU906" i="15"/>
  <c r="CV370" i="15"/>
  <c r="CV33" i="15"/>
  <c r="CV418" i="15"/>
  <c r="CV466" i="15"/>
  <c r="CV514" i="15"/>
  <c r="CV562" i="15"/>
  <c r="CV795" i="15"/>
  <c r="CV843" i="15"/>
  <c r="CV819" i="15"/>
  <c r="CV879" i="15"/>
  <c r="CV906" i="15"/>
  <c r="CW370" i="15"/>
  <c r="CW33" i="15"/>
  <c r="CW418" i="15"/>
  <c r="CW466" i="15"/>
  <c r="CW514" i="15"/>
  <c r="CW562" i="15"/>
  <c r="CW795" i="15"/>
  <c r="CW843" i="15"/>
  <c r="CW819" i="15"/>
  <c r="CW879" i="15"/>
  <c r="CW906" i="15"/>
  <c r="CX370" i="15"/>
  <c r="CX33" i="15"/>
  <c r="CX418" i="15"/>
  <c r="CX466" i="15"/>
  <c r="CX514" i="15"/>
  <c r="CX562" i="15"/>
  <c r="CX795" i="15"/>
  <c r="CX843" i="15"/>
  <c r="CX819" i="15"/>
  <c r="CX879" i="15"/>
  <c r="CX906" i="15"/>
  <c r="CY370" i="15"/>
  <c r="CY33" i="15"/>
  <c r="CY418" i="15"/>
  <c r="CY466" i="15"/>
  <c r="CY514" i="15"/>
  <c r="CY562" i="15"/>
  <c r="CY795" i="15"/>
  <c r="CY843" i="15"/>
  <c r="CY819" i="15"/>
  <c r="CY879" i="15"/>
  <c r="CY906" i="15"/>
  <c r="CZ370" i="15"/>
  <c r="CZ33" i="15"/>
  <c r="CZ418" i="15"/>
  <c r="CZ466" i="15"/>
  <c r="CZ514" i="15"/>
  <c r="CZ562" i="15"/>
  <c r="CZ795" i="15"/>
  <c r="CZ843" i="15"/>
  <c r="CZ819" i="15"/>
  <c r="CZ879" i="15"/>
  <c r="CZ906" i="15"/>
  <c r="DA370" i="15"/>
  <c r="DA33" i="15"/>
  <c r="DA418" i="15"/>
  <c r="DA466" i="15"/>
  <c r="DA514" i="15"/>
  <c r="DA562" i="15"/>
  <c r="DA795" i="15"/>
  <c r="DA843" i="15"/>
  <c r="DA819" i="15"/>
  <c r="DA879" i="15"/>
  <c r="DA906" i="15"/>
  <c r="DB370" i="15"/>
  <c r="DB33" i="15"/>
  <c r="DB418" i="15"/>
  <c r="DB466" i="15"/>
  <c r="DB514" i="15"/>
  <c r="DB562" i="15"/>
  <c r="DB795" i="15"/>
  <c r="DB843" i="15"/>
  <c r="DB819" i="15"/>
  <c r="DB879" i="15"/>
  <c r="DB906" i="15"/>
  <c r="DC370" i="15"/>
  <c r="DC33" i="15"/>
  <c r="DC418" i="15"/>
  <c r="DC466" i="15"/>
  <c r="DC514" i="15"/>
  <c r="DC562" i="15"/>
  <c r="DC795" i="15"/>
  <c r="DC843" i="15"/>
  <c r="DC819" i="15"/>
  <c r="DC879" i="15"/>
  <c r="DC906" i="15"/>
  <c r="DD370" i="15"/>
  <c r="DD33" i="15"/>
  <c r="DD418" i="15"/>
  <c r="DD466" i="15"/>
  <c r="DD514" i="15"/>
  <c r="DD562" i="15"/>
  <c r="DD795" i="15"/>
  <c r="DD843" i="15"/>
  <c r="DD819" i="15"/>
  <c r="DD879" i="15"/>
  <c r="DD906" i="15"/>
  <c r="DE370" i="15"/>
  <c r="DE33" i="15"/>
  <c r="DE418" i="15"/>
  <c r="DE466" i="15"/>
  <c r="DE514" i="15"/>
  <c r="DE562" i="15"/>
  <c r="DE795" i="15"/>
  <c r="DE843" i="15"/>
  <c r="DE819" i="15"/>
  <c r="DE879" i="15"/>
  <c r="DE906" i="15"/>
  <c r="DF370" i="15"/>
  <c r="DF33" i="15"/>
  <c r="DF418" i="15"/>
  <c r="DF466" i="15"/>
  <c r="DF514" i="15"/>
  <c r="DF562" i="15"/>
  <c r="DF795" i="15"/>
  <c r="DF843" i="15"/>
  <c r="DF819" i="15"/>
  <c r="DF879" i="15"/>
  <c r="DF906" i="15"/>
  <c r="DG370" i="15"/>
  <c r="DG33" i="15"/>
  <c r="DG418" i="15"/>
  <c r="DG466" i="15"/>
  <c r="DG514" i="15"/>
  <c r="DG562" i="15"/>
  <c r="DG795" i="15"/>
  <c r="DG843" i="15"/>
  <c r="DG819" i="15"/>
  <c r="DG879" i="15"/>
  <c r="DG906" i="15"/>
  <c r="DH370" i="15"/>
  <c r="DH33" i="15"/>
  <c r="DH418" i="15"/>
  <c r="DH466" i="15"/>
  <c r="DH514" i="15"/>
  <c r="DH562" i="15"/>
  <c r="DH795" i="15"/>
  <c r="DH843" i="15"/>
  <c r="DH819" i="15"/>
  <c r="DH879" i="15"/>
  <c r="DH906" i="15"/>
  <c r="DI370" i="15"/>
  <c r="DI33" i="15"/>
  <c r="DI418" i="15"/>
  <c r="DI466" i="15"/>
  <c r="DI514" i="15"/>
  <c r="DI562" i="15"/>
  <c r="DI795" i="15"/>
  <c r="DI843" i="15"/>
  <c r="DI819" i="15"/>
  <c r="DI879" i="15"/>
  <c r="DI906" i="15"/>
  <c r="DJ370" i="15"/>
  <c r="DJ33" i="15"/>
  <c r="DJ418" i="15"/>
  <c r="DJ466" i="15"/>
  <c r="DJ514" i="15"/>
  <c r="DJ562" i="15"/>
  <c r="DJ795" i="15"/>
  <c r="DJ843" i="15"/>
  <c r="DJ819" i="15"/>
  <c r="DJ879" i="15"/>
  <c r="DJ906" i="15"/>
  <c r="DK370" i="15"/>
  <c r="DK33" i="15"/>
  <c r="DK418" i="15"/>
  <c r="DK466" i="15"/>
  <c r="DK514" i="15"/>
  <c r="DK562" i="15"/>
  <c r="DK795" i="15"/>
  <c r="DK843" i="15"/>
  <c r="DK819" i="15"/>
  <c r="DK879" i="15"/>
  <c r="DK906" i="15"/>
  <c r="DL370" i="15"/>
  <c r="DL33" i="15"/>
  <c r="DL418" i="15"/>
  <c r="DL466" i="15"/>
  <c r="DL514" i="15"/>
  <c r="DL562" i="15"/>
  <c r="DL795" i="15"/>
  <c r="DL843" i="15"/>
  <c r="DL819" i="15"/>
  <c r="DL879" i="15"/>
  <c r="DL906" i="15"/>
  <c r="DM370" i="15"/>
  <c r="DM33" i="15"/>
  <c r="DM418" i="15"/>
  <c r="DM466" i="15"/>
  <c r="DM514" i="15"/>
  <c r="DM562" i="15"/>
  <c r="DM795" i="15"/>
  <c r="DM843" i="15"/>
  <c r="DM819" i="15"/>
  <c r="DM879" i="15"/>
  <c r="DM906" i="15"/>
  <c r="DN370" i="15"/>
  <c r="DN33" i="15"/>
  <c r="DN418" i="15"/>
  <c r="DN466" i="15"/>
  <c r="DN514" i="15"/>
  <c r="DN562" i="15"/>
  <c r="DN795" i="15"/>
  <c r="DN843" i="15"/>
  <c r="DN819" i="15"/>
  <c r="DN879" i="15"/>
  <c r="DN906" i="15"/>
  <c r="DO370" i="15"/>
  <c r="DO33" i="15"/>
  <c r="DO418" i="15"/>
  <c r="DO466" i="15"/>
  <c r="DO514" i="15"/>
  <c r="DO562" i="15"/>
  <c r="DO795" i="15"/>
  <c r="DO843" i="15"/>
  <c r="DO819" i="15"/>
  <c r="DO879" i="15"/>
  <c r="DO906" i="15"/>
  <c r="DP370" i="15"/>
  <c r="DP33" i="15"/>
  <c r="DP418" i="15"/>
  <c r="DP466" i="15"/>
  <c r="DP514" i="15"/>
  <c r="DP562" i="15"/>
  <c r="DP795" i="15"/>
  <c r="DP843" i="15"/>
  <c r="DP819" i="15"/>
  <c r="DP879" i="15"/>
  <c r="DP906" i="15"/>
  <c r="DQ370" i="15"/>
  <c r="DQ33" i="15"/>
  <c r="DQ418" i="15"/>
  <c r="DQ466" i="15"/>
  <c r="DQ514" i="15"/>
  <c r="DQ562" i="15"/>
  <c r="DQ795" i="15"/>
  <c r="DQ843" i="15"/>
  <c r="DQ819" i="15"/>
  <c r="DQ879" i="15"/>
  <c r="DQ906" i="15"/>
  <c r="DR370" i="15"/>
  <c r="DR33" i="15"/>
  <c r="DR418" i="15"/>
  <c r="DR466" i="15"/>
  <c r="DR514" i="15"/>
  <c r="DR562" i="15"/>
  <c r="DR795" i="15"/>
  <c r="DR843" i="15"/>
  <c r="DR819" i="15"/>
  <c r="DR879" i="15"/>
  <c r="DR906" i="15"/>
  <c r="DS370" i="15"/>
  <c r="DS33" i="15"/>
  <c r="DS418" i="15"/>
  <c r="DS466" i="15"/>
  <c r="DS514" i="15"/>
  <c r="DS562" i="15"/>
  <c r="DS795" i="15"/>
  <c r="DS843" i="15"/>
  <c r="DS819" i="15"/>
  <c r="DS879" i="15"/>
  <c r="DS906" i="15"/>
  <c r="DT370" i="15"/>
  <c r="DT33" i="15"/>
  <c r="DT418" i="15"/>
  <c r="DT466" i="15"/>
  <c r="DT514" i="15"/>
  <c r="DT562" i="15"/>
  <c r="DT795" i="15"/>
  <c r="DT843" i="15"/>
  <c r="DT819" i="15"/>
  <c r="DT879" i="15"/>
  <c r="DT906" i="15"/>
  <c r="DU370" i="15"/>
  <c r="DU33" i="15"/>
  <c r="DU418" i="15"/>
  <c r="DU466" i="15"/>
  <c r="DU514" i="15"/>
  <c r="DU562" i="15"/>
  <c r="DU795" i="15"/>
  <c r="DU843" i="15"/>
  <c r="DU819" i="15"/>
  <c r="DU879" i="15"/>
  <c r="DU906" i="15"/>
  <c r="DV370" i="15"/>
  <c r="DV33" i="15"/>
  <c r="DV418" i="15"/>
  <c r="DV466" i="15"/>
  <c r="DV514" i="15"/>
  <c r="DV562" i="15"/>
  <c r="DV795" i="15"/>
  <c r="DV843" i="15"/>
  <c r="DV819" i="15"/>
  <c r="DV879" i="15"/>
  <c r="DV906" i="15"/>
  <c r="DW370" i="15"/>
  <c r="DW33" i="15"/>
  <c r="DW418" i="15"/>
  <c r="DW466" i="15"/>
  <c r="DW514" i="15"/>
  <c r="DW562" i="15"/>
  <c r="DW795" i="15"/>
  <c r="DW843" i="15"/>
  <c r="DW819" i="15"/>
  <c r="DW879" i="15"/>
  <c r="DW906" i="15"/>
  <c r="DX370" i="15"/>
  <c r="DX33" i="15"/>
  <c r="DX418" i="15"/>
  <c r="DX466" i="15"/>
  <c r="DX514" i="15"/>
  <c r="DX562" i="15"/>
  <c r="DX795" i="15"/>
  <c r="DX843" i="15"/>
  <c r="DX819" i="15"/>
  <c r="DX879" i="15"/>
  <c r="DX906" i="15"/>
  <c r="DY370" i="15"/>
  <c r="DY33" i="15"/>
  <c r="DY418" i="15"/>
  <c r="DY466" i="15"/>
  <c r="DY514" i="15"/>
  <c r="DY562" i="15"/>
  <c r="DY795" i="15"/>
  <c r="DY843" i="15"/>
  <c r="DY819" i="15"/>
  <c r="DY879" i="15"/>
  <c r="DY906" i="15"/>
  <c r="G906" i="15"/>
  <c r="D933" i="15"/>
  <c r="E933" i="15"/>
  <c r="F933" i="15"/>
  <c r="I933" i="15"/>
  <c r="J372" i="15"/>
  <c r="J35" i="15"/>
  <c r="J420" i="15"/>
  <c r="J468" i="15"/>
  <c r="J516" i="15"/>
  <c r="J564" i="15"/>
  <c r="J797" i="15"/>
  <c r="J845" i="15"/>
  <c r="J821" i="15"/>
  <c r="J881" i="15"/>
  <c r="J908" i="15"/>
  <c r="K372" i="15"/>
  <c r="K35" i="15"/>
  <c r="K420" i="15"/>
  <c r="K468" i="15"/>
  <c r="K516" i="15"/>
  <c r="K564" i="15"/>
  <c r="K797" i="15"/>
  <c r="K845" i="15"/>
  <c r="K821" i="15"/>
  <c r="K881" i="15"/>
  <c r="K908" i="15"/>
  <c r="L372" i="15"/>
  <c r="L35" i="15"/>
  <c r="L420" i="15"/>
  <c r="L468" i="15"/>
  <c r="L516" i="15"/>
  <c r="L564" i="15"/>
  <c r="L797" i="15"/>
  <c r="L845" i="15"/>
  <c r="L821" i="15"/>
  <c r="L881" i="15"/>
  <c r="L908" i="15"/>
  <c r="M372" i="15"/>
  <c r="M35" i="15"/>
  <c r="M420" i="15"/>
  <c r="M468" i="15"/>
  <c r="M516" i="15"/>
  <c r="M564" i="15"/>
  <c r="M797" i="15"/>
  <c r="M845" i="15"/>
  <c r="M821" i="15"/>
  <c r="M881" i="15"/>
  <c r="M908" i="15"/>
  <c r="N372" i="15"/>
  <c r="N35" i="15"/>
  <c r="N420" i="15"/>
  <c r="N468" i="15"/>
  <c r="N516" i="15"/>
  <c r="N564" i="15"/>
  <c r="N797" i="15"/>
  <c r="N845" i="15"/>
  <c r="N821" i="15"/>
  <c r="N881" i="15"/>
  <c r="N908" i="15"/>
  <c r="O372" i="15"/>
  <c r="O35" i="15"/>
  <c r="O420" i="15"/>
  <c r="O468" i="15"/>
  <c r="O516" i="15"/>
  <c r="O564" i="15"/>
  <c r="O797" i="15"/>
  <c r="O845" i="15"/>
  <c r="O821" i="15"/>
  <c r="O881" i="15"/>
  <c r="O908" i="15"/>
  <c r="P372" i="15"/>
  <c r="P35" i="15"/>
  <c r="P420" i="15"/>
  <c r="P468" i="15"/>
  <c r="P516" i="15"/>
  <c r="P564" i="15"/>
  <c r="P797" i="15"/>
  <c r="P845" i="15"/>
  <c r="P821" i="15"/>
  <c r="P881" i="15"/>
  <c r="P908" i="15"/>
  <c r="Q372" i="15"/>
  <c r="Q35" i="15"/>
  <c r="Q420" i="15"/>
  <c r="Q468" i="15"/>
  <c r="Q516" i="15"/>
  <c r="Q564" i="15"/>
  <c r="Q797" i="15"/>
  <c r="Q845" i="15"/>
  <c r="Q821" i="15"/>
  <c r="Q881" i="15"/>
  <c r="Q908" i="15"/>
  <c r="R372" i="15"/>
  <c r="R35" i="15"/>
  <c r="R420" i="15"/>
  <c r="R468" i="15"/>
  <c r="R516" i="15"/>
  <c r="R564" i="15"/>
  <c r="R797" i="15"/>
  <c r="R845" i="15"/>
  <c r="R821" i="15"/>
  <c r="R881" i="15"/>
  <c r="R908" i="15"/>
  <c r="S372" i="15"/>
  <c r="S35" i="15"/>
  <c r="S420" i="15"/>
  <c r="S468" i="15"/>
  <c r="S516" i="15"/>
  <c r="S564" i="15"/>
  <c r="S797" i="15"/>
  <c r="S845" i="15"/>
  <c r="S821" i="15"/>
  <c r="S881" i="15"/>
  <c r="S908" i="15"/>
  <c r="T372" i="15"/>
  <c r="T35" i="15"/>
  <c r="T420" i="15"/>
  <c r="T468" i="15"/>
  <c r="T516" i="15"/>
  <c r="T564" i="15"/>
  <c r="T797" i="15"/>
  <c r="T845" i="15"/>
  <c r="T821" i="15"/>
  <c r="T881" i="15"/>
  <c r="T908" i="15"/>
  <c r="U372" i="15"/>
  <c r="U35" i="15"/>
  <c r="U420" i="15"/>
  <c r="U468" i="15"/>
  <c r="U516" i="15"/>
  <c r="U564" i="15"/>
  <c r="U797" i="15"/>
  <c r="U845" i="15"/>
  <c r="U821" i="15"/>
  <c r="U881" i="15"/>
  <c r="U908" i="15"/>
  <c r="V372" i="15"/>
  <c r="V35" i="15"/>
  <c r="V420" i="15"/>
  <c r="V468" i="15"/>
  <c r="V516" i="15"/>
  <c r="V564" i="15"/>
  <c r="V797" i="15"/>
  <c r="V845" i="15"/>
  <c r="V821" i="15"/>
  <c r="V881" i="15"/>
  <c r="V908" i="15"/>
  <c r="W372" i="15"/>
  <c r="W35" i="15"/>
  <c r="W420" i="15"/>
  <c r="W468" i="15"/>
  <c r="W516" i="15"/>
  <c r="W564" i="15"/>
  <c r="W797" i="15"/>
  <c r="W845" i="15"/>
  <c r="W821" i="15"/>
  <c r="W881" i="15"/>
  <c r="W908" i="15"/>
  <c r="X372" i="15"/>
  <c r="X35" i="15"/>
  <c r="X420" i="15"/>
  <c r="X468" i="15"/>
  <c r="X516" i="15"/>
  <c r="X564" i="15"/>
  <c r="X797" i="15"/>
  <c r="X845" i="15"/>
  <c r="X821" i="15"/>
  <c r="X881" i="15"/>
  <c r="X908" i="15"/>
  <c r="Y372" i="15"/>
  <c r="Y35" i="15"/>
  <c r="Y420" i="15"/>
  <c r="Y468" i="15"/>
  <c r="Y516" i="15"/>
  <c r="Y564" i="15"/>
  <c r="Y797" i="15"/>
  <c r="Y845" i="15"/>
  <c r="Y821" i="15"/>
  <c r="Y881" i="15"/>
  <c r="Y908" i="15"/>
  <c r="Z372" i="15"/>
  <c r="Z35" i="15"/>
  <c r="Z420" i="15"/>
  <c r="Z468" i="15"/>
  <c r="Z516" i="15"/>
  <c r="Z564" i="15"/>
  <c r="Z797" i="15"/>
  <c r="Z845" i="15"/>
  <c r="Z821" i="15"/>
  <c r="Z881" i="15"/>
  <c r="Z908" i="15"/>
  <c r="AA372" i="15"/>
  <c r="AA35" i="15"/>
  <c r="AA420" i="15"/>
  <c r="AA468" i="15"/>
  <c r="AA516" i="15"/>
  <c r="AA564" i="15"/>
  <c r="AA797" i="15"/>
  <c r="AA845" i="15"/>
  <c r="AA821" i="15"/>
  <c r="AA881" i="15"/>
  <c r="AA908" i="15"/>
  <c r="AB372" i="15"/>
  <c r="AB35" i="15"/>
  <c r="AB420" i="15"/>
  <c r="AB468" i="15"/>
  <c r="AB516" i="15"/>
  <c r="AB564" i="15"/>
  <c r="AB797" i="15"/>
  <c r="AB845" i="15"/>
  <c r="AB821" i="15"/>
  <c r="AB881" i="15"/>
  <c r="AB908" i="15"/>
  <c r="AC372" i="15"/>
  <c r="AC35" i="15"/>
  <c r="AC420" i="15"/>
  <c r="AC468" i="15"/>
  <c r="AC516" i="15"/>
  <c r="AC564" i="15"/>
  <c r="AC797" i="15"/>
  <c r="AC845" i="15"/>
  <c r="AC821" i="15"/>
  <c r="AC881" i="15"/>
  <c r="AC908" i="15"/>
  <c r="AD372" i="15"/>
  <c r="AD35" i="15"/>
  <c r="AD420" i="15"/>
  <c r="AD468" i="15"/>
  <c r="AD516" i="15"/>
  <c r="AD564" i="15"/>
  <c r="AD797" i="15"/>
  <c r="AD845" i="15"/>
  <c r="AD821" i="15"/>
  <c r="AD881" i="15"/>
  <c r="AD908" i="15"/>
  <c r="AE372" i="15"/>
  <c r="AE35" i="15"/>
  <c r="AE420" i="15"/>
  <c r="AE468" i="15"/>
  <c r="AE516" i="15"/>
  <c r="AE564" i="15"/>
  <c r="AE797" i="15"/>
  <c r="AE845" i="15"/>
  <c r="AE821" i="15"/>
  <c r="AE881" i="15"/>
  <c r="AE908" i="15"/>
  <c r="AF372" i="15"/>
  <c r="AF35" i="15"/>
  <c r="AF420" i="15"/>
  <c r="AF468" i="15"/>
  <c r="AF516" i="15"/>
  <c r="AF564" i="15"/>
  <c r="AF797" i="15"/>
  <c r="AF845" i="15"/>
  <c r="AF821" i="15"/>
  <c r="AF881" i="15"/>
  <c r="AF908" i="15"/>
  <c r="AG372" i="15"/>
  <c r="AG35" i="15"/>
  <c r="AG420" i="15"/>
  <c r="AG468" i="15"/>
  <c r="AG516" i="15"/>
  <c r="AG564" i="15"/>
  <c r="AG797" i="15"/>
  <c r="AG845" i="15"/>
  <c r="AG821" i="15"/>
  <c r="AG881" i="15"/>
  <c r="AG908" i="15"/>
  <c r="AH372" i="15"/>
  <c r="AH35" i="15"/>
  <c r="AH420" i="15"/>
  <c r="AH468" i="15"/>
  <c r="AH516" i="15"/>
  <c r="AH564" i="15"/>
  <c r="AH797" i="15"/>
  <c r="AH845" i="15"/>
  <c r="AH821" i="15"/>
  <c r="AH881" i="15"/>
  <c r="AH908" i="15"/>
  <c r="AI372" i="15"/>
  <c r="AI35" i="15"/>
  <c r="AI420" i="15"/>
  <c r="AI468" i="15"/>
  <c r="AI516" i="15"/>
  <c r="AI564" i="15"/>
  <c r="AI797" i="15"/>
  <c r="AI845" i="15"/>
  <c r="AI821" i="15"/>
  <c r="AI881" i="15"/>
  <c r="AI908" i="15"/>
  <c r="AJ372" i="15"/>
  <c r="AJ35" i="15"/>
  <c r="AJ420" i="15"/>
  <c r="AJ468" i="15"/>
  <c r="AJ516" i="15"/>
  <c r="AJ564" i="15"/>
  <c r="AJ797" i="15"/>
  <c r="AJ845" i="15"/>
  <c r="AJ821" i="15"/>
  <c r="AJ881" i="15"/>
  <c r="AJ908" i="15"/>
  <c r="AK372" i="15"/>
  <c r="AK35" i="15"/>
  <c r="AK420" i="15"/>
  <c r="AK468" i="15"/>
  <c r="AK516" i="15"/>
  <c r="AK564" i="15"/>
  <c r="AK797" i="15"/>
  <c r="AK845" i="15"/>
  <c r="AK821" i="15"/>
  <c r="AK881" i="15"/>
  <c r="AK908" i="15"/>
  <c r="AL372" i="15"/>
  <c r="AL35" i="15"/>
  <c r="AL420" i="15"/>
  <c r="AL468" i="15"/>
  <c r="AL516" i="15"/>
  <c r="AL564" i="15"/>
  <c r="AL797" i="15"/>
  <c r="AL845" i="15"/>
  <c r="AL821" i="15"/>
  <c r="AL881" i="15"/>
  <c r="AL908" i="15"/>
  <c r="AM372" i="15"/>
  <c r="AM35" i="15"/>
  <c r="AM420" i="15"/>
  <c r="AM468" i="15"/>
  <c r="AM516" i="15"/>
  <c r="AM564" i="15"/>
  <c r="AM797" i="15"/>
  <c r="AM845" i="15"/>
  <c r="AM821" i="15"/>
  <c r="AM881" i="15"/>
  <c r="AM908" i="15"/>
  <c r="AN372" i="15"/>
  <c r="AN35" i="15"/>
  <c r="AN420" i="15"/>
  <c r="AN468" i="15"/>
  <c r="AN516" i="15"/>
  <c r="AN564" i="15"/>
  <c r="AN797" i="15"/>
  <c r="AN845" i="15"/>
  <c r="AN821" i="15"/>
  <c r="AN881" i="15"/>
  <c r="AN908" i="15"/>
  <c r="AO372" i="15"/>
  <c r="AO35" i="15"/>
  <c r="AO420" i="15"/>
  <c r="AO468" i="15"/>
  <c r="AO516" i="15"/>
  <c r="AO564" i="15"/>
  <c r="AO797" i="15"/>
  <c r="AO845" i="15"/>
  <c r="AO821" i="15"/>
  <c r="AO881" i="15"/>
  <c r="AO908" i="15"/>
  <c r="AP372" i="15"/>
  <c r="AP35" i="15"/>
  <c r="AP420" i="15"/>
  <c r="AP468" i="15"/>
  <c r="AP516" i="15"/>
  <c r="AP564" i="15"/>
  <c r="AP797" i="15"/>
  <c r="AP845" i="15"/>
  <c r="AP821" i="15"/>
  <c r="AP881" i="15"/>
  <c r="AP908" i="15"/>
  <c r="AQ372" i="15"/>
  <c r="AQ35" i="15"/>
  <c r="AQ420" i="15"/>
  <c r="AQ468" i="15"/>
  <c r="AQ516" i="15"/>
  <c r="AQ564" i="15"/>
  <c r="AQ797" i="15"/>
  <c r="AQ845" i="15"/>
  <c r="AQ821" i="15"/>
  <c r="AQ881" i="15"/>
  <c r="AQ908" i="15"/>
  <c r="AR372" i="15"/>
  <c r="AR35" i="15"/>
  <c r="AR420" i="15"/>
  <c r="AR468" i="15"/>
  <c r="AR516" i="15"/>
  <c r="AR564" i="15"/>
  <c r="AR797" i="15"/>
  <c r="AR845" i="15"/>
  <c r="AR821" i="15"/>
  <c r="AR881" i="15"/>
  <c r="AR908" i="15"/>
  <c r="AS372" i="15"/>
  <c r="AS35" i="15"/>
  <c r="AS420" i="15"/>
  <c r="AS468" i="15"/>
  <c r="AS516" i="15"/>
  <c r="AS564" i="15"/>
  <c r="AS797" i="15"/>
  <c r="AS845" i="15"/>
  <c r="AS821" i="15"/>
  <c r="AS881" i="15"/>
  <c r="AS908" i="15"/>
  <c r="AT372" i="15"/>
  <c r="AT35" i="15"/>
  <c r="AT420" i="15"/>
  <c r="AT468" i="15"/>
  <c r="AT516" i="15"/>
  <c r="AT564" i="15"/>
  <c r="AT797" i="15"/>
  <c r="AT845" i="15"/>
  <c r="AT821" i="15"/>
  <c r="AT881" i="15"/>
  <c r="AT908" i="15"/>
  <c r="AU372" i="15"/>
  <c r="AU35" i="15"/>
  <c r="AU420" i="15"/>
  <c r="AU468" i="15"/>
  <c r="AU516" i="15"/>
  <c r="AU564" i="15"/>
  <c r="AU797" i="15"/>
  <c r="AU845" i="15"/>
  <c r="AU821" i="15"/>
  <c r="AU881" i="15"/>
  <c r="AU908" i="15"/>
  <c r="AV372" i="15"/>
  <c r="AV35" i="15"/>
  <c r="AV420" i="15"/>
  <c r="AV468" i="15"/>
  <c r="AV516" i="15"/>
  <c r="AV564" i="15"/>
  <c r="AV797" i="15"/>
  <c r="AV845" i="15"/>
  <c r="AV821" i="15"/>
  <c r="AV881" i="15"/>
  <c r="AV908" i="15"/>
  <c r="AW372" i="15"/>
  <c r="AW35" i="15"/>
  <c r="AW420" i="15"/>
  <c r="AW468" i="15"/>
  <c r="AW516" i="15"/>
  <c r="AW564" i="15"/>
  <c r="AW797" i="15"/>
  <c r="AW845" i="15"/>
  <c r="AW821" i="15"/>
  <c r="AW881" i="15"/>
  <c r="AW908" i="15"/>
  <c r="AX372" i="15"/>
  <c r="AX35" i="15"/>
  <c r="AX420" i="15"/>
  <c r="AX468" i="15"/>
  <c r="AX516" i="15"/>
  <c r="AX564" i="15"/>
  <c r="AX797" i="15"/>
  <c r="AX845" i="15"/>
  <c r="AX821" i="15"/>
  <c r="AX881" i="15"/>
  <c r="AX908" i="15"/>
  <c r="AY372" i="15"/>
  <c r="AY35" i="15"/>
  <c r="AY420" i="15"/>
  <c r="AY468" i="15"/>
  <c r="AY516" i="15"/>
  <c r="AY564" i="15"/>
  <c r="AY797" i="15"/>
  <c r="AY845" i="15"/>
  <c r="AY821" i="15"/>
  <c r="AY881" i="15"/>
  <c r="AY908" i="15"/>
  <c r="AZ372" i="15"/>
  <c r="AZ35" i="15"/>
  <c r="AZ420" i="15"/>
  <c r="AZ468" i="15"/>
  <c r="AZ516" i="15"/>
  <c r="AZ564" i="15"/>
  <c r="AZ797" i="15"/>
  <c r="AZ845" i="15"/>
  <c r="AZ821" i="15"/>
  <c r="AZ881" i="15"/>
  <c r="AZ908" i="15"/>
  <c r="BA372" i="15"/>
  <c r="BA35" i="15"/>
  <c r="BA420" i="15"/>
  <c r="BA468" i="15"/>
  <c r="BA516" i="15"/>
  <c r="BA564" i="15"/>
  <c r="BA797" i="15"/>
  <c r="BA845" i="15"/>
  <c r="BA821" i="15"/>
  <c r="BA881" i="15"/>
  <c r="BA908" i="15"/>
  <c r="BB372" i="15"/>
  <c r="BB35" i="15"/>
  <c r="BB420" i="15"/>
  <c r="BB468" i="15"/>
  <c r="BB516" i="15"/>
  <c r="BB564" i="15"/>
  <c r="BB797" i="15"/>
  <c r="BB845" i="15"/>
  <c r="BB821" i="15"/>
  <c r="BB881" i="15"/>
  <c r="BB908" i="15"/>
  <c r="BC372" i="15"/>
  <c r="BC35" i="15"/>
  <c r="BC420" i="15"/>
  <c r="BC468" i="15"/>
  <c r="BC516" i="15"/>
  <c r="BC564" i="15"/>
  <c r="BC797" i="15"/>
  <c r="BC845" i="15"/>
  <c r="BC821" i="15"/>
  <c r="BC881" i="15"/>
  <c r="BC908" i="15"/>
  <c r="BD372" i="15"/>
  <c r="BD35" i="15"/>
  <c r="BD420" i="15"/>
  <c r="BD468" i="15"/>
  <c r="BD516" i="15"/>
  <c r="BD564" i="15"/>
  <c r="BD797" i="15"/>
  <c r="BD845" i="15"/>
  <c r="BD821" i="15"/>
  <c r="BD881" i="15"/>
  <c r="BD908" i="15"/>
  <c r="E372" i="15"/>
  <c r="BE372" i="15"/>
  <c r="BE35" i="15"/>
  <c r="BE420" i="15"/>
  <c r="BE468" i="15"/>
  <c r="BE516" i="15"/>
  <c r="BE564" i="15"/>
  <c r="BE797" i="15"/>
  <c r="BE845" i="15"/>
  <c r="BE821" i="15"/>
  <c r="BE881" i="15"/>
  <c r="BE908" i="15"/>
  <c r="BF372" i="15"/>
  <c r="BF35" i="15"/>
  <c r="BF420" i="15"/>
  <c r="BF468" i="15"/>
  <c r="BF516" i="15"/>
  <c r="BF564" i="15"/>
  <c r="BF797" i="15"/>
  <c r="BF845" i="15"/>
  <c r="BF821" i="15"/>
  <c r="BF881" i="15"/>
  <c r="BF908" i="15"/>
  <c r="BG372" i="15"/>
  <c r="E35" i="15"/>
  <c r="F35" i="15"/>
  <c r="BG35" i="15"/>
  <c r="BG420" i="15"/>
  <c r="BG468" i="15"/>
  <c r="BG516" i="15"/>
  <c r="BG564" i="15"/>
  <c r="BG797" i="15"/>
  <c r="BG845" i="15"/>
  <c r="BG821" i="15"/>
  <c r="BG881" i="15"/>
  <c r="BG908" i="15"/>
  <c r="BH372" i="15"/>
  <c r="BH35" i="15"/>
  <c r="BH420" i="15"/>
  <c r="BH468" i="15"/>
  <c r="BH516" i="15"/>
  <c r="BH564" i="15"/>
  <c r="BH797" i="15"/>
  <c r="BH845" i="15"/>
  <c r="BH821" i="15"/>
  <c r="BH881" i="15"/>
  <c r="BH908" i="15"/>
  <c r="BI372" i="15"/>
  <c r="BI35" i="15"/>
  <c r="BI420" i="15"/>
  <c r="BI468" i="15"/>
  <c r="BI516" i="15"/>
  <c r="BI564" i="15"/>
  <c r="BI797" i="15"/>
  <c r="BI845" i="15"/>
  <c r="BI821" i="15"/>
  <c r="BI881" i="15"/>
  <c r="BI908" i="15"/>
  <c r="BJ372" i="15"/>
  <c r="BJ35" i="15"/>
  <c r="BJ420" i="15"/>
  <c r="BJ468" i="15"/>
  <c r="BJ516" i="15"/>
  <c r="BJ564" i="15"/>
  <c r="BJ797" i="15"/>
  <c r="BJ845" i="15"/>
  <c r="BJ821" i="15"/>
  <c r="BJ881" i="15"/>
  <c r="BJ908" i="15"/>
  <c r="BK372" i="15"/>
  <c r="BK35" i="15"/>
  <c r="BK420" i="15"/>
  <c r="BK468" i="15"/>
  <c r="BK516" i="15"/>
  <c r="BK564" i="15"/>
  <c r="BK797" i="15"/>
  <c r="BK845" i="15"/>
  <c r="BK821" i="15"/>
  <c r="BK881" i="15"/>
  <c r="BK908" i="15"/>
  <c r="BL372" i="15"/>
  <c r="BL35" i="15"/>
  <c r="BL420" i="15"/>
  <c r="BL468" i="15"/>
  <c r="BL516" i="15"/>
  <c r="BL564" i="15"/>
  <c r="BL797" i="15"/>
  <c r="BL845" i="15"/>
  <c r="BL821" i="15"/>
  <c r="BL881" i="15"/>
  <c r="BL908" i="15"/>
  <c r="BM372" i="15"/>
  <c r="BM35" i="15"/>
  <c r="BM420" i="15"/>
  <c r="BM468" i="15"/>
  <c r="BM516" i="15"/>
  <c r="BM564" i="15"/>
  <c r="BM797" i="15"/>
  <c r="BM845" i="15"/>
  <c r="BM821" i="15"/>
  <c r="BM881" i="15"/>
  <c r="BM908" i="15"/>
  <c r="BN372" i="15"/>
  <c r="BN35" i="15"/>
  <c r="BN420" i="15"/>
  <c r="BN468" i="15"/>
  <c r="BN516" i="15"/>
  <c r="BN564" i="15"/>
  <c r="BN797" i="15"/>
  <c r="BN845" i="15"/>
  <c r="BN821" i="15"/>
  <c r="BN881" i="15"/>
  <c r="BN908" i="15"/>
  <c r="BO372" i="15"/>
  <c r="BO35" i="15"/>
  <c r="BO420" i="15"/>
  <c r="BO468" i="15"/>
  <c r="BO516" i="15"/>
  <c r="BO564" i="15"/>
  <c r="BO797" i="15"/>
  <c r="BO845" i="15"/>
  <c r="BO821" i="15"/>
  <c r="BO881" i="15"/>
  <c r="BO908" i="15"/>
  <c r="BP372" i="15"/>
  <c r="BP35" i="15"/>
  <c r="BP420" i="15"/>
  <c r="BP468" i="15"/>
  <c r="BP516" i="15"/>
  <c r="BP564" i="15"/>
  <c r="BP797" i="15"/>
  <c r="BP845" i="15"/>
  <c r="BP821" i="15"/>
  <c r="BP881" i="15"/>
  <c r="BP908" i="15"/>
  <c r="BQ372" i="15"/>
  <c r="BQ35" i="15"/>
  <c r="BQ420" i="15"/>
  <c r="BQ468" i="15"/>
  <c r="BQ516" i="15"/>
  <c r="BQ564" i="15"/>
  <c r="BQ797" i="15"/>
  <c r="BQ845" i="15"/>
  <c r="BQ821" i="15"/>
  <c r="BQ881" i="15"/>
  <c r="BQ908" i="15"/>
  <c r="BR372" i="15"/>
  <c r="BR35" i="15"/>
  <c r="BR420" i="15"/>
  <c r="BR468" i="15"/>
  <c r="BR516" i="15"/>
  <c r="BR564" i="15"/>
  <c r="BR797" i="15"/>
  <c r="BR845" i="15"/>
  <c r="BR821" i="15"/>
  <c r="BR881" i="15"/>
  <c r="BR908" i="15"/>
  <c r="BS372" i="15"/>
  <c r="BS35" i="15"/>
  <c r="BS420" i="15"/>
  <c r="BS468" i="15"/>
  <c r="BS516" i="15"/>
  <c r="BS564" i="15"/>
  <c r="BS797" i="15"/>
  <c r="BS845" i="15"/>
  <c r="BS821" i="15"/>
  <c r="BS881" i="15"/>
  <c r="BS908" i="15"/>
  <c r="BT372" i="15"/>
  <c r="BT35" i="15"/>
  <c r="BT420" i="15"/>
  <c r="BT468" i="15"/>
  <c r="BT516" i="15"/>
  <c r="BT564" i="15"/>
  <c r="BT797" i="15"/>
  <c r="BT845" i="15"/>
  <c r="BT821" i="15"/>
  <c r="BT881" i="15"/>
  <c r="BT908" i="15"/>
  <c r="BU372" i="15"/>
  <c r="BU35" i="15"/>
  <c r="BU420" i="15"/>
  <c r="BU468" i="15"/>
  <c r="BU516" i="15"/>
  <c r="BU564" i="15"/>
  <c r="BU797" i="15"/>
  <c r="BU845" i="15"/>
  <c r="BU821" i="15"/>
  <c r="BU881" i="15"/>
  <c r="BU908" i="15"/>
  <c r="BV372" i="15"/>
  <c r="BV35" i="15"/>
  <c r="BV420" i="15"/>
  <c r="BV468" i="15"/>
  <c r="BV516" i="15"/>
  <c r="BV564" i="15"/>
  <c r="BV797" i="15"/>
  <c r="BV845" i="15"/>
  <c r="BV821" i="15"/>
  <c r="BV881" i="15"/>
  <c r="BV908" i="15"/>
  <c r="BW372" i="15"/>
  <c r="BW35" i="15"/>
  <c r="BW420" i="15"/>
  <c r="BW468" i="15"/>
  <c r="BW516" i="15"/>
  <c r="BW564" i="15"/>
  <c r="BW797" i="15"/>
  <c r="BW845" i="15"/>
  <c r="BW821" i="15"/>
  <c r="BW881" i="15"/>
  <c r="BW908" i="15"/>
  <c r="BX372" i="15"/>
  <c r="BX35" i="15"/>
  <c r="BX420" i="15"/>
  <c r="BX468" i="15"/>
  <c r="BX516" i="15"/>
  <c r="BX564" i="15"/>
  <c r="BX797" i="15"/>
  <c r="BX845" i="15"/>
  <c r="BX821" i="15"/>
  <c r="BX881" i="15"/>
  <c r="BX908" i="15"/>
  <c r="BY372" i="15"/>
  <c r="BY35" i="15"/>
  <c r="BY420" i="15"/>
  <c r="BY468" i="15"/>
  <c r="BY516" i="15"/>
  <c r="BY564" i="15"/>
  <c r="BY797" i="15"/>
  <c r="BY845" i="15"/>
  <c r="BY821" i="15"/>
  <c r="BY881" i="15"/>
  <c r="BY908" i="15"/>
  <c r="BZ372" i="15"/>
  <c r="BZ35" i="15"/>
  <c r="BZ420" i="15"/>
  <c r="BZ468" i="15"/>
  <c r="BZ516" i="15"/>
  <c r="BZ564" i="15"/>
  <c r="BZ797" i="15"/>
  <c r="BZ845" i="15"/>
  <c r="BZ821" i="15"/>
  <c r="BZ881" i="15"/>
  <c r="BZ908" i="15"/>
  <c r="CA372" i="15"/>
  <c r="CA35" i="15"/>
  <c r="CA420" i="15"/>
  <c r="CA468" i="15"/>
  <c r="CA516" i="15"/>
  <c r="CA564" i="15"/>
  <c r="CA797" i="15"/>
  <c r="CA845" i="15"/>
  <c r="CA821" i="15"/>
  <c r="CA881" i="15"/>
  <c r="CA908" i="15"/>
  <c r="CB372" i="15"/>
  <c r="CB35" i="15"/>
  <c r="CB420" i="15"/>
  <c r="CB468" i="15"/>
  <c r="CB516" i="15"/>
  <c r="CB564" i="15"/>
  <c r="CB797" i="15"/>
  <c r="CB845" i="15"/>
  <c r="CB821" i="15"/>
  <c r="CB881" i="15"/>
  <c r="CB908" i="15"/>
  <c r="CC372" i="15"/>
  <c r="CC35" i="15"/>
  <c r="CC420" i="15"/>
  <c r="CC468" i="15"/>
  <c r="CC516" i="15"/>
  <c r="CC564" i="15"/>
  <c r="CC797" i="15"/>
  <c r="CC845" i="15"/>
  <c r="CC821" i="15"/>
  <c r="CC881" i="15"/>
  <c r="CC908" i="15"/>
  <c r="CD372" i="15"/>
  <c r="CD35" i="15"/>
  <c r="CD420" i="15"/>
  <c r="CD468" i="15"/>
  <c r="CD516" i="15"/>
  <c r="CD564" i="15"/>
  <c r="CD797" i="15"/>
  <c r="CD845" i="15"/>
  <c r="CD821" i="15"/>
  <c r="CD881" i="15"/>
  <c r="CD908" i="15"/>
  <c r="CE372" i="15"/>
  <c r="CE35" i="15"/>
  <c r="CE420" i="15"/>
  <c r="CE468" i="15"/>
  <c r="CE516" i="15"/>
  <c r="CE564" i="15"/>
  <c r="CE797" i="15"/>
  <c r="CE845" i="15"/>
  <c r="CE821" i="15"/>
  <c r="CE881" i="15"/>
  <c r="CE908" i="15"/>
  <c r="CF372" i="15"/>
  <c r="CF35" i="15"/>
  <c r="CF420" i="15"/>
  <c r="CF468" i="15"/>
  <c r="CF516" i="15"/>
  <c r="CF564" i="15"/>
  <c r="CF797" i="15"/>
  <c r="CF845" i="15"/>
  <c r="CF821" i="15"/>
  <c r="CF881" i="15"/>
  <c r="CF908" i="15"/>
  <c r="CG372" i="15"/>
  <c r="CG35" i="15"/>
  <c r="CG420" i="15"/>
  <c r="CG468" i="15"/>
  <c r="CG516" i="15"/>
  <c r="CG564" i="15"/>
  <c r="CG797" i="15"/>
  <c r="CG845" i="15"/>
  <c r="CG821" i="15"/>
  <c r="CG881" i="15"/>
  <c r="CG908" i="15"/>
  <c r="CH372" i="15"/>
  <c r="CH35" i="15"/>
  <c r="CH420" i="15"/>
  <c r="CH468" i="15"/>
  <c r="CH516" i="15"/>
  <c r="CH564" i="15"/>
  <c r="CH797" i="15"/>
  <c r="CH845" i="15"/>
  <c r="CH821" i="15"/>
  <c r="CH881" i="15"/>
  <c r="CH908" i="15"/>
  <c r="CI372" i="15"/>
  <c r="CI35" i="15"/>
  <c r="CI420" i="15"/>
  <c r="CI468" i="15"/>
  <c r="CI516" i="15"/>
  <c r="CI564" i="15"/>
  <c r="CI797" i="15"/>
  <c r="CI845" i="15"/>
  <c r="CI821" i="15"/>
  <c r="CI881" i="15"/>
  <c r="CI908" i="15"/>
  <c r="CJ372" i="15"/>
  <c r="CJ35" i="15"/>
  <c r="CJ420" i="15"/>
  <c r="CJ468" i="15"/>
  <c r="CJ516" i="15"/>
  <c r="CJ564" i="15"/>
  <c r="CJ797" i="15"/>
  <c r="CJ845" i="15"/>
  <c r="CJ821" i="15"/>
  <c r="CJ881" i="15"/>
  <c r="CJ908" i="15"/>
  <c r="CK372" i="15"/>
  <c r="CK35" i="15"/>
  <c r="CK420" i="15"/>
  <c r="CK468" i="15"/>
  <c r="CK516" i="15"/>
  <c r="CK564" i="15"/>
  <c r="CK797" i="15"/>
  <c r="CK845" i="15"/>
  <c r="CK821" i="15"/>
  <c r="CK881" i="15"/>
  <c r="CK908" i="15"/>
  <c r="CL372" i="15"/>
  <c r="CL35" i="15"/>
  <c r="CL420" i="15"/>
  <c r="CL468" i="15"/>
  <c r="CL516" i="15"/>
  <c r="CL564" i="15"/>
  <c r="CL797" i="15"/>
  <c r="CL845" i="15"/>
  <c r="CL821" i="15"/>
  <c r="CL881" i="15"/>
  <c r="CL908" i="15"/>
  <c r="CM372" i="15"/>
  <c r="CM35" i="15"/>
  <c r="CM420" i="15"/>
  <c r="CM468" i="15"/>
  <c r="CM516" i="15"/>
  <c r="CM564" i="15"/>
  <c r="CM797" i="15"/>
  <c r="CM845" i="15"/>
  <c r="CM821" i="15"/>
  <c r="CM881" i="15"/>
  <c r="CM908" i="15"/>
  <c r="CN372" i="15"/>
  <c r="CN35" i="15"/>
  <c r="CN420" i="15"/>
  <c r="CN468" i="15"/>
  <c r="CN516" i="15"/>
  <c r="CN564" i="15"/>
  <c r="CN797" i="15"/>
  <c r="CN845" i="15"/>
  <c r="CN821" i="15"/>
  <c r="CN881" i="15"/>
  <c r="CN908" i="15"/>
  <c r="CO372" i="15"/>
  <c r="CO35" i="15"/>
  <c r="CO420" i="15"/>
  <c r="CO468" i="15"/>
  <c r="CO516" i="15"/>
  <c r="CO564" i="15"/>
  <c r="CO797" i="15"/>
  <c r="CO845" i="15"/>
  <c r="CO821" i="15"/>
  <c r="CO881" i="15"/>
  <c r="CO908" i="15"/>
  <c r="CP372" i="15"/>
  <c r="CP35" i="15"/>
  <c r="CP420" i="15"/>
  <c r="CP468" i="15"/>
  <c r="CP516" i="15"/>
  <c r="CP564" i="15"/>
  <c r="CP797" i="15"/>
  <c r="CP845" i="15"/>
  <c r="CP821" i="15"/>
  <c r="CP881" i="15"/>
  <c r="CP908" i="15"/>
  <c r="CQ372" i="15"/>
  <c r="CQ35" i="15"/>
  <c r="CQ420" i="15"/>
  <c r="CQ468" i="15"/>
  <c r="CQ516" i="15"/>
  <c r="CQ564" i="15"/>
  <c r="CQ797" i="15"/>
  <c r="CQ845" i="15"/>
  <c r="CQ821" i="15"/>
  <c r="CQ881" i="15"/>
  <c r="CQ908" i="15"/>
  <c r="CR372" i="15"/>
  <c r="CR35" i="15"/>
  <c r="CR420" i="15"/>
  <c r="CR468" i="15"/>
  <c r="CR516" i="15"/>
  <c r="CR564" i="15"/>
  <c r="CR797" i="15"/>
  <c r="CR845" i="15"/>
  <c r="CR821" i="15"/>
  <c r="CR881" i="15"/>
  <c r="CR908" i="15"/>
  <c r="CS372" i="15"/>
  <c r="CS35" i="15"/>
  <c r="CS420" i="15"/>
  <c r="CS468" i="15"/>
  <c r="CS516" i="15"/>
  <c r="CS564" i="15"/>
  <c r="CS797" i="15"/>
  <c r="CS845" i="15"/>
  <c r="CS821" i="15"/>
  <c r="CS881" i="15"/>
  <c r="CS908" i="15"/>
  <c r="CT372" i="15"/>
  <c r="CT35" i="15"/>
  <c r="CT420" i="15"/>
  <c r="CT468" i="15"/>
  <c r="CT516" i="15"/>
  <c r="CT564" i="15"/>
  <c r="CT797" i="15"/>
  <c r="CT845" i="15"/>
  <c r="CT821" i="15"/>
  <c r="CT881" i="15"/>
  <c r="CT908" i="15"/>
  <c r="CU372" i="15"/>
  <c r="CU35" i="15"/>
  <c r="CU420" i="15"/>
  <c r="CU468" i="15"/>
  <c r="CU516" i="15"/>
  <c r="CU564" i="15"/>
  <c r="CU797" i="15"/>
  <c r="CU845" i="15"/>
  <c r="CU821" i="15"/>
  <c r="CU881" i="15"/>
  <c r="CU908" i="15"/>
  <c r="CV372" i="15"/>
  <c r="CV35" i="15"/>
  <c r="CV420" i="15"/>
  <c r="CV468" i="15"/>
  <c r="CV516" i="15"/>
  <c r="CV564" i="15"/>
  <c r="CV797" i="15"/>
  <c r="CV845" i="15"/>
  <c r="CV821" i="15"/>
  <c r="CV881" i="15"/>
  <c r="CV908" i="15"/>
  <c r="CW372" i="15"/>
  <c r="CW35" i="15"/>
  <c r="CW420" i="15"/>
  <c r="CW468" i="15"/>
  <c r="CW516" i="15"/>
  <c r="CW564" i="15"/>
  <c r="CW797" i="15"/>
  <c r="CW845" i="15"/>
  <c r="CW821" i="15"/>
  <c r="CW881" i="15"/>
  <c r="CW908" i="15"/>
  <c r="CX372" i="15"/>
  <c r="CX35" i="15"/>
  <c r="CX420" i="15"/>
  <c r="CX468" i="15"/>
  <c r="CX516" i="15"/>
  <c r="CX564" i="15"/>
  <c r="CX797" i="15"/>
  <c r="CX845" i="15"/>
  <c r="CX821" i="15"/>
  <c r="CX881" i="15"/>
  <c r="CX908" i="15"/>
  <c r="CY372" i="15"/>
  <c r="CY35" i="15"/>
  <c r="CY420" i="15"/>
  <c r="CY468" i="15"/>
  <c r="CY516" i="15"/>
  <c r="CY564" i="15"/>
  <c r="CY797" i="15"/>
  <c r="CY845" i="15"/>
  <c r="CY821" i="15"/>
  <c r="CY881" i="15"/>
  <c r="CY908" i="15"/>
  <c r="CZ372" i="15"/>
  <c r="CZ35" i="15"/>
  <c r="CZ420" i="15"/>
  <c r="CZ468" i="15"/>
  <c r="CZ516" i="15"/>
  <c r="CZ564" i="15"/>
  <c r="CZ797" i="15"/>
  <c r="CZ845" i="15"/>
  <c r="CZ821" i="15"/>
  <c r="CZ881" i="15"/>
  <c r="CZ908" i="15"/>
  <c r="DA372" i="15"/>
  <c r="DA35" i="15"/>
  <c r="DA420" i="15"/>
  <c r="DA468" i="15"/>
  <c r="DA516" i="15"/>
  <c r="DA564" i="15"/>
  <c r="DA797" i="15"/>
  <c r="DA845" i="15"/>
  <c r="DA821" i="15"/>
  <c r="DA881" i="15"/>
  <c r="DA908" i="15"/>
  <c r="DB372" i="15"/>
  <c r="DB35" i="15"/>
  <c r="DB420" i="15"/>
  <c r="DB468" i="15"/>
  <c r="DB516" i="15"/>
  <c r="DB564" i="15"/>
  <c r="DB797" i="15"/>
  <c r="DB845" i="15"/>
  <c r="DB821" i="15"/>
  <c r="DB881" i="15"/>
  <c r="DB908" i="15"/>
  <c r="DC372" i="15"/>
  <c r="DC35" i="15"/>
  <c r="DC420" i="15"/>
  <c r="DC468" i="15"/>
  <c r="DC516" i="15"/>
  <c r="DC564" i="15"/>
  <c r="DC797" i="15"/>
  <c r="DC845" i="15"/>
  <c r="DC821" i="15"/>
  <c r="DC881" i="15"/>
  <c r="DC908" i="15"/>
  <c r="DD372" i="15"/>
  <c r="DD35" i="15"/>
  <c r="DD420" i="15"/>
  <c r="DD468" i="15"/>
  <c r="DD516" i="15"/>
  <c r="DD564" i="15"/>
  <c r="DD797" i="15"/>
  <c r="DD845" i="15"/>
  <c r="DD821" i="15"/>
  <c r="DD881" i="15"/>
  <c r="DD908" i="15"/>
  <c r="DE372" i="15"/>
  <c r="DE35" i="15"/>
  <c r="DE420" i="15"/>
  <c r="DE468" i="15"/>
  <c r="DE516" i="15"/>
  <c r="DE564" i="15"/>
  <c r="DE797" i="15"/>
  <c r="DE845" i="15"/>
  <c r="DE821" i="15"/>
  <c r="DE881" i="15"/>
  <c r="DE908" i="15"/>
  <c r="DF372" i="15"/>
  <c r="DF35" i="15"/>
  <c r="DF420" i="15"/>
  <c r="DF468" i="15"/>
  <c r="DF516" i="15"/>
  <c r="DF564" i="15"/>
  <c r="DF797" i="15"/>
  <c r="DF845" i="15"/>
  <c r="DF821" i="15"/>
  <c r="DF881" i="15"/>
  <c r="DF908" i="15"/>
  <c r="DG372" i="15"/>
  <c r="DG35" i="15"/>
  <c r="DG420" i="15"/>
  <c r="DG468" i="15"/>
  <c r="DG516" i="15"/>
  <c r="DG564" i="15"/>
  <c r="DG797" i="15"/>
  <c r="DG845" i="15"/>
  <c r="DG821" i="15"/>
  <c r="DG881" i="15"/>
  <c r="DG908" i="15"/>
  <c r="DH372" i="15"/>
  <c r="DH35" i="15"/>
  <c r="DH420" i="15"/>
  <c r="DH468" i="15"/>
  <c r="DH516" i="15"/>
  <c r="DH564" i="15"/>
  <c r="DH797" i="15"/>
  <c r="DH845" i="15"/>
  <c r="DH821" i="15"/>
  <c r="DH881" i="15"/>
  <c r="DH908" i="15"/>
  <c r="DI372" i="15"/>
  <c r="DI35" i="15"/>
  <c r="DI420" i="15"/>
  <c r="DI468" i="15"/>
  <c r="DI516" i="15"/>
  <c r="DI564" i="15"/>
  <c r="DI797" i="15"/>
  <c r="DI845" i="15"/>
  <c r="DI821" i="15"/>
  <c r="DI881" i="15"/>
  <c r="DI908" i="15"/>
  <c r="DJ372" i="15"/>
  <c r="DJ35" i="15"/>
  <c r="DJ420" i="15"/>
  <c r="DJ468" i="15"/>
  <c r="DJ516" i="15"/>
  <c r="DJ564" i="15"/>
  <c r="DJ797" i="15"/>
  <c r="DJ845" i="15"/>
  <c r="DJ821" i="15"/>
  <c r="DJ881" i="15"/>
  <c r="DJ908" i="15"/>
  <c r="DK372" i="15"/>
  <c r="DK35" i="15"/>
  <c r="DK420" i="15"/>
  <c r="DK468" i="15"/>
  <c r="DK516" i="15"/>
  <c r="DK564" i="15"/>
  <c r="DK797" i="15"/>
  <c r="DK845" i="15"/>
  <c r="DK821" i="15"/>
  <c r="DK881" i="15"/>
  <c r="DK908" i="15"/>
  <c r="DL372" i="15"/>
  <c r="DL35" i="15"/>
  <c r="DL420" i="15"/>
  <c r="DL468" i="15"/>
  <c r="DL516" i="15"/>
  <c r="DL564" i="15"/>
  <c r="DL797" i="15"/>
  <c r="DL845" i="15"/>
  <c r="DL821" i="15"/>
  <c r="DL881" i="15"/>
  <c r="DL908" i="15"/>
  <c r="DM372" i="15"/>
  <c r="DM35" i="15"/>
  <c r="DM420" i="15"/>
  <c r="DM468" i="15"/>
  <c r="DM516" i="15"/>
  <c r="DM564" i="15"/>
  <c r="DM797" i="15"/>
  <c r="DM845" i="15"/>
  <c r="DM821" i="15"/>
  <c r="DM881" i="15"/>
  <c r="DM908" i="15"/>
  <c r="DN372" i="15"/>
  <c r="DN35" i="15"/>
  <c r="DN420" i="15"/>
  <c r="DN468" i="15"/>
  <c r="DN516" i="15"/>
  <c r="DN564" i="15"/>
  <c r="DN797" i="15"/>
  <c r="DN845" i="15"/>
  <c r="DN821" i="15"/>
  <c r="DN881" i="15"/>
  <c r="DN908" i="15"/>
  <c r="DO372" i="15"/>
  <c r="DO35" i="15"/>
  <c r="DO420" i="15"/>
  <c r="DO468" i="15"/>
  <c r="DO516" i="15"/>
  <c r="DO564" i="15"/>
  <c r="DO797" i="15"/>
  <c r="DO845" i="15"/>
  <c r="DO821" i="15"/>
  <c r="DO881" i="15"/>
  <c r="DO908" i="15"/>
  <c r="DP372" i="15"/>
  <c r="DP35" i="15"/>
  <c r="DP420" i="15"/>
  <c r="DP468" i="15"/>
  <c r="DP516" i="15"/>
  <c r="DP564" i="15"/>
  <c r="DP797" i="15"/>
  <c r="DP845" i="15"/>
  <c r="DP821" i="15"/>
  <c r="DP881" i="15"/>
  <c r="DP908" i="15"/>
  <c r="DQ372" i="15"/>
  <c r="DQ35" i="15"/>
  <c r="DQ420" i="15"/>
  <c r="DQ468" i="15"/>
  <c r="DQ516" i="15"/>
  <c r="DQ564" i="15"/>
  <c r="DQ797" i="15"/>
  <c r="DQ845" i="15"/>
  <c r="DQ821" i="15"/>
  <c r="DQ881" i="15"/>
  <c r="DQ908" i="15"/>
  <c r="DR372" i="15"/>
  <c r="DR35" i="15"/>
  <c r="DR420" i="15"/>
  <c r="DR468" i="15"/>
  <c r="DR516" i="15"/>
  <c r="DR564" i="15"/>
  <c r="DR797" i="15"/>
  <c r="DR845" i="15"/>
  <c r="DR821" i="15"/>
  <c r="DR881" i="15"/>
  <c r="DR908" i="15"/>
  <c r="DS372" i="15"/>
  <c r="DS35" i="15"/>
  <c r="DS420" i="15"/>
  <c r="DS468" i="15"/>
  <c r="DS516" i="15"/>
  <c r="DS564" i="15"/>
  <c r="DS797" i="15"/>
  <c r="DS845" i="15"/>
  <c r="DS821" i="15"/>
  <c r="DS881" i="15"/>
  <c r="DS908" i="15"/>
  <c r="DT372" i="15"/>
  <c r="DT35" i="15"/>
  <c r="DT420" i="15"/>
  <c r="DT468" i="15"/>
  <c r="DT516" i="15"/>
  <c r="DT564" i="15"/>
  <c r="DT797" i="15"/>
  <c r="DT845" i="15"/>
  <c r="DT821" i="15"/>
  <c r="DT881" i="15"/>
  <c r="DT908" i="15"/>
  <c r="DU372" i="15"/>
  <c r="DU35" i="15"/>
  <c r="DU420" i="15"/>
  <c r="DU468" i="15"/>
  <c r="DU516" i="15"/>
  <c r="DU564" i="15"/>
  <c r="DU797" i="15"/>
  <c r="DU845" i="15"/>
  <c r="DU821" i="15"/>
  <c r="DU881" i="15"/>
  <c r="DU908" i="15"/>
  <c r="DV372" i="15"/>
  <c r="DV35" i="15"/>
  <c r="DV420" i="15"/>
  <c r="DV468" i="15"/>
  <c r="DV516" i="15"/>
  <c r="DV564" i="15"/>
  <c r="DV797" i="15"/>
  <c r="DV845" i="15"/>
  <c r="DV821" i="15"/>
  <c r="DV881" i="15"/>
  <c r="DV908" i="15"/>
  <c r="DW372" i="15"/>
  <c r="DW35" i="15"/>
  <c r="DW420" i="15"/>
  <c r="DW468" i="15"/>
  <c r="DW516" i="15"/>
  <c r="DW564" i="15"/>
  <c r="DW797" i="15"/>
  <c r="DW845" i="15"/>
  <c r="DW821" i="15"/>
  <c r="DW881" i="15"/>
  <c r="DW908" i="15"/>
  <c r="DX372" i="15"/>
  <c r="DX35" i="15"/>
  <c r="DX420" i="15"/>
  <c r="DX468" i="15"/>
  <c r="DX516" i="15"/>
  <c r="DX564" i="15"/>
  <c r="DX797" i="15"/>
  <c r="DX845" i="15"/>
  <c r="DX821" i="15"/>
  <c r="DX881" i="15"/>
  <c r="DX908" i="15"/>
  <c r="DY372" i="15"/>
  <c r="DY35" i="15"/>
  <c r="DY420" i="15"/>
  <c r="DY468" i="15"/>
  <c r="DY516" i="15"/>
  <c r="DY564" i="15"/>
  <c r="DY797" i="15"/>
  <c r="DY845" i="15"/>
  <c r="DY821" i="15"/>
  <c r="DY881" i="15"/>
  <c r="DY908" i="15"/>
  <c r="G908" i="15"/>
  <c r="D935" i="15"/>
  <c r="E935" i="15"/>
  <c r="F935" i="15"/>
  <c r="I935" i="15"/>
  <c r="J373" i="15"/>
  <c r="J36" i="15"/>
  <c r="J421" i="15"/>
  <c r="J469" i="15"/>
  <c r="J517" i="15"/>
  <c r="J565" i="15"/>
  <c r="J798" i="15"/>
  <c r="J846" i="15"/>
  <c r="J822" i="15"/>
  <c r="J882" i="15"/>
  <c r="J909" i="15"/>
  <c r="K373" i="15"/>
  <c r="K36" i="15"/>
  <c r="K421" i="15"/>
  <c r="K469" i="15"/>
  <c r="K517" i="15"/>
  <c r="K565" i="15"/>
  <c r="K798" i="15"/>
  <c r="K846" i="15"/>
  <c r="K822" i="15"/>
  <c r="K882" i="15"/>
  <c r="K909" i="15"/>
  <c r="L373" i="15"/>
  <c r="L36" i="15"/>
  <c r="L421" i="15"/>
  <c r="L469" i="15"/>
  <c r="L517" i="15"/>
  <c r="L565" i="15"/>
  <c r="L798" i="15"/>
  <c r="L846" i="15"/>
  <c r="L822" i="15"/>
  <c r="L882" i="15"/>
  <c r="L909" i="15"/>
  <c r="M373" i="15"/>
  <c r="M36" i="15"/>
  <c r="M421" i="15"/>
  <c r="M469" i="15"/>
  <c r="M517" i="15"/>
  <c r="M565" i="15"/>
  <c r="M798" i="15"/>
  <c r="M846" i="15"/>
  <c r="M822" i="15"/>
  <c r="M882" i="15"/>
  <c r="M909" i="15"/>
  <c r="N373" i="15"/>
  <c r="N36" i="15"/>
  <c r="N421" i="15"/>
  <c r="N469" i="15"/>
  <c r="N517" i="15"/>
  <c r="N565" i="15"/>
  <c r="N798" i="15"/>
  <c r="N846" i="15"/>
  <c r="N822" i="15"/>
  <c r="N882" i="15"/>
  <c r="N909" i="15"/>
  <c r="O373" i="15"/>
  <c r="O36" i="15"/>
  <c r="O421" i="15"/>
  <c r="O469" i="15"/>
  <c r="O517" i="15"/>
  <c r="O565" i="15"/>
  <c r="O798" i="15"/>
  <c r="O846" i="15"/>
  <c r="O822" i="15"/>
  <c r="O882" i="15"/>
  <c r="O909" i="15"/>
  <c r="P373" i="15"/>
  <c r="P36" i="15"/>
  <c r="P421" i="15"/>
  <c r="P469" i="15"/>
  <c r="P517" i="15"/>
  <c r="P565" i="15"/>
  <c r="P798" i="15"/>
  <c r="P846" i="15"/>
  <c r="P822" i="15"/>
  <c r="P882" i="15"/>
  <c r="P909" i="15"/>
  <c r="Q373" i="15"/>
  <c r="Q36" i="15"/>
  <c r="Q421" i="15"/>
  <c r="Q469" i="15"/>
  <c r="Q517" i="15"/>
  <c r="Q565" i="15"/>
  <c r="Q798" i="15"/>
  <c r="Q846" i="15"/>
  <c r="Q822" i="15"/>
  <c r="Q882" i="15"/>
  <c r="Q909" i="15"/>
  <c r="R373" i="15"/>
  <c r="R36" i="15"/>
  <c r="R421" i="15"/>
  <c r="R469" i="15"/>
  <c r="R517" i="15"/>
  <c r="R565" i="15"/>
  <c r="R798" i="15"/>
  <c r="R846" i="15"/>
  <c r="R822" i="15"/>
  <c r="R882" i="15"/>
  <c r="R909" i="15"/>
  <c r="S373" i="15"/>
  <c r="S36" i="15"/>
  <c r="S421" i="15"/>
  <c r="S469" i="15"/>
  <c r="S517" i="15"/>
  <c r="S565" i="15"/>
  <c r="S798" i="15"/>
  <c r="S846" i="15"/>
  <c r="S822" i="15"/>
  <c r="S882" i="15"/>
  <c r="S909" i="15"/>
  <c r="T373" i="15"/>
  <c r="T36" i="15"/>
  <c r="T421" i="15"/>
  <c r="T469" i="15"/>
  <c r="T517" i="15"/>
  <c r="T565" i="15"/>
  <c r="T798" i="15"/>
  <c r="T846" i="15"/>
  <c r="T822" i="15"/>
  <c r="T882" i="15"/>
  <c r="T909" i="15"/>
  <c r="U373" i="15"/>
  <c r="U36" i="15"/>
  <c r="U421" i="15"/>
  <c r="U469" i="15"/>
  <c r="U517" i="15"/>
  <c r="U565" i="15"/>
  <c r="U798" i="15"/>
  <c r="U846" i="15"/>
  <c r="U822" i="15"/>
  <c r="U882" i="15"/>
  <c r="U909" i="15"/>
  <c r="V373" i="15"/>
  <c r="V36" i="15"/>
  <c r="V421" i="15"/>
  <c r="V469" i="15"/>
  <c r="V517" i="15"/>
  <c r="V565" i="15"/>
  <c r="V798" i="15"/>
  <c r="V846" i="15"/>
  <c r="V822" i="15"/>
  <c r="V882" i="15"/>
  <c r="V909" i="15"/>
  <c r="W373" i="15"/>
  <c r="W36" i="15"/>
  <c r="W421" i="15"/>
  <c r="W469" i="15"/>
  <c r="W517" i="15"/>
  <c r="W565" i="15"/>
  <c r="W798" i="15"/>
  <c r="W846" i="15"/>
  <c r="W822" i="15"/>
  <c r="W882" i="15"/>
  <c r="W909" i="15"/>
  <c r="X373" i="15"/>
  <c r="X36" i="15"/>
  <c r="X421" i="15"/>
  <c r="X469" i="15"/>
  <c r="X517" i="15"/>
  <c r="X565" i="15"/>
  <c r="X798" i="15"/>
  <c r="X846" i="15"/>
  <c r="X822" i="15"/>
  <c r="X882" i="15"/>
  <c r="X909" i="15"/>
  <c r="Y373" i="15"/>
  <c r="Y36" i="15"/>
  <c r="Y421" i="15"/>
  <c r="Y469" i="15"/>
  <c r="Y517" i="15"/>
  <c r="Y565" i="15"/>
  <c r="Y798" i="15"/>
  <c r="Y846" i="15"/>
  <c r="Y822" i="15"/>
  <c r="Y882" i="15"/>
  <c r="Y909" i="15"/>
  <c r="Z373" i="15"/>
  <c r="Z36" i="15"/>
  <c r="Z421" i="15"/>
  <c r="Z469" i="15"/>
  <c r="Z517" i="15"/>
  <c r="Z565" i="15"/>
  <c r="Z798" i="15"/>
  <c r="Z846" i="15"/>
  <c r="Z822" i="15"/>
  <c r="Z882" i="15"/>
  <c r="Z909" i="15"/>
  <c r="AA373" i="15"/>
  <c r="AA36" i="15"/>
  <c r="AA421" i="15"/>
  <c r="AA469" i="15"/>
  <c r="AA517" i="15"/>
  <c r="AA565" i="15"/>
  <c r="AA798" i="15"/>
  <c r="AA846" i="15"/>
  <c r="AA822" i="15"/>
  <c r="AA882" i="15"/>
  <c r="AA909" i="15"/>
  <c r="AB373" i="15"/>
  <c r="AB36" i="15"/>
  <c r="AB421" i="15"/>
  <c r="AB469" i="15"/>
  <c r="AB517" i="15"/>
  <c r="AB565" i="15"/>
  <c r="AB798" i="15"/>
  <c r="AB846" i="15"/>
  <c r="AB822" i="15"/>
  <c r="AB882" i="15"/>
  <c r="AB909" i="15"/>
  <c r="AC373" i="15"/>
  <c r="AC36" i="15"/>
  <c r="AC421" i="15"/>
  <c r="AC469" i="15"/>
  <c r="AC517" i="15"/>
  <c r="AC565" i="15"/>
  <c r="AC798" i="15"/>
  <c r="AC846" i="15"/>
  <c r="AC822" i="15"/>
  <c r="AC882" i="15"/>
  <c r="AC909" i="15"/>
  <c r="AD373" i="15"/>
  <c r="AD36" i="15"/>
  <c r="AD421" i="15"/>
  <c r="AD469" i="15"/>
  <c r="AD517" i="15"/>
  <c r="AD565" i="15"/>
  <c r="AD798" i="15"/>
  <c r="AD846" i="15"/>
  <c r="AD822" i="15"/>
  <c r="AD882" i="15"/>
  <c r="AD909" i="15"/>
  <c r="AE373" i="15"/>
  <c r="AE36" i="15"/>
  <c r="AE421" i="15"/>
  <c r="AE469" i="15"/>
  <c r="AE517" i="15"/>
  <c r="AE565" i="15"/>
  <c r="AE798" i="15"/>
  <c r="AE846" i="15"/>
  <c r="AE822" i="15"/>
  <c r="AE882" i="15"/>
  <c r="AE909" i="15"/>
  <c r="AF373" i="15"/>
  <c r="AF36" i="15"/>
  <c r="AF421" i="15"/>
  <c r="AF469" i="15"/>
  <c r="AF517" i="15"/>
  <c r="AF565" i="15"/>
  <c r="AF798" i="15"/>
  <c r="AF846" i="15"/>
  <c r="AF822" i="15"/>
  <c r="AF882" i="15"/>
  <c r="AF909" i="15"/>
  <c r="AG373" i="15"/>
  <c r="AG36" i="15"/>
  <c r="AG421" i="15"/>
  <c r="AG469" i="15"/>
  <c r="AG517" i="15"/>
  <c r="AG565" i="15"/>
  <c r="AG798" i="15"/>
  <c r="AG846" i="15"/>
  <c r="AG822" i="15"/>
  <c r="AG882" i="15"/>
  <c r="AG909" i="15"/>
  <c r="AH373" i="15"/>
  <c r="AH36" i="15"/>
  <c r="AH421" i="15"/>
  <c r="AH469" i="15"/>
  <c r="AH517" i="15"/>
  <c r="AH565" i="15"/>
  <c r="AH798" i="15"/>
  <c r="AH846" i="15"/>
  <c r="AH822" i="15"/>
  <c r="AH882" i="15"/>
  <c r="AH909" i="15"/>
  <c r="AI373" i="15"/>
  <c r="AI36" i="15"/>
  <c r="AI421" i="15"/>
  <c r="AI469" i="15"/>
  <c r="AI517" i="15"/>
  <c r="AI565" i="15"/>
  <c r="AI798" i="15"/>
  <c r="AI846" i="15"/>
  <c r="AI822" i="15"/>
  <c r="AI882" i="15"/>
  <c r="AI909" i="15"/>
  <c r="AJ373" i="15"/>
  <c r="AJ36" i="15"/>
  <c r="AJ421" i="15"/>
  <c r="AJ469" i="15"/>
  <c r="AJ517" i="15"/>
  <c r="AJ565" i="15"/>
  <c r="AJ798" i="15"/>
  <c r="AJ846" i="15"/>
  <c r="AJ822" i="15"/>
  <c r="AJ882" i="15"/>
  <c r="AJ909" i="15"/>
  <c r="AK373" i="15"/>
  <c r="AK36" i="15"/>
  <c r="AK421" i="15"/>
  <c r="AK469" i="15"/>
  <c r="AK517" i="15"/>
  <c r="AK565" i="15"/>
  <c r="AK798" i="15"/>
  <c r="AK846" i="15"/>
  <c r="AK822" i="15"/>
  <c r="AK882" i="15"/>
  <c r="AK909" i="15"/>
  <c r="AL373" i="15"/>
  <c r="AL36" i="15"/>
  <c r="AL421" i="15"/>
  <c r="AL469" i="15"/>
  <c r="AL517" i="15"/>
  <c r="AL565" i="15"/>
  <c r="AL798" i="15"/>
  <c r="AL846" i="15"/>
  <c r="AL822" i="15"/>
  <c r="AL882" i="15"/>
  <c r="AL909" i="15"/>
  <c r="AM373" i="15"/>
  <c r="AM36" i="15"/>
  <c r="AM421" i="15"/>
  <c r="AM469" i="15"/>
  <c r="AM517" i="15"/>
  <c r="AM565" i="15"/>
  <c r="AM798" i="15"/>
  <c r="AM846" i="15"/>
  <c r="AM822" i="15"/>
  <c r="AM882" i="15"/>
  <c r="AM909" i="15"/>
  <c r="AN373" i="15"/>
  <c r="AN36" i="15"/>
  <c r="AN421" i="15"/>
  <c r="AN469" i="15"/>
  <c r="AN517" i="15"/>
  <c r="AN565" i="15"/>
  <c r="AN798" i="15"/>
  <c r="AN846" i="15"/>
  <c r="AN822" i="15"/>
  <c r="AN882" i="15"/>
  <c r="AN909" i="15"/>
  <c r="AO373" i="15"/>
  <c r="AO36" i="15"/>
  <c r="AO421" i="15"/>
  <c r="AO469" i="15"/>
  <c r="AO517" i="15"/>
  <c r="AO565" i="15"/>
  <c r="AO798" i="15"/>
  <c r="AO846" i="15"/>
  <c r="AO822" i="15"/>
  <c r="AO882" i="15"/>
  <c r="AO909" i="15"/>
  <c r="AP373" i="15"/>
  <c r="AP36" i="15"/>
  <c r="AP421" i="15"/>
  <c r="AP469" i="15"/>
  <c r="AP517" i="15"/>
  <c r="AP565" i="15"/>
  <c r="AP798" i="15"/>
  <c r="AP846" i="15"/>
  <c r="AP822" i="15"/>
  <c r="AP882" i="15"/>
  <c r="AP909" i="15"/>
  <c r="AQ373" i="15"/>
  <c r="AQ36" i="15"/>
  <c r="AQ421" i="15"/>
  <c r="AQ469" i="15"/>
  <c r="AQ517" i="15"/>
  <c r="AQ565" i="15"/>
  <c r="AQ798" i="15"/>
  <c r="AQ846" i="15"/>
  <c r="AQ822" i="15"/>
  <c r="AQ882" i="15"/>
  <c r="AQ909" i="15"/>
  <c r="AR373" i="15"/>
  <c r="AR36" i="15"/>
  <c r="AR421" i="15"/>
  <c r="AR469" i="15"/>
  <c r="AR517" i="15"/>
  <c r="AR565" i="15"/>
  <c r="AR798" i="15"/>
  <c r="AR846" i="15"/>
  <c r="AR822" i="15"/>
  <c r="AR882" i="15"/>
  <c r="AR909" i="15"/>
  <c r="AS373" i="15"/>
  <c r="AS36" i="15"/>
  <c r="AS421" i="15"/>
  <c r="AS469" i="15"/>
  <c r="AS517" i="15"/>
  <c r="AS565" i="15"/>
  <c r="AS798" i="15"/>
  <c r="AS846" i="15"/>
  <c r="AS822" i="15"/>
  <c r="AS882" i="15"/>
  <c r="AS909" i="15"/>
  <c r="AT373" i="15"/>
  <c r="AT36" i="15"/>
  <c r="AT421" i="15"/>
  <c r="AT469" i="15"/>
  <c r="AT517" i="15"/>
  <c r="AT565" i="15"/>
  <c r="AT798" i="15"/>
  <c r="AT846" i="15"/>
  <c r="AT822" i="15"/>
  <c r="AT882" i="15"/>
  <c r="AT909" i="15"/>
  <c r="AU373" i="15"/>
  <c r="AU36" i="15"/>
  <c r="AU421" i="15"/>
  <c r="AU469" i="15"/>
  <c r="AU517" i="15"/>
  <c r="AU565" i="15"/>
  <c r="AU798" i="15"/>
  <c r="AU846" i="15"/>
  <c r="AU822" i="15"/>
  <c r="AU882" i="15"/>
  <c r="AU909" i="15"/>
  <c r="AV373" i="15"/>
  <c r="AV36" i="15"/>
  <c r="AV421" i="15"/>
  <c r="AV469" i="15"/>
  <c r="AV517" i="15"/>
  <c r="AV565" i="15"/>
  <c r="AV798" i="15"/>
  <c r="AV846" i="15"/>
  <c r="AV822" i="15"/>
  <c r="AV882" i="15"/>
  <c r="AV909" i="15"/>
  <c r="AW373" i="15"/>
  <c r="AW36" i="15"/>
  <c r="AW421" i="15"/>
  <c r="AW469" i="15"/>
  <c r="AW517" i="15"/>
  <c r="AW565" i="15"/>
  <c r="AW798" i="15"/>
  <c r="AW846" i="15"/>
  <c r="AW822" i="15"/>
  <c r="AW882" i="15"/>
  <c r="AW909" i="15"/>
  <c r="AX373" i="15"/>
  <c r="AX36" i="15"/>
  <c r="AX421" i="15"/>
  <c r="AX469" i="15"/>
  <c r="AX517" i="15"/>
  <c r="AX565" i="15"/>
  <c r="AX798" i="15"/>
  <c r="AX846" i="15"/>
  <c r="AX822" i="15"/>
  <c r="AX882" i="15"/>
  <c r="AX909" i="15"/>
  <c r="AY373" i="15"/>
  <c r="AY36" i="15"/>
  <c r="AY421" i="15"/>
  <c r="AY469" i="15"/>
  <c r="AY517" i="15"/>
  <c r="AY565" i="15"/>
  <c r="AY798" i="15"/>
  <c r="AY846" i="15"/>
  <c r="AY822" i="15"/>
  <c r="AY882" i="15"/>
  <c r="AY909" i="15"/>
  <c r="AZ373" i="15"/>
  <c r="AZ36" i="15"/>
  <c r="AZ421" i="15"/>
  <c r="AZ469" i="15"/>
  <c r="AZ517" i="15"/>
  <c r="AZ565" i="15"/>
  <c r="AZ798" i="15"/>
  <c r="AZ846" i="15"/>
  <c r="AZ822" i="15"/>
  <c r="AZ882" i="15"/>
  <c r="AZ909" i="15"/>
  <c r="BA373" i="15"/>
  <c r="BA36" i="15"/>
  <c r="BA421" i="15"/>
  <c r="BA469" i="15"/>
  <c r="BA517" i="15"/>
  <c r="BA565" i="15"/>
  <c r="BA798" i="15"/>
  <c r="BA846" i="15"/>
  <c r="BA822" i="15"/>
  <c r="BA882" i="15"/>
  <c r="BA909" i="15"/>
  <c r="BB373" i="15"/>
  <c r="BB36" i="15"/>
  <c r="BB421" i="15"/>
  <c r="BB469" i="15"/>
  <c r="BB517" i="15"/>
  <c r="BB565" i="15"/>
  <c r="BB798" i="15"/>
  <c r="BB846" i="15"/>
  <c r="BB822" i="15"/>
  <c r="BB882" i="15"/>
  <c r="BB909" i="15"/>
  <c r="BC373" i="15"/>
  <c r="BC36" i="15"/>
  <c r="BC421" i="15"/>
  <c r="BC469" i="15"/>
  <c r="BC517" i="15"/>
  <c r="BC565" i="15"/>
  <c r="BC798" i="15"/>
  <c r="BC846" i="15"/>
  <c r="BC822" i="15"/>
  <c r="BC882" i="15"/>
  <c r="BC909" i="15"/>
  <c r="BD373" i="15"/>
  <c r="BD36" i="15"/>
  <c r="BD421" i="15"/>
  <c r="BD469" i="15"/>
  <c r="BD517" i="15"/>
  <c r="BD565" i="15"/>
  <c r="BD798" i="15"/>
  <c r="BD846" i="15"/>
  <c r="BD822" i="15"/>
  <c r="BD882" i="15"/>
  <c r="BD909" i="15"/>
  <c r="E373" i="15"/>
  <c r="BE373" i="15"/>
  <c r="BE36" i="15"/>
  <c r="BE421" i="15"/>
  <c r="BE469" i="15"/>
  <c r="BE517" i="15"/>
  <c r="BE565" i="15"/>
  <c r="BE798" i="15"/>
  <c r="BE846" i="15"/>
  <c r="BE822" i="15"/>
  <c r="BE882" i="15"/>
  <c r="BE909" i="15"/>
  <c r="BF373" i="15"/>
  <c r="BF36" i="15"/>
  <c r="BF421" i="15"/>
  <c r="BF469" i="15"/>
  <c r="BF517" i="15"/>
  <c r="BF565" i="15"/>
  <c r="BF798" i="15"/>
  <c r="BF846" i="15"/>
  <c r="BF822" i="15"/>
  <c r="BF882" i="15"/>
  <c r="BF909" i="15"/>
  <c r="BG373" i="15"/>
  <c r="E36" i="15"/>
  <c r="F36" i="15"/>
  <c r="BG36" i="15"/>
  <c r="BG421" i="15"/>
  <c r="BG469" i="15"/>
  <c r="BG517" i="15"/>
  <c r="BG565" i="15"/>
  <c r="BG798" i="15"/>
  <c r="BG846" i="15"/>
  <c r="BG822" i="15"/>
  <c r="BG882" i="15"/>
  <c r="BG909" i="15"/>
  <c r="BH373" i="15"/>
  <c r="BH36" i="15"/>
  <c r="BH421" i="15"/>
  <c r="BH469" i="15"/>
  <c r="BH517" i="15"/>
  <c r="BH565" i="15"/>
  <c r="BH798" i="15"/>
  <c r="BH846" i="15"/>
  <c r="BH822" i="15"/>
  <c r="BH882" i="15"/>
  <c r="BH909" i="15"/>
  <c r="BI373" i="15"/>
  <c r="BI36" i="15"/>
  <c r="BI421" i="15"/>
  <c r="BI469" i="15"/>
  <c r="BI517" i="15"/>
  <c r="BI565" i="15"/>
  <c r="BI798" i="15"/>
  <c r="BI846" i="15"/>
  <c r="BI822" i="15"/>
  <c r="BI882" i="15"/>
  <c r="BI909" i="15"/>
  <c r="BJ373" i="15"/>
  <c r="BJ36" i="15"/>
  <c r="BJ421" i="15"/>
  <c r="BJ469" i="15"/>
  <c r="BJ517" i="15"/>
  <c r="BJ565" i="15"/>
  <c r="BJ798" i="15"/>
  <c r="BJ846" i="15"/>
  <c r="BJ822" i="15"/>
  <c r="BJ882" i="15"/>
  <c r="BJ909" i="15"/>
  <c r="BK373" i="15"/>
  <c r="BK36" i="15"/>
  <c r="BK421" i="15"/>
  <c r="BK469" i="15"/>
  <c r="BK517" i="15"/>
  <c r="BK565" i="15"/>
  <c r="BK798" i="15"/>
  <c r="BK846" i="15"/>
  <c r="BK822" i="15"/>
  <c r="BK882" i="15"/>
  <c r="BK909" i="15"/>
  <c r="BL373" i="15"/>
  <c r="BL36" i="15"/>
  <c r="BL421" i="15"/>
  <c r="BL469" i="15"/>
  <c r="BL517" i="15"/>
  <c r="BL565" i="15"/>
  <c r="BL798" i="15"/>
  <c r="BL846" i="15"/>
  <c r="BL822" i="15"/>
  <c r="BL882" i="15"/>
  <c r="BL909" i="15"/>
  <c r="BM373" i="15"/>
  <c r="BM36" i="15"/>
  <c r="BM421" i="15"/>
  <c r="BM469" i="15"/>
  <c r="BM517" i="15"/>
  <c r="BM565" i="15"/>
  <c r="BM798" i="15"/>
  <c r="BM846" i="15"/>
  <c r="BM822" i="15"/>
  <c r="BM882" i="15"/>
  <c r="BM909" i="15"/>
  <c r="BN373" i="15"/>
  <c r="BN36" i="15"/>
  <c r="BN421" i="15"/>
  <c r="BN469" i="15"/>
  <c r="BN517" i="15"/>
  <c r="BN565" i="15"/>
  <c r="BN798" i="15"/>
  <c r="BN846" i="15"/>
  <c r="BN822" i="15"/>
  <c r="BN882" i="15"/>
  <c r="BN909" i="15"/>
  <c r="BO373" i="15"/>
  <c r="BO36" i="15"/>
  <c r="BO421" i="15"/>
  <c r="BO469" i="15"/>
  <c r="BO517" i="15"/>
  <c r="BO565" i="15"/>
  <c r="BO798" i="15"/>
  <c r="BO846" i="15"/>
  <c r="BO822" i="15"/>
  <c r="BO882" i="15"/>
  <c r="BO909" i="15"/>
  <c r="BP373" i="15"/>
  <c r="BP36" i="15"/>
  <c r="BP421" i="15"/>
  <c r="BP469" i="15"/>
  <c r="BP517" i="15"/>
  <c r="BP565" i="15"/>
  <c r="BP798" i="15"/>
  <c r="BP846" i="15"/>
  <c r="BP822" i="15"/>
  <c r="BP882" i="15"/>
  <c r="BP909" i="15"/>
  <c r="BQ373" i="15"/>
  <c r="BQ36" i="15"/>
  <c r="BQ421" i="15"/>
  <c r="BQ469" i="15"/>
  <c r="BQ517" i="15"/>
  <c r="BQ565" i="15"/>
  <c r="BQ798" i="15"/>
  <c r="BQ846" i="15"/>
  <c r="BQ822" i="15"/>
  <c r="BQ882" i="15"/>
  <c r="BQ909" i="15"/>
  <c r="BR373" i="15"/>
  <c r="BR36" i="15"/>
  <c r="BR421" i="15"/>
  <c r="BR469" i="15"/>
  <c r="BR517" i="15"/>
  <c r="BR565" i="15"/>
  <c r="BR798" i="15"/>
  <c r="BR846" i="15"/>
  <c r="BR822" i="15"/>
  <c r="BR882" i="15"/>
  <c r="BR909" i="15"/>
  <c r="BS373" i="15"/>
  <c r="BS36" i="15"/>
  <c r="BS421" i="15"/>
  <c r="BS469" i="15"/>
  <c r="BS517" i="15"/>
  <c r="BS565" i="15"/>
  <c r="BS798" i="15"/>
  <c r="BS846" i="15"/>
  <c r="BS822" i="15"/>
  <c r="BS882" i="15"/>
  <c r="BS909" i="15"/>
  <c r="BT373" i="15"/>
  <c r="BT36" i="15"/>
  <c r="BT421" i="15"/>
  <c r="BT469" i="15"/>
  <c r="BT517" i="15"/>
  <c r="BT565" i="15"/>
  <c r="BT798" i="15"/>
  <c r="BT846" i="15"/>
  <c r="BT822" i="15"/>
  <c r="BT882" i="15"/>
  <c r="BT909" i="15"/>
  <c r="BU373" i="15"/>
  <c r="BU36" i="15"/>
  <c r="BU421" i="15"/>
  <c r="BU469" i="15"/>
  <c r="BU517" i="15"/>
  <c r="BU565" i="15"/>
  <c r="BU798" i="15"/>
  <c r="BU846" i="15"/>
  <c r="BU822" i="15"/>
  <c r="BU882" i="15"/>
  <c r="BU909" i="15"/>
  <c r="BV373" i="15"/>
  <c r="BV36" i="15"/>
  <c r="BV421" i="15"/>
  <c r="BV469" i="15"/>
  <c r="BV517" i="15"/>
  <c r="BV565" i="15"/>
  <c r="BV798" i="15"/>
  <c r="BV846" i="15"/>
  <c r="BV822" i="15"/>
  <c r="BV882" i="15"/>
  <c r="BV909" i="15"/>
  <c r="BW373" i="15"/>
  <c r="BW36" i="15"/>
  <c r="BW421" i="15"/>
  <c r="BW469" i="15"/>
  <c r="BW517" i="15"/>
  <c r="BW565" i="15"/>
  <c r="BW798" i="15"/>
  <c r="BW846" i="15"/>
  <c r="BW822" i="15"/>
  <c r="BW882" i="15"/>
  <c r="BW909" i="15"/>
  <c r="BX373" i="15"/>
  <c r="BX36" i="15"/>
  <c r="BX421" i="15"/>
  <c r="BX469" i="15"/>
  <c r="BX517" i="15"/>
  <c r="BX565" i="15"/>
  <c r="BX798" i="15"/>
  <c r="BX846" i="15"/>
  <c r="BX822" i="15"/>
  <c r="BX882" i="15"/>
  <c r="BX909" i="15"/>
  <c r="BY373" i="15"/>
  <c r="BY36" i="15"/>
  <c r="BY421" i="15"/>
  <c r="BY469" i="15"/>
  <c r="BY517" i="15"/>
  <c r="BY565" i="15"/>
  <c r="BY798" i="15"/>
  <c r="BY846" i="15"/>
  <c r="BY822" i="15"/>
  <c r="BY882" i="15"/>
  <c r="BY909" i="15"/>
  <c r="BZ373" i="15"/>
  <c r="BZ36" i="15"/>
  <c r="BZ421" i="15"/>
  <c r="BZ469" i="15"/>
  <c r="BZ517" i="15"/>
  <c r="BZ565" i="15"/>
  <c r="BZ798" i="15"/>
  <c r="BZ846" i="15"/>
  <c r="BZ822" i="15"/>
  <c r="BZ882" i="15"/>
  <c r="BZ909" i="15"/>
  <c r="CA373" i="15"/>
  <c r="CA36" i="15"/>
  <c r="CA421" i="15"/>
  <c r="CA469" i="15"/>
  <c r="CA517" i="15"/>
  <c r="CA565" i="15"/>
  <c r="CA798" i="15"/>
  <c r="CA846" i="15"/>
  <c r="CA822" i="15"/>
  <c r="CA882" i="15"/>
  <c r="CA909" i="15"/>
  <c r="CB373" i="15"/>
  <c r="CB36" i="15"/>
  <c r="CB421" i="15"/>
  <c r="CB469" i="15"/>
  <c r="CB517" i="15"/>
  <c r="CB565" i="15"/>
  <c r="CB798" i="15"/>
  <c r="CB846" i="15"/>
  <c r="CB822" i="15"/>
  <c r="CB882" i="15"/>
  <c r="CB909" i="15"/>
  <c r="CC373" i="15"/>
  <c r="CC36" i="15"/>
  <c r="CC421" i="15"/>
  <c r="CC469" i="15"/>
  <c r="CC517" i="15"/>
  <c r="CC565" i="15"/>
  <c r="CC798" i="15"/>
  <c r="CC846" i="15"/>
  <c r="CC822" i="15"/>
  <c r="CC882" i="15"/>
  <c r="CC909" i="15"/>
  <c r="CD373" i="15"/>
  <c r="CD36" i="15"/>
  <c r="CD421" i="15"/>
  <c r="CD469" i="15"/>
  <c r="CD517" i="15"/>
  <c r="CD565" i="15"/>
  <c r="CD798" i="15"/>
  <c r="CD846" i="15"/>
  <c r="CD822" i="15"/>
  <c r="CD882" i="15"/>
  <c r="CD909" i="15"/>
  <c r="CE373" i="15"/>
  <c r="CE36" i="15"/>
  <c r="CE421" i="15"/>
  <c r="CE469" i="15"/>
  <c r="CE517" i="15"/>
  <c r="CE565" i="15"/>
  <c r="CE798" i="15"/>
  <c r="CE846" i="15"/>
  <c r="CE822" i="15"/>
  <c r="CE882" i="15"/>
  <c r="CE909" i="15"/>
  <c r="CF373" i="15"/>
  <c r="CF36" i="15"/>
  <c r="CF421" i="15"/>
  <c r="CF469" i="15"/>
  <c r="CF517" i="15"/>
  <c r="CF565" i="15"/>
  <c r="CF798" i="15"/>
  <c r="CF846" i="15"/>
  <c r="CF822" i="15"/>
  <c r="CF882" i="15"/>
  <c r="CF909" i="15"/>
  <c r="CG373" i="15"/>
  <c r="CG36" i="15"/>
  <c r="CG421" i="15"/>
  <c r="CG469" i="15"/>
  <c r="CG517" i="15"/>
  <c r="CG565" i="15"/>
  <c r="CG798" i="15"/>
  <c r="CG846" i="15"/>
  <c r="CG822" i="15"/>
  <c r="CG882" i="15"/>
  <c r="CG909" i="15"/>
  <c r="CH373" i="15"/>
  <c r="CH36" i="15"/>
  <c r="CH421" i="15"/>
  <c r="CH469" i="15"/>
  <c r="CH517" i="15"/>
  <c r="CH565" i="15"/>
  <c r="CH798" i="15"/>
  <c r="CH846" i="15"/>
  <c r="CH822" i="15"/>
  <c r="CH882" i="15"/>
  <c r="CH909" i="15"/>
  <c r="CI373" i="15"/>
  <c r="CI36" i="15"/>
  <c r="CI421" i="15"/>
  <c r="CI469" i="15"/>
  <c r="CI517" i="15"/>
  <c r="CI565" i="15"/>
  <c r="CI798" i="15"/>
  <c r="CI846" i="15"/>
  <c r="CI822" i="15"/>
  <c r="CI882" i="15"/>
  <c r="CI909" i="15"/>
  <c r="CJ373" i="15"/>
  <c r="CJ36" i="15"/>
  <c r="CJ421" i="15"/>
  <c r="CJ469" i="15"/>
  <c r="CJ517" i="15"/>
  <c r="CJ565" i="15"/>
  <c r="CJ798" i="15"/>
  <c r="CJ846" i="15"/>
  <c r="CJ822" i="15"/>
  <c r="CJ882" i="15"/>
  <c r="CJ909" i="15"/>
  <c r="CK373" i="15"/>
  <c r="CK36" i="15"/>
  <c r="CK421" i="15"/>
  <c r="CK469" i="15"/>
  <c r="CK517" i="15"/>
  <c r="CK565" i="15"/>
  <c r="CK798" i="15"/>
  <c r="CK846" i="15"/>
  <c r="CK822" i="15"/>
  <c r="CK882" i="15"/>
  <c r="CK909" i="15"/>
  <c r="CL373" i="15"/>
  <c r="CL36" i="15"/>
  <c r="CL421" i="15"/>
  <c r="CL469" i="15"/>
  <c r="CL517" i="15"/>
  <c r="CL565" i="15"/>
  <c r="CL798" i="15"/>
  <c r="CL846" i="15"/>
  <c r="CL822" i="15"/>
  <c r="CL882" i="15"/>
  <c r="CL909" i="15"/>
  <c r="CM373" i="15"/>
  <c r="CM36" i="15"/>
  <c r="CM421" i="15"/>
  <c r="CM469" i="15"/>
  <c r="CM517" i="15"/>
  <c r="CM565" i="15"/>
  <c r="CM798" i="15"/>
  <c r="CM846" i="15"/>
  <c r="CM822" i="15"/>
  <c r="CM882" i="15"/>
  <c r="CM909" i="15"/>
  <c r="CN373" i="15"/>
  <c r="CN36" i="15"/>
  <c r="CN421" i="15"/>
  <c r="CN469" i="15"/>
  <c r="CN517" i="15"/>
  <c r="CN565" i="15"/>
  <c r="CN798" i="15"/>
  <c r="CN846" i="15"/>
  <c r="CN822" i="15"/>
  <c r="CN882" i="15"/>
  <c r="CN909" i="15"/>
  <c r="CO373" i="15"/>
  <c r="CO36" i="15"/>
  <c r="CO421" i="15"/>
  <c r="CO469" i="15"/>
  <c r="CO517" i="15"/>
  <c r="CO565" i="15"/>
  <c r="CO798" i="15"/>
  <c r="CO846" i="15"/>
  <c r="CO822" i="15"/>
  <c r="CO882" i="15"/>
  <c r="CO909" i="15"/>
  <c r="CP373" i="15"/>
  <c r="CP36" i="15"/>
  <c r="CP421" i="15"/>
  <c r="CP469" i="15"/>
  <c r="CP517" i="15"/>
  <c r="CP565" i="15"/>
  <c r="CP798" i="15"/>
  <c r="CP846" i="15"/>
  <c r="CP822" i="15"/>
  <c r="CP882" i="15"/>
  <c r="CP909" i="15"/>
  <c r="CQ373" i="15"/>
  <c r="CQ36" i="15"/>
  <c r="CQ421" i="15"/>
  <c r="CQ469" i="15"/>
  <c r="CQ517" i="15"/>
  <c r="CQ565" i="15"/>
  <c r="CQ798" i="15"/>
  <c r="CQ846" i="15"/>
  <c r="CQ822" i="15"/>
  <c r="CQ882" i="15"/>
  <c r="CQ909" i="15"/>
  <c r="CR373" i="15"/>
  <c r="CR36" i="15"/>
  <c r="CR421" i="15"/>
  <c r="CR469" i="15"/>
  <c r="CR517" i="15"/>
  <c r="CR565" i="15"/>
  <c r="CR798" i="15"/>
  <c r="CR846" i="15"/>
  <c r="CR822" i="15"/>
  <c r="CR882" i="15"/>
  <c r="CR909" i="15"/>
  <c r="CS373" i="15"/>
  <c r="CS36" i="15"/>
  <c r="CS421" i="15"/>
  <c r="CS469" i="15"/>
  <c r="CS517" i="15"/>
  <c r="CS565" i="15"/>
  <c r="CS798" i="15"/>
  <c r="CS846" i="15"/>
  <c r="CS822" i="15"/>
  <c r="CS882" i="15"/>
  <c r="CS909" i="15"/>
  <c r="CT373" i="15"/>
  <c r="CT36" i="15"/>
  <c r="CT421" i="15"/>
  <c r="CT469" i="15"/>
  <c r="CT517" i="15"/>
  <c r="CT565" i="15"/>
  <c r="CT798" i="15"/>
  <c r="CT846" i="15"/>
  <c r="CT822" i="15"/>
  <c r="CT882" i="15"/>
  <c r="CT909" i="15"/>
  <c r="CU373" i="15"/>
  <c r="CU36" i="15"/>
  <c r="CU421" i="15"/>
  <c r="CU469" i="15"/>
  <c r="CU517" i="15"/>
  <c r="CU565" i="15"/>
  <c r="CU798" i="15"/>
  <c r="CU846" i="15"/>
  <c r="CU822" i="15"/>
  <c r="CU882" i="15"/>
  <c r="CU909" i="15"/>
  <c r="CV373" i="15"/>
  <c r="CV36" i="15"/>
  <c r="CV421" i="15"/>
  <c r="CV469" i="15"/>
  <c r="CV517" i="15"/>
  <c r="CV565" i="15"/>
  <c r="CV798" i="15"/>
  <c r="CV846" i="15"/>
  <c r="CV822" i="15"/>
  <c r="CV882" i="15"/>
  <c r="CV909" i="15"/>
  <c r="CW373" i="15"/>
  <c r="CW36" i="15"/>
  <c r="CW421" i="15"/>
  <c r="CW469" i="15"/>
  <c r="CW517" i="15"/>
  <c r="CW565" i="15"/>
  <c r="CW798" i="15"/>
  <c r="CW846" i="15"/>
  <c r="CW822" i="15"/>
  <c r="CW882" i="15"/>
  <c r="CW909" i="15"/>
  <c r="CX373" i="15"/>
  <c r="CX36" i="15"/>
  <c r="CX421" i="15"/>
  <c r="CX469" i="15"/>
  <c r="CX517" i="15"/>
  <c r="CX565" i="15"/>
  <c r="CX798" i="15"/>
  <c r="CX846" i="15"/>
  <c r="CX822" i="15"/>
  <c r="CX882" i="15"/>
  <c r="CX909" i="15"/>
  <c r="CY373" i="15"/>
  <c r="CY36" i="15"/>
  <c r="CY421" i="15"/>
  <c r="CY469" i="15"/>
  <c r="CY517" i="15"/>
  <c r="CY565" i="15"/>
  <c r="CY798" i="15"/>
  <c r="CY846" i="15"/>
  <c r="CY822" i="15"/>
  <c r="CY882" i="15"/>
  <c r="CY909" i="15"/>
  <c r="CZ373" i="15"/>
  <c r="CZ36" i="15"/>
  <c r="CZ421" i="15"/>
  <c r="CZ469" i="15"/>
  <c r="CZ517" i="15"/>
  <c r="CZ565" i="15"/>
  <c r="CZ798" i="15"/>
  <c r="CZ846" i="15"/>
  <c r="CZ822" i="15"/>
  <c r="CZ882" i="15"/>
  <c r="CZ909" i="15"/>
  <c r="DA373" i="15"/>
  <c r="DA36" i="15"/>
  <c r="DA421" i="15"/>
  <c r="DA469" i="15"/>
  <c r="DA517" i="15"/>
  <c r="DA565" i="15"/>
  <c r="DA798" i="15"/>
  <c r="DA846" i="15"/>
  <c r="DA822" i="15"/>
  <c r="DA882" i="15"/>
  <c r="DA909" i="15"/>
  <c r="DB373" i="15"/>
  <c r="DB36" i="15"/>
  <c r="DB421" i="15"/>
  <c r="DB469" i="15"/>
  <c r="DB517" i="15"/>
  <c r="DB565" i="15"/>
  <c r="DB798" i="15"/>
  <c r="DB846" i="15"/>
  <c r="DB822" i="15"/>
  <c r="DB882" i="15"/>
  <c r="DB909" i="15"/>
  <c r="DC373" i="15"/>
  <c r="DC36" i="15"/>
  <c r="DC421" i="15"/>
  <c r="DC469" i="15"/>
  <c r="DC517" i="15"/>
  <c r="DC565" i="15"/>
  <c r="DC798" i="15"/>
  <c r="DC846" i="15"/>
  <c r="DC822" i="15"/>
  <c r="DC882" i="15"/>
  <c r="DC909" i="15"/>
  <c r="DD373" i="15"/>
  <c r="DD36" i="15"/>
  <c r="DD421" i="15"/>
  <c r="DD469" i="15"/>
  <c r="DD517" i="15"/>
  <c r="DD565" i="15"/>
  <c r="DD798" i="15"/>
  <c r="DD846" i="15"/>
  <c r="DD822" i="15"/>
  <c r="DD882" i="15"/>
  <c r="DD909" i="15"/>
  <c r="DE373" i="15"/>
  <c r="DE36" i="15"/>
  <c r="DE421" i="15"/>
  <c r="DE469" i="15"/>
  <c r="DE517" i="15"/>
  <c r="DE565" i="15"/>
  <c r="DE798" i="15"/>
  <c r="DE846" i="15"/>
  <c r="DE822" i="15"/>
  <c r="DE882" i="15"/>
  <c r="DE909" i="15"/>
  <c r="DF373" i="15"/>
  <c r="DF36" i="15"/>
  <c r="DF421" i="15"/>
  <c r="DF469" i="15"/>
  <c r="DF517" i="15"/>
  <c r="DF565" i="15"/>
  <c r="DF798" i="15"/>
  <c r="DF846" i="15"/>
  <c r="DF822" i="15"/>
  <c r="DF882" i="15"/>
  <c r="DF909" i="15"/>
  <c r="DG373" i="15"/>
  <c r="DG36" i="15"/>
  <c r="DG421" i="15"/>
  <c r="DG469" i="15"/>
  <c r="DG517" i="15"/>
  <c r="DG565" i="15"/>
  <c r="DG798" i="15"/>
  <c r="DG846" i="15"/>
  <c r="DG822" i="15"/>
  <c r="DG882" i="15"/>
  <c r="DG909" i="15"/>
  <c r="DH373" i="15"/>
  <c r="DH36" i="15"/>
  <c r="DH421" i="15"/>
  <c r="DH469" i="15"/>
  <c r="DH517" i="15"/>
  <c r="DH565" i="15"/>
  <c r="DH798" i="15"/>
  <c r="DH846" i="15"/>
  <c r="DH822" i="15"/>
  <c r="DH882" i="15"/>
  <c r="DH909" i="15"/>
  <c r="DI373" i="15"/>
  <c r="DI36" i="15"/>
  <c r="DI421" i="15"/>
  <c r="DI469" i="15"/>
  <c r="DI517" i="15"/>
  <c r="DI565" i="15"/>
  <c r="DI798" i="15"/>
  <c r="DI846" i="15"/>
  <c r="DI822" i="15"/>
  <c r="DI882" i="15"/>
  <c r="DI909" i="15"/>
  <c r="DJ373" i="15"/>
  <c r="DJ36" i="15"/>
  <c r="DJ421" i="15"/>
  <c r="DJ469" i="15"/>
  <c r="DJ517" i="15"/>
  <c r="DJ565" i="15"/>
  <c r="DJ798" i="15"/>
  <c r="DJ846" i="15"/>
  <c r="DJ822" i="15"/>
  <c r="DJ882" i="15"/>
  <c r="DJ909" i="15"/>
  <c r="DK373" i="15"/>
  <c r="DK36" i="15"/>
  <c r="DK421" i="15"/>
  <c r="DK469" i="15"/>
  <c r="DK517" i="15"/>
  <c r="DK565" i="15"/>
  <c r="DK798" i="15"/>
  <c r="DK846" i="15"/>
  <c r="DK822" i="15"/>
  <c r="DK882" i="15"/>
  <c r="DK909" i="15"/>
  <c r="DL373" i="15"/>
  <c r="DL36" i="15"/>
  <c r="DL421" i="15"/>
  <c r="DL469" i="15"/>
  <c r="DL517" i="15"/>
  <c r="DL565" i="15"/>
  <c r="DL798" i="15"/>
  <c r="DL846" i="15"/>
  <c r="DL822" i="15"/>
  <c r="DL882" i="15"/>
  <c r="DL909" i="15"/>
  <c r="DM373" i="15"/>
  <c r="DM36" i="15"/>
  <c r="DM421" i="15"/>
  <c r="DM469" i="15"/>
  <c r="DM517" i="15"/>
  <c r="DM565" i="15"/>
  <c r="DM798" i="15"/>
  <c r="DM846" i="15"/>
  <c r="DM822" i="15"/>
  <c r="DM882" i="15"/>
  <c r="DM909" i="15"/>
  <c r="DN373" i="15"/>
  <c r="DN36" i="15"/>
  <c r="DN421" i="15"/>
  <c r="DN469" i="15"/>
  <c r="DN517" i="15"/>
  <c r="DN565" i="15"/>
  <c r="DN798" i="15"/>
  <c r="DN846" i="15"/>
  <c r="DN822" i="15"/>
  <c r="DN882" i="15"/>
  <c r="DN909" i="15"/>
  <c r="DO373" i="15"/>
  <c r="DO36" i="15"/>
  <c r="DO421" i="15"/>
  <c r="DO469" i="15"/>
  <c r="DO517" i="15"/>
  <c r="DO565" i="15"/>
  <c r="DO798" i="15"/>
  <c r="DO846" i="15"/>
  <c r="DO822" i="15"/>
  <c r="DO882" i="15"/>
  <c r="DO909" i="15"/>
  <c r="DP373" i="15"/>
  <c r="DP36" i="15"/>
  <c r="DP421" i="15"/>
  <c r="DP469" i="15"/>
  <c r="DP517" i="15"/>
  <c r="DP565" i="15"/>
  <c r="DP798" i="15"/>
  <c r="DP846" i="15"/>
  <c r="DP822" i="15"/>
  <c r="DP882" i="15"/>
  <c r="DP909" i="15"/>
  <c r="DQ373" i="15"/>
  <c r="DQ36" i="15"/>
  <c r="DQ421" i="15"/>
  <c r="DQ469" i="15"/>
  <c r="DQ517" i="15"/>
  <c r="DQ565" i="15"/>
  <c r="DQ798" i="15"/>
  <c r="DQ846" i="15"/>
  <c r="DQ822" i="15"/>
  <c r="DQ882" i="15"/>
  <c r="DQ909" i="15"/>
  <c r="DR373" i="15"/>
  <c r="DR36" i="15"/>
  <c r="DR421" i="15"/>
  <c r="DR469" i="15"/>
  <c r="DR517" i="15"/>
  <c r="DR565" i="15"/>
  <c r="DR798" i="15"/>
  <c r="DR846" i="15"/>
  <c r="DR822" i="15"/>
  <c r="DR882" i="15"/>
  <c r="DR909" i="15"/>
  <c r="DS373" i="15"/>
  <c r="DS36" i="15"/>
  <c r="DS421" i="15"/>
  <c r="DS469" i="15"/>
  <c r="DS517" i="15"/>
  <c r="DS565" i="15"/>
  <c r="DS798" i="15"/>
  <c r="DS846" i="15"/>
  <c r="DS822" i="15"/>
  <c r="DS882" i="15"/>
  <c r="DS909" i="15"/>
  <c r="DT373" i="15"/>
  <c r="DT36" i="15"/>
  <c r="DT421" i="15"/>
  <c r="DT469" i="15"/>
  <c r="DT517" i="15"/>
  <c r="DT565" i="15"/>
  <c r="DT798" i="15"/>
  <c r="DT846" i="15"/>
  <c r="DT822" i="15"/>
  <c r="DT882" i="15"/>
  <c r="DT909" i="15"/>
  <c r="DU373" i="15"/>
  <c r="DU36" i="15"/>
  <c r="DU421" i="15"/>
  <c r="DU469" i="15"/>
  <c r="DU517" i="15"/>
  <c r="DU565" i="15"/>
  <c r="DU798" i="15"/>
  <c r="DU846" i="15"/>
  <c r="DU822" i="15"/>
  <c r="DU882" i="15"/>
  <c r="DU909" i="15"/>
  <c r="DV373" i="15"/>
  <c r="DV36" i="15"/>
  <c r="DV421" i="15"/>
  <c r="DV469" i="15"/>
  <c r="DV517" i="15"/>
  <c r="DV565" i="15"/>
  <c r="DV798" i="15"/>
  <c r="DV846" i="15"/>
  <c r="DV822" i="15"/>
  <c r="DV882" i="15"/>
  <c r="DV909" i="15"/>
  <c r="DW373" i="15"/>
  <c r="DW36" i="15"/>
  <c r="DW421" i="15"/>
  <c r="DW469" i="15"/>
  <c r="DW517" i="15"/>
  <c r="DW565" i="15"/>
  <c r="DW798" i="15"/>
  <c r="DW846" i="15"/>
  <c r="DW822" i="15"/>
  <c r="DW882" i="15"/>
  <c r="DW909" i="15"/>
  <c r="DX373" i="15"/>
  <c r="DX36" i="15"/>
  <c r="DX421" i="15"/>
  <c r="DX469" i="15"/>
  <c r="DX517" i="15"/>
  <c r="DX565" i="15"/>
  <c r="DX798" i="15"/>
  <c r="DX846" i="15"/>
  <c r="DX822" i="15"/>
  <c r="DX882" i="15"/>
  <c r="DX909" i="15"/>
  <c r="DY373" i="15"/>
  <c r="DY36" i="15"/>
  <c r="DY421" i="15"/>
  <c r="DY469" i="15"/>
  <c r="DY517" i="15"/>
  <c r="DY565" i="15"/>
  <c r="DY798" i="15"/>
  <c r="DY846" i="15"/>
  <c r="DY822" i="15"/>
  <c r="DY882" i="15"/>
  <c r="DY909" i="15"/>
  <c r="G909" i="15"/>
  <c r="D936" i="15"/>
  <c r="E936" i="15"/>
  <c r="F936" i="15"/>
  <c r="I936" i="15"/>
  <c r="J374" i="15"/>
  <c r="J37" i="15"/>
  <c r="J422" i="15"/>
  <c r="J470" i="15"/>
  <c r="J518" i="15"/>
  <c r="J566" i="15"/>
  <c r="J799" i="15"/>
  <c r="J847" i="15"/>
  <c r="J823" i="15"/>
  <c r="J883" i="15"/>
  <c r="J910" i="15"/>
  <c r="K374" i="15"/>
  <c r="K37" i="15"/>
  <c r="K422" i="15"/>
  <c r="K470" i="15"/>
  <c r="K518" i="15"/>
  <c r="K566" i="15"/>
  <c r="K799" i="15"/>
  <c r="K847" i="15"/>
  <c r="K823" i="15"/>
  <c r="K883" i="15"/>
  <c r="K910" i="15"/>
  <c r="L374" i="15"/>
  <c r="L37" i="15"/>
  <c r="L422" i="15"/>
  <c r="L470" i="15"/>
  <c r="L518" i="15"/>
  <c r="L566" i="15"/>
  <c r="L799" i="15"/>
  <c r="L847" i="15"/>
  <c r="L823" i="15"/>
  <c r="L883" i="15"/>
  <c r="L910" i="15"/>
  <c r="M374" i="15"/>
  <c r="M37" i="15"/>
  <c r="M422" i="15"/>
  <c r="M470" i="15"/>
  <c r="M518" i="15"/>
  <c r="M566" i="15"/>
  <c r="M799" i="15"/>
  <c r="M847" i="15"/>
  <c r="M823" i="15"/>
  <c r="M883" i="15"/>
  <c r="M910" i="15"/>
  <c r="N374" i="15"/>
  <c r="N37" i="15"/>
  <c r="N422" i="15"/>
  <c r="N470" i="15"/>
  <c r="N518" i="15"/>
  <c r="N566" i="15"/>
  <c r="N799" i="15"/>
  <c r="N847" i="15"/>
  <c r="N823" i="15"/>
  <c r="N883" i="15"/>
  <c r="N910" i="15"/>
  <c r="O374" i="15"/>
  <c r="O37" i="15"/>
  <c r="O422" i="15"/>
  <c r="O470" i="15"/>
  <c r="O518" i="15"/>
  <c r="O566" i="15"/>
  <c r="O799" i="15"/>
  <c r="O847" i="15"/>
  <c r="O823" i="15"/>
  <c r="O883" i="15"/>
  <c r="O910" i="15"/>
  <c r="P374" i="15"/>
  <c r="P37" i="15"/>
  <c r="P422" i="15"/>
  <c r="P470" i="15"/>
  <c r="P518" i="15"/>
  <c r="P566" i="15"/>
  <c r="P799" i="15"/>
  <c r="P847" i="15"/>
  <c r="P823" i="15"/>
  <c r="P883" i="15"/>
  <c r="P910" i="15"/>
  <c r="Q374" i="15"/>
  <c r="Q37" i="15"/>
  <c r="Q422" i="15"/>
  <c r="Q470" i="15"/>
  <c r="Q518" i="15"/>
  <c r="Q566" i="15"/>
  <c r="Q799" i="15"/>
  <c r="Q847" i="15"/>
  <c r="Q823" i="15"/>
  <c r="Q883" i="15"/>
  <c r="Q910" i="15"/>
  <c r="R374" i="15"/>
  <c r="R37" i="15"/>
  <c r="R422" i="15"/>
  <c r="R470" i="15"/>
  <c r="R518" i="15"/>
  <c r="R566" i="15"/>
  <c r="R799" i="15"/>
  <c r="R847" i="15"/>
  <c r="R823" i="15"/>
  <c r="R883" i="15"/>
  <c r="R910" i="15"/>
  <c r="S374" i="15"/>
  <c r="S37" i="15"/>
  <c r="S422" i="15"/>
  <c r="S470" i="15"/>
  <c r="S518" i="15"/>
  <c r="S566" i="15"/>
  <c r="S799" i="15"/>
  <c r="S847" i="15"/>
  <c r="S823" i="15"/>
  <c r="S883" i="15"/>
  <c r="S910" i="15"/>
  <c r="T374" i="15"/>
  <c r="T37" i="15"/>
  <c r="T422" i="15"/>
  <c r="T470" i="15"/>
  <c r="T518" i="15"/>
  <c r="T566" i="15"/>
  <c r="T799" i="15"/>
  <c r="T847" i="15"/>
  <c r="T823" i="15"/>
  <c r="T883" i="15"/>
  <c r="T910" i="15"/>
  <c r="U374" i="15"/>
  <c r="U37" i="15"/>
  <c r="U422" i="15"/>
  <c r="U470" i="15"/>
  <c r="U518" i="15"/>
  <c r="U566" i="15"/>
  <c r="U799" i="15"/>
  <c r="U847" i="15"/>
  <c r="U823" i="15"/>
  <c r="U883" i="15"/>
  <c r="U910" i="15"/>
  <c r="V374" i="15"/>
  <c r="V37" i="15"/>
  <c r="V422" i="15"/>
  <c r="V470" i="15"/>
  <c r="V518" i="15"/>
  <c r="V566" i="15"/>
  <c r="V799" i="15"/>
  <c r="V847" i="15"/>
  <c r="V823" i="15"/>
  <c r="V883" i="15"/>
  <c r="V910" i="15"/>
  <c r="W374" i="15"/>
  <c r="W37" i="15"/>
  <c r="W422" i="15"/>
  <c r="W470" i="15"/>
  <c r="W518" i="15"/>
  <c r="W566" i="15"/>
  <c r="W799" i="15"/>
  <c r="W847" i="15"/>
  <c r="W823" i="15"/>
  <c r="W883" i="15"/>
  <c r="W910" i="15"/>
  <c r="X374" i="15"/>
  <c r="X37" i="15"/>
  <c r="X422" i="15"/>
  <c r="X470" i="15"/>
  <c r="X518" i="15"/>
  <c r="X566" i="15"/>
  <c r="X799" i="15"/>
  <c r="X847" i="15"/>
  <c r="X823" i="15"/>
  <c r="X883" i="15"/>
  <c r="X910" i="15"/>
  <c r="Y374" i="15"/>
  <c r="Y37" i="15"/>
  <c r="Y422" i="15"/>
  <c r="Y470" i="15"/>
  <c r="Y518" i="15"/>
  <c r="Y566" i="15"/>
  <c r="Y799" i="15"/>
  <c r="Y847" i="15"/>
  <c r="Y823" i="15"/>
  <c r="Y883" i="15"/>
  <c r="Y910" i="15"/>
  <c r="Z374" i="15"/>
  <c r="Z37" i="15"/>
  <c r="Z422" i="15"/>
  <c r="Z470" i="15"/>
  <c r="Z518" i="15"/>
  <c r="Z566" i="15"/>
  <c r="Z799" i="15"/>
  <c r="Z847" i="15"/>
  <c r="Z823" i="15"/>
  <c r="Z883" i="15"/>
  <c r="Z910" i="15"/>
  <c r="AA374" i="15"/>
  <c r="AA37" i="15"/>
  <c r="AA422" i="15"/>
  <c r="AA470" i="15"/>
  <c r="AA518" i="15"/>
  <c r="AA566" i="15"/>
  <c r="AA799" i="15"/>
  <c r="AA847" i="15"/>
  <c r="AA823" i="15"/>
  <c r="AA883" i="15"/>
  <c r="AA910" i="15"/>
  <c r="AB374" i="15"/>
  <c r="AB37" i="15"/>
  <c r="AB422" i="15"/>
  <c r="AB470" i="15"/>
  <c r="AB518" i="15"/>
  <c r="AB566" i="15"/>
  <c r="AB799" i="15"/>
  <c r="AB847" i="15"/>
  <c r="AB823" i="15"/>
  <c r="AB883" i="15"/>
  <c r="AB910" i="15"/>
  <c r="AC374" i="15"/>
  <c r="AC37" i="15"/>
  <c r="AC422" i="15"/>
  <c r="AC470" i="15"/>
  <c r="AC518" i="15"/>
  <c r="AC566" i="15"/>
  <c r="AC799" i="15"/>
  <c r="AC847" i="15"/>
  <c r="AC823" i="15"/>
  <c r="AC883" i="15"/>
  <c r="AC910" i="15"/>
  <c r="AD374" i="15"/>
  <c r="AD37" i="15"/>
  <c r="AD422" i="15"/>
  <c r="AD470" i="15"/>
  <c r="AD518" i="15"/>
  <c r="AD566" i="15"/>
  <c r="AD799" i="15"/>
  <c r="AD847" i="15"/>
  <c r="AD823" i="15"/>
  <c r="AD883" i="15"/>
  <c r="AD910" i="15"/>
  <c r="AE374" i="15"/>
  <c r="AE37" i="15"/>
  <c r="AE422" i="15"/>
  <c r="AE470" i="15"/>
  <c r="AE518" i="15"/>
  <c r="AE566" i="15"/>
  <c r="AE799" i="15"/>
  <c r="AE847" i="15"/>
  <c r="AE823" i="15"/>
  <c r="AE883" i="15"/>
  <c r="AE910" i="15"/>
  <c r="AF374" i="15"/>
  <c r="AF37" i="15"/>
  <c r="AF422" i="15"/>
  <c r="AF470" i="15"/>
  <c r="AF518" i="15"/>
  <c r="AF566" i="15"/>
  <c r="AF799" i="15"/>
  <c r="AF847" i="15"/>
  <c r="AF823" i="15"/>
  <c r="AF883" i="15"/>
  <c r="AF910" i="15"/>
  <c r="AG374" i="15"/>
  <c r="AG37" i="15"/>
  <c r="AG422" i="15"/>
  <c r="AG470" i="15"/>
  <c r="AG518" i="15"/>
  <c r="AG566" i="15"/>
  <c r="AG799" i="15"/>
  <c r="AG847" i="15"/>
  <c r="AG823" i="15"/>
  <c r="AG883" i="15"/>
  <c r="AG910" i="15"/>
  <c r="AH374" i="15"/>
  <c r="AH37" i="15"/>
  <c r="AH422" i="15"/>
  <c r="AH470" i="15"/>
  <c r="AH518" i="15"/>
  <c r="AH566" i="15"/>
  <c r="AH799" i="15"/>
  <c r="AH847" i="15"/>
  <c r="AH823" i="15"/>
  <c r="AH883" i="15"/>
  <c r="AH910" i="15"/>
  <c r="AI374" i="15"/>
  <c r="AI37" i="15"/>
  <c r="AI422" i="15"/>
  <c r="AI470" i="15"/>
  <c r="AI518" i="15"/>
  <c r="AI566" i="15"/>
  <c r="AI799" i="15"/>
  <c r="AI847" i="15"/>
  <c r="AI823" i="15"/>
  <c r="AI883" i="15"/>
  <c r="AI910" i="15"/>
  <c r="AJ374" i="15"/>
  <c r="AJ37" i="15"/>
  <c r="AJ422" i="15"/>
  <c r="AJ470" i="15"/>
  <c r="AJ518" i="15"/>
  <c r="AJ566" i="15"/>
  <c r="AJ799" i="15"/>
  <c r="AJ847" i="15"/>
  <c r="AJ823" i="15"/>
  <c r="AJ883" i="15"/>
  <c r="AJ910" i="15"/>
  <c r="AK374" i="15"/>
  <c r="AK37" i="15"/>
  <c r="AK422" i="15"/>
  <c r="AK470" i="15"/>
  <c r="AK518" i="15"/>
  <c r="AK566" i="15"/>
  <c r="AK799" i="15"/>
  <c r="AK847" i="15"/>
  <c r="AK823" i="15"/>
  <c r="AK883" i="15"/>
  <c r="AK910" i="15"/>
  <c r="AL374" i="15"/>
  <c r="AL37" i="15"/>
  <c r="AL422" i="15"/>
  <c r="AL470" i="15"/>
  <c r="AL518" i="15"/>
  <c r="AL566" i="15"/>
  <c r="AL799" i="15"/>
  <c r="AL847" i="15"/>
  <c r="AL823" i="15"/>
  <c r="AL883" i="15"/>
  <c r="AL910" i="15"/>
  <c r="AM374" i="15"/>
  <c r="AM37" i="15"/>
  <c r="AM422" i="15"/>
  <c r="AM470" i="15"/>
  <c r="AM518" i="15"/>
  <c r="AM566" i="15"/>
  <c r="AM799" i="15"/>
  <c r="AM847" i="15"/>
  <c r="AM823" i="15"/>
  <c r="AM883" i="15"/>
  <c r="AM910" i="15"/>
  <c r="AN374" i="15"/>
  <c r="AN37" i="15"/>
  <c r="AN422" i="15"/>
  <c r="AN470" i="15"/>
  <c r="AN518" i="15"/>
  <c r="AN566" i="15"/>
  <c r="AN799" i="15"/>
  <c r="AN847" i="15"/>
  <c r="AN823" i="15"/>
  <c r="AN883" i="15"/>
  <c r="AN910" i="15"/>
  <c r="AO374" i="15"/>
  <c r="AO37" i="15"/>
  <c r="AO422" i="15"/>
  <c r="AO470" i="15"/>
  <c r="AO518" i="15"/>
  <c r="AO566" i="15"/>
  <c r="AO799" i="15"/>
  <c r="AO847" i="15"/>
  <c r="AO823" i="15"/>
  <c r="AO883" i="15"/>
  <c r="AO910" i="15"/>
  <c r="AP374" i="15"/>
  <c r="AP37" i="15"/>
  <c r="AP422" i="15"/>
  <c r="AP470" i="15"/>
  <c r="AP518" i="15"/>
  <c r="AP566" i="15"/>
  <c r="AP799" i="15"/>
  <c r="AP847" i="15"/>
  <c r="AP823" i="15"/>
  <c r="AP883" i="15"/>
  <c r="AP910" i="15"/>
  <c r="AQ374" i="15"/>
  <c r="AQ37" i="15"/>
  <c r="AQ422" i="15"/>
  <c r="AQ470" i="15"/>
  <c r="AQ518" i="15"/>
  <c r="AQ566" i="15"/>
  <c r="AQ799" i="15"/>
  <c r="AQ847" i="15"/>
  <c r="AQ823" i="15"/>
  <c r="AQ883" i="15"/>
  <c r="AQ910" i="15"/>
  <c r="AR374" i="15"/>
  <c r="AR37" i="15"/>
  <c r="AR422" i="15"/>
  <c r="AR470" i="15"/>
  <c r="AR518" i="15"/>
  <c r="AR566" i="15"/>
  <c r="AR799" i="15"/>
  <c r="AR847" i="15"/>
  <c r="AR823" i="15"/>
  <c r="AR883" i="15"/>
  <c r="AR910" i="15"/>
  <c r="AS374" i="15"/>
  <c r="AS37" i="15"/>
  <c r="AS422" i="15"/>
  <c r="AS470" i="15"/>
  <c r="AS518" i="15"/>
  <c r="AS566" i="15"/>
  <c r="AS799" i="15"/>
  <c r="AS847" i="15"/>
  <c r="AS823" i="15"/>
  <c r="AS883" i="15"/>
  <c r="AS910" i="15"/>
  <c r="AT374" i="15"/>
  <c r="AT37" i="15"/>
  <c r="AT422" i="15"/>
  <c r="AT470" i="15"/>
  <c r="AT518" i="15"/>
  <c r="AT566" i="15"/>
  <c r="AT799" i="15"/>
  <c r="AT847" i="15"/>
  <c r="AT823" i="15"/>
  <c r="AT883" i="15"/>
  <c r="AT910" i="15"/>
  <c r="AU374" i="15"/>
  <c r="AU37" i="15"/>
  <c r="AU422" i="15"/>
  <c r="AU470" i="15"/>
  <c r="AU518" i="15"/>
  <c r="AU566" i="15"/>
  <c r="AU799" i="15"/>
  <c r="AU847" i="15"/>
  <c r="AU823" i="15"/>
  <c r="AU883" i="15"/>
  <c r="AU910" i="15"/>
  <c r="AV374" i="15"/>
  <c r="AV37" i="15"/>
  <c r="AV422" i="15"/>
  <c r="AV470" i="15"/>
  <c r="AV518" i="15"/>
  <c r="AV566" i="15"/>
  <c r="AV799" i="15"/>
  <c r="AV847" i="15"/>
  <c r="AV823" i="15"/>
  <c r="AV883" i="15"/>
  <c r="AV910" i="15"/>
  <c r="AW374" i="15"/>
  <c r="AW37" i="15"/>
  <c r="AW422" i="15"/>
  <c r="AW470" i="15"/>
  <c r="AW518" i="15"/>
  <c r="AW566" i="15"/>
  <c r="AW799" i="15"/>
  <c r="AW847" i="15"/>
  <c r="AW823" i="15"/>
  <c r="AW883" i="15"/>
  <c r="AW910" i="15"/>
  <c r="AX374" i="15"/>
  <c r="AX37" i="15"/>
  <c r="AX422" i="15"/>
  <c r="AX470" i="15"/>
  <c r="AX518" i="15"/>
  <c r="AX566" i="15"/>
  <c r="AX799" i="15"/>
  <c r="AX847" i="15"/>
  <c r="AX823" i="15"/>
  <c r="AX883" i="15"/>
  <c r="AX910" i="15"/>
  <c r="AY374" i="15"/>
  <c r="AY37" i="15"/>
  <c r="AY422" i="15"/>
  <c r="AY470" i="15"/>
  <c r="AY518" i="15"/>
  <c r="AY566" i="15"/>
  <c r="AY799" i="15"/>
  <c r="AY847" i="15"/>
  <c r="AY823" i="15"/>
  <c r="AY883" i="15"/>
  <c r="AY910" i="15"/>
  <c r="AZ374" i="15"/>
  <c r="AZ37" i="15"/>
  <c r="AZ422" i="15"/>
  <c r="AZ470" i="15"/>
  <c r="AZ518" i="15"/>
  <c r="AZ566" i="15"/>
  <c r="AZ799" i="15"/>
  <c r="AZ847" i="15"/>
  <c r="AZ823" i="15"/>
  <c r="AZ883" i="15"/>
  <c r="AZ910" i="15"/>
  <c r="BA374" i="15"/>
  <c r="BA37" i="15"/>
  <c r="BA422" i="15"/>
  <c r="BA470" i="15"/>
  <c r="BA518" i="15"/>
  <c r="BA566" i="15"/>
  <c r="BA799" i="15"/>
  <c r="BA847" i="15"/>
  <c r="BA823" i="15"/>
  <c r="BA883" i="15"/>
  <c r="BA910" i="15"/>
  <c r="BB374" i="15"/>
  <c r="BB37" i="15"/>
  <c r="BB422" i="15"/>
  <c r="BB470" i="15"/>
  <c r="BB518" i="15"/>
  <c r="BB566" i="15"/>
  <c r="BB799" i="15"/>
  <c r="BB847" i="15"/>
  <c r="BB823" i="15"/>
  <c r="BB883" i="15"/>
  <c r="BB910" i="15"/>
  <c r="BC374" i="15"/>
  <c r="BC37" i="15"/>
  <c r="BC422" i="15"/>
  <c r="BC470" i="15"/>
  <c r="BC518" i="15"/>
  <c r="BC566" i="15"/>
  <c r="BC799" i="15"/>
  <c r="BC847" i="15"/>
  <c r="BC823" i="15"/>
  <c r="BC883" i="15"/>
  <c r="BC910" i="15"/>
  <c r="BD374" i="15"/>
  <c r="BD37" i="15"/>
  <c r="BD422" i="15"/>
  <c r="BD470" i="15"/>
  <c r="BD518" i="15"/>
  <c r="BD566" i="15"/>
  <c r="BD799" i="15"/>
  <c r="BD847" i="15"/>
  <c r="BD823" i="15"/>
  <c r="BD883" i="15"/>
  <c r="BD910" i="15"/>
  <c r="E374" i="15"/>
  <c r="BE374" i="15"/>
  <c r="BE37" i="15"/>
  <c r="BE422" i="15"/>
  <c r="BE470" i="15"/>
  <c r="BE518" i="15"/>
  <c r="BE566" i="15"/>
  <c r="BE799" i="15"/>
  <c r="BE847" i="15"/>
  <c r="BE823" i="15"/>
  <c r="BE883" i="15"/>
  <c r="BE910" i="15"/>
  <c r="BF374" i="15"/>
  <c r="BF37" i="15"/>
  <c r="BF422" i="15"/>
  <c r="BF470" i="15"/>
  <c r="BF518" i="15"/>
  <c r="BF566" i="15"/>
  <c r="BF799" i="15"/>
  <c r="BF847" i="15"/>
  <c r="BF823" i="15"/>
  <c r="BF883" i="15"/>
  <c r="BF910" i="15"/>
  <c r="BG374" i="15"/>
  <c r="E37" i="15"/>
  <c r="F37" i="15"/>
  <c r="BG37" i="15"/>
  <c r="BG422" i="15"/>
  <c r="BG470" i="15"/>
  <c r="BG518" i="15"/>
  <c r="BG566" i="15"/>
  <c r="BG799" i="15"/>
  <c r="BG847" i="15"/>
  <c r="BG823" i="15"/>
  <c r="BG883" i="15"/>
  <c r="BG910" i="15"/>
  <c r="BH374" i="15"/>
  <c r="BH37" i="15"/>
  <c r="BH422" i="15"/>
  <c r="BH470" i="15"/>
  <c r="BH518" i="15"/>
  <c r="BH566" i="15"/>
  <c r="BH799" i="15"/>
  <c r="BH847" i="15"/>
  <c r="BH823" i="15"/>
  <c r="BH883" i="15"/>
  <c r="BH910" i="15"/>
  <c r="BI374" i="15"/>
  <c r="BI37" i="15"/>
  <c r="BI422" i="15"/>
  <c r="BI470" i="15"/>
  <c r="BI518" i="15"/>
  <c r="BI566" i="15"/>
  <c r="BI799" i="15"/>
  <c r="BI847" i="15"/>
  <c r="BI823" i="15"/>
  <c r="BI883" i="15"/>
  <c r="BI910" i="15"/>
  <c r="BJ374" i="15"/>
  <c r="BJ37" i="15"/>
  <c r="BJ422" i="15"/>
  <c r="BJ470" i="15"/>
  <c r="BJ518" i="15"/>
  <c r="BJ566" i="15"/>
  <c r="BJ799" i="15"/>
  <c r="BJ847" i="15"/>
  <c r="BJ823" i="15"/>
  <c r="BJ883" i="15"/>
  <c r="BJ910" i="15"/>
  <c r="BK374" i="15"/>
  <c r="BK37" i="15"/>
  <c r="BK422" i="15"/>
  <c r="BK470" i="15"/>
  <c r="BK518" i="15"/>
  <c r="BK566" i="15"/>
  <c r="BK799" i="15"/>
  <c r="BK847" i="15"/>
  <c r="BK823" i="15"/>
  <c r="BK883" i="15"/>
  <c r="BK910" i="15"/>
  <c r="BL374" i="15"/>
  <c r="BL37" i="15"/>
  <c r="BL422" i="15"/>
  <c r="BL470" i="15"/>
  <c r="BL518" i="15"/>
  <c r="BL566" i="15"/>
  <c r="BL799" i="15"/>
  <c r="BL847" i="15"/>
  <c r="BL823" i="15"/>
  <c r="BL883" i="15"/>
  <c r="BL910" i="15"/>
  <c r="BM374" i="15"/>
  <c r="BM37" i="15"/>
  <c r="BM422" i="15"/>
  <c r="BM470" i="15"/>
  <c r="BM518" i="15"/>
  <c r="BM566" i="15"/>
  <c r="BM799" i="15"/>
  <c r="BM847" i="15"/>
  <c r="BM823" i="15"/>
  <c r="BM883" i="15"/>
  <c r="BM910" i="15"/>
  <c r="BN374" i="15"/>
  <c r="BN37" i="15"/>
  <c r="BN422" i="15"/>
  <c r="BN470" i="15"/>
  <c r="BN518" i="15"/>
  <c r="BN566" i="15"/>
  <c r="BN799" i="15"/>
  <c r="BN847" i="15"/>
  <c r="BN823" i="15"/>
  <c r="BN883" i="15"/>
  <c r="BN910" i="15"/>
  <c r="BO374" i="15"/>
  <c r="BO37" i="15"/>
  <c r="BO422" i="15"/>
  <c r="BO470" i="15"/>
  <c r="BO518" i="15"/>
  <c r="BO566" i="15"/>
  <c r="BO799" i="15"/>
  <c r="BO847" i="15"/>
  <c r="BO823" i="15"/>
  <c r="BO883" i="15"/>
  <c r="BO910" i="15"/>
  <c r="BP374" i="15"/>
  <c r="BP37" i="15"/>
  <c r="BP422" i="15"/>
  <c r="BP470" i="15"/>
  <c r="BP518" i="15"/>
  <c r="BP566" i="15"/>
  <c r="BP799" i="15"/>
  <c r="BP847" i="15"/>
  <c r="BP823" i="15"/>
  <c r="BP883" i="15"/>
  <c r="BP910" i="15"/>
  <c r="BQ374" i="15"/>
  <c r="BQ37" i="15"/>
  <c r="BQ422" i="15"/>
  <c r="BQ470" i="15"/>
  <c r="BQ518" i="15"/>
  <c r="BQ566" i="15"/>
  <c r="BQ799" i="15"/>
  <c r="BQ847" i="15"/>
  <c r="BQ823" i="15"/>
  <c r="BQ883" i="15"/>
  <c r="BQ910" i="15"/>
  <c r="BR374" i="15"/>
  <c r="BR37" i="15"/>
  <c r="BR422" i="15"/>
  <c r="BR470" i="15"/>
  <c r="BR518" i="15"/>
  <c r="BR566" i="15"/>
  <c r="BR799" i="15"/>
  <c r="BR847" i="15"/>
  <c r="BR823" i="15"/>
  <c r="BR883" i="15"/>
  <c r="BR910" i="15"/>
  <c r="BS374" i="15"/>
  <c r="BS37" i="15"/>
  <c r="BS422" i="15"/>
  <c r="BS470" i="15"/>
  <c r="BS518" i="15"/>
  <c r="BS566" i="15"/>
  <c r="BS799" i="15"/>
  <c r="BS847" i="15"/>
  <c r="BS823" i="15"/>
  <c r="BS883" i="15"/>
  <c r="BS910" i="15"/>
  <c r="BT374" i="15"/>
  <c r="BT37" i="15"/>
  <c r="BT422" i="15"/>
  <c r="BT470" i="15"/>
  <c r="BT518" i="15"/>
  <c r="BT566" i="15"/>
  <c r="BT799" i="15"/>
  <c r="BT847" i="15"/>
  <c r="BT823" i="15"/>
  <c r="BT883" i="15"/>
  <c r="BT910" i="15"/>
  <c r="BU374" i="15"/>
  <c r="BU37" i="15"/>
  <c r="BU422" i="15"/>
  <c r="BU470" i="15"/>
  <c r="BU518" i="15"/>
  <c r="BU566" i="15"/>
  <c r="BU799" i="15"/>
  <c r="BU847" i="15"/>
  <c r="BU823" i="15"/>
  <c r="BU883" i="15"/>
  <c r="BU910" i="15"/>
  <c r="BV374" i="15"/>
  <c r="BV37" i="15"/>
  <c r="BV422" i="15"/>
  <c r="BV470" i="15"/>
  <c r="BV518" i="15"/>
  <c r="BV566" i="15"/>
  <c r="BV799" i="15"/>
  <c r="BV847" i="15"/>
  <c r="BV823" i="15"/>
  <c r="BV883" i="15"/>
  <c r="BV910" i="15"/>
  <c r="BW374" i="15"/>
  <c r="BW37" i="15"/>
  <c r="BW422" i="15"/>
  <c r="BW470" i="15"/>
  <c r="BW518" i="15"/>
  <c r="BW566" i="15"/>
  <c r="BW799" i="15"/>
  <c r="BW847" i="15"/>
  <c r="BW823" i="15"/>
  <c r="BW883" i="15"/>
  <c r="BW910" i="15"/>
  <c r="BX374" i="15"/>
  <c r="BX37" i="15"/>
  <c r="BX422" i="15"/>
  <c r="BX470" i="15"/>
  <c r="BX518" i="15"/>
  <c r="BX566" i="15"/>
  <c r="BX799" i="15"/>
  <c r="BX847" i="15"/>
  <c r="BX823" i="15"/>
  <c r="BX883" i="15"/>
  <c r="BX910" i="15"/>
  <c r="BY374" i="15"/>
  <c r="BY37" i="15"/>
  <c r="BY422" i="15"/>
  <c r="BY470" i="15"/>
  <c r="BY518" i="15"/>
  <c r="BY566" i="15"/>
  <c r="BY799" i="15"/>
  <c r="BY847" i="15"/>
  <c r="BY823" i="15"/>
  <c r="BY883" i="15"/>
  <c r="BY910" i="15"/>
  <c r="BZ374" i="15"/>
  <c r="BZ37" i="15"/>
  <c r="BZ422" i="15"/>
  <c r="BZ470" i="15"/>
  <c r="BZ518" i="15"/>
  <c r="BZ566" i="15"/>
  <c r="BZ799" i="15"/>
  <c r="BZ847" i="15"/>
  <c r="BZ823" i="15"/>
  <c r="BZ883" i="15"/>
  <c r="BZ910" i="15"/>
  <c r="CA374" i="15"/>
  <c r="CA37" i="15"/>
  <c r="CA422" i="15"/>
  <c r="CA470" i="15"/>
  <c r="CA518" i="15"/>
  <c r="CA566" i="15"/>
  <c r="CA799" i="15"/>
  <c r="CA847" i="15"/>
  <c r="CA823" i="15"/>
  <c r="CA883" i="15"/>
  <c r="CA910" i="15"/>
  <c r="CB374" i="15"/>
  <c r="CB37" i="15"/>
  <c r="CB422" i="15"/>
  <c r="CB470" i="15"/>
  <c r="CB518" i="15"/>
  <c r="CB566" i="15"/>
  <c r="CB799" i="15"/>
  <c r="CB847" i="15"/>
  <c r="CB823" i="15"/>
  <c r="CB883" i="15"/>
  <c r="CB910" i="15"/>
  <c r="CC374" i="15"/>
  <c r="CC37" i="15"/>
  <c r="CC422" i="15"/>
  <c r="CC470" i="15"/>
  <c r="CC518" i="15"/>
  <c r="CC566" i="15"/>
  <c r="CC799" i="15"/>
  <c r="CC847" i="15"/>
  <c r="CC823" i="15"/>
  <c r="CC883" i="15"/>
  <c r="CC910" i="15"/>
  <c r="CD374" i="15"/>
  <c r="CD37" i="15"/>
  <c r="CD422" i="15"/>
  <c r="CD470" i="15"/>
  <c r="CD518" i="15"/>
  <c r="CD566" i="15"/>
  <c r="CD799" i="15"/>
  <c r="CD847" i="15"/>
  <c r="CD823" i="15"/>
  <c r="CD883" i="15"/>
  <c r="CD910" i="15"/>
  <c r="CE374" i="15"/>
  <c r="CE37" i="15"/>
  <c r="CE422" i="15"/>
  <c r="CE470" i="15"/>
  <c r="CE518" i="15"/>
  <c r="CE566" i="15"/>
  <c r="CE799" i="15"/>
  <c r="CE847" i="15"/>
  <c r="CE823" i="15"/>
  <c r="CE883" i="15"/>
  <c r="CE910" i="15"/>
  <c r="CF374" i="15"/>
  <c r="CF37" i="15"/>
  <c r="CF422" i="15"/>
  <c r="CF470" i="15"/>
  <c r="CF518" i="15"/>
  <c r="CF566" i="15"/>
  <c r="CF799" i="15"/>
  <c r="CF847" i="15"/>
  <c r="CF823" i="15"/>
  <c r="CF883" i="15"/>
  <c r="CF910" i="15"/>
  <c r="CG374" i="15"/>
  <c r="CG37" i="15"/>
  <c r="CG422" i="15"/>
  <c r="CG470" i="15"/>
  <c r="CG518" i="15"/>
  <c r="CG566" i="15"/>
  <c r="CG799" i="15"/>
  <c r="CG847" i="15"/>
  <c r="CG823" i="15"/>
  <c r="CG883" i="15"/>
  <c r="CG910" i="15"/>
  <c r="CH374" i="15"/>
  <c r="CH37" i="15"/>
  <c r="CH422" i="15"/>
  <c r="CH470" i="15"/>
  <c r="CH518" i="15"/>
  <c r="CH566" i="15"/>
  <c r="CH799" i="15"/>
  <c r="CH847" i="15"/>
  <c r="CH823" i="15"/>
  <c r="CH883" i="15"/>
  <c r="CH910" i="15"/>
  <c r="CI374" i="15"/>
  <c r="CI37" i="15"/>
  <c r="CI422" i="15"/>
  <c r="CI470" i="15"/>
  <c r="CI518" i="15"/>
  <c r="CI566" i="15"/>
  <c r="CI799" i="15"/>
  <c r="CI847" i="15"/>
  <c r="CI823" i="15"/>
  <c r="CI883" i="15"/>
  <c r="CI910" i="15"/>
  <c r="CJ374" i="15"/>
  <c r="CJ37" i="15"/>
  <c r="CJ422" i="15"/>
  <c r="CJ470" i="15"/>
  <c r="CJ518" i="15"/>
  <c r="CJ566" i="15"/>
  <c r="CJ799" i="15"/>
  <c r="CJ847" i="15"/>
  <c r="CJ823" i="15"/>
  <c r="CJ883" i="15"/>
  <c r="CJ910" i="15"/>
  <c r="CK374" i="15"/>
  <c r="CK37" i="15"/>
  <c r="CK422" i="15"/>
  <c r="CK470" i="15"/>
  <c r="CK518" i="15"/>
  <c r="CK566" i="15"/>
  <c r="CK799" i="15"/>
  <c r="CK847" i="15"/>
  <c r="CK823" i="15"/>
  <c r="CK883" i="15"/>
  <c r="CK910" i="15"/>
  <c r="CL374" i="15"/>
  <c r="CL37" i="15"/>
  <c r="CL422" i="15"/>
  <c r="CL470" i="15"/>
  <c r="CL518" i="15"/>
  <c r="CL566" i="15"/>
  <c r="CL799" i="15"/>
  <c r="CL847" i="15"/>
  <c r="CL823" i="15"/>
  <c r="CL883" i="15"/>
  <c r="CL910" i="15"/>
  <c r="CM374" i="15"/>
  <c r="CM37" i="15"/>
  <c r="CM422" i="15"/>
  <c r="CM470" i="15"/>
  <c r="CM518" i="15"/>
  <c r="CM566" i="15"/>
  <c r="CM799" i="15"/>
  <c r="CM847" i="15"/>
  <c r="CM823" i="15"/>
  <c r="CM883" i="15"/>
  <c r="CM910" i="15"/>
  <c r="CN374" i="15"/>
  <c r="CN37" i="15"/>
  <c r="CN422" i="15"/>
  <c r="CN470" i="15"/>
  <c r="CN518" i="15"/>
  <c r="CN566" i="15"/>
  <c r="CN799" i="15"/>
  <c r="CN847" i="15"/>
  <c r="CN823" i="15"/>
  <c r="CN883" i="15"/>
  <c r="CN910" i="15"/>
  <c r="CO374" i="15"/>
  <c r="CO37" i="15"/>
  <c r="CO422" i="15"/>
  <c r="CO470" i="15"/>
  <c r="CO518" i="15"/>
  <c r="CO566" i="15"/>
  <c r="CO799" i="15"/>
  <c r="CO847" i="15"/>
  <c r="CO823" i="15"/>
  <c r="CO883" i="15"/>
  <c r="CO910" i="15"/>
  <c r="CP374" i="15"/>
  <c r="CP37" i="15"/>
  <c r="CP422" i="15"/>
  <c r="CP470" i="15"/>
  <c r="CP518" i="15"/>
  <c r="CP566" i="15"/>
  <c r="CP799" i="15"/>
  <c r="CP847" i="15"/>
  <c r="CP823" i="15"/>
  <c r="CP883" i="15"/>
  <c r="CP910" i="15"/>
  <c r="CQ374" i="15"/>
  <c r="CQ37" i="15"/>
  <c r="CQ422" i="15"/>
  <c r="CQ470" i="15"/>
  <c r="CQ518" i="15"/>
  <c r="CQ566" i="15"/>
  <c r="CQ799" i="15"/>
  <c r="CQ847" i="15"/>
  <c r="CQ823" i="15"/>
  <c r="CQ883" i="15"/>
  <c r="CQ910" i="15"/>
  <c r="CR374" i="15"/>
  <c r="CR37" i="15"/>
  <c r="CR422" i="15"/>
  <c r="CR470" i="15"/>
  <c r="CR518" i="15"/>
  <c r="CR566" i="15"/>
  <c r="CR799" i="15"/>
  <c r="CR847" i="15"/>
  <c r="CR823" i="15"/>
  <c r="CR883" i="15"/>
  <c r="CR910" i="15"/>
  <c r="CS374" i="15"/>
  <c r="CS37" i="15"/>
  <c r="CS422" i="15"/>
  <c r="CS470" i="15"/>
  <c r="CS518" i="15"/>
  <c r="CS566" i="15"/>
  <c r="CS799" i="15"/>
  <c r="CS847" i="15"/>
  <c r="CS823" i="15"/>
  <c r="CS883" i="15"/>
  <c r="CS910" i="15"/>
  <c r="CT374" i="15"/>
  <c r="CT37" i="15"/>
  <c r="CT422" i="15"/>
  <c r="CT470" i="15"/>
  <c r="CT518" i="15"/>
  <c r="CT566" i="15"/>
  <c r="CT799" i="15"/>
  <c r="CT847" i="15"/>
  <c r="CT823" i="15"/>
  <c r="CT883" i="15"/>
  <c r="CT910" i="15"/>
  <c r="CU374" i="15"/>
  <c r="CU37" i="15"/>
  <c r="CU422" i="15"/>
  <c r="CU470" i="15"/>
  <c r="CU518" i="15"/>
  <c r="CU566" i="15"/>
  <c r="CU799" i="15"/>
  <c r="CU847" i="15"/>
  <c r="CU823" i="15"/>
  <c r="CU883" i="15"/>
  <c r="CU910" i="15"/>
  <c r="CV374" i="15"/>
  <c r="CV37" i="15"/>
  <c r="CV422" i="15"/>
  <c r="CV470" i="15"/>
  <c r="CV518" i="15"/>
  <c r="CV566" i="15"/>
  <c r="CV799" i="15"/>
  <c r="CV847" i="15"/>
  <c r="CV823" i="15"/>
  <c r="CV883" i="15"/>
  <c r="CV910" i="15"/>
  <c r="CW374" i="15"/>
  <c r="CW37" i="15"/>
  <c r="CW422" i="15"/>
  <c r="CW470" i="15"/>
  <c r="CW518" i="15"/>
  <c r="CW566" i="15"/>
  <c r="CW799" i="15"/>
  <c r="CW847" i="15"/>
  <c r="CW823" i="15"/>
  <c r="CW883" i="15"/>
  <c r="CW910" i="15"/>
  <c r="CX374" i="15"/>
  <c r="CX37" i="15"/>
  <c r="CX422" i="15"/>
  <c r="CX470" i="15"/>
  <c r="CX518" i="15"/>
  <c r="CX566" i="15"/>
  <c r="CX799" i="15"/>
  <c r="CX847" i="15"/>
  <c r="CX823" i="15"/>
  <c r="CX883" i="15"/>
  <c r="CX910" i="15"/>
  <c r="CY374" i="15"/>
  <c r="CY37" i="15"/>
  <c r="CY422" i="15"/>
  <c r="CY470" i="15"/>
  <c r="CY518" i="15"/>
  <c r="CY566" i="15"/>
  <c r="CY799" i="15"/>
  <c r="CY847" i="15"/>
  <c r="CY823" i="15"/>
  <c r="CY883" i="15"/>
  <c r="CY910" i="15"/>
  <c r="CZ374" i="15"/>
  <c r="CZ37" i="15"/>
  <c r="CZ422" i="15"/>
  <c r="CZ470" i="15"/>
  <c r="CZ518" i="15"/>
  <c r="CZ566" i="15"/>
  <c r="CZ799" i="15"/>
  <c r="CZ847" i="15"/>
  <c r="CZ823" i="15"/>
  <c r="CZ883" i="15"/>
  <c r="CZ910" i="15"/>
  <c r="DA374" i="15"/>
  <c r="DA37" i="15"/>
  <c r="DA422" i="15"/>
  <c r="DA470" i="15"/>
  <c r="DA518" i="15"/>
  <c r="DA566" i="15"/>
  <c r="DA799" i="15"/>
  <c r="DA847" i="15"/>
  <c r="DA823" i="15"/>
  <c r="DA883" i="15"/>
  <c r="DA910" i="15"/>
  <c r="DB374" i="15"/>
  <c r="DB37" i="15"/>
  <c r="DB422" i="15"/>
  <c r="DB470" i="15"/>
  <c r="DB518" i="15"/>
  <c r="DB566" i="15"/>
  <c r="DB799" i="15"/>
  <c r="DB847" i="15"/>
  <c r="DB823" i="15"/>
  <c r="DB883" i="15"/>
  <c r="DB910" i="15"/>
  <c r="DC374" i="15"/>
  <c r="DC37" i="15"/>
  <c r="DC422" i="15"/>
  <c r="DC470" i="15"/>
  <c r="DC518" i="15"/>
  <c r="DC566" i="15"/>
  <c r="DC799" i="15"/>
  <c r="DC847" i="15"/>
  <c r="DC823" i="15"/>
  <c r="DC883" i="15"/>
  <c r="DC910" i="15"/>
  <c r="DD374" i="15"/>
  <c r="DD37" i="15"/>
  <c r="DD422" i="15"/>
  <c r="DD470" i="15"/>
  <c r="DD518" i="15"/>
  <c r="DD566" i="15"/>
  <c r="DD799" i="15"/>
  <c r="DD847" i="15"/>
  <c r="DD823" i="15"/>
  <c r="DD883" i="15"/>
  <c r="DD910" i="15"/>
  <c r="DE374" i="15"/>
  <c r="DE37" i="15"/>
  <c r="DE422" i="15"/>
  <c r="DE470" i="15"/>
  <c r="DE518" i="15"/>
  <c r="DE566" i="15"/>
  <c r="DE799" i="15"/>
  <c r="DE847" i="15"/>
  <c r="DE823" i="15"/>
  <c r="DE883" i="15"/>
  <c r="DE910" i="15"/>
  <c r="DF374" i="15"/>
  <c r="DF37" i="15"/>
  <c r="DF422" i="15"/>
  <c r="DF470" i="15"/>
  <c r="DF518" i="15"/>
  <c r="DF566" i="15"/>
  <c r="DF799" i="15"/>
  <c r="DF847" i="15"/>
  <c r="DF823" i="15"/>
  <c r="DF883" i="15"/>
  <c r="DF910" i="15"/>
  <c r="DG374" i="15"/>
  <c r="DG37" i="15"/>
  <c r="DG422" i="15"/>
  <c r="DG470" i="15"/>
  <c r="DG518" i="15"/>
  <c r="DG566" i="15"/>
  <c r="DG799" i="15"/>
  <c r="DG847" i="15"/>
  <c r="DG823" i="15"/>
  <c r="DG883" i="15"/>
  <c r="DG910" i="15"/>
  <c r="DH374" i="15"/>
  <c r="DH37" i="15"/>
  <c r="DH422" i="15"/>
  <c r="DH470" i="15"/>
  <c r="DH518" i="15"/>
  <c r="DH566" i="15"/>
  <c r="DH799" i="15"/>
  <c r="DH847" i="15"/>
  <c r="DH823" i="15"/>
  <c r="DH883" i="15"/>
  <c r="DH910" i="15"/>
  <c r="DI374" i="15"/>
  <c r="DI37" i="15"/>
  <c r="DI422" i="15"/>
  <c r="DI470" i="15"/>
  <c r="DI518" i="15"/>
  <c r="DI566" i="15"/>
  <c r="DI799" i="15"/>
  <c r="DI847" i="15"/>
  <c r="DI823" i="15"/>
  <c r="DI883" i="15"/>
  <c r="DI910" i="15"/>
  <c r="DJ374" i="15"/>
  <c r="DJ37" i="15"/>
  <c r="DJ422" i="15"/>
  <c r="DJ470" i="15"/>
  <c r="DJ518" i="15"/>
  <c r="DJ566" i="15"/>
  <c r="DJ799" i="15"/>
  <c r="DJ847" i="15"/>
  <c r="DJ823" i="15"/>
  <c r="DJ883" i="15"/>
  <c r="DJ910" i="15"/>
  <c r="DK374" i="15"/>
  <c r="DK37" i="15"/>
  <c r="DK422" i="15"/>
  <c r="DK470" i="15"/>
  <c r="DK518" i="15"/>
  <c r="DK566" i="15"/>
  <c r="DK799" i="15"/>
  <c r="DK847" i="15"/>
  <c r="DK823" i="15"/>
  <c r="DK883" i="15"/>
  <c r="DK910" i="15"/>
  <c r="DL374" i="15"/>
  <c r="DL37" i="15"/>
  <c r="DL422" i="15"/>
  <c r="DL470" i="15"/>
  <c r="DL518" i="15"/>
  <c r="DL566" i="15"/>
  <c r="DL799" i="15"/>
  <c r="DL847" i="15"/>
  <c r="DL823" i="15"/>
  <c r="DL883" i="15"/>
  <c r="DL910" i="15"/>
  <c r="DM374" i="15"/>
  <c r="DM37" i="15"/>
  <c r="DM422" i="15"/>
  <c r="DM470" i="15"/>
  <c r="DM518" i="15"/>
  <c r="DM566" i="15"/>
  <c r="DM799" i="15"/>
  <c r="DM847" i="15"/>
  <c r="DM823" i="15"/>
  <c r="DM883" i="15"/>
  <c r="DM910" i="15"/>
  <c r="DN374" i="15"/>
  <c r="DN37" i="15"/>
  <c r="DN422" i="15"/>
  <c r="DN470" i="15"/>
  <c r="DN518" i="15"/>
  <c r="DN566" i="15"/>
  <c r="DN799" i="15"/>
  <c r="DN847" i="15"/>
  <c r="DN823" i="15"/>
  <c r="DN883" i="15"/>
  <c r="DN910" i="15"/>
  <c r="DO374" i="15"/>
  <c r="DO37" i="15"/>
  <c r="DO422" i="15"/>
  <c r="DO470" i="15"/>
  <c r="DO518" i="15"/>
  <c r="DO566" i="15"/>
  <c r="DO799" i="15"/>
  <c r="DO847" i="15"/>
  <c r="DO823" i="15"/>
  <c r="DO883" i="15"/>
  <c r="DO910" i="15"/>
  <c r="DP374" i="15"/>
  <c r="DP37" i="15"/>
  <c r="DP422" i="15"/>
  <c r="DP470" i="15"/>
  <c r="DP518" i="15"/>
  <c r="DP566" i="15"/>
  <c r="DP799" i="15"/>
  <c r="DP847" i="15"/>
  <c r="DP823" i="15"/>
  <c r="DP883" i="15"/>
  <c r="DP910" i="15"/>
  <c r="DQ374" i="15"/>
  <c r="DQ37" i="15"/>
  <c r="DQ422" i="15"/>
  <c r="DQ470" i="15"/>
  <c r="DQ518" i="15"/>
  <c r="DQ566" i="15"/>
  <c r="DQ799" i="15"/>
  <c r="DQ847" i="15"/>
  <c r="DQ823" i="15"/>
  <c r="DQ883" i="15"/>
  <c r="DQ910" i="15"/>
  <c r="DR374" i="15"/>
  <c r="DR37" i="15"/>
  <c r="DR422" i="15"/>
  <c r="DR470" i="15"/>
  <c r="DR518" i="15"/>
  <c r="DR566" i="15"/>
  <c r="DR799" i="15"/>
  <c r="DR847" i="15"/>
  <c r="DR823" i="15"/>
  <c r="DR883" i="15"/>
  <c r="DR910" i="15"/>
  <c r="DS374" i="15"/>
  <c r="DS37" i="15"/>
  <c r="DS422" i="15"/>
  <c r="DS470" i="15"/>
  <c r="DS518" i="15"/>
  <c r="DS566" i="15"/>
  <c r="DS799" i="15"/>
  <c r="DS847" i="15"/>
  <c r="DS823" i="15"/>
  <c r="DS883" i="15"/>
  <c r="DS910" i="15"/>
  <c r="DT374" i="15"/>
  <c r="DT37" i="15"/>
  <c r="DT422" i="15"/>
  <c r="DT470" i="15"/>
  <c r="DT518" i="15"/>
  <c r="DT566" i="15"/>
  <c r="DT799" i="15"/>
  <c r="DT847" i="15"/>
  <c r="DT823" i="15"/>
  <c r="DT883" i="15"/>
  <c r="DT910" i="15"/>
  <c r="DU374" i="15"/>
  <c r="DU37" i="15"/>
  <c r="DU422" i="15"/>
  <c r="DU470" i="15"/>
  <c r="DU518" i="15"/>
  <c r="DU566" i="15"/>
  <c r="DU799" i="15"/>
  <c r="DU847" i="15"/>
  <c r="DU823" i="15"/>
  <c r="DU883" i="15"/>
  <c r="DU910" i="15"/>
  <c r="DV374" i="15"/>
  <c r="DV37" i="15"/>
  <c r="DV422" i="15"/>
  <c r="DV470" i="15"/>
  <c r="DV518" i="15"/>
  <c r="DV566" i="15"/>
  <c r="DV799" i="15"/>
  <c r="DV847" i="15"/>
  <c r="DV823" i="15"/>
  <c r="DV883" i="15"/>
  <c r="DV910" i="15"/>
  <c r="DW374" i="15"/>
  <c r="DW37" i="15"/>
  <c r="DW422" i="15"/>
  <c r="DW470" i="15"/>
  <c r="DW518" i="15"/>
  <c r="DW566" i="15"/>
  <c r="DW799" i="15"/>
  <c r="DW847" i="15"/>
  <c r="DW823" i="15"/>
  <c r="DW883" i="15"/>
  <c r="DW910" i="15"/>
  <c r="DX374" i="15"/>
  <c r="DX37" i="15"/>
  <c r="DX422" i="15"/>
  <c r="DX470" i="15"/>
  <c r="DX518" i="15"/>
  <c r="DX566" i="15"/>
  <c r="DX799" i="15"/>
  <c r="DX847" i="15"/>
  <c r="DX823" i="15"/>
  <c r="DX883" i="15"/>
  <c r="DX910" i="15"/>
  <c r="DY374" i="15"/>
  <c r="DY37" i="15"/>
  <c r="DY422" i="15"/>
  <c r="DY470" i="15"/>
  <c r="DY518" i="15"/>
  <c r="DY566" i="15"/>
  <c r="DY799" i="15"/>
  <c r="DY847" i="15"/>
  <c r="DY823" i="15"/>
  <c r="DY883" i="15"/>
  <c r="DY910" i="15"/>
  <c r="G910" i="15"/>
  <c r="D937" i="15"/>
  <c r="E937" i="15"/>
  <c r="F937" i="15"/>
  <c r="I937" i="15"/>
  <c r="I939" i="15"/>
  <c r="D943" i="15"/>
  <c r="E943" i="15"/>
  <c r="I943" i="15"/>
  <c r="D944" i="15"/>
  <c r="E944" i="15"/>
  <c r="I944" i="15"/>
  <c r="D945" i="15"/>
  <c r="E945" i="15"/>
  <c r="I945" i="15"/>
  <c r="D947" i="15"/>
  <c r="E947" i="15"/>
  <c r="I947" i="15"/>
  <c r="D948" i="15"/>
  <c r="E948" i="15"/>
  <c r="I948" i="15"/>
  <c r="D949" i="15"/>
  <c r="E949" i="15"/>
  <c r="I949" i="15"/>
  <c r="D951" i="15"/>
  <c r="E951" i="15"/>
  <c r="I951" i="15"/>
  <c r="D952" i="15"/>
  <c r="E952" i="15"/>
  <c r="I952" i="15"/>
  <c r="D953" i="15"/>
  <c r="E953" i="15"/>
  <c r="I953" i="15"/>
  <c r="D955" i="15"/>
  <c r="E955" i="15"/>
  <c r="I955" i="15"/>
  <c r="D956" i="15"/>
  <c r="E956" i="15"/>
  <c r="I956" i="15"/>
  <c r="D957" i="15"/>
  <c r="E957" i="15"/>
  <c r="I957" i="15"/>
  <c r="D959" i="15"/>
  <c r="E959" i="15"/>
  <c r="I959" i="15"/>
  <c r="D960" i="15"/>
  <c r="E960" i="15"/>
  <c r="I960" i="15"/>
  <c r="D961" i="15"/>
  <c r="E961" i="15"/>
  <c r="I961" i="15"/>
  <c r="I963" i="15"/>
  <c r="D967" i="15"/>
  <c r="D968" i="15"/>
  <c r="D969" i="15"/>
  <c r="D971" i="15"/>
  <c r="D972" i="15"/>
  <c r="D973" i="15"/>
  <c r="D975" i="15"/>
  <c r="D976" i="15"/>
  <c r="D977" i="15"/>
  <c r="D979" i="15"/>
  <c r="D980" i="15"/>
  <c r="D981" i="15"/>
  <c r="D983" i="15"/>
  <c r="D984" i="15"/>
  <c r="D985" i="15"/>
  <c r="I967" i="15"/>
  <c r="I968" i="15"/>
  <c r="I969" i="15"/>
  <c r="I971" i="15"/>
  <c r="I972" i="15"/>
  <c r="I973" i="15"/>
  <c r="I975" i="15"/>
  <c r="I976" i="15"/>
  <c r="I977" i="15"/>
  <c r="I979" i="15"/>
  <c r="I980" i="15"/>
  <c r="I981" i="15"/>
  <c r="I983" i="15"/>
  <c r="I984" i="15"/>
  <c r="I985" i="15"/>
  <c r="I987" i="15"/>
  <c r="J967" i="15"/>
  <c r="K967" i="15"/>
  <c r="L967" i="15"/>
  <c r="M967" i="15"/>
  <c r="N967" i="15"/>
  <c r="O967" i="15"/>
  <c r="P967" i="15"/>
  <c r="Q967" i="15"/>
  <c r="R967" i="15"/>
  <c r="S967" i="15"/>
  <c r="T967" i="15"/>
  <c r="U967" i="15"/>
  <c r="V967" i="15"/>
  <c r="W967" i="15"/>
  <c r="X967" i="15"/>
  <c r="Y967" i="15"/>
  <c r="Z967" i="15"/>
  <c r="AA967" i="15"/>
  <c r="AB967" i="15"/>
  <c r="AC967" i="15"/>
  <c r="AD967" i="15"/>
  <c r="AE967" i="15"/>
  <c r="AF967" i="15"/>
  <c r="AG967" i="15"/>
  <c r="AH967" i="15"/>
  <c r="AI967" i="15"/>
  <c r="AJ967" i="15"/>
  <c r="AK967" i="15"/>
  <c r="AL967" i="15"/>
  <c r="AM967" i="15"/>
  <c r="AN967" i="15"/>
  <c r="AO967" i="15"/>
  <c r="AP967" i="15"/>
  <c r="AQ967" i="15"/>
  <c r="AR967" i="15"/>
  <c r="AS967" i="15"/>
  <c r="AT967" i="15"/>
  <c r="AU967" i="15"/>
  <c r="AV967" i="15"/>
  <c r="AW967" i="15"/>
  <c r="AX967" i="15"/>
  <c r="AY967" i="15"/>
  <c r="AZ967" i="15"/>
  <c r="BA967" i="15"/>
  <c r="BB967" i="15"/>
  <c r="BC967" i="15"/>
  <c r="BD967" i="15"/>
  <c r="BE967" i="15"/>
  <c r="BF967" i="15"/>
  <c r="BG967" i="15"/>
  <c r="BH967" i="15"/>
  <c r="BI967" i="15"/>
  <c r="BJ967" i="15"/>
  <c r="BK967" i="15"/>
  <c r="BL967" i="15"/>
  <c r="BM967" i="15"/>
  <c r="BN967" i="15"/>
  <c r="BO967" i="15"/>
  <c r="BP967" i="15"/>
  <c r="BQ967" i="15"/>
  <c r="BR967" i="15"/>
  <c r="BS967" i="15"/>
  <c r="BT967" i="15"/>
  <c r="BU967" i="15"/>
  <c r="BV967" i="15"/>
  <c r="BW967" i="15"/>
  <c r="BX967" i="15"/>
  <c r="BY967" i="15"/>
  <c r="BZ967" i="15"/>
  <c r="CA967" i="15"/>
  <c r="CB967" i="15"/>
  <c r="CC967" i="15"/>
  <c r="CD967" i="15"/>
  <c r="CE967" i="15"/>
  <c r="CF967" i="15"/>
  <c r="CG967" i="15"/>
  <c r="CH967" i="15"/>
  <c r="CI967" i="15"/>
  <c r="CJ967" i="15"/>
  <c r="CK967" i="15"/>
  <c r="CL967" i="15"/>
  <c r="CM967" i="15"/>
  <c r="CN967" i="15"/>
  <c r="CO967" i="15"/>
  <c r="CP967" i="15"/>
  <c r="CQ967" i="15"/>
  <c r="CR967" i="15"/>
  <c r="CS967" i="15"/>
  <c r="CT967" i="15"/>
  <c r="CU967" i="15"/>
  <c r="CV967" i="15"/>
  <c r="CW967" i="15"/>
  <c r="CX967" i="15"/>
  <c r="CY967" i="15"/>
  <c r="CZ967" i="15"/>
  <c r="DA967" i="15"/>
  <c r="DB967" i="15"/>
  <c r="DC967" i="15"/>
  <c r="DD967" i="15"/>
  <c r="DE967" i="15"/>
  <c r="DF967" i="15"/>
  <c r="DG967" i="15"/>
  <c r="DH967" i="15"/>
  <c r="DI967" i="15"/>
  <c r="DJ967" i="15"/>
  <c r="DK967" i="15"/>
  <c r="DL967" i="15"/>
  <c r="DM967" i="15"/>
  <c r="DN967" i="15"/>
  <c r="DO967" i="15"/>
  <c r="DP967" i="15"/>
  <c r="DQ967" i="15"/>
  <c r="DR967" i="15"/>
  <c r="DS967" i="15"/>
  <c r="DT967" i="15"/>
  <c r="DU967" i="15"/>
  <c r="DV967" i="15"/>
  <c r="DW967" i="15"/>
  <c r="DX967" i="15"/>
  <c r="DY967" i="15"/>
  <c r="G967" i="15"/>
  <c r="D991" i="15"/>
  <c r="E991" i="15"/>
  <c r="F991" i="15"/>
  <c r="I991" i="15"/>
  <c r="J968" i="15"/>
  <c r="K968" i="15"/>
  <c r="L968" i="15"/>
  <c r="M968" i="15"/>
  <c r="N968" i="15"/>
  <c r="O968" i="15"/>
  <c r="P968" i="15"/>
  <c r="Q968" i="15"/>
  <c r="R968" i="15"/>
  <c r="S968" i="15"/>
  <c r="T968" i="15"/>
  <c r="U968" i="15"/>
  <c r="V968" i="15"/>
  <c r="W968" i="15"/>
  <c r="X968" i="15"/>
  <c r="Y968" i="15"/>
  <c r="Z968" i="15"/>
  <c r="AA968" i="15"/>
  <c r="AB968" i="15"/>
  <c r="AC968" i="15"/>
  <c r="AD968" i="15"/>
  <c r="AE968" i="15"/>
  <c r="AF968" i="15"/>
  <c r="AG968" i="15"/>
  <c r="AH968" i="15"/>
  <c r="AI968" i="15"/>
  <c r="AJ968" i="15"/>
  <c r="AK968" i="15"/>
  <c r="AL968" i="15"/>
  <c r="AM968" i="15"/>
  <c r="AN968" i="15"/>
  <c r="AO968" i="15"/>
  <c r="AP968" i="15"/>
  <c r="AQ968" i="15"/>
  <c r="AR968" i="15"/>
  <c r="AS968" i="15"/>
  <c r="AT968" i="15"/>
  <c r="AU968" i="15"/>
  <c r="AV968" i="15"/>
  <c r="AW968" i="15"/>
  <c r="AX968" i="15"/>
  <c r="AY968" i="15"/>
  <c r="AZ968" i="15"/>
  <c r="BA968" i="15"/>
  <c r="BB968" i="15"/>
  <c r="BC968" i="15"/>
  <c r="BD968" i="15"/>
  <c r="BE968" i="15"/>
  <c r="BF968" i="15"/>
  <c r="BG968" i="15"/>
  <c r="BH968" i="15"/>
  <c r="BI968" i="15"/>
  <c r="BJ968" i="15"/>
  <c r="BK968" i="15"/>
  <c r="BL968" i="15"/>
  <c r="BM968" i="15"/>
  <c r="BN968" i="15"/>
  <c r="BO968" i="15"/>
  <c r="BP968" i="15"/>
  <c r="BQ968" i="15"/>
  <c r="BR968" i="15"/>
  <c r="BS968" i="15"/>
  <c r="BT968" i="15"/>
  <c r="BU968" i="15"/>
  <c r="BV968" i="15"/>
  <c r="BW968" i="15"/>
  <c r="BX968" i="15"/>
  <c r="BY968" i="15"/>
  <c r="BZ968" i="15"/>
  <c r="CA968" i="15"/>
  <c r="CB968" i="15"/>
  <c r="CC968" i="15"/>
  <c r="CD968" i="15"/>
  <c r="CE968" i="15"/>
  <c r="CF968" i="15"/>
  <c r="CG968" i="15"/>
  <c r="CH968" i="15"/>
  <c r="CI968" i="15"/>
  <c r="CJ968" i="15"/>
  <c r="CK968" i="15"/>
  <c r="CL968" i="15"/>
  <c r="CM968" i="15"/>
  <c r="CN968" i="15"/>
  <c r="CO968" i="15"/>
  <c r="CP968" i="15"/>
  <c r="CQ968" i="15"/>
  <c r="CR968" i="15"/>
  <c r="CS968" i="15"/>
  <c r="CT968" i="15"/>
  <c r="CU968" i="15"/>
  <c r="CV968" i="15"/>
  <c r="CW968" i="15"/>
  <c r="CX968" i="15"/>
  <c r="CY968" i="15"/>
  <c r="CZ968" i="15"/>
  <c r="DA968" i="15"/>
  <c r="DB968" i="15"/>
  <c r="DC968" i="15"/>
  <c r="DD968" i="15"/>
  <c r="DE968" i="15"/>
  <c r="DF968" i="15"/>
  <c r="DG968" i="15"/>
  <c r="DH968" i="15"/>
  <c r="DI968" i="15"/>
  <c r="DJ968" i="15"/>
  <c r="DK968" i="15"/>
  <c r="DL968" i="15"/>
  <c r="DM968" i="15"/>
  <c r="DN968" i="15"/>
  <c r="DO968" i="15"/>
  <c r="DP968" i="15"/>
  <c r="DQ968" i="15"/>
  <c r="DR968" i="15"/>
  <c r="DS968" i="15"/>
  <c r="DT968" i="15"/>
  <c r="DU968" i="15"/>
  <c r="DV968" i="15"/>
  <c r="DW968" i="15"/>
  <c r="DX968" i="15"/>
  <c r="DY968" i="15"/>
  <c r="G968" i="15"/>
  <c r="D992" i="15"/>
  <c r="E992" i="15"/>
  <c r="F992" i="15"/>
  <c r="I992" i="15"/>
  <c r="J969" i="15"/>
  <c r="K969" i="15"/>
  <c r="L969" i="15"/>
  <c r="M969" i="15"/>
  <c r="N969" i="15"/>
  <c r="O969" i="15"/>
  <c r="P969" i="15"/>
  <c r="Q969" i="15"/>
  <c r="R969" i="15"/>
  <c r="S969" i="15"/>
  <c r="T969" i="15"/>
  <c r="U969" i="15"/>
  <c r="V969" i="15"/>
  <c r="W969" i="15"/>
  <c r="X969" i="15"/>
  <c r="Y969" i="15"/>
  <c r="Z969" i="15"/>
  <c r="AA969" i="15"/>
  <c r="AB969" i="15"/>
  <c r="AC969" i="15"/>
  <c r="AD969" i="15"/>
  <c r="AE969" i="15"/>
  <c r="AF969" i="15"/>
  <c r="AG969" i="15"/>
  <c r="AH969" i="15"/>
  <c r="AI969" i="15"/>
  <c r="AJ969" i="15"/>
  <c r="AK969" i="15"/>
  <c r="AL969" i="15"/>
  <c r="AM969" i="15"/>
  <c r="AN969" i="15"/>
  <c r="AO969" i="15"/>
  <c r="AP969" i="15"/>
  <c r="AQ969" i="15"/>
  <c r="AR969" i="15"/>
  <c r="AS969" i="15"/>
  <c r="AT969" i="15"/>
  <c r="AU969" i="15"/>
  <c r="AV969" i="15"/>
  <c r="AW969" i="15"/>
  <c r="AX969" i="15"/>
  <c r="AY969" i="15"/>
  <c r="AZ969" i="15"/>
  <c r="BA969" i="15"/>
  <c r="BB969" i="15"/>
  <c r="BC969" i="15"/>
  <c r="BD969" i="15"/>
  <c r="BE969" i="15"/>
  <c r="BF969" i="15"/>
  <c r="BG969" i="15"/>
  <c r="BH969" i="15"/>
  <c r="BI969" i="15"/>
  <c r="BJ969" i="15"/>
  <c r="BK969" i="15"/>
  <c r="BL969" i="15"/>
  <c r="BM969" i="15"/>
  <c r="BN969" i="15"/>
  <c r="BO969" i="15"/>
  <c r="BP969" i="15"/>
  <c r="BQ969" i="15"/>
  <c r="BR969" i="15"/>
  <c r="BS969" i="15"/>
  <c r="BT969" i="15"/>
  <c r="BU969" i="15"/>
  <c r="BV969" i="15"/>
  <c r="BW969" i="15"/>
  <c r="BX969" i="15"/>
  <c r="BY969" i="15"/>
  <c r="BZ969" i="15"/>
  <c r="CA969" i="15"/>
  <c r="CB969" i="15"/>
  <c r="CC969" i="15"/>
  <c r="CD969" i="15"/>
  <c r="CE969" i="15"/>
  <c r="CF969" i="15"/>
  <c r="CG969" i="15"/>
  <c r="CH969" i="15"/>
  <c r="CI969" i="15"/>
  <c r="CJ969" i="15"/>
  <c r="CK969" i="15"/>
  <c r="CL969" i="15"/>
  <c r="CM969" i="15"/>
  <c r="CN969" i="15"/>
  <c r="CO969" i="15"/>
  <c r="CP969" i="15"/>
  <c r="CQ969" i="15"/>
  <c r="CR969" i="15"/>
  <c r="CS969" i="15"/>
  <c r="CT969" i="15"/>
  <c r="CU969" i="15"/>
  <c r="CV969" i="15"/>
  <c r="CW969" i="15"/>
  <c r="CX969" i="15"/>
  <c r="CY969" i="15"/>
  <c r="CZ969" i="15"/>
  <c r="DA969" i="15"/>
  <c r="DB969" i="15"/>
  <c r="DC969" i="15"/>
  <c r="DD969" i="15"/>
  <c r="DE969" i="15"/>
  <c r="DF969" i="15"/>
  <c r="DG969" i="15"/>
  <c r="DH969" i="15"/>
  <c r="DI969" i="15"/>
  <c r="DJ969" i="15"/>
  <c r="DK969" i="15"/>
  <c r="DL969" i="15"/>
  <c r="DM969" i="15"/>
  <c r="DN969" i="15"/>
  <c r="DO969" i="15"/>
  <c r="DP969" i="15"/>
  <c r="DQ969" i="15"/>
  <c r="DR969" i="15"/>
  <c r="DS969" i="15"/>
  <c r="DT969" i="15"/>
  <c r="DU969" i="15"/>
  <c r="DV969" i="15"/>
  <c r="DW969" i="15"/>
  <c r="DX969" i="15"/>
  <c r="DY969" i="15"/>
  <c r="G969" i="15"/>
  <c r="D993" i="15"/>
  <c r="E993" i="15"/>
  <c r="F993" i="15"/>
  <c r="I993" i="15"/>
  <c r="J971" i="15"/>
  <c r="K971" i="15"/>
  <c r="L971" i="15"/>
  <c r="M971" i="15"/>
  <c r="N971" i="15"/>
  <c r="O971" i="15"/>
  <c r="P971" i="15"/>
  <c r="Q971" i="15"/>
  <c r="R971" i="15"/>
  <c r="S971" i="15"/>
  <c r="T971" i="15"/>
  <c r="U971" i="15"/>
  <c r="V971" i="15"/>
  <c r="W971" i="15"/>
  <c r="X971" i="15"/>
  <c r="Y971" i="15"/>
  <c r="Z971" i="15"/>
  <c r="AA971" i="15"/>
  <c r="AB971" i="15"/>
  <c r="AC971" i="15"/>
  <c r="AD971" i="15"/>
  <c r="AE971" i="15"/>
  <c r="AF971" i="15"/>
  <c r="AG971" i="15"/>
  <c r="AH971" i="15"/>
  <c r="AI971" i="15"/>
  <c r="AJ971" i="15"/>
  <c r="AK971" i="15"/>
  <c r="AL971" i="15"/>
  <c r="AM971" i="15"/>
  <c r="AN971" i="15"/>
  <c r="AO971" i="15"/>
  <c r="AP971" i="15"/>
  <c r="AQ971" i="15"/>
  <c r="AR971" i="15"/>
  <c r="AS971" i="15"/>
  <c r="AT971" i="15"/>
  <c r="AU971" i="15"/>
  <c r="AV971" i="15"/>
  <c r="AW971" i="15"/>
  <c r="AX971" i="15"/>
  <c r="AY971" i="15"/>
  <c r="AZ971" i="15"/>
  <c r="BA971" i="15"/>
  <c r="BB971" i="15"/>
  <c r="BC971" i="15"/>
  <c r="BD971" i="15"/>
  <c r="BE971" i="15"/>
  <c r="BF971" i="15"/>
  <c r="BG971" i="15"/>
  <c r="BH971" i="15"/>
  <c r="BI971" i="15"/>
  <c r="BJ971" i="15"/>
  <c r="BK971" i="15"/>
  <c r="BL971" i="15"/>
  <c r="BM971" i="15"/>
  <c r="BN971" i="15"/>
  <c r="BO971" i="15"/>
  <c r="BP971" i="15"/>
  <c r="BQ971" i="15"/>
  <c r="BR971" i="15"/>
  <c r="BS971" i="15"/>
  <c r="BT971" i="15"/>
  <c r="BU971" i="15"/>
  <c r="BV971" i="15"/>
  <c r="BW971" i="15"/>
  <c r="BX971" i="15"/>
  <c r="BY971" i="15"/>
  <c r="BZ971" i="15"/>
  <c r="CA971" i="15"/>
  <c r="CB971" i="15"/>
  <c r="CC971" i="15"/>
  <c r="CD971" i="15"/>
  <c r="CE971" i="15"/>
  <c r="CF971" i="15"/>
  <c r="CG971" i="15"/>
  <c r="CH971" i="15"/>
  <c r="CI971" i="15"/>
  <c r="CJ971" i="15"/>
  <c r="CK971" i="15"/>
  <c r="CL971" i="15"/>
  <c r="CM971" i="15"/>
  <c r="CN971" i="15"/>
  <c r="CO971" i="15"/>
  <c r="CP971" i="15"/>
  <c r="CQ971" i="15"/>
  <c r="CR971" i="15"/>
  <c r="CS971" i="15"/>
  <c r="CT971" i="15"/>
  <c r="CU971" i="15"/>
  <c r="CV971" i="15"/>
  <c r="CW971" i="15"/>
  <c r="CX971" i="15"/>
  <c r="CY971" i="15"/>
  <c r="CZ971" i="15"/>
  <c r="DA971" i="15"/>
  <c r="DB971" i="15"/>
  <c r="DC971" i="15"/>
  <c r="DD971" i="15"/>
  <c r="DE971" i="15"/>
  <c r="DF971" i="15"/>
  <c r="DG971" i="15"/>
  <c r="DH971" i="15"/>
  <c r="DI971" i="15"/>
  <c r="DJ971" i="15"/>
  <c r="DK971" i="15"/>
  <c r="DL971" i="15"/>
  <c r="DM971" i="15"/>
  <c r="DN971" i="15"/>
  <c r="DO971" i="15"/>
  <c r="DP971" i="15"/>
  <c r="DQ971" i="15"/>
  <c r="DR971" i="15"/>
  <c r="DS971" i="15"/>
  <c r="DT971" i="15"/>
  <c r="DU971" i="15"/>
  <c r="DV971" i="15"/>
  <c r="DW971" i="15"/>
  <c r="DX971" i="15"/>
  <c r="DY971" i="15"/>
  <c r="G971" i="15"/>
  <c r="D995" i="15"/>
  <c r="E995" i="15"/>
  <c r="F995" i="15"/>
  <c r="I995" i="15"/>
  <c r="J972" i="15"/>
  <c r="K972" i="15"/>
  <c r="L972" i="15"/>
  <c r="M972" i="15"/>
  <c r="N972" i="15"/>
  <c r="O972" i="15"/>
  <c r="P972" i="15"/>
  <c r="Q972" i="15"/>
  <c r="R972" i="15"/>
  <c r="S972" i="15"/>
  <c r="T972" i="15"/>
  <c r="U972" i="15"/>
  <c r="V972" i="15"/>
  <c r="W972" i="15"/>
  <c r="X972" i="15"/>
  <c r="Y972" i="15"/>
  <c r="Z972" i="15"/>
  <c r="AA972" i="15"/>
  <c r="AB972" i="15"/>
  <c r="AC972" i="15"/>
  <c r="AD972" i="15"/>
  <c r="AE972" i="15"/>
  <c r="AF972" i="15"/>
  <c r="AG972" i="15"/>
  <c r="AH972" i="15"/>
  <c r="AI972" i="15"/>
  <c r="AJ972" i="15"/>
  <c r="AK972" i="15"/>
  <c r="AL972" i="15"/>
  <c r="AM972" i="15"/>
  <c r="AN972" i="15"/>
  <c r="AO972" i="15"/>
  <c r="AP972" i="15"/>
  <c r="AQ972" i="15"/>
  <c r="AR972" i="15"/>
  <c r="AS972" i="15"/>
  <c r="AT972" i="15"/>
  <c r="AU972" i="15"/>
  <c r="AV972" i="15"/>
  <c r="AW972" i="15"/>
  <c r="AX972" i="15"/>
  <c r="AY972" i="15"/>
  <c r="AZ972" i="15"/>
  <c r="BA972" i="15"/>
  <c r="BB972" i="15"/>
  <c r="BC972" i="15"/>
  <c r="BD972" i="15"/>
  <c r="BE972" i="15"/>
  <c r="BF972" i="15"/>
  <c r="BG972" i="15"/>
  <c r="BH972" i="15"/>
  <c r="BI972" i="15"/>
  <c r="BJ972" i="15"/>
  <c r="BK972" i="15"/>
  <c r="BL972" i="15"/>
  <c r="BM972" i="15"/>
  <c r="BN972" i="15"/>
  <c r="BO972" i="15"/>
  <c r="BP972" i="15"/>
  <c r="BQ972" i="15"/>
  <c r="BR972" i="15"/>
  <c r="BS972" i="15"/>
  <c r="BT972" i="15"/>
  <c r="BU972" i="15"/>
  <c r="BV972" i="15"/>
  <c r="BW972" i="15"/>
  <c r="BX972" i="15"/>
  <c r="BY972" i="15"/>
  <c r="BZ972" i="15"/>
  <c r="CA972" i="15"/>
  <c r="CB972" i="15"/>
  <c r="CC972" i="15"/>
  <c r="CD972" i="15"/>
  <c r="CE972" i="15"/>
  <c r="CF972" i="15"/>
  <c r="CG972" i="15"/>
  <c r="CH972" i="15"/>
  <c r="CI972" i="15"/>
  <c r="CJ972" i="15"/>
  <c r="CK972" i="15"/>
  <c r="CL972" i="15"/>
  <c r="CM972" i="15"/>
  <c r="CN972" i="15"/>
  <c r="CO972" i="15"/>
  <c r="CP972" i="15"/>
  <c r="CQ972" i="15"/>
  <c r="CR972" i="15"/>
  <c r="CS972" i="15"/>
  <c r="CT972" i="15"/>
  <c r="CU972" i="15"/>
  <c r="CV972" i="15"/>
  <c r="CW972" i="15"/>
  <c r="CX972" i="15"/>
  <c r="CY972" i="15"/>
  <c r="CZ972" i="15"/>
  <c r="DA972" i="15"/>
  <c r="DB972" i="15"/>
  <c r="DC972" i="15"/>
  <c r="DD972" i="15"/>
  <c r="DE972" i="15"/>
  <c r="DF972" i="15"/>
  <c r="DG972" i="15"/>
  <c r="DH972" i="15"/>
  <c r="DI972" i="15"/>
  <c r="DJ972" i="15"/>
  <c r="DK972" i="15"/>
  <c r="DL972" i="15"/>
  <c r="DM972" i="15"/>
  <c r="DN972" i="15"/>
  <c r="DO972" i="15"/>
  <c r="DP972" i="15"/>
  <c r="DQ972" i="15"/>
  <c r="DR972" i="15"/>
  <c r="DS972" i="15"/>
  <c r="DT972" i="15"/>
  <c r="DU972" i="15"/>
  <c r="DV972" i="15"/>
  <c r="DW972" i="15"/>
  <c r="DX972" i="15"/>
  <c r="DY972" i="15"/>
  <c r="G972" i="15"/>
  <c r="D996" i="15"/>
  <c r="E996" i="15"/>
  <c r="F996" i="15"/>
  <c r="I996" i="15"/>
  <c r="J973" i="15"/>
  <c r="K973" i="15"/>
  <c r="L973" i="15"/>
  <c r="M973" i="15"/>
  <c r="N973" i="15"/>
  <c r="O973" i="15"/>
  <c r="P973" i="15"/>
  <c r="Q973" i="15"/>
  <c r="R973" i="15"/>
  <c r="S973" i="15"/>
  <c r="T973" i="15"/>
  <c r="U973" i="15"/>
  <c r="V973" i="15"/>
  <c r="W973" i="15"/>
  <c r="X973" i="15"/>
  <c r="Y973" i="15"/>
  <c r="Z973" i="15"/>
  <c r="AA973" i="15"/>
  <c r="AB973" i="15"/>
  <c r="AC973" i="15"/>
  <c r="AD973" i="15"/>
  <c r="AE973" i="15"/>
  <c r="AF973" i="15"/>
  <c r="AG973" i="15"/>
  <c r="AH973" i="15"/>
  <c r="AI973" i="15"/>
  <c r="AJ973" i="15"/>
  <c r="AK973" i="15"/>
  <c r="AL973" i="15"/>
  <c r="AM973" i="15"/>
  <c r="AN973" i="15"/>
  <c r="AO973" i="15"/>
  <c r="AP973" i="15"/>
  <c r="AQ973" i="15"/>
  <c r="AR973" i="15"/>
  <c r="AS973" i="15"/>
  <c r="AT973" i="15"/>
  <c r="AU973" i="15"/>
  <c r="AV973" i="15"/>
  <c r="AW973" i="15"/>
  <c r="AX973" i="15"/>
  <c r="AY973" i="15"/>
  <c r="AZ973" i="15"/>
  <c r="BA973" i="15"/>
  <c r="BB973" i="15"/>
  <c r="BC973" i="15"/>
  <c r="BD973" i="15"/>
  <c r="BE973" i="15"/>
  <c r="BF973" i="15"/>
  <c r="BG973" i="15"/>
  <c r="BH973" i="15"/>
  <c r="BI973" i="15"/>
  <c r="BJ973" i="15"/>
  <c r="BK973" i="15"/>
  <c r="BL973" i="15"/>
  <c r="BM973" i="15"/>
  <c r="BN973" i="15"/>
  <c r="BO973" i="15"/>
  <c r="BP973" i="15"/>
  <c r="BQ973" i="15"/>
  <c r="BR973" i="15"/>
  <c r="BS973" i="15"/>
  <c r="BT973" i="15"/>
  <c r="BU973" i="15"/>
  <c r="BV973" i="15"/>
  <c r="BW973" i="15"/>
  <c r="BX973" i="15"/>
  <c r="BY973" i="15"/>
  <c r="BZ973" i="15"/>
  <c r="CA973" i="15"/>
  <c r="CB973" i="15"/>
  <c r="CC973" i="15"/>
  <c r="CD973" i="15"/>
  <c r="CE973" i="15"/>
  <c r="CF973" i="15"/>
  <c r="CG973" i="15"/>
  <c r="CH973" i="15"/>
  <c r="CI973" i="15"/>
  <c r="CJ973" i="15"/>
  <c r="CK973" i="15"/>
  <c r="CL973" i="15"/>
  <c r="CM973" i="15"/>
  <c r="CN973" i="15"/>
  <c r="CO973" i="15"/>
  <c r="CP973" i="15"/>
  <c r="CQ973" i="15"/>
  <c r="CR973" i="15"/>
  <c r="CS973" i="15"/>
  <c r="CT973" i="15"/>
  <c r="CU973" i="15"/>
  <c r="CV973" i="15"/>
  <c r="CW973" i="15"/>
  <c r="CX973" i="15"/>
  <c r="CY973" i="15"/>
  <c r="CZ973" i="15"/>
  <c r="DA973" i="15"/>
  <c r="DB973" i="15"/>
  <c r="DC973" i="15"/>
  <c r="DD973" i="15"/>
  <c r="DE973" i="15"/>
  <c r="DF973" i="15"/>
  <c r="DG973" i="15"/>
  <c r="DH973" i="15"/>
  <c r="DI973" i="15"/>
  <c r="DJ973" i="15"/>
  <c r="DK973" i="15"/>
  <c r="DL973" i="15"/>
  <c r="DM973" i="15"/>
  <c r="DN973" i="15"/>
  <c r="DO973" i="15"/>
  <c r="DP973" i="15"/>
  <c r="DQ973" i="15"/>
  <c r="DR973" i="15"/>
  <c r="DS973" i="15"/>
  <c r="DT973" i="15"/>
  <c r="DU973" i="15"/>
  <c r="DV973" i="15"/>
  <c r="DW973" i="15"/>
  <c r="DX973" i="15"/>
  <c r="DY973" i="15"/>
  <c r="G973" i="15"/>
  <c r="D997" i="15"/>
  <c r="E997" i="15"/>
  <c r="F997" i="15"/>
  <c r="I997" i="15"/>
  <c r="J975" i="15"/>
  <c r="K975" i="15"/>
  <c r="L975" i="15"/>
  <c r="M975" i="15"/>
  <c r="N975" i="15"/>
  <c r="O975" i="15"/>
  <c r="P975" i="15"/>
  <c r="Q975" i="15"/>
  <c r="R975" i="15"/>
  <c r="S975" i="15"/>
  <c r="T975" i="15"/>
  <c r="U975" i="15"/>
  <c r="V975" i="15"/>
  <c r="W975" i="15"/>
  <c r="X975" i="15"/>
  <c r="Y975" i="15"/>
  <c r="Z975" i="15"/>
  <c r="AA975" i="15"/>
  <c r="AB975" i="15"/>
  <c r="AC975" i="15"/>
  <c r="AD975" i="15"/>
  <c r="AE975" i="15"/>
  <c r="AF975" i="15"/>
  <c r="AG975" i="15"/>
  <c r="AH975" i="15"/>
  <c r="AI975" i="15"/>
  <c r="AJ975" i="15"/>
  <c r="AK975" i="15"/>
  <c r="AL975" i="15"/>
  <c r="AM975" i="15"/>
  <c r="AN975" i="15"/>
  <c r="AO975" i="15"/>
  <c r="AP975" i="15"/>
  <c r="AQ975" i="15"/>
  <c r="AR975" i="15"/>
  <c r="AS975" i="15"/>
  <c r="AT975" i="15"/>
  <c r="AU975" i="15"/>
  <c r="AV975" i="15"/>
  <c r="AW975" i="15"/>
  <c r="AX975" i="15"/>
  <c r="AY975" i="15"/>
  <c r="AZ975" i="15"/>
  <c r="BA975" i="15"/>
  <c r="BB975" i="15"/>
  <c r="BC975" i="15"/>
  <c r="BD975" i="15"/>
  <c r="BE975" i="15"/>
  <c r="BF975" i="15"/>
  <c r="BG975" i="15"/>
  <c r="BH975" i="15"/>
  <c r="BI975" i="15"/>
  <c r="BJ975" i="15"/>
  <c r="BK975" i="15"/>
  <c r="BL975" i="15"/>
  <c r="BM975" i="15"/>
  <c r="BN975" i="15"/>
  <c r="BO975" i="15"/>
  <c r="BP975" i="15"/>
  <c r="BQ975" i="15"/>
  <c r="BR975" i="15"/>
  <c r="BS975" i="15"/>
  <c r="BT975" i="15"/>
  <c r="BU975" i="15"/>
  <c r="BV975" i="15"/>
  <c r="BW975" i="15"/>
  <c r="BX975" i="15"/>
  <c r="BY975" i="15"/>
  <c r="BZ975" i="15"/>
  <c r="CA975" i="15"/>
  <c r="CB975" i="15"/>
  <c r="CC975" i="15"/>
  <c r="CD975" i="15"/>
  <c r="CE975" i="15"/>
  <c r="CF975" i="15"/>
  <c r="CG975" i="15"/>
  <c r="CH975" i="15"/>
  <c r="CI975" i="15"/>
  <c r="CJ975" i="15"/>
  <c r="CK975" i="15"/>
  <c r="CL975" i="15"/>
  <c r="CM975" i="15"/>
  <c r="CN975" i="15"/>
  <c r="CO975" i="15"/>
  <c r="CP975" i="15"/>
  <c r="CQ975" i="15"/>
  <c r="CR975" i="15"/>
  <c r="CS975" i="15"/>
  <c r="CT975" i="15"/>
  <c r="CU975" i="15"/>
  <c r="CV975" i="15"/>
  <c r="CW975" i="15"/>
  <c r="CX975" i="15"/>
  <c r="CY975" i="15"/>
  <c r="CZ975" i="15"/>
  <c r="DA975" i="15"/>
  <c r="DB975" i="15"/>
  <c r="DC975" i="15"/>
  <c r="DD975" i="15"/>
  <c r="DE975" i="15"/>
  <c r="DF975" i="15"/>
  <c r="DG975" i="15"/>
  <c r="DH975" i="15"/>
  <c r="DI975" i="15"/>
  <c r="DJ975" i="15"/>
  <c r="DK975" i="15"/>
  <c r="DL975" i="15"/>
  <c r="DM975" i="15"/>
  <c r="DN975" i="15"/>
  <c r="DO975" i="15"/>
  <c r="DP975" i="15"/>
  <c r="DQ975" i="15"/>
  <c r="DR975" i="15"/>
  <c r="DS975" i="15"/>
  <c r="DT975" i="15"/>
  <c r="DU975" i="15"/>
  <c r="DV975" i="15"/>
  <c r="DW975" i="15"/>
  <c r="DX975" i="15"/>
  <c r="DY975" i="15"/>
  <c r="G975" i="15"/>
  <c r="D999" i="15"/>
  <c r="E999" i="15"/>
  <c r="F999" i="15"/>
  <c r="I999" i="15"/>
  <c r="J976" i="15"/>
  <c r="K976" i="15"/>
  <c r="L976" i="15"/>
  <c r="M976" i="15"/>
  <c r="N976" i="15"/>
  <c r="O976" i="15"/>
  <c r="P976" i="15"/>
  <c r="Q976" i="15"/>
  <c r="R976" i="15"/>
  <c r="S976" i="15"/>
  <c r="T976" i="15"/>
  <c r="U976" i="15"/>
  <c r="V976" i="15"/>
  <c r="W976" i="15"/>
  <c r="X976" i="15"/>
  <c r="Y976" i="15"/>
  <c r="Z976" i="15"/>
  <c r="AA976" i="15"/>
  <c r="AB976" i="15"/>
  <c r="AC976" i="15"/>
  <c r="AD976" i="15"/>
  <c r="AE976" i="15"/>
  <c r="AF976" i="15"/>
  <c r="AG976" i="15"/>
  <c r="AH976" i="15"/>
  <c r="AI976" i="15"/>
  <c r="AJ976" i="15"/>
  <c r="AK976" i="15"/>
  <c r="AL976" i="15"/>
  <c r="AM976" i="15"/>
  <c r="AN976" i="15"/>
  <c r="AO976" i="15"/>
  <c r="AP976" i="15"/>
  <c r="AQ976" i="15"/>
  <c r="AR976" i="15"/>
  <c r="AS976" i="15"/>
  <c r="AT976" i="15"/>
  <c r="AU976" i="15"/>
  <c r="AV976" i="15"/>
  <c r="AW976" i="15"/>
  <c r="AX976" i="15"/>
  <c r="AY976" i="15"/>
  <c r="AZ976" i="15"/>
  <c r="BA976" i="15"/>
  <c r="BB976" i="15"/>
  <c r="BC976" i="15"/>
  <c r="BD976" i="15"/>
  <c r="BE976" i="15"/>
  <c r="BF976" i="15"/>
  <c r="BG976" i="15"/>
  <c r="BH976" i="15"/>
  <c r="BI976" i="15"/>
  <c r="BJ976" i="15"/>
  <c r="BK976" i="15"/>
  <c r="BL976" i="15"/>
  <c r="BM976" i="15"/>
  <c r="BN976" i="15"/>
  <c r="BO976" i="15"/>
  <c r="BP976" i="15"/>
  <c r="BQ976" i="15"/>
  <c r="BR976" i="15"/>
  <c r="BS976" i="15"/>
  <c r="BT976" i="15"/>
  <c r="BU976" i="15"/>
  <c r="BV976" i="15"/>
  <c r="BW976" i="15"/>
  <c r="BX976" i="15"/>
  <c r="BY976" i="15"/>
  <c r="BZ976" i="15"/>
  <c r="CA976" i="15"/>
  <c r="CB976" i="15"/>
  <c r="CC976" i="15"/>
  <c r="CD976" i="15"/>
  <c r="CE976" i="15"/>
  <c r="CF976" i="15"/>
  <c r="CG976" i="15"/>
  <c r="CH976" i="15"/>
  <c r="CI976" i="15"/>
  <c r="CJ976" i="15"/>
  <c r="CK976" i="15"/>
  <c r="CL976" i="15"/>
  <c r="CM976" i="15"/>
  <c r="CN976" i="15"/>
  <c r="CO976" i="15"/>
  <c r="CP976" i="15"/>
  <c r="CQ976" i="15"/>
  <c r="CR976" i="15"/>
  <c r="CS976" i="15"/>
  <c r="CT976" i="15"/>
  <c r="CU976" i="15"/>
  <c r="CV976" i="15"/>
  <c r="CW976" i="15"/>
  <c r="CX976" i="15"/>
  <c r="CY976" i="15"/>
  <c r="CZ976" i="15"/>
  <c r="DA976" i="15"/>
  <c r="DB976" i="15"/>
  <c r="DC976" i="15"/>
  <c r="DD976" i="15"/>
  <c r="DE976" i="15"/>
  <c r="DF976" i="15"/>
  <c r="DG976" i="15"/>
  <c r="DH976" i="15"/>
  <c r="DI976" i="15"/>
  <c r="DJ976" i="15"/>
  <c r="DK976" i="15"/>
  <c r="DL976" i="15"/>
  <c r="DM976" i="15"/>
  <c r="DN976" i="15"/>
  <c r="DO976" i="15"/>
  <c r="DP976" i="15"/>
  <c r="DQ976" i="15"/>
  <c r="DR976" i="15"/>
  <c r="DS976" i="15"/>
  <c r="DT976" i="15"/>
  <c r="DU976" i="15"/>
  <c r="DV976" i="15"/>
  <c r="DW976" i="15"/>
  <c r="DX976" i="15"/>
  <c r="DY976" i="15"/>
  <c r="G976" i="15"/>
  <c r="D1000" i="15"/>
  <c r="E1000" i="15"/>
  <c r="F1000" i="15"/>
  <c r="I1000" i="15"/>
  <c r="J977" i="15"/>
  <c r="K977" i="15"/>
  <c r="L977" i="15"/>
  <c r="M977" i="15"/>
  <c r="N977" i="15"/>
  <c r="O977" i="15"/>
  <c r="P977" i="15"/>
  <c r="Q977" i="15"/>
  <c r="R977" i="15"/>
  <c r="S977" i="15"/>
  <c r="T977" i="15"/>
  <c r="U977" i="15"/>
  <c r="V977" i="15"/>
  <c r="W977" i="15"/>
  <c r="X977" i="15"/>
  <c r="Y977" i="15"/>
  <c r="Z977" i="15"/>
  <c r="AA977" i="15"/>
  <c r="AB977" i="15"/>
  <c r="AC977" i="15"/>
  <c r="AD977" i="15"/>
  <c r="AE977" i="15"/>
  <c r="AF977" i="15"/>
  <c r="AG977" i="15"/>
  <c r="AH977" i="15"/>
  <c r="AI977" i="15"/>
  <c r="AJ977" i="15"/>
  <c r="AK977" i="15"/>
  <c r="AL977" i="15"/>
  <c r="AM977" i="15"/>
  <c r="AN977" i="15"/>
  <c r="AO977" i="15"/>
  <c r="AP977" i="15"/>
  <c r="AQ977" i="15"/>
  <c r="AR977" i="15"/>
  <c r="AS977" i="15"/>
  <c r="AT977" i="15"/>
  <c r="AU977" i="15"/>
  <c r="AV977" i="15"/>
  <c r="AW977" i="15"/>
  <c r="AX977" i="15"/>
  <c r="AY977" i="15"/>
  <c r="AZ977" i="15"/>
  <c r="BA977" i="15"/>
  <c r="BB977" i="15"/>
  <c r="BC977" i="15"/>
  <c r="BD977" i="15"/>
  <c r="BE977" i="15"/>
  <c r="BF977" i="15"/>
  <c r="BG977" i="15"/>
  <c r="BH977" i="15"/>
  <c r="BI977" i="15"/>
  <c r="BJ977" i="15"/>
  <c r="BK977" i="15"/>
  <c r="BL977" i="15"/>
  <c r="BM977" i="15"/>
  <c r="BN977" i="15"/>
  <c r="BO977" i="15"/>
  <c r="BP977" i="15"/>
  <c r="BQ977" i="15"/>
  <c r="BR977" i="15"/>
  <c r="BS977" i="15"/>
  <c r="BT977" i="15"/>
  <c r="BU977" i="15"/>
  <c r="BV977" i="15"/>
  <c r="BW977" i="15"/>
  <c r="BX977" i="15"/>
  <c r="BY977" i="15"/>
  <c r="BZ977" i="15"/>
  <c r="CA977" i="15"/>
  <c r="CB977" i="15"/>
  <c r="CC977" i="15"/>
  <c r="CD977" i="15"/>
  <c r="CE977" i="15"/>
  <c r="CF977" i="15"/>
  <c r="CG977" i="15"/>
  <c r="CH977" i="15"/>
  <c r="CI977" i="15"/>
  <c r="CJ977" i="15"/>
  <c r="CK977" i="15"/>
  <c r="CL977" i="15"/>
  <c r="CM977" i="15"/>
  <c r="CN977" i="15"/>
  <c r="CO977" i="15"/>
  <c r="CP977" i="15"/>
  <c r="CQ977" i="15"/>
  <c r="CR977" i="15"/>
  <c r="CS977" i="15"/>
  <c r="CT977" i="15"/>
  <c r="CU977" i="15"/>
  <c r="CV977" i="15"/>
  <c r="CW977" i="15"/>
  <c r="CX977" i="15"/>
  <c r="CY977" i="15"/>
  <c r="CZ977" i="15"/>
  <c r="DA977" i="15"/>
  <c r="DB977" i="15"/>
  <c r="DC977" i="15"/>
  <c r="DD977" i="15"/>
  <c r="DE977" i="15"/>
  <c r="DF977" i="15"/>
  <c r="DG977" i="15"/>
  <c r="DH977" i="15"/>
  <c r="DI977" i="15"/>
  <c r="DJ977" i="15"/>
  <c r="DK977" i="15"/>
  <c r="DL977" i="15"/>
  <c r="DM977" i="15"/>
  <c r="DN977" i="15"/>
  <c r="DO977" i="15"/>
  <c r="DP977" i="15"/>
  <c r="DQ977" i="15"/>
  <c r="DR977" i="15"/>
  <c r="DS977" i="15"/>
  <c r="DT977" i="15"/>
  <c r="DU977" i="15"/>
  <c r="DV977" i="15"/>
  <c r="DW977" i="15"/>
  <c r="DX977" i="15"/>
  <c r="DY977" i="15"/>
  <c r="G977" i="15"/>
  <c r="D1001" i="15"/>
  <c r="E1001" i="15"/>
  <c r="F1001" i="15"/>
  <c r="I1001" i="15"/>
  <c r="J979" i="15"/>
  <c r="K979" i="15"/>
  <c r="L979" i="15"/>
  <c r="M979" i="15"/>
  <c r="N979" i="15"/>
  <c r="O979" i="15"/>
  <c r="P979" i="15"/>
  <c r="Q979" i="15"/>
  <c r="R979" i="15"/>
  <c r="S979" i="15"/>
  <c r="T979" i="15"/>
  <c r="U979" i="15"/>
  <c r="V979" i="15"/>
  <c r="W979" i="15"/>
  <c r="X979" i="15"/>
  <c r="Y979" i="15"/>
  <c r="Z979" i="15"/>
  <c r="AA979" i="15"/>
  <c r="AB979" i="15"/>
  <c r="AC979" i="15"/>
  <c r="AD979" i="15"/>
  <c r="AE979" i="15"/>
  <c r="AF979" i="15"/>
  <c r="AG979" i="15"/>
  <c r="AH979" i="15"/>
  <c r="AI979" i="15"/>
  <c r="AJ979" i="15"/>
  <c r="AK979" i="15"/>
  <c r="AL979" i="15"/>
  <c r="AM979" i="15"/>
  <c r="AN979" i="15"/>
  <c r="AO979" i="15"/>
  <c r="AP979" i="15"/>
  <c r="AQ979" i="15"/>
  <c r="AR979" i="15"/>
  <c r="AS979" i="15"/>
  <c r="AT979" i="15"/>
  <c r="AU979" i="15"/>
  <c r="AV979" i="15"/>
  <c r="AW979" i="15"/>
  <c r="AX979" i="15"/>
  <c r="AY979" i="15"/>
  <c r="AZ979" i="15"/>
  <c r="BA979" i="15"/>
  <c r="BB979" i="15"/>
  <c r="BC979" i="15"/>
  <c r="BD979" i="15"/>
  <c r="BE979" i="15"/>
  <c r="BF979" i="15"/>
  <c r="BG979" i="15"/>
  <c r="BH979" i="15"/>
  <c r="BI979" i="15"/>
  <c r="BJ979" i="15"/>
  <c r="BK979" i="15"/>
  <c r="BL979" i="15"/>
  <c r="BM979" i="15"/>
  <c r="BN979" i="15"/>
  <c r="BO979" i="15"/>
  <c r="BP979" i="15"/>
  <c r="BQ979" i="15"/>
  <c r="BR979" i="15"/>
  <c r="BS979" i="15"/>
  <c r="BT979" i="15"/>
  <c r="BU979" i="15"/>
  <c r="BV979" i="15"/>
  <c r="BW979" i="15"/>
  <c r="BX979" i="15"/>
  <c r="BY979" i="15"/>
  <c r="BZ979" i="15"/>
  <c r="CA979" i="15"/>
  <c r="CB979" i="15"/>
  <c r="CC979" i="15"/>
  <c r="CD979" i="15"/>
  <c r="CE979" i="15"/>
  <c r="CF979" i="15"/>
  <c r="CG979" i="15"/>
  <c r="CH979" i="15"/>
  <c r="CI979" i="15"/>
  <c r="CJ979" i="15"/>
  <c r="CK979" i="15"/>
  <c r="CL979" i="15"/>
  <c r="CM979" i="15"/>
  <c r="CN979" i="15"/>
  <c r="CO979" i="15"/>
  <c r="CP979" i="15"/>
  <c r="CQ979" i="15"/>
  <c r="CR979" i="15"/>
  <c r="CS979" i="15"/>
  <c r="CT979" i="15"/>
  <c r="CU979" i="15"/>
  <c r="CV979" i="15"/>
  <c r="CW979" i="15"/>
  <c r="CX979" i="15"/>
  <c r="CY979" i="15"/>
  <c r="CZ979" i="15"/>
  <c r="DA979" i="15"/>
  <c r="DB979" i="15"/>
  <c r="DC979" i="15"/>
  <c r="DD979" i="15"/>
  <c r="DE979" i="15"/>
  <c r="DF979" i="15"/>
  <c r="DG979" i="15"/>
  <c r="DH979" i="15"/>
  <c r="DI979" i="15"/>
  <c r="DJ979" i="15"/>
  <c r="DK979" i="15"/>
  <c r="DL979" i="15"/>
  <c r="DM979" i="15"/>
  <c r="DN979" i="15"/>
  <c r="DO979" i="15"/>
  <c r="DP979" i="15"/>
  <c r="DQ979" i="15"/>
  <c r="DR979" i="15"/>
  <c r="DS979" i="15"/>
  <c r="DT979" i="15"/>
  <c r="DU979" i="15"/>
  <c r="DV979" i="15"/>
  <c r="DW979" i="15"/>
  <c r="DX979" i="15"/>
  <c r="DY979" i="15"/>
  <c r="G979" i="15"/>
  <c r="D1003" i="15"/>
  <c r="E1003" i="15"/>
  <c r="F1003" i="15"/>
  <c r="I1003" i="15"/>
  <c r="J980" i="15"/>
  <c r="K980" i="15"/>
  <c r="L980" i="15"/>
  <c r="M980" i="15"/>
  <c r="N980" i="15"/>
  <c r="O980" i="15"/>
  <c r="P980" i="15"/>
  <c r="Q980" i="15"/>
  <c r="R980" i="15"/>
  <c r="S980" i="15"/>
  <c r="T980" i="15"/>
  <c r="U980" i="15"/>
  <c r="V980" i="15"/>
  <c r="W980" i="15"/>
  <c r="X980" i="15"/>
  <c r="Y980" i="15"/>
  <c r="Z980" i="15"/>
  <c r="AA980" i="15"/>
  <c r="AB980" i="15"/>
  <c r="AC980" i="15"/>
  <c r="AD980" i="15"/>
  <c r="AE980" i="15"/>
  <c r="AF980" i="15"/>
  <c r="AG980" i="15"/>
  <c r="AH980" i="15"/>
  <c r="AI980" i="15"/>
  <c r="AJ980" i="15"/>
  <c r="AK980" i="15"/>
  <c r="AL980" i="15"/>
  <c r="AM980" i="15"/>
  <c r="AN980" i="15"/>
  <c r="AO980" i="15"/>
  <c r="AP980" i="15"/>
  <c r="AQ980" i="15"/>
  <c r="AR980" i="15"/>
  <c r="AS980" i="15"/>
  <c r="AT980" i="15"/>
  <c r="AU980" i="15"/>
  <c r="AV980" i="15"/>
  <c r="AW980" i="15"/>
  <c r="AX980" i="15"/>
  <c r="AY980" i="15"/>
  <c r="AZ980" i="15"/>
  <c r="BA980" i="15"/>
  <c r="BB980" i="15"/>
  <c r="BC980" i="15"/>
  <c r="BD980" i="15"/>
  <c r="BE980" i="15"/>
  <c r="BF980" i="15"/>
  <c r="BG980" i="15"/>
  <c r="BH980" i="15"/>
  <c r="BI980" i="15"/>
  <c r="BJ980" i="15"/>
  <c r="BK980" i="15"/>
  <c r="BL980" i="15"/>
  <c r="BM980" i="15"/>
  <c r="BN980" i="15"/>
  <c r="BO980" i="15"/>
  <c r="BP980" i="15"/>
  <c r="BQ980" i="15"/>
  <c r="BR980" i="15"/>
  <c r="BS980" i="15"/>
  <c r="BT980" i="15"/>
  <c r="BU980" i="15"/>
  <c r="BV980" i="15"/>
  <c r="BW980" i="15"/>
  <c r="BX980" i="15"/>
  <c r="BY980" i="15"/>
  <c r="BZ980" i="15"/>
  <c r="CA980" i="15"/>
  <c r="CB980" i="15"/>
  <c r="CC980" i="15"/>
  <c r="CD980" i="15"/>
  <c r="CE980" i="15"/>
  <c r="CF980" i="15"/>
  <c r="CG980" i="15"/>
  <c r="CH980" i="15"/>
  <c r="CI980" i="15"/>
  <c r="CJ980" i="15"/>
  <c r="CK980" i="15"/>
  <c r="CL980" i="15"/>
  <c r="CM980" i="15"/>
  <c r="CN980" i="15"/>
  <c r="CO980" i="15"/>
  <c r="CP980" i="15"/>
  <c r="CQ980" i="15"/>
  <c r="CR980" i="15"/>
  <c r="CS980" i="15"/>
  <c r="CT980" i="15"/>
  <c r="CU980" i="15"/>
  <c r="CV980" i="15"/>
  <c r="CW980" i="15"/>
  <c r="CX980" i="15"/>
  <c r="CY980" i="15"/>
  <c r="CZ980" i="15"/>
  <c r="DA980" i="15"/>
  <c r="DB980" i="15"/>
  <c r="DC980" i="15"/>
  <c r="DD980" i="15"/>
  <c r="DE980" i="15"/>
  <c r="DF980" i="15"/>
  <c r="DG980" i="15"/>
  <c r="DH980" i="15"/>
  <c r="DI980" i="15"/>
  <c r="DJ980" i="15"/>
  <c r="DK980" i="15"/>
  <c r="DL980" i="15"/>
  <c r="DM980" i="15"/>
  <c r="DN980" i="15"/>
  <c r="DO980" i="15"/>
  <c r="DP980" i="15"/>
  <c r="DQ980" i="15"/>
  <c r="DR980" i="15"/>
  <c r="DS980" i="15"/>
  <c r="DT980" i="15"/>
  <c r="DU980" i="15"/>
  <c r="DV980" i="15"/>
  <c r="DW980" i="15"/>
  <c r="DX980" i="15"/>
  <c r="DY980" i="15"/>
  <c r="G980" i="15"/>
  <c r="D1004" i="15"/>
  <c r="E1004" i="15"/>
  <c r="F1004" i="15"/>
  <c r="I1004" i="15"/>
  <c r="J981" i="15"/>
  <c r="K981" i="15"/>
  <c r="L981" i="15"/>
  <c r="M981" i="15"/>
  <c r="N981" i="15"/>
  <c r="O981" i="15"/>
  <c r="P981" i="15"/>
  <c r="Q981" i="15"/>
  <c r="R981" i="15"/>
  <c r="S981" i="15"/>
  <c r="T981" i="15"/>
  <c r="U981" i="15"/>
  <c r="V981" i="15"/>
  <c r="W981" i="15"/>
  <c r="X981" i="15"/>
  <c r="Y981" i="15"/>
  <c r="Z981" i="15"/>
  <c r="AA981" i="15"/>
  <c r="AB981" i="15"/>
  <c r="AC981" i="15"/>
  <c r="AD981" i="15"/>
  <c r="AE981" i="15"/>
  <c r="AF981" i="15"/>
  <c r="AG981" i="15"/>
  <c r="AH981" i="15"/>
  <c r="AI981" i="15"/>
  <c r="AJ981" i="15"/>
  <c r="AK981" i="15"/>
  <c r="AL981" i="15"/>
  <c r="AM981" i="15"/>
  <c r="AN981" i="15"/>
  <c r="AO981" i="15"/>
  <c r="AP981" i="15"/>
  <c r="AQ981" i="15"/>
  <c r="AR981" i="15"/>
  <c r="AS981" i="15"/>
  <c r="AT981" i="15"/>
  <c r="AU981" i="15"/>
  <c r="AV981" i="15"/>
  <c r="AW981" i="15"/>
  <c r="AX981" i="15"/>
  <c r="AY981" i="15"/>
  <c r="AZ981" i="15"/>
  <c r="BA981" i="15"/>
  <c r="BB981" i="15"/>
  <c r="BC981" i="15"/>
  <c r="BD981" i="15"/>
  <c r="BE981" i="15"/>
  <c r="BF981" i="15"/>
  <c r="BG981" i="15"/>
  <c r="BH981" i="15"/>
  <c r="BI981" i="15"/>
  <c r="BJ981" i="15"/>
  <c r="BK981" i="15"/>
  <c r="BL981" i="15"/>
  <c r="BM981" i="15"/>
  <c r="BN981" i="15"/>
  <c r="BO981" i="15"/>
  <c r="BP981" i="15"/>
  <c r="BQ981" i="15"/>
  <c r="BR981" i="15"/>
  <c r="BS981" i="15"/>
  <c r="BT981" i="15"/>
  <c r="BU981" i="15"/>
  <c r="BV981" i="15"/>
  <c r="BW981" i="15"/>
  <c r="BX981" i="15"/>
  <c r="BY981" i="15"/>
  <c r="BZ981" i="15"/>
  <c r="CA981" i="15"/>
  <c r="CB981" i="15"/>
  <c r="CC981" i="15"/>
  <c r="CD981" i="15"/>
  <c r="CE981" i="15"/>
  <c r="CF981" i="15"/>
  <c r="CG981" i="15"/>
  <c r="CH981" i="15"/>
  <c r="CI981" i="15"/>
  <c r="CJ981" i="15"/>
  <c r="CK981" i="15"/>
  <c r="CL981" i="15"/>
  <c r="CM981" i="15"/>
  <c r="CN981" i="15"/>
  <c r="CO981" i="15"/>
  <c r="CP981" i="15"/>
  <c r="CQ981" i="15"/>
  <c r="CR981" i="15"/>
  <c r="CS981" i="15"/>
  <c r="CT981" i="15"/>
  <c r="CU981" i="15"/>
  <c r="CV981" i="15"/>
  <c r="CW981" i="15"/>
  <c r="CX981" i="15"/>
  <c r="CY981" i="15"/>
  <c r="CZ981" i="15"/>
  <c r="DA981" i="15"/>
  <c r="DB981" i="15"/>
  <c r="DC981" i="15"/>
  <c r="DD981" i="15"/>
  <c r="DE981" i="15"/>
  <c r="DF981" i="15"/>
  <c r="DG981" i="15"/>
  <c r="DH981" i="15"/>
  <c r="DI981" i="15"/>
  <c r="DJ981" i="15"/>
  <c r="DK981" i="15"/>
  <c r="DL981" i="15"/>
  <c r="DM981" i="15"/>
  <c r="DN981" i="15"/>
  <c r="DO981" i="15"/>
  <c r="DP981" i="15"/>
  <c r="DQ981" i="15"/>
  <c r="DR981" i="15"/>
  <c r="DS981" i="15"/>
  <c r="DT981" i="15"/>
  <c r="DU981" i="15"/>
  <c r="DV981" i="15"/>
  <c r="DW981" i="15"/>
  <c r="DX981" i="15"/>
  <c r="DY981" i="15"/>
  <c r="G981" i="15"/>
  <c r="D1005" i="15"/>
  <c r="E1005" i="15"/>
  <c r="F1005" i="15"/>
  <c r="I1005" i="15"/>
  <c r="J983" i="15"/>
  <c r="K983" i="15"/>
  <c r="L983" i="15"/>
  <c r="M983" i="15"/>
  <c r="N983" i="15"/>
  <c r="O983" i="15"/>
  <c r="P983" i="15"/>
  <c r="Q983" i="15"/>
  <c r="R983" i="15"/>
  <c r="S983" i="15"/>
  <c r="T983" i="15"/>
  <c r="U983" i="15"/>
  <c r="V983" i="15"/>
  <c r="W983" i="15"/>
  <c r="X983" i="15"/>
  <c r="Y983" i="15"/>
  <c r="Z983" i="15"/>
  <c r="AA983" i="15"/>
  <c r="AB983" i="15"/>
  <c r="AC983" i="15"/>
  <c r="AD983" i="15"/>
  <c r="AE983" i="15"/>
  <c r="AF983" i="15"/>
  <c r="AG983" i="15"/>
  <c r="AH983" i="15"/>
  <c r="AI983" i="15"/>
  <c r="AJ983" i="15"/>
  <c r="AK983" i="15"/>
  <c r="AL983" i="15"/>
  <c r="AM983" i="15"/>
  <c r="AN983" i="15"/>
  <c r="AO983" i="15"/>
  <c r="AP983" i="15"/>
  <c r="AQ983" i="15"/>
  <c r="AR983" i="15"/>
  <c r="AS983" i="15"/>
  <c r="AT983" i="15"/>
  <c r="AU983" i="15"/>
  <c r="AV983" i="15"/>
  <c r="AW983" i="15"/>
  <c r="AX983" i="15"/>
  <c r="AY983" i="15"/>
  <c r="AZ983" i="15"/>
  <c r="BA983" i="15"/>
  <c r="BB983" i="15"/>
  <c r="BC983" i="15"/>
  <c r="BD983" i="15"/>
  <c r="BE983" i="15"/>
  <c r="BF983" i="15"/>
  <c r="BG983" i="15"/>
  <c r="BH983" i="15"/>
  <c r="BI983" i="15"/>
  <c r="BJ983" i="15"/>
  <c r="BK983" i="15"/>
  <c r="BL983" i="15"/>
  <c r="BM983" i="15"/>
  <c r="BN983" i="15"/>
  <c r="BO983" i="15"/>
  <c r="BP983" i="15"/>
  <c r="BQ983" i="15"/>
  <c r="BR983" i="15"/>
  <c r="BS983" i="15"/>
  <c r="BT983" i="15"/>
  <c r="BU983" i="15"/>
  <c r="BV983" i="15"/>
  <c r="BW983" i="15"/>
  <c r="BX983" i="15"/>
  <c r="BY983" i="15"/>
  <c r="BZ983" i="15"/>
  <c r="CA983" i="15"/>
  <c r="CB983" i="15"/>
  <c r="CC983" i="15"/>
  <c r="CD983" i="15"/>
  <c r="CE983" i="15"/>
  <c r="CF983" i="15"/>
  <c r="CG983" i="15"/>
  <c r="CH983" i="15"/>
  <c r="CI983" i="15"/>
  <c r="CJ983" i="15"/>
  <c r="CK983" i="15"/>
  <c r="CL983" i="15"/>
  <c r="CM983" i="15"/>
  <c r="CN983" i="15"/>
  <c r="CO983" i="15"/>
  <c r="CP983" i="15"/>
  <c r="CQ983" i="15"/>
  <c r="CR983" i="15"/>
  <c r="CS983" i="15"/>
  <c r="CT983" i="15"/>
  <c r="CU983" i="15"/>
  <c r="CV983" i="15"/>
  <c r="CW983" i="15"/>
  <c r="CX983" i="15"/>
  <c r="CY983" i="15"/>
  <c r="CZ983" i="15"/>
  <c r="DA983" i="15"/>
  <c r="DB983" i="15"/>
  <c r="DC983" i="15"/>
  <c r="DD983" i="15"/>
  <c r="DE983" i="15"/>
  <c r="DF983" i="15"/>
  <c r="DG983" i="15"/>
  <c r="DH983" i="15"/>
  <c r="DI983" i="15"/>
  <c r="DJ983" i="15"/>
  <c r="DK983" i="15"/>
  <c r="DL983" i="15"/>
  <c r="DM983" i="15"/>
  <c r="DN983" i="15"/>
  <c r="DO983" i="15"/>
  <c r="DP983" i="15"/>
  <c r="DQ983" i="15"/>
  <c r="DR983" i="15"/>
  <c r="DS983" i="15"/>
  <c r="DT983" i="15"/>
  <c r="DU983" i="15"/>
  <c r="DV983" i="15"/>
  <c r="DW983" i="15"/>
  <c r="DX983" i="15"/>
  <c r="DY983" i="15"/>
  <c r="G983" i="15"/>
  <c r="D1007" i="15"/>
  <c r="E1007" i="15"/>
  <c r="F1007" i="15"/>
  <c r="I1007" i="15"/>
  <c r="J984" i="15"/>
  <c r="K984" i="15"/>
  <c r="L984" i="15"/>
  <c r="M984" i="15"/>
  <c r="N984" i="15"/>
  <c r="O984" i="15"/>
  <c r="P984" i="15"/>
  <c r="Q984" i="15"/>
  <c r="R984" i="15"/>
  <c r="S984" i="15"/>
  <c r="T984" i="15"/>
  <c r="U984" i="15"/>
  <c r="V984" i="15"/>
  <c r="W984" i="15"/>
  <c r="X984" i="15"/>
  <c r="Y984" i="15"/>
  <c r="Z984" i="15"/>
  <c r="AA984" i="15"/>
  <c r="AB984" i="15"/>
  <c r="AC984" i="15"/>
  <c r="AD984" i="15"/>
  <c r="AE984" i="15"/>
  <c r="AF984" i="15"/>
  <c r="AG984" i="15"/>
  <c r="AH984" i="15"/>
  <c r="AI984" i="15"/>
  <c r="AJ984" i="15"/>
  <c r="AK984" i="15"/>
  <c r="AL984" i="15"/>
  <c r="AM984" i="15"/>
  <c r="AN984" i="15"/>
  <c r="AO984" i="15"/>
  <c r="AP984" i="15"/>
  <c r="AQ984" i="15"/>
  <c r="AR984" i="15"/>
  <c r="AS984" i="15"/>
  <c r="AT984" i="15"/>
  <c r="AU984" i="15"/>
  <c r="AV984" i="15"/>
  <c r="AW984" i="15"/>
  <c r="AX984" i="15"/>
  <c r="AY984" i="15"/>
  <c r="AZ984" i="15"/>
  <c r="BA984" i="15"/>
  <c r="BB984" i="15"/>
  <c r="BC984" i="15"/>
  <c r="BD984" i="15"/>
  <c r="BE984" i="15"/>
  <c r="BF984" i="15"/>
  <c r="BG984" i="15"/>
  <c r="BH984" i="15"/>
  <c r="BI984" i="15"/>
  <c r="BJ984" i="15"/>
  <c r="BK984" i="15"/>
  <c r="BL984" i="15"/>
  <c r="BM984" i="15"/>
  <c r="BN984" i="15"/>
  <c r="BO984" i="15"/>
  <c r="BP984" i="15"/>
  <c r="BQ984" i="15"/>
  <c r="BR984" i="15"/>
  <c r="BS984" i="15"/>
  <c r="BT984" i="15"/>
  <c r="BU984" i="15"/>
  <c r="BV984" i="15"/>
  <c r="BW984" i="15"/>
  <c r="BX984" i="15"/>
  <c r="BY984" i="15"/>
  <c r="BZ984" i="15"/>
  <c r="CA984" i="15"/>
  <c r="CB984" i="15"/>
  <c r="CC984" i="15"/>
  <c r="CD984" i="15"/>
  <c r="CE984" i="15"/>
  <c r="CF984" i="15"/>
  <c r="CG984" i="15"/>
  <c r="CH984" i="15"/>
  <c r="CI984" i="15"/>
  <c r="CJ984" i="15"/>
  <c r="CK984" i="15"/>
  <c r="CL984" i="15"/>
  <c r="CM984" i="15"/>
  <c r="CN984" i="15"/>
  <c r="CO984" i="15"/>
  <c r="CP984" i="15"/>
  <c r="CQ984" i="15"/>
  <c r="CR984" i="15"/>
  <c r="CS984" i="15"/>
  <c r="CT984" i="15"/>
  <c r="CU984" i="15"/>
  <c r="CV984" i="15"/>
  <c r="CW984" i="15"/>
  <c r="CX984" i="15"/>
  <c r="CY984" i="15"/>
  <c r="CZ984" i="15"/>
  <c r="DA984" i="15"/>
  <c r="DB984" i="15"/>
  <c r="DC984" i="15"/>
  <c r="DD984" i="15"/>
  <c r="DE984" i="15"/>
  <c r="DF984" i="15"/>
  <c r="DG984" i="15"/>
  <c r="DH984" i="15"/>
  <c r="DI984" i="15"/>
  <c r="DJ984" i="15"/>
  <c r="DK984" i="15"/>
  <c r="DL984" i="15"/>
  <c r="DM984" i="15"/>
  <c r="DN984" i="15"/>
  <c r="DO984" i="15"/>
  <c r="DP984" i="15"/>
  <c r="DQ984" i="15"/>
  <c r="DR984" i="15"/>
  <c r="DS984" i="15"/>
  <c r="DT984" i="15"/>
  <c r="DU984" i="15"/>
  <c r="DV984" i="15"/>
  <c r="DW984" i="15"/>
  <c r="DX984" i="15"/>
  <c r="DY984" i="15"/>
  <c r="G984" i="15"/>
  <c r="D1008" i="15"/>
  <c r="E1008" i="15"/>
  <c r="F1008" i="15"/>
  <c r="I1008" i="15"/>
  <c r="J985" i="15"/>
  <c r="K985" i="15"/>
  <c r="L985" i="15"/>
  <c r="M985" i="15"/>
  <c r="N985" i="15"/>
  <c r="O985" i="15"/>
  <c r="P985" i="15"/>
  <c r="Q985" i="15"/>
  <c r="R985" i="15"/>
  <c r="S985" i="15"/>
  <c r="T985" i="15"/>
  <c r="U985" i="15"/>
  <c r="V985" i="15"/>
  <c r="W985" i="15"/>
  <c r="X985" i="15"/>
  <c r="Y985" i="15"/>
  <c r="Z985" i="15"/>
  <c r="AA985" i="15"/>
  <c r="AB985" i="15"/>
  <c r="AC985" i="15"/>
  <c r="AD985" i="15"/>
  <c r="AE985" i="15"/>
  <c r="AF985" i="15"/>
  <c r="AG985" i="15"/>
  <c r="AH985" i="15"/>
  <c r="AI985" i="15"/>
  <c r="AJ985" i="15"/>
  <c r="AK985" i="15"/>
  <c r="AL985" i="15"/>
  <c r="AM985" i="15"/>
  <c r="AN985" i="15"/>
  <c r="AO985" i="15"/>
  <c r="AP985" i="15"/>
  <c r="AQ985" i="15"/>
  <c r="AR985" i="15"/>
  <c r="AS985" i="15"/>
  <c r="AT985" i="15"/>
  <c r="AU985" i="15"/>
  <c r="AV985" i="15"/>
  <c r="AW985" i="15"/>
  <c r="AX985" i="15"/>
  <c r="AY985" i="15"/>
  <c r="AZ985" i="15"/>
  <c r="BA985" i="15"/>
  <c r="BB985" i="15"/>
  <c r="BC985" i="15"/>
  <c r="BD985" i="15"/>
  <c r="BE985" i="15"/>
  <c r="BF985" i="15"/>
  <c r="BG985" i="15"/>
  <c r="BH985" i="15"/>
  <c r="BI985" i="15"/>
  <c r="BJ985" i="15"/>
  <c r="BK985" i="15"/>
  <c r="BL985" i="15"/>
  <c r="BM985" i="15"/>
  <c r="BN985" i="15"/>
  <c r="BO985" i="15"/>
  <c r="BP985" i="15"/>
  <c r="BQ985" i="15"/>
  <c r="BR985" i="15"/>
  <c r="BS985" i="15"/>
  <c r="BT985" i="15"/>
  <c r="BU985" i="15"/>
  <c r="BV985" i="15"/>
  <c r="BW985" i="15"/>
  <c r="BX985" i="15"/>
  <c r="BY985" i="15"/>
  <c r="BZ985" i="15"/>
  <c r="CA985" i="15"/>
  <c r="CB985" i="15"/>
  <c r="CC985" i="15"/>
  <c r="CD985" i="15"/>
  <c r="CE985" i="15"/>
  <c r="CF985" i="15"/>
  <c r="CG985" i="15"/>
  <c r="CH985" i="15"/>
  <c r="CI985" i="15"/>
  <c r="CJ985" i="15"/>
  <c r="CK985" i="15"/>
  <c r="CL985" i="15"/>
  <c r="CM985" i="15"/>
  <c r="CN985" i="15"/>
  <c r="CO985" i="15"/>
  <c r="CP985" i="15"/>
  <c r="CQ985" i="15"/>
  <c r="CR985" i="15"/>
  <c r="CS985" i="15"/>
  <c r="CT985" i="15"/>
  <c r="CU985" i="15"/>
  <c r="CV985" i="15"/>
  <c r="CW985" i="15"/>
  <c r="CX985" i="15"/>
  <c r="CY985" i="15"/>
  <c r="CZ985" i="15"/>
  <c r="DA985" i="15"/>
  <c r="DB985" i="15"/>
  <c r="DC985" i="15"/>
  <c r="DD985" i="15"/>
  <c r="DE985" i="15"/>
  <c r="DF985" i="15"/>
  <c r="DG985" i="15"/>
  <c r="DH985" i="15"/>
  <c r="DI985" i="15"/>
  <c r="DJ985" i="15"/>
  <c r="DK985" i="15"/>
  <c r="DL985" i="15"/>
  <c r="DM985" i="15"/>
  <c r="DN985" i="15"/>
  <c r="DO985" i="15"/>
  <c r="DP985" i="15"/>
  <c r="DQ985" i="15"/>
  <c r="DR985" i="15"/>
  <c r="DS985" i="15"/>
  <c r="DT985" i="15"/>
  <c r="DU985" i="15"/>
  <c r="DV985" i="15"/>
  <c r="DW985" i="15"/>
  <c r="DX985" i="15"/>
  <c r="DY985" i="15"/>
  <c r="G985" i="15"/>
  <c r="D1009" i="15"/>
  <c r="E1009" i="15"/>
  <c r="F1009" i="15"/>
  <c r="I1009" i="15"/>
  <c r="I1011" i="15"/>
  <c r="D1015" i="15"/>
  <c r="D1016" i="15"/>
  <c r="D1017" i="15"/>
  <c r="D1019" i="15"/>
  <c r="D1020" i="15"/>
  <c r="D1021" i="15"/>
  <c r="D1023" i="15"/>
  <c r="D1024" i="15"/>
  <c r="D1025" i="15"/>
  <c r="D1027" i="15"/>
  <c r="D1028" i="15"/>
  <c r="D1029" i="15"/>
  <c r="D1031" i="15"/>
  <c r="D1032" i="15"/>
  <c r="D1033" i="15"/>
  <c r="I1015" i="15"/>
  <c r="I1016" i="15"/>
  <c r="I1017" i="15"/>
  <c r="I1019" i="15"/>
  <c r="I1020" i="15"/>
  <c r="I1021" i="15"/>
  <c r="I1023" i="15"/>
  <c r="I1024" i="15"/>
  <c r="I1025" i="15"/>
  <c r="I1027" i="15"/>
  <c r="I1028" i="15"/>
  <c r="I1029" i="15"/>
  <c r="I1031" i="15"/>
  <c r="I1032" i="15"/>
  <c r="I1033" i="15"/>
  <c r="I1035" i="15"/>
  <c r="J1015" i="15"/>
  <c r="K1015" i="15"/>
  <c r="L1015" i="15"/>
  <c r="M1015" i="15"/>
  <c r="N1015" i="15"/>
  <c r="O1015" i="15"/>
  <c r="P1015" i="15"/>
  <c r="Q1015" i="15"/>
  <c r="R1015" i="15"/>
  <c r="S1015" i="15"/>
  <c r="T1015" i="15"/>
  <c r="U1015" i="15"/>
  <c r="V1015" i="15"/>
  <c r="W1015" i="15"/>
  <c r="X1015" i="15"/>
  <c r="Y1015" i="15"/>
  <c r="Z1015" i="15"/>
  <c r="AA1015" i="15"/>
  <c r="AB1015" i="15"/>
  <c r="AC1015" i="15"/>
  <c r="AD1015" i="15"/>
  <c r="AE1015" i="15"/>
  <c r="AF1015" i="15"/>
  <c r="AG1015" i="15"/>
  <c r="AH1015" i="15"/>
  <c r="AI1015" i="15"/>
  <c r="AJ1015" i="15"/>
  <c r="AK1015" i="15"/>
  <c r="AL1015" i="15"/>
  <c r="AM1015" i="15"/>
  <c r="AN1015" i="15"/>
  <c r="AO1015" i="15"/>
  <c r="AP1015" i="15"/>
  <c r="AQ1015" i="15"/>
  <c r="AR1015" i="15"/>
  <c r="AS1015" i="15"/>
  <c r="AT1015" i="15"/>
  <c r="AU1015" i="15"/>
  <c r="AV1015" i="15"/>
  <c r="AW1015" i="15"/>
  <c r="AX1015" i="15"/>
  <c r="AY1015" i="15"/>
  <c r="AZ1015" i="15"/>
  <c r="BA1015" i="15"/>
  <c r="BB1015" i="15"/>
  <c r="BC1015" i="15"/>
  <c r="BD1015" i="15"/>
  <c r="BE1015" i="15"/>
  <c r="BF1015" i="15"/>
  <c r="BG1015" i="15"/>
  <c r="BH1015" i="15"/>
  <c r="BI1015" i="15"/>
  <c r="BJ1015" i="15"/>
  <c r="BK1015" i="15"/>
  <c r="BL1015" i="15"/>
  <c r="BM1015" i="15"/>
  <c r="BN1015" i="15"/>
  <c r="BO1015" i="15"/>
  <c r="BP1015" i="15"/>
  <c r="BQ1015" i="15"/>
  <c r="BR1015" i="15"/>
  <c r="BS1015" i="15"/>
  <c r="BT1015" i="15"/>
  <c r="BU1015" i="15"/>
  <c r="BV1015" i="15"/>
  <c r="BW1015" i="15"/>
  <c r="BX1015" i="15"/>
  <c r="BY1015" i="15"/>
  <c r="BZ1015" i="15"/>
  <c r="CA1015" i="15"/>
  <c r="CB1015" i="15"/>
  <c r="CC1015" i="15"/>
  <c r="CD1015" i="15"/>
  <c r="CE1015" i="15"/>
  <c r="CF1015" i="15"/>
  <c r="CG1015" i="15"/>
  <c r="CH1015" i="15"/>
  <c r="CI1015" i="15"/>
  <c r="CJ1015" i="15"/>
  <c r="CK1015" i="15"/>
  <c r="CL1015" i="15"/>
  <c r="CM1015" i="15"/>
  <c r="CN1015" i="15"/>
  <c r="CO1015" i="15"/>
  <c r="CP1015" i="15"/>
  <c r="CQ1015" i="15"/>
  <c r="CR1015" i="15"/>
  <c r="CS1015" i="15"/>
  <c r="CT1015" i="15"/>
  <c r="CU1015" i="15"/>
  <c r="CV1015" i="15"/>
  <c r="CW1015" i="15"/>
  <c r="CX1015" i="15"/>
  <c r="CY1015" i="15"/>
  <c r="CZ1015" i="15"/>
  <c r="DA1015" i="15"/>
  <c r="DB1015" i="15"/>
  <c r="DC1015" i="15"/>
  <c r="DD1015" i="15"/>
  <c r="DE1015" i="15"/>
  <c r="DF1015" i="15"/>
  <c r="DG1015" i="15"/>
  <c r="DH1015" i="15"/>
  <c r="DI1015" i="15"/>
  <c r="DJ1015" i="15"/>
  <c r="DK1015" i="15"/>
  <c r="DL1015" i="15"/>
  <c r="DM1015" i="15"/>
  <c r="DN1015" i="15"/>
  <c r="DO1015" i="15"/>
  <c r="DP1015" i="15"/>
  <c r="DQ1015" i="15"/>
  <c r="DR1015" i="15"/>
  <c r="DS1015" i="15"/>
  <c r="DT1015" i="15"/>
  <c r="DU1015" i="15"/>
  <c r="DV1015" i="15"/>
  <c r="DW1015" i="15"/>
  <c r="DX1015" i="15"/>
  <c r="DY1015" i="15"/>
  <c r="G1015" i="15"/>
  <c r="D1039" i="15"/>
  <c r="E1039" i="15"/>
  <c r="F1039" i="15"/>
  <c r="I1039" i="15"/>
  <c r="J1016" i="15"/>
  <c r="K1016" i="15"/>
  <c r="L1016" i="15"/>
  <c r="M1016" i="15"/>
  <c r="N1016" i="15"/>
  <c r="O1016" i="15"/>
  <c r="P1016" i="15"/>
  <c r="Q1016" i="15"/>
  <c r="R1016" i="15"/>
  <c r="S1016" i="15"/>
  <c r="T1016" i="15"/>
  <c r="U1016" i="15"/>
  <c r="V1016" i="15"/>
  <c r="W1016" i="15"/>
  <c r="X1016" i="15"/>
  <c r="Y1016" i="15"/>
  <c r="Z1016" i="15"/>
  <c r="AA1016" i="15"/>
  <c r="AB1016" i="15"/>
  <c r="AC1016" i="15"/>
  <c r="AD1016" i="15"/>
  <c r="AE1016" i="15"/>
  <c r="AF1016" i="15"/>
  <c r="AG1016" i="15"/>
  <c r="AH1016" i="15"/>
  <c r="AI1016" i="15"/>
  <c r="AJ1016" i="15"/>
  <c r="AK1016" i="15"/>
  <c r="AL1016" i="15"/>
  <c r="AM1016" i="15"/>
  <c r="AN1016" i="15"/>
  <c r="AO1016" i="15"/>
  <c r="AP1016" i="15"/>
  <c r="AQ1016" i="15"/>
  <c r="AR1016" i="15"/>
  <c r="AS1016" i="15"/>
  <c r="AT1016" i="15"/>
  <c r="AU1016" i="15"/>
  <c r="AV1016" i="15"/>
  <c r="AW1016" i="15"/>
  <c r="AX1016" i="15"/>
  <c r="AY1016" i="15"/>
  <c r="AZ1016" i="15"/>
  <c r="BA1016" i="15"/>
  <c r="BB1016" i="15"/>
  <c r="BC1016" i="15"/>
  <c r="BD1016" i="15"/>
  <c r="BE1016" i="15"/>
  <c r="BF1016" i="15"/>
  <c r="BG1016" i="15"/>
  <c r="BH1016" i="15"/>
  <c r="BI1016" i="15"/>
  <c r="BJ1016" i="15"/>
  <c r="BK1016" i="15"/>
  <c r="BL1016" i="15"/>
  <c r="BM1016" i="15"/>
  <c r="BN1016" i="15"/>
  <c r="BO1016" i="15"/>
  <c r="BP1016" i="15"/>
  <c r="BQ1016" i="15"/>
  <c r="BR1016" i="15"/>
  <c r="BS1016" i="15"/>
  <c r="BT1016" i="15"/>
  <c r="BU1016" i="15"/>
  <c r="BV1016" i="15"/>
  <c r="BW1016" i="15"/>
  <c r="BX1016" i="15"/>
  <c r="BY1016" i="15"/>
  <c r="BZ1016" i="15"/>
  <c r="CA1016" i="15"/>
  <c r="CB1016" i="15"/>
  <c r="CC1016" i="15"/>
  <c r="CD1016" i="15"/>
  <c r="CE1016" i="15"/>
  <c r="CF1016" i="15"/>
  <c r="CG1016" i="15"/>
  <c r="CH1016" i="15"/>
  <c r="CI1016" i="15"/>
  <c r="CJ1016" i="15"/>
  <c r="CK1016" i="15"/>
  <c r="CL1016" i="15"/>
  <c r="CM1016" i="15"/>
  <c r="CN1016" i="15"/>
  <c r="CO1016" i="15"/>
  <c r="CP1016" i="15"/>
  <c r="CQ1016" i="15"/>
  <c r="CR1016" i="15"/>
  <c r="CS1016" i="15"/>
  <c r="CT1016" i="15"/>
  <c r="CU1016" i="15"/>
  <c r="CV1016" i="15"/>
  <c r="CW1016" i="15"/>
  <c r="CX1016" i="15"/>
  <c r="CY1016" i="15"/>
  <c r="CZ1016" i="15"/>
  <c r="DA1016" i="15"/>
  <c r="DB1016" i="15"/>
  <c r="DC1016" i="15"/>
  <c r="DD1016" i="15"/>
  <c r="DE1016" i="15"/>
  <c r="DF1016" i="15"/>
  <c r="DG1016" i="15"/>
  <c r="DH1016" i="15"/>
  <c r="DI1016" i="15"/>
  <c r="DJ1016" i="15"/>
  <c r="DK1016" i="15"/>
  <c r="DL1016" i="15"/>
  <c r="DM1016" i="15"/>
  <c r="DN1016" i="15"/>
  <c r="DO1016" i="15"/>
  <c r="DP1016" i="15"/>
  <c r="DQ1016" i="15"/>
  <c r="DR1016" i="15"/>
  <c r="DS1016" i="15"/>
  <c r="DT1016" i="15"/>
  <c r="DU1016" i="15"/>
  <c r="DV1016" i="15"/>
  <c r="DW1016" i="15"/>
  <c r="DX1016" i="15"/>
  <c r="DY1016" i="15"/>
  <c r="G1016" i="15"/>
  <c r="D1040" i="15"/>
  <c r="E1040" i="15"/>
  <c r="F1040" i="15"/>
  <c r="I1040" i="15"/>
  <c r="J1017" i="15"/>
  <c r="K1017" i="15"/>
  <c r="L1017" i="15"/>
  <c r="M1017" i="15"/>
  <c r="N1017" i="15"/>
  <c r="O1017" i="15"/>
  <c r="P1017" i="15"/>
  <c r="Q1017" i="15"/>
  <c r="R1017" i="15"/>
  <c r="S1017" i="15"/>
  <c r="T1017" i="15"/>
  <c r="U1017" i="15"/>
  <c r="V1017" i="15"/>
  <c r="W1017" i="15"/>
  <c r="X1017" i="15"/>
  <c r="Y1017" i="15"/>
  <c r="Z1017" i="15"/>
  <c r="AA1017" i="15"/>
  <c r="AB1017" i="15"/>
  <c r="AC1017" i="15"/>
  <c r="AD1017" i="15"/>
  <c r="AE1017" i="15"/>
  <c r="AF1017" i="15"/>
  <c r="AG1017" i="15"/>
  <c r="AH1017" i="15"/>
  <c r="AI1017" i="15"/>
  <c r="AJ1017" i="15"/>
  <c r="AK1017" i="15"/>
  <c r="AL1017" i="15"/>
  <c r="AM1017" i="15"/>
  <c r="AN1017" i="15"/>
  <c r="AO1017" i="15"/>
  <c r="AP1017" i="15"/>
  <c r="AQ1017" i="15"/>
  <c r="AR1017" i="15"/>
  <c r="AS1017" i="15"/>
  <c r="AT1017" i="15"/>
  <c r="AU1017" i="15"/>
  <c r="AV1017" i="15"/>
  <c r="AW1017" i="15"/>
  <c r="AX1017" i="15"/>
  <c r="AY1017" i="15"/>
  <c r="AZ1017" i="15"/>
  <c r="BA1017" i="15"/>
  <c r="BB1017" i="15"/>
  <c r="BC1017" i="15"/>
  <c r="BD1017" i="15"/>
  <c r="BE1017" i="15"/>
  <c r="BF1017" i="15"/>
  <c r="BG1017" i="15"/>
  <c r="BH1017" i="15"/>
  <c r="BI1017" i="15"/>
  <c r="BJ1017" i="15"/>
  <c r="BK1017" i="15"/>
  <c r="BL1017" i="15"/>
  <c r="BM1017" i="15"/>
  <c r="BN1017" i="15"/>
  <c r="BO1017" i="15"/>
  <c r="BP1017" i="15"/>
  <c r="BQ1017" i="15"/>
  <c r="BR1017" i="15"/>
  <c r="BS1017" i="15"/>
  <c r="BT1017" i="15"/>
  <c r="BU1017" i="15"/>
  <c r="BV1017" i="15"/>
  <c r="BW1017" i="15"/>
  <c r="BX1017" i="15"/>
  <c r="BY1017" i="15"/>
  <c r="BZ1017" i="15"/>
  <c r="CA1017" i="15"/>
  <c r="CB1017" i="15"/>
  <c r="CC1017" i="15"/>
  <c r="CD1017" i="15"/>
  <c r="CE1017" i="15"/>
  <c r="CF1017" i="15"/>
  <c r="CG1017" i="15"/>
  <c r="CH1017" i="15"/>
  <c r="CI1017" i="15"/>
  <c r="CJ1017" i="15"/>
  <c r="CK1017" i="15"/>
  <c r="CL1017" i="15"/>
  <c r="CM1017" i="15"/>
  <c r="CN1017" i="15"/>
  <c r="CO1017" i="15"/>
  <c r="CP1017" i="15"/>
  <c r="CQ1017" i="15"/>
  <c r="CR1017" i="15"/>
  <c r="CS1017" i="15"/>
  <c r="CT1017" i="15"/>
  <c r="CU1017" i="15"/>
  <c r="CV1017" i="15"/>
  <c r="CW1017" i="15"/>
  <c r="CX1017" i="15"/>
  <c r="CY1017" i="15"/>
  <c r="CZ1017" i="15"/>
  <c r="DA1017" i="15"/>
  <c r="DB1017" i="15"/>
  <c r="DC1017" i="15"/>
  <c r="DD1017" i="15"/>
  <c r="DE1017" i="15"/>
  <c r="DF1017" i="15"/>
  <c r="DG1017" i="15"/>
  <c r="DH1017" i="15"/>
  <c r="DI1017" i="15"/>
  <c r="DJ1017" i="15"/>
  <c r="DK1017" i="15"/>
  <c r="DL1017" i="15"/>
  <c r="DM1017" i="15"/>
  <c r="DN1017" i="15"/>
  <c r="DO1017" i="15"/>
  <c r="DP1017" i="15"/>
  <c r="DQ1017" i="15"/>
  <c r="DR1017" i="15"/>
  <c r="DS1017" i="15"/>
  <c r="DT1017" i="15"/>
  <c r="DU1017" i="15"/>
  <c r="DV1017" i="15"/>
  <c r="DW1017" i="15"/>
  <c r="DX1017" i="15"/>
  <c r="DY1017" i="15"/>
  <c r="G1017" i="15"/>
  <c r="D1041" i="15"/>
  <c r="E1041" i="15"/>
  <c r="F1041" i="15"/>
  <c r="I1041" i="15"/>
  <c r="J1019" i="15"/>
  <c r="K1019" i="15"/>
  <c r="L1019" i="15"/>
  <c r="M1019" i="15"/>
  <c r="N1019" i="15"/>
  <c r="O1019" i="15"/>
  <c r="P1019" i="15"/>
  <c r="Q1019" i="15"/>
  <c r="R1019" i="15"/>
  <c r="S1019" i="15"/>
  <c r="T1019" i="15"/>
  <c r="U1019" i="15"/>
  <c r="V1019" i="15"/>
  <c r="W1019" i="15"/>
  <c r="X1019" i="15"/>
  <c r="Y1019" i="15"/>
  <c r="Z1019" i="15"/>
  <c r="AA1019" i="15"/>
  <c r="AB1019" i="15"/>
  <c r="AC1019" i="15"/>
  <c r="AD1019" i="15"/>
  <c r="AE1019" i="15"/>
  <c r="AF1019" i="15"/>
  <c r="AG1019" i="15"/>
  <c r="AH1019" i="15"/>
  <c r="AI1019" i="15"/>
  <c r="AJ1019" i="15"/>
  <c r="AK1019" i="15"/>
  <c r="AL1019" i="15"/>
  <c r="AM1019" i="15"/>
  <c r="AN1019" i="15"/>
  <c r="AO1019" i="15"/>
  <c r="AP1019" i="15"/>
  <c r="AQ1019" i="15"/>
  <c r="AR1019" i="15"/>
  <c r="AS1019" i="15"/>
  <c r="AT1019" i="15"/>
  <c r="AU1019" i="15"/>
  <c r="AV1019" i="15"/>
  <c r="AW1019" i="15"/>
  <c r="AX1019" i="15"/>
  <c r="AY1019" i="15"/>
  <c r="AZ1019" i="15"/>
  <c r="BA1019" i="15"/>
  <c r="BB1019" i="15"/>
  <c r="BC1019" i="15"/>
  <c r="BD1019" i="15"/>
  <c r="BE1019" i="15"/>
  <c r="BF1019" i="15"/>
  <c r="BG1019" i="15"/>
  <c r="BH1019" i="15"/>
  <c r="BI1019" i="15"/>
  <c r="BJ1019" i="15"/>
  <c r="BK1019" i="15"/>
  <c r="BL1019" i="15"/>
  <c r="BM1019" i="15"/>
  <c r="BN1019" i="15"/>
  <c r="BO1019" i="15"/>
  <c r="BP1019" i="15"/>
  <c r="BQ1019" i="15"/>
  <c r="BR1019" i="15"/>
  <c r="BS1019" i="15"/>
  <c r="BT1019" i="15"/>
  <c r="BU1019" i="15"/>
  <c r="BV1019" i="15"/>
  <c r="BW1019" i="15"/>
  <c r="BX1019" i="15"/>
  <c r="BY1019" i="15"/>
  <c r="BZ1019" i="15"/>
  <c r="CA1019" i="15"/>
  <c r="CB1019" i="15"/>
  <c r="CC1019" i="15"/>
  <c r="CD1019" i="15"/>
  <c r="CE1019" i="15"/>
  <c r="CF1019" i="15"/>
  <c r="CG1019" i="15"/>
  <c r="CH1019" i="15"/>
  <c r="CI1019" i="15"/>
  <c r="CJ1019" i="15"/>
  <c r="CK1019" i="15"/>
  <c r="CL1019" i="15"/>
  <c r="CM1019" i="15"/>
  <c r="CN1019" i="15"/>
  <c r="CO1019" i="15"/>
  <c r="CP1019" i="15"/>
  <c r="CQ1019" i="15"/>
  <c r="CR1019" i="15"/>
  <c r="CS1019" i="15"/>
  <c r="CT1019" i="15"/>
  <c r="CU1019" i="15"/>
  <c r="CV1019" i="15"/>
  <c r="CW1019" i="15"/>
  <c r="CX1019" i="15"/>
  <c r="CY1019" i="15"/>
  <c r="CZ1019" i="15"/>
  <c r="DA1019" i="15"/>
  <c r="DB1019" i="15"/>
  <c r="DC1019" i="15"/>
  <c r="DD1019" i="15"/>
  <c r="DE1019" i="15"/>
  <c r="DF1019" i="15"/>
  <c r="DG1019" i="15"/>
  <c r="DH1019" i="15"/>
  <c r="DI1019" i="15"/>
  <c r="DJ1019" i="15"/>
  <c r="DK1019" i="15"/>
  <c r="DL1019" i="15"/>
  <c r="DM1019" i="15"/>
  <c r="DN1019" i="15"/>
  <c r="DO1019" i="15"/>
  <c r="DP1019" i="15"/>
  <c r="DQ1019" i="15"/>
  <c r="DR1019" i="15"/>
  <c r="DS1019" i="15"/>
  <c r="DT1019" i="15"/>
  <c r="DU1019" i="15"/>
  <c r="DV1019" i="15"/>
  <c r="DW1019" i="15"/>
  <c r="DX1019" i="15"/>
  <c r="DY1019" i="15"/>
  <c r="G1019" i="15"/>
  <c r="D1043" i="15"/>
  <c r="E1043" i="15"/>
  <c r="F1043" i="15"/>
  <c r="I1043" i="15"/>
  <c r="J1020" i="15"/>
  <c r="K1020" i="15"/>
  <c r="L1020" i="15"/>
  <c r="M1020" i="15"/>
  <c r="N1020" i="15"/>
  <c r="O1020" i="15"/>
  <c r="P1020" i="15"/>
  <c r="Q1020" i="15"/>
  <c r="R1020" i="15"/>
  <c r="S1020" i="15"/>
  <c r="T1020" i="15"/>
  <c r="U1020" i="15"/>
  <c r="V1020" i="15"/>
  <c r="W1020" i="15"/>
  <c r="X1020" i="15"/>
  <c r="Y1020" i="15"/>
  <c r="Z1020" i="15"/>
  <c r="AA1020" i="15"/>
  <c r="AB1020" i="15"/>
  <c r="AC1020" i="15"/>
  <c r="AD1020" i="15"/>
  <c r="AE1020" i="15"/>
  <c r="AF1020" i="15"/>
  <c r="AG1020" i="15"/>
  <c r="AH1020" i="15"/>
  <c r="AI1020" i="15"/>
  <c r="AJ1020" i="15"/>
  <c r="AK1020" i="15"/>
  <c r="AL1020" i="15"/>
  <c r="AM1020" i="15"/>
  <c r="AN1020" i="15"/>
  <c r="AO1020" i="15"/>
  <c r="AP1020" i="15"/>
  <c r="AQ1020" i="15"/>
  <c r="AR1020" i="15"/>
  <c r="AS1020" i="15"/>
  <c r="AT1020" i="15"/>
  <c r="AU1020" i="15"/>
  <c r="AV1020" i="15"/>
  <c r="AW1020" i="15"/>
  <c r="AX1020" i="15"/>
  <c r="AY1020" i="15"/>
  <c r="AZ1020" i="15"/>
  <c r="BA1020" i="15"/>
  <c r="BB1020" i="15"/>
  <c r="BC1020" i="15"/>
  <c r="BD1020" i="15"/>
  <c r="BE1020" i="15"/>
  <c r="BF1020" i="15"/>
  <c r="BG1020" i="15"/>
  <c r="BH1020" i="15"/>
  <c r="BI1020" i="15"/>
  <c r="BJ1020" i="15"/>
  <c r="BK1020" i="15"/>
  <c r="BL1020" i="15"/>
  <c r="BM1020" i="15"/>
  <c r="BN1020" i="15"/>
  <c r="BO1020" i="15"/>
  <c r="BP1020" i="15"/>
  <c r="BQ1020" i="15"/>
  <c r="BR1020" i="15"/>
  <c r="BS1020" i="15"/>
  <c r="BT1020" i="15"/>
  <c r="BU1020" i="15"/>
  <c r="BV1020" i="15"/>
  <c r="BW1020" i="15"/>
  <c r="BX1020" i="15"/>
  <c r="BY1020" i="15"/>
  <c r="BZ1020" i="15"/>
  <c r="CA1020" i="15"/>
  <c r="CB1020" i="15"/>
  <c r="CC1020" i="15"/>
  <c r="CD1020" i="15"/>
  <c r="CE1020" i="15"/>
  <c r="CF1020" i="15"/>
  <c r="CG1020" i="15"/>
  <c r="CH1020" i="15"/>
  <c r="CI1020" i="15"/>
  <c r="CJ1020" i="15"/>
  <c r="CK1020" i="15"/>
  <c r="CL1020" i="15"/>
  <c r="CM1020" i="15"/>
  <c r="CN1020" i="15"/>
  <c r="CO1020" i="15"/>
  <c r="CP1020" i="15"/>
  <c r="CQ1020" i="15"/>
  <c r="CR1020" i="15"/>
  <c r="CS1020" i="15"/>
  <c r="CT1020" i="15"/>
  <c r="CU1020" i="15"/>
  <c r="CV1020" i="15"/>
  <c r="CW1020" i="15"/>
  <c r="CX1020" i="15"/>
  <c r="CY1020" i="15"/>
  <c r="CZ1020" i="15"/>
  <c r="DA1020" i="15"/>
  <c r="DB1020" i="15"/>
  <c r="DC1020" i="15"/>
  <c r="DD1020" i="15"/>
  <c r="DE1020" i="15"/>
  <c r="DF1020" i="15"/>
  <c r="DG1020" i="15"/>
  <c r="DH1020" i="15"/>
  <c r="DI1020" i="15"/>
  <c r="DJ1020" i="15"/>
  <c r="DK1020" i="15"/>
  <c r="DL1020" i="15"/>
  <c r="DM1020" i="15"/>
  <c r="DN1020" i="15"/>
  <c r="DO1020" i="15"/>
  <c r="DP1020" i="15"/>
  <c r="DQ1020" i="15"/>
  <c r="DR1020" i="15"/>
  <c r="DS1020" i="15"/>
  <c r="DT1020" i="15"/>
  <c r="DU1020" i="15"/>
  <c r="DV1020" i="15"/>
  <c r="DW1020" i="15"/>
  <c r="DX1020" i="15"/>
  <c r="DY1020" i="15"/>
  <c r="G1020" i="15"/>
  <c r="D1044" i="15"/>
  <c r="E1044" i="15"/>
  <c r="F1044" i="15"/>
  <c r="I1044" i="15"/>
  <c r="J1021" i="15"/>
  <c r="K1021" i="15"/>
  <c r="L1021" i="15"/>
  <c r="M1021" i="15"/>
  <c r="N1021" i="15"/>
  <c r="O1021" i="15"/>
  <c r="P1021" i="15"/>
  <c r="Q1021" i="15"/>
  <c r="R1021" i="15"/>
  <c r="S1021" i="15"/>
  <c r="T1021" i="15"/>
  <c r="U1021" i="15"/>
  <c r="V1021" i="15"/>
  <c r="W1021" i="15"/>
  <c r="X1021" i="15"/>
  <c r="Y1021" i="15"/>
  <c r="Z1021" i="15"/>
  <c r="AA1021" i="15"/>
  <c r="AB1021" i="15"/>
  <c r="AC1021" i="15"/>
  <c r="AD1021" i="15"/>
  <c r="AE1021" i="15"/>
  <c r="AF1021" i="15"/>
  <c r="AG1021" i="15"/>
  <c r="AH1021" i="15"/>
  <c r="AI1021" i="15"/>
  <c r="AJ1021" i="15"/>
  <c r="AK1021" i="15"/>
  <c r="AL1021" i="15"/>
  <c r="AM1021" i="15"/>
  <c r="AN1021" i="15"/>
  <c r="AO1021" i="15"/>
  <c r="AP1021" i="15"/>
  <c r="AQ1021" i="15"/>
  <c r="AR1021" i="15"/>
  <c r="AS1021" i="15"/>
  <c r="AT1021" i="15"/>
  <c r="AU1021" i="15"/>
  <c r="AV1021" i="15"/>
  <c r="AW1021" i="15"/>
  <c r="AX1021" i="15"/>
  <c r="AY1021" i="15"/>
  <c r="AZ1021" i="15"/>
  <c r="BA1021" i="15"/>
  <c r="BB1021" i="15"/>
  <c r="BC1021" i="15"/>
  <c r="BD1021" i="15"/>
  <c r="BE1021" i="15"/>
  <c r="BF1021" i="15"/>
  <c r="BG1021" i="15"/>
  <c r="BH1021" i="15"/>
  <c r="BI1021" i="15"/>
  <c r="BJ1021" i="15"/>
  <c r="BK1021" i="15"/>
  <c r="BL1021" i="15"/>
  <c r="BM1021" i="15"/>
  <c r="BN1021" i="15"/>
  <c r="BO1021" i="15"/>
  <c r="BP1021" i="15"/>
  <c r="BQ1021" i="15"/>
  <c r="BR1021" i="15"/>
  <c r="BS1021" i="15"/>
  <c r="BT1021" i="15"/>
  <c r="BU1021" i="15"/>
  <c r="BV1021" i="15"/>
  <c r="BW1021" i="15"/>
  <c r="BX1021" i="15"/>
  <c r="BY1021" i="15"/>
  <c r="BZ1021" i="15"/>
  <c r="CA1021" i="15"/>
  <c r="CB1021" i="15"/>
  <c r="CC1021" i="15"/>
  <c r="CD1021" i="15"/>
  <c r="CE1021" i="15"/>
  <c r="CF1021" i="15"/>
  <c r="CG1021" i="15"/>
  <c r="CH1021" i="15"/>
  <c r="CI1021" i="15"/>
  <c r="CJ1021" i="15"/>
  <c r="CK1021" i="15"/>
  <c r="CL1021" i="15"/>
  <c r="CM1021" i="15"/>
  <c r="CN1021" i="15"/>
  <c r="CO1021" i="15"/>
  <c r="CP1021" i="15"/>
  <c r="CQ1021" i="15"/>
  <c r="CR1021" i="15"/>
  <c r="CS1021" i="15"/>
  <c r="CT1021" i="15"/>
  <c r="CU1021" i="15"/>
  <c r="CV1021" i="15"/>
  <c r="CW1021" i="15"/>
  <c r="CX1021" i="15"/>
  <c r="CY1021" i="15"/>
  <c r="CZ1021" i="15"/>
  <c r="DA1021" i="15"/>
  <c r="DB1021" i="15"/>
  <c r="DC1021" i="15"/>
  <c r="DD1021" i="15"/>
  <c r="DE1021" i="15"/>
  <c r="DF1021" i="15"/>
  <c r="DG1021" i="15"/>
  <c r="DH1021" i="15"/>
  <c r="DI1021" i="15"/>
  <c r="DJ1021" i="15"/>
  <c r="DK1021" i="15"/>
  <c r="DL1021" i="15"/>
  <c r="DM1021" i="15"/>
  <c r="DN1021" i="15"/>
  <c r="DO1021" i="15"/>
  <c r="DP1021" i="15"/>
  <c r="DQ1021" i="15"/>
  <c r="DR1021" i="15"/>
  <c r="DS1021" i="15"/>
  <c r="DT1021" i="15"/>
  <c r="DU1021" i="15"/>
  <c r="DV1021" i="15"/>
  <c r="DW1021" i="15"/>
  <c r="DX1021" i="15"/>
  <c r="DY1021" i="15"/>
  <c r="G1021" i="15"/>
  <c r="D1045" i="15"/>
  <c r="E1045" i="15"/>
  <c r="F1045" i="15"/>
  <c r="I1045" i="15"/>
  <c r="J1023" i="15"/>
  <c r="K1023" i="15"/>
  <c r="L1023" i="15"/>
  <c r="M1023" i="15"/>
  <c r="N1023" i="15"/>
  <c r="O1023" i="15"/>
  <c r="P1023" i="15"/>
  <c r="Q1023" i="15"/>
  <c r="R1023" i="15"/>
  <c r="S1023" i="15"/>
  <c r="T1023" i="15"/>
  <c r="U1023" i="15"/>
  <c r="V1023" i="15"/>
  <c r="W1023" i="15"/>
  <c r="X1023" i="15"/>
  <c r="Y1023" i="15"/>
  <c r="Z1023" i="15"/>
  <c r="AA1023" i="15"/>
  <c r="AB1023" i="15"/>
  <c r="AC1023" i="15"/>
  <c r="AD1023" i="15"/>
  <c r="AE1023" i="15"/>
  <c r="AF1023" i="15"/>
  <c r="AG1023" i="15"/>
  <c r="AH1023" i="15"/>
  <c r="AI1023" i="15"/>
  <c r="AJ1023" i="15"/>
  <c r="AK1023" i="15"/>
  <c r="AL1023" i="15"/>
  <c r="AM1023" i="15"/>
  <c r="AN1023" i="15"/>
  <c r="AO1023" i="15"/>
  <c r="AP1023" i="15"/>
  <c r="AQ1023" i="15"/>
  <c r="AR1023" i="15"/>
  <c r="AS1023" i="15"/>
  <c r="AT1023" i="15"/>
  <c r="AU1023" i="15"/>
  <c r="AV1023" i="15"/>
  <c r="AW1023" i="15"/>
  <c r="AX1023" i="15"/>
  <c r="AY1023" i="15"/>
  <c r="AZ1023" i="15"/>
  <c r="BA1023" i="15"/>
  <c r="BB1023" i="15"/>
  <c r="BC1023" i="15"/>
  <c r="BD1023" i="15"/>
  <c r="BE1023" i="15"/>
  <c r="BF1023" i="15"/>
  <c r="BG1023" i="15"/>
  <c r="BH1023" i="15"/>
  <c r="BI1023" i="15"/>
  <c r="BJ1023" i="15"/>
  <c r="BK1023" i="15"/>
  <c r="BL1023" i="15"/>
  <c r="BM1023" i="15"/>
  <c r="BN1023" i="15"/>
  <c r="BO1023" i="15"/>
  <c r="BP1023" i="15"/>
  <c r="BQ1023" i="15"/>
  <c r="BR1023" i="15"/>
  <c r="BS1023" i="15"/>
  <c r="BT1023" i="15"/>
  <c r="BU1023" i="15"/>
  <c r="BV1023" i="15"/>
  <c r="BW1023" i="15"/>
  <c r="BX1023" i="15"/>
  <c r="BY1023" i="15"/>
  <c r="BZ1023" i="15"/>
  <c r="CA1023" i="15"/>
  <c r="CB1023" i="15"/>
  <c r="CC1023" i="15"/>
  <c r="CD1023" i="15"/>
  <c r="CE1023" i="15"/>
  <c r="CF1023" i="15"/>
  <c r="CG1023" i="15"/>
  <c r="CH1023" i="15"/>
  <c r="CI1023" i="15"/>
  <c r="CJ1023" i="15"/>
  <c r="CK1023" i="15"/>
  <c r="CL1023" i="15"/>
  <c r="CM1023" i="15"/>
  <c r="CN1023" i="15"/>
  <c r="CO1023" i="15"/>
  <c r="CP1023" i="15"/>
  <c r="CQ1023" i="15"/>
  <c r="CR1023" i="15"/>
  <c r="CS1023" i="15"/>
  <c r="CT1023" i="15"/>
  <c r="CU1023" i="15"/>
  <c r="CV1023" i="15"/>
  <c r="CW1023" i="15"/>
  <c r="CX1023" i="15"/>
  <c r="CY1023" i="15"/>
  <c r="CZ1023" i="15"/>
  <c r="DA1023" i="15"/>
  <c r="DB1023" i="15"/>
  <c r="DC1023" i="15"/>
  <c r="DD1023" i="15"/>
  <c r="DE1023" i="15"/>
  <c r="DF1023" i="15"/>
  <c r="DG1023" i="15"/>
  <c r="DH1023" i="15"/>
  <c r="DI1023" i="15"/>
  <c r="DJ1023" i="15"/>
  <c r="DK1023" i="15"/>
  <c r="DL1023" i="15"/>
  <c r="DM1023" i="15"/>
  <c r="DN1023" i="15"/>
  <c r="DO1023" i="15"/>
  <c r="DP1023" i="15"/>
  <c r="DQ1023" i="15"/>
  <c r="DR1023" i="15"/>
  <c r="DS1023" i="15"/>
  <c r="DT1023" i="15"/>
  <c r="DU1023" i="15"/>
  <c r="DV1023" i="15"/>
  <c r="DW1023" i="15"/>
  <c r="DX1023" i="15"/>
  <c r="DY1023" i="15"/>
  <c r="G1023" i="15"/>
  <c r="D1047" i="15"/>
  <c r="E1047" i="15"/>
  <c r="F1047" i="15"/>
  <c r="I1047" i="15"/>
  <c r="J1024" i="15"/>
  <c r="K1024" i="15"/>
  <c r="L1024" i="15"/>
  <c r="M1024" i="15"/>
  <c r="N1024" i="15"/>
  <c r="O1024" i="15"/>
  <c r="P1024" i="15"/>
  <c r="Q1024" i="15"/>
  <c r="R1024" i="15"/>
  <c r="S1024" i="15"/>
  <c r="T1024" i="15"/>
  <c r="U1024" i="15"/>
  <c r="V1024" i="15"/>
  <c r="W1024" i="15"/>
  <c r="X1024" i="15"/>
  <c r="Y1024" i="15"/>
  <c r="Z1024" i="15"/>
  <c r="AA1024" i="15"/>
  <c r="AB1024" i="15"/>
  <c r="AC1024" i="15"/>
  <c r="AD1024" i="15"/>
  <c r="AE1024" i="15"/>
  <c r="AF1024" i="15"/>
  <c r="AG1024" i="15"/>
  <c r="AH1024" i="15"/>
  <c r="AI1024" i="15"/>
  <c r="AJ1024" i="15"/>
  <c r="AK1024" i="15"/>
  <c r="AL1024" i="15"/>
  <c r="AM1024" i="15"/>
  <c r="AN1024" i="15"/>
  <c r="AO1024" i="15"/>
  <c r="AP1024" i="15"/>
  <c r="AQ1024" i="15"/>
  <c r="AR1024" i="15"/>
  <c r="AS1024" i="15"/>
  <c r="AT1024" i="15"/>
  <c r="AU1024" i="15"/>
  <c r="AV1024" i="15"/>
  <c r="AW1024" i="15"/>
  <c r="AX1024" i="15"/>
  <c r="AY1024" i="15"/>
  <c r="AZ1024" i="15"/>
  <c r="BA1024" i="15"/>
  <c r="BB1024" i="15"/>
  <c r="BC1024" i="15"/>
  <c r="BD1024" i="15"/>
  <c r="BE1024" i="15"/>
  <c r="BF1024" i="15"/>
  <c r="BG1024" i="15"/>
  <c r="BH1024" i="15"/>
  <c r="BI1024" i="15"/>
  <c r="BJ1024" i="15"/>
  <c r="BK1024" i="15"/>
  <c r="BL1024" i="15"/>
  <c r="BM1024" i="15"/>
  <c r="BN1024" i="15"/>
  <c r="BO1024" i="15"/>
  <c r="BP1024" i="15"/>
  <c r="BQ1024" i="15"/>
  <c r="BR1024" i="15"/>
  <c r="BS1024" i="15"/>
  <c r="BT1024" i="15"/>
  <c r="BU1024" i="15"/>
  <c r="BV1024" i="15"/>
  <c r="BW1024" i="15"/>
  <c r="BX1024" i="15"/>
  <c r="BY1024" i="15"/>
  <c r="BZ1024" i="15"/>
  <c r="CA1024" i="15"/>
  <c r="CB1024" i="15"/>
  <c r="CC1024" i="15"/>
  <c r="CD1024" i="15"/>
  <c r="CE1024" i="15"/>
  <c r="CF1024" i="15"/>
  <c r="CG1024" i="15"/>
  <c r="CH1024" i="15"/>
  <c r="CI1024" i="15"/>
  <c r="CJ1024" i="15"/>
  <c r="CK1024" i="15"/>
  <c r="CL1024" i="15"/>
  <c r="CM1024" i="15"/>
  <c r="CN1024" i="15"/>
  <c r="CO1024" i="15"/>
  <c r="CP1024" i="15"/>
  <c r="CQ1024" i="15"/>
  <c r="CR1024" i="15"/>
  <c r="CS1024" i="15"/>
  <c r="CT1024" i="15"/>
  <c r="CU1024" i="15"/>
  <c r="CV1024" i="15"/>
  <c r="CW1024" i="15"/>
  <c r="CX1024" i="15"/>
  <c r="CY1024" i="15"/>
  <c r="CZ1024" i="15"/>
  <c r="DA1024" i="15"/>
  <c r="DB1024" i="15"/>
  <c r="DC1024" i="15"/>
  <c r="DD1024" i="15"/>
  <c r="DE1024" i="15"/>
  <c r="DF1024" i="15"/>
  <c r="DG1024" i="15"/>
  <c r="DH1024" i="15"/>
  <c r="DI1024" i="15"/>
  <c r="DJ1024" i="15"/>
  <c r="DK1024" i="15"/>
  <c r="DL1024" i="15"/>
  <c r="DM1024" i="15"/>
  <c r="DN1024" i="15"/>
  <c r="DO1024" i="15"/>
  <c r="DP1024" i="15"/>
  <c r="DQ1024" i="15"/>
  <c r="DR1024" i="15"/>
  <c r="DS1024" i="15"/>
  <c r="DT1024" i="15"/>
  <c r="DU1024" i="15"/>
  <c r="DV1024" i="15"/>
  <c r="DW1024" i="15"/>
  <c r="DX1024" i="15"/>
  <c r="DY1024" i="15"/>
  <c r="G1024" i="15"/>
  <c r="D1048" i="15"/>
  <c r="E1048" i="15"/>
  <c r="F1048" i="15"/>
  <c r="I1048" i="15"/>
  <c r="J1025" i="15"/>
  <c r="K1025" i="15"/>
  <c r="L1025" i="15"/>
  <c r="M1025" i="15"/>
  <c r="N1025" i="15"/>
  <c r="O1025" i="15"/>
  <c r="P1025" i="15"/>
  <c r="Q1025" i="15"/>
  <c r="R1025" i="15"/>
  <c r="S1025" i="15"/>
  <c r="T1025" i="15"/>
  <c r="U1025" i="15"/>
  <c r="V1025" i="15"/>
  <c r="W1025" i="15"/>
  <c r="X1025" i="15"/>
  <c r="Y1025" i="15"/>
  <c r="Z1025" i="15"/>
  <c r="AA1025" i="15"/>
  <c r="AB1025" i="15"/>
  <c r="AC1025" i="15"/>
  <c r="AD1025" i="15"/>
  <c r="AE1025" i="15"/>
  <c r="AF1025" i="15"/>
  <c r="AG1025" i="15"/>
  <c r="AH1025" i="15"/>
  <c r="AI1025" i="15"/>
  <c r="AJ1025" i="15"/>
  <c r="AK1025" i="15"/>
  <c r="AL1025" i="15"/>
  <c r="AM1025" i="15"/>
  <c r="AN1025" i="15"/>
  <c r="AO1025" i="15"/>
  <c r="AP1025" i="15"/>
  <c r="AQ1025" i="15"/>
  <c r="AR1025" i="15"/>
  <c r="AS1025" i="15"/>
  <c r="AT1025" i="15"/>
  <c r="AU1025" i="15"/>
  <c r="AV1025" i="15"/>
  <c r="AW1025" i="15"/>
  <c r="AX1025" i="15"/>
  <c r="AY1025" i="15"/>
  <c r="AZ1025" i="15"/>
  <c r="BA1025" i="15"/>
  <c r="BB1025" i="15"/>
  <c r="BC1025" i="15"/>
  <c r="BD1025" i="15"/>
  <c r="BE1025" i="15"/>
  <c r="BF1025" i="15"/>
  <c r="BG1025" i="15"/>
  <c r="BH1025" i="15"/>
  <c r="BI1025" i="15"/>
  <c r="BJ1025" i="15"/>
  <c r="BK1025" i="15"/>
  <c r="BL1025" i="15"/>
  <c r="BM1025" i="15"/>
  <c r="BN1025" i="15"/>
  <c r="BO1025" i="15"/>
  <c r="BP1025" i="15"/>
  <c r="BQ1025" i="15"/>
  <c r="BR1025" i="15"/>
  <c r="BS1025" i="15"/>
  <c r="BT1025" i="15"/>
  <c r="BU1025" i="15"/>
  <c r="BV1025" i="15"/>
  <c r="BW1025" i="15"/>
  <c r="BX1025" i="15"/>
  <c r="BY1025" i="15"/>
  <c r="BZ1025" i="15"/>
  <c r="CA1025" i="15"/>
  <c r="CB1025" i="15"/>
  <c r="CC1025" i="15"/>
  <c r="CD1025" i="15"/>
  <c r="CE1025" i="15"/>
  <c r="CF1025" i="15"/>
  <c r="CG1025" i="15"/>
  <c r="CH1025" i="15"/>
  <c r="CI1025" i="15"/>
  <c r="CJ1025" i="15"/>
  <c r="CK1025" i="15"/>
  <c r="CL1025" i="15"/>
  <c r="CM1025" i="15"/>
  <c r="CN1025" i="15"/>
  <c r="CO1025" i="15"/>
  <c r="CP1025" i="15"/>
  <c r="CQ1025" i="15"/>
  <c r="CR1025" i="15"/>
  <c r="CS1025" i="15"/>
  <c r="CT1025" i="15"/>
  <c r="CU1025" i="15"/>
  <c r="CV1025" i="15"/>
  <c r="CW1025" i="15"/>
  <c r="CX1025" i="15"/>
  <c r="CY1025" i="15"/>
  <c r="CZ1025" i="15"/>
  <c r="DA1025" i="15"/>
  <c r="DB1025" i="15"/>
  <c r="DC1025" i="15"/>
  <c r="DD1025" i="15"/>
  <c r="DE1025" i="15"/>
  <c r="DF1025" i="15"/>
  <c r="DG1025" i="15"/>
  <c r="DH1025" i="15"/>
  <c r="DI1025" i="15"/>
  <c r="DJ1025" i="15"/>
  <c r="DK1025" i="15"/>
  <c r="DL1025" i="15"/>
  <c r="DM1025" i="15"/>
  <c r="DN1025" i="15"/>
  <c r="DO1025" i="15"/>
  <c r="DP1025" i="15"/>
  <c r="DQ1025" i="15"/>
  <c r="DR1025" i="15"/>
  <c r="DS1025" i="15"/>
  <c r="DT1025" i="15"/>
  <c r="DU1025" i="15"/>
  <c r="DV1025" i="15"/>
  <c r="DW1025" i="15"/>
  <c r="DX1025" i="15"/>
  <c r="DY1025" i="15"/>
  <c r="G1025" i="15"/>
  <c r="D1049" i="15"/>
  <c r="E1049" i="15"/>
  <c r="F1049" i="15"/>
  <c r="I1049" i="15"/>
  <c r="J1027" i="15"/>
  <c r="K1027" i="15"/>
  <c r="L1027" i="15"/>
  <c r="M1027" i="15"/>
  <c r="N1027" i="15"/>
  <c r="O1027" i="15"/>
  <c r="P1027" i="15"/>
  <c r="Q1027" i="15"/>
  <c r="R1027" i="15"/>
  <c r="S1027" i="15"/>
  <c r="T1027" i="15"/>
  <c r="U1027" i="15"/>
  <c r="V1027" i="15"/>
  <c r="W1027" i="15"/>
  <c r="X1027" i="15"/>
  <c r="Y1027" i="15"/>
  <c r="Z1027" i="15"/>
  <c r="AA1027" i="15"/>
  <c r="AB1027" i="15"/>
  <c r="AC1027" i="15"/>
  <c r="AD1027" i="15"/>
  <c r="AE1027" i="15"/>
  <c r="AF1027" i="15"/>
  <c r="AG1027" i="15"/>
  <c r="AH1027" i="15"/>
  <c r="AI1027" i="15"/>
  <c r="AJ1027" i="15"/>
  <c r="AK1027" i="15"/>
  <c r="AL1027" i="15"/>
  <c r="AM1027" i="15"/>
  <c r="AN1027" i="15"/>
  <c r="AO1027" i="15"/>
  <c r="AP1027" i="15"/>
  <c r="AQ1027" i="15"/>
  <c r="AR1027" i="15"/>
  <c r="AS1027" i="15"/>
  <c r="AT1027" i="15"/>
  <c r="AU1027" i="15"/>
  <c r="AV1027" i="15"/>
  <c r="AW1027" i="15"/>
  <c r="AX1027" i="15"/>
  <c r="AY1027" i="15"/>
  <c r="AZ1027" i="15"/>
  <c r="BA1027" i="15"/>
  <c r="BB1027" i="15"/>
  <c r="BC1027" i="15"/>
  <c r="BD1027" i="15"/>
  <c r="BE1027" i="15"/>
  <c r="BF1027" i="15"/>
  <c r="BG1027" i="15"/>
  <c r="BH1027" i="15"/>
  <c r="BI1027" i="15"/>
  <c r="BJ1027" i="15"/>
  <c r="BK1027" i="15"/>
  <c r="BL1027" i="15"/>
  <c r="BM1027" i="15"/>
  <c r="BN1027" i="15"/>
  <c r="BO1027" i="15"/>
  <c r="BP1027" i="15"/>
  <c r="BQ1027" i="15"/>
  <c r="BR1027" i="15"/>
  <c r="BS1027" i="15"/>
  <c r="BT1027" i="15"/>
  <c r="BU1027" i="15"/>
  <c r="BV1027" i="15"/>
  <c r="BW1027" i="15"/>
  <c r="BX1027" i="15"/>
  <c r="BY1027" i="15"/>
  <c r="BZ1027" i="15"/>
  <c r="CA1027" i="15"/>
  <c r="CB1027" i="15"/>
  <c r="CC1027" i="15"/>
  <c r="CD1027" i="15"/>
  <c r="CE1027" i="15"/>
  <c r="CF1027" i="15"/>
  <c r="CG1027" i="15"/>
  <c r="CH1027" i="15"/>
  <c r="CI1027" i="15"/>
  <c r="CJ1027" i="15"/>
  <c r="CK1027" i="15"/>
  <c r="CL1027" i="15"/>
  <c r="CM1027" i="15"/>
  <c r="CN1027" i="15"/>
  <c r="CO1027" i="15"/>
  <c r="CP1027" i="15"/>
  <c r="CQ1027" i="15"/>
  <c r="CR1027" i="15"/>
  <c r="CS1027" i="15"/>
  <c r="CT1027" i="15"/>
  <c r="CU1027" i="15"/>
  <c r="CV1027" i="15"/>
  <c r="CW1027" i="15"/>
  <c r="CX1027" i="15"/>
  <c r="CY1027" i="15"/>
  <c r="CZ1027" i="15"/>
  <c r="DA1027" i="15"/>
  <c r="DB1027" i="15"/>
  <c r="DC1027" i="15"/>
  <c r="DD1027" i="15"/>
  <c r="DE1027" i="15"/>
  <c r="DF1027" i="15"/>
  <c r="DG1027" i="15"/>
  <c r="DH1027" i="15"/>
  <c r="DI1027" i="15"/>
  <c r="DJ1027" i="15"/>
  <c r="DK1027" i="15"/>
  <c r="DL1027" i="15"/>
  <c r="DM1027" i="15"/>
  <c r="DN1027" i="15"/>
  <c r="DO1027" i="15"/>
  <c r="DP1027" i="15"/>
  <c r="DQ1027" i="15"/>
  <c r="DR1027" i="15"/>
  <c r="DS1027" i="15"/>
  <c r="DT1027" i="15"/>
  <c r="DU1027" i="15"/>
  <c r="DV1027" i="15"/>
  <c r="DW1027" i="15"/>
  <c r="DX1027" i="15"/>
  <c r="DY1027" i="15"/>
  <c r="G1027" i="15"/>
  <c r="D1051" i="15"/>
  <c r="E1051" i="15"/>
  <c r="F1051" i="15"/>
  <c r="I1051" i="15"/>
  <c r="J1028" i="15"/>
  <c r="K1028" i="15"/>
  <c r="L1028" i="15"/>
  <c r="M1028" i="15"/>
  <c r="N1028" i="15"/>
  <c r="O1028" i="15"/>
  <c r="P1028" i="15"/>
  <c r="Q1028" i="15"/>
  <c r="R1028" i="15"/>
  <c r="S1028" i="15"/>
  <c r="T1028" i="15"/>
  <c r="U1028" i="15"/>
  <c r="V1028" i="15"/>
  <c r="W1028" i="15"/>
  <c r="X1028" i="15"/>
  <c r="Y1028" i="15"/>
  <c r="Z1028" i="15"/>
  <c r="AA1028" i="15"/>
  <c r="AB1028" i="15"/>
  <c r="AC1028" i="15"/>
  <c r="AD1028" i="15"/>
  <c r="AE1028" i="15"/>
  <c r="AF1028" i="15"/>
  <c r="AG1028" i="15"/>
  <c r="AH1028" i="15"/>
  <c r="AI1028" i="15"/>
  <c r="AJ1028" i="15"/>
  <c r="AK1028" i="15"/>
  <c r="AL1028" i="15"/>
  <c r="AM1028" i="15"/>
  <c r="AN1028" i="15"/>
  <c r="AO1028" i="15"/>
  <c r="AP1028" i="15"/>
  <c r="AQ1028" i="15"/>
  <c r="AR1028" i="15"/>
  <c r="AS1028" i="15"/>
  <c r="AT1028" i="15"/>
  <c r="AU1028" i="15"/>
  <c r="AV1028" i="15"/>
  <c r="AW1028" i="15"/>
  <c r="AX1028" i="15"/>
  <c r="AY1028" i="15"/>
  <c r="AZ1028" i="15"/>
  <c r="BA1028" i="15"/>
  <c r="BB1028" i="15"/>
  <c r="BC1028" i="15"/>
  <c r="BD1028" i="15"/>
  <c r="BE1028" i="15"/>
  <c r="BF1028" i="15"/>
  <c r="BG1028" i="15"/>
  <c r="BH1028" i="15"/>
  <c r="BI1028" i="15"/>
  <c r="BJ1028" i="15"/>
  <c r="BK1028" i="15"/>
  <c r="BL1028" i="15"/>
  <c r="BM1028" i="15"/>
  <c r="BN1028" i="15"/>
  <c r="BO1028" i="15"/>
  <c r="BP1028" i="15"/>
  <c r="BQ1028" i="15"/>
  <c r="BR1028" i="15"/>
  <c r="BS1028" i="15"/>
  <c r="BT1028" i="15"/>
  <c r="BU1028" i="15"/>
  <c r="BV1028" i="15"/>
  <c r="BW1028" i="15"/>
  <c r="BX1028" i="15"/>
  <c r="BY1028" i="15"/>
  <c r="BZ1028" i="15"/>
  <c r="CA1028" i="15"/>
  <c r="CB1028" i="15"/>
  <c r="CC1028" i="15"/>
  <c r="CD1028" i="15"/>
  <c r="CE1028" i="15"/>
  <c r="CF1028" i="15"/>
  <c r="CG1028" i="15"/>
  <c r="CH1028" i="15"/>
  <c r="CI1028" i="15"/>
  <c r="CJ1028" i="15"/>
  <c r="CK1028" i="15"/>
  <c r="CL1028" i="15"/>
  <c r="CM1028" i="15"/>
  <c r="CN1028" i="15"/>
  <c r="CO1028" i="15"/>
  <c r="CP1028" i="15"/>
  <c r="CQ1028" i="15"/>
  <c r="CR1028" i="15"/>
  <c r="CS1028" i="15"/>
  <c r="CT1028" i="15"/>
  <c r="CU1028" i="15"/>
  <c r="CV1028" i="15"/>
  <c r="CW1028" i="15"/>
  <c r="CX1028" i="15"/>
  <c r="CY1028" i="15"/>
  <c r="CZ1028" i="15"/>
  <c r="DA1028" i="15"/>
  <c r="DB1028" i="15"/>
  <c r="DC1028" i="15"/>
  <c r="DD1028" i="15"/>
  <c r="DE1028" i="15"/>
  <c r="DF1028" i="15"/>
  <c r="DG1028" i="15"/>
  <c r="DH1028" i="15"/>
  <c r="DI1028" i="15"/>
  <c r="DJ1028" i="15"/>
  <c r="DK1028" i="15"/>
  <c r="DL1028" i="15"/>
  <c r="DM1028" i="15"/>
  <c r="DN1028" i="15"/>
  <c r="DO1028" i="15"/>
  <c r="DP1028" i="15"/>
  <c r="DQ1028" i="15"/>
  <c r="DR1028" i="15"/>
  <c r="DS1028" i="15"/>
  <c r="DT1028" i="15"/>
  <c r="DU1028" i="15"/>
  <c r="DV1028" i="15"/>
  <c r="DW1028" i="15"/>
  <c r="DX1028" i="15"/>
  <c r="DY1028" i="15"/>
  <c r="G1028" i="15"/>
  <c r="D1052" i="15"/>
  <c r="E1052" i="15"/>
  <c r="F1052" i="15"/>
  <c r="I1052" i="15"/>
  <c r="J1029" i="15"/>
  <c r="K1029" i="15"/>
  <c r="L1029" i="15"/>
  <c r="M1029" i="15"/>
  <c r="N1029" i="15"/>
  <c r="O1029" i="15"/>
  <c r="P1029" i="15"/>
  <c r="Q1029" i="15"/>
  <c r="R1029" i="15"/>
  <c r="S1029" i="15"/>
  <c r="T1029" i="15"/>
  <c r="U1029" i="15"/>
  <c r="V1029" i="15"/>
  <c r="W1029" i="15"/>
  <c r="X1029" i="15"/>
  <c r="Y1029" i="15"/>
  <c r="Z1029" i="15"/>
  <c r="AA1029" i="15"/>
  <c r="AB1029" i="15"/>
  <c r="AC1029" i="15"/>
  <c r="AD1029" i="15"/>
  <c r="AE1029" i="15"/>
  <c r="AF1029" i="15"/>
  <c r="AG1029" i="15"/>
  <c r="AH1029" i="15"/>
  <c r="AI1029" i="15"/>
  <c r="AJ1029" i="15"/>
  <c r="AK1029" i="15"/>
  <c r="AL1029" i="15"/>
  <c r="AM1029" i="15"/>
  <c r="AN1029" i="15"/>
  <c r="AO1029" i="15"/>
  <c r="AP1029" i="15"/>
  <c r="AQ1029" i="15"/>
  <c r="AR1029" i="15"/>
  <c r="AS1029" i="15"/>
  <c r="AT1029" i="15"/>
  <c r="AU1029" i="15"/>
  <c r="AV1029" i="15"/>
  <c r="AW1029" i="15"/>
  <c r="AX1029" i="15"/>
  <c r="AY1029" i="15"/>
  <c r="AZ1029" i="15"/>
  <c r="BA1029" i="15"/>
  <c r="BB1029" i="15"/>
  <c r="BC1029" i="15"/>
  <c r="BD1029" i="15"/>
  <c r="BE1029" i="15"/>
  <c r="BF1029" i="15"/>
  <c r="BG1029" i="15"/>
  <c r="BH1029" i="15"/>
  <c r="BI1029" i="15"/>
  <c r="BJ1029" i="15"/>
  <c r="BK1029" i="15"/>
  <c r="BL1029" i="15"/>
  <c r="BM1029" i="15"/>
  <c r="BN1029" i="15"/>
  <c r="BO1029" i="15"/>
  <c r="BP1029" i="15"/>
  <c r="BQ1029" i="15"/>
  <c r="BR1029" i="15"/>
  <c r="BS1029" i="15"/>
  <c r="BT1029" i="15"/>
  <c r="BU1029" i="15"/>
  <c r="BV1029" i="15"/>
  <c r="BW1029" i="15"/>
  <c r="BX1029" i="15"/>
  <c r="BY1029" i="15"/>
  <c r="BZ1029" i="15"/>
  <c r="CA1029" i="15"/>
  <c r="CB1029" i="15"/>
  <c r="CC1029" i="15"/>
  <c r="CD1029" i="15"/>
  <c r="CE1029" i="15"/>
  <c r="CF1029" i="15"/>
  <c r="CG1029" i="15"/>
  <c r="CH1029" i="15"/>
  <c r="CI1029" i="15"/>
  <c r="CJ1029" i="15"/>
  <c r="CK1029" i="15"/>
  <c r="CL1029" i="15"/>
  <c r="CM1029" i="15"/>
  <c r="CN1029" i="15"/>
  <c r="CO1029" i="15"/>
  <c r="CP1029" i="15"/>
  <c r="CQ1029" i="15"/>
  <c r="CR1029" i="15"/>
  <c r="CS1029" i="15"/>
  <c r="CT1029" i="15"/>
  <c r="CU1029" i="15"/>
  <c r="CV1029" i="15"/>
  <c r="CW1029" i="15"/>
  <c r="CX1029" i="15"/>
  <c r="CY1029" i="15"/>
  <c r="CZ1029" i="15"/>
  <c r="DA1029" i="15"/>
  <c r="DB1029" i="15"/>
  <c r="DC1029" i="15"/>
  <c r="DD1029" i="15"/>
  <c r="DE1029" i="15"/>
  <c r="DF1029" i="15"/>
  <c r="DG1029" i="15"/>
  <c r="DH1029" i="15"/>
  <c r="DI1029" i="15"/>
  <c r="DJ1029" i="15"/>
  <c r="DK1029" i="15"/>
  <c r="DL1029" i="15"/>
  <c r="DM1029" i="15"/>
  <c r="DN1029" i="15"/>
  <c r="DO1029" i="15"/>
  <c r="DP1029" i="15"/>
  <c r="DQ1029" i="15"/>
  <c r="DR1029" i="15"/>
  <c r="DS1029" i="15"/>
  <c r="DT1029" i="15"/>
  <c r="DU1029" i="15"/>
  <c r="DV1029" i="15"/>
  <c r="DW1029" i="15"/>
  <c r="DX1029" i="15"/>
  <c r="DY1029" i="15"/>
  <c r="G1029" i="15"/>
  <c r="D1053" i="15"/>
  <c r="E1053" i="15"/>
  <c r="F1053" i="15"/>
  <c r="I1053" i="15"/>
  <c r="J1031" i="15"/>
  <c r="K1031" i="15"/>
  <c r="L1031" i="15"/>
  <c r="M1031" i="15"/>
  <c r="N1031" i="15"/>
  <c r="O1031" i="15"/>
  <c r="P1031" i="15"/>
  <c r="Q1031" i="15"/>
  <c r="R1031" i="15"/>
  <c r="S1031" i="15"/>
  <c r="T1031" i="15"/>
  <c r="U1031" i="15"/>
  <c r="V1031" i="15"/>
  <c r="W1031" i="15"/>
  <c r="X1031" i="15"/>
  <c r="Y1031" i="15"/>
  <c r="Z1031" i="15"/>
  <c r="AA1031" i="15"/>
  <c r="AB1031" i="15"/>
  <c r="AC1031" i="15"/>
  <c r="AD1031" i="15"/>
  <c r="AE1031" i="15"/>
  <c r="AF1031" i="15"/>
  <c r="AG1031" i="15"/>
  <c r="AH1031" i="15"/>
  <c r="AI1031" i="15"/>
  <c r="AJ1031" i="15"/>
  <c r="AK1031" i="15"/>
  <c r="AL1031" i="15"/>
  <c r="AM1031" i="15"/>
  <c r="AN1031" i="15"/>
  <c r="AO1031" i="15"/>
  <c r="AP1031" i="15"/>
  <c r="AQ1031" i="15"/>
  <c r="AR1031" i="15"/>
  <c r="AS1031" i="15"/>
  <c r="AT1031" i="15"/>
  <c r="AU1031" i="15"/>
  <c r="AV1031" i="15"/>
  <c r="AW1031" i="15"/>
  <c r="AX1031" i="15"/>
  <c r="AY1031" i="15"/>
  <c r="AZ1031" i="15"/>
  <c r="BA1031" i="15"/>
  <c r="BB1031" i="15"/>
  <c r="BC1031" i="15"/>
  <c r="BD1031" i="15"/>
  <c r="BE1031" i="15"/>
  <c r="BF1031" i="15"/>
  <c r="BG1031" i="15"/>
  <c r="BH1031" i="15"/>
  <c r="BI1031" i="15"/>
  <c r="BJ1031" i="15"/>
  <c r="BK1031" i="15"/>
  <c r="BL1031" i="15"/>
  <c r="BM1031" i="15"/>
  <c r="BN1031" i="15"/>
  <c r="BO1031" i="15"/>
  <c r="BP1031" i="15"/>
  <c r="BQ1031" i="15"/>
  <c r="BR1031" i="15"/>
  <c r="BS1031" i="15"/>
  <c r="BT1031" i="15"/>
  <c r="BU1031" i="15"/>
  <c r="BV1031" i="15"/>
  <c r="BW1031" i="15"/>
  <c r="BX1031" i="15"/>
  <c r="BY1031" i="15"/>
  <c r="BZ1031" i="15"/>
  <c r="CA1031" i="15"/>
  <c r="CB1031" i="15"/>
  <c r="CC1031" i="15"/>
  <c r="CD1031" i="15"/>
  <c r="CE1031" i="15"/>
  <c r="CF1031" i="15"/>
  <c r="CG1031" i="15"/>
  <c r="CH1031" i="15"/>
  <c r="CI1031" i="15"/>
  <c r="CJ1031" i="15"/>
  <c r="CK1031" i="15"/>
  <c r="CL1031" i="15"/>
  <c r="CM1031" i="15"/>
  <c r="CN1031" i="15"/>
  <c r="CO1031" i="15"/>
  <c r="CP1031" i="15"/>
  <c r="CQ1031" i="15"/>
  <c r="CR1031" i="15"/>
  <c r="CS1031" i="15"/>
  <c r="CT1031" i="15"/>
  <c r="CU1031" i="15"/>
  <c r="CV1031" i="15"/>
  <c r="CW1031" i="15"/>
  <c r="CX1031" i="15"/>
  <c r="CY1031" i="15"/>
  <c r="CZ1031" i="15"/>
  <c r="DA1031" i="15"/>
  <c r="DB1031" i="15"/>
  <c r="DC1031" i="15"/>
  <c r="DD1031" i="15"/>
  <c r="DE1031" i="15"/>
  <c r="DF1031" i="15"/>
  <c r="DG1031" i="15"/>
  <c r="DH1031" i="15"/>
  <c r="DI1031" i="15"/>
  <c r="DJ1031" i="15"/>
  <c r="DK1031" i="15"/>
  <c r="DL1031" i="15"/>
  <c r="DM1031" i="15"/>
  <c r="DN1031" i="15"/>
  <c r="DO1031" i="15"/>
  <c r="DP1031" i="15"/>
  <c r="DQ1031" i="15"/>
  <c r="DR1031" i="15"/>
  <c r="DS1031" i="15"/>
  <c r="DT1031" i="15"/>
  <c r="DU1031" i="15"/>
  <c r="DV1031" i="15"/>
  <c r="DW1031" i="15"/>
  <c r="DX1031" i="15"/>
  <c r="DY1031" i="15"/>
  <c r="G1031" i="15"/>
  <c r="D1055" i="15"/>
  <c r="E1055" i="15"/>
  <c r="F1055" i="15"/>
  <c r="I1055" i="15"/>
  <c r="J1032" i="15"/>
  <c r="K1032" i="15"/>
  <c r="L1032" i="15"/>
  <c r="M1032" i="15"/>
  <c r="N1032" i="15"/>
  <c r="O1032" i="15"/>
  <c r="P1032" i="15"/>
  <c r="Q1032" i="15"/>
  <c r="R1032" i="15"/>
  <c r="S1032" i="15"/>
  <c r="T1032" i="15"/>
  <c r="U1032" i="15"/>
  <c r="V1032" i="15"/>
  <c r="W1032" i="15"/>
  <c r="X1032" i="15"/>
  <c r="Y1032" i="15"/>
  <c r="Z1032" i="15"/>
  <c r="AA1032" i="15"/>
  <c r="AB1032" i="15"/>
  <c r="AC1032" i="15"/>
  <c r="AD1032" i="15"/>
  <c r="AE1032" i="15"/>
  <c r="AF1032" i="15"/>
  <c r="AG1032" i="15"/>
  <c r="AH1032" i="15"/>
  <c r="AI1032" i="15"/>
  <c r="AJ1032" i="15"/>
  <c r="AK1032" i="15"/>
  <c r="AL1032" i="15"/>
  <c r="AM1032" i="15"/>
  <c r="AN1032" i="15"/>
  <c r="AO1032" i="15"/>
  <c r="AP1032" i="15"/>
  <c r="AQ1032" i="15"/>
  <c r="AR1032" i="15"/>
  <c r="AS1032" i="15"/>
  <c r="AT1032" i="15"/>
  <c r="AU1032" i="15"/>
  <c r="AV1032" i="15"/>
  <c r="AW1032" i="15"/>
  <c r="AX1032" i="15"/>
  <c r="AY1032" i="15"/>
  <c r="AZ1032" i="15"/>
  <c r="BA1032" i="15"/>
  <c r="BB1032" i="15"/>
  <c r="BC1032" i="15"/>
  <c r="BD1032" i="15"/>
  <c r="BE1032" i="15"/>
  <c r="BF1032" i="15"/>
  <c r="BG1032" i="15"/>
  <c r="BH1032" i="15"/>
  <c r="BI1032" i="15"/>
  <c r="BJ1032" i="15"/>
  <c r="BK1032" i="15"/>
  <c r="BL1032" i="15"/>
  <c r="BM1032" i="15"/>
  <c r="BN1032" i="15"/>
  <c r="BO1032" i="15"/>
  <c r="BP1032" i="15"/>
  <c r="BQ1032" i="15"/>
  <c r="BR1032" i="15"/>
  <c r="BS1032" i="15"/>
  <c r="BT1032" i="15"/>
  <c r="BU1032" i="15"/>
  <c r="BV1032" i="15"/>
  <c r="BW1032" i="15"/>
  <c r="BX1032" i="15"/>
  <c r="BY1032" i="15"/>
  <c r="BZ1032" i="15"/>
  <c r="CA1032" i="15"/>
  <c r="CB1032" i="15"/>
  <c r="CC1032" i="15"/>
  <c r="CD1032" i="15"/>
  <c r="CE1032" i="15"/>
  <c r="CF1032" i="15"/>
  <c r="CG1032" i="15"/>
  <c r="CH1032" i="15"/>
  <c r="CI1032" i="15"/>
  <c r="CJ1032" i="15"/>
  <c r="CK1032" i="15"/>
  <c r="CL1032" i="15"/>
  <c r="CM1032" i="15"/>
  <c r="CN1032" i="15"/>
  <c r="CO1032" i="15"/>
  <c r="CP1032" i="15"/>
  <c r="CQ1032" i="15"/>
  <c r="CR1032" i="15"/>
  <c r="CS1032" i="15"/>
  <c r="CT1032" i="15"/>
  <c r="CU1032" i="15"/>
  <c r="CV1032" i="15"/>
  <c r="CW1032" i="15"/>
  <c r="CX1032" i="15"/>
  <c r="CY1032" i="15"/>
  <c r="CZ1032" i="15"/>
  <c r="DA1032" i="15"/>
  <c r="DB1032" i="15"/>
  <c r="DC1032" i="15"/>
  <c r="DD1032" i="15"/>
  <c r="DE1032" i="15"/>
  <c r="DF1032" i="15"/>
  <c r="DG1032" i="15"/>
  <c r="DH1032" i="15"/>
  <c r="DI1032" i="15"/>
  <c r="DJ1032" i="15"/>
  <c r="DK1032" i="15"/>
  <c r="DL1032" i="15"/>
  <c r="DM1032" i="15"/>
  <c r="DN1032" i="15"/>
  <c r="DO1032" i="15"/>
  <c r="DP1032" i="15"/>
  <c r="DQ1032" i="15"/>
  <c r="DR1032" i="15"/>
  <c r="DS1032" i="15"/>
  <c r="DT1032" i="15"/>
  <c r="DU1032" i="15"/>
  <c r="DV1032" i="15"/>
  <c r="DW1032" i="15"/>
  <c r="DX1032" i="15"/>
  <c r="DY1032" i="15"/>
  <c r="G1032" i="15"/>
  <c r="D1056" i="15"/>
  <c r="E1056" i="15"/>
  <c r="F1056" i="15"/>
  <c r="I1056" i="15"/>
  <c r="J1033" i="15"/>
  <c r="K1033" i="15"/>
  <c r="L1033" i="15"/>
  <c r="M1033" i="15"/>
  <c r="N1033" i="15"/>
  <c r="O1033" i="15"/>
  <c r="P1033" i="15"/>
  <c r="Q1033" i="15"/>
  <c r="R1033" i="15"/>
  <c r="S1033" i="15"/>
  <c r="T1033" i="15"/>
  <c r="U1033" i="15"/>
  <c r="V1033" i="15"/>
  <c r="W1033" i="15"/>
  <c r="X1033" i="15"/>
  <c r="Y1033" i="15"/>
  <c r="Z1033" i="15"/>
  <c r="AA1033" i="15"/>
  <c r="AB1033" i="15"/>
  <c r="AC1033" i="15"/>
  <c r="AD1033" i="15"/>
  <c r="AE1033" i="15"/>
  <c r="AF1033" i="15"/>
  <c r="AG1033" i="15"/>
  <c r="AH1033" i="15"/>
  <c r="AI1033" i="15"/>
  <c r="AJ1033" i="15"/>
  <c r="AK1033" i="15"/>
  <c r="AL1033" i="15"/>
  <c r="AM1033" i="15"/>
  <c r="AN1033" i="15"/>
  <c r="AO1033" i="15"/>
  <c r="AP1033" i="15"/>
  <c r="AQ1033" i="15"/>
  <c r="AR1033" i="15"/>
  <c r="AS1033" i="15"/>
  <c r="AT1033" i="15"/>
  <c r="AU1033" i="15"/>
  <c r="AV1033" i="15"/>
  <c r="AW1033" i="15"/>
  <c r="AX1033" i="15"/>
  <c r="AY1033" i="15"/>
  <c r="AZ1033" i="15"/>
  <c r="BA1033" i="15"/>
  <c r="BB1033" i="15"/>
  <c r="BC1033" i="15"/>
  <c r="BD1033" i="15"/>
  <c r="BE1033" i="15"/>
  <c r="BF1033" i="15"/>
  <c r="BG1033" i="15"/>
  <c r="BH1033" i="15"/>
  <c r="BI1033" i="15"/>
  <c r="BJ1033" i="15"/>
  <c r="BK1033" i="15"/>
  <c r="BL1033" i="15"/>
  <c r="BM1033" i="15"/>
  <c r="BN1033" i="15"/>
  <c r="BO1033" i="15"/>
  <c r="BP1033" i="15"/>
  <c r="BQ1033" i="15"/>
  <c r="BR1033" i="15"/>
  <c r="BS1033" i="15"/>
  <c r="BT1033" i="15"/>
  <c r="BU1033" i="15"/>
  <c r="BV1033" i="15"/>
  <c r="BW1033" i="15"/>
  <c r="BX1033" i="15"/>
  <c r="BY1033" i="15"/>
  <c r="BZ1033" i="15"/>
  <c r="CA1033" i="15"/>
  <c r="CB1033" i="15"/>
  <c r="CC1033" i="15"/>
  <c r="CD1033" i="15"/>
  <c r="CE1033" i="15"/>
  <c r="CF1033" i="15"/>
  <c r="CG1033" i="15"/>
  <c r="CH1033" i="15"/>
  <c r="CI1033" i="15"/>
  <c r="CJ1033" i="15"/>
  <c r="CK1033" i="15"/>
  <c r="CL1033" i="15"/>
  <c r="CM1033" i="15"/>
  <c r="CN1033" i="15"/>
  <c r="CO1033" i="15"/>
  <c r="CP1033" i="15"/>
  <c r="CQ1033" i="15"/>
  <c r="CR1033" i="15"/>
  <c r="CS1033" i="15"/>
  <c r="CT1033" i="15"/>
  <c r="CU1033" i="15"/>
  <c r="CV1033" i="15"/>
  <c r="CW1033" i="15"/>
  <c r="CX1033" i="15"/>
  <c r="CY1033" i="15"/>
  <c r="CZ1033" i="15"/>
  <c r="DA1033" i="15"/>
  <c r="DB1033" i="15"/>
  <c r="DC1033" i="15"/>
  <c r="DD1033" i="15"/>
  <c r="DE1033" i="15"/>
  <c r="DF1033" i="15"/>
  <c r="DG1033" i="15"/>
  <c r="DH1033" i="15"/>
  <c r="DI1033" i="15"/>
  <c r="DJ1033" i="15"/>
  <c r="DK1033" i="15"/>
  <c r="DL1033" i="15"/>
  <c r="DM1033" i="15"/>
  <c r="DN1033" i="15"/>
  <c r="DO1033" i="15"/>
  <c r="DP1033" i="15"/>
  <c r="DQ1033" i="15"/>
  <c r="DR1033" i="15"/>
  <c r="DS1033" i="15"/>
  <c r="DT1033" i="15"/>
  <c r="DU1033" i="15"/>
  <c r="DV1033" i="15"/>
  <c r="DW1033" i="15"/>
  <c r="DX1033" i="15"/>
  <c r="DY1033" i="15"/>
  <c r="G1033" i="15"/>
  <c r="D1057" i="15"/>
  <c r="E1057" i="15"/>
  <c r="F1057" i="15"/>
  <c r="I1057" i="15"/>
  <c r="I1059" i="15"/>
  <c r="D1063" i="15"/>
  <c r="D1064" i="15"/>
  <c r="D1065" i="15"/>
  <c r="D1067" i="15"/>
  <c r="D1068" i="15"/>
  <c r="D1069" i="15"/>
  <c r="D1071" i="15"/>
  <c r="D1072" i="15"/>
  <c r="D1073" i="15"/>
  <c r="D1075" i="15"/>
  <c r="D1076" i="15"/>
  <c r="D1077" i="15"/>
  <c r="D1079" i="15"/>
  <c r="D1080" i="15"/>
  <c r="D1081" i="15"/>
  <c r="I1063" i="15"/>
  <c r="I1064" i="15"/>
  <c r="I1065" i="15"/>
  <c r="I1067" i="15"/>
  <c r="I1068" i="15"/>
  <c r="I1069" i="15"/>
  <c r="I1071" i="15"/>
  <c r="I1072" i="15"/>
  <c r="I1073" i="15"/>
  <c r="I1075" i="15"/>
  <c r="I1076" i="15"/>
  <c r="I1077" i="15"/>
  <c r="I1079" i="15"/>
  <c r="I1080" i="15"/>
  <c r="I1081" i="15"/>
  <c r="I1083" i="15"/>
  <c r="J1063" i="15"/>
  <c r="K1063" i="15"/>
  <c r="L1063" i="15"/>
  <c r="M1063" i="15"/>
  <c r="N1063" i="15"/>
  <c r="O1063" i="15"/>
  <c r="P1063" i="15"/>
  <c r="Q1063" i="15"/>
  <c r="R1063" i="15"/>
  <c r="S1063" i="15"/>
  <c r="T1063" i="15"/>
  <c r="U1063" i="15"/>
  <c r="V1063" i="15"/>
  <c r="W1063" i="15"/>
  <c r="X1063" i="15"/>
  <c r="Y1063" i="15"/>
  <c r="Z1063" i="15"/>
  <c r="AA1063" i="15"/>
  <c r="AB1063" i="15"/>
  <c r="AC1063" i="15"/>
  <c r="AD1063" i="15"/>
  <c r="AE1063" i="15"/>
  <c r="AF1063" i="15"/>
  <c r="AG1063" i="15"/>
  <c r="AH1063" i="15"/>
  <c r="AI1063" i="15"/>
  <c r="AJ1063" i="15"/>
  <c r="AK1063" i="15"/>
  <c r="AL1063" i="15"/>
  <c r="AM1063" i="15"/>
  <c r="AN1063" i="15"/>
  <c r="AO1063" i="15"/>
  <c r="AP1063" i="15"/>
  <c r="AQ1063" i="15"/>
  <c r="AR1063" i="15"/>
  <c r="AS1063" i="15"/>
  <c r="AT1063" i="15"/>
  <c r="AU1063" i="15"/>
  <c r="AV1063" i="15"/>
  <c r="AW1063" i="15"/>
  <c r="AX1063" i="15"/>
  <c r="AY1063" i="15"/>
  <c r="AZ1063" i="15"/>
  <c r="BA1063" i="15"/>
  <c r="BB1063" i="15"/>
  <c r="BC1063" i="15"/>
  <c r="BD1063" i="15"/>
  <c r="BE1063" i="15"/>
  <c r="BF1063" i="15"/>
  <c r="BG1063" i="15"/>
  <c r="BH1063" i="15"/>
  <c r="BI1063" i="15"/>
  <c r="BJ1063" i="15"/>
  <c r="BK1063" i="15"/>
  <c r="BL1063" i="15"/>
  <c r="BM1063" i="15"/>
  <c r="BN1063" i="15"/>
  <c r="BO1063" i="15"/>
  <c r="BP1063" i="15"/>
  <c r="BQ1063" i="15"/>
  <c r="BR1063" i="15"/>
  <c r="BS1063" i="15"/>
  <c r="BT1063" i="15"/>
  <c r="BU1063" i="15"/>
  <c r="BV1063" i="15"/>
  <c r="BW1063" i="15"/>
  <c r="BX1063" i="15"/>
  <c r="BY1063" i="15"/>
  <c r="BZ1063" i="15"/>
  <c r="CA1063" i="15"/>
  <c r="CB1063" i="15"/>
  <c r="CC1063" i="15"/>
  <c r="CD1063" i="15"/>
  <c r="CE1063" i="15"/>
  <c r="CF1063" i="15"/>
  <c r="CG1063" i="15"/>
  <c r="CH1063" i="15"/>
  <c r="CI1063" i="15"/>
  <c r="CJ1063" i="15"/>
  <c r="CK1063" i="15"/>
  <c r="CL1063" i="15"/>
  <c r="CM1063" i="15"/>
  <c r="CN1063" i="15"/>
  <c r="CO1063" i="15"/>
  <c r="CP1063" i="15"/>
  <c r="CQ1063" i="15"/>
  <c r="CR1063" i="15"/>
  <c r="CS1063" i="15"/>
  <c r="CT1063" i="15"/>
  <c r="CU1063" i="15"/>
  <c r="CV1063" i="15"/>
  <c r="CW1063" i="15"/>
  <c r="CX1063" i="15"/>
  <c r="CY1063" i="15"/>
  <c r="CZ1063" i="15"/>
  <c r="DA1063" i="15"/>
  <c r="DB1063" i="15"/>
  <c r="DC1063" i="15"/>
  <c r="DD1063" i="15"/>
  <c r="DE1063" i="15"/>
  <c r="DF1063" i="15"/>
  <c r="DG1063" i="15"/>
  <c r="DH1063" i="15"/>
  <c r="DI1063" i="15"/>
  <c r="DJ1063" i="15"/>
  <c r="DK1063" i="15"/>
  <c r="DL1063" i="15"/>
  <c r="DM1063" i="15"/>
  <c r="DN1063" i="15"/>
  <c r="DO1063" i="15"/>
  <c r="DP1063" i="15"/>
  <c r="DQ1063" i="15"/>
  <c r="DR1063" i="15"/>
  <c r="DS1063" i="15"/>
  <c r="DT1063" i="15"/>
  <c r="DU1063" i="15"/>
  <c r="DV1063" i="15"/>
  <c r="DW1063" i="15"/>
  <c r="DX1063" i="15"/>
  <c r="DY1063" i="15"/>
  <c r="G1063" i="15"/>
  <c r="D1087" i="15"/>
  <c r="E1087" i="15"/>
  <c r="F1087" i="15"/>
  <c r="I1087" i="15"/>
  <c r="J1064" i="15"/>
  <c r="K1064" i="15"/>
  <c r="L1064" i="15"/>
  <c r="M1064" i="15"/>
  <c r="N1064" i="15"/>
  <c r="O1064" i="15"/>
  <c r="P1064" i="15"/>
  <c r="Q1064" i="15"/>
  <c r="R1064" i="15"/>
  <c r="S1064" i="15"/>
  <c r="T1064" i="15"/>
  <c r="U1064" i="15"/>
  <c r="V1064" i="15"/>
  <c r="W1064" i="15"/>
  <c r="X1064" i="15"/>
  <c r="Y1064" i="15"/>
  <c r="Z1064" i="15"/>
  <c r="AA1064" i="15"/>
  <c r="AB1064" i="15"/>
  <c r="AC1064" i="15"/>
  <c r="AD1064" i="15"/>
  <c r="AE1064" i="15"/>
  <c r="AF1064" i="15"/>
  <c r="AG1064" i="15"/>
  <c r="AH1064" i="15"/>
  <c r="AI1064" i="15"/>
  <c r="AJ1064" i="15"/>
  <c r="AK1064" i="15"/>
  <c r="AL1064" i="15"/>
  <c r="AM1064" i="15"/>
  <c r="AN1064" i="15"/>
  <c r="AO1064" i="15"/>
  <c r="AP1064" i="15"/>
  <c r="AQ1064" i="15"/>
  <c r="AR1064" i="15"/>
  <c r="AS1064" i="15"/>
  <c r="AT1064" i="15"/>
  <c r="AU1064" i="15"/>
  <c r="AV1064" i="15"/>
  <c r="AW1064" i="15"/>
  <c r="AX1064" i="15"/>
  <c r="AY1064" i="15"/>
  <c r="AZ1064" i="15"/>
  <c r="BA1064" i="15"/>
  <c r="BB1064" i="15"/>
  <c r="BC1064" i="15"/>
  <c r="BD1064" i="15"/>
  <c r="BE1064" i="15"/>
  <c r="BF1064" i="15"/>
  <c r="BG1064" i="15"/>
  <c r="BH1064" i="15"/>
  <c r="BI1064" i="15"/>
  <c r="BJ1064" i="15"/>
  <c r="BK1064" i="15"/>
  <c r="BL1064" i="15"/>
  <c r="BM1064" i="15"/>
  <c r="BN1064" i="15"/>
  <c r="BO1064" i="15"/>
  <c r="BP1064" i="15"/>
  <c r="BQ1064" i="15"/>
  <c r="BR1064" i="15"/>
  <c r="BS1064" i="15"/>
  <c r="BT1064" i="15"/>
  <c r="BU1064" i="15"/>
  <c r="BV1064" i="15"/>
  <c r="BW1064" i="15"/>
  <c r="BX1064" i="15"/>
  <c r="BY1064" i="15"/>
  <c r="BZ1064" i="15"/>
  <c r="CA1064" i="15"/>
  <c r="CB1064" i="15"/>
  <c r="CC1064" i="15"/>
  <c r="CD1064" i="15"/>
  <c r="CE1064" i="15"/>
  <c r="CF1064" i="15"/>
  <c r="CG1064" i="15"/>
  <c r="CH1064" i="15"/>
  <c r="CI1064" i="15"/>
  <c r="CJ1064" i="15"/>
  <c r="CK1064" i="15"/>
  <c r="CL1064" i="15"/>
  <c r="CM1064" i="15"/>
  <c r="CN1064" i="15"/>
  <c r="CO1064" i="15"/>
  <c r="CP1064" i="15"/>
  <c r="CQ1064" i="15"/>
  <c r="CR1064" i="15"/>
  <c r="CS1064" i="15"/>
  <c r="CT1064" i="15"/>
  <c r="CU1064" i="15"/>
  <c r="CV1064" i="15"/>
  <c r="CW1064" i="15"/>
  <c r="CX1064" i="15"/>
  <c r="CY1064" i="15"/>
  <c r="CZ1064" i="15"/>
  <c r="DA1064" i="15"/>
  <c r="DB1064" i="15"/>
  <c r="DC1064" i="15"/>
  <c r="DD1064" i="15"/>
  <c r="DE1064" i="15"/>
  <c r="DF1064" i="15"/>
  <c r="DG1064" i="15"/>
  <c r="DH1064" i="15"/>
  <c r="DI1064" i="15"/>
  <c r="DJ1064" i="15"/>
  <c r="DK1064" i="15"/>
  <c r="DL1064" i="15"/>
  <c r="DM1064" i="15"/>
  <c r="DN1064" i="15"/>
  <c r="DO1064" i="15"/>
  <c r="DP1064" i="15"/>
  <c r="DQ1064" i="15"/>
  <c r="DR1064" i="15"/>
  <c r="DS1064" i="15"/>
  <c r="DT1064" i="15"/>
  <c r="DU1064" i="15"/>
  <c r="DV1064" i="15"/>
  <c r="DW1064" i="15"/>
  <c r="DX1064" i="15"/>
  <c r="DY1064" i="15"/>
  <c r="G1064" i="15"/>
  <c r="D1088" i="15"/>
  <c r="E1088" i="15"/>
  <c r="F1088" i="15"/>
  <c r="I1088" i="15"/>
  <c r="J1065" i="15"/>
  <c r="K1065" i="15"/>
  <c r="L1065" i="15"/>
  <c r="M1065" i="15"/>
  <c r="N1065" i="15"/>
  <c r="O1065" i="15"/>
  <c r="P1065" i="15"/>
  <c r="Q1065" i="15"/>
  <c r="R1065" i="15"/>
  <c r="S1065" i="15"/>
  <c r="T1065" i="15"/>
  <c r="U1065" i="15"/>
  <c r="V1065" i="15"/>
  <c r="W1065" i="15"/>
  <c r="X1065" i="15"/>
  <c r="Y1065" i="15"/>
  <c r="Z1065" i="15"/>
  <c r="AA1065" i="15"/>
  <c r="AB1065" i="15"/>
  <c r="AC1065" i="15"/>
  <c r="AD1065" i="15"/>
  <c r="AE1065" i="15"/>
  <c r="AF1065" i="15"/>
  <c r="AG1065" i="15"/>
  <c r="AH1065" i="15"/>
  <c r="AI1065" i="15"/>
  <c r="AJ1065" i="15"/>
  <c r="AK1065" i="15"/>
  <c r="AL1065" i="15"/>
  <c r="AM1065" i="15"/>
  <c r="AN1065" i="15"/>
  <c r="AO1065" i="15"/>
  <c r="AP1065" i="15"/>
  <c r="AQ1065" i="15"/>
  <c r="AR1065" i="15"/>
  <c r="AS1065" i="15"/>
  <c r="AT1065" i="15"/>
  <c r="AU1065" i="15"/>
  <c r="AV1065" i="15"/>
  <c r="AW1065" i="15"/>
  <c r="AX1065" i="15"/>
  <c r="AY1065" i="15"/>
  <c r="AZ1065" i="15"/>
  <c r="BA1065" i="15"/>
  <c r="BB1065" i="15"/>
  <c r="BC1065" i="15"/>
  <c r="BD1065" i="15"/>
  <c r="BE1065" i="15"/>
  <c r="BF1065" i="15"/>
  <c r="BG1065" i="15"/>
  <c r="BH1065" i="15"/>
  <c r="BI1065" i="15"/>
  <c r="BJ1065" i="15"/>
  <c r="BK1065" i="15"/>
  <c r="BL1065" i="15"/>
  <c r="BM1065" i="15"/>
  <c r="BN1065" i="15"/>
  <c r="BO1065" i="15"/>
  <c r="BP1065" i="15"/>
  <c r="BQ1065" i="15"/>
  <c r="BR1065" i="15"/>
  <c r="BS1065" i="15"/>
  <c r="BT1065" i="15"/>
  <c r="BU1065" i="15"/>
  <c r="BV1065" i="15"/>
  <c r="BW1065" i="15"/>
  <c r="BX1065" i="15"/>
  <c r="BY1065" i="15"/>
  <c r="BZ1065" i="15"/>
  <c r="CA1065" i="15"/>
  <c r="CB1065" i="15"/>
  <c r="CC1065" i="15"/>
  <c r="CD1065" i="15"/>
  <c r="CE1065" i="15"/>
  <c r="CF1065" i="15"/>
  <c r="CG1065" i="15"/>
  <c r="CH1065" i="15"/>
  <c r="CI1065" i="15"/>
  <c r="CJ1065" i="15"/>
  <c r="CK1065" i="15"/>
  <c r="CL1065" i="15"/>
  <c r="CM1065" i="15"/>
  <c r="CN1065" i="15"/>
  <c r="CO1065" i="15"/>
  <c r="CP1065" i="15"/>
  <c r="CQ1065" i="15"/>
  <c r="CR1065" i="15"/>
  <c r="CS1065" i="15"/>
  <c r="CT1065" i="15"/>
  <c r="CU1065" i="15"/>
  <c r="CV1065" i="15"/>
  <c r="CW1065" i="15"/>
  <c r="CX1065" i="15"/>
  <c r="CY1065" i="15"/>
  <c r="CZ1065" i="15"/>
  <c r="DA1065" i="15"/>
  <c r="DB1065" i="15"/>
  <c r="DC1065" i="15"/>
  <c r="DD1065" i="15"/>
  <c r="DE1065" i="15"/>
  <c r="DF1065" i="15"/>
  <c r="DG1065" i="15"/>
  <c r="DH1065" i="15"/>
  <c r="DI1065" i="15"/>
  <c r="DJ1065" i="15"/>
  <c r="DK1065" i="15"/>
  <c r="DL1065" i="15"/>
  <c r="DM1065" i="15"/>
  <c r="DN1065" i="15"/>
  <c r="DO1065" i="15"/>
  <c r="DP1065" i="15"/>
  <c r="DQ1065" i="15"/>
  <c r="DR1065" i="15"/>
  <c r="DS1065" i="15"/>
  <c r="DT1065" i="15"/>
  <c r="DU1065" i="15"/>
  <c r="DV1065" i="15"/>
  <c r="DW1065" i="15"/>
  <c r="DX1065" i="15"/>
  <c r="DY1065" i="15"/>
  <c r="G1065" i="15"/>
  <c r="D1089" i="15"/>
  <c r="E1089" i="15"/>
  <c r="F1089" i="15"/>
  <c r="I1089" i="15"/>
  <c r="J1067" i="15"/>
  <c r="K1067" i="15"/>
  <c r="L1067" i="15"/>
  <c r="M1067" i="15"/>
  <c r="N1067" i="15"/>
  <c r="O1067" i="15"/>
  <c r="P1067" i="15"/>
  <c r="Q1067" i="15"/>
  <c r="R1067" i="15"/>
  <c r="S1067" i="15"/>
  <c r="T1067" i="15"/>
  <c r="U1067" i="15"/>
  <c r="V1067" i="15"/>
  <c r="W1067" i="15"/>
  <c r="X1067" i="15"/>
  <c r="Y1067" i="15"/>
  <c r="Z1067" i="15"/>
  <c r="AA1067" i="15"/>
  <c r="AB1067" i="15"/>
  <c r="AC1067" i="15"/>
  <c r="AD1067" i="15"/>
  <c r="AE1067" i="15"/>
  <c r="AF1067" i="15"/>
  <c r="AG1067" i="15"/>
  <c r="AH1067" i="15"/>
  <c r="AI1067" i="15"/>
  <c r="AJ1067" i="15"/>
  <c r="AK1067" i="15"/>
  <c r="AL1067" i="15"/>
  <c r="AM1067" i="15"/>
  <c r="AN1067" i="15"/>
  <c r="AO1067" i="15"/>
  <c r="AP1067" i="15"/>
  <c r="AQ1067" i="15"/>
  <c r="AR1067" i="15"/>
  <c r="AS1067" i="15"/>
  <c r="AT1067" i="15"/>
  <c r="AU1067" i="15"/>
  <c r="AV1067" i="15"/>
  <c r="AW1067" i="15"/>
  <c r="AX1067" i="15"/>
  <c r="AY1067" i="15"/>
  <c r="AZ1067" i="15"/>
  <c r="BA1067" i="15"/>
  <c r="BB1067" i="15"/>
  <c r="BC1067" i="15"/>
  <c r="BD1067" i="15"/>
  <c r="BE1067" i="15"/>
  <c r="BF1067" i="15"/>
  <c r="BG1067" i="15"/>
  <c r="BH1067" i="15"/>
  <c r="BI1067" i="15"/>
  <c r="BJ1067" i="15"/>
  <c r="BK1067" i="15"/>
  <c r="BL1067" i="15"/>
  <c r="BM1067" i="15"/>
  <c r="BN1067" i="15"/>
  <c r="BO1067" i="15"/>
  <c r="BP1067" i="15"/>
  <c r="BQ1067" i="15"/>
  <c r="BR1067" i="15"/>
  <c r="BS1067" i="15"/>
  <c r="BT1067" i="15"/>
  <c r="BU1067" i="15"/>
  <c r="BV1067" i="15"/>
  <c r="BW1067" i="15"/>
  <c r="BX1067" i="15"/>
  <c r="BY1067" i="15"/>
  <c r="BZ1067" i="15"/>
  <c r="CA1067" i="15"/>
  <c r="CB1067" i="15"/>
  <c r="CC1067" i="15"/>
  <c r="CD1067" i="15"/>
  <c r="CE1067" i="15"/>
  <c r="CF1067" i="15"/>
  <c r="CG1067" i="15"/>
  <c r="CH1067" i="15"/>
  <c r="CI1067" i="15"/>
  <c r="CJ1067" i="15"/>
  <c r="CK1067" i="15"/>
  <c r="CL1067" i="15"/>
  <c r="CM1067" i="15"/>
  <c r="CN1067" i="15"/>
  <c r="CO1067" i="15"/>
  <c r="CP1067" i="15"/>
  <c r="CQ1067" i="15"/>
  <c r="CR1067" i="15"/>
  <c r="CS1067" i="15"/>
  <c r="CT1067" i="15"/>
  <c r="CU1067" i="15"/>
  <c r="CV1067" i="15"/>
  <c r="CW1067" i="15"/>
  <c r="CX1067" i="15"/>
  <c r="CY1067" i="15"/>
  <c r="CZ1067" i="15"/>
  <c r="DA1067" i="15"/>
  <c r="DB1067" i="15"/>
  <c r="DC1067" i="15"/>
  <c r="DD1067" i="15"/>
  <c r="DE1067" i="15"/>
  <c r="DF1067" i="15"/>
  <c r="DG1067" i="15"/>
  <c r="DH1067" i="15"/>
  <c r="DI1067" i="15"/>
  <c r="DJ1067" i="15"/>
  <c r="DK1067" i="15"/>
  <c r="DL1067" i="15"/>
  <c r="DM1067" i="15"/>
  <c r="DN1067" i="15"/>
  <c r="DO1067" i="15"/>
  <c r="DP1067" i="15"/>
  <c r="DQ1067" i="15"/>
  <c r="DR1067" i="15"/>
  <c r="DS1067" i="15"/>
  <c r="DT1067" i="15"/>
  <c r="DU1067" i="15"/>
  <c r="DV1067" i="15"/>
  <c r="DW1067" i="15"/>
  <c r="DX1067" i="15"/>
  <c r="DY1067" i="15"/>
  <c r="G1067" i="15"/>
  <c r="D1091" i="15"/>
  <c r="E1091" i="15"/>
  <c r="F1091" i="15"/>
  <c r="I1091" i="15"/>
  <c r="J1068" i="15"/>
  <c r="K1068" i="15"/>
  <c r="L1068" i="15"/>
  <c r="M1068" i="15"/>
  <c r="N1068" i="15"/>
  <c r="O1068" i="15"/>
  <c r="P1068" i="15"/>
  <c r="Q1068" i="15"/>
  <c r="R1068" i="15"/>
  <c r="S1068" i="15"/>
  <c r="T1068" i="15"/>
  <c r="U1068" i="15"/>
  <c r="V1068" i="15"/>
  <c r="W1068" i="15"/>
  <c r="X1068" i="15"/>
  <c r="Y1068" i="15"/>
  <c r="Z1068" i="15"/>
  <c r="AA1068" i="15"/>
  <c r="AB1068" i="15"/>
  <c r="AC1068" i="15"/>
  <c r="AD1068" i="15"/>
  <c r="AE1068" i="15"/>
  <c r="AF1068" i="15"/>
  <c r="AG1068" i="15"/>
  <c r="AH1068" i="15"/>
  <c r="AI1068" i="15"/>
  <c r="AJ1068" i="15"/>
  <c r="AK1068" i="15"/>
  <c r="AL1068" i="15"/>
  <c r="AM1068" i="15"/>
  <c r="AN1068" i="15"/>
  <c r="AO1068" i="15"/>
  <c r="AP1068" i="15"/>
  <c r="AQ1068" i="15"/>
  <c r="AR1068" i="15"/>
  <c r="AS1068" i="15"/>
  <c r="AT1068" i="15"/>
  <c r="AU1068" i="15"/>
  <c r="AV1068" i="15"/>
  <c r="AW1068" i="15"/>
  <c r="AX1068" i="15"/>
  <c r="AY1068" i="15"/>
  <c r="AZ1068" i="15"/>
  <c r="BA1068" i="15"/>
  <c r="BB1068" i="15"/>
  <c r="BC1068" i="15"/>
  <c r="BD1068" i="15"/>
  <c r="BE1068" i="15"/>
  <c r="BF1068" i="15"/>
  <c r="BG1068" i="15"/>
  <c r="BH1068" i="15"/>
  <c r="BI1068" i="15"/>
  <c r="BJ1068" i="15"/>
  <c r="BK1068" i="15"/>
  <c r="BL1068" i="15"/>
  <c r="BM1068" i="15"/>
  <c r="BN1068" i="15"/>
  <c r="BO1068" i="15"/>
  <c r="BP1068" i="15"/>
  <c r="BQ1068" i="15"/>
  <c r="BR1068" i="15"/>
  <c r="BS1068" i="15"/>
  <c r="BT1068" i="15"/>
  <c r="BU1068" i="15"/>
  <c r="BV1068" i="15"/>
  <c r="BW1068" i="15"/>
  <c r="BX1068" i="15"/>
  <c r="BY1068" i="15"/>
  <c r="BZ1068" i="15"/>
  <c r="CA1068" i="15"/>
  <c r="CB1068" i="15"/>
  <c r="CC1068" i="15"/>
  <c r="CD1068" i="15"/>
  <c r="CE1068" i="15"/>
  <c r="CF1068" i="15"/>
  <c r="CG1068" i="15"/>
  <c r="CH1068" i="15"/>
  <c r="CI1068" i="15"/>
  <c r="CJ1068" i="15"/>
  <c r="CK1068" i="15"/>
  <c r="CL1068" i="15"/>
  <c r="CM1068" i="15"/>
  <c r="CN1068" i="15"/>
  <c r="CO1068" i="15"/>
  <c r="CP1068" i="15"/>
  <c r="CQ1068" i="15"/>
  <c r="CR1068" i="15"/>
  <c r="CS1068" i="15"/>
  <c r="CT1068" i="15"/>
  <c r="CU1068" i="15"/>
  <c r="CV1068" i="15"/>
  <c r="CW1068" i="15"/>
  <c r="CX1068" i="15"/>
  <c r="CY1068" i="15"/>
  <c r="CZ1068" i="15"/>
  <c r="DA1068" i="15"/>
  <c r="DB1068" i="15"/>
  <c r="DC1068" i="15"/>
  <c r="DD1068" i="15"/>
  <c r="DE1068" i="15"/>
  <c r="DF1068" i="15"/>
  <c r="DG1068" i="15"/>
  <c r="DH1068" i="15"/>
  <c r="DI1068" i="15"/>
  <c r="DJ1068" i="15"/>
  <c r="DK1068" i="15"/>
  <c r="DL1068" i="15"/>
  <c r="DM1068" i="15"/>
  <c r="DN1068" i="15"/>
  <c r="DO1068" i="15"/>
  <c r="DP1068" i="15"/>
  <c r="DQ1068" i="15"/>
  <c r="DR1068" i="15"/>
  <c r="DS1068" i="15"/>
  <c r="DT1068" i="15"/>
  <c r="DU1068" i="15"/>
  <c r="DV1068" i="15"/>
  <c r="DW1068" i="15"/>
  <c r="DX1068" i="15"/>
  <c r="DY1068" i="15"/>
  <c r="G1068" i="15"/>
  <c r="D1092" i="15"/>
  <c r="E1092" i="15"/>
  <c r="F1092" i="15"/>
  <c r="I1092" i="15"/>
  <c r="J1069" i="15"/>
  <c r="K1069" i="15"/>
  <c r="L1069" i="15"/>
  <c r="M1069" i="15"/>
  <c r="N1069" i="15"/>
  <c r="O1069" i="15"/>
  <c r="P1069" i="15"/>
  <c r="Q1069" i="15"/>
  <c r="R1069" i="15"/>
  <c r="S1069" i="15"/>
  <c r="T1069" i="15"/>
  <c r="U1069" i="15"/>
  <c r="V1069" i="15"/>
  <c r="W1069" i="15"/>
  <c r="X1069" i="15"/>
  <c r="Y1069" i="15"/>
  <c r="Z1069" i="15"/>
  <c r="AA1069" i="15"/>
  <c r="AB1069" i="15"/>
  <c r="AC1069" i="15"/>
  <c r="AD1069" i="15"/>
  <c r="AE1069" i="15"/>
  <c r="AF1069" i="15"/>
  <c r="AG1069" i="15"/>
  <c r="AH1069" i="15"/>
  <c r="AI1069" i="15"/>
  <c r="AJ1069" i="15"/>
  <c r="AK1069" i="15"/>
  <c r="AL1069" i="15"/>
  <c r="AM1069" i="15"/>
  <c r="AN1069" i="15"/>
  <c r="AO1069" i="15"/>
  <c r="AP1069" i="15"/>
  <c r="AQ1069" i="15"/>
  <c r="AR1069" i="15"/>
  <c r="AS1069" i="15"/>
  <c r="AT1069" i="15"/>
  <c r="AU1069" i="15"/>
  <c r="AV1069" i="15"/>
  <c r="AW1069" i="15"/>
  <c r="AX1069" i="15"/>
  <c r="AY1069" i="15"/>
  <c r="AZ1069" i="15"/>
  <c r="BA1069" i="15"/>
  <c r="BB1069" i="15"/>
  <c r="BC1069" i="15"/>
  <c r="BD1069" i="15"/>
  <c r="BE1069" i="15"/>
  <c r="BF1069" i="15"/>
  <c r="BG1069" i="15"/>
  <c r="BH1069" i="15"/>
  <c r="BI1069" i="15"/>
  <c r="BJ1069" i="15"/>
  <c r="BK1069" i="15"/>
  <c r="BL1069" i="15"/>
  <c r="BM1069" i="15"/>
  <c r="BN1069" i="15"/>
  <c r="BO1069" i="15"/>
  <c r="BP1069" i="15"/>
  <c r="BQ1069" i="15"/>
  <c r="BR1069" i="15"/>
  <c r="BS1069" i="15"/>
  <c r="BT1069" i="15"/>
  <c r="BU1069" i="15"/>
  <c r="BV1069" i="15"/>
  <c r="BW1069" i="15"/>
  <c r="BX1069" i="15"/>
  <c r="BY1069" i="15"/>
  <c r="BZ1069" i="15"/>
  <c r="CA1069" i="15"/>
  <c r="CB1069" i="15"/>
  <c r="CC1069" i="15"/>
  <c r="CD1069" i="15"/>
  <c r="CE1069" i="15"/>
  <c r="CF1069" i="15"/>
  <c r="CG1069" i="15"/>
  <c r="CH1069" i="15"/>
  <c r="CI1069" i="15"/>
  <c r="CJ1069" i="15"/>
  <c r="CK1069" i="15"/>
  <c r="CL1069" i="15"/>
  <c r="CM1069" i="15"/>
  <c r="CN1069" i="15"/>
  <c r="CO1069" i="15"/>
  <c r="CP1069" i="15"/>
  <c r="CQ1069" i="15"/>
  <c r="CR1069" i="15"/>
  <c r="CS1069" i="15"/>
  <c r="CT1069" i="15"/>
  <c r="CU1069" i="15"/>
  <c r="CV1069" i="15"/>
  <c r="CW1069" i="15"/>
  <c r="CX1069" i="15"/>
  <c r="CY1069" i="15"/>
  <c r="CZ1069" i="15"/>
  <c r="DA1069" i="15"/>
  <c r="DB1069" i="15"/>
  <c r="DC1069" i="15"/>
  <c r="DD1069" i="15"/>
  <c r="DE1069" i="15"/>
  <c r="DF1069" i="15"/>
  <c r="DG1069" i="15"/>
  <c r="DH1069" i="15"/>
  <c r="DI1069" i="15"/>
  <c r="DJ1069" i="15"/>
  <c r="DK1069" i="15"/>
  <c r="DL1069" i="15"/>
  <c r="DM1069" i="15"/>
  <c r="DN1069" i="15"/>
  <c r="DO1069" i="15"/>
  <c r="DP1069" i="15"/>
  <c r="DQ1069" i="15"/>
  <c r="DR1069" i="15"/>
  <c r="DS1069" i="15"/>
  <c r="DT1069" i="15"/>
  <c r="DU1069" i="15"/>
  <c r="DV1069" i="15"/>
  <c r="DW1069" i="15"/>
  <c r="DX1069" i="15"/>
  <c r="DY1069" i="15"/>
  <c r="G1069" i="15"/>
  <c r="D1093" i="15"/>
  <c r="E1093" i="15"/>
  <c r="F1093" i="15"/>
  <c r="I1093" i="15"/>
  <c r="J1071" i="15"/>
  <c r="K1071" i="15"/>
  <c r="L1071" i="15"/>
  <c r="M1071" i="15"/>
  <c r="N1071" i="15"/>
  <c r="O1071" i="15"/>
  <c r="P1071" i="15"/>
  <c r="Q1071" i="15"/>
  <c r="R1071" i="15"/>
  <c r="S1071" i="15"/>
  <c r="T1071" i="15"/>
  <c r="U1071" i="15"/>
  <c r="V1071" i="15"/>
  <c r="W1071" i="15"/>
  <c r="X1071" i="15"/>
  <c r="Y1071" i="15"/>
  <c r="Z1071" i="15"/>
  <c r="AA1071" i="15"/>
  <c r="AB1071" i="15"/>
  <c r="AC1071" i="15"/>
  <c r="AD1071" i="15"/>
  <c r="AE1071" i="15"/>
  <c r="AF1071" i="15"/>
  <c r="AG1071" i="15"/>
  <c r="AH1071" i="15"/>
  <c r="AI1071" i="15"/>
  <c r="AJ1071" i="15"/>
  <c r="AK1071" i="15"/>
  <c r="AL1071" i="15"/>
  <c r="AM1071" i="15"/>
  <c r="AN1071" i="15"/>
  <c r="AO1071" i="15"/>
  <c r="AP1071" i="15"/>
  <c r="AQ1071" i="15"/>
  <c r="AR1071" i="15"/>
  <c r="AS1071" i="15"/>
  <c r="AT1071" i="15"/>
  <c r="AU1071" i="15"/>
  <c r="AV1071" i="15"/>
  <c r="AW1071" i="15"/>
  <c r="AX1071" i="15"/>
  <c r="AY1071" i="15"/>
  <c r="AZ1071" i="15"/>
  <c r="BA1071" i="15"/>
  <c r="BB1071" i="15"/>
  <c r="BC1071" i="15"/>
  <c r="BD1071" i="15"/>
  <c r="BE1071" i="15"/>
  <c r="BF1071" i="15"/>
  <c r="BG1071" i="15"/>
  <c r="BH1071" i="15"/>
  <c r="BI1071" i="15"/>
  <c r="BJ1071" i="15"/>
  <c r="BK1071" i="15"/>
  <c r="BL1071" i="15"/>
  <c r="BM1071" i="15"/>
  <c r="BN1071" i="15"/>
  <c r="BO1071" i="15"/>
  <c r="BP1071" i="15"/>
  <c r="BQ1071" i="15"/>
  <c r="BR1071" i="15"/>
  <c r="BS1071" i="15"/>
  <c r="BT1071" i="15"/>
  <c r="BU1071" i="15"/>
  <c r="BV1071" i="15"/>
  <c r="BW1071" i="15"/>
  <c r="BX1071" i="15"/>
  <c r="BY1071" i="15"/>
  <c r="BZ1071" i="15"/>
  <c r="CA1071" i="15"/>
  <c r="CB1071" i="15"/>
  <c r="CC1071" i="15"/>
  <c r="CD1071" i="15"/>
  <c r="CE1071" i="15"/>
  <c r="CF1071" i="15"/>
  <c r="CG1071" i="15"/>
  <c r="CH1071" i="15"/>
  <c r="CI1071" i="15"/>
  <c r="CJ1071" i="15"/>
  <c r="CK1071" i="15"/>
  <c r="CL1071" i="15"/>
  <c r="CM1071" i="15"/>
  <c r="CN1071" i="15"/>
  <c r="CO1071" i="15"/>
  <c r="CP1071" i="15"/>
  <c r="CQ1071" i="15"/>
  <c r="CR1071" i="15"/>
  <c r="CS1071" i="15"/>
  <c r="CT1071" i="15"/>
  <c r="CU1071" i="15"/>
  <c r="CV1071" i="15"/>
  <c r="CW1071" i="15"/>
  <c r="CX1071" i="15"/>
  <c r="CY1071" i="15"/>
  <c r="CZ1071" i="15"/>
  <c r="DA1071" i="15"/>
  <c r="DB1071" i="15"/>
  <c r="DC1071" i="15"/>
  <c r="DD1071" i="15"/>
  <c r="DE1071" i="15"/>
  <c r="DF1071" i="15"/>
  <c r="DG1071" i="15"/>
  <c r="DH1071" i="15"/>
  <c r="DI1071" i="15"/>
  <c r="DJ1071" i="15"/>
  <c r="DK1071" i="15"/>
  <c r="DL1071" i="15"/>
  <c r="DM1071" i="15"/>
  <c r="DN1071" i="15"/>
  <c r="DO1071" i="15"/>
  <c r="DP1071" i="15"/>
  <c r="DQ1071" i="15"/>
  <c r="DR1071" i="15"/>
  <c r="DS1071" i="15"/>
  <c r="DT1071" i="15"/>
  <c r="DU1071" i="15"/>
  <c r="DV1071" i="15"/>
  <c r="DW1071" i="15"/>
  <c r="DX1071" i="15"/>
  <c r="DY1071" i="15"/>
  <c r="G1071" i="15"/>
  <c r="D1095" i="15"/>
  <c r="E1095" i="15"/>
  <c r="F1095" i="15"/>
  <c r="I1095" i="15"/>
  <c r="J1072" i="15"/>
  <c r="K1072" i="15"/>
  <c r="L1072" i="15"/>
  <c r="M1072" i="15"/>
  <c r="N1072" i="15"/>
  <c r="O1072" i="15"/>
  <c r="P1072" i="15"/>
  <c r="Q1072" i="15"/>
  <c r="R1072" i="15"/>
  <c r="S1072" i="15"/>
  <c r="T1072" i="15"/>
  <c r="U1072" i="15"/>
  <c r="V1072" i="15"/>
  <c r="W1072" i="15"/>
  <c r="X1072" i="15"/>
  <c r="Y1072" i="15"/>
  <c r="Z1072" i="15"/>
  <c r="AA1072" i="15"/>
  <c r="AB1072" i="15"/>
  <c r="AC1072" i="15"/>
  <c r="AD1072" i="15"/>
  <c r="AE1072" i="15"/>
  <c r="AF1072" i="15"/>
  <c r="AG1072" i="15"/>
  <c r="AH1072" i="15"/>
  <c r="AI1072" i="15"/>
  <c r="AJ1072" i="15"/>
  <c r="AK1072" i="15"/>
  <c r="AL1072" i="15"/>
  <c r="AM1072" i="15"/>
  <c r="AN1072" i="15"/>
  <c r="AO1072" i="15"/>
  <c r="AP1072" i="15"/>
  <c r="AQ1072" i="15"/>
  <c r="AR1072" i="15"/>
  <c r="AS1072" i="15"/>
  <c r="AT1072" i="15"/>
  <c r="AU1072" i="15"/>
  <c r="AV1072" i="15"/>
  <c r="AW1072" i="15"/>
  <c r="AX1072" i="15"/>
  <c r="AY1072" i="15"/>
  <c r="AZ1072" i="15"/>
  <c r="BA1072" i="15"/>
  <c r="BB1072" i="15"/>
  <c r="BC1072" i="15"/>
  <c r="BD1072" i="15"/>
  <c r="BE1072" i="15"/>
  <c r="BF1072" i="15"/>
  <c r="BG1072" i="15"/>
  <c r="BH1072" i="15"/>
  <c r="BI1072" i="15"/>
  <c r="BJ1072" i="15"/>
  <c r="BK1072" i="15"/>
  <c r="BL1072" i="15"/>
  <c r="BM1072" i="15"/>
  <c r="BN1072" i="15"/>
  <c r="BO1072" i="15"/>
  <c r="BP1072" i="15"/>
  <c r="BQ1072" i="15"/>
  <c r="BR1072" i="15"/>
  <c r="BS1072" i="15"/>
  <c r="BT1072" i="15"/>
  <c r="BU1072" i="15"/>
  <c r="BV1072" i="15"/>
  <c r="BW1072" i="15"/>
  <c r="BX1072" i="15"/>
  <c r="BY1072" i="15"/>
  <c r="BZ1072" i="15"/>
  <c r="CA1072" i="15"/>
  <c r="CB1072" i="15"/>
  <c r="CC1072" i="15"/>
  <c r="CD1072" i="15"/>
  <c r="CE1072" i="15"/>
  <c r="CF1072" i="15"/>
  <c r="CG1072" i="15"/>
  <c r="CH1072" i="15"/>
  <c r="CI1072" i="15"/>
  <c r="CJ1072" i="15"/>
  <c r="CK1072" i="15"/>
  <c r="CL1072" i="15"/>
  <c r="CM1072" i="15"/>
  <c r="CN1072" i="15"/>
  <c r="CO1072" i="15"/>
  <c r="CP1072" i="15"/>
  <c r="CQ1072" i="15"/>
  <c r="CR1072" i="15"/>
  <c r="CS1072" i="15"/>
  <c r="CT1072" i="15"/>
  <c r="CU1072" i="15"/>
  <c r="CV1072" i="15"/>
  <c r="CW1072" i="15"/>
  <c r="CX1072" i="15"/>
  <c r="CY1072" i="15"/>
  <c r="CZ1072" i="15"/>
  <c r="DA1072" i="15"/>
  <c r="DB1072" i="15"/>
  <c r="DC1072" i="15"/>
  <c r="DD1072" i="15"/>
  <c r="DE1072" i="15"/>
  <c r="DF1072" i="15"/>
  <c r="DG1072" i="15"/>
  <c r="DH1072" i="15"/>
  <c r="DI1072" i="15"/>
  <c r="DJ1072" i="15"/>
  <c r="DK1072" i="15"/>
  <c r="DL1072" i="15"/>
  <c r="DM1072" i="15"/>
  <c r="DN1072" i="15"/>
  <c r="DO1072" i="15"/>
  <c r="DP1072" i="15"/>
  <c r="DQ1072" i="15"/>
  <c r="DR1072" i="15"/>
  <c r="DS1072" i="15"/>
  <c r="DT1072" i="15"/>
  <c r="DU1072" i="15"/>
  <c r="DV1072" i="15"/>
  <c r="DW1072" i="15"/>
  <c r="DX1072" i="15"/>
  <c r="DY1072" i="15"/>
  <c r="G1072" i="15"/>
  <c r="D1096" i="15"/>
  <c r="E1096" i="15"/>
  <c r="F1096" i="15"/>
  <c r="I1096" i="15"/>
  <c r="J1073" i="15"/>
  <c r="K1073" i="15"/>
  <c r="L1073" i="15"/>
  <c r="M1073" i="15"/>
  <c r="N1073" i="15"/>
  <c r="O1073" i="15"/>
  <c r="P1073" i="15"/>
  <c r="Q1073" i="15"/>
  <c r="R1073" i="15"/>
  <c r="S1073" i="15"/>
  <c r="T1073" i="15"/>
  <c r="U1073" i="15"/>
  <c r="V1073" i="15"/>
  <c r="W1073" i="15"/>
  <c r="X1073" i="15"/>
  <c r="Y1073" i="15"/>
  <c r="Z1073" i="15"/>
  <c r="AA1073" i="15"/>
  <c r="AB1073" i="15"/>
  <c r="AC1073" i="15"/>
  <c r="AD1073" i="15"/>
  <c r="AE1073" i="15"/>
  <c r="AF1073" i="15"/>
  <c r="AG1073" i="15"/>
  <c r="AH1073" i="15"/>
  <c r="AI1073" i="15"/>
  <c r="AJ1073" i="15"/>
  <c r="AK1073" i="15"/>
  <c r="AL1073" i="15"/>
  <c r="AM1073" i="15"/>
  <c r="AN1073" i="15"/>
  <c r="AO1073" i="15"/>
  <c r="AP1073" i="15"/>
  <c r="AQ1073" i="15"/>
  <c r="AR1073" i="15"/>
  <c r="AS1073" i="15"/>
  <c r="AT1073" i="15"/>
  <c r="AU1073" i="15"/>
  <c r="AV1073" i="15"/>
  <c r="AW1073" i="15"/>
  <c r="AX1073" i="15"/>
  <c r="AY1073" i="15"/>
  <c r="AZ1073" i="15"/>
  <c r="BA1073" i="15"/>
  <c r="BB1073" i="15"/>
  <c r="BC1073" i="15"/>
  <c r="BD1073" i="15"/>
  <c r="BE1073" i="15"/>
  <c r="BF1073" i="15"/>
  <c r="BG1073" i="15"/>
  <c r="BH1073" i="15"/>
  <c r="BI1073" i="15"/>
  <c r="BJ1073" i="15"/>
  <c r="BK1073" i="15"/>
  <c r="BL1073" i="15"/>
  <c r="BM1073" i="15"/>
  <c r="BN1073" i="15"/>
  <c r="BO1073" i="15"/>
  <c r="BP1073" i="15"/>
  <c r="BQ1073" i="15"/>
  <c r="BR1073" i="15"/>
  <c r="BS1073" i="15"/>
  <c r="BT1073" i="15"/>
  <c r="BU1073" i="15"/>
  <c r="BV1073" i="15"/>
  <c r="BW1073" i="15"/>
  <c r="BX1073" i="15"/>
  <c r="BY1073" i="15"/>
  <c r="BZ1073" i="15"/>
  <c r="CA1073" i="15"/>
  <c r="CB1073" i="15"/>
  <c r="CC1073" i="15"/>
  <c r="CD1073" i="15"/>
  <c r="CE1073" i="15"/>
  <c r="CF1073" i="15"/>
  <c r="CG1073" i="15"/>
  <c r="CH1073" i="15"/>
  <c r="CI1073" i="15"/>
  <c r="CJ1073" i="15"/>
  <c r="CK1073" i="15"/>
  <c r="CL1073" i="15"/>
  <c r="CM1073" i="15"/>
  <c r="CN1073" i="15"/>
  <c r="CO1073" i="15"/>
  <c r="CP1073" i="15"/>
  <c r="CQ1073" i="15"/>
  <c r="CR1073" i="15"/>
  <c r="CS1073" i="15"/>
  <c r="CT1073" i="15"/>
  <c r="CU1073" i="15"/>
  <c r="CV1073" i="15"/>
  <c r="CW1073" i="15"/>
  <c r="CX1073" i="15"/>
  <c r="CY1073" i="15"/>
  <c r="CZ1073" i="15"/>
  <c r="DA1073" i="15"/>
  <c r="DB1073" i="15"/>
  <c r="DC1073" i="15"/>
  <c r="DD1073" i="15"/>
  <c r="DE1073" i="15"/>
  <c r="DF1073" i="15"/>
  <c r="DG1073" i="15"/>
  <c r="DH1073" i="15"/>
  <c r="DI1073" i="15"/>
  <c r="DJ1073" i="15"/>
  <c r="DK1073" i="15"/>
  <c r="DL1073" i="15"/>
  <c r="DM1073" i="15"/>
  <c r="DN1073" i="15"/>
  <c r="DO1073" i="15"/>
  <c r="DP1073" i="15"/>
  <c r="DQ1073" i="15"/>
  <c r="DR1073" i="15"/>
  <c r="DS1073" i="15"/>
  <c r="DT1073" i="15"/>
  <c r="DU1073" i="15"/>
  <c r="DV1073" i="15"/>
  <c r="DW1073" i="15"/>
  <c r="DX1073" i="15"/>
  <c r="DY1073" i="15"/>
  <c r="G1073" i="15"/>
  <c r="D1097" i="15"/>
  <c r="E1097" i="15"/>
  <c r="F1097" i="15"/>
  <c r="I1097" i="15"/>
  <c r="J1075" i="15"/>
  <c r="K1075" i="15"/>
  <c r="L1075" i="15"/>
  <c r="M1075" i="15"/>
  <c r="N1075" i="15"/>
  <c r="O1075" i="15"/>
  <c r="P1075" i="15"/>
  <c r="Q1075" i="15"/>
  <c r="R1075" i="15"/>
  <c r="S1075" i="15"/>
  <c r="T1075" i="15"/>
  <c r="U1075" i="15"/>
  <c r="V1075" i="15"/>
  <c r="W1075" i="15"/>
  <c r="X1075" i="15"/>
  <c r="Y1075" i="15"/>
  <c r="Z1075" i="15"/>
  <c r="AA1075" i="15"/>
  <c r="AB1075" i="15"/>
  <c r="AC1075" i="15"/>
  <c r="AD1075" i="15"/>
  <c r="AE1075" i="15"/>
  <c r="AF1075" i="15"/>
  <c r="AG1075" i="15"/>
  <c r="AH1075" i="15"/>
  <c r="AI1075" i="15"/>
  <c r="AJ1075" i="15"/>
  <c r="AK1075" i="15"/>
  <c r="AL1075" i="15"/>
  <c r="AM1075" i="15"/>
  <c r="AN1075" i="15"/>
  <c r="AO1075" i="15"/>
  <c r="AP1075" i="15"/>
  <c r="AQ1075" i="15"/>
  <c r="AR1075" i="15"/>
  <c r="AS1075" i="15"/>
  <c r="AT1075" i="15"/>
  <c r="AU1075" i="15"/>
  <c r="AV1075" i="15"/>
  <c r="AW1075" i="15"/>
  <c r="AX1075" i="15"/>
  <c r="AY1075" i="15"/>
  <c r="AZ1075" i="15"/>
  <c r="BA1075" i="15"/>
  <c r="BB1075" i="15"/>
  <c r="BC1075" i="15"/>
  <c r="BD1075" i="15"/>
  <c r="BE1075" i="15"/>
  <c r="BF1075" i="15"/>
  <c r="BG1075" i="15"/>
  <c r="BH1075" i="15"/>
  <c r="BI1075" i="15"/>
  <c r="BJ1075" i="15"/>
  <c r="BK1075" i="15"/>
  <c r="BL1075" i="15"/>
  <c r="BM1075" i="15"/>
  <c r="BN1075" i="15"/>
  <c r="BO1075" i="15"/>
  <c r="BP1075" i="15"/>
  <c r="BQ1075" i="15"/>
  <c r="BR1075" i="15"/>
  <c r="BS1075" i="15"/>
  <c r="BT1075" i="15"/>
  <c r="BU1075" i="15"/>
  <c r="BV1075" i="15"/>
  <c r="BW1075" i="15"/>
  <c r="BX1075" i="15"/>
  <c r="BY1075" i="15"/>
  <c r="BZ1075" i="15"/>
  <c r="CA1075" i="15"/>
  <c r="CB1075" i="15"/>
  <c r="CC1075" i="15"/>
  <c r="CD1075" i="15"/>
  <c r="CE1075" i="15"/>
  <c r="CF1075" i="15"/>
  <c r="CG1075" i="15"/>
  <c r="CH1075" i="15"/>
  <c r="CI1075" i="15"/>
  <c r="CJ1075" i="15"/>
  <c r="CK1075" i="15"/>
  <c r="CL1075" i="15"/>
  <c r="CM1075" i="15"/>
  <c r="CN1075" i="15"/>
  <c r="CO1075" i="15"/>
  <c r="CP1075" i="15"/>
  <c r="CQ1075" i="15"/>
  <c r="CR1075" i="15"/>
  <c r="CS1075" i="15"/>
  <c r="CT1075" i="15"/>
  <c r="CU1075" i="15"/>
  <c r="CV1075" i="15"/>
  <c r="CW1075" i="15"/>
  <c r="CX1075" i="15"/>
  <c r="CY1075" i="15"/>
  <c r="CZ1075" i="15"/>
  <c r="DA1075" i="15"/>
  <c r="DB1075" i="15"/>
  <c r="DC1075" i="15"/>
  <c r="DD1075" i="15"/>
  <c r="DE1075" i="15"/>
  <c r="DF1075" i="15"/>
  <c r="DG1075" i="15"/>
  <c r="DH1075" i="15"/>
  <c r="DI1075" i="15"/>
  <c r="DJ1075" i="15"/>
  <c r="DK1075" i="15"/>
  <c r="DL1075" i="15"/>
  <c r="DM1075" i="15"/>
  <c r="DN1075" i="15"/>
  <c r="DO1075" i="15"/>
  <c r="DP1075" i="15"/>
  <c r="DQ1075" i="15"/>
  <c r="DR1075" i="15"/>
  <c r="DS1075" i="15"/>
  <c r="DT1075" i="15"/>
  <c r="DU1075" i="15"/>
  <c r="DV1075" i="15"/>
  <c r="DW1075" i="15"/>
  <c r="DX1075" i="15"/>
  <c r="DY1075" i="15"/>
  <c r="G1075" i="15"/>
  <c r="D1099" i="15"/>
  <c r="E1099" i="15"/>
  <c r="F1099" i="15"/>
  <c r="I1099" i="15"/>
  <c r="J1076" i="15"/>
  <c r="K1076" i="15"/>
  <c r="L1076" i="15"/>
  <c r="M1076" i="15"/>
  <c r="N1076" i="15"/>
  <c r="O1076" i="15"/>
  <c r="P1076" i="15"/>
  <c r="Q1076" i="15"/>
  <c r="R1076" i="15"/>
  <c r="S1076" i="15"/>
  <c r="T1076" i="15"/>
  <c r="U1076" i="15"/>
  <c r="V1076" i="15"/>
  <c r="W1076" i="15"/>
  <c r="X1076" i="15"/>
  <c r="Y1076" i="15"/>
  <c r="Z1076" i="15"/>
  <c r="AA1076" i="15"/>
  <c r="AB1076" i="15"/>
  <c r="AC1076" i="15"/>
  <c r="AD1076" i="15"/>
  <c r="AE1076" i="15"/>
  <c r="AF1076" i="15"/>
  <c r="AG1076" i="15"/>
  <c r="AH1076" i="15"/>
  <c r="AI1076" i="15"/>
  <c r="AJ1076" i="15"/>
  <c r="AK1076" i="15"/>
  <c r="AL1076" i="15"/>
  <c r="AM1076" i="15"/>
  <c r="AN1076" i="15"/>
  <c r="AO1076" i="15"/>
  <c r="AP1076" i="15"/>
  <c r="AQ1076" i="15"/>
  <c r="AR1076" i="15"/>
  <c r="AS1076" i="15"/>
  <c r="AT1076" i="15"/>
  <c r="AU1076" i="15"/>
  <c r="AV1076" i="15"/>
  <c r="AW1076" i="15"/>
  <c r="AX1076" i="15"/>
  <c r="AY1076" i="15"/>
  <c r="AZ1076" i="15"/>
  <c r="BA1076" i="15"/>
  <c r="BB1076" i="15"/>
  <c r="BC1076" i="15"/>
  <c r="BD1076" i="15"/>
  <c r="BE1076" i="15"/>
  <c r="BF1076" i="15"/>
  <c r="BG1076" i="15"/>
  <c r="BH1076" i="15"/>
  <c r="BI1076" i="15"/>
  <c r="BJ1076" i="15"/>
  <c r="BK1076" i="15"/>
  <c r="BL1076" i="15"/>
  <c r="BM1076" i="15"/>
  <c r="BN1076" i="15"/>
  <c r="BO1076" i="15"/>
  <c r="BP1076" i="15"/>
  <c r="BQ1076" i="15"/>
  <c r="BR1076" i="15"/>
  <c r="BS1076" i="15"/>
  <c r="BT1076" i="15"/>
  <c r="BU1076" i="15"/>
  <c r="BV1076" i="15"/>
  <c r="BW1076" i="15"/>
  <c r="BX1076" i="15"/>
  <c r="BY1076" i="15"/>
  <c r="BZ1076" i="15"/>
  <c r="CA1076" i="15"/>
  <c r="CB1076" i="15"/>
  <c r="CC1076" i="15"/>
  <c r="CD1076" i="15"/>
  <c r="CE1076" i="15"/>
  <c r="CF1076" i="15"/>
  <c r="CG1076" i="15"/>
  <c r="CH1076" i="15"/>
  <c r="CI1076" i="15"/>
  <c r="CJ1076" i="15"/>
  <c r="CK1076" i="15"/>
  <c r="CL1076" i="15"/>
  <c r="CM1076" i="15"/>
  <c r="CN1076" i="15"/>
  <c r="CO1076" i="15"/>
  <c r="CP1076" i="15"/>
  <c r="CQ1076" i="15"/>
  <c r="CR1076" i="15"/>
  <c r="CS1076" i="15"/>
  <c r="CT1076" i="15"/>
  <c r="CU1076" i="15"/>
  <c r="CV1076" i="15"/>
  <c r="CW1076" i="15"/>
  <c r="CX1076" i="15"/>
  <c r="CY1076" i="15"/>
  <c r="CZ1076" i="15"/>
  <c r="DA1076" i="15"/>
  <c r="DB1076" i="15"/>
  <c r="DC1076" i="15"/>
  <c r="DD1076" i="15"/>
  <c r="DE1076" i="15"/>
  <c r="DF1076" i="15"/>
  <c r="DG1076" i="15"/>
  <c r="DH1076" i="15"/>
  <c r="DI1076" i="15"/>
  <c r="DJ1076" i="15"/>
  <c r="DK1076" i="15"/>
  <c r="DL1076" i="15"/>
  <c r="DM1076" i="15"/>
  <c r="DN1076" i="15"/>
  <c r="DO1076" i="15"/>
  <c r="DP1076" i="15"/>
  <c r="DQ1076" i="15"/>
  <c r="DR1076" i="15"/>
  <c r="DS1076" i="15"/>
  <c r="DT1076" i="15"/>
  <c r="DU1076" i="15"/>
  <c r="DV1076" i="15"/>
  <c r="DW1076" i="15"/>
  <c r="DX1076" i="15"/>
  <c r="DY1076" i="15"/>
  <c r="G1076" i="15"/>
  <c r="D1100" i="15"/>
  <c r="E1100" i="15"/>
  <c r="F1100" i="15"/>
  <c r="I1100" i="15"/>
  <c r="J1077" i="15"/>
  <c r="K1077" i="15"/>
  <c r="L1077" i="15"/>
  <c r="M1077" i="15"/>
  <c r="N1077" i="15"/>
  <c r="O1077" i="15"/>
  <c r="P1077" i="15"/>
  <c r="Q1077" i="15"/>
  <c r="R1077" i="15"/>
  <c r="S1077" i="15"/>
  <c r="T1077" i="15"/>
  <c r="U1077" i="15"/>
  <c r="V1077" i="15"/>
  <c r="W1077" i="15"/>
  <c r="X1077" i="15"/>
  <c r="Y1077" i="15"/>
  <c r="Z1077" i="15"/>
  <c r="AA1077" i="15"/>
  <c r="AB1077" i="15"/>
  <c r="AC1077" i="15"/>
  <c r="AD1077" i="15"/>
  <c r="AE1077" i="15"/>
  <c r="AF1077" i="15"/>
  <c r="AG1077" i="15"/>
  <c r="AH1077" i="15"/>
  <c r="AI1077" i="15"/>
  <c r="AJ1077" i="15"/>
  <c r="AK1077" i="15"/>
  <c r="AL1077" i="15"/>
  <c r="AM1077" i="15"/>
  <c r="AN1077" i="15"/>
  <c r="AO1077" i="15"/>
  <c r="AP1077" i="15"/>
  <c r="AQ1077" i="15"/>
  <c r="AR1077" i="15"/>
  <c r="AS1077" i="15"/>
  <c r="AT1077" i="15"/>
  <c r="AU1077" i="15"/>
  <c r="AV1077" i="15"/>
  <c r="AW1077" i="15"/>
  <c r="AX1077" i="15"/>
  <c r="AY1077" i="15"/>
  <c r="AZ1077" i="15"/>
  <c r="BA1077" i="15"/>
  <c r="BB1077" i="15"/>
  <c r="BC1077" i="15"/>
  <c r="BD1077" i="15"/>
  <c r="BE1077" i="15"/>
  <c r="BF1077" i="15"/>
  <c r="BG1077" i="15"/>
  <c r="BH1077" i="15"/>
  <c r="BI1077" i="15"/>
  <c r="BJ1077" i="15"/>
  <c r="BK1077" i="15"/>
  <c r="BL1077" i="15"/>
  <c r="BM1077" i="15"/>
  <c r="BN1077" i="15"/>
  <c r="BO1077" i="15"/>
  <c r="BP1077" i="15"/>
  <c r="BQ1077" i="15"/>
  <c r="BR1077" i="15"/>
  <c r="BS1077" i="15"/>
  <c r="BT1077" i="15"/>
  <c r="BU1077" i="15"/>
  <c r="BV1077" i="15"/>
  <c r="BW1077" i="15"/>
  <c r="BX1077" i="15"/>
  <c r="BY1077" i="15"/>
  <c r="BZ1077" i="15"/>
  <c r="CA1077" i="15"/>
  <c r="CB1077" i="15"/>
  <c r="CC1077" i="15"/>
  <c r="CD1077" i="15"/>
  <c r="CE1077" i="15"/>
  <c r="CF1077" i="15"/>
  <c r="CG1077" i="15"/>
  <c r="CH1077" i="15"/>
  <c r="CI1077" i="15"/>
  <c r="CJ1077" i="15"/>
  <c r="CK1077" i="15"/>
  <c r="CL1077" i="15"/>
  <c r="CM1077" i="15"/>
  <c r="CN1077" i="15"/>
  <c r="CO1077" i="15"/>
  <c r="CP1077" i="15"/>
  <c r="CQ1077" i="15"/>
  <c r="CR1077" i="15"/>
  <c r="CS1077" i="15"/>
  <c r="CT1077" i="15"/>
  <c r="CU1077" i="15"/>
  <c r="CV1077" i="15"/>
  <c r="CW1077" i="15"/>
  <c r="CX1077" i="15"/>
  <c r="CY1077" i="15"/>
  <c r="CZ1077" i="15"/>
  <c r="DA1077" i="15"/>
  <c r="DB1077" i="15"/>
  <c r="DC1077" i="15"/>
  <c r="DD1077" i="15"/>
  <c r="DE1077" i="15"/>
  <c r="DF1077" i="15"/>
  <c r="DG1077" i="15"/>
  <c r="DH1077" i="15"/>
  <c r="DI1077" i="15"/>
  <c r="DJ1077" i="15"/>
  <c r="DK1077" i="15"/>
  <c r="DL1077" i="15"/>
  <c r="DM1077" i="15"/>
  <c r="DN1077" i="15"/>
  <c r="DO1077" i="15"/>
  <c r="DP1077" i="15"/>
  <c r="DQ1077" i="15"/>
  <c r="DR1077" i="15"/>
  <c r="DS1077" i="15"/>
  <c r="DT1077" i="15"/>
  <c r="DU1077" i="15"/>
  <c r="DV1077" i="15"/>
  <c r="DW1077" i="15"/>
  <c r="DX1077" i="15"/>
  <c r="DY1077" i="15"/>
  <c r="G1077" i="15"/>
  <c r="D1101" i="15"/>
  <c r="E1101" i="15"/>
  <c r="F1101" i="15"/>
  <c r="I1101" i="15"/>
  <c r="J1079" i="15"/>
  <c r="K1079" i="15"/>
  <c r="L1079" i="15"/>
  <c r="M1079" i="15"/>
  <c r="N1079" i="15"/>
  <c r="O1079" i="15"/>
  <c r="P1079" i="15"/>
  <c r="Q1079" i="15"/>
  <c r="R1079" i="15"/>
  <c r="S1079" i="15"/>
  <c r="T1079" i="15"/>
  <c r="U1079" i="15"/>
  <c r="V1079" i="15"/>
  <c r="W1079" i="15"/>
  <c r="X1079" i="15"/>
  <c r="Y1079" i="15"/>
  <c r="Z1079" i="15"/>
  <c r="AA1079" i="15"/>
  <c r="AB1079" i="15"/>
  <c r="AC1079" i="15"/>
  <c r="AD1079" i="15"/>
  <c r="AE1079" i="15"/>
  <c r="AF1079" i="15"/>
  <c r="AG1079" i="15"/>
  <c r="AH1079" i="15"/>
  <c r="AI1079" i="15"/>
  <c r="AJ1079" i="15"/>
  <c r="AK1079" i="15"/>
  <c r="AL1079" i="15"/>
  <c r="AM1079" i="15"/>
  <c r="AN1079" i="15"/>
  <c r="AO1079" i="15"/>
  <c r="AP1079" i="15"/>
  <c r="AQ1079" i="15"/>
  <c r="AR1079" i="15"/>
  <c r="AS1079" i="15"/>
  <c r="AT1079" i="15"/>
  <c r="AU1079" i="15"/>
  <c r="AV1079" i="15"/>
  <c r="AW1079" i="15"/>
  <c r="AX1079" i="15"/>
  <c r="AY1079" i="15"/>
  <c r="AZ1079" i="15"/>
  <c r="BA1079" i="15"/>
  <c r="BB1079" i="15"/>
  <c r="BC1079" i="15"/>
  <c r="BD1079" i="15"/>
  <c r="BE1079" i="15"/>
  <c r="BF1079" i="15"/>
  <c r="BG1079" i="15"/>
  <c r="BH1079" i="15"/>
  <c r="BI1079" i="15"/>
  <c r="BJ1079" i="15"/>
  <c r="BK1079" i="15"/>
  <c r="BL1079" i="15"/>
  <c r="BM1079" i="15"/>
  <c r="BN1079" i="15"/>
  <c r="BO1079" i="15"/>
  <c r="BP1079" i="15"/>
  <c r="BQ1079" i="15"/>
  <c r="BR1079" i="15"/>
  <c r="BS1079" i="15"/>
  <c r="BT1079" i="15"/>
  <c r="BU1079" i="15"/>
  <c r="BV1079" i="15"/>
  <c r="BW1079" i="15"/>
  <c r="BX1079" i="15"/>
  <c r="BY1079" i="15"/>
  <c r="BZ1079" i="15"/>
  <c r="CA1079" i="15"/>
  <c r="CB1079" i="15"/>
  <c r="CC1079" i="15"/>
  <c r="CD1079" i="15"/>
  <c r="CE1079" i="15"/>
  <c r="CF1079" i="15"/>
  <c r="CG1079" i="15"/>
  <c r="CH1079" i="15"/>
  <c r="CI1079" i="15"/>
  <c r="CJ1079" i="15"/>
  <c r="CK1079" i="15"/>
  <c r="CL1079" i="15"/>
  <c r="CM1079" i="15"/>
  <c r="CN1079" i="15"/>
  <c r="CO1079" i="15"/>
  <c r="CP1079" i="15"/>
  <c r="CQ1079" i="15"/>
  <c r="CR1079" i="15"/>
  <c r="CS1079" i="15"/>
  <c r="CT1079" i="15"/>
  <c r="CU1079" i="15"/>
  <c r="CV1079" i="15"/>
  <c r="CW1079" i="15"/>
  <c r="CX1079" i="15"/>
  <c r="CY1079" i="15"/>
  <c r="CZ1079" i="15"/>
  <c r="DA1079" i="15"/>
  <c r="DB1079" i="15"/>
  <c r="DC1079" i="15"/>
  <c r="DD1079" i="15"/>
  <c r="DE1079" i="15"/>
  <c r="DF1079" i="15"/>
  <c r="DG1079" i="15"/>
  <c r="DH1079" i="15"/>
  <c r="DI1079" i="15"/>
  <c r="DJ1079" i="15"/>
  <c r="DK1079" i="15"/>
  <c r="DL1079" i="15"/>
  <c r="DM1079" i="15"/>
  <c r="DN1079" i="15"/>
  <c r="DO1079" i="15"/>
  <c r="DP1079" i="15"/>
  <c r="DQ1079" i="15"/>
  <c r="DR1079" i="15"/>
  <c r="DS1079" i="15"/>
  <c r="DT1079" i="15"/>
  <c r="DU1079" i="15"/>
  <c r="DV1079" i="15"/>
  <c r="DW1079" i="15"/>
  <c r="DX1079" i="15"/>
  <c r="DY1079" i="15"/>
  <c r="G1079" i="15"/>
  <c r="D1103" i="15"/>
  <c r="E1103" i="15"/>
  <c r="F1103" i="15"/>
  <c r="I1103" i="15"/>
  <c r="J1080" i="15"/>
  <c r="K1080" i="15"/>
  <c r="L1080" i="15"/>
  <c r="M1080" i="15"/>
  <c r="N1080" i="15"/>
  <c r="O1080" i="15"/>
  <c r="P1080" i="15"/>
  <c r="Q1080" i="15"/>
  <c r="R1080" i="15"/>
  <c r="S1080" i="15"/>
  <c r="T1080" i="15"/>
  <c r="U1080" i="15"/>
  <c r="V1080" i="15"/>
  <c r="W1080" i="15"/>
  <c r="X1080" i="15"/>
  <c r="Y1080" i="15"/>
  <c r="Z1080" i="15"/>
  <c r="AA1080" i="15"/>
  <c r="AB1080" i="15"/>
  <c r="AC1080" i="15"/>
  <c r="AD1080" i="15"/>
  <c r="AE1080" i="15"/>
  <c r="AF1080" i="15"/>
  <c r="AG1080" i="15"/>
  <c r="AH1080" i="15"/>
  <c r="AI1080" i="15"/>
  <c r="AJ1080" i="15"/>
  <c r="AK1080" i="15"/>
  <c r="AL1080" i="15"/>
  <c r="AM1080" i="15"/>
  <c r="AN1080" i="15"/>
  <c r="AO1080" i="15"/>
  <c r="AP1080" i="15"/>
  <c r="AQ1080" i="15"/>
  <c r="AR1080" i="15"/>
  <c r="AS1080" i="15"/>
  <c r="AT1080" i="15"/>
  <c r="AU1080" i="15"/>
  <c r="AV1080" i="15"/>
  <c r="AW1080" i="15"/>
  <c r="AX1080" i="15"/>
  <c r="AY1080" i="15"/>
  <c r="AZ1080" i="15"/>
  <c r="BA1080" i="15"/>
  <c r="BB1080" i="15"/>
  <c r="BC1080" i="15"/>
  <c r="BD1080" i="15"/>
  <c r="BE1080" i="15"/>
  <c r="BF1080" i="15"/>
  <c r="BG1080" i="15"/>
  <c r="BH1080" i="15"/>
  <c r="BI1080" i="15"/>
  <c r="BJ1080" i="15"/>
  <c r="BK1080" i="15"/>
  <c r="BL1080" i="15"/>
  <c r="BM1080" i="15"/>
  <c r="BN1080" i="15"/>
  <c r="BO1080" i="15"/>
  <c r="BP1080" i="15"/>
  <c r="BQ1080" i="15"/>
  <c r="BR1080" i="15"/>
  <c r="BS1080" i="15"/>
  <c r="BT1080" i="15"/>
  <c r="BU1080" i="15"/>
  <c r="BV1080" i="15"/>
  <c r="BW1080" i="15"/>
  <c r="BX1080" i="15"/>
  <c r="BY1080" i="15"/>
  <c r="BZ1080" i="15"/>
  <c r="CA1080" i="15"/>
  <c r="CB1080" i="15"/>
  <c r="CC1080" i="15"/>
  <c r="CD1080" i="15"/>
  <c r="CE1080" i="15"/>
  <c r="CF1080" i="15"/>
  <c r="CG1080" i="15"/>
  <c r="CH1080" i="15"/>
  <c r="CI1080" i="15"/>
  <c r="CJ1080" i="15"/>
  <c r="CK1080" i="15"/>
  <c r="CL1080" i="15"/>
  <c r="CM1080" i="15"/>
  <c r="CN1080" i="15"/>
  <c r="CO1080" i="15"/>
  <c r="CP1080" i="15"/>
  <c r="CQ1080" i="15"/>
  <c r="CR1080" i="15"/>
  <c r="CS1080" i="15"/>
  <c r="CT1080" i="15"/>
  <c r="CU1080" i="15"/>
  <c r="CV1080" i="15"/>
  <c r="CW1080" i="15"/>
  <c r="CX1080" i="15"/>
  <c r="CY1080" i="15"/>
  <c r="CZ1080" i="15"/>
  <c r="DA1080" i="15"/>
  <c r="DB1080" i="15"/>
  <c r="DC1080" i="15"/>
  <c r="DD1080" i="15"/>
  <c r="DE1080" i="15"/>
  <c r="DF1080" i="15"/>
  <c r="DG1080" i="15"/>
  <c r="DH1080" i="15"/>
  <c r="DI1080" i="15"/>
  <c r="DJ1080" i="15"/>
  <c r="DK1080" i="15"/>
  <c r="DL1080" i="15"/>
  <c r="DM1080" i="15"/>
  <c r="DN1080" i="15"/>
  <c r="DO1080" i="15"/>
  <c r="DP1080" i="15"/>
  <c r="DQ1080" i="15"/>
  <c r="DR1080" i="15"/>
  <c r="DS1080" i="15"/>
  <c r="DT1080" i="15"/>
  <c r="DU1080" i="15"/>
  <c r="DV1080" i="15"/>
  <c r="DW1080" i="15"/>
  <c r="DX1080" i="15"/>
  <c r="DY1080" i="15"/>
  <c r="G1080" i="15"/>
  <c r="D1104" i="15"/>
  <c r="E1104" i="15"/>
  <c r="F1104" i="15"/>
  <c r="I1104" i="15"/>
  <c r="J1081" i="15"/>
  <c r="K1081" i="15"/>
  <c r="L1081" i="15"/>
  <c r="M1081" i="15"/>
  <c r="N1081" i="15"/>
  <c r="O1081" i="15"/>
  <c r="P1081" i="15"/>
  <c r="Q1081" i="15"/>
  <c r="R1081" i="15"/>
  <c r="S1081" i="15"/>
  <c r="T1081" i="15"/>
  <c r="U1081" i="15"/>
  <c r="V1081" i="15"/>
  <c r="W1081" i="15"/>
  <c r="X1081" i="15"/>
  <c r="Y1081" i="15"/>
  <c r="Z1081" i="15"/>
  <c r="AA1081" i="15"/>
  <c r="AB1081" i="15"/>
  <c r="AC1081" i="15"/>
  <c r="AD1081" i="15"/>
  <c r="AE1081" i="15"/>
  <c r="AF1081" i="15"/>
  <c r="AG1081" i="15"/>
  <c r="AH1081" i="15"/>
  <c r="AI1081" i="15"/>
  <c r="AJ1081" i="15"/>
  <c r="AK1081" i="15"/>
  <c r="AL1081" i="15"/>
  <c r="AM1081" i="15"/>
  <c r="AN1081" i="15"/>
  <c r="AO1081" i="15"/>
  <c r="AP1081" i="15"/>
  <c r="AQ1081" i="15"/>
  <c r="AR1081" i="15"/>
  <c r="AS1081" i="15"/>
  <c r="AT1081" i="15"/>
  <c r="AU1081" i="15"/>
  <c r="AV1081" i="15"/>
  <c r="AW1081" i="15"/>
  <c r="AX1081" i="15"/>
  <c r="AY1081" i="15"/>
  <c r="AZ1081" i="15"/>
  <c r="BA1081" i="15"/>
  <c r="BB1081" i="15"/>
  <c r="BC1081" i="15"/>
  <c r="BD1081" i="15"/>
  <c r="BE1081" i="15"/>
  <c r="BF1081" i="15"/>
  <c r="BG1081" i="15"/>
  <c r="BH1081" i="15"/>
  <c r="BI1081" i="15"/>
  <c r="BJ1081" i="15"/>
  <c r="BK1081" i="15"/>
  <c r="BL1081" i="15"/>
  <c r="BM1081" i="15"/>
  <c r="BN1081" i="15"/>
  <c r="BO1081" i="15"/>
  <c r="BP1081" i="15"/>
  <c r="BQ1081" i="15"/>
  <c r="BR1081" i="15"/>
  <c r="BS1081" i="15"/>
  <c r="BT1081" i="15"/>
  <c r="BU1081" i="15"/>
  <c r="BV1081" i="15"/>
  <c r="BW1081" i="15"/>
  <c r="BX1081" i="15"/>
  <c r="BY1081" i="15"/>
  <c r="BZ1081" i="15"/>
  <c r="CA1081" i="15"/>
  <c r="CB1081" i="15"/>
  <c r="CC1081" i="15"/>
  <c r="CD1081" i="15"/>
  <c r="CE1081" i="15"/>
  <c r="CF1081" i="15"/>
  <c r="CG1081" i="15"/>
  <c r="CH1081" i="15"/>
  <c r="CI1081" i="15"/>
  <c r="CJ1081" i="15"/>
  <c r="CK1081" i="15"/>
  <c r="CL1081" i="15"/>
  <c r="CM1081" i="15"/>
  <c r="CN1081" i="15"/>
  <c r="CO1081" i="15"/>
  <c r="CP1081" i="15"/>
  <c r="CQ1081" i="15"/>
  <c r="CR1081" i="15"/>
  <c r="CS1081" i="15"/>
  <c r="CT1081" i="15"/>
  <c r="CU1081" i="15"/>
  <c r="CV1081" i="15"/>
  <c r="CW1081" i="15"/>
  <c r="CX1081" i="15"/>
  <c r="CY1081" i="15"/>
  <c r="CZ1081" i="15"/>
  <c r="DA1081" i="15"/>
  <c r="DB1081" i="15"/>
  <c r="DC1081" i="15"/>
  <c r="DD1081" i="15"/>
  <c r="DE1081" i="15"/>
  <c r="DF1081" i="15"/>
  <c r="DG1081" i="15"/>
  <c r="DH1081" i="15"/>
  <c r="DI1081" i="15"/>
  <c r="DJ1081" i="15"/>
  <c r="DK1081" i="15"/>
  <c r="DL1081" i="15"/>
  <c r="DM1081" i="15"/>
  <c r="DN1081" i="15"/>
  <c r="DO1081" i="15"/>
  <c r="DP1081" i="15"/>
  <c r="DQ1081" i="15"/>
  <c r="DR1081" i="15"/>
  <c r="DS1081" i="15"/>
  <c r="DT1081" i="15"/>
  <c r="DU1081" i="15"/>
  <c r="DV1081" i="15"/>
  <c r="DW1081" i="15"/>
  <c r="DX1081" i="15"/>
  <c r="DY1081" i="15"/>
  <c r="G1081" i="15"/>
  <c r="D1105" i="15"/>
  <c r="E1105" i="15"/>
  <c r="F1105" i="15"/>
  <c r="I1105" i="15"/>
  <c r="I1107" i="15"/>
  <c r="D1111" i="15"/>
  <c r="D1112" i="15"/>
  <c r="D1113" i="15"/>
  <c r="D1115" i="15"/>
  <c r="D1116" i="15"/>
  <c r="D1117" i="15"/>
  <c r="D1119" i="15"/>
  <c r="D1120" i="15"/>
  <c r="D1121" i="15"/>
  <c r="D1123" i="15"/>
  <c r="D1124" i="15"/>
  <c r="D1125" i="15"/>
  <c r="D1127" i="15"/>
  <c r="D1128" i="15"/>
  <c r="D1129" i="15"/>
  <c r="I1111" i="15"/>
  <c r="I1112" i="15"/>
  <c r="I1113" i="15"/>
  <c r="I1115" i="15"/>
  <c r="I1116" i="15"/>
  <c r="I1117" i="15"/>
  <c r="I1119" i="15"/>
  <c r="I1120" i="15"/>
  <c r="I1121" i="15"/>
  <c r="I1123" i="15"/>
  <c r="I1124" i="15"/>
  <c r="I1125" i="15"/>
  <c r="I1127" i="15"/>
  <c r="I1128" i="15"/>
  <c r="I1129" i="15"/>
  <c r="I1131" i="15"/>
  <c r="J1111" i="15"/>
  <c r="K1111" i="15"/>
  <c r="L1111" i="15"/>
  <c r="M1111" i="15"/>
  <c r="N1111" i="15"/>
  <c r="O1111" i="15"/>
  <c r="P1111" i="15"/>
  <c r="Q1111" i="15"/>
  <c r="R1111" i="15"/>
  <c r="S1111" i="15"/>
  <c r="T1111" i="15"/>
  <c r="U1111" i="15"/>
  <c r="V1111" i="15"/>
  <c r="W1111" i="15"/>
  <c r="X1111" i="15"/>
  <c r="Y1111" i="15"/>
  <c r="Z1111" i="15"/>
  <c r="AA1111" i="15"/>
  <c r="AB1111" i="15"/>
  <c r="AC1111" i="15"/>
  <c r="AD1111" i="15"/>
  <c r="AE1111" i="15"/>
  <c r="AF1111" i="15"/>
  <c r="AG1111" i="15"/>
  <c r="AH1111" i="15"/>
  <c r="AI1111" i="15"/>
  <c r="AJ1111" i="15"/>
  <c r="AK1111" i="15"/>
  <c r="AL1111" i="15"/>
  <c r="AM1111" i="15"/>
  <c r="AN1111" i="15"/>
  <c r="AO1111" i="15"/>
  <c r="AP1111" i="15"/>
  <c r="AQ1111" i="15"/>
  <c r="AR1111" i="15"/>
  <c r="AS1111" i="15"/>
  <c r="AT1111" i="15"/>
  <c r="AU1111" i="15"/>
  <c r="AV1111" i="15"/>
  <c r="AW1111" i="15"/>
  <c r="AX1111" i="15"/>
  <c r="AY1111" i="15"/>
  <c r="AZ1111" i="15"/>
  <c r="BA1111" i="15"/>
  <c r="BB1111" i="15"/>
  <c r="BC1111" i="15"/>
  <c r="BD1111" i="15"/>
  <c r="BE1111" i="15"/>
  <c r="BF1111" i="15"/>
  <c r="BG1111" i="15"/>
  <c r="BH1111" i="15"/>
  <c r="BI1111" i="15"/>
  <c r="BJ1111" i="15"/>
  <c r="BK1111" i="15"/>
  <c r="BL1111" i="15"/>
  <c r="BM1111" i="15"/>
  <c r="BN1111" i="15"/>
  <c r="BO1111" i="15"/>
  <c r="BP1111" i="15"/>
  <c r="BQ1111" i="15"/>
  <c r="BR1111" i="15"/>
  <c r="BS1111" i="15"/>
  <c r="BT1111" i="15"/>
  <c r="BU1111" i="15"/>
  <c r="BV1111" i="15"/>
  <c r="BW1111" i="15"/>
  <c r="BX1111" i="15"/>
  <c r="BY1111" i="15"/>
  <c r="BZ1111" i="15"/>
  <c r="CA1111" i="15"/>
  <c r="CB1111" i="15"/>
  <c r="CC1111" i="15"/>
  <c r="CD1111" i="15"/>
  <c r="CE1111" i="15"/>
  <c r="CF1111" i="15"/>
  <c r="CG1111" i="15"/>
  <c r="CH1111" i="15"/>
  <c r="CI1111" i="15"/>
  <c r="CJ1111" i="15"/>
  <c r="CK1111" i="15"/>
  <c r="CL1111" i="15"/>
  <c r="CM1111" i="15"/>
  <c r="CN1111" i="15"/>
  <c r="CO1111" i="15"/>
  <c r="CP1111" i="15"/>
  <c r="CQ1111" i="15"/>
  <c r="CR1111" i="15"/>
  <c r="CS1111" i="15"/>
  <c r="CT1111" i="15"/>
  <c r="CU1111" i="15"/>
  <c r="CV1111" i="15"/>
  <c r="CW1111" i="15"/>
  <c r="CX1111" i="15"/>
  <c r="CY1111" i="15"/>
  <c r="CZ1111" i="15"/>
  <c r="DA1111" i="15"/>
  <c r="DB1111" i="15"/>
  <c r="DC1111" i="15"/>
  <c r="DD1111" i="15"/>
  <c r="DE1111" i="15"/>
  <c r="DF1111" i="15"/>
  <c r="DG1111" i="15"/>
  <c r="DH1111" i="15"/>
  <c r="DI1111" i="15"/>
  <c r="DJ1111" i="15"/>
  <c r="DK1111" i="15"/>
  <c r="DL1111" i="15"/>
  <c r="DM1111" i="15"/>
  <c r="DN1111" i="15"/>
  <c r="DO1111" i="15"/>
  <c r="DP1111" i="15"/>
  <c r="DQ1111" i="15"/>
  <c r="DR1111" i="15"/>
  <c r="DS1111" i="15"/>
  <c r="DT1111" i="15"/>
  <c r="DU1111" i="15"/>
  <c r="DV1111" i="15"/>
  <c r="DW1111" i="15"/>
  <c r="DX1111" i="15"/>
  <c r="DY1111" i="15"/>
  <c r="G1111" i="15"/>
  <c r="D1135" i="15"/>
  <c r="E1135" i="15"/>
  <c r="F1135" i="15"/>
  <c r="I1135" i="15"/>
  <c r="J1112" i="15"/>
  <c r="K1112" i="15"/>
  <c r="L1112" i="15"/>
  <c r="M1112" i="15"/>
  <c r="N1112" i="15"/>
  <c r="O1112" i="15"/>
  <c r="P1112" i="15"/>
  <c r="Q1112" i="15"/>
  <c r="R1112" i="15"/>
  <c r="S1112" i="15"/>
  <c r="T1112" i="15"/>
  <c r="U1112" i="15"/>
  <c r="V1112" i="15"/>
  <c r="W1112" i="15"/>
  <c r="X1112" i="15"/>
  <c r="Y1112" i="15"/>
  <c r="Z1112" i="15"/>
  <c r="AA1112" i="15"/>
  <c r="AB1112" i="15"/>
  <c r="AC1112" i="15"/>
  <c r="AD1112" i="15"/>
  <c r="AE1112" i="15"/>
  <c r="AF1112" i="15"/>
  <c r="AG1112" i="15"/>
  <c r="AH1112" i="15"/>
  <c r="AI1112" i="15"/>
  <c r="AJ1112" i="15"/>
  <c r="AK1112" i="15"/>
  <c r="AL1112" i="15"/>
  <c r="AM1112" i="15"/>
  <c r="AN1112" i="15"/>
  <c r="AO1112" i="15"/>
  <c r="AP1112" i="15"/>
  <c r="AQ1112" i="15"/>
  <c r="AR1112" i="15"/>
  <c r="AS1112" i="15"/>
  <c r="AT1112" i="15"/>
  <c r="AU1112" i="15"/>
  <c r="AV1112" i="15"/>
  <c r="AW1112" i="15"/>
  <c r="AX1112" i="15"/>
  <c r="AY1112" i="15"/>
  <c r="AZ1112" i="15"/>
  <c r="BA1112" i="15"/>
  <c r="BB1112" i="15"/>
  <c r="BC1112" i="15"/>
  <c r="BD1112" i="15"/>
  <c r="BE1112" i="15"/>
  <c r="BF1112" i="15"/>
  <c r="BG1112" i="15"/>
  <c r="BH1112" i="15"/>
  <c r="BI1112" i="15"/>
  <c r="BJ1112" i="15"/>
  <c r="BK1112" i="15"/>
  <c r="BL1112" i="15"/>
  <c r="BM1112" i="15"/>
  <c r="BN1112" i="15"/>
  <c r="BO1112" i="15"/>
  <c r="BP1112" i="15"/>
  <c r="BQ1112" i="15"/>
  <c r="BR1112" i="15"/>
  <c r="BS1112" i="15"/>
  <c r="BT1112" i="15"/>
  <c r="BU1112" i="15"/>
  <c r="BV1112" i="15"/>
  <c r="BW1112" i="15"/>
  <c r="BX1112" i="15"/>
  <c r="BY1112" i="15"/>
  <c r="BZ1112" i="15"/>
  <c r="CA1112" i="15"/>
  <c r="CB1112" i="15"/>
  <c r="CC1112" i="15"/>
  <c r="CD1112" i="15"/>
  <c r="CE1112" i="15"/>
  <c r="CF1112" i="15"/>
  <c r="CG1112" i="15"/>
  <c r="CH1112" i="15"/>
  <c r="CI1112" i="15"/>
  <c r="CJ1112" i="15"/>
  <c r="CK1112" i="15"/>
  <c r="CL1112" i="15"/>
  <c r="CM1112" i="15"/>
  <c r="CN1112" i="15"/>
  <c r="CO1112" i="15"/>
  <c r="CP1112" i="15"/>
  <c r="CQ1112" i="15"/>
  <c r="CR1112" i="15"/>
  <c r="CS1112" i="15"/>
  <c r="CT1112" i="15"/>
  <c r="CU1112" i="15"/>
  <c r="CV1112" i="15"/>
  <c r="CW1112" i="15"/>
  <c r="CX1112" i="15"/>
  <c r="CY1112" i="15"/>
  <c r="CZ1112" i="15"/>
  <c r="DA1112" i="15"/>
  <c r="DB1112" i="15"/>
  <c r="DC1112" i="15"/>
  <c r="DD1112" i="15"/>
  <c r="DE1112" i="15"/>
  <c r="DF1112" i="15"/>
  <c r="DG1112" i="15"/>
  <c r="DH1112" i="15"/>
  <c r="DI1112" i="15"/>
  <c r="DJ1112" i="15"/>
  <c r="DK1112" i="15"/>
  <c r="DL1112" i="15"/>
  <c r="DM1112" i="15"/>
  <c r="DN1112" i="15"/>
  <c r="DO1112" i="15"/>
  <c r="DP1112" i="15"/>
  <c r="DQ1112" i="15"/>
  <c r="DR1112" i="15"/>
  <c r="DS1112" i="15"/>
  <c r="DT1112" i="15"/>
  <c r="DU1112" i="15"/>
  <c r="DV1112" i="15"/>
  <c r="DW1112" i="15"/>
  <c r="DX1112" i="15"/>
  <c r="DY1112" i="15"/>
  <c r="G1112" i="15"/>
  <c r="D1136" i="15"/>
  <c r="E1136" i="15"/>
  <c r="F1136" i="15"/>
  <c r="I1136" i="15"/>
  <c r="J1113" i="15"/>
  <c r="K1113" i="15"/>
  <c r="L1113" i="15"/>
  <c r="M1113" i="15"/>
  <c r="N1113" i="15"/>
  <c r="O1113" i="15"/>
  <c r="P1113" i="15"/>
  <c r="Q1113" i="15"/>
  <c r="R1113" i="15"/>
  <c r="S1113" i="15"/>
  <c r="T1113" i="15"/>
  <c r="U1113" i="15"/>
  <c r="V1113" i="15"/>
  <c r="W1113" i="15"/>
  <c r="X1113" i="15"/>
  <c r="Y1113" i="15"/>
  <c r="Z1113" i="15"/>
  <c r="AA1113" i="15"/>
  <c r="AB1113" i="15"/>
  <c r="AC1113" i="15"/>
  <c r="AD1113" i="15"/>
  <c r="AE1113" i="15"/>
  <c r="AF1113" i="15"/>
  <c r="AG1113" i="15"/>
  <c r="AH1113" i="15"/>
  <c r="AI1113" i="15"/>
  <c r="AJ1113" i="15"/>
  <c r="AK1113" i="15"/>
  <c r="AL1113" i="15"/>
  <c r="AM1113" i="15"/>
  <c r="AN1113" i="15"/>
  <c r="AO1113" i="15"/>
  <c r="AP1113" i="15"/>
  <c r="AQ1113" i="15"/>
  <c r="AR1113" i="15"/>
  <c r="AS1113" i="15"/>
  <c r="AT1113" i="15"/>
  <c r="AU1113" i="15"/>
  <c r="AV1113" i="15"/>
  <c r="AW1113" i="15"/>
  <c r="AX1113" i="15"/>
  <c r="AY1113" i="15"/>
  <c r="AZ1113" i="15"/>
  <c r="BA1113" i="15"/>
  <c r="BB1113" i="15"/>
  <c r="BC1113" i="15"/>
  <c r="BD1113" i="15"/>
  <c r="BE1113" i="15"/>
  <c r="BF1113" i="15"/>
  <c r="BG1113" i="15"/>
  <c r="BH1113" i="15"/>
  <c r="BI1113" i="15"/>
  <c r="BJ1113" i="15"/>
  <c r="BK1113" i="15"/>
  <c r="BL1113" i="15"/>
  <c r="BM1113" i="15"/>
  <c r="BN1113" i="15"/>
  <c r="BO1113" i="15"/>
  <c r="BP1113" i="15"/>
  <c r="BQ1113" i="15"/>
  <c r="BR1113" i="15"/>
  <c r="BS1113" i="15"/>
  <c r="BT1113" i="15"/>
  <c r="BU1113" i="15"/>
  <c r="BV1113" i="15"/>
  <c r="BW1113" i="15"/>
  <c r="BX1113" i="15"/>
  <c r="BY1113" i="15"/>
  <c r="BZ1113" i="15"/>
  <c r="CA1113" i="15"/>
  <c r="CB1113" i="15"/>
  <c r="CC1113" i="15"/>
  <c r="CD1113" i="15"/>
  <c r="CE1113" i="15"/>
  <c r="CF1113" i="15"/>
  <c r="CG1113" i="15"/>
  <c r="CH1113" i="15"/>
  <c r="CI1113" i="15"/>
  <c r="CJ1113" i="15"/>
  <c r="CK1113" i="15"/>
  <c r="CL1113" i="15"/>
  <c r="CM1113" i="15"/>
  <c r="CN1113" i="15"/>
  <c r="CO1113" i="15"/>
  <c r="CP1113" i="15"/>
  <c r="CQ1113" i="15"/>
  <c r="CR1113" i="15"/>
  <c r="CS1113" i="15"/>
  <c r="CT1113" i="15"/>
  <c r="CU1113" i="15"/>
  <c r="CV1113" i="15"/>
  <c r="CW1113" i="15"/>
  <c r="CX1113" i="15"/>
  <c r="CY1113" i="15"/>
  <c r="CZ1113" i="15"/>
  <c r="DA1113" i="15"/>
  <c r="DB1113" i="15"/>
  <c r="DC1113" i="15"/>
  <c r="DD1113" i="15"/>
  <c r="DE1113" i="15"/>
  <c r="DF1113" i="15"/>
  <c r="DG1113" i="15"/>
  <c r="DH1113" i="15"/>
  <c r="DI1113" i="15"/>
  <c r="DJ1113" i="15"/>
  <c r="DK1113" i="15"/>
  <c r="DL1113" i="15"/>
  <c r="DM1113" i="15"/>
  <c r="DN1113" i="15"/>
  <c r="DO1113" i="15"/>
  <c r="DP1113" i="15"/>
  <c r="DQ1113" i="15"/>
  <c r="DR1113" i="15"/>
  <c r="DS1113" i="15"/>
  <c r="DT1113" i="15"/>
  <c r="DU1113" i="15"/>
  <c r="DV1113" i="15"/>
  <c r="DW1113" i="15"/>
  <c r="DX1113" i="15"/>
  <c r="DY1113" i="15"/>
  <c r="G1113" i="15"/>
  <c r="D1137" i="15"/>
  <c r="E1137" i="15"/>
  <c r="F1137" i="15"/>
  <c r="I1137" i="15"/>
  <c r="J1115" i="15"/>
  <c r="K1115" i="15"/>
  <c r="L1115" i="15"/>
  <c r="M1115" i="15"/>
  <c r="N1115" i="15"/>
  <c r="O1115" i="15"/>
  <c r="P1115" i="15"/>
  <c r="Q1115" i="15"/>
  <c r="R1115" i="15"/>
  <c r="S1115" i="15"/>
  <c r="T1115" i="15"/>
  <c r="U1115" i="15"/>
  <c r="V1115" i="15"/>
  <c r="W1115" i="15"/>
  <c r="X1115" i="15"/>
  <c r="Y1115" i="15"/>
  <c r="Z1115" i="15"/>
  <c r="AA1115" i="15"/>
  <c r="AB1115" i="15"/>
  <c r="AC1115" i="15"/>
  <c r="AD1115" i="15"/>
  <c r="AE1115" i="15"/>
  <c r="AF1115" i="15"/>
  <c r="AG1115" i="15"/>
  <c r="AH1115" i="15"/>
  <c r="AI1115" i="15"/>
  <c r="AJ1115" i="15"/>
  <c r="AK1115" i="15"/>
  <c r="AL1115" i="15"/>
  <c r="AM1115" i="15"/>
  <c r="AN1115" i="15"/>
  <c r="AO1115" i="15"/>
  <c r="AP1115" i="15"/>
  <c r="AQ1115" i="15"/>
  <c r="AR1115" i="15"/>
  <c r="AS1115" i="15"/>
  <c r="AT1115" i="15"/>
  <c r="AU1115" i="15"/>
  <c r="AV1115" i="15"/>
  <c r="AW1115" i="15"/>
  <c r="AX1115" i="15"/>
  <c r="AY1115" i="15"/>
  <c r="AZ1115" i="15"/>
  <c r="BA1115" i="15"/>
  <c r="BB1115" i="15"/>
  <c r="BC1115" i="15"/>
  <c r="BD1115" i="15"/>
  <c r="BE1115" i="15"/>
  <c r="BF1115" i="15"/>
  <c r="BG1115" i="15"/>
  <c r="BH1115" i="15"/>
  <c r="BI1115" i="15"/>
  <c r="BJ1115" i="15"/>
  <c r="BK1115" i="15"/>
  <c r="BL1115" i="15"/>
  <c r="BM1115" i="15"/>
  <c r="BN1115" i="15"/>
  <c r="BO1115" i="15"/>
  <c r="BP1115" i="15"/>
  <c r="BQ1115" i="15"/>
  <c r="BR1115" i="15"/>
  <c r="BS1115" i="15"/>
  <c r="BT1115" i="15"/>
  <c r="BU1115" i="15"/>
  <c r="BV1115" i="15"/>
  <c r="BW1115" i="15"/>
  <c r="BX1115" i="15"/>
  <c r="BY1115" i="15"/>
  <c r="BZ1115" i="15"/>
  <c r="CA1115" i="15"/>
  <c r="CB1115" i="15"/>
  <c r="CC1115" i="15"/>
  <c r="CD1115" i="15"/>
  <c r="CE1115" i="15"/>
  <c r="CF1115" i="15"/>
  <c r="CG1115" i="15"/>
  <c r="CH1115" i="15"/>
  <c r="CI1115" i="15"/>
  <c r="CJ1115" i="15"/>
  <c r="CK1115" i="15"/>
  <c r="CL1115" i="15"/>
  <c r="CM1115" i="15"/>
  <c r="CN1115" i="15"/>
  <c r="CO1115" i="15"/>
  <c r="CP1115" i="15"/>
  <c r="CQ1115" i="15"/>
  <c r="CR1115" i="15"/>
  <c r="CS1115" i="15"/>
  <c r="CT1115" i="15"/>
  <c r="CU1115" i="15"/>
  <c r="CV1115" i="15"/>
  <c r="CW1115" i="15"/>
  <c r="CX1115" i="15"/>
  <c r="CY1115" i="15"/>
  <c r="CZ1115" i="15"/>
  <c r="DA1115" i="15"/>
  <c r="DB1115" i="15"/>
  <c r="DC1115" i="15"/>
  <c r="DD1115" i="15"/>
  <c r="DE1115" i="15"/>
  <c r="DF1115" i="15"/>
  <c r="DG1115" i="15"/>
  <c r="DH1115" i="15"/>
  <c r="DI1115" i="15"/>
  <c r="DJ1115" i="15"/>
  <c r="DK1115" i="15"/>
  <c r="DL1115" i="15"/>
  <c r="DM1115" i="15"/>
  <c r="DN1115" i="15"/>
  <c r="DO1115" i="15"/>
  <c r="DP1115" i="15"/>
  <c r="DQ1115" i="15"/>
  <c r="DR1115" i="15"/>
  <c r="DS1115" i="15"/>
  <c r="DT1115" i="15"/>
  <c r="DU1115" i="15"/>
  <c r="DV1115" i="15"/>
  <c r="DW1115" i="15"/>
  <c r="DX1115" i="15"/>
  <c r="DY1115" i="15"/>
  <c r="G1115" i="15"/>
  <c r="D1139" i="15"/>
  <c r="E1139" i="15"/>
  <c r="F1139" i="15"/>
  <c r="I1139" i="15"/>
  <c r="J1116" i="15"/>
  <c r="K1116" i="15"/>
  <c r="L1116" i="15"/>
  <c r="M1116" i="15"/>
  <c r="N1116" i="15"/>
  <c r="O1116" i="15"/>
  <c r="P1116" i="15"/>
  <c r="Q1116" i="15"/>
  <c r="R1116" i="15"/>
  <c r="S1116" i="15"/>
  <c r="T1116" i="15"/>
  <c r="U1116" i="15"/>
  <c r="V1116" i="15"/>
  <c r="W1116" i="15"/>
  <c r="X1116" i="15"/>
  <c r="Y1116" i="15"/>
  <c r="Z1116" i="15"/>
  <c r="AA1116" i="15"/>
  <c r="AB1116" i="15"/>
  <c r="AC1116" i="15"/>
  <c r="AD1116" i="15"/>
  <c r="AE1116" i="15"/>
  <c r="AF1116" i="15"/>
  <c r="AG1116" i="15"/>
  <c r="AH1116" i="15"/>
  <c r="AI1116" i="15"/>
  <c r="AJ1116" i="15"/>
  <c r="AK1116" i="15"/>
  <c r="AL1116" i="15"/>
  <c r="AM1116" i="15"/>
  <c r="AN1116" i="15"/>
  <c r="AO1116" i="15"/>
  <c r="AP1116" i="15"/>
  <c r="AQ1116" i="15"/>
  <c r="AR1116" i="15"/>
  <c r="AS1116" i="15"/>
  <c r="AT1116" i="15"/>
  <c r="AU1116" i="15"/>
  <c r="AV1116" i="15"/>
  <c r="AW1116" i="15"/>
  <c r="AX1116" i="15"/>
  <c r="AY1116" i="15"/>
  <c r="AZ1116" i="15"/>
  <c r="BA1116" i="15"/>
  <c r="BB1116" i="15"/>
  <c r="BC1116" i="15"/>
  <c r="BD1116" i="15"/>
  <c r="BE1116" i="15"/>
  <c r="BF1116" i="15"/>
  <c r="BG1116" i="15"/>
  <c r="BH1116" i="15"/>
  <c r="BI1116" i="15"/>
  <c r="BJ1116" i="15"/>
  <c r="BK1116" i="15"/>
  <c r="BL1116" i="15"/>
  <c r="BM1116" i="15"/>
  <c r="BN1116" i="15"/>
  <c r="BO1116" i="15"/>
  <c r="BP1116" i="15"/>
  <c r="BQ1116" i="15"/>
  <c r="BR1116" i="15"/>
  <c r="BS1116" i="15"/>
  <c r="BT1116" i="15"/>
  <c r="BU1116" i="15"/>
  <c r="BV1116" i="15"/>
  <c r="BW1116" i="15"/>
  <c r="BX1116" i="15"/>
  <c r="BY1116" i="15"/>
  <c r="BZ1116" i="15"/>
  <c r="CA1116" i="15"/>
  <c r="CB1116" i="15"/>
  <c r="CC1116" i="15"/>
  <c r="CD1116" i="15"/>
  <c r="CE1116" i="15"/>
  <c r="CF1116" i="15"/>
  <c r="CG1116" i="15"/>
  <c r="CH1116" i="15"/>
  <c r="CI1116" i="15"/>
  <c r="CJ1116" i="15"/>
  <c r="CK1116" i="15"/>
  <c r="CL1116" i="15"/>
  <c r="CM1116" i="15"/>
  <c r="CN1116" i="15"/>
  <c r="CO1116" i="15"/>
  <c r="CP1116" i="15"/>
  <c r="CQ1116" i="15"/>
  <c r="CR1116" i="15"/>
  <c r="CS1116" i="15"/>
  <c r="CT1116" i="15"/>
  <c r="CU1116" i="15"/>
  <c r="CV1116" i="15"/>
  <c r="CW1116" i="15"/>
  <c r="CX1116" i="15"/>
  <c r="CY1116" i="15"/>
  <c r="CZ1116" i="15"/>
  <c r="DA1116" i="15"/>
  <c r="DB1116" i="15"/>
  <c r="DC1116" i="15"/>
  <c r="DD1116" i="15"/>
  <c r="DE1116" i="15"/>
  <c r="DF1116" i="15"/>
  <c r="DG1116" i="15"/>
  <c r="DH1116" i="15"/>
  <c r="DI1116" i="15"/>
  <c r="DJ1116" i="15"/>
  <c r="DK1116" i="15"/>
  <c r="DL1116" i="15"/>
  <c r="DM1116" i="15"/>
  <c r="DN1116" i="15"/>
  <c r="DO1116" i="15"/>
  <c r="DP1116" i="15"/>
  <c r="DQ1116" i="15"/>
  <c r="DR1116" i="15"/>
  <c r="DS1116" i="15"/>
  <c r="DT1116" i="15"/>
  <c r="DU1116" i="15"/>
  <c r="DV1116" i="15"/>
  <c r="DW1116" i="15"/>
  <c r="DX1116" i="15"/>
  <c r="DY1116" i="15"/>
  <c r="G1116" i="15"/>
  <c r="D1140" i="15"/>
  <c r="E1140" i="15"/>
  <c r="F1140" i="15"/>
  <c r="I1140" i="15"/>
  <c r="J1117" i="15"/>
  <c r="K1117" i="15"/>
  <c r="L1117" i="15"/>
  <c r="M1117" i="15"/>
  <c r="N1117" i="15"/>
  <c r="O1117" i="15"/>
  <c r="P1117" i="15"/>
  <c r="Q1117" i="15"/>
  <c r="R1117" i="15"/>
  <c r="S1117" i="15"/>
  <c r="T1117" i="15"/>
  <c r="U1117" i="15"/>
  <c r="V1117" i="15"/>
  <c r="W1117" i="15"/>
  <c r="X1117" i="15"/>
  <c r="Y1117" i="15"/>
  <c r="Z1117" i="15"/>
  <c r="AA1117" i="15"/>
  <c r="AB1117" i="15"/>
  <c r="AC1117" i="15"/>
  <c r="AD1117" i="15"/>
  <c r="AE1117" i="15"/>
  <c r="AF1117" i="15"/>
  <c r="AG1117" i="15"/>
  <c r="AH1117" i="15"/>
  <c r="AI1117" i="15"/>
  <c r="AJ1117" i="15"/>
  <c r="AK1117" i="15"/>
  <c r="AL1117" i="15"/>
  <c r="AM1117" i="15"/>
  <c r="AN1117" i="15"/>
  <c r="AO1117" i="15"/>
  <c r="AP1117" i="15"/>
  <c r="AQ1117" i="15"/>
  <c r="AR1117" i="15"/>
  <c r="AS1117" i="15"/>
  <c r="AT1117" i="15"/>
  <c r="AU1117" i="15"/>
  <c r="AV1117" i="15"/>
  <c r="AW1117" i="15"/>
  <c r="AX1117" i="15"/>
  <c r="AY1117" i="15"/>
  <c r="AZ1117" i="15"/>
  <c r="BA1117" i="15"/>
  <c r="BB1117" i="15"/>
  <c r="BC1117" i="15"/>
  <c r="BD1117" i="15"/>
  <c r="BE1117" i="15"/>
  <c r="BF1117" i="15"/>
  <c r="BG1117" i="15"/>
  <c r="BH1117" i="15"/>
  <c r="BI1117" i="15"/>
  <c r="BJ1117" i="15"/>
  <c r="BK1117" i="15"/>
  <c r="BL1117" i="15"/>
  <c r="BM1117" i="15"/>
  <c r="BN1117" i="15"/>
  <c r="BO1117" i="15"/>
  <c r="BP1117" i="15"/>
  <c r="BQ1117" i="15"/>
  <c r="BR1117" i="15"/>
  <c r="BS1117" i="15"/>
  <c r="BT1117" i="15"/>
  <c r="BU1117" i="15"/>
  <c r="BV1117" i="15"/>
  <c r="BW1117" i="15"/>
  <c r="BX1117" i="15"/>
  <c r="BY1117" i="15"/>
  <c r="BZ1117" i="15"/>
  <c r="CA1117" i="15"/>
  <c r="CB1117" i="15"/>
  <c r="CC1117" i="15"/>
  <c r="CD1117" i="15"/>
  <c r="CE1117" i="15"/>
  <c r="CF1117" i="15"/>
  <c r="CG1117" i="15"/>
  <c r="CH1117" i="15"/>
  <c r="CI1117" i="15"/>
  <c r="CJ1117" i="15"/>
  <c r="CK1117" i="15"/>
  <c r="CL1117" i="15"/>
  <c r="CM1117" i="15"/>
  <c r="CN1117" i="15"/>
  <c r="CO1117" i="15"/>
  <c r="CP1117" i="15"/>
  <c r="CQ1117" i="15"/>
  <c r="CR1117" i="15"/>
  <c r="CS1117" i="15"/>
  <c r="CT1117" i="15"/>
  <c r="CU1117" i="15"/>
  <c r="CV1117" i="15"/>
  <c r="CW1117" i="15"/>
  <c r="CX1117" i="15"/>
  <c r="CY1117" i="15"/>
  <c r="CZ1117" i="15"/>
  <c r="DA1117" i="15"/>
  <c r="DB1117" i="15"/>
  <c r="DC1117" i="15"/>
  <c r="DD1117" i="15"/>
  <c r="DE1117" i="15"/>
  <c r="DF1117" i="15"/>
  <c r="DG1117" i="15"/>
  <c r="DH1117" i="15"/>
  <c r="DI1117" i="15"/>
  <c r="DJ1117" i="15"/>
  <c r="DK1117" i="15"/>
  <c r="DL1117" i="15"/>
  <c r="DM1117" i="15"/>
  <c r="DN1117" i="15"/>
  <c r="DO1117" i="15"/>
  <c r="DP1117" i="15"/>
  <c r="DQ1117" i="15"/>
  <c r="DR1117" i="15"/>
  <c r="DS1117" i="15"/>
  <c r="DT1117" i="15"/>
  <c r="DU1117" i="15"/>
  <c r="DV1117" i="15"/>
  <c r="DW1117" i="15"/>
  <c r="DX1117" i="15"/>
  <c r="DY1117" i="15"/>
  <c r="G1117" i="15"/>
  <c r="D1141" i="15"/>
  <c r="E1141" i="15"/>
  <c r="F1141" i="15"/>
  <c r="I1141" i="15"/>
  <c r="J1119" i="15"/>
  <c r="K1119" i="15"/>
  <c r="L1119" i="15"/>
  <c r="M1119" i="15"/>
  <c r="N1119" i="15"/>
  <c r="O1119" i="15"/>
  <c r="P1119" i="15"/>
  <c r="Q1119" i="15"/>
  <c r="R1119" i="15"/>
  <c r="S1119" i="15"/>
  <c r="T1119" i="15"/>
  <c r="U1119" i="15"/>
  <c r="V1119" i="15"/>
  <c r="W1119" i="15"/>
  <c r="X1119" i="15"/>
  <c r="Y1119" i="15"/>
  <c r="Z1119" i="15"/>
  <c r="AA1119" i="15"/>
  <c r="AB1119" i="15"/>
  <c r="AC1119" i="15"/>
  <c r="AD1119" i="15"/>
  <c r="AE1119" i="15"/>
  <c r="AF1119" i="15"/>
  <c r="AG1119" i="15"/>
  <c r="AH1119" i="15"/>
  <c r="AI1119" i="15"/>
  <c r="AJ1119" i="15"/>
  <c r="AK1119" i="15"/>
  <c r="AL1119" i="15"/>
  <c r="AM1119" i="15"/>
  <c r="AN1119" i="15"/>
  <c r="AO1119" i="15"/>
  <c r="AP1119" i="15"/>
  <c r="AQ1119" i="15"/>
  <c r="AR1119" i="15"/>
  <c r="AS1119" i="15"/>
  <c r="AT1119" i="15"/>
  <c r="AU1119" i="15"/>
  <c r="AV1119" i="15"/>
  <c r="AW1119" i="15"/>
  <c r="AX1119" i="15"/>
  <c r="AY1119" i="15"/>
  <c r="AZ1119" i="15"/>
  <c r="BA1119" i="15"/>
  <c r="BB1119" i="15"/>
  <c r="BC1119" i="15"/>
  <c r="BD1119" i="15"/>
  <c r="BE1119" i="15"/>
  <c r="BF1119" i="15"/>
  <c r="BG1119" i="15"/>
  <c r="BH1119" i="15"/>
  <c r="BI1119" i="15"/>
  <c r="BJ1119" i="15"/>
  <c r="BK1119" i="15"/>
  <c r="BL1119" i="15"/>
  <c r="BM1119" i="15"/>
  <c r="BN1119" i="15"/>
  <c r="BO1119" i="15"/>
  <c r="BP1119" i="15"/>
  <c r="BQ1119" i="15"/>
  <c r="BR1119" i="15"/>
  <c r="BS1119" i="15"/>
  <c r="BT1119" i="15"/>
  <c r="BU1119" i="15"/>
  <c r="BV1119" i="15"/>
  <c r="BW1119" i="15"/>
  <c r="BX1119" i="15"/>
  <c r="BY1119" i="15"/>
  <c r="BZ1119" i="15"/>
  <c r="CA1119" i="15"/>
  <c r="CB1119" i="15"/>
  <c r="CC1119" i="15"/>
  <c r="CD1119" i="15"/>
  <c r="CE1119" i="15"/>
  <c r="CF1119" i="15"/>
  <c r="CG1119" i="15"/>
  <c r="CH1119" i="15"/>
  <c r="CI1119" i="15"/>
  <c r="CJ1119" i="15"/>
  <c r="CK1119" i="15"/>
  <c r="CL1119" i="15"/>
  <c r="CM1119" i="15"/>
  <c r="CN1119" i="15"/>
  <c r="CO1119" i="15"/>
  <c r="CP1119" i="15"/>
  <c r="CQ1119" i="15"/>
  <c r="CR1119" i="15"/>
  <c r="CS1119" i="15"/>
  <c r="CT1119" i="15"/>
  <c r="CU1119" i="15"/>
  <c r="CV1119" i="15"/>
  <c r="CW1119" i="15"/>
  <c r="CX1119" i="15"/>
  <c r="CY1119" i="15"/>
  <c r="CZ1119" i="15"/>
  <c r="DA1119" i="15"/>
  <c r="DB1119" i="15"/>
  <c r="DC1119" i="15"/>
  <c r="DD1119" i="15"/>
  <c r="DE1119" i="15"/>
  <c r="DF1119" i="15"/>
  <c r="DG1119" i="15"/>
  <c r="DH1119" i="15"/>
  <c r="DI1119" i="15"/>
  <c r="DJ1119" i="15"/>
  <c r="DK1119" i="15"/>
  <c r="DL1119" i="15"/>
  <c r="DM1119" i="15"/>
  <c r="DN1119" i="15"/>
  <c r="DO1119" i="15"/>
  <c r="DP1119" i="15"/>
  <c r="DQ1119" i="15"/>
  <c r="DR1119" i="15"/>
  <c r="DS1119" i="15"/>
  <c r="DT1119" i="15"/>
  <c r="DU1119" i="15"/>
  <c r="DV1119" i="15"/>
  <c r="DW1119" i="15"/>
  <c r="DX1119" i="15"/>
  <c r="DY1119" i="15"/>
  <c r="G1119" i="15"/>
  <c r="D1143" i="15"/>
  <c r="E1143" i="15"/>
  <c r="F1143" i="15"/>
  <c r="I1143" i="15"/>
  <c r="J1120" i="15"/>
  <c r="K1120" i="15"/>
  <c r="L1120" i="15"/>
  <c r="M1120" i="15"/>
  <c r="N1120" i="15"/>
  <c r="O1120" i="15"/>
  <c r="P1120" i="15"/>
  <c r="Q1120" i="15"/>
  <c r="R1120" i="15"/>
  <c r="S1120" i="15"/>
  <c r="T1120" i="15"/>
  <c r="U1120" i="15"/>
  <c r="V1120" i="15"/>
  <c r="W1120" i="15"/>
  <c r="X1120" i="15"/>
  <c r="Y1120" i="15"/>
  <c r="Z1120" i="15"/>
  <c r="AA1120" i="15"/>
  <c r="AB1120" i="15"/>
  <c r="AC1120" i="15"/>
  <c r="AD1120" i="15"/>
  <c r="AE1120" i="15"/>
  <c r="AF1120" i="15"/>
  <c r="AG1120" i="15"/>
  <c r="AH1120" i="15"/>
  <c r="AI1120" i="15"/>
  <c r="AJ1120" i="15"/>
  <c r="AK1120" i="15"/>
  <c r="AL1120" i="15"/>
  <c r="AM1120" i="15"/>
  <c r="AN1120" i="15"/>
  <c r="AO1120" i="15"/>
  <c r="AP1120" i="15"/>
  <c r="AQ1120" i="15"/>
  <c r="AR1120" i="15"/>
  <c r="AS1120" i="15"/>
  <c r="AT1120" i="15"/>
  <c r="AU1120" i="15"/>
  <c r="AV1120" i="15"/>
  <c r="AW1120" i="15"/>
  <c r="AX1120" i="15"/>
  <c r="AY1120" i="15"/>
  <c r="AZ1120" i="15"/>
  <c r="BA1120" i="15"/>
  <c r="BB1120" i="15"/>
  <c r="BC1120" i="15"/>
  <c r="BD1120" i="15"/>
  <c r="BE1120" i="15"/>
  <c r="BF1120" i="15"/>
  <c r="BG1120" i="15"/>
  <c r="BH1120" i="15"/>
  <c r="BI1120" i="15"/>
  <c r="BJ1120" i="15"/>
  <c r="BK1120" i="15"/>
  <c r="BL1120" i="15"/>
  <c r="BM1120" i="15"/>
  <c r="BN1120" i="15"/>
  <c r="BO1120" i="15"/>
  <c r="BP1120" i="15"/>
  <c r="BQ1120" i="15"/>
  <c r="BR1120" i="15"/>
  <c r="BS1120" i="15"/>
  <c r="BT1120" i="15"/>
  <c r="BU1120" i="15"/>
  <c r="BV1120" i="15"/>
  <c r="BW1120" i="15"/>
  <c r="BX1120" i="15"/>
  <c r="BY1120" i="15"/>
  <c r="BZ1120" i="15"/>
  <c r="CA1120" i="15"/>
  <c r="CB1120" i="15"/>
  <c r="CC1120" i="15"/>
  <c r="CD1120" i="15"/>
  <c r="CE1120" i="15"/>
  <c r="CF1120" i="15"/>
  <c r="CG1120" i="15"/>
  <c r="CH1120" i="15"/>
  <c r="CI1120" i="15"/>
  <c r="CJ1120" i="15"/>
  <c r="CK1120" i="15"/>
  <c r="CL1120" i="15"/>
  <c r="CM1120" i="15"/>
  <c r="CN1120" i="15"/>
  <c r="CO1120" i="15"/>
  <c r="CP1120" i="15"/>
  <c r="CQ1120" i="15"/>
  <c r="CR1120" i="15"/>
  <c r="CS1120" i="15"/>
  <c r="CT1120" i="15"/>
  <c r="CU1120" i="15"/>
  <c r="CV1120" i="15"/>
  <c r="CW1120" i="15"/>
  <c r="CX1120" i="15"/>
  <c r="CY1120" i="15"/>
  <c r="CZ1120" i="15"/>
  <c r="DA1120" i="15"/>
  <c r="DB1120" i="15"/>
  <c r="DC1120" i="15"/>
  <c r="DD1120" i="15"/>
  <c r="DE1120" i="15"/>
  <c r="DF1120" i="15"/>
  <c r="DG1120" i="15"/>
  <c r="DH1120" i="15"/>
  <c r="DI1120" i="15"/>
  <c r="DJ1120" i="15"/>
  <c r="DK1120" i="15"/>
  <c r="DL1120" i="15"/>
  <c r="DM1120" i="15"/>
  <c r="DN1120" i="15"/>
  <c r="DO1120" i="15"/>
  <c r="DP1120" i="15"/>
  <c r="DQ1120" i="15"/>
  <c r="DR1120" i="15"/>
  <c r="DS1120" i="15"/>
  <c r="DT1120" i="15"/>
  <c r="DU1120" i="15"/>
  <c r="DV1120" i="15"/>
  <c r="DW1120" i="15"/>
  <c r="DX1120" i="15"/>
  <c r="DY1120" i="15"/>
  <c r="G1120" i="15"/>
  <c r="D1144" i="15"/>
  <c r="E1144" i="15"/>
  <c r="F1144" i="15"/>
  <c r="I1144" i="15"/>
  <c r="J1121" i="15"/>
  <c r="K1121" i="15"/>
  <c r="L1121" i="15"/>
  <c r="M1121" i="15"/>
  <c r="N1121" i="15"/>
  <c r="O1121" i="15"/>
  <c r="P1121" i="15"/>
  <c r="Q1121" i="15"/>
  <c r="R1121" i="15"/>
  <c r="S1121" i="15"/>
  <c r="T1121" i="15"/>
  <c r="U1121" i="15"/>
  <c r="V1121" i="15"/>
  <c r="W1121" i="15"/>
  <c r="X1121" i="15"/>
  <c r="Y1121" i="15"/>
  <c r="Z1121" i="15"/>
  <c r="AA1121" i="15"/>
  <c r="AB1121" i="15"/>
  <c r="AC1121" i="15"/>
  <c r="AD1121" i="15"/>
  <c r="AE1121" i="15"/>
  <c r="AF1121" i="15"/>
  <c r="AG1121" i="15"/>
  <c r="AH1121" i="15"/>
  <c r="AI1121" i="15"/>
  <c r="AJ1121" i="15"/>
  <c r="AK1121" i="15"/>
  <c r="AL1121" i="15"/>
  <c r="AM1121" i="15"/>
  <c r="AN1121" i="15"/>
  <c r="AO1121" i="15"/>
  <c r="AP1121" i="15"/>
  <c r="AQ1121" i="15"/>
  <c r="AR1121" i="15"/>
  <c r="AS1121" i="15"/>
  <c r="AT1121" i="15"/>
  <c r="AU1121" i="15"/>
  <c r="AV1121" i="15"/>
  <c r="AW1121" i="15"/>
  <c r="AX1121" i="15"/>
  <c r="AY1121" i="15"/>
  <c r="AZ1121" i="15"/>
  <c r="BA1121" i="15"/>
  <c r="BB1121" i="15"/>
  <c r="BC1121" i="15"/>
  <c r="BD1121" i="15"/>
  <c r="BE1121" i="15"/>
  <c r="BF1121" i="15"/>
  <c r="BG1121" i="15"/>
  <c r="BH1121" i="15"/>
  <c r="BI1121" i="15"/>
  <c r="BJ1121" i="15"/>
  <c r="BK1121" i="15"/>
  <c r="BL1121" i="15"/>
  <c r="BM1121" i="15"/>
  <c r="BN1121" i="15"/>
  <c r="BO1121" i="15"/>
  <c r="BP1121" i="15"/>
  <c r="BQ1121" i="15"/>
  <c r="BR1121" i="15"/>
  <c r="BS1121" i="15"/>
  <c r="BT1121" i="15"/>
  <c r="BU1121" i="15"/>
  <c r="BV1121" i="15"/>
  <c r="BW1121" i="15"/>
  <c r="BX1121" i="15"/>
  <c r="BY1121" i="15"/>
  <c r="BZ1121" i="15"/>
  <c r="CA1121" i="15"/>
  <c r="CB1121" i="15"/>
  <c r="CC1121" i="15"/>
  <c r="CD1121" i="15"/>
  <c r="CE1121" i="15"/>
  <c r="CF1121" i="15"/>
  <c r="CG1121" i="15"/>
  <c r="CH1121" i="15"/>
  <c r="CI1121" i="15"/>
  <c r="CJ1121" i="15"/>
  <c r="CK1121" i="15"/>
  <c r="CL1121" i="15"/>
  <c r="CM1121" i="15"/>
  <c r="CN1121" i="15"/>
  <c r="CO1121" i="15"/>
  <c r="CP1121" i="15"/>
  <c r="CQ1121" i="15"/>
  <c r="CR1121" i="15"/>
  <c r="CS1121" i="15"/>
  <c r="CT1121" i="15"/>
  <c r="CU1121" i="15"/>
  <c r="CV1121" i="15"/>
  <c r="CW1121" i="15"/>
  <c r="CX1121" i="15"/>
  <c r="CY1121" i="15"/>
  <c r="CZ1121" i="15"/>
  <c r="DA1121" i="15"/>
  <c r="DB1121" i="15"/>
  <c r="DC1121" i="15"/>
  <c r="DD1121" i="15"/>
  <c r="DE1121" i="15"/>
  <c r="DF1121" i="15"/>
  <c r="DG1121" i="15"/>
  <c r="DH1121" i="15"/>
  <c r="DI1121" i="15"/>
  <c r="DJ1121" i="15"/>
  <c r="DK1121" i="15"/>
  <c r="DL1121" i="15"/>
  <c r="DM1121" i="15"/>
  <c r="DN1121" i="15"/>
  <c r="DO1121" i="15"/>
  <c r="DP1121" i="15"/>
  <c r="DQ1121" i="15"/>
  <c r="DR1121" i="15"/>
  <c r="DS1121" i="15"/>
  <c r="DT1121" i="15"/>
  <c r="DU1121" i="15"/>
  <c r="DV1121" i="15"/>
  <c r="DW1121" i="15"/>
  <c r="DX1121" i="15"/>
  <c r="DY1121" i="15"/>
  <c r="G1121" i="15"/>
  <c r="D1145" i="15"/>
  <c r="E1145" i="15"/>
  <c r="F1145" i="15"/>
  <c r="I1145" i="15"/>
  <c r="J1123" i="15"/>
  <c r="K1123" i="15"/>
  <c r="L1123" i="15"/>
  <c r="M1123" i="15"/>
  <c r="N1123" i="15"/>
  <c r="O1123" i="15"/>
  <c r="P1123" i="15"/>
  <c r="Q1123" i="15"/>
  <c r="R1123" i="15"/>
  <c r="S1123" i="15"/>
  <c r="T1123" i="15"/>
  <c r="U1123" i="15"/>
  <c r="V1123" i="15"/>
  <c r="W1123" i="15"/>
  <c r="X1123" i="15"/>
  <c r="Y1123" i="15"/>
  <c r="Z1123" i="15"/>
  <c r="AA1123" i="15"/>
  <c r="AB1123" i="15"/>
  <c r="AC1123" i="15"/>
  <c r="AD1123" i="15"/>
  <c r="AE1123" i="15"/>
  <c r="AF1123" i="15"/>
  <c r="AG1123" i="15"/>
  <c r="AH1123" i="15"/>
  <c r="AI1123" i="15"/>
  <c r="AJ1123" i="15"/>
  <c r="AK1123" i="15"/>
  <c r="AL1123" i="15"/>
  <c r="AM1123" i="15"/>
  <c r="AN1123" i="15"/>
  <c r="AO1123" i="15"/>
  <c r="AP1123" i="15"/>
  <c r="AQ1123" i="15"/>
  <c r="AR1123" i="15"/>
  <c r="AS1123" i="15"/>
  <c r="AT1123" i="15"/>
  <c r="AU1123" i="15"/>
  <c r="AV1123" i="15"/>
  <c r="AW1123" i="15"/>
  <c r="AX1123" i="15"/>
  <c r="AY1123" i="15"/>
  <c r="AZ1123" i="15"/>
  <c r="BA1123" i="15"/>
  <c r="BB1123" i="15"/>
  <c r="BC1123" i="15"/>
  <c r="BD1123" i="15"/>
  <c r="BE1123" i="15"/>
  <c r="BF1123" i="15"/>
  <c r="BG1123" i="15"/>
  <c r="BH1123" i="15"/>
  <c r="BI1123" i="15"/>
  <c r="BJ1123" i="15"/>
  <c r="BK1123" i="15"/>
  <c r="BL1123" i="15"/>
  <c r="BM1123" i="15"/>
  <c r="BN1123" i="15"/>
  <c r="BO1123" i="15"/>
  <c r="BP1123" i="15"/>
  <c r="BQ1123" i="15"/>
  <c r="BR1123" i="15"/>
  <c r="BS1123" i="15"/>
  <c r="BT1123" i="15"/>
  <c r="BU1123" i="15"/>
  <c r="BV1123" i="15"/>
  <c r="BW1123" i="15"/>
  <c r="BX1123" i="15"/>
  <c r="BY1123" i="15"/>
  <c r="BZ1123" i="15"/>
  <c r="CA1123" i="15"/>
  <c r="CB1123" i="15"/>
  <c r="CC1123" i="15"/>
  <c r="CD1123" i="15"/>
  <c r="CE1123" i="15"/>
  <c r="CF1123" i="15"/>
  <c r="CG1123" i="15"/>
  <c r="CH1123" i="15"/>
  <c r="CI1123" i="15"/>
  <c r="CJ1123" i="15"/>
  <c r="CK1123" i="15"/>
  <c r="CL1123" i="15"/>
  <c r="CM1123" i="15"/>
  <c r="CN1123" i="15"/>
  <c r="CO1123" i="15"/>
  <c r="CP1123" i="15"/>
  <c r="CQ1123" i="15"/>
  <c r="CR1123" i="15"/>
  <c r="CS1123" i="15"/>
  <c r="CT1123" i="15"/>
  <c r="CU1123" i="15"/>
  <c r="CV1123" i="15"/>
  <c r="CW1123" i="15"/>
  <c r="CX1123" i="15"/>
  <c r="CY1123" i="15"/>
  <c r="CZ1123" i="15"/>
  <c r="DA1123" i="15"/>
  <c r="DB1123" i="15"/>
  <c r="DC1123" i="15"/>
  <c r="DD1123" i="15"/>
  <c r="DE1123" i="15"/>
  <c r="DF1123" i="15"/>
  <c r="DG1123" i="15"/>
  <c r="DH1123" i="15"/>
  <c r="DI1123" i="15"/>
  <c r="DJ1123" i="15"/>
  <c r="DK1123" i="15"/>
  <c r="DL1123" i="15"/>
  <c r="DM1123" i="15"/>
  <c r="DN1123" i="15"/>
  <c r="DO1123" i="15"/>
  <c r="DP1123" i="15"/>
  <c r="DQ1123" i="15"/>
  <c r="DR1123" i="15"/>
  <c r="DS1123" i="15"/>
  <c r="DT1123" i="15"/>
  <c r="DU1123" i="15"/>
  <c r="DV1123" i="15"/>
  <c r="DW1123" i="15"/>
  <c r="DX1123" i="15"/>
  <c r="DY1123" i="15"/>
  <c r="G1123" i="15"/>
  <c r="D1147" i="15"/>
  <c r="E1147" i="15"/>
  <c r="F1147" i="15"/>
  <c r="I1147" i="15"/>
  <c r="J1124" i="15"/>
  <c r="K1124" i="15"/>
  <c r="L1124" i="15"/>
  <c r="M1124" i="15"/>
  <c r="N1124" i="15"/>
  <c r="O1124" i="15"/>
  <c r="P1124" i="15"/>
  <c r="Q1124" i="15"/>
  <c r="R1124" i="15"/>
  <c r="S1124" i="15"/>
  <c r="T1124" i="15"/>
  <c r="U1124" i="15"/>
  <c r="V1124" i="15"/>
  <c r="W1124" i="15"/>
  <c r="X1124" i="15"/>
  <c r="Y1124" i="15"/>
  <c r="Z1124" i="15"/>
  <c r="AA1124" i="15"/>
  <c r="AB1124" i="15"/>
  <c r="AC1124" i="15"/>
  <c r="AD1124" i="15"/>
  <c r="AE1124" i="15"/>
  <c r="AF1124" i="15"/>
  <c r="AG1124" i="15"/>
  <c r="AH1124" i="15"/>
  <c r="AI1124" i="15"/>
  <c r="AJ1124" i="15"/>
  <c r="AK1124" i="15"/>
  <c r="AL1124" i="15"/>
  <c r="AM1124" i="15"/>
  <c r="AN1124" i="15"/>
  <c r="AO1124" i="15"/>
  <c r="AP1124" i="15"/>
  <c r="AQ1124" i="15"/>
  <c r="AR1124" i="15"/>
  <c r="AS1124" i="15"/>
  <c r="AT1124" i="15"/>
  <c r="AU1124" i="15"/>
  <c r="AV1124" i="15"/>
  <c r="AW1124" i="15"/>
  <c r="AX1124" i="15"/>
  <c r="AY1124" i="15"/>
  <c r="AZ1124" i="15"/>
  <c r="BA1124" i="15"/>
  <c r="BB1124" i="15"/>
  <c r="BC1124" i="15"/>
  <c r="BD1124" i="15"/>
  <c r="BE1124" i="15"/>
  <c r="BF1124" i="15"/>
  <c r="BG1124" i="15"/>
  <c r="BH1124" i="15"/>
  <c r="BI1124" i="15"/>
  <c r="BJ1124" i="15"/>
  <c r="BK1124" i="15"/>
  <c r="BL1124" i="15"/>
  <c r="BM1124" i="15"/>
  <c r="BN1124" i="15"/>
  <c r="BO1124" i="15"/>
  <c r="BP1124" i="15"/>
  <c r="BQ1124" i="15"/>
  <c r="BR1124" i="15"/>
  <c r="BS1124" i="15"/>
  <c r="BT1124" i="15"/>
  <c r="BU1124" i="15"/>
  <c r="BV1124" i="15"/>
  <c r="BW1124" i="15"/>
  <c r="BX1124" i="15"/>
  <c r="BY1124" i="15"/>
  <c r="BZ1124" i="15"/>
  <c r="CA1124" i="15"/>
  <c r="CB1124" i="15"/>
  <c r="CC1124" i="15"/>
  <c r="CD1124" i="15"/>
  <c r="CE1124" i="15"/>
  <c r="CF1124" i="15"/>
  <c r="CG1124" i="15"/>
  <c r="CH1124" i="15"/>
  <c r="CI1124" i="15"/>
  <c r="CJ1124" i="15"/>
  <c r="CK1124" i="15"/>
  <c r="CL1124" i="15"/>
  <c r="CM1124" i="15"/>
  <c r="CN1124" i="15"/>
  <c r="CO1124" i="15"/>
  <c r="CP1124" i="15"/>
  <c r="CQ1124" i="15"/>
  <c r="CR1124" i="15"/>
  <c r="CS1124" i="15"/>
  <c r="CT1124" i="15"/>
  <c r="CU1124" i="15"/>
  <c r="CV1124" i="15"/>
  <c r="CW1124" i="15"/>
  <c r="CX1124" i="15"/>
  <c r="CY1124" i="15"/>
  <c r="CZ1124" i="15"/>
  <c r="DA1124" i="15"/>
  <c r="DB1124" i="15"/>
  <c r="DC1124" i="15"/>
  <c r="DD1124" i="15"/>
  <c r="DE1124" i="15"/>
  <c r="DF1124" i="15"/>
  <c r="DG1124" i="15"/>
  <c r="DH1124" i="15"/>
  <c r="DI1124" i="15"/>
  <c r="DJ1124" i="15"/>
  <c r="DK1124" i="15"/>
  <c r="DL1124" i="15"/>
  <c r="DM1124" i="15"/>
  <c r="DN1124" i="15"/>
  <c r="DO1124" i="15"/>
  <c r="DP1124" i="15"/>
  <c r="DQ1124" i="15"/>
  <c r="DR1124" i="15"/>
  <c r="DS1124" i="15"/>
  <c r="DT1124" i="15"/>
  <c r="DU1124" i="15"/>
  <c r="DV1124" i="15"/>
  <c r="DW1124" i="15"/>
  <c r="DX1124" i="15"/>
  <c r="DY1124" i="15"/>
  <c r="G1124" i="15"/>
  <c r="D1148" i="15"/>
  <c r="E1148" i="15"/>
  <c r="F1148" i="15"/>
  <c r="I1148" i="15"/>
  <c r="J1125" i="15"/>
  <c r="K1125" i="15"/>
  <c r="L1125" i="15"/>
  <c r="M1125" i="15"/>
  <c r="N1125" i="15"/>
  <c r="O1125" i="15"/>
  <c r="P1125" i="15"/>
  <c r="Q1125" i="15"/>
  <c r="R1125" i="15"/>
  <c r="S1125" i="15"/>
  <c r="T1125" i="15"/>
  <c r="U1125" i="15"/>
  <c r="V1125" i="15"/>
  <c r="W1125" i="15"/>
  <c r="X1125" i="15"/>
  <c r="Y1125" i="15"/>
  <c r="Z1125" i="15"/>
  <c r="AA1125" i="15"/>
  <c r="AB1125" i="15"/>
  <c r="AC1125" i="15"/>
  <c r="AD1125" i="15"/>
  <c r="AE1125" i="15"/>
  <c r="AF1125" i="15"/>
  <c r="AG1125" i="15"/>
  <c r="AH1125" i="15"/>
  <c r="AI1125" i="15"/>
  <c r="AJ1125" i="15"/>
  <c r="AK1125" i="15"/>
  <c r="AL1125" i="15"/>
  <c r="AM1125" i="15"/>
  <c r="AN1125" i="15"/>
  <c r="AO1125" i="15"/>
  <c r="AP1125" i="15"/>
  <c r="AQ1125" i="15"/>
  <c r="AR1125" i="15"/>
  <c r="AS1125" i="15"/>
  <c r="AT1125" i="15"/>
  <c r="AU1125" i="15"/>
  <c r="AV1125" i="15"/>
  <c r="AW1125" i="15"/>
  <c r="AX1125" i="15"/>
  <c r="AY1125" i="15"/>
  <c r="AZ1125" i="15"/>
  <c r="BA1125" i="15"/>
  <c r="BB1125" i="15"/>
  <c r="BC1125" i="15"/>
  <c r="BD1125" i="15"/>
  <c r="BE1125" i="15"/>
  <c r="BF1125" i="15"/>
  <c r="BG1125" i="15"/>
  <c r="BH1125" i="15"/>
  <c r="BI1125" i="15"/>
  <c r="BJ1125" i="15"/>
  <c r="BK1125" i="15"/>
  <c r="BL1125" i="15"/>
  <c r="BM1125" i="15"/>
  <c r="BN1125" i="15"/>
  <c r="BO1125" i="15"/>
  <c r="BP1125" i="15"/>
  <c r="BQ1125" i="15"/>
  <c r="BR1125" i="15"/>
  <c r="BS1125" i="15"/>
  <c r="BT1125" i="15"/>
  <c r="BU1125" i="15"/>
  <c r="BV1125" i="15"/>
  <c r="BW1125" i="15"/>
  <c r="BX1125" i="15"/>
  <c r="BY1125" i="15"/>
  <c r="BZ1125" i="15"/>
  <c r="CA1125" i="15"/>
  <c r="CB1125" i="15"/>
  <c r="CC1125" i="15"/>
  <c r="CD1125" i="15"/>
  <c r="CE1125" i="15"/>
  <c r="CF1125" i="15"/>
  <c r="CG1125" i="15"/>
  <c r="CH1125" i="15"/>
  <c r="CI1125" i="15"/>
  <c r="CJ1125" i="15"/>
  <c r="CK1125" i="15"/>
  <c r="CL1125" i="15"/>
  <c r="CM1125" i="15"/>
  <c r="CN1125" i="15"/>
  <c r="CO1125" i="15"/>
  <c r="CP1125" i="15"/>
  <c r="CQ1125" i="15"/>
  <c r="CR1125" i="15"/>
  <c r="CS1125" i="15"/>
  <c r="CT1125" i="15"/>
  <c r="CU1125" i="15"/>
  <c r="CV1125" i="15"/>
  <c r="CW1125" i="15"/>
  <c r="CX1125" i="15"/>
  <c r="CY1125" i="15"/>
  <c r="CZ1125" i="15"/>
  <c r="DA1125" i="15"/>
  <c r="DB1125" i="15"/>
  <c r="DC1125" i="15"/>
  <c r="DD1125" i="15"/>
  <c r="DE1125" i="15"/>
  <c r="DF1125" i="15"/>
  <c r="DG1125" i="15"/>
  <c r="DH1125" i="15"/>
  <c r="DI1125" i="15"/>
  <c r="DJ1125" i="15"/>
  <c r="DK1125" i="15"/>
  <c r="DL1125" i="15"/>
  <c r="DM1125" i="15"/>
  <c r="DN1125" i="15"/>
  <c r="DO1125" i="15"/>
  <c r="DP1125" i="15"/>
  <c r="DQ1125" i="15"/>
  <c r="DR1125" i="15"/>
  <c r="DS1125" i="15"/>
  <c r="DT1125" i="15"/>
  <c r="DU1125" i="15"/>
  <c r="DV1125" i="15"/>
  <c r="DW1125" i="15"/>
  <c r="DX1125" i="15"/>
  <c r="DY1125" i="15"/>
  <c r="G1125" i="15"/>
  <c r="D1149" i="15"/>
  <c r="E1149" i="15"/>
  <c r="F1149" i="15"/>
  <c r="I1149" i="15"/>
  <c r="J1127" i="15"/>
  <c r="K1127" i="15"/>
  <c r="L1127" i="15"/>
  <c r="M1127" i="15"/>
  <c r="N1127" i="15"/>
  <c r="O1127" i="15"/>
  <c r="P1127" i="15"/>
  <c r="Q1127" i="15"/>
  <c r="R1127" i="15"/>
  <c r="S1127" i="15"/>
  <c r="T1127" i="15"/>
  <c r="U1127" i="15"/>
  <c r="V1127" i="15"/>
  <c r="W1127" i="15"/>
  <c r="X1127" i="15"/>
  <c r="Y1127" i="15"/>
  <c r="Z1127" i="15"/>
  <c r="AA1127" i="15"/>
  <c r="AB1127" i="15"/>
  <c r="AC1127" i="15"/>
  <c r="AD1127" i="15"/>
  <c r="AE1127" i="15"/>
  <c r="AF1127" i="15"/>
  <c r="AG1127" i="15"/>
  <c r="AH1127" i="15"/>
  <c r="AI1127" i="15"/>
  <c r="AJ1127" i="15"/>
  <c r="AK1127" i="15"/>
  <c r="AL1127" i="15"/>
  <c r="AM1127" i="15"/>
  <c r="AN1127" i="15"/>
  <c r="AO1127" i="15"/>
  <c r="AP1127" i="15"/>
  <c r="AQ1127" i="15"/>
  <c r="AR1127" i="15"/>
  <c r="AS1127" i="15"/>
  <c r="AT1127" i="15"/>
  <c r="AU1127" i="15"/>
  <c r="AV1127" i="15"/>
  <c r="AW1127" i="15"/>
  <c r="AX1127" i="15"/>
  <c r="AY1127" i="15"/>
  <c r="AZ1127" i="15"/>
  <c r="BA1127" i="15"/>
  <c r="BB1127" i="15"/>
  <c r="BC1127" i="15"/>
  <c r="BD1127" i="15"/>
  <c r="BE1127" i="15"/>
  <c r="BF1127" i="15"/>
  <c r="BG1127" i="15"/>
  <c r="BH1127" i="15"/>
  <c r="BI1127" i="15"/>
  <c r="BJ1127" i="15"/>
  <c r="BK1127" i="15"/>
  <c r="BL1127" i="15"/>
  <c r="BM1127" i="15"/>
  <c r="BN1127" i="15"/>
  <c r="BO1127" i="15"/>
  <c r="BP1127" i="15"/>
  <c r="BQ1127" i="15"/>
  <c r="BR1127" i="15"/>
  <c r="BS1127" i="15"/>
  <c r="BT1127" i="15"/>
  <c r="BU1127" i="15"/>
  <c r="BV1127" i="15"/>
  <c r="BW1127" i="15"/>
  <c r="BX1127" i="15"/>
  <c r="BY1127" i="15"/>
  <c r="BZ1127" i="15"/>
  <c r="CA1127" i="15"/>
  <c r="CB1127" i="15"/>
  <c r="CC1127" i="15"/>
  <c r="CD1127" i="15"/>
  <c r="CE1127" i="15"/>
  <c r="CF1127" i="15"/>
  <c r="CG1127" i="15"/>
  <c r="CH1127" i="15"/>
  <c r="CI1127" i="15"/>
  <c r="CJ1127" i="15"/>
  <c r="CK1127" i="15"/>
  <c r="CL1127" i="15"/>
  <c r="CM1127" i="15"/>
  <c r="CN1127" i="15"/>
  <c r="CO1127" i="15"/>
  <c r="CP1127" i="15"/>
  <c r="CQ1127" i="15"/>
  <c r="CR1127" i="15"/>
  <c r="CS1127" i="15"/>
  <c r="CT1127" i="15"/>
  <c r="CU1127" i="15"/>
  <c r="CV1127" i="15"/>
  <c r="CW1127" i="15"/>
  <c r="CX1127" i="15"/>
  <c r="CY1127" i="15"/>
  <c r="CZ1127" i="15"/>
  <c r="DA1127" i="15"/>
  <c r="DB1127" i="15"/>
  <c r="DC1127" i="15"/>
  <c r="DD1127" i="15"/>
  <c r="DE1127" i="15"/>
  <c r="DF1127" i="15"/>
  <c r="DG1127" i="15"/>
  <c r="DH1127" i="15"/>
  <c r="DI1127" i="15"/>
  <c r="DJ1127" i="15"/>
  <c r="DK1127" i="15"/>
  <c r="DL1127" i="15"/>
  <c r="DM1127" i="15"/>
  <c r="DN1127" i="15"/>
  <c r="DO1127" i="15"/>
  <c r="DP1127" i="15"/>
  <c r="DQ1127" i="15"/>
  <c r="DR1127" i="15"/>
  <c r="DS1127" i="15"/>
  <c r="DT1127" i="15"/>
  <c r="DU1127" i="15"/>
  <c r="DV1127" i="15"/>
  <c r="DW1127" i="15"/>
  <c r="DX1127" i="15"/>
  <c r="DY1127" i="15"/>
  <c r="G1127" i="15"/>
  <c r="D1151" i="15"/>
  <c r="E1151" i="15"/>
  <c r="F1151" i="15"/>
  <c r="I1151" i="15"/>
  <c r="J1128" i="15"/>
  <c r="K1128" i="15"/>
  <c r="L1128" i="15"/>
  <c r="M1128" i="15"/>
  <c r="N1128" i="15"/>
  <c r="O1128" i="15"/>
  <c r="P1128" i="15"/>
  <c r="Q1128" i="15"/>
  <c r="R1128" i="15"/>
  <c r="S1128" i="15"/>
  <c r="T1128" i="15"/>
  <c r="U1128" i="15"/>
  <c r="V1128" i="15"/>
  <c r="W1128" i="15"/>
  <c r="X1128" i="15"/>
  <c r="Y1128" i="15"/>
  <c r="Z1128" i="15"/>
  <c r="AA1128" i="15"/>
  <c r="AB1128" i="15"/>
  <c r="AC1128" i="15"/>
  <c r="AD1128" i="15"/>
  <c r="AE1128" i="15"/>
  <c r="AF1128" i="15"/>
  <c r="AG1128" i="15"/>
  <c r="AH1128" i="15"/>
  <c r="AI1128" i="15"/>
  <c r="AJ1128" i="15"/>
  <c r="AK1128" i="15"/>
  <c r="AL1128" i="15"/>
  <c r="AM1128" i="15"/>
  <c r="AN1128" i="15"/>
  <c r="AO1128" i="15"/>
  <c r="AP1128" i="15"/>
  <c r="AQ1128" i="15"/>
  <c r="AR1128" i="15"/>
  <c r="AS1128" i="15"/>
  <c r="AT1128" i="15"/>
  <c r="AU1128" i="15"/>
  <c r="AV1128" i="15"/>
  <c r="AW1128" i="15"/>
  <c r="AX1128" i="15"/>
  <c r="AY1128" i="15"/>
  <c r="AZ1128" i="15"/>
  <c r="BA1128" i="15"/>
  <c r="BB1128" i="15"/>
  <c r="BC1128" i="15"/>
  <c r="BD1128" i="15"/>
  <c r="BE1128" i="15"/>
  <c r="BF1128" i="15"/>
  <c r="BG1128" i="15"/>
  <c r="BH1128" i="15"/>
  <c r="BI1128" i="15"/>
  <c r="BJ1128" i="15"/>
  <c r="BK1128" i="15"/>
  <c r="BL1128" i="15"/>
  <c r="BM1128" i="15"/>
  <c r="BN1128" i="15"/>
  <c r="BO1128" i="15"/>
  <c r="BP1128" i="15"/>
  <c r="BQ1128" i="15"/>
  <c r="BR1128" i="15"/>
  <c r="BS1128" i="15"/>
  <c r="BT1128" i="15"/>
  <c r="BU1128" i="15"/>
  <c r="BV1128" i="15"/>
  <c r="BW1128" i="15"/>
  <c r="BX1128" i="15"/>
  <c r="BY1128" i="15"/>
  <c r="BZ1128" i="15"/>
  <c r="CA1128" i="15"/>
  <c r="CB1128" i="15"/>
  <c r="CC1128" i="15"/>
  <c r="CD1128" i="15"/>
  <c r="CE1128" i="15"/>
  <c r="CF1128" i="15"/>
  <c r="CG1128" i="15"/>
  <c r="CH1128" i="15"/>
  <c r="CI1128" i="15"/>
  <c r="CJ1128" i="15"/>
  <c r="CK1128" i="15"/>
  <c r="CL1128" i="15"/>
  <c r="CM1128" i="15"/>
  <c r="CN1128" i="15"/>
  <c r="CO1128" i="15"/>
  <c r="CP1128" i="15"/>
  <c r="CQ1128" i="15"/>
  <c r="CR1128" i="15"/>
  <c r="CS1128" i="15"/>
  <c r="CT1128" i="15"/>
  <c r="CU1128" i="15"/>
  <c r="CV1128" i="15"/>
  <c r="CW1128" i="15"/>
  <c r="CX1128" i="15"/>
  <c r="CY1128" i="15"/>
  <c r="CZ1128" i="15"/>
  <c r="DA1128" i="15"/>
  <c r="DB1128" i="15"/>
  <c r="DC1128" i="15"/>
  <c r="DD1128" i="15"/>
  <c r="DE1128" i="15"/>
  <c r="DF1128" i="15"/>
  <c r="DG1128" i="15"/>
  <c r="DH1128" i="15"/>
  <c r="DI1128" i="15"/>
  <c r="DJ1128" i="15"/>
  <c r="DK1128" i="15"/>
  <c r="DL1128" i="15"/>
  <c r="DM1128" i="15"/>
  <c r="DN1128" i="15"/>
  <c r="DO1128" i="15"/>
  <c r="DP1128" i="15"/>
  <c r="DQ1128" i="15"/>
  <c r="DR1128" i="15"/>
  <c r="DS1128" i="15"/>
  <c r="DT1128" i="15"/>
  <c r="DU1128" i="15"/>
  <c r="DV1128" i="15"/>
  <c r="DW1128" i="15"/>
  <c r="DX1128" i="15"/>
  <c r="DY1128" i="15"/>
  <c r="G1128" i="15"/>
  <c r="D1152" i="15"/>
  <c r="E1152" i="15"/>
  <c r="F1152" i="15"/>
  <c r="I1152" i="15"/>
  <c r="J1129" i="15"/>
  <c r="K1129" i="15"/>
  <c r="L1129" i="15"/>
  <c r="M1129" i="15"/>
  <c r="N1129" i="15"/>
  <c r="O1129" i="15"/>
  <c r="P1129" i="15"/>
  <c r="Q1129" i="15"/>
  <c r="R1129" i="15"/>
  <c r="S1129" i="15"/>
  <c r="T1129" i="15"/>
  <c r="U1129" i="15"/>
  <c r="V1129" i="15"/>
  <c r="W1129" i="15"/>
  <c r="X1129" i="15"/>
  <c r="Y1129" i="15"/>
  <c r="Z1129" i="15"/>
  <c r="AA1129" i="15"/>
  <c r="AB1129" i="15"/>
  <c r="AC1129" i="15"/>
  <c r="AD1129" i="15"/>
  <c r="AE1129" i="15"/>
  <c r="AF1129" i="15"/>
  <c r="AG1129" i="15"/>
  <c r="AH1129" i="15"/>
  <c r="AI1129" i="15"/>
  <c r="AJ1129" i="15"/>
  <c r="AK1129" i="15"/>
  <c r="AL1129" i="15"/>
  <c r="AM1129" i="15"/>
  <c r="AN1129" i="15"/>
  <c r="AO1129" i="15"/>
  <c r="AP1129" i="15"/>
  <c r="AQ1129" i="15"/>
  <c r="AR1129" i="15"/>
  <c r="AS1129" i="15"/>
  <c r="AT1129" i="15"/>
  <c r="AU1129" i="15"/>
  <c r="AV1129" i="15"/>
  <c r="AW1129" i="15"/>
  <c r="AX1129" i="15"/>
  <c r="AY1129" i="15"/>
  <c r="AZ1129" i="15"/>
  <c r="BA1129" i="15"/>
  <c r="BB1129" i="15"/>
  <c r="BC1129" i="15"/>
  <c r="BD1129" i="15"/>
  <c r="BE1129" i="15"/>
  <c r="BF1129" i="15"/>
  <c r="BG1129" i="15"/>
  <c r="BH1129" i="15"/>
  <c r="BI1129" i="15"/>
  <c r="BJ1129" i="15"/>
  <c r="BK1129" i="15"/>
  <c r="BL1129" i="15"/>
  <c r="BM1129" i="15"/>
  <c r="BN1129" i="15"/>
  <c r="BO1129" i="15"/>
  <c r="BP1129" i="15"/>
  <c r="BQ1129" i="15"/>
  <c r="BR1129" i="15"/>
  <c r="BS1129" i="15"/>
  <c r="BT1129" i="15"/>
  <c r="BU1129" i="15"/>
  <c r="BV1129" i="15"/>
  <c r="BW1129" i="15"/>
  <c r="BX1129" i="15"/>
  <c r="BY1129" i="15"/>
  <c r="BZ1129" i="15"/>
  <c r="CA1129" i="15"/>
  <c r="CB1129" i="15"/>
  <c r="CC1129" i="15"/>
  <c r="CD1129" i="15"/>
  <c r="CE1129" i="15"/>
  <c r="CF1129" i="15"/>
  <c r="CG1129" i="15"/>
  <c r="CH1129" i="15"/>
  <c r="CI1129" i="15"/>
  <c r="CJ1129" i="15"/>
  <c r="CK1129" i="15"/>
  <c r="CL1129" i="15"/>
  <c r="CM1129" i="15"/>
  <c r="CN1129" i="15"/>
  <c r="CO1129" i="15"/>
  <c r="CP1129" i="15"/>
  <c r="CQ1129" i="15"/>
  <c r="CR1129" i="15"/>
  <c r="CS1129" i="15"/>
  <c r="CT1129" i="15"/>
  <c r="CU1129" i="15"/>
  <c r="CV1129" i="15"/>
  <c r="CW1129" i="15"/>
  <c r="CX1129" i="15"/>
  <c r="CY1129" i="15"/>
  <c r="CZ1129" i="15"/>
  <c r="DA1129" i="15"/>
  <c r="DB1129" i="15"/>
  <c r="DC1129" i="15"/>
  <c r="DD1129" i="15"/>
  <c r="DE1129" i="15"/>
  <c r="DF1129" i="15"/>
  <c r="DG1129" i="15"/>
  <c r="DH1129" i="15"/>
  <c r="DI1129" i="15"/>
  <c r="DJ1129" i="15"/>
  <c r="DK1129" i="15"/>
  <c r="DL1129" i="15"/>
  <c r="DM1129" i="15"/>
  <c r="DN1129" i="15"/>
  <c r="DO1129" i="15"/>
  <c r="DP1129" i="15"/>
  <c r="DQ1129" i="15"/>
  <c r="DR1129" i="15"/>
  <c r="DS1129" i="15"/>
  <c r="DT1129" i="15"/>
  <c r="DU1129" i="15"/>
  <c r="DV1129" i="15"/>
  <c r="DW1129" i="15"/>
  <c r="DX1129" i="15"/>
  <c r="DY1129" i="15"/>
  <c r="G1129" i="15"/>
  <c r="D1153" i="15"/>
  <c r="E1153" i="15"/>
  <c r="F1153" i="15"/>
  <c r="I1153" i="15"/>
  <c r="I1155" i="15"/>
  <c r="D1159" i="15"/>
  <c r="D1160" i="15"/>
  <c r="D1161" i="15"/>
  <c r="D1163" i="15"/>
  <c r="D1164" i="15"/>
  <c r="D1165" i="15"/>
  <c r="D1167" i="15"/>
  <c r="D1168" i="15"/>
  <c r="D1169" i="15"/>
  <c r="D1171" i="15"/>
  <c r="D1172" i="15"/>
  <c r="D1173" i="15"/>
  <c r="D1175" i="15"/>
  <c r="D1176" i="15"/>
  <c r="D1177" i="15"/>
  <c r="I1159" i="15"/>
  <c r="I1160" i="15"/>
  <c r="I1161" i="15"/>
  <c r="I1163" i="15"/>
  <c r="I1164" i="15"/>
  <c r="I1165" i="15"/>
  <c r="I1167" i="15"/>
  <c r="I1168" i="15"/>
  <c r="I1169" i="15"/>
  <c r="I1171" i="15"/>
  <c r="I1172" i="15"/>
  <c r="I1173" i="15"/>
  <c r="I1175" i="15"/>
  <c r="I1176" i="15"/>
  <c r="I1177" i="15"/>
  <c r="I1179" i="15"/>
  <c r="J1159" i="15"/>
  <c r="K1159" i="15"/>
  <c r="L1159" i="15"/>
  <c r="M1159" i="15"/>
  <c r="N1159" i="15"/>
  <c r="O1159" i="15"/>
  <c r="P1159" i="15"/>
  <c r="Q1159" i="15"/>
  <c r="R1159" i="15"/>
  <c r="S1159" i="15"/>
  <c r="T1159" i="15"/>
  <c r="U1159" i="15"/>
  <c r="V1159" i="15"/>
  <c r="W1159" i="15"/>
  <c r="X1159" i="15"/>
  <c r="Y1159" i="15"/>
  <c r="Z1159" i="15"/>
  <c r="AA1159" i="15"/>
  <c r="AB1159" i="15"/>
  <c r="AC1159" i="15"/>
  <c r="AD1159" i="15"/>
  <c r="AE1159" i="15"/>
  <c r="AF1159" i="15"/>
  <c r="AG1159" i="15"/>
  <c r="AH1159" i="15"/>
  <c r="AI1159" i="15"/>
  <c r="AJ1159" i="15"/>
  <c r="AK1159" i="15"/>
  <c r="AL1159" i="15"/>
  <c r="AM1159" i="15"/>
  <c r="AN1159" i="15"/>
  <c r="AO1159" i="15"/>
  <c r="AP1159" i="15"/>
  <c r="AQ1159" i="15"/>
  <c r="AR1159" i="15"/>
  <c r="AS1159" i="15"/>
  <c r="AT1159" i="15"/>
  <c r="AU1159" i="15"/>
  <c r="AV1159" i="15"/>
  <c r="AW1159" i="15"/>
  <c r="AX1159" i="15"/>
  <c r="AY1159" i="15"/>
  <c r="AZ1159" i="15"/>
  <c r="BA1159" i="15"/>
  <c r="BB1159" i="15"/>
  <c r="BC1159" i="15"/>
  <c r="BD1159" i="15"/>
  <c r="BE1159" i="15"/>
  <c r="BF1159" i="15"/>
  <c r="BG1159" i="15"/>
  <c r="BH1159" i="15"/>
  <c r="BI1159" i="15"/>
  <c r="BJ1159" i="15"/>
  <c r="BK1159" i="15"/>
  <c r="BL1159" i="15"/>
  <c r="BM1159" i="15"/>
  <c r="BN1159" i="15"/>
  <c r="BO1159" i="15"/>
  <c r="BP1159" i="15"/>
  <c r="BQ1159" i="15"/>
  <c r="BR1159" i="15"/>
  <c r="BS1159" i="15"/>
  <c r="BT1159" i="15"/>
  <c r="BU1159" i="15"/>
  <c r="BV1159" i="15"/>
  <c r="BW1159" i="15"/>
  <c r="BX1159" i="15"/>
  <c r="BY1159" i="15"/>
  <c r="BZ1159" i="15"/>
  <c r="CA1159" i="15"/>
  <c r="CB1159" i="15"/>
  <c r="CC1159" i="15"/>
  <c r="CD1159" i="15"/>
  <c r="CE1159" i="15"/>
  <c r="CF1159" i="15"/>
  <c r="CG1159" i="15"/>
  <c r="CH1159" i="15"/>
  <c r="CI1159" i="15"/>
  <c r="CJ1159" i="15"/>
  <c r="CK1159" i="15"/>
  <c r="CL1159" i="15"/>
  <c r="CM1159" i="15"/>
  <c r="CN1159" i="15"/>
  <c r="CO1159" i="15"/>
  <c r="CP1159" i="15"/>
  <c r="CQ1159" i="15"/>
  <c r="CR1159" i="15"/>
  <c r="CS1159" i="15"/>
  <c r="CT1159" i="15"/>
  <c r="CU1159" i="15"/>
  <c r="CV1159" i="15"/>
  <c r="CW1159" i="15"/>
  <c r="CX1159" i="15"/>
  <c r="CY1159" i="15"/>
  <c r="CZ1159" i="15"/>
  <c r="DA1159" i="15"/>
  <c r="DB1159" i="15"/>
  <c r="DC1159" i="15"/>
  <c r="DD1159" i="15"/>
  <c r="DE1159" i="15"/>
  <c r="DF1159" i="15"/>
  <c r="DG1159" i="15"/>
  <c r="DH1159" i="15"/>
  <c r="DI1159" i="15"/>
  <c r="DJ1159" i="15"/>
  <c r="DK1159" i="15"/>
  <c r="DL1159" i="15"/>
  <c r="DM1159" i="15"/>
  <c r="DN1159" i="15"/>
  <c r="DO1159" i="15"/>
  <c r="DP1159" i="15"/>
  <c r="DQ1159" i="15"/>
  <c r="DR1159" i="15"/>
  <c r="DS1159" i="15"/>
  <c r="DT1159" i="15"/>
  <c r="DU1159" i="15"/>
  <c r="DV1159" i="15"/>
  <c r="DW1159" i="15"/>
  <c r="DX1159" i="15"/>
  <c r="DY1159" i="15"/>
  <c r="G1159" i="15"/>
  <c r="D1183" i="15"/>
  <c r="E1183" i="15"/>
  <c r="F1183" i="15"/>
  <c r="I1183" i="15"/>
  <c r="J1160" i="15"/>
  <c r="K1160" i="15"/>
  <c r="L1160" i="15"/>
  <c r="M1160" i="15"/>
  <c r="N1160" i="15"/>
  <c r="O1160" i="15"/>
  <c r="P1160" i="15"/>
  <c r="Q1160" i="15"/>
  <c r="R1160" i="15"/>
  <c r="S1160" i="15"/>
  <c r="T1160" i="15"/>
  <c r="U1160" i="15"/>
  <c r="V1160" i="15"/>
  <c r="W1160" i="15"/>
  <c r="X1160" i="15"/>
  <c r="Y1160" i="15"/>
  <c r="Z1160" i="15"/>
  <c r="AA1160" i="15"/>
  <c r="AB1160" i="15"/>
  <c r="AC1160" i="15"/>
  <c r="AD1160" i="15"/>
  <c r="AE1160" i="15"/>
  <c r="AF1160" i="15"/>
  <c r="AG1160" i="15"/>
  <c r="AH1160" i="15"/>
  <c r="AI1160" i="15"/>
  <c r="AJ1160" i="15"/>
  <c r="AK1160" i="15"/>
  <c r="AL1160" i="15"/>
  <c r="AM1160" i="15"/>
  <c r="AN1160" i="15"/>
  <c r="AO1160" i="15"/>
  <c r="AP1160" i="15"/>
  <c r="AQ1160" i="15"/>
  <c r="AR1160" i="15"/>
  <c r="AS1160" i="15"/>
  <c r="AT1160" i="15"/>
  <c r="AU1160" i="15"/>
  <c r="AV1160" i="15"/>
  <c r="AW1160" i="15"/>
  <c r="AX1160" i="15"/>
  <c r="AY1160" i="15"/>
  <c r="AZ1160" i="15"/>
  <c r="BA1160" i="15"/>
  <c r="BB1160" i="15"/>
  <c r="BC1160" i="15"/>
  <c r="BD1160" i="15"/>
  <c r="BE1160" i="15"/>
  <c r="BF1160" i="15"/>
  <c r="BG1160" i="15"/>
  <c r="BH1160" i="15"/>
  <c r="BI1160" i="15"/>
  <c r="BJ1160" i="15"/>
  <c r="BK1160" i="15"/>
  <c r="BL1160" i="15"/>
  <c r="BM1160" i="15"/>
  <c r="BN1160" i="15"/>
  <c r="BO1160" i="15"/>
  <c r="BP1160" i="15"/>
  <c r="BQ1160" i="15"/>
  <c r="BR1160" i="15"/>
  <c r="BS1160" i="15"/>
  <c r="BT1160" i="15"/>
  <c r="BU1160" i="15"/>
  <c r="BV1160" i="15"/>
  <c r="BW1160" i="15"/>
  <c r="BX1160" i="15"/>
  <c r="BY1160" i="15"/>
  <c r="BZ1160" i="15"/>
  <c r="CA1160" i="15"/>
  <c r="CB1160" i="15"/>
  <c r="CC1160" i="15"/>
  <c r="CD1160" i="15"/>
  <c r="CE1160" i="15"/>
  <c r="CF1160" i="15"/>
  <c r="CG1160" i="15"/>
  <c r="CH1160" i="15"/>
  <c r="CI1160" i="15"/>
  <c r="CJ1160" i="15"/>
  <c r="CK1160" i="15"/>
  <c r="CL1160" i="15"/>
  <c r="CM1160" i="15"/>
  <c r="CN1160" i="15"/>
  <c r="CO1160" i="15"/>
  <c r="CP1160" i="15"/>
  <c r="CQ1160" i="15"/>
  <c r="CR1160" i="15"/>
  <c r="CS1160" i="15"/>
  <c r="CT1160" i="15"/>
  <c r="CU1160" i="15"/>
  <c r="CV1160" i="15"/>
  <c r="CW1160" i="15"/>
  <c r="CX1160" i="15"/>
  <c r="CY1160" i="15"/>
  <c r="CZ1160" i="15"/>
  <c r="DA1160" i="15"/>
  <c r="DB1160" i="15"/>
  <c r="DC1160" i="15"/>
  <c r="DD1160" i="15"/>
  <c r="DE1160" i="15"/>
  <c r="DF1160" i="15"/>
  <c r="DG1160" i="15"/>
  <c r="DH1160" i="15"/>
  <c r="DI1160" i="15"/>
  <c r="DJ1160" i="15"/>
  <c r="DK1160" i="15"/>
  <c r="DL1160" i="15"/>
  <c r="DM1160" i="15"/>
  <c r="DN1160" i="15"/>
  <c r="DO1160" i="15"/>
  <c r="DP1160" i="15"/>
  <c r="DQ1160" i="15"/>
  <c r="DR1160" i="15"/>
  <c r="DS1160" i="15"/>
  <c r="DT1160" i="15"/>
  <c r="DU1160" i="15"/>
  <c r="DV1160" i="15"/>
  <c r="DW1160" i="15"/>
  <c r="DX1160" i="15"/>
  <c r="DY1160" i="15"/>
  <c r="G1160" i="15"/>
  <c r="D1184" i="15"/>
  <c r="E1184" i="15"/>
  <c r="F1184" i="15"/>
  <c r="I1184" i="15"/>
  <c r="J1161" i="15"/>
  <c r="K1161" i="15"/>
  <c r="L1161" i="15"/>
  <c r="M1161" i="15"/>
  <c r="N1161" i="15"/>
  <c r="O1161" i="15"/>
  <c r="P1161" i="15"/>
  <c r="Q1161" i="15"/>
  <c r="R1161" i="15"/>
  <c r="S1161" i="15"/>
  <c r="T1161" i="15"/>
  <c r="U1161" i="15"/>
  <c r="V1161" i="15"/>
  <c r="W1161" i="15"/>
  <c r="X1161" i="15"/>
  <c r="Y1161" i="15"/>
  <c r="Z1161" i="15"/>
  <c r="AA1161" i="15"/>
  <c r="AB1161" i="15"/>
  <c r="AC1161" i="15"/>
  <c r="AD1161" i="15"/>
  <c r="AE1161" i="15"/>
  <c r="AF1161" i="15"/>
  <c r="AG1161" i="15"/>
  <c r="AH1161" i="15"/>
  <c r="AI1161" i="15"/>
  <c r="AJ1161" i="15"/>
  <c r="AK1161" i="15"/>
  <c r="AL1161" i="15"/>
  <c r="AM1161" i="15"/>
  <c r="AN1161" i="15"/>
  <c r="AO1161" i="15"/>
  <c r="AP1161" i="15"/>
  <c r="AQ1161" i="15"/>
  <c r="AR1161" i="15"/>
  <c r="AS1161" i="15"/>
  <c r="AT1161" i="15"/>
  <c r="AU1161" i="15"/>
  <c r="AV1161" i="15"/>
  <c r="AW1161" i="15"/>
  <c r="AX1161" i="15"/>
  <c r="AY1161" i="15"/>
  <c r="AZ1161" i="15"/>
  <c r="BA1161" i="15"/>
  <c r="BB1161" i="15"/>
  <c r="BC1161" i="15"/>
  <c r="BD1161" i="15"/>
  <c r="BE1161" i="15"/>
  <c r="BF1161" i="15"/>
  <c r="BG1161" i="15"/>
  <c r="BH1161" i="15"/>
  <c r="BI1161" i="15"/>
  <c r="BJ1161" i="15"/>
  <c r="BK1161" i="15"/>
  <c r="BL1161" i="15"/>
  <c r="BM1161" i="15"/>
  <c r="BN1161" i="15"/>
  <c r="BO1161" i="15"/>
  <c r="BP1161" i="15"/>
  <c r="BQ1161" i="15"/>
  <c r="BR1161" i="15"/>
  <c r="BS1161" i="15"/>
  <c r="BT1161" i="15"/>
  <c r="BU1161" i="15"/>
  <c r="BV1161" i="15"/>
  <c r="BW1161" i="15"/>
  <c r="BX1161" i="15"/>
  <c r="BY1161" i="15"/>
  <c r="BZ1161" i="15"/>
  <c r="CA1161" i="15"/>
  <c r="CB1161" i="15"/>
  <c r="CC1161" i="15"/>
  <c r="CD1161" i="15"/>
  <c r="CE1161" i="15"/>
  <c r="CF1161" i="15"/>
  <c r="CG1161" i="15"/>
  <c r="CH1161" i="15"/>
  <c r="CI1161" i="15"/>
  <c r="CJ1161" i="15"/>
  <c r="CK1161" i="15"/>
  <c r="CL1161" i="15"/>
  <c r="CM1161" i="15"/>
  <c r="CN1161" i="15"/>
  <c r="CO1161" i="15"/>
  <c r="CP1161" i="15"/>
  <c r="CQ1161" i="15"/>
  <c r="CR1161" i="15"/>
  <c r="CS1161" i="15"/>
  <c r="CT1161" i="15"/>
  <c r="CU1161" i="15"/>
  <c r="CV1161" i="15"/>
  <c r="CW1161" i="15"/>
  <c r="CX1161" i="15"/>
  <c r="CY1161" i="15"/>
  <c r="CZ1161" i="15"/>
  <c r="DA1161" i="15"/>
  <c r="DB1161" i="15"/>
  <c r="DC1161" i="15"/>
  <c r="DD1161" i="15"/>
  <c r="DE1161" i="15"/>
  <c r="DF1161" i="15"/>
  <c r="DG1161" i="15"/>
  <c r="DH1161" i="15"/>
  <c r="DI1161" i="15"/>
  <c r="DJ1161" i="15"/>
  <c r="DK1161" i="15"/>
  <c r="DL1161" i="15"/>
  <c r="DM1161" i="15"/>
  <c r="DN1161" i="15"/>
  <c r="DO1161" i="15"/>
  <c r="DP1161" i="15"/>
  <c r="DQ1161" i="15"/>
  <c r="DR1161" i="15"/>
  <c r="DS1161" i="15"/>
  <c r="DT1161" i="15"/>
  <c r="DU1161" i="15"/>
  <c r="DV1161" i="15"/>
  <c r="DW1161" i="15"/>
  <c r="DX1161" i="15"/>
  <c r="DY1161" i="15"/>
  <c r="G1161" i="15"/>
  <c r="D1185" i="15"/>
  <c r="E1185" i="15"/>
  <c r="F1185" i="15"/>
  <c r="I1185" i="15"/>
  <c r="J1163" i="15"/>
  <c r="K1163" i="15"/>
  <c r="L1163" i="15"/>
  <c r="M1163" i="15"/>
  <c r="N1163" i="15"/>
  <c r="O1163" i="15"/>
  <c r="P1163" i="15"/>
  <c r="Q1163" i="15"/>
  <c r="R1163" i="15"/>
  <c r="S1163" i="15"/>
  <c r="T1163" i="15"/>
  <c r="U1163" i="15"/>
  <c r="V1163" i="15"/>
  <c r="W1163" i="15"/>
  <c r="X1163" i="15"/>
  <c r="Y1163" i="15"/>
  <c r="Z1163" i="15"/>
  <c r="AA1163" i="15"/>
  <c r="AB1163" i="15"/>
  <c r="AC1163" i="15"/>
  <c r="AD1163" i="15"/>
  <c r="AE1163" i="15"/>
  <c r="AF1163" i="15"/>
  <c r="AG1163" i="15"/>
  <c r="AH1163" i="15"/>
  <c r="AI1163" i="15"/>
  <c r="AJ1163" i="15"/>
  <c r="AK1163" i="15"/>
  <c r="AL1163" i="15"/>
  <c r="AM1163" i="15"/>
  <c r="AN1163" i="15"/>
  <c r="AO1163" i="15"/>
  <c r="AP1163" i="15"/>
  <c r="AQ1163" i="15"/>
  <c r="AR1163" i="15"/>
  <c r="AS1163" i="15"/>
  <c r="AT1163" i="15"/>
  <c r="AU1163" i="15"/>
  <c r="AV1163" i="15"/>
  <c r="AW1163" i="15"/>
  <c r="AX1163" i="15"/>
  <c r="AY1163" i="15"/>
  <c r="AZ1163" i="15"/>
  <c r="BA1163" i="15"/>
  <c r="BB1163" i="15"/>
  <c r="BC1163" i="15"/>
  <c r="BD1163" i="15"/>
  <c r="BE1163" i="15"/>
  <c r="BF1163" i="15"/>
  <c r="BG1163" i="15"/>
  <c r="BH1163" i="15"/>
  <c r="BI1163" i="15"/>
  <c r="BJ1163" i="15"/>
  <c r="BK1163" i="15"/>
  <c r="BL1163" i="15"/>
  <c r="BM1163" i="15"/>
  <c r="BN1163" i="15"/>
  <c r="BO1163" i="15"/>
  <c r="BP1163" i="15"/>
  <c r="BQ1163" i="15"/>
  <c r="BR1163" i="15"/>
  <c r="BS1163" i="15"/>
  <c r="BT1163" i="15"/>
  <c r="BU1163" i="15"/>
  <c r="BV1163" i="15"/>
  <c r="BW1163" i="15"/>
  <c r="BX1163" i="15"/>
  <c r="BY1163" i="15"/>
  <c r="BZ1163" i="15"/>
  <c r="CA1163" i="15"/>
  <c r="CB1163" i="15"/>
  <c r="CC1163" i="15"/>
  <c r="CD1163" i="15"/>
  <c r="CE1163" i="15"/>
  <c r="CF1163" i="15"/>
  <c r="CG1163" i="15"/>
  <c r="CH1163" i="15"/>
  <c r="CI1163" i="15"/>
  <c r="CJ1163" i="15"/>
  <c r="CK1163" i="15"/>
  <c r="CL1163" i="15"/>
  <c r="CM1163" i="15"/>
  <c r="CN1163" i="15"/>
  <c r="CO1163" i="15"/>
  <c r="CP1163" i="15"/>
  <c r="CQ1163" i="15"/>
  <c r="CR1163" i="15"/>
  <c r="CS1163" i="15"/>
  <c r="CT1163" i="15"/>
  <c r="CU1163" i="15"/>
  <c r="CV1163" i="15"/>
  <c r="CW1163" i="15"/>
  <c r="CX1163" i="15"/>
  <c r="CY1163" i="15"/>
  <c r="CZ1163" i="15"/>
  <c r="DA1163" i="15"/>
  <c r="DB1163" i="15"/>
  <c r="DC1163" i="15"/>
  <c r="DD1163" i="15"/>
  <c r="DE1163" i="15"/>
  <c r="DF1163" i="15"/>
  <c r="DG1163" i="15"/>
  <c r="DH1163" i="15"/>
  <c r="DI1163" i="15"/>
  <c r="DJ1163" i="15"/>
  <c r="DK1163" i="15"/>
  <c r="DL1163" i="15"/>
  <c r="DM1163" i="15"/>
  <c r="DN1163" i="15"/>
  <c r="DO1163" i="15"/>
  <c r="DP1163" i="15"/>
  <c r="DQ1163" i="15"/>
  <c r="DR1163" i="15"/>
  <c r="DS1163" i="15"/>
  <c r="DT1163" i="15"/>
  <c r="DU1163" i="15"/>
  <c r="DV1163" i="15"/>
  <c r="DW1163" i="15"/>
  <c r="DX1163" i="15"/>
  <c r="DY1163" i="15"/>
  <c r="G1163" i="15"/>
  <c r="D1187" i="15"/>
  <c r="E1187" i="15"/>
  <c r="F1187" i="15"/>
  <c r="I1187" i="15"/>
  <c r="J1164" i="15"/>
  <c r="K1164" i="15"/>
  <c r="L1164" i="15"/>
  <c r="M1164" i="15"/>
  <c r="N1164" i="15"/>
  <c r="O1164" i="15"/>
  <c r="P1164" i="15"/>
  <c r="Q1164" i="15"/>
  <c r="R1164" i="15"/>
  <c r="S1164" i="15"/>
  <c r="T1164" i="15"/>
  <c r="U1164" i="15"/>
  <c r="V1164" i="15"/>
  <c r="W1164" i="15"/>
  <c r="X1164" i="15"/>
  <c r="Y1164" i="15"/>
  <c r="Z1164" i="15"/>
  <c r="AA1164" i="15"/>
  <c r="AB1164" i="15"/>
  <c r="AC1164" i="15"/>
  <c r="AD1164" i="15"/>
  <c r="AE1164" i="15"/>
  <c r="AF1164" i="15"/>
  <c r="AG1164" i="15"/>
  <c r="AH1164" i="15"/>
  <c r="AI1164" i="15"/>
  <c r="AJ1164" i="15"/>
  <c r="AK1164" i="15"/>
  <c r="AL1164" i="15"/>
  <c r="AM1164" i="15"/>
  <c r="AN1164" i="15"/>
  <c r="AO1164" i="15"/>
  <c r="AP1164" i="15"/>
  <c r="AQ1164" i="15"/>
  <c r="AR1164" i="15"/>
  <c r="AS1164" i="15"/>
  <c r="AT1164" i="15"/>
  <c r="AU1164" i="15"/>
  <c r="AV1164" i="15"/>
  <c r="AW1164" i="15"/>
  <c r="AX1164" i="15"/>
  <c r="AY1164" i="15"/>
  <c r="AZ1164" i="15"/>
  <c r="BA1164" i="15"/>
  <c r="BB1164" i="15"/>
  <c r="BC1164" i="15"/>
  <c r="BD1164" i="15"/>
  <c r="BE1164" i="15"/>
  <c r="BF1164" i="15"/>
  <c r="BG1164" i="15"/>
  <c r="BH1164" i="15"/>
  <c r="BI1164" i="15"/>
  <c r="BJ1164" i="15"/>
  <c r="BK1164" i="15"/>
  <c r="BL1164" i="15"/>
  <c r="BM1164" i="15"/>
  <c r="BN1164" i="15"/>
  <c r="BO1164" i="15"/>
  <c r="BP1164" i="15"/>
  <c r="BQ1164" i="15"/>
  <c r="BR1164" i="15"/>
  <c r="BS1164" i="15"/>
  <c r="BT1164" i="15"/>
  <c r="BU1164" i="15"/>
  <c r="BV1164" i="15"/>
  <c r="BW1164" i="15"/>
  <c r="BX1164" i="15"/>
  <c r="BY1164" i="15"/>
  <c r="BZ1164" i="15"/>
  <c r="CA1164" i="15"/>
  <c r="CB1164" i="15"/>
  <c r="CC1164" i="15"/>
  <c r="CD1164" i="15"/>
  <c r="CE1164" i="15"/>
  <c r="CF1164" i="15"/>
  <c r="CG1164" i="15"/>
  <c r="CH1164" i="15"/>
  <c r="CI1164" i="15"/>
  <c r="CJ1164" i="15"/>
  <c r="CK1164" i="15"/>
  <c r="CL1164" i="15"/>
  <c r="CM1164" i="15"/>
  <c r="CN1164" i="15"/>
  <c r="CO1164" i="15"/>
  <c r="CP1164" i="15"/>
  <c r="CQ1164" i="15"/>
  <c r="CR1164" i="15"/>
  <c r="CS1164" i="15"/>
  <c r="CT1164" i="15"/>
  <c r="CU1164" i="15"/>
  <c r="CV1164" i="15"/>
  <c r="CW1164" i="15"/>
  <c r="CX1164" i="15"/>
  <c r="CY1164" i="15"/>
  <c r="CZ1164" i="15"/>
  <c r="DA1164" i="15"/>
  <c r="DB1164" i="15"/>
  <c r="DC1164" i="15"/>
  <c r="DD1164" i="15"/>
  <c r="DE1164" i="15"/>
  <c r="DF1164" i="15"/>
  <c r="DG1164" i="15"/>
  <c r="DH1164" i="15"/>
  <c r="DI1164" i="15"/>
  <c r="DJ1164" i="15"/>
  <c r="DK1164" i="15"/>
  <c r="DL1164" i="15"/>
  <c r="DM1164" i="15"/>
  <c r="DN1164" i="15"/>
  <c r="DO1164" i="15"/>
  <c r="DP1164" i="15"/>
  <c r="DQ1164" i="15"/>
  <c r="DR1164" i="15"/>
  <c r="DS1164" i="15"/>
  <c r="DT1164" i="15"/>
  <c r="DU1164" i="15"/>
  <c r="DV1164" i="15"/>
  <c r="DW1164" i="15"/>
  <c r="DX1164" i="15"/>
  <c r="DY1164" i="15"/>
  <c r="G1164" i="15"/>
  <c r="D1188" i="15"/>
  <c r="E1188" i="15"/>
  <c r="F1188" i="15"/>
  <c r="I1188" i="15"/>
  <c r="J1165" i="15"/>
  <c r="K1165" i="15"/>
  <c r="L1165" i="15"/>
  <c r="M1165" i="15"/>
  <c r="N1165" i="15"/>
  <c r="O1165" i="15"/>
  <c r="P1165" i="15"/>
  <c r="Q1165" i="15"/>
  <c r="R1165" i="15"/>
  <c r="S1165" i="15"/>
  <c r="T1165" i="15"/>
  <c r="U1165" i="15"/>
  <c r="V1165" i="15"/>
  <c r="W1165" i="15"/>
  <c r="X1165" i="15"/>
  <c r="Y1165" i="15"/>
  <c r="Z1165" i="15"/>
  <c r="AA1165" i="15"/>
  <c r="AB1165" i="15"/>
  <c r="AC1165" i="15"/>
  <c r="AD1165" i="15"/>
  <c r="AE1165" i="15"/>
  <c r="AF1165" i="15"/>
  <c r="AG1165" i="15"/>
  <c r="AH1165" i="15"/>
  <c r="AI1165" i="15"/>
  <c r="AJ1165" i="15"/>
  <c r="AK1165" i="15"/>
  <c r="AL1165" i="15"/>
  <c r="AM1165" i="15"/>
  <c r="AN1165" i="15"/>
  <c r="AO1165" i="15"/>
  <c r="AP1165" i="15"/>
  <c r="AQ1165" i="15"/>
  <c r="AR1165" i="15"/>
  <c r="AS1165" i="15"/>
  <c r="AT1165" i="15"/>
  <c r="AU1165" i="15"/>
  <c r="AV1165" i="15"/>
  <c r="AW1165" i="15"/>
  <c r="AX1165" i="15"/>
  <c r="AY1165" i="15"/>
  <c r="AZ1165" i="15"/>
  <c r="BA1165" i="15"/>
  <c r="BB1165" i="15"/>
  <c r="BC1165" i="15"/>
  <c r="BD1165" i="15"/>
  <c r="BE1165" i="15"/>
  <c r="BF1165" i="15"/>
  <c r="BG1165" i="15"/>
  <c r="BH1165" i="15"/>
  <c r="BI1165" i="15"/>
  <c r="BJ1165" i="15"/>
  <c r="BK1165" i="15"/>
  <c r="BL1165" i="15"/>
  <c r="BM1165" i="15"/>
  <c r="BN1165" i="15"/>
  <c r="BO1165" i="15"/>
  <c r="BP1165" i="15"/>
  <c r="BQ1165" i="15"/>
  <c r="BR1165" i="15"/>
  <c r="BS1165" i="15"/>
  <c r="BT1165" i="15"/>
  <c r="BU1165" i="15"/>
  <c r="BV1165" i="15"/>
  <c r="BW1165" i="15"/>
  <c r="BX1165" i="15"/>
  <c r="BY1165" i="15"/>
  <c r="BZ1165" i="15"/>
  <c r="CA1165" i="15"/>
  <c r="CB1165" i="15"/>
  <c r="CC1165" i="15"/>
  <c r="CD1165" i="15"/>
  <c r="CE1165" i="15"/>
  <c r="CF1165" i="15"/>
  <c r="CG1165" i="15"/>
  <c r="CH1165" i="15"/>
  <c r="CI1165" i="15"/>
  <c r="CJ1165" i="15"/>
  <c r="CK1165" i="15"/>
  <c r="CL1165" i="15"/>
  <c r="CM1165" i="15"/>
  <c r="CN1165" i="15"/>
  <c r="CO1165" i="15"/>
  <c r="CP1165" i="15"/>
  <c r="CQ1165" i="15"/>
  <c r="CR1165" i="15"/>
  <c r="CS1165" i="15"/>
  <c r="CT1165" i="15"/>
  <c r="CU1165" i="15"/>
  <c r="CV1165" i="15"/>
  <c r="CW1165" i="15"/>
  <c r="CX1165" i="15"/>
  <c r="CY1165" i="15"/>
  <c r="CZ1165" i="15"/>
  <c r="DA1165" i="15"/>
  <c r="DB1165" i="15"/>
  <c r="DC1165" i="15"/>
  <c r="DD1165" i="15"/>
  <c r="DE1165" i="15"/>
  <c r="DF1165" i="15"/>
  <c r="DG1165" i="15"/>
  <c r="DH1165" i="15"/>
  <c r="DI1165" i="15"/>
  <c r="DJ1165" i="15"/>
  <c r="DK1165" i="15"/>
  <c r="DL1165" i="15"/>
  <c r="DM1165" i="15"/>
  <c r="DN1165" i="15"/>
  <c r="DO1165" i="15"/>
  <c r="DP1165" i="15"/>
  <c r="DQ1165" i="15"/>
  <c r="DR1165" i="15"/>
  <c r="DS1165" i="15"/>
  <c r="DT1165" i="15"/>
  <c r="DU1165" i="15"/>
  <c r="DV1165" i="15"/>
  <c r="DW1165" i="15"/>
  <c r="DX1165" i="15"/>
  <c r="DY1165" i="15"/>
  <c r="G1165" i="15"/>
  <c r="D1189" i="15"/>
  <c r="E1189" i="15"/>
  <c r="F1189" i="15"/>
  <c r="I1189" i="15"/>
  <c r="J1167" i="15"/>
  <c r="K1167" i="15"/>
  <c r="L1167" i="15"/>
  <c r="M1167" i="15"/>
  <c r="N1167" i="15"/>
  <c r="O1167" i="15"/>
  <c r="P1167" i="15"/>
  <c r="Q1167" i="15"/>
  <c r="R1167" i="15"/>
  <c r="S1167" i="15"/>
  <c r="T1167" i="15"/>
  <c r="U1167" i="15"/>
  <c r="V1167" i="15"/>
  <c r="W1167" i="15"/>
  <c r="X1167" i="15"/>
  <c r="Y1167" i="15"/>
  <c r="Z1167" i="15"/>
  <c r="AA1167" i="15"/>
  <c r="AB1167" i="15"/>
  <c r="AC1167" i="15"/>
  <c r="AD1167" i="15"/>
  <c r="AE1167" i="15"/>
  <c r="AF1167" i="15"/>
  <c r="AG1167" i="15"/>
  <c r="AH1167" i="15"/>
  <c r="AI1167" i="15"/>
  <c r="AJ1167" i="15"/>
  <c r="AK1167" i="15"/>
  <c r="AL1167" i="15"/>
  <c r="AM1167" i="15"/>
  <c r="AN1167" i="15"/>
  <c r="AO1167" i="15"/>
  <c r="AP1167" i="15"/>
  <c r="AQ1167" i="15"/>
  <c r="AR1167" i="15"/>
  <c r="AS1167" i="15"/>
  <c r="AT1167" i="15"/>
  <c r="AU1167" i="15"/>
  <c r="AV1167" i="15"/>
  <c r="AW1167" i="15"/>
  <c r="AX1167" i="15"/>
  <c r="AY1167" i="15"/>
  <c r="AZ1167" i="15"/>
  <c r="BA1167" i="15"/>
  <c r="BB1167" i="15"/>
  <c r="BC1167" i="15"/>
  <c r="BD1167" i="15"/>
  <c r="BE1167" i="15"/>
  <c r="BF1167" i="15"/>
  <c r="BG1167" i="15"/>
  <c r="BH1167" i="15"/>
  <c r="BI1167" i="15"/>
  <c r="BJ1167" i="15"/>
  <c r="BK1167" i="15"/>
  <c r="BL1167" i="15"/>
  <c r="BM1167" i="15"/>
  <c r="BN1167" i="15"/>
  <c r="BO1167" i="15"/>
  <c r="BP1167" i="15"/>
  <c r="BQ1167" i="15"/>
  <c r="BR1167" i="15"/>
  <c r="BS1167" i="15"/>
  <c r="BT1167" i="15"/>
  <c r="BU1167" i="15"/>
  <c r="BV1167" i="15"/>
  <c r="BW1167" i="15"/>
  <c r="BX1167" i="15"/>
  <c r="BY1167" i="15"/>
  <c r="BZ1167" i="15"/>
  <c r="CA1167" i="15"/>
  <c r="CB1167" i="15"/>
  <c r="CC1167" i="15"/>
  <c r="CD1167" i="15"/>
  <c r="CE1167" i="15"/>
  <c r="CF1167" i="15"/>
  <c r="CG1167" i="15"/>
  <c r="CH1167" i="15"/>
  <c r="CI1167" i="15"/>
  <c r="CJ1167" i="15"/>
  <c r="CK1167" i="15"/>
  <c r="CL1167" i="15"/>
  <c r="CM1167" i="15"/>
  <c r="CN1167" i="15"/>
  <c r="CO1167" i="15"/>
  <c r="CP1167" i="15"/>
  <c r="CQ1167" i="15"/>
  <c r="CR1167" i="15"/>
  <c r="CS1167" i="15"/>
  <c r="CT1167" i="15"/>
  <c r="CU1167" i="15"/>
  <c r="CV1167" i="15"/>
  <c r="CW1167" i="15"/>
  <c r="CX1167" i="15"/>
  <c r="CY1167" i="15"/>
  <c r="CZ1167" i="15"/>
  <c r="DA1167" i="15"/>
  <c r="DB1167" i="15"/>
  <c r="DC1167" i="15"/>
  <c r="DD1167" i="15"/>
  <c r="DE1167" i="15"/>
  <c r="DF1167" i="15"/>
  <c r="DG1167" i="15"/>
  <c r="DH1167" i="15"/>
  <c r="DI1167" i="15"/>
  <c r="DJ1167" i="15"/>
  <c r="DK1167" i="15"/>
  <c r="DL1167" i="15"/>
  <c r="DM1167" i="15"/>
  <c r="DN1167" i="15"/>
  <c r="DO1167" i="15"/>
  <c r="DP1167" i="15"/>
  <c r="DQ1167" i="15"/>
  <c r="DR1167" i="15"/>
  <c r="DS1167" i="15"/>
  <c r="DT1167" i="15"/>
  <c r="DU1167" i="15"/>
  <c r="DV1167" i="15"/>
  <c r="DW1167" i="15"/>
  <c r="DX1167" i="15"/>
  <c r="DY1167" i="15"/>
  <c r="G1167" i="15"/>
  <c r="D1191" i="15"/>
  <c r="E1191" i="15"/>
  <c r="F1191" i="15"/>
  <c r="I1191" i="15"/>
  <c r="J1168" i="15"/>
  <c r="K1168" i="15"/>
  <c r="L1168" i="15"/>
  <c r="M1168" i="15"/>
  <c r="N1168" i="15"/>
  <c r="O1168" i="15"/>
  <c r="P1168" i="15"/>
  <c r="Q1168" i="15"/>
  <c r="R1168" i="15"/>
  <c r="S1168" i="15"/>
  <c r="T1168" i="15"/>
  <c r="U1168" i="15"/>
  <c r="V1168" i="15"/>
  <c r="W1168" i="15"/>
  <c r="X1168" i="15"/>
  <c r="Y1168" i="15"/>
  <c r="Z1168" i="15"/>
  <c r="AA1168" i="15"/>
  <c r="AB1168" i="15"/>
  <c r="AC1168" i="15"/>
  <c r="AD1168" i="15"/>
  <c r="AE1168" i="15"/>
  <c r="AF1168" i="15"/>
  <c r="AG1168" i="15"/>
  <c r="AH1168" i="15"/>
  <c r="AI1168" i="15"/>
  <c r="AJ1168" i="15"/>
  <c r="AK1168" i="15"/>
  <c r="AL1168" i="15"/>
  <c r="AM1168" i="15"/>
  <c r="AN1168" i="15"/>
  <c r="AO1168" i="15"/>
  <c r="AP1168" i="15"/>
  <c r="AQ1168" i="15"/>
  <c r="AR1168" i="15"/>
  <c r="AS1168" i="15"/>
  <c r="AT1168" i="15"/>
  <c r="AU1168" i="15"/>
  <c r="AV1168" i="15"/>
  <c r="AW1168" i="15"/>
  <c r="AX1168" i="15"/>
  <c r="AY1168" i="15"/>
  <c r="AZ1168" i="15"/>
  <c r="BA1168" i="15"/>
  <c r="BB1168" i="15"/>
  <c r="BC1168" i="15"/>
  <c r="BD1168" i="15"/>
  <c r="BE1168" i="15"/>
  <c r="BF1168" i="15"/>
  <c r="BG1168" i="15"/>
  <c r="BH1168" i="15"/>
  <c r="BI1168" i="15"/>
  <c r="BJ1168" i="15"/>
  <c r="BK1168" i="15"/>
  <c r="BL1168" i="15"/>
  <c r="BM1168" i="15"/>
  <c r="BN1168" i="15"/>
  <c r="BO1168" i="15"/>
  <c r="BP1168" i="15"/>
  <c r="BQ1168" i="15"/>
  <c r="BR1168" i="15"/>
  <c r="BS1168" i="15"/>
  <c r="BT1168" i="15"/>
  <c r="BU1168" i="15"/>
  <c r="BV1168" i="15"/>
  <c r="BW1168" i="15"/>
  <c r="BX1168" i="15"/>
  <c r="BY1168" i="15"/>
  <c r="BZ1168" i="15"/>
  <c r="CA1168" i="15"/>
  <c r="CB1168" i="15"/>
  <c r="CC1168" i="15"/>
  <c r="CD1168" i="15"/>
  <c r="CE1168" i="15"/>
  <c r="CF1168" i="15"/>
  <c r="CG1168" i="15"/>
  <c r="CH1168" i="15"/>
  <c r="CI1168" i="15"/>
  <c r="CJ1168" i="15"/>
  <c r="CK1168" i="15"/>
  <c r="CL1168" i="15"/>
  <c r="CM1168" i="15"/>
  <c r="CN1168" i="15"/>
  <c r="CO1168" i="15"/>
  <c r="CP1168" i="15"/>
  <c r="CQ1168" i="15"/>
  <c r="CR1168" i="15"/>
  <c r="CS1168" i="15"/>
  <c r="CT1168" i="15"/>
  <c r="CU1168" i="15"/>
  <c r="CV1168" i="15"/>
  <c r="CW1168" i="15"/>
  <c r="CX1168" i="15"/>
  <c r="CY1168" i="15"/>
  <c r="CZ1168" i="15"/>
  <c r="DA1168" i="15"/>
  <c r="DB1168" i="15"/>
  <c r="DC1168" i="15"/>
  <c r="DD1168" i="15"/>
  <c r="DE1168" i="15"/>
  <c r="DF1168" i="15"/>
  <c r="DG1168" i="15"/>
  <c r="DH1168" i="15"/>
  <c r="DI1168" i="15"/>
  <c r="DJ1168" i="15"/>
  <c r="DK1168" i="15"/>
  <c r="DL1168" i="15"/>
  <c r="DM1168" i="15"/>
  <c r="DN1168" i="15"/>
  <c r="DO1168" i="15"/>
  <c r="DP1168" i="15"/>
  <c r="DQ1168" i="15"/>
  <c r="DR1168" i="15"/>
  <c r="DS1168" i="15"/>
  <c r="DT1168" i="15"/>
  <c r="DU1168" i="15"/>
  <c r="DV1168" i="15"/>
  <c r="DW1168" i="15"/>
  <c r="DX1168" i="15"/>
  <c r="DY1168" i="15"/>
  <c r="G1168" i="15"/>
  <c r="D1192" i="15"/>
  <c r="E1192" i="15"/>
  <c r="F1192" i="15"/>
  <c r="I1192" i="15"/>
  <c r="J1169" i="15"/>
  <c r="K1169" i="15"/>
  <c r="L1169" i="15"/>
  <c r="M1169" i="15"/>
  <c r="N1169" i="15"/>
  <c r="O1169" i="15"/>
  <c r="P1169" i="15"/>
  <c r="Q1169" i="15"/>
  <c r="R1169" i="15"/>
  <c r="S1169" i="15"/>
  <c r="T1169" i="15"/>
  <c r="U1169" i="15"/>
  <c r="V1169" i="15"/>
  <c r="W1169" i="15"/>
  <c r="X1169" i="15"/>
  <c r="Y1169" i="15"/>
  <c r="Z1169" i="15"/>
  <c r="AA1169" i="15"/>
  <c r="AB1169" i="15"/>
  <c r="AC1169" i="15"/>
  <c r="AD1169" i="15"/>
  <c r="AE1169" i="15"/>
  <c r="AF1169" i="15"/>
  <c r="AG1169" i="15"/>
  <c r="AH1169" i="15"/>
  <c r="AI1169" i="15"/>
  <c r="AJ1169" i="15"/>
  <c r="AK1169" i="15"/>
  <c r="AL1169" i="15"/>
  <c r="AM1169" i="15"/>
  <c r="AN1169" i="15"/>
  <c r="AO1169" i="15"/>
  <c r="AP1169" i="15"/>
  <c r="AQ1169" i="15"/>
  <c r="AR1169" i="15"/>
  <c r="AS1169" i="15"/>
  <c r="AT1169" i="15"/>
  <c r="AU1169" i="15"/>
  <c r="AV1169" i="15"/>
  <c r="AW1169" i="15"/>
  <c r="AX1169" i="15"/>
  <c r="AY1169" i="15"/>
  <c r="AZ1169" i="15"/>
  <c r="BA1169" i="15"/>
  <c r="BB1169" i="15"/>
  <c r="BC1169" i="15"/>
  <c r="BD1169" i="15"/>
  <c r="BE1169" i="15"/>
  <c r="BF1169" i="15"/>
  <c r="BG1169" i="15"/>
  <c r="BH1169" i="15"/>
  <c r="BI1169" i="15"/>
  <c r="BJ1169" i="15"/>
  <c r="BK1169" i="15"/>
  <c r="BL1169" i="15"/>
  <c r="BM1169" i="15"/>
  <c r="BN1169" i="15"/>
  <c r="BO1169" i="15"/>
  <c r="BP1169" i="15"/>
  <c r="BQ1169" i="15"/>
  <c r="BR1169" i="15"/>
  <c r="BS1169" i="15"/>
  <c r="BT1169" i="15"/>
  <c r="BU1169" i="15"/>
  <c r="BV1169" i="15"/>
  <c r="BW1169" i="15"/>
  <c r="BX1169" i="15"/>
  <c r="BY1169" i="15"/>
  <c r="BZ1169" i="15"/>
  <c r="CA1169" i="15"/>
  <c r="CB1169" i="15"/>
  <c r="CC1169" i="15"/>
  <c r="CD1169" i="15"/>
  <c r="CE1169" i="15"/>
  <c r="CF1169" i="15"/>
  <c r="CG1169" i="15"/>
  <c r="CH1169" i="15"/>
  <c r="CI1169" i="15"/>
  <c r="CJ1169" i="15"/>
  <c r="CK1169" i="15"/>
  <c r="CL1169" i="15"/>
  <c r="CM1169" i="15"/>
  <c r="CN1169" i="15"/>
  <c r="CO1169" i="15"/>
  <c r="CP1169" i="15"/>
  <c r="CQ1169" i="15"/>
  <c r="CR1169" i="15"/>
  <c r="CS1169" i="15"/>
  <c r="CT1169" i="15"/>
  <c r="CU1169" i="15"/>
  <c r="CV1169" i="15"/>
  <c r="CW1169" i="15"/>
  <c r="CX1169" i="15"/>
  <c r="CY1169" i="15"/>
  <c r="CZ1169" i="15"/>
  <c r="DA1169" i="15"/>
  <c r="DB1169" i="15"/>
  <c r="DC1169" i="15"/>
  <c r="DD1169" i="15"/>
  <c r="DE1169" i="15"/>
  <c r="DF1169" i="15"/>
  <c r="DG1169" i="15"/>
  <c r="DH1169" i="15"/>
  <c r="DI1169" i="15"/>
  <c r="DJ1169" i="15"/>
  <c r="DK1169" i="15"/>
  <c r="DL1169" i="15"/>
  <c r="DM1169" i="15"/>
  <c r="DN1169" i="15"/>
  <c r="DO1169" i="15"/>
  <c r="DP1169" i="15"/>
  <c r="DQ1169" i="15"/>
  <c r="DR1169" i="15"/>
  <c r="DS1169" i="15"/>
  <c r="DT1169" i="15"/>
  <c r="DU1169" i="15"/>
  <c r="DV1169" i="15"/>
  <c r="DW1169" i="15"/>
  <c r="DX1169" i="15"/>
  <c r="DY1169" i="15"/>
  <c r="G1169" i="15"/>
  <c r="D1193" i="15"/>
  <c r="E1193" i="15"/>
  <c r="F1193" i="15"/>
  <c r="I1193" i="15"/>
  <c r="J1171" i="15"/>
  <c r="K1171" i="15"/>
  <c r="L1171" i="15"/>
  <c r="M1171" i="15"/>
  <c r="N1171" i="15"/>
  <c r="O1171" i="15"/>
  <c r="P1171" i="15"/>
  <c r="Q1171" i="15"/>
  <c r="R1171" i="15"/>
  <c r="S1171" i="15"/>
  <c r="T1171" i="15"/>
  <c r="U1171" i="15"/>
  <c r="V1171" i="15"/>
  <c r="W1171" i="15"/>
  <c r="X1171" i="15"/>
  <c r="Y1171" i="15"/>
  <c r="Z1171" i="15"/>
  <c r="AA1171" i="15"/>
  <c r="AB1171" i="15"/>
  <c r="AC1171" i="15"/>
  <c r="AD1171" i="15"/>
  <c r="AE1171" i="15"/>
  <c r="AF1171" i="15"/>
  <c r="AG1171" i="15"/>
  <c r="AH1171" i="15"/>
  <c r="AI1171" i="15"/>
  <c r="AJ1171" i="15"/>
  <c r="AK1171" i="15"/>
  <c r="AL1171" i="15"/>
  <c r="AM1171" i="15"/>
  <c r="AN1171" i="15"/>
  <c r="AO1171" i="15"/>
  <c r="AP1171" i="15"/>
  <c r="AQ1171" i="15"/>
  <c r="AR1171" i="15"/>
  <c r="AS1171" i="15"/>
  <c r="AT1171" i="15"/>
  <c r="AU1171" i="15"/>
  <c r="AV1171" i="15"/>
  <c r="AW1171" i="15"/>
  <c r="AX1171" i="15"/>
  <c r="AY1171" i="15"/>
  <c r="AZ1171" i="15"/>
  <c r="BA1171" i="15"/>
  <c r="BB1171" i="15"/>
  <c r="BC1171" i="15"/>
  <c r="BD1171" i="15"/>
  <c r="BE1171" i="15"/>
  <c r="BF1171" i="15"/>
  <c r="BG1171" i="15"/>
  <c r="BH1171" i="15"/>
  <c r="BI1171" i="15"/>
  <c r="BJ1171" i="15"/>
  <c r="BK1171" i="15"/>
  <c r="BL1171" i="15"/>
  <c r="BM1171" i="15"/>
  <c r="BN1171" i="15"/>
  <c r="BO1171" i="15"/>
  <c r="BP1171" i="15"/>
  <c r="BQ1171" i="15"/>
  <c r="BR1171" i="15"/>
  <c r="BS1171" i="15"/>
  <c r="BT1171" i="15"/>
  <c r="BU1171" i="15"/>
  <c r="BV1171" i="15"/>
  <c r="BW1171" i="15"/>
  <c r="BX1171" i="15"/>
  <c r="BY1171" i="15"/>
  <c r="BZ1171" i="15"/>
  <c r="CA1171" i="15"/>
  <c r="CB1171" i="15"/>
  <c r="CC1171" i="15"/>
  <c r="CD1171" i="15"/>
  <c r="CE1171" i="15"/>
  <c r="CF1171" i="15"/>
  <c r="CG1171" i="15"/>
  <c r="CH1171" i="15"/>
  <c r="CI1171" i="15"/>
  <c r="CJ1171" i="15"/>
  <c r="CK1171" i="15"/>
  <c r="CL1171" i="15"/>
  <c r="CM1171" i="15"/>
  <c r="CN1171" i="15"/>
  <c r="CO1171" i="15"/>
  <c r="CP1171" i="15"/>
  <c r="CQ1171" i="15"/>
  <c r="CR1171" i="15"/>
  <c r="CS1171" i="15"/>
  <c r="CT1171" i="15"/>
  <c r="CU1171" i="15"/>
  <c r="CV1171" i="15"/>
  <c r="CW1171" i="15"/>
  <c r="CX1171" i="15"/>
  <c r="CY1171" i="15"/>
  <c r="CZ1171" i="15"/>
  <c r="DA1171" i="15"/>
  <c r="DB1171" i="15"/>
  <c r="DC1171" i="15"/>
  <c r="DD1171" i="15"/>
  <c r="DE1171" i="15"/>
  <c r="DF1171" i="15"/>
  <c r="DG1171" i="15"/>
  <c r="DH1171" i="15"/>
  <c r="DI1171" i="15"/>
  <c r="DJ1171" i="15"/>
  <c r="DK1171" i="15"/>
  <c r="DL1171" i="15"/>
  <c r="DM1171" i="15"/>
  <c r="DN1171" i="15"/>
  <c r="DO1171" i="15"/>
  <c r="DP1171" i="15"/>
  <c r="DQ1171" i="15"/>
  <c r="DR1171" i="15"/>
  <c r="DS1171" i="15"/>
  <c r="DT1171" i="15"/>
  <c r="DU1171" i="15"/>
  <c r="DV1171" i="15"/>
  <c r="DW1171" i="15"/>
  <c r="DX1171" i="15"/>
  <c r="DY1171" i="15"/>
  <c r="G1171" i="15"/>
  <c r="D1195" i="15"/>
  <c r="E1195" i="15"/>
  <c r="F1195" i="15"/>
  <c r="I1195" i="15"/>
  <c r="J1172" i="15"/>
  <c r="K1172" i="15"/>
  <c r="L1172" i="15"/>
  <c r="M1172" i="15"/>
  <c r="N1172" i="15"/>
  <c r="O1172" i="15"/>
  <c r="P1172" i="15"/>
  <c r="Q1172" i="15"/>
  <c r="R1172" i="15"/>
  <c r="S1172" i="15"/>
  <c r="T1172" i="15"/>
  <c r="U1172" i="15"/>
  <c r="V1172" i="15"/>
  <c r="W1172" i="15"/>
  <c r="X1172" i="15"/>
  <c r="Y1172" i="15"/>
  <c r="Z1172" i="15"/>
  <c r="AA1172" i="15"/>
  <c r="AB1172" i="15"/>
  <c r="AC1172" i="15"/>
  <c r="AD1172" i="15"/>
  <c r="AE1172" i="15"/>
  <c r="AF1172" i="15"/>
  <c r="AG1172" i="15"/>
  <c r="AH1172" i="15"/>
  <c r="AI1172" i="15"/>
  <c r="AJ1172" i="15"/>
  <c r="AK1172" i="15"/>
  <c r="AL1172" i="15"/>
  <c r="AM1172" i="15"/>
  <c r="AN1172" i="15"/>
  <c r="AO1172" i="15"/>
  <c r="AP1172" i="15"/>
  <c r="AQ1172" i="15"/>
  <c r="AR1172" i="15"/>
  <c r="AS1172" i="15"/>
  <c r="AT1172" i="15"/>
  <c r="AU1172" i="15"/>
  <c r="AV1172" i="15"/>
  <c r="AW1172" i="15"/>
  <c r="AX1172" i="15"/>
  <c r="AY1172" i="15"/>
  <c r="AZ1172" i="15"/>
  <c r="BA1172" i="15"/>
  <c r="BB1172" i="15"/>
  <c r="BC1172" i="15"/>
  <c r="BD1172" i="15"/>
  <c r="BE1172" i="15"/>
  <c r="BF1172" i="15"/>
  <c r="BG1172" i="15"/>
  <c r="BH1172" i="15"/>
  <c r="BI1172" i="15"/>
  <c r="BJ1172" i="15"/>
  <c r="BK1172" i="15"/>
  <c r="BL1172" i="15"/>
  <c r="BM1172" i="15"/>
  <c r="BN1172" i="15"/>
  <c r="BO1172" i="15"/>
  <c r="BP1172" i="15"/>
  <c r="BQ1172" i="15"/>
  <c r="BR1172" i="15"/>
  <c r="BS1172" i="15"/>
  <c r="BT1172" i="15"/>
  <c r="BU1172" i="15"/>
  <c r="BV1172" i="15"/>
  <c r="BW1172" i="15"/>
  <c r="BX1172" i="15"/>
  <c r="BY1172" i="15"/>
  <c r="BZ1172" i="15"/>
  <c r="CA1172" i="15"/>
  <c r="CB1172" i="15"/>
  <c r="CC1172" i="15"/>
  <c r="CD1172" i="15"/>
  <c r="CE1172" i="15"/>
  <c r="CF1172" i="15"/>
  <c r="CG1172" i="15"/>
  <c r="CH1172" i="15"/>
  <c r="CI1172" i="15"/>
  <c r="CJ1172" i="15"/>
  <c r="CK1172" i="15"/>
  <c r="CL1172" i="15"/>
  <c r="CM1172" i="15"/>
  <c r="CN1172" i="15"/>
  <c r="CO1172" i="15"/>
  <c r="CP1172" i="15"/>
  <c r="CQ1172" i="15"/>
  <c r="CR1172" i="15"/>
  <c r="CS1172" i="15"/>
  <c r="CT1172" i="15"/>
  <c r="CU1172" i="15"/>
  <c r="CV1172" i="15"/>
  <c r="CW1172" i="15"/>
  <c r="CX1172" i="15"/>
  <c r="CY1172" i="15"/>
  <c r="CZ1172" i="15"/>
  <c r="DA1172" i="15"/>
  <c r="DB1172" i="15"/>
  <c r="DC1172" i="15"/>
  <c r="DD1172" i="15"/>
  <c r="DE1172" i="15"/>
  <c r="DF1172" i="15"/>
  <c r="DG1172" i="15"/>
  <c r="DH1172" i="15"/>
  <c r="DI1172" i="15"/>
  <c r="DJ1172" i="15"/>
  <c r="DK1172" i="15"/>
  <c r="DL1172" i="15"/>
  <c r="DM1172" i="15"/>
  <c r="DN1172" i="15"/>
  <c r="DO1172" i="15"/>
  <c r="DP1172" i="15"/>
  <c r="DQ1172" i="15"/>
  <c r="DR1172" i="15"/>
  <c r="DS1172" i="15"/>
  <c r="DT1172" i="15"/>
  <c r="DU1172" i="15"/>
  <c r="DV1172" i="15"/>
  <c r="DW1172" i="15"/>
  <c r="DX1172" i="15"/>
  <c r="DY1172" i="15"/>
  <c r="G1172" i="15"/>
  <c r="D1196" i="15"/>
  <c r="E1196" i="15"/>
  <c r="F1196" i="15"/>
  <c r="I1196" i="15"/>
  <c r="J1173" i="15"/>
  <c r="K1173" i="15"/>
  <c r="L1173" i="15"/>
  <c r="M1173" i="15"/>
  <c r="N1173" i="15"/>
  <c r="O1173" i="15"/>
  <c r="P1173" i="15"/>
  <c r="Q1173" i="15"/>
  <c r="R1173" i="15"/>
  <c r="S1173" i="15"/>
  <c r="T1173" i="15"/>
  <c r="U1173" i="15"/>
  <c r="V1173" i="15"/>
  <c r="W1173" i="15"/>
  <c r="X1173" i="15"/>
  <c r="Y1173" i="15"/>
  <c r="Z1173" i="15"/>
  <c r="AA1173" i="15"/>
  <c r="AB1173" i="15"/>
  <c r="AC1173" i="15"/>
  <c r="AD1173" i="15"/>
  <c r="AE1173" i="15"/>
  <c r="AF1173" i="15"/>
  <c r="AG1173" i="15"/>
  <c r="AH1173" i="15"/>
  <c r="AI1173" i="15"/>
  <c r="AJ1173" i="15"/>
  <c r="AK1173" i="15"/>
  <c r="AL1173" i="15"/>
  <c r="AM1173" i="15"/>
  <c r="AN1173" i="15"/>
  <c r="AO1173" i="15"/>
  <c r="AP1173" i="15"/>
  <c r="AQ1173" i="15"/>
  <c r="AR1173" i="15"/>
  <c r="AS1173" i="15"/>
  <c r="AT1173" i="15"/>
  <c r="AU1173" i="15"/>
  <c r="AV1173" i="15"/>
  <c r="AW1173" i="15"/>
  <c r="AX1173" i="15"/>
  <c r="AY1173" i="15"/>
  <c r="AZ1173" i="15"/>
  <c r="BA1173" i="15"/>
  <c r="BB1173" i="15"/>
  <c r="BC1173" i="15"/>
  <c r="BD1173" i="15"/>
  <c r="BE1173" i="15"/>
  <c r="BF1173" i="15"/>
  <c r="BG1173" i="15"/>
  <c r="BH1173" i="15"/>
  <c r="BI1173" i="15"/>
  <c r="BJ1173" i="15"/>
  <c r="BK1173" i="15"/>
  <c r="BL1173" i="15"/>
  <c r="BM1173" i="15"/>
  <c r="BN1173" i="15"/>
  <c r="BO1173" i="15"/>
  <c r="BP1173" i="15"/>
  <c r="BQ1173" i="15"/>
  <c r="BR1173" i="15"/>
  <c r="BS1173" i="15"/>
  <c r="BT1173" i="15"/>
  <c r="BU1173" i="15"/>
  <c r="BV1173" i="15"/>
  <c r="BW1173" i="15"/>
  <c r="BX1173" i="15"/>
  <c r="BY1173" i="15"/>
  <c r="BZ1173" i="15"/>
  <c r="CA1173" i="15"/>
  <c r="CB1173" i="15"/>
  <c r="CC1173" i="15"/>
  <c r="CD1173" i="15"/>
  <c r="CE1173" i="15"/>
  <c r="CF1173" i="15"/>
  <c r="CG1173" i="15"/>
  <c r="CH1173" i="15"/>
  <c r="CI1173" i="15"/>
  <c r="CJ1173" i="15"/>
  <c r="CK1173" i="15"/>
  <c r="CL1173" i="15"/>
  <c r="CM1173" i="15"/>
  <c r="CN1173" i="15"/>
  <c r="CO1173" i="15"/>
  <c r="CP1173" i="15"/>
  <c r="CQ1173" i="15"/>
  <c r="CR1173" i="15"/>
  <c r="CS1173" i="15"/>
  <c r="CT1173" i="15"/>
  <c r="CU1173" i="15"/>
  <c r="CV1173" i="15"/>
  <c r="CW1173" i="15"/>
  <c r="CX1173" i="15"/>
  <c r="CY1173" i="15"/>
  <c r="CZ1173" i="15"/>
  <c r="DA1173" i="15"/>
  <c r="DB1173" i="15"/>
  <c r="DC1173" i="15"/>
  <c r="DD1173" i="15"/>
  <c r="DE1173" i="15"/>
  <c r="DF1173" i="15"/>
  <c r="DG1173" i="15"/>
  <c r="DH1173" i="15"/>
  <c r="DI1173" i="15"/>
  <c r="DJ1173" i="15"/>
  <c r="DK1173" i="15"/>
  <c r="DL1173" i="15"/>
  <c r="DM1173" i="15"/>
  <c r="DN1173" i="15"/>
  <c r="DO1173" i="15"/>
  <c r="DP1173" i="15"/>
  <c r="DQ1173" i="15"/>
  <c r="DR1173" i="15"/>
  <c r="DS1173" i="15"/>
  <c r="DT1173" i="15"/>
  <c r="DU1173" i="15"/>
  <c r="DV1173" i="15"/>
  <c r="DW1173" i="15"/>
  <c r="DX1173" i="15"/>
  <c r="DY1173" i="15"/>
  <c r="G1173" i="15"/>
  <c r="D1197" i="15"/>
  <c r="E1197" i="15"/>
  <c r="F1197" i="15"/>
  <c r="I1197" i="15"/>
  <c r="J1175" i="15"/>
  <c r="K1175" i="15"/>
  <c r="L1175" i="15"/>
  <c r="M1175" i="15"/>
  <c r="N1175" i="15"/>
  <c r="O1175" i="15"/>
  <c r="P1175" i="15"/>
  <c r="Q1175" i="15"/>
  <c r="R1175" i="15"/>
  <c r="S1175" i="15"/>
  <c r="T1175" i="15"/>
  <c r="U1175" i="15"/>
  <c r="V1175" i="15"/>
  <c r="W1175" i="15"/>
  <c r="X1175" i="15"/>
  <c r="Y1175" i="15"/>
  <c r="Z1175" i="15"/>
  <c r="AA1175" i="15"/>
  <c r="AB1175" i="15"/>
  <c r="AC1175" i="15"/>
  <c r="AD1175" i="15"/>
  <c r="AE1175" i="15"/>
  <c r="AF1175" i="15"/>
  <c r="AG1175" i="15"/>
  <c r="AH1175" i="15"/>
  <c r="AI1175" i="15"/>
  <c r="AJ1175" i="15"/>
  <c r="AK1175" i="15"/>
  <c r="AL1175" i="15"/>
  <c r="AM1175" i="15"/>
  <c r="AN1175" i="15"/>
  <c r="AO1175" i="15"/>
  <c r="AP1175" i="15"/>
  <c r="AQ1175" i="15"/>
  <c r="AR1175" i="15"/>
  <c r="AS1175" i="15"/>
  <c r="AT1175" i="15"/>
  <c r="AU1175" i="15"/>
  <c r="AV1175" i="15"/>
  <c r="AW1175" i="15"/>
  <c r="AX1175" i="15"/>
  <c r="AY1175" i="15"/>
  <c r="AZ1175" i="15"/>
  <c r="BA1175" i="15"/>
  <c r="BB1175" i="15"/>
  <c r="BC1175" i="15"/>
  <c r="BD1175" i="15"/>
  <c r="BE1175" i="15"/>
  <c r="BF1175" i="15"/>
  <c r="BG1175" i="15"/>
  <c r="BH1175" i="15"/>
  <c r="BI1175" i="15"/>
  <c r="BJ1175" i="15"/>
  <c r="BK1175" i="15"/>
  <c r="BL1175" i="15"/>
  <c r="BM1175" i="15"/>
  <c r="BN1175" i="15"/>
  <c r="BO1175" i="15"/>
  <c r="BP1175" i="15"/>
  <c r="BQ1175" i="15"/>
  <c r="BR1175" i="15"/>
  <c r="BS1175" i="15"/>
  <c r="BT1175" i="15"/>
  <c r="BU1175" i="15"/>
  <c r="BV1175" i="15"/>
  <c r="BW1175" i="15"/>
  <c r="BX1175" i="15"/>
  <c r="BY1175" i="15"/>
  <c r="BZ1175" i="15"/>
  <c r="CA1175" i="15"/>
  <c r="CB1175" i="15"/>
  <c r="CC1175" i="15"/>
  <c r="CD1175" i="15"/>
  <c r="CE1175" i="15"/>
  <c r="CF1175" i="15"/>
  <c r="CG1175" i="15"/>
  <c r="CH1175" i="15"/>
  <c r="CI1175" i="15"/>
  <c r="CJ1175" i="15"/>
  <c r="CK1175" i="15"/>
  <c r="CL1175" i="15"/>
  <c r="CM1175" i="15"/>
  <c r="CN1175" i="15"/>
  <c r="CO1175" i="15"/>
  <c r="CP1175" i="15"/>
  <c r="CQ1175" i="15"/>
  <c r="CR1175" i="15"/>
  <c r="CS1175" i="15"/>
  <c r="CT1175" i="15"/>
  <c r="CU1175" i="15"/>
  <c r="CV1175" i="15"/>
  <c r="CW1175" i="15"/>
  <c r="CX1175" i="15"/>
  <c r="CY1175" i="15"/>
  <c r="CZ1175" i="15"/>
  <c r="DA1175" i="15"/>
  <c r="DB1175" i="15"/>
  <c r="DC1175" i="15"/>
  <c r="DD1175" i="15"/>
  <c r="DE1175" i="15"/>
  <c r="DF1175" i="15"/>
  <c r="DG1175" i="15"/>
  <c r="DH1175" i="15"/>
  <c r="DI1175" i="15"/>
  <c r="DJ1175" i="15"/>
  <c r="DK1175" i="15"/>
  <c r="DL1175" i="15"/>
  <c r="DM1175" i="15"/>
  <c r="DN1175" i="15"/>
  <c r="DO1175" i="15"/>
  <c r="DP1175" i="15"/>
  <c r="DQ1175" i="15"/>
  <c r="DR1175" i="15"/>
  <c r="DS1175" i="15"/>
  <c r="DT1175" i="15"/>
  <c r="DU1175" i="15"/>
  <c r="DV1175" i="15"/>
  <c r="DW1175" i="15"/>
  <c r="DX1175" i="15"/>
  <c r="DY1175" i="15"/>
  <c r="G1175" i="15"/>
  <c r="D1199" i="15"/>
  <c r="E1199" i="15"/>
  <c r="F1199" i="15"/>
  <c r="I1199" i="15"/>
  <c r="J1176" i="15"/>
  <c r="K1176" i="15"/>
  <c r="L1176" i="15"/>
  <c r="M1176" i="15"/>
  <c r="N1176" i="15"/>
  <c r="O1176" i="15"/>
  <c r="P1176" i="15"/>
  <c r="Q1176" i="15"/>
  <c r="R1176" i="15"/>
  <c r="S1176" i="15"/>
  <c r="T1176" i="15"/>
  <c r="U1176" i="15"/>
  <c r="V1176" i="15"/>
  <c r="W1176" i="15"/>
  <c r="X1176" i="15"/>
  <c r="Y1176" i="15"/>
  <c r="Z1176" i="15"/>
  <c r="AA1176" i="15"/>
  <c r="AB1176" i="15"/>
  <c r="AC1176" i="15"/>
  <c r="AD1176" i="15"/>
  <c r="AE1176" i="15"/>
  <c r="AF1176" i="15"/>
  <c r="AG1176" i="15"/>
  <c r="AH1176" i="15"/>
  <c r="AI1176" i="15"/>
  <c r="AJ1176" i="15"/>
  <c r="AK1176" i="15"/>
  <c r="AL1176" i="15"/>
  <c r="AM1176" i="15"/>
  <c r="AN1176" i="15"/>
  <c r="AO1176" i="15"/>
  <c r="AP1176" i="15"/>
  <c r="AQ1176" i="15"/>
  <c r="AR1176" i="15"/>
  <c r="AS1176" i="15"/>
  <c r="AT1176" i="15"/>
  <c r="AU1176" i="15"/>
  <c r="AV1176" i="15"/>
  <c r="AW1176" i="15"/>
  <c r="AX1176" i="15"/>
  <c r="AY1176" i="15"/>
  <c r="AZ1176" i="15"/>
  <c r="BA1176" i="15"/>
  <c r="BB1176" i="15"/>
  <c r="BC1176" i="15"/>
  <c r="BD1176" i="15"/>
  <c r="BE1176" i="15"/>
  <c r="BF1176" i="15"/>
  <c r="BG1176" i="15"/>
  <c r="BH1176" i="15"/>
  <c r="BI1176" i="15"/>
  <c r="BJ1176" i="15"/>
  <c r="BK1176" i="15"/>
  <c r="BL1176" i="15"/>
  <c r="BM1176" i="15"/>
  <c r="BN1176" i="15"/>
  <c r="BO1176" i="15"/>
  <c r="BP1176" i="15"/>
  <c r="BQ1176" i="15"/>
  <c r="BR1176" i="15"/>
  <c r="BS1176" i="15"/>
  <c r="BT1176" i="15"/>
  <c r="BU1176" i="15"/>
  <c r="BV1176" i="15"/>
  <c r="BW1176" i="15"/>
  <c r="BX1176" i="15"/>
  <c r="BY1176" i="15"/>
  <c r="BZ1176" i="15"/>
  <c r="CA1176" i="15"/>
  <c r="CB1176" i="15"/>
  <c r="CC1176" i="15"/>
  <c r="CD1176" i="15"/>
  <c r="CE1176" i="15"/>
  <c r="CF1176" i="15"/>
  <c r="CG1176" i="15"/>
  <c r="CH1176" i="15"/>
  <c r="CI1176" i="15"/>
  <c r="CJ1176" i="15"/>
  <c r="CK1176" i="15"/>
  <c r="CL1176" i="15"/>
  <c r="CM1176" i="15"/>
  <c r="CN1176" i="15"/>
  <c r="CO1176" i="15"/>
  <c r="CP1176" i="15"/>
  <c r="CQ1176" i="15"/>
  <c r="CR1176" i="15"/>
  <c r="CS1176" i="15"/>
  <c r="CT1176" i="15"/>
  <c r="CU1176" i="15"/>
  <c r="CV1176" i="15"/>
  <c r="CW1176" i="15"/>
  <c r="CX1176" i="15"/>
  <c r="CY1176" i="15"/>
  <c r="CZ1176" i="15"/>
  <c r="DA1176" i="15"/>
  <c r="DB1176" i="15"/>
  <c r="DC1176" i="15"/>
  <c r="DD1176" i="15"/>
  <c r="DE1176" i="15"/>
  <c r="DF1176" i="15"/>
  <c r="DG1176" i="15"/>
  <c r="DH1176" i="15"/>
  <c r="DI1176" i="15"/>
  <c r="DJ1176" i="15"/>
  <c r="DK1176" i="15"/>
  <c r="DL1176" i="15"/>
  <c r="DM1176" i="15"/>
  <c r="DN1176" i="15"/>
  <c r="DO1176" i="15"/>
  <c r="DP1176" i="15"/>
  <c r="DQ1176" i="15"/>
  <c r="DR1176" i="15"/>
  <c r="DS1176" i="15"/>
  <c r="DT1176" i="15"/>
  <c r="DU1176" i="15"/>
  <c r="DV1176" i="15"/>
  <c r="DW1176" i="15"/>
  <c r="DX1176" i="15"/>
  <c r="DY1176" i="15"/>
  <c r="G1176" i="15"/>
  <c r="D1200" i="15"/>
  <c r="E1200" i="15"/>
  <c r="F1200" i="15"/>
  <c r="I1200" i="15"/>
  <c r="J1177" i="15"/>
  <c r="K1177" i="15"/>
  <c r="L1177" i="15"/>
  <c r="M1177" i="15"/>
  <c r="N1177" i="15"/>
  <c r="O1177" i="15"/>
  <c r="P1177" i="15"/>
  <c r="Q1177" i="15"/>
  <c r="R1177" i="15"/>
  <c r="S1177" i="15"/>
  <c r="T1177" i="15"/>
  <c r="U1177" i="15"/>
  <c r="V1177" i="15"/>
  <c r="W1177" i="15"/>
  <c r="X1177" i="15"/>
  <c r="Y1177" i="15"/>
  <c r="Z1177" i="15"/>
  <c r="AA1177" i="15"/>
  <c r="AB1177" i="15"/>
  <c r="AC1177" i="15"/>
  <c r="AD1177" i="15"/>
  <c r="AE1177" i="15"/>
  <c r="AF1177" i="15"/>
  <c r="AG1177" i="15"/>
  <c r="AH1177" i="15"/>
  <c r="AI1177" i="15"/>
  <c r="AJ1177" i="15"/>
  <c r="AK1177" i="15"/>
  <c r="AL1177" i="15"/>
  <c r="AM1177" i="15"/>
  <c r="AN1177" i="15"/>
  <c r="AO1177" i="15"/>
  <c r="AP1177" i="15"/>
  <c r="AQ1177" i="15"/>
  <c r="AR1177" i="15"/>
  <c r="AS1177" i="15"/>
  <c r="AT1177" i="15"/>
  <c r="AU1177" i="15"/>
  <c r="AV1177" i="15"/>
  <c r="AW1177" i="15"/>
  <c r="AX1177" i="15"/>
  <c r="AY1177" i="15"/>
  <c r="AZ1177" i="15"/>
  <c r="BA1177" i="15"/>
  <c r="BB1177" i="15"/>
  <c r="BC1177" i="15"/>
  <c r="BD1177" i="15"/>
  <c r="BE1177" i="15"/>
  <c r="BF1177" i="15"/>
  <c r="BG1177" i="15"/>
  <c r="BH1177" i="15"/>
  <c r="BI1177" i="15"/>
  <c r="BJ1177" i="15"/>
  <c r="BK1177" i="15"/>
  <c r="BL1177" i="15"/>
  <c r="BM1177" i="15"/>
  <c r="BN1177" i="15"/>
  <c r="BO1177" i="15"/>
  <c r="BP1177" i="15"/>
  <c r="BQ1177" i="15"/>
  <c r="BR1177" i="15"/>
  <c r="BS1177" i="15"/>
  <c r="BT1177" i="15"/>
  <c r="BU1177" i="15"/>
  <c r="BV1177" i="15"/>
  <c r="BW1177" i="15"/>
  <c r="BX1177" i="15"/>
  <c r="BY1177" i="15"/>
  <c r="BZ1177" i="15"/>
  <c r="CA1177" i="15"/>
  <c r="CB1177" i="15"/>
  <c r="CC1177" i="15"/>
  <c r="CD1177" i="15"/>
  <c r="CE1177" i="15"/>
  <c r="CF1177" i="15"/>
  <c r="CG1177" i="15"/>
  <c r="CH1177" i="15"/>
  <c r="CI1177" i="15"/>
  <c r="CJ1177" i="15"/>
  <c r="CK1177" i="15"/>
  <c r="CL1177" i="15"/>
  <c r="CM1177" i="15"/>
  <c r="CN1177" i="15"/>
  <c r="CO1177" i="15"/>
  <c r="CP1177" i="15"/>
  <c r="CQ1177" i="15"/>
  <c r="CR1177" i="15"/>
  <c r="CS1177" i="15"/>
  <c r="CT1177" i="15"/>
  <c r="CU1177" i="15"/>
  <c r="CV1177" i="15"/>
  <c r="CW1177" i="15"/>
  <c r="CX1177" i="15"/>
  <c r="CY1177" i="15"/>
  <c r="CZ1177" i="15"/>
  <c r="DA1177" i="15"/>
  <c r="DB1177" i="15"/>
  <c r="DC1177" i="15"/>
  <c r="DD1177" i="15"/>
  <c r="DE1177" i="15"/>
  <c r="DF1177" i="15"/>
  <c r="DG1177" i="15"/>
  <c r="DH1177" i="15"/>
  <c r="DI1177" i="15"/>
  <c r="DJ1177" i="15"/>
  <c r="DK1177" i="15"/>
  <c r="DL1177" i="15"/>
  <c r="DM1177" i="15"/>
  <c r="DN1177" i="15"/>
  <c r="DO1177" i="15"/>
  <c r="DP1177" i="15"/>
  <c r="DQ1177" i="15"/>
  <c r="DR1177" i="15"/>
  <c r="DS1177" i="15"/>
  <c r="DT1177" i="15"/>
  <c r="DU1177" i="15"/>
  <c r="DV1177" i="15"/>
  <c r="DW1177" i="15"/>
  <c r="DX1177" i="15"/>
  <c r="DY1177" i="15"/>
  <c r="G1177" i="15"/>
  <c r="D1201" i="15"/>
  <c r="E1201" i="15"/>
  <c r="F1201" i="15"/>
  <c r="I1201" i="15"/>
  <c r="I1203" i="15"/>
  <c r="I1207" i="15"/>
  <c r="I1208" i="15"/>
  <c r="I1209" i="15"/>
  <c r="I1211" i="15"/>
  <c r="I1212" i="15"/>
  <c r="I1213" i="15"/>
  <c r="I1215" i="15"/>
  <c r="I1216" i="15"/>
  <c r="I1217" i="15"/>
  <c r="I1219" i="15"/>
  <c r="I1220" i="15"/>
  <c r="I1221" i="15"/>
  <c r="I1223" i="15"/>
  <c r="I1224" i="15"/>
  <c r="I1225" i="15"/>
  <c r="I1227" i="15"/>
  <c r="I1231" i="15"/>
  <c r="I1232" i="15"/>
  <c r="I1233" i="15"/>
  <c r="I1234" i="15"/>
  <c r="I1236" i="15"/>
  <c r="I1237" i="15"/>
  <c r="D1241" i="15"/>
  <c r="I1241" i="15"/>
  <c r="D1242" i="15"/>
  <c r="I1242" i="15"/>
  <c r="D1243" i="15"/>
  <c r="I1243" i="15"/>
  <c r="D1245" i="15"/>
  <c r="I1245" i="15"/>
  <c r="D1246" i="15"/>
  <c r="I1246" i="15"/>
  <c r="D1247" i="15"/>
  <c r="I1247" i="15"/>
  <c r="D1249" i="15"/>
  <c r="I1249" i="15"/>
  <c r="D1250" i="15"/>
  <c r="I1250" i="15"/>
  <c r="D1251" i="15"/>
  <c r="I1251" i="15"/>
  <c r="D1253" i="15"/>
  <c r="I1253" i="15"/>
  <c r="D1254" i="15"/>
  <c r="I1254" i="15"/>
  <c r="D1255" i="15"/>
  <c r="I1255" i="15"/>
  <c r="D1257" i="15"/>
  <c r="I1257" i="15"/>
  <c r="D1258" i="15"/>
  <c r="I1258" i="15"/>
  <c r="D1259" i="15"/>
  <c r="I1259" i="15"/>
  <c r="I1261" i="15"/>
  <c r="D1265" i="15"/>
  <c r="E1265" i="15"/>
  <c r="F1265" i="15"/>
  <c r="I1265" i="15"/>
  <c r="D1266" i="15"/>
  <c r="E1266" i="15"/>
  <c r="F1266" i="15"/>
  <c r="I1266" i="15"/>
  <c r="D1267" i="15"/>
  <c r="E1267" i="15"/>
  <c r="F1267" i="15"/>
  <c r="I1267" i="15"/>
  <c r="D1269" i="15"/>
  <c r="E1269" i="15"/>
  <c r="F1269" i="15"/>
  <c r="I1269" i="15"/>
  <c r="D1270" i="15"/>
  <c r="E1270" i="15"/>
  <c r="F1270" i="15"/>
  <c r="I1270" i="15"/>
  <c r="D1271" i="15"/>
  <c r="E1271" i="15"/>
  <c r="F1271" i="15"/>
  <c r="I1271" i="15"/>
  <c r="D1273" i="15"/>
  <c r="E1273" i="15"/>
  <c r="F1273" i="15"/>
  <c r="I1273" i="15"/>
  <c r="D1274" i="15"/>
  <c r="E1274" i="15"/>
  <c r="F1274" i="15"/>
  <c r="I1274" i="15"/>
  <c r="D1275" i="15"/>
  <c r="E1275" i="15"/>
  <c r="F1275" i="15"/>
  <c r="I1275" i="15"/>
  <c r="D1277" i="15"/>
  <c r="E1277" i="15"/>
  <c r="F1277" i="15"/>
  <c r="I1277" i="15"/>
  <c r="D1278" i="15"/>
  <c r="E1278" i="15"/>
  <c r="F1278" i="15"/>
  <c r="I1278" i="15"/>
  <c r="D1279" i="15"/>
  <c r="E1279" i="15"/>
  <c r="F1279" i="15"/>
  <c r="I1279" i="15"/>
  <c r="D1281" i="15"/>
  <c r="E1281" i="15"/>
  <c r="F1281" i="15"/>
  <c r="I1281" i="15"/>
  <c r="D1282" i="15"/>
  <c r="E1282" i="15"/>
  <c r="F1282" i="15"/>
  <c r="I1282" i="15"/>
  <c r="D1283" i="15"/>
  <c r="E1283" i="15"/>
  <c r="F1283" i="15"/>
  <c r="I1283" i="15"/>
  <c r="I1285" i="15"/>
  <c r="I1289" i="15"/>
  <c r="I1290" i="15"/>
  <c r="I1291" i="15"/>
  <c r="I1293" i="15"/>
  <c r="I1294" i="15"/>
  <c r="I1295" i="15"/>
  <c r="I1297" i="15"/>
  <c r="I1298" i="15"/>
  <c r="I1299" i="15"/>
  <c r="I1301" i="15"/>
  <c r="I1302" i="15"/>
  <c r="I1303" i="15"/>
  <c r="I1305" i="15"/>
  <c r="I1306" i="15"/>
  <c r="I1307" i="15"/>
  <c r="I1309" i="15"/>
  <c r="D1313" i="15"/>
  <c r="I1313" i="15"/>
  <c r="D1314" i="15"/>
  <c r="I1314" i="15"/>
  <c r="D1315" i="15"/>
  <c r="I1315" i="15"/>
  <c r="D1317" i="15"/>
  <c r="I1317" i="15"/>
  <c r="D1318" i="15"/>
  <c r="I1318" i="15"/>
  <c r="D1319" i="15"/>
  <c r="I1319" i="15"/>
  <c r="D1321" i="15"/>
  <c r="I1321" i="15"/>
  <c r="D1322" i="15"/>
  <c r="I1322" i="15"/>
  <c r="D1323" i="15"/>
  <c r="I1323" i="15"/>
  <c r="D1325" i="15"/>
  <c r="I1325" i="15"/>
  <c r="D1326" i="15"/>
  <c r="I1326" i="15"/>
  <c r="D1327" i="15"/>
  <c r="I1327" i="15"/>
  <c r="D1329" i="15"/>
  <c r="I1329" i="15"/>
  <c r="D1330" i="15"/>
  <c r="I1330" i="15"/>
  <c r="D1331" i="15"/>
  <c r="I1331" i="15"/>
  <c r="I1333" i="15"/>
  <c r="I1337" i="15"/>
  <c r="I1338" i="15"/>
  <c r="I1339" i="15"/>
  <c r="I1341" i="15"/>
  <c r="I1342" i="15"/>
  <c r="I1343" i="15"/>
  <c r="I1345" i="15"/>
  <c r="I1346" i="15"/>
  <c r="I1347" i="15"/>
  <c r="I1349" i="15"/>
  <c r="I1350" i="15"/>
  <c r="I1351" i="15"/>
  <c r="I1353" i="15"/>
  <c r="I1354" i="15"/>
  <c r="I1355" i="15"/>
  <c r="I1357" i="15"/>
  <c r="I1361" i="15"/>
  <c r="I1362" i="15"/>
  <c r="I1363" i="15"/>
  <c r="I1365" i="15"/>
  <c r="I1366" i="15"/>
  <c r="I1367" i="15"/>
  <c r="I1369" i="15"/>
  <c r="I1370" i="15"/>
  <c r="I1371" i="15"/>
  <c r="I1373" i="15"/>
  <c r="I1374" i="15"/>
  <c r="I1375" i="15"/>
  <c r="I1377" i="15"/>
  <c r="I1378" i="15"/>
  <c r="I1379" i="15"/>
  <c r="I1381" i="15"/>
  <c r="D1385" i="15"/>
  <c r="I1385" i="15"/>
  <c r="D1386" i="15"/>
  <c r="I1386" i="15"/>
  <c r="D1387" i="15"/>
  <c r="I1387" i="15"/>
  <c r="D1389" i="15"/>
  <c r="I1389" i="15"/>
  <c r="D1390" i="15"/>
  <c r="I1390" i="15"/>
  <c r="D1391" i="15"/>
  <c r="I1391" i="15"/>
  <c r="D1393" i="15"/>
  <c r="I1393" i="15"/>
  <c r="D1394" i="15"/>
  <c r="I1394" i="15"/>
  <c r="D1395" i="15"/>
  <c r="I1395" i="15"/>
  <c r="D1397" i="15"/>
  <c r="I1397" i="15"/>
  <c r="D1398" i="15"/>
  <c r="I1398" i="15"/>
  <c r="D1399" i="15"/>
  <c r="I1399" i="15"/>
  <c r="D1401" i="15"/>
  <c r="I1401" i="15"/>
  <c r="D1402" i="15"/>
  <c r="I1402" i="15"/>
  <c r="D1403" i="15"/>
  <c r="I1403" i="15"/>
  <c r="I1405" i="15"/>
  <c r="D1411" i="15"/>
  <c r="I1411" i="15"/>
  <c r="D1412" i="15"/>
  <c r="I1412" i="15"/>
  <c r="D1413" i="15"/>
  <c r="I1413" i="15"/>
  <c r="D1415" i="15"/>
  <c r="I1415" i="15"/>
  <c r="D1416" i="15"/>
  <c r="I1416" i="15"/>
  <c r="D1417" i="15"/>
  <c r="I1417" i="15"/>
  <c r="D1419" i="15"/>
  <c r="I1419" i="15"/>
  <c r="D1420" i="15"/>
  <c r="I1420" i="15"/>
  <c r="D1421" i="15"/>
  <c r="I1421" i="15"/>
  <c r="D1423" i="15"/>
  <c r="I1423" i="15"/>
  <c r="D1424" i="15"/>
  <c r="I1424" i="15"/>
  <c r="D1425" i="15"/>
  <c r="I1425" i="15"/>
  <c r="D1427" i="15"/>
  <c r="I1427" i="15"/>
  <c r="D1428" i="15"/>
  <c r="I1428" i="15"/>
  <c r="D1429" i="15"/>
  <c r="I1429" i="15"/>
  <c r="I1431" i="15"/>
  <c r="J1241" i="15"/>
  <c r="J163" i="15"/>
  <c r="J1265" i="15"/>
  <c r="J1385" i="15"/>
  <c r="E1241" i="15"/>
  <c r="K1241" i="15"/>
  <c r="K163" i="15"/>
  <c r="K1265" i="15"/>
  <c r="K1385" i="15"/>
  <c r="J1207" i="15"/>
  <c r="L1241" i="15"/>
  <c r="L163" i="15"/>
  <c r="L1265" i="15"/>
  <c r="L1385" i="15"/>
  <c r="K1207" i="15"/>
  <c r="M1241" i="15"/>
  <c r="M163" i="15"/>
  <c r="M1265" i="15"/>
  <c r="M1385" i="15"/>
  <c r="L1207" i="15"/>
  <c r="N1241" i="15"/>
  <c r="N163" i="15"/>
  <c r="N1265" i="15"/>
  <c r="N1385" i="15"/>
  <c r="M1207" i="15"/>
  <c r="O1241" i="15"/>
  <c r="O163" i="15"/>
  <c r="O1265" i="15"/>
  <c r="O1385" i="15"/>
  <c r="N1207" i="15"/>
  <c r="P1241" i="15"/>
  <c r="P163" i="15"/>
  <c r="P1265" i="15"/>
  <c r="P1385" i="15"/>
  <c r="O1207" i="15"/>
  <c r="Q1241" i="15"/>
  <c r="Q163" i="15"/>
  <c r="Q1265" i="15"/>
  <c r="Q1385" i="15"/>
  <c r="P1207" i="15"/>
  <c r="R1241" i="15"/>
  <c r="R163" i="15"/>
  <c r="R1265" i="15"/>
  <c r="R1385" i="15"/>
  <c r="Q1207" i="15"/>
  <c r="S1241" i="15"/>
  <c r="S163" i="15"/>
  <c r="S1265" i="15"/>
  <c r="S1385" i="15"/>
  <c r="R1207" i="15"/>
  <c r="T1241" i="15"/>
  <c r="T163" i="15"/>
  <c r="T1265" i="15"/>
  <c r="T1385" i="15"/>
  <c r="S1207" i="15"/>
  <c r="U1241" i="15"/>
  <c r="U163" i="15"/>
  <c r="U1265" i="15"/>
  <c r="U1385" i="15"/>
  <c r="T1207" i="15"/>
  <c r="V1241" i="15"/>
  <c r="V163" i="15"/>
  <c r="V1265" i="15"/>
  <c r="V1385" i="15"/>
  <c r="U1207" i="15"/>
  <c r="W1241" i="15"/>
  <c r="W163" i="15"/>
  <c r="W1265" i="15"/>
  <c r="W1385" i="15"/>
  <c r="V1207" i="15"/>
  <c r="X1241" i="15"/>
  <c r="X163" i="15"/>
  <c r="X1265" i="15"/>
  <c r="X1385" i="15"/>
  <c r="W1207" i="15"/>
  <c r="Y1241" i="15"/>
  <c r="Y163" i="15"/>
  <c r="Y1265" i="15"/>
  <c r="Y1385" i="15"/>
  <c r="X1207" i="15"/>
  <c r="Z1241" i="15"/>
  <c r="Z163" i="15"/>
  <c r="Z1265" i="15"/>
  <c r="Z1385" i="15"/>
  <c r="Y1207" i="15"/>
  <c r="AA1241" i="15"/>
  <c r="AA163" i="15"/>
  <c r="AA1265" i="15"/>
  <c r="AA1385" i="15"/>
  <c r="Z1207" i="15"/>
  <c r="AB1241" i="15"/>
  <c r="AB163" i="15"/>
  <c r="AB1265" i="15"/>
  <c r="AB1385" i="15"/>
  <c r="AA1207" i="15"/>
  <c r="AC1241" i="15"/>
  <c r="AC163" i="15"/>
  <c r="AC1265" i="15"/>
  <c r="AC1385" i="15"/>
  <c r="AB1207" i="15"/>
  <c r="AD1241" i="15"/>
  <c r="AD163" i="15"/>
  <c r="AD1265" i="15"/>
  <c r="AD1385" i="15"/>
  <c r="AC1207" i="15"/>
  <c r="AE1241" i="15"/>
  <c r="AE163" i="15"/>
  <c r="AE1265" i="15"/>
  <c r="AE1385" i="15"/>
  <c r="AD1207" i="15"/>
  <c r="AF1241" i="15"/>
  <c r="AF163" i="15"/>
  <c r="AF1265" i="15"/>
  <c r="AF1385" i="15"/>
  <c r="AE1207" i="15"/>
  <c r="AG1241" i="15"/>
  <c r="AG163" i="15"/>
  <c r="AG1265" i="15"/>
  <c r="AG1385" i="15"/>
  <c r="AF1207" i="15"/>
  <c r="AH1241" i="15"/>
  <c r="AH163" i="15"/>
  <c r="AH1265" i="15"/>
  <c r="AH1385" i="15"/>
  <c r="AG1207" i="15"/>
  <c r="AI1241" i="15"/>
  <c r="AI163" i="15"/>
  <c r="AI1265" i="15"/>
  <c r="AI1385" i="15"/>
  <c r="AH1207" i="15"/>
  <c r="AJ1241" i="15"/>
  <c r="AJ163" i="15"/>
  <c r="AJ1265" i="15"/>
  <c r="AJ1385" i="15"/>
  <c r="AI1207" i="15"/>
  <c r="AK1241" i="15"/>
  <c r="AK163" i="15"/>
  <c r="AK1265" i="15"/>
  <c r="AK1385" i="15"/>
  <c r="AJ1207" i="15"/>
  <c r="AL1241" i="15"/>
  <c r="AL163" i="15"/>
  <c r="AL1265" i="15"/>
  <c r="AL1385" i="15"/>
  <c r="AK1207" i="15"/>
  <c r="AM1241" i="15"/>
  <c r="AM163" i="15"/>
  <c r="AM1265" i="15"/>
  <c r="AM1385" i="15"/>
  <c r="AL1207" i="15"/>
  <c r="AN1241" i="15"/>
  <c r="AN163" i="15"/>
  <c r="AN1265" i="15"/>
  <c r="AN1385" i="15"/>
  <c r="AM1207" i="15"/>
  <c r="AO1241" i="15"/>
  <c r="AO163" i="15"/>
  <c r="AO1265" i="15"/>
  <c r="AO1385" i="15"/>
  <c r="AN1207" i="15"/>
  <c r="AP1241" i="15"/>
  <c r="AP163" i="15"/>
  <c r="AP1265" i="15"/>
  <c r="AP1385" i="15"/>
  <c r="AO1207" i="15"/>
  <c r="AQ1241" i="15"/>
  <c r="AQ163" i="15"/>
  <c r="AQ1265" i="15"/>
  <c r="AQ1385" i="15"/>
  <c r="AP1207" i="15"/>
  <c r="AR1241" i="15"/>
  <c r="AR163" i="15"/>
  <c r="AR1265" i="15"/>
  <c r="AR1385" i="15"/>
  <c r="AQ1207" i="15"/>
  <c r="AS1241" i="15"/>
  <c r="AS163" i="15"/>
  <c r="AS1265" i="15"/>
  <c r="AS1385" i="15"/>
  <c r="AR1207" i="15"/>
  <c r="AT1241" i="15"/>
  <c r="AT163" i="15"/>
  <c r="AT1265" i="15"/>
  <c r="AT1385" i="15"/>
  <c r="AS1207" i="15"/>
  <c r="AU1241" i="15"/>
  <c r="AU163" i="15"/>
  <c r="AU1265" i="15"/>
  <c r="AU1385" i="15"/>
  <c r="AT1207" i="15"/>
  <c r="AV1241" i="15"/>
  <c r="AV163" i="15"/>
  <c r="AV1265" i="15"/>
  <c r="AV1385" i="15"/>
  <c r="AU1207" i="15"/>
  <c r="AW1241" i="15"/>
  <c r="AW163" i="15"/>
  <c r="AW1265" i="15"/>
  <c r="AW1385" i="15"/>
  <c r="AV1207" i="15"/>
  <c r="AX1241" i="15"/>
  <c r="AX163" i="15"/>
  <c r="AX1265" i="15"/>
  <c r="AX1385" i="15"/>
  <c r="AW1207" i="15"/>
  <c r="AY1241" i="15"/>
  <c r="AY163" i="15"/>
  <c r="AY1265" i="15"/>
  <c r="AY1385" i="15"/>
  <c r="AX1207" i="15"/>
  <c r="AZ1241" i="15"/>
  <c r="AZ163" i="15"/>
  <c r="AZ1265" i="15"/>
  <c r="AZ1385" i="15"/>
  <c r="AY1207" i="15"/>
  <c r="BA1241" i="15"/>
  <c r="BA163" i="15"/>
  <c r="BA1265" i="15"/>
  <c r="BA1385" i="15"/>
  <c r="AZ1207" i="15"/>
  <c r="BB1241" i="15"/>
  <c r="BB163" i="15"/>
  <c r="BB1265" i="15"/>
  <c r="BB1385" i="15"/>
  <c r="BA1207" i="15"/>
  <c r="BC1241" i="15"/>
  <c r="BC163" i="15"/>
  <c r="BC1265" i="15"/>
  <c r="BC1385" i="15"/>
  <c r="BB1207" i="15"/>
  <c r="BD1241" i="15"/>
  <c r="BD163" i="15"/>
  <c r="BD1265" i="15"/>
  <c r="BD1385" i="15"/>
  <c r="BC1207" i="15"/>
  <c r="BE1241" i="15"/>
  <c r="BE163" i="15"/>
  <c r="BE1265" i="15"/>
  <c r="BE1385" i="15"/>
  <c r="BD1207" i="15"/>
  <c r="BF1241" i="15"/>
  <c r="BF163" i="15"/>
  <c r="BF1265" i="15"/>
  <c r="BF1385" i="15"/>
  <c r="BE1207" i="15"/>
  <c r="BG1241" i="15"/>
  <c r="BG163" i="15"/>
  <c r="BG1265" i="15"/>
  <c r="BG1385" i="15"/>
  <c r="BF1207" i="15"/>
  <c r="BH1241" i="15"/>
  <c r="BH163" i="15"/>
  <c r="BH1265" i="15"/>
  <c r="BH1385" i="15"/>
  <c r="BG1207" i="15"/>
  <c r="BI1241" i="15"/>
  <c r="BI163" i="15"/>
  <c r="BI1265" i="15"/>
  <c r="BI1385" i="15"/>
  <c r="BH1207" i="15"/>
  <c r="BJ1241" i="15"/>
  <c r="BJ163" i="15"/>
  <c r="BJ1265" i="15"/>
  <c r="BJ1385" i="15"/>
  <c r="BI1207" i="15"/>
  <c r="BK1241" i="15"/>
  <c r="BK163" i="15"/>
  <c r="BK1265" i="15"/>
  <c r="BK1385" i="15"/>
  <c r="BJ1207" i="15"/>
  <c r="BL1241" i="15"/>
  <c r="BL163" i="15"/>
  <c r="BL1265" i="15"/>
  <c r="BL1385" i="15"/>
  <c r="BK1207" i="15"/>
  <c r="BM1241" i="15"/>
  <c r="BM163" i="15"/>
  <c r="BM1265" i="15"/>
  <c r="BM1385" i="15"/>
  <c r="BL1207" i="15"/>
  <c r="BN1241" i="15"/>
  <c r="BN163" i="15"/>
  <c r="BN1265" i="15"/>
  <c r="BN1385" i="15"/>
  <c r="BM1207" i="15"/>
  <c r="BO1241" i="15"/>
  <c r="BO163" i="15"/>
  <c r="BO1265" i="15"/>
  <c r="BO1385" i="15"/>
  <c r="BN1207" i="15"/>
  <c r="BP1241" i="15"/>
  <c r="BP163" i="15"/>
  <c r="BP1265" i="15"/>
  <c r="BP1385" i="15"/>
  <c r="BO1207" i="15"/>
  <c r="BQ1241" i="15"/>
  <c r="BQ163" i="15"/>
  <c r="BQ1265" i="15"/>
  <c r="BQ1385" i="15"/>
  <c r="BP1207" i="15"/>
  <c r="BR1241" i="15"/>
  <c r="BR163" i="15"/>
  <c r="BR1265" i="15"/>
  <c r="BR1385" i="15"/>
  <c r="BQ1207" i="15"/>
  <c r="BS1241" i="15"/>
  <c r="BS163" i="15"/>
  <c r="BS1265" i="15"/>
  <c r="BS1385" i="15"/>
  <c r="BR1207" i="15"/>
  <c r="BT1241" i="15"/>
  <c r="BT163" i="15"/>
  <c r="BT1265" i="15"/>
  <c r="BT1385" i="15"/>
  <c r="BS1207" i="15"/>
  <c r="BU1241" i="15"/>
  <c r="BU163" i="15"/>
  <c r="BU1265" i="15"/>
  <c r="BU1385" i="15"/>
  <c r="BT1207" i="15"/>
  <c r="BV1241" i="15"/>
  <c r="BV163" i="15"/>
  <c r="BV1265" i="15"/>
  <c r="BV1385" i="15"/>
  <c r="BU1207" i="15"/>
  <c r="BW1241" i="15"/>
  <c r="BW163" i="15"/>
  <c r="BW1265" i="15"/>
  <c r="BW1385" i="15"/>
  <c r="BV1207" i="15"/>
  <c r="BX1241" i="15"/>
  <c r="BX163" i="15"/>
  <c r="BX1265" i="15"/>
  <c r="BX1385" i="15"/>
  <c r="BW1207" i="15"/>
  <c r="BY1241" i="15"/>
  <c r="BY163" i="15"/>
  <c r="BY1265" i="15"/>
  <c r="BY1385" i="15"/>
  <c r="BX1207" i="15"/>
  <c r="BZ1241" i="15"/>
  <c r="BZ163" i="15"/>
  <c r="BZ1265" i="15"/>
  <c r="BZ1385" i="15"/>
  <c r="BY1207" i="15"/>
  <c r="CA1241" i="15"/>
  <c r="CA163" i="15"/>
  <c r="CA1265" i="15"/>
  <c r="CA1385" i="15"/>
  <c r="BZ1207" i="15"/>
  <c r="CB1241" i="15"/>
  <c r="CB163" i="15"/>
  <c r="CB1265" i="15"/>
  <c r="CB1385" i="15"/>
  <c r="CA1207" i="15"/>
  <c r="CC1241" i="15"/>
  <c r="CC163" i="15"/>
  <c r="CC1265" i="15"/>
  <c r="CC1385" i="15"/>
  <c r="CB1207" i="15"/>
  <c r="CD1241" i="15"/>
  <c r="CD163" i="15"/>
  <c r="CD1265" i="15"/>
  <c r="CD1385" i="15"/>
  <c r="CC1207" i="15"/>
  <c r="CE1241" i="15"/>
  <c r="CE163" i="15"/>
  <c r="CE1265" i="15"/>
  <c r="CE1385" i="15"/>
  <c r="CD1207" i="15"/>
  <c r="CF1241" i="15"/>
  <c r="CF163" i="15"/>
  <c r="CF1265" i="15"/>
  <c r="CF1385" i="15"/>
  <c r="CE1207" i="15"/>
  <c r="CG1241" i="15"/>
  <c r="CG163" i="15"/>
  <c r="CG1265" i="15"/>
  <c r="CG1385" i="15"/>
  <c r="CF1207" i="15"/>
  <c r="CH1241" i="15"/>
  <c r="CH163" i="15"/>
  <c r="CH1265" i="15"/>
  <c r="CH1385" i="15"/>
  <c r="CG1207" i="15"/>
  <c r="CI1241" i="15"/>
  <c r="CI163" i="15"/>
  <c r="CI1265" i="15"/>
  <c r="CI1385" i="15"/>
  <c r="CH1207" i="15"/>
  <c r="CJ1241" i="15"/>
  <c r="CJ163" i="15"/>
  <c r="CJ1265" i="15"/>
  <c r="CJ1385" i="15"/>
  <c r="CI1207" i="15"/>
  <c r="CK1241" i="15"/>
  <c r="CK163" i="15"/>
  <c r="CK1265" i="15"/>
  <c r="CK1385" i="15"/>
  <c r="CJ1207" i="15"/>
  <c r="CL1241" i="15"/>
  <c r="CL163" i="15"/>
  <c r="CL1265" i="15"/>
  <c r="CL1385" i="15"/>
  <c r="CK1207" i="15"/>
  <c r="CM1241" i="15"/>
  <c r="CM163" i="15"/>
  <c r="CM1265" i="15"/>
  <c r="CM1385" i="15"/>
  <c r="CL1207" i="15"/>
  <c r="CN1241" i="15"/>
  <c r="CN163" i="15"/>
  <c r="CN1265" i="15"/>
  <c r="CN1385" i="15"/>
  <c r="CM1207" i="15"/>
  <c r="CO1241" i="15"/>
  <c r="CO163" i="15"/>
  <c r="CO1265" i="15"/>
  <c r="CO1385" i="15"/>
  <c r="CN1207" i="15"/>
  <c r="CP1241" i="15"/>
  <c r="CP163" i="15"/>
  <c r="CP1265" i="15"/>
  <c r="CP1385" i="15"/>
  <c r="CO1207" i="15"/>
  <c r="CQ1241" i="15"/>
  <c r="CQ163" i="15"/>
  <c r="CQ1265" i="15"/>
  <c r="CQ1385" i="15"/>
  <c r="CP1207" i="15"/>
  <c r="CR1241" i="15"/>
  <c r="CR163" i="15"/>
  <c r="CR1265" i="15"/>
  <c r="CR1385" i="15"/>
  <c r="CQ1207" i="15"/>
  <c r="CS1241" i="15"/>
  <c r="CS163" i="15"/>
  <c r="CS1265" i="15"/>
  <c r="CS1385" i="15"/>
  <c r="CR1207" i="15"/>
  <c r="CT1241" i="15"/>
  <c r="CT163" i="15"/>
  <c r="CT1265" i="15"/>
  <c r="CT1385" i="15"/>
  <c r="CS1207" i="15"/>
  <c r="CU1241" i="15"/>
  <c r="CU163" i="15"/>
  <c r="CU1265" i="15"/>
  <c r="CU1385" i="15"/>
  <c r="CT1207" i="15"/>
  <c r="CV1241" i="15"/>
  <c r="CV163" i="15"/>
  <c r="CV1265" i="15"/>
  <c r="CV1385" i="15"/>
  <c r="CU1207" i="15"/>
  <c r="CW1241" i="15"/>
  <c r="CW163" i="15"/>
  <c r="CW1265" i="15"/>
  <c r="CW1385" i="15"/>
  <c r="CV1207" i="15"/>
  <c r="CX1241" i="15"/>
  <c r="CX163" i="15"/>
  <c r="CX1265" i="15"/>
  <c r="CX1385" i="15"/>
  <c r="CW1207" i="15"/>
  <c r="CY1241" i="15"/>
  <c r="CY163" i="15"/>
  <c r="CY1265" i="15"/>
  <c r="CY1385" i="15"/>
  <c r="CX1207" i="15"/>
  <c r="CZ1241" i="15"/>
  <c r="CZ163" i="15"/>
  <c r="CZ1265" i="15"/>
  <c r="CZ1385" i="15"/>
  <c r="CY1207" i="15"/>
  <c r="DA1241" i="15"/>
  <c r="DA163" i="15"/>
  <c r="DA1265" i="15"/>
  <c r="DA1385" i="15"/>
  <c r="CZ1207" i="15"/>
  <c r="DB1241" i="15"/>
  <c r="DB163" i="15"/>
  <c r="DB1265" i="15"/>
  <c r="DB1385" i="15"/>
  <c r="DA1207" i="15"/>
  <c r="DC1241" i="15"/>
  <c r="DC163" i="15"/>
  <c r="DC1265" i="15"/>
  <c r="DC1385" i="15"/>
  <c r="DB1207" i="15"/>
  <c r="DD1241" i="15"/>
  <c r="DD163" i="15"/>
  <c r="DD1265" i="15"/>
  <c r="DD1385" i="15"/>
  <c r="DC1207" i="15"/>
  <c r="DE1241" i="15"/>
  <c r="DE163" i="15"/>
  <c r="DE1265" i="15"/>
  <c r="DE1385" i="15"/>
  <c r="DD1207" i="15"/>
  <c r="DF1241" i="15"/>
  <c r="DF163" i="15"/>
  <c r="DF1265" i="15"/>
  <c r="DF1385" i="15"/>
  <c r="DE1207" i="15"/>
  <c r="DG1241" i="15"/>
  <c r="DG163" i="15"/>
  <c r="DG1265" i="15"/>
  <c r="DG1385" i="15"/>
  <c r="DF1207" i="15"/>
  <c r="DH1241" i="15"/>
  <c r="DH163" i="15"/>
  <c r="DH1265" i="15"/>
  <c r="DH1385" i="15"/>
  <c r="DG1207" i="15"/>
  <c r="DI1241" i="15"/>
  <c r="DI163" i="15"/>
  <c r="DI1265" i="15"/>
  <c r="DI1385" i="15"/>
  <c r="DH1207" i="15"/>
  <c r="DJ1241" i="15"/>
  <c r="DJ163" i="15"/>
  <c r="DJ1265" i="15"/>
  <c r="DJ1385" i="15"/>
  <c r="DI1207" i="15"/>
  <c r="DK1241" i="15"/>
  <c r="DK163" i="15"/>
  <c r="DK1265" i="15"/>
  <c r="DK1385" i="15"/>
  <c r="DJ1207" i="15"/>
  <c r="DL1241" i="15"/>
  <c r="DL163" i="15"/>
  <c r="DL1265" i="15"/>
  <c r="DL1385" i="15"/>
  <c r="DK1207" i="15"/>
  <c r="DM1241" i="15"/>
  <c r="DM163" i="15"/>
  <c r="DM1265" i="15"/>
  <c r="DM1385" i="15"/>
  <c r="DL1207" i="15"/>
  <c r="DN1241" i="15"/>
  <c r="DN163" i="15"/>
  <c r="DN1265" i="15"/>
  <c r="DN1385" i="15"/>
  <c r="DM1207" i="15"/>
  <c r="DO1241" i="15"/>
  <c r="DO163" i="15"/>
  <c r="DO1265" i="15"/>
  <c r="DO1385" i="15"/>
  <c r="DN1207" i="15"/>
  <c r="DP1241" i="15"/>
  <c r="DP163" i="15"/>
  <c r="DP1265" i="15"/>
  <c r="DP1385" i="15"/>
  <c r="DO1207" i="15"/>
  <c r="DQ1241" i="15"/>
  <c r="DQ163" i="15"/>
  <c r="DQ1265" i="15"/>
  <c r="DQ1385" i="15"/>
  <c r="DP1207" i="15"/>
  <c r="DR1241" i="15"/>
  <c r="DR163" i="15"/>
  <c r="DR1265" i="15"/>
  <c r="DR1385" i="15"/>
  <c r="DQ1207" i="15"/>
  <c r="DS1241" i="15"/>
  <c r="DS163" i="15"/>
  <c r="DS1265" i="15"/>
  <c r="DS1385" i="15"/>
  <c r="DR1207" i="15"/>
  <c r="DT1241" i="15"/>
  <c r="DT163" i="15"/>
  <c r="DT1265" i="15"/>
  <c r="DT1385" i="15"/>
  <c r="DS1207" i="15"/>
  <c r="DU1241" i="15"/>
  <c r="DU163" i="15"/>
  <c r="DU1265" i="15"/>
  <c r="DU1385" i="15"/>
  <c r="DT1207" i="15"/>
  <c r="DV1241" i="15"/>
  <c r="DV163" i="15"/>
  <c r="DV1265" i="15"/>
  <c r="DV1385" i="15"/>
  <c r="DU1207" i="15"/>
  <c r="DW1241" i="15"/>
  <c r="DW163" i="15"/>
  <c r="DW1265" i="15"/>
  <c r="DW1385" i="15"/>
  <c r="DV1207" i="15"/>
  <c r="DX1241" i="15"/>
  <c r="DX163" i="15"/>
  <c r="DX1265" i="15"/>
  <c r="DX1385" i="15"/>
  <c r="DW1207" i="15"/>
  <c r="DY1241" i="15"/>
  <c r="DY163" i="15"/>
  <c r="DY1265" i="15"/>
  <c r="DY1385" i="15"/>
  <c r="G1385" i="15"/>
  <c r="D81" i="17"/>
  <c r="D92" i="17"/>
  <c r="D93" i="17"/>
  <c r="D52" i="17"/>
  <c r="E1385" i="15"/>
  <c r="F1385" i="15"/>
  <c r="J1411" i="15"/>
  <c r="K1411" i="15"/>
  <c r="L1411" i="15"/>
  <c r="M1411" i="15"/>
  <c r="N1411" i="15"/>
  <c r="O1411" i="15"/>
  <c r="P1411" i="15"/>
  <c r="Q1411" i="15"/>
  <c r="R1411" i="15"/>
  <c r="S1411" i="15"/>
  <c r="T1411" i="15"/>
  <c r="U1411" i="15"/>
  <c r="V1411" i="15"/>
  <c r="W1411" i="15"/>
  <c r="X1411" i="15"/>
  <c r="Y1411" i="15"/>
  <c r="Z1411" i="15"/>
  <c r="AA1411" i="15"/>
  <c r="AB1411" i="15"/>
  <c r="AC1411" i="15"/>
  <c r="AD1411" i="15"/>
  <c r="AE1411" i="15"/>
  <c r="AF1411" i="15"/>
  <c r="AG1411" i="15"/>
  <c r="AH1411" i="15"/>
  <c r="AI1411" i="15"/>
  <c r="AJ1411" i="15"/>
  <c r="AK1411" i="15"/>
  <c r="AL1411" i="15"/>
  <c r="AM1411" i="15"/>
  <c r="AN1411" i="15"/>
  <c r="AO1411" i="15"/>
  <c r="AP1411" i="15"/>
  <c r="AQ1411" i="15"/>
  <c r="AR1411" i="15"/>
  <c r="AS1411" i="15"/>
  <c r="AT1411" i="15"/>
  <c r="AU1411" i="15"/>
  <c r="AV1411" i="15"/>
  <c r="AW1411" i="15"/>
  <c r="AX1411" i="15"/>
  <c r="AY1411" i="15"/>
  <c r="AZ1411" i="15"/>
  <c r="BA1411" i="15"/>
  <c r="BB1411" i="15"/>
  <c r="BC1411" i="15"/>
  <c r="BD1411" i="15"/>
  <c r="BE1411" i="15"/>
  <c r="BF1411" i="15"/>
  <c r="BG1411" i="15"/>
  <c r="BH1411" i="15"/>
  <c r="BI1411" i="15"/>
  <c r="BJ1411" i="15"/>
  <c r="BK1411" i="15"/>
  <c r="BL1411" i="15"/>
  <c r="BM1411" i="15"/>
  <c r="BN1411" i="15"/>
  <c r="BO1411" i="15"/>
  <c r="BP1411" i="15"/>
  <c r="BQ1411" i="15"/>
  <c r="BR1411" i="15"/>
  <c r="BS1411" i="15"/>
  <c r="BT1411" i="15"/>
  <c r="BU1411" i="15"/>
  <c r="BV1411" i="15"/>
  <c r="BW1411" i="15"/>
  <c r="BX1411" i="15"/>
  <c r="BY1411" i="15"/>
  <c r="BZ1411" i="15"/>
  <c r="CA1411" i="15"/>
  <c r="CB1411" i="15"/>
  <c r="CC1411" i="15"/>
  <c r="CD1411" i="15"/>
  <c r="CE1411" i="15"/>
  <c r="CF1411" i="15"/>
  <c r="CG1411" i="15"/>
  <c r="CH1411" i="15"/>
  <c r="CI1411" i="15"/>
  <c r="CJ1411" i="15"/>
  <c r="CK1411" i="15"/>
  <c r="CL1411" i="15"/>
  <c r="CM1411" i="15"/>
  <c r="CN1411" i="15"/>
  <c r="CO1411" i="15"/>
  <c r="CP1411" i="15"/>
  <c r="CQ1411" i="15"/>
  <c r="CR1411" i="15"/>
  <c r="CS1411" i="15"/>
  <c r="CT1411" i="15"/>
  <c r="CU1411" i="15"/>
  <c r="CV1411" i="15"/>
  <c r="CW1411" i="15"/>
  <c r="CX1411" i="15"/>
  <c r="CY1411" i="15"/>
  <c r="CZ1411" i="15"/>
  <c r="DA1411" i="15"/>
  <c r="DB1411" i="15"/>
  <c r="DC1411" i="15"/>
  <c r="DD1411" i="15"/>
  <c r="DE1411" i="15"/>
  <c r="DF1411" i="15"/>
  <c r="DG1411" i="15"/>
  <c r="DH1411" i="15"/>
  <c r="DI1411" i="15"/>
  <c r="DJ1411" i="15"/>
  <c r="DK1411" i="15"/>
  <c r="DL1411" i="15"/>
  <c r="DM1411" i="15"/>
  <c r="DN1411" i="15"/>
  <c r="DO1411" i="15"/>
  <c r="DP1411" i="15"/>
  <c r="DQ1411" i="15"/>
  <c r="DR1411" i="15"/>
  <c r="DS1411" i="15"/>
  <c r="DT1411" i="15"/>
  <c r="DU1411" i="15"/>
  <c r="DV1411" i="15"/>
  <c r="DW1411" i="15"/>
  <c r="DX1411" i="15"/>
  <c r="DY1411" i="15"/>
  <c r="E1411" i="15"/>
  <c r="F1411" i="15"/>
  <c r="D1438" i="15"/>
  <c r="E1438" i="15"/>
  <c r="F1438" i="15"/>
  <c r="I1438" i="15"/>
  <c r="J1242" i="15"/>
  <c r="J164" i="15"/>
  <c r="J1266" i="15"/>
  <c r="J1386" i="15"/>
  <c r="E1242" i="15"/>
  <c r="K1242" i="15"/>
  <c r="K164" i="15"/>
  <c r="K1266" i="15"/>
  <c r="K1386" i="15"/>
  <c r="J1208" i="15"/>
  <c r="L1242" i="15"/>
  <c r="L164" i="15"/>
  <c r="L1266" i="15"/>
  <c r="L1386" i="15"/>
  <c r="K1208" i="15"/>
  <c r="M1242" i="15"/>
  <c r="M164" i="15"/>
  <c r="M1266" i="15"/>
  <c r="M1386" i="15"/>
  <c r="L1208" i="15"/>
  <c r="N1242" i="15"/>
  <c r="N164" i="15"/>
  <c r="N1266" i="15"/>
  <c r="N1386" i="15"/>
  <c r="M1208" i="15"/>
  <c r="O1242" i="15"/>
  <c r="O164" i="15"/>
  <c r="O1266" i="15"/>
  <c r="O1386" i="15"/>
  <c r="N1208" i="15"/>
  <c r="P1242" i="15"/>
  <c r="P164" i="15"/>
  <c r="P1266" i="15"/>
  <c r="P1386" i="15"/>
  <c r="O1208" i="15"/>
  <c r="Q1242" i="15"/>
  <c r="Q164" i="15"/>
  <c r="Q1266" i="15"/>
  <c r="Q1386" i="15"/>
  <c r="P1208" i="15"/>
  <c r="R1242" i="15"/>
  <c r="R164" i="15"/>
  <c r="R1266" i="15"/>
  <c r="R1386" i="15"/>
  <c r="Q1208" i="15"/>
  <c r="S1242" i="15"/>
  <c r="S164" i="15"/>
  <c r="S1266" i="15"/>
  <c r="S1386" i="15"/>
  <c r="R1208" i="15"/>
  <c r="T1242" i="15"/>
  <c r="T164" i="15"/>
  <c r="T1266" i="15"/>
  <c r="T1386" i="15"/>
  <c r="S1208" i="15"/>
  <c r="U1242" i="15"/>
  <c r="U164" i="15"/>
  <c r="U1266" i="15"/>
  <c r="U1386" i="15"/>
  <c r="T1208" i="15"/>
  <c r="V1242" i="15"/>
  <c r="V164" i="15"/>
  <c r="V1266" i="15"/>
  <c r="V1386" i="15"/>
  <c r="U1208" i="15"/>
  <c r="W1242" i="15"/>
  <c r="W164" i="15"/>
  <c r="W1266" i="15"/>
  <c r="W1386" i="15"/>
  <c r="V1208" i="15"/>
  <c r="X1242" i="15"/>
  <c r="X164" i="15"/>
  <c r="X1266" i="15"/>
  <c r="X1386" i="15"/>
  <c r="W1208" i="15"/>
  <c r="Y1242" i="15"/>
  <c r="Y164" i="15"/>
  <c r="Y1266" i="15"/>
  <c r="Y1386" i="15"/>
  <c r="X1208" i="15"/>
  <c r="Z1242" i="15"/>
  <c r="Z164" i="15"/>
  <c r="Z1266" i="15"/>
  <c r="Z1386" i="15"/>
  <c r="Y1208" i="15"/>
  <c r="AA1242" i="15"/>
  <c r="AA164" i="15"/>
  <c r="AA1266" i="15"/>
  <c r="AA1386" i="15"/>
  <c r="Z1208" i="15"/>
  <c r="AB1242" i="15"/>
  <c r="AB164" i="15"/>
  <c r="AB1266" i="15"/>
  <c r="AB1386" i="15"/>
  <c r="AA1208" i="15"/>
  <c r="AC1242" i="15"/>
  <c r="AC164" i="15"/>
  <c r="AC1266" i="15"/>
  <c r="AC1386" i="15"/>
  <c r="AB1208" i="15"/>
  <c r="AD1242" i="15"/>
  <c r="AD164" i="15"/>
  <c r="AD1266" i="15"/>
  <c r="AD1386" i="15"/>
  <c r="AC1208" i="15"/>
  <c r="AE1242" i="15"/>
  <c r="AE164" i="15"/>
  <c r="AE1266" i="15"/>
  <c r="AE1386" i="15"/>
  <c r="AD1208" i="15"/>
  <c r="AF1242" i="15"/>
  <c r="AF164" i="15"/>
  <c r="AF1266" i="15"/>
  <c r="AF1386" i="15"/>
  <c r="AE1208" i="15"/>
  <c r="AG1242" i="15"/>
  <c r="AG164" i="15"/>
  <c r="AG1266" i="15"/>
  <c r="AG1386" i="15"/>
  <c r="AF1208" i="15"/>
  <c r="AH1242" i="15"/>
  <c r="AH164" i="15"/>
  <c r="AH1266" i="15"/>
  <c r="AH1386" i="15"/>
  <c r="AG1208" i="15"/>
  <c r="AI1242" i="15"/>
  <c r="AI164" i="15"/>
  <c r="AI1266" i="15"/>
  <c r="AI1386" i="15"/>
  <c r="AH1208" i="15"/>
  <c r="AJ1242" i="15"/>
  <c r="AJ164" i="15"/>
  <c r="AJ1266" i="15"/>
  <c r="AJ1386" i="15"/>
  <c r="AI1208" i="15"/>
  <c r="AK1242" i="15"/>
  <c r="AK164" i="15"/>
  <c r="AK1266" i="15"/>
  <c r="AK1386" i="15"/>
  <c r="AJ1208" i="15"/>
  <c r="AL1242" i="15"/>
  <c r="AL164" i="15"/>
  <c r="AL1266" i="15"/>
  <c r="AL1386" i="15"/>
  <c r="AK1208" i="15"/>
  <c r="AM1242" i="15"/>
  <c r="AM164" i="15"/>
  <c r="AM1266" i="15"/>
  <c r="AM1386" i="15"/>
  <c r="AL1208" i="15"/>
  <c r="AN1242" i="15"/>
  <c r="AN164" i="15"/>
  <c r="AN1266" i="15"/>
  <c r="AN1386" i="15"/>
  <c r="AM1208" i="15"/>
  <c r="AO1242" i="15"/>
  <c r="AO164" i="15"/>
  <c r="AO1266" i="15"/>
  <c r="AO1386" i="15"/>
  <c r="AN1208" i="15"/>
  <c r="AP1242" i="15"/>
  <c r="AP164" i="15"/>
  <c r="AP1266" i="15"/>
  <c r="AP1386" i="15"/>
  <c r="AO1208" i="15"/>
  <c r="AQ1242" i="15"/>
  <c r="AQ164" i="15"/>
  <c r="AQ1266" i="15"/>
  <c r="AQ1386" i="15"/>
  <c r="AP1208" i="15"/>
  <c r="AR1242" i="15"/>
  <c r="AR164" i="15"/>
  <c r="AR1266" i="15"/>
  <c r="AR1386" i="15"/>
  <c r="AQ1208" i="15"/>
  <c r="AS1242" i="15"/>
  <c r="AS164" i="15"/>
  <c r="AS1266" i="15"/>
  <c r="AS1386" i="15"/>
  <c r="AR1208" i="15"/>
  <c r="AT1242" i="15"/>
  <c r="AT164" i="15"/>
  <c r="AT1266" i="15"/>
  <c r="AT1386" i="15"/>
  <c r="AS1208" i="15"/>
  <c r="AU1242" i="15"/>
  <c r="AU164" i="15"/>
  <c r="AU1266" i="15"/>
  <c r="AU1386" i="15"/>
  <c r="AT1208" i="15"/>
  <c r="AV1242" i="15"/>
  <c r="AV164" i="15"/>
  <c r="AV1266" i="15"/>
  <c r="AV1386" i="15"/>
  <c r="AU1208" i="15"/>
  <c r="AW1242" i="15"/>
  <c r="AW164" i="15"/>
  <c r="AW1266" i="15"/>
  <c r="AW1386" i="15"/>
  <c r="AV1208" i="15"/>
  <c r="AX1242" i="15"/>
  <c r="AX164" i="15"/>
  <c r="AX1266" i="15"/>
  <c r="AX1386" i="15"/>
  <c r="AW1208" i="15"/>
  <c r="AY1242" i="15"/>
  <c r="AY164" i="15"/>
  <c r="AY1266" i="15"/>
  <c r="AY1386" i="15"/>
  <c r="AX1208" i="15"/>
  <c r="AZ1242" i="15"/>
  <c r="AZ164" i="15"/>
  <c r="AZ1266" i="15"/>
  <c r="AZ1386" i="15"/>
  <c r="AY1208" i="15"/>
  <c r="BA1242" i="15"/>
  <c r="BA164" i="15"/>
  <c r="BA1266" i="15"/>
  <c r="BA1386" i="15"/>
  <c r="AZ1208" i="15"/>
  <c r="BB1242" i="15"/>
  <c r="BB164" i="15"/>
  <c r="BB1266" i="15"/>
  <c r="BB1386" i="15"/>
  <c r="BA1208" i="15"/>
  <c r="BC1242" i="15"/>
  <c r="BC164" i="15"/>
  <c r="BC1266" i="15"/>
  <c r="BC1386" i="15"/>
  <c r="BB1208" i="15"/>
  <c r="BD1242" i="15"/>
  <c r="BD164" i="15"/>
  <c r="BD1266" i="15"/>
  <c r="BD1386" i="15"/>
  <c r="BC1208" i="15"/>
  <c r="BE1242" i="15"/>
  <c r="BE164" i="15"/>
  <c r="BE1266" i="15"/>
  <c r="BE1386" i="15"/>
  <c r="BD1208" i="15"/>
  <c r="BF1242" i="15"/>
  <c r="BF164" i="15"/>
  <c r="BF1266" i="15"/>
  <c r="BF1386" i="15"/>
  <c r="BE1208" i="15"/>
  <c r="BG1242" i="15"/>
  <c r="BG164" i="15"/>
  <c r="BG1266" i="15"/>
  <c r="BG1386" i="15"/>
  <c r="BF1208" i="15"/>
  <c r="BH1242" i="15"/>
  <c r="BH164" i="15"/>
  <c r="BH1266" i="15"/>
  <c r="BH1386" i="15"/>
  <c r="BG1208" i="15"/>
  <c r="BI1242" i="15"/>
  <c r="BI164" i="15"/>
  <c r="BI1266" i="15"/>
  <c r="BI1386" i="15"/>
  <c r="BH1208" i="15"/>
  <c r="BJ1242" i="15"/>
  <c r="BJ164" i="15"/>
  <c r="BJ1266" i="15"/>
  <c r="BJ1386" i="15"/>
  <c r="BI1208" i="15"/>
  <c r="BK1242" i="15"/>
  <c r="BK164" i="15"/>
  <c r="BK1266" i="15"/>
  <c r="BK1386" i="15"/>
  <c r="BJ1208" i="15"/>
  <c r="BL1242" i="15"/>
  <c r="BL164" i="15"/>
  <c r="BL1266" i="15"/>
  <c r="BL1386" i="15"/>
  <c r="BK1208" i="15"/>
  <c r="BM1242" i="15"/>
  <c r="BM164" i="15"/>
  <c r="BM1266" i="15"/>
  <c r="BM1386" i="15"/>
  <c r="BL1208" i="15"/>
  <c r="BN1242" i="15"/>
  <c r="BN164" i="15"/>
  <c r="BN1266" i="15"/>
  <c r="BN1386" i="15"/>
  <c r="BM1208" i="15"/>
  <c r="BO1242" i="15"/>
  <c r="BO164" i="15"/>
  <c r="BO1266" i="15"/>
  <c r="BO1386" i="15"/>
  <c r="BN1208" i="15"/>
  <c r="BP1242" i="15"/>
  <c r="BP164" i="15"/>
  <c r="BP1266" i="15"/>
  <c r="BP1386" i="15"/>
  <c r="BO1208" i="15"/>
  <c r="BQ1242" i="15"/>
  <c r="BQ164" i="15"/>
  <c r="BQ1266" i="15"/>
  <c r="BQ1386" i="15"/>
  <c r="BP1208" i="15"/>
  <c r="BR1242" i="15"/>
  <c r="BR164" i="15"/>
  <c r="BR1266" i="15"/>
  <c r="BR1386" i="15"/>
  <c r="BQ1208" i="15"/>
  <c r="BS1242" i="15"/>
  <c r="BS164" i="15"/>
  <c r="BS1266" i="15"/>
  <c r="BS1386" i="15"/>
  <c r="BR1208" i="15"/>
  <c r="BT1242" i="15"/>
  <c r="BT164" i="15"/>
  <c r="BT1266" i="15"/>
  <c r="BT1386" i="15"/>
  <c r="BS1208" i="15"/>
  <c r="BU1242" i="15"/>
  <c r="BU164" i="15"/>
  <c r="BU1266" i="15"/>
  <c r="BU1386" i="15"/>
  <c r="BT1208" i="15"/>
  <c r="BV1242" i="15"/>
  <c r="BV164" i="15"/>
  <c r="BV1266" i="15"/>
  <c r="BV1386" i="15"/>
  <c r="BU1208" i="15"/>
  <c r="BW1242" i="15"/>
  <c r="BW164" i="15"/>
  <c r="BW1266" i="15"/>
  <c r="BW1386" i="15"/>
  <c r="BV1208" i="15"/>
  <c r="BX1242" i="15"/>
  <c r="BX164" i="15"/>
  <c r="BX1266" i="15"/>
  <c r="BX1386" i="15"/>
  <c r="BW1208" i="15"/>
  <c r="BY1242" i="15"/>
  <c r="BY164" i="15"/>
  <c r="BY1266" i="15"/>
  <c r="BY1386" i="15"/>
  <c r="BX1208" i="15"/>
  <c r="BZ1242" i="15"/>
  <c r="BZ164" i="15"/>
  <c r="BZ1266" i="15"/>
  <c r="BZ1386" i="15"/>
  <c r="BY1208" i="15"/>
  <c r="CA1242" i="15"/>
  <c r="CA164" i="15"/>
  <c r="CA1266" i="15"/>
  <c r="CA1386" i="15"/>
  <c r="BZ1208" i="15"/>
  <c r="CB1242" i="15"/>
  <c r="CB164" i="15"/>
  <c r="CB1266" i="15"/>
  <c r="CB1386" i="15"/>
  <c r="CA1208" i="15"/>
  <c r="CC1242" i="15"/>
  <c r="CC164" i="15"/>
  <c r="CC1266" i="15"/>
  <c r="CC1386" i="15"/>
  <c r="CB1208" i="15"/>
  <c r="CD1242" i="15"/>
  <c r="CD164" i="15"/>
  <c r="CD1266" i="15"/>
  <c r="CD1386" i="15"/>
  <c r="CC1208" i="15"/>
  <c r="CE1242" i="15"/>
  <c r="CE164" i="15"/>
  <c r="CE1266" i="15"/>
  <c r="CE1386" i="15"/>
  <c r="CD1208" i="15"/>
  <c r="CF1242" i="15"/>
  <c r="CF164" i="15"/>
  <c r="CF1266" i="15"/>
  <c r="CF1386" i="15"/>
  <c r="CE1208" i="15"/>
  <c r="CG1242" i="15"/>
  <c r="CG164" i="15"/>
  <c r="CG1266" i="15"/>
  <c r="CG1386" i="15"/>
  <c r="CF1208" i="15"/>
  <c r="CH1242" i="15"/>
  <c r="CH164" i="15"/>
  <c r="CH1266" i="15"/>
  <c r="CH1386" i="15"/>
  <c r="CG1208" i="15"/>
  <c r="CI1242" i="15"/>
  <c r="CI164" i="15"/>
  <c r="CI1266" i="15"/>
  <c r="CI1386" i="15"/>
  <c r="CH1208" i="15"/>
  <c r="CJ1242" i="15"/>
  <c r="CJ164" i="15"/>
  <c r="CJ1266" i="15"/>
  <c r="CJ1386" i="15"/>
  <c r="CI1208" i="15"/>
  <c r="CK1242" i="15"/>
  <c r="CK164" i="15"/>
  <c r="CK1266" i="15"/>
  <c r="CK1386" i="15"/>
  <c r="CJ1208" i="15"/>
  <c r="CL1242" i="15"/>
  <c r="CL164" i="15"/>
  <c r="CL1266" i="15"/>
  <c r="CL1386" i="15"/>
  <c r="CK1208" i="15"/>
  <c r="CM1242" i="15"/>
  <c r="CM164" i="15"/>
  <c r="CM1266" i="15"/>
  <c r="CM1386" i="15"/>
  <c r="CL1208" i="15"/>
  <c r="CN1242" i="15"/>
  <c r="CN164" i="15"/>
  <c r="CN1266" i="15"/>
  <c r="CN1386" i="15"/>
  <c r="CM1208" i="15"/>
  <c r="CO1242" i="15"/>
  <c r="CO164" i="15"/>
  <c r="CO1266" i="15"/>
  <c r="CO1386" i="15"/>
  <c r="CN1208" i="15"/>
  <c r="CP1242" i="15"/>
  <c r="CP164" i="15"/>
  <c r="CP1266" i="15"/>
  <c r="CP1386" i="15"/>
  <c r="CO1208" i="15"/>
  <c r="CQ1242" i="15"/>
  <c r="CQ164" i="15"/>
  <c r="CQ1266" i="15"/>
  <c r="CQ1386" i="15"/>
  <c r="CP1208" i="15"/>
  <c r="CR1242" i="15"/>
  <c r="CR164" i="15"/>
  <c r="CR1266" i="15"/>
  <c r="CR1386" i="15"/>
  <c r="CQ1208" i="15"/>
  <c r="CS1242" i="15"/>
  <c r="CS164" i="15"/>
  <c r="CS1266" i="15"/>
  <c r="CS1386" i="15"/>
  <c r="CR1208" i="15"/>
  <c r="CT1242" i="15"/>
  <c r="CT164" i="15"/>
  <c r="CT1266" i="15"/>
  <c r="CT1386" i="15"/>
  <c r="CS1208" i="15"/>
  <c r="CU1242" i="15"/>
  <c r="CU164" i="15"/>
  <c r="CU1266" i="15"/>
  <c r="CU1386" i="15"/>
  <c r="CT1208" i="15"/>
  <c r="CV1242" i="15"/>
  <c r="CV164" i="15"/>
  <c r="CV1266" i="15"/>
  <c r="CV1386" i="15"/>
  <c r="CU1208" i="15"/>
  <c r="CW1242" i="15"/>
  <c r="CW164" i="15"/>
  <c r="CW1266" i="15"/>
  <c r="CW1386" i="15"/>
  <c r="CV1208" i="15"/>
  <c r="CX1242" i="15"/>
  <c r="CX164" i="15"/>
  <c r="CX1266" i="15"/>
  <c r="CX1386" i="15"/>
  <c r="CW1208" i="15"/>
  <c r="CY1242" i="15"/>
  <c r="CY164" i="15"/>
  <c r="CY1266" i="15"/>
  <c r="CY1386" i="15"/>
  <c r="CX1208" i="15"/>
  <c r="CZ1242" i="15"/>
  <c r="CZ164" i="15"/>
  <c r="CZ1266" i="15"/>
  <c r="CZ1386" i="15"/>
  <c r="CY1208" i="15"/>
  <c r="DA1242" i="15"/>
  <c r="DA164" i="15"/>
  <c r="DA1266" i="15"/>
  <c r="DA1386" i="15"/>
  <c r="CZ1208" i="15"/>
  <c r="DB1242" i="15"/>
  <c r="DB164" i="15"/>
  <c r="DB1266" i="15"/>
  <c r="DB1386" i="15"/>
  <c r="DA1208" i="15"/>
  <c r="DC1242" i="15"/>
  <c r="DC164" i="15"/>
  <c r="DC1266" i="15"/>
  <c r="DC1386" i="15"/>
  <c r="DB1208" i="15"/>
  <c r="DD1242" i="15"/>
  <c r="DD164" i="15"/>
  <c r="DD1266" i="15"/>
  <c r="DD1386" i="15"/>
  <c r="DC1208" i="15"/>
  <c r="DE1242" i="15"/>
  <c r="DE164" i="15"/>
  <c r="DE1266" i="15"/>
  <c r="DE1386" i="15"/>
  <c r="DD1208" i="15"/>
  <c r="DF1242" i="15"/>
  <c r="DF164" i="15"/>
  <c r="DF1266" i="15"/>
  <c r="DF1386" i="15"/>
  <c r="DE1208" i="15"/>
  <c r="DG1242" i="15"/>
  <c r="DG164" i="15"/>
  <c r="DG1266" i="15"/>
  <c r="DG1386" i="15"/>
  <c r="DF1208" i="15"/>
  <c r="DH1242" i="15"/>
  <c r="DH164" i="15"/>
  <c r="DH1266" i="15"/>
  <c r="DH1386" i="15"/>
  <c r="DG1208" i="15"/>
  <c r="DI1242" i="15"/>
  <c r="DI164" i="15"/>
  <c r="DI1266" i="15"/>
  <c r="DI1386" i="15"/>
  <c r="DH1208" i="15"/>
  <c r="DJ1242" i="15"/>
  <c r="DJ164" i="15"/>
  <c r="DJ1266" i="15"/>
  <c r="DJ1386" i="15"/>
  <c r="DI1208" i="15"/>
  <c r="DK1242" i="15"/>
  <c r="DK164" i="15"/>
  <c r="DK1266" i="15"/>
  <c r="DK1386" i="15"/>
  <c r="DJ1208" i="15"/>
  <c r="DL1242" i="15"/>
  <c r="DL164" i="15"/>
  <c r="DL1266" i="15"/>
  <c r="DL1386" i="15"/>
  <c r="DK1208" i="15"/>
  <c r="DM1242" i="15"/>
  <c r="DM164" i="15"/>
  <c r="DM1266" i="15"/>
  <c r="DM1386" i="15"/>
  <c r="DL1208" i="15"/>
  <c r="DN1242" i="15"/>
  <c r="DN164" i="15"/>
  <c r="DN1266" i="15"/>
  <c r="DN1386" i="15"/>
  <c r="DM1208" i="15"/>
  <c r="DO1242" i="15"/>
  <c r="DO164" i="15"/>
  <c r="DO1266" i="15"/>
  <c r="DO1386" i="15"/>
  <c r="DN1208" i="15"/>
  <c r="DP1242" i="15"/>
  <c r="DP164" i="15"/>
  <c r="DP1266" i="15"/>
  <c r="DP1386" i="15"/>
  <c r="DO1208" i="15"/>
  <c r="DQ1242" i="15"/>
  <c r="DQ164" i="15"/>
  <c r="DQ1266" i="15"/>
  <c r="DQ1386" i="15"/>
  <c r="DP1208" i="15"/>
  <c r="DR1242" i="15"/>
  <c r="DR164" i="15"/>
  <c r="DR1266" i="15"/>
  <c r="DR1386" i="15"/>
  <c r="DQ1208" i="15"/>
  <c r="DS1242" i="15"/>
  <c r="DS164" i="15"/>
  <c r="DS1266" i="15"/>
  <c r="DS1386" i="15"/>
  <c r="DR1208" i="15"/>
  <c r="DT1242" i="15"/>
  <c r="DT164" i="15"/>
  <c r="DT1266" i="15"/>
  <c r="DT1386" i="15"/>
  <c r="DS1208" i="15"/>
  <c r="DU1242" i="15"/>
  <c r="DU164" i="15"/>
  <c r="DU1266" i="15"/>
  <c r="DU1386" i="15"/>
  <c r="DT1208" i="15"/>
  <c r="DV1242" i="15"/>
  <c r="DV164" i="15"/>
  <c r="DV1266" i="15"/>
  <c r="DV1386" i="15"/>
  <c r="DU1208" i="15"/>
  <c r="DW1242" i="15"/>
  <c r="DW164" i="15"/>
  <c r="DW1266" i="15"/>
  <c r="DW1386" i="15"/>
  <c r="DV1208" i="15"/>
  <c r="DX1242" i="15"/>
  <c r="DX164" i="15"/>
  <c r="DX1266" i="15"/>
  <c r="DX1386" i="15"/>
  <c r="DW1208" i="15"/>
  <c r="DY1242" i="15"/>
  <c r="DY164" i="15"/>
  <c r="DY1266" i="15"/>
  <c r="DY1386" i="15"/>
  <c r="G1386" i="15"/>
  <c r="E81" i="17"/>
  <c r="E92" i="17"/>
  <c r="E93" i="17"/>
  <c r="E52" i="17"/>
  <c r="E1386" i="15"/>
  <c r="F1386" i="15"/>
  <c r="J1412" i="15"/>
  <c r="K1412" i="15"/>
  <c r="L1412" i="15"/>
  <c r="M1412" i="15"/>
  <c r="N1412" i="15"/>
  <c r="O1412" i="15"/>
  <c r="P1412" i="15"/>
  <c r="Q1412" i="15"/>
  <c r="R1412" i="15"/>
  <c r="S1412" i="15"/>
  <c r="T1412" i="15"/>
  <c r="U1412" i="15"/>
  <c r="V1412" i="15"/>
  <c r="W1412" i="15"/>
  <c r="X1412" i="15"/>
  <c r="Y1412" i="15"/>
  <c r="Z1412" i="15"/>
  <c r="AA1412" i="15"/>
  <c r="AB1412" i="15"/>
  <c r="AC1412" i="15"/>
  <c r="AD1412" i="15"/>
  <c r="AE1412" i="15"/>
  <c r="AF1412" i="15"/>
  <c r="AG1412" i="15"/>
  <c r="AH1412" i="15"/>
  <c r="AI1412" i="15"/>
  <c r="AJ1412" i="15"/>
  <c r="AK1412" i="15"/>
  <c r="AL1412" i="15"/>
  <c r="AM1412" i="15"/>
  <c r="AN1412" i="15"/>
  <c r="AO1412" i="15"/>
  <c r="AP1412" i="15"/>
  <c r="AQ1412" i="15"/>
  <c r="AR1412" i="15"/>
  <c r="AS1412" i="15"/>
  <c r="AT1412" i="15"/>
  <c r="AU1412" i="15"/>
  <c r="AV1412" i="15"/>
  <c r="AW1412" i="15"/>
  <c r="AX1412" i="15"/>
  <c r="AY1412" i="15"/>
  <c r="AZ1412" i="15"/>
  <c r="BA1412" i="15"/>
  <c r="BB1412" i="15"/>
  <c r="BC1412" i="15"/>
  <c r="BD1412" i="15"/>
  <c r="BE1412" i="15"/>
  <c r="BF1412" i="15"/>
  <c r="BG1412" i="15"/>
  <c r="BH1412" i="15"/>
  <c r="BI1412" i="15"/>
  <c r="BJ1412" i="15"/>
  <c r="BK1412" i="15"/>
  <c r="BL1412" i="15"/>
  <c r="BM1412" i="15"/>
  <c r="BN1412" i="15"/>
  <c r="BO1412" i="15"/>
  <c r="BP1412" i="15"/>
  <c r="BQ1412" i="15"/>
  <c r="BR1412" i="15"/>
  <c r="BS1412" i="15"/>
  <c r="BT1412" i="15"/>
  <c r="BU1412" i="15"/>
  <c r="BV1412" i="15"/>
  <c r="BW1412" i="15"/>
  <c r="BX1412" i="15"/>
  <c r="BY1412" i="15"/>
  <c r="BZ1412" i="15"/>
  <c r="CA1412" i="15"/>
  <c r="CB1412" i="15"/>
  <c r="CC1412" i="15"/>
  <c r="CD1412" i="15"/>
  <c r="CE1412" i="15"/>
  <c r="CF1412" i="15"/>
  <c r="CG1412" i="15"/>
  <c r="CH1412" i="15"/>
  <c r="CI1412" i="15"/>
  <c r="CJ1412" i="15"/>
  <c r="CK1412" i="15"/>
  <c r="CL1412" i="15"/>
  <c r="CM1412" i="15"/>
  <c r="CN1412" i="15"/>
  <c r="CO1412" i="15"/>
  <c r="CP1412" i="15"/>
  <c r="CQ1412" i="15"/>
  <c r="CR1412" i="15"/>
  <c r="CS1412" i="15"/>
  <c r="CT1412" i="15"/>
  <c r="CU1412" i="15"/>
  <c r="CV1412" i="15"/>
  <c r="CW1412" i="15"/>
  <c r="CX1412" i="15"/>
  <c r="CY1412" i="15"/>
  <c r="CZ1412" i="15"/>
  <c r="DA1412" i="15"/>
  <c r="DB1412" i="15"/>
  <c r="DC1412" i="15"/>
  <c r="DD1412" i="15"/>
  <c r="DE1412" i="15"/>
  <c r="DF1412" i="15"/>
  <c r="DG1412" i="15"/>
  <c r="DH1412" i="15"/>
  <c r="DI1412" i="15"/>
  <c r="DJ1412" i="15"/>
  <c r="DK1412" i="15"/>
  <c r="DL1412" i="15"/>
  <c r="DM1412" i="15"/>
  <c r="DN1412" i="15"/>
  <c r="DO1412" i="15"/>
  <c r="DP1412" i="15"/>
  <c r="DQ1412" i="15"/>
  <c r="DR1412" i="15"/>
  <c r="DS1412" i="15"/>
  <c r="DT1412" i="15"/>
  <c r="DU1412" i="15"/>
  <c r="DV1412" i="15"/>
  <c r="DW1412" i="15"/>
  <c r="DX1412" i="15"/>
  <c r="DY1412" i="15"/>
  <c r="E1412" i="15"/>
  <c r="F1412" i="15"/>
  <c r="D1439" i="15"/>
  <c r="E1439" i="15"/>
  <c r="F1439" i="15"/>
  <c r="I1439" i="15"/>
  <c r="J1243" i="15"/>
  <c r="J165" i="15"/>
  <c r="J1267" i="15"/>
  <c r="J1387" i="15"/>
  <c r="E1243" i="15"/>
  <c r="K1243" i="15"/>
  <c r="K165" i="15"/>
  <c r="K1267" i="15"/>
  <c r="K1387" i="15"/>
  <c r="J1209" i="15"/>
  <c r="L1243" i="15"/>
  <c r="L165" i="15"/>
  <c r="L1267" i="15"/>
  <c r="L1387" i="15"/>
  <c r="K1209" i="15"/>
  <c r="M1243" i="15"/>
  <c r="M165" i="15"/>
  <c r="M1267" i="15"/>
  <c r="M1387" i="15"/>
  <c r="L1209" i="15"/>
  <c r="N1243" i="15"/>
  <c r="N165" i="15"/>
  <c r="N1267" i="15"/>
  <c r="N1387" i="15"/>
  <c r="M1209" i="15"/>
  <c r="O1243" i="15"/>
  <c r="O165" i="15"/>
  <c r="O1267" i="15"/>
  <c r="O1387" i="15"/>
  <c r="N1209" i="15"/>
  <c r="P1243" i="15"/>
  <c r="P165" i="15"/>
  <c r="P1267" i="15"/>
  <c r="P1387" i="15"/>
  <c r="O1209" i="15"/>
  <c r="Q1243" i="15"/>
  <c r="Q165" i="15"/>
  <c r="Q1267" i="15"/>
  <c r="Q1387" i="15"/>
  <c r="P1209" i="15"/>
  <c r="R1243" i="15"/>
  <c r="R165" i="15"/>
  <c r="R1267" i="15"/>
  <c r="R1387" i="15"/>
  <c r="Q1209" i="15"/>
  <c r="S1243" i="15"/>
  <c r="S165" i="15"/>
  <c r="S1267" i="15"/>
  <c r="S1387" i="15"/>
  <c r="R1209" i="15"/>
  <c r="T1243" i="15"/>
  <c r="T165" i="15"/>
  <c r="T1267" i="15"/>
  <c r="T1387" i="15"/>
  <c r="S1209" i="15"/>
  <c r="U1243" i="15"/>
  <c r="U165" i="15"/>
  <c r="U1267" i="15"/>
  <c r="U1387" i="15"/>
  <c r="T1209" i="15"/>
  <c r="V1243" i="15"/>
  <c r="V165" i="15"/>
  <c r="V1267" i="15"/>
  <c r="V1387" i="15"/>
  <c r="U1209" i="15"/>
  <c r="W1243" i="15"/>
  <c r="W165" i="15"/>
  <c r="W1267" i="15"/>
  <c r="W1387" i="15"/>
  <c r="V1209" i="15"/>
  <c r="X1243" i="15"/>
  <c r="X165" i="15"/>
  <c r="X1267" i="15"/>
  <c r="X1387" i="15"/>
  <c r="W1209" i="15"/>
  <c r="Y1243" i="15"/>
  <c r="Y165" i="15"/>
  <c r="Y1267" i="15"/>
  <c r="Y1387" i="15"/>
  <c r="X1209" i="15"/>
  <c r="Z1243" i="15"/>
  <c r="Z165" i="15"/>
  <c r="Z1267" i="15"/>
  <c r="Z1387" i="15"/>
  <c r="Y1209" i="15"/>
  <c r="AA1243" i="15"/>
  <c r="AA165" i="15"/>
  <c r="AA1267" i="15"/>
  <c r="AA1387" i="15"/>
  <c r="Z1209" i="15"/>
  <c r="AB1243" i="15"/>
  <c r="AB165" i="15"/>
  <c r="AB1267" i="15"/>
  <c r="AB1387" i="15"/>
  <c r="AA1209" i="15"/>
  <c r="AC1243" i="15"/>
  <c r="AC165" i="15"/>
  <c r="AC1267" i="15"/>
  <c r="AC1387" i="15"/>
  <c r="AB1209" i="15"/>
  <c r="AD1243" i="15"/>
  <c r="AD165" i="15"/>
  <c r="AD1267" i="15"/>
  <c r="AD1387" i="15"/>
  <c r="AC1209" i="15"/>
  <c r="AE1243" i="15"/>
  <c r="AE165" i="15"/>
  <c r="AE1267" i="15"/>
  <c r="AE1387" i="15"/>
  <c r="AD1209" i="15"/>
  <c r="AF1243" i="15"/>
  <c r="AF165" i="15"/>
  <c r="AF1267" i="15"/>
  <c r="AF1387" i="15"/>
  <c r="AE1209" i="15"/>
  <c r="AG1243" i="15"/>
  <c r="AG165" i="15"/>
  <c r="AG1267" i="15"/>
  <c r="AG1387" i="15"/>
  <c r="AF1209" i="15"/>
  <c r="AH1243" i="15"/>
  <c r="AH165" i="15"/>
  <c r="AH1267" i="15"/>
  <c r="AH1387" i="15"/>
  <c r="AG1209" i="15"/>
  <c r="AI1243" i="15"/>
  <c r="AI165" i="15"/>
  <c r="AI1267" i="15"/>
  <c r="AI1387" i="15"/>
  <c r="AH1209" i="15"/>
  <c r="AJ1243" i="15"/>
  <c r="AJ165" i="15"/>
  <c r="AJ1267" i="15"/>
  <c r="AJ1387" i="15"/>
  <c r="AI1209" i="15"/>
  <c r="AK1243" i="15"/>
  <c r="AK165" i="15"/>
  <c r="AK1267" i="15"/>
  <c r="AK1387" i="15"/>
  <c r="AJ1209" i="15"/>
  <c r="AL1243" i="15"/>
  <c r="AL165" i="15"/>
  <c r="AL1267" i="15"/>
  <c r="AL1387" i="15"/>
  <c r="AK1209" i="15"/>
  <c r="AM1243" i="15"/>
  <c r="AM165" i="15"/>
  <c r="AM1267" i="15"/>
  <c r="AM1387" i="15"/>
  <c r="AL1209" i="15"/>
  <c r="AN1243" i="15"/>
  <c r="AN165" i="15"/>
  <c r="AN1267" i="15"/>
  <c r="AN1387" i="15"/>
  <c r="AM1209" i="15"/>
  <c r="AO1243" i="15"/>
  <c r="AO165" i="15"/>
  <c r="AO1267" i="15"/>
  <c r="AO1387" i="15"/>
  <c r="AN1209" i="15"/>
  <c r="AP1243" i="15"/>
  <c r="AP165" i="15"/>
  <c r="AP1267" i="15"/>
  <c r="AP1387" i="15"/>
  <c r="AO1209" i="15"/>
  <c r="AQ1243" i="15"/>
  <c r="AQ165" i="15"/>
  <c r="AQ1267" i="15"/>
  <c r="AQ1387" i="15"/>
  <c r="AP1209" i="15"/>
  <c r="AR1243" i="15"/>
  <c r="AR165" i="15"/>
  <c r="AR1267" i="15"/>
  <c r="AR1387" i="15"/>
  <c r="AQ1209" i="15"/>
  <c r="AS1243" i="15"/>
  <c r="AS165" i="15"/>
  <c r="AS1267" i="15"/>
  <c r="AS1387" i="15"/>
  <c r="AR1209" i="15"/>
  <c r="AT1243" i="15"/>
  <c r="AT165" i="15"/>
  <c r="AT1267" i="15"/>
  <c r="AT1387" i="15"/>
  <c r="AS1209" i="15"/>
  <c r="AU1243" i="15"/>
  <c r="AU165" i="15"/>
  <c r="AU1267" i="15"/>
  <c r="AU1387" i="15"/>
  <c r="AT1209" i="15"/>
  <c r="AV1243" i="15"/>
  <c r="AV165" i="15"/>
  <c r="AV1267" i="15"/>
  <c r="AV1387" i="15"/>
  <c r="AU1209" i="15"/>
  <c r="AW1243" i="15"/>
  <c r="AW165" i="15"/>
  <c r="AW1267" i="15"/>
  <c r="AW1387" i="15"/>
  <c r="AV1209" i="15"/>
  <c r="AX1243" i="15"/>
  <c r="AX165" i="15"/>
  <c r="AX1267" i="15"/>
  <c r="AX1387" i="15"/>
  <c r="AW1209" i="15"/>
  <c r="AY1243" i="15"/>
  <c r="AY165" i="15"/>
  <c r="AY1267" i="15"/>
  <c r="AY1387" i="15"/>
  <c r="AX1209" i="15"/>
  <c r="AZ1243" i="15"/>
  <c r="AZ165" i="15"/>
  <c r="AZ1267" i="15"/>
  <c r="AZ1387" i="15"/>
  <c r="AY1209" i="15"/>
  <c r="BA1243" i="15"/>
  <c r="BA165" i="15"/>
  <c r="BA1267" i="15"/>
  <c r="BA1387" i="15"/>
  <c r="AZ1209" i="15"/>
  <c r="BB1243" i="15"/>
  <c r="BB165" i="15"/>
  <c r="BB1267" i="15"/>
  <c r="BB1387" i="15"/>
  <c r="BA1209" i="15"/>
  <c r="BC1243" i="15"/>
  <c r="BC165" i="15"/>
  <c r="BC1267" i="15"/>
  <c r="BC1387" i="15"/>
  <c r="BB1209" i="15"/>
  <c r="BD1243" i="15"/>
  <c r="BD165" i="15"/>
  <c r="BD1267" i="15"/>
  <c r="BD1387" i="15"/>
  <c r="BC1209" i="15"/>
  <c r="BE1243" i="15"/>
  <c r="BE165" i="15"/>
  <c r="BE1267" i="15"/>
  <c r="BE1387" i="15"/>
  <c r="BD1209" i="15"/>
  <c r="BF1243" i="15"/>
  <c r="BF165" i="15"/>
  <c r="BF1267" i="15"/>
  <c r="BF1387" i="15"/>
  <c r="BE1209" i="15"/>
  <c r="BG1243" i="15"/>
  <c r="BG165" i="15"/>
  <c r="BG1267" i="15"/>
  <c r="BG1387" i="15"/>
  <c r="BF1209" i="15"/>
  <c r="BH1243" i="15"/>
  <c r="BH165" i="15"/>
  <c r="BH1267" i="15"/>
  <c r="BH1387" i="15"/>
  <c r="BG1209" i="15"/>
  <c r="BI1243" i="15"/>
  <c r="BI165" i="15"/>
  <c r="BI1267" i="15"/>
  <c r="BI1387" i="15"/>
  <c r="BH1209" i="15"/>
  <c r="BJ1243" i="15"/>
  <c r="BJ165" i="15"/>
  <c r="BJ1267" i="15"/>
  <c r="BJ1387" i="15"/>
  <c r="BI1209" i="15"/>
  <c r="BK1243" i="15"/>
  <c r="BK165" i="15"/>
  <c r="BK1267" i="15"/>
  <c r="BK1387" i="15"/>
  <c r="BJ1209" i="15"/>
  <c r="BL1243" i="15"/>
  <c r="BL165" i="15"/>
  <c r="BL1267" i="15"/>
  <c r="BL1387" i="15"/>
  <c r="BK1209" i="15"/>
  <c r="BM1243" i="15"/>
  <c r="BM165" i="15"/>
  <c r="BM1267" i="15"/>
  <c r="BM1387" i="15"/>
  <c r="BL1209" i="15"/>
  <c r="BN1243" i="15"/>
  <c r="BN165" i="15"/>
  <c r="BN1267" i="15"/>
  <c r="BN1387" i="15"/>
  <c r="BM1209" i="15"/>
  <c r="BO1243" i="15"/>
  <c r="BO165" i="15"/>
  <c r="BO1267" i="15"/>
  <c r="BO1387" i="15"/>
  <c r="BN1209" i="15"/>
  <c r="BP1243" i="15"/>
  <c r="BP165" i="15"/>
  <c r="BP1267" i="15"/>
  <c r="BP1387" i="15"/>
  <c r="BO1209" i="15"/>
  <c r="BQ1243" i="15"/>
  <c r="BQ165" i="15"/>
  <c r="BQ1267" i="15"/>
  <c r="BQ1387" i="15"/>
  <c r="BP1209" i="15"/>
  <c r="BR1243" i="15"/>
  <c r="BR165" i="15"/>
  <c r="BR1267" i="15"/>
  <c r="BR1387" i="15"/>
  <c r="BQ1209" i="15"/>
  <c r="BS1243" i="15"/>
  <c r="BS165" i="15"/>
  <c r="BS1267" i="15"/>
  <c r="BS1387" i="15"/>
  <c r="BR1209" i="15"/>
  <c r="BT1243" i="15"/>
  <c r="BT165" i="15"/>
  <c r="BT1267" i="15"/>
  <c r="BT1387" i="15"/>
  <c r="BS1209" i="15"/>
  <c r="BU1243" i="15"/>
  <c r="BU165" i="15"/>
  <c r="BU1267" i="15"/>
  <c r="BU1387" i="15"/>
  <c r="BT1209" i="15"/>
  <c r="BV1243" i="15"/>
  <c r="BV165" i="15"/>
  <c r="BV1267" i="15"/>
  <c r="BV1387" i="15"/>
  <c r="BU1209" i="15"/>
  <c r="BW1243" i="15"/>
  <c r="BW165" i="15"/>
  <c r="BW1267" i="15"/>
  <c r="BW1387" i="15"/>
  <c r="BV1209" i="15"/>
  <c r="BX1243" i="15"/>
  <c r="BX165" i="15"/>
  <c r="BX1267" i="15"/>
  <c r="BX1387" i="15"/>
  <c r="BW1209" i="15"/>
  <c r="BY1243" i="15"/>
  <c r="BY165" i="15"/>
  <c r="BY1267" i="15"/>
  <c r="BY1387" i="15"/>
  <c r="BX1209" i="15"/>
  <c r="BZ1243" i="15"/>
  <c r="BZ165" i="15"/>
  <c r="BZ1267" i="15"/>
  <c r="BZ1387" i="15"/>
  <c r="BY1209" i="15"/>
  <c r="CA1243" i="15"/>
  <c r="CA165" i="15"/>
  <c r="CA1267" i="15"/>
  <c r="CA1387" i="15"/>
  <c r="BZ1209" i="15"/>
  <c r="CB1243" i="15"/>
  <c r="CB165" i="15"/>
  <c r="CB1267" i="15"/>
  <c r="CB1387" i="15"/>
  <c r="CA1209" i="15"/>
  <c r="CC1243" i="15"/>
  <c r="CC165" i="15"/>
  <c r="CC1267" i="15"/>
  <c r="CC1387" i="15"/>
  <c r="CB1209" i="15"/>
  <c r="CD1243" i="15"/>
  <c r="CD165" i="15"/>
  <c r="CD1267" i="15"/>
  <c r="CD1387" i="15"/>
  <c r="CC1209" i="15"/>
  <c r="CE1243" i="15"/>
  <c r="CE165" i="15"/>
  <c r="CE1267" i="15"/>
  <c r="CE1387" i="15"/>
  <c r="CD1209" i="15"/>
  <c r="CF1243" i="15"/>
  <c r="CF165" i="15"/>
  <c r="CF1267" i="15"/>
  <c r="CF1387" i="15"/>
  <c r="CE1209" i="15"/>
  <c r="CG1243" i="15"/>
  <c r="CG165" i="15"/>
  <c r="CG1267" i="15"/>
  <c r="CG1387" i="15"/>
  <c r="CF1209" i="15"/>
  <c r="CH1243" i="15"/>
  <c r="CH165" i="15"/>
  <c r="CH1267" i="15"/>
  <c r="CH1387" i="15"/>
  <c r="CG1209" i="15"/>
  <c r="CI1243" i="15"/>
  <c r="CI165" i="15"/>
  <c r="CI1267" i="15"/>
  <c r="CI1387" i="15"/>
  <c r="CH1209" i="15"/>
  <c r="CJ1243" i="15"/>
  <c r="CJ165" i="15"/>
  <c r="CJ1267" i="15"/>
  <c r="CJ1387" i="15"/>
  <c r="CI1209" i="15"/>
  <c r="CK1243" i="15"/>
  <c r="CK165" i="15"/>
  <c r="CK1267" i="15"/>
  <c r="CK1387" i="15"/>
  <c r="CJ1209" i="15"/>
  <c r="CL1243" i="15"/>
  <c r="CL165" i="15"/>
  <c r="CL1267" i="15"/>
  <c r="CL1387" i="15"/>
  <c r="CK1209" i="15"/>
  <c r="CM1243" i="15"/>
  <c r="CM165" i="15"/>
  <c r="CM1267" i="15"/>
  <c r="CM1387" i="15"/>
  <c r="CL1209" i="15"/>
  <c r="CN1243" i="15"/>
  <c r="CN165" i="15"/>
  <c r="CN1267" i="15"/>
  <c r="CN1387" i="15"/>
  <c r="CM1209" i="15"/>
  <c r="CO1243" i="15"/>
  <c r="CO165" i="15"/>
  <c r="CO1267" i="15"/>
  <c r="CO1387" i="15"/>
  <c r="CN1209" i="15"/>
  <c r="CP1243" i="15"/>
  <c r="CP165" i="15"/>
  <c r="CP1267" i="15"/>
  <c r="CP1387" i="15"/>
  <c r="CO1209" i="15"/>
  <c r="CQ1243" i="15"/>
  <c r="CQ165" i="15"/>
  <c r="CQ1267" i="15"/>
  <c r="CQ1387" i="15"/>
  <c r="CP1209" i="15"/>
  <c r="CR1243" i="15"/>
  <c r="CR165" i="15"/>
  <c r="CR1267" i="15"/>
  <c r="CR1387" i="15"/>
  <c r="CQ1209" i="15"/>
  <c r="CS1243" i="15"/>
  <c r="CS165" i="15"/>
  <c r="CS1267" i="15"/>
  <c r="CS1387" i="15"/>
  <c r="CR1209" i="15"/>
  <c r="CT1243" i="15"/>
  <c r="CT165" i="15"/>
  <c r="CT1267" i="15"/>
  <c r="CT1387" i="15"/>
  <c r="CS1209" i="15"/>
  <c r="CU1243" i="15"/>
  <c r="CU165" i="15"/>
  <c r="CU1267" i="15"/>
  <c r="CU1387" i="15"/>
  <c r="CT1209" i="15"/>
  <c r="CV1243" i="15"/>
  <c r="CV165" i="15"/>
  <c r="CV1267" i="15"/>
  <c r="CV1387" i="15"/>
  <c r="CU1209" i="15"/>
  <c r="CW1243" i="15"/>
  <c r="CW165" i="15"/>
  <c r="CW1267" i="15"/>
  <c r="CW1387" i="15"/>
  <c r="CV1209" i="15"/>
  <c r="CX1243" i="15"/>
  <c r="CX165" i="15"/>
  <c r="CX1267" i="15"/>
  <c r="CX1387" i="15"/>
  <c r="CW1209" i="15"/>
  <c r="CY1243" i="15"/>
  <c r="CY165" i="15"/>
  <c r="CY1267" i="15"/>
  <c r="CY1387" i="15"/>
  <c r="CX1209" i="15"/>
  <c r="CZ1243" i="15"/>
  <c r="CZ165" i="15"/>
  <c r="CZ1267" i="15"/>
  <c r="CZ1387" i="15"/>
  <c r="CY1209" i="15"/>
  <c r="DA1243" i="15"/>
  <c r="DA165" i="15"/>
  <c r="DA1267" i="15"/>
  <c r="DA1387" i="15"/>
  <c r="CZ1209" i="15"/>
  <c r="DB1243" i="15"/>
  <c r="DB165" i="15"/>
  <c r="DB1267" i="15"/>
  <c r="DB1387" i="15"/>
  <c r="DA1209" i="15"/>
  <c r="DC1243" i="15"/>
  <c r="DC165" i="15"/>
  <c r="DC1267" i="15"/>
  <c r="DC1387" i="15"/>
  <c r="DB1209" i="15"/>
  <c r="DD1243" i="15"/>
  <c r="DD165" i="15"/>
  <c r="DD1267" i="15"/>
  <c r="DD1387" i="15"/>
  <c r="DC1209" i="15"/>
  <c r="DE1243" i="15"/>
  <c r="DE165" i="15"/>
  <c r="DE1267" i="15"/>
  <c r="DE1387" i="15"/>
  <c r="DD1209" i="15"/>
  <c r="DF1243" i="15"/>
  <c r="DF165" i="15"/>
  <c r="DF1267" i="15"/>
  <c r="DF1387" i="15"/>
  <c r="DE1209" i="15"/>
  <c r="DG1243" i="15"/>
  <c r="DG165" i="15"/>
  <c r="DG1267" i="15"/>
  <c r="DG1387" i="15"/>
  <c r="DF1209" i="15"/>
  <c r="DH1243" i="15"/>
  <c r="DH165" i="15"/>
  <c r="DH1267" i="15"/>
  <c r="DH1387" i="15"/>
  <c r="DG1209" i="15"/>
  <c r="DI1243" i="15"/>
  <c r="DI165" i="15"/>
  <c r="DI1267" i="15"/>
  <c r="DI1387" i="15"/>
  <c r="DH1209" i="15"/>
  <c r="DJ1243" i="15"/>
  <c r="DJ165" i="15"/>
  <c r="DJ1267" i="15"/>
  <c r="DJ1387" i="15"/>
  <c r="DI1209" i="15"/>
  <c r="DK1243" i="15"/>
  <c r="DK165" i="15"/>
  <c r="DK1267" i="15"/>
  <c r="DK1387" i="15"/>
  <c r="DJ1209" i="15"/>
  <c r="DL1243" i="15"/>
  <c r="DL165" i="15"/>
  <c r="DL1267" i="15"/>
  <c r="DL1387" i="15"/>
  <c r="DK1209" i="15"/>
  <c r="DM1243" i="15"/>
  <c r="DM165" i="15"/>
  <c r="DM1267" i="15"/>
  <c r="DM1387" i="15"/>
  <c r="DL1209" i="15"/>
  <c r="DN1243" i="15"/>
  <c r="DN165" i="15"/>
  <c r="DN1267" i="15"/>
  <c r="DN1387" i="15"/>
  <c r="DM1209" i="15"/>
  <c r="DO1243" i="15"/>
  <c r="DO165" i="15"/>
  <c r="DO1267" i="15"/>
  <c r="DO1387" i="15"/>
  <c r="DN1209" i="15"/>
  <c r="DP1243" i="15"/>
  <c r="DP165" i="15"/>
  <c r="DP1267" i="15"/>
  <c r="DP1387" i="15"/>
  <c r="DO1209" i="15"/>
  <c r="DQ1243" i="15"/>
  <c r="DQ165" i="15"/>
  <c r="DQ1267" i="15"/>
  <c r="DQ1387" i="15"/>
  <c r="DP1209" i="15"/>
  <c r="DR1243" i="15"/>
  <c r="DR165" i="15"/>
  <c r="DR1267" i="15"/>
  <c r="DR1387" i="15"/>
  <c r="DQ1209" i="15"/>
  <c r="DS1243" i="15"/>
  <c r="DS165" i="15"/>
  <c r="DS1267" i="15"/>
  <c r="DS1387" i="15"/>
  <c r="DR1209" i="15"/>
  <c r="DT1243" i="15"/>
  <c r="DT165" i="15"/>
  <c r="DT1267" i="15"/>
  <c r="DT1387" i="15"/>
  <c r="DS1209" i="15"/>
  <c r="DU1243" i="15"/>
  <c r="DU165" i="15"/>
  <c r="DU1267" i="15"/>
  <c r="DU1387" i="15"/>
  <c r="DT1209" i="15"/>
  <c r="DV1243" i="15"/>
  <c r="DV165" i="15"/>
  <c r="DV1267" i="15"/>
  <c r="DV1387" i="15"/>
  <c r="DU1209" i="15"/>
  <c r="DW1243" i="15"/>
  <c r="DW165" i="15"/>
  <c r="DW1267" i="15"/>
  <c r="DW1387" i="15"/>
  <c r="DV1209" i="15"/>
  <c r="DX1243" i="15"/>
  <c r="DX165" i="15"/>
  <c r="DX1267" i="15"/>
  <c r="DX1387" i="15"/>
  <c r="DW1209" i="15"/>
  <c r="DY1243" i="15"/>
  <c r="DY165" i="15"/>
  <c r="DY1267" i="15"/>
  <c r="DY1387" i="15"/>
  <c r="G1387" i="15"/>
  <c r="F81" i="17"/>
  <c r="F92" i="17"/>
  <c r="F93" i="17"/>
  <c r="F52" i="17"/>
  <c r="E1387" i="15"/>
  <c r="F1387" i="15"/>
  <c r="J1413" i="15"/>
  <c r="K1413" i="15"/>
  <c r="L1413" i="15"/>
  <c r="M1413" i="15"/>
  <c r="N1413" i="15"/>
  <c r="O1413" i="15"/>
  <c r="P1413" i="15"/>
  <c r="Q1413" i="15"/>
  <c r="R1413" i="15"/>
  <c r="S1413" i="15"/>
  <c r="T1413" i="15"/>
  <c r="U1413" i="15"/>
  <c r="V1413" i="15"/>
  <c r="W1413" i="15"/>
  <c r="X1413" i="15"/>
  <c r="Y1413" i="15"/>
  <c r="Z1413" i="15"/>
  <c r="AA1413" i="15"/>
  <c r="AB1413" i="15"/>
  <c r="AC1413" i="15"/>
  <c r="AD1413" i="15"/>
  <c r="AE1413" i="15"/>
  <c r="AF1413" i="15"/>
  <c r="AG1413" i="15"/>
  <c r="AH1413" i="15"/>
  <c r="AI1413" i="15"/>
  <c r="AJ1413" i="15"/>
  <c r="AK1413" i="15"/>
  <c r="AL1413" i="15"/>
  <c r="AM1413" i="15"/>
  <c r="AN1413" i="15"/>
  <c r="AO1413" i="15"/>
  <c r="AP1413" i="15"/>
  <c r="AQ1413" i="15"/>
  <c r="AR1413" i="15"/>
  <c r="AS1413" i="15"/>
  <c r="AT1413" i="15"/>
  <c r="AU1413" i="15"/>
  <c r="AV1413" i="15"/>
  <c r="AW1413" i="15"/>
  <c r="AX1413" i="15"/>
  <c r="AY1413" i="15"/>
  <c r="AZ1413" i="15"/>
  <c r="BA1413" i="15"/>
  <c r="BB1413" i="15"/>
  <c r="BC1413" i="15"/>
  <c r="BD1413" i="15"/>
  <c r="BE1413" i="15"/>
  <c r="BF1413" i="15"/>
  <c r="BG1413" i="15"/>
  <c r="BH1413" i="15"/>
  <c r="BI1413" i="15"/>
  <c r="BJ1413" i="15"/>
  <c r="BK1413" i="15"/>
  <c r="BL1413" i="15"/>
  <c r="BM1413" i="15"/>
  <c r="BN1413" i="15"/>
  <c r="BO1413" i="15"/>
  <c r="BP1413" i="15"/>
  <c r="BQ1413" i="15"/>
  <c r="BR1413" i="15"/>
  <c r="BS1413" i="15"/>
  <c r="BT1413" i="15"/>
  <c r="BU1413" i="15"/>
  <c r="BV1413" i="15"/>
  <c r="BW1413" i="15"/>
  <c r="BX1413" i="15"/>
  <c r="BY1413" i="15"/>
  <c r="BZ1413" i="15"/>
  <c r="CA1413" i="15"/>
  <c r="CB1413" i="15"/>
  <c r="CC1413" i="15"/>
  <c r="CD1413" i="15"/>
  <c r="CE1413" i="15"/>
  <c r="CF1413" i="15"/>
  <c r="CG1413" i="15"/>
  <c r="CH1413" i="15"/>
  <c r="CI1413" i="15"/>
  <c r="CJ1413" i="15"/>
  <c r="CK1413" i="15"/>
  <c r="CL1413" i="15"/>
  <c r="CM1413" i="15"/>
  <c r="CN1413" i="15"/>
  <c r="CO1413" i="15"/>
  <c r="CP1413" i="15"/>
  <c r="CQ1413" i="15"/>
  <c r="CR1413" i="15"/>
  <c r="CS1413" i="15"/>
  <c r="CT1413" i="15"/>
  <c r="CU1413" i="15"/>
  <c r="CV1413" i="15"/>
  <c r="CW1413" i="15"/>
  <c r="CX1413" i="15"/>
  <c r="CY1413" i="15"/>
  <c r="CZ1413" i="15"/>
  <c r="DA1413" i="15"/>
  <c r="DB1413" i="15"/>
  <c r="DC1413" i="15"/>
  <c r="DD1413" i="15"/>
  <c r="DE1413" i="15"/>
  <c r="DF1413" i="15"/>
  <c r="DG1413" i="15"/>
  <c r="DH1413" i="15"/>
  <c r="DI1413" i="15"/>
  <c r="DJ1413" i="15"/>
  <c r="DK1413" i="15"/>
  <c r="DL1413" i="15"/>
  <c r="DM1413" i="15"/>
  <c r="DN1413" i="15"/>
  <c r="DO1413" i="15"/>
  <c r="DP1413" i="15"/>
  <c r="DQ1413" i="15"/>
  <c r="DR1413" i="15"/>
  <c r="DS1413" i="15"/>
  <c r="DT1413" i="15"/>
  <c r="DU1413" i="15"/>
  <c r="DV1413" i="15"/>
  <c r="DW1413" i="15"/>
  <c r="DX1413" i="15"/>
  <c r="DY1413" i="15"/>
  <c r="E1413" i="15"/>
  <c r="F1413" i="15"/>
  <c r="D1440" i="15"/>
  <c r="E1440" i="15"/>
  <c r="F1440" i="15"/>
  <c r="I1440" i="15"/>
  <c r="J1245" i="15"/>
  <c r="J167" i="15"/>
  <c r="J1269" i="15"/>
  <c r="J1389" i="15"/>
  <c r="E1245" i="15"/>
  <c r="K1245" i="15"/>
  <c r="K167" i="15"/>
  <c r="K1269" i="15"/>
  <c r="K1389" i="15"/>
  <c r="J1211" i="15"/>
  <c r="L1245" i="15"/>
  <c r="L167" i="15"/>
  <c r="L1269" i="15"/>
  <c r="L1389" i="15"/>
  <c r="K1211" i="15"/>
  <c r="M1245" i="15"/>
  <c r="M167" i="15"/>
  <c r="M1269" i="15"/>
  <c r="M1389" i="15"/>
  <c r="L1211" i="15"/>
  <c r="N1245" i="15"/>
  <c r="N167" i="15"/>
  <c r="N1269" i="15"/>
  <c r="N1389" i="15"/>
  <c r="M1211" i="15"/>
  <c r="O1245" i="15"/>
  <c r="O167" i="15"/>
  <c r="O1269" i="15"/>
  <c r="O1389" i="15"/>
  <c r="N1211" i="15"/>
  <c r="P1245" i="15"/>
  <c r="P167" i="15"/>
  <c r="P1269" i="15"/>
  <c r="P1389" i="15"/>
  <c r="O1211" i="15"/>
  <c r="Q1245" i="15"/>
  <c r="Q167" i="15"/>
  <c r="Q1269" i="15"/>
  <c r="Q1389" i="15"/>
  <c r="P1211" i="15"/>
  <c r="R1245" i="15"/>
  <c r="R167" i="15"/>
  <c r="R1269" i="15"/>
  <c r="R1389" i="15"/>
  <c r="Q1211" i="15"/>
  <c r="S1245" i="15"/>
  <c r="S167" i="15"/>
  <c r="S1269" i="15"/>
  <c r="S1389" i="15"/>
  <c r="R1211" i="15"/>
  <c r="T1245" i="15"/>
  <c r="T167" i="15"/>
  <c r="T1269" i="15"/>
  <c r="T1389" i="15"/>
  <c r="S1211" i="15"/>
  <c r="U1245" i="15"/>
  <c r="U167" i="15"/>
  <c r="U1269" i="15"/>
  <c r="U1389" i="15"/>
  <c r="T1211" i="15"/>
  <c r="V1245" i="15"/>
  <c r="V167" i="15"/>
  <c r="V1269" i="15"/>
  <c r="V1389" i="15"/>
  <c r="U1211" i="15"/>
  <c r="W1245" i="15"/>
  <c r="W167" i="15"/>
  <c r="W1269" i="15"/>
  <c r="W1389" i="15"/>
  <c r="V1211" i="15"/>
  <c r="X1245" i="15"/>
  <c r="X167" i="15"/>
  <c r="X1269" i="15"/>
  <c r="X1389" i="15"/>
  <c r="W1211" i="15"/>
  <c r="Y1245" i="15"/>
  <c r="Y167" i="15"/>
  <c r="Y1269" i="15"/>
  <c r="Y1389" i="15"/>
  <c r="X1211" i="15"/>
  <c r="Z1245" i="15"/>
  <c r="Z167" i="15"/>
  <c r="Z1269" i="15"/>
  <c r="Z1389" i="15"/>
  <c r="Y1211" i="15"/>
  <c r="AA1245" i="15"/>
  <c r="AA167" i="15"/>
  <c r="AA1269" i="15"/>
  <c r="AA1389" i="15"/>
  <c r="Z1211" i="15"/>
  <c r="AB1245" i="15"/>
  <c r="AB167" i="15"/>
  <c r="AB1269" i="15"/>
  <c r="AB1389" i="15"/>
  <c r="AA1211" i="15"/>
  <c r="AC1245" i="15"/>
  <c r="AC167" i="15"/>
  <c r="AC1269" i="15"/>
  <c r="AC1389" i="15"/>
  <c r="AB1211" i="15"/>
  <c r="AD1245" i="15"/>
  <c r="AD167" i="15"/>
  <c r="AD1269" i="15"/>
  <c r="AD1389" i="15"/>
  <c r="AC1211" i="15"/>
  <c r="AE1245" i="15"/>
  <c r="AE167" i="15"/>
  <c r="AE1269" i="15"/>
  <c r="AE1389" i="15"/>
  <c r="AD1211" i="15"/>
  <c r="AF1245" i="15"/>
  <c r="AF167" i="15"/>
  <c r="AF1269" i="15"/>
  <c r="AF1389" i="15"/>
  <c r="AE1211" i="15"/>
  <c r="AG1245" i="15"/>
  <c r="AG167" i="15"/>
  <c r="AG1269" i="15"/>
  <c r="AG1389" i="15"/>
  <c r="AF1211" i="15"/>
  <c r="AH1245" i="15"/>
  <c r="AH167" i="15"/>
  <c r="AH1269" i="15"/>
  <c r="AH1389" i="15"/>
  <c r="AG1211" i="15"/>
  <c r="AI1245" i="15"/>
  <c r="AI167" i="15"/>
  <c r="AI1269" i="15"/>
  <c r="AI1389" i="15"/>
  <c r="AH1211" i="15"/>
  <c r="AJ1245" i="15"/>
  <c r="AJ167" i="15"/>
  <c r="AJ1269" i="15"/>
  <c r="AJ1389" i="15"/>
  <c r="AI1211" i="15"/>
  <c r="AK1245" i="15"/>
  <c r="AK167" i="15"/>
  <c r="AK1269" i="15"/>
  <c r="AK1389" i="15"/>
  <c r="AJ1211" i="15"/>
  <c r="AL1245" i="15"/>
  <c r="AL167" i="15"/>
  <c r="AL1269" i="15"/>
  <c r="AL1389" i="15"/>
  <c r="AK1211" i="15"/>
  <c r="AM1245" i="15"/>
  <c r="AM167" i="15"/>
  <c r="AM1269" i="15"/>
  <c r="AM1389" i="15"/>
  <c r="AL1211" i="15"/>
  <c r="AN1245" i="15"/>
  <c r="AN167" i="15"/>
  <c r="AN1269" i="15"/>
  <c r="AN1389" i="15"/>
  <c r="AM1211" i="15"/>
  <c r="AO1245" i="15"/>
  <c r="AO167" i="15"/>
  <c r="AO1269" i="15"/>
  <c r="AO1389" i="15"/>
  <c r="AN1211" i="15"/>
  <c r="AP1245" i="15"/>
  <c r="AP167" i="15"/>
  <c r="AP1269" i="15"/>
  <c r="AP1389" i="15"/>
  <c r="AO1211" i="15"/>
  <c r="AQ1245" i="15"/>
  <c r="AQ167" i="15"/>
  <c r="AQ1269" i="15"/>
  <c r="AQ1389" i="15"/>
  <c r="AP1211" i="15"/>
  <c r="AR1245" i="15"/>
  <c r="AR167" i="15"/>
  <c r="AR1269" i="15"/>
  <c r="AR1389" i="15"/>
  <c r="AQ1211" i="15"/>
  <c r="AS1245" i="15"/>
  <c r="AS167" i="15"/>
  <c r="AS1269" i="15"/>
  <c r="AS1389" i="15"/>
  <c r="AR1211" i="15"/>
  <c r="AT1245" i="15"/>
  <c r="AT167" i="15"/>
  <c r="AT1269" i="15"/>
  <c r="AT1389" i="15"/>
  <c r="AS1211" i="15"/>
  <c r="AU1245" i="15"/>
  <c r="AU167" i="15"/>
  <c r="AU1269" i="15"/>
  <c r="AU1389" i="15"/>
  <c r="AT1211" i="15"/>
  <c r="AV1245" i="15"/>
  <c r="AV167" i="15"/>
  <c r="AV1269" i="15"/>
  <c r="AV1389" i="15"/>
  <c r="AU1211" i="15"/>
  <c r="AW1245" i="15"/>
  <c r="AW167" i="15"/>
  <c r="AW1269" i="15"/>
  <c r="AW1389" i="15"/>
  <c r="AV1211" i="15"/>
  <c r="AX1245" i="15"/>
  <c r="AX167" i="15"/>
  <c r="AX1269" i="15"/>
  <c r="AX1389" i="15"/>
  <c r="AW1211" i="15"/>
  <c r="AY1245" i="15"/>
  <c r="AY167" i="15"/>
  <c r="AY1269" i="15"/>
  <c r="AY1389" i="15"/>
  <c r="AX1211" i="15"/>
  <c r="AZ1245" i="15"/>
  <c r="AZ167" i="15"/>
  <c r="AZ1269" i="15"/>
  <c r="AZ1389" i="15"/>
  <c r="AY1211" i="15"/>
  <c r="BA1245" i="15"/>
  <c r="BA167" i="15"/>
  <c r="BA1269" i="15"/>
  <c r="BA1389" i="15"/>
  <c r="AZ1211" i="15"/>
  <c r="BB1245" i="15"/>
  <c r="BB167" i="15"/>
  <c r="BB1269" i="15"/>
  <c r="BB1389" i="15"/>
  <c r="BA1211" i="15"/>
  <c r="BC1245" i="15"/>
  <c r="BC167" i="15"/>
  <c r="BC1269" i="15"/>
  <c r="BC1389" i="15"/>
  <c r="BB1211" i="15"/>
  <c r="BD1245" i="15"/>
  <c r="BD167" i="15"/>
  <c r="BD1269" i="15"/>
  <c r="BD1389" i="15"/>
  <c r="BC1211" i="15"/>
  <c r="BE1245" i="15"/>
  <c r="BE167" i="15"/>
  <c r="BE1269" i="15"/>
  <c r="BE1389" i="15"/>
  <c r="BD1211" i="15"/>
  <c r="BF1245" i="15"/>
  <c r="BF167" i="15"/>
  <c r="BF1269" i="15"/>
  <c r="BF1389" i="15"/>
  <c r="BE1211" i="15"/>
  <c r="BG1245" i="15"/>
  <c r="BG167" i="15"/>
  <c r="BG1269" i="15"/>
  <c r="BG1389" i="15"/>
  <c r="BF1211" i="15"/>
  <c r="BH1245" i="15"/>
  <c r="BH167" i="15"/>
  <c r="BH1269" i="15"/>
  <c r="BH1389" i="15"/>
  <c r="BG1211" i="15"/>
  <c r="BI1245" i="15"/>
  <c r="BI167" i="15"/>
  <c r="BI1269" i="15"/>
  <c r="BI1389" i="15"/>
  <c r="BH1211" i="15"/>
  <c r="BJ1245" i="15"/>
  <c r="BJ167" i="15"/>
  <c r="BJ1269" i="15"/>
  <c r="BJ1389" i="15"/>
  <c r="BI1211" i="15"/>
  <c r="BK1245" i="15"/>
  <c r="BK167" i="15"/>
  <c r="BK1269" i="15"/>
  <c r="BK1389" i="15"/>
  <c r="BJ1211" i="15"/>
  <c r="BL1245" i="15"/>
  <c r="BL167" i="15"/>
  <c r="BL1269" i="15"/>
  <c r="BL1389" i="15"/>
  <c r="BK1211" i="15"/>
  <c r="BM1245" i="15"/>
  <c r="BM167" i="15"/>
  <c r="BM1269" i="15"/>
  <c r="BM1389" i="15"/>
  <c r="BL1211" i="15"/>
  <c r="BN1245" i="15"/>
  <c r="BN167" i="15"/>
  <c r="BN1269" i="15"/>
  <c r="BN1389" i="15"/>
  <c r="BM1211" i="15"/>
  <c r="BO1245" i="15"/>
  <c r="BO167" i="15"/>
  <c r="BO1269" i="15"/>
  <c r="BO1389" i="15"/>
  <c r="BN1211" i="15"/>
  <c r="BP1245" i="15"/>
  <c r="BP167" i="15"/>
  <c r="BP1269" i="15"/>
  <c r="BP1389" i="15"/>
  <c r="BO1211" i="15"/>
  <c r="BQ1245" i="15"/>
  <c r="BQ167" i="15"/>
  <c r="BQ1269" i="15"/>
  <c r="BQ1389" i="15"/>
  <c r="BP1211" i="15"/>
  <c r="BR1245" i="15"/>
  <c r="BR167" i="15"/>
  <c r="BR1269" i="15"/>
  <c r="BR1389" i="15"/>
  <c r="BQ1211" i="15"/>
  <c r="BS1245" i="15"/>
  <c r="BS167" i="15"/>
  <c r="BS1269" i="15"/>
  <c r="BS1389" i="15"/>
  <c r="BR1211" i="15"/>
  <c r="BT1245" i="15"/>
  <c r="BT167" i="15"/>
  <c r="BT1269" i="15"/>
  <c r="BT1389" i="15"/>
  <c r="BS1211" i="15"/>
  <c r="BU1245" i="15"/>
  <c r="BU167" i="15"/>
  <c r="BU1269" i="15"/>
  <c r="BU1389" i="15"/>
  <c r="BT1211" i="15"/>
  <c r="BV1245" i="15"/>
  <c r="BV167" i="15"/>
  <c r="BV1269" i="15"/>
  <c r="BV1389" i="15"/>
  <c r="BU1211" i="15"/>
  <c r="BW1245" i="15"/>
  <c r="BW167" i="15"/>
  <c r="BW1269" i="15"/>
  <c r="BW1389" i="15"/>
  <c r="BV1211" i="15"/>
  <c r="BX1245" i="15"/>
  <c r="BX167" i="15"/>
  <c r="BX1269" i="15"/>
  <c r="BX1389" i="15"/>
  <c r="BW1211" i="15"/>
  <c r="BY1245" i="15"/>
  <c r="BY167" i="15"/>
  <c r="BY1269" i="15"/>
  <c r="BY1389" i="15"/>
  <c r="BX1211" i="15"/>
  <c r="BZ1245" i="15"/>
  <c r="BZ167" i="15"/>
  <c r="BZ1269" i="15"/>
  <c r="BZ1389" i="15"/>
  <c r="BY1211" i="15"/>
  <c r="CA1245" i="15"/>
  <c r="CA167" i="15"/>
  <c r="CA1269" i="15"/>
  <c r="CA1389" i="15"/>
  <c r="BZ1211" i="15"/>
  <c r="CB1245" i="15"/>
  <c r="CB167" i="15"/>
  <c r="CB1269" i="15"/>
  <c r="CB1389" i="15"/>
  <c r="CA1211" i="15"/>
  <c r="CC1245" i="15"/>
  <c r="CC167" i="15"/>
  <c r="CC1269" i="15"/>
  <c r="CC1389" i="15"/>
  <c r="CB1211" i="15"/>
  <c r="CD1245" i="15"/>
  <c r="CD167" i="15"/>
  <c r="CD1269" i="15"/>
  <c r="CD1389" i="15"/>
  <c r="CC1211" i="15"/>
  <c r="CE1245" i="15"/>
  <c r="CE167" i="15"/>
  <c r="CE1269" i="15"/>
  <c r="CE1389" i="15"/>
  <c r="CD1211" i="15"/>
  <c r="CF1245" i="15"/>
  <c r="CF167" i="15"/>
  <c r="CF1269" i="15"/>
  <c r="CF1389" i="15"/>
  <c r="CE1211" i="15"/>
  <c r="CG1245" i="15"/>
  <c r="CG167" i="15"/>
  <c r="CG1269" i="15"/>
  <c r="CG1389" i="15"/>
  <c r="CF1211" i="15"/>
  <c r="CH1245" i="15"/>
  <c r="CH167" i="15"/>
  <c r="CH1269" i="15"/>
  <c r="CH1389" i="15"/>
  <c r="CG1211" i="15"/>
  <c r="CI1245" i="15"/>
  <c r="CI167" i="15"/>
  <c r="CI1269" i="15"/>
  <c r="CI1389" i="15"/>
  <c r="CH1211" i="15"/>
  <c r="CJ1245" i="15"/>
  <c r="CJ167" i="15"/>
  <c r="CJ1269" i="15"/>
  <c r="CJ1389" i="15"/>
  <c r="CI1211" i="15"/>
  <c r="CK1245" i="15"/>
  <c r="CK167" i="15"/>
  <c r="CK1269" i="15"/>
  <c r="CK1389" i="15"/>
  <c r="CJ1211" i="15"/>
  <c r="CL1245" i="15"/>
  <c r="CL167" i="15"/>
  <c r="CL1269" i="15"/>
  <c r="CL1389" i="15"/>
  <c r="CK1211" i="15"/>
  <c r="CM1245" i="15"/>
  <c r="CM167" i="15"/>
  <c r="CM1269" i="15"/>
  <c r="CM1389" i="15"/>
  <c r="CL1211" i="15"/>
  <c r="CN1245" i="15"/>
  <c r="CN167" i="15"/>
  <c r="CN1269" i="15"/>
  <c r="CN1389" i="15"/>
  <c r="CM1211" i="15"/>
  <c r="CO1245" i="15"/>
  <c r="CO167" i="15"/>
  <c r="CO1269" i="15"/>
  <c r="CO1389" i="15"/>
  <c r="CN1211" i="15"/>
  <c r="CP1245" i="15"/>
  <c r="CP167" i="15"/>
  <c r="CP1269" i="15"/>
  <c r="CP1389" i="15"/>
  <c r="CO1211" i="15"/>
  <c r="CQ1245" i="15"/>
  <c r="CQ167" i="15"/>
  <c r="CQ1269" i="15"/>
  <c r="CQ1389" i="15"/>
  <c r="CP1211" i="15"/>
  <c r="CR1245" i="15"/>
  <c r="CR167" i="15"/>
  <c r="CR1269" i="15"/>
  <c r="CR1389" i="15"/>
  <c r="CQ1211" i="15"/>
  <c r="CS1245" i="15"/>
  <c r="CS167" i="15"/>
  <c r="CS1269" i="15"/>
  <c r="CS1389" i="15"/>
  <c r="CR1211" i="15"/>
  <c r="CT1245" i="15"/>
  <c r="CT167" i="15"/>
  <c r="CT1269" i="15"/>
  <c r="CT1389" i="15"/>
  <c r="CS1211" i="15"/>
  <c r="CU1245" i="15"/>
  <c r="CU167" i="15"/>
  <c r="CU1269" i="15"/>
  <c r="CU1389" i="15"/>
  <c r="CT1211" i="15"/>
  <c r="CV1245" i="15"/>
  <c r="CV167" i="15"/>
  <c r="CV1269" i="15"/>
  <c r="CV1389" i="15"/>
  <c r="CU1211" i="15"/>
  <c r="CW1245" i="15"/>
  <c r="CW167" i="15"/>
  <c r="CW1269" i="15"/>
  <c r="CW1389" i="15"/>
  <c r="CV1211" i="15"/>
  <c r="CX1245" i="15"/>
  <c r="CX167" i="15"/>
  <c r="CX1269" i="15"/>
  <c r="CX1389" i="15"/>
  <c r="CW1211" i="15"/>
  <c r="CY1245" i="15"/>
  <c r="CY167" i="15"/>
  <c r="CY1269" i="15"/>
  <c r="CY1389" i="15"/>
  <c r="CX1211" i="15"/>
  <c r="CZ1245" i="15"/>
  <c r="CZ167" i="15"/>
  <c r="CZ1269" i="15"/>
  <c r="CZ1389" i="15"/>
  <c r="CY1211" i="15"/>
  <c r="DA1245" i="15"/>
  <c r="DA167" i="15"/>
  <c r="DA1269" i="15"/>
  <c r="DA1389" i="15"/>
  <c r="CZ1211" i="15"/>
  <c r="DB1245" i="15"/>
  <c r="DB167" i="15"/>
  <c r="DB1269" i="15"/>
  <c r="DB1389" i="15"/>
  <c r="DA1211" i="15"/>
  <c r="DC1245" i="15"/>
  <c r="DC167" i="15"/>
  <c r="DC1269" i="15"/>
  <c r="DC1389" i="15"/>
  <c r="DB1211" i="15"/>
  <c r="DD1245" i="15"/>
  <c r="DD167" i="15"/>
  <c r="DD1269" i="15"/>
  <c r="DD1389" i="15"/>
  <c r="DC1211" i="15"/>
  <c r="DE1245" i="15"/>
  <c r="DE167" i="15"/>
  <c r="DE1269" i="15"/>
  <c r="DE1389" i="15"/>
  <c r="DD1211" i="15"/>
  <c r="DF1245" i="15"/>
  <c r="DF167" i="15"/>
  <c r="DF1269" i="15"/>
  <c r="DF1389" i="15"/>
  <c r="DE1211" i="15"/>
  <c r="DG1245" i="15"/>
  <c r="DG167" i="15"/>
  <c r="DG1269" i="15"/>
  <c r="DG1389" i="15"/>
  <c r="DF1211" i="15"/>
  <c r="DH1245" i="15"/>
  <c r="DH167" i="15"/>
  <c r="DH1269" i="15"/>
  <c r="DH1389" i="15"/>
  <c r="DG1211" i="15"/>
  <c r="DI1245" i="15"/>
  <c r="DI167" i="15"/>
  <c r="DI1269" i="15"/>
  <c r="DI1389" i="15"/>
  <c r="DH1211" i="15"/>
  <c r="DJ1245" i="15"/>
  <c r="DJ167" i="15"/>
  <c r="DJ1269" i="15"/>
  <c r="DJ1389" i="15"/>
  <c r="DI1211" i="15"/>
  <c r="DK1245" i="15"/>
  <c r="DK167" i="15"/>
  <c r="DK1269" i="15"/>
  <c r="DK1389" i="15"/>
  <c r="DJ1211" i="15"/>
  <c r="DL1245" i="15"/>
  <c r="DL167" i="15"/>
  <c r="DL1269" i="15"/>
  <c r="DL1389" i="15"/>
  <c r="DK1211" i="15"/>
  <c r="DM1245" i="15"/>
  <c r="DM167" i="15"/>
  <c r="DM1269" i="15"/>
  <c r="DM1389" i="15"/>
  <c r="DL1211" i="15"/>
  <c r="DN1245" i="15"/>
  <c r="DN167" i="15"/>
  <c r="DN1269" i="15"/>
  <c r="DN1389" i="15"/>
  <c r="DM1211" i="15"/>
  <c r="DO1245" i="15"/>
  <c r="DO167" i="15"/>
  <c r="DO1269" i="15"/>
  <c r="DO1389" i="15"/>
  <c r="DN1211" i="15"/>
  <c r="DP1245" i="15"/>
  <c r="DP167" i="15"/>
  <c r="DP1269" i="15"/>
  <c r="DP1389" i="15"/>
  <c r="DO1211" i="15"/>
  <c r="DQ1245" i="15"/>
  <c r="DQ167" i="15"/>
  <c r="DQ1269" i="15"/>
  <c r="DQ1389" i="15"/>
  <c r="DP1211" i="15"/>
  <c r="DR1245" i="15"/>
  <c r="DR167" i="15"/>
  <c r="DR1269" i="15"/>
  <c r="DR1389" i="15"/>
  <c r="DQ1211" i="15"/>
  <c r="DS1245" i="15"/>
  <c r="DS167" i="15"/>
  <c r="DS1269" i="15"/>
  <c r="DS1389" i="15"/>
  <c r="DR1211" i="15"/>
  <c r="DT1245" i="15"/>
  <c r="DT167" i="15"/>
  <c r="DT1269" i="15"/>
  <c r="DT1389" i="15"/>
  <c r="DS1211" i="15"/>
  <c r="DU1245" i="15"/>
  <c r="DU167" i="15"/>
  <c r="DU1269" i="15"/>
  <c r="DU1389" i="15"/>
  <c r="DT1211" i="15"/>
  <c r="DV1245" i="15"/>
  <c r="DV167" i="15"/>
  <c r="DV1269" i="15"/>
  <c r="DV1389" i="15"/>
  <c r="DU1211" i="15"/>
  <c r="DW1245" i="15"/>
  <c r="DW167" i="15"/>
  <c r="DW1269" i="15"/>
  <c r="DW1389" i="15"/>
  <c r="DV1211" i="15"/>
  <c r="DX1245" i="15"/>
  <c r="DX167" i="15"/>
  <c r="DX1269" i="15"/>
  <c r="DX1389" i="15"/>
  <c r="DW1211" i="15"/>
  <c r="DY1245" i="15"/>
  <c r="DY167" i="15"/>
  <c r="DY1269" i="15"/>
  <c r="DY1389" i="15"/>
  <c r="G1389" i="15"/>
  <c r="G81" i="17"/>
  <c r="G92" i="17"/>
  <c r="G93" i="17"/>
  <c r="G52" i="17"/>
  <c r="E1389" i="15"/>
  <c r="F1389" i="15"/>
  <c r="J1415" i="15"/>
  <c r="K1415" i="15"/>
  <c r="L1415" i="15"/>
  <c r="M1415" i="15"/>
  <c r="N1415" i="15"/>
  <c r="O1415" i="15"/>
  <c r="P1415" i="15"/>
  <c r="Q1415" i="15"/>
  <c r="R1415" i="15"/>
  <c r="S1415" i="15"/>
  <c r="T1415" i="15"/>
  <c r="U1415" i="15"/>
  <c r="V1415" i="15"/>
  <c r="W1415" i="15"/>
  <c r="X1415" i="15"/>
  <c r="Y1415" i="15"/>
  <c r="Z1415" i="15"/>
  <c r="AA1415" i="15"/>
  <c r="AB1415" i="15"/>
  <c r="AC1415" i="15"/>
  <c r="AD1415" i="15"/>
  <c r="AE1415" i="15"/>
  <c r="AF1415" i="15"/>
  <c r="AG1415" i="15"/>
  <c r="AH1415" i="15"/>
  <c r="AI1415" i="15"/>
  <c r="AJ1415" i="15"/>
  <c r="AK1415" i="15"/>
  <c r="AL1415" i="15"/>
  <c r="AM1415" i="15"/>
  <c r="AN1415" i="15"/>
  <c r="AO1415" i="15"/>
  <c r="AP1415" i="15"/>
  <c r="AQ1415" i="15"/>
  <c r="AR1415" i="15"/>
  <c r="AS1415" i="15"/>
  <c r="AT1415" i="15"/>
  <c r="AU1415" i="15"/>
  <c r="AV1415" i="15"/>
  <c r="AW1415" i="15"/>
  <c r="AX1415" i="15"/>
  <c r="AY1415" i="15"/>
  <c r="AZ1415" i="15"/>
  <c r="BA1415" i="15"/>
  <c r="BB1415" i="15"/>
  <c r="BC1415" i="15"/>
  <c r="BD1415" i="15"/>
  <c r="BE1415" i="15"/>
  <c r="BF1415" i="15"/>
  <c r="BG1415" i="15"/>
  <c r="BH1415" i="15"/>
  <c r="BI1415" i="15"/>
  <c r="BJ1415" i="15"/>
  <c r="BK1415" i="15"/>
  <c r="BL1415" i="15"/>
  <c r="BM1415" i="15"/>
  <c r="BN1415" i="15"/>
  <c r="BO1415" i="15"/>
  <c r="BP1415" i="15"/>
  <c r="BQ1415" i="15"/>
  <c r="BR1415" i="15"/>
  <c r="BS1415" i="15"/>
  <c r="BT1415" i="15"/>
  <c r="BU1415" i="15"/>
  <c r="BV1415" i="15"/>
  <c r="BW1415" i="15"/>
  <c r="BX1415" i="15"/>
  <c r="BY1415" i="15"/>
  <c r="BZ1415" i="15"/>
  <c r="CA1415" i="15"/>
  <c r="CB1415" i="15"/>
  <c r="CC1415" i="15"/>
  <c r="CD1415" i="15"/>
  <c r="CE1415" i="15"/>
  <c r="CF1415" i="15"/>
  <c r="CG1415" i="15"/>
  <c r="CH1415" i="15"/>
  <c r="CI1415" i="15"/>
  <c r="CJ1415" i="15"/>
  <c r="CK1415" i="15"/>
  <c r="CL1415" i="15"/>
  <c r="CM1415" i="15"/>
  <c r="CN1415" i="15"/>
  <c r="CO1415" i="15"/>
  <c r="CP1415" i="15"/>
  <c r="CQ1415" i="15"/>
  <c r="CR1415" i="15"/>
  <c r="CS1415" i="15"/>
  <c r="CT1415" i="15"/>
  <c r="CU1415" i="15"/>
  <c r="CV1415" i="15"/>
  <c r="CW1415" i="15"/>
  <c r="CX1415" i="15"/>
  <c r="CY1415" i="15"/>
  <c r="CZ1415" i="15"/>
  <c r="DA1415" i="15"/>
  <c r="DB1415" i="15"/>
  <c r="DC1415" i="15"/>
  <c r="DD1415" i="15"/>
  <c r="DE1415" i="15"/>
  <c r="DF1415" i="15"/>
  <c r="DG1415" i="15"/>
  <c r="DH1415" i="15"/>
  <c r="DI1415" i="15"/>
  <c r="DJ1415" i="15"/>
  <c r="DK1415" i="15"/>
  <c r="DL1415" i="15"/>
  <c r="DM1415" i="15"/>
  <c r="DN1415" i="15"/>
  <c r="DO1415" i="15"/>
  <c r="DP1415" i="15"/>
  <c r="DQ1415" i="15"/>
  <c r="DR1415" i="15"/>
  <c r="DS1415" i="15"/>
  <c r="DT1415" i="15"/>
  <c r="DU1415" i="15"/>
  <c r="DV1415" i="15"/>
  <c r="DW1415" i="15"/>
  <c r="DX1415" i="15"/>
  <c r="DY1415" i="15"/>
  <c r="E1415" i="15"/>
  <c r="F1415" i="15"/>
  <c r="D1442" i="15"/>
  <c r="E1442" i="15"/>
  <c r="F1442" i="15"/>
  <c r="I1442" i="15"/>
  <c r="J1246" i="15"/>
  <c r="J168" i="15"/>
  <c r="J1270" i="15"/>
  <c r="J1390" i="15"/>
  <c r="E1246" i="15"/>
  <c r="K1246" i="15"/>
  <c r="K168" i="15"/>
  <c r="K1270" i="15"/>
  <c r="K1390" i="15"/>
  <c r="J1212" i="15"/>
  <c r="L1246" i="15"/>
  <c r="L168" i="15"/>
  <c r="L1270" i="15"/>
  <c r="L1390" i="15"/>
  <c r="K1212" i="15"/>
  <c r="M1246" i="15"/>
  <c r="M168" i="15"/>
  <c r="M1270" i="15"/>
  <c r="M1390" i="15"/>
  <c r="L1212" i="15"/>
  <c r="N1246" i="15"/>
  <c r="N168" i="15"/>
  <c r="N1270" i="15"/>
  <c r="N1390" i="15"/>
  <c r="M1212" i="15"/>
  <c r="O1246" i="15"/>
  <c r="O168" i="15"/>
  <c r="O1270" i="15"/>
  <c r="O1390" i="15"/>
  <c r="N1212" i="15"/>
  <c r="P1246" i="15"/>
  <c r="P168" i="15"/>
  <c r="P1270" i="15"/>
  <c r="P1390" i="15"/>
  <c r="O1212" i="15"/>
  <c r="Q1246" i="15"/>
  <c r="Q168" i="15"/>
  <c r="Q1270" i="15"/>
  <c r="Q1390" i="15"/>
  <c r="P1212" i="15"/>
  <c r="R1246" i="15"/>
  <c r="R168" i="15"/>
  <c r="R1270" i="15"/>
  <c r="R1390" i="15"/>
  <c r="Q1212" i="15"/>
  <c r="S1246" i="15"/>
  <c r="S168" i="15"/>
  <c r="S1270" i="15"/>
  <c r="S1390" i="15"/>
  <c r="R1212" i="15"/>
  <c r="T1246" i="15"/>
  <c r="T168" i="15"/>
  <c r="T1270" i="15"/>
  <c r="T1390" i="15"/>
  <c r="S1212" i="15"/>
  <c r="U1246" i="15"/>
  <c r="U168" i="15"/>
  <c r="U1270" i="15"/>
  <c r="U1390" i="15"/>
  <c r="T1212" i="15"/>
  <c r="V1246" i="15"/>
  <c r="V168" i="15"/>
  <c r="V1270" i="15"/>
  <c r="V1390" i="15"/>
  <c r="U1212" i="15"/>
  <c r="W1246" i="15"/>
  <c r="W168" i="15"/>
  <c r="W1270" i="15"/>
  <c r="W1390" i="15"/>
  <c r="V1212" i="15"/>
  <c r="X1246" i="15"/>
  <c r="X168" i="15"/>
  <c r="X1270" i="15"/>
  <c r="X1390" i="15"/>
  <c r="W1212" i="15"/>
  <c r="Y1246" i="15"/>
  <c r="Y168" i="15"/>
  <c r="Y1270" i="15"/>
  <c r="Y1390" i="15"/>
  <c r="X1212" i="15"/>
  <c r="Z1246" i="15"/>
  <c r="Z168" i="15"/>
  <c r="Z1270" i="15"/>
  <c r="Z1390" i="15"/>
  <c r="Y1212" i="15"/>
  <c r="AA1246" i="15"/>
  <c r="AA168" i="15"/>
  <c r="AA1270" i="15"/>
  <c r="AA1390" i="15"/>
  <c r="Z1212" i="15"/>
  <c r="AB1246" i="15"/>
  <c r="AB168" i="15"/>
  <c r="AB1270" i="15"/>
  <c r="AB1390" i="15"/>
  <c r="AA1212" i="15"/>
  <c r="AC1246" i="15"/>
  <c r="AC168" i="15"/>
  <c r="AC1270" i="15"/>
  <c r="AC1390" i="15"/>
  <c r="AB1212" i="15"/>
  <c r="AD1246" i="15"/>
  <c r="AD168" i="15"/>
  <c r="AD1270" i="15"/>
  <c r="AD1390" i="15"/>
  <c r="AC1212" i="15"/>
  <c r="AE1246" i="15"/>
  <c r="AE168" i="15"/>
  <c r="AE1270" i="15"/>
  <c r="AE1390" i="15"/>
  <c r="AD1212" i="15"/>
  <c r="AF1246" i="15"/>
  <c r="AF168" i="15"/>
  <c r="AF1270" i="15"/>
  <c r="AF1390" i="15"/>
  <c r="AE1212" i="15"/>
  <c r="AG1246" i="15"/>
  <c r="AG168" i="15"/>
  <c r="AG1270" i="15"/>
  <c r="AG1390" i="15"/>
  <c r="AF1212" i="15"/>
  <c r="AH1246" i="15"/>
  <c r="AH168" i="15"/>
  <c r="AH1270" i="15"/>
  <c r="AH1390" i="15"/>
  <c r="AG1212" i="15"/>
  <c r="AI1246" i="15"/>
  <c r="AI168" i="15"/>
  <c r="AI1270" i="15"/>
  <c r="AI1390" i="15"/>
  <c r="AH1212" i="15"/>
  <c r="AJ1246" i="15"/>
  <c r="AJ168" i="15"/>
  <c r="AJ1270" i="15"/>
  <c r="AJ1390" i="15"/>
  <c r="AI1212" i="15"/>
  <c r="AK1246" i="15"/>
  <c r="AK168" i="15"/>
  <c r="AK1270" i="15"/>
  <c r="AK1390" i="15"/>
  <c r="AJ1212" i="15"/>
  <c r="AL1246" i="15"/>
  <c r="AL168" i="15"/>
  <c r="AL1270" i="15"/>
  <c r="AL1390" i="15"/>
  <c r="AK1212" i="15"/>
  <c r="AM1246" i="15"/>
  <c r="AM168" i="15"/>
  <c r="AM1270" i="15"/>
  <c r="AM1390" i="15"/>
  <c r="AL1212" i="15"/>
  <c r="AN1246" i="15"/>
  <c r="AN168" i="15"/>
  <c r="AN1270" i="15"/>
  <c r="AN1390" i="15"/>
  <c r="AM1212" i="15"/>
  <c r="AO1246" i="15"/>
  <c r="AO168" i="15"/>
  <c r="AO1270" i="15"/>
  <c r="AO1390" i="15"/>
  <c r="AN1212" i="15"/>
  <c r="AP1246" i="15"/>
  <c r="AP168" i="15"/>
  <c r="AP1270" i="15"/>
  <c r="AP1390" i="15"/>
  <c r="AO1212" i="15"/>
  <c r="AQ1246" i="15"/>
  <c r="AQ168" i="15"/>
  <c r="AQ1270" i="15"/>
  <c r="AQ1390" i="15"/>
  <c r="AP1212" i="15"/>
  <c r="AR1246" i="15"/>
  <c r="AR168" i="15"/>
  <c r="AR1270" i="15"/>
  <c r="AR1390" i="15"/>
  <c r="AQ1212" i="15"/>
  <c r="AS1246" i="15"/>
  <c r="AS168" i="15"/>
  <c r="AS1270" i="15"/>
  <c r="AS1390" i="15"/>
  <c r="AR1212" i="15"/>
  <c r="AT1246" i="15"/>
  <c r="AT168" i="15"/>
  <c r="AT1270" i="15"/>
  <c r="AT1390" i="15"/>
  <c r="AS1212" i="15"/>
  <c r="AU1246" i="15"/>
  <c r="AU168" i="15"/>
  <c r="AU1270" i="15"/>
  <c r="AU1390" i="15"/>
  <c r="AT1212" i="15"/>
  <c r="AV1246" i="15"/>
  <c r="AV168" i="15"/>
  <c r="AV1270" i="15"/>
  <c r="AV1390" i="15"/>
  <c r="AU1212" i="15"/>
  <c r="AW1246" i="15"/>
  <c r="AW168" i="15"/>
  <c r="AW1270" i="15"/>
  <c r="AW1390" i="15"/>
  <c r="AV1212" i="15"/>
  <c r="AX1246" i="15"/>
  <c r="AX168" i="15"/>
  <c r="AX1270" i="15"/>
  <c r="AX1390" i="15"/>
  <c r="AW1212" i="15"/>
  <c r="AY1246" i="15"/>
  <c r="AY168" i="15"/>
  <c r="AY1270" i="15"/>
  <c r="AY1390" i="15"/>
  <c r="AX1212" i="15"/>
  <c r="AZ1246" i="15"/>
  <c r="AZ168" i="15"/>
  <c r="AZ1270" i="15"/>
  <c r="AZ1390" i="15"/>
  <c r="AY1212" i="15"/>
  <c r="BA1246" i="15"/>
  <c r="BA168" i="15"/>
  <c r="BA1270" i="15"/>
  <c r="BA1390" i="15"/>
  <c r="AZ1212" i="15"/>
  <c r="BB1246" i="15"/>
  <c r="BB168" i="15"/>
  <c r="BB1270" i="15"/>
  <c r="BB1390" i="15"/>
  <c r="BA1212" i="15"/>
  <c r="BC1246" i="15"/>
  <c r="BC168" i="15"/>
  <c r="BC1270" i="15"/>
  <c r="BC1390" i="15"/>
  <c r="BB1212" i="15"/>
  <c r="BD1246" i="15"/>
  <c r="BD168" i="15"/>
  <c r="BD1270" i="15"/>
  <c r="BD1390" i="15"/>
  <c r="BC1212" i="15"/>
  <c r="BE1246" i="15"/>
  <c r="BE168" i="15"/>
  <c r="BE1270" i="15"/>
  <c r="BE1390" i="15"/>
  <c r="BD1212" i="15"/>
  <c r="BF1246" i="15"/>
  <c r="BF168" i="15"/>
  <c r="BF1270" i="15"/>
  <c r="BF1390" i="15"/>
  <c r="BE1212" i="15"/>
  <c r="BG1246" i="15"/>
  <c r="BG168" i="15"/>
  <c r="BG1270" i="15"/>
  <c r="BG1390" i="15"/>
  <c r="BF1212" i="15"/>
  <c r="BH1246" i="15"/>
  <c r="BH168" i="15"/>
  <c r="BH1270" i="15"/>
  <c r="BH1390" i="15"/>
  <c r="BG1212" i="15"/>
  <c r="BI1246" i="15"/>
  <c r="BI168" i="15"/>
  <c r="BI1270" i="15"/>
  <c r="BI1390" i="15"/>
  <c r="BH1212" i="15"/>
  <c r="BJ1246" i="15"/>
  <c r="BJ168" i="15"/>
  <c r="BJ1270" i="15"/>
  <c r="BJ1390" i="15"/>
  <c r="BI1212" i="15"/>
  <c r="BK1246" i="15"/>
  <c r="BK168" i="15"/>
  <c r="BK1270" i="15"/>
  <c r="BK1390" i="15"/>
  <c r="BJ1212" i="15"/>
  <c r="BL1246" i="15"/>
  <c r="BL168" i="15"/>
  <c r="BL1270" i="15"/>
  <c r="BL1390" i="15"/>
  <c r="BK1212" i="15"/>
  <c r="BM1246" i="15"/>
  <c r="BM168" i="15"/>
  <c r="BM1270" i="15"/>
  <c r="BM1390" i="15"/>
  <c r="BL1212" i="15"/>
  <c r="BN1246" i="15"/>
  <c r="BN168" i="15"/>
  <c r="BN1270" i="15"/>
  <c r="BN1390" i="15"/>
  <c r="BM1212" i="15"/>
  <c r="BO1246" i="15"/>
  <c r="BO168" i="15"/>
  <c r="BO1270" i="15"/>
  <c r="BO1390" i="15"/>
  <c r="BN1212" i="15"/>
  <c r="BP1246" i="15"/>
  <c r="BP168" i="15"/>
  <c r="BP1270" i="15"/>
  <c r="BP1390" i="15"/>
  <c r="BO1212" i="15"/>
  <c r="BQ1246" i="15"/>
  <c r="BQ168" i="15"/>
  <c r="BQ1270" i="15"/>
  <c r="BQ1390" i="15"/>
  <c r="BP1212" i="15"/>
  <c r="BR1246" i="15"/>
  <c r="BR168" i="15"/>
  <c r="BR1270" i="15"/>
  <c r="BR1390" i="15"/>
  <c r="BQ1212" i="15"/>
  <c r="BS1246" i="15"/>
  <c r="BS168" i="15"/>
  <c r="BS1270" i="15"/>
  <c r="BS1390" i="15"/>
  <c r="BR1212" i="15"/>
  <c r="BT1246" i="15"/>
  <c r="BT168" i="15"/>
  <c r="BT1270" i="15"/>
  <c r="BT1390" i="15"/>
  <c r="BS1212" i="15"/>
  <c r="BU1246" i="15"/>
  <c r="BU168" i="15"/>
  <c r="BU1270" i="15"/>
  <c r="BU1390" i="15"/>
  <c r="BT1212" i="15"/>
  <c r="BV1246" i="15"/>
  <c r="BV168" i="15"/>
  <c r="BV1270" i="15"/>
  <c r="BV1390" i="15"/>
  <c r="BU1212" i="15"/>
  <c r="BW1246" i="15"/>
  <c r="BW168" i="15"/>
  <c r="BW1270" i="15"/>
  <c r="BW1390" i="15"/>
  <c r="BV1212" i="15"/>
  <c r="BX1246" i="15"/>
  <c r="BX168" i="15"/>
  <c r="BX1270" i="15"/>
  <c r="BX1390" i="15"/>
  <c r="BW1212" i="15"/>
  <c r="BY1246" i="15"/>
  <c r="BY168" i="15"/>
  <c r="BY1270" i="15"/>
  <c r="BY1390" i="15"/>
  <c r="BX1212" i="15"/>
  <c r="BZ1246" i="15"/>
  <c r="BZ168" i="15"/>
  <c r="BZ1270" i="15"/>
  <c r="BZ1390" i="15"/>
  <c r="BY1212" i="15"/>
  <c r="CA1246" i="15"/>
  <c r="CA168" i="15"/>
  <c r="CA1270" i="15"/>
  <c r="CA1390" i="15"/>
  <c r="BZ1212" i="15"/>
  <c r="CB1246" i="15"/>
  <c r="CB168" i="15"/>
  <c r="CB1270" i="15"/>
  <c r="CB1390" i="15"/>
  <c r="CA1212" i="15"/>
  <c r="CC1246" i="15"/>
  <c r="CC168" i="15"/>
  <c r="CC1270" i="15"/>
  <c r="CC1390" i="15"/>
  <c r="CB1212" i="15"/>
  <c r="CD1246" i="15"/>
  <c r="CD168" i="15"/>
  <c r="CD1270" i="15"/>
  <c r="CD1390" i="15"/>
  <c r="CC1212" i="15"/>
  <c r="CE1246" i="15"/>
  <c r="CE168" i="15"/>
  <c r="CE1270" i="15"/>
  <c r="CE1390" i="15"/>
  <c r="CD1212" i="15"/>
  <c r="CF1246" i="15"/>
  <c r="CF168" i="15"/>
  <c r="CF1270" i="15"/>
  <c r="CF1390" i="15"/>
  <c r="CE1212" i="15"/>
  <c r="CG1246" i="15"/>
  <c r="CG168" i="15"/>
  <c r="CG1270" i="15"/>
  <c r="CG1390" i="15"/>
  <c r="CF1212" i="15"/>
  <c r="CH1246" i="15"/>
  <c r="CH168" i="15"/>
  <c r="CH1270" i="15"/>
  <c r="CH1390" i="15"/>
  <c r="CG1212" i="15"/>
  <c r="CI1246" i="15"/>
  <c r="CI168" i="15"/>
  <c r="CI1270" i="15"/>
  <c r="CI1390" i="15"/>
  <c r="CH1212" i="15"/>
  <c r="CJ1246" i="15"/>
  <c r="CJ168" i="15"/>
  <c r="CJ1270" i="15"/>
  <c r="CJ1390" i="15"/>
  <c r="CI1212" i="15"/>
  <c r="CK1246" i="15"/>
  <c r="CK168" i="15"/>
  <c r="CK1270" i="15"/>
  <c r="CK1390" i="15"/>
  <c r="CJ1212" i="15"/>
  <c r="CL1246" i="15"/>
  <c r="CL168" i="15"/>
  <c r="CL1270" i="15"/>
  <c r="CL1390" i="15"/>
  <c r="CK1212" i="15"/>
  <c r="CM1246" i="15"/>
  <c r="CM168" i="15"/>
  <c r="CM1270" i="15"/>
  <c r="CM1390" i="15"/>
  <c r="CL1212" i="15"/>
  <c r="CN1246" i="15"/>
  <c r="CN168" i="15"/>
  <c r="CN1270" i="15"/>
  <c r="CN1390" i="15"/>
  <c r="CM1212" i="15"/>
  <c r="CO1246" i="15"/>
  <c r="CO168" i="15"/>
  <c r="CO1270" i="15"/>
  <c r="CO1390" i="15"/>
  <c r="CN1212" i="15"/>
  <c r="CP1246" i="15"/>
  <c r="CP168" i="15"/>
  <c r="CP1270" i="15"/>
  <c r="CP1390" i="15"/>
  <c r="CO1212" i="15"/>
  <c r="CQ1246" i="15"/>
  <c r="CQ168" i="15"/>
  <c r="CQ1270" i="15"/>
  <c r="CQ1390" i="15"/>
  <c r="CP1212" i="15"/>
  <c r="CR1246" i="15"/>
  <c r="CR168" i="15"/>
  <c r="CR1270" i="15"/>
  <c r="CR1390" i="15"/>
  <c r="CQ1212" i="15"/>
  <c r="CS1246" i="15"/>
  <c r="CS168" i="15"/>
  <c r="CS1270" i="15"/>
  <c r="CS1390" i="15"/>
  <c r="CR1212" i="15"/>
  <c r="CT1246" i="15"/>
  <c r="CT168" i="15"/>
  <c r="CT1270" i="15"/>
  <c r="CT1390" i="15"/>
  <c r="CS1212" i="15"/>
  <c r="CU1246" i="15"/>
  <c r="CU168" i="15"/>
  <c r="CU1270" i="15"/>
  <c r="CU1390" i="15"/>
  <c r="CT1212" i="15"/>
  <c r="CV1246" i="15"/>
  <c r="CV168" i="15"/>
  <c r="CV1270" i="15"/>
  <c r="CV1390" i="15"/>
  <c r="CU1212" i="15"/>
  <c r="CW1246" i="15"/>
  <c r="CW168" i="15"/>
  <c r="CW1270" i="15"/>
  <c r="CW1390" i="15"/>
  <c r="CV1212" i="15"/>
  <c r="CX1246" i="15"/>
  <c r="CX168" i="15"/>
  <c r="CX1270" i="15"/>
  <c r="CX1390" i="15"/>
  <c r="CW1212" i="15"/>
  <c r="CY1246" i="15"/>
  <c r="CY168" i="15"/>
  <c r="CY1270" i="15"/>
  <c r="CY1390" i="15"/>
  <c r="CX1212" i="15"/>
  <c r="CZ1246" i="15"/>
  <c r="CZ168" i="15"/>
  <c r="CZ1270" i="15"/>
  <c r="CZ1390" i="15"/>
  <c r="CY1212" i="15"/>
  <c r="DA1246" i="15"/>
  <c r="DA168" i="15"/>
  <c r="DA1270" i="15"/>
  <c r="DA1390" i="15"/>
  <c r="CZ1212" i="15"/>
  <c r="DB1246" i="15"/>
  <c r="DB168" i="15"/>
  <c r="DB1270" i="15"/>
  <c r="DB1390" i="15"/>
  <c r="DA1212" i="15"/>
  <c r="DC1246" i="15"/>
  <c r="DC168" i="15"/>
  <c r="DC1270" i="15"/>
  <c r="DC1390" i="15"/>
  <c r="DB1212" i="15"/>
  <c r="DD1246" i="15"/>
  <c r="DD168" i="15"/>
  <c r="DD1270" i="15"/>
  <c r="DD1390" i="15"/>
  <c r="DC1212" i="15"/>
  <c r="DE1246" i="15"/>
  <c r="DE168" i="15"/>
  <c r="DE1270" i="15"/>
  <c r="DE1390" i="15"/>
  <c r="DD1212" i="15"/>
  <c r="DF1246" i="15"/>
  <c r="DF168" i="15"/>
  <c r="DF1270" i="15"/>
  <c r="DF1390" i="15"/>
  <c r="DE1212" i="15"/>
  <c r="DG1246" i="15"/>
  <c r="DG168" i="15"/>
  <c r="DG1270" i="15"/>
  <c r="DG1390" i="15"/>
  <c r="DF1212" i="15"/>
  <c r="DH1246" i="15"/>
  <c r="DH168" i="15"/>
  <c r="DH1270" i="15"/>
  <c r="DH1390" i="15"/>
  <c r="DG1212" i="15"/>
  <c r="DI1246" i="15"/>
  <c r="DI168" i="15"/>
  <c r="DI1270" i="15"/>
  <c r="DI1390" i="15"/>
  <c r="DH1212" i="15"/>
  <c r="DJ1246" i="15"/>
  <c r="DJ168" i="15"/>
  <c r="DJ1270" i="15"/>
  <c r="DJ1390" i="15"/>
  <c r="DI1212" i="15"/>
  <c r="DK1246" i="15"/>
  <c r="DK168" i="15"/>
  <c r="DK1270" i="15"/>
  <c r="DK1390" i="15"/>
  <c r="DJ1212" i="15"/>
  <c r="DL1246" i="15"/>
  <c r="DL168" i="15"/>
  <c r="DL1270" i="15"/>
  <c r="DL1390" i="15"/>
  <c r="DK1212" i="15"/>
  <c r="DM1246" i="15"/>
  <c r="DM168" i="15"/>
  <c r="DM1270" i="15"/>
  <c r="DM1390" i="15"/>
  <c r="DL1212" i="15"/>
  <c r="DN1246" i="15"/>
  <c r="DN168" i="15"/>
  <c r="DN1270" i="15"/>
  <c r="DN1390" i="15"/>
  <c r="DM1212" i="15"/>
  <c r="DO1246" i="15"/>
  <c r="DO168" i="15"/>
  <c r="DO1270" i="15"/>
  <c r="DO1390" i="15"/>
  <c r="DN1212" i="15"/>
  <c r="DP1246" i="15"/>
  <c r="DP168" i="15"/>
  <c r="DP1270" i="15"/>
  <c r="DP1390" i="15"/>
  <c r="DO1212" i="15"/>
  <c r="DQ1246" i="15"/>
  <c r="DQ168" i="15"/>
  <c r="DQ1270" i="15"/>
  <c r="DQ1390" i="15"/>
  <c r="DP1212" i="15"/>
  <c r="DR1246" i="15"/>
  <c r="DR168" i="15"/>
  <c r="DR1270" i="15"/>
  <c r="DR1390" i="15"/>
  <c r="DQ1212" i="15"/>
  <c r="DS1246" i="15"/>
  <c r="DS168" i="15"/>
  <c r="DS1270" i="15"/>
  <c r="DS1390" i="15"/>
  <c r="DR1212" i="15"/>
  <c r="DT1246" i="15"/>
  <c r="DT168" i="15"/>
  <c r="DT1270" i="15"/>
  <c r="DT1390" i="15"/>
  <c r="DS1212" i="15"/>
  <c r="DU1246" i="15"/>
  <c r="DU168" i="15"/>
  <c r="DU1270" i="15"/>
  <c r="DU1390" i="15"/>
  <c r="DT1212" i="15"/>
  <c r="DV1246" i="15"/>
  <c r="DV168" i="15"/>
  <c r="DV1270" i="15"/>
  <c r="DV1390" i="15"/>
  <c r="DU1212" i="15"/>
  <c r="DW1246" i="15"/>
  <c r="DW168" i="15"/>
  <c r="DW1270" i="15"/>
  <c r="DW1390" i="15"/>
  <c r="DV1212" i="15"/>
  <c r="DX1246" i="15"/>
  <c r="DX168" i="15"/>
  <c r="DX1270" i="15"/>
  <c r="DX1390" i="15"/>
  <c r="DW1212" i="15"/>
  <c r="DY1246" i="15"/>
  <c r="DY168" i="15"/>
  <c r="DY1270" i="15"/>
  <c r="DY1390" i="15"/>
  <c r="G1390" i="15"/>
  <c r="H81" i="17"/>
  <c r="H92" i="17"/>
  <c r="H93" i="17"/>
  <c r="H52" i="17"/>
  <c r="E1390" i="15"/>
  <c r="F1390" i="15"/>
  <c r="J1416" i="15"/>
  <c r="K1416" i="15"/>
  <c r="L1416" i="15"/>
  <c r="M1416" i="15"/>
  <c r="N1416" i="15"/>
  <c r="O1416" i="15"/>
  <c r="P1416" i="15"/>
  <c r="Q1416" i="15"/>
  <c r="R1416" i="15"/>
  <c r="S1416" i="15"/>
  <c r="T1416" i="15"/>
  <c r="U1416" i="15"/>
  <c r="V1416" i="15"/>
  <c r="W1416" i="15"/>
  <c r="X1416" i="15"/>
  <c r="Y1416" i="15"/>
  <c r="Z1416" i="15"/>
  <c r="AA1416" i="15"/>
  <c r="AB1416" i="15"/>
  <c r="AC1416" i="15"/>
  <c r="AD1416" i="15"/>
  <c r="AE1416" i="15"/>
  <c r="AF1416" i="15"/>
  <c r="AG1416" i="15"/>
  <c r="AH1416" i="15"/>
  <c r="AI1416" i="15"/>
  <c r="AJ1416" i="15"/>
  <c r="AK1416" i="15"/>
  <c r="AL1416" i="15"/>
  <c r="AM1416" i="15"/>
  <c r="AN1416" i="15"/>
  <c r="AO1416" i="15"/>
  <c r="AP1416" i="15"/>
  <c r="AQ1416" i="15"/>
  <c r="AR1416" i="15"/>
  <c r="AS1416" i="15"/>
  <c r="AT1416" i="15"/>
  <c r="AU1416" i="15"/>
  <c r="AV1416" i="15"/>
  <c r="AW1416" i="15"/>
  <c r="AX1416" i="15"/>
  <c r="AY1416" i="15"/>
  <c r="AZ1416" i="15"/>
  <c r="BA1416" i="15"/>
  <c r="BB1416" i="15"/>
  <c r="BC1416" i="15"/>
  <c r="BD1416" i="15"/>
  <c r="BE1416" i="15"/>
  <c r="BF1416" i="15"/>
  <c r="BG1416" i="15"/>
  <c r="BH1416" i="15"/>
  <c r="BI1416" i="15"/>
  <c r="BJ1416" i="15"/>
  <c r="BK1416" i="15"/>
  <c r="BL1416" i="15"/>
  <c r="BM1416" i="15"/>
  <c r="BN1416" i="15"/>
  <c r="BO1416" i="15"/>
  <c r="BP1416" i="15"/>
  <c r="BQ1416" i="15"/>
  <c r="BR1416" i="15"/>
  <c r="BS1416" i="15"/>
  <c r="BT1416" i="15"/>
  <c r="BU1416" i="15"/>
  <c r="BV1416" i="15"/>
  <c r="BW1416" i="15"/>
  <c r="BX1416" i="15"/>
  <c r="BY1416" i="15"/>
  <c r="BZ1416" i="15"/>
  <c r="CA1416" i="15"/>
  <c r="CB1416" i="15"/>
  <c r="CC1416" i="15"/>
  <c r="CD1416" i="15"/>
  <c r="CE1416" i="15"/>
  <c r="CF1416" i="15"/>
  <c r="CG1416" i="15"/>
  <c r="CH1416" i="15"/>
  <c r="CI1416" i="15"/>
  <c r="CJ1416" i="15"/>
  <c r="CK1416" i="15"/>
  <c r="CL1416" i="15"/>
  <c r="CM1416" i="15"/>
  <c r="CN1416" i="15"/>
  <c r="CO1416" i="15"/>
  <c r="CP1416" i="15"/>
  <c r="CQ1416" i="15"/>
  <c r="CR1416" i="15"/>
  <c r="CS1416" i="15"/>
  <c r="CT1416" i="15"/>
  <c r="CU1416" i="15"/>
  <c r="CV1416" i="15"/>
  <c r="CW1416" i="15"/>
  <c r="CX1416" i="15"/>
  <c r="CY1416" i="15"/>
  <c r="CZ1416" i="15"/>
  <c r="DA1416" i="15"/>
  <c r="DB1416" i="15"/>
  <c r="DC1416" i="15"/>
  <c r="DD1416" i="15"/>
  <c r="DE1416" i="15"/>
  <c r="DF1416" i="15"/>
  <c r="DG1416" i="15"/>
  <c r="DH1416" i="15"/>
  <c r="DI1416" i="15"/>
  <c r="DJ1416" i="15"/>
  <c r="DK1416" i="15"/>
  <c r="DL1416" i="15"/>
  <c r="DM1416" i="15"/>
  <c r="DN1416" i="15"/>
  <c r="DO1416" i="15"/>
  <c r="DP1416" i="15"/>
  <c r="DQ1416" i="15"/>
  <c r="DR1416" i="15"/>
  <c r="DS1416" i="15"/>
  <c r="DT1416" i="15"/>
  <c r="DU1416" i="15"/>
  <c r="DV1416" i="15"/>
  <c r="DW1416" i="15"/>
  <c r="DX1416" i="15"/>
  <c r="DY1416" i="15"/>
  <c r="E1416" i="15"/>
  <c r="F1416" i="15"/>
  <c r="D1443" i="15"/>
  <c r="E1443" i="15"/>
  <c r="F1443" i="15"/>
  <c r="I1443" i="15"/>
  <c r="J1247" i="15"/>
  <c r="J169" i="15"/>
  <c r="J1271" i="15"/>
  <c r="J1391" i="15"/>
  <c r="E1247" i="15"/>
  <c r="K1247" i="15"/>
  <c r="K169" i="15"/>
  <c r="K1271" i="15"/>
  <c r="K1391" i="15"/>
  <c r="J1213" i="15"/>
  <c r="L1247" i="15"/>
  <c r="L169" i="15"/>
  <c r="L1271" i="15"/>
  <c r="L1391" i="15"/>
  <c r="K1213" i="15"/>
  <c r="M1247" i="15"/>
  <c r="M169" i="15"/>
  <c r="M1271" i="15"/>
  <c r="M1391" i="15"/>
  <c r="L1213" i="15"/>
  <c r="N1247" i="15"/>
  <c r="N169" i="15"/>
  <c r="N1271" i="15"/>
  <c r="N1391" i="15"/>
  <c r="M1213" i="15"/>
  <c r="O1247" i="15"/>
  <c r="O169" i="15"/>
  <c r="O1271" i="15"/>
  <c r="O1391" i="15"/>
  <c r="N1213" i="15"/>
  <c r="P1247" i="15"/>
  <c r="P169" i="15"/>
  <c r="P1271" i="15"/>
  <c r="P1391" i="15"/>
  <c r="O1213" i="15"/>
  <c r="Q1247" i="15"/>
  <c r="Q169" i="15"/>
  <c r="Q1271" i="15"/>
  <c r="Q1391" i="15"/>
  <c r="P1213" i="15"/>
  <c r="R1247" i="15"/>
  <c r="R169" i="15"/>
  <c r="R1271" i="15"/>
  <c r="R1391" i="15"/>
  <c r="Q1213" i="15"/>
  <c r="S1247" i="15"/>
  <c r="S169" i="15"/>
  <c r="S1271" i="15"/>
  <c r="S1391" i="15"/>
  <c r="R1213" i="15"/>
  <c r="T1247" i="15"/>
  <c r="T169" i="15"/>
  <c r="T1271" i="15"/>
  <c r="T1391" i="15"/>
  <c r="S1213" i="15"/>
  <c r="U1247" i="15"/>
  <c r="U169" i="15"/>
  <c r="U1271" i="15"/>
  <c r="U1391" i="15"/>
  <c r="T1213" i="15"/>
  <c r="V1247" i="15"/>
  <c r="V169" i="15"/>
  <c r="V1271" i="15"/>
  <c r="V1391" i="15"/>
  <c r="U1213" i="15"/>
  <c r="W1247" i="15"/>
  <c r="W169" i="15"/>
  <c r="W1271" i="15"/>
  <c r="W1391" i="15"/>
  <c r="V1213" i="15"/>
  <c r="X1247" i="15"/>
  <c r="X169" i="15"/>
  <c r="X1271" i="15"/>
  <c r="X1391" i="15"/>
  <c r="W1213" i="15"/>
  <c r="Y1247" i="15"/>
  <c r="Y169" i="15"/>
  <c r="Y1271" i="15"/>
  <c r="Y1391" i="15"/>
  <c r="X1213" i="15"/>
  <c r="Z1247" i="15"/>
  <c r="Z169" i="15"/>
  <c r="Z1271" i="15"/>
  <c r="Z1391" i="15"/>
  <c r="Y1213" i="15"/>
  <c r="AA1247" i="15"/>
  <c r="AA169" i="15"/>
  <c r="AA1271" i="15"/>
  <c r="AA1391" i="15"/>
  <c r="Z1213" i="15"/>
  <c r="AB1247" i="15"/>
  <c r="AB169" i="15"/>
  <c r="AB1271" i="15"/>
  <c r="AB1391" i="15"/>
  <c r="AA1213" i="15"/>
  <c r="AC1247" i="15"/>
  <c r="AC169" i="15"/>
  <c r="AC1271" i="15"/>
  <c r="AC1391" i="15"/>
  <c r="AB1213" i="15"/>
  <c r="AD1247" i="15"/>
  <c r="AD169" i="15"/>
  <c r="AD1271" i="15"/>
  <c r="AD1391" i="15"/>
  <c r="AC1213" i="15"/>
  <c r="AE1247" i="15"/>
  <c r="AE169" i="15"/>
  <c r="AE1271" i="15"/>
  <c r="AE1391" i="15"/>
  <c r="AD1213" i="15"/>
  <c r="AF1247" i="15"/>
  <c r="AF169" i="15"/>
  <c r="AF1271" i="15"/>
  <c r="AF1391" i="15"/>
  <c r="AE1213" i="15"/>
  <c r="AG1247" i="15"/>
  <c r="AG169" i="15"/>
  <c r="AG1271" i="15"/>
  <c r="AG1391" i="15"/>
  <c r="AF1213" i="15"/>
  <c r="AH1247" i="15"/>
  <c r="AH169" i="15"/>
  <c r="AH1271" i="15"/>
  <c r="AH1391" i="15"/>
  <c r="AG1213" i="15"/>
  <c r="AI1247" i="15"/>
  <c r="AI169" i="15"/>
  <c r="AI1271" i="15"/>
  <c r="AI1391" i="15"/>
  <c r="AH1213" i="15"/>
  <c r="AJ1247" i="15"/>
  <c r="AJ169" i="15"/>
  <c r="AJ1271" i="15"/>
  <c r="AJ1391" i="15"/>
  <c r="AI1213" i="15"/>
  <c r="AK1247" i="15"/>
  <c r="AK169" i="15"/>
  <c r="AK1271" i="15"/>
  <c r="AK1391" i="15"/>
  <c r="AJ1213" i="15"/>
  <c r="AL1247" i="15"/>
  <c r="AL169" i="15"/>
  <c r="AL1271" i="15"/>
  <c r="AL1391" i="15"/>
  <c r="AK1213" i="15"/>
  <c r="AM1247" i="15"/>
  <c r="AM169" i="15"/>
  <c r="AM1271" i="15"/>
  <c r="AM1391" i="15"/>
  <c r="AL1213" i="15"/>
  <c r="AN1247" i="15"/>
  <c r="AN169" i="15"/>
  <c r="AN1271" i="15"/>
  <c r="AN1391" i="15"/>
  <c r="AM1213" i="15"/>
  <c r="AO1247" i="15"/>
  <c r="AO169" i="15"/>
  <c r="AO1271" i="15"/>
  <c r="AO1391" i="15"/>
  <c r="AN1213" i="15"/>
  <c r="AP1247" i="15"/>
  <c r="AP169" i="15"/>
  <c r="AP1271" i="15"/>
  <c r="AP1391" i="15"/>
  <c r="AO1213" i="15"/>
  <c r="AQ1247" i="15"/>
  <c r="AQ169" i="15"/>
  <c r="AQ1271" i="15"/>
  <c r="AQ1391" i="15"/>
  <c r="AP1213" i="15"/>
  <c r="AR1247" i="15"/>
  <c r="AR169" i="15"/>
  <c r="AR1271" i="15"/>
  <c r="AR1391" i="15"/>
  <c r="AQ1213" i="15"/>
  <c r="AS1247" i="15"/>
  <c r="AS169" i="15"/>
  <c r="AS1271" i="15"/>
  <c r="AS1391" i="15"/>
  <c r="AR1213" i="15"/>
  <c r="AT1247" i="15"/>
  <c r="AT169" i="15"/>
  <c r="AT1271" i="15"/>
  <c r="AT1391" i="15"/>
  <c r="AS1213" i="15"/>
  <c r="AU1247" i="15"/>
  <c r="AU169" i="15"/>
  <c r="AU1271" i="15"/>
  <c r="AU1391" i="15"/>
  <c r="AT1213" i="15"/>
  <c r="AV1247" i="15"/>
  <c r="AV169" i="15"/>
  <c r="AV1271" i="15"/>
  <c r="AV1391" i="15"/>
  <c r="AU1213" i="15"/>
  <c r="AW1247" i="15"/>
  <c r="AW169" i="15"/>
  <c r="AW1271" i="15"/>
  <c r="AW1391" i="15"/>
  <c r="AV1213" i="15"/>
  <c r="AX1247" i="15"/>
  <c r="AX169" i="15"/>
  <c r="AX1271" i="15"/>
  <c r="AX1391" i="15"/>
  <c r="AW1213" i="15"/>
  <c r="AY1247" i="15"/>
  <c r="AY169" i="15"/>
  <c r="AY1271" i="15"/>
  <c r="AY1391" i="15"/>
  <c r="AX1213" i="15"/>
  <c r="AZ1247" i="15"/>
  <c r="AZ169" i="15"/>
  <c r="AZ1271" i="15"/>
  <c r="AZ1391" i="15"/>
  <c r="AY1213" i="15"/>
  <c r="BA1247" i="15"/>
  <c r="BA169" i="15"/>
  <c r="BA1271" i="15"/>
  <c r="BA1391" i="15"/>
  <c r="AZ1213" i="15"/>
  <c r="BB1247" i="15"/>
  <c r="BB169" i="15"/>
  <c r="BB1271" i="15"/>
  <c r="BB1391" i="15"/>
  <c r="BA1213" i="15"/>
  <c r="BC1247" i="15"/>
  <c r="BC169" i="15"/>
  <c r="BC1271" i="15"/>
  <c r="BC1391" i="15"/>
  <c r="BB1213" i="15"/>
  <c r="BD1247" i="15"/>
  <c r="BD169" i="15"/>
  <c r="BD1271" i="15"/>
  <c r="BD1391" i="15"/>
  <c r="BC1213" i="15"/>
  <c r="BE1247" i="15"/>
  <c r="BE169" i="15"/>
  <c r="BE1271" i="15"/>
  <c r="BE1391" i="15"/>
  <c r="BD1213" i="15"/>
  <c r="BF1247" i="15"/>
  <c r="BF169" i="15"/>
  <c r="BF1271" i="15"/>
  <c r="BF1391" i="15"/>
  <c r="BE1213" i="15"/>
  <c r="BG1247" i="15"/>
  <c r="BG169" i="15"/>
  <c r="BG1271" i="15"/>
  <c r="BG1391" i="15"/>
  <c r="BF1213" i="15"/>
  <c r="BH1247" i="15"/>
  <c r="BH169" i="15"/>
  <c r="BH1271" i="15"/>
  <c r="BH1391" i="15"/>
  <c r="BG1213" i="15"/>
  <c r="BI1247" i="15"/>
  <c r="BI169" i="15"/>
  <c r="BI1271" i="15"/>
  <c r="BI1391" i="15"/>
  <c r="BH1213" i="15"/>
  <c r="BJ1247" i="15"/>
  <c r="BJ169" i="15"/>
  <c r="BJ1271" i="15"/>
  <c r="BJ1391" i="15"/>
  <c r="BI1213" i="15"/>
  <c r="BK1247" i="15"/>
  <c r="BK169" i="15"/>
  <c r="BK1271" i="15"/>
  <c r="BK1391" i="15"/>
  <c r="BJ1213" i="15"/>
  <c r="BL1247" i="15"/>
  <c r="BL169" i="15"/>
  <c r="BL1271" i="15"/>
  <c r="BL1391" i="15"/>
  <c r="BK1213" i="15"/>
  <c r="BM1247" i="15"/>
  <c r="BM169" i="15"/>
  <c r="BM1271" i="15"/>
  <c r="BM1391" i="15"/>
  <c r="BL1213" i="15"/>
  <c r="BN1247" i="15"/>
  <c r="BN169" i="15"/>
  <c r="BN1271" i="15"/>
  <c r="BN1391" i="15"/>
  <c r="BM1213" i="15"/>
  <c r="BO1247" i="15"/>
  <c r="BO169" i="15"/>
  <c r="BO1271" i="15"/>
  <c r="BO1391" i="15"/>
  <c r="BN1213" i="15"/>
  <c r="BP1247" i="15"/>
  <c r="BP169" i="15"/>
  <c r="BP1271" i="15"/>
  <c r="BP1391" i="15"/>
  <c r="BO1213" i="15"/>
  <c r="BQ1247" i="15"/>
  <c r="BQ169" i="15"/>
  <c r="BQ1271" i="15"/>
  <c r="BQ1391" i="15"/>
  <c r="BP1213" i="15"/>
  <c r="BR1247" i="15"/>
  <c r="BR169" i="15"/>
  <c r="BR1271" i="15"/>
  <c r="BR1391" i="15"/>
  <c r="BQ1213" i="15"/>
  <c r="BS1247" i="15"/>
  <c r="BS169" i="15"/>
  <c r="BS1271" i="15"/>
  <c r="BS1391" i="15"/>
  <c r="BR1213" i="15"/>
  <c r="BT1247" i="15"/>
  <c r="BT169" i="15"/>
  <c r="BT1271" i="15"/>
  <c r="BT1391" i="15"/>
  <c r="BS1213" i="15"/>
  <c r="BU1247" i="15"/>
  <c r="BU169" i="15"/>
  <c r="BU1271" i="15"/>
  <c r="BU1391" i="15"/>
  <c r="BT1213" i="15"/>
  <c r="BV1247" i="15"/>
  <c r="BV169" i="15"/>
  <c r="BV1271" i="15"/>
  <c r="BV1391" i="15"/>
  <c r="BU1213" i="15"/>
  <c r="BW1247" i="15"/>
  <c r="BW169" i="15"/>
  <c r="BW1271" i="15"/>
  <c r="BW1391" i="15"/>
  <c r="BV1213" i="15"/>
  <c r="BX1247" i="15"/>
  <c r="BX169" i="15"/>
  <c r="BX1271" i="15"/>
  <c r="BX1391" i="15"/>
  <c r="BW1213" i="15"/>
  <c r="BY1247" i="15"/>
  <c r="BY169" i="15"/>
  <c r="BY1271" i="15"/>
  <c r="BY1391" i="15"/>
  <c r="BX1213" i="15"/>
  <c r="BZ1247" i="15"/>
  <c r="BZ169" i="15"/>
  <c r="BZ1271" i="15"/>
  <c r="BZ1391" i="15"/>
  <c r="BY1213" i="15"/>
  <c r="CA1247" i="15"/>
  <c r="CA169" i="15"/>
  <c r="CA1271" i="15"/>
  <c r="CA1391" i="15"/>
  <c r="BZ1213" i="15"/>
  <c r="CB1247" i="15"/>
  <c r="CB169" i="15"/>
  <c r="CB1271" i="15"/>
  <c r="CB1391" i="15"/>
  <c r="CA1213" i="15"/>
  <c r="CC1247" i="15"/>
  <c r="CC169" i="15"/>
  <c r="CC1271" i="15"/>
  <c r="CC1391" i="15"/>
  <c r="CB1213" i="15"/>
  <c r="CD1247" i="15"/>
  <c r="CD169" i="15"/>
  <c r="CD1271" i="15"/>
  <c r="CD1391" i="15"/>
  <c r="CC1213" i="15"/>
  <c r="CE1247" i="15"/>
  <c r="CE169" i="15"/>
  <c r="CE1271" i="15"/>
  <c r="CE1391" i="15"/>
  <c r="CD1213" i="15"/>
  <c r="CF1247" i="15"/>
  <c r="CF169" i="15"/>
  <c r="CF1271" i="15"/>
  <c r="CF1391" i="15"/>
  <c r="CE1213" i="15"/>
  <c r="CG1247" i="15"/>
  <c r="CG169" i="15"/>
  <c r="CG1271" i="15"/>
  <c r="CG1391" i="15"/>
  <c r="CF1213" i="15"/>
  <c r="CH1247" i="15"/>
  <c r="CH169" i="15"/>
  <c r="CH1271" i="15"/>
  <c r="CH1391" i="15"/>
  <c r="CG1213" i="15"/>
  <c r="CI1247" i="15"/>
  <c r="CI169" i="15"/>
  <c r="CI1271" i="15"/>
  <c r="CI1391" i="15"/>
  <c r="CH1213" i="15"/>
  <c r="CJ1247" i="15"/>
  <c r="CJ169" i="15"/>
  <c r="CJ1271" i="15"/>
  <c r="CJ1391" i="15"/>
  <c r="CI1213" i="15"/>
  <c r="CK1247" i="15"/>
  <c r="CK169" i="15"/>
  <c r="CK1271" i="15"/>
  <c r="CK1391" i="15"/>
  <c r="CJ1213" i="15"/>
  <c r="CL1247" i="15"/>
  <c r="CL169" i="15"/>
  <c r="CL1271" i="15"/>
  <c r="CL1391" i="15"/>
  <c r="CK1213" i="15"/>
  <c r="CM1247" i="15"/>
  <c r="CM169" i="15"/>
  <c r="CM1271" i="15"/>
  <c r="CM1391" i="15"/>
  <c r="CL1213" i="15"/>
  <c r="CN1247" i="15"/>
  <c r="CN169" i="15"/>
  <c r="CN1271" i="15"/>
  <c r="CN1391" i="15"/>
  <c r="CM1213" i="15"/>
  <c r="CO1247" i="15"/>
  <c r="CO169" i="15"/>
  <c r="CO1271" i="15"/>
  <c r="CO1391" i="15"/>
  <c r="CN1213" i="15"/>
  <c r="CP1247" i="15"/>
  <c r="CP169" i="15"/>
  <c r="CP1271" i="15"/>
  <c r="CP1391" i="15"/>
  <c r="CO1213" i="15"/>
  <c r="CQ1247" i="15"/>
  <c r="CQ169" i="15"/>
  <c r="CQ1271" i="15"/>
  <c r="CQ1391" i="15"/>
  <c r="CP1213" i="15"/>
  <c r="CR1247" i="15"/>
  <c r="CR169" i="15"/>
  <c r="CR1271" i="15"/>
  <c r="CR1391" i="15"/>
  <c r="CQ1213" i="15"/>
  <c r="CS1247" i="15"/>
  <c r="CS169" i="15"/>
  <c r="CS1271" i="15"/>
  <c r="CS1391" i="15"/>
  <c r="CR1213" i="15"/>
  <c r="CT1247" i="15"/>
  <c r="CT169" i="15"/>
  <c r="CT1271" i="15"/>
  <c r="CT1391" i="15"/>
  <c r="CS1213" i="15"/>
  <c r="CU1247" i="15"/>
  <c r="CU169" i="15"/>
  <c r="CU1271" i="15"/>
  <c r="CU1391" i="15"/>
  <c r="CT1213" i="15"/>
  <c r="CV1247" i="15"/>
  <c r="CV169" i="15"/>
  <c r="CV1271" i="15"/>
  <c r="CV1391" i="15"/>
  <c r="CU1213" i="15"/>
  <c r="CW1247" i="15"/>
  <c r="CW169" i="15"/>
  <c r="CW1271" i="15"/>
  <c r="CW1391" i="15"/>
  <c r="CV1213" i="15"/>
  <c r="CX1247" i="15"/>
  <c r="CX169" i="15"/>
  <c r="CX1271" i="15"/>
  <c r="CX1391" i="15"/>
  <c r="CW1213" i="15"/>
  <c r="CY1247" i="15"/>
  <c r="CY169" i="15"/>
  <c r="CY1271" i="15"/>
  <c r="CY1391" i="15"/>
  <c r="CX1213" i="15"/>
  <c r="CZ1247" i="15"/>
  <c r="CZ169" i="15"/>
  <c r="CZ1271" i="15"/>
  <c r="CZ1391" i="15"/>
  <c r="CY1213" i="15"/>
  <c r="DA1247" i="15"/>
  <c r="DA169" i="15"/>
  <c r="DA1271" i="15"/>
  <c r="DA1391" i="15"/>
  <c r="CZ1213" i="15"/>
  <c r="DB1247" i="15"/>
  <c r="DB169" i="15"/>
  <c r="DB1271" i="15"/>
  <c r="DB1391" i="15"/>
  <c r="DA1213" i="15"/>
  <c r="DC1247" i="15"/>
  <c r="DC169" i="15"/>
  <c r="DC1271" i="15"/>
  <c r="DC1391" i="15"/>
  <c r="DB1213" i="15"/>
  <c r="DD1247" i="15"/>
  <c r="DD169" i="15"/>
  <c r="DD1271" i="15"/>
  <c r="DD1391" i="15"/>
  <c r="DC1213" i="15"/>
  <c r="DE1247" i="15"/>
  <c r="DE169" i="15"/>
  <c r="DE1271" i="15"/>
  <c r="DE1391" i="15"/>
  <c r="DD1213" i="15"/>
  <c r="DF1247" i="15"/>
  <c r="DF169" i="15"/>
  <c r="DF1271" i="15"/>
  <c r="DF1391" i="15"/>
  <c r="DE1213" i="15"/>
  <c r="DG1247" i="15"/>
  <c r="DG169" i="15"/>
  <c r="DG1271" i="15"/>
  <c r="DG1391" i="15"/>
  <c r="DF1213" i="15"/>
  <c r="DH1247" i="15"/>
  <c r="DH169" i="15"/>
  <c r="DH1271" i="15"/>
  <c r="DH1391" i="15"/>
  <c r="DG1213" i="15"/>
  <c r="DI1247" i="15"/>
  <c r="DI169" i="15"/>
  <c r="DI1271" i="15"/>
  <c r="DI1391" i="15"/>
  <c r="DH1213" i="15"/>
  <c r="DJ1247" i="15"/>
  <c r="DJ169" i="15"/>
  <c r="DJ1271" i="15"/>
  <c r="DJ1391" i="15"/>
  <c r="DI1213" i="15"/>
  <c r="DK1247" i="15"/>
  <c r="DK169" i="15"/>
  <c r="DK1271" i="15"/>
  <c r="DK1391" i="15"/>
  <c r="DJ1213" i="15"/>
  <c r="DL1247" i="15"/>
  <c r="DL169" i="15"/>
  <c r="DL1271" i="15"/>
  <c r="DL1391" i="15"/>
  <c r="DK1213" i="15"/>
  <c r="DM1247" i="15"/>
  <c r="DM169" i="15"/>
  <c r="DM1271" i="15"/>
  <c r="DM1391" i="15"/>
  <c r="DL1213" i="15"/>
  <c r="DN1247" i="15"/>
  <c r="DN169" i="15"/>
  <c r="DN1271" i="15"/>
  <c r="DN1391" i="15"/>
  <c r="DM1213" i="15"/>
  <c r="DO1247" i="15"/>
  <c r="DO169" i="15"/>
  <c r="DO1271" i="15"/>
  <c r="DO1391" i="15"/>
  <c r="DN1213" i="15"/>
  <c r="DP1247" i="15"/>
  <c r="DP169" i="15"/>
  <c r="DP1271" i="15"/>
  <c r="DP1391" i="15"/>
  <c r="DO1213" i="15"/>
  <c r="DQ1247" i="15"/>
  <c r="DQ169" i="15"/>
  <c r="DQ1271" i="15"/>
  <c r="DQ1391" i="15"/>
  <c r="DP1213" i="15"/>
  <c r="DR1247" i="15"/>
  <c r="DR169" i="15"/>
  <c r="DR1271" i="15"/>
  <c r="DR1391" i="15"/>
  <c r="DQ1213" i="15"/>
  <c r="DS1247" i="15"/>
  <c r="DS169" i="15"/>
  <c r="DS1271" i="15"/>
  <c r="DS1391" i="15"/>
  <c r="DR1213" i="15"/>
  <c r="DT1247" i="15"/>
  <c r="DT169" i="15"/>
  <c r="DT1271" i="15"/>
  <c r="DT1391" i="15"/>
  <c r="DS1213" i="15"/>
  <c r="DU1247" i="15"/>
  <c r="DU169" i="15"/>
  <c r="DU1271" i="15"/>
  <c r="DU1391" i="15"/>
  <c r="DT1213" i="15"/>
  <c r="DV1247" i="15"/>
  <c r="DV169" i="15"/>
  <c r="DV1271" i="15"/>
  <c r="DV1391" i="15"/>
  <c r="DU1213" i="15"/>
  <c r="DW1247" i="15"/>
  <c r="DW169" i="15"/>
  <c r="DW1271" i="15"/>
  <c r="DW1391" i="15"/>
  <c r="DV1213" i="15"/>
  <c r="DX1247" i="15"/>
  <c r="DX169" i="15"/>
  <c r="DX1271" i="15"/>
  <c r="DX1391" i="15"/>
  <c r="DW1213" i="15"/>
  <c r="DY1247" i="15"/>
  <c r="DY169" i="15"/>
  <c r="DY1271" i="15"/>
  <c r="DY1391" i="15"/>
  <c r="G1391" i="15"/>
  <c r="I81" i="17"/>
  <c r="I92" i="17"/>
  <c r="I93" i="17"/>
  <c r="I52" i="17"/>
  <c r="E1391" i="15"/>
  <c r="F1391" i="15"/>
  <c r="J1417" i="15"/>
  <c r="K1417" i="15"/>
  <c r="L1417" i="15"/>
  <c r="M1417" i="15"/>
  <c r="N1417" i="15"/>
  <c r="O1417" i="15"/>
  <c r="P1417" i="15"/>
  <c r="Q1417" i="15"/>
  <c r="R1417" i="15"/>
  <c r="S1417" i="15"/>
  <c r="T1417" i="15"/>
  <c r="U1417" i="15"/>
  <c r="V1417" i="15"/>
  <c r="W1417" i="15"/>
  <c r="X1417" i="15"/>
  <c r="Y1417" i="15"/>
  <c r="Z1417" i="15"/>
  <c r="AA1417" i="15"/>
  <c r="AB1417" i="15"/>
  <c r="AC1417" i="15"/>
  <c r="AD1417" i="15"/>
  <c r="AE1417" i="15"/>
  <c r="AF1417" i="15"/>
  <c r="AG1417" i="15"/>
  <c r="AH1417" i="15"/>
  <c r="AI1417" i="15"/>
  <c r="AJ1417" i="15"/>
  <c r="AK1417" i="15"/>
  <c r="AL1417" i="15"/>
  <c r="AM1417" i="15"/>
  <c r="AN1417" i="15"/>
  <c r="AO1417" i="15"/>
  <c r="AP1417" i="15"/>
  <c r="AQ1417" i="15"/>
  <c r="AR1417" i="15"/>
  <c r="AS1417" i="15"/>
  <c r="AT1417" i="15"/>
  <c r="AU1417" i="15"/>
  <c r="AV1417" i="15"/>
  <c r="AW1417" i="15"/>
  <c r="AX1417" i="15"/>
  <c r="AY1417" i="15"/>
  <c r="AZ1417" i="15"/>
  <c r="BA1417" i="15"/>
  <c r="BB1417" i="15"/>
  <c r="BC1417" i="15"/>
  <c r="BD1417" i="15"/>
  <c r="BE1417" i="15"/>
  <c r="BF1417" i="15"/>
  <c r="BG1417" i="15"/>
  <c r="BH1417" i="15"/>
  <c r="BI1417" i="15"/>
  <c r="BJ1417" i="15"/>
  <c r="BK1417" i="15"/>
  <c r="BL1417" i="15"/>
  <c r="BM1417" i="15"/>
  <c r="BN1417" i="15"/>
  <c r="BO1417" i="15"/>
  <c r="BP1417" i="15"/>
  <c r="BQ1417" i="15"/>
  <c r="BR1417" i="15"/>
  <c r="BS1417" i="15"/>
  <c r="BT1417" i="15"/>
  <c r="BU1417" i="15"/>
  <c r="BV1417" i="15"/>
  <c r="BW1417" i="15"/>
  <c r="BX1417" i="15"/>
  <c r="BY1417" i="15"/>
  <c r="BZ1417" i="15"/>
  <c r="CA1417" i="15"/>
  <c r="CB1417" i="15"/>
  <c r="CC1417" i="15"/>
  <c r="CD1417" i="15"/>
  <c r="CE1417" i="15"/>
  <c r="CF1417" i="15"/>
  <c r="CG1417" i="15"/>
  <c r="CH1417" i="15"/>
  <c r="CI1417" i="15"/>
  <c r="CJ1417" i="15"/>
  <c r="CK1417" i="15"/>
  <c r="CL1417" i="15"/>
  <c r="CM1417" i="15"/>
  <c r="CN1417" i="15"/>
  <c r="CO1417" i="15"/>
  <c r="CP1417" i="15"/>
  <c r="CQ1417" i="15"/>
  <c r="CR1417" i="15"/>
  <c r="CS1417" i="15"/>
  <c r="CT1417" i="15"/>
  <c r="CU1417" i="15"/>
  <c r="CV1417" i="15"/>
  <c r="CW1417" i="15"/>
  <c r="CX1417" i="15"/>
  <c r="CY1417" i="15"/>
  <c r="CZ1417" i="15"/>
  <c r="DA1417" i="15"/>
  <c r="DB1417" i="15"/>
  <c r="DC1417" i="15"/>
  <c r="DD1417" i="15"/>
  <c r="DE1417" i="15"/>
  <c r="DF1417" i="15"/>
  <c r="DG1417" i="15"/>
  <c r="DH1417" i="15"/>
  <c r="DI1417" i="15"/>
  <c r="DJ1417" i="15"/>
  <c r="DK1417" i="15"/>
  <c r="DL1417" i="15"/>
  <c r="DM1417" i="15"/>
  <c r="DN1417" i="15"/>
  <c r="DO1417" i="15"/>
  <c r="DP1417" i="15"/>
  <c r="DQ1417" i="15"/>
  <c r="DR1417" i="15"/>
  <c r="DS1417" i="15"/>
  <c r="DT1417" i="15"/>
  <c r="DU1417" i="15"/>
  <c r="DV1417" i="15"/>
  <c r="DW1417" i="15"/>
  <c r="DX1417" i="15"/>
  <c r="DY1417" i="15"/>
  <c r="E1417" i="15"/>
  <c r="F1417" i="15"/>
  <c r="D1444" i="15"/>
  <c r="E1444" i="15"/>
  <c r="F1444" i="15"/>
  <c r="I1444" i="15"/>
  <c r="J1249" i="15"/>
  <c r="J171" i="15"/>
  <c r="J1273" i="15"/>
  <c r="J1393" i="15"/>
  <c r="E1249" i="15"/>
  <c r="K1249" i="15"/>
  <c r="K171" i="15"/>
  <c r="K1273" i="15"/>
  <c r="K1393" i="15"/>
  <c r="J1215" i="15"/>
  <c r="L1249" i="15"/>
  <c r="L171" i="15"/>
  <c r="L1273" i="15"/>
  <c r="L1393" i="15"/>
  <c r="K1215" i="15"/>
  <c r="M1249" i="15"/>
  <c r="M171" i="15"/>
  <c r="M1273" i="15"/>
  <c r="M1393" i="15"/>
  <c r="L1215" i="15"/>
  <c r="N1249" i="15"/>
  <c r="N171" i="15"/>
  <c r="N1273" i="15"/>
  <c r="N1393" i="15"/>
  <c r="M1215" i="15"/>
  <c r="O1249" i="15"/>
  <c r="O171" i="15"/>
  <c r="O1273" i="15"/>
  <c r="O1393" i="15"/>
  <c r="N1215" i="15"/>
  <c r="P1249" i="15"/>
  <c r="P171" i="15"/>
  <c r="P1273" i="15"/>
  <c r="P1393" i="15"/>
  <c r="O1215" i="15"/>
  <c r="Q1249" i="15"/>
  <c r="Q171" i="15"/>
  <c r="Q1273" i="15"/>
  <c r="Q1393" i="15"/>
  <c r="P1215" i="15"/>
  <c r="R1249" i="15"/>
  <c r="R171" i="15"/>
  <c r="R1273" i="15"/>
  <c r="R1393" i="15"/>
  <c r="Q1215" i="15"/>
  <c r="S1249" i="15"/>
  <c r="S171" i="15"/>
  <c r="S1273" i="15"/>
  <c r="S1393" i="15"/>
  <c r="R1215" i="15"/>
  <c r="T1249" i="15"/>
  <c r="T171" i="15"/>
  <c r="T1273" i="15"/>
  <c r="T1393" i="15"/>
  <c r="S1215" i="15"/>
  <c r="U1249" i="15"/>
  <c r="U171" i="15"/>
  <c r="U1273" i="15"/>
  <c r="U1393" i="15"/>
  <c r="T1215" i="15"/>
  <c r="V1249" i="15"/>
  <c r="V171" i="15"/>
  <c r="V1273" i="15"/>
  <c r="V1393" i="15"/>
  <c r="U1215" i="15"/>
  <c r="W1249" i="15"/>
  <c r="W171" i="15"/>
  <c r="W1273" i="15"/>
  <c r="W1393" i="15"/>
  <c r="V1215" i="15"/>
  <c r="X1249" i="15"/>
  <c r="X171" i="15"/>
  <c r="X1273" i="15"/>
  <c r="X1393" i="15"/>
  <c r="W1215" i="15"/>
  <c r="Y1249" i="15"/>
  <c r="Y171" i="15"/>
  <c r="Y1273" i="15"/>
  <c r="Y1393" i="15"/>
  <c r="X1215" i="15"/>
  <c r="Z1249" i="15"/>
  <c r="Z171" i="15"/>
  <c r="Z1273" i="15"/>
  <c r="Z1393" i="15"/>
  <c r="Y1215" i="15"/>
  <c r="AA1249" i="15"/>
  <c r="AA171" i="15"/>
  <c r="AA1273" i="15"/>
  <c r="AA1393" i="15"/>
  <c r="Z1215" i="15"/>
  <c r="AB1249" i="15"/>
  <c r="AB171" i="15"/>
  <c r="AB1273" i="15"/>
  <c r="AB1393" i="15"/>
  <c r="AA1215" i="15"/>
  <c r="AC1249" i="15"/>
  <c r="AC171" i="15"/>
  <c r="AC1273" i="15"/>
  <c r="AC1393" i="15"/>
  <c r="AB1215" i="15"/>
  <c r="AD1249" i="15"/>
  <c r="AD171" i="15"/>
  <c r="AD1273" i="15"/>
  <c r="AD1393" i="15"/>
  <c r="AC1215" i="15"/>
  <c r="AE1249" i="15"/>
  <c r="AE171" i="15"/>
  <c r="AE1273" i="15"/>
  <c r="AE1393" i="15"/>
  <c r="AD1215" i="15"/>
  <c r="AF1249" i="15"/>
  <c r="AF171" i="15"/>
  <c r="AF1273" i="15"/>
  <c r="AF1393" i="15"/>
  <c r="AE1215" i="15"/>
  <c r="AG1249" i="15"/>
  <c r="AG171" i="15"/>
  <c r="AG1273" i="15"/>
  <c r="AG1393" i="15"/>
  <c r="AF1215" i="15"/>
  <c r="AH1249" i="15"/>
  <c r="AH171" i="15"/>
  <c r="AH1273" i="15"/>
  <c r="AH1393" i="15"/>
  <c r="AG1215" i="15"/>
  <c r="AI1249" i="15"/>
  <c r="AI171" i="15"/>
  <c r="AI1273" i="15"/>
  <c r="AI1393" i="15"/>
  <c r="AH1215" i="15"/>
  <c r="AJ1249" i="15"/>
  <c r="AJ171" i="15"/>
  <c r="AJ1273" i="15"/>
  <c r="AJ1393" i="15"/>
  <c r="AI1215" i="15"/>
  <c r="AK1249" i="15"/>
  <c r="AK171" i="15"/>
  <c r="AK1273" i="15"/>
  <c r="AK1393" i="15"/>
  <c r="AJ1215" i="15"/>
  <c r="AL1249" i="15"/>
  <c r="AL171" i="15"/>
  <c r="AL1273" i="15"/>
  <c r="AL1393" i="15"/>
  <c r="AK1215" i="15"/>
  <c r="AM1249" i="15"/>
  <c r="AM171" i="15"/>
  <c r="AM1273" i="15"/>
  <c r="AM1393" i="15"/>
  <c r="AL1215" i="15"/>
  <c r="AN1249" i="15"/>
  <c r="AN171" i="15"/>
  <c r="AN1273" i="15"/>
  <c r="AN1393" i="15"/>
  <c r="AM1215" i="15"/>
  <c r="AO1249" i="15"/>
  <c r="AO171" i="15"/>
  <c r="AO1273" i="15"/>
  <c r="AO1393" i="15"/>
  <c r="AN1215" i="15"/>
  <c r="AP1249" i="15"/>
  <c r="AP171" i="15"/>
  <c r="AP1273" i="15"/>
  <c r="AP1393" i="15"/>
  <c r="AO1215" i="15"/>
  <c r="AQ1249" i="15"/>
  <c r="AQ171" i="15"/>
  <c r="AQ1273" i="15"/>
  <c r="AQ1393" i="15"/>
  <c r="AP1215" i="15"/>
  <c r="AR1249" i="15"/>
  <c r="AR171" i="15"/>
  <c r="AR1273" i="15"/>
  <c r="AR1393" i="15"/>
  <c r="AQ1215" i="15"/>
  <c r="AS1249" i="15"/>
  <c r="AS171" i="15"/>
  <c r="AS1273" i="15"/>
  <c r="AS1393" i="15"/>
  <c r="AR1215" i="15"/>
  <c r="AT1249" i="15"/>
  <c r="AT171" i="15"/>
  <c r="AT1273" i="15"/>
  <c r="AT1393" i="15"/>
  <c r="AS1215" i="15"/>
  <c r="AU1249" i="15"/>
  <c r="AU171" i="15"/>
  <c r="AU1273" i="15"/>
  <c r="AU1393" i="15"/>
  <c r="AT1215" i="15"/>
  <c r="AV1249" i="15"/>
  <c r="AV171" i="15"/>
  <c r="AV1273" i="15"/>
  <c r="AV1393" i="15"/>
  <c r="AU1215" i="15"/>
  <c r="AW1249" i="15"/>
  <c r="AW171" i="15"/>
  <c r="AW1273" i="15"/>
  <c r="AW1393" i="15"/>
  <c r="AV1215" i="15"/>
  <c r="AX1249" i="15"/>
  <c r="AX171" i="15"/>
  <c r="AX1273" i="15"/>
  <c r="AX1393" i="15"/>
  <c r="AW1215" i="15"/>
  <c r="AY1249" i="15"/>
  <c r="AY171" i="15"/>
  <c r="AY1273" i="15"/>
  <c r="AY1393" i="15"/>
  <c r="AX1215" i="15"/>
  <c r="AZ1249" i="15"/>
  <c r="AZ171" i="15"/>
  <c r="AZ1273" i="15"/>
  <c r="AZ1393" i="15"/>
  <c r="AY1215" i="15"/>
  <c r="BA1249" i="15"/>
  <c r="BA171" i="15"/>
  <c r="BA1273" i="15"/>
  <c r="BA1393" i="15"/>
  <c r="AZ1215" i="15"/>
  <c r="BB1249" i="15"/>
  <c r="BB171" i="15"/>
  <c r="BB1273" i="15"/>
  <c r="BB1393" i="15"/>
  <c r="BA1215" i="15"/>
  <c r="BC1249" i="15"/>
  <c r="BC171" i="15"/>
  <c r="BC1273" i="15"/>
  <c r="BC1393" i="15"/>
  <c r="BB1215" i="15"/>
  <c r="BD1249" i="15"/>
  <c r="BD171" i="15"/>
  <c r="BD1273" i="15"/>
  <c r="BD1393" i="15"/>
  <c r="BC1215" i="15"/>
  <c r="BE1249" i="15"/>
  <c r="BE171" i="15"/>
  <c r="BE1273" i="15"/>
  <c r="BE1393" i="15"/>
  <c r="BD1215" i="15"/>
  <c r="BF1249" i="15"/>
  <c r="BF171" i="15"/>
  <c r="BF1273" i="15"/>
  <c r="BF1393" i="15"/>
  <c r="BE1215" i="15"/>
  <c r="BG1249" i="15"/>
  <c r="BG171" i="15"/>
  <c r="BG1273" i="15"/>
  <c r="BG1393" i="15"/>
  <c r="BF1215" i="15"/>
  <c r="BH1249" i="15"/>
  <c r="BH171" i="15"/>
  <c r="BH1273" i="15"/>
  <c r="BH1393" i="15"/>
  <c r="BG1215" i="15"/>
  <c r="BI1249" i="15"/>
  <c r="BI171" i="15"/>
  <c r="BI1273" i="15"/>
  <c r="BI1393" i="15"/>
  <c r="BH1215" i="15"/>
  <c r="BJ1249" i="15"/>
  <c r="BJ171" i="15"/>
  <c r="BJ1273" i="15"/>
  <c r="BJ1393" i="15"/>
  <c r="BI1215" i="15"/>
  <c r="BK1249" i="15"/>
  <c r="BK171" i="15"/>
  <c r="BK1273" i="15"/>
  <c r="BK1393" i="15"/>
  <c r="BJ1215" i="15"/>
  <c r="BL1249" i="15"/>
  <c r="BL171" i="15"/>
  <c r="BL1273" i="15"/>
  <c r="BL1393" i="15"/>
  <c r="BK1215" i="15"/>
  <c r="BM1249" i="15"/>
  <c r="BM171" i="15"/>
  <c r="BM1273" i="15"/>
  <c r="BM1393" i="15"/>
  <c r="BL1215" i="15"/>
  <c r="BN1249" i="15"/>
  <c r="BN171" i="15"/>
  <c r="BN1273" i="15"/>
  <c r="BN1393" i="15"/>
  <c r="BM1215" i="15"/>
  <c r="BO1249" i="15"/>
  <c r="BO171" i="15"/>
  <c r="BO1273" i="15"/>
  <c r="BO1393" i="15"/>
  <c r="BN1215" i="15"/>
  <c r="BP1249" i="15"/>
  <c r="BP171" i="15"/>
  <c r="BP1273" i="15"/>
  <c r="BP1393" i="15"/>
  <c r="BO1215" i="15"/>
  <c r="BQ1249" i="15"/>
  <c r="BQ171" i="15"/>
  <c r="BQ1273" i="15"/>
  <c r="BQ1393" i="15"/>
  <c r="BP1215" i="15"/>
  <c r="BR1249" i="15"/>
  <c r="BR171" i="15"/>
  <c r="BR1273" i="15"/>
  <c r="BR1393" i="15"/>
  <c r="BQ1215" i="15"/>
  <c r="BS1249" i="15"/>
  <c r="BS171" i="15"/>
  <c r="BS1273" i="15"/>
  <c r="BS1393" i="15"/>
  <c r="BR1215" i="15"/>
  <c r="BT1249" i="15"/>
  <c r="BT171" i="15"/>
  <c r="BT1273" i="15"/>
  <c r="BT1393" i="15"/>
  <c r="BS1215" i="15"/>
  <c r="BU1249" i="15"/>
  <c r="BU171" i="15"/>
  <c r="BU1273" i="15"/>
  <c r="BU1393" i="15"/>
  <c r="BT1215" i="15"/>
  <c r="BV1249" i="15"/>
  <c r="BV171" i="15"/>
  <c r="BV1273" i="15"/>
  <c r="BV1393" i="15"/>
  <c r="BU1215" i="15"/>
  <c r="BW1249" i="15"/>
  <c r="BW171" i="15"/>
  <c r="BW1273" i="15"/>
  <c r="BW1393" i="15"/>
  <c r="BV1215" i="15"/>
  <c r="BX1249" i="15"/>
  <c r="BX171" i="15"/>
  <c r="BX1273" i="15"/>
  <c r="BX1393" i="15"/>
  <c r="BW1215" i="15"/>
  <c r="BY1249" i="15"/>
  <c r="BY171" i="15"/>
  <c r="BY1273" i="15"/>
  <c r="BY1393" i="15"/>
  <c r="BX1215" i="15"/>
  <c r="BZ1249" i="15"/>
  <c r="BZ171" i="15"/>
  <c r="BZ1273" i="15"/>
  <c r="BZ1393" i="15"/>
  <c r="BY1215" i="15"/>
  <c r="CA1249" i="15"/>
  <c r="CA171" i="15"/>
  <c r="CA1273" i="15"/>
  <c r="CA1393" i="15"/>
  <c r="BZ1215" i="15"/>
  <c r="CB1249" i="15"/>
  <c r="CB171" i="15"/>
  <c r="CB1273" i="15"/>
  <c r="CB1393" i="15"/>
  <c r="CA1215" i="15"/>
  <c r="CC1249" i="15"/>
  <c r="CC171" i="15"/>
  <c r="CC1273" i="15"/>
  <c r="CC1393" i="15"/>
  <c r="CB1215" i="15"/>
  <c r="CD1249" i="15"/>
  <c r="CD171" i="15"/>
  <c r="CD1273" i="15"/>
  <c r="CD1393" i="15"/>
  <c r="CC1215" i="15"/>
  <c r="CE1249" i="15"/>
  <c r="CE171" i="15"/>
  <c r="CE1273" i="15"/>
  <c r="CE1393" i="15"/>
  <c r="CD1215" i="15"/>
  <c r="CF1249" i="15"/>
  <c r="CF171" i="15"/>
  <c r="CF1273" i="15"/>
  <c r="CF1393" i="15"/>
  <c r="CE1215" i="15"/>
  <c r="CG1249" i="15"/>
  <c r="CG171" i="15"/>
  <c r="CG1273" i="15"/>
  <c r="CG1393" i="15"/>
  <c r="CF1215" i="15"/>
  <c r="CH1249" i="15"/>
  <c r="CH171" i="15"/>
  <c r="CH1273" i="15"/>
  <c r="CH1393" i="15"/>
  <c r="CG1215" i="15"/>
  <c r="CI1249" i="15"/>
  <c r="CI171" i="15"/>
  <c r="CI1273" i="15"/>
  <c r="CI1393" i="15"/>
  <c r="CH1215" i="15"/>
  <c r="CJ1249" i="15"/>
  <c r="CJ171" i="15"/>
  <c r="CJ1273" i="15"/>
  <c r="CJ1393" i="15"/>
  <c r="CI1215" i="15"/>
  <c r="CK1249" i="15"/>
  <c r="CK171" i="15"/>
  <c r="CK1273" i="15"/>
  <c r="CK1393" i="15"/>
  <c r="CJ1215" i="15"/>
  <c r="CL1249" i="15"/>
  <c r="CL171" i="15"/>
  <c r="CL1273" i="15"/>
  <c r="CL1393" i="15"/>
  <c r="CK1215" i="15"/>
  <c r="CM1249" i="15"/>
  <c r="CM171" i="15"/>
  <c r="CM1273" i="15"/>
  <c r="CM1393" i="15"/>
  <c r="CL1215" i="15"/>
  <c r="CN1249" i="15"/>
  <c r="CN171" i="15"/>
  <c r="CN1273" i="15"/>
  <c r="CN1393" i="15"/>
  <c r="CM1215" i="15"/>
  <c r="CO1249" i="15"/>
  <c r="CO171" i="15"/>
  <c r="CO1273" i="15"/>
  <c r="CO1393" i="15"/>
  <c r="CN1215" i="15"/>
  <c r="CP1249" i="15"/>
  <c r="CP171" i="15"/>
  <c r="CP1273" i="15"/>
  <c r="CP1393" i="15"/>
  <c r="CO1215" i="15"/>
  <c r="CQ1249" i="15"/>
  <c r="CQ171" i="15"/>
  <c r="CQ1273" i="15"/>
  <c r="CQ1393" i="15"/>
  <c r="CP1215" i="15"/>
  <c r="CR1249" i="15"/>
  <c r="CR171" i="15"/>
  <c r="CR1273" i="15"/>
  <c r="CR1393" i="15"/>
  <c r="CQ1215" i="15"/>
  <c r="CS1249" i="15"/>
  <c r="CS171" i="15"/>
  <c r="CS1273" i="15"/>
  <c r="CS1393" i="15"/>
  <c r="CR1215" i="15"/>
  <c r="CT1249" i="15"/>
  <c r="CT171" i="15"/>
  <c r="CT1273" i="15"/>
  <c r="CT1393" i="15"/>
  <c r="CS1215" i="15"/>
  <c r="CU1249" i="15"/>
  <c r="CU171" i="15"/>
  <c r="CU1273" i="15"/>
  <c r="CU1393" i="15"/>
  <c r="CT1215" i="15"/>
  <c r="CV1249" i="15"/>
  <c r="CV171" i="15"/>
  <c r="CV1273" i="15"/>
  <c r="CV1393" i="15"/>
  <c r="CU1215" i="15"/>
  <c r="CW1249" i="15"/>
  <c r="CW171" i="15"/>
  <c r="CW1273" i="15"/>
  <c r="CW1393" i="15"/>
  <c r="CV1215" i="15"/>
  <c r="CX1249" i="15"/>
  <c r="CX171" i="15"/>
  <c r="CX1273" i="15"/>
  <c r="CX1393" i="15"/>
  <c r="CW1215" i="15"/>
  <c r="CY1249" i="15"/>
  <c r="CY171" i="15"/>
  <c r="CY1273" i="15"/>
  <c r="CY1393" i="15"/>
  <c r="CX1215" i="15"/>
  <c r="CZ1249" i="15"/>
  <c r="CZ171" i="15"/>
  <c r="CZ1273" i="15"/>
  <c r="CZ1393" i="15"/>
  <c r="CY1215" i="15"/>
  <c r="DA1249" i="15"/>
  <c r="DA171" i="15"/>
  <c r="DA1273" i="15"/>
  <c r="DA1393" i="15"/>
  <c r="CZ1215" i="15"/>
  <c r="DB1249" i="15"/>
  <c r="DB171" i="15"/>
  <c r="DB1273" i="15"/>
  <c r="DB1393" i="15"/>
  <c r="DA1215" i="15"/>
  <c r="DC1249" i="15"/>
  <c r="DC171" i="15"/>
  <c r="DC1273" i="15"/>
  <c r="DC1393" i="15"/>
  <c r="DB1215" i="15"/>
  <c r="DD1249" i="15"/>
  <c r="DD171" i="15"/>
  <c r="DD1273" i="15"/>
  <c r="DD1393" i="15"/>
  <c r="DC1215" i="15"/>
  <c r="DE1249" i="15"/>
  <c r="DE171" i="15"/>
  <c r="DE1273" i="15"/>
  <c r="DE1393" i="15"/>
  <c r="DD1215" i="15"/>
  <c r="DF1249" i="15"/>
  <c r="DF171" i="15"/>
  <c r="DF1273" i="15"/>
  <c r="DF1393" i="15"/>
  <c r="DE1215" i="15"/>
  <c r="DG1249" i="15"/>
  <c r="DG171" i="15"/>
  <c r="DG1273" i="15"/>
  <c r="DG1393" i="15"/>
  <c r="DF1215" i="15"/>
  <c r="DH1249" i="15"/>
  <c r="DH171" i="15"/>
  <c r="DH1273" i="15"/>
  <c r="DH1393" i="15"/>
  <c r="DG1215" i="15"/>
  <c r="DI1249" i="15"/>
  <c r="DI171" i="15"/>
  <c r="DI1273" i="15"/>
  <c r="DI1393" i="15"/>
  <c r="DH1215" i="15"/>
  <c r="DJ1249" i="15"/>
  <c r="DJ171" i="15"/>
  <c r="DJ1273" i="15"/>
  <c r="DJ1393" i="15"/>
  <c r="DI1215" i="15"/>
  <c r="DK1249" i="15"/>
  <c r="DK171" i="15"/>
  <c r="DK1273" i="15"/>
  <c r="DK1393" i="15"/>
  <c r="DJ1215" i="15"/>
  <c r="DL1249" i="15"/>
  <c r="DL171" i="15"/>
  <c r="DL1273" i="15"/>
  <c r="DL1393" i="15"/>
  <c r="DK1215" i="15"/>
  <c r="DM1249" i="15"/>
  <c r="DM171" i="15"/>
  <c r="DM1273" i="15"/>
  <c r="DM1393" i="15"/>
  <c r="DL1215" i="15"/>
  <c r="DN1249" i="15"/>
  <c r="DN171" i="15"/>
  <c r="DN1273" i="15"/>
  <c r="DN1393" i="15"/>
  <c r="DM1215" i="15"/>
  <c r="DO1249" i="15"/>
  <c r="DO171" i="15"/>
  <c r="DO1273" i="15"/>
  <c r="DO1393" i="15"/>
  <c r="DN1215" i="15"/>
  <c r="DP1249" i="15"/>
  <c r="DP171" i="15"/>
  <c r="DP1273" i="15"/>
  <c r="DP1393" i="15"/>
  <c r="DO1215" i="15"/>
  <c r="DQ1249" i="15"/>
  <c r="DQ171" i="15"/>
  <c r="DQ1273" i="15"/>
  <c r="DQ1393" i="15"/>
  <c r="DP1215" i="15"/>
  <c r="DR1249" i="15"/>
  <c r="DR171" i="15"/>
  <c r="DR1273" i="15"/>
  <c r="DR1393" i="15"/>
  <c r="DQ1215" i="15"/>
  <c r="DS1249" i="15"/>
  <c r="DS171" i="15"/>
  <c r="DS1273" i="15"/>
  <c r="DS1393" i="15"/>
  <c r="DR1215" i="15"/>
  <c r="DT1249" i="15"/>
  <c r="DT171" i="15"/>
  <c r="DT1273" i="15"/>
  <c r="DT1393" i="15"/>
  <c r="DS1215" i="15"/>
  <c r="DU1249" i="15"/>
  <c r="DU171" i="15"/>
  <c r="DU1273" i="15"/>
  <c r="DU1393" i="15"/>
  <c r="DT1215" i="15"/>
  <c r="DV1249" i="15"/>
  <c r="DV171" i="15"/>
  <c r="DV1273" i="15"/>
  <c r="DV1393" i="15"/>
  <c r="DU1215" i="15"/>
  <c r="DW1249" i="15"/>
  <c r="DW171" i="15"/>
  <c r="DW1273" i="15"/>
  <c r="DW1393" i="15"/>
  <c r="DV1215" i="15"/>
  <c r="DX1249" i="15"/>
  <c r="DX171" i="15"/>
  <c r="DX1273" i="15"/>
  <c r="DX1393" i="15"/>
  <c r="DW1215" i="15"/>
  <c r="DY1249" i="15"/>
  <c r="DY171" i="15"/>
  <c r="DY1273" i="15"/>
  <c r="DY1393" i="15"/>
  <c r="G1393" i="15"/>
  <c r="J81" i="17"/>
  <c r="J92" i="17"/>
  <c r="J93" i="17"/>
  <c r="J52" i="17"/>
  <c r="E1393" i="15"/>
  <c r="F1393" i="15"/>
  <c r="J1419" i="15"/>
  <c r="K1419" i="15"/>
  <c r="L1419" i="15"/>
  <c r="M1419" i="15"/>
  <c r="N1419" i="15"/>
  <c r="O1419" i="15"/>
  <c r="P1419" i="15"/>
  <c r="Q1419" i="15"/>
  <c r="R1419" i="15"/>
  <c r="S1419" i="15"/>
  <c r="T1419" i="15"/>
  <c r="U1419" i="15"/>
  <c r="V1419" i="15"/>
  <c r="W1419" i="15"/>
  <c r="X1419" i="15"/>
  <c r="Y1419" i="15"/>
  <c r="Z1419" i="15"/>
  <c r="AA1419" i="15"/>
  <c r="AB1419" i="15"/>
  <c r="AC1419" i="15"/>
  <c r="AD1419" i="15"/>
  <c r="AE1419" i="15"/>
  <c r="AF1419" i="15"/>
  <c r="AG1419" i="15"/>
  <c r="AH1419" i="15"/>
  <c r="AI1419" i="15"/>
  <c r="AJ1419" i="15"/>
  <c r="AK1419" i="15"/>
  <c r="AL1419" i="15"/>
  <c r="AM1419" i="15"/>
  <c r="AN1419" i="15"/>
  <c r="AO1419" i="15"/>
  <c r="AP1419" i="15"/>
  <c r="AQ1419" i="15"/>
  <c r="AR1419" i="15"/>
  <c r="AS1419" i="15"/>
  <c r="AT1419" i="15"/>
  <c r="AU1419" i="15"/>
  <c r="AV1419" i="15"/>
  <c r="AW1419" i="15"/>
  <c r="AX1419" i="15"/>
  <c r="AY1419" i="15"/>
  <c r="AZ1419" i="15"/>
  <c r="BA1419" i="15"/>
  <c r="BB1419" i="15"/>
  <c r="BC1419" i="15"/>
  <c r="BD1419" i="15"/>
  <c r="BE1419" i="15"/>
  <c r="BF1419" i="15"/>
  <c r="BG1419" i="15"/>
  <c r="BH1419" i="15"/>
  <c r="BI1419" i="15"/>
  <c r="BJ1419" i="15"/>
  <c r="BK1419" i="15"/>
  <c r="BL1419" i="15"/>
  <c r="BM1419" i="15"/>
  <c r="BN1419" i="15"/>
  <c r="BO1419" i="15"/>
  <c r="BP1419" i="15"/>
  <c r="BQ1419" i="15"/>
  <c r="BR1419" i="15"/>
  <c r="BS1419" i="15"/>
  <c r="BT1419" i="15"/>
  <c r="BU1419" i="15"/>
  <c r="BV1419" i="15"/>
  <c r="BW1419" i="15"/>
  <c r="BX1419" i="15"/>
  <c r="BY1419" i="15"/>
  <c r="BZ1419" i="15"/>
  <c r="CA1419" i="15"/>
  <c r="CB1419" i="15"/>
  <c r="CC1419" i="15"/>
  <c r="CD1419" i="15"/>
  <c r="CE1419" i="15"/>
  <c r="CF1419" i="15"/>
  <c r="CG1419" i="15"/>
  <c r="CH1419" i="15"/>
  <c r="CI1419" i="15"/>
  <c r="CJ1419" i="15"/>
  <c r="CK1419" i="15"/>
  <c r="CL1419" i="15"/>
  <c r="CM1419" i="15"/>
  <c r="CN1419" i="15"/>
  <c r="CO1419" i="15"/>
  <c r="CP1419" i="15"/>
  <c r="CQ1419" i="15"/>
  <c r="CR1419" i="15"/>
  <c r="CS1419" i="15"/>
  <c r="CT1419" i="15"/>
  <c r="CU1419" i="15"/>
  <c r="CV1419" i="15"/>
  <c r="CW1419" i="15"/>
  <c r="CX1419" i="15"/>
  <c r="CY1419" i="15"/>
  <c r="CZ1419" i="15"/>
  <c r="DA1419" i="15"/>
  <c r="DB1419" i="15"/>
  <c r="DC1419" i="15"/>
  <c r="DD1419" i="15"/>
  <c r="DE1419" i="15"/>
  <c r="DF1419" i="15"/>
  <c r="DG1419" i="15"/>
  <c r="DH1419" i="15"/>
  <c r="DI1419" i="15"/>
  <c r="DJ1419" i="15"/>
  <c r="DK1419" i="15"/>
  <c r="DL1419" i="15"/>
  <c r="DM1419" i="15"/>
  <c r="DN1419" i="15"/>
  <c r="DO1419" i="15"/>
  <c r="DP1419" i="15"/>
  <c r="DQ1419" i="15"/>
  <c r="DR1419" i="15"/>
  <c r="DS1419" i="15"/>
  <c r="DT1419" i="15"/>
  <c r="DU1419" i="15"/>
  <c r="DV1419" i="15"/>
  <c r="DW1419" i="15"/>
  <c r="DX1419" i="15"/>
  <c r="DY1419" i="15"/>
  <c r="E1419" i="15"/>
  <c r="F1419" i="15"/>
  <c r="D1446" i="15"/>
  <c r="E1446" i="15"/>
  <c r="F1446" i="15"/>
  <c r="I1446" i="15"/>
  <c r="J1250" i="15"/>
  <c r="J172" i="15"/>
  <c r="J1274" i="15"/>
  <c r="J1394" i="15"/>
  <c r="E1250" i="15"/>
  <c r="K1250" i="15"/>
  <c r="K172" i="15"/>
  <c r="K1274" i="15"/>
  <c r="K1394" i="15"/>
  <c r="J1216" i="15"/>
  <c r="L1250" i="15"/>
  <c r="L172" i="15"/>
  <c r="L1274" i="15"/>
  <c r="L1394" i="15"/>
  <c r="K1216" i="15"/>
  <c r="M1250" i="15"/>
  <c r="M172" i="15"/>
  <c r="M1274" i="15"/>
  <c r="M1394" i="15"/>
  <c r="L1216" i="15"/>
  <c r="N1250" i="15"/>
  <c r="N172" i="15"/>
  <c r="N1274" i="15"/>
  <c r="N1394" i="15"/>
  <c r="M1216" i="15"/>
  <c r="O1250" i="15"/>
  <c r="O172" i="15"/>
  <c r="O1274" i="15"/>
  <c r="O1394" i="15"/>
  <c r="N1216" i="15"/>
  <c r="P1250" i="15"/>
  <c r="P172" i="15"/>
  <c r="P1274" i="15"/>
  <c r="P1394" i="15"/>
  <c r="O1216" i="15"/>
  <c r="Q1250" i="15"/>
  <c r="Q172" i="15"/>
  <c r="Q1274" i="15"/>
  <c r="Q1394" i="15"/>
  <c r="P1216" i="15"/>
  <c r="R1250" i="15"/>
  <c r="R172" i="15"/>
  <c r="R1274" i="15"/>
  <c r="R1394" i="15"/>
  <c r="Q1216" i="15"/>
  <c r="S1250" i="15"/>
  <c r="S172" i="15"/>
  <c r="S1274" i="15"/>
  <c r="S1394" i="15"/>
  <c r="R1216" i="15"/>
  <c r="T1250" i="15"/>
  <c r="T172" i="15"/>
  <c r="T1274" i="15"/>
  <c r="T1394" i="15"/>
  <c r="S1216" i="15"/>
  <c r="U1250" i="15"/>
  <c r="U172" i="15"/>
  <c r="U1274" i="15"/>
  <c r="U1394" i="15"/>
  <c r="T1216" i="15"/>
  <c r="V1250" i="15"/>
  <c r="V172" i="15"/>
  <c r="V1274" i="15"/>
  <c r="V1394" i="15"/>
  <c r="U1216" i="15"/>
  <c r="W1250" i="15"/>
  <c r="W172" i="15"/>
  <c r="W1274" i="15"/>
  <c r="W1394" i="15"/>
  <c r="V1216" i="15"/>
  <c r="X1250" i="15"/>
  <c r="X172" i="15"/>
  <c r="X1274" i="15"/>
  <c r="X1394" i="15"/>
  <c r="W1216" i="15"/>
  <c r="Y1250" i="15"/>
  <c r="Y172" i="15"/>
  <c r="Y1274" i="15"/>
  <c r="Y1394" i="15"/>
  <c r="X1216" i="15"/>
  <c r="Z1250" i="15"/>
  <c r="Z172" i="15"/>
  <c r="Z1274" i="15"/>
  <c r="Z1394" i="15"/>
  <c r="Y1216" i="15"/>
  <c r="AA1250" i="15"/>
  <c r="AA172" i="15"/>
  <c r="AA1274" i="15"/>
  <c r="AA1394" i="15"/>
  <c r="Z1216" i="15"/>
  <c r="AB1250" i="15"/>
  <c r="AB172" i="15"/>
  <c r="AB1274" i="15"/>
  <c r="AB1394" i="15"/>
  <c r="AA1216" i="15"/>
  <c r="AC1250" i="15"/>
  <c r="AC172" i="15"/>
  <c r="AC1274" i="15"/>
  <c r="AC1394" i="15"/>
  <c r="AB1216" i="15"/>
  <c r="AD1250" i="15"/>
  <c r="AD172" i="15"/>
  <c r="AD1274" i="15"/>
  <c r="AD1394" i="15"/>
  <c r="AC1216" i="15"/>
  <c r="AE1250" i="15"/>
  <c r="AE172" i="15"/>
  <c r="AE1274" i="15"/>
  <c r="AE1394" i="15"/>
  <c r="AD1216" i="15"/>
  <c r="AF1250" i="15"/>
  <c r="AF172" i="15"/>
  <c r="AF1274" i="15"/>
  <c r="AF1394" i="15"/>
  <c r="AE1216" i="15"/>
  <c r="AG1250" i="15"/>
  <c r="AG172" i="15"/>
  <c r="AG1274" i="15"/>
  <c r="AG1394" i="15"/>
  <c r="AF1216" i="15"/>
  <c r="AH1250" i="15"/>
  <c r="AH172" i="15"/>
  <c r="AH1274" i="15"/>
  <c r="AH1394" i="15"/>
  <c r="AG1216" i="15"/>
  <c r="AI1250" i="15"/>
  <c r="AI172" i="15"/>
  <c r="AI1274" i="15"/>
  <c r="AI1394" i="15"/>
  <c r="AH1216" i="15"/>
  <c r="AJ1250" i="15"/>
  <c r="AJ172" i="15"/>
  <c r="AJ1274" i="15"/>
  <c r="AJ1394" i="15"/>
  <c r="AI1216" i="15"/>
  <c r="AK1250" i="15"/>
  <c r="AK172" i="15"/>
  <c r="AK1274" i="15"/>
  <c r="AK1394" i="15"/>
  <c r="AJ1216" i="15"/>
  <c r="AL1250" i="15"/>
  <c r="AL172" i="15"/>
  <c r="AL1274" i="15"/>
  <c r="AL1394" i="15"/>
  <c r="AK1216" i="15"/>
  <c r="AM1250" i="15"/>
  <c r="AM172" i="15"/>
  <c r="AM1274" i="15"/>
  <c r="AM1394" i="15"/>
  <c r="AL1216" i="15"/>
  <c r="AN1250" i="15"/>
  <c r="AN172" i="15"/>
  <c r="AN1274" i="15"/>
  <c r="AN1394" i="15"/>
  <c r="AM1216" i="15"/>
  <c r="AO1250" i="15"/>
  <c r="AO172" i="15"/>
  <c r="AO1274" i="15"/>
  <c r="AO1394" i="15"/>
  <c r="AN1216" i="15"/>
  <c r="AP1250" i="15"/>
  <c r="AP172" i="15"/>
  <c r="AP1274" i="15"/>
  <c r="AP1394" i="15"/>
  <c r="AO1216" i="15"/>
  <c r="AQ1250" i="15"/>
  <c r="AQ172" i="15"/>
  <c r="AQ1274" i="15"/>
  <c r="AQ1394" i="15"/>
  <c r="AP1216" i="15"/>
  <c r="AR1250" i="15"/>
  <c r="AR172" i="15"/>
  <c r="AR1274" i="15"/>
  <c r="AR1394" i="15"/>
  <c r="AQ1216" i="15"/>
  <c r="AS1250" i="15"/>
  <c r="AS172" i="15"/>
  <c r="AS1274" i="15"/>
  <c r="AS1394" i="15"/>
  <c r="AR1216" i="15"/>
  <c r="AT1250" i="15"/>
  <c r="AT172" i="15"/>
  <c r="AT1274" i="15"/>
  <c r="AT1394" i="15"/>
  <c r="AS1216" i="15"/>
  <c r="AU1250" i="15"/>
  <c r="AU172" i="15"/>
  <c r="AU1274" i="15"/>
  <c r="AU1394" i="15"/>
  <c r="AT1216" i="15"/>
  <c r="AV1250" i="15"/>
  <c r="AV172" i="15"/>
  <c r="AV1274" i="15"/>
  <c r="AV1394" i="15"/>
  <c r="AU1216" i="15"/>
  <c r="AW1250" i="15"/>
  <c r="AW172" i="15"/>
  <c r="AW1274" i="15"/>
  <c r="AW1394" i="15"/>
  <c r="AV1216" i="15"/>
  <c r="AX1250" i="15"/>
  <c r="AX172" i="15"/>
  <c r="AX1274" i="15"/>
  <c r="AX1394" i="15"/>
  <c r="AW1216" i="15"/>
  <c r="AY1250" i="15"/>
  <c r="AY172" i="15"/>
  <c r="AY1274" i="15"/>
  <c r="AY1394" i="15"/>
  <c r="AX1216" i="15"/>
  <c r="AZ1250" i="15"/>
  <c r="AZ172" i="15"/>
  <c r="AZ1274" i="15"/>
  <c r="AZ1394" i="15"/>
  <c r="AY1216" i="15"/>
  <c r="BA1250" i="15"/>
  <c r="BA172" i="15"/>
  <c r="BA1274" i="15"/>
  <c r="BA1394" i="15"/>
  <c r="AZ1216" i="15"/>
  <c r="BB1250" i="15"/>
  <c r="BB172" i="15"/>
  <c r="BB1274" i="15"/>
  <c r="BB1394" i="15"/>
  <c r="BA1216" i="15"/>
  <c r="BC1250" i="15"/>
  <c r="BC172" i="15"/>
  <c r="BC1274" i="15"/>
  <c r="BC1394" i="15"/>
  <c r="BB1216" i="15"/>
  <c r="BD1250" i="15"/>
  <c r="BD172" i="15"/>
  <c r="BD1274" i="15"/>
  <c r="BD1394" i="15"/>
  <c r="BC1216" i="15"/>
  <c r="BE1250" i="15"/>
  <c r="BE172" i="15"/>
  <c r="BE1274" i="15"/>
  <c r="BE1394" i="15"/>
  <c r="BD1216" i="15"/>
  <c r="BF1250" i="15"/>
  <c r="BF172" i="15"/>
  <c r="BF1274" i="15"/>
  <c r="BF1394" i="15"/>
  <c r="BE1216" i="15"/>
  <c r="BG1250" i="15"/>
  <c r="BG172" i="15"/>
  <c r="BG1274" i="15"/>
  <c r="BG1394" i="15"/>
  <c r="BF1216" i="15"/>
  <c r="BH1250" i="15"/>
  <c r="BH172" i="15"/>
  <c r="BH1274" i="15"/>
  <c r="BH1394" i="15"/>
  <c r="BG1216" i="15"/>
  <c r="BI1250" i="15"/>
  <c r="BI172" i="15"/>
  <c r="BI1274" i="15"/>
  <c r="BI1394" i="15"/>
  <c r="BH1216" i="15"/>
  <c r="BJ1250" i="15"/>
  <c r="BJ172" i="15"/>
  <c r="BJ1274" i="15"/>
  <c r="BJ1394" i="15"/>
  <c r="BI1216" i="15"/>
  <c r="BK1250" i="15"/>
  <c r="BK172" i="15"/>
  <c r="BK1274" i="15"/>
  <c r="BK1394" i="15"/>
  <c r="BJ1216" i="15"/>
  <c r="BL1250" i="15"/>
  <c r="BL172" i="15"/>
  <c r="BL1274" i="15"/>
  <c r="BL1394" i="15"/>
  <c r="BK1216" i="15"/>
  <c r="BM1250" i="15"/>
  <c r="BM172" i="15"/>
  <c r="BM1274" i="15"/>
  <c r="BM1394" i="15"/>
  <c r="BL1216" i="15"/>
  <c r="BN1250" i="15"/>
  <c r="BN172" i="15"/>
  <c r="BN1274" i="15"/>
  <c r="BN1394" i="15"/>
  <c r="BM1216" i="15"/>
  <c r="BO1250" i="15"/>
  <c r="BO172" i="15"/>
  <c r="BO1274" i="15"/>
  <c r="BO1394" i="15"/>
  <c r="BN1216" i="15"/>
  <c r="BP1250" i="15"/>
  <c r="BP172" i="15"/>
  <c r="BP1274" i="15"/>
  <c r="BP1394" i="15"/>
  <c r="BO1216" i="15"/>
  <c r="BQ1250" i="15"/>
  <c r="BQ172" i="15"/>
  <c r="BQ1274" i="15"/>
  <c r="BQ1394" i="15"/>
  <c r="BP1216" i="15"/>
  <c r="BR1250" i="15"/>
  <c r="BR172" i="15"/>
  <c r="BR1274" i="15"/>
  <c r="BR1394" i="15"/>
  <c r="BQ1216" i="15"/>
  <c r="BS1250" i="15"/>
  <c r="BS172" i="15"/>
  <c r="BS1274" i="15"/>
  <c r="BS1394" i="15"/>
  <c r="BR1216" i="15"/>
  <c r="BT1250" i="15"/>
  <c r="BT172" i="15"/>
  <c r="BT1274" i="15"/>
  <c r="BT1394" i="15"/>
  <c r="BS1216" i="15"/>
  <c r="BU1250" i="15"/>
  <c r="BU172" i="15"/>
  <c r="BU1274" i="15"/>
  <c r="BU1394" i="15"/>
  <c r="BT1216" i="15"/>
  <c r="BV1250" i="15"/>
  <c r="BV172" i="15"/>
  <c r="BV1274" i="15"/>
  <c r="BV1394" i="15"/>
  <c r="BU1216" i="15"/>
  <c r="BW1250" i="15"/>
  <c r="BW172" i="15"/>
  <c r="BW1274" i="15"/>
  <c r="BW1394" i="15"/>
  <c r="BV1216" i="15"/>
  <c r="BX1250" i="15"/>
  <c r="BX172" i="15"/>
  <c r="BX1274" i="15"/>
  <c r="BX1394" i="15"/>
  <c r="BW1216" i="15"/>
  <c r="BY1250" i="15"/>
  <c r="BY172" i="15"/>
  <c r="BY1274" i="15"/>
  <c r="BY1394" i="15"/>
  <c r="BX1216" i="15"/>
  <c r="BZ1250" i="15"/>
  <c r="BZ172" i="15"/>
  <c r="BZ1274" i="15"/>
  <c r="BZ1394" i="15"/>
  <c r="BY1216" i="15"/>
  <c r="CA1250" i="15"/>
  <c r="CA172" i="15"/>
  <c r="CA1274" i="15"/>
  <c r="CA1394" i="15"/>
  <c r="BZ1216" i="15"/>
  <c r="CB1250" i="15"/>
  <c r="CB172" i="15"/>
  <c r="CB1274" i="15"/>
  <c r="CB1394" i="15"/>
  <c r="CA1216" i="15"/>
  <c r="CC1250" i="15"/>
  <c r="CC172" i="15"/>
  <c r="CC1274" i="15"/>
  <c r="CC1394" i="15"/>
  <c r="CB1216" i="15"/>
  <c r="CD1250" i="15"/>
  <c r="CD172" i="15"/>
  <c r="CD1274" i="15"/>
  <c r="CD1394" i="15"/>
  <c r="CC1216" i="15"/>
  <c r="CE1250" i="15"/>
  <c r="CE172" i="15"/>
  <c r="CE1274" i="15"/>
  <c r="CE1394" i="15"/>
  <c r="CD1216" i="15"/>
  <c r="CF1250" i="15"/>
  <c r="CF172" i="15"/>
  <c r="CF1274" i="15"/>
  <c r="CF1394" i="15"/>
  <c r="CE1216" i="15"/>
  <c r="CG1250" i="15"/>
  <c r="CG172" i="15"/>
  <c r="CG1274" i="15"/>
  <c r="CG1394" i="15"/>
  <c r="CF1216" i="15"/>
  <c r="CH1250" i="15"/>
  <c r="CH172" i="15"/>
  <c r="CH1274" i="15"/>
  <c r="CH1394" i="15"/>
  <c r="CG1216" i="15"/>
  <c r="CI1250" i="15"/>
  <c r="CI172" i="15"/>
  <c r="CI1274" i="15"/>
  <c r="CI1394" i="15"/>
  <c r="CH1216" i="15"/>
  <c r="CJ1250" i="15"/>
  <c r="CJ172" i="15"/>
  <c r="CJ1274" i="15"/>
  <c r="CJ1394" i="15"/>
  <c r="CI1216" i="15"/>
  <c r="CK1250" i="15"/>
  <c r="CK172" i="15"/>
  <c r="CK1274" i="15"/>
  <c r="CK1394" i="15"/>
  <c r="CJ1216" i="15"/>
  <c r="CL1250" i="15"/>
  <c r="CL172" i="15"/>
  <c r="CL1274" i="15"/>
  <c r="CL1394" i="15"/>
  <c r="CK1216" i="15"/>
  <c r="CM1250" i="15"/>
  <c r="CM172" i="15"/>
  <c r="CM1274" i="15"/>
  <c r="CM1394" i="15"/>
  <c r="CL1216" i="15"/>
  <c r="CN1250" i="15"/>
  <c r="CN172" i="15"/>
  <c r="CN1274" i="15"/>
  <c r="CN1394" i="15"/>
  <c r="CM1216" i="15"/>
  <c r="CO1250" i="15"/>
  <c r="CO172" i="15"/>
  <c r="CO1274" i="15"/>
  <c r="CO1394" i="15"/>
  <c r="CN1216" i="15"/>
  <c r="CP1250" i="15"/>
  <c r="CP172" i="15"/>
  <c r="CP1274" i="15"/>
  <c r="CP1394" i="15"/>
  <c r="CO1216" i="15"/>
  <c r="CQ1250" i="15"/>
  <c r="CQ172" i="15"/>
  <c r="CQ1274" i="15"/>
  <c r="CQ1394" i="15"/>
  <c r="CP1216" i="15"/>
  <c r="CR1250" i="15"/>
  <c r="CR172" i="15"/>
  <c r="CR1274" i="15"/>
  <c r="CR1394" i="15"/>
  <c r="CQ1216" i="15"/>
  <c r="CS1250" i="15"/>
  <c r="CS172" i="15"/>
  <c r="CS1274" i="15"/>
  <c r="CS1394" i="15"/>
  <c r="CR1216" i="15"/>
  <c r="CT1250" i="15"/>
  <c r="CT172" i="15"/>
  <c r="CT1274" i="15"/>
  <c r="CT1394" i="15"/>
  <c r="CS1216" i="15"/>
  <c r="CU1250" i="15"/>
  <c r="CU172" i="15"/>
  <c r="CU1274" i="15"/>
  <c r="CU1394" i="15"/>
  <c r="CT1216" i="15"/>
  <c r="CV1250" i="15"/>
  <c r="CV172" i="15"/>
  <c r="CV1274" i="15"/>
  <c r="CV1394" i="15"/>
  <c r="CU1216" i="15"/>
  <c r="CW1250" i="15"/>
  <c r="CW172" i="15"/>
  <c r="CW1274" i="15"/>
  <c r="CW1394" i="15"/>
  <c r="CV1216" i="15"/>
  <c r="CX1250" i="15"/>
  <c r="CX172" i="15"/>
  <c r="CX1274" i="15"/>
  <c r="CX1394" i="15"/>
  <c r="CW1216" i="15"/>
  <c r="CY1250" i="15"/>
  <c r="CY172" i="15"/>
  <c r="CY1274" i="15"/>
  <c r="CY1394" i="15"/>
  <c r="CX1216" i="15"/>
  <c r="CZ1250" i="15"/>
  <c r="CZ172" i="15"/>
  <c r="CZ1274" i="15"/>
  <c r="CZ1394" i="15"/>
  <c r="CY1216" i="15"/>
  <c r="DA1250" i="15"/>
  <c r="DA172" i="15"/>
  <c r="DA1274" i="15"/>
  <c r="DA1394" i="15"/>
  <c r="CZ1216" i="15"/>
  <c r="DB1250" i="15"/>
  <c r="DB172" i="15"/>
  <c r="DB1274" i="15"/>
  <c r="DB1394" i="15"/>
  <c r="DA1216" i="15"/>
  <c r="DC1250" i="15"/>
  <c r="DC172" i="15"/>
  <c r="DC1274" i="15"/>
  <c r="DC1394" i="15"/>
  <c r="DB1216" i="15"/>
  <c r="DD1250" i="15"/>
  <c r="DD172" i="15"/>
  <c r="DD1274" i="15"/>
  <c r="DD1394" i="15"/>
  <c r="DC1216" i="15"/>
  <c r="DE1250" i="15"/>
  <c r="DE172" i="15"/>
  <c r="DE1274" i="15"/>
  <c r="DE1394" i="15"/>
  <c r="DD1216" i="15"/>
  <c r="DF1250" i="15"/>
  <c r="DF172" i="15"/>
  <c r="DF1274" i="15"/>
  <c r="DF1394" i="15"/>
  <c r="DE1216" i="15"/>
  <c r="DG1250" i="15"/>
  <c r="DG172" i="15"/>
  <c r="DG1274" i="15"/>
  <c r="DG1394" i="15"/>
  <c r="DF1216" i="15"/>
  <c r="DH1250" i="15"/>
  <c r="DH172" i="15"/>
  <c r="DH1274" i="15"/>
  <c r="DH1394" i="15"/>
  <c r="DG1216" i="15"/>
  <c r="DI1250" i="15"/>
  <c r="DI172" i="15"/>
  <c r="DI1274" i="15"/>
  <c r="DI1394" i="15"/>
  <c r="DH1216" i="15"/>
  <c r="DJ1250" i="15"/>
  <c r="DJ172" i="15"/>
  <c r="DJ1274" i="15"/>
  <c r="DJ1394" i="15"/>
  <c r="DI1216" i="15"/>
  <c r="DK1250" i="15"/>
  <c r="DK172" i="15"/>
  <c r="DK1274" i="15"/>
  <c r="DK1394" i="15"/>
  <c r="DJ1216" i="15"/>
  <c r="DL1250" i="15"/>
  <c r="DL172" i="15"/>
  <c r="DL1274" i="15"/>
  <c r="DL1394" i="15"/>
  <c r="DK1216" i="15"/>
  <c r="DM1250" i="15"/>
  <c r="DM172" i="15"/>
  <c r="DM1274" i="15"/>
  <c r="DM1394" i="15"/>
  <c r="DL1216" i="15"/>
  <c r="DN1250" i="15"/>
  <c r="DN172" i="15"/>
  <c r="DN1274" i="15"/>
  <c r="DN1394" i="15"/>
  <c r="DM1216" i="15"/>
  <c r="DO1250" i="15"/>
  <c r="DO172" i="15"/>
  <c r="DO1274" i="15"/>
  <c r="DO1394" i="15"/>
  <c r="DN1216" i="15"/>
  <c r="DP1250" i="15"/>
  <c r="DP172" i="15"/>
  <c r="DP1274" i="15"/>
  <c r="DP1394" i="15"/>
  <c r="DO1216" i="15"/>
  <c r="DQ1250" i="15"/>
  <c r="DQ172" i="15"/>
  <c r="DQ1274" i="15"/>
  <c r="DQ1394" i="15"/>
  <c r="DP1216" i="15"/>
  <c r="DR1250" i="15"/>
  <c r="DR172" i="15"/>
  <c r="DR1274" i="15"/>
  <c r="DR1394" i="15"/>
  <c r="DQ1216" i="15"/>
  <c r="DS1250" i="15"/>
  <c r="DS172" i="15"/>
  <c r="DS1274" i="15"/>
  <c r="DS1394" i="15"/>
  <c r="DR1216" i="15"/>
  <c r="DT1250" i="15"/>
  <c r="DT172" i="15"/>
  <c r="DT1274" i="15"/>
  <c r="DT1394" i="15"/>
  <c r="DS1216" i="15"/>
  <c r="DU1250" i="15"/>
  <c r="DU172" i="15"/>
  <c r="DU1274" i="15"/>
  <c r="DU1394" i="15"/>
  <c r="DT1216" i="15"/>
  <c r="DV1250" i="15"/>
  <c r="DV172" i="15"/>
  <c r="DV1274" i="15"/>
  <c r="DV1394" i="15"/>
  <c r="DU1216" i="15"/>
  <c r="DW1250" i="15"/>
  <c r="DW172" i="15"/>
  <c r="DW1274" i="15"/>
  <c r="DW1394" i="15"/>
  <c r="DV1216" i="15"/>
  <c r="DX1250" i="15"/>
  <c r="DX172" i="15"/>
  <c r="DX1274" i="15"/>
  <c r="DX1394" i="15"/>
  <c r="DW1216" i="15"/>
  <c r="DY1250" i="15"/>
  <c r="DY172" i="15"/>
  <c r="DY1274" i="15"/>
  <c r="DY1394" i="15"/>
  <c r="G1394" i="15"/>
  <c r="K81" i="17"/>
  <c r="K92" i="17"/>
  <c r="K93" i="17"/>
  <c r="K52" i="17"/>
  <c r="E1394" i="15"/>
  <c r="F1394" i="15"/>
  <c r="J1420" i="15"/>
  <c r="K1420" i="15"/>
  <c r="L1420" i="15"/>
  <c r="M1420" i="15"/>
  <c r="N1420" i="15"/>
  <c r="O1420" i="15"/>
  <c r="P1420" i="15"/>
  <c r="Q1420" i="15"/>
  <c r="R1420" i="15"/>
  <c r="S1420" i="15"/>
  <c r="T1420" i="15"/>
  <c r="U1420" i="15"/>
  <c r="V1420" i="15"/>
  <c r="W1420" i="15"/>
  <c r="X1420" i="15"/>
  <c r="Y1420" i="15"/>
  <c r="Z1420" i="15"/>
  <c r="AA1420" i="15"/>
  <c r="AB1420" i="15"/>
  <c r="AC1420" i="15"/>
  <c r="AD1420" i="15"/>
  <c r="AE1420" i="15"/>
  <c r="AF1420" i="15"/>
  <c r="AG1420" i="15"/>
  <c r="AH1420" i="15"/>
  <c r="AI1420" i="15"/>
  <c r="AJ1420" i="15"/>
  <c r="AK1420" i="15"/>
  <c r="AL1420" i="15"/>
  <c r="AM1420" i="15"/>
  <c r="AN1420" i="15"/>
  <c r="AO1420" i="15"/>
  <c r="AP1420" i="15"/>
  <c r="AQ1420" i="15"/>
  <c r="AR1420" i="15"/>
  <c r="AS1420" i="15"/>
  <c r="AT1420" i="15"/>
  <c r="AU1420" i="15"/>
  <c r="AV1420" i="15"/>
  <c r="AW1420" i="15"/>
  <c r="AX1420" i="15"/>
  <c r="AY1420" i="15"/>
  <c r="AZ1420" i="15"/>
  <c r="BA1420" i="15"/>
  <c r="BB1420" i="15"/>
  <c r="BC1420" i="15"/>
  <c r="BD1420" i="15"/>
  <c r="BE1420" i="15"/>
  <c r="BF1420" i="15"/>
  <c r="BG1420" i="15"/>
  <c r="BH1420" i="15"/>
  <c r="BI1420" i="15"/>
  <c r="BJ1420" i="15"/>
  <c r="BK1420" i="15"/>
  <c r="BL1420" i="15"/>
  <c r="BM1420" i="15"/>
  <c r="BN1420" i="15"/>
  <c r="BO1420" i="15"/>
  <c r="BP1420" i="15"/>
  <c r="BQ1420" i="15"/>
  <c r="BR1420" i="15"/>
  <c r="BS1420" i="15"/>
  <c r="BT1420" i="15"/>
  <c r="BU1420" i="15"/>
  <c r="BV1420" i="15"/>
  <c r="BW1420" i="15"/>
  <c r="BX1420" i="15"/>
  <c r="BY1420" i="15"/>
  <c r="BZ1420" i="15"/>
  <c r="CA1420" i="15"/>
  <c r="CB1420" i="15"/>
  <c r="CC1420" i="15"/>
  <c r="CD1420" i="15"/>
  <c r="CE1420" i="15"/>
  <c r="CF1420" i="15"/>
  <c r="CG1420" i="15"/>
  <c r="CH1420" i="15"/>
  <c r="CI1420" i="15"/>
  <c r="CJ1420" i="15"/>
  <c r="CK1420" i="15"/>
  <c r="CL1420" i="15"/>
  <c r="CM1420" i="15"/>
  <c r="CN1420" i="15"/>
  <c r="CO1420" i="15"/>
  <c r="CP1420" i="15"/>
  <c r="CQ1420" i="15"/>
  <c r="CR1420" i="15"/>
  <c r="CS1420" i="15"/>
  <c r="CT1420" i="15"/>
  <c r="CU1420" i="15"/>
  <c r="CV1420" i="15"/>
  <c r="CW1420" i="15"/>
  <c r="CX1420" i="15"/>
  <c r="CY1420" i="15"/>
  <c r="CZ1420" i="15"/>
  <c r="DA1420" i="15"/>
  <c r="DB1420" i="15"/>
  <c r="DC1420" i="15"/>
  <c r="DD1420" i="15"/>
  <c r="DE1420" i="15"/>
  <c r="DF1420" i="15"/>
  <c r="DG1420" i="15"/>
  <c r="DH1420" i="15"/>
  <c r="DI1420" i="15"/>
  <c r="DJ1420" i="15"/>
  <c r="DK1420" i="15"/>
  <c r="DL1420" i="15"/>
  <c r="DM1420" i="15"/>
  <c r="DN1420" i="15"/>
  <c r="DO1420" i="15"/>
  <c r="DP1420" i="15"/>
  <c r="DQ1420" i="15"/>
  <c r="DR1420" i="15"/>
  <c r="DS1420" i="15"/>
  <c r="DT1420" i="15"/>
  <c r="DU1420" i="15"/>
  <c r="DV1420" i="15"/>
  <c r="DW1420" i="15"/>
  <c r="DX1420" i="15"/>
  <c r="DY1420" i="15"/>
  <c r="E1420" i="15"/>
  <c r="F1420" i="15"/>
  <c r="D1447" i="15"/>
  <c r="E1447" i="15"/>
  <c r="F1447" i="15"/>
  <c r="I1447" i="15"/>
  <c r="J1251" i="15"/>
  <c r="J173" i="15"/>
  <c r="J1275" i="15"/>
  <c r="J1395" i="15"/>
  <c r="E1251" i="15"/>
  <c r="K1251" i="15"/>
  <c r="K173" i="15"/>
  <c r="K1275" i="15"/>
  <c r="K1395" i="15"/>
  <c r="J1217" i="15"/>
  <c r="L1251" i="15"/>
  <c r="L173" i="15"/>
  <c r="L1275" i="15"/>
  <c r="L1395" i="15"/>
  <c r="K1217" i="15"/>
  <c r="M1251" i="15"/>
  <c r="M173" i="15"/>
  <c r="M1275" i="15"/>
  <c r="M1395" i="15"/>
  <c r="L1217" i="15"/>
  <c r="N1251" i="15"/>
  <c r="N173" i="15"/>
  <c r="N1275" i="15"/>
  <c r="N1395" i="15"/>
  <c r="M1217" i="15"/>
  <c r="O1251" i="15"/>
  <c r="O173" i="15"/>
  <c r="O1275" i="15"/>
  <c r="O1395" i="15"/>
  <c r="N1217" i="15"/>
  <c r="P1251" i="15"/>
  <c r="P173" i="15"/>
  <c r="P1275" i="15"/>
  <c r="P1395" i="15"/>
  <c r="O1217" i="15"/>
  <c r="Q1251" i="15"/>
  <c r="Q173" i="15"/>
  <c r="Q1275" i="15"/>
  <c r="Q1395" i="15"/>
  <c r="P1217" i="15"/>
  <c r="R1251" i="15"/>
  <c r="R173" i="15"/>
  <c r="R1275" i="15"/>
  <c r="R1395" i="15"/>
  <c r="Q1217" i="15"/>
  <c r="S1251" i="15"/>
  <c r="S173" i="15"/>
  <c r="S1275" i="15"/>
  <c r="S1395" i="15"/>
  <c r="R1217" i="15"/>
  <c r="T1251" i="15"/>
  <c r="T173" i="15"/>
  <c r="T1275" i="15"/>
  <c r="T1395" i="15"/>
  <c r="S1217" i="15"/>
  <c r="U1251" i="15"/>
  <c r="U173" i="15"/>
  <c r="U1275" i="15"/>
  <c r="U1395" i="15"/>
  <c r="T1217" i="15"/>
  <c r="V1251" i="15"/>
  <c r="V173" i="15"/>
  <c r="V1275" i="15"/>
  <c r="V1395" i="15"/>
  <c r="U1217" i="15"/>
  <c r="W1251" i="15"/>
  <c r="W173" i="15"/>
  <c r="W1275" i="15"/>
  <c r="W1395" i="15"/>
  <c r="V1217" i="15"/>
  <c r="X1251" i="15"/>
  <c r="X173" i="15"/>
  <c r="X1275" i="15"/>
  <c r="X1395" i="15"/>
  <c r="W1217" i="15"/>
  <c r="Y1251" i="15"/>
  <c r="Y173" i="15"/>
  <c r="Y1275" i="15"/>
  <c r="Y1395" i="15"/>
  <c r="X1217" i="15"/>
  <c r="Z1251" i="15"/>
  <c r="Z173" i="15"/>
  <c r="Z1275" i="15"/>
  <c r="Z1395" i="15"/>
  <c r="Y1217" i="15"/>
  <c r="AA1251" i="15"/>
  <c r="AA173" i="15"/>
  <c r="AA1275" i="15"/>
  <c r="AA1395" i="15"/>
  <c r="Z1217" i="15"/>
  <c r="AB1251" i="15"/>
  <c r="AB173" i="15"/>
  <c r="AB1275" i="15"/>
  <c r="AB1395" i="15"/>
  <c r="AA1217" i="15"/>
  <c r="AC1251" i="15"/>
  <c r="AC173" i="15"/>
  <c r="AC1275" i="15"/>
  <c r="AC1395" i="15"/>
  <c r="AB1217" i="15"/>
  <c r="AD1251" i="15"/>
  <c r="AD173" i="15"/>
  <c r="AD1275" i="15"/>
  <c r="AD1395" i="15"/>
  <c r="AC1217" i="15"/>
  <c r="AE1251" i="15"/>
  <c r="AE173" i="15"/>
  <c r="AE1275" i="15"/>
  <c r="AE1395" i="15"/>
  <c r="AD1217" i="15"/>
  <c r="AF1251" i="15"/>
  <c r="AF173" i="15"/>
  <c r="AF1275" i="15"/>
  <c r="AF1395" i="15"/>
  <c r="AE1217" i="15"/>
  <c r="AG1251" i="15"/>
  <c r="AG173" i="15"/>
  <c r="AG1275" i="15"/>
  <c r="AG1395" i="15"/>
  <c r="AF1217" i="15"/>
  <c r="AH1251" i="15"/>
  <c r="AH173" i="15"/>
  <c r="AH1275" i="15"/>
  <c r="AH1395" i="15"/>
  <c r="AG1217" i="15"/>
  <c r="AI1251" i="15"/>
  <c r="AI173" i="15"/>
  <c r="AI1275" i="15"/>
  <c r="AI1395" i="15"/>
  <c r="AH1217" i="15"/>
  <c r="AJ1251" i="15"/>
  <c r="AJ173" i="15"/>
  <c r="AJ1275" i="15"/>
  <c r="AJ1395" i="15"/>
  <c r="AI1217" i="15"/>
  <c r="AK1251" i="15"/>
  <c r="AK173" i="15"/>
  <c r="AK1275" i="15"/>
  <c r="AK1395" i="15"/>
  <c r="AJ1217" i="15"/>
  <c r="AL1251" i="15"/>
  <c r="AL173" i="15"/>
  <c r="AL1275" i="15"/>
  <c r="AL1395" i="15"/>
  <c r="AK1217" i="15"/>
  <c r="AM1251" i="15"/>
  <c r="AM173" i="15"/>
  <c r="AM1275" i="15"/>
  <c r="AM1395" i="15"/>
  <c r="AL1217" i="15"/>
  <c r="AN1251" i="15"/>
  <c r="AN173" i="15"/>
  <c r="AN1275" i="15"/>
  <c r="AN1395" i="15"/>
  <c r="AM1217" i="15"/>
  <c r="AO1251" i="15"/>
  <c r="AO173" i="15"/>
  <c r="AO1275" i="15"/>
  <c r="AO1395" i="15"/>
  <c r="AN1217" i="15"/>
  <c r="AP1251" i="15"/>
  <c r="AP173" i="15"/>
  <c r="AP1275" i="15"/>
  <c r="AP1395" i="15"/>
  <c r="AO1217" i="15"/>
  <c r="AQ1251" i="15"/>
  <c r="AQ173" i="15"/>
  <c r="AQ1275" i="15"/>
  <c r="AQ1395" i="15"/>
  <c r="AP1217" i="15"/>
  <c r="AR1251" i="15"/>
  <c r="AR173" i="15"/>
  <c r="AR1275" i="15"/>
  <c r="AR1395" i="15"/>
  <c r="AQ1217" i="15"/>
  <c r="AS1251" i="15"/>
  <c r="AS173" i="15"/>
  <c r="AS1275" i="15"/>
  <c r="AS1395" i="15"/>
  <c r="AR1217" i="15"/>
  <c r="AT1251" i="15"/>
  <c r="AT173" i="15"/>
  <c r="AT1275" i="15"/>
  <c r="AT1395" i="15"/>
  <c r="AS1217" i="15"/>
  <c r="AU1251" i="15"/>
  <c r="AU173" i="15"/>
  <c r="AU1275" i="15"/>
  <c r="AU1395" i="15"/>
  <c r="AT1217" i="15"/>
  <c r="AV1251" i="15"/>
  <c r="AV173" i="15"/>
  <c r="AV1275" i="15"/>
  <c r="AV1395" i="15"/>
  <c r="AU1217" i="15"/>
  <c r="AW1251" i="15"/>
  <c r="AW173" i="15"/>
  <c r="AW1275" i="15"/>
  <c r="AW1395" i="15"/>
  <c r="AV1217" i="15"/>
  <c r="AX1251" i="15"/>
  <c r="AX173" i="15"/>
  <c r="AX1275" i="15"/>
  <c r="AX1395" i="15"/>
  <c r="AW1217" i="15"/>
  <c r="AY1251" i="15"/>
  <c r="AY173" i="15"/>
  <c r="AY1275" i="15"/>
  <c r="AY1395" i="15"/>
  <c r="AX1217" i="15"/>
  <c r="AZ1251" i="15"/>
  <c r="AZ173" i="15"/>
  <c r="AZ1275" i="15"/>
  <c r="AZ1395" i="15"/>
  <c r="AY1217" i="15"/>
  <c r="BA1251" i="15"/>
  <c r="BA173" i="15"/>
  <c r="BA1275" i="15"/>
  <c r="BA1395" i="15"/>
  <c r="AZ1217" i="15"/>
  <c r="BB1251" i="15"/>
  <c r="BB173" i="15"/>
  <c r="BB1275" i="15"/>
  <c r="BB1395" i="15"/>
  <c r="BA1217" i="15"/>
  <c r="BC1251" i="15"/>
  <c r="BC173" i="15"/>
  <c r="BC1275" i="15"/>
  <c r="BC1395" i="15"/>
  <c r="BB1217" i="15"/>
  <c r="BD1251" i="15"/>
  <c r="BD173" i="15"/>
  <c r="BD1275" i="15"/>
  <c r="BD1395" i="15"/>
  <c r="BC1217" i="15"/>
  <c r="BE1251" i="15"/>
  <c r="BE173" i="15"/>
  <c r="BE1275" i="15"/>
  <c r="BE1395" i="15"/>
  <c r="BD1217" i="15"/>
  <c r="BF1251" i="15"/>
  <c r="BF173" i="15"/>
  <c r="BF1275" i="15"/>
  <c r="BF1395" i="15"/>
  <c r="BE1217" i="15"/>
  <c r="BG1251" i="15"/>
  <c r="BG173" i="15"/>
  <c r="BG1275" i="15"/>
  <c r="BG1395" i="15"/>
  <c r="BF1217" i="15"/>
  <c r="BH1251" i="15"/>
  <c r="BH173" i="15"/>
  <c r="BH1275" i="15"/>
  <c r="BH1395" i="15"/>
  <c r="BG1217" i="15"/>
  <c r="BI1251" i="15"/>
  <c r="BI173" i="15"/>
  <c r="BI1275" i="15"/>
  <c r="BI1395" i="15"/>
  <c r="BH1217" i="15"/>
  <c r="BJ1251" i="15"/>
  <c r="BJ173" i="15"/>
  <c r="BJ1275" i="15"/>
  <c r="BJ1395" i="15"/>
  <c r="BI1217" i="15"/>
  <c r="BK1251" i="15"/>
  <c r="BK173" i="15"/>
  <c r="BK1275" i="15"/>
  <c r="BK1395" i="15"/>
  <c r="BJ1217" i="15"/>
  <c r="BL1251" i="15"/>
  <c r="BL173" i="15"/>
  <c r="BL1275" i="15"/>
  <c r="BL1395" i="15"/>
  <c r="BK1217" i="15"/>
  <c r="BM1251" i="15"/>
  <c r="BM173" i="15"/>
  <c r="BM1275" i="15"/>
  <c r="BM1395" i="15"/>
  <c r="BL1217" i="15"/>
  <c r="BN1251" i="15"/>
  <c r="BN173" i="15"/>
  <c r="BN1275" i="15"/>
  <c r="BN1395" i="15"/>
  <c r="BM1217" i="15"/>
  <c r="BO1251" i="15"/>
  <c r="BO173" i="15"/>
  <c r="BO1275" i="15"/>
  <c r="BO1395" i="15"/>
  <c r="BN1217" i="15"/>
  <c r="BP1251" i="15"/>
  <c r="BP173" i="15"/>
  <c r="BP1275" i="15"/>
  <c r="BP1395" i="15"/>
  <c r="BO1217" i="15"/>
  <c r="BQ1251" i="15"/>
  <c r="BQ173" i="15"/>
  <c r="BQ1275" i="15"/>
  <c r="BQ1395" i="15"/>
  <c r="BP1217" i="15"/>
  <c r="BR1251" i="15"/>
  <c r="BR173" i="15"/>
  <c r="BR1275" i="15"/>
  <c r="BR1395" i="15"/>
  <c r="BQ1217" i="15"/>
  <c r="BS1251" i="15"/>
  <c r="BS173" i="15"/>
  <c r="BS1275" i="15"/>
  <c r="BS1395" i="15"/>
  <c r="BR1217" i="15"/>
  <c r="BT1251" i="15"/>
  <c r="BT173" i="15"/>
  <c r="BT1275" i="15"/>
  <c r="BT1395" i="15"/>
  <c r="BS1217" i="15"/>
  <c r="BU1251" i="15"/>
  <c r="BU173" i="15"/>
  <c r="BU1275" i="15"/>
  <c r="BU1395" i="15"/>
  <c r="BT1217" i="15"/>
  <c r="BV1251" i="15"/>
  <c r="BV173" i="15"/>
  <c r="BV1275" i="15"/>
  <c r="BV1395" i="15"/>
  <c r="BU1217" i="15"/>
  <c r="BW1251" i="15"/>
  <c r="BW173" i="15"/>
  <c r="BW1275" i="15"/>
  <c r="BW1395" i="15"/>
  <c r="BV1217" i="15"/>
  <c r="BX1251" i="15"/>
  <c r="BX173" i="15"/>
  <c r="BX1275" i="15"/>
  <c r="BX1395" i="15"/>
  <c r="BW1217" i="15"/>
  <c r="BY1251" i="15"/>
  <c r="BY173" i="15"/>
  <c r="BY1275" i="15"/>
  <c r="BY1395" i="15"/>
  <c r="BX1217" i="15"/>
  <c r="BZ1251" i="15"/>
  <c r="BZ173" i="15"/>
  <c r="BZ1275" i="15"/>
  <c r="BZ1395" i="15"/>
  <c r="BY1217" i="15"/>
  <c r="CA1251" i="15"/>
  <c r="CA173" i="15"/>
  <c r="CA1275" i="15"/>
  <c r="CA1395" i="15"/>
  <c r="BZ1217" i="15"/>
  <c r="CB1251" i="15"/>
  <c r="CB173" i="15"/>
  <c r="CB1275" i="15"/>
  <c r="CB1395" i="15"/>
  <c r="CA1217" i="15"/>
  <c r="CC1251" i="15"/>
  <c r="CC173" i="15"/>
  <c r="CC1275" i="15"/>
  <c r="CC1395" i="15"/>
  <c r="CB1217" i="15"/>
  <c r="CD1251" i="15"/>
  <c r="CD173" i="15"/>
  <c r="CD1275" i="15"/>
  <c r="CD1395" i="15"/>
  <c r="CC1217" i="15"/>
  <c r="CE1251" i="15"/>
  <c r="CE173" i="15"/>
  <c r="CE1275" i="15"/>
  <c r="CE1395" i="15"/>
  <c r="CD1217" i="15"/>
  <c r="CF1251" i="15"/>
  <c r="CF173" i="15"/>
  <c r="CF1275" i="15"/>
  <c r="CF1395" i="15"/>
  <c r="CE1217" i="15"/>
  <c r="CG1251" i="15"/>
  <c r="CG173" i="15"/>
  <c r="CG1275" i="15"/>
  <c r="CG1395" i="15"/>
  <c r="CF1217" i="15"/>
  <c r="CH1251" i="15"/>
  <c r="CH173" i="15"/>
  <c r="CH1275" i="15"/>
  <c r="CH1395" i="15"/>
  <c r="CG1217" i="15"/>
  <c r="CI1251" i="15"/>
  <c r="CI173" i="15"/>
  <c r="CI1275" i="15"/>
  <c r="CI1395" i="15"/>
  <c r="CH1217" i="15"/>
  <c r="CJ1251" i="15"/>
  <c r="CJ173" i="15"/>
  <c r="CJ1275" i="15"/>
  <c r="CJ1395" i="15"/>
  <c r="CI1217" i="15"/>
  <c r="CK1251" i="15"/>
  <c r="CK173" i="15"/>
  <c r="CK1275" i="15"/>
  <c r="CK1395" i="15"/>
  <c r="CJ1217" i="15"/>
  <c r="CL1251" i="15"/>
  <c r="CL173" i="15"/>
  <c r="CL1275" i="15"/>
  <c r="CL1395" i="15"/>
  <c r="CK1217" i="15"/>
  <c r="CM1251" i="15"/>
  <c r="CM173" i="15"/>
  <c r="CM1275" i="15"/>
  <c r="CM1395" i="15"/>
  <c r="CL1217" i="15"/>
  <c r="CN1251" i="15"/>
  <c r="CN173" i="15"/>
  <c r="CN1275" i="15"/>
  <c r="CN1395" i="15"/>
  <c r="CM1217" i="15"/>
  <c r="CO1251" i="15"/>
  <c r="CO173" i="15"/>
  <c r="CO1275" i="15"/>
  <c r="CO1395" i="15"/>
  <c r="CN1217" i="15"/>
  <c r="CP1251" i="15"/>
  <c r="CP173" i="15"/>
  <c r="CP1275" i="15"/>
  <c r="CP1395" i="15"/>
  <c r="CO1217" i="15"/>
  <c r="CQ1251" i="15"/>
  <c r="CQ173" i="15"/>
  <c r="CQ1275" i="15"/>
  <c r="CQ1395" i="15"/>
  <c r="CP1217" i="15"/>
  <c r="CR1251" i="15"/>
  <c r="CR173" i="15"/>
  <c r="CR1275" i="15"/>
  <c r="CR1395" i="15"/>
  <c r="CQ1217" i="15"/>
  <c r="CS1251" i="15"/>
  <c r="CS173" i="15"/>
  <c r="CS1275" i="15"/>
  <c r="CS1395" i="15"/>
  <c r="CR1217" i="15"/>
  <c r="CT1251" i="15"/>
  <c r="CT173" i="15"/>
  <c r="CT1275" i="15"/>
  <c r="CT1395" i="15"/>
  <c r="CS1217" i="15"/>
  <c r="CU1251" i="15"/>
  <c r="CU173" i="15"/>
  <c r="CU1275" i="15"/>
  <c r="CU1395" i="15"/>
  <c r="CT1217" i="15"/>
  <c r="CV1251" i="15"/>
  <c r="CV173" i="15"/>
  <c r="CV1275" i="15"/>
  <c r="CV1395" i="15"/>
  <c r="CU1217" i="15"/>
  <c r="CW1251" i="15"/>
  <c r="CW173" i="15"/>
  <c r="CW1275" i="15"/>
  <c r="CW1395" i="15"/>
  <c r="CV1217" i="15"/>
  <c r="CX1251" i="15"/>
  <c r="CX173" i="15"/>
  <c r="CX1275" i="15"/>
  <c r="CX1395" i="15"/>
  <c r="CW1217" i="15"/>
  <c r="CY1251" i="15"/>
  <c r="CY173" i="15"/>
  <c r="CY1275" i="15"/>
  <c r="CY1395" i="15"/>
  <c r="CX1217" i="15"/>
  <c r="CZ1251" i="15"/>
  <c r="CZ173" i="15"/>
  <c r="CZ1275" i="15"/>
  <c r="CZ1395" i="15"/>
  <c r="CY1217" i="15"/>
  <c r="DA1251" i="15"/>
  <c r="DA173" i="15"/>
  <c r="DA1275" i="15"/>
  <c r="DA1395" i="15"/>
  <c r="CZ1217" i="15"/>
  <c r="DB1251" i="15"/>
  <c r="DB173" i="15"/>
  <c r="DB1275" i="15"/>
  <c r="DB1395" i="15"/>
  <c r="DA1217" i="15"/>
  <c r="DC1251" i="15"/>
  <c r="DC173" i="15"/>
  <c r="DC1275" i="15"/>
  <c r="DC1395" i="15"/>
  <c r="DB1217" i="15"/>
  <c r="DD1251" i="15"/>
  <c r="DD173" i="15"/>
  <c r="DD1275" i="15"/>
  <c r="DD1395" i="15"/>
  <c r="DC1217" i="15"/>
  <c r="DE1251" i="15"/>
  <c r="DE173" i="15"/>
  <c r="DE1275" i="15"/>
  <c r="DE1395" i="15"/>
  <c r="DD1217" i="15"/>
  <c r="DF1251" i="15"/>
  <c r="DF173" i="15"/>
  <c r="DF1275" i="15"/>
  <c r="DF1395" i="15"/>
  <c r="DE1217" i="15"/>
  <c r="DG1251" i="15"/>
  <c r="DG173" i="15"/>
  <c r="DG1275" i="15"/>
  <c r="DG1395" i="15"/>
  <c r="DF1217" i="15"/>
  <c r="DH1251" i="15"/>
  <c r="DH173" i="15"/>
  <c r="DH1275" i="15"/>
  <c r="DH1395" i="15"/>
  <c r="DG1217" i="15"/>
  <c r="DI1251" i="15"/>
  <c r="DI173" i="15"/>
  <c r="DI1275" i="15"/>
  <c r="DI1395" i="15"/>
  <c r="DH1217" i="15"/>
  <c r="DJ1251" i="15"/>
  <c r="DJ173" i="15"/>
  <c r="DJ1275" i="15"/>
  <c r="DJ1395" i="15"/>
  <c r="DI1217" i="15"/>
  <c r="DK1251" i="15"/>
  <c r="DK173" i="15"/>
  <c r="DK1275" i="15"/>
  <c r="DK1395" i="15"/>
  <c r="DJ1217" i="15"/>
  <c r="DL1251" i="15"/>
  <c r="DL173" i="15"/>
  <c r="DL1275" i="15"/>
  <c r="DL1395" i="15"/>
  <c r="DK1217" i="15"/>
  <c r="DM1251" i="15"/>
  <c r="DM173" i="15"/>
  <c r="DM1275" i="15"/>
  <c r="DM1395" i="15"/>
  <c r="DL1217" i="15"/>
  <c r="DN1251" i="15"/>
  <c r="DN173" i="15"/>
  <c r="DN1275" i="15"/>
  <c r="DN1395" i="15"/>
  <c r="DM1217" i="15"/>
  <c r="DO1251" i="15"/>
  <c r="DO173" i="15"/>
  <c r="DO1275" i="15"/>
  <c r="DO1395" i="15"/>
  <c r="DN1217" i="15"/>
  <c r="DP1251" i="15"/>
  <c r="DP173" i="15"/>
  <c r="DP1275" i="15"/>
  <c r="DP1395" i="15"/>
  <c r="DO1217" i="15"/>
  <c r="DQ1251" i="15"/>
  <c r="DQ173" i="15"/>
  <c r="DQ1275" i="15"/>
  <c r="DQ1395" i="15"/>
  <c r="DP1217" i="15"/>
  <c r="DR1251" i="15"/>
  <c r="DR173" i="15"/>
  <c r="DR1275" i="15"/>
  <c r="DR1395" i="15"/>
  <c r="DQ1217" i="15"/>
  <c r="DS1251" i="15"/>
  <c r="DS173" i="15"/>
  <c r="DS1275" i="15"/>
  <c r="DS1395" i="15"/>
  <c r="DR1217" i="15"/>
  <c r="DT1251" i="15"/>
  <c r="DT173" i="15"/>
  <c r="DT1275" i="15"/>
  <c r="DT1395" i="15"/>
  <c r="DS1217" i="15"/>
  <c r="DU1251" i="15"/>
  <c r="DU173" i="15"/>
  <c r="DU1275" i="15"/>
  <c r="DU1395" i="15"/>
  <c r="DT1217" i="15"/>
  <c r="DV1251" i="15"/>
  <c r="DV173" i="15"/>
  <c r="DV1275" i="15"/>
  <c r="DV1395" i="15"/>
  <c r="DU1217" i="15"/>
  <c r="DW1251" i="15"/>
  <c r="DW173" i="15"/>
  <c r="DW1275" i="15"/>
  <c r="DW1395" i="15"/>
  <c r="DV1217" i="15"/>
  <c r="DX1251" i="15"/>
  <c r="DX173" i="15"/>
  <c r="DX1275" i="15"/>
  <c r="DX1395" i="15"/>
  <c r="DW1217" i="15"/>
  <c r="DY1251" i="15"/>
  <c r="DY173" i="15"/>
  <c r="DY1275" i="15"/>
  <c r="DY1395" i="15"/>
  <c r="G1395" i="15"/>
  <c r="L81" i="17"/>
  <c r="L92" i="17"/>
  <c r="L93" i="17"/>
  <c r="L52" i="17"/>
  <c r="E1395" i="15"/>
  <c r="F1395" i="15"/>
  <c r="J1421" i="15"/>
  <c r="K1421" i="15"/>
  <c r="L1421" i="15"/>
  <c r="M1421" i="15"/>
  <c r="N1421" i="15"/>
  <c r="O1421" i="15"/>
  <c r="P1421" i="15"/>
  <c r="Q1421" i="15"/>
  <c r="R1421" i="15"/>
  <c r="S1421" i="15"/>
  <c r="T1421" i="15"/>
  <c r="U1421" i="15"/>
  <c r="V1421" i="15"/>
  <c r="W1421" i="15"/>
  <c r="X1421" i="15"/>
  <c r="Y1421" i="15"/>
  <c r="Z1421" i="15"/>
  <c r="AA1421" i="15"/>
  <c r="AB1421" i="15"/>
  <c r="AC1421" i="15"/>
  <c r="AD1421" i="15"/>
  <c r="AE1421" i="15"/>
  <c r="AF1421" i="15"/>
  <c r="AG1421" i="15"/>
  <c r="AH1421" i="15"/>
  <c r="AI1421" i="15"/>
  <c r="AJ1421" i="15"/>
  <c r="AK1421" i="15"/>
  <c r="AL1421" i="15"/>
  <c r="AM1421" i="15"/>
  <c r="AN1421" i="15"/>
  <c r="AO1421" i="15"/>
  <c r="AP1421" i="15"/>
  <c r="AQ1421" i="15"/>
  <c r="AR1421" i="15"/>
  <c r="AS1421" i="15"/>
  <c r="AT1421" i="15"/>
  <c r="AU1421" i="15"/>
  <c r="AV1421" i="15"/>
  <c r="AW1421" i="15"/>
  <c r="AX1421" i="15"/>
  <c r="AY1421" i="15"/>
  <c r="AZ1421" i="15"/>
  <c r="BA1421" i="15"/>
  <c r="BB1421" i="15"/>
  <c r="BC1421" i="15"/>
  <c r="BD1421" i="15"/>
  <c r="BE1421" i="15"/>
  <c r="BF1421" i="15"/>
  <c r="BG1421" i="15"/>
  <c r="BH1421" i="15"/>
  <c r="BI1421" i="15"/>
  <c r="BJ1421" i="15"/>
  <c r="BK1421" i="15"/>
  <c r="BL1421" i="15"/>
  <c r="BM1421" i="15"/>
  <c r="BN1421" i="15"/>
  <c r="BO1421" i="15"/>
  <c r="BP1421" i="15"/>
  <c r="BQ1421" i="15"/>
  <c r="BR1421" i="15"/>
  <c r="BS1421" i="15"/>
  <c r="BT1421" i="15"/>
  <c r="BU1421" i="15"/>
  <c r="BV1421" i="15"/>
  <c r="BW1421" i="15"/>
  <c r="BX1421" i="15"/>
  <c r="BY1421" i="15"/>
  <c r="BZ1421" i="15"/>
  <c r="CA1421" i="15"/>
  <c r="CB1421" i="15"/>
  <c r="CC1421" i="15"/>
  <c r="CD1421" i="15"/>
  <c r="CE1421" i="15"/>
  <c r="CF1421" i="15"/>
  <c r="CG1421" i="15"/>
  <c r="CH1421" i="15"/>
  <c r="CI1421" i="15"/>
  <c r="CJ1421" i="15"/>
  <c r="CK1421" i="15"/>
  <c r="CL1421" i="15"/>
  <c r="CM1421" i="15"/>
  <c r="CN1421" i="15"/>
  <c r="CO1421" i="15"/>
  <c r="CP1421" i="15"/>
  <c r="CQ1421" i="15"/>
  <c r="CR1421" i="15"/>
  <c r="CS1421" i="15"/>
  <c r="CT1421" i="15"/>
  <c r="CU1421" i="15"/>
  <c r="CV1421" i="15"/>
  <c r="CW1421" i="15"/>
  <c r="CX1421" i="15"/>
  <c r="CY1421" i="15"/>
  <c r="CZ1421" i="15"/>
  <c r="DA1421" i="15"/>
  <c r="DB1421" i="15"/>
  <c r="DC1421" i="15"/>
  <c r="DD1421" i="15"/>
  <c r="DE1421" i="15"/>
  <c r="DF1421" i="15"/>
  <c r="DG1421" i="15"/>
  <c r="DH1421" i="15"/>
  <c r="DI1421" i="15"/>
  <c r="DJ1421" i="15"/>
  <c r="DK1421" i="15"/>
  <c r="DL1421" i="15"/>
  <c r="DM1421" i="15"/>
  <c r="DN1421" i="15"/>
  <c r="DO1421" i="15"/>
  <c r="DP1421" i="15"/>
  <c r="DQ1421" i="15"/>
  <c r="DR1421" i="15"/>
  <c r="DS1421" i="15"/>
  <c r="DT1421" i="15"/>
  <c r="DU1421" i="15"/>
  <c r="DV1421" i="15"/>
  <c r="DW1421" i="15"/>
  <c r="DX1421" i="15"/>
  <c r="DY1421" i="15"/>
  <c r="E1421" i="15"/>
  <c r="F1421" i="15"/>
  <c r="D1448" i="15"/>
  <c r="E1448" i="15"/>
  <c r="F1448" i="15"/>
  <c r="I1448" i="15"/>
  <c r="J1253" i="15"/>
  <c r="J175" i="15"/>
  <c r="J1277" i="15"/>
  <c r="J1397" i="15"/>
  <c r="E1253" i="15"/>
  <c r="K1253" i="15"/>
  <c r="K175" i="15"/>
  <c r="K1277" i="15"/>
  <c r="K1397" i="15"/>
  <c r="J1219" i="15"/>
  <c r="L1253" i="15"/>
  <c r="L175" i="15"/>
  <c r="L1277" i="15"/>
  <c r="L1397" i="15"/>
  <c r="K1219" i="15"/>
  <c r="M1253" i="15"/>
  <c r="M175" i="15"/>
  <c r="M1277" i="15"/>
  <c r="M1397" i="15"/>
  <c r="L1219" i="15"/>
  <c r="N1253" i="15"/>
  <c r="N175" i="15"/>
  <c r="N1277" i="15"/>
  <c r="N1397" i="15"/>
  <c r="M1219" i="15"/>
  <c r="O1253" i="15"/>
  <c r="O175" i="15"/>
  <c r="O1277" i="15"/>
  <c r="O1397" i="15"/>
  <c r="N1219" i="15"/>
  <c r="P1253" i="15"/>
  <c r="P175" i="15"/>
  <c r="P1277" i="15"/>
  <c r="P1397" i="15"/>
  <c r="O1219" i="15"/>
  <c r="Q1253" i="15"/>
  <c r="Q175" i="15"/>
  <c r="Q1277" i="15"/>
  <c r="Q1397" i="15"/>
  <c r="P1219" i="15"/>
  <c r="R1253" i="15"/>
  <c r="R175" i="15"/>
  <c r="R1277" i="15"/>
  <c r="R1397" i="15"/>
  <c r="Q1219" i="15"/>
  <c r="S1253" i="15"/>
  <c r="S175" i="15"/>
  <c r="S1277" i="15"/>
  <c r="S1397" i="15"/>
  <c r="R1219" i="15"/>
  <c r="T1253" i="15"/>
  <c r="T175" i="15"/>
  <c r="T1277" i="15"/>
  <c r="T1397" i="15"/>
  <c r="S1219" i="15"/>
  <c r="U1253" i="15"/>
  <c r="U175" i="15"/>
  <c r="U1277" i="15"/>
  <c r="U1397" i="15"/>
  <c r="T1219" i="15"/>
  <c r="V1253" i="15"/>
  <c r="V175" i="15"/>
  <c r="V1277" i="15"/>
  <c r="V1397" i="15"/>
  <c r="U1219" i="15"/>
  <c r="W1253" i="15"/>
  <c r="W175" i="15"/>
  <c r="W1277" i="15"/>
  <c r="W1397" i="15"/>
  <c r="V1219" i="15"/>
  <c r="X1253" i="15"/>
  <c r="X175" i="15"/>
  <c r="X1277" i="15"/>
  <c r="X1397" i="15"/>
  <c r="W1219" i="15"/>
  <c r="Y1253" i="15"/>
  <c r="Y175" i="15"/>
  <c r="Y1277" i="15"/>
  <c r="Y1397" i="15"/>
  <c r="X1219" i="15"/>
  <c r="Z1253" i="15"/>
  <c r="Z175" i="15"/>
  <c r="Z1277" i="15"/>
  <c r="Z1397" i="15"/>
  <c r="Y1219" i="15"/>
  <c r="AA1253" i="15"/>
  <c r="AA175" i="15"/>
  <c r="AA1277" i="15"/>
  <c r="AA1397" i="15"/>
  <c r="Z1219" i="15"/>
  <c r="AB1253" i="15"/>
  <c r="AB175" i="15"/>
  <c r="AB1277" i="15"/>
  <c r="AB1397" i="15"/>
  <c r="AA1219" i="15"/>
  <c r="AC1253" i="15"/>
  <c r="AC175" i="15"/>
  <c r="AC1277" i="15"/>
  <c r="AC1397" i="15"/>
  <c r="AB1219" i="15"/>
  <c r="AD1253" i="15"/>
  <c r="AD175" i="15"/>
  <c r="AD1277" i="15"/>
  <c r="AD1397" i="15"/>
  <c r="AC1219" i="15"/>
  <c r="AE1253" i="15"/>
  <c r="AE175" i="15"/>
  <c r="AE1277" i="15"/>
  <c r="AE1397" i="15"/>
  <c r="AD1219" i="15"/>
  <c r="AF1253" i="15"/>
  <c r="AF175" i="15"/>
  <c r="AF1277" i="15"/>
  <c r="AF1397" i="15"/>
  <c r="AE1219" i="15"/>
  <c r="AG1253" i="15"/>
  <c r="AG175" i="15"/>
  <c r="AG1277" i="15"/>
  <c r="AG1397" i="15"/>
  <c r="AF1219" i="15"/>
  <c r="AH1253" i="15"/>
  <c r="AH175" i="15"/>
  <c r="AH1277" i="15"/>
  <c r="AH1397" i="15"/>
  <c r="AG1219" i="15"/>
  <c r="AI1253" i="15"/>
  <c r="AI175" i="15"/>
  <c r="AI1277" i="15"/>
  <c r="AI1397" i="15"/>
  <c r="AH1219" i="15"/>
  <c r="AJ1253" i="15"/>
  <c r="AJ175" i="15"/>
  <c r="AJ1277" i="15"/>
  <c r="AJ1397" i="15"/>
  <c r="AI1219" i="15"/>
  <c r="AK1253" i="15"/>
  <c r="AK175" i="15"/>
  <c r="AK1277" i="15"/>
  <c r="AK1397" i="15"/>
  <c r="AJ1219" i="15"/>
  <c r="AL1253" i="15"/>
  <c r="AL175" i="15"/>
  <c r="AL1277" i="15"/>
  <c r="AL1397" i="15"/>
  <c r="AK1219" i="15"/>
  <c r="AM1253" i="15"/>
  <c r="AM175" i="15"/>
  <c r="AM1277" i="15"/>
  <c r="AM1397" i="15"/>
  <c r="AL1219" i="15"/>
  <c r="AN1253" i="15"/>
  <c r="AN175" i="15"/>
  <c r="AN1277" i="15"/>
  <c r="AN1397" i="15"/>
  <c r="AM1219" i="15"/>
  <c r="AO1253" i="15"/>
  <c r="AO175" i="15"/>
  <c r="AO1277" i="15"/>
  <c r="AO1397" i="15"/>
  <c r="AN1219" i="15"/>
  <c r="AP1253" i="15"/>
  <c r="AP175" i="15"/>
  <c r="AP1277" i="15"/>
  <c r="AP1397" i="15"/>
  <c r="AO1219" i="15"/>
  <c r="AQ1253" i="15"/>
  <c r="AQ175" i="15"/>
  <c r="AQ1277" i="15"/>
  <c r="AQ1397" i="15"/>
  <c r="AP1219" i="15"/>
  <c r="AR1253" i="15"/>
  <c r="AR175" i="15"/>
  <c r="AR1277" i="15"/>
  <c r="AR1397" i="15"/>
  <c r="AQ1219" i="15"/>
  <c r="AS1253" i="15"/>
  <c r="AS175" i="15"/>
  <c r="AS1277" i="15"/>
  <c r="AS1397" i="15"/>
  <c r="AR1219" i="15"/>
  <c r="AT1253" i="15"/>
  <c r="AT175" i="15"/>
  <c r="AT1277" i="15"/>
  <c r="AT1397" i="15"/>
  <c r="AS1219" i="15"/>
  <c r="AU1253" i="15"/>
  <c r="AU175" i="15"/>
  <c r="AU1277" i="15"/>
  <c r="AU1397" i="15"/>
  <c r="AT1219" i="15"/>
  <c r="AV1253" i="15"/>
  <c r="AV175" i="15"/>
  <c r="AV1277" i="15"/>
  <c r="AV1397" i="15"/>
  <c r="AU1219" i="15"/>
  <c r="AW1253" i="15"/>
  <c r="AW175" i="15"/>
  <c r="AW1277" i="15"/>
  <c r="AW1397" i="15"/>
  <c r="AV1219" i="15"/>
  <c r="AX1253" i="15"/>
  <c r="AX175" i="15"/>
  <c r="AX1277" i="15"/>
  <c r="AX1397" i="15"/>
  <c r="AW1219" i="15"/>
  <c r="AY1253" i="15"/>
  <c r="AY175" i="15"/>
  <c r="AY1277" i="15"/>
  <c r="AY1397" i="15"/>
  <c r="AX1219" i="15"/>
  <c r="AZ1253" i="15"/>
  <c r="AZ175" i="15"/>
  <c r="AZ1277" i="15"/>
  <c r="AZ1397" i="15"/>
  <c r="AY1219" i="15"/>
  <c r="BA1253" i="15"/>
  <c r="BA175" i="15"/>
  <c r="BA1277" i="15"/>
  <c r="BA1397" i="15"/>
  <c r="AZ1219" i="15"/>
  <c r="BB1253" i="15"/>
  <c r="BB175" i="15"/>
  <c r="BB1277" i="15"/>
  <c r="BB1397" i="15"/>
  <c r="BA1219" i="15"/>
  <c r="BC1253" i="15"/>
  <c r="BC175" i="15"/>
  <c r="BC1277" i="15"/>
  <c r="BC1397" i="15"/>
  <c r="BB1219" i="15"/>
  <c r="BD1253" i="15"/>
  <c r="BD175" i="15"/>
  <c r="BD1277" i="15"/>
  <c r="BD1397" i="15"/>
  <c r="BC1219" i="15"/>
  <c r="BE1253" i="15"/>
  <c r="BE175" i="15"/>
  <c r="BE1277" i="15"/>
  <c r="BE1397" i="15"/>
  <c r="BD1219" i="15"/>
  <c r="BF1253" i="15"/>
  <c r="BF175" i="15"/>
  <c r="BF1277" i="15"/>
  <c r="BF1397" i="15"/>
  <c r="BE1219" i="15"/>
  <c r="BG1253" i="15"/>
  <c r="BG175" i="15"/>
  <c r="BG1277" i="15"/>
  <c r="BG1397" i="15"/>
  <c r="BF1219" i="15"/>
  <c r="BH1253" i="15"/>
  <c r="BH175" i="15"/>
  <c r="BH1277" i="15"/>
  <c r="BH1397" i="15"/>
  <c r="BG1219" i="15"/>
  <c r="BI1253" i="15"/>
  <c r="BI175" i="15"/>
  <c r="BI1277" i="15"/>
  <c r="BI1397" i="15"/>
  <c r="BH1219" i="15"/>
  <c r="BJ1253" i="15"/>
  <c r="BJ175" i="15"/>
  <c r="BJ1277" i="15"/>
  <c r="BJ1397" i="15"/>
  <c r="BI1219" i="15"/>
  <c r="BK1253" i="15"/>
  <c r="BK175" i="15"/>
  <c r="BK1277" i="15"/>
  <c r="BK1397" i="15"/>
  <c r="BJ1219" i="15"/>
  <c r="BL1253" i="15"/>
  <c r="BL175" i="15"/>
  <c r="BL1277" i="15"/>
  <c r="BL1397" i="15"/>
  <c r="BK1219" i="15"/>
  <c r="BM1253" i="15"/>
  <c r="BM175" i="15"/>
  <c r="BM1277" i="15"/>
  <c r="BM1397" i="15"/>
  <c r="BL1219" i="15"/>
  <c r="BN1253" i="15"/>
  <c r="BN175" i="15"/>
  <c r="BN1277" i="15"/>
  <c r="BN1397" i="15"/>
  <c r="BM1219" i="15"/>
  <c r="BO1253" i="15"/>
  <c r="BO175" i="15"/>
  <c r="BO1277" i="15"/>
  <c r="BO1397" i="15"/>
  <c r="BN1219" i="15"/>
  <c r="BP1253" i="15"/>
  <c r="BP175" i="15"/>
  <c r="BP1277" i="15"/>
  <c r="BP1397" i="15"/>
  <c r="BO1219" i="15"/>
  <c r="BQ1253" i="15"/>
  <c r="BQ175" i="15"/>
  <c r="BQ1277" i="15"/>
  <c r="BQ1397" i="15"/>
  <c r="BP1219" i="15"/>
  <c r="BR1253" i="15"/>
  <c r="BR175" i="15"/>
  <c r="BR1277" i="15"/>
  <c r="BR1397" i="15"/>
  <c r="BQ1219" i="15"/>
  <c r="BS1253" i="15"/>
  <c r="BS175" i="15"/>
  <c r="BS1277" i="15"/>
  <c r="BS1397" i="15"/>
  <c r="BR1219" i="15"/>
  <c r="BT1253" i="15"/>
  <c r="BT175" i="15"/>
  <c r="BT1277" i="15"/>
  <c r="BT1397" i="15"/>
  <c r="BS1219" i="15"/>
  <c r="BU1253" i="15"/>
  <c r="BU175" i="15"/>
  <c r="BU1277" i="15"/>
  <c r="BU1397" i="15"/>
  <c r="BT1219" i="15"/>
  <c r="BV1253" i="15"/>
  <c r="BV175" i="15"/>
  <c r="BV1277" i="15"/>
  <c r="BV1397" i="15"/>
  <c r="BU1219" i="15"/>
  <c r="BW1253" i="15"/>
  <c r="BW175" i="15"/>
  <c r="BW1277" i="15"/>
  <c r="BW1397" i="15"/>
  <c r="BV1219" i="15"/>
  <c r="BX1253" i="15"/>
  <c r="BX175" i="15"/>
  <c r="BX1277" i="15"/>
  <c r="BX1397" i="15"/>
  <c r="BW1219" i="15"/>
  <c r="BY1253" i="15"/>
  <c r="BY175" i="15"/>
  <c r="BY1277" i="15"/>
  <c r="BY1397" i="15"/>
  <c r="BX1219" i="15"/>
  <c r="BZ1253" i="15"/>
  <c r="BZ175" i="15"/>
  <c r="BZ1277" i="15"/>
  <c r="BZ1397" i="15"/>
  <c r="BY1219" i="15"/>
  <c r="CA1253" i="15"/>
  <c r="CA175" i="15"/>
  <c r="CA1277" i="15"/>
  <c r="CA1397" i="15"/>
  <c r="BZ1219" i="15"/>
  <c r="CB1253" i="15"/>
  <c r="CB175" i="15"/>
  <c r="CB1277" i="15"/>
  <c r="CB1397" i="15"/>
  <c r="CA1219" i="15"/>
  <c r="CC1253" i="15"/>
  <c r="CC175" i="15"/>
  <c r="CC1277" i="15"/>
  <c r="CC1397" i="15"/>
  <c r="CB1219" i="15"/>
  <c r="CD1253" i="15"/>
  <c r="CD175" i="15"/>
  <c r="CD1277" i="15"/>
  <c r="CD1397" i="15"/>
  <c r="CC1219" i="15"/>
  <c r="CE1253" i="15"/>
  <c r="CE175" i="15"/>
  <c r="CE1277" i="15"/>
  <c r="CE1397" i="15"/>
  <c r="CD1219" i="15"/>
  <c r="CF1253" i="15"/>
  <c r="CF175" i="15"/>
  <c r="CF1277" i="15"/>
  <c r="CF1397" i="15"/>
  <c r="CE1219" i="15"/>
  <c r="CG1253" i="15"/>
  <c r="CG175" i="15"/>
  <c r="CG1277" i="15"/>
  <c r="CG1397" i="15"/>
  <c r="CF1219" i="15"/>
  <c r="CH1253" i="15"/>
  <c r="CH175" i="15"/>
  <c r="CH1277" i="15"/>
  <c r="CH1397" i="15"/>
  <c r="CG1219" i="15"/>
  <c r="CI1253" i="15"/>
  <c r="CI175" i="15"/>
  <c r="CI1277" i="15"/>
  <c r="CI1397" i="15"/>
  <c r="CH1219" i="15"/>
  <c r="CJ1253" i="15"/>
  <c r="CJ175" i="15"/>
  <c r="CJ1277" i="15"/>
  <c r="CJ1397" i="15"/>
  <c r="CI1219" i="15"/>
  <c r="CK1253" i="15"/>
  <c r="CK175" i="15"/>
  <c r="CK1277" i="15"/>
  <c r="CK1397" i="15"/>
  <c r="CJ1219" i="15"/>
  <c r="CL1253" i="15"/>
  <c r="CL175" i="15"/>
  <c r="CL1277" i="15"/>
  <c r="CL1397" i="15"/>
  <c r="CK1219" i="15"/>
  <c r="CM1253" i="15"/>
  <c r="CM175" i="15"/>
  <c r="CM1277" i="15"/>
  <c r="CM1397" i="15"/>
  <c r="CL1219" i="15"/>
  <c r="CN1253" i="15"/>
  <c r="CN175" i="15"/>
  <c r="CN1277" i="15"/>
  <c r="CN1397" i="15"/>
  <c r="CM1219" i="15"/>
  <c r="CO1253" i="15"/>
  <c r="CO175" i="15"/>
  <c r="CO1277" i="15"/>
  <c r="CO1397" i="15"/>
  <c r="CN1219" i="15"/>
  <c r="CP1253" i="15"/>
  <c r="CP175" i="15"/>
  <c r="CP1277" i="15"/>
  <c r="CP1397" i="15"/>
  <c r="CO1219" i="15"/>
  <c r="CQ1253" i="15"/>
  <c r="CQ175" i="15"/>
  <c r="CQ1277" i="15"/>
  <c r="CQ1397" i="15"/>
  <c r="CP1219" i="15"/>
  <c r="CR1253" i="15"/>
  <c r="CR175" i="15"/>
  <c r="CR1277" i="15"/>
  <c r="CR1397" i="15"/>
  <c r="CQ1219" i="15"/>
  <c r="CS1253" i="15"/>
  <c r="CS175" i="15"/>
  <c r="CS1277" i="15"/>
  <c r="CS1397" i="15"/>
  <c r="CR1219" i="15"/>
  <c r="CT1253" i="15"/>
  <c r="CT175" i="15"/>
  <c r="CT1277" i="15"/>
  <c r="CT1397" i="15"/>
  <c r="CS1219" i="15"/>
  <c r="CU1253" i="15"/>
  <c r="CU175" i="15"/>
  <c r="CU1277" i="15"/>
  <c r="CU1397" i="15"/>
  <c r="CT1219" i="15"/>
  <c r="CV1253" i="15"/>
  <c r="CV175" i="15"/>
  <c r="CV1277" i="15"/>
  <c r="CV1397" i="15"/>
  <c r="CU1219" i="15"/>
  <c r="CW1253" i="15"/>
  <c r="CW175" i="15"/>
  <c r="CW1277" i="15"/>
  <c r="CW1397" i="15"/>
  <c r="CV1219" i="15"/>
  <c r="CX1253" i="15"/>
  <c r="CX175" i="15"/>
  <c r="CX1277" i="15"/>
  <c r="CX1397" i="15"/>
  <c r="CW1219" i="15"/>
  <c r="CY1253" i="15"/>
  <c r="CY175" i="15"/>
  <c r="CY1277" i="15"/>
  <c r="CY1397" i="15"/>
  <c r="CX1219" i="15"/>
  <c r="CZ1253" i="15"/>
  <c r="CZ175" i="15"/>
  <c r="CZ1277" i="15"/>
  <c r="CZ1397" i="15"/>
  <c r="CY1219" i="15"/>
  <c r="DA1253" i="15"/>
  <c r="DA175" i="15"/>
  <c r="DA1277" i="15"/>
  <c r="DA1397" i="15"/>
  <c r="CZ1219" i="15"/>
  <c r="DB1253" i="15"/>
  <c r="DB175" i="15"/>
  <c r="DB1277" i="15"/>
  <c r="DB1397" i="15"/>
  <c r="DA1219" i="15"/>
  <c r="DC1253" i="15"/>
  <c r="DC175" i="15"/>
  <c r="DC1277" i="15"/>
  <c r="DC1397" i="15"/>
  <c r="DB1219" i="15"/>
  <c r="DD1253" i="15"/>
  <c r="DD175" i="15"/>
  <c r="DD1277" i="15"/>
  <c r="DD1397" i="15"/>
  <c r="DC1219" i="15"/>
  <c r="DE1253" i="15"/>
  <c r="DE175" i="15"/>
  <c r="DE1277" i="15"/>
  <c r="DE1397" i="15"/>
  <c r="DD1219" i="15"/>
  <c r="DF1253" i="15"/>
  <c r="DF175" i="15"/>
  <c r="DF1277" i="15"/>
  <c r="DF1397" i="15"/>
  <c r="DE1219" i="15"/>
  <c r="DG1253" i="15"/>
  <c r="DG175" i="15"/>
  <c r="DG1277" i="15"/>
  <c r="DG1397" i="15"/>
  <c r="DF1219" i="15"/>
  <c r="DH1253" i="15"/>
  <c r="DH175" i="15"/>
  <c r="DH1277" i="15"/>
  <c r="DH1397" i="15"/>
  <c r="DG1219" i="15"/>
  <c r="DI1253" i="15"/>
  <c r="DI175" i="15"/>
  <c r="DI1277" i="15"/>
  <c r="DI1397" i="15"/>
  <c r="DH1219" i="15"/>
  <c r="DJ1253" i="15"/>
  <c r="DJ175" i="15"/>
  <c r="DJ1277" i="15"/>
  <c r="DJ1397" i="15"/>
  <c r="DI1219" i="15"/>
  <c r="DK1253" i="15"/>
  <c r="DK175" i="15"/>
  <c r="DK1277" i="15"/>
  <c r="DK1397" i="15"/>
  <c r="DJ1219" i="15"/>
  <c r="DL1253" i="15"/>
  <c r="DL175" i="15"/>
  <c r="DL1277" i="15"/>
  <c r="DL1397" i="15"/>
  <c r="DK1219" i="15"/>
  <c r="DM1253" i="15"/>
  <c r="DM175" i="15"/>
  <c r="DM1277" i="15"/>
  <c r="DM1397" i="15"/>
  <c r="DL1219" i="15"/>
  <c r="DN1253" i="15"/>
  <c r="DN175" i="15"/>
  <c r="DN1277" i="15"/>
  <c r="DN1397" i="15"/>
  <c r="DM1219" i="15"/>
  <c r="DO1253" i="15"/>
  <c r="DO175" i="15"/>
  <c r="DO1277" i="15"/>
  <c r="DO1397" i="15"/>
  <c r="DN1219" i="15"/>
  <c r="DP1253" i="15"/>
  <c r="DP175" i="15"/>
  <c r="DP1277" i="15"/>
  <c r="DP1397" i="15"/>
  <c r="DO1219" i="15"/>
  <c r="DQ1253" i="15"/>
  <c r="DQ175" i="15"/>
  <c r="DQ1277" i="15"/>
  <c r="DQ1397" i="15"/>
  <c r="DP1219" i="15"/>
  <c r="DR1253" i="15"/>
  <c r="DR175" i="15"/>
  <c r="DR1277" i="15"/>
  <c r="DR1397" i="15"/>
  <c r="DQ1219" i="15"/>
  <c r="DS1253" i="15"/>
  <c r="DS175" i="15"/>
  <c r="DS1277" i="15"/>
  <c r="DS1397" i="15"/>
  <c r="DR1219" i="15"/>
  <c r="DT1253" i="15"/>
  <c r="DT175" i="15"/>
  <c r="DT1277" i="15"/>
  <c r="DT1397" i="15"/>
  <c r="DS1219" i="15"/>
  <c r="DU1253" i="15"/>
  <c r="DU175" i="15"/>
  <c r="DU1277" i="15"/>
  <c r="DU1397" i="15"/>
  <c r="DT1219" i="15"/>
  <c r="DV1253" i="15"/>
  <c r="DV175" i="15"/>
  <c r="DV1277" i="15"/>
  <c r="DV1397" i="15"/>
  <c r="DU1219" i="15"/>
  <c r="DW1253" i="15"/>
  <c r="DW175" i="15"/>
  <c r="DW1277" i="15"/>
  <c r="DW1397" i="15"/>
  <c r="DV1219" i="15"/>
  <c r="DX1253" i="15"/>
  <c r="DX175" i="15"/>
  <c r="DX1277" i="15"/>
  <c r="DX1397" i="15"/>
  <c r="DW1219" i="15"/>
  <c r="DY1253" i="15"/>
  <c r="DY175" i="15"/>
  <c r="DY1277" i="15"/>
  <c r="DY1397" i="15"/>
  <c r="G1397" i="15"/>
  <c r="M81" i="17"/>
  <c r="M92" i="17"/>
  <c r="M93" i="17"/>
  <c r="M52" i="17"/>
  <c r="E1397" i="15"/>
  <c r="F1397" i="15"/>
  <c r="J1423" i="15"/>
  <c r="K1423" i="15"/>
  <c r="L1423" i="15"/>
  <c r="M1423" i="15"/>
  <c r="N1423" i="15"/>
  <c r="O1423" i="15"/>
  <c r="P1423" i="15"/>
  <c r="Q1423" i="15"/>
  <c r="R1423" i="15"/>
  <c r="S1423" i="15"/>
  <c r="T1423" i="15"/>
  <c r="U1423" i="15"/>
  <c r="V1423" i="15"/>
  <c r="W1423" i="15"/>
  <c r="X1423" i="15"/>
  <c r="Y1423" i="15"/>
  <c r="Z1423" i="15"/>
  <c r="AA1423" i="15"/>
  <c r="AB1423" i="15"/>
  <c r="AC1423" i="15"/>
  <c r="AD1423" i="15"/>
  <c r="AE1423" i="15"/>
  <c r="AF1423" i="15"/>
  <c r="AG1423" i="15"/>
  <c r="AH1423" i="15"/>
  <c r="AI1423" i="15"/>
  <c r="AJ1423" i="15"/>
  <c r="AK1423" i="15"/>
  <c r="AL1423" i="15"/>
  <c r="AM1423" i="15"/>
  <c r="AN1423" i="15"/>
  <c r="AO1423" i="15"/>
  <c r="AP1423" i="15"/>
  <c r="AQ1423" i="15"/>
  <c r="AR1423" i="15"/>
  <c r="AS1423" i="15"/>
  <c r="AT1423" i="15"/>
  <c r="AU1423" i="15"/>
  <c r="AV1423" i="15"/>
  <c r="AW1423" i="15"/>
  <c r="AX1423" i="15"/>
  <c r="AY1423" i="15"/>
  <c r="AZ1423" i="15"/>
  <c r="BA1423" i="15"/>
  <c r="BB1423" i="15"/>
  <c r="BC1423" i="15"/>
  <c r="BD1423" i="15"/>
  <c r="BE1423" i="15"/>
  <c r="BF1423" i="15"/>
  <c r="BG1423" i="15"/>
  <c r="BH1423" i="15"/>
  <c r="BI1423" i="15"/>
  <c r="BJ1423" i="15"/>
  <c r="BK1423" i="15"/>
  <c r="BL1423" i="15"/>
  <c r="BM1423" i="15"/>
  <c r="BN1423" i="15"/>
  <c r="BO1423" i="15"/>
  <c r="BP1423" i="15"/>
  <c r="BQ1423" i="15"/>
  <c r="BR1423" i="15"/>
  <c r="BS1423" i="15"/>
  <c r="BT1423" i="15"/>
  <c r="BU1423" i="15"/>
  <c r="BV1423" i="15"/>
  <c r="BW1423" i="15"/>
  <c r="BX1423" i="15"/>
  <c r="BY1423" i="15"/>
  <c r="BZ1423" i="15"/>
  <c r="CA1423" i="15"/>
  <c r="CB1423" i="15"/>
  <c r="CC1423" i="15"/>
  <c r="CD1423" i="15"/>
  <c r="CE1423" i="15"/>
  <c r="CF1423" i="15"/>
  <c r="CG1423" i="15"/>
  <c r="CH1423" i="15"/>
  <c r="CI1423" i="15"/>
  <c r="CJ1423" i="15"/>
  <c r="CK1423" i="15"/>
  <c r="CL1423" i="15"/>
  <c r="CM1423" i="15"/>
  <c r="CN1423" i="15"/>
  <c r="CO1423" i="15"/>
  <c r="CP1423" i="15"/>
  <c r="CQ1423" i="15"/>
  <c r="CR1423" i="15"/>
  <c r="CS1423" i="15"/>
  <c r="CT1423" i="15"/>
  <c r="CU1423" i="15"/>
  <c r="CV1423" i="15"/>
  <c r="CW1423" i="15"/>
  <c r="CX1423" i="15"/>
  <c r="CY1423" i="15"/>
  <c r="CZ1423" i="15"/>
  <c r="DA1423" i="15"/>
  <c r="DB1423" i="15"/>
  <c r="DC1423" i="15"/>
  <c r="DD1423" i="15"/>
  <c r="DE1423" i="15"/>
  <c r="DF1423" i="15"/>
  <c r="DG1423" i="15"/>
  <c r="DH1423" i="15"/>
  <c r="DI1423" i="15"/>
  <c r="DJ1423" i="15"/>
  <c r="DK1423" i="15"/>
  <c r="DL1423" i="15"/>
  <c r="DM1423" i="15"/>
  <c r="DN1423" i="15"/>
  <c r="DO1423" i="15"/>
  <c r="DP1423" i="15"/>
  <c r="DQ1423" i="15"/>
  <c r="DR1423" i="15"/>
  <c r="DS1423" i="15"/>
  <c r="DT1423" i="15"/>
  <c r="DU1423" i="15"/>
  <c r="DV1423" i="15"/>
  <c r="DW1423" i="15"/>
  <c r="DX1423" i="15"/>
  <c r="DY1423" i="15"/>
  <c r="E1423" i="15"/>
  <c r="F1423" i="15"/>
  <c r="D1450" i="15"/>
  <c r="E1450" i="15"/>
  <c r="F1450" i="15"/>
  <c r="I1450" i="15"/>
  <c r="J1254" i="15"/>
  <c r="J176" i="15"/>
  <c r="J1278" i="15"/>
  <c r="J1398" i="15"/>
  <c r="E1254" i="15"/>
  <c r="K1254" i="15"/>
  <c r="K176" i="15"/>
  <c r="K1278" i="15"/>
  <c r="K1398" i="15"/>
  <c r="J1220" i="15"/>
  <c r="L1254" i="15"/>
  <c r="L176" i="15"/>
  <c r="L1278" i="15"/>
  <c r="L1398" i="15"/>
  <c r="K1220" i="15"/>
  <c r="M1254" i="15"/>
  <c r="M176" i="15"/>
  <c r="M1278" i="15"/>
  <c r="M1398" i="15"/>
  <c r="L1220" i="15"/>
  <c r="N1254" i="15"/>
  <c r="N176" i="15"/>
  <c r="N1278" i="15"/>
  <c r="N1398" i="15"/>
  <c r="M1220" i="15"/>
  <c r="O1254" i="15"/>
  <c r="O176" i="15"/>
  <c r="O1278" i="15"/>
  <c r="O1398" i="15"/>
  <c r="N1220" i="15"/>
  <c r="P1254" i="15"/>
  <c r="P176" i="15"/>
  <c r="P1278" i="15"/>
  <c r="P1398" i="15"/>
  <c r="O1220" i="15"/>
  <c r="Q1254" i="15"/>
  <c r="Q176" i="15"/>
  <c r="Q1278" i="15"/>
  <c r="Q1398" i="15"/>
  <c r="P1220" i="15"/>
  <c r="R1254" i="15"/>
  <c r="R176" i="15"/>
  <c r="R1278" i="15"/>
  <c r="R1398" i="15"/>
  <c r="Q1220" i="15"/>
  <c r="S1254" i="15"/>
  <c r="S176" i="15"/>
  <c r="S1278" i="15"/>
  <c r="S1398" i="15"/>
  <c r="R1220" i="15"/>
  <c r="T1254" i="15"/>
  <c r="T176" i="15"/>
  <c r="T1278" i="15"/>
  <c r="T1398" i="15"/>
  <c r="S1220" i="15"/>
  <c r="U1254" i="15"/>
  <c r="U176" i="15"/>
  <c r="U1278" i="15"/>
  <c r="U1398" i="15"/>
  <c r="T1220" i="15"/>
  <c r="V1254" i="15"/>
  <c r="V176" i="15"/>
  <c r="V1278" i="15"/>
  <c r="V1398" i="15"/>
  <c r="U1220" i="15"/>
  <c r="W1254" i="15"/>
  <c r="W176" i="15"/>
  <c r="W1278" i="15"/>
  <c r="W1398" i="15"/>
  <c r="V1220" i="15"/>
  <c r="X1254" i="15"/>
  <c r="X176" i="15"/>
  <c r="X1278" i="15"/>
  <c r="X1398" i="15"/>
  <c r="W1220" i="15"/>
  <c r="Y1254" i="15"/>
  <c r="Y176" i="15"/>
  <c r="Y1278" i="15"/>
  <c r="Y1398" i="15"/>
  <c r="X1220" i="15"/>
  <c r="Z1254" i="15"/>
  <c r="Z176" i="15"/>
  <c r="Z1278" i="15"/>
  <c r="Z1398" i="15"/>
  <c r="Y1220" i="15"/>
  <c r="AA1254" i="15"/>
  <c r="AA176" i="15"/>
  <c r="AA1278" i="15"/>
  <c r="AA1398" i="15"/>
  <c r="Z1220" i="15"/>
  <c r="AB1254" i="15"/>
  <c r="AB176" i="15"/>
  <c r="AB1278" i="15"/>
  <c r="AB1398" i="15"/>
  <c r="AA1220" i="15"/>
  <c r="AC1254" i="15"/>
  <c r="AC176" i="15"/>
  <c r="AC1278" i="15"/>
  <c r="AC1398" i="15"/>
  <c r="AB1220" i="15"/>
  <c r="AD1254" i="15"/>
  <c r="AD176" i="15"/>
  <c r="AD1278" i="15"/>
  <c r="AD1398" i="15"/>
  <c r="AC1220" i="15"/>
  <c r="AE1254" i="15"/>
  <c r="AE176" i="15"/>
  <c r="AE1278" i="15"/>
  <c r="AE1398" i="15"/>
  <c r="AD1220" i="15"/>
  <c r="AF1254" i="15"/>
  <c r="AF176" i="15"/>
  <c r="AF1278" i="15"/>
  <c r="AF1398" i="15"/>
  <c r="AE1220" i="15"/>
  <c r="AG1254" i="15"/>
  <c r="AG176" i="15"/>
  <c r="AG1278" i="15"/>
  <c r="AG1398" i="15"/>
  <c r="AF1220" i="15"/>
  <c r="AH1254" i="15"/>
  <c r="AH176" i="15"/>
  <c r="AH1278" i="15"/>
  <c r="AH1398" i="15"/>
  <c r="AG1220" i="15"/>
  <c r="AI1254" i="15"/>
  <c r="AI176" i="15"/>
  <c r="AI1278" i="15"/>
  <c r="AI1398" i="15"/>
  <c r="AH1220" i="15"/>
  <c r="AJ1254" i="15"/>
  <c r="AJ176" i="15"/>
  <c r="AJ1278" i="15"/>
  <c r="AJ1398" i="15"/>
  <c r="AI1220" i="15"/>
  <c r="AK1254" i="15"/>
  <c r="AK176" i="15"/>
  <c r="AK1278" i="15"/>
  <c r="AK1398" i="15"/>
  <c r="AJ1220" i="15"/>
  <c r="AL1254" i="15"/>
  <c r="AL176" i="15"/>
  <c r="AL1278" i="15"/>
  <c r="AL1398" i="15"/>
  <c r="AK1220" i="15"/>
  <c r="AM1254" i="15"/>
  <c r="AM176" i="15"/>
  <c r="AM1278" i="15"/>
  <c r="AM1398" i="15"/>
  <c r="AL1220" i="15"/>
  <c r="AN1254" i="15"/>
  <c r="AN176" i="15"/>
  <c r="AN1278" i="15"/>
  <c r="AN1398" i="15"/>
  <c r="AM1220" i="15"/>
  <c r="AO1254" i="15"/>
  <c r="AO176" i="15"/>
  <c r="AO1278" i="15"/>
  <c r="AO1398" i="15"/>
  <c r="AN1220" i="15"/>
  <c r="AP1254" i="15"/>
  <c r="AP176" i="15"/>
  <c r="AP1278" i="15"/>
  <c r="AP1398" i="15"/>
  <c r="AO1220" i="15"/>
  <c r="AQ1254" i="15"/>
  <c r="AQ176" i="15"/>
  <c r="AQ1278" i="15"/>
  <c r="AQ1398" i="15"/>
  <c r="AP1220" i="15"/>
  <c r="AR1254" i="15"/>
  <c r="AR176" i="15"/>
  <c r="AR1278" i="15"/>
  <c r="AR1398" i="15"/>
  <c r="AQ1220" i="15"/>
  <c r="AS1254" i="15"/>
  <c r="AS176" i="15"/>
  <c r="AS1278" i="15"/>
  <c r="AS1398" i="15"/>
  <c r="AR1220" i="15"/>
  <c r="AT1254" i="15"/>
  <c r="AT176" i="15"/>
  <c r="AT1278" i="15"/>
  <c r="AT1398" i="15"/>
  <c r="AS1220" i="15"/>
  <c r="AU1254" i="15"/>
  <c r="AU176" i="15"/>
  <c r="AU1278" i="15"/>
  <c r="AU1398" i="15"/>
  <c r="AT1220" i="15"/>
  <c r="AV1254" i="15"/>
  <c r="AV176" i="15"/>
  <c r="AV1278" i="15"/>
  <c r="AV1398" i="15"/>
  <c r="AU1220" i="15"/>
  <c r="AW1254" i="15"/>
  <c r="AW176" i="15"/>
  <c r="AW1278" i="15"/>
  <c r="AW1398" i="15"/>
  <c r="AV1220" i="15"/>
  <c r="AX1254" i="15"/>
  <c r="AX176" i="15"/>
  <c r="AX1278" i="15"/>
  <c r="AX1398" i="15"/>
  <c r="AW1220" i="15"/>
  <c r="AY1254" i="15"/>
  <c r="AY176" i="15"/>
  <c r="AY1278" i="15"/>
  <c r="AY1398" i="15"/>
  <c r="AX1220" i="15"/>
  <c r="AZ1254" i="15"/>
  <c r="AZ176" i="15"/>
  <c r="AZ1278" i="15"/>
  <c r="AZ1398" i="15"/>
  <c r="AY1220" i="15"/>
  <c r="BA1254" i="15"/>
  <c r="BA176" i="15"/>
  <c r="BA1278" i="15"/>
  <c r="BA1398" i="15"/>
  <c r="AZ1220" i="15"/>
  <c r="BB1254" i="15"/>
  <c r="BB176" i="15"/>
  <c r="BB1278" i="15"/>
  <c r="BB1398" i="15"/>
  <c r="BA1220" i="15"/>
  <c r="BC1254" i="15"/>
  <c r="BC176" i="15"/>
  <c r="BC1278" i="15"/>
  <c r="BC1398" i="15"/>
  <c r="BB1220" i="15"/>
  <c r="BD1254" i="15"/>
  <c r="BD176" i="15"/>
  <c r="BD1278" i="15"/>
  <c r="BD1398" i="15"/>
  <c r="BC1220" i="15"/>
  <c r="BE1254" i="15"/>
  <c r="BE176" i="15"/>
  <c r="BE1278" i="15"/>
  <c r="BE1398" i="15"/>
  <c r="BD1220" i="15"/>
  <c r="BF1254" i="15"/>
  <c r="BF176" i="15"/>
  <c r="BF1278" i="15"/>
  <c r="BF1398" i="15"/>
  <c r="BE1220" i="15"/>
  <c r="BG1254" i="15"/>
  <c r="BG176" i="15"/>
  <c r="BG1278" i="15"/>
  <c r="BG1398" i="15"/>
  <c r="BF1220" i="15"/>
  <c r="BH1254" i="15"/>
  <c r="BH176" i="15"/>
  <c r="BH1278" i="15"/>
  <c r="BH1398" i="15"/>
  <c r="BG1220" i="15"/>
  <c r="BI1254" i="15"/>
  <c r="BI176" i="15"/>
  <c r="BI1278" i="15"/>
  <c r="BI1398" i="15"/>
  <c r="BH1220" i="15"/>
  <c r="BJ1254" i="15"/>
  <c r="BJ176" i="15"/>
  <c r="BJ1278" i="15"/>
  <c r="BJ1398" i="15"/>
  <c r="BI1220" i="15"/>
  <c r="BK1254" i="15"/>
  <c r="BK176" i="15"/>
  <c r="BK1278" i="15"/>
  <c r="BK1398" i="15"/>
  <c r="BJ1220" i="15"/>
  <c r="BL1254" i="15"/>
  <c r="BL176" i="15"/>
  <c r="BL1278" i="15"/>
  <c r="BL1398" i="15"/>
  <c r="BK1220" i="15"/>
  <c r="BM1254" i="15"/>
  <c r="BM176" i="15"/>
  <c r="BM1278" i="15"/>
  <c r="BM1398" i="15"/>
  <c r="BL1220" i="15"/>
  <c r="BN1254" i="15"/>
  <c r="BN176" i="15"/>
  <c r="BN1278" i="15"/>
  <c r="BN1398" i="15"/>
  <c r="BM1220" i="15"/>
  <c r="BO1254" i="15"/>
  <c r="BO176" i="15"/>
  <c r="BO1278" i="15"/>
  <c r="BO1398" i="15"/>
  <c r="BN1220" i="15"/>
  <c r="BP1254" i="15"/>
  <c r="BP176" i="15"/>
  <c r="BP1278" i="15"/>
  <c r="BP1398" i="15"/>
  <c r="BO1220" i="15"/>
  <c r="BQ1254" i="15"/>
  <c r="BQ176" i="15"/>
  <c r="BQ1278" i="15"/>
  <c r="BQ1398" i="15"/>
  <c r="BP1220" i="15"/>
  <c r="BR1254" i="15"/>
  <c r="BR176" i="15"/>
  <c r="BR1278" i="15"/>
  <c r="BR1398" i="15"/>
  <c r="BQ1220" i="15"/>
  <c r="BS1254" i="15"/>
  <c r="BS176" i="15"/>
  <c r="BS1278" i="15"/>
  <c r="BS1398" i="15"/>
  <c r="BR1220" i="15"/>
  <c r="BT1254" i="15"/>
  <c r="BT176" i="15"/>
  <c r="BT1278" i="15"/>
  <c r="BT1398" i="15"/>
  <c r="BS1220" i="15"/>
  <c r="BU1254" i="15"/>
  <c r="BU176" i="15"/>
  <c r="BU1278" i="15"/>
  <c r="BU1398" i="15"/>
  <c r="BT1220" i="15"/>
  <c r="BV1254" i="15"/>
  <c r="BV176" i="15"/>
  <c r="BV1278" i="15"/>
  <c r="BV1398" i="15"/>
  <c r="BU1220" i="15"/>
  <c r="BW1254" i="15"/>
  <c r="BW176" i="15"/>
  <c r="BW1278" i="15"/>
  <c r="BW1398" i="15"/>
  <c r="BV1220" i="15"/>
  <c r="BX1254" i="15"/>
  <c r="BX176" i="15"/>
  <c r="BX1278" i="15"/>
  <c r="BX1398" i="15"/>
  <c r="BW1220" i="15"/>
  <c r="BY1254" i="15"/>
  <c r="BY176" i="15"/>
  <c r="BY1278" i="15"/>
  <c r="BY1398" i="15"/>
  <c r="BX1220" i="15"/>
  <c r="BZ1254" i="15"/>
  <c r="BZ176" i="15"/>
  <c r="BZ1278" i="15"/>
  <c r="BZ1398" i="15"/>
  <c r="BY1220" i="15"/>
  <c r="CA1254" i="15"/>
  <c r="CA176" i="15"/>
  <c r="CA1278" i="15"/>
  <c r="CA1398" i="15"/>
  <c r="BZ1220" i="15"/>
  <c r="CB1254" i="15"/>
  <c r="CB176" i="15"/>
  <c r="CB1278" i="15"/>
  <c r="CB1398" i="15"/>
  <c r="CA1220" i="15"/>
  <c r="CC1254" i="15"/>
  <c r="CC176" i="15"/>
  <c r="CC1278" i="15"/>
  <c r="CC1398" i="15"/>
  <c r="CB1220" i="15"/>
  <c r="CD1254" i="15"/>
  <c r="CD176" i="15"/>
  <c r="CD1278" i="15"/>
  <c r="CD1398" i="15"/>
  <c r="CC1220" i="15"/>
  <c r="CE1254" i="15"/>
  <c r="CE176" i="15"/>
  <c r="CE1278" i="15"/>
  <c r="CE1398" i="15"/>
  <c r="CD1220" i="15"/>
  <c r="CF1254" i="15"/>
  <c r="CF176" i="15"/>
  <c r="CF1278" i="15"/>
  <c r="CF1398" i="15"/>
  <c r="CE1220" i="15"/>
  <c r="CG1254" i="15"/>
  <c r="CG176" i="15"/>
  <c r="CG1278" i="15"/>
  <c r="CG1398" i="15"/>
  <c r="CF1220" i="15"/>
  <c r="CH1254" i="15"/>
  <c r="CH176" i="15"/>
  <c r="CH1278" i="15"/>
  <c r="CH1398" i="15"/>
  <c r="CG1220" i="15"/>
  <c r="CI1254" i="15"/>
  <c r="CI176" i="15"/>
  <c r="CI1278" i="15"/>
  <c r="CI1398" i="15"/>
  <c r="CH1220" i="15"/>
  <c r="CJ1254" i="15"/>
  <c r="CJ176" i="15"/>
  <c r="CJ1278" i="15"/>
  <c r="CJ1398" i="15"/>
  <c r="CI1220" i="15"/>
  <c r="CK1254" i="15"/>
  <c r="CK176" i="15"/>
  <c r="CK1278" i="15"/>
  <c r="CK1398" i="15"/>
  <c r="CJ1220" i="15"/>
  <c r="CL1254" i="15"/>
  <c r="CL176" i="15"/>
  <c r="CL1278" i="15"/>
  <c r="CL1398" i="15"/>
  <c r="CK1220" i="15"/>
  <c r="CM1254" i="15"/>
  <c r="CM176" i="15"/>
  <c r="CM1278" i="15"/>
  <c r="CM1398" i="15"/>
  <c r="CL1220" i="15"/>
  <c r="CN1254" i="15"/>
  <c r="CN176" i="15"/>
  <c r="CN1278" i="15"/>
  <c r="CN1398" i="15"/>
  <c r="CM1220" i="15"/>
  <c r="CO1254" i="15"/>
  <c r="CO176" i="15"/>
  <c r="CO1278" i="15"/>
  <c r="CO1398" i="15"/>
  <c r="CN1220" i="15"/>
  <c r="CP1254" i="15"/>
  <c r="CP176" i="15"/>
  <c r="CP1278" i="15"/>
  <c r="CP1398" i="15"/>
  <c r="CO1220" i="15"/>
  <c r="CQ1254" i="15"/>
  <c r="CQ176" i="15"/>
  <c r="CQ1278" i="15"/>
  <c r="CQ1398" i="15"/>
  <c r="CP1220" i="15"/>
  <c r="CR1254" i="15"/>
  <c r="CR176" i="15"/>
  <c r="CR1278" i="15"/>
  <c r="CR1398" i="15"/>
  <c r="CQ1220" i="15"/>
  <c r="CS1254" i="15"/>
  <c r="CS176" i="15"/>
  <c r="CS1278" i="15"/>
  <c r="CS1398" i="15"/>
  <c r="CR1220" i="15"/>
  <c r="CT1254" i="15"/>
  <c r="CT176" i="15"/>
  <c r="CT1278" i="15"/>
  <c r="CT1398" i="15"/>
  <c r="CS1220" i="15"/>
  <c r="CU1254" i="15"/>
  <c r="CU176" i="15"/>
  <c r="CU1278" i="15"/>
  <c r="CU1398" i="15"/>
  <c r="CT1220" i="15"/>
  <c r="CV1254" i="15"/>
  <c r="CV176" i="15"/>
  <c r="CV1278" i="15"/>
  <c r="CV1398" i="15"/>
  <c r="CU1220" i="15"/>
  <c r="CW1254" i="15"/>
  <c r="CW176" i="15"/>
  <c r="CW1278" i="15"/>
  <c r="CW1398" i="15"/>
  <c r="CV1220" i="15"/>
  <c r="CX1254" i="15"/>
  <c r="CX176" i="15"/>
  <c r="CX1278" i="15"/>
  <c r="CX1398" i="15"/>
  <c r="CW1220" i="15"/>
  <c r="CY1254" i="15"/>
  <c r="CY176" i="15"/>
  <c r="CY1278" i="15"/>
  <c r="CY1398" i="15"/>
  <c r="CX1220" i="15"/>
  <c r="CZ1254" i="15"/>
  <c r="CZ176" i="15"/>
  <c r="CZ1278" i="15"/>
  <c r="CZ1398" i="15"/>
  <c r="CY1220" i="15"/>
  <c r="DA1254" i="15"/>
  <c r="DA176" i="15"/>
  <c r="DA1278" i="15"/>
  <c r="DA1398" i="15"/>
  <c r="CZ1220" i="15"/>
  <c r="DB1254" i="15"/>
  <c r="DB176" i="15"/>
  <c r="DB1278" i="15"/>
  <c r="DB1398" i="15"/>
  <c r="DA1220" i="15"/>
  <c r="DC1254" i="15"/>
  <c r="DC176" i="15"/>
  <c r="DC1278" i="15"/>
  <c r="DC1398" i="15"/>
  <c r="DB1220" i="15"/>
  <c r="DD1254" i="15"/>
  <c r="DD176" i="15"/>
  <c r="DD1278" i="15"/>
  <c r="DD1398" i="15"/>
  <c r="DC1220" i="15"/>
  <c r="DE1254" i="15"/>
  <c r="DE176" i="15"/>
  <c r="DE1278" i="15"/>
  <c r="DE1398" i="15"/>
  <c r="DD1220" i="15"/>
  <c r="DF1254" i="15"/>
  <c r="DF176" i="15"/>
  <c r="DF1278" i="15"/>
  <c r="DF1398" i="15"/>
  <c r="DE1220" i="15"/>
  <c r="DG1254" i="15"/>
  <c r="DG176" i="15"/>
  <c r="DG1278" i="15"/>
  <c r="DG1398" i="15"/>
  <c r="DF1220" i="15"/>
  <c r="DH1254" i="15"/>
  <c r="DH176" i="15"/>
  <c r="DH1278" i="15"/>
  <c r="DH1398" i="15"/>
  <c r="DG1220" i="15"/>
  <c r="DI1254" i="15"/>
  <c r="DI176" i="15"/>
  <c r="DI1278" i="15"/>
  <c r="DI1398" i="15"/>
  <c r="DH1220" i="15"/>
  <c r="DJ1254" i="15"/>
  <c r="DJ176" i="15"/>
  <c r="DJ1278" i="15"/>
  <c r="DJ1398" i="15"/>
  <c r="DI1220" i="15"/>
  <c r="DK1254" i="15"/>
  <c r="DK176" i="15"/>
  <c r="DK1278" i="15"/>
  <c r="DK1398" i="15"/>
  <c r="DJ1220" i="15"/>
  <c r="DL1254" i="15"/>
  <c r="DL176" i="15"/>
  <c r="DL1278" i="15"/>
  <c r="DL1398" i="15"/>
  <c r="DK1220" i="15"/>
  <c r="DM1254" i="15"/>
  <c r="DM176" i="15"/>
  <c r="DM1278" i="15"/>
  <c r="DM1398" i="15"/>
  <c r="DL1220" i="15"/>
  <c r="DN1254" i="15"/>
  <c r="DN176" i="15"/>
  <c r="DN1278" i="15"/>
  <c r="DN1398" i="15"/>
  <c r="DM1220" i="15"/>
  <c r="DO1254" i="15"/>
  <c r="DO176" i="15"/>
  <c r="DO1278" i="15"/>
  <c r="DO1398" i="15"/>
  <c r="DN1220" i="15"/>
  <c r="DP1254" i="15"/>
  <c r="DP176" i="15"/>
  <c r="DP1278" i="15"/>
  <c r="DP1398" i="15"/>
  <c r="DO1220" i="15"/>
  <c r="DQ1254" i="15"/>
  <c r="DQ176" i="15"/>
  <c r="DQ1278" i="15"/>
  <c r="DQ1398" i="15"/>
  <c r="DP1220" i="15"/>
  <c r="DR1254" i="15"/>
  <c r="DR176" i="15"/>
  <c r="DR1278" i="15"/>
  <c r="DR1398" i="15"/>
  <c r="DQ1220" i="15"/>
  <c r="DS1254" i="15"/>
  <c r="DS176" i="15"/>
  <c r="DS1278" i="15"/>
  <c r="DS1398" i="15"/>
  <c r="DR1220" i="15"/>
  <c r="DT1254" i="15"/>
  <c r="DT176" i="15"/>
  <c r="DT1278" i="15"/>
  <c r="DT1398" i="15"/>
  <c r="DS1220" i="15"/>
  <c r="DU1254" i="15"/>
  <c r="DU176" i="15"/>
  <c r="DU1278" i="15"/>
  <c r="DU1398" i="15"/>
  <c r="DT1220" i="15"/>
  <c r="DV1254" i="15"/>
  <c r="DV176" i="15"/>
  <c r="DV1278" i="15"/>
  <c r="DV1398" i="15"/>
  <c r="DU1220" i="15"/>
  <c r="DW1254" i="15"/>
  <c r="DW176" i="15"/>
  <c r="DW1278" i="15"/>
  <c r="DW1398" i="15"/>
  <c r="DV1220" i="15"/>
  <c r="DX1254" i="15"/>
  <c r="DX176" i="15"/>
  <c r="DX1278" i="15"/>
  <c r="DX1398" i="15"/>
  <c r="DW1220" i="15"/>
  <c r="DY1254" i="15"/>
  <c r="DY176" i="15"/>
  <c r="DY1278" i="15"/>
  <c r="DY1398" i="15"/>
  <c r="G1398" i="15"/>
  <c r="N81" i="17"/>
  <c r="N92" i="17"/>
  <c r="N93" i="17"/>
  <c r="N52" i="17"/>
  <c r="E1398" i="15"/>
  <c r="F1398" i="15"/>
  <c r="J1424" i="15"/>
  <c r="K1424" i="15"/>
  <c r="L1424" i="15"/>
  <c r="M1424" i="15"/>
  <c r="N1424" i="15"/>
  <c r="O1424" i="15"/>
  <c r="P1424" i="15"/>
  <c r="Q1424" i="15"/>
  <c r="R1424" i="15"/>
  <c r="S1424" i="15"/>
  <c r="T1424" i="15"/>
  <c r="U1424" i="15"/>
  <c r="V1424" i="15"/>
  <c r="W1424" i="15"/>
  <c r="X1424" i="15"/>
  <c r="Y1424" i="15"/>
  <c r="Z1424" i="15"/>
  <c r="AA1424" i="15"/>
  <c r="AB1424" i="15"/>
  <c r="AC1424" i="15"/>
  <c r="AD1424" i="15"/>
  <c r="AE1424" i="15"/>
  <c r="AF1424" i="15"/>
  <c r="AG1424" i="15"/>
  <c r="AH1424" i="15"/>
  <c r="AI1424" i="15"/>
  <c r="AJ1424" i="15"/>
  <c r="AK1424" i="15"/>
  <c r="AL1424" i="15"/>
  <c r="AM1424" i="15"/>
  <c r="AN1424" i="15"/>
  <c r="AO1424" i="15"/>
  <c r="AP1424" i="15"/>
  <c r="AQ1424" i="15"/>
  <c r="AR1424" i="15"/>
  <c r="AS1424" i="15"/>
  <c r="AT1424" i="15"/>
  <c r="AU1424" i="15"/>
  <c r="AV1424" i="15"/>
  <c r="AW1424" i="15"/>
  <c r="AX1424" i="15"/>
  <c r="AY1424" i="15"/>
  <c r="AZ1424" i="15"/>
  <c r="BA1424" i="15"/>
  <c r="BB1424" i="15"/>
  <c r="BC1424" i="15"/>
  <c r="BD1424" i="15"/>
  <c r="BE1424" i="15"/>
  <c r="BF1424" i="15"/>
  <c r="BG1424" i="15"/>
  <c r="BH1424" i="15"/>
  <c r="BI1424" i="15"/>
  <c r="BJ1424" i="15"/>
  <c r="BK1424" i="15"/>
  <c r="BL1424" i="15"/>
  <c r="BM1424" i="15"/>
  <c r="BN1424" i="15"/>
  <c r="BO1424" i="15"/>
  <c r="BP1424" i="15"/>
  <c r="BQ1424" i="15"/>
  <c r="BR1424" i="15"/>
  <c r="BS1424" i="15"/>
  <c r="BT1424" i="15"/>
  <c r="BU1424" i="15"/>
  <c r="BV1424" i="15"/>
  <c r="BW1424" i="15"/>
  <c r="BX1424" i="15"/>
  <c r="BY1424" i="15"/>
  <c r="BZ1424" i="15"/>
  <c r="CA1424" i="15"/>
  <c r="CB1424" i="15"/>
  <c r="CC1424" i="15"/>
  <c r="CD1424" i="15"/>
  <c r="CE1424" i="15"/>
  <c r="CF1424" i="15"/>
  <c r="CG1424" i="15"/>
  <c r="CH1424" i="15"/>
  <c r="CI1424" i="15"/>
  <c r="CJ1424" i="15"/>
  <c r="CK1424" i="15"/>
  <c r="CL1424" i="15"/>
  <c r="CM1424" i="15"/>
  <c r="CN1424" i="15"/>
  <c r="CO1424" i="15"/>
  <c r="CP1424" i="15"/>
  <c r="CQ1424" i="15"/>
  <c r="CR1424" i="15"/>
  <c r="CS1424" i="15"/>
  <c r="CT1424" i="15"/>
  <c r="CU1424" i="15"/>
  <c r="CV1424" i="15"/>
  <c r="CW1424" i="15"/>
  <c r="CX1424" i="15"/>
  <c r="CY1424" i="15"/>
  <c r="CZ1424" i="15"/>
  <c r="DA1424" i="15"/>
  <c r="DB1424" i="15"/>
  <c r="DC1424" i="15"/>
  <c r="DD1424" i="15"/>
  <c r="DE1424" i="15"/>
  <c r="DF1424" i="15"/>
  <c r="DG1424" i="15"/>
  <c r="DH1424" i="15"/>
  <c r="DI1424" i="15"/>
  <c r="DJ1424" i="15"/>
  <c r="DK1424" i="15"/>
  <c r="DL1424" i="15"/>
  <c r="DM1424" i="15"/>
  <c r="DN1424" i="15"/>
  <c r="DO1424" i="15"/>
  <c r="DP1424" i="15"/>
  <c r="DQ1424" i="15"/>
  <c r="DR1424" i="15"/>
  <c r="DS1424" i="15"/>
  <c r="DT1424" i="15"/>
  <c r="DU1424" i="15"/>
  <c r="DV1424" i="15"/>
  <c r="DW1424" i="15"/>
  <c r="DX1424" i="15"/>
  <c r="DY1424" i="15"/>
  <c r="E1424" i="15"/>
  <c r="F1424" i="15"/>
  <c r="D1451" i="15"/>
  <c r="E1451" i="15"/>
  <c r="F1451" i="15"/>
  <c r="I1451" i="15"/>
  <c r="J1255" i="15"/>
  <c r="J177" i="15"/>
  <c r="J1279" i="15"/>
  <c r="J1399" i="15"/>
  <c r="E1255" i="15"/>
  <c r="K1255" i="15"/>
  <c r="K177" i="15"/>
  <c r="K1279" i="15"/>
  <c r="K1399" i="15"/>
  <c r="J1221" i="15"/>
  <c r="L1255" i="15"/>
  <c r="L177" i="15"/>
  <c r="L1279" i="15"/>
  <c r="L1399" i="15"/>
  <c r="K1221" i="15"/>
  <c r="M1255" i="15"/>
  <c r="M177" i="15"/>
  <c r="M1279" i="15"/>
  <c r="M1399" i="15"/>
  <c r="L1221" i="15"/>
  <c r="N1255" i="15"/>
  <c r="N177" i="15"/>
  <c r="N1279" i="15"/>
  <c r="N1399" i="15"/>
  <c r="M1221" i="15"/>
  <c r="O1255" i="15"/>
  <c r="O177" i="15"/>
  <c r="O1279" i="15"/>
  <c r="O1399" i="15"/>
  <c r="N1221" i="15"/>
  <c r="P1255" i="15"/>
  <c r="P177" i="15"/>
  <c r="P1279" i="15"/>
  <c r="P1399" i="15"/>
  <c r="O1221" i="15"/>
  <c r="Q1255" i="15"/>
  <c r="Q177" i="15"/>
  <c r="Q1279" i="15"/>
  <c r="Q1399" i="15"/>
  <c r="P1221" i="15"/>
  <c r="R1255" i="15"/>
  <c r="R177" i="15"/>
  <c r="R1279" i="15"/>
  <c r="R1399" i="15"/>
  <c r="Q1221" i="15"/>
  <c r="S1255" i="15"/>
  <c r="S177" i="15"/>
  <c r="S1279" i="15"/>
  <c r="S1399" i="15"/>
  <c r="R1221" i="15"/>
  <c r="T1255" i="15"/>
  <c r="T177" i="15"/>
  <c r="T1279" i="15"/>
  <c r="T1399" i="15"/>
  <c r="S1221" i="15"/>
  <c r="U1255" i="15"/>
  <c r="U177" i="15"/>
  <c r="U1279" i="15"/>
  <c r="U1399" i="15"/>
  <c r="T1221" i="15"/>
  <c r="V1255" i="15"/>
  <c r="V177" i="15"/>
  <c r="V1279" i="15"/>
  <c r="V1399" i="15"/>
  <c r="U1221" i="15"/>
  <c r="W1255" i="15"/>
  <c r="W177" i="15"/>
  <c r="W1279" i="15"/>
  <c r="W1399" i="15"/>
  <c r="V1221" i="15"/>
  <c r="X1255" i="15"/>
  <c r="X177" i="15"/>
  <c r="X1279" i="15"/>
  <c r="X1399" i="15"/>
  <c r="W1221" i="15"/>
  <c r="Y1255" i="15"/>
  <c r="Y177" i="15"/>
  <c r="Y1279" i="15"/>
  <c r="Y1399" i="15"/>
  <c r="X1221" i="15"/>
  <c r="Z1255" i="15"/>
  <c r="Z177" i="15"/>
  <c r="Z1279" i="15"/>
  <c r="Z1399" i="15"/>
  <c r="Y1221" i="15"/>
  <c r="AA1255" i="15"/>
  <c r="AA177" i="15"/>
  <c r="AA1279" i="15"/>
  <c r="AA1399" i="15"/>
  <c r="Z1221" i="15"/>
  <c r="AB1255" i="15"/>
  <c r="AB177" i="15"/>
  <c r="AB1279" i="15"/>
  <c r="AB1399" i="15"/>
  <c r="AA1221" i="15"/>
  <c r="AC1255" i="15"/>
  <c r="AC177" i="15"/>
  <c r="AC1279" i="15"/>
  <c r="AC1399" i="15"/>
  <c r="AB1221" i="15"/>
  <c r="AD1255" i="15"/>
  <c r="AD177" i="15"/>
  <c r="AD1279" i="15"/>
  <c r="AD1399" i="15"/>
  <c r="AC1221" i="15"/>
  <c r="AE1255" i="15"/>
  <c r="AE177" i="15"/>
  <c r="AE1279" i="15"/>
  <c r="AE1399" i="15"/>
  <c r="AD1221" i="15"/>
  <c r="AF1255" i="15"/>
  <c r="AF177" i="15"/>
  <c r="AF1279" i="15"/>
  <c r="AF1399" i="15"/>
  <c r="AE1221" i="15"/>
  <c r="AG1255" i="15"/>
  <c r="AG177" i="15"/>
  <c r="AG1279" i="15"/>
  <c r="AG1399" i="15"/>
  <c r="AF1221" i="15"/>
  <c r="AH1255" i="15"/>
  <c r="AH177" i="15"/>
  <c r="AH1279" i="15"/>
  <c r="AH1399" i="15"/>
  <c r="AG1221" i="15"/>
  <c r="AI1255" i="15"/>
  <c r="AI177" i="15"/>
  <c r="AI1279" i="15"/>
  <c r="AI1399" i="15"/>
  <c r="AH1221" i="15"/>
  <c r="AJ1255" i="15"/>
  <c r="AJ177" i="15"/>
  <c r="AJ1279" i="15"/>
  <c r="AJ1399" i="15"/>
  <c r="AI1221" i="15"/>
  <c r="AK1255" i="15"/>
  <c r="AK177" i="15"/>
  <c r="AK1279" i="15"/>
  <c r="AK1399" i="15"/>
  <c r="AJ1221" i="15"/>
  <c r="AL1255" i="15"/>
  <c r="AL177" i="15"/>
  <c r="AL1279" i="15"/>
  <c r="AL1399" i="15"/>
  <c r="AK1221" i="15"/>
  <c r="AM1255" i="15"/>
  <c r="AM177" i="15"/>
  <c r="AM1279" i="15"/>
  <c r="AM1399" i="15"/>
  <c r="AL1221" i="15"/>
  <c r="AN1255" i="15"/>
  <c r="AN177" i="15"/>
  <c r="AN1279" i="15"/>
  <c r="AN1399" i="15"/>
  <c r="AM1221" i="15"/>
  <c r="AO1255" i="15"/>
  <c r="AO177" i="15"/>
  <c r="AO1279" i="15"/>
  <c r="AO1399" i="15"/>
  <c r="AN1221" i="15"/>
  <c r="AP1255" i="15"/>
  <c r="AP177" i="15"/>
  <c r="AP1279" i="15"/>
  <c r="AP1399" i="15"/>
  <c r="AO1221" i="15"/>
  <c r="AQ1255" i="15"/>
  <c r="AQ177" i="15"/>
  <c r="AQ1279" i="15"/>
  <c r="AQ1399" i="15"/>
  <c r="AP1221" i="15"/>
  <c r="AR1255" i="15"/>
  <c r="AR177" i="15"/>
  <c r="AR1279" i="15"/>
  <c r="AR1399" i="15"/>
  <c r="AQ1221" i="15"/>
  <c r="AS1255" i="15"/>
  <c r="AS177" i="15"/>
  <c r="AS1279" i="15"/>
  <c r="AS1399" i="15"/>
  <c r="AR1221" i="15"/>
  <c r="AT1255" i="15"/>
  <c r="AT177" i="15"/>
  <c r="AT1279" i="15"/>
  <c r="AT1399" i="15"/>
  <c r="AS1221" i="15"/>
  <c r="AU1255" i="15"/>
  <c r="AU177" i="15"/>
  <c r="AU1279" i="15"/>
  <c r="AU1399" i="15"/>
  <c r="AT1221" i="15"/>
  <c r="AV1255" i="15"/>
  <c r="AV177" i="15"/>
  <c r="AV1279" i="15"/>
  <c r="AV1399" i="15"/>
  <c r="AU1221" i="15"/>
  <c r="AW1255" i="15"/>
  <c r="AW177" i="15"/>
  <c r="AW1279" i="15"/>
  <c r="AW1399" i="15"/>
  <c r="AV1221" i="15"/>
  <c r="AX1255" i="15"/>
  <c r="AX177" i="15"/>
  <c r="AX1279" i="15"/>
  <c r="AX1399" i="15"/>
  <c r="AW1221" i="15"/>
  <c r="AY1255" i="15"/>
  <c r="AY177" i="15"/>
  <c r="AY1279" i="15"/>
  <c r="AY1399" i="15"/>
  <c r="AX1221" i="15"/>
  <c r="AZ1255" i="15"/>
  <c r="AZ177" i="15"/>
  <c r="AZ1279" i="15"/>
  <c r="AZ1399" i="15"/>
  <c r="AY1221" i="15"/>
  <c r="BA1255" i="15"/>
  <c r="BA177" i="15"/>
  <c r="BA1279" i="15"/>
  <c r="BA1399" i="15"/>
  <c r="AZ1221" i="15"/>
  <c r="BB1255" i="15"/>
  <c r="BB177" i="15"/>
  <c r="BB1279" i="15"/>
  <c r="BB1399" i="15"/>
  <c r="BA1221" i="15"/>
  <c r="BC1255" i="15"/>
  <c r="BC177" i="15"/>
  <c r="BC1279" i="15"/>
  <c r="BC1399" i="15"/>
  <c r="BB1221" i="15"/>
  <c r="BD1255" i="15"/>
  <c r="BD177" i="15"/>
  <c r="BD1279" i="15"/>
  <c r="BD1399" i="15"/>
  <c r="BC1221" i="15"/>
  <c r="BE1255" i="15"/>
  <c r="BE177" i="15"/>
  <c r="BE1279" i="15"/>
  <c r="BE1399" i="15"/>
  <c r="BD1221" i="15"/>
  <c r="BF1255" i="15"/>
  <c r="BF177" i="15"/>
  <c r="BF1279" i="15"/>
  <c r="BF1399" i="15"/>
  <c r="BE1221" i="15"/>
  <c r="BG1255" i="15"/>
  <c r="BG177" i="15"/>
  <c r="BG1279" i="15"/>
  <c r="BG1399" i="15"/>
  <c r="BF1221" i="15"/>
  <c r="BH1255" i="15"/>
  <c r="BH177" i="15"/>
  <c r="BH1279" i="15"/>
  <c r="BH1399" i="15"/>
  <c r="BG1221" i="15"/>
  <c r="BI1255" i="15"/>
  <c r="BI177" i="15"/>
  <c r="BI1279" i="15"/>
  <c r="BI1399" i="15"/>
  <c r="BH1221" i="15"/>
  <c r="BJ1255" i="15"/>
  <c r="BJ177" i="15"/>
  <c r="BJ1279" i="15"/>
  <c r="BJ1399" i="15"/>
  <c r="BI1221" i="15"/>
  <c r="BK1255" i="15"/>
  <c r="BK177" i="15"/>
  <c r="BK1279" i="15"/>
  <c r="BK1399" i="15"/>
  <c r="BJ1221" i="15"/>
  <c r="BL1255" i="15"/>
  <c r="BL177" i="15"/>
  <c r="BL1279" i="15"/>
  <c r="BL1399" i="15"/>
  <c r="BK1221" i="15"/>
  <c r="BM1255" i="15"/>
  <c r="BM177" i="15"/>
  <c r="BM1279" i="15"/>
  <c r="BM1399" i="15"/>
  <c r="BL1221" i="15"/>
  <c r="BN1255" i="15"/>
  <c r="BN177" i="15"/>
  <c r="BN1279" i="15"/>
  <c r="BN1399" i="15"/>
  <c r="BM1221" i="15"/>
  <c r="BO1255" i="15"/>
  <c r="BO177" i="15"/>
  <c r="BO1279" i="15"/>
  <c r="BO1399" i="15"/>
  <c r="BN1221" i="15"/>
  <c r="BP1255" i="15"/>
  <c r="BP177" i="15"/>
  <c r="BP1279" i="15"/>
  <c r="BP1399" i="15"/>
  <c r="BO1221" i="15"/>
  <c r="BQ1255" i="15"/>
  <c r="BQ177" i="15"/>
  <c r="BQ1279" i="15"/>
  <c r="BQ1399" i="15"/>
  <c r="BP1221" i="15"/>
  <c r="BR1255" i="15"/>
  <c r="BR177" i="15"/>
  <c r="BR1279" i="15"/>
  <c r="BR1399" i="15"/>
  <c r="BQ1221" i="15"/>
  <c r="BS1255" i="15"/>
  <c r="BS177" i="15"/>
  <c r="BS1279" i="15"/>
  <c r="BS1399" i="15"/>
  <c r="BR1221" i="15"/>
  <c r="BT1255" i="15"/>
  <c r="BT177" i="15"/>
  <c r="BT1279" i="15"/>
  <c r="BT1399" i="15"/>
  <c r="BS1221" i="15"/>
  <c r="BU1255" i="15"/>
  <c r="BU177" i="15"/>
  <c r="BU1279" i="15"/>
  <c r="BU1399" i="15"/>
  <c r="BT1221" i="15"/>
  <c r="BV1255" i="15"/>
  <c r="BV177" i="15"/>
  <c r="BV1279" i="15"/>
  <c r="BV1399" i="15"/>
  <c r="BU1221" i="15"/>
  <c r="BW1255" i="15"/>
  <c r="BW177" i="15"/>
  <c r="BW1279" i="15"/>
  <c r="BW1399" i="15"/>
  <c r="BV1221" i="15"/>
  <c r="BX1255" i="15"/>
  <c r="BX177" i="15"/>
  <c r="BX1279" i="15"/>
  <c r="BX1399" i="15"/>
  <c r="BW1221" i="15"/>
  <c r="BY1255" i="15"/>
  <c r="BY177" i="15"/>
  <c r="BY1279" i="15"/>
  <c r="BY1399" i="15"/>
  <c r="BX1221" i="15"/>
  <c r="BZ1255" i="15"/>
  <c r="BZ177" i="15"/>
  <c r="BZ1279" i="15"/>
  <c r="BZ1399" i="15"/>
  <c r="BY1221" i="15"/>
  <c r="CA1255" i="15"/>
  <c r="CA177" i="15"/>
  <c r="CA1279" i="15"/>
  <c r="CA1399" i="15"/>
  <c r="BZ1221" i="15"/>
  <c r="CB1255" i="15"/>
  <c r="CB177" i="15"/>
  <c r="CB1279" i="15"/>
  <c r="CB1399" i="15"/>
  <c r="CA1221" i="15"/>
  <c r="CC1255" i="15"/>
  <c r="CC177" i="15"/>
  <c r="CC1279" i="15"/>
  <c r="CC1399" i="15"/>
  <c r="CB1221" i="15"/>
  <c r="CD1255" i="15"/>
  <c r="CD177" i="15"/>
  <c r="CD1279" i="15"/>
  <c r="CD1399" i="15"/>
  <c r="CC1221" i="15"/>
  <c r="CE1255" i="15"/>
  <c r="CE177" i="15"/>
  <c r="CE1279" i="15"/>
  <c r="CE1399" i="15"/>
  <c r="CD1221" i="15"/>
  <c r="CF1255" i="15"/>
  <c r="CF177" i="15"/>
  <c r="CF1279" i="15"/>
  <c r="CF1399" i="15"/>
  <c r="CE1221" i="15"/>
  <c r="CG1255" i="15"/>
  <c r="CG177" i="15"/>
  <c r="CG1279" i="15"/>
  <c r="CG1399" i="15"/>
  <c r="CF1221" i="15"/>
  <c r="CH1255" i="15"/>
  <c r="CH177" i="15"/>
  <c r="CH1279" i="15"/>
  <c r="CH1399" i="15"/>
  <c r="CG1221" i="15"/>
  <c r="CI1255" i="15"/>
  <c r="CI177" i="15"/>
  <c r="CI1279" i="15"/>
  <c r="CI1399" i="15"/>
  <c r="CH1221" i="15"/>
  <c r="CJ1255" i="15"/>
  <c r="CJ177" i="15"/>
  <c r="CJ1279" i="15"/>
  <c r="CJ1399" i="15"/>
  <c r="CI1221" i="15"/>
  <c r="CK1255" i="15"/>
  <c r="CK177" i="15"/>
  <c r="CK1279" i="15"/>
  <c r="CK1399" i="15"/>
  <c r="CJ1221" i="15"/>
  <c r="CL1255" i="15"/>
  <c r="CL177" i="15"/>
  <c r="CL1279" i="15"/>
  <c r="CL1399" i="15"/>
  <c r="CK1221" i="15"/>
  <c r="CM1255" i="15"/>
  <c r="CM177" i="15"/>
  <c r="CM1279" i="15"/>
  <c r="CM1399" i="15"/>
  <c r="CL1221" i="15"/>
  <c r="CN1255" i="15"/>
  <c r="CN177" i="15"/>
  <c r="CN1279" i="15"/>
  <c r="CN1399" i="15"/>
  <c r="CM1221" i="15"/>
  <c r="CO1255" i="15"/>
  <c r="CO177" i="15"/>
  <c r="CO1279" i="15"/>
  <c r="CO1399" i="15"/>
  <c r="CN1221" i="15"/>
  <c r="CP1255" i="15"/>
  <c r="CP177" i="15"/>
  <c r="CP1279" i="15"/>
  <c r="CP1399" i="15"/>
  <c r="CO1221" i="15"/>
  <c r="CQ1255" i="15"/>
  <c r="CQ177" i="15"/>
  <c r="CQ1279" i="15"/>
  <c r="CQ1399" i="15"/>
  <c r="CP1221" i="15"/>
  <c r="CR1255" i="15"/>
  <c r="CR177" i="15"/>
  <c r="CR1279" i="15"/>
  <c r="CR1399" i="15"/>
  <c r="CQ1221" i="15"/>
  <c r="CS1255" i="15"/>
  <c r="CS177" i="15"/>
  <c r="CS1279" i="15"/>
  <c r="CS1399" i="15"/>
  <c r="CR1221" i="15"/>
  <c r="CT1255" i="15"/>
  <c r="CT177" i="15"/>
  <c r="CT1279" i="15"/>
  <c r="CT1399" i="15"/>
  <c r="CS1221" i="15"/>
  <c r="CU1255" i="15"/>
  <c r="CU177" i="15"/>
  <c r="CU1279" i="15"/>
  <c r="CU1399" i="15"/>
  <c r="CT1221" i="15"/>
  <c r="CV1255" i="15"/>
  <c r="CV177" i="15"/>
  <c r="CV1279" i="15"/>
  <c r="CV1399" i="15"/>
  <c r="CU1221" i="15"/>
  <c r="CW1255" i="15"/>
  <c r="CW177" i="15"/>
  <c r="CW1279" i="15"/>
  <c r="CW1399" i="15"/>
  <c r="CV1221" i="15"/>
  <c r="CX1255" i="15"/>
  <c r="CX177" i="15"/>
  <c r="CX1279" i="15"/>
  <c r="CX1399" i="15"/>
  <c r="CW1221" i="15"/>
  <c r="CY1255" i="15"/>
  <c r="CY177" i="15"/>
  <c r="CY1279" i="15"/>
  <c r="CY1399" i="15"/>
  <c r="CX1221" i="15"/>
  <c r="CZ1255" i="15"/>
  <c r="CZ177" i="15"/>
  <c r="CZ1279" i="15"/>
  <c r="CZ1399" i="15"/>
  <c r="CY1221" i="15"/>
  <c r="DA1255" i="15"/>
  <c r="DA177" i="15"/>
  <c r="DA1279" i="15"/>
  <c r="DA1399" i="15"/>
  <c r="CZ1221" i="15"/>
  <c r="DB1255" i="15"/>
  <c r="DB177" i="15"/>
  <c r="DB1279" i="15"/>
  <c r="DB1399" i="15"/>
  <c r="DA1221" i="15"/>
  <c r="DC1255" i="15"/>
  <c r="DC177" i="15"/>
  <c r="DC1279" i="15"/>
  <c r="DC1399" i="15"/>
  <c r="DB1221" i="15"/>
  <c r="DD1255" i="15"/>
  <c r="DD177" i="15"/>
  <c r="DD1279" i="15"/>
  <c r="DD1399" i="15"/>
  <c r="DC1221" i="15"/>
  <c r="DE1255" i="15"/>
  <c r="DE177" i="15"/>
  <c r="DE1279" i="15"/>
  <c r="DE1399" i="15"/>
  <c r="DD1221" i="15"/>
  <c r="DF1255" i="15"/>
  <c r="DF177" i="15"/>
  <c r="DF1279" i="15"/>
  <c r="DF1399" i="15"/>
  <c r="DE1221" i="15"/>
  <c r="DG1255" i="15"/>
  <c r="DG177" i="15"/>
  <c r="DG1279" i="15"/>
  <c r="DG1399" i="15"/>
  <c r="DF1221" i="15"/>
  <c r="DH1255" i="15"/>
  <c r="DH177" i="15"/>
  <c r="DH1279" i="15"/>
  <c r="DH1399" i="15"/>
  <c r="DG1221" i="15"/>
  <c r="DI1255" i="15"/>
  <c r="DI177" i="15"/>
  <c r="DI1279" i="15"/>
  <c r="DI1399" i="15"/>
  <c r="DH1221" i="15"/>
  <c r="DJ1255" i="15"/>
  <c r="DJ177" i="15"/>
  <c r="DJ1279" i="15"/>
  <c r="DJ1399" i="15"/>
  <c r="DI1221" i="15"/>
  <c r="DK1255" i="15"/>
  <c r="DK177" i="15"/>
  <c r="DK1279" i="15"/>
  <c r="DK1399" i="15"/>
  <c r="DJ1221" i="15"/>
  <c r="DL1255" i="15"/>
  <c r="DL177" i="15"/>
  <c r="DL1279" i="15"/>
  <c r="DL1399" i="15"/>
  <c r="DK1221" i="15"/>
  <c r="DM1255" i="15"/>
  <c r="DM177" i="15"/>
  <c r="DM1279" i="15"/>
  <c r="DM1399" i="15"/>
  <c r="DL1221" i="15"/>
  <c r="DN1255" i="15"/>
  <c r="DN177" i="15"/>
  <c r="DN1279" i="15"/>
  <c r="DN1399" i="15"/>
  <c r="DM1221" i="15"/>
  <c r="DO1255" i="15"/>
  <c r="DO177" i="15"/>
  <c r="DO1279" i="15"/>
  <c r="DO1399" i="15"/>
  <c r="DN1221" i="15"/>
  <c r="DP1255" i="15"/>
  <c r="DP177" i="15"/>
  <c r="DP1279" i="15"/>
  <c r="DP1399" i="15"/>
  <c r="DO1221" i="15"/>
  <c r="DQ1255" i="15"/>
  <c r="DQ177" i="15"/>
  <c r="DQ1279" i="15"/>
  <c r="DQ1399" i="15"/>
  <c r="DP1221" i="15"/>
  <c r="DR1255" i="15"/>
  <c r="DR177" i="15"/>
  <c r="DR1279" i="15"/>
  <c r="DR1399" i="15"/>
  <c r="DQ1221" i="15"/>
  <c r="DS1255" i="15"/>
  <c r="DS177" i="15"/>
  <c r="DS1279" i="15"/>
  <c r="DS1399" i="15"/>
  <c r="DR1221" i="15"/>
  <c r="DT1255" i="15"/>
  <c r="DT177" i="15"/>
  <c r="DT1279" i="15"/>
  <c r="DT1399" i="15"/>
  <c r="DS1221" i="15"/>
  <c r="DU1255" i="15"/>
  <c r="DU177" i="15"/>
  <c r="DU1279" i="15"/>
  <c r="DU1399" i="15"/>
  <c r="DT1221" i="15"/>
  <c r="DV1255" i="15"/>
  <c r="DV177" i="15"/>
  <c r="DV1279" i="15"/>
  <c r="DV1399" i="15"/>
  <c r="DU1221" i="15"/>
  <c r="DW1255" i="15"/>
  <c r="DW177" i="15"/>
  <c r="DW1279" i="15"/>
  <c r="DW1399" i="15"/>
  <c r="DV1221" i="15"/>
  <c r="DX1255" i="15"/>
  <c r="DX177" i="15"/>
  <c r="DX1279" i="15"/>
  <c r="DX1399" i="15"/>
  <c r="DW1221" i="15"/>
  <c r="DY1255" i="15"/>
  <c r="DY177" i="15"/>
  <c r="DY1279" i="15"/>
  <c r="DY1399" i="15"/>
  <c r="G1399" i="15"/>
  <c r="O81" i="17"/>
  <c r="O92" i="17"/>
  <c r="O93" i="17"/>
  <c r="O52" i="17"/>
  <c r="E1399" i="15"/>
  <c r="F1399" i="15"/>
  <c r="J1425" i="15"/>
  <c r="K1425" i="15"/>
  <c r="L1425" i="15"/>
  <c r="M1425" i="15"/>
  <c r="N1425" i="15"/>
  <c r="O1425" i="15"/>
  <c r="P1425" i="15"/>
  <c r="Q1425" i="15"/>
  <c r="R1425" i="15"/>
  <c r="S1425" i="15"/>
  <c r="T1425" i="15"/>
  <c r="U1425" i="15"/>
  <c r="V1425" i="15"/>
  <c r="W1425" i="15"/>
  <c r="X1425" i="15"/>
  <c r="Y1425" i="15"/>
  <c r="Z1425" i="15"/>
  <c r="AA1425" i="15"/>
  <c r="AB1425" i="15"/>
  <c r="AC1425" i="15"/>
  <c r="AD1425" i="15"/>
  <c r="AE1425" i="15"/>
  <c r="AF1425" i="15"/>
  <c r="AG1425" i="15"/>
  <c r="AH1425" i="15"/>
  <c r="AI1425" i="15"/>
  <c r="AJ1425" i="15"/>
  <c r="AK1425" i="15"/>
  <c r="AL1425" i="15"/>
  <c r="AM1425" i="15"/>
  <c r="AN1425" i="15"/>
  <c r="AO1425" i="15"/>
  <c r="AP1425" i="15"/>
  <c r="AQ1425" i="15"/>
  <c r="AR1425" i="15"/>
  <c r="AS1425" i="15"/>
  <c r="AT1425" i="15"/>
  <c r="AU1425" i="15"/>
  <c r="AV1425" i="15"/>
  <c r="AW1425" i="15"/>
  <c r="AX1425" i="15"/>
  <c r="AY1425" i="15"/>
  <c r="AZ1425" i="15"/>
  <c r="BA1425" i="15"/>
  <c r="BB1425" i="15"/>
  <c r="BC1425" i="15"/>
  <c r="BD1425" i="15"/>
  <c r="BE1425" i="15"/>
  <c r="BF1425" i="15"/>
  <c r="BG1425" i="15"/>
  <c r="BH1425" i="15"/>
  <c r="BI1425" i="15"/>
  <c r="BJ1425" i="15"/>
  <c r="BK1425" i="15"/>
  <c r="BL1425" i="15"/>
  <c r="BM1425" i="15"/>
  <c r="BN1425" i="15"/>
  <c r="BO1425" i="15"/>
  <c r="BP1425" i="15"/>
  <c r="BQ1425" i="15"/>
  <c r="BR1425" i="15"/>
  <c r="BS1425" i="15"/>
  <c r="BT1425" i="15"/>
  <c r="BU1425" i="15"/>
  <c r="BV1425" i="15"/>
  <c r="BW1425" i="15"/>
  <c r="BX1425" i="15"/>
  <c r="BY1425" i="15"/>
  <c r="BZ1425" i="15"/>
  <c r="CA1425" i="15"/>
  <c r="CB1425" i="15"/>
  <c r="CC1425" i="15"/>
  <c r="CD1425" i="15"/>
  <c r="CE1425" i="15"/>
  <c r="CF1425" i="15"/>
  <c r="CG1425" i="15"/>
  <c r="CH1425" i="15"/>
  <c r="CI1425" i="15"/>
  <c r="CJ1425" i="15"/>
  <c r="CK1425" i="15"/>
  <c r="CL1425" i="15"/>
  <c r="CM1425" i="15"/>
  <c r="CN1425" i="15"/>
  <c r="CO1425" i="15"/>
  <c r="CP1425" i="15"/>
  <c r="CQ1425" i="15"/>
  <c r="CR1425" i="15"/>
  <c r="CS1425" i="15"/>
  <c r="CT1425" i="15"/>
  <c r="CU1425" i="15"/>
  <c r="CV1425" i="15"/>
  <c r="CW1425" i="15"/>
  <c r="CX1425" i="15"/>
  <c r="CY1425" i="15"/>
  <c r="CZ1425" i="15"/>
  <c r="DA1425" i="15"/>
  <c r="DB1425" i="15"/>
  <c r="DC1425" i="15"/>
  <c r="DD1425" i="15"/>
  <c r="DE1425" i="15"/>
  <c r="DF1425" i="15"/>
  <c r="DG1425" i="15"/>
  <c r="DH1425" i="15"/>
  <c r="DI1425" i="15"/>
  <c r="DJ1425" i="15"/>
  <c r="DK1425" i="15"/>
  <c r="DL1425" i="15"/>
  <c r="DM1425" i="15"/>
  <c r="DN1425" i="15"/>
  <c r="DO1425" i="15"/>
  <c r="DP1425" i="15"/>
  <c r="DQ1425" i="15"/>
  <c r="DR1425" i="15"/>
  <c r="DS1425" i="15"/>
  <c r="DT1425" i="15"/>
  <c r="DU1425" i="15"/>
  <c r="DV1425" i="15"/>
  <c r="DW1425" i="15"/>
  <c r="DX1425" i="15"/>
  <c r="DY1425" i="15"/>
  <c r="E1425" i="15"/>
  <c r="F1425" i="15"/>
  <c r="D1452" i="15"/>
  <c r="E1452" i="15"/>
  <c r="F1452" i="15"/>
  <c r="I1452" i="15"/>
  <c r="J1257" i="15"/>
  <c r="J179" i="15"/>
  <c r="J1281" i="15"/>
  <c r="J1401" i="15"/>
  <c r="E1257" i="15"/>
  <c r="K1257" i="15"/>
  <c r="K179" i="15"/>
  <c r="K1281" i="15"/>
  <c r="K1401" i="15"/>
  <c r="J1223" i="15"/>
  <c r="L1257" i="15"/>
  <c r="L179" i="15"/>
  <c r="L1281" i="15"/>
  <c r="L1401" i="15"/>
  <c r="K1223" i="15"/>
  <c r="M1257" i="15"/>
  <c r="M179" i="15"/>
  <c r="M1281" i="15"/>
  <c r="M1401" i="15"/>
  <c r="L1223" i="15"/>
  <c r="N1257" i="15"/>
  <c r="N179" i="15"/>
  <c r="N1281" i="15"/>
  <c r="N1401" i="15"/>
  <c r="M1223" i="15"/>
  <c r="O1257" i="15"/>
  <c r="O179" i="15"/>
  <c r="O1281" i="15"/>
  <c r="O1401" i="15"/>
  <c r="N1223" i="15"/>
  <c r="P1257" i="15"/>
  <c r="P179" i="15"/>
  <c r="P1281" i="15"/>
  <c r="P1401" i="15"/>
  <c r="O1223" i="15"/>
  <c r="Q1257" i="15"/>
  <c r="Q179" i="15"/>
  <c r="Q1281" i="15"/>
  <c r="Q1401" i="15"/>
  <c r="P1223" i="15"/>
  <c r="R1257" i="15"/>
  <c r="R179" i="15"/>
  <c r="R1281" i="15"/>
  <c r="R1401" i="15"/>
  <c r="Q1223" i="15"/>
  <c r="S1257" i="15"/>
  <c r="S179" i="15"/>
  <c r="S1281" i="15"/>
  <c r="S1401" i="15"/>
  <c r="R1223" i="15"/>
  <c r="T1257" i="15"/>
  <c r="T179" i="15"/>
  <c r="T1281" i="15"/>
  <c r="T1401" i="15"/>
  <c r="S1223" i="15"/>
  <c r="U1257" i="15"/>
  <c r="U179" i="15"/>
  <c r="U1281" i="15"/>
  <c r="U1401" i="15"/>
  <c r="T1223" i="15"/>
  <c r="V1257" i="15"/>
  <c r="V179" i="15"/>
  <c r="V1281" i="15"/>
  <c r="V1401" i="15"/>
  <c r="U1223" i="15"/>
  <c r="W1257" i="15"/>
  <c r="W179" i="15"/>
  <c r="W1281" i="15"/>
  <c r="W1401" i="15"/>
  <c r="V1223" i="15"/>
  <c r="X1257" i="15"/>
  <c r="X179" i="15"/>
  <c r="X1281" i="15"/>
  <c r="X1401" i="15"/>
  <c r="W1223" i="15"/>
  <c r="Y1257" i="15"/>
  <c r="Y179" i="15"/>
  <c r="Y1281" i="15"/>
  <c r="Y1401" i="15"/>
  <c r="X1223" i="15"/>
  <c r="Z1257" i="15"/>
  <c r="Z179" i="15"/>
  <c r="Z1281" i="15"/>
  <c r="Z1401" i="15"/>
  <c r="Y1223" i="15"/>
  <c r="AA1257" i="15"/>
  <c r="AA179" i="15"/>
  <c r="AA1281" i="15"/>
  <c r="AA1401" i="15"/>
  <c r="Z1223" i="15"/>
  <c r="AB1257" i="15"/>
  <c r="AB179" i="15"/>
  <c r="AB1281" i="15"/>
  <c r="AB1401" i="15"/>
  <c r="AA1223" i="15"/>
  <c r="AC1257" i="15"/>
  <c r="AC179" i="15"/>
  <c r="AC1281" i="15"/>
  <c r="AC1401" i="15"/>
  <c r="AB1223" i="15"/>
  <c r="AD1257" i="15"/>
  <c r="AD179" i="15"/>
  <c r="AD1281" i="15"/>
  <c r="AD1401" i="15"/>
  <c r="AC1223" i="15"/>
  <c r="AE1257" i="15"/>
  <c r="AE179" i="15"/>
  <c r="AE1281" i="15"/>
  <c r="AE1401" i="15"/>
  <c r="AD1223" i="15"/>
  <c r="AF1257" i="15"/>
  <c r="AF179" i="15"/>
  <c r="AF1281" i="15"/>
  <c r="AF1401" i="15"/>
  <c r="AE1223" i="15"/>
  <c r="AG1257" i="15"/>
  <c r="AG179" i="15"/>
  <c r="AG1281" i="15"/>
  <c r="AG1401" i="15"/>
  <c r="AF1223" i="15"/>
  <c r="AH1257" i="15"/>
  <c r="AH179" i="15"/>
  <c r="AH1281" i="15"/>
  <c r="AH1401" i="15"/>
  <c r="AG1223" i="15"/>
  <c r="AI1257" i="15"/>
  <c r="AI179" i="15"/>
  <c r="AI1281" i="15"/>
  <c r="AI1401" i="15"/>
  <c r="AH1223" i="15"/>
  <c r="AJ1257" i="15"/>
  <c r="AJ179" i="15"/>
  <c r="AJ1281" i="15"/>
  <c r="AJ1401" i="15"/>
  <c r="AI1223" i="15"/>
  <c r="AK1257" i="15"/>
  <c r="AK179" i="15"/>
  <c r="AK1281" i="15"/>
  <c r="AK1401" i="15"/>
  <c r="AJ1223" i="15"/>
  <c r="AL1257" i="15"/>
  <c r="AL179" i="15"/>
  <c r="AL1281" i="15"/>
  <c r="AL1401" i="15"/>
  <c r="AK1223" i="15"/>
  <c r="AM1257" i="15"/>
  <c r="AM179" i="15"/>
  <c r="AM1281" i="15"/>
  <c r="AM1401" i="15"/>
  <c r="AL1223" i="15"/>
  <c r="AN1257" i="15"/>
  <c r="AN179" i="15"/>
  <c r="AN1281" i="15"/>
  <c r="AN1401" i="15"/>
  <c r="AM1223" i="15"/>
  <c r="AO1257" i="15"/>
  <c r="AO179" i="15"/>
  <c r="AO1281" i="15"/>
  <c r="AO1401" i="15"/>
  <c r="AN1223" i="15"/>
  <c r="AP1257" i="15"/>
  <c r="AP179" i="15"/>
  <c r="AP1281" i="15"/>
  <c r="AP1401" i="15"/>
  <c r="AO1223" i="15"/>
  <c r="AQ1257" i="15"/>
  <c r="AQ179" i="15"/>
  <c r="AQ1281" i="15"/>
  <c r="AQ1401" i="15"/>
  <c r="AP1223" i="15"/>
  <c r="AR1257" i="15"/>
  <c r="AR179" i="15"/>
  <c r="AR1281" i="15"/>
  <c r="AR1401" i="15"/>
  <c r="AQ1223" i="15"/>
  <c r="AS1257" i="15"/>
  <c r="AS179" i="15"/>
  <c r="AS1281" i="15"/>
  <c r="AS1401" i="15"/>
  <c r="AR1223" i="15"/>
  <c r="AT1257" i="15"/>
  <c r="AT179" i="15"/>
  <c r="AT1281" i="15"/>
  <c r="AT1401" i="15"/>
  <c r="AS1223" i="15"/>
  <c r="AU1257" i="15"/>
  <c r="AU179" i="15"/>
  <c r="AU1281" i="15"/>
  <c r="AU1401" i="15"/>
  <c r="AT1223" i="15"/>
  <c r="AV1257" i="15"/>
  <c r="AV179" i="15"/>
  <c r="AV1281" i="15"/>
  <c r="AV1401" i="15"/>
  <c r="AU1223" i="15"/>
  <c r="AW1257" i="15"/>
  <c r="AW179" i="15"/>
  <c r="AW1281" i="15"/>
  <c r="AW1401" i="15"/>
  <c r="AV1223" i="15"/>
  <c r="AX1257" i="15"/>
  <c r="AX179" i="15"/>
  <c r="AX1281" i="15"/>
  <c r="AX1401" i="15"/>
  <c r="AW1223" i="15"/>
  <c r="AY1257" i="15"/>
  <c r="AY179" i="15"/>
  <c r="AY1281" i="15"/>
  <c r="AY1401" i="15"/>
  <c r="AX1223" i="15"/>
  <c r="AZ1257" i="15"/>
  <c r="AZ179" i="15"/>
  <c r="AZ1281" i="15"/>
  <c r="AZ1401" i="15"/>
  <c r="AY1223" i="15"/>
  <c r="BA1257" i="15"/>
  <c r="BA179" i="15"/>
  <c r="BA1281" i="15"/>
  <c r="BA1401" i="15"/>
  <c r="AZ1223" i="15"/>
  <c r="BB1257" i="15"/>
  <c r="BB179" i="15"/>
  <c r="BB1281" i="15"/>
  <c r="BB1401" i="15"/>
  <c r="BA1223" i="15"/>
  <c r="BC1257" i="15"/>
  <c r="BC179" i="15"/>
  <c r="BC1281" i="15"/>
  <c r="BC1401" i="15"/>
  <c r="BB1223" i="15"/>
  <c r="BD1257" i="15"/>
  <c r="BD179" i="15"/>
  <c r="BD1281" i="15"/>
  <c r="BD1401" i="15"/>
  <c r="BC1223" i="15"/>
  <c r="BE1257" i="15"/>
  <c r="BE179" i="15"/>
  <c r="BE1281" i="15"/>
  <c r="BE1401" i="15"/>
  <c r="BD1223" i="15"/>
  <c r="BF1257" i="15"/>
  <c r="BF179" i="15"/>
  <c r="BF1281" i="15"/>
  <c r="BF1401" i="15"/>
  <c r="BE1223" i="15"/>
  <c r="BG1257" i="15"/>
  <c r="BG179" i="15"/>
  <c r="BG1281" i="15"/>
  <c r="BG1401" i="15"/>
  <c r="BF1223" i="15"/>
  <c r="BH1257" i="15"/>
  <c r="BH179" i="15"/>
  <c r="BH1281" i="15"/>
  <c r="BH1401" i="15"/>
  <c r="BG1223" i="15"/>
  <c r="BI1257" i="15"/>
  <c r="BI179" i="15"/>
  <c r="BI1281" i="15"/>
  <c r="BI1401" i="15"/>
  <c r="BH1223" i="15"/>
  <c r="BJ1257" i="15"/>
  <c r="BJ179" i="15"/>
  <c r="BJ1281" i="15"/>
  <c r="BJ1401" i="15"/>
  <c r="BI1223" i="15"/>
  <c r="BK1257" i="15"/>
  <c r="BK179" i="15"/>
  <c r="BK1281" i="15"/>
  <c r="BK1401" i="15"/>
  <c r="BJ1223" i="15"/>
  <c r="BL1257" i="15"/>
  <c r="BL179" i="15"/>
  <c r="BL1281" i="15"/>
  <c r="BL1401" i="15"/>
  <c r="BK1223" i="15"/>
  <c r="BM1257" i="15"/>
  <c r="BM179" i="15"/>
  <c r="BM1281" i="15"/>
  <c r="BM1401" i="15"/>
  <c r="BL1223" i="15"/>
  <c r="BN1257" i="15"/>
  <c r="BN179" i="15"/>
  <c r="BN1281" i="15"/>
  <c r="BN1401" i="15"/>
  <c r="BM1223" i="15"/>
  <c r="BO1257" i="15"/>
  <c r="BO179" i="15"/>
  <c r="BO1281" i="15"/>
  <c r="BO1401" i="15"/>
  <c r="BN1223" i="15"/>
  <c r="BP1257" i="15"/>
  <c r="BP179" i="15"/>
  <c r="BP1281" i="15"/>
  <c r="BP1401" i="15"/>
  <c r="BO1223" i="15"/>
  <c r="BQ1257" i="15"/>
  <c r="BQ179" i="15"/>
  <c r="BQ1281" i="15"/>
  <c r="BQ1401" i="15"/>
  <c r="BP1223" i="15"/>
  <c r="BR1257" i="15"/>
  <c r="BR179" i="15"/>
  <c r="BR1281" i="15"/>
  <c r="BR1401" i="15"/>
  <c r="BQ1223" i="15"/>
  <c r="BS1257" i="15"/>
  <c r="BS179" i="15"/>
  <c r="BS1281" i="15"/>
  <c r="BS1401" i="15"/>
  <c r="BR1223" i="15"/>
  <c r="BT1257" i="15"/>
  <c r="BT179" i="15"/>
  <c r="BT1281" i="15"/>
  <c r="BT1401" i="15"/>
  <c r="BS1223" i="15"/>
  <c r="BU1257" i="15"/>
  <c r="BU179" i="15"/>
  <c r="BU1281" i="15"/>
  <c r="BU1401" i="15"/>
  <c r="BT1223" i="15"/>
  <c r="BV1257" i="15"/>
  <c r="BV179" i="15"/>
  <c r="BV1281" i="15"/>
  <c r="BV1401" i="15"/>
  <c r="BU1223" i="15"/>
  <c r="BW1257" i="15"/>
  <c r="BW179" i="15"/>
  <c r="BW1281" i="15"/>
  <c r="BW1401" i="15"/>
  <c r="BV1223" i="15"/>
  <c r="BX1257" i="15"/>
  <c r="BX179" i="15"/>
  <c r="BX1281" i="15"/>
  <c r="BX1401" i="15"/>
  <c r="BW1223" i="15"/>
  <c r="BY1257" i="15"/>
  <c r="BY179" i="15"/>
  <c r="BY1281" i="15"/>
  <c r="BY1401" i="15"/>
  <c r="BX1223" i="15"/>
  <c r="BZ1257" i="15"/>
  <c r="BZ179" i="15"/>
  <c r="BZ1281" i="15"/>
  <c r="BZ1401" i="15"/>
  <c r="BY1223" i="15"/>
  <c r="CA1257" i="15"/>
  <c r="CA179" i="15"/>
  <c r="CA1281" i="15"/>
  <c r="CA1401" i="15"/>
  <c r="BZ1223" i="15"/>
  <c r="CB1257" i="15"/>
  <c r="CB179" i="15"/>
  <c r="CB1281" i="15"/>
  <c r="CB1401" i="15"/>
  <c r="CA1223" i="15"/>
  <c r="CC1257" i="15"/>
  <c r="CC179" i="15"/>
  <c r="CC1281" i="15"/>
  <c r="CC1401" i="15"/>
  <c r="CB1223" i="15"/>
  <c r="CD1257" i="15"/>
  <c r="CD179" i="15"/>
  <c r="CD1281" i="15"/>
  <c r="CD1401" i="15"/>
  <c r="CC1223" i="15"/>
  <c r="CE1257" i="15"/>
  <c r="CE179" i="15"/>
  <c r="CE1281" i="15"/>
  <c r="CE1401" i="15"/>
  <c r="CD1223" i="15"/>
  <c r="CF1257" i="15"/>
  <c r="CF179" i="15"/>
  <c r="CF1281" i="15"/>
  <c r="CF1401" i="15"/>
  <c r="CE1223" i="15"/>
  <c r="CG1257" i="15"/>
  <c r="CG179" i="15"/>
  <c r="CG1281" i="15"/>
  <c r="CG1401" i="15"/>
  <c r="CF1223" i="15"/>
  <c r="CH1257" i="15"/>
  <c r="CH179" i="15"/>
  <c r="CH1281" i="15"/>
  <c r="CH1401" i="15"/>
  <c r="CG1223" i="15"/>
  <c r="CI1257" i="15"/>
  <c r="CI179" i="15"/>
  <c r="CI1281" i="15"/>
  <c r="CI1401" i="15"/>
  <c r="CH1223" i="15"/>
  <c r="CJ1257" i="15"/>
  <c r="CJ179" i="15"/>
  <c r="CJ1281" i="15"/>
  <c r="CJ1401" i="15"/>
  <c r="CI1223" i="15"/>
  <c r="CK1257" i="15"/>
  <c r="CK179" i="15"/>
  <c r="CK1281" i="15"/>
  <c r="CK1401" i="15"/>
  <c r="CJ1223" i="15"/>
  <c r="CL1257" i="15"/>
  <c r="CL179" i="15"/>
  <c r="CL1281" i="15"/>
  <c r="CL1401" i="15"/>
  <c r="CK1223" i="15"/>
  <c r="CM1257" i="15"/>
  <c r="CM179" i="15"/>
  <c r="CM1281" i="15"/>
  <c r="CM1401" i="15"/>
  <c r="CL1223" i="15"/>
  <c r="CN1257" i="15"/>
  <c r="CN179" i="15"/>
  <c r="CN1281" i="15"/>
  <c r="CN1401" i="15"/>
  <c r="CM1223" i="15"/>
  <c r="CO1257" i="15"/>
  <c r="CO179" i="15"/>
  <c r="CO1281" i="15"/>
  <c r="CO1401" i="15"/>
  <c r="CN1223" i="15"/>
  <c r="CP1257" i="15"/>
  <c r="CP179" i="15"/>
  <c r="CP1281" i="15"/>
  <c r="CP1401" i="15"/>
  <c r="CO1223" i="15"/>
  <c r="CQ1257" i="15"/>
  <c r="CQ179" i="15"/>
  <c r="CQ1281" i="15"/>
  <c r="CQ1401" i="15"/>
  <c r="CP1223" i="15"/>
  <c r="CR1257" i="15"/>
  <c r="CR179" i="15"/>
  <c r="CR1281" i="15"/>
  <c r="CR1401" i="15"/>
  <c r="CQ1223" i="15"/>
  <c r="CS1257" i="15"/>
  <c r="CS179" i="15"/>
  <c r="CS1281" i="15"/>
  <c r="CS1401" i="15"/>
  <c r="CR1223" i="15"/>
  <c r="CT1257" i="15"/>
  <c r="CT179" i="15"/>
  <c r="CT1281" i="15"/>
  <c r="CT1401" i="15"/>
  <c r="CS1223" i="15"/>
  <c r="CU1257" i="15"/>
  <c r="CU179" i="15"/>
  <c r="CU1281" i="15"/>
  <c r="CU1401" i="15"/>
  <c r="CT1223" i="15"/>
  <c r="CV1257" i="15"/>
  <c r="CV179" i="15"/>
  <c r="CV1281" i="15"/>
  <c r="CV1401" i="15"/>
  <c r="CU1223" i="15"/>
  <c r="CW1257" i="15"/>
  <c r="CW179" i="15"/>
  <c r="CW1281" i="15"/>
  <c r="CW1401" i="15"/>
  <c r="CV1223" i="15"/>
  <c r="CX1257" i="15"/>
  <c r="CX179" i="15"/>
  <c r="CX1281" i="15"/>
  <c r="CX1401" i="15"/>
  <c r="CW1223" i="15"/>
  <c r="CY1257" i="15"/>
  <c r="CY179" i="15"/>
  <c r="CY1281" i="15"/>
  <c r="CY1401" i="15"/>
  <c r="CX1223" i="15"/>
  <c r="CZ1257" i="15"/>
  <c r="CZ179" i="15"/>
  <c r="CZ1281" i="15"/>
  <c r="CZ1401" i="15"/>
  <c r="CY1223" i="15"/>
  <c r="DA1257" i="15"/>
  <c r="DA179" i="15"/>
  <c r="DA1281" i="15"/>
  <c r="DA1401" i="15"/>
  <c r="CZ1223" i="15"/>
  <c r="DB1257" i="15"/>
  <c r="DB179" i="15"/>
  <c r="DB1281" i="15"/>
  <c r="DB1401" i="15"/>
  <c r="DA1223" i="15"/>
  <c r="DC1257" i="15"/>
  <c r="DC179" i="15"/>
  <c r="DC1281" i="15"/>
  <c r="DC1401" i="15"/>
  <c r="DB1223" i="15"/>
  <c r="DD1257" i="15"/>
  <c r="DD179" i="15"/>
  <c r="DD1281" i="15"/>
  <c r="DD1401" i="15"/>
  <c r="DC1223" i="15"/>
  <c r="DE1257" i="15"/>
  <c r="DE179" i="15"/>
  <c r="DE1281" i="15"/>
  <c r="DE1401" i="15"/>
  <c r="DD1223" i="15"/>
  <c r="DF1257" i="15"/>
  <c r="DF179" i="15"/>
  <c r="DF1281" i="15"/>
  <c r="DF1401" i="15"/>
  <c r="DE1223" i="15"/>
  <c r="DG1257" i="15"/>
  <c r="DG179" i="15"/>
  <c r="DG1281" i="15"/>
  <c r="DG1401" i="15"/>
  <c r="DF1223" i="15"/>
  <c r="DH1257" i="15"/>
  <c r="DH179" i="15"/>
  <c r="DH1281" i="15"/>
  <c r="DH1401" i="15"/>
  <c r="DG1223" i="15"/>
  <c r="DI1257" i="15"/>
  <c r="DI179" i="15"/>
  <c r="DI1281" i="15"/>
  <c r="DI1401" i="15"/>
  <c r="DH1223" i="15"/>
  <c r="DJ1257" i="15"/>
  <c r="DJ179" i="15"/>
  <c r="DJ1281" i="15"/>
  <c r="DJ1401" i="15"/>
  <c r="DI1223" i="15"/>
  <c r="DK1257" i="15"/>
  <c r="DK179" i="15"/>
  <c r="DK1281" i="15"/>
  <c r="DK1401" i="15"/>
  <c r="DJ1223" i="15"/>
  <c r="DL1257" i="15"/>
  <c r="DL179" i="15"/>
  <c r="DL1281" i="15"/>
  <c r="DL1401" i="15"/>
  <c r="DK1223" i="15"/>
  <c r="DM1257" i="15"/>
  <c r="DM179" i="15"/>
  <c r="DM1281" i="15"/>
  <c r="DM1401" i="15"/>
  <c r="DL1223" i="15"/>
  <c r="DN1257" i="15"/>
  <c r="DN179" i="15"/>
  <c r="DN1281" i="15"/>
  <c r="DN1401" i="15"/>
  <c r="DM1223" i="15"/>
  <c r="DO1257" i="15"/>
  <c r="DO179" i="15"/>
  <c r="DO1281" i="15"/>
  <c r="DO1401" i="15"/>
  <c r="DN1223" i="15"/>
  <c r="DP1257" i="15"/>
  <c r="DP179" i="15"/>
  <c r="DP1281" i="15"/>
  <c r="DP1401" i="15"/>
  <c r="DO1223" i="15"/>
  <c r="DQ1257" i="15"/>
  <c r="DQ179" i="15"/>
  <c r="DQ1281" i="15"/>
  <c r="DQ1401" i="15"/>
  <c r="DP1223" i="15"/>
  <c r="DR1257" i="15"/>
  <c r="DR179" i="15"/>
  <c r="DR1281" i="15"/>
  <c r="DR1401" i="15"/>
  <c r="DQ1223" i="15"/>
  <c r="DS1257" i="15"/>
  <c r="DS179" i="15"/>
  <c r="DS1281" i="15"/>
  <c r="DS1401" i="15"/>
  <c r="DR1223" i="15"/>
  <c r="DT1257" i="15"/>
  <c r="DT179" i="15"/>
  <c r="DT1281" i="15"/>
  <c r="DT1401" i="15"/>
  <c r="DS1223" i="15"/>
  <c r="DU1257" i="15"/>
  <c r="DU179" i="15"/>
  <c r="DU1281" i="15"/>
  <c r="DU1401" i="15"/>
  <c r="DT1223" i="15"/>
  <c r="DV1257" i="15"/>
  <c r="DV179" i="15"/>
  <c r="DV1281" i="15"/>
  <c r="DV1401" i="15"/>
  <c r="DU1223" i="15"/>
  <c r="DW1257" i="15"/>
  <c r="DW179" i="15"/>
  <c r="DW1281" i="15"/>
  <c r="DW1401" i="15"/>
  <c r="DV1223" i="15"/>
  <c r="DX1257" i="15"/>
  <c r="DX179" i="15"/>
  <c r="DX1281" i="15"/>
  <c r="DX1401" i="15"/>
  <c r="DW1223" i="15"/>
  <c r="DY1257" i="15"/>
  <c r="DY179" i="15"/>
  <c r="DY1281" i="15"/>
  <c r="DY1401" i="15"/>
  <c r="G1401" i="15"/>
  <c r="P81" i="17"/>
  <c r="P92" i="17"/>
  <c r="P93" i="17"/>
  <c r="P52" i="17"/>
  <c r="E1401" i="15"/>
  <c r="F1401" i="15"/>
  <c r="J1427" i="15"/>
  <c r="K1427" i="15"/>
  <c r="L1427" i="15"/>
  <c r="M1427" i="15"/>
  <c r="N1427" i="15"/>
  <c r="O1427" i="15"/>
  <c r="P1427" i="15"/>
  <c r="Q1427" i="15"/>
  <c r="R1427" i="15"/>
  <c r="S1427" i="15"/>
  <c r="T1427" i="15"/>
  <c r="U1427" i="15"/>
  <c r="V1427" i="15"/>
  <c r="W1427" i="15"/>
  <c r="X1427" i="15"/>
  <c r="Y1427" i="15"/>
  <c r="Z1427" i="15"/>
  <c r="AA1427" i="15"/>
  <c r="AB1427" i="15"/>
  <c r="AC1427" i="15"/>
  <c r="AD1427" i="15"/>
  <c r="AE1427" i="15"/>
  <c r="AF1427" i="15"/>
  <c r="AG1427" i="15"/>
  <c r="AH1427" i="15"/>
  <c r="AI1427" i="15"/>
  <c r="AJ1427" i="15"/>
  <c r="AK1427" i="15"/>
  <c r="AL1427" i="15"/>
  <c r="AM1427" i="15"/>
  <c r="AN1427" i="15"/>
  <c r="AO1427" i="15"/>
  <c r="AP1427" i="15"/>
  <c r="AQ1427" i="15"/>
  <c r="AR1427" i="15"/>
  <c r="AS1427" i="15"/>
  <c r="AT1427" i="15"/>
  <c r="AU1427" i="15"/>
  <c r="AV1427" i="15"/>
  <c r="AW1427" i="15"/>
  <c r="AX1427" i="15"/>
  <c r="AY1427" i="15"/>
  <c r="AZ1427" i="15"/>
  <c r="BA1427" i="15"/>
  <c r="BB1427" i="15"/>
  <c r="BC1427" i="15"/>
  <c r="BD1427" i="15"/>
  <c r="BE1427" i="15"/>
  <c r="BF1427" i="15"/>
  <c r="BG1427" i="15"/>
  <c r="BH1427" i="15"/>
  <c r="BI1427" i="15"/>
  <c r="BJ1427" i="15"/>
  <c r="BK1427" i="15"/>
  <c r="BL1427" i="15"/>
  <c r="BM1427" i="15"/>
  <c r="BN1427" i="15"/>
  <c r="BO1427" i="15"/>
  <c r="BP1427" i="15"/>
  <c r="BQ1427" i="15"/>
  <c r="BR1427" i="15"/>
  <c r="BS1427" i="15"/>
  <c r="BT1427" i="15"/>
  <c r="BU1427" i="15"/>
  <c r="BV1427" i="15"/>
  <c r="BW1427" i="15"/>
  <c r="BX1427" i="15"/>
  <c r="BY1427" i="15"/>
  <c r="BZ1427" i="15"/>
  <c r="CA1427" i="15"/>
  <c r="CB1427" i="15"/>
  <c r="CC1427" i="15"/>
  <c r="CD1427" i="15"/>
  <c r="CE1427" i="15"/>
  <c r="CF1427" i="15"/>
  <c r="CG1427" i="15"/>
  <c r="CH1427" i="15"/>
  <c r="CI1427" i="15"/>
  <c r="CJ1427" i="15"/>
  <c r="CK1427" i="15"/>
  <c r="CL1427" i="15"/>
  <c r="CM1427" i="15"/>
  <c r="CN1427" i="15"/>
  <c r="CO1427" i="15"/>
  <c r="CP1427" i="15"/>
  <c r="CQ1427" i="15"/>
  <c r="CR1427" i="15"/>
  <c r="CS1427" i="15"/>
  <c r="CT1427" i="15"/>
  <c r="CU1427" i="15"/>
  <c r="CV1427" i="15"/>
  <c r="CW1427" i="15"/>
  <c r="CX1427" i="15"/>
  <c r="CY1427" i="15"/>
  <c r="CZ1427" i="15"/>
  <c r="DA1427" i="15"/>
  <c r="DB1427" i="15"/>
  <c r="DC1427" i="15"/>
  <c r="DD1427" i="15"/>
  <c r="DE1427" i="15"/>
  <c r="DF1427" i="15"/>
  <c r="DG1427" i="15"/>
  <c r="DH1427" i="15"/>
  <c r="DI1427" i="15"/>
  <c r="DJ1427" i="15"/>
  <c r="DK1427" i="15"/>
  <c r="DL1427" i="15"/>
  <c r="DM1427" i="15"/>
  <c r="DN1427" i="15"/>
  <c r="DO1427" i="15"/>
  <c r="DP1427" i="15"/>
  <c r="DQ1427" i="15"/>
  <c r="DR1427" i="15"/>
  <c r="DS1427" i="15"/>
  <c r="DT1427" i="15"/>
  <c r="DU1427" i="15"/>
  <c r="DV1427" i="15"/>
  <c r="DW1427" i="15"/>
  <c r="DX1427" i="15"/>
  <c r="DY1427" i="15"/>
  <c r="E1427" i="15"/>
  <c r="F1427" i="15"/>
  <c r="D1454" i="15"/>
  <c r="E1454" i="15"/>
  <c r="F1454" i="15"/>
  <c r="I1454" i="15"/>
  <c r="J1258" i="15"/>
  <c r="J180" i="15"/>
  <c r="J1282" i="15"/>
  <c r="J1402" i="15"/>
  <c r="E1258" i="15"/>
  <c r="K1258" i="15"/>
  <c r="K180" i="15"/>
  <c r="K1282" i="15"/>
  <c r="K1402" i="15"/>
  <c r="J1224" i="15"/>
  <c r="L1258" i="15"/>
  <c r="L180" i="15"/>
  <c r="L1282" i="15"/>
  <c r="L1402" i="15"/>
  <c r="K1224" i="15"/>
  <c r="M1258" i="15"/>
  <c r="M180" i="15"/>
  <c r="M1282" i="15"/>
  <c r="M1402" i="15"/>
  <c r="L1224" i="15"/>
  <c r="N1258" i="15"/>
  <c r="N180" i="15"/>
  <c r="N1282" i="15"/>
  <c r="N1402" i="15"/>
  <c r="M1224" i="15"/>
  <c r="O1258" i="15"/>
  <c r="O180" i="15"/>
  <c r="O1282" i="15"/>
  <c r="O1402" i="15"/>
  <c r="N1224" i="15"/>
  <c r="P1258" i="15"/>
  <c r="P180" i="15"/>
  <c r="P1282" i="15"/>
  <c r="P1402" i="15"/>
  <c r="O1224" i="15"/>
  <c r="Q1258" i="15"/>
  <c r="Q180" i="15"/>
  <c r="Q1282" i="15"/>
  <c r="Q1402" i="15"/>
  <c r="P1224" i="15"/>
  <c r="R1258" i="15"/>
  <c r="R180" i="15"/>
  <c r="R1282" i="15"/>
  <c r="R1402" i="15"/>
  <c r="Q1224" i="15"/>
  <c r="S1258" i="15"/>
  <c r="S180" i="15"/>
  <c r="S1282" i="15"/>
  <c r="S1402" i="15"/>
  <c r="R1224" i="15"/>
  <c r="T1258" i="15"/>
  <c r="T180" i="15"/>
  <c r="T1282" i="15"/>
  <c r="T1402" i="15"/>
  <c r="S1224" i="15"/>
  <c r="U1258" i="15"/>
  <c r="U180" i="15"/>
  <c r="U1282" i="15"/>
  <c r="U1402" i="15"/>
  <c r="T1224" i="15"/>
  <c r="V1258" i="15"/>
  <c r="V180" i="15"/>
  <c r="V1282" i="15"/>
  <c r="V1402" i="15"/>
  <c r="U1224" i="15"/>
  <c r="W1258" i="15"/>
  <c r="W180" i="15"/>
  <c r="W1282" i="15"/>
  <c r="W1402" i="15"/>
  <c r="V1224" i="15"/>
  <c r="X1258" i="15"/>
  <c r="X180" i="15"/>
  <c r="X1282" i="15"/>
  <c r="X1402" i="15"/>
  <c r="W1224" i="15"/>
  <c r="Y1258" i="15"/>
  <c r="Y180" i="15"/>
  <c r="Y1282" i="15"/>
  <c r="Y1402" i="15"/>
  <c r="X1224" i="15"/>
  <c r="Z1258" i="15"/>
  <c r="Z180" i="15"/>
  <c r="Z1282" i="15"/>
  <c r="Z1402" i="15"/>
  <c r="Y1224" i="15"/>
  <c r="AA1258" i="15"/>
  <c r="AA180" i="15"/>
  <c r="AA1282" i="15"/>
  <c r="AA1402" i="15"/>
  <c r="Z1224" i="15"/>
  <c r="AB1258" i="15"/>
  <c r="AB180" i="15"/>
  <c r="AB1282" i="15"/>
  <c r="AB1402" i="15"/>
  <c r="AA1224" i="15"/>
  <c r="AC1258" i="15"/>
  <c r="AC180" i="15"/>
  <c r="AC1282" i="15"/>
  <c r="AC1402" i="15"/>
  <c r="AB1224" i="15"/>
  <c r="AD1258" i="15"/>
  <c r="AD180" i="15"/>
  <c r="AD1282" i="15"/>
  <c r="AD1402" i="15"/>
  <c r="AC1224" i="15"/>
  <c r="AE1258" i="15"/>
  <c r="AE180" i="15"/>
  <c r="AE1282" i="15"/>
  <c r="AE1402" i="15"/>
  <c r="AD1224" i="15"/>
  <c r="AF1258" i="15"/>
  <c r="AF180" i="15"/>
  <c r="AF1282" i="15"/>
  <c r="AF1402" i="15"/>
  <c r="AE1224" i="15"/>
  <c r="AG1258" i="15"/>
  <c r="AG180" i="15"/>
  <c r="AG1282" i="15"/>
  <c r="AG1402" i="15"/>
  <c r="AF1224" i="15"/>
  <c r="AH1258" i="15"/>
  <c r="AH180" i="15"/>
  <c r="AH1282" i="15"/>
  <c r="AH1402" i="15"/>
  <c r="AG1224" i="15"/>
  <c r="AI1258" i="15"/>
  <c r="AI180" i="15"/>
  <c r="AI1282" i="15"/>
  <c r="AI1402" i="15"/>
  <c r="AH1224" i="15"/>
  <c r="AJ1258" i="15"/>
  <c r="AJ180" i="15"/>
  <c r="AJ1282" i="15"/>
  <c r="AJ1402" i="15"/>
  <c r="AI1224" i="15"/>
  <c r="AK1258" i="15"/>
  <c r="AK180" i="15"/>
  <c r="AK1282" i="15"/>
  <c r="AK1402" i="15"/>
  <c r="AJ1224" i="15"/>
  <c r="AL1258" i="15"/>
  <c r="AL180" i="15"/>
  <c r="AL1282" i="15"/>
  <c r="AL1402" i="15"/>
  <c r="AK1224" i="15"/>
  <c r="AM1258" i="15"/>
  <c r="AM180" i="15"/>
  <c r="AM1282" i="15"/>
  <c r="AM1402" i="15"/>
  <c r="AL1224" i="15"/>
  <c r="AN1258" i="15"/>
  <c r="AN180" i="15"/>
  <c r="AN1282" i="15"/>
  <c r="AN1402" i="15"/>
  <c r="AM1224" i="15"/>
  <c r="AO1258" i="15"/>
  <c r="AO180" i="15"/>
  <c r="AO1282" i="15"/>
  <c r="AO1402" i="15"/>
  <c r="AN1224" i="15"/>
  <c r="AP1258" i="15"/>
  <c r="AP180" i="15"/>
  <c r="AP1282" i="15"/>
  <c r="AP1402" i="15"/>
  <c r="AO1224" i="15"/>
  <c r="AQ1258" i="15"/>
  <c r="AQ180" i="15"/>
  <c r="AQ1282" i="15"/>
  <c r="AQ1402" i="15"/>
  <c r="AP1224" i="15"/>
  <c r="AR1258" i="15"/>
  <c r="AR180" i="15"/>
  <c r="AR1282" i="15"/>
  <c r="AR1402" i="15"/>
  <c r="AQ1224" i="15"/>
  <c r="AS1258" i="15"/>
  <c r="AS180" i="15"/>
  <c r="AS1282" i="15"/>
  <c r="AS1402" i="15"/>
  <c r="AR1224" i="15"/>
  <c r="AT1258" i="15"/>
  <c r="AT180" i="15"/>
  <c r="AT1282" i="15"/>
  <c r="AT1402" i="15"/>
  <c r="AS1224" i="15"/>
  <c r="AU1258" i="15"/>
  <c r="AU180" i="15"/>
  <c r="AU1282" i="15"/>
  <c r="AU1402" i="15"/>
  <c r="AT1224" i="15"/>
  <c r="AV1258" i="15"/>
  <c r="AV180" i="15"/>
  <c r="AV1282" i="15"/>
  <c r="AV1402" i="15"/>
  <c r="AU1224" i="15"/>
  <c r="AW1258" i="15"/>
  <c r="AW180" i="15"/>
  <c r="AW1282" i="15"/>
  <c r="AW1402" i="15"/>
  <c r="AV1224" i="15"/>
  <c r="AX1258" i="15"/>
  <c r="AX180" i="15"/>
  <c r="AX1282" i="15"/>
  <c r="AX1402" i="15"/>
  <c r="AW1224" i="15"/>
  <c r="AY1258" i="15"/>
  <c r="AY180" i="15"/>
  <c r="AY1282" i="15"/>
  <c r="AY1402" i="15"/>
  <c r="AX1224" i="15"/>
  <c r="AZ1258" i="15"/>
  <c r="AZ180" i="15"/>
  <c r="AZ1282" i="15"/>
  <c r="AZ1402" i="15"/>
  <c r="AY1224" i="15"/>
  <c r="BA1258" i="15"/>
  <c r="BA180" i="15"/>
  <c r="BA1282" i="15"/>
  <c r="BA1402" i="15"/>
  <c r="AZ1224" i="15"/>
  <c r="BB1258" i="15"/>
  <c r="BB180" i="15"/>
  <c r="BB1282" i="15"/>
  <c r="BB1402" i="15"/>
  <c r="BA1224" i="15"/>
  <c r="BC1258" i="15"/>
  <c r="BC180" i="15"/>
  <c r="BC1282" i="15"/>
  <c r="BC1402" i="15"/>
  <c r="BB1224" i="15"/>
  <c r="BD1258" i="15"/>
  <c r="BD180" i="15"/>
  <c r="BD1282" i="15"/>
  <c r="BD1402" i="15"/>
  <c r="BC1224" i="15"/>
  <c r="BE1258" i="15"/>
  <c r="BE180" i="15"/>
  <c r="BE1282" i="15"/>
  <c r="BE1402" i="15"/>
  <c r="BD1224" i="15"/>
  <c r="BF1258" i="15"/>
  <c r="BF180" i="15"/>
  <c r="BF1282" i="15"/>
  <c r="BF1402" i="15"/>
  <c r="BE1224" i="15"/>
  <c r="BG1258" i="15"/>
  <c r="BG180" i="15"/>
  <c r="BG1282" i="15"/>
  <c r="BG1402" i="15"/>
  <c r="BF1224" i="15"/>
  <c r="BH1258" i="15"/>
  <c r="BH180" i="15"/>
  <c r="BH1282" i="15"/>
  <c r="BH1402" i="15"/>
  <c r="BG1224" i="15"/>
  <c r="BI1258" i="15"/>
  <c r="BI180" i="15"/>
  <c r="BI1282" i="15"/>
  <c r="BI1402" i="15"/>
  <c r="BH1224" i="15"/>
  <c r="BJ1258" i="15"/>
  <c r="BJ180" i="15"/>
  <c r="BJ1282" i="15"/>
  <c r="BJ1402" i="15"/>
  <c r="BI1224" i="15"/>
  <c r="BK1258" i="15"/>
  <c r="BK180" i="15"/>
  <c r="BK1282" i="15"/>
  <c r="BK1402" i="15"/>
  <c r="BJ1224" i="15"/>
  <c r="BL1258" i="15"/>
  <c r="BL180" i="15"/>
  <c r="BL1282" i="15"/>
  <c r="BL1402" i="15"/>
  <c r="BK1224" i="15"/>
  <c r="BM1258" i="15"/>
  <c r="BM180" i="15"/>
  <c r="BM1282" i="15"/>
  <c r="BM1402" i="15"/>
  <c r="BL1224" i="15"/>
  <c r="BN1258" i="15"/>
  <c r="BN180" i="15"/>
  <c r="BN1282" i="15"/>
  <c r="BN1402" i="15"/>
  <c r="BM1224" i="15"/>
  <c r="BO1258" i="15"/>
  <c r="BO180" i="15"/>
  <c r="BO1282" i="15"/>
  <c r="BO1402" i="15"/>
  <c r="BN1224" i="15"/>
  <c r="BP1258" i="15"/>
  <c r="BP180" i="15"/>
  <c r="BP1282" i="15"/>
  <c r="BP1402" i="15"/>
  <c r="BO1224" i="15"/>
  <c r="BQ1258" i="15"/>
  <c r="BQ180" i="15"/>
  <c r="BQ1282" i="15"/>
  <c r="BQ1402" i="15"/>
  <c r="BP1224" i="15"/>
  <c r="BR1258" i="15"/>
  <c r="BR180" i="15"/>
  <c r="BR1282" i="15"/>
  <c r="BR1402" i="15"/>
  <c r="BQ1224" i="15"/>
  <c r="BS1258" i="15"/>
  <c r="BS180" i="15"/>
  <c r="BS1282" i="15"/>
  <c r="BS1402" i="15"/>
  <c r="BR1224" i="15"/>
  <c r="BT1258" i="15"/>
  <c r="BT180" i="15"/>
  <c r="BT1282" i="15"/>
  <c r="BT1402" i="15"/>
  <c r="BS1224" i="15"/>
  <c r="BU1258" i="15"/>
  <c r="BU180" i="15"/>
  <c r="BU1282" i="15"/>
  <c r="BU1402" i="15"/>
  <c r="BT1224" i="15"/>
  <c r="BV1258" i="15"/>
  <c r="BV180" i="15"/>
  <c r="BV1282" i="15"/>
  <c r="BV1402" i="15"/>
  <c r="BU1224" i="15"/>
  <c r="BW1258" i="15"/>
  <c r="BW180" i="15"/>
  <c r="BW1282" i="15"/>
  <c r="BW1402" i="15"/>
  <c r="BV1224" i="15"/>
  <c r="BX1258" i="15"/>
  <c r="BX180" i="15"/>
  <c r="BX1282" i="15"/>
  <c r="BX1402" i="15"/>
  <c r="BW1224" i="15"/>
  <c r="BY1258" i="15"/>
  <c r="BY180" i="15"/>
  <c r="BY1282" i="15"/>
  <c r="BY1402" i="15"/>
  <c r="BX1224" i="15"/>
  <c r="BZ1258" i="15"/>
  <c r="BZ180" i="15"/>
  <c r="BZ1282" i="15"/>
  <c r="BZ1402" i="15"/>
  <c r="BY1224" i="15"/>
  <c r="CA1258" i="15"/>
  <c r="CA180" i="15"/>
  <c r="CA1282" i="15"/>
  <c r="CA1402" i="15"/>
  <c r="BZ1224" i="15"/>
  <c r="CB1258" i="15"/>
  <c r="CB180" i="15"/>
  <c r="CB1282" i="15"/>
  <c r="CB1402" i="15"/>
  <c r="CA1224" i="15"/>
  <c r="CC1258" i="15"/>
  <c r="CC180" i="15"/>
  <c r="CC1282" i="15"/>
  <c r="CC1402" i="15"/>
  <c r="CB1224" i="15"/>
  <c r="CD1258" i="15"/>
  <c r="CD180" i="15"/>
  <c r="CD1282" i="15"/>
  <c r="CD1402" i="15"/>
  <c r="CC1224" i="15"/>
  <c r="CE1258" i="15"/>
  <c r="CE180" i="15"/>
  <c r="CE1282" i="15"/>
  <c r="CE1402" i="15"/>
  <c r="CD1224" i="15"/>
  <c r="CF1258" i="15"/>
  <c r="CF180" i="15"/>
  <c r="CF1282" i="15"/>
  <c r="CF1402" i="15"/>
  <c r="CE1224" i="15"/>
  <c r="CG1258" i="15"/>
  <c r="CG180" i="15"/>
  <c r="CG1282" i="15"/>
  <c r="CG1402" i="15"/>
  <c r="CF1224" i="15"/>
  <c r="CH1258" i="15"/>
  <c r="CH180" i="15"/>
  <c r="CH1282" i="15"/>
  <c r="CH1402" i="15"/>
  <c r="CG1224" i="15"/>
  <c r="CI1258" i="15"/>
  <c r="CI180" i="15"/>
  <c r="CI1282" i="15"/>
  <c r="CI1402" i="15"/>
  <c r="CH1224" i="15"/>
  <c r="CJ1258" i="15"/>
  <c r="CJ180" i="15"/>
  <c r="CJ1282" i="15"/>
  <c r="CJ1402" i="15"/>
  <c r="CI1224" i="15"/>
  <c r="CK1258" i="15"/>
  <c r="CK180" i="15"/>
  <c r="CK1282" i="15"/>
  <c r="CK1402" i="15"/>
  <c r="CJ1224" i="15"/>
  <c r="CL1258" i="15"/>
  <c r="CL180" i="15"/>
  <c r="CL1282" i="15"/>
  <c r="CL1402" i="15"/>
  <c r="CK1224" i="15"/>
  <c r="CM1258" i="15"/>
  <c r="CM180" i="15"/>
  <c r="CM1282" i="15"/>
  <c r="CM1402" i="15"/>
  <c r="CL1224" i="15"/>
  <c r="CN1258" i="15"/>
  <c r="CN180" i="15"/>
  <c r="CN1282" i="15"/>
  <c r="CN1402" i="15"/>
  <c r="CM1224" i="15"/>
  <c r="CO1258" i="15"/>
  <c r="CO180" i="15"/>
  <c r="CO1282" i="15"/>
  <c r="CO1402" i="15"/>
  <c r="CN1224" i="15"/>
  <c r="CP1258" i="15"/>
  <c r="CP180" i="15"/>
  <c r="CP1282" i="15"/>
  <c r="CP1402" i="15"/>
  <c r="CO1224" i="15"/>
  <c r="CQ1258" i="15"/>
  <c r="CQ180" i="15"/>
  <c r="CQ1282" i="15"/>
  <c r="CQ1402" i="15"/>
  <c r="CP1224" i="15"/>
  <c r="CR1258" i="15"/>
  <c r="CR180" i="15"/>
  <c r="CR1282" i="15"/>
  <c r="CR1402" i="15"/>
  <c r="CQ1224" i="15"/>
  <c r="CS1258" i="15"/>
  <c r="CS180" i="15"/>
  <c r="CS1282" i="15"/>
  <c r="CS1402" i="15"/>
  <c r="CR1224" i="15"/>
  <c r="CT1258" i="15"/>
  <c r="CT180" i="15"/>
  <c r="CT1282" i="15"/>
  <c r="CT1402" i="15"/>
  <c r="CS1224" i="15"/>
  <c r="CU1258" i="15"/>
  <c r="CU180" i="15"/>
  <c r="CU1282" i="15"/>
  <c r="CU1402" i="15"/>
  <c r="CT1224" i="15"/>
  <c r="CV1258" i="15"/>
  <c r="CV180" i="15"/>
  <c r="CV1282" i="15"/>
  <c r="CV1402" i="15"/>
  <c r="CU1224" i="15"/>
  <c r="CW1258" i="15"/>
  <c r="CW180" i="15"/>
  <c r="CW1282" i="15"/>
  <c r="CW1402" i="15"/>
  <c r="CV1224" i="15"/>
  <c r="CX1258" i="15"/>
  <c r="CX180" i="15"/>
  <c r="CX1282" i="15"/>
  <c r="CX1402" i="15"/>
  <c r="CW1224" i="15"/>
  <c r="CY1258" i="15"/>
  <c r="CY180" i="15"/>
  <c r="CY1282" i="15"/>
  <c r="CY1402" i="15"/>
  <c r="CX1224" i="15"/>
  <c r="CZ1258" i="15"/>
  <c r="CZ180" i="15"/>
  <c r="CZ1282" i="15"/>
  <c r="CZ1402" i="15"/>
  <c r="CY1224" i="15"/>
  <c r="DA1258" i="15"/>
  <c r="DA180" i="15"/>
  <c r="DA1282" i="15"/>
  <c r="DA1402" i="15"/>
  <c r="CZ1224" i="15"/>
  <c r="DB1258" i="15"/>
  <c r="DB180" i="15"/>
  <c r="DB1282" i="15"/>
  <c r="DB1402" i="15"/>
  <c r="DA1224" i="15"/>
  <c r="DC1258" i="15"/>
  <c r="DC180" i="15"/>
  <c r="DC1282" i="15"/>
  <c r="DC1402" i="15"/>
  <c r="DB1224" i="15"/>
  <c r="DD1258" i="15"/>
  <c r="DD180" i="15"/>
  <c r="DD1282" i="15"/>
  <c r="DD1402" i="15"/>
  <c r="DC1224" i="15"/>
  <c r="DE1258" i="15"/>
  <c r="DE180" i="15"/>
  <c r="DE1282" i="15"/>
  <c r="DE1402" i="15"/>
  <c r="DD1224" i="15"/>
  <c r="DF1258" i="15"/>
  <c r="DF180" i="15"/>
  <c r="DF1282" i="15"/>
  <c r="DF1402" i="15"/>
  <c r="DE1224" i="15"/>
  <c r="DG1258" i="15"/>
  <c r="DG180" i="15"/>
  <c r="DG1282" i="15"/>
  <c r="DG1402" i="15"/>
  <c r="DF1224" i="15"/>
  <c r="DH1258" i="15"/>
  <c r="DH180" i="15"/>
  <c r="DH1282" i="15"/>
  <c r="DH1402" i="15"/>
  <c r="DG1224" i="15"/>
  <c r="DI1258" i="15"/>
  <c r="DI180" i="15"/>
  <c r="DI1282" i="15"/>
  <c r="DI1402" i="15"/>
  <c r="DH1224" i="15"/>
  <c r="DJ1258" i="15"/>
  <c r="DJ180" i="15"/>
  <c r="DJ1282" i="15"/>
  <c r="DJ1402" i="15"/>
  <c r="DI1224" i="15"/>
  <c r="DK1258" i="15"/>
  <c r="DK180" i="15"/>
  <c r="DK1282" i="15"/>
  <c r="DK1402" i="15"/>
  <c r="DJ1224" i="15"/>
  <c r="DL1258" i="15"/>
  <c r="DL180" i="15"/>
  <c r="DL1282" i="15"/>
  <c r="DL1402" i="15"/>
  <c r="DK1224" i="15"/>
  <c r="DM1258" i="15"/>
  <c r="DM180" i="15"/>
  <c r="DM1282" i="15"/>
  <c r="DM1402" i="15"/>
  <c r="DL1224" i="15"/>
  <c r="DN1258" i="15"/>
  <c r="DN180" i="15"/>
  <c r="DN1282" i="15"/>
  <c r="DN1402" i="15"/>
  <c r="DM1224" i="15"/>
  <c r="DO1258" i="15"/>
  <c r="DO180" i="15"/>
  <c r="DO1282" i="15"/>
  <c r="DO1402" i="15"/>
  <c r="DN1224" i="15"/>
  <c r="DP1258" i="15"/>
  <c r="DP180" i="15"/>
  <c r="DP1282" i="15"/>
  <c r="DP1402" i="15"/>
  <c r="DO1224" i="15"/>
  <c r="DQ1258" i="15"/>
  <c r="DQ180" i="15"/>
  <c r="DQ1282" i="15"/>
  <c r="DQ1402" i="15"/>
  <c r="DP1224" i="15"/>
  <c r="DR1258" i="15"/>
  <c r="DR180" i="15"/>
  <c r="DR1282" i="15"/>
  <c r="DR1402" i="15"/>
  <c r="DQ1224" i="15"/>
  <c r="DS1258" i="15"/>
  <c r="DS180" i="15"/>
  <c r="DS1282" i="15"/>
  <c r="DS1402" i="15"/>
  <c r="DR1224" i="15"/>
  <c r="DT1258" i="15"/>
  <c r="DT180" i="15"/>
  <c r="DT1282" i="15"/>
  <c r="DT1402" i="15"/>
  <c r="DS1224" i="15"/>
  <c r="DU1258" i="15"/>
  <c r="DU180" i="15"/>
  <c r="DU1282" i="15"/>
  <c r="DU1402" i="15"/>
  <c r="DT1224" i="15"/>
  <c r="DV1258" i="15"/>
  <c r="DV180" i="15"/>
  <c r="DV1282" i="15"/>
  <c r="DV1402" i="15"/>
  <c r="DU1224" i="15"/>
  <c r="DW1258" i="15"/>
  <c r="DW180" i="15"/>
  <c r="DW1282" i="15"/>
  <c r="DW1402" i="15"/>
  <c r="DV1224" i="15"/>
  <c r="DX1258" i="15"/>
  <c r="DX180" i="15"/>
  <c r="DX1282" i="15"/>
  <c r="DX1402" i="15"/>
  <c r="DW1224" i="15"/>
  <c r="DY1258" i="15"/>
  <c r="DY180" i="15"/>
  <c r="DY1282" i="15"/>
  <c r="DY1402" i="15"/>
  <c r="G1402" i="15"/>
  <c r="Q81" i="17"/>
  <c r="Q92" i="17"/>
  <c r="Q93" i="17"/>
  <c r="Q52" i="17"/>
  <c r="E1402" i="15"/>
  <c r="F1402" i="15"/>
  <c r="J1428" i="15"/>
  <c r="K1428" i="15"/>
  <c r="L1428" i="15"/>
  <c r="M1428" i="15"/>
  <c r="N1428" i="15"/>
  <c r="O1428" i="15"/>
  <c r="P1428" i="15"/>
  <c r="Q1428" i="15"/>
  <c r="R1428" i="15"/>
  <c r="S1428" i="15"/>
  <c r="T1428" i="15"/>
  <c r="U1428" i="15"/>
  <c r="V1428" i="15"/>
  <c r="W1428" i="15"/>
  <c r="X1428" i="15"/>
  <c r="Y1428" i="15"/>
  <c r="Z1428" i="15"/>
  <c r="AA1428" i="15"/>
  <c r="AB1428" i="15"/>
  <c r="AC1428" i="15"/>
  <c r="AD1428" i="15"/>
  <c r="AE1428" i="15"/>
  <c r="AF1428" i="15"/>
  <c r="AG1428" i="15"/>
  <c r="AH1428" i="15"/>
  <c r="AI1428" i="15"/>
  <c r="AJ1428" i="15"/>
  <c r="AK1428" i="15"/>
  <c r="AL1428" i="15"/>
  <c r="AM1428" i="15"/>
  <c r="AN1428" i="15"/>
  <c r="AO1428" i="15"/>
  <c r="AP1428" i="15"/>
  <c r="AQ1428" i="15"/>
  <c r="AR1428" i="15"/>
  <c r="AS1428" i="15"/>
  <c r="AT1428" i="15"/>
  <c r="AU1428" i="15"/>
  <c r="AV1428" i="15"/>
  <c r="AW1428" i="15"/>
  <c r="AX1428" i="15"/>
  <c r="AY1428" i="15"/>
  <c r="AZ1428" i="15"/>
  <c r="BA1428" i="15"/>
  <c r="BB1428" i="15"/>
  <c r="BC1428" i="15"/>
  <c r="BD1428" i="15"/>
  <c r="BE1428" i="15"/>
  <c r="BF1428" i="15"/>
  <c r="BG1428" i="15"/>
  <c r="BH1428" i="15"/>
  <c r="BI1428" i="15"/>
  <c r="BJ1428" i="15"/>
  <c r="BK1428" i="15"/>
  <c r="BL1428" i="15"/>
  <c r="BM1428" i="15"/>
  <c r="BN1428" i="15"/>
  <c r="BO1428" i="15"/>
  <c r="BP1428" i="15"/>
  <c r="BQ1428" i="15"/>
  <c r="BR1428" i="15"/>
  <c r="BS1428" i="15"/>
  <c r="BT1428" i="15"/>
  <c r="BU1428" i="15"/>
  <c r="BV1428" i="15"/>
  <c r="BW1428" i="15"/>
  <c r="BX1428" i="15"/>
  <c r="BY1428" i="15"/>
  <c r="BZ1428" i="15"/>
  <c r="CA1428" i="15"/>
  <c r="CB1428" i="15"/>
  <c r="CC1428" i="15"/>
  <c r="CD1428" i="15"/>
  <c r="CE1428" i="15"/>
  <c r="CF1428" i="15"/>
  <c r="CG1428" i="15"/>
  <c r="CH1428" i="15"/>
  <c r="CI1428" i="15"/>
  <c r="CJ1428" i="15"/>
  <c r="CK1428" i="15"/>
  <c r="CL1428" i="15"/>
  <c r="CM1428" i="15"/>
  <c r="CN1428" i="15"/>
  <c r="CO1428" i="15"/>
  <c r="CP1428" i="15"/>
  <c r="CQ1428" i="15"/>
  <c r="CR1428" i="15"/>
  <c r="CS1428" i="15"/>
  <c r="CT1428" i="15"/>
  <c r="CU1428" i="15"/>
  <c r="CV1428" i="15"/>
  <c r="CW1428" i="15"/>
  <c r="CX1428" i="15"/>
  <c r="CY1428" i="15"/>
  <c r="CZ1428" i="15"/>
  <c r="DA1428" i="15"/>
  <c r="DB1428" i="15"/>
  <c r="DC1428" i="15"/>
  <c r="DD1428" i="15"/>
  <c r="DE1428" i="15"/>
  <c r="DF1428" i="15"/>
  <c r="DG1428" i="15"/>
  <c r="DH1428" i="15"/>
  <c r="DI1428" i="15"/>
  <c r="DJ1428" i="15"/>
  <c r="DK1428" i="15"/>
  <c r="DL1428" i="15"/>
  <c r="DM1428" i="15"/>
  <c r="DN1428" i="15"/>
  <c r="DO1428" i="15"/>
  <c r="DP1428" i="15"/>
  <c r="DQ1428" i="15"/>
  <c r="DR1428" i="15"/>
  <c r="DS1428" i="15"/>
  <c r="DT1428" i="15"/>
  <c r="DU1428" i="15"/>
  <c r="DV1428" i="15"/>
  <c r="DW1428" i="15"/>
  <c r="DX1428" i="15"/>
  <c r="DY1428" i="15"/>
  <c r="E1428" i="15"/>
  <c r="F1428" i="15"/>
  <c r="D1455" i="15"/>
  <c r="E1455" i="15"/>
  <c r="F1455" i="15"/>
  <c r="I1455" i="15"/>
  <c r="J1259" i="15"/>
  <c r="J181" i="15"/>
  <c r="J1283" i="15"/>
  <c r="J1403" i="15"/>
  <c r="E1259" i="15"/>
  <c r="K1259" i="15"/>
  <c r="K181" i="15"/>
  <c r="K1283" i="15"/>
  <c r="K1403" i="15"/>
  <c r="J1225" i="15"/>
  <c r="L1259" i="15"/>
  <c r="L181" i="15"/>
  <c r="L1283" i="15"/>
  <c r="L1403" i="15"/>
  <c r="K1225" i="15"/>
  <c r="M1259" i="15"/>
  <c r="M181" i="15"/>
  <c r="M1283" i="15"/>
  <c r="M1403" i="15"/>
  <c r="L1225" i="15"/>
  <c r="N1259" i="15"/>
  <c r="N181" i="15"/>
  <c r="N1283" i="15"/>
  <c r="N1403" i="15"/>
  <c r="M1225" i="15"/>
  <c r="O1259" i="15"/>
  <c r="O181" i="15"/>
  <c r="O1283" i="15"/>
  <c r="O1403" i="15"/>
  <c r="N1225" i="15"/>
  <c r="P1259" i="15"/>
  <c r="P181" i="15"/>
  <c r="P1283" i="15"/>
  <c r="P1403" i="15"/>
  <c r="O1225" i="15"/>
  <c r="Q1259" i="15"/>
  <c r="Q181" i="15"/>
  <c r="Q1283" i="15"/>
  <c r="Q1403" i="15"/>
  <c r="P1225" i="15"/>
  <c r="R1259" i="15"/>
  <c r="R181" i="15"/>
  <c r="R1283" i="15"/>
  <c r="R1403" i="15"/>
  <c r="Q1225" i="15"/>
  <c r="S1259" i="15"/>
  <c r="S181" i="15"/>
  <c r="S1283" i="15"/>
  <c r="S1403" i="15"/>
  <c r="R1225" i="15"/>
  <c r="T1259" i="15"/>
  <c r="T181" i="15"/>
  <c r="T1283" i="15"/>
  <c r="T1403" i="15"/>
  <c r="S1225" i="15"/>
  <c r="U1259" i="15"/>
  <c r="U181" i="15"/>
  <c r="U1283" i="15"/>
  <c r="U1403" i="15"/>
  <c r="T1225" i="15"/>
  <c r="V1259" i="15"/>
  <c r="V181" i="15"/>
  <c r="V1283" i="15"/>
  <c r="V1403" i="15"/>
  <c r="U1225" i="15"/>
  <c r="W1259" i="15"/>
  <c r="W181" i="15"/>
  <c r="W1283" i="15"/>
  <c r="W1403" i="15"/>
  <c r="V1225" i="15"/>
  <c r="X1259" i="15"/>
  <c r="X181" i="15"/>
  <c r="X1283" i="15"/>
  <c r="X1403" i="15"/>
  <c r="W1225" i="15"/>
  <c r="Y1259" i="15"/>
  <c r="Y181" i="15"/>
  <c r="Y1283" i="15"/>
  <c r="Y1403" i="15"/>
  <c r="X1225" i="15"/>
  <c r="Z1259" i="15"/>
  <c r="Z181" i="15"/>
  <c r="Z1283" i="15"/>
  <c r="Z1403" i="15"/>
  <c r="Y1225" i="15"/>
  <c r="AA1259" i="15"/>
  <c r="AA181" i="15"/>
  <c r="AA1283" i="15"/>
  <c r="AA1403" i="15"/>
  <c r="Z1225" i="15"/>
  <c r="AB1259" i="15"/>
  <c r="AB181" i="15"/>
  <c r="AB1283" i="15"/>
  <c r="AB1403" i="15"/>
  <c r="AA1225" i="15"/>
  <c r="AC1259" i="15"/>
  <c r="AC181" i="15"/>
  <c r="AC1283" i="15"/>
  <c r="AC1403" i="15"/>
  <c r="AB1225" i="15"/>
  <c r="AD1259" i="15"/>
  <c r="AD181" i="15"/>
  <c r="AD1283" i="15"/>
  <c r="AD1403" i="15"/>
  <c r="AC1225" i="15"/>
  <c r="AE1259" i="15"/>
  <c r="AE181" i="15"/>
  <c r="AE1283" i="15"/>
  <c r="AE1403" i="15"/>
  <c r="AD1225" i="15"/>
  <c r="AF1259" i="15"/>
  <c r="AF181" i="15"/>
  <c r="AF1283" i="15"/>
  <c r="AF1403" i="15"/>
  <c r="AE1225" i="15"/>
  <c r="AG1259" i="15"/>
  <c r="AG181" i="15"/>
  <c r="AG1283" i="15"/>
  <c r="AG1403" i="15"/>
  <c r="AF1225" i="15"/>
  <c r="AH1259" i="15"/>
  <c r="AH181" i="15"/>
  <c r="AH1283" i="15"/>
  <c r="AH1403" i="15"/>
  <c r="AG1225" i="15"/>
  <c r="AI1259" i="15"/>
  <c r="AI181" i="15"/>
  <c r="AI1283" i="15"/>
  <c r="AI1403" i="15"/>
  <c r="AH1225" i="15"/>
  <c r="AJ1259" i="15"/>
  <c r="AJ181" i="15"/>
  <c r="AJ1283" i="15"/>
  <c r="AJ1403" i="15"/>
  <c r="AI1225" i="15"/>
  <c r="AK1259" i="15"/>
  <c r="AK181" i="15"/>
  <c r="AK1283" i="15"/>
  <c r="AK1403" i="15"/>
  <c r="AJ1225" i="15"/>
  <c r="AL1259" i="15"/>
  <c r="AL181" i="15"/>
  <c r="AL1283" i="15"/>
  <c r="AL1403" i="15"/>
  <c r="AK1225" i="15"/>
  <c r="AM1259" i="15"/>
  <c r="AM181" i="15"/>
  <c r="AM1283" i="15"/>
  <c r="AM1403" i="15"/>
  <c r="AL1225" i="15"/>
  <c r="AN1259" i="15"/>
  <c r="AN181" i="15"/>
  <c r="AN1283" i="15"/>
  <c r="AN1403" i="15"/>
  <c r="AM1225" i="15"/>
  <c r="AO1259" i="15"/>
  <c r="AO181" i="15"/>
  <c r="AO1283" i="15"/>
  <c r="AO1403" i="15"/>
  <c r="AN1225" i="15"/>
  <c r="AP1259" i="15"/>
  <c r="AP181" i="15"/>
  <c r="AP1283" i="15"/>
  <c r="AP1403" i="15"/>
  <c r="AO1225" i="15"/>
  <c r="AQ1259" i="15"/>
  <c r="AQ181" i="15"/>
  <c r="AQ1283" i="15"/>
  <c r="AQ1403" i="15"/>
  <c r="AP1225" i="15"/>
  <c r="AR1259" i="15"/>
  <c r="AR181" i="15"/>
  <c r="AR1283" i="15"/>
  <c r="AR1403" i="15"/>
  <c r="AQ1225" i="15"/>
  <c r="AS1259" i="15"/>
  <c r="AS181" i="15"/>
  <c r="AS1283" i="15"/>
  <c r="AS1403" i="15"/>
  <c r="AR1225" i="15"/>
  <c r="AT1259" i="15"/>
  <c r="AT181" i="15"/>
  <c r="AT1283" i="15"/>
  <c r="AT1403" i="15"/>
  <c r="AS1225" i="15"/>
  <c r="AU1259" i="15"/>
  <c r="AU181" i="15"/>
  <c r="AU1283" i="15"/>
  <c r="AU1403" i="15"/>
  <c r="AT1225" i="15"/>
  <c r="AV1259" i="15"/>
  <c r="AV181" i="15"/>
  <c r="AV1283" i="15"/>
  <c r="AV1403" i="15"/>
  <c r="AU1225" i="15"/>
  <c r="AW1259" i="15"/>
  <c r="AW181" i="15"/>
  <c r="AW1283" i="15"/>
  <c r="AW1403" i="15"/>
  <c r="AV1225" i="15"/>
  <c r="AX1259" i="15"/>
  <c r="AX181" i="15"/>
  <c r="AX1283" i="15"/>
  <c r="AX1403" i="15"/>
  <c r="AW1225" i="15"/>
  <c r="AY1259" i="15"/>
  <c r="AY181" i="15"/>
  <c r="AY1283" i="15"/>
  <c r="AY1403" i="15"/>
  <c r="AX1225" i="15"/>
  <c r="AZ1259" i="15"/>
  <c r="AZ181" i="15"/>
  <c r="AZ1283" i="15"/>
  <c r="AZ1403" i="15"/>
  <c r="AY1225" i="15"/>
  <c r="BA1259" i="15"/>
  <c r="BA181" i="15"/>
  <c r="BA1283" i="15"/>
  <c r="BA1403" i="15"/>
  <c r="AZ1225" i="15"/>
  <c r="BB1259" i="15"/>
  <c r="BB181" i="15"/>
  <c r="BB1283" i="15"/>
  <c r="BB1403" i="15"/>
  <c r="BA1225" i="15"/>
  <c r="BC1259" i="15"/>
  <c r="BC181" i="15"/>
  <c r="BC1283" i="15"/>
  <c r="BC1403" i="15"/>
  <c r="BB1225" i="15"/>
  <c r="BD1259" i="15"/>
  <c r="BD181" i="15"/>
  <c r="BD1283" i="15"/>
  <c r="BD1403" i="15"/>
  <c r="BC1225" i="15"/>
  <c r="BE1259" i="15"/>
  <c r="BE181" i="15"/>
  <c r="BE1283" i="15"/>
  <c r="BE1403" i="15"/>
  <c r="BD1225" i="15"/>
  <c r="BF1259" i="15"/>
  <c r="BF181" i="15"/>
  <c r="BF1283" i="15"/>
  <c r="BF1403" i="15"/>
  <c r="BE1225" i="15"/>
  <c r="BG1259" i="15"/>
  <c r="BG181" i="15"/>
  <c r="BG1283" i="15"/>
  <c r="BG1403" i="15"/>
  <c r="BF1225" i="15"/>
  <c r="BH1259" i="15"/>
  <c r="BH181" i="15"/>
  <c r="BH1283" i="15"/>
  <c r="BH1403" i="15"/>
  <c r="BG1225" i="15"/>
  <c r="BI1259" i="15"/>
  <c r="BI181" i="15"/>
  <c r="BI1283" i="15"/>
  <c r="BI1403" i="15"/>
  <c r="BH1225" i="15"/>
  <c r="BJ1259" i="15"/>
  <c r="BJ181" i="15"/>
  <c r="BJ1283" i="15"/>
  <c r="BJ1403" i="15"/>
  <c r="BI1225" i="15"/>
  <c r="BK1259" i="15"/>
  <c r="BK181" i="15"/>
  <c r="BK1283" i="15"/>
  <c r="BK1403" i="15"/>
  <c r="BJ1225" i="15"/>
  <c r="BL1259" i="15"/>
  <c r="BL181" i="15"/>
  <c r="BL1283" i="15"/>
  <c r="BL1403" i="15"/>
  <c r="BK1225" i="15"/>
  <c r="BM1259" i="15"/>
  <c r="BM181" i="15"/>
  <c r="BM1283" i="15"/>
  <c r="BM1403" i="15"/>
  <c r="BL1225" i="15"/>
  <c r="BN1259" i="15"/>
  <c r="BN181" i="15"/>
  <c r="BN1283" i="15"/>
  <c r="BN1403" i="15"/>
  <c r="BM1225" i="15"/>
  <c r="BO1259" i="15"/>
  <c r="BO181" i="15"/>
  <c r="BO1283" i="15"/>
  <c r="BO1403" i="15"/>
  <c r="BN1225" i="15"/>
  <c r="BP1259" i="15"/>
  <c r="BP181" i="15"/>
  <c r="BP1283" i="15"/>
  <c r="BP1403" i="15"/>
  <c r="BO1225" i="15"/>
  <c r="BQ1259" i="15"/>
  <c r="BQ181" i="15"/>
  <c r="BQ1283" i="15"/>
  <c r="BQ1403" i="15"/>
  <c r="BP1225" i="15"/>
  <c r="BR1259" i="15"/>
  <c r="BR181" i="15"/>
  <c r="BR1283" i="15"/>
  <c r="BR1403" i="15"/>
  <c r="BQ1225" i="15"/>
  <c r="BS1259" i="15"/>
  <c r="BS181" i="15"/>
  <c r="BS1283" i="15"/>
  <c r="BS1403" i="15"/>
  <c r="BR1225" i="15"/>
  <c r="BT1259" i="15"/>
  <c r="BT181" i="15"/>
  <c r="BT1283" i="15"/>
  <c r="BT1403" i="15"/>
  <c r="BS1225" i="15"/>
  <c r="BU1259" i="15"/>
  <c r="BU181" i="15"/>
  <c r="BU1283" i="15"/>
  <c r="BU1403" i="15"/>
  <c r="BT1225" i="15"/>
  <c r="BV1259" i="15"/>
  <c r="BV181" i="15"/>
  <c r="BV1283" i="15"/>
  <c r="BV1403" i="15"/>
  <c r="BU1225" i="15"/>
  <c r="BW1259" i="15"/>
  <c r="BW181" i="15"/>
  <c r="BW1283" i="15"/>
  <c r="BW1403" i="15"/>
  <c r="BV1225" i="15"/>
  <c r="BX1259" i="15"/>
  <c r="BX181" i="15"/>
  <c r="BX1283" i="15"/>
  <c r="BX1403" i="15"/>
  <c r="BW1225" i="15"/>
  <c r="BY1259" i="15"/>
  <c r="BY181" i="15"/>
  <c r="BY1283" i="15"/>
  <c r="BY1403" i="15"/>
  <c r="BX1225" i="15"/>
  <c r="BZ1259" i="15"/>
  <c r="BZ181" i="15"/>
  <c r="BZ1283" i="15"/>
  <c r="BZ1403" i="15"/>
  <c r="BY1225" i="15"/>
  <c r="CA1259" i="15"/>
  <c r="CA181" i="15"/>
  <c r="CA1283" i="15"/>
  <c r="CA1403" i="15"/>
  <c r="BZ1225" i="15"/>
  <c r="CB1259" i="15"/>
  <c r="CB181" i="15"/>
  <c r="CB1283" i="15"/>
  <c r="CB1403" i="15"/>
  <c r="CA1225" i="15"/>
  <c r="CC1259" i="15"/>
  <c r="CC181" i="15"/>
  <c r="CC1283" i="15"/>
  <c r="CC1403" i="15"/>
  <c r="CB1225" i="15"/>
  <c r="CD1259" i="15"/>
  <c r="CD181" i="15"/>
  <c r="CD1283" i="15"/>
  <c r="CD1403" i="15"/>
  <c r="CC1225" i="15"/>
  <c r="CE1259" i="15"/>
  <c r="CE181" i="15"/>
  <c r="CE1283" i="15"/>
  <c r="CE1403" i="15"/>
  <c r="CD1225" i="15"/>
  <c r="CF1259" i="15"/>
  <c r="CF181" i="15"/>
  <c r="CF1283" i="15"/>
  <c r="CF1403" i="15"/>
  <c r="CE1225" i="15"/>
  <c r="CG1259" i="15"/>
  <c r="CG181" i="15"/>
  <c r="CG1283" i="15"/>
  <c r="CG1403" i="15"/>
  <c r="CF1225" i="15"/>
  <c r="CH1259" i="15"/>
  <c r="CH181" i="15"/>
  <c r="CH1283" i="15"/>
  <c r="CH1403" i="15"/>
  <c r="CG1225" i="15"/>
  <c r="CI1259" i="15"/>
  <c r="CI181" i="15"/>
  <c r="CI1283" i="15"/>
  <c r="CI1403" i="15"/>
  <c r="CH1225" i="15"/>
  <c r="CJ1259" i="15"/>
  <c r="CJ181" i="15"/>
  <c r="CJ1283" i="15"/>
  <c r="CJ1403" i="15"/>
  <c r="CI1225" i="15"/>
  <c r="CK1259" i="15"/>
  <c r="CK181" i="15"/>
  <c r="CK1283" i="15"/>
  <c r="CK1403" i="15"/>
  <c r="CJ1225" i="15"/>
  <c r="CL1259" i="15"/>
  <c r="CL181" i="15"/>
  <c r="CL1283" i="15"/>
  <c r="CL1403" i="15"/>
  <c r="CK1225" i="15"/>
  <c r="CM1259" i="15"/>
  <c r="CM181" i="15"/>
  <c r="CM1283" i="15"/>
  <c r="CM1403" i="15"/>
  <c r="CL1225" i="15"/>
  <c r="CN1259" i="15"/>
  <c r="CN181" i="15"/>
  <c r="CN1283" i="15"/>
  <c r="CN1403" i="15"/>
  <c r="CM1225" i="15"/>
  <c r="CO1259" i="15"/>
  <c r="CO181" i="15"/>
  <c r="CO1283" i="15"/>
  <c r="CO1403" i="15"/>
  <c r="CN1225" i="15"/>
  <c r="CP1259" i="15"/>
  <c r="CP181" i="15"/>
  <c r="CP1283" i="15"/>
  <c r="CP1403" i="15"/>
  <c r="CO1225" i="15"/>
  <c r="CQ1259" i="15"/>
  <c r="CQ181" i="15"/>
  <c r="CQ1283" i="15"/>
  <c r="CQ1403" i="15"/>
  <c r="CP1225" i="15"/>
  <c r="CR1259" i="15"/>
  <c r="CR181" i="15"/>
  <c r="CR1283" i="15"/>
  <c r="CR1403" i="15"/>
  <c r="CQ1225" i="15"/>
  <c r="CS1259" i="15"/>
  <c r="CS181" i="15"/>
  <c r="CS1283" i="15"/>
  <c r="CS1403" i="15"/>
  <c r="CR1225" i="15"/>
  <c r="CT1259" i="15"/>
  <c r="CT181" i="15"/>
  <c r="CT1283" i="15"/>
  <c r="CT1403" i="15"/>
  <c r="CS1225" i="15"/>
  <c r="CU1259" i="15"/>
  <c r="CU181" i="15"/>
  <c r="CU1283" i="15"/>
  <c r="CU1403" i="15"/>
  <c r="CT1225" i="15"/>
  <c r="CV1259" i="15"/>
  <c r="CV181" i="15"/>
  <c r="CV1283" i="15"/>
  <c r="CV1403" i="15"/>
  <c r="CU1225" i="15"/>
  <c r="CW1259" i="15"/>
  <c r="CW181" i="15"/>
  <c r="CW1283" i="15"/>
  <c r="CW1403" i="15"/>
  <c r="CV1225" i="15"/>
  <c r="CX1259" i="15"/>
  <c r="CX181" i="15"/>
  <c r="CX1283" i="15"/>
  <c r="CX1403" i="15"/>
  <c r="CW1225" i="15"/>
  <c r="CY1259" i="15"/>
  <c r="CY181" i="15"/>
  <c r="CY1283" i="15"/>
  <c r="CY1403" i="15"/>
  <c r="CX1225" i="15"/>
  <c r="CZ1259" i="15"/>
  <c r="CZ181" i="15"/>
  <c r="CZ1283" i="15"/>
  <c r="CZ1403" i="15"/>
  <c r="CY1225" i="15"/>
  <c r="DA1259" i="15"/>
  <c r="DA181" i="15"/>
  <c r="DA1283" i="15"/>
  <c r="DA1403" i="15"/>
  <c r="CZ1225" i="15"/>
  <c r="DB1259" i="15"/>
  <c r="DB181" i="15"/>
  <c r="DB1283" i="15"/>
  <c r="DB1403" i="15"/>
  <c r="DA1225" i="15"/>
  <c r="DC1259" i="15"/>
  <c r="DC181" i="15"/>
  <c r="DC1283" i="15"/>
  <c r="DC1403" i="15"/>
  <c r="DB1225" i="15"/>
  <c r="DD1259" i="15"/>
  <c r="DD181" i="15"/>
  <c r="DD1283" i="15"/>
  <c r="DD1403" i="15"/>
  <c r="DC1225" i="15"/>
  <c r="DE1259" i="15"/>
  <c r="DE181" i="15"/>
  <c r="DE1283" i="15"/>
  <c r="DE1403" i="15"/>
  <c r="DD1225" i="15"/>
  <c r="DF1259" i="15"/>
  <c r="DF181" i="15"/>
  <c r="DF1283" i="15"/>
  <c r="DF1403" i="15"/>
  <c r="DE1225" i="15"/>
  <c r="DG1259" i="15"/>
  <c r="DG181" i="15"/>
  <c r="DG1283" i="15"/>
  <c r="DG1403" i="15"/>
  <c r="DF1225" i="15"/>
  <c r="DH1259" i="15"/>
  <c r="DH181" i="15"/>
  <c r="DH1283" i="15"/>
  <c r="DH1403" i="15"/>
  <c r="DG1225" i="15"/>
  <c r="DI1259" i="15"/>
  <c r="DI181" i="15"/>
  <c r="DI1283" i="15"/>
  <c r="DI1403" i="15"/>
  <c r="DH1225" i="15"/>
  <c r="DJ1259" i="15"/>
  <c r="DJ181" i="15"/>
  <c r="DJ1283" i="15"/>
  <c r="DJ1403" i="15"/>
  <c r="DI1225" i="15"/>
  <c r="DK1259" i="15"/>
  <c r="DK181" i="15"/>
  <c r="DK1283" i="15"/>
  <c r="DK1403" i="15"/>
  <c r="DJ1225" i="15"/>
  <c r="DL1259" i="15"/>
  <c r="DL181" i="15"/>
  <c r="DL1283" i="15"/>
  <c r="DL1403" i="15"/>
  <c r="DK1225" i="15"/>
  <c r="DM1259" i="15"/>
  <c r="DM181" i="15"/>
  <c r="DM1283" i="15"/>
  <c r="DM1403" i="15"/>
  <c r="DL1225" i="15"/>
  <c r="DN1259" i="15"/>
  <c r="DN181" i="15"/>
  <c r="DN1283" i="15"/>
  <c r="DN1403" i="15"/>
  <c r="DM1225" i="15"/>
  <c r="DO1259" i="15"/>
  <c r="DO181" i="15"/>
  <c r="DO1283" i="15"/>
  <c r="DO1403" i="15"/>
  <c r="DN1225" i="15"/>
  <c r="DP1259" i="15"/>
  <c r="DP181" i="15"/>
  <c r="DP1283" i="15"/>
  <c r="DP1403" i="15"/>
  <c r="DO1225" i="15"/>
  <c r="DQ1259" i="15"/>
  <c r="DQ181" i="15"/>
  <c r="DQ1283" i="15"/>
  <c r="DQ1403" i="15"/>
  <c r="DP1225" i="15"/>
  <c r="DR1259" i="15"/>
  <c r="DR181" i="15"/>
  <c r="DR1283" i="15"/>
  <c r="DR1403" i="15"/>
  <c r="DQ1225" i="15"/>
  <c r="DS1259" i="15"/>
  <c r="DS181" i="15"/>
  <c r="DS1283" i="15"/>
  <c r="DS1403" i="15"/>
  <c r="DR1225" i="15"/>
  <c r="DT1259" i="15"/>
  <c r="DT181" i="15"/>
  <c r="DT1283" i="15"/>
  <c r="DT1403" i="15"/>
  <c r="DS1225" i="15"/>
  <c r="DU1259" i="15"/>
  <c r="DU181" i="15"/>
  <c r="DU1283" i="15"/>
  <c r="DU1403" i="15"/>
  <c r="DT1225" i="15"/>
  <c r="DV1259" i="15"/>
  <c r="DV181" i="15"/>
  <c r="DV1283" i="15"/>
  <c r="DV1403" i="15"/>
  <c r="DU1225" i="15"/>
  <c r="DW1259" i="15"/>
  <c r="DW181" i="15"/>
  <c r="DW1283" i="15"/>
  <c r="DW1403" i="15"/>
  <c r="DV1225" i="15"/>
  <c r="DX1259" i="15"/>
  <c r="DX181" i="15"/>
  <c r="DX1283" i="15"/>
  <c r="DX1403" i="15"/>
  <c r="DW1225" i="15"/>
  <c r="DY1259" i="15"/>
  <c r="DY181" i="15"/>
  <c r="DY1283" i="15"/>
  <c r="DY1403" i="15"/>
  <c r="G1403" i="15"/>
  <c r="R81" i="17"/>
  <c r="R92" i="17"/>
  <c r="R93" i="17"/>
  <c r="R52" i="17"/>
  <c r="E1403" i="15"/>
  <c r="F1403" i="15"/>
  <c r="J1429" i="15"/>
  <c r="K1429" i="15"/>
  <c r="L1429" i="15"/>
  <c r="M1429" i="15"/>
  <c r="N1429" i="15"/>
  <c r="O1429" i="15"/>
  <c r="P1429" i="15"/>
  <c r="Q1429" i="15"/>
  <c r="R1429" i="15"/>
  <c r="S1429" i="15"/>
  <c r="T1429" i="15"/>
  <c r="U1429" i="15"/>
  <c r="V1429" i="15"/>
  <c r="W1429" i="15"/>
  <c r="X1429" i="15"/>
  <c r="Y1429" i="15"/>
  <c r="Z1429" i="15"/>
  <c r="AA1429" i="15"/>
  <c r="AB1429" i="15"/>
  <c r="AC1429" i="15"/>
  <c r="AD1429" i="15"/>
  <c r="AE1429" i="15"/>
  <c r="AF1429" i="15"/>
  <c r="AG1429" i="15"/>
  <c r="AH1429" i="15"/>
  <c r="AI1429" i="15"/>
  <c r="AJ1429" i="15"/>
  <c r="AK1429" i="15"/>
  <c r="AL1429" i="15"/>
  <c r="AM1429" i="15"/>
  <c r="AN1429" i="15"/>
  <c r="AO1429" i="15"/>
  <c r="AP1429" i="15"/>
  <c r="AQ1429" i="15"/>
  <c r="AR1429" i="15"/>
  <c r="AS1429" i="15"/>
  <c r="AT1429" i="15"/>
  <c r="AU1429" i="15"/>
  <c r="AV1429" i="15"/>
  <c r="AW1429" i="15"/>
  <c r="AX1429" i="15"/>
  <c r="AY1429" i="15"/>
  <c r="AZ1429" i="15"/>
  <c r="BA1429" i="15"/>
  <c r="BB1429" i="15"/>
  <c r="BC1429" i="15"/>
  <c r="BD1429" i="15"/>
  <c r="BE1429" i="15"/>
  <c r="BF1429" i="15"/>
  <c r="BG1429" i="15"/>
  <c r="BH1429" i="15"/>
  <c r="BI1429" i="15"/>
  <c r="BJ1429" i="15"/>
  <c r="BK1429" i="15"/>
  <c r="BL1429" i="15"/>
  <c r="BM1429" i="15"/>
  <c r="BN1429" i="15"/>
  <c r="BO1429" i="15"/>
  <c r="BP1429" i="15"/>
  <c r="BQ1429" i="15"/>
  <c r="BR1429" i="15"/>
  <c r="BS1429" i="15"/>
  <c r="BT1429" i="15"/>
  <c r="BU1429" i="15"/>
  <c r="BV1429" i="15"/>
  <c r="BW1429" i="15"/>
  <c r="BX1429" i="15"/>
  <c r="BY1429" i="15"/>
  <c r="BZ1429" i="15"/>
  <c r="CA1429" i="15"/>
  <c r="CB1429" i="15"/>
  <c r="CC1429" i="15"/>
  <c r="CD1429" i="15"/>
  <c r="CE1429" i="15"/>
  <c r="CF1429" i="15"/>
  <c r="CG1429" i="15"/>
  <c r="CH1429" i="15"/>
  <c r="CI1429" i="15"/>
  <c r="CJ1429" i="15"/>
  <c r="CK1429" i="15"/>
  <c r="CL1429" i="15"/>
  <c r="CM1429" i="15"/>
  <c r="CN1429" i="15"/>
  <c r="CO1429" i="15"/>
  <c r="CP1429" i="15"/>
  <c r="CQ1429" i="15"/>
  <c r="CR1429" i="15"/>
  <c r="CS1429" i="15"/>
  <c r="CT1429" i="15"/>
  <c r="CU1429" i="15"/>
  <c r="CV1429" i="15"/>
  <c r="CW1429" i="15"/>
  <c r="CX1429" i="15"/>
  <c r="CY1429" i="15"/>
  <c r="CZ1429" i="15"/>
  <c r="DA1429" i="15"/>
  <c r="DB1429" i="15"/>
  <c r="DC1429" i="15"/>
  <c r="DD1429" i="15"/>
  <c r="DE1429" i="15"/>
  <c r="DF1429" i="15"/>
  <c r="DG1429" i="15"/>
  <c r="DH1429" i="15"/>
  <c r="DI1429" i="15"/>
  <c r="DJ1429" i="15"/>
  <c r="DK1429" i="15"/>
  <c r="DL1429" i="15"/>
  <c r="DM1429" i="15"/>
  <c r="DN1429" i="15"/>
  <c r="DO1429" i="15"/>
  <c r="DP1429" i="15"/>
  <c r="DQ1429" i="15"/>
  <c r="DR1429" i="15"/>
  <c r="DS1429" i="15"/>
  <c r="DT1429" i="15"/>
  <c r="DU1429" i="15"/>
  <c r="DV1429" i="15"/>
  <c r="DW1429" i="15"/>
  <c r="DX1429" i="15"/>
  <c r="DY1429" i="15"/>
  <c r="E1429" i="15"/>
  <c r="F1429" i="15"/>
  <c r="D1456" i="15"/>
  <c r="E1456" i="15"/>
  <c r="F1456" i="15"/>
  <c r="I1456" i="15"/>
  <c r="I1458" i="15"/>
  <c r="E1465" i="15"/>
  <c r="I1465" i="15"/>
  <c r="E1466" i="15"/>
  <c r="I1466" i="15"/>
  <c r="E1467" i="15"/>
  <c r="I1467" i="15"/>
  <c r="E1469" i="15"/>
  <c r="I1469" i="15"/>
  <c r="E1470" i="15"/>
  <c r="I1470" i="15"/>
  <c r="E1471" i="15"/>
  <c r="I1471" i="15"/>
  <c r="E1473" i="15"/>
  <c r="I1473" i="15"/>
  <c r="E1474" i="15"/>
  <c r="I1474" i="15"/>
  <c r="E1475" i="15"/>
  <c r="I1475" i="15"/>
  <c r="E1477" i="15"/>
  <c r="I1477" i="15"/>
  <c r="E1478" i="15"/>
  <c r="I1478" i="15"/>
  <c r="E1479" i="15"/>
  <c r="I1479" i="15"/>
  <c r="E1481" i="15"/>
  <c r="I1481" i="15"/>
  <c r="E1482" i="15"/>
  <c r="I1482" i="15"/>
  <c r="E1483" i="15"/>
  <c r="I1483" i="15"/>
  <c r="I1485" i="15"/>
  <c r="I1489" i="15"/>
  <c r="I1490" i="15"/>
  <c r="I1491" i="15"/>
  <c r="I1493" i="15"/>
  <c r="I1494" i="15"/>
  <c r="I1495" i="15"/>
  <c r="I1497" i="15"/>
  <c r="I1498" i="15"/>
  <c r="I1499" i="15"/>
  <c r="I1501" i="15"/>
  <c r="I1502" i="15"/>
  <c r="I1503" i="15"/>
  <c r="I1505" i="15"/>
  <c r="I1506" i="15"/>
  <c r="I1507" i="15"/>
  <c r="I1509" i="15"/>
  <c r="I1513" i="15"/>
  <c r="I1514" i="15"/>
  <c r="I1515" i="15"/>
  <c r="I1517" i="15"/>
  <c r="I1518" i="15"/>
  <c r="I1519" i="15"/>
  <c r="I1521" i="15"/>
  <c r="I1522" i="15"/>
  <c r="I1523" i="15"/>
  <c r="I1525" i="15"/>
  <c r="I1526" i="15"/>
  <c r="I1527" i="15"/>
  <c r="I1529" i="15"/>
  <c r="I1530" i="15"/>
  <c r="I1531" i="15"/>
  <c r="I1533" i="15"/>
  <c r="I1539" i="15"/>
  <c r="I1540" i="15"/>
  <c r="I1541" i="15"/>
  <c r="I1542" i="15"/>
  <c r="I1544" i="15"/>
  <c r="I1545" i="15"/>
  <c r="I1551" i="15"/>
  <c r="I1552" i="15"/>
  <c r="I1553" i="15"/>
  <c r="I1554" i="15"/>
  <c r="J135" i="15"/>
  <c r="J183" i="15"/>
  <c r="J260" i="15"/>
  <c r="J261" i="15"/>
  <c r="J262" i="15"/>
  <c r="J264" i="15"/>
  <c r="J265" i="15"/>
  <c r="J266" i="15"/>
  <c r="J268" i="15"/>
  <c r="J269" i="15"/>
  <c r="J270" i="15"/>
  <c r="J272" i="15"/>
  <c r="J273" i="15"/>
  <c r="J274" i="15"/>
  <c r="J276" i="15"/>
  <c r="J277" i="15"/>
  <c r="J278" i="15"/>
  <c r="J280" i="15"/>
  <c r="J284" i="15"/>
  <c r="J285" i="15"/>
  <c r="J286" i="15"/>
  <c r="J288" i="15"/>
  <c r="J289" i="15"/>
  <c r="J290" i="15"/>
  <c r="J292" i="15"/>
  <c r="J293" i="15"/>
  <c r="J294" i="15"/>
  <c r="J296" i="15"/>
  <c r="J297" i="15"/>
  <c r="J298" i="15"/>
  <c r="J300" i="15"/>
  <c r="J301" i="15"/>
  <c r="J302" i="15"/>
  <c r="J304" i="15"/>
  <c r="J10" i="15"/>
  <c r="J14" i="15"/>
  <c r="J15" i="15"/>
  <c r="J39" i="15"/>
  <c r="J43" i="15"/>
  <c r="J44" i="15"/>
  <c r="J45" i="15"/>
  <c r="J47" i="15"/>
  <c r="J48" i="15"/>
  <c r="J49" i="15"/>
  <c r="J51" i="15"/>
  <c r="J52" i="15"/>
  <c r="J53" i="15"/>
  <c r="J55" i="15"/>
  <c r="J56" i="15"/>
  <c r="J57" i="15"/>
  <c r="J59" i="15"/>
  <c r="J60" i="15"/>
  <c r="J61" i="15"/>
  <c r="J63" i="15"/>
  <c r="J87" i="15"/>
  <c r="J111" i="15"/>
  <c r="J159" i="15"/>
  <c r="J187" i="15"/>
  <c r="J188" i="15"/>
  <c r="J189" i="15"/>
  <c r="J191" i="15"/>
  <c r="J192" i="15"/>
  <c r="J193" i="15"/>
  <c r="J195" i="15"/>
  <c r="J196" i="15"/>
  <c r="J197" i="15"/>
  <c r="J199" i="15"/>
  <c r="J200" i="15"/>
  <c r="J201" i="15"/>
  <c r="J203" i="15"/>
  <c r="J204" i="15"/>
  <c r="J205" i="15"/>
  <c r="J207" i="15"/>
  <c r="J211" i="15"/>
  <c r="J212" i="15"/>
  <c r="J213" i="15"/>
  <c r="J215" i="15"/>
  <c r="J216" i="15"/>
  <c r="J217" i="15"/>
  <c r="J219" i="15"/>
  <c r="J220" i="15"/>
  <c r="J221" i="15"/>
  <c r="J223" i="15"/>
  <c r="J224" i="15"/>
  <c r="J225" i="15"/>
  <c r="J227" i="15"/>
  <c r="J228" i="15"/>
  <c r="J229" i="15"/>
  <c r="J231" i="15"/>
  <c r="J255" i="15"/>
  <c r="J308" i="15"/>
  <c r="J309" i="15"/>
  <c r="J310" i="15"/>
  <c r="J312" i="15"/>
  <c r="J313" i="15"/>
  <c r="J314" i="15"/>
  <c r="J316" i="15"/>
  <c r="J317" i="15"/>
  <c r="J318" i="15"/>
  <c r="J320" i="15"/>
  <c r="J321" i="15"/>
  <c r="J322" i="15"/>
  <c r="J324" i="15"/>
  <c r="J325" i="15"/>
  <c r="J326" i="15"/>
  <c r="J328" i="15"/>
  <c r="J332" i="15"/>
  <c r="J333" i="15"/>
  <c r="J334" i="15"/>
  <c r="J336" i="15"/>
  <c r="J337" i="15"/>
  <c r="J338" i="15"/>
  <c r="J340" i="15"/>
  <c r="J341" i="15"/>
  <c r="J342" i="15"/>
  <c r="J344" i="15"/>
  <c r="J345" i="15"/>
  <c r="J346" i="15"/>
  <c r="J348" i="15"/>
  <c r="J349" i="15"/>
  <c r="J350" i="15"/>
  <c r="J352" i="15"/>
  <c r="J376" i="15"/>
  <c r="J380" i="15"/>
  <c r="J381" i="15"/>
  <c r="J382" i="15"/>
  <c r="J384" i="15"/>
  <c r="J385" i="15"/>
  <c r="J386" i="15"/>
  <c r="J388" i="15"/>
  <c r="J389" i="15"/>
  <c r="J390" i="15"/>
  <c r="J392" i="15"/>
  <c r="J393" i="15"/>
  <c r="J394" i="15"/>
  <c r="J396" i="15"/>
  <c r="J397" i="15"/>
  <c r="J398" i="15"/>
  <c r="J400" i="15"/>
  <c r="J424" i="15"/>
  <c r="J428" i="15"/>
  <c r="J429" i="15"/>
  <c r="J430" i="15"/>
  <c r="J432" i="15"/>
  <c r="J433" i="15"/>
  <c r="J434" i="15"/>
  <c r="J436" i="15"/>
  <c r="J437" i="15"/>
  <c r="J438" i="15"/>
  <c r="J440" i="15"/>
  <c r="J441" i="15"/>
  <c r="J442" i="15"/>
  <c r="J444" i="15"/>
  <c r="J445" i="15"/>
  <c r="J446" i="15"/>
  <c r="J448" i="15"/>
  <c r="J472" i="15"/>
  <c r="J476" i="15"/>
  <c r="J477" i="15"/>
  <c r="J478" i="15"/>
  <c r="J480" i="15"/>
  <c r="J481" i="15"/>
  <c r="J482" i="15"/>
  <c r="J484" i="15"/>
  <c r="J485" i="15"/>
  <c r="J486" i="15"/>
  <c r="J488" i="15"/>
  <c r="J489" i="15"/>
  <c r="J490" i="15"/>
  <c r="J492" i="15"/>
  <c r="J493" i="15"/>
  <c r="J494" i="15"/>
  <c r="J496" i="15"/>
  <c r="J520" i="15"/>
  <c r="J524" i="15"/>
  <c r="J525" i="15"/>
  <c r="J526" i="15"/>
  <c r="J528" i="15"/>
  <c r="J529" i="15"/>
  <c r="J530" i="15"/>
  <c r="J532" i="15"/>
  <c r="J533" i="15"/>
  <c r="J534" i="15"/>
  <c r="J536" i="15"/>
  <c r="J537" i="15"/>
  <c r="J538" i="15"/>
  <c r="J540" i="15"/>
  <c r="J541" i="15"/>
  <c r="J542" i="15"/>
  <c r="J544" i="15"/>
  <c r="J568" i="15"/>
  <c r="J573" i="15"/>
  <c r="J574" i="15"/>
  <c r="J575" i="15"/>
  <c r="J577" i="15"/>
  <c r="J578" i="15"/>
  <c r="J579" i="15"/>
  <c r="J581" i="15"/>
  <c r="J582" i="15"/>
  <c r="J583" i="15"/>
  <c r="J585" i="15"/>
  <c r="J586" i="15"/>
  <c r="J587" i="15"/>
  <c r="J589" i="15"/>
  <c r="J590" i="15"/>
  <c r="J591" i="15"/>
  <c r="J593" i="15"/>
  <c r="J597" i="15"/>
  <c r="J598" i="15"/>
  <c r="J599" i="15"/>
  <c r="J601" i="15"/>
  <c r="J602" i="15"/>
  <c r="J603" i="15"/>
  <c r="J605" i="15"/>
  <c r="J606" i="15"/>
  <c r="J607" i="15"/>
  <c r="J609" i="15"/>
  <c r="J610" i="15"/>
  <c r="J611" i="15"/>
  <c r="J613" i="15"/>
  <c r="J614" i="15"/>
  <c r="J615" i="15"/>
  <c r="J617" i="15"/>
  <c r="J621" i="15"/>
  <c r="J622" i="15"/>
  <c r="J623" i="15"/>
  <c r="J625" i="15"/>
  <c r="J626" i="15"/>
  <c r="J627" i="15"/>
  <c r="J629" i="15"/>
  <c r="J630" i="15"/>
  <c r="J631" i="15"/>
  <c r="J633" i="15"/>
  <c r="J634" i="15"/>
  <c r="J635" i="15"/>
  <c r="J637" i="15"/>
  <c r="J638" i="15"/>
  <c r="J639" i="15"/>
  <c r="J641" i="15"/>
  <c r="J645" i="15"/>
  <c r="J646" i="15"/>
  <c r="J647" i="15"/>
  <c r="J649" i="15"/>
  <c r="J650" i="15"/>
  <c r="J651" i="15"/>
  <c r="J653" i="15"/>
  <c r="J654" i="15"/>
  <c r="J655" i="15"/>
  <c r="J657" i="15"/>
  <c r="J658" i="15"/>
  <c r="J659" i="15"/>
  <c r="J661" i="15"/>
  <c r="J662" i="15"/>
  <c r="J663" i="15"/>
  <c r="J665" i="15"/>
  <c r="J669" i="15"/>
  <c r="J670" i="15"/>
  <c r="J671" i="15"/>
  <c r="J673" i="15"/>
  <c r="J674" i="15"/>
  <c r="J675" i="15"/>
  <c r="J677" i="15"/>
  <c r="J678" i="15"/>
  <c r="J679" i="15"/>
  <c r="J681" i="15"/>
  <c r="J682" i="15"/>
  <c r="J683" i="15"/>
  <c r="J685" i="15"/>
  <c r="J686" i="15"/>
  <c r="J687" i="15"/>
  <c r="J689" i="15"/>
  <c r="J693" i="15"/>
  <c r="J694" i="15"/>
  <c r="J695" i="15"/>
  <c r="J697" i="15"/>
  <c r="J698" i="15"/>
  <c r="J699" i="15"/>
  <c r="J701" i="15"/>
  <c r="J702" i="15"/>
  <c r="J703" i="15"/>
  <c r="J705" i="15"/>
  <c r="J706" i="15"/>
  <c r="J707" i="15"/>
  <c r="J709" i="15"/>
  <c r="J710" i="15"/>
  <c r="J711" i="15"/>
  <c r="J713" i="15"/>
  <c r="J717" i="15"/>
  <c r="J718" i="15"/>
  <c r="J719" i="15"/>
  <c r="J721" i="15"/>
  <c r="J722" i="15"/>
  <c r="J723" i="15"/>
  <c r="J725" i="15"/>
  <c r="J726" i="15"/>
  <c r="J727" i="15"/>
  <c r="J729" i="15"/>
  <c r="J730" i="15"/>
  <c r="J731" i="15"/>
  <c r="J733" i="15"/>
  <c r="J734" i="15"/>
  <c r="J735" i="15"/>
  <c r="J737" i="15"/>
  <c r="J801" i="15"/>
  <c r="J825" i="15"/>
  <c r="J849" i="15"/>
  <c r="J853" i="15"/>
  <c r="J854" i="15"/>
  <c r="J855" i="15"/>
  <c r="J856" i="15"/>
  <c r="J857" i="15"/>
  <c r="J858" i="15"/>
  <c r="J860" i="15"/>
  <c r="J861" i="15"/>
  <c r="J885" i="15"/>
  <c r="J912" i="15"/>
  <c r="J919" i="15"/>
  <c r="J920" i="15"/>
  <c r="J921" i="15"/>
  <c r="J923" i="15"/>
  <c r="J924" i="15"/>
  <c r="J925" i="15"/>
  <c r="J927" i="15"/>
  <c r="J928" i="15"/>
  <c r="J929" i="15"/>
  <c r="J931" i="15"/>
  <c r="J932" i="15"/>
  <c r="J933" i="15"/>
  <c r="J935" i="15"/>
  <c r="J936" i="15"/>
  <c r="J937" i="15"/>
  <c r="J939" i="15"/>
  <c r="J943" i="15"/>
  <c r="J944" i="15"/>
  <c r="J945" i="15"/>
  <c r="J947" i="15"/>
  <c r="J948" i="15"/>
  <c r="J949" i="15"/>
  <c r="J951" i="15"/>
  <c r="J952" i="15"/>
  <c r="J953" i="15"/>
  <c r="J955" i="15"/>
  <c r="J956" i="15"/>
  <c r="J957" i="15"/>
  <c r="J959" i="15"/>
  <c r="J960" i="15"/>
  <c r="J961" i="15"/>
  <c r="J963" i="15"/>
  <c r="J987" i="15"/>
  <c r="J991" i="15"/>
  <c r="J992" i="15"/>
  <c r="J993" i="15"/>
  <c r="J995" i="15"/>
  <c r="J996" i="15"/>
  <c r="J997" i="15"/>
  <c r="J999" i="15"/>
  <c r="J1000" i="15"/>
  <c r="J1001" i="15"/>
  <c r="J1003" i="15"/>
  <c r="J1004" i="15"/>
  <c r="J1005" i="15"/>
  <c r="J1007" i="15"/>
  <c r="J1008" i="15"/>
  <c r="J1009" i="15"/>
  <c r="J1011" i="15"/>
  <c r="J1035" i="15"/>
  <c r="J1039" i="15"/>
  <c r="J1040" i="15"/>
  <c r="J1041" i="15"/>
  <c r="J1043" i="15"/>
  <c r="J1044" i="15"/>
  <c r="J1045" i="15"/>
  <c r="J1047" i="15"/>
  <c r="J1048" i="15"/>
  <c r="J1049" i="15"/>
  <c r="J1051" i="15"/>
  <c r="J1052" i="15"/>
  <c r="J1053" i="15"/>
  <c r="J1055" i="15"/>
  <c r="J1056" i="15"/>
  <c r="J1057" i="15"/>
  <c r="J1059" i="15"/>
  <c r="J1083" i="15"/>
  <c r="J1087" i="15"/>
  <c r="J1088" i="15"/>
  <c r="J1089" i="15"/>
  <c r="J1091" i="15"/>
  <c r="J1092" i="15"/>
  <c r="J1093" i="15"/>
  <c r="J1095" i="15"/>
  <c r="J1096" i="15"/>
  <c r="J1097" i="15"/>
  <c r="J1099" i="15"/>
  <c r="J1100" i="15"/>
  <c r="J1101" i="15"/>
  <c r="J1103" i="15"/>
  <c r="J1104" i="15"/>
  <c r="J1105" i="15"/>
  <c r="J1107" i="15"/>
  <c r="J1131" i="15"/>
  <c r="J1135" i="15"/>
  <c r="J1136" i="15"/>
  <c r="J1137" i="15"/>
  <c r="J1139" i="15"/>
  <c r="J1140" i="15"/>
  <c r="J1141" i="15"/>
  <c r="J1143" i="15"/>
  <c r="J1144" i="15"/>
  <c r="J1145" i="15"/>
  <c r="J1147" i="15"/>
  <c r="J1148" i="15"/>
  <c r="J1149" i="15"/>
  <c r="J1151" i="15"/>
  <c r="J1152" i="15"/>
  <c r="J1153" i="15"/>
  <c r="J1155" i="15"/>
  <c r="J1179" i="15"/>
  <c r="J1183" i="15"/>
  <c r="J1184" i="15"/>
  <c r="J1185" i="15"/>
  <c r="J1187" i="15"/>
  <c r="J1188" i="15"/>
  <c r="J1189" i="15"/>
  <c r="J1191" i="15"/>
  <c r="J1192" i="15"/>
  <c r="J1193" i="15"/>
  <c r="J1195" i="15"/>
  <c r="J1196" i="15"/>
  <c r="J1197" i="15"/>
  <c r="J1199" i="15"/>
  <c r="J1200" i="15"/>
  <c r="J1201" i="15"/>
  <c r="J1203" i="15"/>
  <c r="J1227" i="15"/>
  <c r="J1231" i="15"/>
  <c r="J1232" i="15"/>
  <c r="J1233" i="15"/>
  <c r="J1234" i="15"/>
  <c r="J1236" i="15"/>
  <c r="J1237" i="15"/>
  <c r="J1261" i="15"/>
  <c r="J1285" i="15"/>
  <c r="J1289" i="15"/>
  <c r="J1290" i="15"/>
  <c r="J1291" i="15"/>
  <c r="J1293" i="15"/>
  <c r="J1294" i="15"/>
  <c r="J1295" i="15"/>
  <c r="J1297" i="15"/>
  <c r="J1298" i="15"/>
  <c r="J1299" i="15"/>
  <c r="J1301" i="15"/>
  <c r="J1302" i="15"/>
  <c r="J1303" i="15"/>
  <c r="J1305" i="15"/>
  <c r="J1306" i="15"/>
  <c r="J1307" i="15"/>
  <c r="J1309" i="15"/>
  <c r="J1313" i="15"/>
  <c r="J1314" i="15"/>
  <c r="J1315" i="15"/>
  <c r="J1317" i="15"/>
  <c r="J1318" i="15"/>
  <c r="J1319" i="15"/>
  <c r="J1321" i="15"/>
  <c r="J1322" i="15"/>
  <c r="J1323" i="15"/>
  <c r="J1325" i="15"/>
  <c r="J1326" i="15"/>
  <c r="J1327" i="15"/>
  <c r="J1329" i="15"/>
  <c r="J1330" i="15"/>
  <c r="J1331" i="15"/>
  <c r="J1333" i="15"/>
  <c r="J1337" i="15"/>
  <c r="J1338" i="15"/>
  <c r="J1339" i="15"/>
  <c r="J1341" i="15"/>
  <c r="J1342" i="15"/>
  <c r="J1343" i="15"/>
  <c r="J1345" i="15"/>
  <c r="J1346" i="15"/>
  <c r="J1347" i="15"/>
  <c r="J1349" i="15"/>
  <c r="J1350" i="15"/>
  <c r="J1351" i="15"/>
  <c r="J1353" i="15"/>
  <c r="J1354" i="15"/>
  <c r="J1355" i="15"/>
  <c r="J1357" i="15"/>
  <c r="J1361" i="15"/>
  <c r="J1362" i="15"/>
  <c r="J1363" i="15"/>
  <c r="J1365" i="15"/>
  <c r="J1366" i="15"/>
  <c r="J1367" i="15"/>
  <c r="J1369" i="15"/>
  <c r="J1370" i="15"/>
  <c r="J1371" i="15"/>
  <c r="J1373" i="15"/>
  <c r="J1374" i="15"/>
  <c r="J1375" i="15"/>
  <c r="J1377" i="15"/>
  <c r="J1378" i="15"/>
  <c r="J1379" i="15"/>
  <c r="J1381" i="15"/>
  <c r="J1405" i="15"/>
  <c r="J1431" i="15"/>
  <c r="J1438" i="15"/>
  <c r="J1439" i="15"/>
  <c r="J1440" i="15"/>
  <c r="J1442" i="15"/>
  <c r="J1443" i="15"/>
  <c r="J1444" i="15"/>
  <c r="J1446" i="15"/>
  <c r="J1447" i="15"/>
  <c r="J1448" i="15"/>
  <c r="J1450" i="15"/>
  <c r="J1451" i="15"/>
  <c r="J1452" i="15"/>
  <c r="J1454" i="15"/>
  <c r="J1455" i="15"/>
  <c r="J1456" i="15"/>
  <c r="J1458" i="15"/>
  <c r="J1465" i="15"/>
  <c r="J1466" i="15"/>
  <c r="J1467" i="15"/>
  <c r="J1469" i="15"/>
  <c r="J1470" i="15"/>
  <c r="J1471" i="15"/>
  <c r="J1473" i="15"/>
  <c r="J1474" i="15"/>
  <c r="J1475" i="15"/>
  <c r="J1477" i="15"/>
  <c r="J1478" i="15"/>
  <c r="J1479" i="15"/>
  <c r="J1481" i="15"/>
  <c r="J1482" i="15"/>
  <c r="J1483" i="15"/>
  <c r="J1485" i="15"/>
  <c r="J1489" i="15"/>
  <c r="J1490" i="15"/>
  <c r="J1491" i="15"/>
  <c r="J1493" i="15"/>
  <c r="J1494" i="15"/>
  <c r="J1495" i="15"/>
  <c r="J1497" i="15"/>
  <c r="J1498" i="15"/>
  <c r="J1499" i="15"/>
  <c r="J1501" i="15"/>
  <c r="J1502" i="15"/>
  <c r="J1503" i="15"/>
  <c r="J1505" i="15"/>
  <c r="J1506" i="15"/>
  <c r="J1507" i="15"/>
  <c r="J1509" i="15"/>
  <c r="J1513" i="15"/>
  <c r="J1514" i="15"/>
  <c r="J1515" i="15"/>
  <c r="J1517" i="15"/>
  <c r="J1518" i="15"/>
  <c r="J1519" i="15"/>
  <c r="J1521" i="15"/>
  <c r="J1522" i="15"/>
  <c r="J1523" i="15"/>
  <c r="J1525" i="15"/>
  <c r="J1526" i="15"/>
  <c r="J1527" i="15"/>
  <c r="J1529" i="15"/>
  <c r="J1530" i="15"/>
  <c r="J1531" i="15"/>
  <c r="J1533" i="15"/>
  <c r="J1538" i="15"/>
  <c r="J1539" i="15"/>
  <c r="J1540" i="15"/>
  <c r="J1541" i="15"/>
  <c r="J1542" i="15"/>
  <c r="J1544" i="15"/>
  <c r="J1545" i="15"/>
  <c r="J1546" i="15"/>
  <c r="J1547" i="15"/>
  <c r="J1551" i="15"/>
  <c r="J1552" i="15"/>
  <c r="J1553" i="15"/>
  <c r="J1554" i="15"/>
  <c r="K135" i="15"/>
  <c r="K183" i="15"/>
  <c r="K260" i="15"/>
  <c r="K261" i="15"/>
  <c r="K262" i="15"/>
  <c r="K264" i="15"/>
  <c r="K265" i="15"/>
  <c r="K266" i="15"/>
  <c r="K268" i="15"/>
  <c r="K269" i="15"/>
  <c r="K270" i="15"/>
  <c r="K272" i="15"/>
  <c r="K273" i="15"/>
  <c r="K274" i="15"/>
  <c r="K276" i="15"/>
  <c r="K277" i="15"/>
  <c r="K278" i="15"/>
  <c r="K280" i="15"/>
  <c r="K284" i="15"/>
  <c r="K285" i="15"/>
  <c r="K286" i="15"/>
  <c r="K288" i="15"/>
  <c r="K289" i="15"/>
  <c r="K290" i="15"/>
  <c r="K292" i="15"/>
  <c r="K293" i="15"/>
  <c r="K294" i="15"/>
  <c r="K296" i="15"/>
  <c r="K297" i="15"/>
  <c r="K298" i="15"/>
  <c r="K300" i="15"/>
  <c r="K301" i="15"/>
  <c r="K302" i="15"/>
  <c r="K304" i="15"/>
  <c r="K10" i="15"/>
  <c r="K14" i="15"/>
  <c r="K15" i="15"/>
  <c r="K39" i="15"/>
  <c r="K43" i="15"/>
  <c r="K44" i="15"/>
  <c r="K45" i="15"/>
  <c r="K47" i="15"/>
  <c r="K48" i="15"/>
  <c r="K49" i="15"/>
  <c r="K51" i="15"/>
  <c r="K52" i="15"/>
  <c r="K53" i="15"/>
  <c r="K55" i="15"/>
  <c r="K56" i="15"/>
  <c r="K57" i="15"/>
  <c r="K59" i="15"/>
  <c r="K60" i="15"/>
  <c r="K61" i="15"/>
  <c r="K63" i="15"/>
  <c r="K87" i="15"/>
  <c r="K111" i="15"/>
  <c r="K159" i="15"/>
  <c r="K187" i="15"/>
  <c r="K188" i="15"/>
  <c r="K189" i="15"/>
  <c r="K191" i="15"/>
  <c r="K192" i="15"/>
  <c r="K193" i="15"/>
  <c r="K195" i="15"/>
  <c r="K196" i="15"/>
  <c r="K197" i="15"/>
  <c r="K199" i="15"/>
  <c r="K200" i="15"/>
  <c r="K201" i="15"/>
  <c r="K203" i="15"/>
  <c r="K204" i="15"/>
  <c r="K205" i="15"/>
  <c r="K207" i="15"/>
  <c r="K211" i="15"/>
  <c r="K212" i="15"/>
  <c r="K213" i="15"/>
  <c r="K215" i="15"/>
  <c r="K216" i="15"/>
  <c r="K217" i="15"/>
  <c r="K219" i="15"/>
  <c r="K220" i="15"/>
  <c r="K221" i="15"/>
  <c r="K223" i="15"/>
  <c r="K224" i="15"/>
  <c r="K225" i="15"/>
  <c r="K227" i="15"/>
  <c r="K228" i="15"/>
  <c r="K229" i="15"/>
  <c r="K231" i="15"/>
  <c r="K255" i="15"/>
  <c r="K308" i="15"/>
  <c r="K309" i="15"/>
  <c r="K310" i="15"/>
  <c r="K312" i="15"/>
  <c r="K313" i="15"/>
  <c r="K314" i="15"/>
  <c r="K316" i="15"/>
  <c r="K317" i="15"/>
  <c r="K318" i="15"/>
  <c r="K320" i="15"/>
  <c r="K321" i="15"/>
  <c r="K322" i="15"/>
  <c r="K324" i="15"/>
  <c r="K325" i="15"/>
  <c r="K326" i="15"/>
  <c r="K328" i="15"/>
  <c r="K332" i="15"/>
  <c r="K333" i="15"/>
  <c r="K334" i="15"/>
  <c r="K336" i="15"/>
  <c r="K337" i="15"/>
  <c r="K338" i="15"/>
  <c r="K340" i="15"/>
  <c r="K341" i="15"/>
  <c r="K342" i="15"/>
  <c r="K344" i="15"/>
  <c r="K345" i="15"/>
  <c r="K346" i="15"/>
  <c r="K348" i="15"/>
  <c r="K349" i="15"/>
  <c r="K350" i="15"/>
  <c r="K352" i="15"/>
  <c r="K376" i="15"/>
  <c r="K380" i="15"/>
  <c r="K381" i="15"/>
  <c r="K382" i="15"/>
  <c r="K384" i="15"/>
  <c r="K385" i="15"/>
  <c r="K386" i="15"/>
  <c r="K388" i="15"/>
  <c r="K389" i="15"/>
  <c r="K390" i="15"/>
  <c r="K392" i="15"/>
  <c r="K393" i="15"/>
  <c r="K394" i="15"/>
  <c r="K396" i="15"/>
  <c r="K397" i="15"/>
  <c r="K398" i="15"/>
  <c r="K400" i="15"/>
  <c r="K424" i="15"/>
  <c r="K428" i="15"/>
  <c r="K429" i="15"/>
  <c r="K430" i="15"/>
  <c r="K432" i="15"/>
  <c r="K433" i="15"/>
  <c r="K434" i="15"/>
  <c r="K436" i="15"/>
  <c r="K437" i="15"/>
  <c r="K438" i="15"/>
  <c r="K440" i="15"/>
  <c r="K441" i="15"/>
  <c r="K442" i="15"/>
  <c r="K444" i="15"/>
  <c r="K445" i="15"/>
  <c r="K446" i="15"/>
  <c r="K448" i="15"/>
  <c r="K472" i="15"/>
  <c r="K476" i="15"/>
  <c r="K477" i="15"/>
  <c r="K478" i="15"/>
  <c r="K480" i="15"/>
  <c r="K481" i="15"/>
  <c r="K482" i="15"/>
  <c r="K484" i="15"/>
  <c r="K485" i="15"/>
  <c r="K486" i="15"/>
  <c r="K488" i="15"/>
  <c r="K489" i="15"/>
  <c r="K490" i="15"/>
  <c r="K492" i="15"/>
  <c r="K493" i="15"/>
  <c r="K494" i="15"/>
  <c r="K496" i="15"/>
  <c r="K520" i="15"/>
  <c r="K524" i="15"/>
  <c r="K525" i="15"/>
  <c r="K526" i="15"/>
  <c r="K528" i="15"/>
  <c r="K529" i="15"/>
  <c r="K530" i="15"/>
  <c r="K532" i="15"/>
  <c r="K533" i="15"/>
  <c r="K534" i="15"/>
  <c r="K536" i="15"/>
  <c r="K537" i="15"/>
  <c r="K538" i="15"/>
  <c r="K540" i="15"/>
  <c r="K541" i="15"/>
  <c r="K542" i="15"/>
  <c r="K544" i="15"/>
  <c r="K568" i="15"/>
  <c r="K573" i="15"/>
  <c r="K574" i="15"/>
  <c r="K575" i="15"/>
  <c r="K577" i="15"/>
  <c r="K578" i="15"/>
  <c r="K579" i="15"/>
  <c r="K581" i="15"/>
  <c r="K582" i="15"/>
  <c r="K583" i="15"/>
  <c r="K585" i="15"/>
  <c r="K586" i="15"/>
  <c r="K587" i="15"/>
  <c r="K589" i="15"/>
  <c r="K590" i="15"/>
  <c r="K591" i="15"/>
  <c r="K593" i="15"/>
  <c r="K597" i="15"/>
  <c r="K598" i="15"/>
  <c r="K599" i="15"/>
  <c r="K601" i="15"/>
  <c r="K602" i="15"/>
  <c r="K603" i="15"/>
  <c r="K605" i="15"/>
  <c r="K606" i="15"/>
  <c r="K607" i="15"/>
  <c r="K609" i="15"/>
  <c r="K610" i="15"/>
  <c r="K611" i="15"/>
  <c r="K613" i="15"/>
  <c r="K614" i="15"/>
  <c r="K615" i="15"/>
  <c r="K617" i="15"/>
  <c r="K621" i="15"/>
  <c r="K622" i="15"/>
  <c r="K623" i="15"/>
  <c r="K625" i="15"/>
  <c r="K626" i="15"/>
  <c r="K627" i="15"/>
  <c r="K629" i="15"/>
  <c r="K630" i="15"/>
  <c r="K631" i="15"/>
  <c r="K633" i="15"/>
  <c r="K634" i="15"/>
  <c r="K635" i="15"/>
  <c r="K637" i="15"/>
  <c r="K638" i="15"/>
  <c r="K639" i="15"/>
  <c r="K641" i="15"/>
  <c r="K645" i="15"/>
  <c r="K646" i="15"/>
  <c r="K647" i="15"/>
  <c r="K649" i="15"/>
  <c r="K650" i="15"/>
  <c r="K651" i="15"/>
  <c r="K653" i="15"/>
  <c r="K654" i="15"/>
  <c r="K655" i="15"/>
  <c r="K657" i="15"/>
  <c r="K658" i="15"/>
  <c r="K659" i="15"/>
  <c r="K661" i="15"/>
  <c r="K662" i="15"/>
  <c r="K663" i="15"/>
  <c r="K665" i="15"/>
  <c r="K669" i="15"/>
  <c r="K670" i="15"/>
  <c r="K671" i="15"/>
  <c r="K673" i="15"/>
  <c r="K674" i="15"/>
  <c r="K675" i="15"/>
  <c r="K677" i="15"/>
  <c r="K678" i="15"/>
  <c r="K679" i="15"/>
  <c r="K681" i="15"/>
  <c r="K682" i="15"/>
  <c r="K683" i="15"/>
  <c r="K685" i="15"/>
  <c r="K686" i="15"/>
  <c r="K687" i="15"/>
  <c r="K689" i="15"/>
  <c r="E693" i="15"/>
  <c r="D65" i="17"/>
  <c r="F693" i="15"/>
  <c r="K693" i="15"/>
  <c r="E694" i="15"/>
  <c r="E65" i="17"/>
  <c r="F694" i="15"/>
  <c r="K694" i="15"/>
  <c r="E695" i="15"/>
  <c r="F65" i="17"/>
  <c r="F695" i="15"/>
  <c r="K695" i="15"/>
  <c r="K697" i="15"/>
  <c r="K698" i="15"/>
  <c r="K699" i="15"/>
  <c r="K701" i="15"/>
  <c r="K702" i="15"/>
  <c r="K703" i="15"/>
  <c r="K705" i="15"/>
  <c r="K706" i="15"/>
  <c r="K707" i="15"/>
  <c r="K709" i="15"/>
  <c r="K710" i="15"/>
  <c r="K711" i="15"/>
  <c r="K713" i="15"/>
  <c r="K717" i="15"/>
  <c r="K718" i="15"/>
  <c r="K719" i="15"/>
  <c r="K721" i="15"/>
  <c r="K722" i="15"/>
  <c r="K723" i="15"/>
  <c r="K725" i="15"/>
  <c r="K726" i="15"/>
  <c r="K727" i="15"/>
  <c r="K729" i="15"/>
  <c r="K730" i="15"/>
  <c r="K731" i="15"/>
  <c r="K733" i="15"/>
  <c r="K734" i="15"/>
  <c r="K735" i="15"/>
  <c r="K737" i="15"/>
  <c r="K801" i="15"/>
  <c r="K825" i="15"/>
  <c r="K849" i="15"/>
  <c r="K853" i="15"/>
  <c r="K854" i="15"/>
  <c r="K855" i="15"/>
  <c r="K856" i="15"/>
  <c r="K857" i="15"/>
  <c r="K858" i="15"/>
  <c r="K860" i="15"/>
  <c r="K861" i="15"/>
  <c r="K885" i="15"/>
  <c r="K912" i="15"/>
  <c r="K919" i="15"/>
  <c r="K920" i="15"/>
  <c r="K921" i="15"/>
  <c r="K923" i="15"/>
  <c r="K924" i="15"/>
  <c r="K925" i="15"/>
  <c r="K927" i="15"/>
  <c r="K928" i="15"/>
  <c r="K929" i="15"/>
  <c r="K931" i="15"/>
  <c r="K932" i="15"/>
  <c r="K933" i="15"/>
  <c r="K935" i="15"/>
  <c r="K936" i="15"/>
  <c r="K937" i="15"/>
  <c r="K939" i="15"/>
  <c r="K943" i="15"/>
  <c r="K944" i="15"/>
  <c r="K945" i="15"/>
  <c r="K947" i="15"/>
  <c r="K948" i="15"/>
  <c r="K949" i="15"/>
  <c r="K951" i="15"/>
  <c r="K952" i="15"/>
  <c r="K953" i="15"/>
  <c r="K955" i="15"/>
  <c r="K956" i="15"/>
  <c r="K957" i="15"/>
  <c r="K959" i="15"/>
  <c r="K960" i="15"/>
  <c r="K961" i="15"/>
  <c r="K963" i="15"/>
  <c r="K987" i="15"/>
  <c r="K991" i="15"/>
  <c r="K992" i="15"/>
  <c r="K993" i="15"/>
  <c r="K995" i="15"/>
  <c r="K996" i="15"/>
  <c r="K997" i="15"/>
  <c r="K999" i="15"/>
  <c r="K1000" i="15"/>
  <c r="K1001" i="15"/>
  <c r="K1003" i="15"/>
  <c r="K1004" i="15"/>
  <c r="K1005" i="15"/>
  <c r="K1007" i="15"/>
  <c r="K1008" i="15"/>
  <c r="K1009" i="15"/>
  <c r="K1011" i="15"/>
  <c r="K1035" i="15"/>
  <c r="K1039" i="15"/>
  <c r="K1040" i="15"/>
  <c r="K1041" i="15"/>
  <c r="K1043" i="15"/>
  <c r="K1044" i="15"/>
  <c r="K1045" i="15"/>
  <c r="K1047" i="15"/>
  <c r="K1048" i="15"/>
  <c r="K1049" i="15"/>
  <c r="K1051" i="15"/>
  <c r="K1052" i="15"/>
  <c r="K1053" i="15"/>
  <c r="K1055" i="15"/>
  <c r="K1056" i="15"/>
  <c r="K1057" i="15"/>
  <c r="K1059" i="15"/>
  <c r="K1083" i="15"/>
  <c r="K1087" i="15"/>
  <c r="K1088" i="15"/>
  <c r="K1089" i="15"/>
  <c r="K1091" i="15"/>
  <c r="K1092" i="15"/>
  <c r="K1093" i="15"/>
  <c r="K1095" i="15"/>
  <c r="K1096" i="15"/>
  <c r="K1097" i="15"/>
  <c r="K1099" i="15"/>
  <c r="K1100" i="15"/>
  <c r="K1101" i="15"/>
  <c r="K1103" i="15"/>
  <c r="K1104" i="15"/>
  <c r="K1105" i="15"/>
  <c r="K1107" i="15"/>
  <c r="K1131" i="15"/>
  <c r="K1135" i="15"/>
  <c r="K1136" i="15"/>
  <c r="K1137" i="15"/>
  <c r="K1139" i="15"/>
  <c r="K1140" i="15"/>
  <c r="K1141" i="15"/>
  <c r="K1143" i="15"/>
  <c r="K1144" i="15"/>
  <c r="K1145" i="15"/>
  <c r="K1147" i="15"/>
  <c r="K1148" i="15"/>
  <c r="K1149" i="15"/>
  <c r="K1151" i="15"/>
  <c r="K1152" i="15"/>
  <c r="K1153" i="15"/>
  <c r="K1155" i="15"/>
  <c r="K1179" i="15"/>
  <c r="K1183" i="15"/>
  <c r="K1184" i="15"/>
  <c r="K1185" i="15"/>
  <c r="K1187" i="15"/>
  <c r="K1188" i="15"/>
  <c r="K1189" i="15"/>
  <c r="K1191" i="15"/>
  <c r="K1192" i="15"/>
  <c r="K1193" i="15"/>
  <c r="K1195" i="15"/>
  <c r="K1196" i="15"/>
  <c r="K1197" i="15"/>
  <c r="K1199" i="15"/>
  <c r="K1200" i="15"/>
  <c r="K1201" i="15"/>
  <c r="K1203" i="15"/>
  <c r="K1227" i="15"/>
  <c r="K1231" i="15"/>
  <c r="K1232" i="15"/>
  <c r="K1233" i="15"/>
  <c r="K1234" i="15"/>
  <c r="K1236" i="15"/>
  <c r="K1237" i="15"/>
  <c r="K1261" i="15"/>
  <c r="K1285" i="15"/>
  <c r="K1289" i="15"/>
  <c r="K1290" i="15"/>
  <c r="K1291" i="15"/>
  <c r="K1293" i="15"/>
  <c r="K1294" i="15"/>
  <c r="K1295" i="15"/>
  <c r="K1297" i="15"/>
  <c r="K1298" i="15"/>
  <c r="K1299" i="15"/>
  <c r="K1301" i="15"/>
  <c r="K1302" i="15"/>
  <c r="K1303" i="15"/>
  <c r="K1305" i="15"/>
  <c r="K1306" i="15"/>
  <c r="K1307" i="15"/>
  <c r="K1309" i="15"/>
  <c r="K1313" i="15"/>
  <c r="K1314" i="15"/>
  <c r="K1315" i="15"/>
  <c r="K1317" i="15"/>
  <c r="K1318" i="15"/>
  <c r="K1319" i="15"/>
  <c r="K1321" i="15"/>
  <c r="K1322" i="15"/>
  <c r="K1323" i="15"/>
  <c r="K1325" i="15"/>
  <c r="K1326" i="15"/>
  <c r="K1327" i="15"/>
  <c r="K1329" i="15"/>
  <c r="K1330" i="15"/>
  <c r="K1331" i="15"/>
  <c r="K1333" i="15"/>
  <c r="K1337" i="15"/>
  <c r="K1338" i="15"/>
  <c r="K1339" i="15"/>
  <c r="K1341" i="15"/>
  <c r="K1342" i="15"/>
  <c r="K1343" i="15"/>
  <c r="K1345" i="15"/>
  <c r="K1346" i="15"/>
  <c r="K1347" i="15"/>
  <c r="K1349" i="15"/>
  <c r="K1350" i="15"/>
  <c r="K1351" i="15"/>
  <c r="K1353" i="15"/>
  <c r="K1354" i="15"/>
  <c r="K1355" i="15"/>
  <c r="K1357" i="15"/>
  <c r="K1361" i="15"/>
  <c r="K1362" i="15"/>
  <c r="K1363" i="15"/>
  <c r="K1365" i="15"/>
  <c r="K1366" i="15"/>
  <c r="K1367" i="15"/>
  <c r="K1369" i="15"/>
  <c r="K1370" i="15"/>
  <c r="K1371" i="15"/>
  <c r="K1373" i="15"/>
  <c r="K1374" i="15"/>
  <c r="K1375" i="15"/>
  <c r="K1377" i="15"/>
  <c r="K1378" i="15"/>
  <c r="K1379" i="15"/>
  <c r="K1381" i="15"/>
  <c r="K1405" i="15"/>
  <c r="K1431" i="15"/>
  <c r="K1438" i="15"/>
  <c r="K1439" i="15"/>
  <c r="K1440" i="15"/>
  <c r="K1442" i="15"/>
  <c r="K1443" i="15"/>
  <c r="K1444" i="15"/>
  <c r="K1446" i="15"/>
  <c r="K1447" i="15"/>
  <c r="K1448" i="15"/>
  <c r="K1450" i="15"/>
  <c r="K1451" i="15"/>
  <c r="K1452" i="15"/>
  <c r="K1454" i="15"/>
  <c r="K1455" i="15"/>
  <c r="K1456" i="15"/>
  <c r="K1458" i="15"/>
  <c r="K1465" i="15"/>
  <c r="K1466" i="15"/>
  <c r="K1467" i="15"/>
  <c r="K1469" i="15"/>
  <c r="K1470" i="15"/>
  <c r="K1471" i="15"/>
  <c r="K1473" i="15"/>
  <c r="K1474" i="15"/>
  <c r="K1475" i="15"/>
  <c r="K1477" i="15"/>
  <c r="K1478" i="15"/>
  <c r="K1479" i="15"/>
  <c r="K1481" i="15"/>
  <c r="K1482" i="15"/>
  <c r="K1483" i="15"/>
  <c r="K1485" i="15"/>
  <c r="K1489" i="15"/>
  <c r="K1490" i="15"/>
  <c r="K1491" i="15"/>
  <c r="K1493" i="15"/>
  <c r="K1494" i="15"/>
  <c r="K1495" i="15"/>
  <c r="K1497" i="15"/>
  <c r="K1498" i="15"/>
  <c r="K1499" i="15"/>
  <c r="K1501" i="15"/>
  <c r="K1502" i="15"/>
  <c r="K1503" i="15"/>
  <c r="K1505" i="15"/>
  <c r="K1506" i="15"/>
  <c r="K1507" i="15"/>
  <c r="K1509" i="15"/>
  <c r="K1513" i="15"/>
  <c r="K1514" i="15"/>
  <c r="K1515" i="15"/>
  <c r="K1517" i="15"/>
  <c r="K1518" i="15"/>
  <c r="K1519" i="15"/>
  <c r="K1521" i="15"/>
  <c r="K1522" i="15"/>
  <c r="K1523" i="15"/>
  <c r="K1525" i="15"/>
  <c r="K1526" i="15"/>
  <c r="K1527" i="15"/>
  <c r="K1529" i="15"/>
  <c r="K1530" i="15"/>
  <c r="K1531" i="15"/>
  <c r="K1533" i="15"/>
  <c r="K1538" i="15"/>
  <c r="K1539" i="15"/>
  <c r="K1540" i="15"/>
  <c r="K1541" i="15"/>
  <c r="K1542" i="15"/>
  <c r="K1544" i="15"/>
  <c r="K1545" i="15"/>
  <c r="K1546" i="15"/>
  <c r="K1547" i="15"/>
  <c r="K1551" i="15"/>
  <c r="K1552" i="15"/>
  <c r="K1553" i="15"/>
  <c r="K1554" i="15"/>
  <c r="L135" i="15"/>
  <c r="L183" i="15"/>
  <c r="L260" i="15"/>
  <c r="L261" i="15"/>
  <c r="L262" i="15"/>
  <c r="L264" i="15"/>
  <c r="L265" i="15"/>
  <c r="L266" i="15"/>
  <c r="L268" i="15"/>
  <c r="L269" i="15"/>
  <c r="L270" i="15"/>
  <c r="L272" i="15"/>
  <c r="L273" i="15"/>
  <c r="L274" i="15"/>
  <c r="L276" i="15"/>
  <c r="L277" i="15"/>
  <c r="L278" i="15"/>
  <c r="L280" i="15"/>
  <c r="L284" i="15"/>
  <c r="L285" i="15"/>
  <c r="L286" i="15"/>
  <c r="L288" i="15"/>
  <c r="L289" i="15"/>
  <c r="L290" i="15"/>
  <c r="L292" i="15"/>
  <c r="L293" i="15"/>
  <c r="L294" i="15"/>
  <c r="L296" i="15"/>
  <c r="L297" i="15"/>
  <c r="L298" i="15"/>
  <c r="L300" i="15"/>
  <c r="L301" i="15"/>
  <c r="L302" i="15"/>
  <c r="L304" i="15"/>
  <c r="L10" i="15"/>
  <c r="L14" i="15"/>
  <c r="L15" i="15"/>
  <c r="L39" i="15"/>
  <c r="L43" i="15"/>
  <c r="L44" i="15"/>
  <c r="L45" i="15"/>
  <c r="L47" i="15"/>
  <c r="L48" i="15"/>
  <c r="L49" i="15"/>
  <c r="L51" i="15"/>
  <c r="L52" i="15"/>
  <c r="L53" i="15"/>
  <c r="L55" i="15"/>
  <c r="L56" i="15"/>
  <c r="L57" i="15"/>
  <c r="L59" i="15"/>
  <c r="L60" i="15"/>
  <c r="L61" i="15"/>
  <c r="L63" i="15"/>
  <c r="L87" i="15"/>
  <c r="L111" i="15"/>
  <c r="L159" i="15"/>
  <c r="L187" i="15"/>
  <c r="L188" i="15"/>
  <c r="L189" i="15"/>
  <c r="L191" i="15"/>
  <c r="L192" i="15"/>
  <c r="L193" i="15"/>
  <c r="L195" i="15"/>
  <c r="L196" i="15"/>
  <c r="L197" i="15"/>
  <c r="L199" i="15"/>
  <c r="L200" i="15"/>
  <c r="L201" i="15"/>
  <c r="L203" i="15"/>
  <c r="L204" i="15"/>
  <c r="L205" i="15"/>
  <c r="L207" i="15"/>
  <c r="L211" i="15"/>
  <c r="L212" i="15"/>
  <c r="L213" i="15"/>
  <c r="L215" i="15"/>
  <c r="L216" i="15"/>
  <c r="L217" i="15"/>
  <c r="L219" i="15"/>
  <c r="L220" i="15"/>
  <c r="L221" i="15"/>
  <c r="L223" i="15"/>
  <c r="L224" i="15"/>
  <c r="L225" i="15"/>
  <c r="L227" i="15"/>
  <c r="L228" i="15"/>
  <c r="L229" i="15"/>
  <c r="L231" i="15"/>
  <c r="L255" i="15"/>
  <c r="L308" i="15"/>
  <c r="L309" i="15"/>
  <c r="L310" i="15"/>
  <c r="L312" i="15"/>
  <c r="L313" i="15"/>
  <c r="L314" i="15"/>
  <c r="L316" i="15"/>
  <c r="L317" i="15"/>
  <c r="L318" i="15"/>
  <c r="L320" i="15"/>
  <c r="L321" i="15"/>
  <c r="L322" i="15"/>
  <c r="L324" i="15"/>
  <c r="L325" i="15"/>
  <c r="L326" i="15"/>
  <c r="L328" i="15"/>
  <c r="L332" i="15"/>
  <c r="L333" i="15"/>
  <c r="L334" i="15"/>
  <c r="L336" i="15"/>
  <c r="L337" i="15"/>
  <c r="L338" i="15"/>
  <c r="L340" i="15"/>
  <c r="L341" i="15"/>
  <c r="L342" i="15"/>
  <c r="L344" i="15"/>
  <c r="L345" i="15"/>
  <c r="L346" i="15"/>
  <c r="L348" i="15"/>
  <c r="L349" i="15"/>
  <c r="L350" i="15"/>
  <c r="L352" i="15"/>
  <c r="L376" i="15"/>
  <c r="L380" i="15"/>
  <c r="L381" i="15"/>
  <c r="L382" i="15"/>
  <c r="L384" i="15"/>
  <c r="L385" i="15"/>
  <c r="L386" i="15"/>
  <c r="L388" i="15"/>
  <c r="L389" i="15"/>
  <c r="L390" i="15"/>
  <c r="L392" i="15"/>
  <c r="L393" i="15"/>
  <c r="L394" i="15"/>
  <c r="L396" i="15"/>
  <c r="L397" i="15"/>
  <c r="L398" i="15"/>
  <c r="L400" i="15"/>
  <c r="L424" i="15"/>
  <c r="L428" i="15"/>
  <c r="L429" i="15"/>
  <c r="L430" i="15"/>
  <c r="L432" i="15"/>
  <c r="L433" i="15"/>
  <c r="L434" i="15"/>
  <c r="L436" i="15"/>
  <c r="L437" i="15"/>
  <c r="L438" i="15"/>
  <c r="L440" i="15"/>
  <c r="L441" i="15"/>
  <c r="L442" i="15"/>
  <c r="L444" i="15"/>
  <c r="L445" i="15"/>
  <c r="L446" i="15"/>
  <c r="L448" i="15"/>
  <c r="L472" i="15"/>
  <c r="L476" i="15"/>
  <c r="L477" i="15"/>
  <c r="L478" i="15"/>
  <c r="L480" i="15"/>
  <c r="L481" i="15"/>
  <c r="L482" i="15"/>
  <c r="L484" i="15"/>
  <c r="L485" i="15"/>
  <c r="L486" i="15"/>
  <c r="L488" i="15"/>
  <c r="L489" i="15"/>
  <c r="L490" i="15"/>
  <c r="L492" i="15"/>
  <c r="L493" i="15"/>
  <c r="L494" i="15"/>
  <c r="L496" i="15"/>
  <c r="L520" i="15"/>
  <c r="L524" i="15"/>
  <c r="L525" i="15"/>
  <c r="L526" i="15"/>
  <c r="L528" i="15"/>
  <c r="L529" i="15"/>
  <c r="L530" i="15"/>
  <c r="L532" i="15"/>
  <c r="L533" i="15"/>
  <c r="L534" i="15"/>
  <c r="L536" i="15"/>
  <c r="L537" i="15"/>
  <c r="L538" i="15"/>
  <c r="L540" i="15"/>
  <c r="L541" i="15"/>
  <c r="L542" i="15"/>
  <c r="L544" i="15"/>
  <c r="L568" i="15"/>
  <c r="L573" i="15"/>
  <c r="L574" i="15"/>
  <c r="L575" i="15"/>
  <c r="L577" i="15"/>
  <c r="L578" i="15"/>
  <c r="L579" i="15"/>
  <c r="L581" i="15"/>
  <c r="L582" i="15"/>
  <c r="L583" i="15"/>
  <c r="L585" i="15"/>
  <c r="L586" i="15"/>
  <c r="L587" i="15"/>
  <c r="L589" i="15"/>
  <c r="L590" i="15"/>
  <c r="L591" i="15"/>
  <c r="L593" i="15"/>
  <c r="L597" i="15"/>
  <c r="L598" i="15"/>
  <c r="L599" i="15"/>
  <c r="L601" i="15"/>
  <c r="L602" i="15"/>
  <c r="L603" i="15"/>
  <c r="L605" i="15"/>
  <c r="L606" i="15"/>
  <c r="L607" i="15"/>
  <c r="L609" i="15"/>
  <c r="L610" i="15"/>
  <c r="L611" i="15"/>
  <c r="L613" i="15"/>
  <c r="L614" i="15"/>
  <c r="L615" i="15"/>
  <c r="L617" i="15"/>
  <c r="L621" i="15"/>
  <c r="L622" i="15"/>
  <c r="L623" i="15"/>
  <c r="L625" i="15"/>
  <c r="L626" i="15"/>
  <c r="L627" i="15"/>
  <c r="L629" i="15"/>
  <c r="L630" i="15"/>
  <c r="L631" i="15"/>
  <c r="L633" i="15"/>
  <c r="L634" i="15"/>
  <c r="L635" i="15"/>
  <c r="L637" i="15"/>
  <c r="L638" i="15"/>
  <c r="L639" i="15"/>
  <c r="L641" i="15"/>
  <c r="L645" i="15"/>
  <c r="L646" i="15"/>
  <c r="L647" i="15"/>
  <c r="L649" i="15"/>
  <c r="L650" i="15"/>
  <c r="L651" i="15"/>
  <c r="L653" i="15"/>
  <c r="L654" i="15"/>
  <c r="L655" i="15"/>
  <c r="L657" i="15"/>
  <c r="L658" i="15"/>
  <c r="L659" i="15"/>
  <c r="L661" i="15"/>
  <c r="L662" i="15"/>
  <c r="L663" i="15"/>
  <c r="L665" i="15"/>
  <c r="L669" i="15"/>
  <c r="L670" i="15"/>
  <c r="L671" i="15"/>
  <c r="L673" i="15"/>
  <c r="L674" i="15"/>
  <c r="L675" i="15"/>
  <c r="L677" i="15"/>
  <c r="L678" i="15"/>
  <c r="L679" i="15"/>
  <c r="L681" i="15"/>
  <c r="L682" i="15"/>
  <c r="L683" i="15"/>
  <c r="L685" i="15"/>
  <c r="L686" i="15"/>
  <c r="L687" i="15"/>
  <c r="L689" i="15"/>
  <c r="L693" i="15"/>
  <c r="L694" i="15"/>
  <c r="L695" i="15"/>
  <c r="L697" i="15"/>
  <c r="L698" i="15"/>
  <c r="L699" i="15"/>
  <c r="L701" i="15"/>
  <c r="L702" i="15"/>
  <c r="L703" i="15"/>
  <c r="L705" i="15"/>
  <c r="L706" i="15"/>
  <c r="L707" i="15"/>
  <c r="L709" i="15"/>
  <c r="L710" i="15"/>
  <c r="L711" i="15"/>
  <c r="L713" i="15"/>
  <c r="L717" i="15"/>
  <c r="L718" i="15"/>
  <c r="L719" i="15"/>
  <c r="L721" i="15"/>
  <c r="L722" i="15"/>
  <c r="L723" i="15"/>
  <c r="L725" i="15"/>
  <c r="L726" i="15"/>
  <c r="L727" i="15"/>
  <c r="L729" i="15"/>
  <c r="L730" i="15"/>
  <c r="L731" i="15"/>
  <c r="L733" i="15"/>
  <c r="L734" i="15"/>
  <c r="L735" i="15"/>
  <c r="L737" i="15"/>
  <c r="L801" i="15"/>
  <c r="L825" i="15"/>
  <c r="L849" i="15"/>
  <c r="L853" i="15"/>
  <c r="L854" i="15"/>
  <c r="L855" i="15"/>
  <c r="L856" i="15"/>
  <c r="L857" i="15"/>
  <c r="L858" i="15"/>
  <c r="L860" i="15"/>
  <c r="L861" i="15"/>
  <c r="L885" i="15"/>
  <c r="L912" i="15"/>
  <c r="L919" i="15"/>
  <c r="L920" i="15"/>
  <c r="L921" i="15"/>
  <c r="L923" i="15"/>
  <c r="L924" i="15"/>
  <c r="L925" i="15"/>
  <c r="L927" i="15"/>
  <c r="L928" i="15"/>
  <c r="L929" i="15"/>
  <c r="L931" i="15"/>
  <c r="L932" i="15"/>
  <c r="L933" i="15"/>
  <c r="L935" i="15"/>
  <c r="L936" i="15"/>
  <c r="L937" i="15"/>
  <c r="L939" i="15"/>
  <c r="L943" i="15"/>
  <c r="L944" i="15"/>
  <c r="L945" i="15"/>
  <c r="L947" i="15"/>
  <c r="L948" i="15"/>
  <c r="L949" i="15"/>
  <c r="L951" i="15"/>
  <c r="L952" i="15"/>
  <c r="L953" i="15"/>
  <c r="L955" i="15"/>
  <c r="L956" i="15"/>
  <c r="L957" i="15"/>
  <c r="L959" i="15"/>
  <c r="L960" i="15"/>
  <c r="L961" i="15"/>
  <c r="L963" i="15"/>
  <c r="L987" i="15"/>
  <c r="L991" i="15"/>
  <c r="L992" i="15"/>
  <c r="L993" i="15"/>
  <c r="L995" i="15"/>
  <c r="L996" i="15"/>
  <c r="L997" i="15"/>
  <c r="L999" i="15"/>
  <c r="L1000" i="15"/>
  <c r="L1001" i="15"/>
  <c r="L1003" i="15"/>
  <c r="L1004" i="15"/>
  <c r="L1005" i="15"/>
  <c r="L1007" i="15"/>
  <c r="L1008" i="15"/>
  <c r="L1009" i="15"/>
  <c r="L1011" i="15"/>
  <c r="L1035" i="15"/>
  <c r="L1039" i="15"/>
  <c r="L1040" i="15"/>
  <c r="L1041" i="15"/>
  <c r="L1043" i="15"/>
  <c r="L1044" i="15"/>
  <c r="L1045" i="15"/>
  <c r="L1047" i="15"/>
  <c r="L1048" i="15"/>
  <c r="L1049" i="15"/>
  <c r="L1051" i="15"/>
  <c r="L1052" i="15"/>
  <c r="L1053" i="15"/>
  <c r="L1055" i="15"/>
  <c r="L1056" i="15"/>
  <c r="L1057" i="15"/>
  <c r="L1059" i="15"/>
  <c r="L1083" i="15"/>
  <c r="L1087" i="15"/>
  <c r="L1088" i="15"/>
  <c r="L1089" i="15"/>
  <c r="L1091" i="15"/>
  <c r="L1092" i="15"/>
  <c r="L1093" i="15"/>
  <c r="L1095" i="15"/>
  <c r="L1096" i="15"/>
  <c r="L1097" i="15"/>
  <c r="L1099" i="15"/>
  <c r="L1100" i="15"/>
  <c r="L1101" i="15"/>
  <c r="L1103" i="15"/>
  <c r="L1104" i="15"/>
  <c r="L1105" i="15"/>
  <c r="L1107" i="15"/>
  <c r="L1131" i="15"/>
  <c r="L1135" i="15"/>
  <c r="L1136" i="15"/>
  <c r="L1137" i="15"/>
  <c r="L1139" i="15"/>
  <c r="L1140" i="15"/>
  <c r="L1141" i="15"/>
  <c r="L1143" i="15"/>
  <c r="L1144" i="15"/>
  <c r="L1145" i="15"/>
  <c r="L1147" i="15"/>
  <c r="L1148" i="15"/>
  <c r="L1149" i="15"/>
  <c r="L1151" i="15"/>
  <c r="L1152" i="15"/>
  <c r="L1153" i="15"/>
  <c r="L1155" i="15"/>
  <c r="L1179" i="15"/>
  <c r="L1183" i="15"/>
  <c r="L1184" i="15"/>
  <c r="L1185" i="15"/>
  <c r="L1187" i="15"/>
  <c r="L1188" i="15"/>
  <c r="L1189" i="15"/>
  <c r="L1191" i="15"/>
  <c r="L1192" i="15"/>
  <c r="L1193" i="15"/>
  <c r="L1195" i="15"/>
  <c r="L1196" i="15"/>
  <c r="L1197" i="15"/>
  <c r="L1199" i="15"/>
  <c r="L1200" i="15"/>
  <c r="L1201" i="15"/>
  <c r="L1203" i="15"/>
  <c r="L1227" i="15"/>
  <c r="L1231" i="15"/>
  <c r="L1232" i="15"/>
  <c r="L1233" i="15"/>
  <c r="L1234" i="15"/>
  <c r="L1236" i="15"/>
  <c r="L1237" i="15"/>
  <c r="L1261" i="15"/>
  <c r="L1285" i="15"/>
  <c r="L1289" i="15"/>
  <c r="L1290" i="15"/>
  <c r="L1291" i="15"/>
  <c r="L1293" i="15"/>
  <c r="L1294" i="15"/>
  <c r="L1295" i="15"/>
  <c r="L1297" i="15"/>
  <c r="L1298" i="15"/>
  <c r="L1299" i="15"/>
  <c r="L1301" i="15"/>
  <c r="L1302" i="15"/>
  <c r="L1303" i="15"/>
  <c r="L1305" i="15"/>
  <c r="L1306" i="15"/>
  <c r="L1307" i="15"/>
  <c r="L1309" i="15"/>
  <c r="L1313" i="15"/>
  <c r="L1314" i="15"/>
  <c r="L1315" i="15"/>
  <c r="L1317" i="15"/>
  <c r="L1318" i="15"/>
  <c r="L1319" i="15"/>
  <c r="L1321" i="15"/>
  <c r="L1322" i="15"/>
  <c r="L1323" i="15"/>
  <c r="L1325" i="15"/>
  <c r="L1326" i="15"/>
  <c r="L1327" i="15"/>
  <c r="L1329" i="15"/>
  <c r="L1330" i="15"/>
  <c r="L1331" i="15"/>
  <c r="L1333" i="15"/>
  <c r="L1337" i="15"/>
  <c r="L1338" i="15"/>
  <c r="L1339" i="15"/>
  <c r="L1341" i="15"/>
  <c r="L1342" i="15"/>
  <c r="L1343" i="15"/>
  <c r="L1345" i="15"/>
  <c r="L1346" i="15"/>
  <c r="L1347" i="15"/>
  <c r="L1349" i="15"/>
  <c r="L1350" i="15"/>
  <c r="L1351" i="15"/>
  <c r="L1353" i="15"/>
  <c r="L1354" i="15"/>
  <c r="L1355" i="15"/>
  <c r="L1357" i="15"/>
  <c r="L1361" i="15"/>
  <c r="L1362" i="15"/>
  <c r="L1363" i="15"/>
  <c r="L1365" i="15"/>
  <c r="L1366" i="15"/>
  <c r="L1367" i="15"/>
  <c r="L1369" i="15"/>
  <c r="L1370" i="15"/>
  <c r="L1371" i="15"/>
  <c r="L1373" i="15"/>
  <c r="L1374" i="15"/>
  <c r="L1375" i="15"/>
  <c r="L1377" i="15"/>
  <c r="L1378" i="15"/>
  <c r="L1379" i="15"/>
  <c r="L1381" i="15"/>
  <c r="L1405" i="15"/>
  <c r="L1431" i="15"/>
  <c r="L1438" i="15"/>
  <c r="L1439" i="15"/>
  <c r="L1440" i="15"/>
  <c r="L1442" i="15"/>
  <c r="L1443" i="15"/>
  <c r="L1444" i="15"/>
  <c r="L1446" i="15"/>
  <c r="L1447" i="15"/>
  <c r="L1448" i="15"/>
  <c r="L1450" i="15"/>
  <c r="L1451" i="15"/>
  <c r="L1452" i="15"/>
  <c r="L1454" i="15"/>
  <c r="L1455" i="15"/>
  <c r="L1456" i="15"/>
  <c r="L1458" i="15"/>
  <c r="L1465" i="15"/>
  <c r="L1466" i="15"/>
  <c r="L1467" i="15"/>
  <c r="L1469" i="15"/>
  <c r="L1470" i="15"/>
  <c r="L1471" i="15"/>
  <c r="L1473" i="15"/>
  <c r="L1474" i="15"/>
  <c r="L1475" i="15"/>
  <c r="L1477" i="15"/>
  <c r="L1478" i="15"/>
  <c r="L1479" i="15"/>
  <c r="L1481" i="15"/>
  <c r="L1482" i="15"/>
  <c r="L1483" i="15"/>
  <c r="L1485" i="15"/>
  <c r="L1489" i="15"/>
  <c r="L1490" i="15"/>
  <c r="L1491" i="15"/>
  <c r="L1493" i="15"/>
  <c r="L1494" i="15"/>
  <c r="L1495" i="15"/>
  <c r="L1497" i="15"/>
  <c r="L1498" i="15"/>
  <c r="L1499" i="15"/>
  <c r="L1501" i="15"/>
  <c r="L1502" i="15"/>
  <c r="L1503" i="15"/>
  <c r="L1505" i="15"/>
  <c r="L1506" i="15"/>
  <c r="L1507" i="15"/>
  <c r="L1509" i="15"/>
  <c r="L1513" i="15"/>
  <c r="L1514" i="15"/>
  <c r="L1515" i="15"/>
  <c r="L1517" i="15"/>
  <c r="L1518" i="15"/>
  <c r="L1519" i="15"/>
  <c r="L1521" i="15"/>
  <c r="L1522" i="15"/>
  <c r="L1523" i="15"/>
  <c r="L1525" i="15"/>
  <c r="L1526" i="15"/>
  <c r="L1527" i="15"/>
  <c r="L1529" i="15"/>
  <c r="L1530" i="15"/>
  <c r="L1531" i="15"/>
  <c r="L1533" i="15"/>
  <c r="L1538" i="15"/>
  <c r="L1539" i="15"/>
  <c r="L1540" i="15"/>
  <c r="L1541" i="15"/>
  <c r="L1542" i="15"/>
  <c r="L1544" i="15"/>
  <c r="L1545" i="15"/>
  <c r="L1546" i="15"/>
  <c r="L1547" i="15"/>
  <c r="L1551" i="15"/>
  <c r="L1552" i="15"/>
  <c r="L1553" i="15"/>
  <c r="L1554" i="15"/>
  <c r="M135" i="15"/>
  <c r="M183" i="15"/>
  <c r="M260" i="15"/>
  <c r="M261" i="15"/>
  <c r="M262" i="15"/>
  <c r="M264" i="15"/>
  <c r="M265" i="15"/>
  <c r="M266" i="15"/>
  <c r="M268" i="15"/>
  <c r="M269" i="15"/>
  <c r="M270" i="15"/>
  <c r="M272" i="15"/>
  <c r="M273" i="15"/>
  <c r="M274" i="15"/>
  <c r="M276" i="15"/>
  <c r="M277" i="15"/>
  <c r="M278" i="15"/>
  <c r="M280" i="15"/>
  <c r="M284" i="15"/>
  <c r="M285" i="15"/>
  <c r="M286" i="15"/>
  <c r="M288" i="15"/>
  <c r="M289" i="15"/>
  <c r="M290" i="15"/>
  <c r="M292" i="15"/>
  <c r="M293" i="15"/>
  <c r="M294" i="15"/>
  <c r="M296" i="15"/>
  <c r="M297" i="15"/>
  <c r="M298" i="15"/>
  <c r="M300" i="15"/>
  <c r="M301" i="15"/>
  <c r="M302" i="15"/>
  <c r="M304" i="15"/>
  <c r="M10" i="15"/>
  <c r="M14" i="15"/>
  <c r="M15" i="15"/>
  <c r="M39" i="15"/>
  <c r="M43" i="15"/>
  <c r="M44" i="15"/>
  <c r="M45" i="15"/>
  <c r="M47" i="15"/>
  <c r="M48" i="15"/>
  <c r="M49" i="15"/>
  <c r="M51" i="15"/>
  <c r="M52" i="15"/>
  <c r="M53" i="15"/>
  <c r="M55" i="15"/>
  <c r="M56" i="15"/>
  <c r="M57" i="15"/>
  <c r="M59" i="15"/>
  <c r="M60" i="15"/>
  <c r="M61" i="15"/>
  <c r="M63" i="15"/>
  <c r="M87" i="15"/>
  <c r="M111" i="15"/>
  <c r="M159" i="15"/>
  <c r="M187" i="15"/>
  <c r="M188" i="15"/>
  <c r="M189" i="15"/>
  <c r="M191" i="15"/>
  <c r="M192" i="15"/>
  <c r="M193" i="15"/>
  <c r="M195" i="15"/>
  <c r="M196" i="15"/>
  <c r="M197" i="15"/>
  <c r="M199" i="15"/>
  <c r="M200" i="15"/>
  <c r="M201" i="15"/>
  <c r="M203" i="15"/>
  <c r="M204" i="15"/>
  <c r="M205" i="15"/>
  <c r="M207" i="15"/>
  <c r="M211" i="15"/>
  <c r="M212" i="15"/>
  <c r="M213" i="15"/>
  <c r="M215" i="15"/>
  <c r="M216" i="15"/>
  <c r="M217" i="15"/>
  <c r="M219" i="15"/>
  <c r="M220" i="15"/>
  <c r="M221" i="15"/>
  <c r="M223" i="15"/>
  <c r="M224" i="15"/>
  <c r="M225" i="15"/>
  <c r="M227" i="15"/>
  <c r="M228" i="15"/>
  <c r="M229" i="15"/>
  <c r="M231" i="15"/>
  <c r="M255" i="15"/>
  <c r="M308" i="15"/>
  <c r="M309" i="15"/>
  <c r="M310" i="15"/>
  <c r="M312" i="15"/>
  <c r="M313" i="15"/>
  <c r="M314" i="15"/>
  <c r="M316" i="15"/>
  <c r="M317" i="15"/>
  <c r="M318" i="15"/>
  <c r="M320" i="15"/>
  <c r="M321" i="15"/>
  <c r="M322" i="15"/>
  <c r="M324" i="15"/>
  <c r="M325" i="15"/>
  <c r="M326" i="15"/>
  <c r="M328" i="15"/>
  <c r="M332" i="15"/>
  <c r="M333" i="15"/>
  <c r="M334" i="15"/>
  <c r="M336" i="15"/>
  <c r="M337" i="15"/>
  <c r="M338" i="15"/>
  <c r="M340" i="15"/>
  <c r="M341" i="15"/>
  <c r="M342" i="15"/>
  <c r="M344" i="15"/>
  <c r="M345" i="15"/>
  <c r="M346" i="15"/>
  <c r="M348" i="15"/>
  <c r="M349" i="15"/>
  <c r="M350" i="15"/>
  <c r="M352" i="15"/>
  <c r="M376" i="15"/>
  <c r="M380" i="15"/>
  <c r="M381" i="15"/>
  <c r="M382" i="15"/>
  <c r="M384" i="15"/>
  <c r="M385" i="15"/>
  <c r="M386" i="15"/>
  <c r="M388" i="15"/>
  <c r="M389" i="15"/>
  <c r="M390" i="15"/>
  <c r="M392" i="15"/>
  <c r="M393" i="15"/>
  <c r="M394" i="15"/>
  <c r="M396" i="15"/>
  <c r="M397" i="15"/>
  <c r="M398" i="15"/>
  <c r="M400" i="15"/>
  <c r="M424" i="15"/>
  <c r="M428" i="15"/>
  <c r="M429" i="15"/>
  <c r="M430" i="15"/>
  <c r="M432" i="15"/>
  <c r="M433" i="15"/>
  <c r="M434" i="15"/>
  <c r="M436" i="15"/>
  <c r="M437" i="15"/>
  <c r="M438" i="15"/>
  <c r="M440" i="15"/>
  <c r="M441" i="15"/>
  <c r="M442" i="15"/>
  <c r="M444" i="15"/>
  <c r="M445" i="15"/>
  <c r="M446" i="15"/>
  <c r="M448" i="15"/>
  <c r="M472" i="15"/>
  <c r="M476" i="15"/>
  <c r="M477" i="15"/>
  <c r="M478" i="15"/>
  <c r="M480" i="15"/>
  <c r="M481" i="15"/>
  <c r="M482" i="15"/>
  <c r="M484" i="15"/>
  <c r="M485" i="15"/>
  <c r="M486" i="15"/>
  <c r="M488" i="15"/>
  <c r="M489" i="15"/>
  <c r="M490" i="15"/>
  <c r="M492" i="15"/>
  <c r="M493" i="15"/>
  <c r="M494" i="15"/>
  <c r="M496" i="15"/>
  <c r="M520" i="15"/>
  <c r="M524" i="15"/>
  <c r="M525" i="15"/>
  <c r="M526" i="15"/>
  <c r="M528" i="15"/>
  <c r="M529" i="15"/>
  <c r="M530" i="15"/>
  <c r="M532" i="15"/>
  <c r="M533" i="15"/>
  <c r="M534" i="15"/>
  <c r="M536" i="15"/>
  <c r="M537" i="15"/>
  <c r="M538" i="15"/>
  <c r="M540" i="15"/>
  <c r="M541" i="15"/>
  <c r="M542" i="15"/>
  <c r="M544" i="15"/>
  <c r="M568" i="15"/>
  <c r="M573" i="15"/>
  <c r="M574" i="15"/>
  <c r="M575" i="15"/>
  <c r="M577" i="15"/>
  <c r="M578" i="15"/>
  <c r="M579" i="15"/>
  <c r="M581" i="15"/>
  <c r="M582" i="15"/>
  <c r="M583" i="15"/>
  <c r="M585" i="15"/>
  <c r="M586" i="15"/>
  <c r="M587" i="15"/>
  <c r="M589" i="15"/>
  <c r="M590" i="15"/>
  <c r="M591" i="15"/>
  <c r="M593" i="15"/>
  <c r="M597" i="15"/>
  <c r="M598" i="15"/>
  <c r="M599" i="15"/>
  <c r="M601" i="15"/>
  <c r="M602" i="15"/>
  <c r="M603" i="15"/>
  <c r="M605" i="15"/>
  <c r="M606" i="15"/>
  <c r="M607" i="15"/>
  <c r="M609" i="15"/>
  <c r="M610" i="15"/>
  <c r="M611" i="15"/>
  <c r="M613" i="15"/>
  <c r="M614" i="15"/>
  <c r="M615" i="15"/>
  <c r="M617" i="15"/>
  <c r="M621" i="15"/>
  <c r="M622" i="15"/>
  <c r="M623" i="15"/>
  <c r="M625" i="15"/>
  <c r="M626" i="15"/>
  <c r="M627" i="15"/>
  <c r="M629" i="15"/>
  <c r="M630" i="15"/>
  <c r="M631" i="15"/>
  <c r="M633" i="15"/>
  <c r="M634" i="15"/>
  <c r="M635" i="15"/>
  <c r="M637" i="15"/>
  <c r="M638" i="15"/>
  <c r="M639" i="15"/>
  <c r="M641" i="15"/>
  <c r="M645" i="15"/>
  <c r="M646" i="15"/>
  <c r="M647" i="15"/>
  <c r="M649" i="15"/>
  <c r="M650" i="15"/>
  <c r="M651" i="15"/>
  <c r="M653" i="15"/>
  <c r="M654" i="15"/>
  <c r="M655" i="15"/>
  <c r="M657" i="15"/>
  <c r="M658" i="15"/>
  <c r="M659" i="15"/>
  <c r="M661" i="15"/>
  <c r="M662" i="15"/>
  <c r="M663" i="15"/>
  <c r="M665" i="15"/>
  <c r="M669" i="15"/>
  <c r="M670" i="15"/>
  <c r="M671" i="15"/>
  <c r="M673" i="15"/>
  <c r="M674" i="15"/>
  <c r="M675" i="15"/>
  <c r="M677" i="15"/>
  <c r="M678" i="15"/>
  <c r="M679" i="15"/>
  <c r="M681" i="15"/>
  <c r="M682" i="15"/>
  <c r="M683" i="15"/>
  <c r="M685" i="15"/>
  <c r="M686" i="15"/>
  <c r="M687" i="15"/>
  <c r="M689" i="15"/>
  <c r="M693" i="15"/>
  <c r="M694" i="15"/>
  <c r="M695" i="15"/>
  <c r="M697" i="15"/>
  <c r="M698" i="15"/>
  <c r="M699" i="15"/>
  <c r="M701" i="15"/>
  <c r="M702" i="15"/>
  <c r="M703" i="15"/>
  <c r="M705" i="15"/>
  <c r="M706" i="15"/>
  <c r="M707" i="15"/>
  <c r="M709" i="15"/>
  <c r="M710" i="15"/>
  <c r="M711" i="15"/>
  <c r="M713" i="15"/>
  <c r="M717" i="15"/>
  <c r="M718" i="15"/>
  <c r="M719" i="15"/>
  <c r="M721" i="15"/>
  <c r="M722" i="15"/>
  <c r="M723" i="15"/>
  <c r="M725" i="15"/>
  <c r="M726" i="15"/>
  <c r="M727" i="15"/>
  <c r="M729" i="15"/>
  <c r="M730" i="15"/>
  <c r="M731" i="15"/>
  <c r="M733" i="15"/>
  <c r="M734" i="15"/>
  <c r="M735" i="15"/>
  <c r="M737" i="15"/>
  <c r="M801" i="15"/>
  <c r="M825" i="15"/>
  <c r="M849" i="15"/>
  <c r="M853" i="15"/>
  <c r="M854" i="15"/>
  <c r="M855" i="15"/>
  <c r="M856" i="15"/>
  <c r="M857" i="15"/>
  <c r="M858" i="15"/>
  <c r="M860" i="15"/>
  <c r="M861" i="15"/>
  <c r="M885" i="15"/>
  <c r="M912" i="15"/>
  <c r="M919" i="15"/>
  <c r="M920" i="15"/>
  <c r="M921" i="15"/>
  <c r="M923" i="15"/>
  <c r="M924" i="15"/>
  <c r="M925" i="15"/>
  <c r="M927" i="15"/>
  <c r="M928" i="15"/>
  <c r="M929" i="15"/>
  <c r="M931" i="15"/>
  <c r="M932" i="15"/>
  <c r="M933" i="15"/>
  <c r="M935" i="15"/>
  <c r="M936" i="15"/>
  <c r="M937" i="15"/>
  <c r="M939" i="15"/>
  <c r="M943" i="15"/>
  <c r="M944" i="15"/>
  <c r="M945" i="15"/>
  <c r="M947" i="15"/>
  <c r="M948" i="15"/>
  <c r="M949" i="15"/>
  <c r="M951" i="15"/>
  <c r="M952" i="15"/>
  <c r="M953" i="15"/>
  <c r="M955" i="15"/>
  <c r="M956" i="15"/>
  <c r="M957" i="15"/>
  <c r="M959" i="15"/>
  <c r="M960" i="15"/>
  <c r="M961" i="15"/>
  <c r="M963" i="15"/>
  <c r="M987" i="15"/>
  <c r="M991" i="15"/>
  <c r="M992" i="15"/>
  <c r="M993" i="15"/>
  <c r="M995" i="15"/>
  <c r="M996" i="15"/>
  <c r="M997" i="15"/>
  <c r="M999" i="15"/>
  <c r="M1000" i="15"/>
  <c r="M1001" i="15"/>
  <c r="M1003" i="15"/>
  <c r="M1004" i="15"/>
  <c r="M1005" i="15"/>
  <c r="M1007" i="15"/>
  <c r="M1008" i="15"/>
  <c r="M1009" i="15"/>
  <c r="M1011" i="15"/>
  <c r="M1035" i="15"/>
  <c r="M1039" i="15"/>
  <c r="M1040" i="15"/>
  <c r="M1041" i="15"/>
  <c r="M1043" i="15"/>
  <c r="M1044" i="15"/>
  <c r="M1045" i="15"/>
  <c r="M1047" i="15"/>
  <c r="M1048" i="15"/>
  <c r="M1049" i="15"/>
  <c r="M1051" i="15"/>
  <c r="M1052" i="15"/>
  <c r="M1053" i="15"/>
  <c r="M1055" i="15"/>
  <c r="M1056" i="15"/>
  <c r="M1057" i="15"/>
  <c r="M1059" i="15"/>
  <c r="M1083" i="15"/>
  <c r="M1087" i="15"/>
  <c r="M1088" i="15"/>
  <c r="M1089" i="15"/>
  <c r="M1091" i="15"/>
  <c r="M1092" i="15"/>
  <c r="M1093" i="15"/>
  <c r="M1095" i="15"/>
  <c r="M1096" i="15"/>
  <c r="M1097" i="15"/>
  <c r="M1099" i="15"/>
  <c r="M1100" i="15"/>
  <c r="M1101" i="15"/>
  <c r="M1103" i="15"/>
  <c r="M1104" i="15"/>
  <c r="M1105" i="15"/>
  <c r="M1107" i="15"/>
  <c r="M1131" i="15"/>
  <c r="M1135" i="15"/>
  <c r="M1136" i="15"/>
  <c r="M1137" i="15"/>
  <c r="M1139" i="15"/>
  <c r="M1140" i="15"/>
  <c r="M1141" i="15"/>
  <c r="M1143" i="15"/>
  <c r="M1144" i="15"/>
  <c r="M1145" i="15"/>
  <c r="M1147" i="15"/>
  <c r="M1148" i="15"/>
  <c r="M1149" i="15"/>
  <c r="M1151" i="15"/>
  <c r="M1152" i="15"/>
  <c r="M1153" i="15"/>
  <c r="M1155" i="15"/>
  <c r="M1179" i="15"/>
  <c r="M1183" i="15"/>
  <c r="M1184" i="15"/>
  <c r="M1185" i="15"/>
  <c r="M1187" i="15"/>
  <c r="M1188" i="15"/>
  <c r="M1189" i="15"/>
  <c r="M1191" i="15"/>
  <c r="M1192" i="15"/>
  <c r="M1193" i="15"/>
  <c r="M1195" i="15"/>
  <c r="M1196" i="15"/>
  <c r="M1197" i="15"/>
  <c r="M1199" i="15"/>
  <c r="M1200" i="15"/>
  <c r="M1201" i="15"/>
  <c r="M1203" i="15"/>
  <c r="M1227" i="15"/>
  <c r="M1231" i="15"/>
  <c r="M1232" i="15"/>
  <c r="M1233" i="15"/>
  <c r="M1234" i="15"/>
  <c r="M1236" i="15"/>
  <c r="M1237" i="15"/>
  <c r="M1261" i="15"/>
  <c r="M1285" i="15"/>
  <c r="M1289" i="15"/>
  <c r="M1290" i="15"/>
  <c r="M1291" i="15"/>
  <c r="M1293" i="15"/>
  <c r="M1294" i="15"/>
  <c r="M1295" i="15"/>
  <c r="M1297" i="15"/>
  <c r="M1298" i="15"/>
  <c r="M1299" i="15"/>
  <c r="M1301" i="15"/>
  <c r="M1302" i="15"/>
  <c r="M1303" i="15"/>
  <c r="M1305" i="15"/>
  <c r="M1306" i="15"/>
  <c r="M1307" i="15"/>
  <c r="M1309" i="15"/>
  <c r="M1313" i="15"/>
  <c r="M1314" i="15"/>
  <c r="M1315" i="15"/>
  <c r="M1317" i="15"/>
  <c r="M1318" i="15"/>
  <c r="M1319" i="15"/>
  <c r="M1321" i="15"/>
  <c r="M1322" i="15"/>
  <c r="M1323" i="15"/>
  <c r="M1325" i="15"/>
  <c r="M1326" i="15"/>
  <c r="M1327" i="15"/>
  <c r="M1329" i="15"/>
  <c r="M1330" i="15"/>
  <c r="M1331" i="15"/>
  <c r="M1333" i="15"/>
  <c r="M1337" i="15"/>
  <c r="M1338" i="15"/>
  <c r="M1339" i="15"/>
  <c r="M1341" i="15"/>
  <c r="M1342" i="15"/>
  <c r="M1343" i="15"/>
  <c r="M1345" i="15"/>
  <c r="M1346" i="15"/>
  <c r="M1347" i="15"/>
  <c r="M1349" i="15"/>
  <c r="M1350" i="15"/>
  <c r="M1351" i="15"/>
  <c r="M1353" i="15"/>
  <c r="M1354" i="15"/>
  <c r="M1355" i="15"/>
  <c r="M1357" i="15"/>
  <c r="M1361" i="15"/>
  <c r="M1362" i="15"/>
  <c r="M1363" i="15"/>
  <c r="M1365" i="15"/>
  <c r="M1366" i="15"/>
  <c r="M1367" i="15"/>
  <c r="M1369" i="15"/>
  <c r="M1370" i="15"/>
  <c r="M1371" i="15"/>
  <c r="M1373" i="15"/>
  <c r="M1374" i="15"/>
  <c r="M1375" i="15"/>
  <c r="M1377" i="15"/>
  <c r="M1378" i="15"/>
  <c r="M1379" i="15"/>
  <c r="M1381" i="15"/>
  <c r="M1405" i="15"/>
  <c r="M1431" i="15"/>
  <c r="M1438" i="15"/>
  <c r="M1439" i="15"/>
  <c r="M1440" i="15"/>
  <c r="M1442" i="15"/>
  <c r="M1443" i="15"/>
  <c r="M1444" i="15"/>
  <c r="M1446" i="15"/>
  <c r="M1447" i="15"/>
  <c r="M1448" i="15"/>
  <c r="M1450" i="15"/>
  <c r="M1451" i="15"/>
  <c r="M1452" i="15"/>
  <c r="M1454" i="15"/>
  <c r="M1455" i="15"/>
  <c r="M1456" i="15"/>
  <c r="M1458" i="15"/>
  <c r="M1465" i="15"/>
  <c r="M1466" i="15"/>
  <c r="M1467" i="15"/>
  <c r="M1469" i="15"/>
  <c r="M1470" i="15"/>
  <c r="M1471" i="15"/>
  <c r="M1473" i="15"/>
  <c r="M1474" i="15"/>
  <c r="M1475" i="15"/>
  <c r="M1477" i="15"/>
  <c r="M1478" i="15"/>
  <c r="M1479" i="15"/>
  <c r="M1481" i="15"/>
  <c r="M1482" i="15"/>
  <c r="M1483" i="15"/>
  <c r="M1485" i="15"/>
  <c r="M1489" i="15"/>
  <c r="M1490" i="15"/>
  <c r="M1491" i="15"/>
  <c r="M1493" i="15"/>
  <c r="M1494" i="15"/>
  <c r="M1495" i="15"/>
  <c r="M1497" i="15"/>
  <c r="M1498" i="15"/>
  <c r="M1499" i="15"/>
  <c r="M1501" i="15"/>
  <c r="M1502" i="15"/>
  <c r="M1503" i="15"/>
  <c r="M1505" i="15"/>
  <c r="M1506" i="15"/>
  <c r="M1507" i="15"/>
  <c r="M1509" i="15"/>
  <c r="M1513" i="15"/>
  <c r="M1514" i="15"/>
  <c r="M1515" i="15"/>
  <c r="M1517" i="15"/>
  <c r="M1518" i="15"/>
  <c r="M1519" i="15"/>
  <c r="M1521" i="15"/>
  <c r="M1522" i="15"/>
  <c r="M1523" i="15"/>
  <c r="M1525" i="15"/>
  <c r="M1526" i="15"/>
  <c r="M1527" i="15"/>
  <c r="M1529" i="15"/>
  <c r="M1530" i="15"/>
  <c r="M1531" i="15"/>
  <c r="M1533" i="15"/>
  <c r="M1538" i="15"/>
  <c r="M1539" i="15"/>
  <c r="M1540" i="15"/>
  <c r="M1541" i="15"/>
  <c r="M1542" i="15"/>
  <c r="M1544" i="15"/>
  <c r="M1545" i="15"/>
  <c r="M1546" i="15"/>
  <c r="M1547" i="15"/>
  <c r="M1551" i="15"/>
  <c r="M1552" i="15"/>
  <c r="M1553" i="15"/>
  <c r="M1554" i="15"/>
  <c r="N135" i="15"/>
  <c r="N183" i="15"/>
  <c r="N260" i="15"/>
  <c r="N261" i="15"/>
  <c r="N262" i="15"/>
  <c r="N264" i="15"/>
  <c r="N265" i="15"/>
  <c r="N266" i="15"/>
  <c r="N268" i="15"/>
  <c r="N269" i="15"/>
  <c r="N270" i="15"/>
  <c r="N272" i="15"/>
  <c r="N273" i="15"/>
  <c r="N274" i="15"/>
  <c r="N276" i="15"/>
  <c r="N277" i="15"/>
  <c r="N278" i="15"/>
  <c r="N280" i="15"/>
  <c r="N284" i="15"/>
  <c r="N285" i="15"/>
  <c r="N286" i="15"/>
  <c r="N288" i="15"/>
  <c r="N289" i="15"/>
  <c r="N290" i="15"/>
  <c r="N292" i="15"/>
  <c r="N293" i="15"/>
  <c r="N294" i="15"/>
  <c r="N296" i="15"/>
  <c r="N297" i="15"/>
  <c r="N298" i="15"/>
  <c r="N300" i="15"/>
  <c r="N301" i="15"/>
  <c r="N302" i="15"/>
  <c r="N304" i="15"/>
  <c r="N10" i="15"/>
  <c r="N14" i="15"/>
  <c r="N15" i="15"/>
  <c r="N39" i="15"/>
  <c r="N43" i="15"/>
  <c r="N44" i="15"/>
  <c r="N45" i="15"/>
  <c r="N47" i="15"/>
  <c r="N48" i="15"/>
  <c r="N49" i="15"/>
  <c r="N51" i="15"/>
  <c r="N52" i="15"/>
  <c r="N53" i="15"/>
  <c r="N55" i="15"/>
  <c r="N56" i="15"/>
  <c r="N57" i="15"/>
  <c r="N59" i="15"/>
  <c r="N60" i="15"/>
  <c r="N61" i="15"/>
  <c r="N63" i="15"/>
  <c r="N87" i="15"/>
  <c r="N111" i="15"/>
  <c r="N159" i="15"/>
  <c r="N187" i="15"/>
  <c r="N188" i="15"/>
  <c r="N189" i="15"/>
  <c r="N191" i="15"/>
  <c r="N192" i="15"/>
  <c r="N193" i="15"/>
  <c r="N195" i="15"/>
  <c r="N196" i="15"/>
  <c r="N197" i="15"/>
  <c r="N199" i="15"/>
  <c r="N200" i="15"/>
  <c r="N201" i="15"/>
  <c r="N203" i="15"/>
  <c r="N204" i="15"/>
  <c r="N205" i="15"/>
  <c r="N207" i="15"/>
  <c r="N211" i="15"/>
  <c r="N212" i="15"/>
  <c r="N213" i="15"/>
  <c r="N215" i="15"/>
  <c r="N216" i="15"/>
  <c r="N217" i="15"/>
  <c r="N219" i="15"/>
  <c r="N220" i="15"/>
  <c r="N221" i="15"/>
  <c r="N223" i="15"/>
  <c r="N224" i="15"/>
  <c r="N225" i="15"/>
  <c r="N227" i="15"/>
  <c r="N228" i="15"/>
  <c r="N229" i="15"/>
  <c r="N231" i="15"/>
  <c r="N255" i="15"/>
  <c r="N308" i="15"/>
  <c r="N309" i="15"/>
  <c r="N310" i="15"/>
  <c r="N312" i="15"/>
  <c r="N313" i="15"/>
  <c r="N314" i="15"/>
  <c r="N316" i="15"/>
  <c r="N317" i="15"/>
  <c r="N318" i="15"/>
  <c r="N320" i="15"/>
  <c r="N321" i="15"/>
  <c r="N322" i="15"/>
  <c r="N324" i="15"/>
  <c r="N325" i="15"/>
  <c r="N326" i="15"/>
  <c r="N328" i="15"/>
  <c r="N332" i="15"/>
  <c r="N333" i="15"/>
  <c r="N334" i="15"/>
  <c r="N336" i="15"/>
  <c r="N337" i="15"/>
  <c r="N338" i="15"/>
  <c r="N340" i="15"/>
  <c r="N341" i="15"/>
  <c r="N342" i="15"/>
  <c r="N344" i="15"/>
  <c r="N345" i="15"/>
  <c r="N346" i="15"/>
  <c r="N348" i="15"/>
  <c r="N349" i="15"/>
  <c r="N350" i="15"/>
  <c r="N352" i="15"/>
  <c r="N376" i="15"/>
  <c r="N380" i="15"/>
  <c r="N381" i="15"/>
  <c r="N382" i="15"/>
  <c r="N384" i="15"/>
  <c r="N385" i="15"/>
  <c r="N386" i="15"/>
  <c r="N388" i="15"/>
  <c r="N389" i="15"/>
  <c r="N390" i="15"/>
  <c r="N392" i="15"/>
  <c r="N393" i="15"/>
  <c r="N394" i="15"/>
  <c r="N396" i="15"/>
  <c r="N397" i="15"/>
  <c r="N398" i="15"/>
  <c r="N400" i="15"/>
  <c r="N424" i="15"/>
  <c r="N428" i="15"/>
  <c r="N429" i="15"/>
  <c r="N430" i="15"/>
  <c r="N432" i="15"/>
  <c r="N433" i="15"/>
  <c r="N434" i="15"/>
  <c r="N436" i="15"/>
  <c r="N437" i="15"/>
  <c r="N438" i="15"/>
  <c r="N440" i="15"/>
  <c r="N441" i="15"/>
  <c r="N442" i="15"/>
  <c r="N444" i="15"/>
  <c r="N445" i="15"/>
  <c r="N446" i="15"/>
  <c r="N448" i="15"/>
  <c r="N472" i="15"/>
  <c r="N476" i="15"/>
  <c r="N477" i="15"/>
  <c r="N478" i="15"/>
  <c r="N480" i="15"/>
  <c r="N481" i="15"/>
  <c r="N482" i="15"/>
  <c r="N484" i="15"/>
  <c r="N485" i="15"/>
  <c r="N486" i="15"/>
  <c r="N488" i="15"/>
  <c r="N489" i="15"/>
  <c r="N490" i="15"/>
  <c r="N492" i="15"/>
  <c r="N493" i="15"/>
  <c r="N494" i="15"/>
  <c r="N496" i="15"/>
  <c r="N520" i="15"/>
  <c r="N524" i="15"/>
  <c r="N525" i="15"/>
  <c r="N526" i="15"/>
  <c r="N528" i="15"/>
  <c r="N529" i="15"/>
  <c r="N530" i="15"/>
  <c r="N532" i="15"/>
  <c r="N533" i="15"/>
  <c r="N534" i="15"/>
  <c r="N536" i="15"/>
  <c r="N537" i="15"/>
  <c r="N538" i="15"/>
  <c r="N540" i="15"/>
  <c r="N541" i="15"/>
  <c r="N542" i="15"/>
  <c r="N544" i="15"/>
  <c r="N568" i="15"/>
  <c r="N573" i="15"/>
  <c r="N574" i="15"/>
  <c r="N575" i="15"/>
  <c r="N577" i="15"/>
  <c r="N578" i="15"/>
  <c r="N579" i="15"/>
  <c r="N581" i="15"/>
  <c r="N582" i="15"/>
  <c r="N583" i="15"/>
  <c r="N585" i="15"/>
  <c r="N586" i="15"/>
  <c r="N587" i="15"/>
  <c r="N589" i="15"/>
  <c r="N590" i="15"/>
  <c r="N591" i="15"/>
  <c r="N593" i="15"/>
  <c r="N597" i="15"/>
  <c r="N598" i="15"/>
  <c r="N599" i="15"/>
  <c r="N601" i="15"/>
  <c r="N602" i="15"/>
  <c r="N603" i="15"/>
  <c r="N605" i="15"/>
  <c r="N606" i="15"/>
  <c r="N607" i="15"/>
  <c r="N609" i="15"/>
  <c r="N610" i="15"/>
  <c r="N611" i="15"/>
  <c r="N613" i="15"/>
  <c r="N614" i="15"/>
  <c r="N615" i="15"/>
  <c r="N617" i="15"/>
  <c r="N621" i="15"/>
  <c r="N622" i="15"/>
  <c r="N623" i="15"/>
  <c r="N625" i="15"/>
  <c r="N626" i="15"/>
  <c r="N627" i="15"/>
  <c r="N629" i="15"/>
  <c r="N630" i="15"/>
  <c r="N631" i="15"/>
  <c r="N633" i="15"/>
  <c r="N634" i="15"/>
  <c r="N635" i="15"/>
  <c r="N637" i="15"/>
  <c r="N638" i="15"/>
  <c r="N639" i="15"/>
  <c r="N641" i="15"/>
  <c r="N645" i="15"/>
  <c r="N646" i="15"/>
  <c r="N647" i="15"/>
  <c r="N649" i="15"/>
  <c r="N650" i="15"/>
  <c r="N651" i="15"/>
  <c r="N653" i="15"/>
  <c r="N654" i="15"/>
  <c r="N655" i="15"/>
  <c r="N657" i="15"/>
  <c r="N658" i="15"/>
  <c r="N659" i="15"/>
  <c r="N661" i="15"/>
  <c r="N662" i="15"/>
  <c r="N663" i="15"/>
  <c r="N665" i="15"/>
  <c r="N669" i="15"/>
  <c r="N670" i="15"/>
  <c r="N671" i="15"/>
  <c r="N673" i="15"/>
  <c r="N674" i="15"/>
  <c r="N675" i="15"/>
  <c r="N677" i="15"/>
  <c r="N678" i="15"/>
  <c r="N679" i="15"/>
  <c r="N681" i="15"/>
  <c r="N682" i="15"/>
  <c r="N683" i="15"/>
  <c r="N685" i="15"/>
  <c r="N686" i="15"/>
  <c r="N687" i="15"/>
  <c r="N689" i="15"/>
  <c r="N693" i="15"/>
  <c r="N694" i="15"/>
  <c r="N695" i="15"/>
  <c r="N697" i="15"/>
  <c r="N698" i="15"/>
  <c r="N699" i="15"/>
  <c r="N701" i="15"/>
  <c r="N702" i="15"/>
  <c r="N703" i="15"/>
  <c r="N705" i="15"/>
  <c r="N706" i="15"/>
  <c r="N707" i="15"/>
  <c r="N709" i="15"/>
  <c r="N710" i="15"/>
  <c r="N711" i="15"/>
  <c r="N713" i="15"/>
  <c r="N717" i="15"/>
  <c r="N718" i="15"/>
  <c r="N719" i="15"/>
  <c r="N721" i="15"/>
  <c r="N722" i="15"/>
  <c r="N723" i="15"/>
  <c r="N725" i="15"/>
  <c r="N726" i="15"/>
  <c r="N727" i="15"/>
  <c r="N729" i="15"/>
  <c r="N730" i="15"/>
  <c r="N731" i="15"/>
  <c r="N733" i="15"/>
  <c r="N734" i="15"/>
  <c r="N735" i="15"/>
  <c r="N737" i="15"/>
  <c r="N801" i="15"/>
  <c r="N825" i="15"/>
  <c r="N849" i="15"/>
  <c r="N853" i="15"/>
  <c r="N854" i="15"/>
  <c r="N855" i="15"/>
  <c r="N856" i="15"/>
  <c r="N857" i="15"/>
  <c r="N858" i="15"/>
  <c r="N860" i="15"/>
  <c r="N861" i="15"/>
  <c r="N885" i="15"/>
  <c r="N912" i="15"/>
  <c r="N919" i="15"/>
  <c r="N920" i="15"/>
  <c r="N921" i="15"/>
  <c r="N923" i="15"/>
  <c r="N924" i="15"/>
  <c r="N925" i="15"/>
  <c r="N927" i="15"/>
  <c r="N928" i="15"/>
  <c r="N929" i="15"/>
  <c r="N931" i="15"/>
  <c r="N932" i="15"/>
  <c r="N933" i="15"/>
  <c r="N935" i="15"/>
  <c r="N936" i="15"/>
  <c r="N937" i="15"/>
  <c r="N939" i="15"/>
  <c r="N943" i="15"/>
  <c r="N944" i="15"/>
  <c r="N945" i="15"/>
  <c r="N947" i="15"/>
  <c r="N948" i="15"/>
  <c r="N949" i="15"/>
  <c r="N951" i="15"/>
  <c r="N952" i="15"/>
  <c r="N953" i="15"/>
  <c r="N955" i="15"/>
  <c r="N956" i="15"/>
  <c r="N957" i="15"/>
  <c r="N959" i="15"/>
  <c r="N960" i="15"/>
  <c r="N961" i="15"/>
  <c r="N963" i="15"/>
  <c r="N987" i="15"/>
  <c r="N991" i="15"/>
  <c r="N992" i="15"/>
  <c r="N993" i="15"/>
  <c r="N995" i="15"/>
  <c r="N996" i="15"/>
  <c r="N997" i="15"/>
  <c r="N999" i="15"/>
  <c r="N1000" i="15"/>
  <c r="N1001" i="15"/>
  <c r="N1003" i="15"/>
  <c r="N1004" i="15"/>
  <c r="N1005" i="15"/>
  <c r="N1007" i="15"/>
  <c r="N1008" i="15"/>
  <c r="N1009" i="15"/>
  <c r="N1011" i="15"/>
  <c r="N1035" i="15"/>
  <c r="N1039" i="15"/>
  <c r="N1040" i="15"/>
  <c r="N1041" i="15"/>
  <c r="N1043" i="15"/>
  <c r="N1044" i="15"/>
  <c r="N1045" i="15"/>
  <c r="N1047" i="15"/>
  <c r="N1048" i="15"/>
  <c r="N1049" i="15"/>
  <c r="N1051" i="15"/>
  <c r="N1052" i="15"/>
  <c r="N1053" i="15"/>
  <c r="N1055" i="15"/>
  <c r="N1056" i="15"/>
  <c r="N1057" i="15"/>
  <c r="N1059" i="15"/>
  <c r="N1083" i="15"/>
  <c r="N1087" i="15"/>
  <c r="N1088" i="15"/>
  <c r="N1089" i="15"/>
  <c r="N1091" i="15"/>
  <c r="N1092" i="15"/>
  <c r="N1093" i="15"/>
  <c r="N1095" i="15"/>
  <c r="N1096" i="15"/>
  <c r="N1097" i="15"/>
  <c r="N1099" i="15"/>
  <c r="N1100" i="15"/>
  <c r="N1101" i="15"/>
  <c r="N1103" i="15"/>
  <c r="N1104" i="15"/>
  <c r="N1105" i="15"/>
  <c r="N1107" i="15"/>
  <c r="N1131" i="15"/>
  <c r="N1135" i="15"/>
  <c r="N1136" i="15"/>
  <c r="N1137" i="15"/>
  <c r="N1139" i="15"/>
  <c r="N1140" i="15"/>
  <c r="N1141" i="15"/>
  <c r="N1143" i="15"/>
  <c r="N1144" i="15"/>
  <c r="N1145" i="15"/>
  <c r="N1147" i="15"/>
  <c r="N1148" i="15"/>
  <c r="N1149" i="15"/>
  <c r="N1151" i="15"/>
  <c r="N1152" i="15"/>
  <c r="N1153" i="15"/>
  <c r="N1155" i="15"/>
  <c r="N1179" i="15"/>
  <c r="N1183" i="15"/>
  <c r="N1184" i="15"/>
  <c r="N1185" i="15"/>
  <c r="N1187" i="15"/>
  <c r="N1188" i="15"/>
  <c r="N1189" i="15"/>
  <c r="N1191" i="15"/>
  <c r="N1192" i="15"/>
  <c r="N1193" i="15"/>
  <c r="N1195" i="15"/>
  <c r="N1196" i="15"/>
  <c r="N1197" i="15"/>
  <c r="N1199" i="15"/>
  <c r="N1200" i="15"/>
  <c r="N1201" i="15"/>
  <c r="N1203" i="15"/>
  <c r="N1227" i="15"/>
  <c r="N1231" i="15"/>
  <c r="N1232" i="15"/>
  <c r="N1233" i="15"/>
  <c r="N1234" i="15"/>
  <c r="N1236" i="15"/>
  <c r="N1237" i="15"/>
  <c r="N1261" i="15"/>
  <c r="N1285" i="15"/>
  <c r="N1289" i="15"/>
  <c r="N1290" i="15"/>
  <c r="N1291" i="15"/>
  <c r="N1293" i="15"/>
  <c r="N1294" i="15"/>
  <c r="N1295" i="15"/>
  <c r="N1297" i="15"/>
  <c r="N1298" i="15"/>
  <c r="N1299" i="15"/>
  <c r="N1301" i="15"/>
  <c r="N1302" i="15"/>
  <c r="N1303" i="15"/>
  <c r="N1305" i="15"/>
  <c r="N1306" i="15"/>
  <c r="N1307" i="15"/>
  <c r="N1309" i="15"/>
  <c r="N1313" i="15"/>
  <c r="N1314" i="15"/>
  <c r="N1315" i="15"/>
  <c r="N1317" i="15"/>
  <c r="N1318" i="15"/>
  <c r="N1319" i="15"/>
  <c r="N1321" i="15"/>
  <c r="N1322" i="15"/>
  <c r="N1323" i="15"/>
  <c r="N1325" i="15"/>
  <c r="N1326" i="15"/>
  <c r="N1327" i="15"/>
  <c r="N1329" i="15"/>
  <c r="N1330" i="15"/>
  <c r="N1331" i="15"/>
  <c r="N1333" i="15"/>
  <c r="N1337" i="15"/>
  <c r="N1338" i="15"/>
  <c r="N1339" i="15"/>
  <c r="N1341" i="15"/>
  <c r="N1342" i="15"/>
  <c r="N1343" i="15"/>
  <c r="N1345" i="15"/>
  <c r="N1346" i="15"/>
  <c r="N1347" i="15"/>
  <c r="N1349" i="15"/>
  <c r="N1350" i="15"/>
  <c r="N1351" i="15"/>
  <c r="N1353" i="15"/>
  <c r="N1354" i="15"/>
  <c r="N1355" i="15"/>
  <c r="N1357" i="15"/>
  <c r="N1361" i="15"/>
  <c r="N1362" i="15"/>
  <c r="N1363" i="15"/>
  <c r="N1365" i="15"/>
  <c r="N1366" i="15"/>
  <c r="N1367" i="15"/>
  <c r="N1369" i="15"/>
  <c r="N1370" i="15"/>
  <c r="N1371" i="15"/>
  <c r="N1373" i="15"/>
  <c r="N1374" i="15"/>
  <c r="N1375" i="15"/>
  <c r="N1377" i="15"/>
  <c r="N1378" i="15"/>
  <c r="N1379" i="15"/>
  <c r="N1381" i="15"/>
  <c r="N1405" i="15"/>
  <c r="N1431" i="15"/>
  <c r="N1438" i="15"/>
  <c r="N1439" i="15"/>
  <c r="N1440" i="15"/>
  <c r="N1442" i="15"/>
  <c r="N1443" i="15"/>
  <c r="N1444" i="15"/>
  <c r="N1446" i="15"/>
  <c r="N1447" i="15"/>
  <c r="N1448" i="15"/>
  <c r="N1450" i="15"/>
  <c r="N1451" i="15"/>
  <c r="N1452" i="15"/>
  <c r="N1454" i="15"/>
  <c r="N1455" i="15"/>
  <c r="N1456" i="15"/>
  <c r="N1458" i="15"/>
  <c r="N1465" i="15"/>
  <c r="N1466" i="15"/>
  <c r="N1467" i="15"/>
  <c r="N1469" i="15"/>
  <c r="N1470" i="15"/>
  <c r="N1471" i="15"/>
  <c r="N1473" i="15"/>
  <c r="N1474" i="15"/>
  <c r="N1475" i="15"/>
  <c r="N1477" i="15"/>
  <c r="N1478" i="15"/>
  <c r="N1479" i="15"/>
  <c r="N1481" i="15"/>
  <c r="N1482" i="15"/>
  <c r="N1483" i="15"/>
  <c r="N1485" i="15"/>
  <c r="N1489" i="15"/>
  <c r="N1490" i="15"/>
  <c r="N1491" i="15"/>
  <c r="N1493" i="15"/>
  <c r="N1494" i="15"/>
  <c r="N1495" i="15"/>
  <c r="N1497" i="15"/>
  <c r="N1498" i="15"/>
  <c r="N1499" i="15"/>
  <c r="N1501" i="15"/>
  <c r="N1502" i="15"/>
  <c r="N1503" i="15"/>
  <c r="N1505" i="15"/>
  <c r="N1506" i="15"/>
  <c r="N1507" i="15"/>
  <c r="N1509" i="15"/>
  <c r="N1513" i="15"/>
  <c r="N1514" i="15"/>
  <c r="N1515" i="15"/>
  <c r="N1517" i="15"/>
  <c r="N1518" i="15"/>
  <c r="N1519" i="15"/>
  <c r="N1521" i="15"/>
  <c r="N1522" i="15"/>
  <c r="N1523" i="15"/>
  <c r="N1525" i="15"/>
  <c r="N1526" i="15"/>
  <c r="N1527" i="15"/>
  <c r="N1529" i="15"/>
  <c r="N1530" i="15"/>
  <c r="N1531" i="15"/>
  <c r="N1533" i="15"/>
  <c r="N1538" i="15"/>
  <c r="N1539" i="15"/>
  <c r="N1540" i="15"/>
  <c r="N1541" i="15"/>
  <c r="N1542" i="15"/>
  <c r="N1544" i="15"/>
  <c r="N1545" i="15"/>
  <c r="N1546" i="15"/>
  <c r="N1547" i="15"/>
  <c r="N1551" i="15"/>
  <c r="N1552" i="15"/>
  <c r="N1553" i="15"/>
  <c r="N1554" i="15"/>
  <c r="O135" i="15"/>
  <c r="O183" i="15"/>
  <c r="O260" i="15"/>
  <c r="O261" i="15"/>
  <c r="O262" i="15"/>
  <c r="O264" i="15"/>
  <c r="O265" i="15"/>
  <c r="O266" i="15"/>
  <c r="O268" i="15"/>
  <c r="O269" i="15"/>
  <c r="O270" i="15"/>
  <c r="O272" i="15"/>
  <c r="O273" i="15"/>
  <c r="O274" i="15"/>
  <c r="O276" i="15"/>
  <c r="O277" i="15"/>
  <c r="O278" i="15"/>
  <c r="O280" i="15"/>
  <c r="O284" i="15"/>
  <c r="O285" i="15"/>
  <c r="O286" i="15"/>
  <c r="O288" i="15"/>
  <c r="O289" i="15"/>
  <c r="O290" i="15"/>
  <c r="O292" i="15"/>
  <c r="O293" i="15"/>
  <c r="O294" i="15"/>
  <c r="O296" i="15"/>
  <c r="O297" i="15"/>
  <c r="O298" i="15"/>
  <c r="O300" i="15"/>
  <c r="O301" i="15"/>
  <c r="O302" i="15"/>
  <c r="O304" i="15"/>
  <c r="O10" i="15"/>
  <c r="O14" i="15"/>
  <c r="O15" i="15"/>
  <c r="O39" i="15"/>
  <c r="O43" i="15"/>
  <c r="O44" i="15"/>
  <c r="O45" i="15"/>
  <c r="O47" i="15"/>
  <c r="O48" i="15"/>
  <c r="O49" i="15"/>
  <c r="O51" i="15"/>
  <c r="O52" i="15"/>
  <c r="O53" i="15"/>
  <c r="O55" i="15"/>
  <c r="O56" i="15"/>
  <c r="O57" i="15"/>
  <c r="O59" i="15"/>
  <c r="O60" i="15"/>
  <c r="O61" i="15"/>
  <c r="O63" i="15"/>
  <c r="O87" i="15"/>
  <c r="O111" i="15"/>
  <c r="O159" i="15"/>
  <c r="O187" i="15"/>
  <c r="O188" i="15"/>
  <c r="O189" i="15"/>
  <c r="O191" i="15"/>
  <c r="O192" i="15"/>
  <c r="O193" i="15"/>
  <c r="O195" i="15"/>
  <c r="O196" i="15"/>
  <c r="O197" i="15"/>
  <c r="O199" i="15"/>
  <c r="O200" i="15"/>
  <c r="O201" i="15"/>
  <c r="O203" i="15"/>
  <c r="O204" i="15"/>
  <c r="O205" i="15"/>
  <c r="O207" i="15"/>
  <c r="O211" i="15"/>
  <c r="O212" i="15"/>
  <c r="O213" i="15"/>
  <c r="O215" i="15"/>
  <c r="O216" i="15"/>
  <c r="O217" i="15"/>
  <c r="O219" i="15"/>
  <c r="O220" i="15"/>
  <c r="O221" i="15"/>
  <c r="O223" i="15"/>
  <c r="O224" i="15"/>
  <c r="O225" i="15"/>
  <c r="O227" i="15"/>
  <c r="O228" i="15"/>
  <c r="O229" i="15"/>
  <c r="O231" i="15"/>
  <c r="O255" i="15"/>
  <c r="O308" i="15"/>
  <c r="O309" i="15"/>
  <c r="O310" i="15"/>
  <c r="O312" i="15"/>
  <c r="O313" i="15"/>
  <c r="O314" i="15"/>
  <c r="O316" i="15"/>
  <c r="O317" i="15"/>
  <c r="O318" i="15"/>
  <c r="O320" i="15"/>
  <c r="O321" i="15"/>
  <c r="O322" i="15"/>
  <c r="O324" i="15"/>
  <c r="O325" i="15"/>
  <c r="O326" i="15"/>
  <c r="O328" i="15"/>
  <c r="O332" i="15"/>
  <c r="O333" i="15"/>
  <c r="O334" i="15"/>
  <c r="O336" i="15"/>
  <c r="O337" i="15"/>
  <c r="O338" i="15"/>
  <c r="O340" i="15"/>
  <c r="O341" i="15"/>
  <c r="O342" i="15"/>
  <c r="O344" i="15"/>
  <c r="O345" i="15"/>
  <c r="O346" i="15"/>
  <c r="O348" i="15"/>
  <c r="O349" i="15"/>
  <c r="O350" i="15"/>
  <c r="O352" i="15"/>
  <c r="O376" i="15"/>
  <c r="O380" i="15"/>
  <c r="O381" i="15"/>
  <c r="O382" i="15"/>
  <c r="O384" i="15"/>
  <c r="O385" i="15"/>
  <c r="O386" i="15"/>
  <c r="O388" i="15"/>
  <c r="O389" i="15"/>
  <c r="O390" i="15"/>
  <c r="O392" i="15"/>
  <c r="O393" i="15"/>
  <c r="O394" i="15"/>
  <c r="O396" i="15"/>
  <c r="O397" i="15"/>
  <c r="O398" i="15"/>
  <c r="O400" i="15"/>
  <c r="O424" i="15"/>
  <c r="O428" i="15"/>
  <c r="O429" i="15"/>
  <c r="O430" i="15"/>
  <c r="O432" i="15"/>
  <c r="O433" i="15"/>
  <c r="O434" i="15"/>
  <c r="O436" i="15"/>
  <c r="O437" i="15"/>
  <c r="O438" i="15"/>
  <c r="O440" i="15"/>
  <c r="O441" i="15"/>
  <c r="O442" i="15"/>
  <c r="O444" i="15"/>
  <c r="O445" i="15"/>
  <c r="O446" i="15"/>
  <c r="O448" i="15"/>
  <c r="O472" i="15"/>
  <c r="O476" i="15"/>
  <c r="O477" i="15"/>
  <c r="O478" i="15"/>
  <c r="O480" i="15"/>
  <c r="O481" i="15"/>
  <c r="O482" i="15"/>
  <c r="O484" i="15"/>
  <c r="O485" i="15"/>
  <c r="O486" i="15"/>
  <c r="O488" i="15"/>
  <c r="O489" i="15"/>
  <c r="O490" i="15"/>
  <c r="O492" i="15"/>
  <c r="O493" i="15"/>
  <c r="O494" i="15"/>
  <c r="O496" i="15"/>
  <c r="O520" i="15"/>
  <c r="O524" i="15"/>
  <c r="O525" i="15"/>
  <c r="O526" i="15"/>
  <c r="O528" i="15"/>
  <c r="O529" i="15"/>
  <c r="O530" i="15"/>
  <c r="O532" i="15"/>
  <c r="O533" i="15"/>
  <c r="O534" i="15"/>
  <c r="O536" i="15"/>
  <c r="O537" i="15"/>
  <c r="O538" i="15"/>
  <c r="O540" i="15"/>
  <c r="O541" i="15"/>
  <c r="O542" i="15"/>
  <c r="O544" i="15"/>
  <c r="O568" i="15"/>
  <c r="O573" i="15"/>
  <c r="O574" i="15"/>
  <c r="O575" i="15"/>
  <c r="O577" i="15"/>
  <c r="O578" i="15"/>
  <c r="O579" i="15"/>
  <c r="O581" i="15"/>
  <c r="O582" i="15"/>
  <c r="O583" i="15"/>
  <c r="O585" i="15"/>
  <c r="O586" i="15"/>
  <c r="O587" i="15"/>
  <c r="O589" i="15"/>
  <c r="O590" i="15"/>
  <c r="O591" i="15"/>
  <c r="O593" i="15"/>
  <c r="O597" i="15"/>
  <c r="O598" i="15"/>
  <c r="O599" i="15"/>
  <c r="O601" i="15"/>
  <c r="O602" i="15"/>
  <c r="O603" i="15"/>
  <c r="O605" i="15"/>
  <c r="O606" i="15"/>
  <c r="O607" i="15"/>
  <c r="O609" i="15"/>
  <c r="O610" i="15"/>
  <c r="O611" i="15"/>
  <c r="O613" i="15"/>
  <c r="O614" i="15"/>
  <c r="O615" i="15"/>
  <c r="O617" i="15"/>
  <c r="O621" i="15"/>
  <c r="O622" i="15"/>
  <c r="O623" i="15"/>
  <c r="O625" i="15"/>
  <c r="O626" i="15"/>
  <c r="O627" i="15"/>
  <c r="O629" i="15"/>
  <c r="O630" i="15"/>
  <c r="O631" i="15"/>
  <c r="O633" i="15"/>
  <c r="O634" i="15"/>
  <c r="O635" i="15"/>
  <c r="O637" i="15"/>
  <c r="O638" i="15"/>
  <c r="O639" i="15"/>
  <c r="O641" i="15"/>
  <c r="O645" i="15"/>
  <c r="O646" i="15"/>
  <c r="O647" i="15"/>
  <c r="O649" i="15"/>
  <c r="O650" i="15"/>
  <c r="O651" i="15"/>
  <c r="O653" i="15"/>
  <c r="O654" i="15"/>
  <c r="O655" i="15"/>
  <c r="O657" i="15"/>
  <c r="O658" i="15"/>
  <c r="O659" i="15"/>
  <c r="O661" i="15"/>
  <c r="O662" i="15"/>
  <c r="O663" i="15"/>
  <c r="O665" i="15"/>
  <c r="O669" i="15"/>
  <c r="O670" i="15"/>
  <c r="O671" i="15"/>
  <c r="O673" i="15"/>
  <c r="O674" i="15"/>
  <c r="O675" i="15"/>
  <c r="O677" i="15"/>
  <c r="O678" i="15"/>
  <c r="O679" i="15"/>
  <c r="O681" i="15"/>
  <c r="O682" i="15"/>
  <c r="O683" i="15"/>
  <c r="O685" i="15"/>
  <c r="O686" i="15"/>
  <c r="O687" i="15"/>
  <c r="O689" i="15"/>
  <c r="O693" i="15"/>
  <c r="O694" i="15"/>
  <c r="O695" i="15"/>
  <c r="O697" i="15"/>
  <c r="O698" i="15"/>
  <c r="O699" i="15"/>
  <c r="O701" i="15"/>
  <c r="O702" i="15"/>
  <c r="O703" i="15"/>
  <c r="O705" i="15"/>
  <c r="O706" i="15"/>
  <c r="O707" i="15"/>
  <c r="O709" i="15"/>
  <c r="O710" i="15"/>
  <c r="O711" i="15"/>
  <c r="O713" i="15"/>
  <c r="O717" i="15"/>
  <c r="O718" i="15"/>
  <c r="O719" i="15"/>
  <c r="O721" i="15"/>
  <c r="O722" i="15"/>
  <c r="O723" i="15"/>
  <c r="O725" i="15"/>
  <c r="O726" i="15"/>
  <c r="O727" i="15"/>
  <c r="O729" i="15"/>
  <c r="O730" i="15"/>
  <c r="O731" i="15"/>
  <c r="O733" i="15"/>
  <c r="O734" i="15"/>
  <c r="O735" i="15"/>
  <c r="O737" i="15"/>
  <c r="O801" i="15"/>
  <c r="O825" i="15"/>
  <c r="O849" i="15"/>
  <c r="O853" i="15"/>
  <c r="O854" i="15"/>
  <c r="O855" i="15"/>
  <c r="O856" i="15"/>
  <c r="O857" i="15"/>
  <c r="O858" i="15"/>
  <c r="O860" i="15"/>
  <c r="O861" i="15"/>
  <c r="O885" i="15"/>
  <c r="O912" i="15"/>
  <c r="O919" i="15"/>
  <c r="O920" i="15"/>
  <c r="O921" i="15"/>
  <c r="O923" i="15"/>
  <c r="O924" i="15"/>
  <c r="O925" i="15"/>
  <c r="O927" i="15"/>
  <c r="O928" i="15"/>
  <c r="O929" i="15"/>
  <c r="O931" i="15"/>
  <c r="O932" i="15"/>
  <c r="O933" i="15"/>
  <c r="O935" i="15"/>
  <c r="O936" i="15"/>
  <c r="O937" i="15"/>
  <c r="O939" i="15"/>
  <c r="O943" i="15"/>
  <c r="O944" i="15"/>
  <c r="O945" i="15"/>
  <c r="O947" i="15"/>
  <c r="O948" i="15"/>
  <c r="O949" i="15"/>
  <c r="O951" i="15"/>
  <c r="O952" i="15"/>
  <c r="O953" i="15"/>
  <c r="O955" i="15"/>
  <c r="O956" i="15"/>
  <c r="O957" i="15"/>
  <c r="O959" i="15"/>
  <c r="O960" i="15"/>
  <c r="O961" i="15"/>
  <c r="O963" i="15"/>
  <c r="O987" i="15"/>
  <c r="O991" i="15"/>
  <c r="O992" i="15"/>
  <c r="O993" i="15"/>
  <c r="O995" i="15"/>
  <c r="O996" i="15"/>
  <c r="O997" i="15"/>
  <c r="O999" i="15"/>
  <c r="O1000" i="15"/>
  <c r="O1001" i="15"/>
  <c r="O1003" i="15"/>
  <c r="O1004" i="15"/>
  <c r="O1005" i="15"/>
  <c r="O1007" i="15"/>
  <c r="O1008" i="15"/>
  <c r="O1009" i="15"/>
  <c r="O1011" i="15"/>
  <c r="O1035" i="15"/>
  <c r="O1039" i="15"/>
  <c r="O1040" i="15"/>
  <c r="O1041" i="15"/>
  <c r="O1043" i="15"/>
  <c r="O1044" i="15"/>
  <c r="O1045" i="15"/>
  <c r="O1047" i="15"/>
  <c r="O1048" i="15"/>
  <c r="O1049" i="15"/>
  <c r="O1051" i="15"/>
  <c r="O1052" i="15"/>
  <c r="O1053" i="15"/>
  <c r="O1055" i="15"/>
  <c r="O1056" i="15"/>
  <c r="O1057" i="15"/>
  <c r="O1059" i="15"/>
  <c r="O1083" i="15"/>
  <c r="O1087" i="15"/>
  <c r="O1088" i="15"/>
  <c r="O1089" i="15"/>
  <c r="O1091" i="15"/>
  <c r="O1092" i="15"/>
  <c r="O1093" i="15"/>
  <c r="O1095" i="15"/>
  <c r="O1096" i="15"/>
  <c r="O1097" i="15"/>
  <c r="O1099" i="15"/>
  <c r="O1100" i="15"/>
  <c r="O1101" i="15"/>
  <c r="O1103" i="15"/>
  <c r="O1104" i="15"/>
  <c r="O1105" i="15"/>
  <c r="O1107" i="15"/>
  <c r="O1131" i="15"/>
  <c r="O1135" i="15"/>
  <c r="O1136" i="15"/>
  <c r="O1137" i="15"/>
  <c r="O1139" i="15"/>
  <c r="O1140" i="15"/>
  <c r="O1141" i="15"/>
  <c r="O1143" i="15"/>
  <c r="O1144" i="15"/>
  <c r="O1145" i="15"/>
  <c r="O1147" i="15"/>
  <c r="O1148" i="15"/>
  <c r="O1149" i="15"/>
  <c r="O1151" i="15"/>
  <c r="O1152" i="15"/>
  <c r="O1153" i="15"/>
  <c r="O1155" i="15"/>
  <c r="O1179" i="15"/>
  <c r="O1183" i="15"/>
  <c r="O1184" i="15"/>
  <c r="O1185" i="15"/>
  <c r="O1187" i="15"/>
  <c r="O1188" i="15"/>
  <c r="O1189" i="15"/>
  <c r="O1191" i="15"/>
  <c r="O1192" i="15"/>
  <c r="O1193" i="15"/>
  <c r="O1195" i="15"/>
  <c r="O1196" i="15"/>
  <c r="O1197" i="15"/>
  <c r="O1199" i="15"/>
  <c r="O1200" i="15"/>
  <c r="O1201" i="15"/>
  <c r="O1203" i="15"/>
  <c r="O1227" i="15"/>
  <c r="O1231" i="15"/>
  <c r="O1232" i="15"/>
  <c r="O1233" i="15"/>
  <c r="O1234" i="15"/>
  <c r="O1236" i="15"/>
  <c r="O1237" i="15"/>
  <c r="O1261" i="15"/>
  <c r="O1285" i="15"/>
  <c r="O1289" i="15"/>
  <c r="O1290" i="15"/>
  <c r="O1291" i="15"/>
  <c r="O1293" i="15"/>
  <c r="O1294" i="15"/>
  <c r="O1295" i="15"/>
  <c r="O1297" i="15"/>
  <c r="O1298" i="15"/>
  <c r="O1299" i="15"/>
  <c r="O1301" i="15"/>
  <c r="O1302" i="15"/>
  <c r="O1303" i="15"/>
  <c r="O1305" i="15"/>
  <c r="O1306" i="15"/>
  <c r="O1307" i="15"/>
  <c r="O1309" i="15"/>
  <c r="O1313" i="15"/>
  <c r="O1314" i="15"/>
  <c r="O1315" i="15"/>
  <c r="O1317" i="15"/>
  <c r="O1318" i="15"/>
  <c r="O1319" i="15"/>
  <c r="O1321" i="15"/>
  <c r="O1322" i="15"/>
  <c r="O1323" i="15"/>
  <c r="O1325" i="15"/>
  <c r="O1326" i="15"/>
  <c r="O1327" i="15"/>
  <c r="O1329" i="15"/>
  <c r="O1330" i="15"/>
  <c r="O1331" i="15"/>
  <c r="O1333" i="15"/>
  <c r="O1337" i="15"/>
  <c r="O1338" i="15"/>
  <c r="O1339" i="15"/>
  <c r="O1341" i="15"/>
  <c r="O1342" i="15"/>
  <c r="O1343" i="15"/>
  <c r="O1345" i="15"/>
  <c r="O1346" i="15"/>
  <c r="O1347" i="15"/>
  <c r="O1349" i="15"/>
  <c r="O1350" i="15"/>
  <c r="O1351" i="15"/>
  <c r="O1353" i="15"/>
  <c r="O1354" i="15"/>
  <c r="O1355" i="15"/>
  <c r="O1357" i="15"/>
  <c r="O1361" i="15"/>
  <c r="O1362" i="15"/>
  <c r="O1363" i="15"/>
  <c r="O1365" i="15"/>
  <c r="O1366" i="15"/>
  <c r="O1367" i="15"/>
  <c r="O1369" i="15"/>
  <c r="O1370" i="15"/>
  <c r="O1371" i="15"/>
  <c r="O1373" i="15"/>
  <c r="O1374" i="15"/>
  <c r="O1375" i="15"/>
  <c r="O1377" i="15"/>
  <c r="O1378" i="15"/>
  <c r="O1379" i="15"/>
  <c r="O1381" i="15"/>
  <c r="O1405" i="15"/>
  <c r="O1431" i="15"/>
  <c r="O1438" i="15"/>
  <c r="O1439" i="15"/>
  <c r="O1440" i="15"/>
  <c r="O1442" i="15"/>
  <c r="O1443" i="15"/>
  <c r="O1444" i="15"/>
  <c r="O1446" i="15"/>
  <c r="O1447" i="15"/>
  <c r="O1448" i="15"/>
  <c r="O1450" i="15"/>
  <c r="O1451" i="15"/>
  <c r="O1452" i="15"/>
  <c r="O1454" i="15"/>
  <c r="O1455" i="15"/>
  <c r="O1456" i="15"/>
  <c r="O1458" i="15"/>
  <c r="O1465" i="15"/>
  <c r="O1466" i="15"/>
  <c r="O1467" i="15"/>
  <c r="O1469" i="15"/>
  <c r="O1470" i="15"/>
  <c r="O1471" i="15"/>
  <c r="O1473" i="15"/>
  <c r="O1474" i="15"/>
  <c r="O1475" i="15"/>
  <c r="O1477" i="15"/>
  <c r="O1478" i="15"/>
  <c r="O1479" i="15"/>
  <c r="O1481" i="15"/>
  <c r="O1482" i="15"/>
  <c r="O1483" i="15"/>
  <c r="O1485" i="15"/>
  <c r="O1489" i="15"/>
  <c r="O1490" i="15"/>
  <c r="O1491" i="15"/>
  <c r="O1493" i="15"/>
  <c r="O1494" i="15"/>
  <c r="O1495" i="15"/>
  <c r="O1497" i="15"/>
  <c r="O1498" i="15"/>
  <c r="O1499" i="15"/>
  <c r="O1501" i="15"/>
  <c r="O1502" i="15"/>
  <c r="O1503" i="15"/>
  <c r="O1505" i="15"/>
  <c r="O1506" i="15"/>
  <c r="O1507" i="15"/>
  <c r="O1509" i="15"/>
  <c r="O1513" i="15"/>
  <c r="O1514" i="15"/>
  <c r="O1515" i="15"/>
  <c r="O1517" i="15"/>
  <c r="O1518" i="15"/>
  <c r="O1519" i="15"/>
  <c r="O1521" i="15"/>
  <c r="O1522" i="15"/>
  <c r="O1523" i="15"/>
  <c r="O1525" i="15"/>
  <c r="O1526" i="15"/>
  <c r="O1527" i="15"/>
  <c r="O1529" i="15"/>
  <c r="O1530" i="15"/>
  <c r="O1531" i="15"/>
  <c r="O1533" i="15"/>
  <c r="O1538" i="15"/>
  <c r="O1539" i="15"/>
  <c r="O1540" i="15"/>
  <c r="O1541" i="15"/>
  <c r="O1542" i="15"/>
  <c r="O1544" i="15"/>
  <c r="O1545" i="15"/>
  <c r="O1546" i="15"/>
  <c r="O1547" i="15"/>
  <c r="O1551" i="15"/>
  <c r="O1552" i="15"/>
  <c r="O1553" i="15"/>
  <c r="O1554" i="15"/>
  <c r="P135" i="15"/>
  <c r="P183" i="15"/>
  <c r="P260" i="15"/>
  <c r="P261" i="15"/>
  <c r="P262" i="15"/>
  <c r="P264" i="15"/>
  <c r="P265" i="15"/>
  <c r="P266" i="15"/>
  <c r="P268" i="15"/>
  <c r="P269" i="15"/>
  <c r="P270" i="15"/>
  <c r="P272" i="15"/>
  <c r="P273" i="15"/>
  <c r="P274" i="15"/>
  <c r="P276" i="15"/>
  <c r="P277" i="15"/>
  <c r="P278" i="15"/>
  <c r="P280" i="15"/>
  <c r="P284" i="15"/>
  <c r="P285" i="15"/>
  <c r="P286" i="15"/>
  <c r="P288" i="15"/>
  <c r="P289" i="15"/>
  <c r="P290" i="15"/>
  <c r="P292" i="15"/>
  <c r="P293" i="15"/>
  <c r="P294" i="15"/>
  <c r="P296" i="15"/>
  <c r="P297" i="15"/>
  <c r="P298" i="15"/>
  <c r="P300" i="15"/>
  <c r="P301" i="15"/>
  <c r="P302" i="15"/>
  <c r="P304" i="15"/>
  <c r="P10" i="15"/>
  <c r="P14" i="15"/>
  <c r="P15" i="15"/>
  <c r="P39" i="15"/>
  <c r="P43" i="15"/>
  <c r="P44" i="15"/>
  <c r="P45" i="15"/>
  <c r="P47" i="15"/>
  <c r="P48" i="15"/>
  <c r="P49" i="15"/>
  <c r="P51" i="15"/>
  <c r="P52" i="15"/>
  <c r="P53" i="15"/>
  <c r="P55" i="15"/>
  <c r="P56" i="15"/>
  <c r="P57" i="15"/>
  <c r="P59" i="15"/>
  <c r="P60" i="15"/>
  <c r="P61" i="15"/>
  <c r="P63" i="15"/>
  <c r="P87" i="15"/>
  <c r="P111" i="15"/>
  <c r="P159" i="15"/>
  <c r="P187" i="15"/>
  <c r="P188" i="15"/>
  <c r="P189" i="15"/>
  <c r="P191" i="15"/>
  <c r="P192" i="15"/>
  <c r="P193" i="15"/>
  <c r="P195" i="15"/>
  <c r="P196" i="15"/>
  <c r="P197" i="15"/>
  <c r="P199" i="15"/>
  <c r="P200" i="15"/>
  <c r="P201" i="15"/>
  <c r="P203" i="15"/>
  <c r="P204" i="15"/>
  <c r="P205" i="15"/>
  <c r="P207" i="15"/>
  <c r="P211" i="15"/>
  <c r="P212" i="15"/>
  <c r="P213" i="15"/>
  <c r="P215" i="15"/>
  <c r="P216" i="15"/>
  <c r="P217" i="15"/>
  <c r="P219" i="15"/>
  <c r="P220" i="15"/>
  <c r="P221" i="15"/>
  <c r="P223" i="15"/>
  <c r="P224" i="15"/>
  <c r="P225" i="15"/>
  <c r="P227" i="15"/>
  <c r="P228" i="15"/>
  <c r="P229" i="15"/>
  <c r="P231" i="15"/>
  <c r="P255" i="15"/>
  <c r="P308" i="15"/>
  <c r="P309" i="15"/>
  <c r="P310" i="15"/>
  <c r="P312" i="15"/>
  <c r="P313" i="15"/>
  <c r="P314" i="15"/>
  <c r="P316" i="15"/>
  <c r="P317" i="15"/>
  <c r="P318" i="15"/>
  <c r="P320" i="15"/>
  <c r="P321" i="15"/>
  <c r="P322" i="15"/>
  <c r="P324" i="15"/>
  <c r="P325" i="15"/>
  <c r="P326" i="15"/>
  <c r="P328" i="15"/>
  <c r="P332" i="15"/>
  <c r="P333" i="15"/>
  <c r="P334" i="15"/>
  <c r="P336" i="15"/>
  <c r="P337" i="15"/>
  <c r="P338" i="15"/>
  <c r="P340" i="15"/>
  <c r="P341" i="15"/>
  <c r="P342" i="15"/>
  <c r="P344" i="15"/>
  <c r="P345" i="15"/>
  <c r="P346" i="15"/>
  <c r="P348" i="15"/>
  <c r="P349" i="15"/>
  <c r="P350" i="15"/>
  <c r="P352" i="15"/>
  <c r="P376" i="15"/>
  <c r="P380" i="15"/>
  <c r="P381" i="15"/>
  <c r="P382" i="15"/>
  <c r="P384" i="15"/>
  <c r="P385" i="15"/>
  <c r="P386" i="15"/>
  <c r="P388" i="15"/>
  <c r="P389" i="15"/>
  <c r="P390" i="15"/>
  <c r="P392" i="15"/>
  <c r="P393" i="15"/>
  <c r="P394" i="15"/>
  <c r="P396" i="15"/>
  <c r="P397" i="15"/>
  <c r="P398" i="15"/>
  <c r="P400" i="15"/>
  <c r="P424" i="15"/>
  <c r="P428" i="15"/>
  <c r="P429" i="15"/>
  <c r="P430" i="15"/>
  <c r="P432" i="15"/>
  <c r="P433" i="15"/>
  <c r="P434" i="15"/>
  <c r="P436" i="15"/>
  <c r="P437" i="15"/>
  <c r="P438" i="15"/>
  <c r="P440" i="15"/>
  <c r="P441" i="15"/>
  <c r="P442" i="15"/>
  <c r="P444" i="15"/>
  <c r="P445" i="15"/>
  <c r="P446" i="15"/>
  <c r="P448" i="15"/>
  <c r="P472" i="15"/>
  <c r="P476" i="15"/>
  <c r="P477" i="15"/>
  <c r="P478" i="15"/>
  <c r="P480" i="15"/>
  <c r="P481" i="15"/>
  <c r="P482" i="15"/>
  <c r="P484" i="15"/>
  <c r="P485" i="15"/>
  <c r="P486" i="15"/>
  <c r="P488" i="15"/>
  <c r="P489" i="15"/>
  <c r="P490" i="15"/>
  <c r="P492" i="15"/>
  <c r="P493" i="15"/>
  <c r="P494" i="15"/>
  <c r="P496" i="15"/>
  <c r="P520" i="15"/>
  <c r="P524" i="15"/>
  <c r="P525" i="15"/>
  <c r="P526" i="15"/>
  <c r="P528" i="15"/>
  <c r="P529" i="15"/>
  <c r="P530" i="15"/>
  <c r="P532" i="15"/>
  <c r="P533" i="15"/>
  <c r="P534" i="15"/>
  <c r="P536" i="15"/>
  <c r="P537" i="15"/>
  <c r="P538" i="15"/>
  <c r="P540" i="15"/>
  <c r="P541" i="15"/>
  <c r="P542" i="15"/>
  <c r="P544" i="15"/>
  <c r="P568" i="15"/>
  <c r="P573" i="15"/>
  <c r="P574" i="15"/>
  <c r="P575" i="15"/>
  <c r="P577" i="15"/>
  <c r="P578" i="15"/>
  <c r="P579" i="15"/>
  <c r="P581" i="15"/>
  <c r="P582" i="15"/>
  <c r="P583" i="15"/>
  <c r="P585" i="15"/>
  <c r="P586" i="15"/>
  <c r="P587" i="15"/>
  <c r="P589" i="15"/>
  <c r="P590" i="15"/>
  <c r="P591" i="15"/>
  <c r="P593" i="15"/>
  <c r="P597" i="15"/>
  <c r="P598" i="15"/>
  <c r="P599" i="15"/>
  <c r="P601" i="15"/>
  <c r="P602" i="15"/>
  <c r="P603" i="15"/>
  <c r="P605" i="15"/>
  <c r="P606" i="15"/>
  <c r="P607" i="15"/>
  <c r="P609" i="15"/>
  <c r="P610" i="15"/>
  <c r="P611" i="15"/>
  <c r="P613" i="15"/>
  <c r="P614" i="15"/>
  <c r="P615" i="15"/>
  <c r="P617" i="15"/>
  <c r="P621" i="15"/>
  <c r="P622" i="15"/>
  <c r="P623" i="15"/>
  <c r="P625" i="15"/>
  <c r="P626" i="15"/>
  <c r="P627" i="15"/>
  <c r="P629" i="15"/>
  <c r="P630" i="15"/>
  <c r="P631" i="15"/>
  <c r="P633" i="15"/>
  <c r="P634" i="15"/>
  <c r="P635" i="15"/>
  <c r="P637" i="15"/>
  <c r="P638" i="15"/>
  <c r="P639" i="15"/>
  <c r="P641" i="15"/>
  <c r="E645" i="15"/>
  <c r="F645" i="15"/>
  <c r="P645" i="15"/>
  <c r="E646" i="15"/>
  <c r="F646" i="15"/>
  <c r="P646" i="15"/>
  <c r="E647" i="15"/>
  <c r="F647" i="15"/>
  <c r="P647" i="15"/>
  <c r="P649" i="15"/>
  <c r="P650" i="15"/>
  <c r="P651" i="15"/>
  <c r="P653" i="15"/>
  <c r="P654" i="15"/>
  <c r="P655" i="15"/>
  <c r="P657" i="15"/>
  <c r="P658" i="15"/>
  <c r="P659" i="15"/>
  <c r="P661" i="15"/>
  <c r="P662" i="15"/>
  <c r="P663" i="15"/>
  <c r="P665" i="15"/>
  <c r="P669" i="15"/>
  <c r="P670" i="15"/>
  <c r="P671" i="15"/>
  <c r="P673" i="15"/>
  <c r="P674" i="15"/>
  <c r="P675" i="15"/>
  <c r="P677" i="15"/>
  <c r="P678" i="15"/>
  <c r="P679" i="15"/>
  <c r="P681" i="15"/>
  <c r="P682" i="15"/>
  <c r="P683" i="15"/>
  <c r="P685" i="15"/>
  <c r="P686" i="15"/>
  <c r="P687" i="15"/>
  <c r="P689" i="15"/>
  <c r="P693" i="15"/>
  <c r="P694" i="15"/>
  <c r="P695" i="15"/>
  <c r="P697" i="15"/>
  <c r="P698" i="15"/>
  <c r="P699" i="15"/>
  <c r="P701" i="15"/>
  <c r="P702" i="15"/>
  <c r="P703" i="15"/>
  <c r="P705" i="15"/>
  <c r="P706" i="15"/>
  <c r="P707" i="15"/>
  <c r="P709" i="15"/>
  <c r="P710" i="15"/>
  <c r="P711" i="15"/>
  <c r="P713" i="15"/>
  <c r="P717" i="15"/>
  <c r="P718" i="15"/>
  <c r="P719" i="15"/>
  <c r="P721" i="15"/>
  <c r="P722" i="15"/>
  <c r="P723" i="15"/>
  <c r="P725" i="15"/>
  <c r="P726" i="15"/>
  <c r="P727" i="15"/>
  <c r="P729" i="15"/>
  <c r="P730" i="15"/>
  <c r="P731" i="15"/>
  <c r="P733" i="15"/>
  <c r="P734" i="15"/>
  <c r="P735" i="15"/>
  <c r="P737" i="15"/>
  <c r="P801" i="15"/>
  <c r="P825" i="15"/>
  <c r="P849" i="15"/>
  <c r="P853" i="15"/>
  <c r="P854" i="15"/>
  <c r="P855" i="15"/>
  <c r="P856" i="15"/>
  <c r="P857" i="15"/>
  <c r="P858" i="15"/>
  <c r="P860" i="15"/>
  <c r="P861" i="15"/>
  <c r="P885" i="15"/>
  <c r="P912" i="15"/>
  <c r="P919" i="15"/>
  <c r="P920" i="15"/>
  <c r="P921" i="15"/>
  <c r="P923" i="15"/>
  <c r="P924" i="15"/>
  <c r="P925" i="15"/>
  <c r="P927" i="15"/>
  <c r="P928" i="15"/>
  <c r="P929" i="15"/>
  <c r="P931" i="15"/>
  <c r="P932" i="15"/>
  <c r="P933" i="15"/>
  <c r="P935" i="15"/>
  <c r="P936" i="15"/>
  <c r="P937" i="15"/>
  <c r="P939" i="15"/>
  <c r="P943" i="15"/>
  <c r="P944" i="15"/>
  <c r="P945" i="15"/>
  <c r="P947" i="15"/>
  <c r="P948" i="15"/>
  <c r="P949" i="15"/>
  <c r="P951" i="15"/>
  <c r="P952" i="15"/>
  <c r="P953" i="15"/>
  <c r="P955" i="15"/>
  <c r="P956" i="15"/>
  <c r="P957" i="15"/>
  <c r="P959" i="15"/>
  <c r="P960" i="15"/>
  <c r="P961" i="15"/>
  <c r="P963" i="15"/>
  <c r="P987" i="15"/>
  <c r="P991" i="15"/>
  <c r="P992" i="15"/>
  <c r="P993" i="15"/>
  <c r="P995" i="15"/>
  <c r="P996" i="15"/>
  <c r="P997" i="15"/>
  <c r="P999" i="15"/>
  <c r="P1000" i="15"/>
  <c r="P1001" i="15"/>
  <c r="P1003" i="15"/>
  <c r="P1004" i="15"/>
  <c r="P1005" i="15"/>
  <c r="P1007" i="15"/>
  <c r="P1008" i="15"/>
  <c r="P1009" i="15"/>
  <c r="P1011" i="15"/>
  <c r="P1035" i="15"/>
  <c r="P1039" i="15"/>
  <c r="P1040" i="15"/>
  <c r="P1041" i="15"/>
  <c r="P1043" i="15"/>
  <c r="P1044" i="15"/>
  <c r="P1045" i="15"/>
  <c r="P1047" i="15"/>
  <c r="P1048" i="15"/>
  <c r="P1049" i="15"/>
  <c r="P1051" i="15"/>
  <c r="P1052" i="15"/>
  <c r="P1053" i="15"/>
  <c r="P1055" i="15"/>
  <c r="P1056" i="15"/>
  <c r="P1057" i="15"/>
  <c r="P1059" i="15"/>
  <c r="P1083" i="15"/>
  <c r="P1087" i="15"/>
  <c r="P1088" i="15"/>
  <c r="P1089" i="15"/>
  <c r="P1091" i="15"/>
  <c r="P1092" i="15"/>
  <c r="P1093" i="15"/>
  <c r="P1095" i="15"/>
  <c r="P1096" i="15"/>
  <c r="P1097" i="15"/>
  <c r="P1099" i="15"/>
  <c r="P1100" i="15"/>
  <c r="P1101" i="15"/>
  <c r="P1103" i="15"/>
  <c r="P1104" i="15"/>
  <c r="P1105" i="15"/>
  <c r="P1107" i="15"/>
  <c r="P1131" i="15"/>
  <c r="P1135" i="15"/>
  <c r="P1136" i="15"/>
  <c r="P1137" i="15"/>
  <c r="P1139" i="15"/>
  <c r="P1140" i="15"/>
  <c r="P1141" i="15"/>
  <c r="P1143" i="15"/>
  <c r="P1144" i="15"/>
  <c r="P1145" i="15"/>
  <c r="P1147" i="15"/>
  <c r="P1148" i="15"/>
  <c r="P1149" i="15"/>
  <c r="P1151" i="15"/>
  <c r="P1152" i="15"/>
  <c r="P1153" i="15"/>
  <c r="P1155" i="15"/>
  <c r="P1179" i="15"/>
  <c r="P1183" i="15"/>
  <c r="P1184" i="15"/>
  <c r="P1185" i="15"/>
  <c r="P1187" i="15"/>
  <c r="P1188" i="15"/>
  <c r="P1189" i="15"/>
  <c r="P1191" i="15"/>
  <c r="P1192" i="15"/>
  <c r="P1193" i="15"/>
  <c r="P1195" i="15"/>
  <c r="P1196" i="15"/>
  <c r="P1197" i="15"/>
  <c r="P1199" i="15"/>
  <c r="P1200" i="15"/>
  <c r="P1201" i="15"/>
  <c r="P1203" i="15"/>
  <c r="P1227" i="15"/>
  <c r="P1231" i="15"/>
  <c r="P1232" i="15"/>
  <c r="P1233" i="15"/>
  <c r="P1234" i="15"/>
  <c r="P1236" i="15"/>
  <c r="P1237" i="15"/>
  <c r="P1261" i="15"/>
  <c r="P1285" i="15"/>
  <c r="P1289" i="15"/>
  <c r="P1290" i="15"/>
  <c r="P1291" i="15"/>
  <c r="P1293" i="15"/>
  <c r="P1294" i="15"/>
  <c r="P1295" i="15"/>
  <c r="P1297" i="15"/>
  <c r="P1298" i="15"/>
  <c r="P1299" i="15"/>
  <c r="P1301" i="15"/>
  <c r="P1302" i="15"/>
  <c r="P1303" i="15"/>
  <c r="P1305" i="15"/>
  <c r="P1306" i="15"/>
  <c r="P1307" i="15"/>
  <c r="P1309" i="15"/>
  <c r="P1313" i="15"/>
  <c r="P1314" i="15"/>
  <c r="P1315" i="15"/>
  <c r="P1317" i="15"/>
  <c r="P1318" i="15"/>
  <c r="P1319" i="15"/>
  <c r="P1321" i="15"/>
  <c r="P1322" i="15"/>
  <c r="P1323" i="15"/>
  <c r="P1325" i="15"/>
  <c r="P1326" i="15"/>
  <c r="P1327" i="15"/>
  <c r="P1329" i="15"/>
  <c r="P1330" i="15"/>
  <c r="P1331" i="15"/>
  <c r="P1333" i="15"/>
  <c r="P1337" i="15"/>
  <c r="P1338" i="15"/>
  <c r="P1339" i="15"/>
  <c r="P1341" i="15"/>
  <c r="P1342" i="15"/>
  <c r="P1343" i="15"/>
  <c r="P1345" i="15"/>
  <c r="P1346" i="15"/>
  <c r="P1347" i="15"/>
  <c r="P1349" i="15"/>
  <c r="P1350" i="15"/>
  <c r="P1351" i="15"/>
  <c r="P1353" i="15"/>
  <c r="P1354" i="15"/>
  <c r="P1355" i="15"/>
  <c r="P1357" i="15"/>
  <c r="P1361" i="15"/>
  <c r="P1362" i="15"/>
  <c r="P1363" i="15"/>
  <c r="P1365" i="15"/>
  <c r="P1366" i="15"/>
  <c r="P1367" i="15"/>
  <c r="P1369" i="15"/>
  <c r="P1370" i="15"/>
  <c r="P1371" i="15"/>
  <c r="P1373" i="15"/>
  <c r="P1374" i="15"/>
  <c r="P1375" i="15"/>
  <c r="P1377" i="15"/>
  <c r="P1378" i="15"/>
  <c r="P1379" i="15"/>
  <c r="P1381" i="15"/>
  <c r="P1405" i="15"/>
  <c r="P1431" i="15"/>
  <c r="P1438" i="15"/>
  <c r="P1439" i="15"/>
  <c r="P1440" i="15"/>
  <c r="P1442" i="15"/>
  <c r="P1443" i="15"/>
  <c r="P1444" i="15"/>
  <c r="P1446" i="15"/>
  <c r="P1447" i="15"/>
  <c r="P1448" i="15"/>
  <c r="P1450" i="15"/>
  <c r="P1451" i="15"/>
  <c r="P1452" i="15"/>
  <c r="P1454" i="15"/>
  <c r="P1455" i="15"/>
  <c r="P1456" i="15"/>
  <c r="P1458" i="15"/>
  <c r="P1465" i="15"/>
  <c r="P1466" i="15"/>
  <c r="P1467" i="15"/>
  <c r="P1469" i="15"/>
  <c r="P1470" i="15"/>
  <c r="P1471" i="15"/>
  <c r="P1473" i="15"/>
  <c r="P1474" i="15"/>
  <c r="P1475" i="15"/>
  <c r="P1477" i="15"/>
  <c r="P1478" i="15"/>
  <c r="P1479" i="15"/>
  <c r="P1481" i="15"/>
  <c r="P1482" i="15"/>
  <c r="P1483" i="15"/>
  <c r="P1485" i="15"/>
  <c r="P1489" i="15"/>
  <c r="P1490" i="15"/>
  <c r="P1491" i="15"/>
  <c r="P1493" i="15"/>
  <c r="P1494" i="15"/>
  <c r="P1495" i="15"/>
  <c r="P1497" i="15"/>
  <c r="P1498" i="15"/>
  <c r="P1499" i="15"/>
  <c r="P1501" i="15"/>
  <c r="P1502" i="15"/>
  <c r="P1503" i="15"/>
  <c r="P1505" i="15"/>
  <c r="P1506" i="15"/>
  <c r="P1507" i="15"/>
  <c r="P1509" i="15"/>
  <c r="P1513" i="15"/>
  <c r="P1514" i="15"/>
  <c r="P1515" i="15"/>
  <c r="P1517" i="15"/>
  <c r="P1518" i="15"/>
  <c r="P1519" i="15"/>
  <c r="P1521" i="15"/>
  <c r="P1522" i="15"/>
  <c r="P1523" i="15"/>
  <c r="P1525" i="15"/>
  <c r="P1526" i="15"/>
  <c r="P1527" i="15"/>
  <c r="P1529" i="15"/>
  <c r="P1530" i="15"/>
  <c r="P1531" i="15"/>
  <c r="P1533" i="15"/>
  <c r="P1538" i="15"/>
  <c r="P1539" i="15"/>
  <c r="P1540" i="15"/>
  <c r="P1541" i="15"/>
  <c r="P1542" i="15"/>
  <c r="P1544" i="15"/>
  <c r="P1545" i="15"/>
  <c r="P1546" i="15"/>
  <c r="P1547" i="15"/>
  <c r="P1551" i="15"/>
  <c r="P1552" i="15"/>
  <c r="P1553" i="15"/>
  <c r="P1554" i="15"/>
  <c r="Q135" i="15"/>
  <c r="Q183" i="15"/>
  <c r="Q260" i="15"/>
  <c r="Q261" i="15"/>
  <c r="Q262" i="15"/>
  <c r="Q264" i="15"/>
  <c r="Q265" i="15"/>
  <c r="Q266" i="15"/>
  <c r="Q268" i="15"/>
  <c r="Q269" i="15"/>
  <c r="Q270" i="15"/>
  <c r="Q272" i="15"/>
  <c r="Q273" i="15"/>
  <c r="Q274" i="15"/>
  <c r="Q276" i="15"/>
  <c r="Q277" i="15"/>
  <c r="Q278" i="15"/>
  <c r="Q280" i="15"/>
  <c r="Q284" i="15"/>
  <c r="Q285" i="15"/>
  <c r="Q286" i="15"/>
  <c r="Q288" i="15"/>
  <c r="Q289" i="15"/>
  <c r="Q290" i="15"/>
  <c r="Q292" i="15"/>
  <c r="Q293" i="15"/>
  <c r="Q294" i="15"/>
  <c r="Q296" i="15"/>
  <c r="Q297" i="15"/>
  <c r="Q298" i="15"/>
  <c r="Q300" i="15"/>
  <c r="Q301" i="15"/>
  <c r="Q302" i="15"/>
  <c r="Q304" i="15"/>
  <c r="Q10" i="15"/>
  <c r="Q14" i="15"/>
  <c r="Q15" i="15"/>
  <c r="Q39" i="15"/>
  <c r="Q43" i="15"/>
  <c r="Q44" i="15"/>
  <c r="Q45" i="15"/>
  <c r="Q47" i="15"/>
  <c r="Q48" i="15"/>
  <c r="Q49" i="15"/>
  <c r="Q51" i="15"/>
  <c r="Q52" i="15"/>
  <c r="Q53" i="15"/>
  <c r="Q55" i="15"/>
  <c r="Q56" i="15"/>
  <c r="Q57" i="15"/>
  <c r="Q59" i="15"/>
  <c r="Q60" i="15"/>
  <c r="Q61" i="15"/>
  <c r="Q63" i="15"/>
  <c r="Q87" i="15"/>
  <c r="Q111" i="15"/>
  <c r="Q159" i="15"/>
  <c r="Q187" i="15"/>
  <c r="Q188" i="15"/>
  <c r="Q189" i="15"/>
  <c r="Q191" i="15"/>
  <c r="Q192" i="15"/>
  <c r="Q193" i="15"/>
  <c r="Q195" i="15"/>
  <c r="Q196" i="15"/>
  <c r="Q197" i="15"/>
  <c r="Q199" i="15"/>
  <c r="Q200" i="15"/>
  <c r="Q201" i="15"/>
  <c r="Q203" i="15"/>
  <c r="Q204" i="15"/>
  <c r="Q205" i="15"/>
  <c r="Q207" i="15"/>
  <c r="Q211" i="15"/>
  <c r="Q212" i="15"/>
  <c r="Q213" i="15"/>
  <c r="Q215" i="15"/>
  <c r="Q216" i="15"/>
  <c r="Q217" i="15"/>
  <c r="Q219" i="15"/>
  <c r="Q220" i="15"/>
  <c r="Q221" i="15"/>
  <c r="Q223" i="15"/>
  <c r="Q224" i="15"/>
  <c r="Q225" i="15"/>
  <c r="Q227" i="15"/>
  <c r="Q228" i="15"/>
  <c r="Q229" i="15"/>
  <c r="Q231" i="15"/>
  <c r="Q255" i="15"/>
  <c r="Q308" i="15"/>
  <c r="Q309" i="15"/>
  <c r="Q310" i="15"/>
  <c r="Q312" i="15"/>
  <c r="Q313" i="15"/>
  <c r="Q314" i="15"/>
  <c r="Q316" i="15"/>
  <c r="Q317" i="15"/>
  <c r="Q318" i="15"/>
  <c r="Q320" i="15"/>
  <c r="Q321" i="15"/>
  <c r="Q322" i="15"/>
  <c r="Q324" i="15"/>
  <c r="Q325" i="15"/>
  <c r="Q326" i="15"/>
  <c r="Q328" i="15"/>
  <c r="Q332" i="15"/>
  <c r="Q333" i="15"/>
  <c r="Q334" i="15"/>
  <c r="Q336" i="15"/>
  <c r="Q337" i="15"/>
  <c r="Q338" i="15"/>
  <c r="Q340" i="15"/>
  <c r="Q341" i="15"/>
  <c r="Q342" i="15"/>
  <c r="Q344" i="15"/>
  <c r="Q345" i="15"/>
  <c r="Q346" i="15"/>
  <c r="Q348" i="15"/>
  <c r="Q349" i="15"/>
  <c r="Q350" i="15"/>
  <c r="Q352" i="15"/>
  <c r="Q376" i="15"/>
  <c r="Q380" i="15"/>
  <c r="Q381" i="15"/>
  <c r="Q382" i="15"/>
  <c r="Q384" i="15"/>
  <c r="Q385" i="15"/>
  <c r="Q386" i="15"/>
  <c r="Q388" i="15"/>
  <c r="Q389" i="15"/>
  <c r="Q390" i="15"/>
  <c r="Q392" i="15"/>
  <c r="Q393" i="15"/>
  <c r="Q394" i="15"/>
  <c r="Q396" i="15"/>
  <c r="Q397" i="15"/>
  <c r="Q398" i="15"/>
  <c r="Q400" i="15"/>
  <c r="Q424" i="15"/>
  <c r="Q428" i="15"/>
  <c r="Q429" i="15"/>
  <c r="Q430" i="15"/>
  <c r="Q432" i="15"/>
  <c r="Q433" i="15"/>
  <c r="Q434" i="15"/>
  <c r="Q436" i="15"/>
  <c r="Q437" i="15"/>
  <c r="Q438" i="15"/>
  <c r="Q440" i="15"/>
  <c r="Q441" i="15"/>
  <c r="Q442" i="15"/>
  <c r="Q444" i="15"/>
  <c r="Q445" i="15"/>
  <c r="Q446" i="15"/>
  <c r="Q448" i="15"/>
  <c r="Q472" i="15"/>
  <c r="Q476" i="15"/>
  <c r="Q477" i="15"/>
  <c r="Q478" i="15"/>
  <c r="Q480" i="15"/>
  <c r="Q481" i="15"/>
  <c r="Q482" i="15"/>
  <c r="Q484" i="15"/>
  <c r="Q485" i="15"/>
  <c r="Q486" i="15"/>
  <c r="Q488" i="15"/>
  <c r="Q489" i="15"/>
  <c r="Q490" i="15"/>
  <c r="Q492" i="15"/>
  <c r="Q493" i="15"/>
  <c r="Q494" i="15"/>
  <c r="Q496" i="15"/>
  <c r="Q520" i="15"/>
  <c r="Q524" i="15"/>
  <c r="Q525" i="15"/>
  <c r="Q526" i="15"/>
  <c r="Q528" i="15"/>
  <c r="Q529" i="15"/>
  <c r="Q530" i="15"/>
  <c r="Q532" i="15"/>
  <c r="Q533" i="15"/>
  <c r="Q534" i="15"/>
  <c r="Q536" i="15"/>
  <c r="Q537" i="15"/>
  <c r="Q538" i="15"/>
  <c r="Q540" i="15"/>
  <c r="Q541" i="15"/>
  <c r="Q542" i="15"/>
  <c r="Q544" i="15"/>
  <c r="Q568" i="15"/>
  <c r="Q573" i="15"/>
  <c r="Q574" i="15"/>
  <c r="Q575" i="15"/>
  <c r="Q577" i="15"/>
  <c r="Q578" i="15"/>
  <c r="Q579" i="15"/>
  <c r="Q581" i="15"/>
  <c r="Q582" i="15"/>
  <c r="Q583" i="15"/>
  <c r="Q585" i="15"/>
  <c r="Q586" i="15"/>
  <c r="Q587" i="15"/>
  <c r="Q589" i="15"/>
  <c r="Q590" i="15"/>
  <c r="Q591" i="15"/>
  <c r="Q593" i="15"/>
  <c r="Q597" i="15"/>
  <c r="Q598" i="15"/>
  <c r="Q599" i="15"/>
  <c r="Q601" i="15"/>
  <c r="Q602" i="15"/>
  <c r="Q603" i="15"/>
  <c r="Q605" i="15"/>
  <c r="Q606" i="15"/>
  <c r="Q607" i="15"/>
  <c r="Q609" i="15"/>
  <c r="Q610" i="15"/>
  <c r="Q611" i="15"/>
  <c r="Q613" i="15"/>
  <c r="Q614" i="15"/>
  <c r="Q615" i="15"/>
  <c r="Q617" i="15"/>
  <c r="Q621" i="15"/>
  <c r="Q622" i="15"/>
  <c r="Q623" i="15"/>
  <c r="Q625" i="15"/>
  <c r="Q626" i="15"/>
  <c r="Q627" i="15"/>
  <c r="Q629" i="15"/>
  <c r="Q630" i="15"/>
  <c r="Q631" i="15"/>
  <c r="Q633" i="15"/>
  <c r="Q634" i="15"/>
  <c r="Q635" i="15"/>
  <c r="Q637" i="15"/>
  <c r="Q638" i="15"/>
  <c r="Q639" i="15"/>
  <c r="Q641" i="15"/>
  <c r="Q645" i="15"/>
  <c r="Q646" i="15"/>
  <c r="Q647" i="15"/>
  <c r="Q649" i="15"/>
  <c r="Q650" i="15"/>
  <c r="Q651" i="15"/>
  <c r="Q653" i="15"/>
  <c r="Q654" i="15"/>
  <c r="Q655" i="15"/>
  <c r="Q657" i="15"/>
  <c r="Q658" i="15"/>
  <c r="Q659" i="15"/>
  <c r="Q661" i="15"/>
  <c r="Q662" i="15"/>
  <c r="Q663" i="15"/>
  <c r="Q665" i="15"/>
  <c r="Q669" i="15"/>
  <c r="Q670" i="15"/>
  <c r="Q671" i="15"/>
  <c r="Q673" i="15"/>
  <c r="Q674" i="15"/>
  <c r="Q675" i="15"/>
  <c r="Q677" i="15"/>
  <c r="Q678" i="15"/>
  <c r="Q679" i="15"/>
  <c r="Q681" i="15"/>
  <c r="Q682" i="15"/>
  <c r="Q683" i="15"/>
  <c r="Q685" i="15"/>
  <c r="Q686" i="15"/>
  <c r="Q687" i="15"/>
  <c r="Q689" i="15"/>
  <c r="Q693" i="15"/>
  <c r="Q694" i="15"/>
  <c r="Q695" i="15"/>
  <c r="Q697" i="15"/>
  <c r="Q698" i="15"/>
  <c r="Q699" i="15"/>
  <c r="Q701" i="15"/>
  <c r="Q702" i="15"/>
  <c r="Q703" i="15"/>
  <c r="Q705" i="15"/>
  <c r="Q706" i="15"/>
  <c r="Q707" i="15"/>
  <c r="Q709" i="15"/>
  <c r="Q710" i="15"/>
  <c r="Q711" i="15"/>
  <c r="Q713" i="15"/>
  <c r="Q717" i="15"/>
  <c r="Q718" i="15"/>
  <c r="Q719" i="15"/>
  <c r="Q721" i="15"/>
  <c r="Q722" i="15"/>
  <c r="Q723" i="15"/>
  <c r="Q725" i="15"/>
  <c r="Q726" i="15"/>
  <c r="Q727" i="15"/>
  <c r="Q729" i="15"/>
  <c r="Q730" i="15"/>
  <c r="Q731" i="15"/>
  <c r="Q733" i="15"/>
  <c r="Q734" i="15"/>
  <c r="Q735" i="15"/>
  <c r="Q737" i="15"/>
  <c r="Q801" i="15"/>
  <c r="Q825" i="15"/>
  <c r="Q849" i="15"/>
  <c r="Q853" i="15"/>
  <c r="Q854" i="15"/>
  <c r="Q855" i="15"/>
  <c r="Q856" i="15"/>
  <c r="Q857" i="15"/>
  <c r="Q858" i="15"/>
  <c r="Q860" i="15"/>
  <c r="Q861" i="15"/>
  <c r="Q885" i="15"/>
  <c r="Q912" i="15"/>
  <c r="Q919" i="15"/>
  <c r="Q920" i="15"/>
  <c r="Q921" i="15"/>
  <c r="Q923" i="15"/>
  <c r="Q924" i="15"/>
  <c r="Q925" i="15"/>
  <c r="Q927" i="15"/>
  <c r="Q928" i="15"/>
  <c r="Q929" i="15"/>
  <c r="Q931" i="15"/>
  <c r="Q932" i="15"/>
  <c r="Q933" i="15"/>
  <c r="Q935" i="15"/>
  <c r="Q936" i="15"/>
  <c r="Q937" i="15"/>
  <c r="Q939" i="15"/>
  <c r="Q943" i="15"/>
  <c r="Q944" i="15"/>
  <c r="Q945" i="15"/>
  <c r="Q947" i="15"/>
  <c r="Q948" i="15"/>
  <c r="Q949" i="15"/>
  <c r="Q951" i="15"/>
  <c r="Q952" i="15"/>
  <c r="Q953" i="15"/>
  <c r="Q955" i="15"/>
  <c r="Q956" i="15"/>
  <c r="Q957" i="15"/>
  <c r="Q959" i="15"/>
  <c r="Q960" i="15"/>
  <c r="Q961" i="15"/>
  <c r="Q963" i="15"/>
  <c r="Q987" i="15"/>
  <c r="Q991" i="15"/>
  <c r="Q992" i="15"/>
  <c r="Q993" i="15"/>
  <c r="Q995" i="15"/>
  <c r="Q996" i="15"/>
  <c r="Q997" i="15"/>
  <c r="Q999" i="15"/>
  <c r="Q1000" i="15"/>
  <c r="Q1001" i="15"/>
  <c r="Q1003" i="15"/>
  <c r="Q1004" i="15"/>
  <c r="Q1005" i="15"/>
  <c r="Q1007" i="15"/>
  <c r="Q1008" i="15"/>
  <c r="Q1009" i="15"/>
  <c r="Q1011" i="15"/>
  <c r="Q1035" i="15"/>
  <c r="Q1039" i="15"/>
  <c r="Q1040" i="15"/>
  <c r="Q1041" i="15"/>
  <c r="Q1043" i="15"/>
  <c r="Q1044" i="15"/>
  <c r="Q1045" i="15"/>
  <c r="Q1047" i="15"/>
  <c r="Q1048" i="15"/>
  <c r="Q1049" i="15"/>
  <c r="Q1051" i="15"/>
  <c r="Q1052" i="15"/>
  <c r="Q1053" i="15"/>
  <c r="Q1055" i="15"/>
  <c r="Q1056" i="15"/>
  <c r="Q1057" i="15"/>
  <c r="Q1059" i="15"/>
  <c r="Q1083" i="15"/>
  <c r="Q1087" i="15"/>
  <c r="Q1088" i="15"/>
  <c r="Q1089" i="15"/>
  <c r="Q1091" i="15"/>
  <c r="Q1092" i="15"/>
  <c r="Q1093" i="15"/>
  <c r="Q1095" i="15"/>
  <c r="Q1096" i="15"/>
  <c r="Q1097" i="15"/>
  <c r="Q1099" i="15"/>
  <c r="Q1100" i="15"/>
  <c r="Q1101" i="15"/>
  <c r="Q1103" i="15"/>
  <c r="Q1104" i="15"/>
  <c r="Q1105" i="15"/>
  <c r="Q1107" i="15"/>
  <c r="Q1131" i="15"/>
  <c r="Q1135" i="15"/>
  <c r="Q1136" i="15"/>
  <c r="Q1137" i="15"/>
  <c r="Q1139" i="15"/>
  <c r="Q1140" i="15"/>
  <c r="Q1141" i="15"/>
  <c r="Q1143" i="15"/>
  <c r="Q1144" i="15"/>
  <c r="Q1145" i="15"/>
  <c r="Q1147" i="15"/>
  <c r="Q1148" i="15"/>
  <c r="Q1149" i="15"/>
  <c r="Q1151" i="15"/>
  <c r="Q1152" i="15"/>
  <c r="Q1153" i="15"/>
  <c r="Q1155" i="15"/>
  <c r="Q1179" i="15"/>
  <c r="Q1183" i="15"/>
  <c r="Q1184" i="15"/>
  <c r="Q1185" i="15"/>
  <c r="Q1187" i="15"/>
  <c r="Q1188" i="15"/>
  <c r="Q1189" i="15"/>
  <c r="Q1191" i="15"/>
  <c r="Q1192" i="15"/>
  <c r="Q1193" i="15"/>
  <c r="Q1195" i="15"/>
  <c r="Q1196" i="15"/>
  <c r="Q1197" i="15"/>
  <c r="Q1199" i="15"/>
  <c r="Q1200" i="15"/>
  <c r="Q1201" i="15"/>
  <c r="Q1203" i="15"/>
  <c r="Q1227" i="15"/>
  <c r="Q1231" i="15"/>
  <c r="Q1232" i="15"/>
  <c r="Q1233" i="15"/>
  <c r="Q1234" i="15"/>
  <c r="Q1236" i="15"/>
  <c r="Q1237" i="15"/>
  <c r="Q1261" i="15"/>
  <c r="Q1285" i="15"/>
  <c r="Q1289" i="15"/>
  <c r="Q1290" i="15"/>
  <c r="Q1291" i="15"/>
  <c r="Q1293" i="15"/>
  <c r="Q1294" i="15"/>
  <c r="Q1295" i="15"/>
  <c r="Q1297" i="15"/>
  <c r="Q1298" i="15"/>
  <c r="Q1299" i="15"/>
  <c r="Q1301" i="15"/>
  <c r="Q1302" i="15"/>
  <c r="Q1303" i="15"/>
  <c r="Q1305" i="15"/>
  <c r="Q1306" i="15"/>
  <c r="Q1307" i="15"/>
  <c r="Q1309" i="15"/>
  <c r="Q1313" i="15"/>
  <c r="Q1314" i="15"/>
  <c r="Q1315" i="15"/>
  <c r="Q1317" i="15"/>
  <c r="Q1318" i="15"/>
  <c r="Q1319" i="15"/>
  <c r="Q1321" i="15"/>
  <c r="Q1322" i="15"/>
  <c r="Q1323" i="15"/>
  <c r="Q1325" i="15"/>
  <c r="Q1326" i="15"/>
  <c r="Q1327" i="15"/>
  <c r="Q1329" i="15"/>
  <c r="Q1330" i="15"/>
  <c r="Q1331" i="15"/>
  <c r="Q1333" i="15"/>
  <c r="Q1337" i="15"/>
  <c r="Q1338" i="15"/>
  <c r="Q1339" i="15"/>
  <c r="Q1341" i="15"/>
  <c r="Q1342" i="15"/>
  <c r="Q1343" i="15"/>
  <c r="Q1345" i="15"/>
  <c r="Q1346" i="15"/>
  <c r="Q1347" i="15"/>
  <c r="Q1349" i="15"/>
  <c r="Q1350" i="15"/>
  <c r="Q1351" i="15"/>
  <c r="Q1353" i="15"/>
  <c r="Q1354" i="15"/>
  <c r="Q1355" i="15"/>
  <c r="Q1357" i="15"/>
  <c r="Q1361" i="15"/>
  <c r="Q1362" i="15"/>
  <c r="Q1363" i="15"/>
  <c r="Q1365" i="15"/>
  <c r="Q1366" i="15"/>
  <c r="Q1367" i="15"/>
  <c r="Q1369" i="15"/>
  <c r="Q1370" i="15"/>
  <c r="Q1371" i="15"/>
  <c r="Q1373" i="15"/>
  <c r="Q1374" i="15"/>
  <c r="Q1375" i="15"/>
  <c r="Q1377" i="15"/>
  <c r="Q1378" i="15"/>
  <c r="Q1379" i="15"/>
  <c r="Q1381" i="15"/>
  <c r="Q1405" i="15"/>
  <c r="Q1431" i="15"/>
  <c r="Q1438" i="15"/>
  <c r="Q1439" i="15"/>
  <c r="Q1440" i="15"/>
  <c r="Q1442" i="15"/>
  <c r="Q1443" i="15"/>
  <c r="Q1444" i="15"/>
  <c r="Q1446" i="15"/>
  <c r="Q1447" i="15"/>
  <c r="Q1448" i="15"/>
  <c r="Q1450" i="15"/>
  <c r="Q1451" i="15"/>
  <c r="Q1452" i="15"/>
  <c r="Q1454" i="15"/>
  <c r="Q1455" i="15"/>
  <c r="Q1456" i="15"/>
  <c r="Q1458" i="15"/>
  <c r="Q1465" i="15"/>
  <c r="Q1466" i="15"/>
  <c r="Q1467" i="15"/>
  <c r="Q1469" i="15"/>
  <c r="Q1470" i="15"/>
  <c r="Q1471" i="15"/>
  <c r="Q1473" i="15"/>
  <c r="Q1474" i="15"/>
  <c r="Q1475" i="15"/>
  <c r="Q1477" i="15"/>
  <c r="Q1478" i="15"/>
  <c r="Q1479" i="15"/>
  <c r="Q1481" i="15"/>
  <c r="Q1482" i="15"/>
  <c r="Q1483" i="15"/>
  <c r="Q1485" i="15"/>
  <c r="Q1489" i="15"/>
  <c r="Q1490" i="15"/>
  <c r="Q1491" i="15"/>
  <c r="Q1493" i="15"/>
  <c r="Q1494" i="15"/>
  <c r="Q1495" i="15"/>
  <c r="Q1497" i="15"/>
  <c r="Q1498" i="15"/>
  <c r="Q1499" i="15"/>
  <c r="Q1501" i="15"/>
  <c r="Q1502" i="15"/>
  <c r="Q1503" i="15"/>
  <c r="Q1505" i="15"/>
  <c r="Q1506" i="15"/>
  <c r="Q1507" i="15"/>
  <c r="Q1509" i="15"/>
  <c r="Q1513" i="15"/>
  <c r="Q1514" i="15"/>
  <c r="Q1515" i="15"/>
  <c r="Q1517" i="15"/>
  <c r="Q1518" i="15"/>
  <c r="Q1519" i="15"/>
  <c r="Q1521" i="15"/>
  <c r="Q1522" i="15"/>
  <c r="Q1523" i="15"/>
  <c r="Q1525" i="15"/>
  <c r="Q1526" i="15"/>
  <c r="Q1527" i="15"/>
  <c r="Q1529" i="15"/>
  <c r="Q1530" i="15"/>
  <c r="Q1531" i="15"/>
  <c r="Q1533" i="15"/>
  <c r="Q1538" i="15"/>
  <c r="Q1539" i="15"/>
  <c r="Q1540" i="15"/>
  <c r="Q1541" i="15"/>
  <c r="Q1542" i="15"/>
  <c r="Q1544" i="15"/>
  <c r="Q1545" i="15"/>
  <c r="Q1546" i="15"/>
  <c r="Q1547" i="15"/>
  <c r="Q1551" i="15"/>
  <c r="Q1552" i="15"/>
  <c r="Q1553" i="15"/>
  <c r="Q1554" i="15"/>
  <c r="R135" i="15"/>
  <c r="R183" i="15"/>
  <c r="R260" i="15"/>
  <c r="R261" i="15"/>
  <c r="R262" i="15"/>
  <c r="R264" i="15"/>
  <c r="R265" i="15"/>
  <c r="R266" i="15"/>
  <c r="R268" i="15"/>
  <c r="R269" i="15"/>
  <c r="R270" i="15"/>
  <c r="R272" i="15"/>
  <c r="R273" i="15"/>
  <c r="R274" i="15"/>
  <c r="R276" i="15"/>
  <c r="R277" i="15"/>
  <c r="R278" i="15"/>
  <c r="R280" i="15"/>
  <c r="R284" i="15"/>
  <c r="R285" i="15"/>
  <c r="R286" i="15"/>
  <c r="R288" i="15"/>
  <c r="R289" i="15"/>
  <c r="R290" i="15"/>
  <c r="R292" i="15"/>
  <c r="R293" i="15"/>
  <c r="R294" i="15"/>
  <c r="R296" i="15"/>
  <c r="R297" i="15"/>
  <c r="R298" i="15"/>
  <c r="R300" i="15"/>
  <c r="R301" i="15"/>
  <c r="R302" i="15"/>
  <c r="R304" i="15"/>
  <c r="R10" i="15"/>
  <c r="R14" i="15"/>
  <c r="R15" i="15"/>
  <c r="R39" i="15"/>
  <c r="R43" i="15"/>
  <c r="R44" i="15"/>
  <c r="R45" i="15"/>
  <c r="R47" i="15"/>
  <c r="R48" i="15"/>
  <c r="R49" i="15"/>
  <c r="R51" i="15"/>
  <c r="R52" i="15"/>
  <c r="R53" i="15"/>
  <c r="R55" i="15"/>
  <c r="R56" i="15"/>
  <c r="R57" i="15"/>
  <c r="R59" i="15"/>
  <c r="R60" i="15"/>
  <c r="R61" i="15"/>
  <c r="R63" i="15"/>
  <c r="R87" i="15"/>
  <c r="R111" i="15"/>
  <c r="R159" i="15"/>
  <c r="R187" i="15"/>
  <c r="R188" i="15"/>
  <c r="R189" i="15"/>
  <c r="R191" i="15"/>
  <c r="R192" i="15"/>
  <c r="R193" i="15"/>
  <c r="R195" i="15"/>
  <c r="R196" i="15"/>
  <c r="R197" i="15"/>
  <c r="R199" i="15"/>
  <c r="R200" i="15"/>
  <c r="R201" i="15"/>
  <c r="R203" i="15"/>
  <c r="R204" i="15"/>
  <c r="R205" i="15"/>
  <c r="R207" i="15"/>
  <c r="R211" i="15"/>
  <c r="R212" i="15"/>
  <c r="R213" i="15"/>
  <c r="R215" i="15"/>
  <c r="R216" i="15"/>
  <c r="R217" i="15"/>
  <c r="R219" i="15"/>
  <c r="R220" i="15"/>
  <c r="R221" i="15"/>
  <c r="R223" i="15"/>
  <c r="R224" i="15"/>
  <c r="R225" i="15"/>
  <c r="R227" i="15"/>
  <c r="R228" i="15"/>
  <c r="R229" i="15"/>
  <c r="R231" i="15"/>
  <c r="R255" i="15"/>
  <c r="R308" i="15"/>
  <c r="R309" i="15"/>
  <c r="R310" i="15"/>
  <c r="R312" i="15"/>
  <c r="R313" i="15"/>
  <c r="R314" i="15"/>
  <c r="R316" i="15"/>
  <c r="R317" i="15"/>
  <c r="R318" i="15"/>
  <c r="R320" i="15"/>
  <c r="R321" i="15"/>
  <c r="R322" i="15"/>
  <c r="R324" i="15"/>
  <c r="R325" i="15"/>
  <c r="R326" i="15"/>
  <c r="R328" i="15"/>
  <c r="R332" i="15"/>
  <c r="R333" i="15"/>
  <c r="R334" i="15"/>
  <c r="R336" i="15"/>
  <c r="R337" i="15"/>
  <c r="R338" i="15"/>
  <c r="R340" i="15"/>
  <c r="R341" i="15"/>
  <c r="R342" i="15"/>
  <c r="R344" i="15"/>
  <c r="R345" i="15"/>
  <c r="R346" i="15"/>
  <c r="R348" i="15"/>
  <c r="R349" i="15"/>
  <c r="R350" i="15"/>
  <c r="R352" i="15"/>
  <c r="R376" i="15"/>
  <c r="R380" i="15"/>
  <c r="R381" i="15"/>
  <c r="R382" i="15"/>
  <c r="R384" i="15"/>
  <c r="R385" i="15"/>
  <c r="R386" i="15"/>
  <c r="R388" i="15"/>
  <c r="R389" i="15"/>
  <c r="R390" i="15"/>
  <c r="R392" i="15"/>
  <c r="R393" i="15"/>
  <c r="R394" i="15"/>
  <c r="R396" i="15"/>
  <c r="R397" i="15"/>
  <c r="R398" i="15"/>
  <c r="R400" i="15"/>
  <c r="R424" i="15"/>
  <c r="R428" i="15"/>
  <c r="R429" i="15"/>
  <c r="R430" i="15"/>
  <c r="R432" i="15"/>
  <c r="R433" i="15"/>
  <c r="R434" i="15"/>
  <c r="R436" i="15"/>
  <c r="R437" i="15"/>
  <c r="R438" i="15"/>
  <c r="R440" i="15"/>
  <c r="R441" i="15"/>
  <c r="R442" i="15"/>
  <c r="R444" i="15"/>
  <c r="R445" i="15"/>
  <c r="R446" i="15"/>
  <c r="R448" i="15"/>
  <c r="R472" i="15"/>
  <c r="R476" i="15"/>
  <c r="R477" i="15"/>
  <c r="R478" i="15"/>
  <c r="R480" i="15"/>
  <c r="R481" i="15"/>
  <c r="R482" i="15"/>
  <c r="R484" i="15"/>
  <c r="R485" i="15"/>
  <c r="R486" i="15"/>
  <c r="R488" i="15"/>
  <c r="R489" i="15"/>
  <c r="R490" i="15"/>
  <c r="R492" i="15"/>
  <c r="R493" i="15"/>
  <c r="R494" i="15"/>
  <c r="R496" i="15"/>
  <c r="R520" i="15"/>
  <c r="R524" i="15"/>
  <c r="R525" i="15"/>
  <c r="R526" i="15"/>
  <c r="R528" i="15"/>
  <c r="R529" i="15"/>
  <c r="R530" i="15"/>
  <c r="R532" i="15"/>
  <c r="R533" i="15"/>
  <c r="R534" i="15"/>
  <c r="R536" i="15"/>
  <c r="R537" i="15"/>
  <c r="R538" i="15"/>
  <c r="R540" i="15"/>
  <c r="R541" i="15"/>
  <c r="R542" i="15"/>
  <c r="R544" i="15"/>
  <c r="R568" i="15"/>
  <c r="R573" i="15"/>
  <c r="R574" i="15"/>
  <c r="R575" i="15"/>
  <c r="R577" i="15"/>
  <c r="R578" i="15"/>
  <c r="R579" i="15"/>
  <c r="R581" i="15"/>
  <c r="R582" i="15"/>
  <c r="R583" i="15"/>
  <c r="R585" i="15"/>
  <c r="R586" i="15"/>
  <c r="R587" i="15"/>
  <c r="R589" i="15"/>
  <c r="R590" i="15"/>
  <c r="R591" i="15"/>
  <c r="R593" i="15"/>
  <c r="R597" i="15"/>
  <c r="R598" i="15"/>
  <c r="R599" i="15"/>
  <c r="R601" i="15"/>
  <c r="R602" i="15"/>
  <c r="R603" i="15"/>
  <c r="R605" i="15"/>
  <c r="R606" i="15"/>
  <c r="R607" i="15"/>
  <c r="R609" i="15"/>
  <c r="R610" i="15"/>
  <c r="R611" i="15"/>
  <c r="R613" i="15"/>
  <c r="R614" i="15"/>
  <c r="R615" i="15"/>
  <c r="R617" i="15"/>
  <c r="R621" i="15"/>
  <c r="R622" i="15"/>
  <c r="R623" i="15"/>
  <c r="R625" i="15"/>
  <c r="R626" i="15"/>
  <c r="R627" i="15"/>
  <c r="R629" i="15"/>
  <c r="R630" i="15"/>
  <c r="R631" i="15"/>
  <c r="R633" i="15"/>
  <c r="R634" i="15"/>
  <c r="R635" i="15"/>
  <c r="R637" i="15"/>
  <c r="R638" i="15"/>
  <c r="R639" i="15"/>
  <c r="R641" i="15"/>
  <c r="R645" i="15"/>
  <c r="R646" i="15"/>
  <c r="R647" i="15"/>
  <c r="R649" i="15"/>
  <c r="R650" i="15"/>
  <c r="R651" i="15"/>
  <c r="R653" i="15"/>
  <c r="R654" i="15"/>
  <c r="R655" i="15"/>
  <c r="R657" i="15"/>
  <c r="R658" i="15"/>
  <c r="R659" i="15"/>
  <c r="R661" i="15"/>
  <c r="R662" i="15"/>
  <c r="R663" i="15"/>
  <c r="R665" i="15"/>
  <c r="R669" i="15"/>
  <c r="R670" i="15"/>
  <c r="R671" i="15"/>
  <c r="R673" i="15"/>
  <c r="R674" i="15"/>
  <c r="R675" i="15"/>
  <c r="R677" i="15"/>
  <c r="R678" i="15"/>
  <c r="R679" i="15"/>
  <c r="R681" i="15"/>
  <c r="R682" i="15"/>
  <c r="R683" i="15"/>
  <c r="R685" i="15"/>
  <c r="R686" i="15"/>
  <c r="R687" i="15"/>
  <c r="R689" i="15"/>
  <c r="R693" i="15"/>
  <c r="R694" i="15"/>
  <c r="R695" i="15"/>
  <c r="R697" i="15"/>
  <c r="R698" i="15"/>
  <c r="R699" i="15"/>
  <c r="R701" i="15"/>
  <c r="R702" i="15"/>
  <c r="R703" i="15"/>
  <c r="R705" i="15"/>
  <c r="R706" i="15"/>
  <c r="R707" i="15"/>
  <c r="R709" i="15"/>
  <c r="R710" i="15"/>
  <c r="R711" i="15"/>
  <c r="R713" i="15"/>
  <c r="R717" i="15"/>
  <c r="R718" i="15"/>
  <c r="R719" i="15"/>
  <c r="R721" i="15"/>
  <c r="R722" i="15"/>
  <c r="R723" i="15"/>
  <c r="R725" i="15"/>
  <c r="R726" i="15"/>
  <c r="R727" i="15"/>
  <c r="R729" i="15"/>
  <c r="R730" i="15"/>
  <c r="R731" i="15"/>
  <c r="R733" i="15"/>
  <c r="R734" i="15"/>
  <c r="R735" i="15"/>
  <c r="R737" i="15"/>
  <c r="R801" i="15"/>
  <c r="R825" i="15"/>
  <c r="R849" i="15"/>
  <c r="R853" i="15"/>
  <c r="R854" i="15"/>
  <c r="R855" i="15"/>
  <c r="R856" i="15"/>
  <c r="R857" i="15"/>
  <c r="R858" i="15"/>
  <c r="R860" i="15"/>
  <c r="R861" i="15"/>
  <c r="R885" i="15"/>
  <c r="R912" i="15"/>
  <c r="R919" i="15"/>
  <c r="R920" i="15"/>
  <c r="R921" i="15"/>
  <c r="R923" i="15"/>
  <c r="R924" i="15"/>
  <c r="R925" i="15"/>
  <c r="R927" i="15"/>
  <c r="R928" i="15"/>
  <c r="R929" i="15"/>
  <c r="R931" i="15"/>
  <c r="R932" i="15"/>
  <c r="R933" i="15"/>
  <c r="R935" i="15"/>
  <c r="R936" i="15"/>
  <c r="R937" i="15"/>
  <c r="R939" i="15"/>
  <c r="R943" i="15"/>
  <c r="R944" i="15"/>
  <c r="R945" i="15"/>
  <c r="R947" i="15"/>
  <c r="R948" i="15"/>
  <c r="R949" i="15"/>
  <c r="R951" i="15"/>
  <c r="R952" i="15"/>
  <c r="R953" i="15"/>
  <c r="R955" i="15"/>
  <c r="R956" i="15"/>
  <c r="R957" i="15"/>
  <c r="R959" i="15"/>
  <c r="R960" i="15"/>
  <c r="R961" i="15"/>
  <c r="R963" i="15"/>
  <c r="R987" i="15"/>
  <c r="R991" i="15"/>
  <c r="R992" i="15"/>
  <c r="R993" i="15"/>
  <c r="R995" i="15"/>
  <c r="R996" i="15"/>
  <c r="R997" i="15"/>
  <c r="R999" i="15"/>
  <c r="R1000" i="15"/>
  <c r="R1001" i="15"/>
  <c r="R1003" i="15"/>
  <c r="R1004" i="15"/>
  <c r="R1005" i="15"/>
  <c r="R1007" i="15"/>
  <c r="R1008" i="15"/>
  <c r="R1009" i="15"/>
  <c r="R1011" i="15"/>
  <c r="R1035" i="15"/>
  <c r="R1039" i="15"/>
  <c r="R1040" i="15"/>
  <c r="R1041" i="15"/>
  <c r="R1043" i="15"/>
  <c r="R1044" i="15"/>
  <c r="R1045" i="15"/>
  <c r="R1047" i="15"/>
  <c r="R1048" i="15"/>
  <c r="R1049" i="15"/>
  <c r="R1051" i="15"/>
  <c r="R1052" i="15"/>
  <c r="R1053" i="15"/>
  <c r="R1055" i="15"/>
  <c r="R1056" i="15"/>
  <c r="R1057" i="15"/>
  <c r="R1059" i="15"/>
  <c r="R1083" i="15"/>
  <c r="R1087" i="15"/>
  <c r="R1088" i="15"/>
  <c r="R1089" i="15"/>
  <c r="R1091" i="15"/>
  <c r="R1092" i="15"/>
  <c r="R1093" i="15"/>
  <c r="R1095" i="15"/>
  <c r="R1096" i="15"/>
  <c r="R1097" i="15"/>
  <c r="R1099" i="15"/>
  <c r="R1100" i="15"/>
  <c r="R1101" i="15"/>
  <c r="R1103" i="15"/>
  <c r="R1104" i="15"/>
  <c r="R1105" i="15"/>
  <c r="R1107" i="15"/>
  <c r="R1131" i="15"/>
  <c r="R1135" i="15"/>
  <c r="R1136" i="15"/>
  <c r="R1137" i="15"/>
  <c r="R1139" i="15"/>
  <c r="R1140" i="15"/>
  <c r="R1141" i="15"/>
  <c r="R1143" i="15"/>
  <c r="R1144" i="15"/>
  <c r="R1145" i="15"/>
  <c r="R1147" i="15"/>
  <c r="R1148" i="15"/>
  <c r="R1149" i="15"/>
  <c r="R1151" i="15"/>
  <c r="R1152" i="15"/>
  <c r="R1153" i="15"/>
  <c r="R1155" i="15"/>
  <c r="R1179" i="15"/>
  <c r="R1183" i="15"/>
  <c r="R1184" i="15"/>
  <c r="R1185" i="15"/>
  <c r="R1187" i="15"/>
  <c r="R1188" i="15"/>
  <c r="R1189" i="15"/>
  <c r="R1191" i="15"/>
  <c r="R1192" i="15"/>
  <c r="R1193" i="15"/>
  <c r="R1195" i="15"/>
  <c r="R1196" i="15"/>
  <c r="R1197" i="15"/>
  <c r="R1199" i="15"/>
  <c r="R1200" i="15"/>
  <c r="R1201" i="15"/>
  <c r="R1203" i="15"/>
  <c r="R1227" i="15"/>
  <c r="R1231" i="15"/>
  <c r="R1232" i="15"/>
  <c r="R1233" i="15"/>
  <c r="R1234" i="15"/>
  <c r="R1236" i="15"/>
  <c r="R1237" i="15"/>
  <c r="R1261" i="15"/>
  <c r="R1285" i="15"/>
  <c r="R1289" i="15"/>
  <c r="R1290" i="15"/>
  <c r="R1291" i="15"/>
  <c r="R1293" i="15"/>
  <c r="R1294" i="15"/>
  <c r="R1295" i="15"/>
  <c r="R1297" i="15"/>
  <c r="R1298" i="15"/>
  <c r="R1299" i="15"/>
  <c r="R1301" i="15"/>
  <c r="R1302" i="15"/>
  <c r="R1303" i="15"/>
  <c r="R1305" i="15"/>
  <c r="R1306" i="15"/>
  <c r="R1307" i="15"/>
  <c r="R1309" i="15"/>
  <c r="R1313" i="15"/>
  <c r="R1314" i="15"/>
  <c r="R1315" i="15"/>
  <c r="R1317" i="15"/>
  <c r="R1318" i="15"/>
  <c r="R1319" i="15"/>
  <c r="R1321" i="15"/>
  <c r="R1322" i="15"/>
  <c r="R1323" i="15"/>
  <c r="R1325" i="15"/>
  <c r="R1326" i="15"/>
  <c r="R1327" i="15"/>
  <c r="R1329" i="15"/>
  <c r="R1330" i="15"/>
  <c r="R1331" i="15"/>
  <c r="R1333" i="15"/>
  <c r="R1337" i="15"/>
  <c r="R1338" i="15"/>
  <c r="R1339" i="15"/>
  <c r="R1341" i="15"/>
  <c r="R1342" i="15"/>
  <c r="R1343" i="15"/>
  <c r="R1345" i="15"/>
  <c r="R1346" i="15"/>
  <c r="R1347" i="15"/>
  <c r="R1349" i="15"/>
  <c r="R1350" i="15"/>
  <c r="R1351" i="15"/>
  <c r="R1353" i="15"/>
  <c r="R1354" i="15"/>
  <c r="R1355" i="15"/>
  <c r="R1357" i="15"/>
  <c r="R1361" i="15"/>
  <c r="R1362" i="15"/>
  <c r="R1363" i="15"/>
  <c r="R1365" i="15"/>
  <c r="R1366" i="15"/>
  <c r="R1367" i="15"/>
  <c r="R1369" i="15"/>
  <c r="R1370" i="15"/>
  <c r="R1371" i="15"/>
  <c r="R1373" i="15"/>
  <c r="R1374" i="15"/>
  <c r="R1375" i="15"/>
  <c r="R1377" i="15"/>
  <c r="R1378" i="15"/>
  <c r="R1379" i="15"/>
  <c r="R1381" i="15"/>
  <c r="R1405" i="15"/>
  <c r="R1431" i="15"/>
  <c r="R1438" i="15"/>
  <c r="R1439" i="15"/>
  <c r="R1440" i="15"/>
  <c r="R1442" i="15"/>
  <c r="R1443" i="15"/>
  <c r="R1444" i="15"/>
  <c r="R1446" i="15"/>
  <c r="R1447" i="15"/>
  <c r="R1448" i="15"/>
  <c r="R1450" i="15"/>
  <c r="R1451" i="15"/>
  <c r="R1452" i="15"/>
  <c r="R1454" i="15"/>
  <c r="R1455" i="15"/>
  <c r="R1456" i="15"/>
  <c r="R1458" i="15"/>
  <c r="R1465" i="15"/>
  <c r="R1466" i="15"/>
  <c r="R1467" i="15"/>
  <c r="R1469" i="15"/>
  <c r="R1470" i="15"/>
  <c r="R1471" i="15"/>
  <c r="R1473" i="15"/>
  <c r="R1474" i="15"/>
  <c r="R1475" i="15"/>
  <c r="R1477" i="15"/>
  <c r="R1478" i="15"/>
  <c r="R1479" i="15"/>
  <c r="R1481" i="15"/>
  <c r="R1482" i="15"/>
  <c r="R1483" i="15"/>
  <c r="R1485" i="15"/>
  <c r="R1489" i="15"/>
  <c r="R1490" i="15"/>
  <c r="R1491" i="15"/>
  <c r="R1493" i="15"/>
  <c r="R1494" i="15"/>
  <c r="R1495" i="15"/>
  <c r="R1497" i="15"/>
  <c r="R1498" i="15"/>
  <c r="R1499" i="15"/>
  <c r="R1501" i="15"/>
  <c r="R1502" i="15"/>
  <c r="R1503" i="15"/>
  <c r="R1505" i="15"/>
  <c r="R1506" i="15"/>
  <c r="R1507" i="15"/>
  <c r="R1509" i="15"/>
  <c r="R1513" i="15"/>
  <c r="R1514" i="15"/>
  <c r="R1515" i="15"/>
  <c r="R1517" i="15"/>
  <c r="R1518" i="15"/>
  <c r="R1519" i="15"/>
  <c r="R1521" i="15"/>
  <c r="R1522" i="15"/>
  <c r="R1523" i="15"/>
  <c r="R1525" i="15"/>
  <c r="R1526" i="15"/>
  <c r="R1527" i="15"/>
  <c r="R1529" i="15"/>
  <c r="R1530" i="15"/>
  <c r="R1531" i="15"/>
  <c r="R1533" i="15"/>
  <c r="R1538" i="15"/>
  <c r="R1539" i="15"/>
  <c r="R1540" i="15"/>
  <c r="R1541" i="15"/>
  <c r="R1542" i="15"/>
  <c r="R1544" i="15"/>
  <c r="R1545" i="15"/>
  <c r="R1546" i="15"/>
  <c r="R1547" i="15"/>
  <c r="R1551" i="15"/>
  <c r="R1552" i="15"/>
  <c r="R1553" i="15"/>
  <c r="R1554" i="15"/>
  <c r="S135" i="15"/>
  <c r="S183" i="15"/>
  <c r="S260" i="15"/>
  <c r="S261" i="15"/>
  <c r="S262" i="15"/>
  <c r="S264" i="15"/>
  <c r="S265" i="15"/>
  <c r="S266" i="15"/>
  <c r="S268" i="15"/>
  <c r="S269" i="15"/>
  <c r="S270" i="15"/>
  <c r="S272" i="15"/>
  <c r="S273" i="15"/>
  <c r="S274" i="15"/>
  <c r="S276" i="15"/>
  <c r="S277" i="15"/>
  <c r="S278" i="15"/>
  <c r="S280" i="15"/>
  <c r="S284" i="15"/>
  <c r="S285" i="15"/>
  <c r="S286" i="15"/>
  <c r="S288" i="15"/>
  <c r="S289" i="15"/>
  <c r="S290" i="15"/>
  <c r="S292" i="15"/>
  <c r="S293" i="15"/>
  <c r="S294" i="15"/>
  <c r="S296" i="15"/>
  <c r="S297" i="15"/>
  <c r="S298" i="15"/>
  <c r="S300" i="15"/>
  <c r="S301" i="15"/>
  <c r="S302" i="15"/>
  <c r="S304" i="15"/>
  <c r="S10" i="15"/>
  <c r="S14" i="15"/>
  <c r="S15" i="15"/>
  <c r="S39" i="15"/>
  <c r="S43" i="15"/>
  <c r="S44" i="15"/>
  <c r="S45" i="15"/>
  <c r="S47" i="15"/>
  <c r="S48" i="15"/>
  <c r="S49" i="15"/>
  <c r="S51" i="15"/>
  <c r="S52" i="15"/>
  <c r="S53" i="15"/>
  <c r="S55" i="15"/>
  <c r="S56" i="15"/>
  <c r="S57" i="15"/>
  <c r="S59" i="15"/>
  <c r="S60" i="15"/>
  <c r="S61" i="15"/>
  <c r="S63" i="15"/>
  <c r="S87" i="15"/>
  <c r="S111" i="15"/>
  <c r="S159" i="15"/>
  <c r="S187" i="15"/>
  <c r="S188" i="15"/>
  <c r="S189" i="15"/>
  <c r="S191" i="15"/>
  <c r="S192" i="15"/>
  <c r="S193" i="15"/>
  <c r="S195" i="15"/>
  <c r="S196" i="15"/>
  <c r="S197" i="15"/>
  <c r="S199" i="15"/>
  <c r="S200" i="15"/>
  <c r="S201" i="15"/>
  <c r="S203" i="15"/>
  <c r="S204" i="15"/>
  <c r="S205" i="15"/>
  <c r="S207" i="15"/>
  <c r="S211" i="15"/>
  <c r="S212" i="15"/>
  <c r="S213" i="15"/>
  <c r="S215" i="15"/>
  <c r="S216" i="15"/>
  <c r="S217" i="15"/>
  <c r="S219" i="15"/>
  <c r="S220" i="15"/>
  <c r="S221" i="15"/>
  <c r="S223" i="15"/>
  <c r="S224" i="15"/>
  <c r="S225" i="15"/>
  <c r="S227" i="15"/>
  <c r="S228" i="15"/>
  <c r="S229" i="15"/>
  <c r="S231" i="15"/>
  <c r="S255" i="15"/>
  <c r="S308" i="15"/>
  <c r="S309" i="15"/>
  <c r="S310" i="15"/>
  <c r="S312" i="15"/>
  <c r="S313" i="15"/>
  <c r="S314" i="15"/>
  <c r="S316" i="15"/>
  <c r="S317" i="15"/>
  <c r="S318" i="15"/>
  <c r="S320" i="15"/>
  <c r="S321" i="15"/>
  <c r="S322" i="15"/>
  <c r="S324" i="15"/>
  <c r="S325" i="15"/>
  <c r="S326" i="15"/>
  <c r="S328" i="15"/>
  <c r="S332" i="15"/>
  <c r="S333" i="15"/>
  <c r="S334" i="15"/>
  <c r="S336" i="15"/>
  <c r="S337" i="15"/>
  <c r="S338" i="15"/>
  <c r="S340" i="15"/>
  <c r="S341" i="15"/>
  <c r="S342" i="15"/>
  <c r="S344" i="15"/>
  <c r="S345" i="15"/>
  <c r="S346" i="15"/>
  <c r="S348" i="15"/>
  <c r="S349" i="15"/>
  <c r="S350" i="15"/>
  <c r="S352" i="15"/>
  <c r="S376" i="15"/>
  <c r="S380" i="15"/>
  <c r="S381" i="15"/>
  <c r="S382" i="15"/>
  <c r="S384" i="15"/>
  <c r="S385" i="15"/>
  <c r="S386" i="15"/>
  <c r="S388" i="15"/>
  <c r="S389" i="15"/>
  <c r="S390" i="15"/>
  <c r="S392" i="15"/>
  <c r="S393" i="15"/>
  <c r="S394" i="15"/>
  <c r="S396" i="15"/>
  <c r="S397" i="15"/>
  <c r="S398" i="15"/>
  <c r="S400" i="15"/>
  <c r="S424" i="15"/>
  <c r="S428" i="15"/>
  <c r="S429" i="15"/>
  <c r="S430" i="15"/>
  <c r="S432" i="15"/>
  <c r="S433" i="15"/>
  <c r="S434" i="15"/>
  <c r="S436" i="15"/>
  <c r="S437" i="15"/>
  <c r="S438" i="15"/>
  <c r="S440" i="15"/>
  <c r="S441" i="15"/>
  <c r="S442" i="15"/>
  <c r="S444" i="15"/>
  <c r="S445" i="15"/>
  <c r="S446" i="15"/>
  <c r="S448" i="15"/>
  <c r="S472" i="15"/>
  <c r="S476" i="15"/>
  <c r="S477" i="15"/>
  <c r="S478" i="15"/>
  <c r="S480" i="15"/>
  <c r="S481" i="15"/>
  <c r="S482" i="15"/>
  <c r="S484" i="15"/>
  <c r="S485" i="15"/>
  <c r="S486" i="15"/>
  <c r="S488" i="15"/>
  <c r="S489" i="15"/>
  <c r="S490" i="15"/>
  <c r="S492" i="15"/>
  <c r="S493" i="15"/>
  <c r="S494" i="15"/>
  <c r="S496" i="15"/>
  <c r="S520" i="15"/>
  <c r="S524" i="15"/>
  <c r="S525" i="15"/>
  <c r="S526" i="15"/>
  <c r="S528" i="15"/>
  <c r="S529" i="15"/>
  <c r="S530" i="15"/>
  <c r="S532" i="15"/>
  <c r="S533" i="15"/>
  <c r="S534" i="15"/>
  <c r="S536" i="15"/>
  <c r="S537" i="15"/>
  <c r="S538" i="15"/>
  <c r="S540" i="15"/>
  <c r="S541" i="15"/>
  <c r="S542" i="15"/>
  <c r="S544" i="15"/>
  <c r="S568" i="15"/>
  <c r="S573" i="15"/>
  <c r="S574" i="15"/>
  <c r="S575" i="15"/>
  <c r="S577" i="15"/>
  <c r="S578" i="15"/>
  <c r="S579" i="15"/>
  <c r="S581" i="15"/>
  <c r="S582" i="15"/>
  <c r="S583" i="15"/>
  <c r="S585" i="15"/>
  <c r="S586" i="15"/>
  <c r="S587" i="15"/>
  <c r="S589" i="15"/>
  <c r="S590" i="15"/>
  <c r="S591" i="15"/>
  <c r="S593" i="15"/>
  <c r="S597" i="15"/>
  <c r="S598" i="15"/>
  <c r="S599" i="15"/>
  <c r="S601" i="15"/>
  <c r="S602" i="15"/>
  <c r="S603" i="15"/>
  <c r="S605" i="15"/>
  <c r="S606" i="15"/>
  <c r="S607" i="15"/>
  <c r="S609" i="15"/>
  <c r="S610" i="15"/>
  <c r="S611" i="15"/>
  <c r="S613" i="15"/>
  <c r="S614" i="15"/>
  <c r="S615" i="15"/>
  <c r="S617" i="15"/>
  <c r="S621" i="15"/>
  <c r="S622" i="15"/>
  <c r="S623" i="15"/>
  <c r="S625" i="15"/>
  <c r="S626" i="15"/>
  <c r="S627" i="15"/>
  <c r="S629" i="15"/>
  <c r="S630" i="15"/>
  <c r="S631" i="15"/>
  <c r="S633" i="15"/>
  <c r="S634" i="15"/>
  <c r="S635" i="15"/>
  <c r="S637" i="15"/>
  <c r="S638" i="15"/>
  <c r="S639" i="15"/>
  <c r="S641" i="15"/>
  <c r="S645" i="15"/>
  <c r="S646" i="15"/>
  <c r="S647" i="15"/>
  <c r="S649" i="15"/>
  <c r="S650" i="15"/>
  <c r="S651" i="15"/>
  <c r="S653" i="15"/>
  <c r="S654" i="15"/>
  <c r="S655" i="15"/>
  <c r="S657" i="15"/>
  <c r="S658" i="15"/>
  <c r="S659" i="15"/>
  <c r="S661" i="15"/>
  <c r="S662" i="15"/>
  <c r="S663" i="15"/>
  <c r="S665" i="15"/>
  <c r="S669" i="15"/>
  <c r="S670" i="15"/>
  <c r="S671" i="15"/>
  <c r="S673" i="15"/>
  <c r="S674" i="15"/>
  <c r="S675" i="15"/>
  <c r="S677" i="15"/>
  <c r="S678" i="15"/>
  <c r="S679" i="15"/>
  <c r="S681" i="15"/>
  <c r="S682" i="15"/>
  <c r="S683" i="15"/>
  <c r="S685" i="15"/>
  <c r="S686" i="15"/>
  <c r="S687" i="15"/>
  <c r="S689" i="15"/>
  <c r="S693" i="15"/>
  <c r="S694" i="15"/>
  <c r="S695" i="15"/>
  <c r="S697" i="15"/>
  <c r="S698" i="15"/>
  <c r="S699" i="15"/>
  <c r="S701" i="15"/>
  <c r="S702" i="15"/>
  <c r="S703" i="15"/>
  <c r="S705" i="15"/>
  <c r="S706" i="15"/>
  <c r="S707" i="15"/>
  <c r="S709" i="15"/>
  <c r="S710" i="15"/>
  <c r="S711" i="15"/>
  <c r="S713" i="15"/>
  <c r="S717" i="15"/>
  <c r="S718" i="15"/>
  <c r="S719" i="15"/>
  <c r="S721" i="15"/>
  <c r="S722" i="15"/>
  <c r="S723" i="15"/>
  <c r="S725" i="15"/>
  <c r="S726" i="15"/>
  <c r="S727" i="15"/>
  <c r="S729" i="15"/>
  <c r="S730" i="15"/>
  <c r="S731" i="15"/>
  <c r="S733" i="15"/>
  <c r="S734" i="15"/>
  <c r="S735" i="15"/>
  <c r="S737" i="15"/>
  <c r="S801" i="15"/>
  <c r="S825" i="15"/>
  <c r="S849" i="15"/>
  <c r="S853" i="15"/>
  <c r="S854" i="15"/>
  <c r="S855" i="15"/>
  <c r="S856" i="15"/>
  <c r="S857" i="15"/>
  <c r="S858" i="15"/>
  <c r="S860" i="15"/>
  <c r="S861" i="15"/>
  <c r="S885" i="15"/>
  <c r="S912" i="15"/>
  <c r="S919" i="15"/>
  <c r="S920" i="15"/>
  <c r="S921" i="15"/>
  <c r="S923" i="15"/>
  <c r="S924" i="15"/>
  <c r="S925" i="15"/>
  <c r="S927" i="15"/>
  <c r="S928" i="15"/>
  <c r="S929" i="15"/>
  <c r="S931" i="15"/>
  <c r="S932" i="15"/>
  <c r="S933" i="15"/>
  <c r="S935" i="15"/>
  <c r="S936" i="15"/>
  <c r="S937" i="15"/>
  <c r="S939" i="15"/>
  <c r="S943" i="15"/>
  <c r="S944" i="15"/>
  <c r="S945" i="15"/>
  <c r="S947" i="15"/>
  <c r="S948" i="15"/>
  <c r="S949" i="15"/>
  <c r="S951" i="15"/>
  <c r="S952" i="15"/>
  <c r="S953" i="15"/>
  <c r="S955" i="15"/>
  <c r="S956" i="15"/>
  <c r="S957" i="15"/>
  <c r="S959" i="15"/>
  <c r="S960" i="15"/>
  <c r="S961" i="15"/>
  <c r="S963" i="15"/>
  <c r="S987" i="15"/>
  <c r="S991" i="15"/>
  <c r="S992" i="15"/>
  <c r="S993" i="15"/>
  <c r="S995" i="15"/>
  <c r="S996" i="15"/>
  <c r="S997" i="15"/>
  <c r="S999" i="15"/>
  <c r="S1000" i="15"/>
  <c r="S1001" i="15"/>
  <c r="S1003" i="15"/>
  <c r="S1004" i="15"/>
  <c r="S1005" i="15"/>
  <c r="S1007" i="15"/>
  <c r="S1008" i="15"/>
  <c r="S1009" i="15"/>
  <c r="S1011" i="15"/>
  <c r="S1035" i="15"/>
  <c r="S1039" i="15"/>
  <c r="S1040" i="15"/>
  <c r="S1041" i="15"/>
  <c r="S1043" i="15"/>
  <c r="S1044" i="15"/>
  <c r="S1045" i="15"/>
  <c r="S1047" i="15"/>
  <c r="S1048" i="15"/>
  <c r="S1049" i="15"/>
  <c r="S1051" i="15"/>
  <c r="S1052" i="15"/>
  <c r="S1053" i="15"/>
  <c r="S1055" i="15"/>
  <c r="S1056" i="15"/>
  <c r="S1057" i="15"/>
  <c r="S1059" i="15"/>
  <c r="S1083" i="15"/>
  <c r="S1087" i="15"/>
  <c r="S1088" i="15"/>
  <c r="S1089" i="15"/>
  <c r="S1091" i="15"/>
  <c r="S1092" i="15"/>
  <c r="S1093" i="15"/>
  <c r="S1095" i="15"/>
  <c r="S1096" i="15"/>
  <c r="S1097" i="15"/>
  <c r="S1099" i="15"/>
  <c r="S1100" i="15"/>
  <c r="S1101" i="15"/>
  <c r="S1103" i="15"/>
  <c r="S1104" i="15"/>
  <c r="S1105" i="15"/>
  <c r="S1107" i="15"/>
  <c r="S1131" i="15"/>
  <c r="S1135" i="15"/>
  <c r="S1136" i="15"/>
  <c r="S1137" i="15"/>
  <c r="S1139" i="15"/>
  <c r="S1140" i="15"/>
  <c r="S1141" i="15"/>
  <c r="S1143" i="15"/>
  <c r="S1144" i="15"/>
  <c r="S1145" i="15"/>
  <c r="S1147" i="15"/>
  <c r="S1148" i="15"/>
  <c r="S1149" i="15"/>
  <c r="S1151" i="15"/>
  <c r="S1152" i="15"/>
  <c r="S1153" i="15"/>
  <c r="S1155" i="15"/>
  <c r="S1179" i="15"/>
  <c r="S1183" i="15"/>
  <c r="S1184" i="15"/>
  <c r="S1185" i="15"/>
  <c r="S1187" i="15"/>
  <c r="S1188" i="15"/>
  <c r="S1189" i="15"/>
  <c r="S1191" i="15"/>
  <c r="S1192" i="15"/>
  <c r="S1193" i="15"/>
  <c r="S1195" i="15"/>
  <c r="S1196" i="15"/>
  <c r="S1197" i="15"/>
  <c r="S1199" i="15"/>
  <c r="S1200" i="15"/>
  <c r="S1201" i="15"/>
  <c r="S1203" i="15"/>
  <c r="S1227" i="15"/>
  <c r="S1231" i="15"/>
  <c r="S1232" i="15"/>
  <c r="S1233" i="15"/>
  <c r="S1234" i="15"/>
  <c r="S1236" i="15"/>
  <c r="S1237" i="15"/>
  <c r="S1261" i="15"/>
  <c r="S1285" i="15"/>
  <c r="S1289" i="15"/>
  <c r="S1290" i="15"/>
  <c r="S1291" i="15"/>
  <c r="S1293" i="15"/>
  <c r="S1294" i="15"/>
  <c r="S1295" i="15"/>
  <c r="S1297" i="15"/>
  <c r="S1298" i="15"/>
  <c r="S1299" i="15"/>
  <c r="S1301" i="15"/>
  <c r="S1302" i="15"/>
  <c r="S1303" i="15"/>
  <c r="S1305" i="15"/>
  <c r="S1306" i="15"/>
  <c r="S1307" i="15"/>
  <c r="S1309" i="15"/>
  <c r="S1313" i="15"/>
  <c r="S1314" i="15"/>
  <c r="S1315" i="15"/>
  <c r="S1317" i="15"/>
  <c r="S1318" i="15"/>
  <c r="S1319" i="15"/>
  <c r="S1321" i="15"/>
  <c r="S1322" i="15"/>
  <c r="S1323" i="15"/>
  <c r="S1325" i="15"/>
  <c r="S1326" i="15"/>
  <c r="S1327" i="15"/>
  <c r="S1329" i="15"/>
  <c r="S1330" i="15"/>
  <c r="S1331" i="15"/>
  <c r="S1333" i="15"/>
  <c r="S1337" i="15"/>
  <c r="S1338" i="15"/>
  <c r="S1339" i="15"/>
  <c r="S1341" i="15"/>
  <c r="S1342" i="15"/>
  <c r="S1343" i="15"/>
  <c r="S1345" i="15"/>
  <c r="S1346" i="15"/>
  <c r="S1347" i="15"/>
  <c r="S1349" i="15"/>
  <c r="S1350" i="15"/>
  <c r="S1351" i="15"/>
  <c r="S1353" i="15"/>
  <c r="S1354" i="15"/>
  <c r="S1355" i="15"/>
  <c r="S1357" i="15"/>
  <c r="S1361" i="15"/>
  <c r="S1362" i="15"/>
  <c r="S1363" i="15"/>
  <c r="S1365" i="15"/>
  <c r="S1366" i="15"/>
  <c r="S1367" i="15"/>
  <c r="S1369" i="15"/>
  <c r="S1370" i="15"/>
  <c r="S1371" i="15"/>
  <c r="S1373" i="15"/>
  <c r="S1374" i="15"/>
  <c r="S1375" i="15"/>
  <c r="S1377" i="15"/>
  <c r="S1378" i="15"/>
  <c r="S1379" i="15"/>
  <c r="S1381" i="15"/>
  <c r="S1405" i="15"/>
  <c r="S1431" i="15"/>
  <c r="S1438" i="15"/>
  <c r="S1439" i="15"/>
  <c r="S1440" i="15"/>
  <c r="S1442" i="15"/>
  <c r="S1443" i="15"/>
  <c r="S1444" i="15"/>
  <c r="S1446" i="15"/>
  <c r="S1447" i="15"/>
  <c r="S1448" i="15"/>
  <c r="S1450" i="15"/>
  <c r="S1451" i="15"/>
  <c r="S1452" i="15"/>
  <c r="S1454" i="15"/>
  <c r="S1455" i="15"/>
  <c r="S1456" i="15"/>
  <c r="S1458" i="15"/>
  <c r="S1465" i="15"/>
  <c r="S1466" i="15"/>
  <c r="S1467" i="15"/>
  <c r="S1469" i="15"/>
  <c r="S1470" i="15"/>
  <c r="S1471" i="15"/>
  <c r="S1473" i="15"/>
  <c r="S1474" i="15"/>
  <c r="S1475" i="15"/>
  <c r="S1477" i="15"/>
  <c r="S1478" i="15"/>
  <c r="S1479" i="15"/>
  <c r="S1481" i="15"/>
  <c r="S1482" i="15"/>
  <c r="S1483" i="15"/>
  <c r="S1485" i="15"/>
  <c r="S1489" i="15"/>
  <c r="S1490" i="15"/>
  <c r="S1491" i="15"/>
  <c r="S1493" i="15"/>
  <c r="S1494" i="15"/>
  <c r="S1495" i="15"/>
  <c r="S1497" i="15"/>
  <c r="S1498" i="15"/>
  <c r="S1499" i="15"/>
  <c r="S1501" i="15"/>
  <c r="S1502" i="15"/>
  <c r="S1503" i="15"/>
  <c r="S1505" i="15"/>
  <c r="S1506" i="15"/>
  <c r="S1507" i="15"/>
  <c r="S1509" i="15"/>
  <c r="S1513" i="15"/>
  <c r="S1514" i="15"/>
  <c r="S1515" i="15"/>
  <c r="S1517" i="15"/>
  <c r="S1518" i="15"/>
  <c r="S1519" i="15"/>
  <c r="S1521" i="15"/>
  <c r="S1522" i="15"/>
  <c r="S1523" i="15"/>
  <c r="S1525" i="15"/>
  <c r="S1526" i="15"/>
  <c r="S1527" i="15"/>
  <c r="S1529" i="15"/>
  <c r="S1530" i="15"/>
  <c r="S1531" i="15"/>
  <c r="S1533" i="15"/>
  <c r="S1538" i="15"/>
  <c r="S1539" i="15"/>
  <c r="S1540" i="15"/>
  <c r="S1541" i="15"/>
  <c r="S1542" i="15"/>
  <c r="S1544" i="15"/>
  <c r="S1545" i="15"/>
  <c r="S1546" i="15"/>
  <c r="S1547" i="15"/>
  <c r="S1551" i="15"/>
  <c r="S1552" i="15"/>
  <c r="S1553" i="15"/>
  <c r="S1554" i="15"/>
  <c r="T135" i="15"/>
  <c r="T183" i="15"/>
  <c r="T260" i="15"/>
  <c r="T261" i="15"/>
  <c r="T262" i="15"/>
  <c r="T264" i="15"/>
  <c r="T265" i="15"/>
  <c r="T266" i="15"/>
  <c r="T268" i="15"/>
  <c r="T269" i="15"/>
  <c r="T270" i="15"/>
  <c r="T272" i="15"/>
  <c r="T273" i="15"/>
  <c r="T274" i="15"/>
  <c r="T276" i="15"/>
  <c r="T277" i="15"/>
  <c r="T278" i="15"/>
  <c r="T280" i="15"/>
  <c r="T284" i="15"/>
  <c r="T285" i="15"/>
  <c r="T286" i="15"/>
  <c r="T288" i="15"/>
  <c r="T289" i="15"/>
  <c r="T290" i="15"/>
  <c r="T292" i="15"/>
  <c r="T293" i="15"/>
  <c r="T294" i="15"/>
  <c r="T296" i="15"/>
  <c r="T297" i="15"/>
  <c r="T298" i="15"/>
  <c r="T300" i="15"/>
  <c r="T301" i="15"/>
  <c r="T302" i="15"/>
  <c r="T304" i="15"/>
  <c r="T10" i="15"/>
  <c r="T14" i="15"/>
  <c r="T15" i="15"/>
  <c r="T39" i="15"/>
  <c r="T43" i="15"/>
  <c r="T44" i="15"/>
  <c r="T45" i="15"/>
  <c r="T47" i="15"/>
  <c r="T48" i="15"/>
  <c r="T49" i="15"/>
  <c r="T51" i="15"/>
  <c r="T52" i="15"/>
  <c r="T53" i="15"/>
  <c r="T55" i="15"/>
  <c r="T56" i="15"/>
  <c r="T57" i="15"/>
  <c r="T59" i="15"/>
  <c r="T60" i="15"/>
  <c r="T61" i="15"/>
  <c r="T63" i="15"/>
  <c r="T87" i="15"/>
  <c r="T111" i="15"/>
  <c r="T159" i="15"/>
  <c r="T187" i="15"/>
  <c r="T188" i="15"/>
  <c r="T189" i="15"/>
  <c r="T191" i="15"/>
  <c r="T192" i="15"/>
  <c r="T193" i="15"/>
  <c r="T195" i="15"/>
  <c r="T196" i="15"/>
  <c r="T197" i="15"/>
  <c r="T199" i="15"/>
  <c r="T200" i="15"/>
  <c r="T201" i="15"/>
  <c r="T203" i="15"/>
  <c r="T204" i="15"/>
  <c r="T205" i="15"/>
  <c r="T207" i="15"/>
  <c r="T211" i="15"/>
  <c r="T212" i="15"/>
  <c r="T213" i="15"/>
  <c r="T215" i="15"/>
  <c r="T216" i="15"/>
  <c r="T217" i="15"/>
  <c r="T219" i="15"/>
  <c r="T220" i="15"/>
  <c r="T221" i="15"/>
  <c r="T223" i="15"/>
  <c r="T224" i="15"/>
  <c r="T225" i="15"/>
  <c r="T227" i="15"/>
  <c r="T228" i="15"/>
  <c r="T229" i="15"/>
  <c r="T231" i="15"/>
  <c r="T255" i="15"/>
  <c r="T308" i="15"/>
  <c r="T309" i="15"/>
  <c r="T310" i="15"/>
  <c r="T312" i="15"/>
  <c r="T313" i="15"/>
  <c r="T314" i="15"/>
  <c r="T316" i="15"/>
  <c r="T317" i="15"/>
  <c r="T318" i="15"/>
  <c r="T320" i="15"/>
  <c r="T321" i="15"/>
  <c r="T322" i="15"/>
  <c r="T324" i="15"/>
  <c r="T325" i="15"/>
  <c r="T326" i="15"/>
  <c r="T328" i="15"/>
  <c r="T332" i="15"/>
  <c r="T333" i="15"/>
  <c r="T334" i="15"/>
  <c r="T336" i="15"/>
  <c r="T337" i="15"/>
  <c r="T338" i="15"/>
  <c r="T340" i="15"/>
  <c r="T341" i="15"/>
  <c r="T342" i="15"/>
  <c r="T344" i="15"/>
  <c r="T345" i="15"/>
  <c r="T346" i="15"/>
  <c r="T348" i="15"/>
  <c r="T349" i="15"/>
  <c r="T350" i="15"/>
  <c r="T352" i="15"/>
  <c r="T376" i="15"/>
  <c r="T380" i="15"/>
  <c r="T381" i="15"/>
  <c r="T382" i="15"/>
  <c r="T384" i="15"/>
  <c r="T385" i="15"/>
  <c r="T386" i="15"/>
  <c r="T388" i="15"/>
  <c r="T389" i="15"/>
  <c r="T390" i="15"/>
  <c r="T392" i="15"/>
  <c r="T393" i="15"/>
  <c r="T394" i="15"/>
  <c r="T396" i="15"/>
  <c r="T397" i="15"/>
  <c r="T398" i="15"/>
  <c r="T400" i="15"/>
  <c r="T424" i="15"/>
  <c r="T428" i="15"/>
  <c r="T429" i="15"/>
  <c r="T430" i="15"/>
  <c r="T432" i="15"/>
  <c r="T433" i="15"/>
  <c r="T434" i="15"/>
  <c r="T436" i="15"/>
  <c r="T437" i="15"/>
  <c r="T438" i="15"/>
  <c r="T440" i="15"/>
  <c r="T441" i="15"/>
  <c r="T442" i="15"/>
  <c r="T444" i="15"/>
  <c r="T445" i="15"/>
  <c r="T446" i="15"/>
  <c r="T448" i="15"/>
  <c r="T472" i="15"/>
  <c r="T476" i="15"/>
  <c r="T477" i="15"/>
  <c r="T478" i="15"/>
  <c r="T480" i="15"/>
  <c r="T481" i="15"/>
  <c r="T482" i="15"/>
  <c r="T484" i="15"/>
  <c r="T485" i="15"/>
  <c r="T486" i="15"/>
  <c r="T488" i="15"/>
  <c r="T489" i="15"/>
  <c r="T490" i="15"/>
  <c r="T492" i="15"/>
  <c r="T493" i="15"/>
  <c r="T494" i="15"/>
  <c r="T496" i="15"/>
  <c r="T520" i="15"/>
  <c r="T524" i="15"/>
  <c r="T525" i="15"/>
  <c r="T526" i="15"/>
  <c r="T528" i="15"/>
  <c r="T529" i="15"/>
  <c r="T530" i="15"/>
  <c r="T532" i="15"/>
  <c r="T533" i="15"/>
  <c r="T534" i="15"/>
  <c r="T536" i="15"/>
  <c r="T537" i="15"/>
  <c r="T538" i="15"/>
  <c r="T540" i="15"/>
  <c r="T541" i="15"/>
  <c r="T542" i="15"/>
  <c r="T544" i="15"/>
  <c r="T568" i="15"/>
  <c r="T573" i="15"/>
  <c r="T574" i="15"/>
  <c r="T575" i="15"/>
  <c r="T577" i="15"/>
  <c r="T578" i="15"/>
  <c r="T579" i="15"/>
  <c r="T581" i="15"/>
  <c r="T582" i="15"/>
  <c r="T583" i="15"/>
  <c r="T585" i="15"/>
  <c r="T586" i="15"/>
  <c r="T587" i="15"/>
  <c r="T589" i="15"/>
  <c r="T590" i="15"/>
  <c r="T591" i="15"/>
  <c r="T593" i="15"/>
  <c r="T597" i="15"/>
  <c r="T598" i="15"/>
  <c r="T599" i="15"/>
  <c r="T601" i="15"/>
  <c r="T602" i="15"/>
  <c r="T603" i="15"/>
  <c r="T605" i="15"/>
  <c r="T606" i="15"/>
  <c r="T607" i="15"/>
  <c r="T609" i="15"/>
  <c r="T610" i="15"/>
  <c r="T611" i="15"/>
  <c r="T613" i="15"/>
  <c r="T614" i="15"/>
  <c r="T615" i="15"/>
  <c r="T617" i="15"/>
  <c r="T621" i="15"/>
  <c r="T622" i="15"/>
  <c r="T623" i="15"/>
  <c r="T625" i="15"/>
  <c r="T626" i="15"/>
  <c r="T627" i="15"/>
  <c r="T629" i="15"/>
  <c r="T630" i="15"/>
  <c r="T631" i="15"/>
  <c r="T633" i="15"/>
  <c r="T634" i="15"/>
  <c r="T635" i="15"/>
  <c r="T637" i="15"/>
  <c r="T638" i="15"/>
  <c r="T639" i="15"/>
  <c r="T641" i="15"/>
  <c r="T645" i="15"/>
  <c r="T646" i="15"/>
  <c r="T647" i="15"/>
  <c r="T649" i="15"/>
  <c r="T650" i="15"/>
  <c r="T651" i="15"/>
  <c r="T653" i="15"/>
  <c r="T654" i="15"/>
  <c r="T655" i="15"/>
  <c r="T657" i="15"/>
  <c r="T658" i="15"/>
  <c r="T659" i="15"/>
  <c r="T661" i="15"/>
  <c r="T662" i="15"/>
  <c r="T663" i="15"/>
  <c r="T665" i="15"/>
  <c r="T669" i="15"/>
  <c r="T670" i="15"/>
  <c r="T671" i="15"/>
  <c r="T673" i="15"/>
  <c r="T674" i="15"/>
  <c r="T675" i="15"/>
  <c r="T677" i="15"/>
  <c r="T678" i="15"/>
  <c r="T679" i="15"/>
  <c r="T681" i="15"/>
  <c r="T682" i="15"/>
  <c r="T683" i="15"/>
  <c r="T685" i="15"/>
  <c r="T686" i="15"/>
  <c r="T687" i="15"/>
  <c r="T689" i="15"/>
  <c r="T693" i="15"/>
  <c r="T694" i="15"/>
  <c r="T695" i="15"/>
  <c r="T697" i="15"/>
  <c r="T698" i="15"/>
  <c r="T699" i="15"/>
  <c r="T701" i="15"/>
  <c r="T702" i="15"/>
  <c r="T703" i="15"/>
  <c r="T705" i="15"/>
  <c r="T706" i="15"/>
  <c r="T707" i="15"/>
  <c r="T709" i="15"/>
  <c r="T710" i="15"/>
  <c r="T711" i="15"/>
  <c r="T713" i="15"/>
  <c r="T717" i="15"/>
  <c r="T718" i="15"/>
  <c r="T719" i="15"/>
  <c r="T721" i="15"/>
  <c r="T722" i="15"/>
  <c r="T723" i="15"/>
  <c r="T725" i="15"/>
  <c r="T726" i="15"/>
  <c r="T727" i="15"/>
  <c r="T729" i="15"/>
  <c r="T730" i="15"/>
  <c r="T731" i="15"/>
  <c r="T733" i="15"/>
  <c r="T734" i="15"/>
  <c r="T735" i="15"/>
  <c r="T737" i="15"/>
  <c r="T801" i="15"/>
  <c r="T825" i="15"/>
  <c r="T849" i="15"/>
  <c r="T853" i="15"/>
  <c r="T854" i="15"/>
  <c r="T855" i="15"/>
  <c r="T856" i="15"/>
  <c r="T857" i="15"/>
  <c r="T858" i="15"/>
  <c r="T860" i="15"/>
  <c r="T861" i="15"/>
  <c r="T885" i="15"/>
  <c r="T912" i="15"/>
  <c r="T919" i="15"/>
  <c r="T920" i="15"/>
  <c r="T921" i="15"/>
  <c r="T923" i="15"/>
  <c r="T924" i="15"/>
  <c r="T925" i="15"/>
  <c r="T927" i="15"/>
  <c r="T928" i="15"/>
  <c r="T929" i="15"/>
  <c r="T931" i="15"/>
  <c r="T932" i="15"/>
  <c r="T933" i="15"/>
  <c r="T935" i="15"/>
  <c r="T936" i="15"/>
  <c r="T937" i="15"/>
  <c r="T939" i="15"/>
  <c r="T943" i="15"/>
  <c r="T944" i="15"/>
  <c r="T945" i="15"/>
  <c r="T947" i="15"/>
  <c r="T948" i="15"/>
  <c r="T949" i="15"/>
  <c r="T951" i="15"/>
  <c r="T952" i="15"/>
  <c r="T953" i="15"/>
  <c r="T955" i="15"/>
  <c r="T956" i="15"/>
  <c r="T957" i="15"/>
  <c r="T959" i="15"/>
  <c r="T960" i="15"/>
  <c r="T961" i="15"/>
  <c r="T963" i="15"/>
  <c r="T987" i="15"/>
  <c r="T991" i="15"/>
  <c r="T992" i="15"/>
  <c r="T993" i="15"/>
  <c r="T995" i="15"/>
  <c r="T996" i="15"/>
  <c r="T997" i="15"/>
  <c r="T999" i="15"/>
  <c r="T1000" i="15"/>
  <c r="T1001" i="15"/>
  <c r="T1003" i="15"/>
  <c r="T1004" i="15"/>
  <c r="T1005" i="15"/>
  <c r="T1007" i="15"/>
  <c r="T1008" i="15"/>
  <c r="T1009" i="15"/>
  <c r="T1011" i="15"/>
  <c r="T1035" i="15"/>
  <c r="T1039" i="15"/>
  <c r="T1040" i="15"/>
  <c r="T1041" i="15"/>
  <c r="T1043" i="15"/>
  <c r="T1044" i="15"/>
  <c r="T1045" i="15"/>
  <c r="T1047" i="15"/>
  <c r="T1048" i="15"/>
  <c r="T1049" i="15"/>
  <c r="T1051" i="15"/>
  <c r="T1052" i="15"/>
  <c r="T1053" i="15"/>
  <c r="T1055" i="15"/>
  <c r="T1056" i="15"/>
  <c r="T1057" i="15"/>
  <c r="T1059" i="15"/>
  <c r="T1083" i="15"/>
  <c r="T1087" i="15"/>
  <c r="T1088" i="15"/>
  <c r="T1089" i="15"/>
  <c r="T1091" i="15"/>
  <c r="T1092" i="15"/>
  <c r="T1093" i="15"/>
  <c r="T1095" i="15"/>
  <c r="T1096" i="15"/>
  <c r="T1097" i="15"/>
  <c r="T1099" i="15"/>
  <c r="T1100" i="15"/>
  <c r="T1101" i="15"/>
  <c r="T1103" i="15"/>
  <c r="T1104" i="15"/>
  <c r="T1105" i="15"/>
  <c r="T1107" i="15"/>
  <c r="T1131" i="15"/>
  <c r="T1135" i="15"/>
  <c r="T1136" i="15"/>
  <c r="T1137" i="15"/>
  <c r="T1139" i="15"/>
  <c r="T1140" i="15"/>
  <c r="T1141" i="15"/>
  <c r="T1143" i="15"/>
  <c r="T1144" i="15"/>
  <c r="T1145" i="15"/>
  <c r="T1147" i="15"/>
  <c r="T1148" i="15"/>
  <c r="T1149" i="15"/>
  <c r="T1151" i="15"/>
  <c r="T1152" i="15"/>
  <c r="T1153" i="15"/>
  <c r="T1155" i="15"/>
  <c r="T1179" i="15"/>
  <c r="T1183" i="15"/>
  <c r="T1184" i="15"/>
  <c r="T1185" i="15"/>
  <c r="T1187" i="15"/>
  <c r="T1188" i="15"/>
  <c r="T1189" i="15"/>
  <c r="T1191" i="15"/>
  <c r="T1192" i="15"/>
  <c r="T1193" i="15"/>
  <c r="T1195" i="15"/>
  <c r="T1196" i="15"/>
  <c r="T1197" i="15"/>
  <c r="T1199" i="15"/>
  <c r="T1200" i="15"/>
  <c r="T1201" i="15"/>
  <c r="T1203" i="15"/>
  <c r="T1227" i="15"/>
  <c r="T1231" i="15"/>
  <c r="T1232" i="15"/>
  <c r="T1233" i="15"/>
  <c r="T1234" i="15"/>
  <c r="T1236" i="15"/>
  <c r="T1237" i="15"/>
  <c r="T1261" i="15"/>
  <c r="T1285" i="15"/>
  <c r="T1289" i="15"/>
  <c r="T1290" i="15"/>
  <c r="T1291" i="15"/>
  <c r="T1293" i="15"/>
  <c r="T1294" i="15"/>
  <c r="T1295" i="15"/>
  <c r="T1297" i="15"/>
  <c r="T1298" i="15"/>
  <c r="T1299" i="15"/>
  <c r="T1301" i="15"/>
  <c r="T1302" i="15"/>
  <c r="T1303" i="15"/>
  <c r="T1305" i="15"/>
  <c r="T1306" i="15"/>
  <c r="T1307" i="15"/>
  <c r="T1309" i="15"/>
  <c r="T1313" i="15"/>
  <c r="T1314" i="15"/>
  <c r="T1315" i="15"/>
  <c r="T1317" i="15"/>
  <c r="T1318" i="15"/>
  <c r="T1319" i="15"/>
  <c r="T1321" i="15"/>
  <c r="T1322" i="15"/>
  <c r="T1323" i="15"/>
  <c r="T1325" i="15"/>
  <c r="T1326" i="15"/>
  <c r="T1327" i="15"/>
  <c r="T1329" i="15"/>
  <c r="T1330" i="15"/>
  <c r="T1331" i="15"/>
  <c r="T1333" i="15"/>
  <c r="T1337" i="15"/>
  <c r="T1338" i="15"/>
  <c r="T1339" i="15"/>
  <c r="T1341" i="15"/>
  <c r="T1342" i="15"/>
  <c r="T1343" i="15"/>
  <c r="T1345" i="15"/>
  <c r="T1346" i="15"/>
  <c r="T1347" i="15"/>
  <c r="T1349" i="15"/>
  <c r="T1350" i="15"/>
  <c r="T1351" i="15"/>
  <c r="T1353" i="15"/>
  <c r="T1354" i="15"/>
  <c r="T1355" i="15"/>
  <c r="T1357" i="15"/>
  <c r="T1361" i="15"/>
  <c r="T1362" i="15"/>
  <c r="T1363" i="15"/>
  <c r="T1365" i="15"/>
  <c r="T1366" i="15"/>
  <c r="T1367" i="15"/>
  <c r="T1369" i="15"/>
  <c r="T1370" i="15"/>
  <c r="T1371" i="15"/>
  <c r="T1373" i="15"/>
  <c r="T1374" i="15"/>
  <c r="T1375" i="15"/>
  <c r="T1377" i="15"/>
  <c r="T1378" i="15"/>
  <c r="T1379" i="15"/>
  <c r="T1381" i="15"/>
  <c r="T1405" i="15"/>
  <c r="T1431" i="15"/>
  <c r="T1438" i="15"/>
  <c r="T1439" i="15"/>
  <c r="T1440" i="15"/>
  <c r="T1442" i="15"/>
  <c r="T1443" i="15"/>
  <c r="T1444" i="15"/>
  <c r="T1446" i="15"/>
  <c r="T1447" i="15"/>
  <c r="T1448" i="15"/>
  <c r="T1450" i="15"/>
  <c r="T1451" i="15"/>
  <c r="T1452" i="15"/>
  <c r="T1454" i="15"/>
  <c r="T1455" i="15"/>
  <c r="T1456" i="15"/>
  <c r="T1458" i="15"/>
  <c r="T1465" i="15"/>
  <c r="T1466" i="15"/>
  <c r="T1467" i="15"/>
  <c r="T1469" i="15"/>
  <c r="T1470" i="15"/>
  <c r="T1471" i="15"/>
  <c r="T1473" i="15"/>
  <c r="T1474" i="15"/>
  <c r="T1475" i="15"/>
  <c r="T1477" i="15"/>
  <c r="T1478" i="15"/>
  <c r="T1479" i="15"/>
  <c r="T1481" i="15"/>
  <c r="T1482" i="15"/>
  <c r="T1483" i="15"/>
  <c r="T1485" i="15"/>
  <c r="T1489" i="15"/>
  <c r="T1490" i="15"/>
  <c r="T1491" i="15"/>
  <c r="T1493" i="15"/>
  <c r="T1494" i="15"/>
  <c r="T1495" i="15"/>
  <c r="T1497" i="15"/>
  <c r="T1498" i="15"/>
  <c r="T1499" i="15"/>
  <c r="T1501" i="15"/>
  <c r="T1502" i="15"/>
  <c r="T1503" i="15"/>
  <c r="T1505" i="15"/>
  <c r="T1506" i="15"/>
  <c r="T1507" i="15"/>
  <c r="T1509" i="15"/>
  <c r="T1513" i="15"/>
  <c r="T1514" i="15"/>
  <c r="T1515" i="15"/>
  <c r="T1517" i="15"/>
  <c r="T1518" i="15"/>
  <c r="T1519" i="15"/>
  <c r="T1521" i="15"/>
  <c r="T1522" i="15"/>
  <c r="T1523" i="15"/>
  <c r="T1525" i="15"/>
  <c r="T1526" i="15"/>
  <c r="T1527" i="15"/>
  <c r="T1529" i="15"/>
  <c r="T1530" i="15"/>
  <c r="T1531" i="15"/>
  <c r="T1533" i="15"/>
  <c r="T1538" i="15"/>
  <c r="T1539" i="15"/>
  <c r="T1540" i="15"/>
  <c r="T1541" i="15"/>
  <c r="T1542" i="15"/>
  <c r="T1544" i="15"/>
  <c r="T1545" i="15"/>
  <c r="T1546" i="15"/>
  <c r="T1547" i="15"/>
  <c r="T1551" i="15"/>
  <c r="T1552" i="15"/>
  <c r="T1553" i="15"/>
  <c r="T1554" i="15"/>
  <c r="U135" i="15"/>
  <c r="U183" i="15"/>
  <c r="U260" i="15"/>
  <c r="U261" i="15"/>
  <c r="U262" i="15"/>
  <c r="U264" i="15"/>
  <c r="U265" i="15"/>
  <c r="U266" i="15"/>
  <c r="U268" i="15"/>
  <c r="U269" i="15"/>
  <c r="U270" i="15"/>
  <c r="U272" i="15"/>
  <c r="U273" i="15"/>
  <c r="U274" i="15"/>
  <c r="U276" i="15"/>
  <c r="U277" i="15"/>
  <c r="U278" i="15"/>
  <c r="U280" i="15"/>
  <c r="U284" i="15"/>
  <c r="U285" i="15"/>
  <c r="U286" i="15"/>
  <c r="U288" i="15"/>
  <c r="U289" i="15"/>
  <c r="U290" i="15"/>
  <c r="U292" i="15"/>
  <c r="U293" i="15"/>
  <c r="U294" i="15"/>
  <c r="U296" i="15"/>
  <c r="U297" i="15"/>
  <c r="U298" i="15"/>
  <c r="U300" i="15"/>
  <c r="U301" i="15"/>
  <c r="U302" i="15"/>
  <c r="U304" i="15"/>
  <c r="U10" i="15"/>
  <c r="U14" i="15"/>
  <c r="U15" i="15"/>
  <c r="U39" i="15"/>
  <c r="U43" i="15"/>
  <c r="U44" i="15"/>
  <c r="U45" i="15"/>
  <c r="U47" i="15"/>
  <c r="U48" i="15"/>
  <c r="U49" i="15"/>
  <c r="U51" i="15"/>
  <c r="U52" i="15"/>
  <c r="U53" i="15"/>
  <c r="U55" i="15"/>
  <c r="U56" i="15"/>
  <c r="U57" i="15"/>
  <c r="U59" i="15"/>
  <c r="U60" i="15"/>
  <c r="U61" i="15"/>
  <c r="U63" i="15"/>
  <c r="U87" i="15"/>
  <c r="U111" i="15"/>
  <c r="U159" i="15"/>
  <c r="U187" i="15"/>
  <c r="U188" i="15"/>
  <c r="U189" i="15"/>
  <c r="U191" i="15"/>
  <c r="U192" i="15"/>
  <c r="U193" i="15"/>
  <c r="U195" i="15"/>
  <c r="U196" i="15"/>
  <c r="U197" i="15"/>
  <c r="U199" i="15"/>
  <c r="U200" i="15"/>
  <c r="U201" i="15"/>
  <c r="U203" i="15"/>
  <c r="U204" i="15"/>
  <c r="U205" i="15"/>
  <c r="U207" i="15"/>
  <c r="U211" i="15"/>
  <c r="U212" i="15"/>
  <c r="U213" i="15"/>
  <c r="U215" i="15"/>
  <c r="U216" i="15"/>
  <c r="U217" i="15"/>
  <c r="U219" i="15"/>
  <c r="U220" i="15"/>
  <c r="U221" i="15"/>
  <c r="U223" i="15"/>
  <c r="U224" i="15"/>
  <c r="U225" i="15"/>
  <c r="U227" i="15"/>
  <c r="U228" i="15"/>
  <c r="U229" i="15"/>
  <c r="U231" i="15"/>
  <c r="U255" i="15"/>
  <c r="U308" i="15"/>
  <c r="U309" i="15"/>
  <c r="U310" i="15"/>
  <c r="U312" i="15"/>
  <c r="U313" i="15"/>
  <c r="U314" i="15"/>
  <c r="U316" i="15"/>
  <c r="U317" i="15"/>
  <c r="U318" i="15"/>
  <c r="U320" i="15"/>
  <c r="U321" i="15"/>
  <c r="U322" i="15"/>
  <c r="U324" i="15"/>
  <c r="U325" i="15"/>
  <c r="U326" i="15"/>
  <c r="U328" i="15"/>
  <c r="U332" i="15"/>
  <c r="U333" i="15"/>
  <c r="U334" i="15"/>
  <c r="U336" i="15"/>
  <c r="U337" i="15"/>
  <c r="U338" i="15"/>
  <c r="U340" i="15"/>
  <c r="U341" i="15"/>
  <c r="U342" i="15"/>
  <c r="U344" i="15"/>
  <c r="U345" i="15"/>
  <c r="U346" i="15"/>
  <c r="U348" i="15"/>
  <c r="U349" i="15"/>
  <c r="U350" i="15"/>
  <c r="U352" i="15"/>
  <c r="U376" i="15"/>
  <c r="U380" i="15"/>
  <c r="U381" i="15"/>
  <c r="U382" i="15"/>
  <c r="U384" i="15"/>
  <c r="U385" i="15"/>
  <c r="U386" i="15"/>
  <c r="U388" i="15"/>
  <c r="U389" i="15"/>
  <c r="U390" i="15"/>
  <c r="U392" i="15"/>
  <c r="U393" i="15"/>
  <c r="U394" i="15"/>
  <c r="U396" i="15"/>
  <c r="U397" i="15"/>
  <c r="U398" i="15"/>
  <c r="U400" i="15"/>
  <c r="U424" i="15"/>
  <c r="U428" i="15"/>
  <c r="U429" i="15"/>
  <c r="U430" i="15"/>
  <c r="U432" i="15"/>
  <c r="U433" i="15"/>
  <c r="U434" i="15"/>
  <c r="U436" i="15"/>
  <c r="U437" i="15"/>
  <c r="U438" i="15"/>
  <c r="U440" i="15"/>
  <c r="U441" i="15"/>
  <c r="U442" i="15"/>
  <c r="U444" i="15"/>
  <c r="U445" i="15"/>
  <c r="U446" i="15"/>
  <c r="U448" i="15"/>
  <c r="U472" i="15"/>
  <c r="U476" i="15"/>
  <c r="U477" i="15"/>
  <c r="U478" i="15"/>
  <c r="U480" i="15"/>
  <c r="U481" i="15"/>
  <c r="U482" i="15"/>
  <c r="U484" i="15"/>
  <c r="U485" i="15"/>
  <c r="U486" i="15"/>
  <c r="U488" i="15"/>
  <c r="U489" i="15"/>
  <c r="U490" i="15"/>
  <c r="U492" i="15"/>
  <c r="U493" i="15"/>
  <c r="U494" i="15"/>
  <c r="U496" i="15"/>
  <c r="U520" i="15"/>
  <c r="U524" i="15"/>
  <c r="U525" i="15"/>
  <c r="U526" i="15"/>
  <c r="U528" i="15"/>
  <c r="U529" i="15"/>
  <c r="U530" i="15"/>
  <c r="U532" i="15"/>
  <c r="U533" i="15"/>
  <c r="U534" i="15"/>
  <c r="U536" i="15"/>
  <c r="U537" i="15"/>
  <c r="U538" i="15"/>
  <c r="U540" i="15"/>
  <c r="U541" i="15"/>
  <c r="U542" i="15"/>
  <c r="U544" i="15"/>
  <c r="U568" i="15"/>
  <c r="U573" i="15"/>
  <c r="U574" i="15"/>
  <c r="U575" i="15"/>
  <c r="U577" i="15"/>
  <c r="U578" i="15"/>
  <c r="U579" i="15"/>
  <c r="U581" i="15"/>
  <c r="U582" i="15"/>
  <c r="U583" i="15"/>
  <c r="U585" i="15"/>
  <c r="U586" i="15"/>
  <c r="U587" i="15"/>
  <c r="U589" i="15"/>
  <c r="U590" i="15"/>
  <c r="U591" i="15"/>
  <c r="U593" i="15"/>
  <c r="U597" i="15"/>
  <c r="U598" i="15"/>
  <c r="U599" i="15"/>
  <c r="U601" i="15"/>
  <c r="U602" i="15"/>
  <c r="U603" i="15"/>
  <c r="U605" i="15"/>
  <c r="U606" i="15"/>
  <c r="U607" i="15"/>
  <c r="U609" i="15"/>
  <c r="U610" i="15"/>
  <c r="U611" i="15"/>
  <c r="U613" i="15"/>
  <c r="U614" i="15"/>
  <c r="U615" i="15"/>
  <c r="U617" i="15"/>
  <c r="U621" i="15"/>
  <c r="U622" i="15"/>
  <c r="U623" i="15"/>
  <c r="U625" i="15"/>
  <c r="U626" i="15"/>
  <c r="U627" i="15"/>
  <c r="U629" i="15"/>
  <c r="U630" i="15"/>
  <c r="U631" i="15"/>
  <c r="U633" i="15"/>
  <c r="U634" i="15"/>
  <c r="U635" i="15"/>
  <c r="U637" i="15"/>
  <c r="U638" i="15"/>
  <c r="U639" i="15"/>
  <c r="U641" i="15"/>
  <c r="U645" i="15"/>
  <c r="U646" i="15"/>
  <c r="U647" i="15"/>
  <c r="U649" i="15"/>
  <c r="U650" i="15"/>
  <c r="U651" i="15"/>
  <c r="U653" i="15"/>
  <c r="U654" i="15"/>
  <c r="U655" i="15"/>
  <c r="U657" i="15"/>
  <c r="U658" i="15"/>
  <c r="U659" i="15"/>
  <c r="U661" i="15"/>
  <c r="U662" i="15"/>
  <c r="U663" i="15"/>
  <c r="U665" i="15"/>
  <c r="U669" i="15"/>
  <c r="U670" i="15"/>
  <c r="U671" i="15"/>
  <c r="U673" i="15"/>
  <c r="U674" i="15"/>
  <c r="U675" i="15"/>
  <c r="U677" i="15"/>
  <c r="U678" i="15"/>
  <c r="U679" i="15"/>
  <c r="U681" i="15"/>
  <c r="U682" i="15"/>
  <c r="U683" i="15"/>
  <c r="U685" i="15"/>
  <c r="U686" i="15"/>
  <c r="U687" i="15"/>
  <c r="U689" i="15"/>
  <c r="U693" i="15"/>
  <c r="U694" i="15"/>
  <c r="U695" i="15"/>
  <c r="U697" i="15"/>
  <c r="U698" i="15"/>
  <c r="U699" i="15"/>
  <c r="U701" i="15"/>
  <c r="U702" i="15"/>
  <c r="U703" i="15"/>
  <c r="U705" i="15"/>
  <c r="U706" i="15"/>
  <c r="U707" i="15"/>
  <c r="U709" i="15"/>
  <c r="U710" i="15"/>
  <c r="U711" i="15"/>
  <c r="U713" i="15"/>
  <c r="U717" i="15"/>
  <c r="U718" i="15"/>
  <c r="U719" i="15"/>
  <c r="U721" i="15"/>
  <c r="U722" i="15"/>
  <c r="U723" i="15"/>
  <c r="U725" i="15"/>
  <c r="U726" i="15"/>
  <c r="U727" i="15"/>
  <c r="U729" i="15"/>
  <c r="U730" i="15"/>
  <c r="U731" i="15"/>
  <c r="U733" i="15"/>
  <c r="U734" i="15"/>
  <c r="U735" i="15"/>
  <c r="U737" i="15"/>
  <c r="U801" i="15"/>
  <c r="U825" i="15"/>
  <c r="U849" i="15"/>
  <c r="U853" i="15"/>
  <c r="U854" i="15"/>
  <c r="U855" i="15"/>
  <c r="U856" i="15"/>
  <c r="U857" i="15"/>
  <c r="U858" i="15"/>
  <c r="U860" i="15"/>
  <c r="U861" i="15"/>
  <c r="U885" i="15"/>
  <c r="U912" i="15"/>
  <c r="U919" i="15"/>
  <c r="U920" i="15"/>
  <c r="U921" i="15"/>
  <c r="U923" i="15"/>
  <c r="U924" i="15"/>
  <c r="U925" i="15"/>
  <c r="U927" i="15"/>
  <c r="U928" i="15"/>
  <c r="U929" i="15"/>
  <c r="U931" i="15"/>
  <c r="U932" i="15"/>
  <c r="U933" i="15"/>
  <c r="U935" i="15"/>
  <c r="U936" i="15"/>
  <c r="U937" i="15"/>
  <c r="U939" i="15"/>
  <c r="U943" i="15"/>
  <c r="U944" i="15"/>
  <c r="U945" i="15"/>
  <c r="U947" i="15"/>
  <c r="U948" i="15"/>
  <c r="U949" i="15"/>
  <c r="U951" i="15"/>
  <c r="U952" i="15"/>
  <c r="U953" i="15"/>
  <c r="U955" i="15"/>
  <c r="U956" i="15"/>
  <c r="U957" i="15"/>
  <c r="U959" i="15"/>
  <c r="U960" i="15"/>
  <c r="U961" i="15"/>
  <c r="U963" i="15"/>
  <c r="U987" i="15"/>
  <c r="U991" i="15"/>
  <c r="U992" i="15"/>
  <c r="U993" i="15"/>
  <c r="U995" i="15"/>
  <c r="U996" i="15"/>
  <c r="U997" i="15"/>
  <c r="U999" i="15"/>
  <c r="U1000" i="15"/>
  <c r="U1001" i="15"/>
  <c r="U1003" i="15"/>
  <c r="U1004" i="15"/>
  <c r="U1005" i="15"/>
  <c r="U1007" i="15"/>
  <c r="U1008" i="15"/>
  <c r="U1009" i="15"/>
  <c r="U1011" i="15"/>
  <c r="U1035" i="15"/>
  <c r="U1039" i="15"/>
  <c r="U1040" i="15"/>
  <c r="U1041" i="15"/>
  <c r="U1043" i="15"/>
  <c r="U1044" i="15"/>
  <c r="U1045" i="15"/>
  <c r="U1047" i="15"/>
  <c r="U1048" i="15"/>
  <c r="U1049" i="15"/>
  <c r="U1051" i="15"/>
  <c r="U1052" i="15"/>
  <c r="U1053" i="15"/>
  <c r="U1055" i="15"/>
  <c r="U1056" i="15"/>
  <c r="U1057" i="15"/>
  <c r="U1059" i="15"/>
  <c r="U1083" i="15"/>
  <c r="U1087" i="15"/>
  <c r="U1088" i="15"/>
  <c r="U1089" i="15"/>
  <c r="U1091" i="15"/>
  <c r="U1092" i="15"/>
  <c r="U1093" i="15"/>
  <c r="U1095" i="15"/>
  <c r="U1096" i="15"/>
  <c r="U1097" i="15"/>
  <c r="U1099" i="15"/>
  <c r="U1100" i="15"/>
  <c r="U1101" i="15"/>
  <c r="U1103" i="15"/>
  <c r="U1104" i="15"/>
  <c r="U1105" i="15"/>
  <c r="U1107" i="15"/>
  <c r="U1131" i="15"/>
  <c r="U1135" i="15"/>
  <c r="U1136" i="15"/>
  <c r="U1137" i="15"/>
  <c r="U1139" i="15"/>
  <c r="U1140" i="15"/>
  <c r="U1141" i="15"/>
  <c r="U1143" i="15"/>
  <c r="U1144" i="15"/>
  <c r="U1145" i="15"/>
  <c r="U1147" i="15"/>
  <c r="U1148" i="15"/>
  <c r="U1149" i="15"/>
  <c r="U1151" i="15"/>
  <c r="U1152" i="15"/>
  <c r="U1153" i="15"/>
  <c r="U1155" i="15"/>
  <c r="U1179" i="15"/>
  <c r="U1183" i="15"/>
  <c r="U1184" i="15"/>
  <c r="U1185" i="15"/>
  <c r="U1187" i="15"/>
  <c r="U1188" i="15"/>
  <c r="U1189" i="15"/>
  <c r="U1191" i="15"/>
  <c r="U1192" i="15"/>
  <c r="U1193" i="15"/>
  <c r="U1195" i="15"/>
  <c r="U1196" i="15"/>
  <c r="U1197" i="15"/>
  <c r="U1199" i="15"/>
  <c r="U1200" i="15"/>
  <c r="U1201" i="15"/>
  <c r="U1203" i="15"/>
  <c r="U1227" i="15"/>
  <c r="U1231" i="15"/>
  <c r="U1232" i="15"/>
  <c r="U1233" i="15"/>
  <c r="U1234" i="15"/>
  <c r="U1236" i="15"/>
  <c r="U1237" i="15"/>
  <c r="U1261" i="15"/>
  <c r="U1285" i="15"/>
  <c r="U1289" i="15"/>
  <c r="U1290" i="15"/>
  <c r="U1291" i="15"/>
  <c r="U1293" i="15"/>
  <c r="U1294" i="15"/>
  <c r="U1295" i="15"/>
  <c r="U1297" i="15"/>
  <c r="U1298" i="15"/>
  <c r="U1299" i="15"/>
  <c r="U1301" i="15"/>
  <c r="U1302" i="15"/>
  <c r="U1303" i="15"/>
  <c r="U1305" i="15"/>
  <c r="U1306" i="15"/>
  <c r="U1307" i="15"/>
  <c r="U1309" i="15"/>
  <c r="U1313" i="15"/>
  <c r="U1314" i="15"/>
  <c r="U1315" i="15"/>
  <c r="U1317" i="15"/>
  <c r="U1318" i="15"/>
  <c r="U1319" i="15"/>
  <c r="U1321" i="15"/>
  <c r="U1322" i="15"/>
  <c r="U1323" i="15"/>
  <c r="U1325" i="15"/>
  <c r="U1326" i="15"/>
  <c r="U1327" i="15"/>
  <c r="U1329" i="15"/>
  <c r="U1330" i="15"/>
  <c r="U1331" i="15"/>
  <c r="U1333" i="15"/>
  <c r="U1337" i="15"/>
  <c r="U1338" i="15"/>
  <c r="U1339" i="15"/>
  <c r="U1341" i="15"/>
  <c r="U1342" i="15"/>
  <c r="U1343" i="15"/>
  <c r="U1345" i="15"/>
  <c r="U1346" i="15"/>
  <c r="U1347" i="15"/>
  <c r="U1349" i="15"/>
  <c r="U1350" i="15"/>
  <c r="U1351" i="15"/>
  <c r="U1353" i="15"/>
  <c r="U1354" i="15"/>
  <c r="U1355" i="15"/>
  <c r="U1357" i="15"/>
  <c r="U1361" i="15"/>
  <c r="U1362" i="15"/>
  <c r="U1363" i="15"/>
  <c r="U1365" i="15"/>
  <c r="U1366" i="15"/>
  <c r="U1367" i="15"/>
  <c r="U1369" i="15"/>
  <c r="U1370" i="15"/>
  <c r="U1371" i="15"/>
  <c r="U1373" i="15"/>
  <c r="U1374" i="15"/>
  <c r="U1375" i="15"/>
  <c r="U1377" i="15"/>
  <c r="U1378" i="15"/>
  <c r="U1379" i="15"/>
  <c r="U1381" i="15"/>
  <c r="U1405" i="15"/>
  <c r="U1431" i="15"/>
  <c r="U1438" i="15"/>
  <c r="U1439" i="15"/>
  <c r="U1440" i="15"/>
  <c r="U1442" i="15"/>
  <c r="U1443" i="15"/>
  <c r="U1444" i="15"/>
  <c r="U1446" i="15"/>
  <c r="U1447" i="15"/>
  <c r="U1448" i="15"/>
  <c r="U1450" i="15"/>
  <c r="U1451" i="15"/>
  <c r="U1452" i="15"/>
  <c r="U1454" i="15"/>
  <c r="U1455" i="15"/>
  <c r="U1456" i="15"/>
  <c r="U1458" i="15"/>
  <c r="U1465" i="15"/>
  <c r="U1466" i="15"/>
  <c r="U1467" i="15"/>
  <c r="U1469" i="15"/>
  <c r="U1470" i="15"/>
  <c r="U1471" i="15"/>
  <c r="U1473" i="15"/>
  <c r="U1474" i="15"/>
  <c r="U1475" i="15"/>
  <c r="U1477" i="15"/>
  <c r="U1478" i="15"/>
  <c r="U1479" i="15"/>
  <c r="U1481" i="15"/>
  <c r="U1482" i="15"/>
  <c r="U1483" i="15"/>
  <c r="U1485" i="15"/>
  <c r="U1489" i="15"/>
  <c r="U1490" i="15"/>
  <c r="U1491" i="15"/>
  <c r="U1493" i="15"/>
  <c r="U1494" i="15"/>
  <c r="U1495" i="15"/>
  <c r="U1497" i="15"/>
  <c r="U1498" i="15"/>
  <c r="U1499" i="15"/>
  <c r="U1501" i="15"/>
  <c r="U1502" i="15"/>
  <c r="U1503" i="15"/>
  <c r="U1505" i="15"/>
  <c r="U1506" i="15"/>
  <c r="U1507" i="15"/>
  <c r="U1509" i="15"/>
  <c r="U1513" i="15"/>
  <c r="U1514" i="15"/>
  <c r="U1515" i="15"/>
  <c r="U1517" i="15"/>
  <c r="U1518" i="15"/>
  <c r="U1519" i="15"/>
  <c r="U1521" i="15"/>
  <c r="U1522" i="15"/>
  <c r="U1523" i="15"/>
  <c r="U1525" i="15"/>
  <c r="U1526" i="15"/>
  <c r="U1527" i="15"/>
  <c r="U1529" i="15"/>
  <c r="U1530" i="15"/>
  <c r="U1531" i="15"/>
  <c r="U1533" i="15"/>
  <c r="U1538" i="15"/>
  <c r="U1539" i="15"/>
  <c r="U1540" i="15"/>
  <c r="U1541" i="15"/>
  <c r="U1542" i="15"/>
  <c r="U1544" i="15"/>
  <c r="U1545" i="15"/>
  <c r="U1546" i="15"/>
  <c r="U1547" i="15"/>
  <c r="U1551" i="15"/>
  <c r="U1552" i="15"/>
  <c r="U1553" i="15"/>
  <c r="U1554" i="15"/>
  <c r="V135" i="15"/>
  <c r="V183" i="15"/>
  <c r="V260" i="15"/>
  <c r="V261" i="15"/>
  <c r="V262" i="15"/>
  <c r="V264" i="15"/>
  <c r="V265" i="15"/>
  <c r="V266" i="15"/>
  <c r="V268" i="15"/>
  <c r="V269" i="15"/>
  <c r="V270" i="15"/>
  <c r="V272" i="15"/>
  <c r="V273" i="15"/>
  <c r="V274" i="15"/>
  <c r="V276" i="15"/>
  <c r="V277" i="15"/>
  <c r="V278" i="15"/>
  <c r="V280" i="15"/>
  <c r="V284" i="15"/>
  <c r="V285" i="15"/>
  <c r="V286" i="15"/>
  <c r="V288" i="15"/>
  <c r="V289" i="15"/>
  <c r="V290" i="15"/>
  <c r="V292" i="15"/>
  <c r="V293" i="15"/>
  <c r="V294" i="15"/>
  <c r="V296" i="15"/>
  <c r="V297" i="15"/>
  <c r="V298" i="15"/>
  <c r="V300" i="15"/>
  <c r="V301" i="15"/>
  <c r="V302" i="15"/>
  <c r="V304" i="15"/>
  <c r="V10" i="15"/>
  <c r="V14" i="15"/>
  <c r="V15" i="15"/>
  <c r="V39" i="15"/>
  <c r="V43" i="15"/>
  <c r="V44" i="15"/>
  <c r="V45" i="15"/>
  <c r="V47" i="15"/>
  <c r="V48" i="15"/>
  <c r="V49" i="15"/>
  <c r="V51" i="15"/>
  <c r="V52" i="15"/>
  <c r="V53" i="15"/>
  <c r="V55" i="15"/>
  <c r="V56" i="15"/>
  <c r="V57" i="15"/>
  <c r="V59" i="15"/>
  <c r="V60" i="15"/>
  <c r="V61" i="15"/>
  <c r="V63" i="15"/>
  <c r="V87" i="15"/>
  <c r="V111" i="15"/>
  <c r="V159" i="15"/>
  <c r="V187" i="15"/>
  <c r="V188" i="15"/>
  <c r="V189" i="15"/>
  <c r="V191" i="15"/>
  <c r="V192" i="15"/>
  <c r="V193" i="15"/>
  <c r="V195" i="15"/>
  <c r="V196" i="15"/>
  <c r="V197" i="15"/>
  <c r="V199" i="15"/>
  <c r="V200" i="15"/>
  <c r="V201" i="15"/>
  <c r="V203" i="15"/>
  <c r="V204" i="15"/>
  <c r="V205" i="15"/>
  <c r="V207" i="15"/>
  <c r="V211" i="15"/>
  <c r="V212" i="15"/>
  <c r="V213" i="15"/>
  <c r="V215" i="15"/>
  <c r="V216" i="15"/>
  <c r="V217" i="15"/>
  <c r="V219" i="15"/>
  <c r="V220" i="15"/>
  <c r="V221" i="15"/>
  <c r="V223" i="15"/>
  <c r="V224" i="15"/>
  <c r="V225" i="15"/>
  <c r="V227" i="15"/>
  <c r="V228" i="15"/>
  <c r="V229" i="15"/>
  <c r="V231" i="15"/>
  <c r="V255" i="15"/>
  <c r="V308" i="15"/>
  <c r="V309" i="15"/>
  <c r="V310" i="15"/>
  <c r="V312" i="15"/>
  <c r="V313" i="15"/>
  <c r="V314" i="15"/>
  <c r="V316" i="15"/>
  <c r="V317" i="15"/>
  <c r="V318" i="15"/>
  <c r="V320" i="15"/>
  <c r="V321" i="15"/>
  <c r="V322" i="15"/>
  <c r="V324" i="15"/>
  <c r="V325" i="15"/>
  <c r="V326" i="15"/>
  <c r="V328" i="15"/>
  <c r="V332" i="15"/>
  <c r="V333" i="15"/>
  <c r="V334" i="15"/>
  <c r="V336" i="15"/>
  <c r="V337" i="15"/>
  <c r="V338" i="15"/>
  <c r="V340" i="15"/>
  <c r="V341" i="15"/>
  <c r="V342" i="15"/>
  <c r="V344" i="15"/>
  <c r="V345" i="15"/>
  <c r="V346" i="15"/>
  <c r="V348" i="15"/>
  <c r="V349" i="15"/>
  <c r="V350" i="15"/>
  <c r="V352" i="15"/>
  <c r="V376" i="15"/>
  <c r="V380" i="15"/>
  <c r="V381" i="15"/>
  <c r="V382" i="15"/>
  <c r="V384" i="15"/>
  <c r="V385" i="15"/>
  <c r="V386" i="15"/>
  <c r="V388" i="15"/>
  <c r="V389" i="15"/>
  <c r="V390" i="15"/>
  <c r="V392" i="15"/>
  <c r="V393" i="15"/>
  <c r="V394" i="15"/>
  <c r="V396" i="15"/>
  <c r="V397" i="15"/>
  <c r="V398" i="15"/>
  <c r="V400" i="15"/>
  <c r="V424" i="15"/>
  <c r="V428" i="15"/>
  <c r="V429" i="15"/>
  <c r="V430" i="15"/>
  <c r="V432" i="15"/>
  <c r="V433" i="15"/>
  <c r="V434" i="15"/>
  <c r="V436" i="15"/>
  <c r="V437" i="15"/>
  <c r="V438" i="15"/>
  <c r="V440" i="15"/>
  <c r="V441" i="15"/>
  <c r="V442" i="15"/>
  <c r="V444" i="15"/>
  <c r="V445" i="15"/>
  <c r="V446" i="15"/>
  <c r="V448" i="15"/>
  <c r="V472" i="15"/>
  <c r="V476" i="15"/>
  <c r="V477" i="15"/>
  <c r="V478" i="15"/>
  <c r="V480" i="15"/>
  <c r="V481" i="15"/>
  <c r="V482" i="15"/>
  <c r="V484" i="15"/>
  <c r="V485" i="15"/>
  <c r="V486" i="15"/>
  <c r="V488" i="15"/>
  <c r="V489" i="15"/>
  <c r="V490" i="15"/>
  <c r="V492" i="15"/>
  <c r="V493" i="15"/>
  <c r="V494" i="15"/>
  <c r="V496" i="15"/>
  <c r="V520" i="15"/>
  <c r="V524" i="15"/>
  <c r="V525" i="15"/>
  <c r="V526" i="15"/>
  <c r="V528" i="15"/>
  <c r="V529" i="15"/>
  <c r="V530" i="15"/>
  <c r="V532" i="15"/>
  <c r="V533" i="15"/>
  <c r="V534" i="15"/>
  <c r="V536" i="15"/>
  <c r="V537" i="15"/>
  <c r="V538" i="15"/>
  <c r="V540" i="15"/>
  <c r="V541" i="15"/>
  <c r="V542" i="15"/>
  <c r="V544" i="15"/>
  <c r="V568" i="15"/>
  <c r="V573" i="15"/>
  <c r="V574" i="15"/>
  <c r="V575" i="15"/>
  <c r="V577" i="15"/>
  <c r="V578" i="15"/>
  <c r="V579" i="15"/>
  <c r="V581" i="15"/>
  <c r="V582" i="15"/>
  <c r="V583" i="15"/>
  <c r="V585" i="15"/>
  <c r="V586" i="15"/>
  <c r="V587" i="15"/>
  <c r="V589" i="15"/>
  <c r="V590" i="15"/>
  <c r="V591" i="15"/>
  <c r="V593" i="15"/>
  <c r="V597" i="15"/>
  <c r="V598" i="15"/>
  <c r="V599" i="15"/>
  <c r="V601" i="15"/>
  <c r="V602" i="15"/>
  <c r="V603" i="15"/>
  <c r="V605" i="15"/>
  <c r="V606" i="15"/>
  <c r="V607" i="15"/>
  <c r="V609" i="15"/>
  <c r="V610" i="15"/>
  <c r="V611" i="15"/>
  <c r="V613" i="15"/>
  <c r="V614" i="15"/>
  <c r="V615" i="15"/>
  <c r="V617" i="15"/>
  <c r="V621" i="15"/>
  <c r="V622" i="15"/>
  <c r="V623" i="15"/>
  <c r="V625" i="15"/>
  <c r="V626" i="15"/>
  <c r="V627" i="15"/>
  <c r="V629" i="15"/>
  <c r="V630" i="15"/>
  <c r="V631" i="15"/>
  <c r="V633" i="15"/>
  <c r="V634" i="15"/>
  <c r="V635" i="15"/>
  <c r="V637" i="15"/>
  <c r="V638" i="15"/>
  <c r="V639" i="15"/>
  <c r="V641" i="15"/>
  <c r="V645" i="15"/>
  <c r="V646" i="15"/>
  <c r="V647" i="15"/>
  <c r="V649" i="15"/>
  <c r="V650" i="15"/>
  <c r="V651" i="15"/>
  <c r="V653" i="15"/>
  <c r="V654" i="15"/>
  <c r="V655" i="15"/>
  <c r="V657" i="15"/>
  <c r="V658" i="15"/>
  <c r="V659" i="15"/>
  <c r="V661" i="15"/>
  <c r="V662" i="15"/>
  <c r="V663" i="15"/>
  <c r="V665" i="15"/>
  <c r="V669" i="15"/>
  <c r="V670" i="15"/>
  <c r="V671" i="15"/>
  <c r="V673" i="15"/>
  <c r="V674" i="15"/>
  <c r="V675" i="15"/>
  <c r="V677" i="15"/>
  <c r="V678" i="15"/>
  <c r="V679" i="15"/>
  <c r="V681" i="15"/>
  <c r="V682" i="15"/>
  <c r="V683" i="15"/>
  <c r="V685" i="15"/>
  <c r="V686" i="15"/>
  <c r="V687" i="15"/>
  <c r="V689" i="15"/>
  <c r="V693" i="15"/>
  <c r="V694" i="15"/>
  <c r="V695" i="15"/>
  <c r="V697" i="15"/>
  <c r="V698" i="15"/>
  <c r="V699" i="15"/>
  <c r="V701" i="15"/>
  <c r="V702" i="15"/>
  <c r="V703" i="15"/>
  <c r="V705" i="15"/>
  <c r="V706" i="15"/>
  <c r="V707" i="15"/>
  <c r="V709" i="15"/>
  <c r="V710" i="15"/>
  <c r="V711" i="15"/>
  <c r="V713" i="15"/>
  <c r="V717" i="15"/>
  <c r="V718" i="15"/>
  <c r="V719" i="15"/>
  <c r="V721" i="15"/>
  <c r="V722" i="15"/>
  <c r="V723" i="15"/>
  <c r="V725" i="15"/>
  <c r="V726" i="15"/>
  <c r="V727" i="15"/>
  <c r="V729" i="15"/>
  <c r="V730" i="15"/>
  <c r="V731" i="15"/>
  <c r="V733" i="15"/>
  <c r="V734" i="15"/>
  <c r="V735" i="15"/>
  <c r="V737" i="15"/>
  <c r="V801" i="15"/>
  <c r="V825" i="15"/>
  <c r="V849" i="15"/>
  <c r="V853" i="15"/>
  <c r="V854" i="15"/>
  <c r="V855" i="15"/>
  <c r="V856" i="15"/>
  <c r="V857" i="15"/>
  <c r="V858" i="15"/>
  <c r="V860" i="15"/>
  <c r="V861" i="15"/>
  <c r="V885" i="15"/>
  <c r="V912" i="15"/>
  <c r="V919" i="15"/>
  <c r="V920" i="15"/>
  <c r="V921" i="15"/>
  <c r="V923" i="15"/>
  <c r="V924" i="15"/>
  <c r="V925" i="15"/>
  <c r="V927" i="15"/>
  <c r="V928" i="15"/>
  <c r="V929" i="15"/>
  <c r="V931" i="15"/>
  <c r="V932" i="15"/>
  <c r="V933" i="15"/>
  <c r="V935" i="15"/>
  <c r="V936" i="15"/>
  <c r="V937" i="15"/>
  <c r="V939" i="15"/>
  <c r="V943" i="15"/>
  <c r="V944" i="15"/>
  <c r="V945" i="15"/>
  <c r="V947" i="15"/>
  <c r="V948" i="15"/>
  <c r="V949" i="15"/>
  <c r="V951" i="15"/>
  <c r="V952" i="15"/>
  <c r="V953" i="15"/>
  <c r="V955" i="15"/>
  <c r="V956" i="15"/>
  <c r="V957" i="15"/>
  <c r="V959" i="15"/>
  <c r="V960" i="15"/>
  <c r="V961" i="15"/>
  <c r="V963" i="15"/>
  <c r="V987" i="15"/>
  <c r="V991" i="15"/>
  <c r="V992" i="15"/>
  <c r="V993" i="15"/>
  <c r="V995" i="15"/>
  <c r="V996" i="15"/>
  <c r="V997" i="15"/>
  <c r="V999" i="15"/>
  <c r="V1000" i="15"/>
  <c r="V1001" i="15"/>
  <c r="V1003" i="15"/>
  <c r="V1004" i="15"/>
  <c r="V1005" i="15"/>
  <c r="V1007" i="15"/>
  <c r="V1008" i="15"/>
  <c r="V1009" i="15"/>
  <c r="V1011" i="15"/>
  <c r="V1035" i="15"/>
  <c r="V1039" i="15"/>
  <c r="V1040" i="15"/>
  <c r="V1041" i="15"/>
  <c r="V1043" i="15"/>
  <c r="V1044" i="15"/>
  <c r="V1045" i="15"/>
  <c r="V1047" i="15"/>
  <c r="V1048" i="15"/>
  <c r="V1049" i="15"/>
  <c r="V1051" i="15"/>
  <c r="V1052" i="15"/>
  <c r="V1053" i="15"/>
  <c r="V1055" i="15"/>
  <c r="V1056" i="15"/>
  <c r="V1057" i="15"/>
  <c r="V1059" i="15"/>
  <c r="V1083" i="15"/>
  <c r="V1087" i="15"/>
  <c r="V1088" i="15"/>
  <c r="V1089" i="15"/>
  <c r="V1091" i="15"/>
  <c r="V1092" i="15"/>
  <c r="V1093" i="15"/>
  <c r="V1095" i="15"/>
  <c r="V1096" i="15"/>
  <c r="V1097" i="15"/>
  <c r="V1099" i="15"/>
  <c r="V1100" i="15"/>
  <c r="V1101" i="15"/>
  <c r="V1103" i="15"/>
  <c r="V1104" i="15"/>
  <c r="V1105" i="15"/>
  <c r="V1107" i="15"/>
  <c r="V1131" i="15"/>
  <c r="V1135" i="15"/>
  <c r="V1136" i="15"/>
  <c r="V1137" i="15"/>
  <c r="V1139" i="15"/>
  <c r="V1140" i="15"/>
  <c r="V1141" i="15"/>
  <c r="V1143" i="15"/>
  <c r="V1144" i="15"/>
  <c r="V1145" i="15"/>
  <c r="V1147" i="15"/>
  <c r="V1148" i="15"/>
  <c r="V1149" i="15"/>
  <c r="V1151" i="15"/>
  <c r="V1152" i="15"/>
  <c r="V1153" i="15"/>
  <c r="V1155" i="15"/>
  <c r="V1179" i="15"/>
  <c r="V1183" i="15"/>
  <c r="V1184" i="15"/>
  <c r="V1185" i="15"/>
  <c r="V1187" i="15"/>
  <c r="V1188" i="15"/>
  <c r="V1189" i="15"/>
  <c r="V1191" i="15"/>
  <c r="V1192" i="15"/>
  <c r="V1193" i="15"/>
  <c r="V1195" i="15"/>
  <c r="V1196" i="15"/>
  <c r="V1197" i="15"/>
  <c r="V1199" i="15"/>
  <c r="V1200" i="15"/>
  <c r="V1201" i="15"/>
  <c r="V1203" i="15"/>
  <c r="V1227" i="15"/>
  <c r="V1231" i="15"/>
  <c r="V1232" i="15"/>
  <c r="V1233" i="15"/>
  <c r="V1234" i="15"/>
  <c r="V1236" i="15"/>
  <c r="V1237" i="15"/>
  <c r="V1261" i="15"/>
  <c r="V1285" i="15"/>
  <c r="V1289" i="15"/>
  <c r="V1290" i="15"/>
  <c r="V1291" i="15"/>
  <c r="V1293" i="15"/>
  <c r="V1294" i="15"/>
  <c r="V1295" i="15"/>
  <c r="V1297" i="15"/>
  <c r="V1298" i="15"/>
  <c r="V1299" i="15"/>
  <c r="V1301" i="15"/>
  <c r="V1302" i="15"/>
  <c r="V1303" i="15"/>
  <c r="V1305" i="15"/>
  <c r="V1306" i="15"/>
  <c r="V1307" i="15"/>
  <c r="V1309" i="15"/>
  <c r="V1313" i="15"/>
  <c r="V1314" i="15"/>
  <c r="V1315" i="15"/>
  <c r="V1317" i="15"/>
  <c r="V1318" i="15"/>
  <c r="V1319" i="15"/>
  <c r="V1321" i="15"/>
  <c r="V1322" i="15"/>
  <c r="V1323" i="15"/>
  <c r="V1325" i="15"/>
  <c r="V1326" i="15"/>
  <c r="V1327" i="15"/>
  <c r="V1329" i="15"/>
  <c r="V1330" i="15"/>
  <c r="V1331" i="15"/>
  <c r="V1333" i="15"/>
  <c r="V1337" i="15"/>
  <c r="V1338" i="15"/>
  <c r="V1339" i="15"/>
  <c r="V1341" i="15"/>
  <c r="V1342" i="15"/>
  <c r="V1343" i="15"/>
  <c r="V1345" i="15"/>
  <c r="V1346" i="15"/>
  <c r="V1347" i="15"/>
  <c r="V1349" i="15"/>
  <c r="V1350" i="15"/>
  <c r="V1351" i="15"/>
  <c r="V1353" i="15"/>
  <c r="V1354" i="15"/>
  <c r="V1355" i="15"/>
  <c r="V1357" i="15"/>
  <c r="V1361" i="15"/>
  <c r="V1362" i="15"/>
  <c r="V1363" i="15"/>
  <c r="V1365" i="15"/>
  <c r="V1366" i="15"/>
  <c r="V1367" i="15"/>
  <c r="V1369" i="15"/>
  <c r="V1370" i="15"/>
  <c r="V1371" i="15"/>
  <c r="V1373" i="15"/>
  <c r="V1374" i="15"/>
  <c r="V1375" i="15"/>
  <c r="V1377" i="15"/>
  <c r="V1378" i="15"/>
  <c r="V1379" i="15"/>
  <c r="V1381" i="15"/>
  <c r="V1405" i="15"/>
  <c r="V1431" i="15"/>
  <c r="V1438" i="15"/>
  <c r="V1439" i="15"/>
  <c r="V1440" i="15"/>
  <c r="V1442" i="15"/>
  <c r="V1443" i="15"/>
  <c r="V1444" i="15"/>
  <c r="V1446" i="15"/>
  <c r="V1447" i="15"/>
  <c r="V1448" i="15"/>
  <c r="V1450" i="15"/>
  <c r="V1451" i="15"/>
  <c r="V1452" i="15"/>
  <c r="V1454" i="15"/>
  <c r="V1455" i="15"/>
  <c r="V1456" i="15"/>
  <c r="V1458" i="15"/>
  <c r="V1465" i="15"/>
  <c r="V1466" i="15"/>
  <c r="V1467" i="15"/>
  <c r="V1469" i="15"/>
  <c r="V1470" i="15"/>
  <c r="V1471" i="15"/>
  <c r="V1473" i="15"/>
  <c r="V1474" i="15"/>
  <c r="V1475" i="15"/>
  <c r="V1477" i="15"/>
  <c r="V1478" i="15"/>
  <c r="V1479" i="15"/>
  <c r="V1481" i="15"/>
  <c r="V1482" i="15"/>
  <c r="V1483" i="15"/>
  <c r="V1485" i="15"/>
  <c r="V1489" i="15"/>
  <c r="V1490" i="15"/>
  <c r="V1491" i="15"/>
  <c r="V1493" i="15"/>
  <c r="V1494" i="15"/>
  <c r="V1495" i="15"/>
  <c r="V1497" i="15"/>
  <c r="V1498" i="15"/>
  <c r="V1499" i="15"/>
  <c r="V1501" i="15"/>
  <c r="V1502" i="15"/>
  <c r="V1503" i="15"/>
  <c r="V1505" i="15"/>
  <c r="V1506" i="15"/>
  <c r="V1507" i="15"/>
  <c r="V1509" i="15"/>
  <c r="V1513" i="15"/>
  <c r="V1514" i="15"/>
  <c r="V1515" i="15"/>
  <c r="V1517" i="15"/>
  <c r="V1518" i="15"/>
  <c r="V1519" i="15"/>
  <c r="V1521" i="15"/>
  <c r="V1522" i="15"/>
  <c r="V1523" i="15"/>
  <c r="V1525" i="15"/>
  <c r="V1526" i="15"/>
  <c r="V1527" i="15"/>
  <c r="V1529" i="15"/>
  <c r="V1530" i="15"/>
  <c r="V1531" i="15"/>
  <c r="V1533" i="15"/>
  <c r="V1538" i="15"/>
  <c r="V1539" i="15"/>
  <c r="V1540" i="15"/>
  <c r="V1541" i="15"/>
  <c r="V1542" i="15"/>
  <c r="V1544" i="15"/>
  <c r="V1545" i="15"/>
  <c r="V1546" i="15"/>
  <c r="V1547" i="15"/>
  <c r="V1551" i="15"/>
  <c r="V1552" i="15"/>
  <c r="V1553" i="15"/>
  <c r="V1554" i="15"/>
  <c r="W135" i="15"/>
  <c r="W183" i="15"/>
  <c r="W260" i="15"/>
  <c r="W261" i="15"/>
  <c r="W262" i="15"/>
  <c r="W264" i="15"/>
  <c r="W265" i="15"/>
  <c r="W266" i="15"/>
  <c r="W268" i="15"/>
  <c r="W269" i="15"/>
  <c r="W270" i="15"/>
  <c r="W272" i="15"/>
  <c r="W273" i="15"/>
  <c r="W274" i="15"/>
  <c r="W276" i="15"/>
  <c r="W277" i="15"/>
  <c r="W278" i="15"/>
  <c r="W280" i="15"/>
  <c r="W284" i="15"/>
  <c r="W285" i="15"/>
  <c r="W286" i="15"/>
  <c r="W288" i="15"/>
  <c r="W289" i="15"/>
  <c r="W290" i="15"/>
  <c r="W292" i="15"/>
  <c r="W293" i="15"/>
  <c r="W294" i="15"/>
  <c r="W296" i="15"/>
  <c r="W297" i="15"/>
  <c r="W298" i="15"/>
  <c r="W300" i="15"/>
  <c r="W301" i="15"/>
  <c r="W302" i="15"/>
  <c r="W304" i="15"/>
  <c r="W10" i="15"/>
  <c r="W14" i="15"/>
  <c r="W15" i="15"/>
  <c r="W39" i="15"/>
  <c r="W43" i="15"/>
  <c r="W44" i="15"/>
  <c r="W45" i="15"/>
  <c r="W47" i="15"/>
  <c r="W48" i="15"/>
  <c r="W49" i="15"/>
  <c r="W51" i="15"/>
  <c r="W52" i="15"/>
  <c r="W53" i="15"/>
  <c r="W55" i="15"/>
  <c r="W56" i="15"/>
  <c r="W57" i="15"/>
  <c r="W59" i="15"/>
  <c r="W60" i="15"/>
  <c r="W61" i="15"/>
  <c r="W63" i="15"/>
  <c r="W87" i="15"/>
  <c r="W111" i="15"/>
  <c r="W159" i="15"/>
  <c r="W187" i="15"/>
  <c r="W188" i="15"/>
  <c r="W189" i="15"/>
  <c r="W191" i="15"/>
  <c r="W192" i="15"/>
  <c r="W193" i="15"/>
  <c r="W195" i="15"/>
  <c r="W196" i="15"/>
  <c r="W197" i="15"/>
  <c r="W199" i="15"/>
  <c r="W200" i="15"/>
  <c r="W201" i="15"/>
  <c r="W203" i="15"/>
  <c r="W204" i="15"/>
  <c r="W205" i="15"/>
  <c r="W207" i="15"/>
  <c r="W211" i="15"/>
  <c r="W212" i="15"/>
  <c r="W213" i="15"/>
  <c r="W215" i="15"/>
  <c r="W216" i="15"/>
  <c r="W217" i="15"/>
  <c r="W219" i="15"/>
  <c r="W220" i="15"/>
  <c r="W221" i="15"/>
  <c r="W223" i="15"/>
  <c r="W224" i="15"/>
  <c r="W225" i="15"/>
  <c r="W227" i="15"/>
  <c r="W228" i="15"/>
  <c r="W229" i="15"/>
  <c r="W231" i="15"/>
  <c r="W255" i="15"/>
  <c r="W308" i="15"/>
  <c r="W309" i="15"/>
  <c r="W310" i="15"/>
  <c r="W312" i="15"/>
  <c r="W313" i="15"/>
  <c r="W314" i="15"/>
  <c r="W316" i="15"/>
  <c r="W317" i="15"/>
  <c r="W318" i="15"/>
  <c r="W320" i="15"/>
  <c r="W321" i="15"/>
  <c r="W322" i="15"/>
  <c r="W324" i="15"/>
  <c r="W325" i="15"/>
  <c r="W326" i="15"/>
  <c r="W328" i="15"/>
  <c r="W332" i="15"/>
  <c r="W333" i="15"/>
  <c r="W334" i="15"/>
  <c r="W336" i="15"/>
  <c r="W337" i="15"/>
  <c r="W338" i="15"/>
  <c r="W340" i="15"/>
  <c r="W341" i="15"/>
  <c r="W342" i="15"/>
  <c r="W344" i="15"/>
  <c r="W345" i="15"/>
  <c r="W346" i="15"/>
  <c r="W348" i="15"/>
  <c r="W349" i="15"/>
  <c r="W350" i="15"/>
  <c r="W352" i="15"/>
  <c r="W376" i="15"/>
  <c r="W380" i="15"/>
  <c r="W381" i="15"/>
  <c r="W382" i="15"/>
  <c r="W384" i="15"/>
  <c r="W385" i="15"/>
  <c r="W386" i="15"/>
  <c r="W388" i="15"/>
  <c r="W389" i="15"/>
  <c r="W390" i="15"/>
  <c r="W392" i="15"/>
  <c r="W393" i="15"/>
  <c r="W394" i="15"/>
  <c r="W396" i="15"/>
  <c r="W397" i="15"/>
  <c r="W398" i="15"/>
  <c r="W400" i="15"/>
  <c r="W424" i="15"/>
  <c r="W428" i="15"/>
  <c r="W429" i="15"/>
  <c r="W430" i="15"/>
  <c r="W432" i="15"/>
  <c r="W433" i="15"/>
  <c r="W434" i="15"/>
  <c r="W436" i="15"/>
  <c r="W437" i="15"/>
  <c r="W438" i="15"/>
  <c r="W440" i="15"/>
  <c r="W441" i="15"/>
  <c r="W442" i="15"/>
  <c r="W444" i="15"/>
  <c r="W445" i="15"/>
  <c r="W446" i="15"/>
  <c r="W448" i="15"/>
  <c r="W472" i="15"/>
  <c r="W476" i="15"/>
  <c r="W477" i="15"/>
  <c r="W478" i="15"/>
  <c r="W480" i="15"/>
  <c r="W481" i="15"/>
  <c r="W482" i="15"/>
  <c r="W484" i="15"/>
  <c r="W485" i="15"/>
  <c r="W486" i="15"/>
  <c r="W488" i="15"/>
  <c r="W489" i="15"/>
  <c r="W490" i="15"/>
  <c r="W492" i="15"/>
  <c r="W493" i="15"/>
  <c r="W494" i="15"/>
  <c r="W496" i="15"/>
  <c r="W520" i="15"/>
  <c r="W524" i="15"/>
  <c r="W525" i="15"/>
  <c r="W526" i="15"/>
  <c r="W528" i="15"/>
  <c r="W529" i="15"/>
  <c r="W530" i="15"/>
  <c r="W532" i="15"/>
  <c r="W533" i="15"/>
  <c r="W534" i="15"/>
  <c r="W536" i="15"/>
  <c r="W537" i="15"/>
  <c r="W538" i="15"/>
  <c r="W540" i="15"/>
  <c r="W541" i="15"/>
  <c r="W542" i="15"/>
  <c r="W544" i="15"/>
  <c r="W568" i="15"/>
  <c r="W573" i="15"/>
  <c r="W574" i="15"/>
  <c r="W575" i="15"/>
  <c r="W577" i="15"/>
  <c r="W578" i="15"/>
  <c r="W579" i="15"/>
  <c r="W581" i="15"/>
  <c r="W582" i="15"/>
  <c r="W583" i="15"/>
  <c r="W585" i="15"/>
  <c r="W586" i="15"/>
  <c r="W587" i="15"/>
  <c r="W589" i="15"/>
  <c r="W590" i="15"/>
  <c r="W591" i="15"/>
  <c r="W593" i="15"/>
  <c r="W597" i="15"/>
  <c r="W598" i="15"/>
  <c r="W599" i="15"/>
  <c r="W601" i="15"/>
  <c r="W602" i="15"/>
  <c r="W603" i="15"/>
  <c r="W605" i="15"/>
  <c r="W606" i="15"/>
  <c r="W607" i="15"/>
  <c r="W609" i="15"/>
  <c r="W610" i="15"/>
  <c r="W611" i="15"/>
  <c r="W613" i="15"/>
  <c r="W614" i="15"/>
  <c r="W615" i="15"/>
  <c r="W617" i="15"/>
  <c r="W621" i="15"/>
  <c r="W622" i="15"/>
  <c r="W623" i="15"/>
  <c r="W625" i="15"/>
  <c r="W626" i="15"/>
  <c r="W627" i="15"/>
  <c r="W629" i="15"/>
  <c r="W630" i="15"/>
  <c r="W631" i="15"/>
  <c r="W633" i="15"/>
  <c r="W634" i="15"/>
  <c r="W635" i="15"/>
  <c r="W637" i="15"/>
  <c r="W638" i="15"/>
  <c r="W639" i="15"/>
  <c r="W641" i="15"/>
  <c r="W645" i="15"/>
  <c r="W646" i="15"/>
  <c r="W647" i="15"/>
  <c r="W649" i="15"/>
  <c r="W650" i="15"/>
  <c r="W651" i="15"/>
  <c r="W653" i="15"/>
  <c r="W654" i="15"/>
  <c r="W655" i="15"/>
  <c r="W657" i="15"/>
  <c r="W658" i="15"/>
  <c r="W659" i="15"/>
  <c r="W661" i="15"/>
  <c r="W662" i="15"/>
  <c r="W663" i="15"/>
  <c r="W665" i="15"/>
  <c r="W669" i="15"/>
  <c r="W670" i="15"/>
  <c r="W671" i="15"/>
  <c r="W673" i="15"/>
  <c r="W674" i="15"/>
  <c r="W675" i="15"/>
  <c r="W677" i="15"/>
  <c r="W678" i="15"/>
  <c r="W679" i="15"/>
  <c r="W681" i="15"/>
  <c r="W682" i="15"/>
  <c r="W683" i="15"/>
  <c r="W685" i="15"/>
  <c r="W686" i="15"/>
  <c r="W687" i="15"/>
  <c r="W689" i="15"/>
  <c r="W693" i="15"/>
  <c r="W694" i="15"/>
  <c r="W695" i="15"/>
  <c r="E697" i="15"/>
  <c r="G65" i="17"/>
  <c r="F697" i="15"/>
  <c r="W697" i="15"/>
  <c r="E698" i="15"/>
  <c r="H65" i="17"/>
  <c r="F698" i="15"/>
  <c r="W698" i="15"/>
  <c r="E699" i="15"/>
  <c r="I65" i="17"/>
  <c r="F699" i="15"/>
  <c r="W699" i="15"/>
  <c r="W701" i="15"/>
  <c r="W702" i="15"/>
  <c r="W703" i="15"/>
  <c r="W705" i="15"/>
  <c r="W706" i="15"/>
  <c r="W707" i="15"/>
  <c r="W709" i="15"/>
  <c r="W710" i="15"/>
  <c r="W711" i="15"/>
  <c r="W713" i="15"/>
  <c r="W717" i="15"/>
  <c r="W718" i="15"/>
  <c r="W719" i="15"/>
  <c r="W721" i="15"/>
  <c r="W722" i="15"/>
  <c r="W723" i="15"/>
  <c r="W725" i="15"/>
  <c r="W726" i="15"/>
  <c r="W727" i="15"/>
  <c r="W729" i="15"/>
  <c r="W730" i="15"/>
  <c r="W731" i="15"/>
  <c r="W733" i="15"/>
  <c r="W734" i="15"/>
  <c r="W735" i="15"/>
  <c r="W737" i="15"/>
  <c r="W801" i="15"/>
  <c r="W825" i="15"/>
  <c r="W849" i="15"/>
  <c r="W853" i="15"/>
  <c r="W854" i="15"/>
  <c r="W855" i="15"/>
  <c r="W856" i="15"/>
  <c r="W857" i="15"/>
  <c r="W858" i="15"/>
  <c r="W860" i="15"/>
  <c r="W861" i="15"/>
  <c r="W885" i="15"/>
  <c r="W912" i="15"/>
  <c r="W919" i="15"/>
  <c r="W920" i="15"/>
  <c r="W921" i="15"/>
  <c r="W923" i="15"/>
  <c r="W924" i="15"/>
  <c r="W925" i="15"/>
  <c r="W927" i="15"/>
  <c r="W928" i="15"/>
  <c r="W929" i="15"/>
  <c r="W931" i="15"/>
  <c r="W932" i="15"/>
  <c r="W933" i="15"/>
  <c r="W935" i="15"/>
  <c r="W936" i="15"/>
  <c r="W937" i="15"/>
  <c r="W939" i="15"/>
  <c r="W943" i="15"/>
  <c r="W944" i="15"/>
  <c r="W945" i="15"/>
  <c r="W947" i="15"/>
  <c r="W948" i="15"/>
  <c r="W949" i="15"/>
  <c r="W951" i="15"/>
  <c r="W952" i="15"/>
  <c r="W953" i="15"/>
  <c r="W955" i="15"/>
  <c r="W956" i="15"/>
  <c r="W957" i="15"/>
  <c r="W959" i="15"/>
  <c r="W960" i="15"/>
  <c r="W961" i="15"/>
  <c r="W963" i="15"/>
  <c r="W987" i="15"/>
  <c r="W991" i="15"/>
  <c r="W992" i="15"/>
  <c r="W993" i="15"/>
  <c r="W995" i="15"/>
  <c r="W996" i="15"/>
  <c r="W997" i="15"/>
  <c r="W999" i="15"/>
  <c r="W1000" i="15"/>
  <c r="W1001" i="15"/>
  <c r="W1003" i="15"/>
  <c r="W1004" i="15"/>
  <c r="W1005" i="15"/>
  <c r="W1007" i="15"/>
  <c r="W1008" i="15"/>
  <c r="W1009" i="15"/>
  <c r="W1011" i="15"/>
  <c r="W1035" i="15"/>
  <c r="W1039" i="15"/>
  <c r="W1040" i="15"/>
  <c r="W1041" i="15"/>
  <c r="W1043" i="15"/>
  <c r="W1044" i="15"/>
  <c r="W1045" i="15"/>
  <c r="W1047" i="15"/>
  <c r="W1048" i="15"/>
  <c r="W1049" i="15"/>
  <c r="W1051" i="15"/>
  <c r="W1052" i="15"/>
  <c r="W1053" i="15"/>
  <c r="W1055" i="15"/>
  <c r="W1056" i="15"/>
  <c r="W1057" i="15"/>
  <c r="W1059" i="15"/>
  <c r="W1083" i="15"/>
  <c r="W1087" i="15"/>
  <c r="W1088" i="15"/>
  <c r="W1089" i="15"/>
  <c r="W1091" i="15"/>
  <c r="W1092" i="15"/>
  <c r="W1093" i="15"/>
  <c r="W1095" i="15"/>
  <c r="W1096" i="15"/>
  <c r="W1097" i="15"/>
  <c r="W1099" i="15"/>
  <c r="W1100" i="15"/>
  <c r="W1101" i="15"/>
  <c r="W1103" i="15"/>
  <c r="W1104" i="15"/>
  <c r="W1105" i="15"/>
  <c r="W1107" i="15"/>
  <c r="W1131" i="15"/>
  <c r="W1135" i="15"/>
  <c r="W1136" i="15"/>
  <c r="W1137" i="15"/>
  <c r="W1139" i="15"/>
  <c r="W1140" i="15"/>
  <c r="W1141" i="15"/>
  <c r="W1143" i="15"/>
  <c r="W1144" i="15"/>
  <c r="W1145" i="15"/>
  <c r="W1147" i="15"/>
  <c r="W1148" i="15"/>
  <c r="W1149" i="15"/>
  <c r="W1151" i="15"/>
  <c r="W1152" i="15"/>
  <c r="W1153" i="15"/>
  <c r="W1155" i="15"/>
  <c r="W1179" i="15"/>
  <c r="W1183" i="15"/>
  <c r="W1184" i="15"/>
  <c r="W1185" i="15"/>
  <c r="W1187" i="15"/>
  <c r="W1188" i="15"/>
  <c r="W1189" i="15"/>
  <c r="W1191" i="15"/>
  <c r="W1192" i="15"/>
  <c r="W1193" i="15"/>
  <c r="W1195" i="15"/>
  <c r="W1196" i="15"/>
  <c r="W1197" i="15"/>
  <c r="W1199" i="15"/>
  <c r="W1200" i="15"/>
  <c r="W1201" i="15"/>
  <c r="W1203" i="15"/>
  <c r="W1227" i="15"/>
  <c r="W1231" i="15"/>
  <c r="W1232" i="15"/>
  <c r="W1233" i="15"/>
  <c r="W1234" i="15"/>
  <c r="W1236" i="15"/>
  <c r="W1237" i="15"/>
  <c r="W1261" i="15"/>
  <c r="W1285" i="15"/>
  <c r="W1289" i="15"/>
  <c r="W1290" i="15"/>
  <c r="W1291" i="15"/>
  <c r="W1293" i="15"/>
  <c r="W1294" i="15"/>
  <c r="W1295" i="15"/>
  <c r="W1297" i="15"/>
  <c r="W1298" i="15"/>
  <c r="W1299" i="15"/>
  <c r="W1301" i="15"/>
  <c r="W1302" i="15"/>
  <c r="W1303" i="15"/>
  <c r="W1305" i="15"/>
  <c r="W1306" i="15"/>
  <c r="W1307" i="15"/>
  <c r="W1309" i="15"/>
  <c r="W1313" i="15"/>
  <c r="W1314" i="15"/>
  <c r="W1315" i="15"/>
  <c r="W1317" i="15"/>
  <c r="W1318" i="15"/>
  <c r="W1319" i="15"/>
  <c r="W1321" i="15"/>
  <c r="W1322" i="15"/>
  <c r="W1323" i="15"/>
  <c r="W1325" i="15"/>
  <c r="W1326" i="15"/>
  <c r="W1327" i="15"/>
  <c r="W1329" i="15"/>
  <c r="W1330" i="15"/>
  <c r="W1331" i="15"/>
  <c r="W1333" i="15"/>
  <c r="W1337" i="15"/>
  <c r="W1338" i="15"/>
  <c r="W1339" i="15"/>
  <c r="W1341" i="15"/>
  <c r="W1342" i="15"/>
  <c r="W1343" i="15"/>
  <c r="W1345" i="15"/>
  <c r="W1346" i="15"/>
  <c r="W1347" i="15"/>
  <c r="W1349" i="15"/>
  <c r="W1350" i="15"/>
  <c r="W1351" i="15"/>
  <c r="W1353" i="15"/>
  <c r="W1354" i="15"/>
  <c r="W1355" i="15"/>
  <c r="W1357" i="15"/>
  <c r="W1361" i="15"/>
  <c r="W1362" i="15"/>
  <c r="W1363" i="15"/>
  <c r="W1365" i="15"/>
  <c r="W1366" i="15"/>
  <c r="W1367" i="15"/>
  <c r="W1369" i="15"/>
  <c r="W1370" i="15"/>
  <c r="W1371" i="15"/>
  <c r="W1373" i="15"/>
  <c r="W1374" i="15"/>
  <c r="W1375" i="15"/>
  <c r="W1377" i="15"/>
  <c r="W1378" i="15"/>
  <c r="W1379" i="15"/>
  <c r="W1381" i="15"/>
  <c r="W1405" i="15"/>
  <c r="W1431" i="15"/>
  <c r="W1438" i="15"/>
  <c r="W1439" i="15"/>
  <c r="W1440" i="15"/>
  <c r="W1442" i="15"/>
  <c r="W1443" i="15"/>
  <c r="W1444" i="15"/>
  <c r="W1446" i="15"/>
  <c r="W1447" i="15"/>
  <c r="W1448" i="15"/>
  <c r="W1450" i="15"/>
  <c r="W1451" i="15"/>
  <c r="W1452" i="15"/>
  <c r="W1454" i="15"/>
  <c r="W1455" i="15"/>
  <c r="W1456" i="15"/>
  <c r="W1458" i="15"/>
  <c r="W1465" i="15"/>
  <c r="W1466" i="15"/>
  <c r="W1467" i="15"/>
  <c r="W1469" i="15"/>
  <c r="W1470" i="15"/>
  <c r="W1471" i="15"/>
  <c r="W1473" i="15"/>
  <c r="W1474" i="15"/>
  <c r="W1475" i="15"/>
  <c r="W1477" i="15"/>
  <c r="W1478" i="15"/>
  <c r="W1479" i="15"/>
  <c r="W1481" i="15"/>
  <c r="W1482" i="15"/>
  <c r="W1483" i="15"/>
  <c r="W1485" i="15"/>
  <c r="W1489" i="15"/>
  <c r="W1490" i="15"/>
  <c r="W1491" i="15"/>
  <c r="W1493" i="15"/>
  <c r="W1494" i="15"/>
  <c r="W1495" i="15"/>
  <c r="W1497" i="15"/>
  <c r="W1498" i="15"/>
  <c r="W1499" i="15"/>
  <c r="W1501" i="15"/>
  <c r="W1502" i="15"/>
  <c r="W1503" i="15"/>
  <c r="W1505" i="15"/>
  <c r="W1506" i="15"/>
  <c r="W1507" i="15"/>
  <c r="W1509" i="15"/>
  <c r="W1513" i="15"/>
  <c r="W1514" i="15"/>
  <c r="W1515" i="15"/>
  <c r="W1517" i="15"/>
  <c r="W1518" i="15"/>
  <c r="W1519" i="15"/>
  <c r="W1521" i="15"/>
  <c r="W1522" i="15"/>
  <c r="W1523" i="15"/>
  <c r="W1525" i="15"/>
  <c r="W1526" i="15"/>
  <c r="W1527" i="15"/>
  <c r="W1529" i="15"/>
  <c r="W1530" i="15"/>
  <c r="W1531" i="15"/>
  <c r="W1533" i="15"/>
  <c r="W1538" i="15"/>
  <c r="W1539" i="15"/>
  <c r="W1540" i="15"/>
  <c r="W1541" i="15"/>
  <c r="W1542" i="15"/>
  <c r="W1544" i="15"/>
  <c r="W1545" i="15"/>
  <c r="W1546" i="15"/>
  <c r="W1547" i="15"/>
  <c r="W1551" i="15"/>
  <c r="W1552" i="15"/>
  <c r="W1553" i="15"/>
  <c r="W1554" i="15"/>
  <c r="X135" i="15"/>
  <c r="X183" i="15"/>
  <c r="X260" i="15"/>
  <c r="X261" i="15"/>
  <c r="X262" i="15"/>
  <c r="X264" i="15"/>
  <c r="X265" i="15"/>
  <c r="X266" i="15"/>
  <c r="X268" i="15"/>
  <c r="X269" i="15"/>
  <c r="X270" i="15"/>
  <c r="X272" i="15"/>
  <c r="X273" i="15"/>
  <c r="X274" i="15"/>
  <c r="X276" i="15"/>
  <c r="X277" i="15"/>
  <c r="X278" i="15"/>
  <c r="X280" i="15"/>
  <c r="X284" i="15"/>
  <c r="X285" i="15"/>
  <c r="X286" i="15"/>
  <c r="X288" i="15"/>
  <c r="X289" i="15"/>
  <c r="X290" i="15"/>
  <c r="X292" i="15"/>
  <c r="X293" i="15"/>
  <c r="X294" i="15"/>
  <c r="X296" i="15"/>
  <c r="X297" i="15"/>
  <c r="X298" i="15"/>
  <c r="X300" i="15"/>
  <c r="X301" i="15"/>
  <c r="X302" i="15"/>
  <c r="X304" i="15"/>
  <c r="X10" i="15"/>
  <c r="X14" i="15"/>
  <c r="X15" i="15"/>
  <c r="X39" i="15"/>
  <c r="X43" i="15"/>
  <c r="X44" i="15"/>
  <c r="X45" i="15"/>
  <c r="X47" i="15"/>
  <c r="X48" i="15"/>
  <c r="X49" i="15"/>
  <c r="X51" i="15"/>
  <c r="X52" i="15"/>
  <c r="X53" i="15"/>
  <c r="X55" i="15"/>
  <c r="X56" i="15"/>
  <c r="X57" i="15"/>
  <c r="X59" i="15"/>
  <c r="X60" i="15"/>
  <c r="X61" i="15"/>
  <c r="X63" i="15"/>
  <c r="X87" i="15"/>
  <c r="X111" i="15"/>
  <c r="X159" i="15"/>
  <c r="X187" i="15"/>
  <c r="X188" i="15"/>
  <c r="X189" i="15"/>
  <c r="X191" i="15"/>
  <c r="X192" i="15"/>
  <c r="X193" i="15"/>
  <c r="X195" i="15"/>
  <c r="X196" i="15"/>
  <c r="X197" i="15"/>
  <c r="X199" i="15"/>
  <c r="X200" i="15"/>
  <c r="X201" i="15"/>
  <c r="X203" i="15"/>
  <c r="X204" i="15"/>
  <c r="X205" i="15"/>
  <c r="X207" i="15"/>
  <c r="X211" i="15"/>
  <c r="X212" i="15"/>
  <c r="X213" i="15"/>
  <c r="X215" i="15"/>
  <c r="X216" i="15"/>
  <c r="X217" i="15"/>
  <c r="X219" i="15"/>
  <c r="X220" i="15"/>
  <c r="X221" i="15"/>
  <c r="X223" i="15"/>
  <c r="X224" i="15"/>
  <c r="X225" i="15"/>
  <c r="X227" i="15"/>
  <c r="X228" i="15"/>
  <c r="X229" i="15"/>
  <c r="X231" i="15"/>
  <c r="X255" i="15"/>
  <c r="X308" i="15"/>
  <c r="X309" i="15"/>
  <c r="X310" i="15"/>
  <c r="X312" i="15"/>
  <c r="X313" i="15"/>
  <c r="X314" i="15"/>
  <c r="X316" i="15"/>
  <c r="X317" i="15"/>
  <c r="X318" i="15"/>
  <c r="X320" i="15"/>
  <c r="X321" i="15"/>
  <c r="X322" i="15"/>
  <c r="X324" i="15"/>
  <c r="X325" i="15"/>
  <c r="X326" i="15"/>
  <c r="X328" i="15"/>
  <c r="X332" i="15"/>
  <c r="X333" i="15"/>
  <c r="X334" i="15"/>
  <c r="X336" i="15"/>
  <c r="X337" i="15"/>
  <c r="X338" i="15"/>
  <c r="X340" i="15"/>
  <c r="X341" i="15"/>
  <c r="X342" i="15"/>
  <c r="X344" i="15"/>
  <c r="X345" i="15"/>
  <c r="X346" i="15"/>
  <c r="X348" i="15"/>
  <c r="X349" i="15"/>
  <c r="X350" i="15"/>
  <c r="X352" i="15"/>
  <c r="X376" i="15"/>
  <c r="X380" i="15"/>
  <c r="X381" i="15"/>
  <c r="X382" i="15"/>
  <c r="X384" i="15"/>
  <c r="X385" i="15"/>
  <c r="X386" i="15"/>
  <c r="X388" i="15"/>
  <c r="X389" i="15"/>
  <c r="X390" i="15"/>
  <c r="X392" i="15"/>
  <c r="X393" i="15"/>
  <c r="X394" i="15"/>
  <c r="X396" i="15"/>
  <c r="X397" i="15"/>
  <c r="X398" i="15"/>
  <c r="X400" i="15"/>
  <c r="X424" i="15"/>
  <c r="X428" i="15"/>
  <c r="X429" i="15"/>
  <c r="X430" i="15"/>
  <c r="X432" i="15"/>
  <c r="X433" i="15"/>
  <c r="X434" i="15"/>
  <c r="X436" i="15"/>
  <c r="X437" i="15"/>
  <c r="X438" i="15"/>
  <c r="X440" i="15"/>
  <c r="X441" i="15"/>
  <c r="X442" i="15"/>
  <c r="X444" i="15"/>
  <c r="X445" i="15"/>
  <c r="X446" i="15"/>
  <c r="X448" i="15"/>
  <c r="X472" i="15"/>
  <c r="X476" i="15"/>
  <c r="X477" i="15"/>
  <c r="X478" i="15"/>
  <c r="X480" i="15"/>
  <c r="X481" i="15"/>
  <c r="X482" i="15"/>
  <c r="X484" i="15"/>
  <c r="X485" i="15"/>
  <c r="X486" i="15"/>
  <c r="X488" i="15"/>
  <c r="X489" i="15"/>
  <c r="X490" i="15"/>
  <c r="X492" i="15"/>
  <c r="X493" i="15"/>
  <c r="X494" i="15"/>
  <c r="X496" i="15"/>
  <c r="X520" i="15"/>
  <c r="X524" i="15"/>
  <c r="X525" i="15"/>
  <c r="X526" i="15"/>
  <c r="X528" i="15"/>
  <c r="X529" i="15"/>
  <c r="X530" i="15"/>
  <c r="X532" i="15"/>
  <c r="X533" i="15"/>
  <c r="X534" i="15"/>
  <c r="X536" i="15"/>
  <c r="X537" i="15"/>
  <c r="X538" i="15"/>
  <c r="X540" i="15"/>
  <c r="X541" i="15"/>
  <c r="X542" i="15"/>
  <c r="X544" i="15"/>
  <c r="X568" i="15"/>
  <c r="X573" i="15"/>
  <c r="X574" i="15"/>
  <c r="X575" i="15"/>
  <c r="X577" i="15"/>
  <c r="X578" i="15"/>
  <c r="X579" i="15"/>
  <c r="X581" i="15"/>
  <c r="X582" i="15"/>
  <c r="X583" i="15"/>
  <c r="X585" i="15"/>
  <c r="X586" i="15"/>
  <c r="X587" i="15"/>
  <c r="X589" i="15"/>
  <c r="X590" i="15"/>
  <c r="X591" i="15"/>
  <c r="X593" i="15"/>
  <c r="X597" i="15"/>
  <c r="X598" i="15"/>
  <c r="X599" i="15"/>
  <c r="X601" i="15"/>
  <c r="X602" i="15"/>
  <c r="X603" i="15"/>
  <c r="X605" i="15"/>
  <c r="X606" i="15"/>
  <c r="X607" i="15"/>
  <c r="X609" i="15"/>
  <c r="X610" i="15"/>
  <c r="X611" i="15"/>
  <c r="X613" i="15"/>
  <c r="X614" i="15"/>
  <c r="X615" i="15"/>
  <c r="X617" i="15"/>
  <c r="X621" i="15"/>
  <c r="X622" i="15"/>
  <c r="X623" i="15"/>
  <c r="X625" i="15"/>
  <c r="X626" i="15"/>
  <c r="X627" i="15"/>
  <c r="X629" i="15"/>
  <c r="X630" i="15"/>
  <c r="X631" i="15"/>
  <c r="X633" i="15"/>
  <c r="X634" i="15"/>
  <c r="X635" i="15"/>
  <c r="X637" i="15"/>
  <c r="X638" i="15"/>
  <c r="X639" i="15"/>
  <c r="X641" i="15"/>
  <c r="X645" i="15"/>
  <c r="X646" i="15"/>
  <c r="X647" i="15"/>
  <c r="X649" i="15"/>
  <c r="X650" i="15"/>
  <c r="X651" i="15"/>
  <c r="X653" i="15"/>
  <c r="X654" i="15"/>
  <c r="X655" i="15"/>
  <c r="X657" i="15"/>
  <c r="X658" i="15"/>
  <c r="X659" i="15"/>
  <c r="X661" i="15"/>
  <c r="X662" i="15"/>
  <c r="X663" i="15"/>
  <c r="X665" i="15"/>
  <c r="X669" i="15"/>
  <c r="X670" i="15"/>
  <c r="X671" i="15"/>
  <c r="X673" i="15"/>
  <c r="X674" i="15"/>
  <c r="X675" i="15"/>
  <c r="X677" i="15"/>
  <c r="X678" i="15"/>
  <c r="X679" i="15"/>
  <c r="X681" i="15"/>
  <c r="X682" i="15"/>
  <c r="X683" i="15"/>
  <c r="X685" i="15"/>
  <c r="X686" i="15"/>
  <c r="X687" i="15"/>
  <c r="X689" i="15"/>
  <c r="X693" i="15"/>
  <c r="X694" i="15"/>
  <c r="X695" i="15"/>
  <c r="X697" i="15"/>
  <c r="X698" i="15"/>
  <c r="X699" i="15"/>
  <c r="X701" i="15"/>
  <c r="X702" i="15"/>
  <c r="X703" i="15"/>
  <c r="X705" i="15"/>
  <c r="X706" i="15"/>
  <c r="X707" i="15"/>
  <c r="X709" i="15"/>
  <c r="X710" i="15"/>
  <c r="X711" i="15"/>
  <c r="X713" i="15"/>
  <c r="X717" i="15"/>
  <c r="X718" i="15"/>
  <c r="X719" i="15"/>
  <c r="X721" i="15"/>
  <c r="X722" i="15"/>
  <c r="X723" i="15"/>
  <c r="X725" i="15"/>
  <c r="X726" i="15"/>
  <c r="X727" i="15"/>
  <c r="X729" i="15"/>
  <c r="X730" i="15"/>
  <c r="X731" i="15"/>
  <c r="X733" i="15"/>
  <c r="X734" i="15"/>
  <c r="X735" i="15"/>
  <c r="X737" i="15"/>
  <c r="X801" i="15"/>
  <c r="X825" i="15"/>
  <c r="X849" i="15"/>
  <c r="X853" i="15"/>
  <c r="X854" i="15"/>
  <c r="X855" i="15"/>
  <c r="X856" i="15"/>
  <c r="X857" i="15"/>
  <c r="X858" i="15"/>
  <c r="X860" i="15"/>
  <c r="X861" i="15"/>
  <c r="X885" i="15"/>
  <c r="X912" i="15"/>
  <c r="X919" i="15"/>
  <c r="X920" i="15"/>
  <c r="X921" i="15"/>
  <c r="X923" i="15"/>
  <c r="X924" i="15"/>
  <c r="X925" i="15"/>
  <c r="X927" i="15"/>
  <c r="X928" i="15"/>
  <c r="X929" i="15"/>
  <c r="X931" i="15"/>
  <c r="X932" i="15"/>
  <c r="X933" i="15"/>
  <c r="X935" i="15"/>
  <c r="X936" i="15"/>
  <c r="X937" i="15"/>
  <c r="X939" i="15"/>
  <c r="X943" i="15"/>
  <c r="X944" i="15"/>
  <c r="X945" i="15"/>
  <c r="X947" i="15"/>
  <c r="X948" i="15"/>
  <c r="X949" i="15"/>
  <c r="X951" i="15"/>
  <c r="X952" i="15"/>
  <c r="X953" i="15"/>
  <c r="X955" i="15"/>
  <c r="X956" i="15"/>
  <c r="X957" i="15"/>
  <c r="X959" i="15"/>
  <c r="X960" i="15"/>
  <c r="X961" i="15"/>
  <c r="X963" i="15"/>
  <c r="X987" i="15"/>
  <c r="X991" i="15"/>
  <c r="X992" i="15"/>
  <c r="X993" i="15"/>
  <c r="X995" i="15"/>
  <c r="X996" i="15"/>
  <c r="X997" i="15"/>
  <c r="X999" i="15"/>
  <c r="X1000" i="15"/>
  <c r="X1001" i="15"/>
  <c r="X1003" i="15"/>
  <c r="X1004" i="15"/>
  <c r="X1005" i="15"/>
  <c r="X1007" i="15"/>
  <c r="X1008" i="15"/>
  <c r="X1009" i="15"/>
  <c r="X1011" i="15"/>
  <c r="X1035" i="15"/>
  <c r="X1039" i="15"/>
  <c r="X1040" i="15"/>
  <c r="X1041" i="15"/>
  <c r="X1043" i="15"/>
  <c r="X1044" i="15"/>
  <c r="X1045" i="15"/>
  <c r="X1047" i="15"/>
  <c r="X1048" i="15"/>
  <c r="X1049" i="15"/>
  <c r="X1051" i="15"/>
  <c r="X1052" i="15"/>
  <c r="X1053" i="15"/>
  <c r="X1055" i="15"/>
  <c r="X1056" i="15"/>
  <c r="X1057" i="15"/>
  <c r="X1059" i="15"/>
  <c r="X1083" i="15"/>
  <c r="X1087" i="15"/>
  <c r="X1088" i="15"/>
  <c r="X1089" i="15"/>
  <c r="X1091" i="15"/>
  <c r="X1092" i="15"/>
  <c r="X1093" i="15"/>
  <c r="X1095" i="15"/>
  <c r="X1096" i="15"/>
  <c r="X1097" i="15"/>
  <c r="X1099" i="15"/>
  <c r="X1100" i="15"/>
  <c r="X1101" i="15"/>
  <c r="X1103" i="15"/>
  <c r="X1104" i="15"/>
  <c r="X1105" i="15"/>
  <c r="X1107" i="15"/>
  <c r="X1131" i="15"/>
  <c r="X1135" i="15"/>
  <c r="X1136" i="15"/>
  <c r="X1137" i="15"/>
  <c r="X1139" i="15"/>
  <c r="X1140" i="15"/>
  <c r="X1141" i="15"/>
  <c r="X1143" i="15"/>
  <c r="X1144" i="15"/>
  <c r="X1145" i="15"/>
  <c r="X1147" i="15"/>
  <c r="X1148" i="15"/>
  <c r="X1149" i="15"/>
  <c r="X1151" i="15"/>
  <c r="X1152" i="15"/>
  <c r="X1153" i="15"/>
  <c r="X1155" i="15"/>
  <c r="X1179" i="15"/>
  <c r="X1183" i="15"/>
  <c r="X1184" i="15"/>
  <c r="X1185" i="15"/>
  <c r="X1187" i="15"/>
  <c r="X1188" i="15"/>
  <c r="X1189" i="15"/>
  <c r="X1191" i="15"/>
  <c r="X1192" i="15"/>
  <c r="X1193" i="15"/>
  <c r="X1195" i="15"/>
  <c r="X1196" i="15"/>
  <c r="X1197" i="15"/>
  <c r="X1199" i="15"/>
  <c r="X1200" i="15"/>
  <c r="X1201" i="15"/>
  <c r="X1203" i="15"/>
  <c r="X1227" i="15"/>
  <c r="X1231" i="15"/>
  <c r="X1232" i="15"/>
  <c r="X1233" i="15"/>
  <c r="X1234" i="15"/>
  <c r="X1236" i="15"/>
  <c r="X1237" i="15"/>
  <c r="X1261" i="15"/>
  <c r="X1285" i="15"/>
  <c r="X1289" i="15"/>
  <c r="X1290" i="15"/>
  <c r="X1291" i="15"/>
  <c r="X1293" i="15"/>
  <c r="X1294" i="15"/>
  <c r="X1295" i="15"/>
  <c r="X1297" i="15"/>
  <c r="X1298" i="15"/>
  <c r="X1299" i="15"/>
  <c r="X1301" i="15"/>
  <c r="X1302" i="15"/>
  <c r="X1303" i="15"/>
  <c r="X1305" i="15"/>
  <c r="X1306" i="15"/>
  <c r="X1307" i="15"/>
  <c r="X1309" i="15"/>
  <c r="X1313" i="15"/>
  <c r="X1314" i="15"/>
  <c r="X1315" i="15"/>
  <c r="X1317" i="15"/>
  <c r="X1318" i="15"/>
  <c r="X1319" i="15"/>
  <c r="X1321" i="15"/>
  <c r="X1322" i="15"/>
  <c r="X1323" i="15"/>
  <c r="X1325" i="15"/>
  <c r="X1326" i="15"/>
  <c r="X1327" i="15"/>
  <c r="X1329" i="15"/>
  <c r="X1330" i="15"/>
  <c r="X1331" i="15"/>
  <c r="X1333" i="15"/>
  <c r="X1337" i="15"/>
  <c r="X1338" i="15"/>
  <c r="X1339" i="15"/>
  <c r="X1341" i="15"/>
  <c r="X1342" i="15"/>
  <c r="X1343" i="15"/>
  <c r="X1345" i="15"/>
  <c r="X1346" i="15"/>
  <c r="X1347" i="15"/>
  <c r="X1349" i="15"/>
  <c r="X1350" i="15"/>
  <c r="X1351" i="15"/>
  <c r="X1353" i="15"/>
  <c r="X1354" i="15"/>
  <c r="X1355" i="15"/>
  <c r="X1357" i="15"/>
  <c r="X1361" i="15"/>
  <c r="X1362" i="15"/>
  <c r="X1363" i="15"/>
  <c r="X1365" i="15"/>
  <c r="X1366" i="15"/>
  <c r="X1367" i="15"/>
  <c r="X1369" i="15"/>
  <c r="X1370" i="15"/>
  <c r="X1371" i="15"/>
  <c r="X1373" i="15"/>
  <c r="X1374" i="15"/>
  <c r="X1375" i="15"/>
  <c r="X1377" i="15"/>
  <c r="X1378" i="15"/>
  <c r="X1379" i="15"/>
  <c r="X1381" i="15"/>
  <c r="X1405" i="15"/>
  <c r="X1431" i="15"/>
  <c r="X1438" i="15"/>
  <c r="X1439" i="15"/>
  <c r="X1440" i="15"/>
  <c r="X1442" i="15"/>
  <c r="X1443" i="15"/>
  <c r="X1444" i="15"/>
  <c r="X1446" i="15"/>
  <c r="X1447" i="15"/>
  <c r="X1448" i="15"/>
  <c r="X1450" i="15"/>
  <c r="X1451" i="15"/>
  <c r="X1452" i="15"/>
  <c r="X1454" i="15"/>
  <c r="X1455" i="15"/>
  <c r="X1456" i="15"/>
  <c r="X1458" i="15"/>
  <c r="X1465" i="15"/>
  <c r="X1466" i="15"/>
  <c r="X1467" i="15"/>
  <c r="X1469" i="15"/>
  <c r="X1470" i="15"/>
  <c r="X1471" i="15"/>
  <c r="X1473" i="15"/>
  <c r="X1474" i="15"/>
  <c r="X1475" i="15"/>
  <c r="X1477" i="15"/>
  <c r="X1478" i="15"/>
  <c r="X1479" i="15"/>
  <c r="X1481" i="15"/>
  <c r="X1482" i="15"/>
  <c r="X1483" i="15"/>
  <c r="X1485" i="15"/>
  <c r="X1489" i="15"/>
  <c r="X1490" i="15"/>
  <c r="X1491" i="15"/>
  <c r="X1493" i="15"/>
  <c r="X1494" i="15"/>
  <c r="X1495" i="15"/>
  <c r="X1497" i="15"/>
  <c r="X1498" i="15"/>
  <c r="X1499" i="15"/>
  <c r="X1501" i="15"/>
  <c r="X1502" i="15"/>
  <c r="X1503" i="15"/>
  <c r="X1505" i="15"/>
  <c r="X1506" i="15"/>
  <c r="X1507" i="15"/>
  <c r="X1509" i="15"/>
  <c r="X1513" i="15"/>
  <c r="X1514" i="15"/>
  <c r="X1515" i="15"/>
  <c r="X1517" i="15"/>
  <c r="X1518" i="15"/>
  <c r="X1519" i="15"/>
  <c r="X1521" i="15"/>
  <c r="X1522" i="15"/>
  <c r="X1523" i="15"/>
  <c r="X1525" i="15"/>
  <c r="X1526" i="15"/>
  <c r="X1527" i="15"/>
  <c r="X1529" i="15"/>
  <c r="X1530" i="15"/>
  <c r="X1531" i="15"/>
  <c r="X1533" i="15"/>
  <c r="X1538" i="15"/>
  <c r="X1539" i="15"/>
  <c r="X1540" i="15"/>
  <c r="X1541" i="15"/>
  <c r="X1542" i="15"/>
  <c r="X1544" i="15"/>
  <c r="X1545" i="15"/>
  <c r="X1546" i="15"/>
  <c r="X1547" i="15"/>
  <c r="X1551" i="15"/>
  <c r="X1552" i="15"/>
  <c r="X1553" i="15"/>
  <c r="X1554" i="15"/>
  <c r="Y135" i="15"/>
  <c r="Y183" i="15"/>
  <c r="Y260" i="15"/>
  <c r="Y261" i="15"/>
  <c r="Y262" i="15"/>
  <c r="Y264" i="15"/>
  <c r="Y265" i="15"/>
  <c r="Y266" i="15"/>
  <c r="Y268" i="15"/>
  <c r="Y269" i="15"/>
  <c r="Y270" i="15"/>
  <c r="Y272" i="15"/>
  <c r="Y273" i="15"/>
  <c r="Y274" i="15"/>
  <c r="Y276" i="15"/>
  <c r="Y277" i="15"/>
  <c r="Y278" i="15"/>
  <c r="Y280" i="15"/>
  <c r="Y284" i="15"/>
  <c r="Y285" i="15"/>
  <c r="Y286" i="15"/>
  <c r="Y288" i="15"/>
  <c r="Y289" i="15"/>
  <c r="Y290" i="15"/>
  <c r="Y292" i="15"/>
  <c r="Y293" i="15"/>
  <c r="Y294" i="15"/>
  <c r="Y296" i="15"/>
  <c r="Y297" i="15"/>
  <c r="Y298" i="15"/>
  <c r="Y300" i="15"/>
  <c r="Y301" i="15"/>
  <c r="Y302" i="15"/>
  <c r="Y304" i="15"/>
  <c r="Y10" i="15"/>
  <c r="Y14" i="15"/>
  <c r="Y15" i="15"/>
  <c r="Y39" i="15"/>
  <c r="Y43" i="15"/>
  <c r="Y44" i="15"/>
  <c r="Y45" i="15"/>
  <c r="Y47" i="15"/>
  <c r="Y48" i="15"/>
  <c r="Y49" i="15"/>
  <c r="Y51" i="15"/>
  <c r="Y52" i="15"/>
  <c r="Y53" i="15"/>
  <c r="Y55" i="15"/>
  <c r="Y56" i="15"/>
  <c r="Y57" i="15"/>
  <c r="Y59" i="15"/>
  <c r="Y60" i="15"/>
  <c r="Y61" i="15"/>
  <c r="Y63" i="15"/>
  <c r="Y87" i="15"/>
  <c r="Y111" i="15"/>
  <c r="Y159" i="15"/>
  <c r="Y187" i="15"/>
  <c r="Y188" i="15"/>
  <c r="Y189" i="15"/>
  <c r="Y191" i="15"/>
  <c r="Y192" i="15"/>
  <c r="Y193" i="15"/>
  <c r="Y195" i="15"/>
  <c r="Y196" i="15"/>
  <c r="Y197" i="15"/>
  <c r="Y199" i="15"/>
  <c r="Y200" i="15"/>
  <c r="Y201" i="15"/>
  <c r="Y203" i="15"/>
  <c r="Y204" i="15"/>
  <c r="Y205" i="15"/>
  <c r="Y207" i="15"/>
  <c r="Y211" i="15"/>
  <c r="Y212" i="15"/>
  <c r="Y213" i="15"/>
  <c r="Y215" i="15"/>
  <c r="Y216" i="15"/>
  <c r="Y217" i="15"/>
  <c r="Y219" i="15"/>
  <c r="Y220" i="15"/>
  <c r="Y221" i="15"/>
  <c r="Y223" i="15"/>
  <c r="Y224" i="15"/>
  <c r="Y225" i="15"/>
  <c r="Y227" i="15"/>
  <c r="Y228" i="15"/>
  <c r="Y229" i="15"/>
  <c r="Y231" i="15"/>
  <c r="Y255" i="15"/>
  <c r="Y308" i="15"/>
  <c r="Y309" i="15"/>
  <c r="Y310" i="15"/>
  <c r="Y312" i="15"/>
  <c r="Y313" i="15"/>
  <c r="Y314" i="15"/>
  <c r="Y316" i="15"/>
  <c r="Y317" i="15"/>
  <c r="Y318" i="15"/>
  <c r="Y320" i="15"/>
  <c r="Y321" i="15"/>
  <c r="Y322" i="15"/>
  <c r="Y324" i="15"/>
  <c r="Y325" i="15"/>
  <c r="Y326" i="15"/>
  <c r="Y328" i="15"/>
  <c r="Y332" i="15"/>
  <c r="Y333" i="15"/>
  <c r="Y334" i="15"/>
  <c r="Y336" i="15"/>
  <c r="Y337" i="15"/>
  <c r="Y338" i="15"/>
  <c r="Y340" i="15"/>
  <c r="Y341" i="15"/>
  <c r="Y342" i="15"/>
  <c r="Y344" i="15"/>
  <c r="Y345" i="15"/>
  <c r="Y346" i="15"/>
  <c r="Y348" i="15"/>
  <c r="Y349" i="15"/>
  <c r="Y350" i="15"/>
  <c r="Y352" i="15"/>
  <c r="Y376" i="15"/>
  <c r="Y380" i="15"/>
  <c r="Y381" i="15"/>
  <c r="Y382" i="15"/>
  <c r="Y384" i="15"/>
  <c r="Y385" i="15"/>
  <c r="Y386" i="15"/>
  <c r="Y388" i="15"/>
  <c r="Y389" i="15"/>
  <c r="Y390" i="15"/>
  <c r="Y392" i="15"/>
  <c r="Y393" i="15"/>
  <c r="Y394" i="15"/>
  <c r="Y396" i="15"/>
  <c r="Y397" i="15"/>
  <c r="Y398" i="15"/>
  <c r="Y400" i="15"/>
  <c r="Y424" i="15"/>
  <c r="Y428" i="15"/>
  <c r="Y429" i="15"/>
  <c r="Y430" i="15"/>
  <c r="Y432" i="15"/>
  <c r="Y433" i="15"/>
  <c r="Y434" i="15"/>
  <c r="Y436" i="15"/>
  <c r="Y437" i="15"/>
  <c r="Y438" i="15"/>
  <c r="Y440" i="15"/>
  <c r="Y441" i="15"/>
  <c r="Y442" i="15"/>
  <c r="Y444" i="15"/>
  <c r="Y445" i="15"/>
  <c r="Y446" i="15"/>
  <c r="Y448" i="15"/>
  <c r="Y472" i="15"/>
  <c r="Y476" i="15"/>
  <c r="Y477" i="15"/>
  <c r="Y478" i="15"/>
  <c r="Y480" i="15"/>
  <c r="Y481" i="15"/>
  <c r="Y482" i="15"/>
  <c r="Y484" i="15"/>
  <c r="Y485" i="15"/>
  <c r="Y486" i="15"/>
  <c r="Y488" i="15"/>
  <c r="Y489" i="15"/>
  <c r="Y490" i="15"/>
  <c r="Y492" i="15"/>
  <c r="Y493" i="15"/>
  <c r="Y494" i="15"/>
  <c r="Y496" i="15"/>
  <c r="Y520" i="15"/>
  <c r="Y524" i="15"/>
  <c r="Y525" i="15"/>
  <c r="Y526" i="15"/>
  <c r="Y528" i="15"/>
  <c r="Y529" i="15"/>
  <c r="Y530" i="15"/>
  <c r="Y532" i="15"/>
  <c r="Y533" i="15"/>
  <c r="Y534" i="15"/>
  <c r="Y536" i="15"/>
  <c r="Y537" i="15"/>
  <c r="Y538" i="15"/>
  <c r="Y540" i="15"/>
  <c r="Y541" i="15"/>
  <c r="Y542" i="15"/>
  <c r="Y544" i="15"/>
  <c r="Y568" i="15"/>
  <c r="Y573" i="15"/>
  <c r="Y574" i="15"/>
  <c r="Y575" i="15"/>
  <c r="Y577" i="15"/>
  <c r="Y578" i="15"/>
  <c r="Y579" i="15"/>
  <c r="Y581" i="15"/>
  <c r="Y582" i="15"/>
  <c r="Y583" i="15"/>
  <c r="Y585" i="15"/>
  <c r="Y586" i="15"/>
  <c r="Y587" i="15"/>
  <c r="Y589" i="15"/>
  <c r="Y590" i="15"/>
  <c r="Y591" i="15"/>
  <c r="Y593" i="15"/>
  <c r="Y597" i="15"/>
  <c r="Y598" i="15"/>
  <c r="Y599" i="15"/>
  <c r="Y601" i="15"/>
  <c r="Y602" i="15"/>
  <c r="Y603" i="15"/>
  <c r="Y605" i="15"/>
  <c r="Y606" i="15"/>
  <c r="Y607" i="15"/>
  <c r="Y609" i="15"/>
  <c r="Y610" i="15"/>
  <c r="Y611" i="15"/>
  <c r="Y613" i="15"/>
  <c r="Y614" i="15"/>
  <c r="Y615" i="15"/>
  <c r="Y617" i="15"/>
  <c r="Y621" i="15"/>
  <c r="Y622" i="15"/>
  <c r="Y623" i="15"/>
  <c r="Y625" i="15"/>
  <c r="Y626" i="15"/>
  <c r="Y627" i="15"/>
  <c r="Y629" i="15"/>
  <c r="Y630" i="15"/>
  <c r="Y631" i="15"/>
  <c r="Y633" i="15"/>
  <c r="Y634" i="15"/>
  <c r="Y635" i="15"/>
  <c r="Y637" i="15"/>
  <c r="Y638" i="15"/>
  <c r="Y639" i="15"/>
  <c r="Y641" i="15"/>
  <c r="Y645" i="15"/>
  <c r="Y646" i="15"/>
  <c r="Y647" i="15"/>
  <c r="Y649" i="15"/>
  <c r="Y650" i="15"/>
  <c r="Y651" i="15"/>
  <c r="Y653" i="15"/>
  <c r="Y654" i="15"/>
  <c r="Y655" i="15"/>
  <c r="Y657" i="15"/>
  <c r="Y658" i="15"/>
  <c r="Y659" i="15"/>
  <c r="Y661" i="15"/>
  <c r="Y662" i="15"/>
  <c r="Y663" i="15"/>
  <c r="Y665" i="15"/>
  <c r="Y669" i="15"/>
  <c r="Y670" i="15"/>
  <c r="Y671" i="15"/>
  <c r="Y673" i="15"/>
  <c r="Y674" i="15"/>
  <c r="Y675" i="15"/>
  <c r="Y677" i="15"/>
  <c r="Y678" i="15"/>
  <c r="Y679" i="15"/>
  <c r="Y681" i="15"/>
  <c r="Y682" i="15"/>
  <c r="Y683" i="15"/>
  <c r="Y685" i="15"/>
  <c r="Y686" i="15"/>
  <c r="Y687" i="15"/>
  <c r="Y689" i="15"/>
  <c r="Y693" i="15"/>
  <c r="Y694" i="15"/>
  <c r="Y695" i="15"/>
  <c r="Y697" i="15"/>
  <c r="Y698" i="15"/>
  <c r="Y699" i="15"/>
  <c r="Y701" i="15"/>
  <c r="Y702" i="15"/>
  <c r="Y703" i="15"/>
  <c r="Y705" i="15"/>
  <c r="Y706" i="15"/>
  <c r="Y707" i="15"/>
  <c r="Y709" i="15"/>
  <c r="Y710" i="15"/>
  <c r="Y711" i="15"/>
  <c r="Y713" i="15"/>
  <c r="Y717" i="15"/>
  <c r="Y718" i="15"/>
  <c r="Y719" i="15"/>
  <c r="Y721" i="15"/>
  <c r="Y722" i="15"/>
  <c r="Y723" i="15"/>
  <c r="Y725" i="15"/>
  <c r="Y726" i="15"/>
  <c r="Y727" i="15"/>
  <c r="Y729" i="15"/>
  <c r="Y730" i="15"/>
  <c r="Y731" i="15"/>
  <c r="Y733" i="15"/>
  <c r="Y734" i="15"/>
  <c r="Y735" i="15"/>
  <c r="Y737" i="15"/>
  <c r="Y801" i="15"/>
  <c r="Y825" i="15"/>
  <c r="Y849" i="15"/>
  <c r="Y853" i="15"/>
  <c r="Y854" i="15"/>
  <c r="Y855" i="15"/>
  <c r="Y856" i="15"/>
  <c r="Y857" i="15"/>
  <c r="Y858" i="15"/>
  <c r="Y860" i="15"/>
  <c r="Y861" i="15"/>
  <c r="Y885" i="15"/>
  <c r="Y912" i="15"/>
  <c r="Y919" i="15"/>
  <c r="Y920" i="15"/>
  <c r="Y921" i="15"/>
  <c r="Y923" i="15"/>
  <c r="Y924" i="15"/>
  <c r="Y925" i="15"/>
  <c r="Y927" i="15"/>
  <c r="Y928" i="15"/>
  <c r="Y929" i="15"/>
  <c r="Y931" i="15"/>
  <c r="Y932" i="15"/>
  <c r="Y933" i="15"/>
  <c r="Y935" i="15"/>
  <c r="Y936" i="15"/>
  <c r="Y937" i="15"/>
  <c r="Y939" i="15"/>
  <c r="Y943" i="15"/>
  <c r="Y944" i="15"/>
  <c r="Y945" i="15"/>
  <c r="Y947" i="15"/>
  <c r="Y948" i="15"/>
  <c r="Y949" i="15"/>
  <c r="Y951" i="15"/>
  <c r="Y952" i="15"/>
  <c r="Y953" i="15"/>
  <c r="Y955" i="15"/>
  <c r="Y956" i="15"/>
  <c r="Y957" i="15"/>
  <c r="Y959" i="15"/>
  <c r="Y960" i="15"/>
  <c r="Y961" i="15"/>
  <c r="Y963" i="15"/>
  <c r="Y987" i="15"/>
  <c r="Y991" i="15"/>
  <c r="Y992" i="15"/>
  <c r="Y993" i="15"/>
  <c r="Y995" i="15"/>
  <c r="Y996" i="15"/>
  <c r="Y997" i="15"/>
  <c r="Y999" i="15"/>
  <c r="Y1000" i="15"/>
  <c r="Y1001" i="15"/>
  <c r="Y1003" i="15"/>
  <c r="Y1004" i="15"/>
  <c r="Y1005" i="15"/>
  <c r="Y1007" i="15"/>
  <c r="Y1008" i="15"/>
  <c r="Y1009" i="15"/>
  <c r="Y1011" i="15"/>
  <c r="Y1035" i="15"/>
  <c r="Y1039" i="15"/>
  <c r="Y1040" i="15"/>
  <c r="Y1041" i="15"/>
  <c r="Y1043" i="15"/>
  <c r="Y1044" i="15"/>
  <c r="Y1045" i="15"/>
  <c r="Y1047" i="15"/>
  <c r="Y1048" i="15"/>
  <c r="Y1049" i="15"/>
  <c r="Y1051" i="15"/>
  <c r="Y1052" i="15"/>
  <c r="Y1053" i="15"/>
  <c r="Y1055" i="15"/>
  <c r="Y1056" i="15"/>
  <c r="Y1057" i="15"/>
  <c r="Y1059" i="15"/>
  <c r="Y1083" i="15"/>
  <c r="Y1087" i="15"/>
  <c r="Y1088" i="15"/>
  <c r="Y1089" i="15"/>
  <c r="Y1091" i="15"/>
  <c r="Y1092" i="15"/>
  <c r="Y1093" i="15"/>
  <c r="Y1095" i="15"/>
  <c r="Y1096" i="15"/>
  <c r="Y1097" i="15"/>
  <c r="Y1099" i="15"/>
  <c r="Y1100" i="15"/>
  <c r="Y1101" i="15"/>
  <c r="Y1103" i="15"/>
  <c r="Y1104" i="15"/>
  <c r="Y1105" i="15"/>
  <c r="Y1107" i="15"/>
  <c r="Y1131" i="15"/>
  <c r="Y1135" i="15"/>
  <c r="Y1136" i="15"/>
  <c r="Y1137" i="15"/>
  <c r="Y1139" i="15"/>
  <c r="Y1140" i="15"/>
  <c r="Y1141" i="15"/>
  <c r="Y1143" i="15"/>
  <c r="Y1144" i="15"/>
  <c r="Y1145" i="15"/>
  <c r="Y1147" i="15"/>
  <c r="Y1148" i="15"/>
  <c r="Y1149" i="15"/>
  <c r="Y1151" i="15"/>
  <c r="Y1152" i="15"/>
  <c r="Y1153" i="15"/>
  <c r="Y1155" i="15"/>
  <c r="Y1179" i="15"/>
  <c r="Y1183" i="15"/>
  <c r="Y1184" i="15"/>
  <c r="Y1185" i="15"/>
  <c r="Y1187" i="15"/>
  <c r="Y1188" i="15"/>
  <c r="Y1189" i="15"/>
  <c r="Y1191" i="15"/>
  <c r="Y1192" i="15"/>
  <c r="Y1193" i="15"/>
  <c r="Y1195" i="15"/>
  <c r="Y1196" i="15"/>
  <c r="Y1197" i="15"/>
  <c r="Y1199" i="15"/>
  <c r="Y1200" i="15"/>
  <c r="Y1201" i="15"/>
  <c r="Y1203" i="15"/>
  <c r="Y1227" i="15"/>
  <c r="Y1231" i="15"/>
  <c r="Y1232" i="15"/>
  <c r="Y1233" i="15"/>
  <c r="Y1234" i="15"/>
  <c r="Y1236" i="15"/>
  <c r="Y1237" i="15"/>
  <c r="Y1261" i="15"/>
  <c r="Y1285" i="15"/>
  <c r="Y1289" i="15"/>
  <c r="Y1290" i="15"/>
  <c r="Y1291" i="15"/>
  <c r="Y1293" i="15"/>
  <c r="Y1294" i="15"/>
  <c r="Y1295" i="15"/>
  <c r="Y1297" i="15"/>
  <c r="Y1298" i="15"/>
  <c r="Y1299" i="15"/>
  <c r="Y1301" i="15"/>
  <c r="Y1302" i="15"/>
  <c r="Y1303" i="15"/>
  <c r="Y1305" i="15"/>
  <c r="Y1306" i="15"/>
  <c r="Y1307" i="15"/>
  <c r="Y1309" i="15"/>
  <c r="Y1313" i="15"/>
  <c r="Y1314" i="15"/>
  <c r="Y1315" i="15"/>
  <c r="Y1317" i="15"/>
  <c r="Y1318" i="15"/>
  <c r="Y1319" i="15"/>
  <c r="Y1321" i="15"/>
  <c r="Y1322" i="15"/>
  <c r="Y1323" i="15"/>
  <c r="Y1325" i="15"/>
  <c r="Y1326" i="15"/>
  <c r="Y1327" i="15"/>
  <c r="Y1329" i="15"/>
  <c r="Y1330" i="15"/>
  <c r="Y1331" i="15"/>
  <c r="Y1333" i="15"/>
  <c r="Y1337" i="15"/>
  <c r="Y1338" i="15"/>
  <c r="Y1339" i="15"/>
  <c r="Y1341" i="15"/>
  <c r="Y1342" i="15"/>
  <c r="Y1343" i="15"/>
  <c r="Y1345" i="15"/>
  <c r="Y1346" i="15"/>
  <c r="Y1347" i="15"/>
  <c r="Y1349" i="15"/>
  <c r="Y1350" i="15"/>
  <c r="Y1351" i="15"/>
  <c r="Y1353" i="15"/>
  <c r="Y1354" i="15"/>
  <c r="Y1355" i="15"/>
  <c r="Y1357" i="15"/>
  <c r="Y1361" i="15"/>
  <c r="Y1362" i="15"/>
  <c r="Y1363" i="15"/>
  <c r="Y1365" i="15"/>
  <c r="Y1366" i="15"/>
  <c r="Y1367" i="15"/>
  <c r="Y1369" i="15"/>
  <c r="Y1370" i="15"/>
  <c r="Y1371" i="15"/>
  <c r="Y1373" i="15"/>
  <c r="Y1374" i="15"/>
  <c r="Y1375" i="15"/>
  <c r="Y1377" i="15"/>
  <c r="Y1378" i="15"/>
  <c r="Y1379" i="15"/>
  <c r="Y1381" i="15"/>
  <c r="Y1405" i="15"/>
  <c r="Y1431" i="15"/>
  <c r="Y1438" i="15"/>
  <c r="Y1439" i="15"/>
  <c r="Y1440" i="15"/>
  <c r="Y1442" i="15"/>
  <c r="Y1443" i="15"/>
  <c r="Y1444" i="15"/>
  <c r="Y1446" i="15"/>
  <c r="Y1447" i="15"/>
  <c r="Y1448" i="15"/>
  <c r="Y1450" i="15"/>
  <c r="Y1451" i="15"/>
  <c r="Y1452" i="15"/>
  <c r="Y1454" i="15"/>
  <c r="Y1455" i="15"/>
  <c r="Y1456" i="15"/>
  <c r="Y1458" i="15"/>
  <c r="Y1465" i="15"/>
  <c r="Y1466" i="15"/>
  <c r="Y1467" i="15"/>
  <c r="Y1469" i="15"/>
  <c r="Y1470" i="15"/>
  <c r="Y1471" i="15"/>
  <c r="Y1473" i="15"/>
  <c r="Y1474" i="15"/>
  <c r="Y1475" i="15"/>
  <c r="Y1477" i="15"/>
  <c r="Y1478" i="15"/>
  <c r="Y1479" i="15"/>
  <c r="Y1481" i="15"/>
  <c r="Y1482" i="15"/>
  <c r="Y1483" i="15"/>
  <c r="Y1485" i="15"/>
  <c r="Y1489" i="15"/>
  <c r="Y1490" i="15"/>
  <c r="Y1491" i="15"/>
  <c r="Y1493" i="15"/>
  <c r="Y1494" i="15"/>
  <c r="Y1495" i="15"/>
  <c r="Y1497" i="15"/>
  <c r="Y1498" i="15"/>
  <c r="Y1499" i="15"/>
  <c r="Y1501" i="15"/>
  <c r="Y1502" i="15"/>
  <c r="Y1503" i="15"/>
  <c r="Y1505" i="15"/>
  <c r="Y1506" i="15"/>
  <c r="Y1507" i="15"/>
  <c r="Y1509" i="15"/>
  <c r="Y1513" i="15"/>
  <c r="Y1514" i="15"/>
  <c r="Y1515" i="15"/>
  <c r="Y1517" i="15"/>
  <c r="Y1518" i="15"/>
  <c r="Y1519" i="15"/>
  <c r="Y1521" i="15"/>
  <c r="Y1522" i="15"/>
  <c r="Y1523" i="15"/>
  <c r="Y1525" i="15"/>
  <c r="Y1526" i="15"/>
  <c r="Y1527" i="15"/>
  <c r="Y1529" i="15"/>
  <c r="Y1530" i="15"/>
  <c r="Y1531" i="15"/>
  <c r="Y1533" i="15"/>
  <c r="Y1538" i="15"/>
  <c r="Y1539" i="15"/>
  <c r="Y1540" i="15"/>
  <c r="Y1541" i="15"/>
  <c r="Y1542" i="15"/>
  <c r="Y1544" i="15"/>
  <c r="Y1545" i="15"/>
  <c r="Y1546" i="15"/>
  <c r="Y1547" i="15"/>
  <c r="Y1551" i="15"/>
  <c r="Y1552" i="15"/>
  <c r="Y1553" i="15"/>
  <c r="Y1554" i="15"/>
  <c r="Z135" i="15"/>
  <c r="Z183" i="15"/>
  <c r="Z260" i="15"/>
  <c r="Z261" i="15"/>
  <c r="Z262" i="15"/>
  <c r="Z264" i="15"/>
  <c r="Z265" i="15"/>
  <c r="Z266" i="15"/>
  <c r="Z268" i="15"/>
  <c r="Z269" i="15"/>
  <c r="Z270" i="15"/>
  <c r="Z272" i="15"/>
  <c r="Z273" i="15"/>
  <c r="Z274" i="15"/>
  <c r="Z276" i="15"/>
  <c r="Z277" i="15"/>
  <c r="Z278" i="15"/>
  <c r="Z280" i="15"/>
  <c r="Z284" i="15"/>
  <c r="Z285" i="15"/>
  <c r="Z286" i="15"/>
  <c r="Z288" i="15"/>
  <c r="Z289" i="15"/>
  <c r="Z290" i="15"/>
  <c r="Z292" i="15"/>
  <c r="Z293" i="15"/>
  <c r="Z294" i="15"/>
  <c r="Z296" i="15"/>
  <c r="Z297" i="15"/>
  <c r="Z298" i="15"/>
  <c r="Z300" i="15"/>
  <c r="Z301" i="15"/>
  <c r="Z302" i="15"/>
  <c r="Z304" i="15"/>
  <c r="Z10" i="15"/>
  <c r="Z14" i="15"/>
  <c r="Z15" i="15"/>
  <c r="Z39" i="15"/>
  <c r="Z43" i="15"/>
  <c r="Z44" i="15"/>
  <c r="Z45" i="15"/>
  <c r="Z47" i="15"/>
  <c r="Z48" i="15"/>
  <c r="Z49" i="15"/>
  <c r="Z51" i="15"/>
  <c r="Z52" i="15"/>
  <c r="Z53" i="15"/>
  <c r="Z55" i="15"/>
  <c r="Z56" i="15"/>
  <c r="Z57" i="15"/>
  <c r="Z59" i="15"/>
  <c r="Z60" i="15"/>
  <c r="Z61" i="15"/>
  <c r="Z63" i="15"/>
  <c r="Z87" i="15"/>
  <c r="Z111" i="15"/>
  <c r="Z159" i="15"/>
  <c r="Z187" i="15"/>
  <c r="Z188" i="15"/>
  <c r="Z189" i="15"/>
  <c r="Z191" i="15"/>
  <c r="Z192" i="15"/>
  <c r="Z193" i="15"/>
  <c r="Z195" i="15"/>
  <c r="Z196" i="15"/>
  <c r="Z197" i="15"/>
  <c r="Z199" i="15"/>
  <c r="Z200" i="15"/>
  <c r="Z201" i="15"/>
  <c r="Z203" i="15"/>
  <c r="Z204" i="15"/>
  <c r="Z205" i="15"/>
  <c r="Z207" i="15"/>
  <c r="Z211" i="15"/>
  <c r="Z212" i="15"/>
  <c r="Z213" i="15"/>
  <c r="Z215" i="15"/>
  <c r="Z216" i="15"/>
  <c r="Z217" i="15"/>
  <c r="Z219" i="15"/>
  <c r="Z220" i="15"/>
  <c r="Z221" i="15"/>
  <c r="Z223" i="15"/>
  <c r="Z224" i="15"/>
  <c r="Z225" i="15"/>
  <c r="Z227" i="15"/>
  <c r="Z228" i="15"/>
  <c r="Z229" i="15"/>
  <c r="Z231" i="15"/>
  <c r="Z255" i="15"/>
  <c r="Z308" i="15"/>
  <c r="Z309" i="15"/>
  <c r="Z310" i="15"/>
  <c r="Z312" i="15"/>
  <c r="Z313" i="15"/>
  <c r="Z314" i="15"/>
  <c r="Z316" i="15"/>
  <c r="Z317" i="15"/>
  <c r="Z318" i="15"/>
  <c r="Z320" i="15"/>
  <c r="Z321" i="15"/>
  <c r="Z322" i="15"/>
  <c r="Z324" i="15"/>
  <c r="Z325" i="15"/>
  <c r="Z326" i="15"/>
  <c r="Z328" i="15"/>
  <c r="Z332" i="15"/>
  <c r="Z333" i="15"/>
  <c r="Z334" i="15"/>
  <c r="Z336" i="15"/>
  <c r="Z337" i="15"/>
  <c r="Z338" i="15"/>
  <c r="Z340" i="15"/>
  <c r="Z341" i="15"/>
  <c r="Z342" i="15"/>
  <c r="Z344" i="15"/>
  <c r="Z345" i="15"/>
  <c r="Z346" i="15"/>
  <c r="Z348" i="15"/>
  <c r="Z349" i="15"/>
  <c r="Z350" i="15"/>
  <c r="Z352" i="15"/>
  <c r="Z376" i="15"/>
  <c r="Z380" i="15"/>
  <c r="Z381" i="15"/>
  <c r="Z382" i="15"/>
  <c r="Z384" i="15"/>
  <c r="Z385" i="15"/>
  <c r="Z386" i="15"/>
  <c r="Z388" i="15"/>
  <c r="Z389" i="15"/>
  <c r="Z390" i="15"/>
  <c r="Z392" i="15"/>
  <c r="Z393" i="15"/>
  <c r="Z394" i="15"/>
  <c r="Z396" i="15"/>
  <c r="Z397" i="15"/>
  <c r="Z398" i="15"/>
  <c r="Z400" i="15"/>
  <c r="Z424" i="15"/>
  <c r="Z428" i="15"/>
  <c r="Z429" i="15"/>
  <c r="Z430" i="15"/>
  <c r="Z432" i="15"/>
  <c r="Z433" i="15"/>
  <c r="Z434" i="15"/>
  <c r="Z436" i="15"/>
  <c r="Z437" i="15"/>
  <c r="Z438" i="15"/>
  <c r="Z440" i="15"/>
  <c r="Z441" i="15"/>
  <c r="Z442" i="15"/>
  <c r="Z444" i="15"/>
  <c r="Z445" i="15"/>
  <c r="Z446" i="15"/>
  <c r="Z448" i="15"/>
  <c r="Z472" i="15"/>
  <c r="Z476" i="15"/>
  <c r="Z477" i="15"/>
  <c r="Z478" i="15"/>
  <c r="Z480" i="15"/>
  <c r="Z481" i="15"/>
  <c r="Z482" i="15"/>
  <c r="Z484" i="15"/>
  <c r="Z485" i="15"/>
  <c r="Z486" i="15"/>
  <c r="Z488" i="15"/>
  <c r="Z489" i="15"/>
  <c r="Z490" i="15"/>
  <c r="Z492" i="15"/>
  <c r="Z493" i="15"/>
  <c r="Z494" i="15"/>
  <c r="Z496" i="15"/>
  <c r="Z520" i="15"/>
  <c r="Z524" i="15"/>
  <c r="Z525" i="15"/>
  <c r="Z526" i="15"/>
  <c r="Z528" i="15"/>
  <c r="Z529" i="15"/>
  <c r="Z530" i="15"/>
  <c r="Z532" i="15"/>
  <c r="Z533" i="15"/>
  <c r="Z534" i="15"/>
  <c r="Z536" i="15"/>
  <c r="Z537" i="15"/>
  <c r="Z538" i="15"/>
  <c r="Z540" i="15"/>
  <c r="Z541" i="15"/>
  <c r="Z542" i="15"/>
  <c r="Z544" i="15"/>
  <c r="Z568" i="15"/>
  <c r="Z573" i="15"/>
  <c r="Z574" i="15"/>
  <c r="Z575" i="15"/>
  <c r="Z577" i="15"/>
  <c r="Z578" i="15"/>
  <c r="Z579" i="15"/>
  <c r="Z581" i="15"/>
  <c r="Z582" i="15"/>
  <c r="Z583" i="15"/>
  <c r="Z585" i="15"/>
  <c r="Z586" i="15"/>
  <c r="Z587" i="15"/>
  <c r="Z589" i="15"/>
  <c r="Z590" i="15"/>
  <c r="Z591" i="15"/>
  <c r="Z593" i="15"/>
  <c r="Z597" i="15"/>
  <c r="Z598" i="15"/>
  <c r="Z599" i="15"/>
  <c r="Z601" i="15"/>
  <c r="Z602" i="15"/>
  <c r="Z603" i="15"/>
  <c r="Z605" i="15"/>
  <c r="Z606" i="15"/>
  <c r="Z607" i="15"/>
  <c r="Z609" i="15"/>
  <c r="Z610" i="15"/>
  <c r="Z611" i="15"/>
  <c r="Z613" i="15"/>
  <c r="Z614" i="15"/>
  <c r="Z615" i="15"/>
  <c r="Z617" i="15"/>
  <c r="Z621" i="15"/>
  <c r="Z622" i="15"/>
  <c r="Z623" i="15"/>
  <c r="Z625" i="15"/>
  <c r="Z626" i="15"/>
  <c r="Z627" i="15"/>
  <c r="Z629" i="15"/>
  <c r="Z630" i="15"/>
  <c r="Z631" i="15"/>
  <c r="Z633" i="15"/>
  <c r="Z634" i="15"/>
  <c r="Z635" i="15"/>
  <c r="Z637" i="15"/>
  <c r="Z638" i="15"/>
  <c r="Z639" i="15"/>
  <c r="Z641" i="15"/>
  <c r="Z645" i="15"/>
  <c r="Z646" i="15"/>
  <c r="Z647" i="15"/>
  <c r="Z649" i="15"/>
  <c r="Z650" i="15"/>
  <c r="Z651" i="15"/>
  <c r="Z653" i="15"/>
  <c r="Z654" i="15"/>
  <c r="Z655" i="15"/>
  <c r="Z657" i="15"/>
  <c r="Z658" i="15"/>
  <c r="Z659" i="15"/>
  <c r="Z661" i="15"/>
  <c r="Z662" i="15"/>
  <c r="Z663" i="15"/>
  <c r="Z665" i="15"/>
  <c r="Z669" i="15"/>
  <c r="Z670" i="15"/>
  <c r="Z671" i="15"/>
  <c r="Z673" i="15"/>
  <c r="Z674" i="15"/>
  <c r="Z675" i="15"/>
  <c r="Z677" i="15"/>
  <c r="Z678" i="15"/>
  <c r="Z679" i="15"/>
  <c r="Z681" i="15"/>
  <c r="Z682" i="15"/>
  <c r="Z683" i="15"/>
  <c r="Z685" i="15"/>
  <c r="Z686" i="15"/>
  <c r="Z687" i="15"/>
  <c r="Z689" i="15"/>
  <c r="Z693" i="15"/>
  <c r="Z694" i="15"/>
  <c r="Z695" i="15"/>
  <c r="Z697" i="15"/>
  <c r="Z698" i="15"/>
  <c r="Z699" i="15"/>
  <c r="Z701" i="15"/>
  <c r="Z702" i="15"/>
  <c r="Z703" i="15"/>
  <c r="Z705" i="15"/>
  <c r="Z706" i="15"/>
  <c r="Z707" i="15"/>
  <c r="Z709" i="15"/>
  <c r="Z710" i="15"/>
  <c r="Z711" i="15"/>
  <c r="Z713" i="15"/>
  <c r="Z717" i="15"/>
  <c r="Z718" i="15"/>
  <c r="Z719" i="15"/>
  <c r="Z721" i="15"/>
  <c r="Z722" i="15"/>
  <c r="Z723" i="15"/>
  <c r="Z725" i="15"/>
  <c r="Z726" i="15"/>
  <c r="Z727" i="15"/>
  <c r="Z729" i="15"/>
  <c r="Z730" i="15"/>
  <c r="Z731" i="15"/>
  <c r="Z733" i="15"/>
  <c r="Z734" i="15"/>
  <c r="Z735" i="15"/>
  <c r="Z737" i="15"/>
  <c r="Z801" i="15"/>
  <c r="Z825" i="15"/>
  <c r="Z849" i="15"/>
  <c r="Z853" i="15"/>
  <c r="Z854" i="15"/>
  <c r="Z855" i="15"/>
  <c r="Z856" i="15"/>
  <c r="Z857" i="15"/>
  <c r="Z858" i="15"/>
  <c r="Z860" i="15"/>
  <c r="Z861" i="15"/>
  <c r="Z885" i="15"/>
  <c r="Z912" i="15"/>
  <c r="Z919" i="15"/>
  <c r="Z920" i="15"/>
  <c r="Z921" i="15"/>
  <c r="Z923" i="15"/>
  <c r="Z924" i="15"/>
  <c r="Z925" i="15"/>
  <c r="Z927" i="15"/>
  <c r="Z928" i="15"/>
  <c r="Z929" i="15"/>
  <c r="Z931" i="15"/>
  <c r="Z932" i="15"/>
  <c r="Z933" i="15"/>
  <c r="Z935" i="15"/>
  <c r="Z936" i="15"/>
  <c r="Z937" i="15"/>
  <c r="Z939" i="15"/>
  <c r="Z943" i="15"/>
  <c r="Z944" i="15"/>
  <c r="Z945" i="15"/>
  <c r="Z947" i="15"/>
  <c r="Z948" i="15"/>
  <c r="Z949" i="15"/>
  <c r="Z951" i="15"/>
  <c r="Z952" i="15"/>
  <c r="Z953" i="15"/>
  <c r="Z955" i="15"/>
  <c r="Z956" i="15"/>
  <c r="Z957" i="15"/>
  <c r="Z959" i="15"/>
  <c r="Z960" i="15"/>
  <c r="Z961" i="15"/>
  <c r="Z963" i="15"/>
  <c r="Z987" i="15"/>
  <c r="Z991" i="15"/>
  <c r="Z992" i="15"/>
  <c r="Z993" i="15"/>
  <c r="Z995" i="15"/>
  <c r="Z996" i="15"/>
  <c r="Z997" i="15"/>
  <c r="Z999" i="15"/>
  <c r="Z1000" i="15"/>
  <c r="Z1001" i="15"/>
  <c r="Z1003" i="15"/>
  <c r="Z1004" i="15"/>
  <c r="Z1005" i="15"/>
  <c r="Z1007" i="15"/>
  <c r="Z1008" i="15"/>
  <c r="Z1009" i="15"/>
  <c r="Z1011" i="15"/>
  <c r="Z1035" i="15"/>
  <c r="Z1039" i="15"/>
  <c r="Z1040" i="15"/>
  <c r="Z1041" i="15"/>
  <c r="Z1043" i="15"/>
  <c r="Z1044" i="15"/>
  <c r="Z1045" i="15"/>
  <c r="Z1047" i="15"/>
  <c r="Z1048" i="15"/>
  <c r="Z1049" i="15"/>
  <c r="Z1051" i="15"/>
  <c r="Z1052" i="15"/>
  <c r="Z1053" i="15"/>
  <c r="Z1055" i="15"/>
  <c r="Z1056" i="15"/>
  <c r="Z1057" i="15"/>
  <c r="Z1059" i="15"/>
  <c r="Z1083" i="15"/>
  <c r="Z1087" i="15"/>
  <c r="Z1088" i="15"/>
  <c r="Z1089" i="15"/>
  <c r="Z1091" i="15"/>
  <c r="Z1092" i="15"/>
  <c r="Z1093" i="15"/>
  <c r="Z1095" i="15"/>
  <c r="Z1096" i="15"/>
  <c r="Z1097" i="15"/>
  <c r="Z1099" i="15"/>
  <c r="Z1100" i="15"/>
  <c r="Z1101" i="15"/>
  <c r="Z1103" i="15"/>
  <c r="Z1104" i="15"/>
  <c r="Z1105" i="15"/>
  <c r="Z1107" i="15"/>
  <c r="Z1131" i="15"/>
  <c r="Z1135" i="15"/>
  <c r="Z1136" i="15"/>
  <c r="Z1137" i="15"/>
  <c r="Z1139" i="15"/>
  <c r="Z1140" i="15"/>
  <c r="Z1141" i="15"/>
  <c r="Z1143" i="15"/>
  <c r="Z1144" i="15"/>
  <c r="Z1145" i="15"/>
  <c r="Z1147" i="15"/>
  <c r="Z1148" i="15"/>
  <c r="Z1149" i="15"/>
  <c r="Z1151" i="15"/>
  <c r="Z1152" i="15"/>
  <c r="Z1153" i="15"/>
  <c r="Z1155" i="15"/>
  <c r="Z1179" i="15"/>
  <c r="Z1183" i="15"/>
  <c r="Z1184" i="15"/>
  <c r="Z1185" i="15"/>
  <c r="Z1187" i="15"/>
  <c r="Z1188" i="15"/>
  <c r="Z1189" i="15"/>
  <c r="Z1191" i="15"/>
  <c r="Z1192" i="15"/>
  <c r="Z1193" i="15"/>
  <c r="Z1195" i="15"/>
  <c r="Z1196" i="15"/>
  <c r="Z1197" i="15"/>
  <c r="Z1199" i="15"/>
  <c r="Z1200" i="15"/>
  <c r="Z1201" i="15"/>
  <c r="Z1203" i="15"/>
  <c r="Z1227" i="15"/>
  <c r="Z1231" i="15"/>
  <c r="Z1232" i="15"/>
  <c r="Z1233" i="15"/>
  <c r="Z1234" i="15"/>
  <c r="Z1236" i="15"/>
  <c r="Z1237" i="15"/>
  <c r="Z1261" i="15"/>
  <c r="Z1285" i="15"/>
  <c r="Z1289" i="15"/>
  <c r="Z1290" i="15"/>
  <c r="Z1291" i="15"/>
  <c r="Z1293" i="15"/>
  <c r="Z1294" i="15"/>
  <c r="Z1295" i="15"/>
  <c r="Z1297" i="15"/>
  <c r="Z1298" i="15"/>
  <c r="Z1299" i="15"/>
  <c r="Z1301" i="15"/>
  <c r="Z1302" i="15"/>
  <c r="Z1303" i="15"/>
  <c r="Z1305" i="15"/>
  <c r="Z1306" i="15"/>
  <c r="Z1307" i="15"/>
  <c r="Z1309" i="15"/>
  <c r="Z1313" i="15"/>
  <c r="Z1314" i="15"/>
  <c r="Z1315" i="15"/>
  <c r="Z1317" i="15"/>
  <c r="Z1318" i="15"/>
  <c r="Z1319" i="15"/>
  <c r="Z1321" i="15"/>
  <c r="Z1322" i="15"/>
  <c r="Z1323" i="15"/>
  <c r="Z1325" i="15"/>
  <c r="Z1326" i="15"/>
  <c r="Z1327" i="15"/>
  <c r="Z1329" i="15"/>
  <c r="Z1330" i="15"/>
  <c r="Z1331" i="15"/>
  <c r="Z1333" i="15"/>
  <c r="Z1337" i="15"/>
  <c r="Z1338" i="15"/>
  <c r="Z1339" i="15"/>
  <c r="Z1341" i="15"/>
  <c r="Z1342" i="15"/>
  <c r="Z1343" i="15"/>
  <c r="Z1345" i="15"/>
  <c r="Z1346" i="15"/>
  <c r="Z1347" i="15"/>
  <c r="Z1349" i="15"/>
  <c r="Z1350" i="15"/>
  <c r="Z1351" i="15"/>
  <c r="Z1353" i="15"/>
  <c r="Z1354" i="15"/>
  <c r="Z1355" i="15"/>
  <c r="Z1357" i="15"/>
  <c r="Z1361" i="15"/>
  <c r="Z1362" i="15"/>
  <c r="Z1363" i="15"/>
  <c r="Z1365" i="15"/>
  <c r="Z1366" i="15"/>
  <c r="Z1367" i="15"/>
  <c r="Z1369" i="15"/>
  <c r="Z1370" i="15"/>
  <c r="Z1371" i="15"/>
  <c r="Z1373" i="15"/>
  <c r="Z1374" i="15"/>
  <c r="Z1375" i="15"/>
  <c r="Z1377" i="15"/>
  <c r="Z1378" i="15"/>
  <c r="Z1379" i="15"/>
  <c r="Z1381" i="15"/>
  <c r="Z1405" i="15"/>
  <c r="Z1431" i="15"/>
  <c r="Z1438" i="15"/>
  <c r="Z1439" i="15"/>
  <c r="Z1440" i="15"/>
  <c r="Z1442" i="15"/>
  <c r="Z1443" i="15"/>
  <c r="Z1444" i="15"/>
  <c r="Z1446" i="15"/>
  <c r="Z1447" i="15"/>
  <c r="Z1448" i="15"/>
  <c r="Z1450" i="15"/>
  <c r="Z1451" i="15"/>
  <c r="Z1452" i="15"/>
  <c r="Z1454" i="15"/>
  <c r="Z1455" i="15"/>
  <c r="Z1456" i="15"/>
  <c r="Z1458" i="15"/>
  <c r="Z1465" i="15"/>
  <c r="Z1466" i="15"/>
  <c r="Z1467" i="15"/>
  <c r="Z1469" i="15"/>
  <c r="Z1470" i="15"/>
  <c r="Z1471" i="15"/>
  <c r="Z1473" i="15"/>
  <c r="Z1474" i="15"/>
  <c r="Z1475" i="15"/>
  <c r="Z1477" i="15"/>
  <c r="Z1478" i="15"/>
  <c r="Z1479" i="15"/>
  <c r="Z1481" i="15"/>
  <c r="Z1482" i="15"/>
  <c r="Z1483" i="15"/>
  <c r="Z1485" i="15"/>
  <c r="Z1489" i="15"/>
  <c r="Z1490" i="15"/>
  <c r="Z1491" i="15"/>
  <c r="Z1493" i="15"/>
  <c r="Z1494" i="15"/>
  <c r="Z1495" i="15"/>
  <c r="Z1497" i="15"/>
  <c r="Z1498" i="15"/>
  <c r="Z1499" i="15"/>
  <c r="Z1501" i="15"/>
  <c r="Z1502" i="15"/>
  <c r="Z1503" i="15"/>
  <c r="Z1505" i="15"/>
  <c r="Z1506" i="15"/>
  <c r="Z1507" i="15"/>
  <c r="Z1509" i="15"/>
  <c r="Z1513" i="15"/>
  <c r="Z1514" i="15"/>
  <c r="Z1515" i="15"/>
  <c r="Z1517" i="15"/>
  <c r="Z1518" i="15"/>
  <c r="Z1519" i="15"/>
  <c r="Z1521" i="15"/>
  <c r="Z1522" i="15"/>
  <c r="Z1523" i="15"/>
  <c r="Z1525" i="15"/>
  <c r="Z1526" i="15"/>
  <c r="Z1527" i="15"/>
  <c r="Z1529" i="15"/>
  <c r="Z1530" i="15"/>
  <c r="Z1531" i="15"/>
  <c r="Z1533" i="15"/>
  <c r="Z1538" i="15"/>
  <c r="Z1539" i="15"/>
  <c r="Z1540" i="15"/>
  <c r="Z1541" i="15"/>
  <c r="Z1542" i="15"/>
  <c r="Z1544" i="15"/>
  <c r="Z1545" i="15"/>
  <c r="Z1546" i="15"/>
  <c r="Z1547" i="15"/>
  <c r="Z1551" i="15"/>
  <c r="Z1552" i="15"/>
  <c r="Z1553" i="15"/>
  <c r="Z1554" i="15"/>
  <c r="AA135" i="15"/>
  <c r="AA183" i="15"/>
  <c r="AA260" i="15"/>
  <c r="AA261" i="15"/>
  <c r="AA262" i="15"/>
  <c r="AA264" i="15"/>
  <c r="AA265" i="15"/>
  <c r="AA266" i="15"/>
  <c r="AA268" i="15"/>
  <c r="AA269" i="15"/>
  <c r="AA270" i="15"/>
  <c r="AA272" i="15"/>
  <c r="AA273" i="15"/>
  <c r="AA274" i="15"/>
  <c r="AA276" i="15"/>
  <c r="AA277" i="15"/>
  <c r="AA278" i="15"/>
  <c r="AA280" i="15"/>
  <c r="AA284" i="15"/>
  <c r="AA285" i="15"/>
  <c r="AA286" i="15"/>
  <c r="AA288" i="15"/>
  <c r="AA289" i="15"/>
  <c r="AA290" i="15"/>
  <c r="AA292" i="15"/>
  <c r="AA293" i="15"/>
  <c r="AA294" i="15"/>
  <c r="AA296" i="15"/>
  <c r="AA297" i="15"/>
  <c r="AA298" i="15"/>
  <c r="AA300" i="15"/>
  <c r="AA301" i="15"/>
  <c r="AA302" i="15"/>
  <c r="AA304" i="15"/>
  <c r="AA10" i="15"/>
  <c r="AA14" i="15"/>
  <c r="AA15" i="15"/>
  <c r="AA39" i="15"/>
  <c r="AA43" i="15"/>
  <c r="AA44" i="15"/>
  <c r="AA45" i="15"/>
  <c r="AA47" i="15"/>
  <c r="AA48" i="15"/>
  <c r="AA49" i="15"/>
  <c r="AA51" i="15"/>
  <c r="AA52" i="15"/>
  <c r="AA53" i="15"/>
  <c r="AA55" i="15"/>
  <c r="AA56" i="15"/>
  <c r="AA57" i="15"/>
  <c r="AA59" i="15"/>
  <c r="AA60" i="15"/>
  <c r="AA61" i="15"/>
  <c r="AA63" i="15"/>
  <c r="AA87" i="15"/>
  <c r="AA111" i="15"/>
  <c r="AA159" i="15"/>
  <c r="AA187" i="15"/>
  <c r="AA188" i="15"/>
  <c r="AA189" i="15"/>
  <c r="AA191" i="15"/>
  <c r="AA192" i="15"/>
  <c r="AA193" i="15"/>
  <c r="AA195" i="15"/>
  <c r="AA196" i="15"/>
  <c r="AA197" i="15"/>
  <c r="AA199" i="15"/>
  <c r="AA200" i="15"/>
  <c r="AA201" i="15"/>
  <c r="AA203" i="15"/>
  <c r="AA204" i="15"/>
  <c r="AA205" i="15"/>
  <c r="AA207" i="15"/>
  <c r="AA211" i="15"/>
  <c r="AA212" i="15"/>
  <c r="AA213" i="15"/>
  <c r="AA215" i="15"/>
  <c r="AA216" i="15"/>
  <c r="AA217" i="15"/>
  <c r="AA219" i="15"/>
  <c r="AA220" i="15"/>
  <c r="AA221" i="15"/>
  <c r="AA223" i="15"/>
  <c r="AA224" i="15"/>
  <c r="AA225" i="15"/>
  <c r="AA227" i="15"/>
  <c r="AA228" i="15"/>
  <c r="AA229" i="15"/>
  <c r="AA231" i="15"/>
  <c r="AA255" i="15"/>
  <c r="AA308" i="15"/>
  <c r="AA309" i="15"/>
  <c r="AA310" i="15"/>
  <c r="AA312" i="15"/>
  <c r="AA313" i="15"/>
  <c r="AA314" i="15"/>
  <c r="AA316" i="15"/>
  <c r="AA317" i="15"/>
  <c r="AA318" i="15"/>
  <c r="AA320" i="15"/>
  <c r="AA321" i="15"/>
  <c r="AA322" i="15"/>
  <c r="AA324" i="15"/>
  <c r="AA325" i="15"/>
  <c r="AA326" i="15"/>
  <c r="AA328" i="15"/>
  <c r="AA332" i="15"/>
  <c r="AA333" i="15"/>
  <c r="AA334" i="15"/>
  <c r="AA336" i="15"/>
  <c r="AA337" i="15"/>
  <c r="AA338" i="15"/>
  <c r="AA340" i="15"/>
  <c r="AA341" i="15"/>
  <c r="AA342" i="15"/>
  <c r="AA344" i="15"/>
  <c r="AA345" i="15"/>
  <c r="AA346" i="15"/>
  <c r="AA348" i="15"/>
  <c r="AA349" i="15"/>
  <c r="AA350" i="15"/>
  <c r="AA352" i="15"/>
  <c r="AA376" i="15"/>
  <c r="AA380" i="15"/>
  <c r="AA381" i="15"/>
  <c r="AA382" i="15"/>
  <c r="AA384" i="15"/>
  <c r="AA385" i="15"/>
  <c r="AA386" i="15"/>
  <c r="AA388" i="15"/>
  <c r="AA389" i="15"/>
  <c r="AA390" i="15"/>
  <c r="AA392" i="15"/>
  <c r="AA393" i="15"/>
  <c r="AA394" i="15"/>
  <c r="AA396" i="15"/>
  <c r="AA397" i="15"/>
  <c r="AA398" i="15"/>
  <c r="AA400" i="15"/>
  <c r="AA424" i="15"/>
  <c r="AA428" i="15"/>
  <c r="AA429" i="15"/>
  <c r="AA430" i="15"/>
  <c r="AA432" i="15"/>
  <c r="AA433" i="15"/>
  <c r="AA434" i="15"/>
  <c r="AA436" i="15"/>
  <c r="AA437" i="15"/>
  <c r="AA438" i="15"/>
  <c r="AA440" i="15"/>
  <c r="AA441" i="15"/>
  <c r="AA442" i="15"/>
  <c r="AA444" i="15"/>
  <c r="AA445" i="15"/>
  <c r="AA446" i="15"/>
  <c r="AA448" i="15"/>
  <c r="AA472" i="15"/>
  <c r="AA476" i="15"/>
  <c r="AA477" i="15"/>
  <c r="AA478" i="15"/>
  <c r="AA480" i="15"/>
  <c r="AA481" i="15"/>
  <c r="AA482" i="15"/>
  <c r="AA484" i="15"/>
  <c r="AA485" i="15"/>
  <c r="AA486" i="15"/>
  <c r="AA488" i="15"/>
  <c r="AA489" i="15"/>
  <c r="AA490" i="15"/>
  <c r="AA492" i="15"/>
  <c r="AA493" i="15"/>
  <c r="AA494" i="15"/>
  <c r="AA496" i="15"/>
  <c r="AA520" i="15"/>
  <c r="AA524" i="15"/>
  <c r="AA525" i="15"/>
  <c r="AA526" i="15"/>
  <c r="AA528" i="15"/>
  <c r="AA529" i="15"/>
  <c r="AA530" i="15"/>
  <c r="AA532" i="15"/>
  <c r="AA533" i="15"/>
  <c r="AA534" i="15"/>
  <c r="AA536" i="15"/>
  <c r="AA537" i="15"/>
  <c r="AA538" i="15"/>
  <c r="AA540" i="15"/>
  <c r="AA541" i="15"/>
  <c r="AA542" i="15"/>
  <c r="AA544" i="15"/>
  <c r="AA568" i="15"/>
  <c r="AA573" i="15"/>
  <c r="AA574" i="15"/>
  <c r="AA575" i="15"/>
  <c r="AA577" i="15"/>
  <c r="AA578" i="15"/>
  <c r="AA579" i="15"/>
  <c r="AA581" i="15"/>
  <c r="AA582" i="15"/>
  <c r="AA583" i="15"/>
  <c r="AA585" i="15"/>
  <c r="AA586" i="15"/>
  <c r="AA587" i="15"/>
  <c r="AA589" i="15"/>
  <c r="AA590" i="15"/>
  <c r="AA591" i="15"/>
  <c r="AA593" i="15"/>
  <c r="AA597" i="15"/>
  <c r="AA598" i="15"/>
  <c r="AA599" i="15"/>
  <c r="AA601" i="15"/>
  <c r="AA602" i="15"/>
  <c r="AA603" i="15"/>
  <c r="AA605" i="15"/>
  <c r="AA606" i="15"/>
  <c r="AA607" i="15"/>
  <c r="AA609" i="15"/>
  <c r="AA610" i="15"/>
  <c r="AA611" i="15"/>
  <c r="AA613" i="15"/>
  <c r="AA614" i="15"/>
  <c r="AA615" i="15"/>
  <c r="AA617" i="15"/>
  <c r="AA621" i="15"/>
  <c r="AA622" i="15"/>
  <c r="AA623" i="15"/>
  <c r="AA625" i="15"/>
  <c r="AA626" i="15"/>
  <c r="AA627" i="15"/>
  <c r="AA629" i="15"/>
  <c r="AA630" i="15"/>
  <c r="AA631" i="15"/>
  <c r="AA633" i="15"/>
  <c r="AA634" i="15"/>
  <c r="AA635" i="15"/>
  <c r="AA637" i="15"/>
  <c r="AA638" i="15"/>
  <c r="AA639" i="15"/>
  <c r="AA641" i="15"/>
  <c r="AA645" i="15"/>
  <c r="AA646" i="15"/>
  <c r="AA647" i="15"/>
  <c r="AA649" i="15"/>
  <c r="AA650" i="15"/>
  <c r="AA651" i="15"/>
  <c r="AA653" i="15"/>
  <c r="AA654" i="15"/>
  <c r="AA655" i="15"/>
  <c r="AA657" i="15"/>
  <c r="AA658" i="15"/>
  <c r="AA659" i="15"/>
  <c r="AA661" i="15"/>
  <c r="AA662" i="15"/>
  <c r="AA663" i="15"/>
  <c r="AA665" i="15"/>
  <c r="AA669" i="15"/>
  <c r="AA670" i="15"/>
  <c r="AA671" i="15"/>
  <c r="AA673" i="15"/>
  <c r="AA674" i="15"/>
  <c r="AA675" i="15"/>
  <c r="AA677" i="15"/>
  <c r="AA678" i="15"/>
  <c r="AA679" i="15"/>
  <c r="AA681" i="15"/>
  <c r="AA682" i="15"/>
  <c r="AA683" i="15"/>
  <c r="AA685" i="15"/>
  <c r="AA686" i="15"/>
  <c r="AA687" i="15"/>
  <c r="AA689" i="15"/>
  <c r="AA693" i="15"/>
  <c r="AA694" i="15"/>
  <c r="AA695" i="15"/>
  <c r="AA697" i="15"/>
  <c r="AA698" i="15"/>
  <c r="AA699" i="15"/>
  <c r="AA701" i="15"/>
  <c r="AA702" i="15"/>
  <c r="AA703" i="15"/>
  <c r="AA705" i="15"/>
  <c r="AA706" i="15"/>
  <c r="AA707" i="15"/>
  <c r="AA709" i="15"/>
  <c r="AA710" i="15"/>
  <c r="AA711" i="15"/>
  <c r="AA713" i="15"/>
  <c r="AA717" i="15"/>
  <c r="AA718" i="15"/>
  <c r="AA719" i="15"/>
  <c r="AA721" i="15"/>
  <c r="AA722" i="15"/>
  <c r="AA723" i="15"/>
  <c r="AA725" i="15"/>
  <c r="AA726" i="15"/>
  <c r="AA727" i="15"/>
  <c r="AA729" i="15"/>
  <c r="AA730" i="15"/>
  <c r="AA731" i="15"/>
  <c r="AA733" i="15"/>
  <c r="AA734" i="15"/>
  <c r="AA735" i="15"/>
  <c r="AA737" i="15"/>
  <c r="AA801" i="15"/>
  <c r="AA825" i="15"/>
  <c r="AA849" i="15"/>
  <c r="AA853" i="15"/>
  <c r="AA854" i="15"/>
  <c r="AA855" i="15"/>
  <c r="AA856" i="15"/>
  <c r="AA857" i="15"/>
  <c r="AA858" i="15"/>
  <c r="AA860" i="15"/>
  <c r="AA861" i="15"/>
  <c r="AA885" i="15"/>
  <c r="AA912" i="15"/>
  <c r="AA919" i="15"/>
  <c r="AA920" i="15"/>
  <c r="AA921" i="15"/>
  <c r="AA923" i="15"/>
  <c r="AA924" i="15"/>
  <c r="AA925" i="15"/>
  <c r="AA927" i="15"/>
  <c r="AA928" i="15"/>
  <c r="AA929" i="15"/>
  <c r="AA931" i="15"/>
  <c r="AA932" i="15"/>
  <c r="AA933" i="15"/>
  <c r="AA935" i="15"/>
  <c r="AA936" i="15"/>
  <c r="AA937" i="15"/>
  <c r="AA939" i="15"/>
  <c r="AA943" i="15"/>
  <c r="AA944" i="15"/>
  <c r="AA945" i="15"/>
  <c r="AA947" i="15"/>
  <c r="AA948" i="15"/>
  <c r="AA949" i="15"/>
  <c r="AA951" i="15"/>
  <c r="AA952" i="15"/>
  <c r="AA953" i="15"/>
  <c r="AA955" i="15"/>
  <c r="AA956" i="15"/>
  <c r="AA957" i="15"/>
  <c r="AA959" i="15"/>
  <c r="AA960" i="15"/>
  <c r="AA961" i="15"/>
  <c r="AA963" i="15"/>
  <c r="AA987" i="15"/>
  <c r="AA991" i="15"/>
  <c r="AA992" i="15"/>
  <c r="AA993" i="15"/>
  <c r="AA995" i="15"/>
  <c r="AA996" i="15"/>
  <c r="AA997" i="15"/>
  <c r="AA999" i="15"/>
  <c r="AA1000" i="15"/>
  <c r="AA1001" i="15"/>
  <c r="AA1003" i="15"/>
  <c r="AA1004" i="15"/>
  <c r="AA1005" i="15"/>
  <c r="AA1007" i="15"/>
  <c r="AA1008" i="15"/>
  <c r="AA1009" i="15"/>
  <c r="AA1011" i="15"/>
  <c r="AA1035" i="15"/>
  <c r="AA1039" i="15"/>
  <c r="AA1040" i="15"/>
  <c r="AA1041" i="15"/>
  <c r="AA1043" i="15"/>
  <c r="AA1044" i="15"/>
  <c r="AA1045" i="15"/>
  <c r="AA1047" i="15"/>
  <c r="AA1048" i="15"/>
  <c r="AA1049" i="15"/>
  <c r="AA1051" i="15"/>
  <c r="AA1052" i="15"/>
  <c r="AA1053" i="15"/>
  <c r="AA1055" i="15"/>
  <c r="AA1056" i="15"/>
  <c r="AA1057" i="15"/>
  <c r="AA1059" i="15"/>
  <c r="AA1083" i="15"/>
  <c r="AA1087" i="15"/>
  <c r="AA1088" i="15"/>
  <c r="AA1089" i="15"/>
  <c r="AA1091" i="15"/>
  <c r="AA1092" i="15"/>
  <c r="AA1093" i="15"/>
  <c r="AA1095" i="15"/>
  <c r="AA1096" i="15"/>
  <c r="AA1097" i="15"/>
  <c r="AA1099" i="15"/>
  <c r="AA1100" i="15"/>
  <c r="AA1101" i="15"/>
  <c r="AA1103" i="15"/>
  <c r="AA1104" i="15"/>
  <c r="AA1105" i="15"/>
  <c r="AA1107" i="15"/>
  <c r="AA1131" i="15"/>
  <c r="AA1135" i="15"/>
  <c r="AA1136" i="15"/>
  <c r="AA1137" i="15"/>
  <c r="AA1139" i="15"/>
  <c r="AA1140" i="15"/>
  <c r="AA1141" i="15"/>
  <c r="AA1143" i="15"/>
  <c r="AA1144" i="15"/>
  <c r="AA1145" i="15"/>
  <c r="AA1147" i="15"/>
  <c r="AA1148" i="15"/>
  <c r="AA1149" i="15"/>
  <c r="AA1151" i="15"/>
  <c r="AA1152" i="15"/>
  <c r="AA1153" i="15"/>
  <c r="AA1155" i="15"/>
  <c r="AA1179" i="15"/>
  <c r="AA1183" i="15"/>
  <c r="AA1184" i="15"/>
  <c r="AA1185" i="15"/>
  <c r="AA1187" i="15"/>
  <c r="AA1188" i="15"/>
  <c r="AA1189" i="15"/>
  <c r="AA1191" i="15"/>
  <c r="AA1192" i="15"/>
  <c r="AA1193" i="15"/>
  <c r="AA1195" i="15"/>
  <c r="AA1196" i="15"/>
  <c r="AA1197" i="15"/>
  <c r="AA1199" i="15"/>
  <c r="AA1200" i="15"/>
  <c r="AA1201" i="15"/>
  <c r="AA1203" i="15"/>
  <c r="AA1227" i="15"/>
  <c r="AA1231" i="15"/>
  <c r="AA1232" i="15"/>
  <c r="AA1233" i="15"/>
  <c r="AA1234" i="15"/>
  <c r="AA1236" i="15"/>
  <c r="AA1237" i="15"/>
  <c r="AA1261" i="15"/>
  <c r="AA1285" i="15"/>
  <c r="AA1289" i="15"/>
  <c r="AA1290" i="15"/>
  <c r="AA1291" i="15"/>
  <c r="AA1293" i="15"/>
  <c r="AA1294" i="15"/>
  <c r="AA1295" i="15"/>
  <c r="AA1297" i="15"/>
  <c r="AA1298" i="15"/>
  <c r="AA1299" i="15"/>
  <c r="AA1301" i="15"/>
  <c r="AA1302" i="15"/>
  <c r="AA1303" i="15"/>
  <c r="AA1305" i="15"/>
  <c r="AA1306" i="15"/>
  <c r="AA1307" i="15"/>
  <c r="AA1309" i="15"/>
  <c r="AA1313" i="15"/>
  <c r="AA1314" i="15"/>
  <c r="AA1315" i="15"/>
  <c r="AA1317" i="15"/>
  <c r="AA1318" i="15"/>
  <c r="AA1319" i="15"/>
  <c r="AA1321" i="15"/>
  <c r="AA1322" i="15"/>
  <c r="AA1323" i="15"/>
  <c r="AA1325" i="15"/>
  <c r="AA1326" i="15"/>
  <c r="AA1327" i="15"/>
  <c r="AA1329" i="15"/>
  <c r="AA1330" i="15"/>
  <c r="AA1331" i="15"/>
  <c r="AA1333" i="15"/>
  <c r="AA1337" i="15"/>
  <c r="AA1338" i="15"/>
  <c r="AA1339" i="15"/>
  <c r="AA1341" i="15"/>
  <c r="AA1342" i="15"/>
  <c r="AA1343" i="15"/>
  <c r="AA1345" i="15"/>
  <c r="AA1346" i="15"/>
  <c r="AA1347" i="15"/>
  <c r="AA1349" i="15"/>
  <c r="AA1350" i="15"/>
  <c r="AA1351" i="15"/>
  <c r="AA1353" i="15"/>
  <c r="AA1354" i="15"/>
  <c r="AA1355" i="15"/>
  <c r="AA1357" i="15"/>
  <c r="AA1361" i="15"/>
  <c r="AA1362" i="15"/>
  <c r="AA1363" i="15"/>
  <c r="AA1365" i="15"/>
  <c r="AA1366" i="15"/>
  <c r="AA1367" i="15"/>
  <c r="AA1369" i="15"/>
  <c r="AA1370" i="15"/>
  <c r="AA1371" i="15"/>
  <c r="AA1373" i="15"/>
  <c r="AA1374" i="15"/>
  <c r="AA1375" i="15"/>
  <c r="AA1377" i="15"/>
  <c r="AA1378" i="15"/>
  <c r="AA1379" i="15"/>
  <c r="AA1381" i="15"/>
  <c r="AA1405" i="15"/>
  <c r="AA1431" i="15"/>
  <c r="AA1438" i="15"/>
  <c r="AA1439" i="15"/>
  <c r="AA1440" i="15"/>
  <c r="AA1442" i="15"/>
  <c r="AA1443" i="15"/>
  <c r="AA1444" i="15"/>
  <c r="AA1446" i="15"/>
  <c r="AA1447" i="15"/>
  <c r="AA1448" i="15"/>
  <c r="AA1450" i="15"/>
  <c r="AA1451" i="15"/>
  <c r="AA1452" i="15"/>
  <c r="AA1454" i="15"/>
  <c r="AA1455" i="15"/>
  <c r="AA1456" i="15"/>
  <c r="AA1458" i="15"/>
  <c r="AA1465" i="15"/>
  <c r="AA1466" i="15"/>
  <c r="AA1467" i="15"/>
  <c r="AA1469" i="15"/>
  <c r="AA1470" i="15"/>
  <c r="AA1471" i="15"/>
  <c r="AA1473" i="15"/>
  <c r="AA1474" i="15"/>
  <c r="AA1475" i="15"/>
  <c r="AA1477" i="15"/>
  <c r="AA1478" i="15"/>
  <c r="AA1479" i="15"/>
  <c r="AA1481" i="15"/>
  <c r="AA1482" i="15"/>
  <c r="AA1483" i="15"/>
  <c r="AA1485" i="15"/>
  <c r="AA1489" i="15"/>
  <c r="AA1490" i="15"/>
  <c r="AA1491" i="15"/>
  <c r="AA1493" i="15"/>
  <c r="AA1494" i="15"/>
  <c r="AA1495" i="15"/>
  <c r="AA1497" i="15"/>
  <c r="AA1498" i="15"/>
  <c r="AA1499" i="15"/>
  <c r="AA1501" i="15"/>
  <c r="AA1502" i="15"/>
  <c r="AA1503" i="15"/>
  <c r="AA1505" i="15"/>
  <c r="AA1506" i="15"/>
  <c r="AA1507" i="15"/>
  <c r="AA1509" i="15"/>
  <c r="AA1513" i="15"/>
  <c r="AA1514" i="15"/>
  <c r="AA1515" i="15"/>
  <c r="AA1517" i="15"/>
  <c r="AA1518" i="15"/>
  <c r="AA1519" i="15"/>
  <c r="AA1521" i="15"/>
  <c r="AA1522" i="15"/>
  <c r="AA1523" i="15"/>
  <c r="AA1525" i="15"/>
  <c r="AA1526" i="15"/>
  <c r="AA1527" i="15"/>
  <c r="AA1529" i="15"/>
  <c r="AA1530" i="15"/>
  <c r="AA1531" i="15"/>
  <c r="AA1533" i="15"/>
  <c r="AA1538" i="15"/>
  <c r="AA1539" i="15"/>
  <c r="AA1540" i="15"/>
  <c r="AA1541" i="15"/>
  <c r="AA1542" i="15"/>
  <c r="AA1544" i="15"/>
  <c r="AA1545" i="15"/>
  <c r="AA1546" i="15"/>
  <c r="AA1547" i="15"/>
  <c r="AA1551" i="15"/>
  <c r="AA1552" i="15"/>
  <c r="AA1553" i="15"/>
  <c r="AA1554" i="15"/>
  <c r="AB135" i="15"/>
  <c r="AB183" i="15"/>
  <c r="AB260" i="15"/>
  <c r="AB261" i="15"/>
  <c r="AB262" i="15"/>
  <c r="AB264" i="15"/>
  <c r="AB265" i="15"/>
  <c r="AB266" i="15"/>
  <c r="AB268" i="15"/>
  <c r="AB269" i="15"/>
  <c r="AB270" i="15"/>
  <c r="AB272" i="15"/>
  <c r="AB273" i="15"/>
  <c r="AB274" i="15"/>
  <c r="AB276" i="15"/>
  <c r="AB277" i="15"/>
  <c r="AB278" i="15"/>
  <c r="AB280" i="15"/>
  <c r="AB284" i="15"/>
  <c r="AB285" i="15"/>
  <c r="AB286" i="15"/>
  <c r="AB288" i="15"/>
  <c r="AB289" i="15"/>
  <c r="AB290" i="15"/>
  <c r="AB292" i="15"/>
  <c r="AB293" i="15"/>
  <c r="AB294" i="15"/>
  <c r="AB296" i="15"/>
  <c r="AB297" i="15"/>
  <c r="AB298" i="15"/>
  <c r="AB300" i="15"/>
  <c r="AB301" i="15"/>
  <c r="AB302" i="15"/>
  <c r="AB304" i="15"/>
  <c r="AB10" i="15"/>
  <c r="AB14" i="15"/>
  <c r="AB15" i="15"/>
  <c r="AB39" i="15"/>
  <c r="AB43" i="15"/>
  <c r="AB44" i="15"/>
  <c r="AB45" i="15"/>
  <c r="AB47" i="15"/>
  <c r="AB48" i="15"/>
  <c r="AB49" i="15"/>
  <c r="AB51" i="15"/>
  <c r="AB52" i="15"/>
  <c r="AB53" i="15"/>
  <c r="AB55" i="15"/>
  <c r="AB56" i="15"/>
  <c r="AB57" i="15"/>
  <c r="AB59" i="15"/>
  <c r="AB60" i="15"/>
  <c r="AB61" i="15"/>
  <c r="AB63" i="15"/>
  <c r="AB87" i="15"/>
  <c r="AB111" i="15"/>
  <c r="AB159" i="15"/>
  <c r="AB187" i="15"/>
  <c r="AB188" i="15"/>
  <c r="AB189" i="15"/>
  <c r="AB191" i="15"/>
  <c r="AB192" i="15"/>
  <c r="AB193" i="15"/>
  <c r="AB195" i="15"/>
  <c r="AB196" i="15"/>
  <c r="AB197" i="15"/>
  <c r="AB199" i="15"/>
  <c r="AB200" i="15"/>
  <c r="AB201" i="15"/>
  <c r="AB203" i="15"/>
  <c r="AB204" i="15"/>
  <c r="AB205" i="15"/>
  <c r="AB207" i="15"/>
  <c r="AB211" i="15"/>
  <c r="AB212" i="15"/>
  <c r="AB213" i="15"/>
  <c r="AB215" i="15"/>
  <c r="AB216" i="15"/>
  <c r="AB217" i="15"/>
  <c r="AB219" i="15"/>
  <c r="AB220" i="15"/>
  <c r="AB221" i="15"/>
  <c r="AB223" i="15"/>
  <c r="AB224" i="15"/>
  <c r="AB225" i="15"/>
  <c r="AB227" i="15"/>
  <c r="AB228" i="15"/>
  <c r="AB229" i="15"/>
  <c r="AB231" i="15"/>
  <c r="AB255" i="15"/>
  <c r="AB308" i="15"/>
  <c r="AB309" i="15"/>
  <c r="AB310" i="15"/>
  <c r="AB312" i="15"/>
  <c r="AB313" i="15"/>
  <c r="AB314" i="15"/>
  <c r="AB316" i="15"/>
  <c r="AB317" i="15"/>
  <c r="AB318" i="15"/>
  <c r="AB320" i="15"/>
  <c r="AB321" i="15"/>
  <c r="AB322" i="15"/>
  <c r="AB324" i="15"/>
  <c r="AB325" i="15"/>
  <c r="AB326" i="15"/>
  <c r="AB328" i="15"/>
  <c r="AB332" i="15"/>
  <c r="AB333" i="15"/>
  <c r="AB334" i="15"/>
  <c r="AB336" i="15"/>
  <c r="AB337" i="15"/>
  <c r="AB338" i="15"/>
  <c r="AB340" i="15"/>
  <c r="AB341" i="15"/>
  <c r="AB342" i="15"/>
  <c r="AB344" i="15"/>
  <c r="AB345" i="15"/>
  <c r="AB346" i="15"/>
  <c r="AB348" i="15"/>
  <c r="AB349" i="15"/>
  <c r="AB350" i="15"/>
  <c r="AB352" i="15"/>
  <c r="AB376" i="15"/>
  <c r="AB380" i="15"/>
  <c r="AB381" i="15"/>
  <c r="AB382" i="15"/>
  <c r="AB384" i="15"/>
  <c r="AB385" i="15"/>
  <c r="AB386" i="15"/>
  <c r="AB388" i="15"/>
  <c r="AB389" i="15"/>
  <c r="AB390" i="15"/>
  <c r="AB392" i="15"/>
  <c r="AB393" i="15"/>
  <c r="AB394" i="15"/>
  <c r="AB396" i="15"/>
  <c r="AB397" i="15"/>
  <c r="AB398" i="15"/>
  <c r="AB400" i="15"/>
  <c r="AB424" i="15"/>
  <c r="AB428" i="15"/>
  <c r="AB429" i="15"/>
  <c r="AB430" i="15"/>
  <c r="AB432" i="15"/>
  <c r="AB433" i="15"/>
  <c r="AB434" i="15"/>
  <c r="AB436" i="15"/>
  <c r="AB437" i="15"/>
  <c r="AB438" i="15"/>
  <c r="AB440" i="15"/>
  <c r="AB441" i="15"/>
  <c r="AB442" i="15"/>
  <c r="AB444" i="15"/>
  <c r="AB445" i="15"/>
  <c r="AB446" i="15"/>
  <c r="AB448" i="15"/>
  <c r="AB472" i="15"/>
  <c r="AB476" i="15"/>
  <c r="AB477" i="15"/>
  <c r="AB478" i="15"/>
  <c r="AB480" i="15"/>
  <c r="AB481" i="15"/>
  <c r="AB482" i="15"/>
  <c r="AB484" i="15"/>
  <c r="AB485" i="15"/>
  <c r="AB486" i="15"/>
  <c r="AB488" i="15"/>
  <c r="AB489" i="15"/>
  <c r="AB490" i="15"/>
  <c r="AB492" i="15"/>
  <c r="AB493" i="15"/>
  <c r="AB494" i="15"/>
  <c r="AB496" i="15"/>
  <c r="AB520" i="15"/>
  <c r="AB524" i="15"/>
  <c r="AB525" i="15"/>
  <c r="AB526" i="15"/>
  <c r="AB528" i="15"/>
  <c r="AB529" i="15"/>
  <c r="AB530" i="15"/>
  <c r="AB532" i="15"/>
  <c r="AB533" i="15"/>
  <c r="AB534" i="15"/>
  <c r="AB536" i="15"/>
  <c r="AB537" i="15"/>
  <c r="AB538" i="15"/>
  <c r="AB540" i="15"/>
  <c r="AB541" i="15"/>
  <c r="AB542" i="15"/>
  <c r="AB544" i="15"/>
  <c r="AB568" i="15"/>
  <c r="AB573" i="15"/>
  <c r="AB574" i="15"/>
  <c r="AB575" i="15"/>
  <c r="AB577" i="15"/>
  <c r="AB578" i="15"/>
  <c r="AB579" i="15"/>
  <c r="AB581" i="15"/>
  <c r="AB582" i="15"/>
  <c r="AB583" i="15"/>
  <c r="AB585" i="15"/>
  <c r="AB586" i="15"/>
  <c r="AB587" i="15"/>
  <c r="AB589" i="15"/>
  <c r="AB590" i="15"/>
  <c r="AB591" i="15"/>
  <c r="AB593" i="15"/>
  <c r="AB597" i="15"/>
  <c r="AB598" i="15"/>
  <c r="AB599" i="15"/>
  <c r="AB601" i="15"/>
  <c r="AB602" i="15"/>
  <c r="AB603" i="15"/>
  <c r="AB605" i="15"/>
  <c r="AB606" i="15"/>
  <c r="AB607" i="15"/>
  <c r="AB609" i="15"/>
  <c r="AB610" i="15"/>
  <c r="AB611" i="15"/>
  <c r="AB613" i="15"/>
  <c r="AB614" i="15"/>
  <c r="AB615" i="15"/>
  <c r="AB617" i="15"/>
  <c r="AB621" i="15"/>
  <c r="AB622" i="15"/>
  <c r="AB623" i="15"/>
  <c r="AB625" i="15"/>
  <c r="AB626" i="15"/>
  <c r="AB627" i="15"/>
  <c r="AB629" i="15"/>
  <c r="AB630" i="15"/>
  <c r="AB631" i="15"/>
  <c r="AB633" i="15"/>
  <c r="AB634" i="15"/>
  <c r="AB635" i="15"/>
  <c r="AB637" i="15"/>
  <c r="AB638" i="15"/>
  <c r="AB639" i="15"/>
  <c r="AB641" i="15"/>
  <c r="AB645" i="15"/>
  <c r="AB646" i="15"/>
  <c r="AB647" i="15"/>
  <c r="E649" i="15"/>
  <c r="F649" i="15"/>
  <c r="AB649" i="15"/>
  <c r="E650" i="15"/>
  <c r="F650" i="15"/>
  <c r="AB650" i="15"/>
  <c r="E651" i="15"/>
  <c r="F651" i="15"/>
  <c r="AB651" i="15"/>
  <c r="AB653" i="15"/>
  <c r="AB654" i="15"/>
  <c r="AB655" i="15"/>
  <c r="AB657" i="15"/>
  <c r="AB658" i="15"/>
  <c r="AB659" i="15"/>
  <c r="AB661" i="15"/>
  <c r="AB662" i="15"/>
  <c r="AB663" i="15"/>
  <c r="AB665" i="15"/>
  <c r="AB669" i="15"/>
  <c r="AB670" i="15"/>
  <c r="AB671" i="15"/>
  <c r="AB673" i="15"/>
  <c r="AB674" i="15"/>
  <c r="AB675" i="15"/>
  <c r="AB677" i="15"/>
  <c r="AB678" i="15"/>
  <c r="AB679" i="15"/>
  <c r="AB681" i="15"/>
  <c r="AB682" i="15"/>
  <c r="AB683" i="15"/>
  <c r="AB685" i="15"/>
  <c r="AB686" i="15"/>
  <c r="AB687" i="15"/>
  <c r="AB689" i="15"/>
  <c r="AB693" i="15"/>
  <c r="AB694" i="15"/>
  <c r="AB695" i="15"/>
  <c r="AB697" i="15"/>
  <c r="AB698" i="15"/>
  <c r="AB699" i="15"/>
  <c r="AB701" i="15"/>
  <c r="AB702" i="15"/>
  <c r="AB703" i="15"/>
  <c r="AB705" i="15"/>
  <c r="AB706" i="15"/>
  <c r="AB707" i="15"/>
  <c r="AB709" i="15"/>
  <c r="AB710" i="15"/>
  <c r="AB711" i="15"/>
  <c r="AB713" i="15"/>
  <c r="AB717" i="15"/>
  <c r="AB718" i="15"/>
  <c r="AB719" i="15"/>
  <c r="AB721" i="15"/>
  <c r="AB722" i="15"/>
  <c r="AB723" i="15"/>
  <c r="AB725" i="15"/>
  <c r="AB726" i="15"/>
  <c r="AB727" i="15"/>
  <c r="AB729" i="15"/>
  <c r="AB730" i="15"/>
  <c r="AB731" i="15"/>
  <c r="AB733" i="15"/>
  <c r="AB734" i="15"/>
  <c r="AB735" i="15"/>
  <c r="AB737" i="15"/>
  <c r="AB801" i="15"/>
  <c r="AB825" i="15"/>
  <c r="AB849" i="15"/>
  <c r="AB853" i="15"/>
  <c r="AB854" i="15"/>
  <c r="AB855" i="15"/>
  <c r="AB856" i="15"/>
  <c r="AB857" i="15"/>
  <c r="AB858" i="15"/>
  <c r="AB860" i="15"/>
  <c r="AB861" i="15"/>
  <c r="AB885" i="15"/>
  <c r="AB912" i="15"/>
  <c r="AB919" i="15"/>
  <c r="AB920" i="15"/>
  <c r="AB921" i="15"/>
  <c r="AB923" i="15"/>
  <c r="AB924" i="15"/>
  <c r="AB925" i="15"/>
  <c r="AB927" i="15"/>
  <c r="AB928" i="15"/>
  <c r="AB929" i="15"/>
  <c r="AB931" i="15"/>
  <c r="AB932" i="15"/>
  <c r="AB933" i="15"/>
  <c r="AB935" i="15"/>
  <c r="AB936" i="15"/>
  <c r="AB937" i="15"/>
  <c r="AB939" i="15"/>
  <c r="AB943" i="15"/>
  <c r="AB944" i="15"/>
  <c r="AB945" i="15"/>
  <c r="AB947" i="15"/>
  <c r="AB948" i="15"/>
  <c r="AB949" i="15"/>
  <c r="AB951" i="15"/>
  <c r="AB952" i="15"/>
  <c r="AB953" i="15"/>
  <c r="AB955" i="15"/>
  <c r="AB956" i="15"/>
  <c r="AB957" i="15"/>
  <c r="AB959" i="15"/>
  <c r="AB960" i="15"/>
  <c r="AB961" i="15"/>
  <c r="AB963" i="15"/>
  <c r="AB987" i="15"/>
  <c r="AB991" i="15"/>
  <c r="AB992" i="15"/>
  <c r="AB993" i="15"/>
  <c r="AB995" i="15"/>
  <c r="AB996" i="15"/>
  <c r="AB997" i="15"/>
  <c r="AB999" i="15"/>
  <c r="AB1000" i="15"/>
  <c r="AB1001" i="15"/>
  <c r="AB1003" i="15"/>
  <c r="AB1004" i="15"/>
  <c r="AB1005" i="15"/>
  <c r="AB1007" i="15"/>
  <c r="AB1008" i="15"/>
  <c r="AB1009" i="15"/>
  <c r="AB1011" i="15"/>
  <c r="AB1035" i="15"/>
  <c r="AB1039" i="15"/>
  <c r="AB1040" i="15"/>
  <c r="AB1041" i="15"/>
  <c r="AB1043" i="15"/>
  <c r="AB1044" i="15"/>
  <c r="AB1045" i="15"/>
  <c r="AB1047" i="15"/>
  <c r="AB1048" i="15"/>
  <c r="AB1049" i="15"/>
  <c r="AB1051" i="15"/>
  <c r="AB1052" i="15"/>
  <c r="AB1053" i="15"/>
  <c r="AB1055" i="15"/>
  <c r="AB1056" i="15"/>
  <c r="AB1057" i="15"/>
  <c r="AB1059" i="15"/>
  <c r="AB1083" i="15"/>
  <c r="AB1087" i="15"/>
  <c r="AB1088" i="15"/>
  <c r="AB1089" i="15"/>
  <c r="AB1091" i="15"/>
  <c r="AB1092" i="15"/>
  <c r="AB1093" i="15"/>
  <c r="AB1095" i="15"/>
  <c r="AB1096" i="15"/>
  <c r="AB1097" i="15"/>
  <c r="AB1099" i="15"/>
  <c r="AB1100" i="15"/>
  <c r="AB1101" i="15"/>
  <c r="AB1103" i="15"/>
  <c r="AB1104" i="15"/>
  <c r="AB1105" i="15"/>
  <c r="AB1107" i="15"/>
  <c r="AB1131" i="15"/>
  <c r="AB1135" i="15"/>
  <c r="AB1136" i="15"/>
  <c r="AB1137" i="15"/>
  <c r="AB1139" i="15"/>
  <c r="AB1140" i="15"/>
  <c r="AB1141" i="15"/>
  <c r="AB1143" i="15"/>
  <c r="AB1144" i="15"/>
  <c r="AB1145" i="15"/>
  <c r="AB1147" i="15"/>
  <c r="AB1148" i="15"/>
  <c r="AB1149" i="15"/>
  <c r="AB1151" i="15"/>
  <c r="AB1152" i="15"/>
  <c r="AB1153" i="15"/>
  <c r="AB1155" i="15"/>
  <c r="AB1179" i="15"/>
  <c r="AB1183" i="15"/>
  <c r="AB1184" i="15"/>
  <c r="AB1185" i="15"/>
  <c r="AB1187" i="15"/>
  <c r="AB1188" i="15"/>
  <c r="AB1189" i="15"/>
  <c r="AB1191" i="15"/>
  <c r="AB1192" i="15"/>
  <c r="AB1193" i="15"/>
  <c r="AB1195" i="15"/>
  <c r="AB1196" i="15"/>
  <c r="AB1197" i="15"/>
  <c r="AB1199" i="15"/>
  <c r="AB1200" i="15"/>
  <c r="AB1201" i="15"/>
  <c r="AB1203" i="15"/>
  <c r="AB1227" i="15"/>
  <c r="AB1231" i="15"/>
  <c r="AB1232" i="15"/>
  <c r="AB1233" i="15"/>
  <c r="AB1234" i="15"/>
  <c r="AB1236" i="15"/>
  <c r="AB1237" i="15"/>
  <c r="AB1261" i="15"/>
  <c r="AB1285" i="15"/>
  <c r="AB1289" i="15"/>
  <c r="AB1290" i="15"/>
  <c r="AB1291" i="15"/>
  <c r="AB1293" i="15"/>
  <c r="AB1294" i="15"/>
  <c r="AB1295" i="15"/>
  <c r="AB1297" i="15"/>
  <c r="AB1298" i="15"/>
  <c r="AB1299" i="15"/>
  <c r="AB1301" i="15"/>
  <c r="AB1302" i="15"/>
  <c r="AB1303" i="15"/>
  <c r="AB1305" i="15"/>
  <c r="AB1306" i="15"/>
  <c r="AB1307" i="15"/>
  <c r="AB1309" i="15"/>
  <c r="AB1313" i="15"/>
  <c r="AB1314" i="15"/>
  <c r="AB1315" i="15"/>
  <c r="AB1317" i="15"/>
  <c r="AB1318" i="15"/>
  <c r="AB1319" i="15"/>
  <c r="AB1321" i="15"/>
  <c r="AB1322" i="15"/>
  <c r="AB1323" i="15"/>
  <c r="AB1325" i="15"/>
  <c r="AB1326" i="15"/>
  <c r="AB1327" i="15"/>
  <c r="AB1329" i="15"/>
  <c r="AB1330" i="15"/>
  <c r="AB1331" i="15"/>
  <c r="AB1333" i="15"/>
  <c r="AB1337" i="15"/>
  <c r="AB1338" i="15"/>
  <c r="AB1339" i="15"/>
  <c r="AB1341" i="15"/>
  <c r="AB1342" i="15"/>
  <c r="AB1343" i="15"/>
  <c r="AB1345" i="15"/>
  <c r="AB1346" i="15"/>
  <c r="AB1347" i="15"/>
  <c r="AB1349" i="15"/>
  <c r="AB1350" i="15"/>
  <c r="AB1351" i="15"/>
  <c r="AB1353" i="15"/>
  <c r="AB1354" i="15"/>
  <c r="AB1355" i="15"/>
  <c r="AB1357" i="15"/>
  <c r="AB1361" i="15"/>
  <c r="AB1362" i="15"/>
  <c r="AB1363" i="15"/>
  <c r="AB1365" i="15"/>
  <c r="AB1366" i="15"/>
  <c r="AB1367" i="15"/>
  <c r="AB1369" i="15"/>
  <c r="AB1370" i="15"/>
  <c r="AB1371" i="15"/>
  <c r="AB1373" i="15"/>
  <c r="AB1374" i="15"/>
  <c r="AB1375" i="15"/>
  <c r="AB1377" i="15"/>
  <c r="AB1378" i="15"/>
  <c r="AB1379" i="15"/>
  <c r="AB1381" i="15"/>
  <c r="AB1405" i="15"/>
  <c r="AB1431" i="15"/>
  <c r="AB1438" i="15"/>
  <c r="AB1439" i="15"/>
  <c r="AB1440" i="15"/>
  <c r="AB1442" i="15"/>
  <c r="AB1443" i="15"/>
  <c r="AB1444" i="15"/>
  <c r="AB1446" i="15"/>
  <c r="AB1447" i="15"/>
  <c r="AB1448" i="15"/>
  <c r="AB1450" i="15"/>
  <c r="AB1451" i="15"/>
  <c r="AB1452" i="15"/>
  <c r="AB1454" i="15"/>
  <c r="AB1455" i="15"/>
  <c r="AB1456" i="15"/>
  <c r="AB1458" i="15"/>
  <c r="AB1465" i="15"/>
  <c r="AB1466" i="15"/>
  <c r="AB1467" i="15"/>
  <c r="AB1469" i="15"/>
  <c r="AB1470" i="15"/>
  <c r="AB1471" i="15"/>
  <c r="AB1473" i="15"/>
  <c r="AB1474" i="15"/>
  <c r="AB1475" i="15"/>
  <c r="AB1477" i="15"/>
  <c r="AB1478" i="15"/>
  <c r="AB1479" i="15"/>
  <c r="AB1481" i="15"/>
  <c r="AB1482" i="15"/>
  <c r="AB1483" i="15"/>
  <c r="AB1485" i="15"/>
  <c r="AB1489" i="15"/>
  <c r="AB1490" i="15"/>
  <c r="AB1491" i="15"/>
  <c r="AB1493" i="15"/>
  <c r="AB1494" i="15"/>
  <c r="AB1495" i="15"/>
  <c r="AB1497" i="15"/>
  <c r="AB1498" i="15"/>
  <c r="AB1499" i="15"/>
  <c r="AB1501" i="15"/>
  <c r="AB1502" i="15"/>
  <c r="AB1503" i="15"/>
  <c r="AB1505" i="15"/>
  <c r="AB1506" i="15"/>
  <c r="AB1507" i="15"/>
  <c r="AB1509" i="15"/>
  <c r="AB1513" i="15"/>
  <c r="AB1514" i="15"/>
  <c r="AB1515" i="15"/>
  <c r="AB1517" i="15"/>
  <c r="AB1518" i="15"/>
  <c r="AB1519" i="15"/>
  <c r="AB1521" i="15"/>
  <c r="AB1522" i="15"/>
  <c r="AB1523" i="15"/>
  <c r="AB1525" i="15"/>
  <c r="AB1526" i="15"/>
  <c r="AB1527" i="15"/>
  <c r="AB1529" i="15"/>
  <c r="AB1530" i="15"/>
  <c r="AB1531" i="15"/>
  <c r="AB1533" i="15"/>
  <c r="AB1538" i="15"/>
  <c r="AB1539" i="15"/>
  <c r="AB1540" i="15"/>
  <c r="AB1541" i="15"/>
  <c r="AB1542" i="15"/>
  <c r="AB1544" i="15"/>
  <c r="AB1545" i="15"/>
  <c r="AB1546" i="15"/>
  <c r="AB1547" i="15"/>
  <c r="AB1551" i="15"/>
  <c r="AB1552" i="15"/>
  <c r="AB1553" i="15"/>
  <c r="AB1554" i="15"/>
  <c r="AC135" i="15"/>
  <c r="AC183" i="15"/>
  <c r="AC260" i="15"/>
  <c r="AC261" i="15"/>
  <c r="AC262" i="15"/>
  <c r="AC264" i="15"/>
  <c r="AC265" i="15"/>
  <c r="AC266" i="15"/>
  <c r="AC268" i="15"/>
  <c r="AC269" i="15"/>
  <c r="AC270" i="15"/>
  <c r="AC272" i="15"/>
  <c r="AC273" i="15"/>
  <c r="AC274" i="15"/>
  <c r="AC276" i="15"/>
  <c r="AC277" i="15"/>
  <c r="AC278" i="15"/>
  <c r="AC280" i="15"/>
  <c r="AC284" i="15"/>
  <c r="AC285" i="15"/>
  <c r="AC286" i="15"/>
  <c r="AC288" i="15"/>
  <c r="AC289" i="15"/>
  <c r="AC290" i="15"/>
  <c r="AC292" i="15"/>
  <c r="AC293" i="15"/>
  <c r="AC294" i="15"/>
  <c r="AC296" i="15"/>
  <c r="AC297" i="15"/>
  <c r="AC298" i="15"/>
  <c r="AC300" i="15"/>
  <c r="AC301" i="15"/>
  <c r="AC302" i="15"/>
  <c r="AC304" i="15"/>
  <c r="AC10" i="15"/>
  <c r="AC14" i="15"/>
  <c r="AC15" i="15"/>
  <c r="AC39" i="15"/>
  <c r="AC43" i="15"/>
  <c r="AC44" i="15"/>
  <c r="AC45" i="15"/>
  <c r="AC47" i="15"/>
  <c r="AC48" i="15"/>
  <c r="AC49" i="15"/>
  <c r="AC51" i="15"/>
  <c r="AC52" i="15"/>
  <c r="AC53" i="15"/>
  <c r="AC55" i="15"/>
  <c r="AC56" i="15"/>
  <c r="AC57" i="15"/>
  <c r="AC59" i="15"/>
  <c r="AC60" i="15"/>
  <c r="AC61" i="15"/>
  <c r="AC63" i="15"/>
  <c r="AC87" i="15"/>
  <c r="AC111" i="15"/>
  <c r="AC159" i="15"/>
  <c r="AC187" i="15"/>
  <c r="AC188" i="15"/>
  <c r="AC189" i="15"/>
  <c r="AC191" i="15"/>
  <c r="AC192" i="15"/>
  <c r="AC193" i="15"/>
  <c r="AC195" i="15"/>
  <c r="AC196" i="15"/>
  <c r="AC197" i="15"/>
  <c r="AC199" i="15"/>
  <c r="AC200" i="15"/>
  <c r="AC201" i="15"/>
  <c r="AC203" i="15"/>
  <c r="AC204" i="15"/>
  <c r="AC205" i="15"/>
  <c r="AC207" i="15"/>
  <c r="AC211" i="15"/>
  <c r="AC212" i="15"/>
  <c r="AC213" i="15"/>
  <c r="AC215" i="15"/>
  <c r="AC216" i="15"/>
  <c r="AC217" i="15"/>
  <c r="AC219" i="15"/>
  <c r="AC220" i="15"/>
  <c r="AC221" i="15"/>
  <c r="AC223" i="15"/>
  <c r="AC224" i="15"/>
  <c r="AC225" i="15"/>
  <c r="AC227" i="15"/>
  <c r="AC228" i="15"/>
  <c r="AC229" i="15"/>
  <c r="AC231" i="15"/>
  <c r="AC255" i="15"/>
  <c r="AC308" i="15"/>
  <c r="AC309" i="15"/>
  <c r="AC310" i="15"/>
  <c r="AC312" i="15"/>
  <c r="AC313" i="15"/>
  <c r="AC314" i="15"/>
  <c r="AC316" i="15"/>
  <c r="AC317" i="15"/>
  <c r="AC318" i="15"/>
  <c r="AC320" i="15"/>
  <c r="AC321" i="15"/>
  <c r="AC322" i="15"/>
  <c r="AC324" i="15"/>
  <c r="AC325" i="15"/>
  <c r="AC326" i="15"/>
  <c r="AC328" i="15"/>
  <c r="AC332" i="15"/>
  <c r="AC333" i="15"/>
  <c r="AC334" i="15"/>
  <c r="AC336" i="15"/>
  <c r="AC337" i="15"/>
  <c r="AC338" i="15"/>
  <c r="AC340" i="15"/>
  <c r="AC341" i="15"/>
  <c r="AC342" i="15"/>
  <c r="AC344" i="15"/>
  <c r="AC345" i="15"/>
  <c r="AC346" i="15"/>
  <c r="AC348" i="15"/>
  <c r="AC349" i="15"/>
  <c r="AC350" i="15"/>
  <c r="AC352" i="15"/>
  <c r="AC376" i="15"/>
  <c r="AC380" i="15"/>
  <c r="AC381" i="15"/>
  <c r="AC382" i="15"/>
  <c r="AC384" i="15"/>
  <c r="AC385" i="15"/>
  <c r="AC386" i="15"/>
  <c r="AC388" i="15"/>
  <c r="AC389" i="15"/>
  <c r="AC390" i="15"/>
  <c r="AC392" i="15"/>
  <c r="AC393" i="15"/>
  <c r="AC394" i="15"/>
  <c r="AC396" i="15"/>
  <c r="AC397" i="15"/>
  <c r="AC398" i="15"/>
  <c r="AC400" i="15"/>
  <c r="AC424" i="15"/>
  <c r="AC428" i="15"/>
  <c r="AC429" i="15"/>
  <c r="AC430" i="15"/>
  <c r="AC432" i="15"/>
  <c r="AC433" i="15"/>
  <c r="AC434" i="15"/>
  <c r="AC436" i="15"/>
  <c r="AC437" i="15"/>
  <c r="AC438" i="15"/>
  <c r="AC440" i="15"/>
  <c r="AC441" i="15"/>
  <c r="AC442" i="15"/>
  <c r="AC444" i="15"/>
  <c r="AC445" i="15"/>
  <c r="AC446" i="15"/>
  <c r="AC448" i="15"/>
  <c r="AC472" i="15"/>
  <c r="AC476" i="15"/>
  <c r="AC477" i="15"/>
  <c r="AC478" i="15"/>
  <c r="AC480" i="15"/>
  <c r="AC481" i="15"/>
  <c r="AC482" i="15"/>
  <c r="AC484" i="15"/>
  <c r="AC485" i="15"/>
  <c r="AC486" i="15"/>
  <c r="AC488" i="15"/>
  <c r="AC489" i="15"/>
  <c r="AC490" i="15"/>
  <c r="AC492" i="15"/>
  <c r="AC493" i="15"/>
  <c r="AC494" i="15"/>
  <c r="AC496" i="15"/>
  <c r="AC520" i="15"/>
  <c r="AC524" i="15"/>
  <c r="AC525" i="15"/>
  <c r="AC526" i="15"/>
  <c r="AC528" i="15"/>
  <c r="AC529" i="15"/>
  <c r="AC530" i="15"/>
  <c r="AC532" i="15"/>
  <c r="AC533" i="15"/>
  <c r="AC534" i="15"/>
  <c r="AC536" i="15"/>
  <c r="AC537" i="15"/>
  <c r="AC538" i="15"/>
  <c r="AC540" i="15"/>
  <c r="AC541" i="15"/>
  <c r="AC542" i="15"/>
  <c r="AC544" i="15"/>
  <c r="AC568" i="15"/>
  <c r="AC573" i="15"/>
  <c r="AC574" i="15"/>
  <c r="AC575" i="15"/>
  <c r="AC577" i="15"/>
  <c r="AC578" i="15"/>
  <c r="AC579" i="15"/>
  <c r="AC581" i="15"/>
  <c r="AC582" i="15"/>
  <c r="AC583" i="15"/>
  <c r="AC585" i="15"/>
  <c r="AC586" i="15"/>
  <c r="AC587" i="15"/>
  <c r="AC589" i="15"/>
  <c r="AC590" i="15"/>
  <c r="AC591" i="15"/>
  <c r="AC593" i="15"/>
  <c r="AC597" i="15"/>
  <c r="AC598" i="15"/>
  <c r="AC599" i="15"/>
  <c r="AC601" i="15"/>
  <c r="AC602" i="15"/>
  <c r="AC603" i="15"/>
  <c r="AC605" i="15"/>
  <c r="AC606" i="15"/>
  <c r="AC607" i="15"/>
  <c r="AC609" i="15"/>
  <c r="AC610" i="15"/>
  <c r="AC611" i="15"/>
  <c r="AC613" i="15"/>
  <c r="AC614" i="15"/>
  <c r="AC615" i="15"/>
  <c r="AC617" i="15"/>
  <c r="AC621" i="15"/>
  <c r="AC622" i="15"/>
  <c r="AC623" i="15"/>
  <c r="AC625" i="15"/>
  <c r="AC626" i="15"/>
  <c r="AC627" i="15"/>
  <c r="AC629" i="15"/>
  <c r="AC630" i="15"/>
  <c r="AC631" i="15"/>
  <c r="AC633" i="15"/>
  <c r="AC634" i="15"/>
  <c r="AC635" i="15"/>
  <c r="AC637" i="15"/>
  <c r="AC638" i="15"/>
  <c r="AC639" i="15"/>
  <c r="AC641" i="15"/>
  <c r="AC645" i="15"/>
  <c r="AC646" i="15"/>
  <c r="AC647" i="15"/>
  <c r="AC649" i="15"/>
  <c r="AC650" i="15"/>
  <c r="AC651" i="15"/>
  <c r="AC653" i="15"/>
  <c r="AC654" i="15"/>
  <c r="AC655" i="15"/>
  <c r="AC657" i="15"/>
  <c r="AC658" i="15"/>
  <c r="AC659" i="15"/>
  <c r="AC661" i="15"/>
  <c r="AC662" i="15"/>
  <c r="AC663" i="15"/>
  <c r="AC665" i="15"/>
  <c r="AC669" i="15"/>
  <c r="AC670" i="15"/>
  <c r="AC671" i="15"/>
  <c r="AC673" i="15"/>
  <c r="AC674" i="15"/>
  <c r="AC675" i="15"/>
  <c r="AC677" i="15"/>
  <c r="AC678" i="15"/>
  <c r="AC679" i="15"/>
  <c r="AC681" i="15"/>
  <c r="AC682" i="15"/>
  <c r="AC683" i="15"/>
  <c r="AC685" i="15"/>
  <c r="AC686" i="15"/>
  <c r="AC687" i="15"/>
  <c r="AC689" i="15"/>
  <c r="AC693" i="15"/>
  <c r="AC694" i="15"/>
  <c r="AC695" i="15"/>
  <c r="AC697" i="15"/>
  <c r="AC698" i="15"/>
  <c r="AC699" i="15"/>
  <c r="AC701" i="15"/>
  <c r="AC702" i="15"/>
  <c r="AC703" i="15"/>
  <c r="AC705" i="15"/>
  <c r="AC706" i="15"/>
  <c r="AC707" i="15"/>
  <c r="AC709" i="15"/>
  <c r="AC710" i="15"/>
  <c r="AC711" i="15"/>
  <c r="AC713" i="15"/>
  <c r="AC717" i="15"/>
  <c r="AC718" i="15"/>
  <c r="AC719" i="15"/>
  <c r="AC721" i="15"/>
  <c r="AC722" i="15"/>
  <c r="AC723" i="15"/>
  <c r="AC725" i="15"/>
  <c r="AC726" i="15"/>
  <c r="AC727" i="15"/>
  <c r="AC729" i="15"/>
  <c r="AC730" i="15"/>
  <c r="AC731" i="15"/>
  <c r="AC733" i="15"/>
  <c r="AC734" i="15"/>
  <c r="AC735" i="15"/>
  <c r="AC737" i="15"/>
  <c r="AC801" i="15"/>
  <c r="AC825" i="15"/>
  <c r="AC849" i="15"/>
  <c r="AC853" i="15"/>
  <c r="AC854" i="15"/>
  <c r="AC855" i="15"/>
  <c r="AC856" i="15"/>
  <c r="AC857" i="15"/>
  <c r="AC858" i="15"/>
  <c r="AC860" i="15"/>
  <c r="AC861" i="15"/>
  <c r="AC885" i="15"/>
  <c r="AC912" i="15"/>
  <c r="AC919" i="15"/>
  <c r="AC920" i="15"/>
  <c r="AC921" i="15"/>
  <c r="AC923" i="15"/>
  <c r="AC924" i="15"/>
  <c r="AC925" i="15"/>
  <c r="AC927" i="15"/>
  <c r="AC928" i="15"/>
  <c r="AC929" i="15"/>
  <c r="AC931" i="15"/>
  <c r="AC932" i="15"/>
  <c r="AC933" i="15"/>
  <c r="AC935" i="15"/>
  <c r="AC936" i="15"/>
  <c r="AC937" i="15"/>
  <c r="AC939" i="15"/>
  <c r="AC943" i="15"/>
  <c r="AC944" i="15"/>
  <c r="AC945" i="15"/>
  <c r="AC947" i="15"/>
  <c r="AC948" i="15"/>
  <c r="AC949" i="15"/>
  <c r="AC951" i="15"/>
  <c r="AC952" i="15"/>
  <c r="AC953" i="15"/>
  <c r="AC955" i="15"/>
  <c r="AC956" i="15"/>
  <c r="AC957" i="15"/>
  <c r="AC959" i="15"/>
  <c r="AC960" i="15"/>
  <c r="AC961" i="15"/>
  <c r="AC963" i="15"/>
  <c r="AC987" i="15"/>
  <c r="AC991" i="15"/>
  <c r="AC992" i="15"/>
  <c r="AC993" i="15"/>
  <c r="AC995" i="15"/>
  <c r="AC996" i="15"/>
  <c r="AC997" i="15"/>
  <c r="AC999" i="15"/>
  <c r="AC1000" i="15"/>
  <c r="AC1001" i="15"/>
  <c r="AC1003" i="15"/>
  <c r="AC1004" i="15"/>
  <c r="AC1005" i="15"/>
  <c r="AC1007" i="15"/>
  <c r="AC1008" i="15"/>
  <c r="AC1009" i="15"/>
  <c r="AC1011" i="15"/>
  <c r="AC1035" i="15"/>
  <c r="AC1039" i="15"/>
  <c r="AC1040" i="15"/>
  <c r="AC1041" i="15"/>
  <c r="AC1043" i="15"/>
  <c r="AC1044" i="15"/>
  <c r="AC1045" i="15"/>
  <c r="AC1047" i="15"/>
  <c r="AC1048" i="15"/>
  <c r="AC1049" i="15"/>
  <c r="AC1051" i="15"/>
  <c r="AC1052" i="15"/>
  <c r="AC1053" i="15"/>
  <c r="AC1055" i="15"/>
  <c r="AC1056" i="15"/>
  <c r="AC1057" i="15"/>
  <c r="AC1059" i="15"/>
  <c r="AC1083" i="15"/>
  <c r="AC1087" i="15"/>
  <c r="AC1088" i="15"/>
  <c r="AC1089" i="15"/>
  <c r="AC1091" i="15"/>
  <c r="AC1092" i="15"/>
  <c r="AC1093" i="15"/>
  <c r="AC1095" i="15"/>
  <c r="AC1096" i="15"/>
  <c r="AC1097" i="15"/>
  <c r="AC1099" i="15"/>
  <c r="AC1100" i="15"/>
  <c r="AC1101" i="15"/>
  <c r="AC1103" i="15"/>
  <c r="AC1104" i="15"/>
  <c r="AC1105" i="15"/>
  <c r="AC1107" i="15"/>
  <c r="AC1131" i="15"/>
  <c r="AC1135" i="15"/>
  <c r="AC1136" i="15"/>
  <c r="AC1137" i="15"/>
  <c r="AC1139" i="15"/>
  <c r="AC1140" i="15"/>
  <c r="AC1141" i="15"/>
  <c r="AC1143" i="15"/>
  <c r="AC1144" i="15"/>
  <c r="AC1145" i="15"/>
  <c r="AC1147" i="15"/>
  <c r="AC1148" i="15"/>
  <c r="AC1149" i="15"/>
  <c r="AC1151" i="15"/>
  <c r="AC1152" i="15"/>
  <c r="AC1153" i="15"/>
  <c r="AC1155" i="15"/>
  <c r="AC1179" i="15"/>
  <c r="AC1183" i="15"/>
  <c r="AC1184" i="15"/>
  <c r="AC1185" i="15"/>
  <c r="AC1187" i="15"/>
  <c r="AC1188" i="15"/>
  <c r="AC1189" i="15"/>
  <c r="AC1191" i="15"/>
  <c r="AC1192" i="15"/>
  <c r="AC1193" i="15"/>
  <c r="AC1195" i="15"/>
  <c r="AC1196" i="15"/>
  <c r="AC1197" i="15"/>
  <c r="AC1199" i="15"/>
  <c r="AC1200" i="15"/>
  <c r="AC1201" i="15"/>
  <c r="AC1203" i="15"/>
  <c r="AC1227" i="15"/>
  <c r="AC1231" i="15"/>
  <c r="AC1232" i="15"/>
  <c r="AC1233" i="15"/>
  <c r="AC1234" i="15"/>
  <c r="AC1236" i="15"/>
  <c r="AC1237" i="15"/>
  <c r="AC1261" i="15"/>
  <c r="AC1285" i="15"/>
  <c r="AC1289" i="15"/>
  <c r="AC1290" i="15"/>
  <c r="AC1291" i="15"/>
  <c r="AC1293" i="15"/>
  <c r="AC1294" i="15"/>
  <c r="AC1295" i="15"/>
  <c r="AC1297" i="15"/>
  <c r="AC1298" i="15"/>
  <c r="AC1299" i="15"/>
  <c r="AC1301" i="15"/>
  <c r="AC1302" i="15"/>
  <c r="AC1303" i="15"/>
  <c r="AC1305" i="15"/>
  <c r="AC1306" i="15"/>
  <c r="AC1307" i="15"/>
  <c r="AC1309" i="15"/>
  <c r="AC1313" i="15"/>
  <c r="AC1314" i="15"/>
  <c r="AC1315" i="15"/>
  <c r="AC1317" i="15"/>
  <c r="AC1318" i="15"/>
  <c r="AC1319" i="15"/>
  <c r="AC1321" i="15"/>
  <c r="AC1322" i="15"/>
  <c r="AC1323" i="15"/>
  <c r="AC1325" i="15"/>
  <c r="AC1326" i="15"/>
  <c r="AC1327" i="15"/>
  <c r="AC1329" i="15"/>
  <c r="AC1330" i="15"/>
  <c r="AC1331" i="15"/>
  <c r="AC1333" i="15"/>
  <c r="AC1337" i="15"/>
  <c r="AC1338" i="15"/>
  <c r="AC1339" i="15"/>
  <c r="AC1341" i="15"/>
  <c r="AC1342" i="15"/>
  <c r="AC1343" i="15"/>
  <c r="AC1345" i="15"/>
  <c r="AC1346" i="15"/>
  <c r="AC1347" i="15"/>
  <c r="AC1349" i="15"/>
  <c r="AC1350" i="15"/>
  <c r="AC1351" i="15"/>
  <c r="AC1353" i="15"/>
  <c r="AC1354" i="15"/>
  <c r="AC1355" i="15"/>
  <c r="AC1357" i="15"/>
  <c r="AC1361" i="15"/>
  <c r="AC1362" i="15"/>
  <c r="AC1363" i="15"/>
  <c r="AC1365" i="15"/>
  <c r="AC1366" i="15"/>
  <c r="AC1367" i="15"/>
  <c r="AC1369" i="15"/>
  <c r="AC1370" i="15"/>
  <c r="AC1371" i="15"/>
  <c r="AC1373" i="15"/>
  <c r="AC1374" i="15"/>
  <c r="AC1375" i="15"/>
  <c r="AC1377" i="15"/>
  <c r="AC1378" i="15"/>
  <c r="AC1379" i="15"/>
  <c r="AC1381" i="15"/>
  <c r="AC1405" i="15"/>
  <c r="AC1431" i="15"/>
  <c r="AC1438" i="15"/>
  <c r="AC1439" i="15"/>
  <c r="AC1440" i="15"/>
  <c r="AC1442" i="15"/>
  <c r="AC1443" i="15"/>
  <c r="AC1444" i="15"/>
  <c r="AC1446" i="15"/>
  <c r="AC1447" i="15"/>
  <c r="AC1448" i="15"/>
  <c r="AC1450" i="15"/>
  <c r="AC1451" i="15"/>
  <c r="AC1452" i="15"/>
  <c r="AC1454" i="15"/>
  <c r="AC1455" i="15"/>
  <c r="AC1456" i="15"/>
  <c r="AC1458" i="15"/>
  <c r="AC1465" i="15"/>
  <c r="AC1466" i="15"/>
  <c r="AC1467" i="15"/>
  <c r="AC1469" i="15"/>
  <c r="AC1470" i="15"/>
  <c r="AC1471" i="15"/>
  <c r="AC1473" i="15"/>
  <c r="AC1474" i="15"/>
  <c r="AC1475" i="15"/>
  <c r="AC1477" i="15"/>
  <c r="AC1478" i="15"/>
  <c r="AC1479" i="15"/>
  <c r="AC1481" i="15"/>
  <c r="AC1482" i="15"/>
  <c r="AC1483" i="15"/>
  <c r="AC1485" i="15"/>
  <c r="AC1489" i="15"/>
  <c r="AC1490" i="15"/>
  <c r="AC1491" i="15"/>
  <c r="AC1493" i="15"/>
  <c r="AC1494" i="15"/>
  <c r="AC1495" i="15"/>
  <c r="AC1497" i="15"/>
  <c r="AC1498" i="15"/>
  <c r="AC1499" i="15"/>
  <c r="AC1501" i="15"/>
  <c r="AC1502" i="15"/>
  <c r="AC1503" i="15"/>
  <c r="AC1505" i="15"/>
  <c r="AC1506" i="15"/>
  <c r="AC1507" i="15"/>
  <c r="AC1509" i="15"/>
  <c r="AC1513" i="15"/>
  <c r="AC1514" i="15"/>
  <c r="AC1515" i="15"/>
  <c r="AC1517" i="15"/>
  <c r="AC1518" i="15"/>
  <c r="AC1519" i="15"/>
  <c r="AC1521" i="15"/>
  <c r="AC1522" i="15"/>
  <c r="AC1523" i="15"/>
  <c r="AC1525" i="15"/>
  <c r="AC1526" i="15"/>
  <c r="AC1527" i="15"/>
  <c r="AC1529" i="15"/>
  <c r="AC1530" i="15"/>
  <c r="AC1531" i="15"/>
  <c r="AC1533" i="15"/>
  <c r="AC1538" i="15"/>
  <c r="AC1539" i="15"/>
  <c r="AC1540" i="15"/>
  <c r="AC1541" i="15"/>
  <c r="AC1542" i="15"/>
  <c r="AC1544" i="15"/>
  <c r="AC1545" i="15"/>
  <c r="AC1546" i="15"/>
  <c r="AC1547" i="15"/>
  <c r="AC1551" i="15"/>
  <c r="AC1552" i="15"/>
  <c r="AC1553" i="15"/>
  <c r="AC1554" i="15"/>
  <c r="AD135" i="15"/>
  <c r="AD183" i="15"/>
  <c r="AD260" i="15"/>
  <c r="AD261" i="15"/>
  <c r="AD262" i="15"/>
  <c r="AD264" i="15"/>
  <c r="AD265" i="15"/>
  <c r="AD266" i="15"/>
  <c r="AD268" i="15"/>
  <c r="AD269" i="15"/>
  <c r="AD270" i="15"/>
  <c r="AD272" i="15"/>
  <c r="AD273" i="15"/>
  <c r="AD274" i="15"/>
  <c r="AD276" i="15"/>
  <c r="AD277" i="15"/>
  <c r="AD278" i="15"/>
  <c r="AD280" i="15"/>
  <c r="AD284" i="15"/>
  <c r="AD285" i="15"/>
  <c r="AD286" i="15"/>
  <c r="AD288" i="15"/>
  <c r="AD289" i="15"/>
  <c r="AD290" i="15"/>
  <c r="AD292" i="15"/>
  <c r="AD293" i="15"/>
  <c r="AD294" i="15"/>
  <c r="AD296" i="15"/>
  <c r="AD297" i="15"/>
  <c r="AD298" i="15"/>
  <c r="AD300" i="15"/>
  <c r="AD301" i="15"/>
  <c r="AD302" i="15"/>
  <c r="AD304" i="15"/>
  <c r="AD10" i="15"/>
  <c r="AD14" i="15"/>
  <c r="AD15" i="15"/>
  <c r="AD39" i="15"/>
  <c r="AD43" i="15"/>
  <c r="AD44" i="15"/>
  <c r="AD45" i="15"/>
  <c r="AD47" i="15"/>
  <c r="AD48" i="15"/>
  <c r="AD49" i="15"/>
  <c r="AD51" i="15"/>
  <c r="AD52" i="15"/>
  <c r="AD53" i="15"/>
  <c r="AD55" i="15"/>
  <c r="AD56" i="15"/>
  <c r="AD57" i="15"/>
  <c r="AD59" i="15"/>
  <c r="AD60" i="15"/>
  <c r="AD61" i="15"/>
  <c r="AD63" i="15"/>
  <c r="AD87" i="15"/>
  <c r="AD111" i="15"/>
  <c r="AD159" i="15"/>
  <c r="AD187" i="15"/>
  <c r="AD188" i="15"/>
  <c r="AD189" i="15"/>
  <c r="AD191" i="15"/>
  <c r="AD192" i="15"/>
  <c r="AD193" i="15"/>
  <c r="AD195" i="15"/>
  <c r="AD196" i="15"/>
  <c r="AD197" i="15"/>
  <c r="AD199" i="15"/>
  <c r="AD200" i="15"/>
  <c r="AD201" i="15"/>
  <c r="AD203" i="15"/>
  <c r="AD204" i="15"/>
  <c r="AD205" i="15"/>
  <c r="AD207" i="15"/>
  <c r="AD211" i="15"/>
  <c r="AD212" i="15"/>
  <c r="AD213" i="15"/>
  <c r="AD215" i="15"/>
  <c r="AD216" i="15"/>
  <c r="AD217" i="15"/>
  <c r="AD219" i="15"/>
  <c r="AD220" i="15"/>
  <c r="AD221" i="15"/>
  <c r="AD223" i="15"/>
  <c r="AD224" i="15"/>
  <c r="AD225" i="15"/>
  <c r="AD227" i="15"/>
  <c r="AD228" i="15"/>
  <c r="AD229" i="15"/>
  <c r="AD231" i="15"/>
  <c r="AD255" i="15"/>
  <c r="AD308" i="15"/>
  <c r="AD309" i="15"/>
  <c r="AD310" i="15"/>
  <c r="AD312" i="15"/>
  <c r="AD313" i="15"/>
  <c r="AD314" i="15"/>
  <c r="AD316" i="15"/>
  <c r="AD317" i="15"/>
  <c r="AD318" i="15"/>
  <c r="AD320" i="15"/>
  <c r="AD321" i="15"/>
  <c r="AD322" i="15"/>
  <c r="AD324" i="15"/>
  <c r="AD325" i="15"/>
  <c r="AD326" i="15"/>
  <c r="AD328" i="15"/>
  <c r="AD332" i="15"/>
  <c r="AD333" i="15"/>
  <c r="AD334" i="15"/>
  <c r="AD336" i="15"/>
  <c r="AD337" i="15"/>
  <c r="AD338" i="15"/>
  <c r="AD340" i="15"/>
  <c r="AD341" i="15"/>
  <c r="AD342" i="15"/>
  <c r="AD344" i="15"/>
  <c r="AD345" i="15"/>
  <c r="AD346" i="15"/>
  <c r="AD348" i="15"/>
  <c r="AD349" i="15"/>
  <c r="AD350" i="15"/>
  <c r="AD352" i="15"/>
  <c r="AD376" i="15"/>
  <c r="AD380" i="15"/>
  <c r="AD381" i="15"/>
  <c r="AD382" i="15"/>
  <c r="AD384" i="15"/>
  <c r="AD385" i="15"/>
  <c r="AD386" i="15"/>
  <c r="AD388" i="15"/>
  <c r="AD389" i="15"/>
  <c r="AD390" i="15"/>
  <c r="AD392" i="15"/>
  <c r="AD393" i="15"/>
  <c r="AD394" i="15"/>
  <c r="AD396" i="15"/>
  <c r="AD397" i="15"/>
  <c r="AD398" i="15"/>
  <c r="AD400" i="15"/>
  <c r="AD424" i="15"/>
  <c r="AD428" i="15"/>
  <c r="AD429" i="15"/>
  <c r="AD430" i="15"/>
  <c r="AD432" i="15"/>
  <c r="AD433" i="15"/>
  <c r="AD434" i="15"/>
  <c r="AD436" i="15"/>
  <c r="AD437" i="15"/>
  <c r="AD438" i="15"/>
  <c r="AD440" i="15"/>
  <c r="AD441" i="15"/>
  <c r="AD442" i="15"/>
  <c r="AD444" i="15"/>
  <c r="AD445" i="15"/>
  <c r="AD446" i="15"/>
  <c r="AD448" i="15"/>
  <c r="AD472" i="15"/>
  <c r="AD476" i="15"/>
  <c r="AD477" i="15"/>
  <c r="AD478" i="15"/>
  <c r="AD480" i="15"/>
  <c r="AD481" i="15"/>
  <c r="AD482" i="15"/>
  <c r="AD484" i="15"/>
  <c r="AD485" i="15"/>
  <c r="AD486" i="15"/>
  <c r="AD488" i="15"/>
  <c r="AD489" i="15"/>
  <c r="AD490" i="15"/>
  <c r="AD492" i="15"/>
  <c r="AD493" i="15"/>
  <c r="AD494" i="15"/>
  <c r="AD496" i="15"/>
  <c r="AD520" i="15"/>
  <c r="AD524" i="15"/>
  <c r="AD525" i="15"/>
  <c r="AD526" i="15"/>
  <c r="AD528" i="15"/>
  <c r="AD529" i="15"/>
  <c r="AD530" i="15"/>
  <c r="AD532" i="15"/>
  <c r="AD533" i="15"/>
  <c r="AD534" i="15"/>
  <c r="AD536" i="15"/>
  <c r="AD537" i="15"/>
  <c r="AD538" i="15"/>
  <c r="AD540" i="15"/>
  <c r="AD541" i="15"/>
  <c r="AD542" i="15"/>
  <c r="AD544" i="15"/>
  <c r="AD568" i="15"/>
  <c r="AD573" i="15"/>
  <c r="AD574" i="15"/>
  <c r="AD575" i="15"/>
  <c r="AD577" i="15"/>
  <c r="AD578" i="15"/>
  <c r="AD579" i="15"/>
  <c r="AD581" i="15"/>
  <c r="AD582" i="15"/>
  <c r="AD583" i="15"/>
  <c r="AD585" i="15"/>
  <c r="AD586" i="15"/>
  <c r="AD587" i="15"/>
  <c r="AD589" i="15"/>
  <c r="AD590" i="15"/>
  <c r="AD591" i="15"/>
  <c r="AD593" i="15"/>
  <c r="AD597" i="15"/>
  <c r="AD598" i="15"/>
  <c r="AD599" i="15"/>
  <c r="AD601" i="15"/>
  <c r="AD602" i="15"/>
  <c r="AD603" i="15"/>
  <c r="AD605" i="15"/>
  <c r="AD606" i="15"/>
  <c r="AD607" i="15"/>
  <c r="AD609" i="15"/>
  <c r="AD610" i="15"/>
  <c r="AD611" i="15"/>
  <c r="AD613" i="15"/>
  <c r="AD614" i="15"/>
  <c r="AD615" i="15"/>
  <c r="AD617" i="15"/>
  <c r="AD621" i="15"/>
  <c r="AD622" i="15"/>
  <c r="AD623" i="15"/>
  <c r="AD625" i="15"/>
  <c r="AD626" i="15"/>
  <c r="AD627" i="15"/>
  <c r="AD629" i="15"/>
  <c r="AD630" i="15"/>
  <c r="AD631" i="15"/>
  <c r="AD633" i="15"/>
  <c r="AD634" i="15"/>
  <c r="AD635" i="15"/>
  <c r="AD637" i="15"/>
  <c r="AD638" i="15"/>
  <c r="AD639" i="15"/>
  <c r="AD641" i="15"/>
  <c r="AD645" i="15"/>
  <c r="AD646" i="15"/>
  <c r="AD647" i="15"/>
  <c r="AD649" i="15"/>
  <c r="AD650" i="15"/>
  <c r="AD651" i="15"/>
  <c r="AD653" i="15"/>
  <c r="AD654" i="15"/>
  <c r="AD655" i="15"/>
  <c r="AD657" i="15"/>
  <c r="AD658" i="15"/>
  <c r="AD659" i="15"/>
  <c r="AD661" i="15"/>
  <c r="AD662" i="15"/>
  <c r="AD663" i="15"/>
  <c r="AD665" i="15"/>
  <c r="AD669" i="15"/>
  <c r="AD670" i="15"/>
  <c r="AD671" i="15"/>
  <c r="AD673" i="15"/>
  <c r="AD674" i="15"/>
  <c r="AD675" i="15"/>
  <c r="AD677" i="15"/>
  <c r="AD678" i="15"/>
  <c r="AD679" i="15"/>
  <c r="AD681" i="15"/>
  <c r="AD682" i="15"/>
  <c r="AD683" i="15"/>
  <c r="AD685" i="15"/>
  <c r="AD686" i="15"/>
  <c r="AD687" i="15"/>
  <c r="AD689" i="15"/>
  <c r="AD693" i="15"/>
  <c r="AD694" i="15"/>
  <c r="AD695" i="15"/>
  <c r="AD697" i="15"/>
  <c r="AD698" i="15"/>
  <c r="AD699" i="15"/>
  <c r="AD701" i="15"/>
  <c r="AD702" i="15"/>
  <c r="AD703" i="15"/>
  <c r="AD705" i="15"/>
  <c r="AD706" i="15"/>
  <c r="AD707" i="15"/>
  <c r="AD709" i="15"/>
  <c r="AD710" i="15"/>
  <c r="AD711" i="15"/>
  <c r="AD713" i="15"/>
  <c r="AD717" i="15"/>
  <c r="AD718" i="15"/>
  <c r="AD719" i="15"/>
  <c r="AD721" i="15"/>
  <c r="AD722" i="15"/>
  <c r="AD723" i="15"/>
  <c r="AD725" i="15"/>
  <c r="AD726" i="15"/>
  <c r="AD727" i="15"/>
  <c r="AD729" i="15"/>
  <c r="AD730" i="15"/>
  <c r="AD731" i="15"/>
  <c r="AD733" i="15"/>
  <c r="AD734" i="15"/>
  <c r="AD735" i="15"/>
  <c r="AD737" i="15"/>
  <c r="AD801" i="15"/>
  <c r="AD825" i="15"/>
  <c r="AD849" i="15"/>
  <c r="AD853" i="15"/>
  <c r="AD854" i="15"/>
  <c r="AD855" i="15"/>
  <c r="AD856" i="15"/>
  <c r="AD857" i="15"/>
  <c r="AD858" i="15"/>
  <c r="AD860" i="15"/>
  <c r="AD861" i="15"/>
  <c r="AD885" i="15"/>
  <c r="AD912" i="15"/>
  <c r="AD919" i="15"/>
  <c r="AD920" i="15"/>
  <c r="AD921" i="15"/>
  <c r="AD923" i="15"/>
  <c r="AD924" i="15"/>
  <c r="AD925" i="15"/>
  <c r="AD927" i="15"/>
  <c r="AD928" i="15"/>
  <c r="AD929" i="15"/>
  <c r="AD931" i="15"/>
  <c r="AD932" i="15"/>
  <c r="AD933" i="15"/>
  <c r="AD935" i="15"/>
  <c r="AD936" i="15"/>
  <c r="AD937" i="15"/>
  <c r="AD939" i="15"/>
  <c r="AD943" i="15"/>
  <c r="AD944" i="15"/>
  <c r="AD945" i="15"/>
  <c r="AD947" i="15"/>
  <c r="AD948" i="15"/>
  <c r="AD949" i="15"/>
  <c r="AD951" i="15"/>
  <c r="AD952" i="15"/>
  <c r="AD953" i="15"/>
  <c r="AD955" i="15"/>
  <c r="AD956" i="15"/>
  <c r="AD957" i="15"/>
  <c r="AD959" i="15"/>
  <c r="AD960" i="15"/>
  <c r="AD961" i="15"/>
  <c r="AD963" i="15"/>
  <c r="AD987" i="15"/>
  <c r="AD991" i="15"/>
  <c r="AD992" i="15"/>
  <c r="AD993" i="15"/>
  <c r="AD995" i="15"/>
  <c r="AD996" i="15"/>
  <c r="AD997" i="15"/>
  <c r="AD999" i="15"/>
  <c r="AD1000" i="15"/>
  <c r="AD1001" i="15"/>
  <c r="AD1003" i="15"/>
  <c r="AD1004" i="15"/>
  <c r="AD1005" i="15"/>
  <c r="AD1007" i="15"/>
  <c r="AD1008" i="15"/>
  <c r="AD1009" i="15"/>
  <c r="AD1011" i="15"/>
  <c r="AD1035" i="15"/>
  <c r="AD1039" i="15"/>
  <c r="AD1040" i="15"/>
  <c r="AD1041" i="15"/>
  <c r="AD1043" i="15"/>
  <c r="AD1044" i="15"/>
  <c r="AD1045" i="15"/>
  <c r="AD1047" i="15"/>
  <c r="AD1048" i="15"/>
  <c r="AD1049" i="15"/>
  <c r="AD1051" i="15"/>
  <c r="AD1052" i="15"/>
  <c r="AD1053" i="15"/>
  <c r="AD1055" i="15"/>
  <c r="AD1056" i="15"/>
  <c r="AD1057" i="15"/>
  <c r="AD1059" i="15"/>
  <c r="AD1083" i="15"/>
  <c r="AD1087" i="15"/>
  <c r="AD1088" i="15"/>
  <c r="AD1089" i="15"/>
  <c r="AD1091" i="15"/>
  <c r="AD1092" i="15"/>
  <c r="AD1093" i="15"/>
  <c r="AD1095" i="15"/>
  <c r="AD1096" i="15"/>
  <c r="AD1097" i="15"/>
  <c r="AD1099" i="15"/>
  <c r="AD1100" i="15"/>
  <c r="AD1101" i="15"/>
  <c r="AD1103" i="15"/>
  <c r="AD1104" i="15"/>
  <c r="AD1105" i="15"/>
  <c r="AD1107" i="15"/>
  <c r="AD1131" i="15"/>
  <c r="AD1135" i="15"/>
  <c r="AD1136" i="15"/>
  <c r="AD1137" i="15"/>
  <c r="AD1139" i="15"/>
  <c r="AD1140" i="15"/>
  <c r="AD1141" i="15"/>
  <c r="AD1143" i="15"/>
  <c r="AD1144" i="15"/>
  <c r="AD1145" i="15"/>
  <c r="AD1147" i="15"/>
  <c r="AD1148" i="15"/>
  <c r="AD1149" i="15"/>
  <c r="AD1151" i="15"/>
  <c r="AD1152" i="15"/>
  <c r="AD1153" i="15"/>
  <c r="AD1155" i="15"/>
  <c r="AD1179" i="15"/>
  <c r="AD1183" i="15"/>
  <c r="AD1184" i="15"/>
  <c r="AD1185" i="15"/>
  <c r="AD1187" i="15"/>
  <c r="AD1188" i="15"/>
  <c r="AD1189" i="15"/>
  <c r="AD1191" i="15"/>
  <c r="AD1192" i="15"/>
  <c r="AD1193" i="15"/>
  <c r="AD1195" i="15"/>
  <c r="AD1196" i="15"/>
  <c r="AD1197" i="15"/>
  <c r="AD1199" i="15"/>
  <c r="AD1200" i="15"/>
  <c r="AD1201" i="15"/>
  <c r="AD1203" i="15"/>
  <c r="AD1227" i="15"/>
  <c r="AD1231" i="15"/>
  <c r="AD1232" i="15"/>
  <c r="AD1233" i="15"/>
  <c r="AD1234" i="15"/>
  <c r="AD1236" i="15"/>
  <c r="AD1237" i="15"/>
  <c r="AD1261" i="15"/>
  <c r="AD1285" i="15"/>
  <c r="AD1289" i="15"/>
  <c r="AD1290" i="15"/>
  <c r="AD1291" i="15"/>
  <c r="AD1293" i="15"/>
  <c r="AD1294" i="15"/>
  <c r="AD1295" i="15"/>
  <c r="AD1297" i="15"/>
  <c r="AD1298" i="15"/>
  <c r="AD1299" i="15"/>
  <c r="AD1301" i="15"/>
  <c r="AD1302" i="15"/>
  <c r="AD1303" i="15"/>
  <c r="AD1305" i="15"/>
  <c r="AD1306" i="15"/>
  <c r="AD1307" i="15"/>
  <c r="AD1309" i="15"/>
  <c r="AD1313" i="15"/>
  <c r="AD1314" i="15"/>
  <c r="AD1315" i="15"/>
  <c r="AD1317" i="15"/>
  <c r="AD1318" i="15"/>
  <c r="AD1319" i="15"/>
  <c r="AD1321" i="15"/>
  <c r="AD1322" i="15"/>
  <c r="AD1323" i="15"/>
  <c r="AD1325" i="15"/>
  <c r="AD1326" i="15"/>
  <c r="AD1327" i="15"/>
  <c r="AD1329" i="15"/>
  <c r="AD1330" i="15"/>
  <c r="AD1331" i="15"/>
  <c r="AD1333" i="15"/>
  <c r="AD1337" i="15"/>
  <c r="AD1338" i="15"/>
  <c r="AD1339" i="15"/>
  <c r="AD1341" i="15"/>
  <c r="AD1342" i="15"/>
  <c r="AD1343" i="15"/>
  <c r="AD1345" i="15"/>
  <c r="AD1346" i="15"/>
  <c r="AD1347" i="15"/>
  <c r="AD1349" i="15"/>
  <c r="AD1350" i="15"/>
  <c r="AD1351" i="15"/>
  <c r="AD1353" i="15"/>
  <c r="AD1354" i="15"/>
  <c r="AD1355" i="15"/>
  <c r="AD1357" i="15"/>
  <c r="AD1361" i="15"/>
  <c r="AD1362" i="15"/>
  <c r="AD1363" i="15"/>
  <c r="AD1365" i="15"/>
  <c r="AD1366" i="15"/>
  <c r="AD1367" i="15"/>
  <c r="AD1369" i="15"/>
  <c r="AD1370" i="15"/>
  <c r="AD1371" i="15"/>
  <c r="AD1373" i="15"/>
  <c r="AD1374" i="15"/>
  <c r="AD1375" i="15"/>
  <c r="AD1377" i="15"/>
  <c r="AD1378" i="15"/>
  <c r="AD1379" i="15"/>
  <c r="AD1381" i="15"/>
  <c r="AD1405" i="15"/>
  <c r="AD1431" i="15"/>
  <c r="AD1438" i="15"/>
  <c r="AD1439" i="15"/>
  <c r="AD1440" i="15"/>
  <c r="AD1442" i="15"/>
  <c r="AD1443" i="15"/>
  <c r="AD1444" i="15"/>
  <c r="AD1446" i="15"/>
  <c r="AD1447" i="15"/>
  <c r="AD1448" i="15"/>
  <c r="AD1450" i="15"/>
  <c r="AD1451" i="15"/>
  <c r="AD1452" i="15"/>
  <c r="AD1454" i="15"/>
  <c r="AD1455" i="15"/>
  <c r="AD1456" i="15"/>
  <c r="AD1458" i="15"/>
  <c r="AD1465" i="15"/>
  <c r="AD1466" i="15"/>
  <c r="AD1467" i="15"/>
  <c r="AD1469" i="15"/>
  <c r="AD1470" i="15"/>
  <c r="AD1471" i="15"/>
  <c r="AD1473" i="15"/>
  <c r="AD1474" i="15"/>
  <c r="AD1475" i="15"/>
  <c r="AD1477" i="15"/>
  <c r="AD1478" i="15"/>
  <c r="AD1479" i="15"/>
  <c r="AD1481" i="15"/>
  <c r="AD1482" i="15"/>
  <c r="AD1483" i="15"/>
  <c r="AD1485" i="15"/>
  <c r="AD1489" i="15"/>
  <c r="AD1490" i="15"/>
  <c r="AD1491" i="15"/>
  <c r="AD1493" i="15"/>
  <c r="AD1494" i="15"/>
  <c r="AD1495" i="15"/>
  <c r="AD1497" i="15"/>
  <c r="AD1498" i="15"/>
  <c r="AD1499" i="15"/>
  <c r="AD1501" i="15"/>
  <c r="AD1502" i="15"/>
  <c r="AD1503" i="15"/>
  <c r="AD1505" i="15"/>
  <c r="AD1506" i="15"/>
  <c r="AD1507" i="15"/>
  <c r="AD1509" i="15"/>
  <c r="AD1513" i="15"/>
  <c r="AD1514" i="15"/>
  <c r="AD1515" i="15"/>
  <c r="AD1517" i="15"/>
  <c r="AD1518" i="15"/>
  <c r="AD1519" i="15"/>
  <c r="AD1521" i="15"/>
  <c r="AD1522" i="15"/>
  <c r="AD1523" i="15"/>
  <c r="AD1525" i="15"/>
  <c r="AD1526" i="15"/>
  <c r="AD1527" i="15"/>
  <c r="AD1529" i="15"/>
  <c r="AD1530" i="15"/>
  <c r="AD1531" i="15"/>
  <c r="AD1533" i="15"/>
  <c r="AD1538" i="15"/>
  <c r="AD1539" i="15"/>
  <c r="AD1540" i="15"/>
  <c r="AD1541" i="15"/>
  <c r="AD1542" i="15"/>
  <c r="AD1544" i="15"/>
  <c r="AD1545" i="15"/>
  <c r="AD1546" i="15"/>
  <c r="AD1547" i="15"/>
  <c r="AD1551" i="15"/>
  <c r="AD1552" i="15"/>
  <c r="AD1553" i="15"/>
  <c r="AD1554" i="15"/>
  <c r="AE135" i="15"/>
  <c r="AE183" i="15"/>
  <c r="AE260" i="15"/>
  <c r="AE261" i="15"/>
  <c r="AE262" i="15"/>
  <c r="AE264" i="15"/>
  <c r="AE265" i="15"/>
  <c r="AE266" i="15"/>
  <c r="AE268" i="15"/>
  <c r="AE269" i="15"/>
  <c r="AE270" i="15"/>
  <c r="AE272" i="15"/>
  <c r="AE273" i="15"/>
  <c r="AE274" i="15"/>
  <c r="AE276" i="15"/>
  <c r="AE277" i="15"/>
  <c r="AE278" i="15"/>
  <c r="AE280" i="15"/>
  <c r="AE284" i="15"/>
  <c r="AE285" i="15"/>
  <c r="AE286" i="15"/>
  <c r="AE288" i="15"/>
  <c r="AE289" i="15"/>
  <c r="AE290" i="15"/>
  <c r="AE292" i="15"/>
  <c r="AE293" i="15"/>
  <c r="AE294" i="15"/>
  <c r="AE296" i="15"/>
  <c r="AE297" i="15"/>
  <c r="AE298" i="15"/>
  <c r="AE300" i="15"/>
  <c r="AE301" i="15"/>
  <c r="AE302" i="15"/>
  <c r="AE304" i="15"/>
  <c r="AE10" i="15"/>
  <c r="AE14" i="15"/>
  <c r="AE15" i="15"/>
  <c r="AE39" i="15"/>
  <c r="AE43" i="15"/>
  <c r="AE44" i="15"/>
  <c r="AE45" i="15"/>
  <c r="AE47" i="15"/>
  <c r="AE48" i="15"/>
  <c r="AE49" i="15"/>
  <c r="AE51" i="15"/>
  <c r="AE52" i="15"/>
  <c r="AE53" i="15"/>
  <c r="AE55" i="15"/>
  <c r="AE56" i="15"/>
  <c r="AE57" i="15"/>
  <c r="AE59" i="15"/>
  <c r="AE60" i="15"/>
  <c r="AE61" i="15"/>
  <c r="AE63" i="15"/>
  <c r="AE87" i="15"/>
  <c r="AE111" i="15"/>
  <c r="AE159" i="15"/>
  <c r="AE187" i="15"/>
  <c r="AE188" i="15"/>
  <c r="AE189" i="15"/>
  <c r="AE191" i="15"/>
  <c r="AE192" i="15"/>
  <c r="AE193" i="15"/>
  <c r="AE195" i="15"/>
  <c r="AE196" i="15"/>
  <c r="AE197" i="15"/>
  <c r="AE199" i="15"/>
  <c r="AE200" i="15"/>
  <c r="AE201" i="15"/>
  <c r="AE203" i="15"/>
  <c r="AE204" i="15"/>
  <c r="AE205" i="15"/>
  <c r="AE207" i="15"/>
  <c r="AE211" i="15"/>
  <c r="AE212" i="15"/>
  <c r="AE213" i="15"/>
  <c r="AE215" i="15"/>
  <c r="AE216" i="15"/>
  <c r="AE217" i="15"/>
  <c r="AE219" i="15"/>
  <c r="AE220" i="15"/>
  <c r="AE221" i="15"/>
  <c r="AE223" i="15"/>
  <c r="AE224" i="15"/>
  <c r="AE225" i="15"/>
  <c r="AE227" i="15"/>
  <c r="AE228" i="15"/>
  <c r="AE229" i="15"/>
  <c r="AE231" i="15"/>
  <c r="AE255" i="15"/>
  <c r="AE308" i="15"/>
  <c r="AE309" i="15"/>
  <c r="AE310" i="15"/>
  <c r="AE312" i="15"/>
  <c r="AE313" i="15"/>
  <c r="AE314" i="15"/>
  <c r="AE316" i="15"/>
  <c r="AE317" i="15"/>
  <c r="AE318" i="15"/>
  <c r="AE320" i="15"/>
  <c r="AE321" i="15"/>
  <c r="AE322" i="15"/>
  <c r="AE324" i="15"/>
  <c r="AE325" i="15"/>
  <c r="AE326" i="15"/>
  <c r="AE328" i="15"/>
  <c r="AE332" i="15"/>
  <c r="AE333" i="15"/>
  <c r="AE334" i="15"/>
  <c r="AE336" i="15"/>
  <c r="AE337" i="15"/>
  <c r="AE338" i="15"/>
  <c r="AE340" i="15"/>
  <c r="AE341" i="15"/>
  <c r="AE342" i="15"/>
  <c r="AE344" i="15"/>
  <c r="AE345" i="15"/>
  <c r="AE346" i="15"/>
  <c r="AE348" i="15"/>
  <c r="AE349" i="15"/>
  <c r="AE350" i="15"/>
  <c r="AE352" i="15"/>
  <c r="AE376" i="15"/>
  <c r="AE380" i="15"/>
  <c r="AE381" i="15"/>
  <c r="AE382" i="15"/>
  <c r="AE384" i="15"/>
  <c r="AE385" i="15"/>
  <c r="AE386" i="15"/>
  <c r="AE388" i="15"/>
  <c r="AE389" i="15"/>
  <c r="AE390" i="15"/>
  <c r="AE392" i="15"/>
  <c r="AE393" i="15"/>
  <c r="AE394" i="15"/>
  <c r="AE396" i="15"/>
  <c r="AE397" i="15"/>
  <c r="AE398" i="15"/>
  <c r="AE400" i="15"/>
  <c r="AE424" i="15"/>
  <c r="AE428" i="15"/>
  <c r="AE429" i="15"/>
  <c r="AE430" i="15"/>
  <c r="AE432" i="15"/>
  <c r="AE433" i="15"/>
  <c r="AE434" i="15"/>
  <c r="AE436" i="15"/>
  <c r="AE437" i="15"/>
  <c r="AE438" i="15"/>
  <c r="AE440" i="15"/>
  <c r="AE441" i="15"/>
  <c r="AE442" i="15"/>
  <c r="AE444" i="15"/>
  <c r="AE445" i="15"/>
  <c r="AE446" i="15"/>
  <c r="AE448" i="15"/>
  <c r="AE472" i="15"/>
  <c r="AE476" i="15"/>
  <c r="AE477" i="15"/>
  <c r="AE478" i="15"/>
  <c r="AE480" i="15"/>
  <c r="AE481" i="15"/>
  <c r="AE482" i="15"/>
  <c r="AE484" i="15"/>
  <c r="AE485" i="15"/>
  <c r="AE486" i="15"/>
  <c r="AE488" i="15"/>
  <c r="AE489" i="15"/>
  <c r="AE490" i="15"/>
  <c r="AE492" i="15"/>
  <c r="AE493" i="15"/>
  <c r="AE494" i="15"/>
  <c r="AE496" i="15"/>
  <c r="AE520" i="15"/>
  <c r="AE524" i="15"/>
  <c r="AE525" i="15"/>
  <c r="AE526" i="15"/>
  <c r="AE528" i="15"/>
  <c r="AE529" i="15"/>
  <c r="AE530" i="15"/>
  <c r="AE532" i="15"/>
  <c r="AE533" i="15"/>
  <c r="AE534" i="15"/>
  <c r="AE536" i="15"/>
  <c r="AE537" i="15"/>
  <c r="AE538" i="15"/>
  <c r="AE540" i="15"/>
  <c r="AE541" i="15"/>
  <c r="AE542" i="15"/>
  <c r="AE544" i="15"/>
  <c r="AE568" i="15"/>
  <c r="AE573" i="15"/>
  <c r="AE574" i="15"/>
  <c r="AE575" i="15"/>
  <c r="AE577" i="15"/>
  <c r="AE578" i="15"/>
  <c r="AE579" i="15"/>
  <c r="AE581" i="15"/>
  <c r="AE582" i="15"/>
  <c r="AE583" i="15"/>
  <c r="AE585" i="15"/>
  <c r="AE586" i="15"/>
  <c r="AE587" i="15"/>
  <c r="AE589" i="15"/>
  <c r="AE590" i="15"/>
  <c r="AE591" i="15"/>
  <c r="AE593" i="15"/>
  <c r="AE597" i="15"/>
  <c r="AE598" i="15"/>
  <c r="AE599" i="15"/>
  <c r="AE601" i="15"/>
  <c r="AE602" i="15"/>
  <c r="AE603" i="15"/>
  <c r="AE605" i="15"/>
  <c r="AE606" i="15"/>
  <c r="AE607" i="15"/>
  <c r="AE609" i="15"/>
  <c r="AE610" i="15"/>
  <c r="AE611" i="15"/>
  <c r="AE613" i="15"/>
  <c r="AE614" i="15"/>
  <c r="AE615" i="15"/>
  <c r="AE617" i="15"/>
  <c r="AE621" i="15"/>
  <c r="AE622" i="15"/>
  <c r="AE623" i="15"/>
  <c r="AE625" i="15"/>
  <c r="AE626" i="15"/>
  <c r="AE627" i="15"/>
  <c r="AE629" i="15"/>
  <c r="AE630" i="15"/>
  <c r="AE631" i="15"/>
  <c r="AE633" i="15"/>
  <c r="AE634" i="15"/>
  <c r="AE635" i="15"/>
  <c r="AE637" i="15"/>
  <c r="AE638" i="15"/>
  <c r="AE639" i="15"/>
  <c r="AE641" i="15"/>
  <c r="AE645" i="15"/>
  <c r="AE646" i="15"/>
  <c r="AE647" i="15"/>
  <c r="AE649" i="15"/>
  <c r="AE650" i="15"/>
  <c r="AE651" i="15"/>
  <c r="AE653" i="15"/>
  <c r="AE654" i="15"/>
  <c r="AE655" i="15"/>
  <c r="AE657" i="15"/>
  <c r="AE658" i="15"/>
  <c r="AE659" i="15"/>
  <c r="AE661" i="15"/>
  <c r="AE662" i="15"/>
  <c r="AE663" i="15"/>
  <c r="AE665" i="15"/>
  <c r="AE669" i="15"/>
  <c r="AE670" i="15"/>
  <c r="AE671" i="15"/>
  <c r="AE673" i="15"/>
  <c r="AE674" i="15"/>
  <c r="AE675" i="15"/>
  <c r="AE677" i="15"/>
  <c r="AE678" i="15"/>
  <c r="AE679" i="15"/>
  <c r="AE681" i="15"/>
  <c r="AE682" i="15"/>
  <c r="AE683" i="15"/>
  <c r="AE685" i="15"/>
  <c r="AE686" i="15"/>
  <c r="AE687" i="15"/>
  <c r="AE689" i="15"/>
  <c r="AE693" i="15"/>
  <c r="AE694" i="15"/>
  <c r="AE695" i="15"/>
  <c r="AE697" i="15"/>
  <c r="AE698" i="15"/>
  <c r="AE699" i="15"/>
  <c r="AE701" i="15"/>
  <c r="AE702" i="15"/>
  <c r="AE703" i="15"/>
  <c r="AE705" i="15"/>
  <c r="AE706" i="15"/>
  <c r="AE707" i="15"/>
  <c r="AE709" i="15"/>
  <c r="AE710" i="15"/>
  <c r="AE711" i="15"/>
  <c r="AE713" i="15"/>
  <c r="AE717" i="15"/>
  <c r="AE718" i="15"/>
  <c r="AE719" i="15"/>
  <c r="AE721" i="15"/>
  <c r="AE722" i="15"/>
  <c r="AE723" i="15"/>
  <c r="AE725" i="15"/>
  <c r="AE726" i="15"/>
  <c r="AE727" i="15"/>
  <c r="AE729" i="15"/>
  <c r="AE730" i="15"/>
  <c r="AE731" i="15"/>
  <c r="AE733" i="15"/>
  <c r="AE734" i="15"/>
  <c r="AE735" i="15"/>
  <c r="AE737" i="15"/>
  <c r="AE801" i="15"/>
  <c r="AE825" i="15"/>
  <c r="AE849" i="15"/>
  <c r="AE853" i="15"/>
  <c r="AE854" i="15"/>
  <c r="AE855" i="15"/>
  <c r="AE856" i="15"/>
  <c r="AE857" i="15"/>
  <c r="AE858" i="15"/>
  <c r="AE860" i="15"/>
  <c r="AE861" i="15"/>
  <c r="AE885" i="15"/>
  <c r="AE912" i="15"/>
  <c r="AE919" i="15"/>
  <c r="AE920" i="15"/>
  <c r="AE921" i="15"/>
  <c r="AE923" i="15"/>
  <c r="AE924" i="15"/>
  <c r="AE925" i="15"/>
  <c r="AE927" i="15"/>
  <c r="AE928" i="15"/>
  <c r="AE929" i="15"/>
  <c r="AE931" i="15"/>
  <c r="AE932" i="15"/>
  <c r="AE933" i="15"/>
  <c r="AE935" i="15"/>
  <c r="AE936" i="15"/>
  <c r="AE937" i="15"/>
  <c r="AE939" i="15"/>
  <c r="AE943" i="15"/>
  <c r="AE944" i="15"/>
  <c r="AE945" i="15"/>
  <c r="AE947" i="15"/>
  <c r="AE948" i="15"/>
  <c r="AE949" i="15"/>
  <c r="AE951" i="15"/>
  <c r="AE952" i="15"/>
  <c r="AE953" i="15"/>
  <c r="AE955" i="15"/>
  <c r="AE956" i="15"/>
  <c r="AE957" i="15"/>
  <c r="AE959" i="15"/>
  <c r="AE960" i="15"/>
  <c r="AE961" i="15"/>
  <c r="AE963" i="15"/>
  <c r="AE987" i="15"/>
  <c r="AE991" i="15"/>
  <c r="AE992" i="15"/>
  <c r="AE993" i="15"/>
  <c r="AE995" i="15"/>
  <c r="AE996" i="15"/>
  <c r="AE997" i="15"/>
  <c r="AE999" i="15"/>
  <c r="AE1000" i="15"/>
  <c r="AE1001" i="15"/>
  <c r="AE1003" i="15"/>
  <c r="AE1004" i="15"/>
  <c r="AE1005" i="15"/>
  <c r="AE1007" i="15"/>
  <c r="AE1008" i="15"/>
  <c r="AE1009" i="15"/>
  <c r="AE1011" i="15"/>
  <c r="AE1035" i="15"/>
  <c r="AE1039" i="15"/>
  <c r="AE1040" i="15"/>
  <c r="AE1041" i="15"/>
  <c r="AE1043" i="15"/>
  <c r="AE1044" i="15"/>
  <c r="AE1045" i="15"/>
  <c r="AE1047" i="15"/>
  <c r="AE1048" i="15"/>
  <c r="AE1049" i="15"/>
  <c r="AE1051" i="15"/>
  <c r="AE1052" i="15"/>
  <c r="AE1053" i="15"/>
  <c r="AE1055" i="15"/>
  <c r="AE1056" i="15"/>
  <c r="AE1057" i="15"/>
  <c r="AE1059" i="15"/>
  <c r="AE1083" i="15"/>
  <c r="AE1087" i="15"/>
  <c r="AE1088" i="15"/>
  <c r="AE1089" i="15"/>
  <c r="AE1091" i="15"/>
  <c r="AE1092" i="15"/>
  <c r="AE1093" i="15"/>
  <c r="AE1095" i="15"/>
  <c r="AE1096" i="15"/>
  <c r="AE1097" i="15"/>
  <c r="AE1099" i="15"/>
  <c r="AE1100" i="15"/>
  <c r="AE1101" i="15"/>
  <c r="AE1103" i="15"/>
  <c r="AE1104" i="15"/>
  <c r="AE1105" i="15"/>
  <c r="AE1107" i="15"/>
  <c r="AE1131" i="15"/>
  <c r="AE1135" i="15"/>
  <c r="AE1136" i="15"/>
  <c r="AE1137" i="15"/>
  <c r="AE1139" i="15"/>
  <c r="AE1140" i="15"/>
  <c r="AE1141" i="15"/>
  <c r="AE1143" i="15"/>
  <c r="AE1144" i="15"/>
  <c r="AE1145" i="15"/>
  <c r="AE1147" i="15"/>
  <c r="AE1148" i="15"/>
  <c r="AE1149" i="15"/>
  <c r="AE1151" i="15"/>
  <c r="AE1152" i="15"/>
  <c r="AE1153" i="15"/>
  <c r="AE1155" i="15"/>
  <c r="AE1179" i="15"/>
  <c r="AE1183" i="15"/>
  <c r="AE1184" i="15"/>
  <c r="AE1185" i="15"/>
  <c r="AE1187" i="15"/>
  <c r="AE1188" i="15"/>
  <c r="AE1189" i="15"/>
  <c r="AE1191" i="15"/>
  <c r="AE1192" i="15"/>
  <c r="AE1193" i="15"/>
  <c r="AE1195" i="15"/>
  <c r="AE1196" i="15"/>
  <c r="AE1197" i="15"/>
  <c r="AE1199" i="15"/>
  <c r="AE1200" i="15"/>
  <c r="AE1201" i="15"/>
  <c r="AE1203" i="15"/>
  <c r="AE1227" i="15"/>
  <c r="AE1231" i="15"/>
  <c r="AE1232" i="15"/>
  <c r="AE1233" i="15"/>
  <c r="AE1234" i="15"/>
  <c r="AE1236" i="15"/>
  <c r="AE1237" i="15"/>
  <c r="AE1261" i="15"/>
  <c r="AE1285" i="15"/>
  <c r="AE1289" i="15"/>
  <c r="AE1290" i="15"/>
  <c r="AE1291" i="15"/>
  <c r="AE1293" i="15"/>
  <c r="AE1294" i="15"/>
  <c r="AE1295" i="15"/>
  <c r="AE1297" i="15"/>
  <c r="AE1298" i="15"/>
  <c r="AE1299" i="15"/>
  <c r="AE1301" i="15"/>
  <c r="AE1302" i="15"/>
  <c r="AE1303" i="15"/>
  <c r="AE1305" i="15"/>
  <c r="AE1306" i="15"/>
  <c r="AE1307" i="15"/>
  <c r="AE1309" i="15"/>
  <c r="AE1313" i="15"/>
  <c r="AE1314" i="15"/>
  <c r="AE1315" i="15"/>
  <c r="AE1317" i="15"/>
  <c r="AE1318" i="15"/>
  <c r="AE1319" i="15"/>
  <c r="AE1321" i="15"/>
  <c r="AE1322" i="15"/>
  <c r="AE1323" i="15"/>
  <c r="AE1325" i="15"/>
  <c r="AE1326" i="15"/>
  <c r="AE1327" i="15"/>
  <c r="AE1329" i="15"/>
  <c r="AE1330" i="15"/>
  <c r="AE1331" i="15"/>
  <c r="AE1333" i="15"/>
  <c r="AE1337" i="15"/>
  <c r="AE1338" i="15"/>
  <c r="AE1339" i="15"/>
  <c r="AE1341" i="15"/>
  <c r="AE1342" i="15"/>
  <c r="AE1343" i="15"/>
  <c r="AE1345" i="15"/>
  <c r="AE1346" i="15"/>
  <c r="AE1347" i="15"/>
  <c r="AE1349" i="15"/>
  <c r="AE1350" i="15"/>
  <c r="AE1351" i="15"/>
  <c r="AE1353" i="15"/>
  <c r="AE1354" i="15"/>
  <c r="AE1355" i="15"/>
  <c r="AE1357" i="15"/>
  <c r="AE1361" i="15"/>
  <c r="AE1362" i="15"/>
  <c r="AE1363" i="15"/>
  <c r="AE1365" i="15"/>
  <c r="AE1366" i="15"/>
  <c r="AE1367" i="15"/>
  <c r="AE1369" i="15"/>
  <c r="AE1370" i="15"/>
  <c r="AE1371" i="15"/>
  <c r="AE1373" i="15"/>
  <c r="AE1374" i="15"/>
  <c r="AE1375" i="15"/>
  <c r="AE1377" i="15"/>
  <c r="AE1378" i="15"/>
  <c r="AE1379" i="15"/>
  <c r="AE1381" i="15"/>
  <c r="AE1405" i="15"/>
  <c r="AE1431" i="15"/>
  <c r="AE1438" i="15"/>
  <c r="AE1439" i="15"/>
  <c r="AE1440" i="15"/>
  <c r="AE1442" i="15"/>
  <c r="AE1443" i="15"/>
  <c r="AE1444" i="15"/>
  <c r="AE1446" i="15"/>
  <c r="AE1447" i="15"/>
  <c r="AE1448" i="15"/>
  <c r="AE1450" i="15"/>
  <c r="AE1451" i="15"/>
  <c r="AE1452" i="15"/>
  <c r="AE1454" i="15"/>
  <c r="AE1455" i="15"/>
  <c r="AE1456" i="15"/>
  <c r="AE1458" i="15"/>
  <c r="AE1465" i="15"/>
  <c r="AE1466" i="15"/>
  <c r="AE1467" i="15"/>
  <c r="AE1469" i="15"/>
  <c r="AE1470" i="15"/>
  <c r="AE1471" i="15"/>
  <c r="AE1473" i="15"/>
  <c r="AE1474" i="15"/>
  <c r="AE1475" i="15"/>
  <c r="AE1477" i="15"/>
  <c r="AE1478" i="15"/>
  <c r="AE1479" i="15"/>
  <c r="AE1481" i="15"/>
  <c r="AE1482" i="15"/>
  <c r="AE1483" i="15"/>
  <c r="AE1485" i="15"/>
  <c r="AE1489" i="15"/>
  <c r="AE1490" i="15"/>
  <c r="AE1491" i="15"/>
  <c r="AE1493" i="15"/>
  <c r="AE1494" i="15"/>
  <c r="AE1495" i="15"/>
  <c r="AE1497" i="15"/>
  <c r="AE1498" i="15"/>
  <c r="AE1499" i="15"/>
  <c r="AE1501" i="15"/>
  <c r="AE1502" i="15"/>
  <c r="AE1503" i="15"/>
  <c r="AE1505" i="15"/>
  <c r="AE1506" i="15"/>
  <c r="AE1507" i="15"/>
  <c r="AE1509" i="15"/>
  <c r="AE1513" i="15"/>
  <c r="AE1514" i="15"/>
  <c r="AE1515" i="15"/>
  <c r="AE1517" i="15"/>
  <c r="AE1518" i="15"/>
  <c r="AE1519" i="15"/>
  <c r="AE1521" i="15"/>
  <c r="AE1522" i="15"/>
  <c r="AE1523" i="15"/>
  <c r="AE1525" i="15"/>
  <c r="AE1526" i="15"/>
  <c r="AE1527" i="15"/>
  <c r="AE1529" i="15"/>
  <c r="AE1530" i="15"/>
  <c r="AE1531" i="15"/>
  <c r="AE1533" i="15"/>
  <c r="AE1538" i="15"/>
  <c r="AE1539" i="15"/>
  <c r="AE1540" i="15"/>
  <c r="AE1541" i="15"/>
  <c r="AE1542" i="15"/>
  <c r="AE1544" i="15"/>
  <c r="AE1545" i="15"/>
  <c r="AE1546" i="15"/>
  <c r="AE1547" i="15"/>
  <c r="AE1551" i="15"/>
  <c r="AE1552" i="15"/>
  <c r="AE1553" i="15"/>
  <c r="AE1554" i="15"/>
  <c r="AF135" i="15"/>
  <c r="AF183" i="15"/>
  <c r="AF260" i="15"/>
  <c r="AF261" i="15"/>
  <c r="AF262" i="15"/>
  <c r="AF264" i="15"/>
  <c r="AF265" i="15"/>
  <c r="AF266" i="15"/>
  <c r="AF268" i="15"/>
  <c r="AF269" i="15"/>
  <c r="AF270" i="15"/>
  <c r="AF272" i="15"/>
  <c r="AF273" i="15"/>
  <c r="AF274" i="15"/>
  <c r="AF276" i="15"/>
  <c r="AF277" i="15"/>
  <c r="AF278" i="15"/>
  <c r="AF280" i="15"/>
  <c r="AF284" i="15"/>
  <c r="AF285" i="15"/>
  <c r="AF286" i="15"/>
  <c r="AF288" i="15"/>
  <c r="AF289" i="15"/>
  <c r="AF290" i="15"/>
  <c r="AF292" i="15"/>
  <c r="AF293" i="15"/>
  <c r="AF294" i="15"/>
  <c r="AF296" i="15"/>
  <c r="AF297" i="15"/>
  <c r="AF298" i="15"/>
  <c r="AF300" i="15"/>
  <c r="AF301" i="15"/>
  <c r="AF302" i="15"/>
  <c r="AF304" i="15"/>
  <c r="AF10" i="15"/>
  <c r="AF14" i="15"/>
  <c r="AF15" i="15"/>
  <c r="AF39" i="15"/>
  <c r="AF43" i="15"/>
  <c r="AF44" i="15"/>
  <c r="AF45" i="15"/>
  <c r="AF47" i="15"/>
  <c r="AF48" i="15"/>
  <c r="AF49" i="15"/>
  <c r="AF51" i="15"/>
  <c r="AF52" i="15"/>
  <c r="AF53" i="15"/>
  <c r="AF55" i="15"/>
  <c r="AF56" i="15"/>
  <c r="AF57" i="15"/>
  <c r="AF59" i="15"/>
  <c r="AF60" i="15"/>
  <c r="AF61" i="15"/>
  <c r="AF63" i="15"/>
  <c r="AF87" i="15"/>
  <c r="AF111" i="15"/>
  <c r="AF159" i="15"/>
  <c r="AF187" i="15"/>
  <c r="AF188" i="15"/>
  <c r="AF189" i="15"/>
  <c r="AF191" i="15"/>
  <c r="AF192" i="15"/>
  <c r="AF193" i="15"/>
  <c r="AF195" i="15"/>
  <c r="AF196" i="15"/>
  <c r="AF197" i="15"/>
  <c r="AF199" i="15"/>
  <c r="AF200" i="15"/>
  <c r="AF201" i="15"/>
  <c r="AF203" i="15"/>
  <c r="AF204" i="15"/>
  <c r="AF205" i="15"/>
  <c r="AF207" i="15"/>
  <c r="AF211" i="15"/>
  <c r="AF212" i="15"/>
  <c r="AF213" i="15"/>
  <c r="AF215" i="15"/>
  <c r="AF216" i="15"/>
  <c r="AF217" i="15"/>
  <c r="AF219" i="15"/>
  <c r="AF220" i="15"/>
  <c r="AF221" i="15"/>
  <c r="AF223" i="15"/>
  <c r="AF224" i="15"/>
  <c r="AF225" i="15"/>
  <c r="AF227" i="15"/>
  <c r="AF228" i="15"/>
  <c r="AF229" i="15"/>
  <c r="AF231" i="15"/>
  <c r="AF255" i="15"/>
  <c r="AF308" i="15"/>
  <c r="AF309" i="15"/>
  <c r="AF310" i="15"/>
  <c r="AF312" i="15"/>
  <c r="AF313" i="15"/>
  <c r="AF314" i="15"/>
  <c r="AF316" i="15"/>
  <c r="AF317" i="15"/>
  <c r="AF318" i="15"/>
  <c r="AF320" i="15"/>
  <c r="AF321" i="15"/>
  <c r="AF322" i="15"/>
  <c r="AF324" i="15"/>
  <c r="AF325" i="15"/>
  <c r="AF326" i="15"/>
  <c r="AF328" i="15"/>
  <c r="AF332" i="15"/>
  <c r="AF333" i="15"/>
  <c r="AF334" i="15"/>
  <c r="AF336" i="15"/>
  <c r="AF337" i="15"/>
  <c r="AF338" i="15"/>
  <c r="AF340" i="15"/>
  <c r="AF341" i="15"/>
  <c r="AF342" i="15"/>
  <c r="AF344" i="15"/>
  <c r="AF345" i="15"/>
  <c r="AF346" i="15"/>
  <c r="AF348" i="15"/>
  <c r="AF349" i="15"/>
  <c r="AF350" i="15"/>
  <c r="AF352" i="15"/>
  <c r="AF376" i="15"/>
  <c r="AF380" i="15"/>
  <c r="AF381" i="15"/>
  <c r="AF382" i="15"/>
  <c r="AF384" i="15"/>
  <c r="AF385" i="15"/>
  <c r="AF386" i="15"/>
  <c r="AF388" i="15"/>
  <c r="AF389" i="15"/>
  <c r="AF390" i="15"/>
  <c r="AF392" i="15"/>
  <c r="AF393" i="15"/>
  <c r="AF394" i="15"/>
  <c r="AF396" i="15"/>
  <c r="AF397" i="15"/>
  <c r="AF398" i="15"/>
  <c r="AF400" i="15"/>
  <c r="AF424" i="15"/>
  <c r="AF428" i="15"/>
  <c r="AF429" i="15"/>
  <c r="AF430" i="15"/>
  <c r="AF432" i="15"/>
  <c r="AF433" i="15"/>
  <c r="AF434" i="15"/>
  <c r="AF436" i="15"/>
  <c r="AF437" i="15"/>
  <c r="AF438" i="15"/>
  <c r="AF440" i="15"/>
  <c r="AF441" i="15"/>
  <c r="AF442" i="15"/>
  <c r="AF444" i="15"/>
  <c r="AF445" i="15"/>
  <c r="AF446" i="15"/>
  <c r="AF448" i="15"/>
  <c r="AF472" i="15"/>
  <c r="AF476" i="15"/>
  <c r="AF477" i="15"/>
  <c r="AF478" i="15"/>
  <c r="AF480" i="15"/>
  <c r="AF481" i="15"/>
  <c r="AF482" i="15"/>
  <c r="AF484" i="15"/>
  <c r="AF485" i="15"/>
  <c r="AF486" i="15"/>
  <c r="AF488" i="15"/>
  <c r="AF489" i="15"/>
  <c r="AF490" i="15"/>
  <c r="AF492" i="15"/>
  <c r="AF493" i="15"/>
  <c r="AF494" i="15"/>
  <c r="AF496" i="15"/>
  <c r="AF520" i="15"/>
  <c r="AF524" i="15"/>
  <c r="AF525" i="15"/>
  <c r="AF526" i="15"/>
  <c r="AF528" i="15"/>
  <c r="AF529" i="15"/>
  <c r="AF530" i="15"/>
  <c r="AF532" i="15"/>
  <c r="AF533" i="15"/>
  <c r="AF534" i="15"/>
  <c r="AF536" i="15"/>
  <c r="AF537" i="15"/>
  <c r="AF538" i="15"/>
  <c r="AF540" i="15"/>
  <c r="AF541" i="15"/>
  <c r="AF542" i="15"/>
  <c r="AF544" i="15"/>
  <c r="AF568" i="15"/>
  <c r="AF573" i="15"/>
  <c r="AF574" i="15"/>
  <c r="AF575" i="15"/>
  <c r="AF577" i="15"/>
  <c r="AF578" i="15"/>
  <c r="AF579" i="15"/>
  <c r="AF581" i="15"/>
  <c r="AF582" i="15"/>
  <c r="AF583" i="15"/>
  <c r="AF585" i="15"/>
  <c r="AF586" i="15"/>
  <c r="AF587" i="15"/>
  <c r="AF589" i="15"/>
  <c r="AF590" i="15"/>
  <c r="AF591" i="15"/>
  <c r="AF593" i="15"/>
  <c r="AF597" i="15"/>
  <c r="AF598" i="15"/>
  <c r="AF599" i="15"/>
  <c r="AF601" i="15"/>
  <c r="AF602" i="15"/>
  <c r="AF603" i="15"/>
  <c r="AF605" i="15"/>
  <c r="AF606" i="15"/>
  <c r="AF607" i="15"/>
  <c r="AF609" i="15"/>
  <c r="AF610" i="15"/>
  <c r="AF611" i="15"/>
  <c r="AF613" i="15"/>
  <c r="AF614" i="15"/>
  <c r="AF615" i="15"/>
  <c r="AF617" i="15"/>
  <c r="AF621" i="15"/>
  <c r="AF622" i="15"/>
  <c r="AF623" i="15"/>
  <c r="AF625" i="15"/>
  <c r="AF626" i="15"/>
  <c r="AF627" i="15"/>
  <c r="AF629" i="15"/>
  <c r="AF630" i="15"/>
  <c r="AF631" i="15"/>
  <c r="AF633" i="15"/>
  <c r="AF634" i="15"/>
  <c r="AF635" i="15"/>
  <c r="AF637" i="15"/>
  <c r="AF638" i="15"/>
  <c r="AF639" i="15"/>
  <c r="AF641" i="15"/>
  <c r="AF645" i="15"/>
  <c r="AF646" i="15"/>
  <c r="AF647" i="15"/>
  <c r="AF649" i="15"/>
  <c r="AF650" i="15"/>
  <c r="AF651" i="15"/>
  <c r="AF653" i="15"/>
  <c r="AF654" i="15"/>
  <c r="AF655" i="15"/>
  <c r="AF657" i="15"/>
  <c r="AF658" i="15"/>
  <c r="AF659" i="15"/>
  <c r="AF661" i="15"/>
  <c r="AF662" i="15"/>
  <c r="AF663" i="15"/>
  <c r="AF665" i="15"/>
  <c r="AF669" i="15"/>
  <c r="AF670" i="15"/>
  <c r="AF671" i="15"/>
  <c r="AF673" i="15"/>
  <c r="AF674" i="15"/>
  <c r="AF675" i="15"/>
  <c r="AF677" i="15"/>
  <c r="AF678" i="15"/>
  <c r="AF679" i="15"/>
  <c r="AF681" i="15"/>
  <c r="AF682" i="15"/>
  <c r="AF683" i="15"/>
  <c r="AF685" i="15"/>
  <c r="AF686" i="15"/>
  <c r="AF687" i="15"/>
  <c r="AF689" i="15"/>
  <c r="AF693" i="15"/>
  <c r="AF694" i="15"/>
  <c r="AF695" i="15"/>
  <c r="AF697" i="15"/>
  <c r="AF698" i="15"/>
  <c r="AF699" i="15"/>
  <c r="AF701" i="15"/>
  <c r="AF702" i="15"/>
  <c r="AF703" i="15"/>
  <c r="AF705" i="15"/>
  <c r="AF706" i="15"/>
  <c r="AF707" i="15"/>
  <c r="AF709" i="15"/>
  <c r="AF710" i="15"/>
  <c r="AF711" i="15"/>
  <c r="AF713" i="15"/>
  <c r="AF717" i="15"/>
  <c r="AF718" i="15"/>
  <c r="AF719" i="15"/>
  <c r="AF721" i="15"/>
  <c r="AF722" i="15"/>
  <c r="AF723" i="15"/>
  <c r="AF725" i="15"/>
  <c r="AF726" i="15"/>
  <c r="AF727" i="15"/>
  <c r="AF729" i="15"/>
  <c r="AF730" i="15"/>
  <c r="AF731" i="15"/>
  <c r="AF733" i="15"/>
  <c r="AF734" i="15"/>
  <c r="AF735" i="15"/>
  <c r="AF737" i="15"/>
  <c r="AF801" i="15"/>
  <c r="AF825" i="15"/>
  <c r="AF849" i="15"/>
  <c r="AF853" i="15"/>
  <c r="AF854" i="15"/>
  <c r="AF855" i="15"/>
  <c r="AF856" i="15"/>
  <c r="AF857" i="15"/>
  <c r="AF858" i="15"/>
  <c r="AF860" i="15"/>
  <c r="AF861" i="15"/>
  <c r="AF885" i="15"/>
  <c r="AF912" i="15"/>
  <c r="AF919" i="15"/>
  <c r="AF920" i="15"/>
  <c r="AF921" i="15"/>
  <c r="AF923" i="15"/>
  <c r="AF924" i="15"/>
  <c r="AF925" i="15"/>
  <c r="AF927" i="15"/>
  <c r="AF928" i="15"/>
  <c r="AF929" i="15"/>
  <c r="AF931" i="15"/>
  <c r="AF932" i="15"/>
  <c r="AF933" i="15"/>
  <c r="AF935" i="15"/>
  <c r="AF936" i="15"/>
  <c r="AF937" i="15"/>
  <c r="AF939" i="15"/>
  <c r="AF943" i="15"/>
  <c r="AF944" i="15"/>
  <c r="AF945" i="15"/>
  <c r="AF947" i="15"/>
  <c r="AF948" i="15"/>
  <c r="AF949" i="15"/>
  <c r="AF951" i="15"/>
  <c r="AF952" i="15"/>
  <c r="AF953" i="15"/>
  <c r="AF955" i="15"/>
  <c r="AF956" i="15"/>
  <c r="AF957" i="15"/>
  <c r="AF959" i="15"/>
  <c r="AF960" i="15"/>
  <c r="AF961" i="15"/>
  <c r="AF963" i="15"/>
  <c r="AF987" i="15"/>
  <c r="AF991" i="15"/>
  <c r="AF992" i="15"/>
  <c r="AF993" i="15"/>
  <c r="AF995" i="15"/>
  <c r="AF996" i="15"/>
  <c r="AF997" i="15"/>
  <c r="AF999" i="15"/>
  <c r="AF1000" i="15"/>
  <c r="AF1001" i="15"/>
  <c r="AF1003" i="15"/>
  <c r="AF1004" i="15"/>
  <c r="AF1005" i="15"/>
  <c r="AF1007" i="15"/>
  <c r="AF1008" i="15"/>
  <c r="AF1009" i="15"/>
  <c r="AF1011" i="15"/>
  <c r="AF1035" i="15"/>
  <c r="AF1039" i="15"/>
  <c r="AF1040" i="15"/>
  <c r="AF1041" i="15"/>
  <c r="AF1043" i="15"/>
  <c r="AF1044" i="15"/>
  <c r="AF1045" i="15"/>
  <c r="AF1047" i="15"/>
  <c r="AF1048" i="15"/>
  <c r="AF1049" i="15"/>
  <c r="AF1051" i="15"/>
  <c r="AF1052" i="15"/>
  <c r="AF1053" i="15"/>
  <c r="AF1055" i="15"/>
  <c r="AF1056" i="15"/>
  <c r="AF1057" i="15"/>
  <c r="AF1059" i="15"/>
  <c r="AF1083" i="15"/>
  <c r="AF1087" i="15"/>
  <c r="AF1088" i="15"/>
  <c r="AF1089" i="15"/>
  <c r="AF1091" i="15"/>
  <c r="AF1092" i="15"/>
  <c r="AF1093" i="15"/>
  <c r="AF1095" i="15"/>
  <c r="AF1096" i="15"/>
  <c r="AF1097" i="15"/>
  <c r="AF1099" i="15"/>
  <c r="AF1100" i="15"/>
  <c r="AF1101" i="15"/>
  <c r="AF1103" i="15"/>
  <c r="AF1104" i="15"/>
  <c r="AF1105" i="15"/>
  <c r="AF1107" i="15"/>
  <c r="AF1131" i="15"/>
  <c r="AF1135" i="15"/>
  <c r="AF1136" i="15"/>
  <c r="AF1137" i="15"/>
  <c r="AF1139" i="15"/>
  <c r="AF1140" i="15"/>
  <c r="AF1141" i="15"/>
  <c r="AF1143" i="15"/>
  <c r="AF1144" i="15"/>
  <c r="AF1145" i="15"/>
  <c r="AF1147" i="15"/>
  <c r="AF1148" i="15"/>
  <c r="AF1149" i="15"/>
  <c r="AF1151" i="15"/>
  <c r="AF1152" i="15"/>
  <c r="AF1153" i="15"/>
  <c r="AF1155" i="15"/>
  <c r="AF1179" i="15"/>
  <c r="AF1183" i="15"/>
  <c r="AF1184" i="15"/>
  <c r="AF1185" i="15"/>
  <c r="AF1187" i="15"/>
  <c r="AF1188" i="15"/>
  <c r="AF1189" i="15"/>
  <c r="AF1191" i="15"/>
  <c r="AF1192" i="15"/>
  <c r="AF1193" i="15"/>
  <c r="AF1195" i="15"/>
  <c r="AF1196" i="15"/>
  <c r="AF1197" i="15"/>
  <c r="AF1199" i="15"/>
  <c r="AF1200" i="15"/>
  <c r="AF1201" i="15"/>
  <c r="AF1203" i="15"/>
  <c r="AF1227" i="15"/>
  <c r="AF1231" i="15"/>
  <c r="AF1232" i="15"/>
  <c r="AF1233" i="15"/>
  <c r="AF1234" i="15"/>
  <c r="AF1236" i="15"/>
  <c r="AF1237" i="15"/>
  <c r="AF1261" i="15"/>
  <c r="AF1285" i="15"/>
  <c r="AF1289" i="15"/>
  <c r="AF1290" i="15"/>
  <c r="AF1291" i="15"/>
  <c r="AF1293" i="15"/>
  <c r="AF1294" i="15"/>
  <c r="AF1295" i="15"/>
  <c r="AF1297" i="15"/>
  <c r="AF1298" i="15"/>
  <c r="AF1299" i="15"/>
  <c r="AF1301" i="15"/>
  <c r="AF1302" i="15"/>
  <c r="AF1303" i="15"/>
  <c r="AF1305" i="15"/>
  <c r="AF1306" i="15"/>
  <c r="AF1307" i="15"/>
  <c r="AF1309" i="15"/>
  <c r="AF1313" i="15"/>
  <c r="AF1314" i="15"/>
  <c r="AF1315" i="15"/>
  <c r="AF1317" i="15"/>
  <c r="AF1318" i="15"/>
  <c r="AF1319" i="15"/>
  <c r="AF1321" i="15"/>
  <c r="AF1322" i="15"/>
  <c r="AF1323" i="15"/>
  <c r="AF1325" i="15"/>
  <c r="AF1326" i="15"/>
  <c r="AF1327" i="15"/>
  <c r="AF1329" i="15"/>
  <c r="AF1330" i="15"/>
  <c r="AF1331" i="15"/>
  <c r="AF1333" i="15"/>
  <c r="AF1337" i="15"/>
  <c r="AF1338" i="15"/>
  <c r="AF1339" i="15"/>
  <c r="AF1341" i="15"/>
  <c r="AF1342" i="15"/>
  <c r="AF1343" i="15"/>
  <c r="AF1345" i="15"/>
  <c r="AF1346" i="15"/>
  <c r="AF1347" i="15"/>
  <c r="AF1349" i="15"/>
  <c r="AF1350" i="15"/>
  <c r="AF1351" i="15"/>
  <c r="AF1353" i="15"/>
  <c r="AF1354" i="15"/>
  <c r="AF1355" i="15"/>
  <c r="AF1357" i="15"/>
  <c r="AF1361" i="15"/>
  <c r="AF1362" i="15"/>
  <c r="AF1363" i="15"/>
  <c r="AF1365" i="15"/>
  <c r="AF1366" i="15"/>
  <c r="AF1367" i="15"/>
  <c r="AF1369" i="15"/>
  <c r="AF1370" i="15"/>
  <c r="AF1371" i="15"/>
  <c r="AF1373" i="15"/>
  <c r="AF1374" i="15"/>
  <c r="AF1375" i="15"/>
  <c r="AF1377" i="15"/>
  <c r="AF1378" i="15"/>
  <c r="AF1379" i="15"/>
  <c r="AF1381" i="15"/>
  <c r="AF1405" i="15"/>
  <c r="AF1431" i="15"/>
  <c r="AF1438" i="15"/>
  <c r="AF1439" i="15"/>
  <c r="AF1440" i="15"/>
  <c r="AF1442" i="15"/>
  <c r="AF1443" i="15"/>
  <c r="AF1444" i="15"/>
  <c r="AF1446" i="15"/>
  <c r="AF1447" i="15"/>
  <c r="AF1448" i="15"/>
  <c r="AF1450" i="15"/>
  <c r="AF1451" i="15"/>
  <c r="AF1452" i="15"/>
  <c r="AF1454" i="15"/>
  <c r="AF1455" i="15"/>
  <c r="AF1456" i="15"/>
  <c r="AF1458" i="15"/>
  <c r="AF1465" i="15"/>
  <c r="AF1466" i="15"/>
  <c r="AF1467" i="15"/>
  <c r="AF1469" i="15"/>
  <c r="AF1470" i="15"/>
  <c r="AF1471" i="15"/>
  <c r="AF1473" i="15"/>
  <c r="AF1474" i="15"/>
  <c r="AF1475" i="15"/>
  <c r="AF1477" i="15"/>
  <c r="AF1478" i="15"/>
  <c r="AF1479" i="15"/>
  <c r="AF1481" i="15"/>
  <c r="AF1482" i="15"/>
  <c r="AF1483" i="15"/>
  <c r="AF1485" i="15"/>
  <c r="AF1489" i="15"/>
  <c r="AF1490" i="15"/>
  <c r="AF1491" i="15"/>
  <c r="AF1493" i="15"/>
  <c r="AF1494" i="15"/>
  <c r="AF1495" i="15"/>
  <c r="AF1497" i="15"/>
  <c r="AF1498" i="15"/>
  <c r="AF1499" i="15"/>
  <c r="AF1501" i="15"/>
  <c r="AF1502" i="15"/>
  <c r="AF1503" i="15"/>
  <c r="AF1505" i="15"/>
  <c r="AF1506" i="15"/>
  <c r="AF1507" i="15"/>
  <c r="AF1509" i="15"/>
  <c r="AF1513" i="15"/>
  <c r="AF1514" i="15"/>
  <c r="AF1515" i="15"/>
  <c r="AF1517" i="15"/>
  <c r="AF1518" i="15"/>
  <c r="AF1519" i="15"/>
  <c r="AF1521" i="15"/>
  <c r="AF1522" i="15"/>
  <c r="AF1523" i="15"/>
  <c r="AF1525" i="15"/>
  <c r="AF1526" i="15"/>
  <c r="AF1527" i="15"/>
  <c r="AF1529" i="15"/>
  <c r="AF1530" i="15"/>
  <c r="AF1531" i="15"/>
  <c r="AF1533" i="15"/>
  <c r="AF1538" i="15"/>
  <c r="AF1539" i="15"/>
  <c r="AF1540" i="15"/>
  <c r="AF1541" i="15"/>
  <c r="AF1542" i="15"/>
  <c r="AF1544" i="15"/>
  <c r="AF1545" i="15"/>
  <c r="AF1546" i="15"/>
  <c r="AF1547" i="15"/>
  <c r="AF1551" i="15"/>
  <c r="AF1552" i="15"/>
  <c r="AF1553" i="15"/>
  <c r="AF1554" i="15"/>
  <c r="AG135" i="15"/>
  <c r="AG183" i="15"/>
  <c r="AG260" i="15"/>
  <c r="AG261" i="15"/>
  <c r="AG262" i="15"/>
  <c r="AG264" i="15"/>
  <c r="AG265" i="15"/>
  <c r="AG266" i="15"/>
  <c r="AG268" i="15"/>
  <c r="AG269" i="15"/>
  <c r="AG270" i="15"/>
  <c r="AG272" i="15"/>
  <c r="AG273" i="15"/>
  <c r="AG274" i="15"/>
  <c r="AG276" i="15"/>
  <c r="AG277" i="15"/>
  <c r="AG278" i="15"/>
  <c r="AG280" i="15"/>
  <c r="AG284" i="15"/>
  <c r="AG285" i="15"/>
  <c r="AG286" i="15"/>
  <c r="AG288" i="15"/>
  <c r="AG289" i="15"/>
  <c r="AG290" i="15"/>
  <c r="AG292" i="15"/>
  <c r="AG293" i="15"/>
  <c r="AG294" i="15"/>
  <c r="AG296" i="15"/>
  <c r="AG297" i="15"/>
  <c r="AG298" i="15"/>
  <c r="AG300" i="15"/>
  <c r="AG301" i="15"/>
  <c r="AG302" i="15"/>
  <c r="AG304" i="15"/>
  <c r="AG10" i="15"/>
  <c r="AG14" i="15"/>
  <c r="AG15" i="15"/>
  <c r="AG39" i="15"/>
  <c r="AG43" i="15"/>
  <c r="AG44" i="15"/>
  <c r="AG45" i="15"/>
  <c r="AG47" i="15"/>
  <c r="AG48" i="15"/>
  <c r="AG49" i="15"/>
  <c r="AG51" i="15"/>
  <c r="AG52" i="15"/>
  <c r="AG53" i="15"/>
  <c r="AG55" i="15"/>
  <c r="AG56" i="15"/>
  <c r="AG57" i="15"/>
  <c r="AG59" i="15"/>
  <c r="AG60" i="15"/>
  <c r="AG61" i="15"/>
  <c r="AG63" i="15"/>
  <c r="AG87" i="15"/>
  <c r="AG111" i="15"/>
  <c r="AG159" i="15"/>
  <c r="AG187" i="15"/>
  <c r="AG188" i="15"/>
  <c r="AG189" i="15"/>
  <c r="AG191" i="15"/>
  <c r="AG192" i="15"/>
  <c r="AG193" i="15"/>
  <c r="AG195" i="15"/>
  <c r="AG196" i="15"/>
  <c r="AG197" i="15"/>
  <c r="AG199" i="15"/>
  <c r="AG200" i="15"/>
  <c r="AG201" i="15"/>
  <c r="AG203" i="15"/>
  <c r="AG204" i="15"/>
  <c r="AG205" i="15"/>
  <c r="AG207" i="15"/>
  <c r="AG211" i="15"/>
  <c r="AG212" i="15"/>
  <c r="AG213" i="15"/>
  <c r="AG215" i="15"/>
  <c r="AG216" i="15"/>
  <c r="AG217" i="15"/>
  <c r="AG219" i="15"/>
  <c r="AG220" i="15"/>
  <c r="AG221" i="15"/>
  <c r="AG223" i="15"/>
  <c r="AG224" i="15"/>
  <c r="AG225" i="15"/>
  <c r="AG227" i="15"/>
  <c r="AG228" i="15"/>
  <c r="AG229" i="15"/>
  <c r="AG231" i="15"/>
  <c r="AG255" i="15"/>
  <c r="AG308" i="15"/>
  <c r="AG309" i="15"/>
  <c r="AG310" i="15"/>
  <c r="AG312" i="15"/>
  <c r="AG313" i="15"/>
  <c r="AG314" i="15"/>
  <c r="AG316" i="15"/>
  <c r="AG317" i="15"/>
  <c r="AG318" i="15"/>
  <c r="AG320" i="15"/>
  <c r="AG321" i="15"/>
  <c r="AG322" i="15"/>
  <c r="AG324" i="15"/>
  <c r="AG325" i="15"/>
  <c r="AG326" i="15"/>
  <c r="AG328" i="15"/>
  <c r="AG332" i="15"/>
  <c r="AG333" i="15"/>
  <c r="AG334" i="15"/>
  <c r="AG336" i="15"/>
  <c r="AG337" i="15"/>
  <c r="AG338" i="15"/>
  <c r="AG340" i="15"/>
  <c r="AG341" i="15"/>
  <c r="AG342" i="15"/>
  <c r="AG344" i="15"/>
  <c r="AG345" i="15"/>
  <c r="AG346" i="15"/>
  <c r="AG348" i="15"/>
  <c r="AG349" i="15"/>
  <c r="AG350" i="15"/>
  <c r="AG352" i="15"/>
  <c r="AG376" i="15"/>
  <c r="AG380" i="15"/>
  <c r="AG381" i="15"/>
  <c r="AG382" i="15"/>
  <c r="AG384" i="15"/>
  <c r="AG385" i="15"/>
  <c r="AG386" i="15"/>
  <c r="AG388" i="15"/>
  <c r="AG389" i="15"/>
  <c r="AG390" i="15"/>
  <c r="AG392" i="15"/>
  <c r="AG393" i="15"/>
  <c r="AG394" i="15"/>
  <c r="AG396" i="15"/>
  <c r="AG397" i="15"/>
  <c r="AG398" i="15"/>
  <c r="AG400" i="15"/>
  <c r="AG424" i="15"/>
  <c r="AG428" i="15"/>
  <c r="AG429" i="15"/>
  <c r="AG430" i="15"/>
  <c r="AG432" i="15"/>
  <c r="AG433" i="15"/>
  <c r="AG434" i="15"/>
  <c r="AG436" i="15"/>
  <c r="AG437" i="15"/>
  <c r="AG438" i="15"/>
  <c r="AG440" i="15"/>
  <c r="AG441" i="15"/>
  <c r="AG442" i="15"/>
  <c r="AG444" i="15"/>
  <c r="AG445" i="15"/>
  <c r="AG446" i="15"/>
  <c r="AG448" i="15"/>
  <c r="AG472" i="15"/>
  <c r="AG476" i="15"/>
  <c r="AG477" i="15"/>
  <c r="AG478" i="15"/>
  <c r="AG480" i="15"/>
  <c r="AG481" i="15"/>
  <c r="AG482" i="15"/>
  <c r="AG484" i="15"/>
  <c r="AG485" i="15"/>
  <c r="AG486" i="15"/>
  <c r="AG488" i="15"/>
  <c r="AG489" i="15"/>
  <c r="AG490" i="15"/>
  <c r="AG492" i="15"/>
  <c r="AG493" i="15"/>
  <c r="AG494" i="15"/>
  <c r="AG496" i="15"/>
  <c r="AG520" i="15"/>
  <c r="AG524" i="15"/>
  <c r="AG525" i="15"/>
  <c r="AG526" i="15"/>
  <c r="AG528" i="15"/>
  <c r="AG529" i="15"/>
  <c r="AG530" i="15"/>
  <c r="AG532" i="15"/>
  <c r="AG533" i="15"/>
  <c r="AG534" i="15"/>
  <c r="AG536" i="15"/>
  <c r="AG537" i="15"/>
  <c r="AG538" i="15"/>
  <c r="AG540" i="15"/>
  <c r="AG541" i="15"/>
  <c r="AG542" i="15"/>
  <c r="AG544" i="15"/>
  <c r="AG568" i="15"/>
  <c r="AG573" i="15"/>
  <c r="AG574" i="15"/>
  <c r="AG575" i="15"/>
  <c r="AG577" i="15"/>
  <c r="AG578" i="15"/>
  <c r="AG579" i="15"/>
  <c r="AG581" i="15"/>
  <c r="AG582" i="15"/>
  <c r="AG583" i="15"/>
  <c r="AG585" i="15"/>
  <c r="AG586" i="15"/>
  <c r="AG587" i="15"/>
  <c r="AG589" i="15"/>
  <c r="AG590" i="15"/>
  <c r="AG591" i="15"/>
  <c r="AG593" i="15"/>
  <c r="AG597" i="15"/>
  <c r="AG598" i="15"/>
  <c r="AG599" i="15"/>
  <c r="AG601" i="15"/>
  <c r="AG602" i="15"/>
  <c r="AG603" i="15"/>
  <c r="AG605" i="15"/>
  <c r="AG606" i="15"/>
  <c r="AG607" i="15"/>
  <c r="AG609" i="15"/>
  <c r="AG610" i="15"/>
  <c r="AG611" i="15"/>
  <c r="AG613" i="15"/>
  <c r="AG614" i="15"/>
  <c r="AG615" i="15"/>
  <c r="AG617" i="15"/>
  <c r="AG621" i="15"/>
  <c r="AG622" i="15"/>
  <c r="AG623" i="15"/>
  <c r="AG625" i="15"/>
  <c r="AG626" i="15"/>
  <c r="AG627" i="15"/>
  <c r="AG629" i="15"/>
  <c r="AG630" i="15"/>
  <c r="AG631" i="15"/>
  <c r="AG633" i="15"/>
  <c r="AG634" i="15"/>
  <c r="AG635" i="15"/>
  <c r="AG637" i="15"/>
  <c r="AG638" i="15"/>
  <c r="AG639" i="15"/>
  <c r="AG641" i="15"/>
  <c r="AG645" i="15"/>
  <c r="AG646" i="15"/>
  <c r="AG647" i="15"/>
  <c r="AG649" i="15"/>
  <c r="AG650" i="15"/>
  <c r="AG651" i="15"/>
  <c r="AG653" i="15"/>
  <c r="AG654" i="15"/>
  <c r="AG655" i="15"/>
  <c r="AG657" i="15"/>
  <c r="AG658" i="15"/>
  <c r="AG659" i="15"/>
  <c r="AG661" i="15"/>
  <c r="AG662" i="15"/>
  <c r="AG663" i="15"/>
  <c r="AG665" i="15"/>
  <c r="AG669" i="15"/>
  <c r="AG670" i="15"/>
  <c r="AG671" i="15"/>
  <c r="AG673" i="15"/>
  <c r="AG674" i="15"/>
  <c r="AG675" i="15"/>
  <c r="AG677" i="15"/>
  <c r="AG678" i="15"/>
  <c r="AG679" i="15"/>
  <c r="AG681" i="15"/>
  <c r="AG682" i="15"/>
  <c r="AG683" i="15"/>
  <c r="AG685" i="15"/>
  <c r="AG686" i="15"/>
  <c r="AG687" i="15"/>
  <c r="AG689" i="15"/>
  <c r="AG693" i="15"/>
  <c r="AG694" i="15"/>
  <c r="AG695" i="15"/>
  <c r="AG697" i="15"/>
  <c r="AG698" i="15"/>
  <c r="AG699" i="15"/>
  <c r="AG701" i="15"/>
  <c r="AG702" i="15"/>
  <c r="AG703" i="15"/>
  <c r="AG705" i="15"/>
  <c r="AG706" i="15"/>
  <c r="AG707" i="15"/>
  <c r="AG709" i="15"/>
  <c r="AG710" i="15"/>
  <c r="AG711" i="15"/>
  <c r="AG713" i="15"/>
  <c r="AG717" i="15"/>
  <c r="AG718" i="15"/>
  <c r="AG719" i="15"/>
  <c r="AG721" i="15"/>
  <c r="AG722" i="15"/>
  <c r="AG723" i="15"/>
  <c r="AG725" i="15"/>
  <c r="AG726" i="15"/>
  <c r="AG727" i="15"/>
  <c r="AG729" i="15"/>
  <c r="AG730" i="15"/>
  <c r="AG731" i="15"/>
  <c r="AG733" i="15"/>
  <c r="AG734" i="15"/>
  <c r="AG735" i="15"/>
  <c r="AG737" i="15"/>
  <c r="AG801" i="15"/>
  <c r="AG825" i="15"/>
  <c r="AG849" i="15"/>
  <c r="AG853" i="15"/>
  <c r="AG854" i="15"/>
  <c r="AG855" i="15"/>
  <c r="AG856" i="15"/>
  <c r="AG857" i="15"/>
  <c r="AG858" i="15"/>
  <c r="AG860" i="15"/>
  <c r="AG861" i="15"/>
  <c r="AG885" i="15"/>
  <c r="AG912" i="15"/>
  <c r="AG919" i="15"/>
  <c r="AG920" i="15"/>
  <c r="AG921" i="15"/>
  <c r="AG923" i="15"/>
  <c r="AG924" i="15"/>
  <c r="AG925" i="15"/>
  <c r="AG927" i="15"/>
  <c r="AG928" i="15"/>
  <c r="AG929" i="15"/>
  <c r="AG931" i="15"/>
  <c r="AG932" i="15"/>
  <c r="AG933" i="15"/>
  <c r="AG935" i="15"/>
  <c r="AG936" i="15"/>
  <c r="AG937" i="15"/>
  <c r="AG939" i="15"/>
  <c r="AG943" i="15"/>
  <c r="AG944" i="15"/>
  <c r="AG945" i="15"/>
  <c r="AG947" i="15"/>
  <c r="AG948" i="15"/>
  <c r="AG949" i="15"/>
  <c r="AG951" i="15"/>
  <c r="AG952" i="15"/>
  <c r="AG953" i="15"/>
  <c r="AG955" i="15"/>
  <c r="AG956" i="15"/>
  <c r="AG957" i="15"/>
  <c r="AG959" i="15"/>
  <c r="AG960" i="15"/>
  <c r="AG961" i="15"/>
  <c r="AG963" i="15"/>
  <c r="AG987" i="15"/>
  <c r="AG991" i="15"/>
  <c r="AG992" i="15"/>
  <c r="AG993" i="15"/>
  <c r="AG995" i="15"/>
  <c r="AG996" i="15"/>
  <c r="AG997" i="15"/>
  <c r="AG999" i="15"/>
  <c r="AG1000" i="15"/>
  <c r="AG1001" i="15"/>
  <c r="AG1003" i="15"/>
  <c r="AG1004" i="15"/>
  <c r="AG1005" i="15"/>
  <c r="AG1007" i="15"/>
  <c r="AG1008" i="15"/>
  <c r="AG1009" i="15"/>
  <c r="AG1011" i="15"/>
  <c r="AG1035" i="15"/>
  <c r="AG1039" i="15"/>
  <c r="AG1040" i="15"/>
  <c r="AG1041" i="15"/>
  <c r="AG1043" i="15"/>
  <c r="AG1044" i="15"/>
  <c r="AG1045" i="15"/>
  <c r="AG1047" i="15"/>
  <c r="AG1048" i="15"/>
  <c r="AG1049" i="15"/>
  <c r="AG1051" i="15"/>
  <c r="AG1052" i="15"/>
  <c r="AG1053" i="15"/>
  <c r="AG1055" i="15"/>
  <c r="AG1056" i="15"/>
  <c r="AG1057" i="15"/>
  <c r="AG1059" i="15"/>
  <c r="AG1083" i="15"/>
  <c r="AG1087" i="15"/>
  <c r="AG1088" i="15"/>
  <c r="AG1089" i="15"/>
  <c r="AG1091" i="15"/>
  <c r="AG1092" i="15"/>
  <c r="AG1093" i="15"/>
  <c r="AG1095" i="15"/>
  <c r="AG1096" i="15"/>
  <c r="AG1097" i="15"/>
  <c r="AG1099" i="15"/>
  <c r="AG1100" i="15"/>
  <c r="AG1101" i="15"/>
  <c r="AG1103" i="15"/>
  <c r="AG1104" i="15"/>
  <c r="AG1105" i="15"/>
  <c r="AG1107" i="15"/>
  <c r="AG1131" i="15"/>
  <c r="AG1135" i="15"/>
  <c r="AG1136" i="15"/>
  <c r="AG1137" i="15"/>
  <c r="AG1139" i="15"/>
  <c r="AG1140" i="15"/>
  <c r="AG1141" i="15"/>
  <c r="AG1143" i="15"/>
  <c r="AG1144" i="15"/>
  <c r="AG1145" i="15"/>
  <c r="AG1147" i="15"/>
  <c r="AG1148" i="15"/>
  <c r="AG1149" i="15"/>
  <c r="AG1151" i="15"/>
  <c r="AG1152" i="15"/>
  <c r="AG1153" i="15"/>
  <c r="AG1155" i="15"/>
  <c r="AG1179" i="15"/>
  <c r="AG1183" i="15"/>
  <c r="AG1184" i="15"/>
  <c r="AG1185" i="15"/>
  <c r="AG1187" i="15"/>
  <c r="AG1188" i="15"/>
  <c r="AG1189" i="15"/>
  <c r="AG1191" i="15"/>
  <c r="AG1192" i="15"/>
  <c r="AG1193" i="15"/>
  <c r="AG1195" i="15"/>
  <c r="AG1196" i="15"/>
  <c r="AG1197" i="15"/>
  <c r="AG1199" i="15"/>
  <c r="AG1200" i="15"/>
  <c r="AG1201" i="15"/>
  <c r="AG1203" i="15"/>
  <c r="AG1227" i="15"/>
  <c r="AG1231" i="15"/>
  <c r="AG1232" i="15"/>
  <c r="AG1233" i="15"/>
  <c r="AG1234" i="15"/>
  <c r="AG1236" i="15"/>
  <c r="AG1237" i="15"/>
  <c r="AG1261" i="15"/>
  <c r="AG1285" i="15"/>
  <c r="AG1289" i="15"/>
  <c r="AG1290" i="15"/>
  <c r="AG1291" i="15"/>
  <c r="AG1293" i="15"/>
  <c r="AG1294" i="15"/>
  <c r="AG1295" i="15"/>
  <c r="AG1297" i="15"/>
  <c r="AG1298" i="15"/>
  <c r="AG1299" i="15"/>
  <c r="AG1301" i="15"/>
  <c r="AG1302" i="15"/>
  <c r="AG1303" i="15"/>
  <c r="AG1305" i="15"/>
  <c r="AG1306" i="15"/>
  <c r="AG1307" i="15"/>
  <c r="AG1309" i="15"/>
  <c r="AG1313" i="15"/>
  <c r="AG1314" i="15"/>
  <c r="AG1315" i="15"/>
  <c r="AG1317" i="15"/>
  <c r="AG1318" i="15"/>
  <c r="AG1319" i="15"/>
  <c r="AG1321" i="15"/>
  <c r="AG1322" i="15"/>
  <c r="AG1323" i="15"/>
  <c r="AG1325" i="15"/>
  <c r="AG1326" i="15"/>
  <c r="AG1327" i="15"/>
  <c r="AG1329" i="15"/>
  <c r="AG1330" i="15"/>
  <c r="AG1331" i="15"/>
  <c r="AG1333" i="15"/>
  <c r="AG1337" i="15"/>
  <c r="AG1338" i="15"/>
  <c r="AG1339" i="15"/>
  <c r="AG1341" i="15"/>
  <c r="AG1342" i="15"/>
  <c r="AG1343" i="15"/>
  <c r="AG1345" i="15"/>
  <c r="AG1346" i="15"/>
  <c r="AG1347" i="15"/>
  <c r="AG1349" i="15"/>
  <c r="AG1350" i="15"/>
  <c r="AG1351" i="15"/>
  <c r="AG1353" i="15"/>
  <c r="AG1354" i="15"/>
  <c r="AG1355" i="15"/>
  <c r="AG1357" i="15"/>
  <c r="AG1361" i="15"/>
  <c r="AG1362" i="15"/>
  <c r="AG1363" i="15"/>
  <c r="AG1365" i="15"/>
  <c r="AG1366" i="15"/>
  <c r="AG1367" i="15"/>
  <c r="AG1369" i="15"/>
  <c r="AG1370" i="15"/>
  <c r="AG1371" i="15"/>
  <c r="AG1373" i="15"/>
  <c r="AG1374" i="15"/>
  <c r="AG1375" i="15"/>
  <c r="AG1377" i="15"/>
  <c r="AG1378" i="15"/>
  <c r="AG1379" i="15"/>
  <c r="AG1381" i="15"/>
  <c r="AG1405" i="15"/>
  <c r="AG1431" i="15"/>
  <c r="AG1438" i="15"/>
  <c r="AG1439" i="15"/>
  <c r="AG1440" i="15"/>
  <c r="AG1442" i="15"/>
  <c r="AG1443" i="15"/>
  <c r="AG1444" i="15"/>
  <c r="AG1446" i="15"/>
  <c r="AG1447" i="15"/>
  <c r="AG1448" i="15"/>
  <c r="AG1450" i="15"/>
  <c r="AG1451" i="15"/>
  <c r="AG1452" i="15"/>
  <c r="AG1454" i="15"/>
  <c r="AG1455" i="15"/>
  <c r="AG1456" i="15"/>
  <c r="AG1458" i="15"/>
  <c r="AG1465" i="15"/>
  <c r="AG1466" i="15"/>
  <c r="AG1467" i="15"/>
  <c r="AG1469" i="15"/>
  <c r="AG1470" i="15"/>
  <c r="AG1471" i="15"/>
  <c r="AG1473" i="15"/>
  <c r="AG1474" i="15"/>
  <c r="AG1475" i="15"/>
  <c r="AG1477" i="15"/>
  <c r="AG1478" i="15"/>
  <c r="AG1479" i="15"/>
  <c r="AG1481" i="15"/>
  <c r="AG1482" i="15"/>
  <c r="AG1483" i="15"/>
  <c r="AG1485" i="15"/>
  <c r="AG1489" i="15"/>
  <c r="AG1490" i="15"/>
  <c r="AG1491" i="15"/>
  <c r="AG1493" i="15"/>
  <c r="AG1494" i="15"/>
  <c r="AG1495" i="15"/>
  <c r="AG1497" i="15"/>
  <c r="AG1498" i="15"/>
  <c r="AG1499" i="15"/>
  <c r="AG1501" i="15"/>
  <c r="AG1502" i="15"/>
  <c r="AG1503" i="15"/>
  <c r="AG1505" i="15"/>
  <c r="AG1506" i="15"/>
  <c r="AG1507" i="15"/>
  <c r="AG1509" i="15"/>
  <c r="AG1513" i="15"/>
  <c r="AG1514" i="15"/>
  <c r="AG1515" i="15"/>
  <c r="AG1517" i="15"/>
  <c r="AG1518" i="15"/>
  <c r="AG1519" i="15"/>
  <c r="AG1521" i="15"/>
  <c r="AG1522" i="15"/>
  <c r="AG1523" i="15"/>
  <c r="AG1525" i="15"/>
  <c r="AG1526" i="15"/>
  <c r="AG1527" i="15"/>
  <c r="AG1529" i="15"/>
  <c r="AG1530" i="15"/>
  <c r="AG1531" i="15"/>
  <c r="AG1533" i="15"/>
  <c r="AG1538" i="15"/>
  <c r="AG1539" i="15"/>
  <c r="AG1540" i="15"/>
  <c r="AG1541" i="15"/>
  <c r="AG1542" i="15"/>
  <c r="AG1544" i="15"/>
  <c r="AG1545" i="15"/>
  <c r="AG1546" i="15"/>
  <c r="AG1547" i="15"/>
  <c r="AG1551" i="15"/>
  <c r="AG1552" i="15"/>
  <c r="AG1553" i="15"/>
  <c r="AG1554" i="15"/>
  <c r="AH135" i="15"/>
  <c r="AH183" i="15"/>
  <c r="AH260" i="15"/>
  <c r="AH261" i="15"/>
  <c r="AH262" i="15"/>
  <c r="AH264" i="15"/>
  <c r="AH265" i="15"/>
  <c r="AH266" i="15"/>
  <c r="AH268" i="15"/>
  <c r="AH269" i="15"/>
  <c r="AH270" i="15"/>
  <c r="AH272" i="15"/>
  <c r="AH273" i="15"/>
  <c r="AH274" i="15"/>
  <c r="AH276" i="15"/>
  <c r="AH277" i="15"/>
  <c r="AH278" i="15"/>
  <c r="AH280" i="15"/>
  <c r="AH284" i="15"/>
  <c r="AH285" i="15"/>
  <c r="AH286" i="15"/>
  <c r="AH288" i="15"/>
  <c r="AH289" i="15"/>
  <c r="AH290" i="15"/>
  <c r="AH292" i="15"/>
  <c r="AH293" i="15"/>
  <c r="AH294" i="15"/>
  <c r="AH296" i="15"/>
  <c r="AH297" i="15"/>
  <c r="AH298" i="15"/>
  <c r="AH300" i="15"/>
  <c r="AH301" i="15"/>
  <c r="AH302" i="15"/>
  <c r="AH304" i="15"/>
  <c r="AH10" i="15"/>
  <c r="AH14" i="15"/>
  <c r="AH15" i="15"/>
  <c r="AH39" i="15"/>
  <c r="AH43" i="15"/>
  <c r="AH44" i="15"/>
  <c r="AH45" i="15"/>
  <c r="AH47" i="15"/>
  <c r="AH48" i="15"/>
  <c r="AH49" i="15"/>
  <c r="AH51" i="15"/>
  <c r="AH52" i="15"/>
  <c r="AH53" i="15"/>
  <c r="AH55" i="15"/>
  <c r="AH56" i="15"/>
  <c r="AH57" i="15"/>
  <c r="AH59" i="15"/>
  <c r="AH60" i="15"/>
  <c r="AH61" i="15"/>
  <c r="AH63" i="15"/>
  <c r="AH87" i="15"/>
  <c r="AH111" i="15"/>
  <c r="AH159" i="15"/>
  <c r="AH187" i="15"/>
  <c r="AH188" i="15"/>
  <c r="AH189" i="15"/>
  <c r="AH191" i="15"/>
  <c r="AH192" i="15"/>
  <c r="AH193" i="15"/>
  <c r="AH195" i="15"/>
  <c r="AH196" i="15"/>
  <c r="AH197" i="15"/>
  <c r="AH199" i="15"/>
  <c r="AH200" i="15"/>
  <c r="AH201" i="15"/>
  <c r="AH203" i="15"/>
  <c r="AH204" i="15"/>
  <c r="AH205" i="15"/>
  <c r="AH207" i="15"/>
  <c r="AH211" i="15"/>
  <c r="AH212" i="15"/>
  <c r="AH213" i="15"/>
  <c r="AH215" i="15"/>
  <c r="AH216" i="15"/>
  <c r="AH217" i="15"/>
  <c r="AH219" i="15"/>
  <c r="AH220" i="15"/>
  <c r="AH221" i="15"/>
  <c r="AH223" i="15"/>
  <c r="AH224" i="15"/>
  <c r="AH225" i="15"/>
  <c r="AH227" i="15"/>
  <c r="AH228" i="15"/>
  <c r="AH229" i="15"/>
  <c r="AH231" i="15"/>
  <c r="AH255" i="15"/>
  <c r="AH308" i="15"/>
  <c r="AH309" i="15"/>
  <c r="AH310" i="15"/>
  <c r="AH312" i="15"/>
  <c r="AH313" i="15"/>
  <c r="AH314" i="15"/>
  <c r="AH316" i="15"/>
  <c r="AH317" i="15"/>
  <c r="AH318" i="15"/>
  <c r="AH320" i="15"/>
  <c r="AH321" i="15"/>
  <c r="AH322" i="15"/>
  <c r="AH324" i="15"/>
  <c r="AH325" i="15"/>
  <c r="AH326" i="15"/>
  <c r="AH328" i="15"/>
  <c r="AH332" i="15"/>
  <c r="AH333" i="15"/>
  <c r="AH334" i="15"/>
  <c r="AH336" i="15"/>
  <c r="AH337" i="15"/>
  <c r="AH338" i="15"/>
  <c r="AH340" i="15"/>
  <c r="AH341" i="15"/>
  <c r="AH342" i="15"/>
  <c r="AH344" i="15"/>
  <c r="AH345" i="15"/>
  <c r="AH346" i="15"/>
  <c r="AH348" i="15"/>
  <c r="AH349" i="15"/>
  <c r="AH350" i="15"/>
  <c r="AH352" i="15"/>
  <c r="AH376" i="15"/>
  <c r="AH380" i="15"/>
  <c r="AH381" i="15"/>
  <c r="AH382" i="15"/>
  <c r="AH384" i="15"/>
  <c r="AH385" i="15"/>
  <c r="AH386" i="15"/>
  <c r="AH388" i="15"/>
  <c r="AH389" i="15"/>
  <c r="AH390" i="15"/>
  <c r="AH392" i="15"/>
  <c r="AH393" i="15"/>
  <c r="AH394" i="15"/>
  <c r="AH396" i="15"/>
  <c r="AH397" i="15"/>
  <c r="AH398" i="15"/>
  <c r="AH400" i="15"/>
  <c r="AH424" i="15"/>
  <c r="AH428" i="15"/>
  <c r="AH429" i="15"/>
  <c r="AH430" i="15"/>
  <c r="AH432" i="15"/>
  <c r="AH433" i="15"/>
  <c r="AH434" i="15"/>
  <c r="AH436" i="15"/>
  <c r="AH437" i="15"/>
  <c r="AH438" i="15"/>
  <c r="AH440" i="15"/>
  <c r="AH441" i="15"/>
  <c r="AH442" i="15"/>
  <c r="AH444" i="15"/>
  <c r="AH445" i="15"/>
  <c r="AH446" i="15"/>
  <c r="AH448" i="15"/>
  <c r="AH472" i="15"/>
  <c r="AH476" i="15"/>
  <c r="AH477" i="15"/>
  <c r="AH478" i="15"/>
  <c r="AH480" i="15"/>
  <c r="AH481" i="15"/>
  <c r="AH482" i="15"/>
  <c r="AH484" i="15"/>
  <c r="AH485" i="15"/>
  <c r="AH486" i="15"/>
  <c r="AH488" i="15"/>
  <c r="AH489" i="15"/>
  <c r="AH490" i="15"/>
  <c r="AH492" i="15"/>
  <c r="AH493" i="15"/>
  <c r="AH494" i="15"/>
  <c r="AH496" i="15"/>
  <c r="AH520" i="15"/>
  <c r="AH524" i="15"/>
  <c r="AH525" i="15"/>
  <c r="AH526" i="15"/>
  <c r="AH528" i="15"/>
  <c r="AH529" i="15"/>
  <c r="AH530" i="15"/>
  <c r="AH532" i="15"/>
  <c r="AH533" i="15"/>
  <c r="AH534" i="15"/>
  <c r="AH536" i="15"/>
  <c r="AH537" i="15"/>
  <c r="AH538" i="15"/>
  <c r="AH540" i="15"/>
  <c r="AH541" i="15"/>
  <c r="AH542" i="15"/>
  <c r="AH544" i="15"/>
  <c r="AH568" i="15"/>
  <c r="AH573" i="15"/>
  <c r="AH574" i="15"/>
  <c r="AH575" i="15"/>
  <c r="AH577" i="15"/>
  <c r="AH578" i="15"/>
  <c r="AH579" i="15"/>
  <c r="AH581" i="15"/>
  <c r="AH582" i="15"/>
  <c r="AH583" i="15"/>
  <c r="AH585" i="15"/>
  <c r="AH586" i="15"/>
  <c r="AH587" i="15"/>
  <c r="AH589" i="15"/>
  <c r="AH590" i="15"/>
  <c r="AH591" i="15"/>
  <c r="AH593" i="15"/>
  <c r="AH597" i="15"/>
  <c r="AH598" i="15"/>
  <c r="AH599" i="15"/>
  <c r="AH601" i="15"/>
  <c r="AH602" i="15"/>
  <c r="AH603" i="15"/>
  <c r="AH605" i="15"/>
  <c r="AH606" i="15"/>
  <c r="AH607" i="15"/>
  <c r="AH609" i="15"/>
  <c r="AH610" i="15"/>
  <c r="AH611" i="15"/>
  <c r="AH613" i="15"/>
  <c r="AH614" i="15"/>
  <c r="AH615" i="15"/>
  <c r="AH617" i="15"/>
  <c r="AH621" i="15"/>
  <c r="AH622" i="15"/>
  <c r="AH623" i="15"/>
  <c r="AH625" i="15"/>
  <c r="AH626" i="15"/>
  <c r="AH627" i="15"/>
  <c r="AH629" i="15"/>
  <c r="AH630" i="15"/>
  <c r="AH631" i="15"/>
  <c r="AH633" i="15"/>
  <c r="AH634" i="15"/>
  <c r="AH635" i="15"/>
  <c r="AH637" i="15"/>
  <c r="AH638" i="15"/>
  <c r="AH639" i="15"/>
  <c r="AH641" i="15"/>
  <c r="AH645" i="15"/>
  <c r="AH646" i="15"/>
  <c r="AH647" i="15"/>
  <c r="AH649" i="15"/>
  <c r="AH650" i="15"/>
  <c r="AH651" i="15"/>
  <c r="AH653" i="15"/>
  <c r="AH654" i="15"/>
  <c r="AH655" i="15"/>
  <c r="AH657" i="15"/>
  <c r="AH658" i="15"/>
  <c r="AH659" i="15"/>
  <c r="AH661" i="15"/>
  <c r="AH662" i="15"/>
  <c r="AH663" i="15"/>
  <c r="AH665" i="15"/>
  <c r="AH669" i="15"/>
  <c r="AH670" i="15"/>
  <c r="AH671" i="15"/>
  <c r="AH673" i="15"/>
  <c r="AH674" i="15"/>
  <c r="AH675" i="15"/>
  <c r="AH677" i="15"/>
  <c r="AH678" i="15"/>
  <c r="AH679" i="15"/>
  <c r="AH681" i="15"/>
  <c r="AH682" i="15"/>
  <c r="AH683" i="15"/>
  <c r="AH685" i="15"/>
  <c r="AH686" i="15"/>
  <c r="AH687" i="15"/>
  <c r="AH689" i="15"/>
  <c r="AH693" i="15"/>
  <c r="AH694" i="15"/>
  <c r="AH695" i="15"/>
  <c r="AH697" i="15"/>
  <c r="AH698" i="15"/>
  <c r="AH699" i="15"/>
  <c r="AH701" i="15"/>
  <c r="AH702" i="15"/>
  <c r="AH703" i="15"/>
  <c r="AH705" i="15"/>
  <c r="AH706" i="15"/>
  <c r="AH707" i="15"/>
  <c r="AH709" i="15"/>
  <c r="AH710" i="15"/>
  <c r="AH711" i="15"/>
  <c r="AH713" i="15"/>
  <c r="AH717" i="15"/>
  <c r="AH718" i="15"/>
  <c r="AH719" i="15"/>
  <c r="AH721" i="15"/>
  <c r="AH722" i="15"/>
  <c r="AH723" i="15"/>
  <c r="AH725" i="15"/>
  <c r="AH726" i="15"/>
  <c r="AH727" i="15"/>
  <c r="AH729" i="15"/>
  <c r="AH730" i="15"/>
  <c r="AH731" i="15"/>
  <c r="AH733" i="15"/>
  <c r="AH734" i="15"/>
  <c r="AH735" i="15"/>
  <c r="AH737" i="15"/>
  <c r="AH801" i="15"/>
  <c r="AH825" i="15"/>
  <c r="AH849" i="15"/>
  <c r="AH853" i="15"/>
  <c r="AH854" i="15"/>
  <c r="AH855" i="15"/>
  <c r="AH856" i="15"/>
  <c r="AH857" i="15"/>
  <c r="AH858" i="15"/>
  <c r="AH860" i="15"/>
  <c r="AH861" i="15"/>
  <c r="AH885" i="15"/>
  <c r="AH912" i="15"/>
  <c r="AH919" i="15"/>
  <c r="AH920" i="15"/>
  <c r="AH921" i="15"/>
  <c r="AH923" i="15"/>
  <c r="AH924" i="15"/>
  <c r="AH925" i="15"/>
  <c r="AH927" i="15"/>
  <c r="AH928" i="15"/>
  <c r="AH929" i="15"/>
  <c r="AH931" i="15"/>
  <c r="AH932" i="15"/>
  <c r="AH933" i="15"/>
  <c r="AH935" i="15"/>
  <c r="AH936" i="15"/>
  <c r="AH937" i="15"/>
  <c r="AH939" i="15"/>
  <c r="AH943" i="15"/>
  <c r="AH944" i="15"/>
  <c r="AH945" i="15"/>
  <c r="AH947" i="15"/>
  <c r="AH948" i="15"/>
  <c r="AH949" i="15"/>
  <c r="AH951" i="15"/>
  <c r="AH952" i="15"/>
  <c r="AH953" i="15"/>
  <c r="AH955" i="15"/>
  <c r="AH956" i="15"/>
  <c r="AH957" i="15"/>
  <c r="AH959" i="15"/>
  <c r="AH960" i="15"/>
  <c r="AH961" i="15"/>
  <c r="AH963" i="15"/>
  <c r="AH987" i="15"/>
  <c r="AH991" i="15"/>
  <c r="AH992" i="15"/>
  <c r="AH993" i="15"/>
  <c r="AH995" i="15"/>
  <c r="AH996" i="15"/>
  <c r="AH997" i="15"/>
  <c r="AH999" i="15"/>
  <c r="AH1000" i="15"/>
  <c r="AH1001" i="15"/>
  <c r="AH1003" i="15"/>
  <c r="AH1004" i="15"/>
  <c r="AH1005" i="15"/>
  <c r="AH1007" i="15"/>
  <c r="AH1008" i="15"/>
  <c r="AH1009" i="15"/>
  <c r="AH1011" i="15"/>
  <c r="AH1035" i="15"/>
  <c r="AH1039" i="15"/>
  <c r="AH1040" i="15"/>
  <c r="AH1041" i="15"/>
  <c r="AH1043" i="15"/>
  <c r="AH1044" i="15"/>
  <c r="AH1045" i="15"/>
  <c r="AH1047" i="15"/>
  <c r="AH1048" i="15"/>
  <c r="AH1049" i="15"/>
  <c r="AH1051" i="15"/>
  <c r="AH1052" i="15"/>
  <c r="AH1053" i="15"/>
  <c r="AH1055" i="15"/>
  <c r="AH1056" i="15"/>
  <c r="AH1057" i="15"/>
  <c r="AH1059" i="15"/>
  <c r="AH1083" i="15"/>
  <c r="AH1087" i="15"/>
  <c r="AH1088" i="15"/>
  <c r="AH1089" i="15"/>
  <c r="AH1091" i="15"/>
  <c r="AH1092" i="15"/>
  <c r="AH1093" i="15"/>
  <c r="AH1095" i="15"/>
  <c r="AH1096" i="15"/>
  <c r="AH1097" i="15"/>
  <c r="AH1099" i="15"/>
  <c r="AH1100" i="15"/>
  <c r="AH1101" i="15"/>
  <c r="AH1103" i="15"/>
  <c r="AH1104" i="15"/>
  <c r="AH1105" i="15"/>
  <c r="AH1107" i="15"/>
  <c r="AH1131" i="15"/>
  <c r="AH1135" i="15"/>
  <c r="AH1136" i="15"/>
  <c r="AH1137" i="15"/>
  <c r="AH1139" i="15"/>
  <c r="AH1140" i="15"/>
  <c r="AH1141" i="15"/>
  <c r="AH1143" i="15"/>
  <c r="AH1144" i="15"/>
  <c r="AH1145" i="15"/>
  <c r="AH1147" i="15"/>
  <c r="AH1148" i="15"/>
  <c r="AH1149" i="15"/>
  <c r="AH1151" i="15"/>
  <c r="AH1152" i="15"/>
  <c r="AH1153" i="15"/>
  <c r="AH1155" i="15"/>
  <c r="AH1179" i="15"/>
  <c r="AH1183" i="15"/>
  <c r="AH1184" i="15"/>
  <c r="AH1185" i="15"/>
  <c r="AH1187" i="15"/>
  <c r="AH1188" i="15"/>
  <c r="AH1189" i="15"/>
  <c r="AH1191" i="15"/>
  <c r="AH1192" i="15"/>
  <c r="AH1193" i="15"/>
  <c r="AH1195" i="15"/>
  <c r="AH1196" i="15"/>
  <c r="AH1197" i="15"/>
  <c r="AH1199" i="15"/>
  <c r="AH1200" i="15"/>
  <c r="AH1201" i="15"/>
  <c r="AH1203" i="15"/>
  <c r="AH1227" i="15"/>
  <c r="AH1231" i="15"/>
  <c r="AH1232" i="15"/>
  <c r="AH1233" i="15"/>
  <c r="AH1234" i="15"/>
  <c r="AH1236" i="15"/>
  <c r="AH1237" i="15"/>
  <c r="AH1261" i="15"/>
  <c r="AH1285" i="15"/>
  <c r="AH1289" i="15"/>
  <c r="AH1290" i="15"/>
  <c r="AH1291" i="15"/>
  <c r="AH1293" i="15"/>
  <c r="AH1294" i="15"/>
  <c r="AH1295" i="15"/>
  <c r="AH1297" i="15"/>
  <c r="AH1298" i="15"/>
  <c r="AH1299" i="15"/>
  <c r="AH1301" i="15"/>
  <c r="AH1302" i="15"/>
  <c r="AH1303" i="15"/>
  <c r="AH1305" i="15"/>
  <c r="AH1306" i="15"/>
  <c r="AH1307" i="15"/>
  <c r="AH1309" i="15"/>
  <c r="AH1313" i="15"/>
  <c r="AH1314" i="15"/>
  <c r="AH1315" i="15"/>
  <c r="AH1317" i="15"/>
  <c r="AH1318" i="15"/>
  <c r="AH1319" i="15"/>
  <c r="AH1321" i="15"/>
  <c r="AH1322" i="15"/>
  <c r="AH1323" i="15"/>
  <c r="AH1325" i="15"/>
  <c r="AH1326" i="15"/>
  <c r="AH1327" i="15"/>
  <c r="AH1329" i="15"/>
  <c r="AH1330" i="15"/>
  <c r="AH1331" i="15"/>
  <c r="AH1333" i="15"/>
  <c r="AH1337" i="15"/>
  <c r="AH1338" i="15"/>
  <c r="AH1339" i="15"/>
  <c r="AH1341" i="15"/>
  <c r="AH1342" i="15"/>
  <c r="AH1343" i="15"/>
  <c r="AH1345" i="15"/>
  <c r="AH1346" i="15"/>
  <c r="AH1347" i="15"/>
  <c r="AH1349" i="15"/>
  <c r="AH1350" i="15"/>
  <c r="AH1351" i="15"/>
  <c r="AH1353" i="15"/>
  <c r="AH1354" i="15"/>
  <c r="AH1355" i="15"/>
  <c r="AH1357" i="15"/>
  <c r="AH1361" i="15"/>
  <c r="AH1362" i="15"/>
  <c r="AH1363" i="15"/>
  <c r="AH1365" i="15"/>
  <c r="AH1366" i="15"/>
  <c r="AH1367" i="15"/>
  <c r="AH1369" i="15"/>
  <c r="AH1370" i="15"/>
  <c r="AH1371" i="15"/>
  <c r="AH1373" i="15"/>
  <c r="AH1374" i="15"/>
  <c r="AH1375" i="15"/>
  <c r="AH1377" i="15"/>
  <c r="AH1378" i="15"/>
  <c r="AH1379" i="15"/>
  <c r="AH1381" i="15"/>
  <c r="AH1405" i="15"/>
  <c r="AH1431" i="15"/>
  <c r="AH1438" i="15"/>
  <c r="AH1439" i="15"/>
  <c r="AH1440" i="15"/>
  <c r="AH1442" i="15"/>
  <c r="AH1443" i="15"/>
  <c r="AH1444" i="15"/>
  <c r="AH1446" i="15"/>
  <c r="AH1447" i="15"/>
  <c r="AH1448" i="15"/>
  <c r="AH1450" i="15"/>
  <c r="AH1451" i="15"/>
  <c r="AH1452" i="15"/>
  <c r="AH1454" i="15"/>
  <c r="AH1455" i="15"/>
  <c r="AH1456" i="15"/>
  <c r="AH1458" i="15"/>
  <c r="AH1465" i="15"/>
  <c r="AH1466" i="15"/>
  <c r="AH1467" i="15"/>
  <c r="AH1469" i="15"/>
  <c r="AH1470" i="15"/>
  <c r="AH1471" i="15"/>
  <c r="AH1473" i="15"/>
  <c r="AH1474" i="15"/>
  <c r="AH1475" i="15"/>
  <c r="AH1477" i="15"/>
  <c r="AH1478" i="15"/>
  <c r="AH1479" i="15"/>
  <c r="AH1481" i="15"/>
  <c r="AH1482" i="15"/>
  <c r="AH1483" i="15"/>
  <c r="AH1485" i="15"/>
  <c r="AH1489" i="15"/>
  <c r="AH1490" i="15"/>
  <c r="AH1491" i="15"/>
  <c r="AH1493" i="15"/>
  <c r="AH1494" i="15"/>
  <c r="AH1495" i="15"/>
  <c r="AH1497" i="15"/>
  <c r="AH1498" i="15"/>
  <c r="AH1499" i="15"/>
  <c r="AH1501" i="15"/>
  <c r="AH1502" i="15"/>
  <c r="AH1503" i="15"/>
  <c r="AH1505" i="15"/>
  <c r="AH1506" i="15"/>
  <c r="AH1507" i="15"/>
  <c r="AH1509" i="15"/>
  <c r="AH1513" i="15"/>
  <c r="AH1514" i="15"/>
  <c r="AH1515" i="15"/>
  <c r="AH1517" i="15"/>
  <c r="AH1518" i="15"/>
  <c r="AH1519" i="15"/>
  <c r="AH1521" i="15"/>
  <c r="AH1522" i="15"/>
  <c r="AH1523" i="15"/>
  <c r="AH1525" i="15"/>
  <c r="AH1526" i="15"/>
  <c r="AH1527" i="15"/>
  <c r="AH1529" i="15"/>
  <c r="AH1530" i="15"/>
  <c r="AH1531" i="15"/>
  <c r="AH1533" i="15"/>
  <c r="AH1538" i="15"/>
  <c r="AH1539" i="15"/>
  <c r="AH1540" i="15"/>
  <c r="AH1541" i="15"/>
  <c r="AH1542" i="15"/>
  <c r="AH1544" i="15"/>
  <c r="AH1545" i="15"/>
  <c r="AH1546" i="15"/>
  <c r="AH1547" i="15"/>
  <c r="AH1551" i="15"/>
  <c r="AH1552" i="15"/>
  <c r="AH1553" i="15"/>
  <c r="AH1554" i="15"/>
  <c r="AI135" i="15"/>
  <c r="AI183" i="15"/>
  <c r="AI260" i="15"/>
  <c r="AI261" i="15"/>
  <c r="AI262" i="15"/>
  <c r="AI264" i="15"/>
  <c r="AI265" i="15"/>
  <c r="AI266" i="15"/>
  <c r="AI268" i="15"/>
  <c r="AI269" i="15"/>
  <c r="AI270" i="15"/>
  <c r="AI272" i="15"/>
  <c r="AI273" i="15"/>
  <c r="AI274" i="15"/>
  <c r="AI276" i="15"/>
  <c r="AI277" i="15"/>
  <c r="AI278" i="15"/>
  <c r="AI280" i="15"/>
  <c r="AI284" i="15"/>
  <c r="AI285" i="15"/>
  <c r="AI286" i="15"/>
  <c r="AI288" i="15"/>
  <c r="AI289" i="15"/>
  <c r="AI290" i="15"/>
  <c r="AI292" i="15"/>
  <c r="AI293" i="15"/>
  <c r="AI294" i="15"/>
  <c r="AI296" i="15"/>
  <c r="AI297" i="15"/>
  <c r="AI298" i="15"/>
  <c r="AI300" i="15"/>
  <c r="AI301" i="15"/>
  <c r="AI302" i="15"/>
  <c r="AI304" i="15"/>
  <c r="AI10" i="15"/>
  <c r="AI14" i="15"/>
  <c r="AI15" i="15"/>
  <c r="AI39" i="15"/>
  <c r="AI43" i="15"/>
  <c r="AI44" i="15"/>
  <c r="AI45" i="15"/>
  <c r="AI47" i="15"/>
  <c r="AI48" i="15"/>
  <c r="AI49" i="15"/>
  <c r="AI51" i="15"/>
  <c r="AI52" i="15"/>
  <c r="AI53" i="15"/>
  <c r="AI55" i="15"/>
  <c r="AI56" i="15"/>
  <c r="AI57" i="15"/>
  <c r="AI59" i="15"/>
  <c r="AI60" i="15"/>
  <c r="AI61" i="15"/>
  <c r="AI63" i="15"/>
  <c r="AI87" i="15"/>
  <c r="AI111" i="15"/>
  <c r="AI159" i="15"/>
  <c r="AI187" i="15"/>
  <c r="AI188" i="15"/>
  <c r="AI189" i="15"/>
  <c r="AI191" i="15"/>
  <c r="AI192" i="15"/>
  <c r="AI193" i="15"/>
  <c r="AI195" i="15"/>
  <c r="AI196" i="15"/>
  <c r="AI197" i="15"/>
  <c r="AI199" i="15"/>
  <c r="AI200" i="15"/>
  <c r="AI201" i="15"/>
  <c r="AI203" i="15"/>
  <c r="AI204" i="15"/>
  <c r="AI205" i="15"/>
  <c r="AI207" i="15"/>
  <c r="AI211" i="15"/>
  <c r="AI212" i="15"/>
  <c r="AI213" i="15"/>
  <c r="AI215" i="15"/>
  <c r="AI216" i="15"/>
  <c r="AI217" i="15"/>
  <c r="AI219" i="15"/>
  <c r="AI220" i="15"/>
  <c r="AI221" i="15"/>
  <c r="AI223" i="15"/>
  <c r="AI224" i="15"/>
  <c r="AI225" i="15"/>
  <c r="AI227" i="15"/>
  <c r="AI228" i="15"/>
  <c r="AI229" i="15"/>
  <c r="AI231" i="15"/>
  <c r="AI255" i="15"/>
  <c r="AI308" i="15"/>
  <c r="AI309" i="15"/>
  <c r="AI310" i="15"/>
  <c r="AI312" i="15"/>
  <c r="AI313" i="15"/>
  <c r="AI314" i="15"/>
  <c r="AI316" i="15"/>
  <c r="AI317" i="15"/>
  <c r="AI318" i="15"/>
  <c r="AI320" i="15"/>
  <c r="AI321" i="15"/>
  <c r="AI322" i="15"/>
  <c r="AI324" i="15"/>
  <c r="AI325" i="15"/>
  <c r="AI326" i="15"/>
  <c r="AI328" i="15"/>
  <c r="AI332" i="15"/>
  <c r="AI333" i="15"/>
  <c r="AI334" i="15"/>
  <c r="AI336" i="15"/>
  <c r="AI337" i="15"/>
  <c r="AI338" i="15"/>
  <c r="AI340" i="15"/>
  <c r="AI341" i="15"/>
  <c r="AI342" i="15"/>
  <c r="AI344" i="15"/>
  <c r="AI345" i="15"/>
  <c r="AI346" i="15"/>
  <c r="AI348" i="15"/>
  <c r="AI349" i="15"/>
  <c r="AI350" i="15"/>
  <c r="AI352" i="15"/>
  <c r="AI376" i="15"/>
  <c r="AI380" i="15"/>
  <c r="AI381" i="15"/>
  <c r="AI382" i="15"/>
  <c r="AI384" i="15"/>
  <c r="AI385" i="15"/>
  <c r="AI386" i="15"/>
  <c r="AI388" i="15"/>
  <c r="AI389" i="15"/>
  <c r="AI390" i="15"/>
  <c r="AI392" i="15"/>
  <c r="AI393" i="15"/>
  <c r="AI394" i="15"/>
  <c r="AI396" i="15"/>
  <c r="AI397" i="15"/>
  <c r="AI398" i="15"/>
  <c r="AI400" i="15"/>
  <c r="AI424" i="15"/>
  <c r="AI428" i="15"/>
  <c r="AI429" i="15"/>
  <c r="AI430" i="15"/>
  <c r="AI432" i="15"/>
  <c r="AI433" i="15"/>
  <c r="AI434" i="15"/>
  <c r="AI436" i="15"/>
  <c r="AI437" i="15"/>
  <c r="AI438" i="15"/>
  <c r="AI440" i="15"/>
  <c r="AI441" i="15"/>
  <c r="AI442" i="15"/>
  <c r="AI444" i="15"/>
  <c r="AI445" i="15"/>
  <c r="AI446" i="15"/>
  <c r="AI448" i="15"/>
  <c r="AI472" i="15"/>
  <c r="AI476" i="15"/>
  <c r="AI477" i="15"/>
  <c r="AI478" i="15"/>
  <c r="AI480" i="15"/>
  <c r="AI481" i="15"/>
  <c r="AI482" i="15"/>
  <c r="AI484" i="15"/>
  <c r="AI485" i="15"/>
  <c r="AI486" i="15"/>
  <c r="AI488" i="15"/>
  <c r="AI489" i="15"/>
  <c r="AI490" i="15"/>
  <c r="AI492" i="15"/>
  <c r="AI493" i="15"/>
  <c r="AI494" i="15"/>
  <c r="AI496" i="15"/>
  <c r="AI520" i="15"/>
  <c r="AI524" i="15"/>
  <c r="AI525" i="15"/>
  <c r="AI526" i="15"/>
  <c r="AI528" i="15"/>
  <c r="AI529" i="15"/>
  <c r="AI530" i="15"/>
  <c r="AI532" i="15"/>
  <c r="AI533" i="15"/>
  <c r="AI534" i="15"/>
  <c r="AI536" i="15"/>
  <c r="AI537" i="15"/>
  <c r="AI538" i="15"/>
  <c r="AI540" i="15"/>
  <c r="AI541" i="15"/>
  <c r="AI542" i="15"/>
  <c r="AI544" i="15"/>
  <c r="AI568" i="15"/>
  <c r="AI573" i="15"/>
  <c r="AI574" i="15"/>
  <c r="AI575" i="15"/>
  <c r="AI577" i="15"/>
  <c r="AI578" i="15"/>
  <c r="AI579" i="15"/>
  <c r="AI581" i="15"/>
  <c r="AI582" i="15"/>
  <c r="AI583" i="15"/>
  <c r="AI585" i="15"/>
  <c r="AI586" i="15"/>
  <c r="AI587" i="15"/>
  <c r="AI589" i="15"/>
  <c r="AI590" i="15"/>
  <c r="AI591" i="15"/>
  <c r="AI593" i="15"/>
  <c r="AI597" i="15"/>
  <c r="AI598" i="15"/>
  <c r="AI599" i="15"/>
  <c r="AI601" i="15"/>
  <c r="AI602" i="15"/>
  <c r="AI603" i="15"/>
  <c r="AI605" i="15"/>
  <c r="AI606" i="15"/>
  <c r="AI607" i="15"/>
  <c r="AI609" i="15"/>
  <c r="AI610" i="15"/>
  <c r="AI611" i="15"/>
  <c r="AI613" i="15"/>
  <c r="AI614" i="15"/>
  <c r="AI615" i="15"/>
  <c r="AI617" i="15"/>
  <c r="AI621" i="15"/>
  <c r="AI622" i="15"/>
  <c r="AI623" i="15"/>
  <c r="AI625" i="15"/>
  <c r="AI626" i="15"/>
  <c r="AI627" i="15"/>
  <c r="AI629" i="15"/>
  <c r="AI630" i="15"/>
  <c r="AI631" i="15"/>
  <c r="AI633" i="15"/>
  <c r="AI634" i="15"/>
  <c r="AI635" i="15"/>
  <c r="AI637" i="15"/>
  <c r="AI638" i="15"/>
  <c r="AI639" i="15"/>
  <c r="AI641" i="15"/>
  <c r="AI645" i="15"/>
  <c r="AI646" i="15"/>
  <c r="AI647" i="15"/>
  <c r="AI649" i="15"/>
  <c r="AI650" i="15"/>
  <c r="AI651" i="15"/>
  <c r="AI653" i="15"/>
  <c r="AI654" i="15"/>
  <c r="AI655" i="15"/>
  <c r="AI657" i="15"/>
  <c r="AI658" i="15"/>
  <c r="AI659" i="15"/>
  <c r="AI661" i="15"/>
  <c r="AI662" i="15"/>
  <c r="AI663" i="15"/>
  <c r="AI665" i="15"/>
  <c r="AI669" i="15"/>
  <c r="AI670" i="15"/>
  <c r="AI671" i="15"/>
  <c r="AI673" i="15"/>
  <c r="AI674" i="15"/>
  <c r="AI675" i="15"/>
  <c r="AI677" i="15"/>
  <c r="AI678" i="15"/>
  <c r="AI679" i="15"/>
  <c r="AI681" i="15"/>
  <c r="AI682" i="15"/>
  <c r="AI683" i="15"/>
  <c r="AI685" i="15"/>
  <c r="AI686" i="15"/>
  <c r="AI687" i="15"/>
  <c r="AI689" i="15"/>
  <c r="AI693" i="15"/>
  <c r="AI694" i="15"/>
  <c r="AI695" i="15"/>
  <c r="AI697" i="15"/>
  <c r="AI698" i="15"/>
  <c r="AI699" i="15"/>
  <c r="E701" i="15"/>
  <c r="J65" i="17"/>
  <c r="F701" i="15"/>
  <c r="AI701" i="15"/>
  <c r="E702" i="15"/>
  <c r="K65" i="17"/>
  <c r="F702" i="15"/>
  <c r="AI702" i="15"/>
  <c r="E703" i="15"/>
  <c r="L65" i="17"/>
  <c r="F703" i="15"/>
  <c r="AI703" i="15"/>
  <c r="AI705" i="15"/>
  <c r="AI706" i="15"/>
  <c r="AI707" i="15"/>
  <c r="AI709" i="15"/>
  <c r="AI710" i="15"/>
  <c r="AI711" i="15"/>
  <c r="AI713" i="15"/>
  <c r="AI717" i="15"/>
  <c r="AI718" i="15"/>
  <c r="AI719" i="15"/>
  <c r="AI721" i="15"/>
  <c r="AI722" i="15"/>
  <c r="AI723" i="15"/>
  <c r="AI725" i="15"/>
  <c r="AI726" i="15"/>
  <c r="AI727" i="15"/>
  <c r="AI729" i="15"/>
  <c r="AI730" i="15"/>
  <c r="AI731" i="15"/>
  <c r="AI733" i="15"/>
  <c r="AI734" i="15"/>
  <c r="AI735" i="15"/>
  <c r="AI737" i="15"/>
  <c r="AI801" i="15"/>
  <c r="AI825" i="15"/>
  <c r="AI849" i="15"/>
  <c r="AI853" i="15"/>
  <c r="AI854" i="15"/>
  <c r="AI855" i="15"/>
  <c r="AI856" i="15"/>
  <c r="AI857" i="15"/>
  <c r="AI858" i="15"/>
  <c r="AI860" i="15"/>
  <c r="AI861" i="15"/>
  <c r="AI885" i="15"/>
  <c r="AI912" i="15"/>
  <c r="AI919" i="15"/>
  <c r="AI920" i="15"/>
  <c r="AI921" i="15"/>
  <c r="AI923" i="15"/>
  <c r="AI924" i="15"/>
  <c r="AI925" i="15"/>
  <c r="AI927" i="15"/>
  <c r="AI928" i="15"/>
  <c r="AI929" i="15"/>
  <c r="AI931" i="15"/>
  <c r="AI932" i="15"/>
  <c r="AI933" i="15"/>
  <c r="AI935" i="15"/>
  <c r="AI936" i="15"/>
  <c r="AI937" i="15"/>
  <c r="AI939" i="15"/>
  <c r="AI943" i="15"/>
  <c r="AI944" i="15"/>
  <c r="AI945" i="15"/>
  <c r="AI947" i="15"/>
  <c r="AI948" i="15"/>
  <c r="AI949" i="15"/>
  <c r="AI951" i="15"/>
  <c r="AI952" i="15"/>
  <c r="AI953" i="15"/>
  <c r="AI955" i="15"/>
  <c r="AI956" i="15"/>
  <c r="AI957" i="15"/>
  <c r="AI959" i="15"/>
  <c r="AI960" i="15"/>
  <c r="AI961" i="15"/>
  <c r="AI963" i="15"/>
  <c r="AI987" i="15"/>
  <c r="AI991" i="15"/>
  <c r="AI992" i="15"/>
  <c r="AI993" i="15"/>
  <c r="AI995" i="15"/>
  <c r="AI996" i="15"/>
  <c r="AI997" i="15"/>
  <c r="AI999" i="15"/>
  <c r="AI1000" i="15"/>
  <c r="AI1001" i="15"/>
  <c r="AI1003" i="15"/>
  <c r="AI1004" i="15"/>
  <c r="AI1005" i="15"/>
  <c r="AI1007" i="15"/>
  <c r="AI1008" i="15"/>
  <c r="AI1009" i="15"/>
  <c r="AI1011" i="15"/>
  <c r="AI1035" i="15"/>
  <c r="AI1039" i="15"/>
  <c r="AI1040" i="15"/>
  <c r="AI1041" i="15"/>
  <c r="AI1043" i="15"/>
  <c r="AI1044" i="15"/>
  <c r="AI1045" i="15"/>
  <c r="AI1047" i="15"/>
  <c r="AI1048" i="15"/>
  <c r="AI1049" i="15"/>
  <c r="AI1051" i="15"/>
  <c r="AI1052" i="15"/>
  <c r="AI1053" i="15"/>
  <c r="AI1055" i="15"/>
  <c r="AI1056" i="15"/>
  <c r="AI1057" i="15"/>
  <c r="AI1059" i="15"/>
  <c r="AI1083" i="15"/>
  <c r="AI1087" i="15"/>
  <c r="AI1088" i="15"/>
  <c r="AI1089" i="15"/>
  <c r="AI1091" i="15"/>
  <c r="AI1092" i="15"/>
  <c r="AI1093" i="15"/>
  <c r="AI1095" i="15"/>
  <c r="AI1096" i="15"/>
  <c r="AI1097" i="15"/>
  <c r="AI1099" i="15"/>
  <c r="AI1100" i="15"/>
  <c r="AI1101" i="15"/>
  <c r="AI1103" i="15"/>
  <c r="AI1104" i="15"/>
  <c r="AI1105" i="15"/>
  <c r="AI1107" i="15"/>
  <c r="AI1131" i="15"/>
  <c r="AI1135" i="15"/>
  <c r="AI1136" i="15"/>
  <c r="AI1137" i="15"/>
  <c r="AI1139" i="15"/>
  <c r="AI1140" i="15"/>
  <c r="AI1141" i="15"/>
  <c r="AI1143" i="15"/>
  <c r="AI1144" i="15"/>
  <c r="AI1145" i="15"/>
  <c r="AI1147" i="15"/>
  <c r="AI1148" i="15"/>
  <c r="AI1149" i="15"/>
  <c r="AI1151" i="15"/>
  <c r="AI1152" i="15"/>
  <c r="AI1153" i="15"/>
  <c r="AI1155" i="15"/>
  <c r="AI1179" i="15"/>
  <c r="AI1183" i="15"/>
  <c r="AI1184" i="15"/>
  <c r="AI1185" i="15"/>
  <c r="AI1187" i="15"/>
  <c r="AI1188" i="15"/>
  <c r="AI1189" i="15"/>
  <c r="AI1191" i="15"/>
  <c r="AI1192" i="15"/>
  <c r="AI1193" i="15"/>
  <c r="AI1195" i="15"/>
  <c r="AI1196" i="15"/>
  <c r="AI1197" i="15"/>
  <c r="AI1199" i="15"/>
  <c r="AI1200" i="15"/>
  <c r="AI1201" i="15"/>
  <c r="AI1203" i="15"/>
  <c r="AI1227" i="15"/>
  <c r="AI1231" i="15"/>
  <c r="AI1232" i="15"/>
  <c r="AI1233" i="15"/>
  <c r="AI1234" i="15"/>
  <c r="AI1236" i="15"/>
  <c r="AI1237" i="15"/>
  <c r="AI1261" i="15"/>
  <c r="AI1285" i="15"/>
  <c r="AI1289" i="15"/>
  <c r="AI1290" i="15"/>
  <c r="AI1291" i="15"/>
  <c r="AI1293" i="15"/>
  <c r="AI1294" i="15"/>
  <c r="AI1295" i="15"/>
  <c r="AI1297" i="15"/>
  <c r="AI1298" i="15"/>
  <c r="AI1299" i="15"/>
  <c r="AI1301" i="15"/>
  <c r="AI1302" i="15"/>
  <c r="AI1303" i="15"/>
  <c r="AI1305" i="15"/>
  <c r="AI1306" i="15"/>
  <c r="AI1307" i="15"/>
  <c r="AI1309" i="15"/>
  <c r="AI1313" i="15"/>
  <c r="AI1314" i="15"/>
  <c r="AI1315" i="15"/>
  <c r="AI1317" i="15"/>
  <c r="AI1318" i="15"/>
  <c r="AI1319" i="15"/>
  <c r="AI1321" i="15"/>
  <c r="AI1322" i="15"/>
  <c r="AI1323" i="15"/>
  <c r="AI1325" i="15"/>
  <c r="AI1326" i="15"/>
  <c r="AI1327" i="15"/>
  <c r="AI1329" i="15"/>
  <c r="AI1330" i="15"/>
  <c r="AI1331" i="15"/>
  <c r="AI1333" i="15"/>
  <c r="AI1337" i="15"/>
  <c r="AI1338" i="15"/>
  <c r="AI1339" i="15"/>
  <c r="AI1341" i="15"/>
  <c r="AI1342" i="15"/>
  <c r="AI1343" i="15"/>
  <c r="AI1345" i="15"/>
  <c r="AI1346" i="15"/>
  <c r="AI1347" i="15"/>
  <c r="AI1349" i="15"/>
  <c r="AI1350" i="15"/>
  <c r="AI1351" i="15"/>
  <c r="AI1353" i="15"/>
  <c r="AI1354" i="15"/>
  <c r="AI1355" i="15"/>
  <c r="AI1357" i="15"/>
  <c r="AI1361" i="15"/>
  <c r="AI1362" i="15"/>
  <c r="AI1363" i="15"/>
  <c r="AI1365" i="15"/>
  <c r="AI1366" i="15"/>
  <c r="AI1367" i="15"/>
  <c r="AI1369" i="15"/>
  <c r="AI1370" i="15"/>
  <c r="AI1371" i="15"/>
  <c r="AI1373" i="15"/>
  <c r="AI1374" i="15"/>
  <c r="AI1375" i="15"/>
  <c r="AI1377" i="15"/>
  <c r="AI1378" i="15"/>
  <c r="AI1379" i="15"/>
  <c r="AI1381" i="15"/>
  <c r="AI1405" i="15"/>
  <c r="AI1431" i="15"/>
  <c r="AI1438" i="15"/>
  <c r="AI1439" i="15"/>
  <c r="AI1440" i="15"/>
  <c r="AI1442" i="15"/>
  <c r="AI1443" i="15"/>
  <c r="AI1444" i="15"/>
  <c r="AI1446" i="15"/>
  <c r="AI1447" i="15"/>
  <c r="AI1448" i="15"/>
  <c r="AI1450" i="15"/>
  <c r="AI1451" i="15"/>
  <c r="AI1452" i="15"/>
  <c r="AI1454" i="15"/>
  <c r="AI1455" i="15"/>
  <c r="AI1456" i="15"/>
  <c r="AI1458" i="15"/>
  <c r="AI1465" i="15"/>
  <c r="AI1466" i="15"/>
  <c r="AI1467" i="15"/>
  <c r="AI1469" i="15"/>
  <c r="AI1470" i="15"/>
  <c r="AI1471" i="15"/>
  <c r="AI1473" i="15"/>
  <c r="AI1474" i="15"/>
  <c r="AI1475" i="15"/>
  <c r="AI1477" i="15"/>
  <c r="AI1478" i="15"/>
  <c r="AI1479" i="15"/>
  <c r="AI1481" i="15"/>
  <c r="AI1482" i="15"/>
  <c r="AI1483" i="15"/>
  <c r="AI1485" i="15"/>
  <c r="AI1489" i="15"/>
  <c r="AI1490" i="15"/>
  <c r="AI1491" i="15"/>
  <c r="AI1493" i="15"/>
  <c r="AI1494" i="15"/>
  <c r="AI1495" i="15"/>
  <c r="AI1497" i="15"/>
  <c r="AI1498" i="15"/>
  <c r="AI1499" i="15"/>
  <c r="AI1501" i="15"/>
  <c r="AI1502" i="15"/>
  <c r="AI1503" i="15"/>
  <c r="AI1505" i="15"/>
  <c r="AI1506" i="15"/>
  <c r="AI1507" i="15"/>
  <c r="AI1509" i="15"/>
  <c r="AI1513" i="15"/>
  <c r="AI1514" i="15"/>
  <c r="AI1515" i="15"/>
  <c r="AI1517" i="15"/>
  <c r="AI1518" i="15"/>
  <c r="AI1519" i="15"/>
  <c r="AI1521" i="15"/>
  <c r="AI1522" i="15"/>
  <c r="AI1523" i="15"/>
  <c r="AI1525" i="15"/>
  <c r="AI1526" i="15"/>
  <c r="AI1527" i="15"/>
  <c r="AI1529" i="15"/>
  <c r="AI1530" i="15"/>
  <c r="AI1531" i="15"/>
  <c r="AI1533" i="15"/>
  <c r="AI1538" i="15"/>
  <c r="AI1539" i="15"/>
  <c r="AI1540" i="15"/>
  <c r="AI1541" i="15"/>
  <c r="AI1542" i="15"/>
  <c r="AI1544" i="15"/>
  <c r="AI1545" i="15"/>
  <c r="AI1546" i="15"/>
  <c r="AI1547" i="15"/>
  <c r="AI1551" i="15"/>
  <c r="AI1552" i="15"/>
  <c r="AI1553" i="15"/>
  <c r="AI1554" i="15"/>
  <c r="AJ135" i="15"/>
  <c r="AJ183" i="15"/>
  <c r="AJ260" i="15"/>
  <c r="AJ261" i="15"/>
  <c r="AJ262" i="15"/>
  <c r="AJ264" i="15"/>
  <c r="AJ265" i="15"/>
  <c r="AJ266" i="15"/>
  <c r="AJ268" i="15"/>
  <c r="AJ269" i="15"/>
  <c r="AJ270" i="15"/>
  <c r="AJ272" i="15"/>
  <c r="AJ273" i="15"/>
  <c r="AJ274" i="15"/>
  <c r="AJ276" i="15"/>
  <c r="AJ277" i="15"/>
  <c r="AJ278" i="15"/>
  <c r="AJ280" i="15"/>
  <c r="AJ284" i="15"/>
  <c r="AJ285" i="15"/>
  <c r="AJ286" i="15"/>
  <c r="AJ288" i="15"/>
  <c r="AJ289" i="15"/>
  <c r="AJ290" i="15"/>
  <c r="AJ292" i="15"/>
  <c r="AJ293" i="15"/>
  <c r="AJ294" i="15"/>
  <c r="AJ296" i="15"/>
  <c r="AJ297" i="15"/>
  <c r="AJ298" i="15"/>
  <c r="AJ300" i="15"/>
  <c r="AJ301" i="15"/>
  <c r="AJ302" i="15"/>
  <c r="AJ304" i="15"/>
  <c r="AJ10" i="15"/>
  <c r="AJ14" i="15"/>
  <c r="AJ15" i="15"/>
  <c r="AJ39" i="15"/>
  <c r="AJ43" i="15"/>
  <c r="AJ44" i="15"/>
  <c r="AJ45" i="15"/>
  <c r="AJ47" i="15"/>
  <c r="AJ48" i="15"/>
  <c r="AJ49" i="15"/>
  <c r="AJ51" i="15"/>
  <c r="AJ52" i="15"/>
  <c r="AJ53" i="15"/>
  <c r="AJ55" i="15"/>
  <c r="AJ56" i="15"/>
  <c r="AJ57" i="15"/>
  <c r="AJ59" i="15"/>
  <c r="AJ60" i="15"/>
  <c r="AJ61" i="15"/>
  <c r="AJ63" i="15"/>
  <c r="AJ87" i="15"/>
  <c r="AJ111" i="15"/>
  <c r="AJ159" i="15"/>
  <c r="AJ187" i="15"/>
  <c r="AJ188" i="15"/>
  <c r="AJ189" i="15"/>
  <c r="AJ191" i="15"/>
  <c r="AJ192" i="15"/>
  <c r="AJ193" i="15"/>
  <c r="AJ195" i="15"/>
  <c r="AJ196" i="15"/>
  <c r="AJ197" i="15"/>
  <c r="AJ199" i="15"/>
  <c r="AJ200" i="15"/>
  <c r="AJ201" i="15"/>
  <c r="AJ203" i="15"/>
  <c r="AJ204" i="15"/>
  <c r="AJ205" i="15"/>
  <c r="AJ207" i="15"/>
  <c r="AJ211" i="15"/>
  <c r="AJ212" i="15"/>
  <c r="AJ213" i="15"/>
  <c r="AJ215" i="15"/>
  <c r="AJ216" i="15"/>
  <c r="AJ217" i="15"/>
  <c r="AJ219" i="15"/>
  <c r="AJ220" i="15"/>
  <c r="AJ221" i="15"/>
  <c r="AJ223" i="15"/>
  <c r="AJ224" i="15"/>
  <c r="AJ225" i="15"/>
  <c r="AJ227" i="15"/>
  <c r="AJ228" i="15"/>
  <c r="AJ229" i="15"/>
  <c r="AJ231" i="15"/>
  <c r="AJ255" i="15"/>
  <c r="AJ308" i="15"/>
  <c r="AJ309" i="15"/>
  <c r="AJ310" i="15"/>
  <c r="AJ312" i="15"/>
  <c r="AJ313" i="15"/>
  <c r="AJ314" i="15"/>
  <c r="AJ316" i="15"/>
  <c r="AJ317" i="15"/>
  <c r="AJ318" i="15"/>
  <c r="AJ320" i="15"/>
  <c r="AJ321" i="15"/>
  <c r="AJ322" i="15"/>
  <c r="AJ324" i="15"/>
  <c r="AJ325" i="15"/>
  <c r="AJ326" i="15"/>
  <c r="AJ328" i="15"/>
  <c r="AJ332" i="15"/>
  <c r="AJ333" i="15"/>
  <c r="AJ334" i="15"/>
  <c r="AJ336" i="15"/>
  <c r="AJ337" i="15"/>
  <c r="AJ338" i="15"/>
  <c r="AJ340" i="15"/>
  <c r="AJ341" i="15"/>
  <c r="AJ342" i="15"/>
  <c r="AJ344" i="15"/>
  <c r="AJ345" i="15"/>
  <c r="AJ346" i="15"/>
  <c r="AJ348" i="15"/>
  <c r="AJ349" i="15"/>
  <c r="AJ350" i="15"/>
  <c r="AJ352" i="15"/>
  <c r="AJ376" i="15"/>
  <c r="AJ380" i="15"/>
  <c r="AJ381" i="15"/>
  <c r="AJ382" i="15"/>
  <c r="AJ384" i="15"/>
  <c r="AJ385" i="15"/>
  <c r="AJ386" i="15"/>
  <c r="AJ388" i="15"/>
  <c r="AJ389" i="15"/>
  <c r="AJ390" i="15"/>
  <c r="AJ392" i="15"/>
  <c r="AJ393" i="15"/>
  <c r="AJ394" i="15"/>
  <c r="AJ396" i="15"/>
  <c r="AJ397" i="15"/>
  <c r="AJ398" i="15"/>
  <c r="AJ400" i="15"/>
  <c r="AJ424" i="15"/>
  <c r="AJ428" i="15"/>
  <c r="AJ429" i="15"/>
  <c r="AJ430" i="15"/>
  <c r="AJ432" i="15"/>
  <c r="AJ433" i="15"/>
  <c r="AJ434" i="15"/>
  <c r="AJ436" i="15"/>
  <c r="AJ437" i="15"/>
  <c r="AJ438" i="15"/>
  <c r="AJ440" i="15"/>
  <c r="AJ441" i="15"/>
  <c r="AJ442" i="15"/>
  <c r="AJ444" i="15"/>
  <c r="AJ445" i="15"/>
  <c r="AJ446" i="15"/>
  <c r="AJ448" i="15"/>
  <c r="AJ472" i="15"/>
  <c r="AJ476" i="15"/>
  <c r="AJ477" i="15"/>
  <c r="AJ478" i="15"/>
  <c r="AJ480" i="15"/>
  <c r="AJ481" i="15"/>
  <c r="AJ482" i="15"/>
  <c r="AJ484" i="15"/>
  <c r="AJ485" i="15"/>
  <c r="AJ486" i="15"/>
  <c r="AJ488" i="15"/>
  <c r="AJ489" i="15"/>
  <c r="AJ490" i="15"/>
  <c r="AJ492" i="15"/>
  <c r="AJ493" i="15"/>
  <c r="AJ494" i="15"/>
  <c r="AJ496" i="15"/>
  <c r="AJ520" i="15"/>
  <c r="AJ524" i="15"/>
  <c r="AJ525" i="15"/>
  <c r="AJ526" i="15"/>
  <c r="AJ528" i="15"/>
  <c r="AJ529" i="15"/>
  <c r="AJ530" i="15"/>
  <c r="AJ532" i="15"/>
  <c r="AJ533" i="15"/>
  <c r="AJ534" i="15"/>
  <c r="AJ536" i="15"/>
  <c r="AJ537" i="15"/>
  <c r="AJ538" i="15"/>
  <c r="AJ540" i="15"/>
  <c r="AJ541" i="15"/>
  <c r="AJ542" i="15"/>
  <c r="AJ544" i="15"/>
  <c r="AJ568" i="15"/>
  <c r="AJ573" i="15"/>
  <c r="AJ574" i="15"/>
  <c r="AJ575" i="15"/>
  <c r="AJ577" i="15"/>
  <c r="AJ578" i="15"/>
  <c r="AJ579" i="15"/>
  <c r="AJ581" i="15"/>
  <c r="AJ582" i="15"/>
  <c r="AJ583" i="15"/>
  <c r="AJ585" i="15"/>
  <c r="AJ586" i="15"/>
  <c r="AJ587" i="15"/>
  <c r="AJ589" i="15"/>
  <c r="AJ590" i="15"/>
  <c r="AJ591" i="15"/>
  <c r="AJ593" i="15"/>
  <c r="AJ597" i="15"/>
  <c r="AJ598" i="15"/>
  <c r="AJ599" i="15"/>
  <c r="AJ601" i="15"/>
  <c r="AJ602" i="15"/>
  <c r="AJ603" i="15"/>
  <c r="AJ605" i="15"/>
  <c r="AJ606" i="15"/>
  <c r="AJ607" i="15"/>
  <c r="AJ609" i="15"/>
  <c r="AJ610" i="15"/>
  <c r="AJ611" i="15"/>
  <c r="AJ613" i="15"/>
  <c r="AJ614" i="15"/>
  <c r="AJ615" i="15"/>
  <c r="AJ617" i="15"/>
  <c r="AJ621" i="15"/>
  <c r="AJ622" i="15"/>
  <c r="AJ623" i="15"/>
  <c r="AJ625" i="15"/>
  <c r="AJ626" i="15"/>
  <c r="AJ627" i="15"/>
  <c r="AJ629" i="15"/>
  <c r="AJ630" i="15"/>
  <c r="AJ631" i="15"/>
  <c r="AJ633" i="15"/>
  <c r="AJ634" i="15"/>
  <c r="AJ635" i="15"/>
  <c r="AJ637" i="15"/>
  <c r="AJ638" i="15"/>
  <c r="AJ639" i="15"/>
  <c r="AJ641" i="15"/>
  <c r="AJ645" i="15"/>
  <c r="AJ646" i="15"/>
  <c r="AJ647" i="15"/>
  <c r="AJ649" i="15"/>
  <c r="AJ650" i="15"/>
  <c r="AJ651" i="15"/>
  <c r="AJ653" i="15"/>
  <c r="AJ654" i="15"/>
  <c r="AJ655" i="15"/>
  <c r="AJ657" i="15"/>
  <c r="AJ658" i="15"/>
  <c r="AJ659" i="15"/>
  <c r="AJ661" i="15"/>
  <c r="AJ662" i="15"/>
  <c r="AJ663" i="15"/>
  <c r="AJ665" i="15"/>
  <c r="AJ669" i="15"/>
  <c r="AJ670" i="15"/>
  <c r="AJ671" i="15"/>
  <c r="AJ673" i="15"/>
  <c r="AJ674" i="15"/>
  <c r="AJ675" i="15"/>
  <c r="AJ677" i="15"/>
  <c r="AJ678" i="15"/>
  <c r="AJ679" i="15"/>
  <c r="AJ681" i="15"/>
  <c r="AJ682" i="15"/>
  <c r="AJ683" i="15"/>
  <c r="AJ685" i="15"/>
  <c r="AJ686" i="15"/>
  <c r="AJ687" i="15"/>
  <c r="AJ689" i="15"/>
  <c r="AJ693" i="15"/>
  <c r="AJ694" i="15"/>
  <c r="AJ695" i="15"/>
  <c r="AJ697" i="15"/>
  <c r="AJ698" i="15"/>
  <c r="AJ699" i="15"/>
  <c r="AJ701" i="15"/>
  <c r="AJ702" i="15"/>
  <c r="AJ703" i="15"/>
  <c r="AJ705" i="15"/>
  <c r="AJ706" i="15"/>
  <c r="AJ707" i="15"/>
  <c r="AJ709" i="15"/>
  <c r="AJ710" i="15"/>
  <c r="AJ711" i="15"/>
  <c r="AJ713" i="15"/>
  <c r="AJ717" i="15"/>
  <c r="AJ718" i="15"/>
  <c r="AJ719" i="15"/>
  <c r="AJ721" i="15"/>
  <c r="AJ722" i="15"/>
  <c r="AJ723" i="15"/>
  <c r="AJ725" i="15"/>
  <c r="AJ726" i="15"/>
  <c r="AJ727" i="15"/>
  <c r="AJ729" i="15"/>
  <c r="AJ730" i="15"/>
  <c r="AJ731" i="15"/>
  <c r="AJ733" i="15"/>
  <c r="AJ734" i="15"/>
  <c r="AJ735" i="15"/>
  <c r="AJ737" i="15"/>
  <c r="AJ801" i="15"/>
  <c r="AJ825" i="15"/>
  <c r="AJ849" i="15"/>
  <c r="AJ853" i="15"/>
  <c r="AJ854" i="15"/>
  <c r="AJ855" i="15"/>
  <c r="AJ856" i="15"/>
  <c r="AJ857" i="15"/>
  <c r="AJ858" i="15"/>
  <c r="AJ860" i="15"/>
  <c r="AJ861" i="15"/>
  <c r="AJ885" i="15"/>
  <c r="AJ912" i="15"/>
  <c r="AJ919" i="15"/>
  <c r="AJ920" i="15"/>
  <c r="AJ921" i="15"/>
  <c r="AJ923" i="15"/>
  <c r="AJ924" i="15"/>
  <c r="AJ925" i="15"/>
  <c r="AJ927" i="15"/>
  <c r="AJ928" i="15"/>
  <c r="AJ929" i="15"/>
  <c r="AJ931" i="15"/>
  <c r="AJ932" i="15"/>
  <c r="AJ933" i="15"/>
  <c r="AJ935" i="15"/>
  <c r="AJ936" i="15"/>
  <c r="AJ937" i="15"/>
  <c r="AJ939" i="15"/>
  <c r="AJ943" i="15"/>
  <c r="AJ944" i="15"/>
  <c r="AJ945" i="15"/>
  <c r="AJ947" i="15"/>
  <c r="AJ948" i="15"/>
  <c r="AJ949" i="15"/>
  <c r="AJ951" i="15"/>
  <c r="AJ952" i="15"/>
  <c r="AJ953" i="15"/>
  <c r="AJ955" i="15"/>
  <c r="AJ956" i="15"/>
  <c r="AJ957" i="15"/>
  <c r="AJ959" i="15"/>
  <c r="AJ960" i="15"/>
  <c r="AJ961" i="15"/>
  <c r="AJ963" i="15"/>
  <c r="AJ987" i="15"/>
  <c r="AJ991" i="15"/>
  <c r="AJ992" i="15"/>
  <c r="AJ993" i="15"/>
  <c r="AJ995" i="15"/>
  <c r="AJ996" i="15"/>
  <c r="AJ997" i="15"/>
  <c r="AJ999" i="15"/>
  <c r="AJ1000" i="15"/>
  <c r="AJ1001" i="15"/>
  <c r="AJ1003" i="15"/>
  <c r="AJ1004" i="15"/>
  <c r="AJ1005" i="15"/>
  <c r="AJ1007" i="15"/>
  <c r="AJ1008" i="15"/>
  <c r="AJ1009" i="15"/>
  <c r="AJ1011" i="15"/>
  <c r="AJ1035" i="15"/>
  <c r="AJ1039" i="15"/>
  <c r="AJ1040" i="15"/>
  <c r="AJ1041" i="15"/>
  <c r="AJ1043" i="15"/>
  <c r="AJ1044" i="15"/>
  <c r="AJ1045" i="15"/>
  <c r="AJ1047" i="15"/>
  <c r="AJ1048" i="15"/>
  <c r="AJ1049" i="15"/>
  <c r="AJ1051" i="15"/>
  <c r="AJ1052" i="15"/>
  <c r="AJ1053" i="15"/>
  <c r="AJ1055" i="15"/>
  <c r="AJ1056" i="15"/>
  <c r="AJ1057" i="15"/>
  <c r="AJ1059" i="15"/>
  <c r="AJ1083" i="15"/>
  <c r="AJ1087" i="15"/>
  <c r="AJ1088" i="15"/>
  <c r="AJ1089" i="15"/>
  <c r="AJ1091" i="15"/>
  <c r="AJ1092" i="15"/>
  <c r="AJ1093" i="15"/>
  <c r="AJ1095" i="15"/>
  <c r="AJ1096" i="15"/>
  <c r="AJ1097" i="15"/>
  <c r="AJ1099" i="15"/>
  <c r="AJ1100" i="15"/>
  <c r="AJ1101" i="15"/>
  <c r="AJ1103" i="15"/>
  <c r="AJ1104" i="15"/>
  <c r="AJ1105" i="15"/>
  <c r="AJ1107" i="15"/>
  <c r="AJ1131" i="15"/>
  <c r="AJ1135" i="15"/>
  <c r="AJ1136" i="15"/>
  <c r="AJ1137" i="15"/>
  <c r="AJ1139" i="15"/>
  <c r="AJ1140" i="15"/>
  <c r="AJ1141" i="15"/>
  <c r="AJ1143" i="15"/>
  <c r="AJ1144" i="15"/>
  <c r="AJ1145" i="15"/>
  <c r="AJ1147" i="15"/>
  <c r="AJ1148" i="15"/>
  <c r="AJ1149" i="15"/>
  <c r="AJ1151" i="15"/>
  <c r="AJ1152" i="15"/>
  <c r="AJ1153" i="15"/>
  <c r="AJ1155" i="15"/>
  <c r="AJ1179" i="15"/>
  <c r="AJ1183" i="15"/>
  <c r="AJ1184" i="15"/>
  <c r="AJ1185" i="15"/>
  <c r="AJ1187" i="15"/>
  <c r="AJ1188" i="15"/>
  <c r="AJ1189" i="15"/>
  <c r="AJ1191" i="15"/>
  <c r="AJ1192" i="15"/>
  <c r="AJ1193" i="15"/>
  <c r="AJ1195" i="15"/>
  <c r="AJ1196" i="15"/>
  <c r="AJ1197" i="15"/>
  <c r="AJ1199" i="15"/>
  <c r="AJ1200" i="15"/>
  <c r="AJ1201" i="15"/>
  <c r="AJ1203" i="15"/>
  <c r="AJ1227" i="15"/>
  <c r="AJ1231" i="15"/>
  <c r="AJ1232" i="15"/>
  <c r="AJ1233" i="15"/>
  <c r="AJ1234" i="15"/>
  <c r="AJ1236" i="15"/>
  <c r="AJ1237" i="15"/>
  <c r="AJ1261" i="15"/>
  <c r="AJ1285" i="15"/>
  <c r="AJ1289" i="15"/>
  <c r="AJ1290" i="15"/>
  <c r="AJ1291" i="15"/>
  <c r="AJ1293" i="15"/>
  <c r="AJ1294" i="15"/>
  <c r="AJ1295" i="15"/>
  <c r="AJ1297" i="15"/>
  <c r="AJ1298" i="15"/>
  <c r="AJ1299" i="15"/>
  <c r="AJ1301" i="15"/>
  <c r="AJ1302" i="15"/>
  <c r="AJ1303" i="15"/>
  <c r="AJ1305" i="15"/>
  <c r="AJ1306" i="15"/>
  <c r="AJ1307" i="15"/>
  <c r="AJ1309" i="15"/>
  <c r="AJ1313" i="15"/>
  <c r="AJ1314" i="15"/>
  <c r="AJ1315" i="15"/>
  <c r="AJ1317" i="15"/>
  <c r="AJ1318" i="15"/>
  <c r="AJ1319" i="15"/>
  <c r="AJ1321" i="15"/>
  <c r="AJ1322" i="15"/>
  <c r="AJ1323" i="15"/>
  <c r="AJ1325" i="15"/>
  <c r="AJ1326" i="15"/>
  <c r="AJ1327" i="15"/>
  <c r="AJ1329" i="15"/>
  <c r="AJ1330" i="15"/>
  <c r="AJ1331" i="15"/>
  <c r="AJ1333" i="15"/>
  <c r="AJ1337" i="15"/>
  <c r="AJ1338" i="15"/>
  <c r="AJ1339" i="15"/>
  <c r="AJ1341" i="15"/>
  <c r="AJ1342" i="15"/>
  <c r="AJ1343" i="15"/>
  <c r="AJ1345" i="15"/>
  <c r="AJ1346" i="15"/>
  <c r="AJ1347" i="15"/>
  <c r="AJ1349" i="15"/>
  <c r="AJ1350" i="15"/>
  <c r="AJ1351" i="15"/>
  <c r="AJ1353" i="15"/>
  <c r="AJ1354" i="15"/>
  <c r="AJ1355" i="15"/>
  <c r="AJ1357" i="15"/>
  <c r="AJ1361" i="15"/>
  <c r="AJ1362" i="15"/>
  <c r="AJ1363" i="15"/>
  <c r="AJ1365" i="15"/>
  <c r="AJ1366" i="15"/>
  <c r="AJ1367" i="15"/>
  <c r="AJ1369" i="15"/>
  <c r="AJ1370" i="15"/>
  <c r="AJ1371" i="15"/>
  <c r="AJ1373" i="15"/>
  <c r="AJ1374" i="15"/>
  <c r="AJ1375" i="15"/>
  <c r="AJ1377" i="15"/>
  <c r="AJ1378" i="15"/>
  <c r="AJ1379" i="15"/>
  <c r="AJ1381" i="15"/>
  <c r="AJ1405" i="15"/>
  <c r="AJ1431" i="15"/>
  <c r="AJ1438" i="15"/>
  <c r="AJ1439" i="15"/>
  <c r="AJ1440" i="15"/>
  <c r="AJ1442" i="15"/>
  <c r="AJ1443" i="15"/>
  <c r="AJ1444" i="15"/>
  <c r="AJ1446" i="15"/>
  <c r="AJ1447" i="15"/>
  <c r="AJ1448" i="15"/>
  <c r="AJ1450" i="15"/>
  <c r="AJ1451" i="15"/>
  <c r="AJ1452" i="15"/>
  <c r="AJ1454" i="15"/>
  <c r="AJ1455" i="15"/>
  <c r="AJ1456" i="15"/>
  <c r="AJ1458" i="15"/>
  <c r="AJ1465" i="15"/>
  <c r="AJ1466" i="15"/>
  <c r="AJ1467" i="15"/>
  <c r="AJ1469" i="15"/>
  <c r="AJ1470" i="15"/>
  <c r="AJ1471" i="15"/>
  <c r="AJ1473" i="15"/>
  <c r="AJ1474" i="15"/>
  <c r="AJ1475" i="15"/>
  <c r="AJ1477" i="15"/>
  <c r="AJ1478" i="15"/>
  <c r="AJ1479" i="15"/>
  <c r="AJ1481" i="15"/>
  <c r="AJ1482" i="15"/>
  <c r="AJ1483" i="15"/>
  <c r="AJ1485" i="15"/>
  <c r="AJ1489" i="15"/>
  <c r="AJ1490" i="15"/>
  <c r="AJ1491" i="15"/>
  <c r="AJ1493" i="15"/>
  <c r="AJ1494" i="15"/>
  <c r="AJ1495" i="15"/>
  <c r="AJ1497" i="15"/>
  <c r="AJ1498" i="15"/>
  <c r="AJ1499" i="15"/>
  <c r="AJ1501" i="15"/>
  <c r="AJ1502" i="15"/>
  <c r="AJ1503" i="15"/>
  <c r="AJ1505" i="15"/>
  <c r="AJ1506" i="15"/>
  <c r="AJ1507" i="15"/>
  <c r="AJ1509" i="15"/>
  <c r="AJ1513" i="15"/>
  <c r="AJ1514" i="15"/>
  <c r="AJ1515" i="15"/>
  <c r="AJ1517" i="15"/>
  <c r="AJ1518" i="15"/>
  <c r="AJ1519" i="15"/>
  <c r="AJ1521" i="15"/>
  <c r="AJ1522" i="15"/>
  <c r="AJ1523" i="15"/>
  <c r="AJ1525" i="15"/>
  <c r="AJ1526" i="15"/>
  <c r="AJ1527" i="15"/>
  <c r="AJ1529" i="15"/>
  <c r="AJ1530" i="15"/>
  <c r="AJ1531" i="15"/>
  <c r="AJ1533" i="15"/>
  <c r="AJ1538" i="15"/>
  <c r="AJ1539" i="15"/>
  <c r="AJ1540" i="15"/>
  <c r="AJ1541" i="15"/>
  <c r="AJ1542" i="15"/>
  <c r="AJ1544" i="15"/>
  <c r="AJ1545" i="15"/>
  <c r="AJ1546" i="15"/>
  <c r="AJ1547" i="15"/>
  <c r="AJ1551" i="15"/>
  <c r="AJ1552" i="15"/>
  <c r="AJ1553" i="15"/>
  <c r="AJ1554" i="15"/>
  <c r="AK135" i="15"/>
  <c r="AK183" i="15"/>
  <c r="AK260" i="15"/>
  <c r="AK261" i="15"/>
  <c r="AK262" i="15"/>
  <c r="AK264" i="15"/>
  <c r="AK265" i="15"/>
  <c r="AK266" i="15"/>
  <c r="AK268" i="15"/>
  <c r="AK269" i="15"/>
  <c r="AK270" i="15"/>
  <c r="AK272" i="15"/>
  <c r="AK273" i="15"/>
  <c r="AK274" i="15"/>
  <c r="AK276" i="15"/>
  <c r="AK277" i="15"/>
  <c r="AK278" i="15"/>
  <c r="AK280" i="15"/>
  <c r="AK284" i="15"/>
  <c r="AK285" i="15"/>
  <c r="AK286" i="15"/>
  <c r="AK288" i="15"/>
  <c r="AK289" i="15"/>
  <c r="AK290" i="15"/>
  <c r="AK292" i="15"/>
  <c r="AK293" i="15"/>
  <c r="AK294" i="15"/>
  <c r="AK296" i="15"/>
  <c r="AK297" i="15"/>
  <c r="AK298" i="15"/>
  <c r="AK300" i="15"/>
  <c r="AK301" i="15"/>
  <c r="AK302" i="15"/>
  <c r="AK304" i="15"/>
  <c r="AK10" i="15"/>
  <c r="AK14" i="15"/>
  <c r="AK15" i="15"/>
  <c r="AK39" i="15"/>
  <c r="AK43" i="15"/>
  <c r="AK44" i="15"/>
  <c r="AK45" i="15"/>
  <c r="AK47" i="15"/>
  <c r="AK48" i="15"/>
  <c r="AK49" i="15"/>
  <c r="AK51" i="15"/>
  <c r="AK52" i="15"/>
  <c r="AK53" i="15"/>
  <c r="AK55" i="15"/>
  <c r="AK56" i="15"/>
  <c r="AK57" i="15"/>
  <c r="AK59" i="15"/>
  <c r="AK60" i="15"/>
  <c r="AK61" i="15"/>
  <c r="AK63" i="15"/>
  <c r="AK87" i="15"/>
  <c r="AK111" i="15"/>
  <c r="AK159" i="15"/>
  <c r="AK187" i="15"/>
  <c r="AK188" i="15"/>
  <c r="AK189" i="15"/>
  <c r="AK191" i="15"/>
  <c r="AK192" i="15"/>
  <c r="AK193" i="15"/>
  <c r="AK195" i="15"/>
  <c r="AK196" i="15"/>
  <c r="AK197" i="15"/>
  <c r="AK199" i="15"/>
  <c r="AK200" i="15"/>
  <c r="AK201" i="15"/>
  <c r="AK203" i="15"/>
  <c r="AK204" i="15"/>
  <c r="AK205" i="15"/>
  <c r="AK207" i="15"/>
  <c r="AK211" i="15"/>
  <c r="AK212" i="15"/>
  <c r="AK213" i="15"/>
  <c r="AK215" i="15"/>
  <c r="AK216" i="15"/>
  <c r="AK217" i="15"/>
  <c r="AK219" i="15"/>
  <c r="AK220" i="15"/>
  <c r="AK221" i="15"/>
  <c r="AK223" i="15"/>
  <c r="AK224" i="15"/>
  <c r="AK225" i="15"/>
  <c r="AK227" i="15"/>
  <c r="AK228" i="15"/>
  <c r="AK229" i="15"/>
  <c r="AK231" i="15"/>
  <c r="AK255" i="15"/>
  <c r="AK308" i="15"/>
  <c r="AK309" i="15"/>
  <c r="AK310" i="15"/>
  <c r="AK312" i="15"/>
  <c r="AK313" i="15"/>
  <c r="AK314" i="15"/>
  <c r="AK316" i="15"/>
  <c r="AK317" i="15"/>
  <c r="AK318" i="15"/>
  <c r="AK320" i="15"/>
  <c r="AK321" i="15"/>
  <c r="AK322" i="15"/>
  <c r="AK324" i="15"/>
  <c r="AK325" i="15"/>
  <c r="AK326" i="15"/>
  <c r="AK328" i="15"/>
  <c r="AK332" i="15"/>
  <c r="AK333" i="15"/>
  <c r="AK334" i="15"/>
  <c r="AK336" i="15"/>
  <c r="AK337" i="15"/>
  <c r="AK338" i="15"/>
  <c r="AK340" i="15"/>
  <c r="AK341" i="15"/>
  <c r="AK342" i="15"/>
  <c r="AK344" i="15"/>
  <c r="AK345" i="15"/>
  <c r="AK346" i="15"/>
  <c r="AK348" i="15"/>
  <c r="AK349" i="15"/>
  <c r="AK350" i="15"/>
  <c r="AK352" i="15"/>
  <c r="AK376" i="15"/>
  <c r="AK380" i="15"/>
  <c r="AK381" i="15"/>
  <c r="AK382" i="15"/>
  <c r="AK384" i="15"/>
  <c r="AK385" i="15"/>
  <c r="AK386" i="15"/>
  <c r="AK388" i="15"/>
  <c r="AK389" i="15"/>
  <c r="AK390" i="15"/>
  <c r="AK392" i="15"/>
  <c r="AK393" i="15"/>
  <c r="AK394" i="15"/>
  <c r="AK396" i="15"/>
  <c r="AK397" i="15"/>
  <c r="AK398" i="15"/>
  <c r="AK400" i="15"/>
  <c r="AK424" i="15"/>
  <c r="AK428" i="15"/>
  <c r="AK429" i="15"/>
  <c r="AK430" i="15"/>
  <c r="AK432" i="15"/>
  <c r="AK433" i="15"/>
  <c r="AK434" i="15"/>
  <c r="AK436" i="15"/>
  <c r="AK437" i="15"/>
  <c r="AK438" i="15"/>
  <c r="AK440" i="15"/>
  <c r="AK441" i="15"/>
  <c r="AK442" i="15"/>
  <c r="AK444" i="15"/>
  <c r="AK445" i="15"/>
  <c r="AK446" i="15"/>
  <c r="AK448" i="15"/>
  <c r="AK472" i="15"/>
  <c r="AK476" i="15"/>
  <c r="AK477" i="15"/>
  <c r="AK478" i="15"/>
  <c r="AK480" i="15"/>
  <c r="AK481" i="15"/>
  <c r="AK482" i="15"/>
  <c r="AK484" i="15"/>
  <c r="AK485" i="15"/>
  <c r="AK486" i="15"/>
  <c r="AK488" i="15"/>
  <c r="AK489" i="15"/>
  <c r="AK490" i="15"/>
  <c r="AK492" i="15"/>
  <c r="AK493" i="15"/>
  <c r="AK494" i="15"/>
  <c r="AK496" i="15"/>
  <c r="AK520" i="15"/>
  <c r="AK524" i="15"/>
  <c r="AK525" i="15"/>
  <c r="AK526" i="15"/>
  <c r="AK528" i="15"/>
  <c r="AK529" i="15"/>
  <c r="AK530" i="15"/>
  <c r="AK532" i="15"/>
  <c r="AK533" i="15"/>
  <c r="AK534" i="15"/>
  <c r="AK536" i="15"/>
  <c r="AK537" i="15"/>
  <c r="AK538" i="15"/>
  <c r="AK540" i="15"/>
  <c r="AK541" i="15"/>
  <c r="AK542" i="15"/>
  <c r="AK544" i="15"/>
  <c r="AK568" i="15"/>
  <c r="AK573" i="15"/>
  <c r="AK574" i="15"/>
  <c r="AK575" i="15"/>
  <c r="AK577" i="15"/>
  <c r="AK578" i="15"/>
  <c r="AK579" i="15"/>
  <c r="AK581" i="15"/>
  <c r="AK582" i="15"/>
  <c r="AK583" i="15"/>
  <c r="AK585" i="15"/>
  <c r="AK586" i="15"/>
  <c r="AK587" i="15"/>
  <c r="AK589" i="15"/>
  <c r="AK590" i="15"/>
  <c r="AK591" i="15"/>
  <c r="AK593" i="15"/>
  <c r="AK597" i="15"/>
  <c r="AK598" i="15"/>
  <c r="AK599" i="15"/>
  <c r="AK601" i="15"/>
  <c r="AK602" i="15"/>
  <c r="AK603" i="15"/>
  <c r="AK605" i="15"/>
  <c r="AK606" i="15"/>
  <c r="AK607" i="15"/>
  <c r="AK609" i="15"/>
  <c r="AK610" i="15"/>
  <c r="AK611" i="15"/>
  <c r="AK613" i="15"/>
  <c r="AK614" i="15"/>
  <c r="AK615" i="15"/>
  <c r="AK617" i="15"/>
  <c r="AK621" i="15"/>
  <c r="AK622" i="15"/>
  <c r="AK623" i="15"/>
  <c r="AK625" i="15"/>
  <c r="AK626" i="15"/>
  <c r="AK627" i="15"/>
  <c r="AK629" i="15"/>
  <c r="AK630" i="15"/>
  <c r="AK631" i="15"/>
  <c r="AK633" i="15"/>
  <c r="AK634" i="15"/>
  <c r="AK635" i="15"/>
  <c r="AK637" i="15"/>
  <c r="AK638" i="15"/>
  <c r="AK639" i="15"/>
  <c r="AK641" i="15"/>
  <c r="AK645" i="15"/>
  <c r="AK646" i="15"/>
  <c r="AK647" i="15"/>
  <c r="AK649" i="15"/>
  <c r="AK650" i="15"/>
  <c r="AK651" i="15"/>
  <c r="AK653" i="15"/>
  <c r="AK654" i="15"/>
  <c r="AK655" i="15"/>
  <c r="AK657" i="15"/>
  <c r="AK658" i="15"/>
  <c r="AK659" i="15"/>
  <c r="AK661" i="15"/>
  <c r="AK662" i="15"/>
  <c r="AK663" i="15"/>
  <c r="AK665" i="15"/>
  <c r="AK669" i="15"/>
  <c r="AK670" i="15"/>
  <c r="AK671" i="15"/>
  <c r="AK673" i="15"/>
  <c r="AK674" i="15"/>
  <c r="AK675" i="15"/>
  <c r="AK677" i="15"/>
  <c r="AK678" i="15"/>
  <c r="AK679" i="15"/>
  <c r="AK681" i="15"/>
  <c r="AK682" i="15"/>
  <c r="AK683" i="15"/>
  <c r="AK685" i="15"/>
  <c r="AK686" i="15"/>
  <c r="AK687" i="15"/>
  <c r="AK689" i="15"/>
  <c r="AK693" i="15"/>
  <c r="AK694" i="15"/>
  <c r="AK695" i="15"/>
  <c r="AK697" i="15"/>
  <c r="AK698" i="15"/>
  <c r="AK699" i="15"/>
  <c r="AK701" i="15"/>
  <c r="AK702" i="15"/>
  <c r="AK703" i="15"/>
  <c r="AK705" i="15"/>
  <c r="AK706" i="15"/>
  <c r="AK707" i="15"/>
  <c r="AK709" i="15"/>
  <c r="AK710" i="15"/>
  <c r="AK711" i="15"/>
  <c r="AK713" i="15"/>
  <c r="AK717" i="15"/>
  <c r="AK718" i="15"/>
  <c r="AK719" i="15"/>
  <c r="AK721" i="15"/>
  <c r="AK722" i="15"/>
  <c r="AK723" i="15"/>
  <c r="AK725" i="15"/>
  <c r="AK726" i="15"/>
  <c r="AK727" i="15"/>
  <c r="AK729" i="15"/>
  <c r="AK730" i="15"/>
  <c r="AK731" i="15"/>
  <c r="AK733" i="15"/>
  <c r="AK734" i="15"/>
  <c r="AK735" i="15"/>
  <c r="AK737" i="15"/>
  <c r="AK801" i="15"/>
  <c r="AK825" i="15"/>
  <c r="AK849" i="15"/>
  <c r="AK853" i="15"/>
  <c r="AK854" i="15"/>
  <c r="AK855" i="15"/>
  <c r="AK856" i="15"/>
  <c r="AK857" i="15"/>
  <c r="AK858" i="15"/>
  <c r="AK860" i="15"/>
  <c r="AK861" i="15"/>
  <c r="AK885" i="15"/>
  <c r="AK912" i="15"/>
  <c r="AK919" i="15"/>
  <c r="AK920" i="15"/>
  <c r="AK921" i="15"/>
  <c r="AK923" i="15"/>
  <c r="AK924" i="15"/>
  <c r="AK925" i="15"/>
  <c r="AK927" i="15"/>
  <c r="AK928" i="15"/>
  <c r="AK929" i="15"/>
  <c r="AK931" i="15"/>
  <c r="AK932" i="15"/>
  <c r="AK933" i="15"/>
  <c r="AK935" i="15"/>
  <c r="AK936" i="15"/>
  <c r="AK937" i="15"/>
  <c r="AK939" i="15"/>
  <c r="AK943" i="15"/>
  <c r="AK944" i="15"/>
  <c r="AK945" i="15"/>
  <c r="AK947" i="15"/>
  <c r="AK948" i="15"/>
  <c r="AK949" i="15"/>
  <c r="AK951" i="15"/>
  <c r="AK952" i="15"/>
  <c r="AK953" i="15"/>
  <c r="AK955" i="15"/>
  <c r="AK956" i="15"/>
  <c r="AK957" i="15"/>
  <c r="AK959" i="15"/>
  <c r="AK960" i="15"/>
  <c r="AK961" i="15"/>
  <c r="AK963" i="15"/>
  <c r="AK987" i="15"/>
  <c r="AK991" i="15"/>
  <c r="AK992" i="15"/>
  <c r="AK993" i="15"/>
  <c r="AK995" i="15"/>
  <c r="AK996" i="15"/>
  <c r="AK997" i="15"/>
  <c r="AK999" i="15"/>
  <c r="AK1000" i="15"/>
  <c r="AK1001" i="15"/>
  <c r="AK1003" i="15"/>
  <c r="AK1004" i="15"/>
  <c r="AK1005" i="15"/>
  <c r="AK1007" i="15"/>
  <c r="AK1008" i="15"/>
  <c r="AK1009" i="15"/>
  <c r="AK1011" i="15"/>
  <c r="AK1035" i="15"/>
  <c r="AK1039" i="15"/>
  <c r="AK1040" i="15"/>
  <c r="AK1041" i="15"/>
  <c r="AK1043" i="15"/>
  <c r="AK1044" i="15"/>
  <c r="AK1045" i="15"/>
  <c r="AK1047" i="15"/>
  <c r="AK1048" i="15"/>
  <c r="AK1049" i="15"/>
  <c r="AK1051" i="15"/>
  <c r="AK1052" i="15"/>
  <c r="AK1053" i="15"/>
  <c r="AK1055" i="15"/>
  <c r="AK1056" i="15"/>
  <c r="AK1057" i="15"/>
  <c r="AK1059" i="15"/>
  <c r="AK1083" i="15"/>
  <c r="AK1087" i="15"/>
  <c r="AK1088" i="15"/>
  <c r="AK1089" i="15"/>
  <c r="AK1091" i="15"/>
  <c r="AK1092" i="15"/>
  <c r="AK1093" i="15"/>
  <c r="AK1095" i="15"/>
  <c r="AK1096" i="15"/>
  <c r="AK1097" i="15"/>
  <c r="AK1099" i="15"/>
  <c r="AK1100" i="15"/>
  <c r="AK1101" i="15"/>
  <c r="AK1103" i="15"/>
  <c r="AK1104" i="15"/>
  <c r="AK1105" i="15"/>
  <c r="AK1107" i="15"/>
  <c r="AK1131" i="15"/>
  <c r="AK1135" i="15"/>
  <c r="AK1136" i="15"/>
  <c r="AK1137" i="15"/>
  <c r="AK1139" i="15"/>
  <c r="AK1140" i="15"/>
  <c r="AK1141" i="15"/>
  <c r="AK1143" i="15"/>
  <c r="AK1144" i="15"/>
  <c r="AK1145" i="15"/>
  <c r="AK1147" i="15"/>
  <c r="AK1148" i="15"/>
  <c r="AK1149" i="15"/>
  <c r="AK1151" i="15"/>
  <c r="AK1152" i="15"/>
  <c r="AK1153" i="15"/>
  <c r="AK1155" i="15"/>
  <c r="AK1179" i="15"/>
  <c r="AK1183" i="15"/>
  <c r="AK1184" i="15"/>
  <c r="AK1185" i="15"/>
  <c r="AK1187" i="15"/>
  <c r="AK1188" i="15"/>
  <c r="AK1189" i="15"/>
  <c r="AK1191" i="15"/>
  <c r="AK1192" i="15"/>
  <c r="AK1193" i="15"/>
  <c r="AK1195" i="15"/>
  <c r="AK1196" i="15"/>
  <c r="AK1197" i="15"/>
  <c r="AK1199" i="15"/>
  <c r="AK1200" i="15"/>
  <c r="AK1201" i="15"/>
  <c r="AK1203" i="15"/>
  <c r="AK1227" i="15"/>
  <c r="AK1231" i="15"/>
  <c r="AK1232" i="15"/>
  <c r="AK1233" i="15"/>
  <c r="AK1234" i="15"/>
  <c r="AK1236" i="15"/>
  <c r="AK1237" i="15"/>
  <c r="AK1261" i="15"/>
  <c r="AK1285" i="15"/>
  <c r="AK1289" i="15"/>
  <c r="AK1290" i="15"/>
  <c r="AK1291" i="15"/>
  <c r="AK1293" i="15"/>
  <c r="AK1294" i="15"/>
  <c r="AK1295" i="15"/>
  <c r="AK1297" i="15"/>
  <c r="AK1298" i="15"/>
  <c r="AK1299" i="15"/>
  <c r="AK1301" i="15"/>
  <c r="AK1302" i="15"/>
  <c r="AK1303" i="15"/>
  <c r="AK1305" i="15"/>
  <c r="AK1306" i="15"/>
  <c r="AK1307" i="15"/>
  <c r="AK1309" i="15"/>
  <c r="AK1313" i="15"/>
  <c r="AK1314" i="15"/>
  <c r="AK1315" i="15"/>
  <c r="AK1317" i="15"/>
  <c r="AK1318" i="15"/>
  <c r="AK1319" i="15"/>
  <c r="AK1321" i="15"/>
  <c r="AK1322" i="15"/>
  <c r="AK1323" i="15"/>
  <c r="AK1325" i="15"/>
  <c r="AK1326" i="15"/>
  <c r="AK1327" i="15"/>
  <c r="AK1329" i="15"/>
  <c r="AK1330" i="15"/>
  <c r="AK1331" i="15"/>
  <c r="AK1333" i="15"/>
  <c r="AK1337" i="15"/>
  <c r="AK1338" i="15"/>
  <c r="AK1339" i="15"/>
  <c r="AK1341" i="15"/>
  <c r="AK1342" i="15"/>
  <c r="AK1343" i="15"/>
  <c r="AK1345" i="15"/>
  <c r="AK1346" i="15"/>
  <c r="AK1347" i="15"/>
  <c r="AK1349" i="15"/>
  <c r="AK1350" i="15"/>
  <c r="AK1351" i="15"/>
  <c r="AK1353" i="15"/>
  <c r="AK1354" i="15"/>
  <c r="AK1355" i="15"/>
  <c r="AK1357" i="15"/>
  <c r="AK1361" i="15"/>
  <c r="AK1362" i="15"/>
  <c r="AK1363" i="15"/>
  <c r="AK1365" i="15"/>
  <c r="AK1366" i="15"/>
  <c r="AK1367" i="15"/>
  <c r="AK1369" i="15"/>
  <c r="AK1370" i="15"/>
  <c r="AK1371" i="15"/>
  <c r="AK1373" i="15"/>
  <c r="AK1374" i="15"/>
  <c r="AK1375" i="15"/>
  <c r="AK1377" i="15"/>
  <c r="AK1378" i="15"/>
  <c r="AK1379" i="15"/>
  <c r="AK1381" i="15"/>
  <c r="AK1405" i="15"/>
  <c r="AK1431" i="15"/>
  <c r="AK1438" i="15"/>
  <c r="AK1439" i="15"/>
  <c r="AK1440" i="15"/>
  <c r="AK1442" i="15"/>
  <c r="AK1443" i="15"/>
  <c r="AK1444" i="15"/>
  <c r="AK1446" i="15"/>
  <c r="AK1447" i="15"/>
  <c r="AK1448" i="15"/>
  <c r="AK1450" i="15"/>
  <c r="AK1451" i="15"/>
  <c r="AK1452" i="15"/>
  <c r="AK1454" i="15"/>
  <c r="AK1455" i="15"/>
  <c r="AK1456" i="15"/>
  <c r="AK1458" i="15"/>
  <c r="AK1465" i="15"/>
  <c r="AK1466" i="15"/>
  <c r="AK1467" i="15"/>
  <c r="AK1469" i="15"/>
  <c r="AK1470" i="15"/>
  <c r="AK1471" i="15"/>
  <c r="AK1473" i="15"/>
  <c r="AK1474" i="15"/>
  <c r="AK1475" i="15"/>
  <c r="AK1477" i="15"/>
  <c r="AK1478" i="15"/>
  <c r="AK1479" i="15"/>
  <c r="AK1481" i="15"/>
  <c r="AK1482" i="15"/>
  <c r="AK1483" i="15"/>
  <c r="AK1485" i="15"/>
  <c r="AK1489" i="15"/>
  <c r="AK1490" i="15"/>
  <c r="AK1491" i="15"/>
  <c r="AK1493" i="15"/>
  <c r="AK1494" i="15"/>
  <c r="AK1495" i="15"/>
  <c r="AK1497" i="15"/>
  <c r="AK1498" i="15"/>
  <c r="AK1499" i="15"/>
  <c r="AK1501" i="15"/>
  <c r="AK1502" i="15"/>
  <c r="AK1503" i="15"/>
  <c r="AK1505" i="15"/>
  <c r="AK1506" i="15"/>
  <c r="AK1507" i="15"/>
  <c r="AK1509" i="15"/>
  <c r="AK1513" i="15"/>
  <c r="AK1514" i="15"/>
  <c r="AK1515" i="15"/>
  <c r="AK1517" i="15"/>
  <c r="AK1518" i="15"/>
  <c r="AK1519" i="15"/>
  <c r="AK1521" i="15"/>
  <c r="AK1522" i="15"/>
  <c r="AK1523" i="15"/>
  <c r="AK1525" i="15"/>
  <c r="AK1526" i="15"/>
  <c r="AK1527" i="15"/>
  <c r="AK1529" i="15"/>
  <c r="AK1530" i="15"/>
  <c r="AK1531" i="15"/>
  <c r="AK1533" i="15"/>
  <c r="AK1538" i="15"/>
  <c r="AK1539" i="15"/>
  <c r="AK1540" i="15"/>
  <c r="AK1541" i="15"/>
  <c r="AK1542" i="15"/>
  <c r="AK1544" i="15"/>
  <c r="AK1545" i="15"/>
  <c r="AK1546" i="15"/>
  <c r="AK1547" i="15"/>
  <c r="AK1551" i="15"/>
  <c r="AK1552" i="15"/>
  <c r="AK1553" i="15"/>
  <c r="AK1554" i="15"/>
  <c r="AL135" i="15"/>
  <c r="AL183" i="15"/>
  <c r="AL260" i="15"/>
  <c r="AL261" i="15"/>
  <c r="AL262" i="15"/>
  <c r="AL264" i="15"/>
  <c r="AL265" i="15"/>
  <c r="AL266" i="15"/>
  <c r="AL268" i="15"/>
  <c r="AL269" i="15"/>
  <c r="AL270" i="15"/>
  <c r="AL272" i="15"/>
  <c r="AL273" i="15"/>
  <c r="AL274" i="15"/>
  <c r="AL276" i="15"/>
  <c r="AL277" i="15"/>
  <c r="AL278" i="15"/>
  <c r="AL280" i="15"/>
  <c r="AL284" i="15"/>
  <c r="AL285" i="15"/>
  <c r="AL286" i="15"/>
  <c r="AL288" i="15"/>
  <c r="AL289" i="15"/>
  <c r="AL290" i="15"/>
  <c r="AL292" i="15"/>
  <c r="AL293" i="15"/>
  <c r="AL294" i="15"/>
  <c r="AL296" i="15"/>
  <c r="AL297" i="15"/>
  <c r="AL298" i="15"/>
  <c r="AL300" i="15"/>
  <c r="AL301" i="15"/>
  <c r="AL302" i="15"/>
  <c r="AL304" i="15"/>
  <c r="AL10" i="15"/>
  <c r="AL14" i="15"/>
  <c r="AL15" i="15"/>
  <c r="AL39" i="15"/>
  <c r="AL43" i="15"/>
  <c r="AL44" i="15"/>
  <c r="AL45" i="15"/>
  <c r="AL47" i="15"/>
  <c r="AL48" i="15"/>
  <c r="AL49" i="15"/>
  <c r="AL51" i="15"/>
  <c r="AL52" i="15"/>
  <c r="AL53" i="15"/>
  <c r="AL55" i="15"/>
  <c r="AL56" i="15"/>
  <c r="AL57" i="15"/>
  <c r="AL59" i="15"/>
  <c r="AL60" i="15"/>
  <c r="AL61" i="15"/>
  <c r="AL63" i="15"/>
  <c r="AL87" i="15"/>
  <c r="AL111" i="15"/>
  <c r="AL159" i="15"/>
  <c r="AL187" i="15"/>
  <c r="AL188" i="15"/>
  <c r="AL189" i="15"/>
  <c r="AL191" i="15"/>
  <c r="AL192" i="15"/>
  <c r="AL193" i="15"/>
  <c r="AL195" i="15"/>
  <c r="AL196" i="15"/>
  <c r="AL197" i="15"/>
  <c r="AL199" i="15"/>
  <c r="AL200" i="15"/>
  <c r="AL201" i="15"/>
  <c r="AL203" i="15"/>
  <c r="AL204" i="15"/>
  <c r="AL205" i="15"/>
  <c r="AL207" i="15"/>
  <c r="AL211" i="15"/>
  <c r="AL212" i="15"/>
  <c r="AL213" i="15"/>
  <c r="AL215" i="15"/>
  <c r="AL216" i="15"/>
  <c r="AL217" i="15"/>
  <c r="AL219" i="15"/>
  <c r="AL220" i="15"/>
  <c r="AL221" i="15"/>
  <c r="AL223" i="15"/>
  <c r="AL224" i="15"/>
  <c r="AL225" i="15"/>
  <c r="AL227" i="15"/>
  <c r="AL228" i="15"/>
  <c r="AL229" i="15"/>
  <c r="AL231" i="15"/>
  <c r="AL255" i="15"/>
  <c r="AL308" i="15"/>
  <c r="AL309" i="15"/>
  <c r="AL310" i="15"/>
  <c r="AL312" i="15"/>
  <c r="AL313" i="15"/>
  <c r="AL314" i="15"/>
  <c r="AL316" i="15"/>
  <c r="AL317" i="15"/>
  <c r="AL318" i="15"/>
  <c r="AL320" i="15"/>
  <c r="AL321" i="15"/>
  <c r="AL322" i="15"/>
  <c r="AL324" i="15"/>
  <c r="AL325" i="15"/>
  <c r="AL326" i="15"/>
  <c r="AL328" i="15"/>
  <c r="AL332" i="15"/>
  <c r="AL333" i="15"/>
  <c r="AL334" i="15"/>
  <c r="AL336" i="15"/>
  <c r="AL337" i="15"/>
  <c r="AL338" i="15"/>
  <c r="AL340" i="15"/>
  <c r="AL341" i="15"/>
  <c r="AL342" i="15"/>
  <c r="AL344" i="15"/>
  <c r="AL345" i="15"/>
  <c r="AL346" i="15"/>
  <c r="AL348" i="15"/>
  <c r="AL349" i="15"/>
  <c r="AL350" i="15"/>
  <c r="AL352" i="15"/>
  <c r="AL376" i="15"/>
  <c r="AL380" i="15"/>
  <c r="AL381" i="15"/>
  <c r="AL382" i="15"/>
  <c r="AL384" i="15"/>
  <c r="AL385" i="15"/>
  <c r="AL386" i="15"/>
  <c r="AL388" i="15"/>
  <c r="AL389" i="15"/>
  <c r="AL390" i="15"/>
  <c r="AL392" i="15"/>
  <c r="AL393" i="15"/>
  <c r="AL394" i="15"/>
  <c r="AL396" i="15"/>
  <c r="AL397" i="15"/>
  <c r="AL398" i="15"/>
  <c r="AL400" i="15"/>
  <c r="AL424" i="15"/>
  <c r="AL428" i="15"/>
  <c r="AL429" i="15"/>
  <c r="AL430" i="15"/>
  <c r="AL432" i="15"/>
  <c r="AL433" i="15"/>
  <c r="AL434" i="15"/>
  <c r="AL436" i="15"/>
  <c r="AL437" i="15"/>
  <c r="AL438" i="15"/>
  <c r="AL440" i="15"/>
  <c r="AL441" i="15"/>
  <c r="AL442" i="15"/>
  <c r="AL444" i="15"/>
  <c r="AL445" i="15"/>
  <c r="AL446" i="15"/>
  <c r="AL448" i="15"/>
  <c r="AL472" i="15"/>
  <c r="AL476" i="15"/>
  <c r="AL477" i="15"/>
  <c r="AL478" i="15"/>
  <c r="AL480" i="15"/>
  <c r="AL481" i="15"/>
  <c r="AL482" i="15"/>
  <c r="AL484" i="15"/>
  <c r="AL485" i="15"/>
  <c r="AL486" i="15"/>
  <c r="AL488" i="15"/>
  <c r="AL489" i="15"/>
  <c r="AL490" i="15"/>
  <c r="AL492" i="15"/>
  <c r="AL493" i="15"/>
  <c r="AL494" i="15"/>
  <c r="AL496" i="15"/>
  <c r="AL520" i="15"/>
  <c r="AL524" i="15"/>
  <c r="AL525" i="15"/>
  <c r="AL526" i="15"/>
  <c r="AL528" i="15"/>
  <c r="AL529" i="15"/>
  <c r="AL530" i="15"/>
  <c r="AL532" i="15"/>
  <c r="AL533" i="15"/>
  <c r="AL534" i="15"/>
  <c r="AL536" i="15"/>
  <c r="AL537" i="15"/>
  <c r="AL538" i="15"/>
  <c r="AL540" i="15"/>
  <c r="AL541" i="15"/>
  <c r="AL542" i="15"/>
  <c r="AL544" i="15"/>
  <c r="AL568" i="15"/>
  <c r="AL573" i="15"/>
  <c r="AL574" i="15"/>
  <c r="AL575" i="15"/>
  <c r="AL577" i="15"/>
  <c r="AL578" i="15"/>
  <c r="AL579" i="15"/>
  <c r="AL581" i="15"/>
  <c r="AL582" i="15"/>
  <c r="AL583" i="15"/>
  <c r="AL585" i="15"/>
  <c r="AL586" i="15"/>
  <c r="AL587" i="15"/>
  <c r="AL589" i="15"/>
  <c r="AL590" i="15"/>
  <c r="AL591" i="15"/>
  <c r="AL593" i="15"/>
  <c r="AL597" i="15"/>
  <c r="AL598" i="15"/>
  <c r="AL599" i="15"/>
  <c r="AL601" i="15"/>
  <c r="AL602" i="15"/>
  <c r="AL603" i="15"/>
  <c r="AL605" i="15"/>
  <c r="AL606" i="15"/>
  <c r="AL607" i="15"/>
  <c r="AL609" i="15"/>
  <c r="AL610" i="15"/>
  <c r="AL611" i="15"/>
  <c r="AL613" i="15"/>
  <c r="AL614" i="15"/>
  <c r="AL615" i="15"/>
  <c r="AL617" i="15"/>
  <c r="AL621" i="15"/>
  <c r="AL622" i="15"/>
  <c r="AL623" i="15"/>
  <c r="AL625" i="15"/>
  <c r="AL626" i="15"/>
  <c r="AL627" i="15"/>
  <c r="AL629" i="15"/>
  <c r="AL630" i="15"/>
  <c r="AL631" i="15"/>
  <c r="AL633" i="15"/>
  <c r="AL634" i="15"/>
  <c r="AL635" i="15"/>
  <c r="AL637" i="15"/>
  <c r="AL638" i="15"/>
  <c r="AL639" i="15"/>
  <c r="AL641" i="15"/>
  <c r="AL645" i="15"/>
  <c r="AL646" i="15"/>
  <c r="AL647" i="15"/>
  <c r="AL649" i="15"/>
  <c r="AL650" i="15"/>
  <c r="AL651" i="15"/>
  <c r="AL653" i="15"/>
  <c r="AL654" i="15"/>
  <c r="AL655" i="15"/>
  <c r="AL657" i="15"/>
  <c r="AL658" i="15"/>
  <c r="AL659" i="15"/>
  <c r="AL661" i="15"/>
  <c r="AL662" i="15"/>
  <c r="AL663" i="15"/>
  <c r="AL665" i="15"/>
  <c r="AL669" i="15"/>
  <c r="AL670" i="15"/>
  <c r="AL671" i="15"/>
  <c r="AL673" i="15"/>
  <c r="AL674" i="15"/>
  <c r="AL675" i="15"/>
  <c r="AL677" i="15"/>
  <c r="AL678" i="15"/>
  <c r="AL679" i="15"/>
  <c r="AL681" i="15"/>
  <c r="AL682" i="15"/>
  <c r="AL683" i="15"/>
  <c r="AL685" i="15"/>
  <c r="AL686" i="15"/>
  <c r="AL687" i="15"/>
  <c r="AL689" i="15"/>
  <c r="AL693" i="15"/>
  <c r="AL694" i="15"/>
  <c r="AL695" i="15"/>
  <c r="AL697" i="15"/>
  <c r="AL698" i="15"/>
  <c r="AL699" i="15"/>
  <c r="AL701" i="15"/>
  <c r="AL702" i="15"/>
  <c r="AL703" i="15"/>
  <c r="AL705" i="15"/>
  <c r="AL706" i="15"/>
  <c r="AL707" i="15"/>
  <c r="AL709" i="15"/>
  <c r="AL710" i="15"/>
  <c r="AL711" i="15"/>
  <c r="AL713" i="15"/>
  <c r="AL717" i="15"/>
  <c r="AL718" i="15"/>
  <c r="AL719" i="15"/>
  <c r="AL721" i="15"/>
  <c r="AL722" i="15"/>
  <c r="AL723" i="15"/>
  <c r="AL725" i="15"/>
  <c r="AL726" i="15"/>
  <c r="AL727" i="15"/>
  <c r="AL729" i="15"/>
  <c r="AL730" i="15"/>
  <c r="AL731" i="15"/>
  <c r="AL733" i="15"/>
  <c r="AL734" i="15"/>
  <c r="AL735" i="15"/>
  <c r="AL737" i="15"/>
  <c r="AL801" i="15"/>
  <c r="AL825" i="15"/>
  <c r="AL849" i="15"/>
  <c r="AL853" i="15"/>
  <c r="AL854" i="15"/>
  <c r="AL855" i="15"/>
  <c r="AL856" i="15"/>
  <c r="AL857" i="15"/>
  <c r="AL858" i="15"/>
  <c r="AL860" i="15"/>
  <c r="AL861" i="15"/>
  <c r="AL885" i="15"/>
  <c r="AL912" i="15"/>
  <c r="AL919" i="15"/>
  <c r="AL920" i="15"/>
  <c r="AL921" i="15"/>
  <c r="AL923" i="15"/>
  <c r="AL924" i="15"/>
  <c r="AL925" i="15"/>
  <c r="AL927" i="15"/>
  <c r="AL928" i="15"/>
  <c r="AL929" i="15"/>
  <c r="AL931" i="15"/>
  <c r="AL932" i="15"/>
  <c r="AL933" i="15"/>
  <c r="AL935" i="15"/>
  <c r="AL936" i="15"/>
  <c r="AL937" i="15"/>
  <c r="AL939" i="15"/>
  <c r="AL943" i="15"/>
  <c r="AL944" i="15"/>
  <c r="AL945" i="15"/>
  <c r="AL947" i="15"/>
  <c r="AL948" i="15"/>
  <c r="AL949" i="15"/>
  <c r="AL951" i="15"/>
  <c r="AL952" i="15"/>
  <c r="AL953" i="15"/>
  <c r="AL955" i="15"/>
  <c r="AL956" i="15"/>
  <c r="AL957" i="15"/>
  <c r="AL959" i="15"/>
  <c r="AL960" i="15"/>
  <c r="AL961" i="15"/>
  <c r="AL963" i="15"/>
  <c r="AL987" i="15"/>
  <c r="AL991" i="15"/>
  <c r="AL992" i="15"/>
  <c r="AL993" i="15"/>
  <c r="AL995" i="15"/>
  <c r="AL996" i="15"/>
  <c r="AL997" i="15"/>
  <c r="AL999" i="15"/>
  <c r="AL1000" i="15"/>
  <c r="AL1001" i="15"/>
  <c r="AL1003" i="15"/>
  <c r="AL1004" i="15"/>
  <c r="AL1005" i="15"/>
  <c r="AL1007" i="15"/>
  <c r="AL1008" i="15"/>
  <c r="AL1009" i="15"/>
  <c r="AL1011" i="15"/>
  <c r="AL1035" i="15"/>
  <c r="AL1039" i="15"/>
  <c r="AL1040" i="15"/>
  <c r="AL1041" i="15"/>
  <c r="AL1043" i="15"/>
  <c r="AL1044" i="15"/>
  <c r="AL1045" i="15"/>
  <c r="AL1047" i="15"/>
  <c r="AL1048" i="15"/>
  <c r="AL1049" i="15"/>
  <c r="AL1051" i="15"/>
  <c r="AL1052" i="15"/>
  <c r="AL1053" i="15"/>
  <c r="AL1055" i="15"/>
  <c r="AL1056" i="15"/>
  <c r="AL1057" i="15"/>
  <c r="AL1059" i="15"/>
  <c r="AL1083" i="15"/>
  <c r="AL1087" i="15"/>
  <c r="AL1088" i="15"/>
  <c r="AL1089" i="15"/>
  <c r="AL1091" i="15"/>
  <c r="AL1092" i="15"/>
  <c r="AL1093" i="15"/>
  <c r="AL1095" i="15"/>
  <c r="AL1096" i="15"/>
  <c r="AL1097" i="15"/>
  <c r="AL1099" i="15"/>
  <c r="AL1100" i="15"/>
  <c r="AL1101" i="15"/>
  <c r="AL1103" i="15"/>
  <c r="AL1104" i="15"/>
  <c r="AL1105" i="15"/>
  <c r="AL1107" i="15"/>
  <c r="AL1131" i="15"/>
  <c r="AL1135" i="15"/>
  <c r="AL1136" i="15"/>
  <c r="AL1137" i="15"/>
  <c r="AL1139" i="15"/>
  <c r="AL1140" i="15"/>
  <c r="AL1141" i="15"/>
  <c r="AL1143" i="15"/>
  <c r="AL1144" i="15"/>
  <c r="AL1145" i="15"/>
  <c r="AL1147" i="15"/>
  <c r="AL1148" i="15"/>
  <c r="AL1149" i="15"/>
  <c r="AL1151" i="15"/>
  <c r="AL1152" i="15"/>
  <c r="AL1153" i="15"/>
  <c r="AL1155" i="15"/>
  <c r="AL1179" i="15"/>
  <c r="AL1183" i="15"/>
  <c r="AL1184" i="15"/>
  <c r="AL1185" i="15"/>
  <c r="AL1187" i="15"/>
  <c r="AL1188" i="15"/>
  <c r="AL1189" i="15"/>
  <c r="AL1191" i="15"/>
  <c r="AL1192" i="15"/>
  <c r="AL1193" i="15"/>
  <c r="AL1195" i="15"/>
  <c r="AL1196" i="15"/>
  <c r="AL1197" i="15"/>
  <c r="AL1199" i="15"/>
  <c r="AL1200" i="15"/>
  <c r="AL1201" i="15"/>
  <c r="AL1203" i="15"/>
  <c r="AL1227" i="15"/>
  <c r="AL1231" i="15"/>
  <c r="AL1232" i="15"/>
  <c r="AL1233" i="15"/>
  <c r="AL1234" i="15"/>
  <c r="AL1236" i="15"/>
  <c r="AL1237" i="15"/>
  <c r="AL1261" i="15"/>
  <c r="AL1285" i="15"/>
  <c r="AL1289" i="15"/>
  <c r="AL1290" i="15"/>
  <c r="AL1291" i="15"/>
  <c r="AL1293" i="15"/>
  <c r="AL1294" i="15"/>
  <c r="AL1295" i="15"/>
  <c r="AL1297" i="15"/>
  <c r="AL1298" i="15"/>
  <c r="AL1299" i="15"/>
  <c r="AL1301" i="15"/>
  <c r="AL1302" i="15"/>
  <c r="AL1303" i="15"/>
  <c r="AL1305" i="15"/>
  <c r="AL1306" i="15"/>
  <c r="AL1307" i="15"/>
  <c r="AL1309" i="15"/>
  <c r="AL1313" i="15"/>
  <c r="AL1314" i="15"/>
  <c r="AL1315" i="15"/>
  <c r="AL1317" i="15"/>
  <c r="AL1318" i="15"/>
  <c r="AL1319" i="15"/>
  <c r="AL1321" i="15"/>
  <c r="AL1322" i="15"/>
  <c r="AL1323" i="15"/>
  <c r="AL1325" i="15"/>
  <c r="AL1326" i="15"/>
  <c r="AL1327" i="15"/>
  <c r="AL1329" i="15"/>
  <c r="AL1330" i="15"/>
  <c r="AL1331" i="15"/>
  <c r="AL1333" i="15"/>
  <c r="AL1337" i="15"/>
  <c r="AL1338" i="15"/>
  <c r="AL1339" i="15"/>
  <c r="AL1341" i="15"/>
  <c r="AL1342" i="15"/>
  <c r="AL1343" i="15"/>
  <c r="AL1345" i="15"/>
  <c r="AL1346" i="15"/>
  <c r="AL1347" i="15"/>
  <c r="AL1349" i="15"/>
  <c r="AL1350" i="15"/>
  <c r="AL1351" i="15"/>
  <c r="AL1353" i="15"/>
  <c r="AL1354" i="15"/>
  <c r="AL1355" i="15"/>
  <c r="AL1357" i="15"/>
  <c r="AL1361" i="15"/>
  <c r="AL1362" i="15"/>
  <c r="AL1363" i="15"/>
  <c r="AL1365" i="15"/>
  <c r="AL1366" i="15"/>
  <c r="AL1367" i="15"/>
  <c r="AL1369" i="15"/>
  <c r="AL1370" i="15"/>
  <c r="AL1371" i="15"/>
  <c r="AL1373" i="15"/>
  <c r="AL1374" i="15"/>
  <c r="AL1375" i="15"/>
  <c r="AL1377" i="15"/>
  <c r="AL1378" i="15"/>
  <c r="AL1379" i="15"/>
  <c r="AL1381" i="15"/>
  <c r="AL1405" i="15"/>
  <c r="AL1431" i="15"/>
  <c r="AL1438" i="15"/>
  <c r="AL1439" i="15"/>
  <c r="AL1440" i="15"/>
  <c r="AL1442" i="15"/>
  <c r="AL1443" i="15"/>
  <c r="AL1444" i="15"/>
  <c r="AL1446" i="15"/>
  <c r="AL1447" i="15"/>
  <c r="AL1448" i="15"/>
  <c r="AL1450" i="15"/>
  <c r="AL1451" i="15"/>
  <c r="AL1452" i="15"/>
  <c r="AL1454" i="15"/>
  <c r="AL1455" i="15"/>
  <c r="AL1456" i="15"/>
  <c r="AL1458" i="15"/>
  <c r="AL1465" i="15"/>
  <c r="AL1466" i="15"/>
  <c r="AL1467" i="15"/>
  <c r="AL1469" i="15"/>
  <c r="AL1470" i="15"/>
  <c r="AL1471" i="15"/>
  <c r="AL1473" i="15"/>
  <c r="AL1474" i="15"/>
  <c r="AL1475" i="15"/>
  <c r="AL1477" i="15"/>
  <c r="AL1478" i="15"/>
  <c r="AL1479" i="15"/>
  <c r="AL1481" i="15"/>
  <c r="AL1482" i="15"/>
  <c r="AL1483" i="15"/>
  <c r="AL1485" i="15"/>
  <c r="AL1489" i="15"/>
  <c r="AL1490" i="15"/>
  <c r="AL1491" i="15"/>
  <c r="AL1493" i="15"/>
  <c r="AL1494" i="15"/>
  <c r="AL1495" i="15"/>
  <c r="AL1497" i="15"/>
  <c r="AL1498" i="15"/>
  <c r="AL1499" i="15"/>
  <c r="AL1501" i="15"/>
  <c r="AL1502" i="15"/>
  <c r="AL1503" i="15"/>
  <c r="AL1505" i="15"/>
  <c r="AL1506" i="15"/>
  <c r="AL1507" i="15"/>
  <c r="AL1509" i="15"/>
  <c r="AL1513" i="15"/>
  <c r="AL1514" i="15"/>
  <c r="AL1515" i="15"/>
  <c r="AL1517" i="15"/>
  <c r="AL1518" i="15"/>
  <c r="AL1519" i="15"/>
  <c r="AL1521" i="15"/>
  <c r="AL1522" i="15"/>
  <c r="AL1523" i="15"/>
  <c r="AL1525" i="15"/>
  <c r="AL1526" i="15"/>
  <c r="AL1527" i="15"/>
  <c r="AL1529" i="15"/>
  <c r="AL1530" i="15"/>
  <c r="AL1531" i="15"/>
  <c r="AL1533" i="15"/>
  <c r="AL1538" i="15"/>
  <c r="AL1539" i="15"/>
  <c r="AL1540" i="15"/>
  <c r="AL1541" i="15"/>
  <c r="AL1542" i="15"/>
  <c r="AL1544" i="15"/>
  <c r="AL1545" i="15"/>
  <c r="AL1546" i="15"/>
  <c r="AL1547" i="15"/>
  <c r="AL1551" i="15"/>
  <c r="AL1552" i="15"/>
  <c r="AL1553" i="15"/>
  <c r="AL1554" i="15"/>
  <c r="AM135" i="15"/>
  <c r="AM183" i="15"/>
  <c r="AM260" i="15"/>
  <c r="AM261" i="15"/>
  <c r="AM262" i="15"/>
  <c r="AM264" i="15"/>
  <c r="AM265" i="15"/>
  <c r="AM266" i="15"/>
  <c r="AM268" i="15"/>
  <c r="AM269" i="15"/>
  <c r="AM270" i="15"/>
  <c r="AM272" i="15"/>
  <c r="AM273" i="15"/>
  <c r="AM274" i="15"/>
  <c r="AM276" i="15"/>
  <c r="AM277" i="15"/>
  <c r="AM278" i="15"/>
  <c r="AM280" i="15"/>
  <c r="AM284" i="15"/>
  <c r="AM285" i="15"/>
  <c r="AM286" i="15"/>
  <c r="AM288" i="15"/>
  <c r="AM289" i="15"/>
  <c r="AM290" i="15"/>
  <c r="AM292" i="15"/>
  <c r="AM293" i="15"/>
  <c r="AM294" i="15"/>
  <c r="AM296" i="15"/>
  <c r="AM297" i="15"/>
  <c r="AM298" i="15"/>
  <c r="AM300" i="15"/>
  <c r="AM301" i="15"/>
  <c r="AM302" i="15"/>
  <c r="AM304" i="15"/>
  <c r="AM10" i="15"/>
  <c r="AM14" i="15"/>
  <c r="AM15" i="15"/>
  <c r="AM39" i="15"/>
  <c r="AM43" i="15"/>
  <c r="AM44" i="15"/>
  <c r="AM45" i="15"/>
  <c r="AM47" i="15"/>
  <c r="AM48" i="15"/>
  <c r="AM49" i="15"/>
  <c r="AM51" i="15"/>
  <c r="AM52" i="15"/>
  <c r="AM53" i="15"/>
  <c r="AM55" i="15"/>
  <c r="AM56" i="15"/>
  <c r="AM57" i="15"/>
  <c r="AM59" i="15"/>
  <c r="AM60" i="15"/>
  <c r="AM61" i="15"/>
  <c r="AM63" i="15"/>
  <c r="AM87" i="15"/>
  <c r="AM111" i="15"/>
  <c r="AM159" i="15"/>
  <c r="AM187" i="15"/>
  <c r="AM188" i="15"/>
  <c r="AM189" i="15"/>
  <c r="AM191" i="15"/>
  <c r="AM192" i="15"/>
  <c r="AM193" i="15"/>
  <c r="AM195" i="15"/>
  <c r="AM196" i="15"/>
  <c r="AM197" i="15"/>
  <c r="AM199" i="15"/>
  <c r="AM200" i="15"/>
  <c r="AM201" i="15"/>
  <c r="AM203" i="15"/>
  <c r="AM204" i="15"/>
  <c r="AM205" i="15"/>
  <c r="AM207" i="15"/>
  <c r="AM211" i="15"/>
  <c r="AM212" i="15"/>
  <c r="AM213" i="15"/>
  <c r="AM215" i="15"/>
  <c r="AM216" i="15"/>
  <c r="AM217" i="15"/>
  <c r="AM219" i="15"/>
  <c r="AM220" i="15"/>
  <c r="AM221" i="15"/>
  <c r="AM223" i="15"/>
  <c r="AM224" i="15"/>
  <c r="AM225" i="15"/>
  <c r="AM227" i="15"/>
  <c r="AM228" i="15"/>
  <c r="AM229" i="15"/>
  <c r="AM231" i="15"/>
  <c r="AM255" i="15"/>
  <c r="AM308" i="15"/>
  <c r="AM309" i="15"/>
  <c r="AM310" i="15"/>
  <c r="AM312" i="15"/>
  <c r="AM313" i="15"/>
  <c r="AM314" i="15"/>
  <c r="AM316" i="15"/>
  <c r="AM317" i="15"/>
  <c r="AM318" i="15"/>
  <c r="AM320" i="15"/>
  <c r="AM321" i="15"/>
  <c r="AM322" i="15"/>
  <c r="AM324" i="15"/>
  <c r="AM325" i="15"/>
  <c r="AM326" i="15"/>
  <c r="AM328" i="15"/>
  <c r="AM332" i="15"/>
  <c r="AM333" i="15"/>
  <c r="AM334" i="15"/>
  <c r="AM336" i="15"/>
  <c r="AM337" i="15"/>
  <c r="AM338" i="15"/>
  <c r="AM340" i="15"/>
  <c r="AM341" i="15"/>
  <c r="AM342" i="15"/>
  <c r="AM344" i="15"/>
  <c r="AM345" i="15"/>
  <c r="AM346" i="15"/>
  <c r="AM348" i="15"/>
  <c r="AM349" i="15"/>
  <c r="AM350" i="15"/>
  <c r="AM352" i="15"/>
  <c r="AM376" i="15"/>
  <c r="AM380" i="15"/>
  <c r="AM381" i="15"/>
  <c r="AM382" i="15"/>
  <c r="AM384" i="15"/>
  <c r="AM385" i="15"/>
  <c r="AM386" i="15"/>
  <c r="AM388" i="15"/>
  <c r="AM389" i="15"/>
  <c r="AM390" i="15"/>
  <c r="AM392" i="15"/>
  <c r="AM393" i="15"/>
  <c r="AM394" i="15"/>
  <c r="AM396" i="15"/>
  <c r="AM397" i="15"/>
  <c r="AM398" i="15"/>
  <c r="AM400" i="15"/>
  <c r="AM424" i="15"/>
  <c r="AM428" i="15"/>
  <c r="AM429" i="15"/>
  <c r="AM430" i="15"/>
  <c r="AM432" i="15"/>
  <c r="AM433" i="15"/>
  <c r="AM434" i="15"/>
  <c r="AM436" i="15"/>
  <c r="AM437" i="15"/>
  <c r="AM438" i="15"/>
  <c r="AM440" i="15"/>
  <c r="AM441" i="15"/>
  <c r="AM442" i="15"/>
  <c r="AM444" i="15"/>
  <c r="AM445" i="15"/>
  <c r="AM446" i="15"/>
  <c r="AM448" i="15"/>
  <c r="AM472" i="15"/>
  <c r="AM476" i="15"/>
  <c r="AM477" i="15"/>
  <c r="AM478" i="15"/>
  <c r="AM480" i="15"/>
  <c r="AM481" i="15"/>
  <c r="AM482" i="15"/>
  <c r="AM484" i="15"/>
  <c r="AM485" i="15"/>
  <c r="AM486" i="15"/>
  <c r="AM488" i="15"/>
  <c r="AM489" i="15"/>
  <c r="AM490" i="15"/>
  <c r="AM492" i="15"/>
  <c r="AM493" i="15"/>
  <c r="AM494" i="15"/>
  <c r="AM496" i="15"/>
  <c r="AM520" i="15"/>
  <c r="AM524" i="15"/>
  <c r="AM525" i="15"/>
  <c r="AM526" i="15"/>
  <c r="AM528" i="15"/>
  <c r="AM529" i="15"/>
  <c r="AM530" i="15"/>
  <c r="AM532" i="15"/>
  <c r="AM533" i="15"/>
  <c r="AM534" i="15"/>
  <c r="AM536" i="15"/>
  <c r="AM537" i="15"/>
  <c r="AM538" i="15"/>
  <c r="AM540" i="15"/>
  <c r="AM541" i="15"/>
  <c r="AM542" i="15"/>
  <c r="AM544" i="15"/>
  <c r="AM568" i="15"/>
  <c r="AM573" i="15"/>
  <c r="AM574" i="15"/>
  <c r="AM575" i="15"/>
  <c r="AM577" i="15"/>
  <c r="AM578" i="15"/>
  <c r="AM579" i="15"/>
  <c r="AM581" i="15"/>
  <c r="AM582" i="15"/>
  <c r="AM583" i="15"/>
  <c r="AM585" i="15"/>
  <c r="AM586" i="15"/>
  <c r="AM587" i="15"/>
  <c r="AM589" i="15"/>
  <c r="AM590" i="15"/>
  <c r="AM591" i="15"/>
  <c r="AM593" i="15"/>
  <c r="AM597" i="15"/>
  <c r="AM598" i="15"/>
  <c r="AM599" i="15"/>
  <c r="AM601" i="15"/>
  <c r="AM602" i="15"/>
  <c r="AM603" i="15"/>
  <c r="AM605" i="15"/>
  <c r="AM606" i="15"/>
  <c r="AM607" i="15"/>
  <c r="AM609" i="15"/>
  <c r="AM610" i="15"/>
  <c r="AM611" i="15"/>
  <c r="AM613" i="15"/>
  <c r="AM614" i="15"/>
  <c r="AM615" i="15"/>
  <c r="AM617" i="15"/>
  <c r="AM621" i="15"/>
  <c r="AM622" i="15"/>
  <c r="AM623" i="15"/>
  <c r="AM625" i="15"/>
  <c r="AM626" i="15"/>
  <c r="AM627" i="15"/>
  <c r="AM629" i="15"/>
  <c r="AM630" i="15"/>
  <c r="AM631" i="15"/>
  <c r="AM633" i="15"/>
  <c r="AM634" i="15"/>
  <c r="AM635" i="15"/>
  <c r="AM637" i="15"/>
  <c r="AM638" i="15"/>
  <c r="AM639" i="15"/>
  <c r="AM641" i="15"/>
  <c r="AM645" i="15"/>
  <c r="AM646" i="15"/>
  <c r="AM647" i="15"/>
  <c r="AM649" i="15"/>
  <c r="AM650" i="15"/>
  <c r="AM651" i="15"/>
  <c r="AM653" i="15"/>
  <c r="AM654" i="15"/>
  <c r="AM655" i="15"/>
  <c r="AM657" i="15"/>
  <c r="AM658" i="15"/>
  <c r="AM659" i="15"/>
  <c r="AM661" i="15"/>
  <c r="AM662" i="15"/>
  <c r="AM663" i="15"/>
  <c r="AM665" i="15"/>
  <c r="AM669" i="15"/>
  <c r="AM670" i="15"/>
  <c r="AM671" i="15"/>
  <c r="AM673" i="15"/>
  <c r="AM674" i="15"/>
  <c r="AM675" i="15"/>
  <c r="AM677" i="15"/>
  <c r="AM678" i="15"/>
  <c r="AM679" i="15"/>
  <c r="AM681" i="15"/>
  <c r="AM682" i="15"/>
  <c r="AM683" i="15"/>
  <c r="AM685" i="15"/>
  <c r="AM686" i="15"/>
  <c r="AM687" i="15"/>
  <c r="AM689" i="15"/>
  <c r="AM693" i="15"/>
  <c r="AM694" i="15"/>
  <c r="AM695" i="15"/>
  <c r="AM697" i="15"/>
  <c r="AM698" i="15"/>
  <c r="AM699" i="15"/>
  <c r="AM701" i="15"/>
  <c r="AM702" i="15"/>
  <c r="AM703" i="15"/>
  <c r="AM705" i="15"/>
  <c r="AM706" i="15"/>
  <c r="AM707" i="15"/>
  <c r="AM709" i="15"/>
  <c r="AM710" i="15"/>
  <c r="AM711" i="15"/>
  <c r="AM713" i="15"/>
  <c r="AM717" i="15"/>
  <c r="AM718" i="15"/>
  <c r="AM719" i="15"/>
  <c r="AM721" i="15"/>
  <c r="AM722" i="15"/>
  <c r="AM723" i="15"/>
  <c r="AM725" i="15"/>
  <c r="AM726" i="15"/>
  <c r="AM727" i="15"/>
  <c r="AM729" i="15"/>
  <c r="AM730" i="15"/>
  <c r="AM731" i="15"/>
  <c r="AM733" i="15"/>
  <c r="AM734" i="15"/>
  <c r="AM735" i="15"/>
  <c r="AM737" i="15"/>
  <c r="AM801" i="15"/>
  <c r="AM825" i="15"/>
  <c r="AM849" i="15"/>
  <c r="AM853" i="15"/>
  <c r="AM854" i="15"/>
  <c r="AM855" i="15"/>
  <c r="AM856" i="15"/>
  <c r="AM857" i="15"/>
  <c r="AM858" i="15"/>
  <c r="AM860" i="15"/>
  <c r="AM861" i="15"/>
  <c r="AM885" i="15"/>
  <c r="AM912" i="15"/>
  <c r="AM919" i="15"/>
  <c r="AM920" i="15"/>
  <c r="AM921" i="15"/>
  <c r="AM923" i="15"/>
  <c r="AM924" i="15"/>
  <c r="AM925" i="15"/>
  <c r="AM927" i="15"/>
  <c r="AM928" i="15"/>
  <c r="AM929" i="15"/>
  <c r="AM931" i="15"/>
  <c r="AM932" i="15"/>
  <c r="AM933" i="15"/>
  <c r="AM935" i="15"/>
  <c r="AM936" i="15"/>
  <c r="AM937" i="15"/>
  <c r="AM939" i="15"/>
  <c r="AM943" i="15"/>
  <c r="AM944" i="15"/>
  <c r="AM945" i="15"/>
  <c r="AM947" i="15"/>
  <c r="AM948" i="15"/>
  <c r="AM949" i="15"/>
  <c r="AM951" i="15"/>
  <c r="AM952" i="15"/>
  <c r="AM953" i="15"/>
  <c r="AM955" i="15"/>
  <c r="AM956" i="15"/>
  <c r="AM957" i="15"/>
  <c r="AM959" i="15"/>
  <c r="AM960" i="15"/>
  <c r="AM961" i="15"/>
  <c r="AM963" i="15"/>
  <c r="AM987" i="15"/>
  <c r="AM991" i="15"/>
  <c r="AM992" i="15"/>
  <c r="AM993" i="15"/>
  <c r="AM995" i="15"/>
  <c r="AM996" i="15"/>
  <c r="AM997" i="15"/>
  <c r="AM999" i="15"/>
  <c r="AM1000" i="15"/>
  <c r="AM1001" i="15"/>
  <c r="AM1003" i="15"/>
  <c r="AM1004" i="15"/>
  <c r="AM1005" i="15"/>
  <c r="AM1007" i="15"/>
  <c r="AM1008" i="15"/>
  <c r="AM1009" i="15"/>
  <c r="AM1011" i="15"/>
  <c r="AM1035" i="15"/>
  <c r="AM1039" i="15"/>
  <c r="AM1040" i="15"/>
  <c r="AM1041" i="15"/>
  <c r="AM1043" i="15"/>
  <c r="AM1044" i="15"/>
  <c r="AM1045" i="15"/>
  <c r="AM1047" i="15"/>
  <c r="AM1048" i="15"/>
  <c r="AM1049" i="15"/>
  <c r="AM1051" i="15"/>
  <c r="AM1052" i="15"/>
  <c r="AM1053" i="15"/>
  <c r="AM1055" i="15"/>
  <c r="AM1056" i="15"/>
  <c r="AM1057" i="15"/>
  <c r="AM1059" i="15"/>
  <c r="AM1083" i="15"/>
  <c r="AM1087" i="15"/>
  <c r="AM1088" i="15"/>
  <c r="AM1089" i="15"/>
  <c r="AM1091" i="15"/>
  <c r="AM1092" i="15"/>
  <c r="AM1093" i="15"/>
  <c r="AM1095" i="15"/>
  <c r="AM1096" i="15"/>
  <c r="AM1097" i="15"/>
  <c r="AM1099" i="15"/>
  <c r="AM1100" i="15"/>
  <c r="AM1101" i="15"/>
  <c r="AM1103" i="15"/>
  <c r="AM1104" i="15"/>
  <c r="AM1105" i="15"/>
  <c r="AM1107" i="15"/>
  <c r="AM1131" i="15"/>
  <c r="AM1135" i="15"/>
  <c r="AM1136" i="15"/>
  <c r="AM1137" i="15"/>
  <c r="AM1139" i="15"/>
  <c r="AM1140" i="15"/>
  <c r="AM1141" i="15"/>
  <c r="AM1143" i="15"/>
  <c r="AM1144" i="15"/>
  <c r="AM1145" i="15"/>
  <c r="AM1147" i="15"/>
  <c r="AM1148" i="15"/>
  <c r="AM1149" i="15"/>
  <c r="AM1151" i="15"/>
  <c r="AM1152" i="15"/>
  <c r="AM1153" i="15"/>
  <c r="AM1155" i="15"/>
  <c r="AM1179" i="15"/>
  <c r="AM1183" i="15"/>
  <c r="AM1184" i="15"/>
  <c r="AM1185" i="15"/>
  <c r="AM1187" i="15"/>
  <c r="AM1188" i="15"/>
  <c r="AM1189" i="15"/>
  <c r="AM1191" i="15"/>
  <c r="AM1192" i="15"/>
  <c r="AM1193" i="15"/>
  <c r="AM1195" i="15"/>
  <c r="AM1196" i="15"/>
  <c r="AM1197" i="15"/>
  <c r="AM1199" i="15"/>
  <c r="AM1200" i="15"/>
  <c r="AM1201" i="15"/>
  <c r="AM1203" i="15"/>
  <c r="AM1227" i="15"/>
  <c r="AM1231" i="15"/>
  <c r="AM1232" i="15"/>
  <c r="AM1233" i="15"/>
  <c r="AM1234" i="15"/>
  <c r="AM1236" i="15"/>
  <c r="AM1237" i="15"/>
  <c r="AM1261" i="15"/>
  <c r="AM1285" i="15"/>
  <c r="AM1289" i="15"/>
  <c r="AM1290" i="15"/>
  <c r="AM1291" i="15"/>
  <c r="AM1293" i="15"/>
  <c r="AM1294" i="15"/>
  <c r="AM1295" i="15"/>
  <c r="AM1297" i="15"/>
  <c r="AM1298" i="15"/>
  <c r="AM1299" i="15"/>
  <c r="AM1301" i="15"/>
  <c r="AM1302" i="15"/>
  <c r="AM1303" i="15"/>
  <c r="AM1305" i="15"/>
  <c r="AM1306" i="15"/>
  <c r="AM1307" i="15"/>
  <c r="AM1309" i="15"/>
  <c r="AM1313" i="15"/>
  <c r="AM1314" i="15"/>
  <c r="AM1315" i="15"/>
  <c r="AM1317" i="15"/>
  <c r="AM1318" i="15"/>
  <c r="AM1319" i="15"/>
  <c r="AM1321" i="15"/>
  <c r="AM1322" i="15"/>
  <c r="AM1323" i="15"/>
  <c r="AM1325" i="15"/>
  <c r="AM1326" i="15"/>
  <c r="AM1327" i="15"/>
  <c r="AM1329" i="15"/>
  <c r="AM1330" i="15"/>
  <c r="AM1331" i="15"/>
  <c r="AM1333" i="15"/>
  <c r="AM1337" i="15"/>
  <c r="AM1338" i="15"/>
  <c r="AM1339" i="15"/>
  <c r="AM1341" i="15"/>
  <c r="AM1342" i="15"/>
  <c r="AM1343" i="15"/>
  <c r="AM1345" i="15"/>
  <c r="AM1346" i="15"/>
  <c r="AM1347" i="15"/>
  <c r="AM1349" i="15"/>
  <c r="AM1350" i="15"/>
  <c r="AM1351" i="15"/>
  <c r="AM1353" i="15"/>
  <c r="AM1354" i="15"/>
  <c r="AM1355" i="15"/>
  <c r="AM1357" i="15"/>
  <c r="AM1361" i="15"/>
  <c r="AM1362" i="15"/>
  <c r="AM1363" i="15"/>
  <c r="AM1365" i="15"/>
  <c r="AM1366" i="15"/>
  <c r="AM1367" i="15"/>
  <c r="AM1369" i="15"/>
  <c r="AM1370" i="15"/>
  <c r="AM1371" i="15"/>
  <c r="AM1373" i="15"/>
  <c r="AM1374" i="15"/>
  <c r="AM1375" i="15"/>
  <c r="AM1377" i="15"/>
  <c r="AM1378" i="15"/>
  <c r="AM1379" i="15"/>
  <c r="AM1381" i="15"/>
  <c r="AM1405" i="15"/>
  <c r="AM1431" i="15"/>
  <c r="AM1438" i="15"/>
  <c r="AM1439" i="15"/>
  <c r="AM1440" i="15"/>
  <c r="AM1442" i="15"/>
  <c r="AM1443" i="15"/>
  <c r="AM1444" i="15"/>
  <c r="AM1446" i="15"/>
  <c r="AM1447" i="15"/>
  <c r="AM1448" i="15"/>
  <c r="AM1450" i="15"/>
  <c r="AM1451" i="15"/>
  <c r="AM1452" i="15"/>
  <c r="AM1454" i="15"/>
  <c r="AM1455" i="15"/>
  <c r="AM1456" i="15"/>
  <c r="AM1458" i="15"/>
  <c r="AM1465" i="15"/>
  <c r="AM1466" i="15"/>
  <c r="AM1467" i="15"/>
  <c r="AM1469" i="15"/>
  <c r="AM1470" i="15"/>
  <c r="AM1471" i="15"/>
  <c r="AM1473" i="15"/>
  <c r="AM1474" i="15"/>
  <c r="AM1475" i="15"/>
  <c r="AM1477" i="15"/>
  <c r="AM1478" i="15"/>
  <c r="AM1479" i="15"/>
  <c r="AM1481" i="15"/>
  <c r="AM1482" i="15"/>
  <c r="AM1483" i="15"/>
  <c r="AM1485" i="15"/>
  <c r="AM1489" i="15"/>
  <c r="AM1490" i="15"/>
  <c r="AM1491" i="15"/>
  <c r="AM1493" i="15"/>
  <c r="AM1494" i="15"/>
  <c r="AM1495" i="15"/>
  <c r="AM1497" i="15"/>
  <c r="AM1498" i="15"/>
  <c r="AM1499" i="15"/>
  <c r="AM1501" i="15"/>
  <c r="AM1502" i="15"/>
  <c r="AM1503" i="15"/>
  <c r="AM1505" i="15"/>
  <c r="AM1506" i="15"/>
  <c r="AM1507" i="15"/>
  <c r="AM1509" i="15"/>
  <c r="AM1513" i="15"/>
  <c r="AM1514" i="15"/>
  <c r="AM1515" i="15"/>
  <c r="AM1517" i="15"/>
  <c r="AM1518" i="15"/>
  <c r="AM1519" i="15"/>
  <c r="AM1521" i="15"/>
  <c r="AM1522" i="15"/>
  <c r="AM1523" i="15"/>
  <c r="AM1525" i="15"/>
  <c r="AM1526" i="15"/>
  <c r="AM1527" i="15"/>
  <c r="AM1529" i="15"/>
  <c r="AM1530" i="15"/>
  <c r="AM1531" i="15"/>
  <c r="AM1533" i="15"/>
  <c r="AM1538" i="15"/>
  <c r="AM1539" i="15"/>
  <c r="AM1540" i="15"/>
  <c r="AM1541" i="15"/>
  <c r="AM1542" i="15"/>
  <c r="AM1544" i="15"/>
  <c r="AM1545" i="15"/>
  <c r="AM1546" i="15"/>
  <c r="AM1547" i="15"/>
  <c r="AM1551" i="15"/>
  <c r="AM1552" i="15"/>
  <c r="AM1553" i="15"/>
  <c r="AM1554" i="15"/>
  <c r="AN135" i="15"/>
  <c r="AN183" i="15"/>
  <c r="AN260" i="15"/>
  <c r="AN261" i="15"/>
  <c r="AN262" i="15"/>
  <c r="AN264" i="15"/>
  <c r="AN265" i="15"/>
  <c r="AN266" i="15"/>
  <c r="AN268" i="15"/>
  <c r="AN269" i="15"/>
  <c r="AN270" i="15"/>
  <c r="AN272" i="15"/>
  <c r="AN273" i="15"/>
  <c r="AN274" i="15"/>
  <c r="AN276" i="15"/>
  <c r="AN277" i="15"/>
  <c r="AN278" i="15"/>
  <c r="AN280" i="15"/>
  <c r="AN284" i="15"/>
  <c r="AN285" i="15"/>
  <c r="AN286" i="15"/>
  <c r="AN288" i="15"/>
  <c r="AN289" i="15"/>
  <c r="AN290" i="15"/>
  <c r="AN292" i="15"/>
  <c r="AN293" i="15"/>
  <c r="AN294" i="15"/>
  <c r="AN296" i="15"/>
  <c r="AN297" i="15"/>
  <c r="AN298" i="15"/>
  <c r="AN300" i="15"/>
  <c r="AN301" i="15"/>
  <c r="AN302" i="15"/>
  <c r="AN304" i="15"/>
  <c r="AN10" i="15"/>
  <c r="AN14" i="15"/>
  <c r="AN15" i="15"/>
  <c r="AN39" i="15"/>
  <c r="AN43" i="15"/>
  <c r="AN44" i="15"/>
  <c r="AN45" i="15"/>
  <c r="AN47" i="15"/>
  <c r="AN48" i="15"/>
  <c r="AN49" i="15"/>
  <c r="AN51" i="15"/>
  <c r="AN52" i="15"/>
  <c r="AN53" i="15"/>
  <c r="AN55" i="15"/>
  <c r="AN56" i="15"/>
  <c r="AN57" i="15"/>
  <c r="AN59" i="15"/>
  <c r="AN60" i="15"/>
  <c r="AN61" i="15"/>
  <c r="AN63" i="15"/>
  <c r="AN87" i="15"/>
  <c r="AN111" i="15"/>
  <c r="AN159" i="15"/>
  <c r="AN187" i="15"/>
  <c r="AN188" i="15"/>
  <c r="AN189" i="15"/>
  <c r="AN191" i="15"/>
  <c r="AN192" i="15"/>
  <c r="AN193" i="15"/>
  <c r="AN195" i="15"/>
  <c r="AN196" i="15"/>
  <c r="AN197" i="15"/>
  <c r="AN199" i="15"/>
  <c r="AN200" i="15"/>
  <c r="AN201" i="15"/>
  <c r="AN203" i="15"/>
  <c r="AN204" i="15"/>
  <c r="AN205" i="15"/>
  <c r="AN207" i="15"/>
  <c r="AN211" i="15"/>
  <c r="AN212" i="15"/>
  <c r="AN213" i="15"/>
  <c r="AN215" i="15"/>
  <c r="AN216" i="15"/>
  <c r="AN217" i="15"/>
  <c r="AN219" i="15"/>
  <c r="AN220" i="15"/>
  <c r="AN221" i="15"/>
  <c r="AN223" i="15"/>
  <c r="AN224" i="15"/>
  <c r="AN225" i="15"/>
  <c r="AN227" i="15"/>
  <c r="AN228" i="15"/>
  <c r="AN229" i="15"/>
  <c r="AN231" i="15"/>
  <c r="AN255" i="15"/>
  <c r="AN308" i="15"/>
  <c r="AN309" i="15"/>
  <c r="AN310" i="15"/>
  <c r="AN312" i="15"/>
  <c r="AN313" i="15"/>
  <c r="AN314" i="15"/>
  <c r="AN316" i="15"/>
  <c r="AN317" i="15"/>
  <c r="AN318" i="15"/>
  <c r="AN320" i="15"/>
  <c r="AN321" i="15"/>
  <c r="AN322" i="15"/>
  <c r="AN324" i="15"/>
  <c r="AN325" i="15"/>
  <c r="AN326" i="15"/>
  <c r="AN328" i="15"/>
  <c r="AN332" i="15"/>
  <c r="AN333" i="15"/>
  <c r="AN334" i="15"/>
  <c r="AN336" i="15"/>
  <c r="AN337" i="15"/>
  <c r="AN338" i="15"/>
  <c r="AN340" i="15"/>
  <c r="AN341" i="15"/>
  <c r="AN342" i="15"/>
  <c r="AN344" i="15"/>
  <c r="AN345" i="15"/>
  <c r="AN346" i="15"/>
  <c r="AN348" i="15"/>
  <c r="AN349" i="15"/>
  <c r="AN350" i="15"/>
  <c r="AN352" i="15"/>
  <c r="AN376" i="15"/>
  <c r="AN380" i="15"/>
  <c r="AN381" i="15"/>
  <c r="AN382" i="15"/>
  <c r="AN384" i="15"/>
  <c r="AN385" i="15"/>
  <c r="AN386" i="15"/>
  <c r="AN388" i="15"/>
  <c r="AN389" i="15"/>
  <c r="AN390" i="15"/>
  <c r="AN392" i="15"/>
  <c r="AN393" i="15"/>
  <c r="AN394" i="15"/>
  <c r="AN396" i="15"/>
  <c r="AN397" i="15"/>
  <c r="AN398" i="15"/>
  <c r="AN400" i="15"/>
  <c r="AN424" i="15"/>
  <c r="AN428" i="15"/>
  <c r="AN429" i="15"/>
  <c r="AN430" i="15"/>
  <c r="AN432" i="15"/>
  <c r="AN433" i="15"/>
  <c r="AN434" i="15"/>
  <c r="AN436" i="15"/>
  <c r="AN437" i="15"/>
  <c r="AN438" i="15"/>
  <c r="AN440" i="15"/>
  <c r="AN441" i="15"/>
  <c r="AN442" i="15"/>
  <c r="AN444" i="15"/>
  <c r="AN445" i="15"/>
  <c r="AN446" i="15"/>
  <c r="AN448" i="15"/>
  <c r="AN472" i="15"/>
  <c r="AN476" i="15"/>
  <c r="AN477" i="15"/>
  <c r="AN478" i="15"/>
  <c r="AN480" i="15"/>
  <c r="AN481" i="15"/>
  <c r="AN482" i="15"/>
  <c r="AN484" i="15"/>
  <c r="AN485" i="15"/>
  <c r="AN486" i="15"/>
  <c r="AN488" i="15"/>
  <c r="AN489" i="15"/>
  <c r="AN490" i="15"/>
  <c r="AN492" i="15"/>
  <c r="AN493" i="15"/>
  <c r="AN494" i="15"/>
  <c r="AN496" i="15"/>
  <c r="AN520" i="15"/>
  <c r="AN524" i="15"/>
  <c r="AN525" i="15"/>
  <c r="AN526" i="15"/>
  <c r="AN528" i="15"/>
  <c r="AN529" i="15"/>
  <c r="AN530" i="15"/>
  <c r="AN532" i="15"/>
  <c r="AN533" i="15"/>
  <c r="AN534" i="15"/>
  <c r="AN536" i="15"/>
  <c r="AN537" i="15"/>
  <c r="AN538" i="15"/>
  <c r="AN540" i="15"/>
  <c r="AN541" i="15"/>
  <c r="AN542" i="15"/>
  <c r="AN544" i="15"/>
  <c r="AN568" i="15"/>
  <c r="AN573" i="15"/>
  <c r="AN574" i="15"/>
  <c r="AN575" i="15"/>
  <c r="AN577" i="15"/>
  <c r="AN578" i="15"/>
  <c r="AN579" i="15"/>
  <c r="AN581" i="15"/>
  <c r="AN582" i="15"/>
  <c r="AN583" i="15"/>
  <c r="AN585" i="15"/>
  <c r="AN586" i="15"/>
  <c r="AN587" i="15"/>
  <c r="AN589" i="15"/>
  <c r="AN590" i="15"/>
  <c r="AN591" i="15"/>
  <c r="AN593" i="15"/>
  <c r="AN597" i="15"/>
  <c r="AN598" i="15"/>
  <c r="AN599" i="15"/>
  <c r="AN601" i="15"/>
  <c r="AN602" i="15"/>
  <c r="AN603" i="15"/>
  <c r="AN605" i="15"/>
  <c r="AN606" i="15"/>
  <c r="AN607" i="15"/>
  <c r="AN609" i="15"/>
  <c r="AN610" i="15"/>
  <c r="AN611" i="15"/>
  <c r="AN613" i="15"/>
  <c r="AN614" i="15"/>
  <c r="AN615" i="15"/>
  <c r="AN617" i="15"/>
  <c r="AN621" i="15"/>
  <c r="AN622" i="15"/>
  <c r="AN623" i="15"/>
  <c r="AN625" i="15"/>
  <c r="AN626" i="15"/>
  <c r="AN627" i="15"/>
  <c r="AN629" i="15"/>
  <c r="AN630" i="15"/>
  <c r="AN631" i="15"/>
  <c r="AN633" i="15"/>
  <c r="AN634" i="15"/>
  <c r="AN635" i="15"/>
  <c r="AN637" i="15"/>
  <c r="AN638" i="15"/>
  <c r="AN639" i="15"/>
  <c r="AN641" i="15"/>
  <c r="AN645" i="15"/>
  <c r="AN646" i="15"/>
  <c r="AN647" i="15"/>
  <c r="AN649" i="15"/>
  <c r="AN650" i="15"/>
  <c r="AN651" i="15"/>
  <c r="E653" i="15"/>
  <c r="F653" i="15"/>
  <c r="AN653" i="15"/>
  <c r="E654" i="15"/>
  <c r="F654" i="15"/>
  <c r="AN654" i="15"/>
  <c r="E655" i="15"/>
  <c r="F655" i="15"/>
  <c r="AN655" i="15"/>
  <c r="AN657" i="15"/>
  <c r="AN658" i="15"/>
  <c r="AN659" i="15"/>
  <c r="AN661" i="15"/>
  <c r="AN662" i="15"/>
  <c r="AN663" i="15"/>
  <c r="AN665" i="15"/>
  <c r="AN669" i="15"/>
  <c r="AN670" i="15"/>
  <c r="AN671" i="15"/>
  <c r="AN673" i="15"/>
  <c r="AN674" i="15"/>
  <c r="AN675" i="15"/>
  <c r="AN677" i="15"/>
  <c r="AN678" i="15"/>
  <c r="AN679" i="15"/>
  <c r="AN681" i="15"/>
  <c r="AN682" i="15"/>
  <c r="AN683" i="15"/>
  <c r="AN685" i="15"/>
  <c r="AN686" i="15"/>
  <c r="AN687" i="15"/>
  <c r="AN689" i="15"/>
  <c r="AN693" i="15"/>
  <c r="AN694" i="15"/>
  <c r="AN695" i="15"/>
  <c r="AN697" i="15"/>
  <c r="AN698" i="15"/>
  <c r="AN699" i="15"/>
  <c r="AN701" i="15"/>
  <c r="AN702" i="15"/>
  <c r="AN703" i="15"/>
  <c r="AN705" i="15"/>
  <c r="AN706" i="15"/>
  <c r="AN707" i="15"/>
  <c r="AN709" i="15"/>
  <c r="AN710" i="15"/>
  <c r="AN711" i="15"/>
  <c r="AN713" i="15"/>
  <c r="AN717" i="15"/>
  <c r="AN718" i="15"/>
  <c r="AN719" i="15"/>
  <c r="AN721" i="15"/>
  <c r="AN722" i="15"/>
  <c r="AN723" i="15"/>
  <c r="AN725" i="15"/>
  <c r="AN726" i="15"/>
  <c r="AN727" i="15"/>
  <c r="AN729" i="15"/>
  <c r="AN730" i="15"/>
  <c r="AN731" i="15"/>
  <c r="AN733" i="15"/>
  <c r="AN734" i="15"/>
  <c r="AN735" i="15"/>
  <c r="AN737" i="15"/>
  <c r="AN801" i="15"/>
  <c r="AN825" i="15"/>
  <c r="AN849" i="15"/>
  <c r="AN853" i="15"/>
  <c r="AN854" i="15"/>
  <c r="AN855" i="15"/>
  <c r="AN856" i="15"/>
  <c r="AN857" i="15"/>
  <c r="AN858" i="15"/>
  <c r="AN860" i="15"/>
  <c r="AN861" i="15"/>
  <c r="AN885" i="15"/>
  <c r="AN912" i="15"/>
  <c r="AN919" i="15"/>
  <c r="AN920" i="15"/>
  <c r="AN921" i="15"/>
  <c r="AN923" i="15"/>
  <c r="AN924" i="15"/>
  <c r="AN925" i="15"/>
  <c r="AN927" i="15"/>
  <c r="AN928" i="15"/>
  <c r="AN929" i="15"/>
  <c r="AN931" i="15"/>
  <c r="AN932" i="15"/>
  <c r="AN933" i="15"/>
  <c r="AN935" i="15"/>
  <c r="AN936" i="15"/>
  <c r="AN937" i="15"/>
  <c r="AN939" i="15"/>
  <c r="AN943" i="15"/>
  <c r="AN944" i="15"/>
  <c r="AN945" i="15"/>
  <c r="AN947" i="15"/>
  <c r="AN948" i="15"/>
  <c r="AN949" i="15"/>
  <c r="AN951" i="15"/>
  <c r="AN952" i="15"/>
  <c r="AN953" i="15"/>
  <c r="AN955" i="15"/>
  <c r="AN956" i="15"/>
  <c r="AN957" i="15"/>
  <c r="AN959" i="15"/>
  <c r="AN960" i="15"/>
  <c r="AN961" i="15"/>
  <c r="AN963" i="15"/>
  <c r="AN987" i="15"/>
  <c r="AN991" i="15"/>
  <c r="AN992" i="15"/>
  <c r="AN993" i="15"/>
  <c r="AN995" i="15"/>
  <c r="AN996" i="15"/>
  <c r="AN997" i="15"/>
  <c r="AN999" i="15"/>
  <c r="AN1000" i="15"/>
  <c r="AN1001" i="15"/>
  <c r="AN1003" i="15"/>
  <c r="AN1004" i="15"/>
  <c r="AN1005" i="15"/>
  <c r="AN1007" i="15"/>
  <c r="AN1008" i="15"/>
  <c r="AN1009" i="15"/>
  <c r="AN1011" i="15"/>
  <c r="AN1035" i="15"/>
  <c r="AN1039" i="15"/>
  <c r="AN1040" i="15"/>
  <c r="AN1041" i="15"/>
  <c r="AN1043" i="15"/>
  <c r="AN1044" i="15"/>
  <c r="AN1045" i="15"/>
  <c r="AN1047" i="15"/>
  <c r="AN1048" i="15"/>
  <c r="AN1049" i="15"/>
  <c r="AN1051" i="15"/>
  <c r="AN1052" i="15"/>
  <c r="AN1053" i="15"/>
  <c r="AN1055" i="15"/>
  <c r="AN1056" i="15"/>
  <c r="AN1057" i="15"/>
  <c r="AN1059" i="15"/>
  <c r="AN1083" i="15"/>
  <c r="AN1087" i="15"/>
  <c r="AN1088" i="15"/>
  <c r="AN1089" i="15"/>
  <c r="AN1091" i="15"/>
  <c r="AN1092" i="15"/>
  <c r="AN1093" i="15"/>
  <c r="AN1095" i="15"/>
  <c r="AN1096" i="15"/>
  <c r="AN1097" i="15"/>
  <c r="AN1099" i="15"/>
  <c r="AN1100" i="15"/>
  <c r="AN1101" i="15"/>
  <c r="AN1103" i="15"/>
  <c r="AN1104" i="15"/>
  <c r="AN1105" i="15"/>
  <c r="AN1107" i="15"/>
  <c r="AN1131" i="15"/>
  <c r="AN1135" i="15"/>
  <c r="AN1136" i="15"/>
  <c r="AN1137" i="15"/>
  <c r="AN1139" i="15"/>
  <c r="AN1140" i="15"/>
  <c r="AN1141" i="15"/>
  <c r="AN1143" i="15"/>
  <c r="AN1144" i="15"/>
  <c r="AN1145" i="15"/>
  <c r="AN1147" i="15"/>
  <c r="AN1148" i="15"/>
  <c r="AN1149" i="15"/>
  <c r="AN1151" i="15"/>
  <c r="AN1152" i="15"/>
  <c r="AN1153" i="15"/>
  <c r="AN1155" i="15"/>
  <c r="AN1179" i="15"/>
  <c r="AN1183" i="15"/>
  <c r="AN1184" i="15"/>
  <c r="AN1185" i="15"/>
  <c r="AN1187" i="15"/>
  <c r="AN1188" i="15"/>
  <c r="AN1189" i="15"/>
  <c r="AN1191" i="15"/>
  <c r="AN1192" i="15"/>
  <c r="AN1193" i="15"/>
  <c r="AN1195" i="15"/>
  <c r="AN1196" i="15"/>
  <c r="AN1197" i="15"/>
  <c r="AN1199" i="15"/>
  <c r="AN1200" i="15"/>
  <c r="AN1201" i="15"/>
  <c r="AN1203" i="15"/>
  <c r="AN1227" i="15"/>
  <c r="AN1231" i="15"/>
  <c r="AN1232" i="15"/>
  <c r="AN1233" i="15"/>
  <c r="AN1234" i="15"/>
  <c r="AN1236" i="15"/>
  <c r="AN1237" i="15"/>
  <c r="AN1261" i="15"/>
  <c r="AN1285" i="15"/>
  <c r="AN1289" i="15"/>
  <c r="AN1290" i="15"/>
  <c r="AN1291" i="15"/>
  <c r="AN1293" i="15"/>
  <c r="AN1294" i="15"/>
  <c r="AN1295" i="15"/>
  <c r="AN1297" i="15"/>
  <c r="AN1298" i="15"/>
  <c r="AN1299" i="15"/>
  <c r="AN1301" i="15"/>
  <c r="AN1302" i="15"/>
  <c r="AN1303" i="15"/>
  <c r="AN1305" i="15"/>
  <c r="AN1306" i="15"/>
  <c r="AN1307" i="15"/>
  <c r="AN1309" i="15"/>
  <c r="AN1313" i="15"/>
  <c r="AN1314" i="15"/>
  <c r="AN1315" i="15"/>
  <c r="AN1317" i="15"/>
  <c r="AN1318" i="15"/>
  <c r="AN1319" i="15"/>
  <c r="AN1321" i="15"/>
  <c r="AN1322" i="15"/>
  <c r="AN1323" i="15"/>
  <c r="AN1325" i="15"/>
  <c r="AN1326" i="15"/>
  <c r="AN1327" i="15"/>
  <c r="AN1329" i="15"/>
  <c r="AN1330" i="15"/>
  <c r="AN1331" i="15"/>
  <c r="AN1333" i="15"/>
  <c r="AN1337" i="15"/>
  <c r="AN1338" i="15"/>
  <c r="AN1339" i="15"/>
  <c r="AN1341" i="15"/>
  <c r="AN1342" i="15"/>
  <c r="AN1343" i="15"/>
  <c r="AN1345" i="15"/>
  <c r="AN1346" i="15"/>
  <c r="AN1347" i="15"/>
  <c r="AN1349" i="15"/>
  <c r="AN1350" i="15"/>
  <c r="AN1351" i="15"/>
  <c r="AN1353" i="15"/>
  <c r="AN1354" i="15"/>
  <c r="AN1355" i="15"/>
  <c r="AN1357" i="15"/>
  <c r="AN1361" i="15"/>
  <c r="AN1362" i="15"/>
  <c r="AN1363" i="15"/>
  <c r="AN1365" i="15"/>
  <c r="AN1366" i="15"/>
  <c r="AN1367" i="15"/>
  <c r="AN1369" i="15"/>
  <c r="AN1370" i="15"/>
  <c r="AN1371" i="15"/>
  <c r="AN1373" i="15"/>
  <c r="AN1374" i="15"/>
  <c r="AN1375" i="15"/>
  <c r="AN1377" i="15"/>
  <c r="AN1378" i="15"/>
  <c r="AN1379" i="15"/>
  <c r="AN1381" i="15"/>
  <c r="AN1405" i="15"/>
  <c r="AN1431" i="15"/>
  <c r="AN1438" i="15"/>
  <c r="AN1439" i="15"/>
  <c r="AN1440" i="15"/>
  <c r="AN1442" i="15"/>
  <c r="AN1443" i="15"/>
  <c r="AN1444" i="15"/>
  <c r="AN1446" i="15"/>
  <c r="AN1447" i="15"/>
  <c r="AN1448" i="15"/>
  <c r="AN1450" i="15"/>
  <c r="AN1451" i="15"/>
  <c r="AN1452" i="15"/>
  <c r="AN1454" i="15"/>
  <c r="AN1455" i="15"/>
  <c r="AN1456" i="15"/>
  <c r="AN1458" i="15"/>
  <c r="AN1465" i="15"/>
  <c r="AN1466" i="15"/>
  <c r="AN1467" i="15"/>
  <c r="AN1469" i="15"/>
  <c r="AN1470" i="15"/>
  <c r="AN1471" i="15"/>
  <c r="AN1473" i="15"/>
  <c r="AN1474" i="15"/>
  <c r="AN1475" i="15"/>
  <c r="AN1477" i="15"/>
  <c r="AN1478" i="15"/>
  <c r="AN1479" i="15"/>
  <c r="AN1481" i="15"/>
  <c r="AN1482" i="15"/>
  <c r="AN1483" i="15"/>
  <c r="AN1485" i="15"/>
  <c r="AN1489" i="15"/>
  <c r="AN1490" i="15"/>
  <c r="AN1491" i="15"/>
  <c r="AN1493" i="15"/>
  <c r="AN1494" i="15"/>
  <c r="AN1495" i="15"/>
  <c r="AN1497" i="15"/>
  <c r="AN1498" i="15"/>
  <c r="AN1499" i="15"/>
  <c r="AN1501" i="15"/>
  <c r="AN1502" i="15"/>
  <c r="AN1503" i="15"/>
  <c r="AN1505" i="15"/>
  <c r="AN1506" i="15"/>
  <c r="AN1507" i="15"/>
  <c r="AN1509" i="15"/>
  <c r="AN1513" i="15"/>
  <c r="AN1514" i="15"/>
  <c r="AN1515" i="15"/>
  <c r="AN1517" i="15"/>
  <c r="AN1518" i="15"/>
  <c r="AN1519" i="15"/>
  <c r="AN1521" i="15"/>
  <c r="AN1522" i="15"/>
  <c r="AN1523" i="15"/>
  <c r="AN1525" i="15"/>
  <c r="AN1526" i="15"/>
  <c r="AN1527" i="15"/>
  <c r="AN1529" i="15"/>
  <c r="AN1530" i="15"/>
  <c r="AN1531" i="15"/>
  <c r="AN1533" i="15"/>
  <c r="AN1538" i="15"/>
  <c r="AN1539" i="15"/>
  <c r="AN1540" i="15"/>
  <c r="AN1541" i="15"/>
  <c r="AN1542" i="15"/>
  <c r="AN1544" i="15"/>
  <c r="AN1545" i="15"/>
  <c r="AN1546" i="15"/>
  <c r="AN1547" i="15"/>
  <c r="AN1551" i="15"/>
  <c r="AN1552" i="15"/>
  <c r="AN1553" i="15"/>
  <c r="AN1554" i="15"/>
  <c r="AO135" i="15"/>
  <c r="AO183" i="15"/>
  <c r="AO260" i="15"/>
  <c r="AO261" i="15"/>
  <c r="AO262" i="15"/>
  <c r="AO264" i="15"/>
  <c r="AO265" i="15"/>
  <c r="AO266" i="15"/>
  <c r="AO268" i="15"/>
  <c r="AO269" i="15"/>
  <c r="AO270" i="15"/>
  <c r="AO272" i="15"/>
  <c r="AO273" i="15"/>
  <c r="AO274" i="15"/>
  <c r="AO276" i="15"/>
  <c r="AO277" i="15"/>
  <c r="AO278" i="15"/>
  <c r="AO280" i="15"/>
  <c r="AO284" i="15"/>
  <c r="AO285" i="15"/>
  <c r="AO286" i="15"/>
  <c r="AO288" i="15"/>
  <c r="AO289" i="15"/>
  <c r="AO290" i="15"/>
  <c r="AO292" i="15"/>
  <c r="AO293" i="15"/>
  <c r="AO294" i="15"/>
  <c r="AO296" i="15"/>
  <c r="AO297" i="15"/>
  <c r="AO298" i="15"/>
  <c r="AO300" i="15"/>
  <c r="AO301" i="15"/>
  <c r="AO302" i="15"/>
  <c r="AO304" i="15"/>
  <c r="AO10" i="15"/>
  <c r="AO14" i="15"/>
  <c r="AO15" i="15"/>
  <c r="AO39" i="15"/>
  <c r="AO43" i="15"/>
  <c r="AO44" i="15"/>
  <c r="AO45" i="15"/>
  <c r="AO47" i="15"/>
  <c r="AO48" i="15"/>
  <c r="AO49" i="15"/>
  <c r="AO51" i="15"/>
  <c r="AO52" i="15"/>
  <c r="AO53" i="15"/>
  <c r="AO55" i="15"/>
  <c r="AO56" i="15"/>
  <c r="AO57" i="15"/>
  <c r="AO59" i="15"/>
  <c r="AO60" i="15"/>
  <c r="AO61" i="15"/>
  <c r="AO63" i="15"/>
  <c r="AO87" i="15"/>
  <c r="AO111" i="15"/>
  <c r="AO159" i="15"/>
  <c r="AO187" i="15"/>
  <c r="AO188" i="15"/>
  <c r="AO189" i="15"/>
  <c r="AO191" i="15"/>
  <c r="AO192" i="15"/>
  <c r="AO193" i="15"/>
  <c r="AO195" i="15"/>
  <c r="AO196" i="15"/>
  <c r="AO197" i="15"/>
  <c r="AO199" i="15"/>
  <c r="AO200" i="15"/>
  <c r="AO201" i="15"/>
  <c r="AO203" i="15"/>
  <c r="AO204" i="15"/>
  <c r="AO205" i="15"/>
  <c r="AO207" i="15"/>
  <c r="AO211" i="15"/>
  <c r="AO212" i="15"/>
  <c r="AO213" i="15"/>
  <c r="AO215" i="15"/>
  <c r="AO216" i="15"/>
  <c r="AO217" i="15"/>
  <c r="AO219" i="15"/>
  <c r="AO220" i="15"/>
  <c r="AO221" i="15"/>
  <c r="AO223" i="15"/>
  <c r="AO224" i="15"/>
  <c r="AO225" i="15"/>
  <c r="AO227" i="15"/>
  <c r="AO228" i="15"/>
  <c r="AO229" i="15"/>
  <c r="AO231" i="15"/>
  <c r="AO255" i="15"/>
  <c r="AO308" i="15"/>
  <c r="AO309" i="15"/>
  <c r="AO310" i="15"/>
  <c r="AO312" i="15"/>
  <c r="AO313" i="15"/>
  <c r="AO314" i="15"/>
  <c r="AO316" i="15"/>
  <c r="AO317" i="15"/>
  <c r="AO318" i="15"/>
  <c r="AO320" i="15"/>
  <c r="AO321" i="15"/>
  <c r="AO322" i="15"/>
  <c r="AO324" i="15"/>
  <c r="AO325" i="15"/>
  <c r="AO326" i="15"/>
  <c r="AO328" i="15"/>
  <c r="AO332" i="15"/>
  <c r="AO333" i="15"/>
  <c r="AO334" i="15"/>
  <c r="AO336" i="15"/>
  <c r="AO337" i="15"/>
  <c r="AO338" i="15"/>
  <c r="AO340" i="15"/>
  <c r="AO341" i="15"/>
  <c r="AO342" i="15"/>
  <c r="AO344" i="15"/>
  <c r="AO345" i="15"/>
  <c r="AO346" i="15"/>
  <c r="AO348" i="15"/>
  <c r="AO349" i="15"/>
  <c r="AO350" i="15"/>
  <c r="AO352" i="15"/>
  <c r="AO376" i="15"/>
  <c r="AO380" i="15"/>
  <c r="AO381" i="15"/>
  <c r="AO382" i="15"/>
  <c r="AO384" i="15"/>
  <c r="AO385" i="15"/>
  <c r="AO386" i="15"/>
  <c r="AO388" i="15"/>
  <c r="AO389" i="15"/>
  <c r="AO390" i="15"/>
  <c r="AO392" i="15"/>
  <c r="AO393" i="15"/>
  <c r="AO394" i="15"/>
  <c r="AO396" i="15"/>
  <c r="AO397" i="15"/>
  <c r="AO398" i="15"/>
  <c r="AO400" i="15"/>
  <c r="AO424" i="15"/>
  <c r="AO428" i="15"/>
  <c r="AO429" i="15"/>
  <c r="AO430" i="15"/>
  <c r="AO432" i="15"/>
  <c r="AO433" i="15"/>
  <c r="AO434" i="15"/>
  <c r="AO436" i="15"/>
  <c r="AO437" i="15"/>
  <c r="AO438" i="15"/>
  <c r="AO440" i="15"/>
  <c r="AO441" i="15"/>
  <c r="AO442" i="15"/>
  <c r="AO444" i="15"/>
  <c r="AO445" i="15"/>
  <c r="AO446" i="15"/>
  <c r="AO448" i="15"/>
  <c r="AO472" i="15"/>
  <c r="AO476" i="15"/>
  <c r="AO477" i="15"/>
  <c r="AO478" i="15"/>
  <c r="AO480" i="15"/>
  <c r="AO481" i="15"/>
  <c r="AO482" i="15"/>
  <c r="AO484" i="15"/>
  <c r="AO485" i="15"/>
  <c r="AO486" i="15"/>
  <c r="AO488" i="15"/>
  <c r="AO489" i="15"/>
  <c r="AO490" i="15"/>
  <c r="AO492" i="15"/>
  <c r="AO493" i="15"/>
  <c r="AO494" i="15"/>
  <c r="AO496" i="15"/>
  <c r="AO520" i="15"/>
  <c r="AO524" i="15"/>
  <c r="AO525" i="15"/>
  <c r="AO526" i="15"/>
  <c r="AO528" i="15"/>
  <c r="AO529" i="15"/>
  <c r="AO530" i="15"/>
  <c r="AO532" i="15"/>
  <c r="AO533" i="15"/>
  <c r="AO534" i="15"/>
  <c r="AO536" i="15"/>
  <c r="AO537" i="15"/>
  <c r="AO538" i="15"/>
  <c r="AO540" i="15"/>
  <c r="AO541" i="15"/>
  <c r="AO542" i="15"/>
  <c r="AO544" i="15"/>
  <c r="AO568" i="15"/>
  <c r="AO573" i="15"/>
  <c r="AO574" i="15"/>
  <c r="AO575" i="15"/>
  <c r="AO577" i="15"/>
  <c r="AO578" i="15"/>
  <c r="AO579" i="15"/>
  <c r="AO581" i="15"/>
  <c r="AO582" i="15"/>
  <c r="AO583" i="15"/>
  <c r="AO585" i="15"/>
  <c r="AO586" i="15"/>
  <c r="AO587" i="15"/>
  <c r="AO589" i="15"/>
  <c r="AO590" i="15"/>
  <c r="AO591" i="15"/>
  <c r="AO593" i="15"/>
  <c r="AO597" i="15"/>
  <c r="AO598" i="15"/>
  <c r="AO599" i="15"/>
  <c r="AO601" i="15"/>
  <c r="AO602" i="15"/>
  <c r="AO603" i="15"/>
  <c r="AO605" i="15"/>
  <c r="AO606" i="15"/>
  <c r="AO607" i="15"/>
  <c r="AO609" i="15"/>
  <c r="AO610" i="15"/>
  <c r="AO611" i="15"/>
  <c r="AO613" i="15"/>
  <c r="AO614" i="15"/>
  <c r="AO615" i="15"/>
  <c r="AO617" i="15"/>
  <c r="AO621" i="15"/>
  <c r="AO622" i="15"/>
  <c r="AO623" i="15"/>
  <c r="AO625" i="15"/>
  <c r="AO626" i="15"/>
  <c r="AO627" i="15"/>
  <c r="AO629" i="15"/>
  <c r="AO630" i="15"/>
  <c r="AO631" i="15"/>
  <c r="AO633" i="15"/>
  <c r="AO634" i="15"/>
  <c r="AO635" i="15"/>
  <c r="AO637" i="15"/>
  <c r="AO638" i="15"/>
  <c r="AO639" i="15"/>
  <c r="AO641" i="15"/>
  <c r="AO645" i="15"/>
  <c r="AO646" i="15"/>
  <c r="AO647" i="15"/>
  <c r="AO649" i="15"/>
  <c r="AO650" i="15"/>
  <c r="AO651" i="15"/>
  <c r="AO653" i="15"/>
  <c r="AO654" i="15"/>
  <c r="AO655" i="15"/>
  <c r="AO657" i="15"/>
  <c r="AO658" i="15"/>
  <c r="AO659" i="15"/>
  <c r="AO661" i="15"/>
  <c r="AO662" i="15"/>
  <c r="AO663" i="15"/>
  <c r="AO665" i="15"/>
  <c r="AO669" i="15"/>
  <c r="AO670" i="15"/>
  <c r="AO671" i="15"/>
  <c r="AO673" i="15"/>
  <c r="AO674" i="15"/>
  <c r="AO675" i="15"/>
  <c r="AO677" i="15"/>
  <c r="AO678" i="15"/>
  <c r="AO679" i="15"/>
  <c r="AO681" i="15"/>
  <c r="AO682" i="15"/>
  <c r="AO683" i="15"/>
  <c r="AO685" i="15"/>
  <c r="AO686" i="15"/>
  <c r="AO687" i="15"/>
  <c r="AO689" i="15"/>
  <c r="AO693" i="15"/>
  <c r="AO694" i="15"/>
  <c r="AO695" i="15"/>
  <c r="AO697" i="15"/>
  <c r="AO698" i="15"/>
  <c r="AO699" i="15"/>
  <c r="AO701" i="15"/>
  <c r="AO702" i="15"/>
  <c r="AO703" i="15"/>
  <c r="AO705" i="15"/>
  <c r="AO706" i="15"/>
  <c r="AO707" i="15"/>
  <c r="AO709" i="15"/>
  <c r="AO710" i="15"/>
  <c r="AO711" i="15"/>
  <c r="AO713" i="15"/>
  <c r="AO717" i="15"/>
  <c r="AO718" i="15"/>
  <c r="AO719" i="15"/>
  <c r="AO721" i="15"/>
  <c r="AO722" i="15"/>
  <c r="AO723" i="15"/>
  <c r="AO725" i="15"/>
  <c r="AO726" i="15"/>
  <c r="AO727" i="15"/>
  <c r="AO729" i="15"/>
  <c r="AO730" i="15"/>
  <c r="AO731" i="15"/>
  <c r="AO733" i="15"/>
  <c r="AO734" i="15"/>
  <c r="AO735" i="15"/>
  <c r="AO737" i="15"/>
  <c r="AO801" i="15"/>
  <c r="AO825" i="15"/>
  <c r="AO849" i="15"/>
  <c r="AO853" i="15"/>
  <c r="AO854" i="15"/>
  <c r="AO855" i="15"/>
  <c r="AO856" i="15"/>
  <c r="AO857" i="15"/>
  <c r="AO858" i="15"/>
  <c r="AO860" i="15"/>
  <c r="AO861" i="15"/>
  <c r="AO885" i="15"/>
  <c r="AO912" i="15"/>
  <c r="AO919" i="15"/>
  <c r="AO920" i="15"/>
  <c r="AO921" i="15"/>
  <c r="AO923" i="15"/>
  <c r="AO924" i="15"/>
  <c r="AO925" i="15"/>
  <c r="AO927" i="15"/>
  <c r="AO928" i="15"/>
  <c r="AO929" i="15"/>
  <c r="AO931" i="15"/>
  <c r="AO932" i="15"/>
  <c r="AO933" i="15"/>
  <c r="AO935" i="15"/>
  <c r="AO936" i="15"/>
  <c r="AO937" i="15"/>
  <c r="AO939" i="15"/>
  <c r="AO943" i="15"/>
  <c r="AO944" i="15"/>
  <c r="AO945" i="15"/>
  <c r="AO947" i="15"/>
  <c r="AO948" i="15"/>
  <c r="AO949" i="15"/>
  <c r="AO951" i="15"/>
  <c r="AO952" i="15"/>
  <c r="AO953" i="15"/>
  <c r="AO955" i="15"/>
  <c r="AO956" i="15"/>
  <c r="AO957" i="15"/>
  <c r="AO959" i="15"/>
  <c r="AO960" i="15"/>
  <c r="AO961" i="15"/>
  <c r="AO963" i="15"/>
  <c r="AO987" i="15"/>
  <c r="AO991" i="15"/>
  <c r="AO992" i="15"/>
  <c r="AO993" i="15"/>
  <c r="AO995" i="15"/>
  <c r="AO996" i="15"/>
  <c r="AO997" i="15"/>
  <c r="AO999" i="15"/>
  <c r="AO1000" i="15"/>
  <c r="AO1001" i="15"/>
  <c r="AO1003" i="15"/>
  <c r="AO1004" i="15"/>
  <c r="AO1005" i="15"/>
  <c r="AO1007" i="15"/>
  <c r="AO1008" i="15"/>
  <c r="AO1009" i="15"/>
  <c r="AO1011" i="15"/>
  <c r="AO1035" i="15"/>
  <c r="AO1039" i="15"/>
  <c r="AO1040" i="15"/>
  <c r="AO1041" i="15"/>
  <c r="AO1043" i="15"/>
  <c r="AO1044" i="15"/>
  <c r="AO1045" i="15"/>
  <c r="AO1047" i="15"/>
  <c r="AO1048" i="15"/>
  <c r="AO1049" i="15"/>
  <c r="AO1051" i="15"/>
  <c r="AO1052" i="15"/>
  <c r="AO1053" i="15"/>
  <c r="AO1055" i="15"/>
  <c r="AO1056" i="15"/>
  <c r="AO1057" i="15"/>
  <c r="AO1059" i="15"/>
  <c r="AO1083" i="15"/>
  <c r="AO1087" i="15"/>
  <c r="AO1088" i="15"/>
  <c r="AO1089" i="15"/>
  <c r="AO1091" i="15"/>
  <c r="AO1092" i="15"/>
  <c r="AO1093" i="15"/>
  <c r="AO1095" i="15"/>
  <c r="AO1096" i="15"/>
  <c r="AO1097" i="15"/>
  <c r="AO1099" i="15"/>
  <c r="AO1100" i="15"/>
  <c r="AO1101" i="15"/>
  <c r="AO1103" i="15"/>
  <c r="AO1104" i="15"/>
  <c r="AO1105" i="15"/>
  <c r="AO1107" i="15"/>
  <c r="AO1131" i="15"/>
  <c r="AO1135" i="15"/>
  <c r="AO1136" i="15"/>
  <c r="AO1137" i="15"/>
  <c r="AO1139" i="15"/>
  <c r="AO1140" i="15"/>
  <c r="AO1141" i="15"/>
  <c r="AO1143" i="15"/>
  <c r="AO1144" i="15"/>
  <c r="AO1145" i="15"/>
  <c r="AO1147" i="15"/>
  <c r="AO1148" i="15"/>
  <c r="AO1149" i="15"/>
  <c r="AO1151" i="15"/>
  <c r="AO1152" i="15"/>
  <c r="AO1153" i="15"/>
  <c r="AO1155" i="15"/>
  <c r="AO1179" i="15"/>
  <c r="AO1183" i="15"/>
  <c r="AO1184" i="15"/>
  <c r="AO1185" i="15"/>
  <c r="AO1187" i="15"/>
  <c r="AO1188" i="15"/>
  <c r="AO1189" i="15"/>
  <c r="AO1191" i="15"/>
  <c r="AO1192" i="15"/>
  <c r="AO1193" i="15"/>
  <c r="AO1195" i="15"/>
  <c r="AO1196" i="15"/>
  <c r="AO1197" i="15"/>
  <c r="AO1199" i="15"/>
  <c r="AO1200" i="15"/>
  <c r="AO1201" i="15"/>
  <c r="AO1203" i="15"/>
  <c r="AO1227" i="15"/>
  <c r="AO1231" i="15"/>
  <c r="AO1232" i="15"/>
  <c r="AO1233" i="15"/>
  <c r="AO1234" i="15"/>
  <c r="AO1236" i="15"/>
  <c r="AO1237" i="15"/>
  <c r="AO1261" i="15"/>
  <c r="AO1285" i="15"/>
  <c r="AO1289" i="15"/>
  <c r="AO1290" i="15"/>
  <c r="AO1291" i="15"/>
  <c r="AO1293" i="15"/>
  <c r="AO1294" i="15"/>
  <c r="AO1295" i="15"/>
  <c r="AO1297" i="15"/>
  <c r="AO1298" i="15"/>
  <c r="AO1299" i="15"/>
  <c r="AO1301" i="15"/>
  <c r="AO1302" i="15"/>
  <c r="AO1303" i="15"/>
  <c r="AO1305" i="15"/>
  <c r="AO1306" i="15"/>
  <c r="AO1307" i="15"/>
  <c r="AO1309" i="15"/>
  <c r="AO1313" i="15"/>
  <c r="AO1314" i="15"/>
  <c r="AO1315" i="15"/>
  <c r="AO1317" i="15"/>
  <c r="AO1318" i="15"/>
  <c r="AO1319" i="15"/>
  <c r="AO1321" i="15"/>
  <c r="AO1322" i="15"/>
  <c r="AO1323" i="15"/>
  <c r="AO1325" i="15"/>
  <c r="AO1326" i="15"/>
  <c r="AO1327" i="15"/>
  <c r="AO1329" i="15"/>
  <c r="AO1330" i="15"/>
  <c r="AO1331" i="15"/>
  <c r="AO1333" i="15"/>
  <c r="AO1337" i="15"/>
  <c r="AO1338" i="15"/>
  <c r="AO1339" i="15"/>
  <c r="AO1341" i="15"/>
  <c r="AO1342" i="15"/>
  <c r="AO1343" i="15"/>
  <c r="AO1345" i="15"/>
  <c r="AO1346" i="15"/>
  <c r="AO1347" i="15"/>
  <c r="AO1349" i="15"/>
  <c r="AO1350" i="15"/>
  <c r="AO1351" i="15"/>
  <c r="AO1353" i="15"/>
  <c r="AO1354" i="15"/>
  <c r="AO1355" i="15"/>
  <c r="AO1357" i="15"/>
  <c r="AO1361" i="15"/>
  <c r="AO1362" i="15"/>
  <c r="AO1363" i="15"/>
  <c r="AO1365" i="15"/>
  <c r="AO1366" i="15"/>
  <c r="AO1367" i="15"/>
  <c r="AO1369" i="15"/>
  <c r="AO1370" i="15"/>
  <c r="AO1371" i="15"/>
  <c r="AO1373" i="15"/>
  <c r="AO1374" i="15"/>
  <c r="AO1375" i="15"/>
  <c r="AO1377" i="15"/>
  <c r="AO1378" i="15"/>
  <c r="AO1379" i="15"/>
  <c r="AO1381" i="15"/>
  <c r="AO1405" i="15"/>
  <c r="AO1431" i="15"/>
  <c r="AO1438" i="15"/>
  <c r="AO1439" i="15"/>
  <c r="AO1440" i="15"/>
  <c r="AO1442" i="15"/>
  <c r="AO1443" i="15"/>
  <c r="AO1444" i="15"/>
  <c r="AO1446" i="15"/>
  <c r="AO1447" i="15"/>
  <c r="AO1448" i="15"/>
  <c r="AO1450" i="15"/>
  <c r="AO1451" i="15"/>
  <c r="AO1452" i="15"/>
  <c r="AO1454" i="15"/>
  <c r="AO1455" i="15"/>
  <c r="AO1456" i="15"/>
  <c r="AO1458" i="15"/>
  <c r="AO1465" i="15"/>
  <c r="AO1466" i="15"/>
  <c r="AO1467" i="15"/>
  <c r="AO1469" i="15"/>
  <c r="AO1470" i="15"/>
  <c r="AO1471" i="15"/>
  <c r="AO1473" i="15"/>
  <c r="AO1474" i="15"/>
  <c r="AO1475" i="15"/>
  <c r="AO1477" i="15"/>
  <c r="AO1478" i="15"/>
  <c r="AO1479" i="15"/>
  <c r="AO1481" i="15"/>
  <c r="AO1482" i="15"/>
  <c r="AO1483" i="15"/>
  <c r="AO1485" i="15"/>
  <c r="AO1489" i="15"/>
  <c r="AO1490" i="15"/>
  <c r="AO1491" i="15"/>
  <c r="AO1493" i="15"/>
  <c r="AO1494" i="15"/>
  <c r="AO1495" i="15"/>
  <c r="AO1497" i="15"/>
  <c r="AO1498" i="15"/>
  <c r="AO1499" i="15"/>
  <c r="AO1501" i="15"/>
  <c r="AO1502" i="15"/>
  <c r="AO1503" i="15"/>
  <c r="AO1505" i="15"/>
  <c r="AO1506" i="15"/>
  <c r="AO1507" i="15"/>
  <c r="AO1509" i="15"/>
  <c r="AO1513" i="15"/>
  <c r="AO1514" i="15"/>
  <c r="AO1515" i="15"/>
  <c r="AO1517" i="15"/>
  <c r="AO1518" i="15"/>
  <c r="AO1519" i="15"/>
  <c r="AO1521" i="15"/>
  <c r="AO1522" i="15"/>
  <c r="AO1523" i="15"/>
  <c r="AO1525" i="15"/>
  <c r="AO1526" i="15"/>
  <c r="AO1527" i="15"/>
  <c r="AO1529" i="15"/>
  <c r="AO1530" i="15"/>
  <c r="AO1531" i="15"/>
  <c r="AO1533" i="15"/>
  <c r="AO1538" i="15"/>
  <c r="AO1539" i="15"/>
  <c r="AO1540" i="15"/>
  <c r="AO1541" i="15"/>
  <c r="AO1542" i="15"/>
  <c r="AO1544" i="15"/>
  <c r="AO1545" i="15"/>
  <c r="AO1546" i="15"/>
  <c r="AO1547" i="15"/>
  <c r="AO1551" i="15"/>
  <c r="AO1552" i="15"/>
  <c r="AO1553" i="15"/>
  <c r="AO1554" i="15"/>
  <c r="AP135" i="15"/>
  <c r="AP183" i="15"/>
  <c r="AP260" i="15"/>
  <c r="AP261" i="15"/>
  <c r="AP262" i="15"/>
  <c r="AP264" i="15"/>
  <c r="AP265" i="15"/>
  <c r="AP266" i="15"/>
  <c r="AP268" i="15"/>
  <c r="AP269" i="15"/>
  <c r="AP270" i="15"/>
  <c r="AP272" i="15"/>
  <c r="AP273" i="15"/>
  <c r="AP274" i="15"/>
  <c r="AP276" i="15"/>
  <c r="AP277" i="15"/>
  <c r="AP278" i="15"/>
  <c r="AP280" i="15"/>
  <c r="AP284" i="15"/>
  <c r="AP285" i="15"/>
  <c r="AP286" i="15"/>
  <c r="AP288" i="15"/>
  <c r="AP289" i="15"/>
  <c r="AP290" i="15"/>
  <c r="AP292" i="15"/>
  <c r="AP293" i="15"/>
  <c r="AP294" i="15"/>
  <c r="AP296" i="15"/>
  <c r="AP297" i="15"/>
  <c r="AP298" i="15"/>
  <c r="AP300" i="15"/>
  <c r="AP301" i="15"/>
  <c r="AP302" i="15"/>
  <c r="AP304" i="15"/>
  <c r="AP10" i="15"/>
  <c r="AP14" i="15"/>
  <c r="AP15" i="15"/>
  <c r="AP39" i="15"/>
  <c r="AP43" i="15"/>
  <c r="AP44" i="15"/>
  <c r="AP45" i="15"/>
  <c r="AP47" i="15"/>
  <c r="AP48" i="15"/>
  <c r="AP49" i="15"/>
  <c r="AP51" i="15"/>
  <c r="AP52" i="15"/>
  <c r="AP53" i="15"/>
  <c r="AP55" i="15"/>
  <c r="AP56" i="15"/>
  <c r="AP57" i="15"/>
  <c r="AP59" i="15"/>
  <c r="AP60" i="15"/>
  <c r="AP61" i="15"/>
  <c r="AP63" i="15"/>
  <c r="AP87" i="15"/>
  <c r="AP111" i="15"/>
  <c r="AP159" i="15"/>
  <c r="AP187" i="15"/>
  <c r="AP188" i="15"/>
  <c r="AP189" i="15"/>
  <c r="AP191" i="15"/>
  <c r="AP192" i="15"/>
  <c r="AP193" i="15"/>
  <c r="AP195" i="15"/>
  <c r="AP196" i="15"/>
  <c r="AP197" i="15"/>
  <c r="AP199" i="15"/>
  <c r="AP200" i="15"/>
  <c r="AP201" i="15"/>
  <c r="AP203" i="15"/>
  <c r="AP204" i="15"/>
  <c r="AP205" i="15"/>
  <c r="AP207" i="15"/>
  <c r="AP211" i="15"/>
  <c r="AP212" i="15"/>
  <c r="AP213" i="15"/>
  <c r="AP215" i="15"/>
  <c r="AP216" i="15"/>
  <c r="AP217" i="15"/>
  <c r="AP219" i="15"/>
  <c r="AP220" i="15"/>
  <c r="AP221" i="15"/>
  <c r="AP223" i="15"/>
  <c r="AP224" i="15"/>
  <c r="AP225" i="15"/>
  <c r="AP227" i="15"/>
  <c r="AP228" i="15"/>
  <c r="AP229" i="15"/>
  <c r="AP231" i="15"/>
  <c r="AP255" i="15"/>
  <c r="AP308" i="15"/>
  <c r="AP309" i="15"/>
  <c r="AP310" i="15"/>
  <c r="AP312" i="15"/>
  <c r="AP313" i="15"/>
  <c r="AP314" i="15"/>
  <c r="AP316" i="15"/>
  <c r="AP317" i="15"/>
  <c r="AP318" i="15"/>
  <c r="AP320" i="15"/>
  <c r="AP321" i="15"/>
  <c r="AP322" i="15"/>
  <c r="AP324" i="15"/>
  <c r="AP325" i="15"/>
  <c r="AP326" i="15"/>
  <c r="AP328" i="15"/>
  <c r="AP332" i="15"/>
  <c r="AP333" i="15"/>
  <c r="AP334" i="15"/>
  <c r="AP336" i="15"/>
  <c r="AP337" i="15"/>
  <c r="AP338" i="15"/>
  <c r="AP340" i="15"/>
  <c r="AP341" i="15"/>
  <c r="AP342" i="15"/>
  <c r="AP344" i="15"/>
  <c r="AP345" i="15"/>
  <c r="AP346" i="15"/>
  <c r="AP348" i="15"/>
  <c r="AP349" i="15"/>
  <c r="AP350" i="15"/>
  <c r="AP352" i="15"/>
  <c r="AP376" i="15"/>
  <c r="AP380" i="15"/>
  <c r="AP381" i="15"/>
  <c r="AP382" i="15"/>
  <c r="AP384" i="15"/>
  <c r="AP385" i="15"/>
  <c r="AP386" i="15"/>
  <c r="AP388" i="15"/>
  <c r="AP389" i="15"/>
  <c r="AP390" i="15"/>
  <c r="AP392" i="15"/>
  <c r="AP393" i="15"/>
  <c r="AP394" i="15"/>
  <c r="AP396" i="15"/>
  <c r="AP397" i="15"/>
  <c r="AP398" i="15"/>
  <c r="AP400" i="15"/>
  <c r="AP424" i="15"/>
  <c r="AP428" i="15"/>
  <c r="AP429" i="15"/>
  <c r="AP430" i="15"/>
  <c r="AP432" i="15"/>
  <c r="AP433" i="15"/>
  <c r="AP434" i="15"/>
  <c r="AP436" i="15"/>
  <c r="AP437" i="15"/>
  <c r="AP438" i="15"/>
  <c r="AP440" i="15"/>
  <c r="AP441" i="15"/>
  <c r="AP442" i="15"/>
  <c r="AP444" i="15"/>
  <c r="AP445" i="15"/>
  <c r="AP446" i="15"/>
  <c r="AP448" i="15"/>
  <c r="AP472" i="15"/>
  <c r="AP476" i="15"/>
  <c r="AP477" i="15"/>
  <c r="AP478" i="15"/>
  <c r="AP480" i="15"/>
  <c r="AP481" i="15"/>
  <c r="AP482" i="15"/>
  <c r="AP484" i="15"/>
  <c r="AP485" i="15"/>
  <c r="AP486" i="15"/>
  <c r="AP488" i="15"/>
  <c r="AP489" i="15"/>
  <c r="AP490" i="15"/>
  <c r="AP492" i="15"/>
  <c r="AP493" i="15"/>
  <c r="AP494" i="15"/>
  <c r="AP496" i="15"/>
  <c r="AP520" i="15"/>
  <c r="AP524" i="15"/>
  <c r="AP525" i="15"/>
  <c r="AP526" i="15"/>
  <c r="AP528" i="15"/>
  <c r="AP529" i="15"/>
  <c r="AP530" i="15"/>
  <c r="AP532" i="15"/>
  <c r="AP533" i="15"/>
  <c r="AP534" i="15"/>
  <c r="AP536" i="15"/>
  <c r="AP537" i="15"/>
  <c r="AP538" i="15"/>
  <c r="AP540" i="15"/>
  <c r="AP541" i="15"/>
  <c r="AP542" i="15"/>
  <c r="AP544" i="15"/>
  <c r="AP568" i="15"/>
  <c r="AP573" i="15"/>
  <c r="AP574" i="15"/>
  <c r="AP575" i="15"/>
  <c r="AP577" i="15"/>
  <c r="AP578" i="15"/>
  <c r="AP579" i="15"/>
  <c r="AP581" i="15"/>
  <c r="AP582" i="15"/>
  <c r="AP583" i="15"/>
  <c r="AP585" i="15"/>
  <c r="AP586" i="15"/>
  <c r="AP587" i="15"/>
  <c r="AP589" i="15"/>
  <c r="AP590" i="15"/>
  <c r="AP591" i="15"/>
  <c r="AP593" i="15"/>
  <c r="AP597" i="15"/>
  <c r="AP598" i="15"/>
  <c r="AP599" i="15"/>
  <c r="AP601" i="15"/>
  <c r="AP602" i="15"/>
  <c r="AP603" i="15"/>
  <c r="AP605" i="15"/>
  <c r="AP606" i="15"/>
  <c r="AP607" i="15"/>
  <c r="AP609" i="15"/>
  <c r="AP610" i="15"/>
  <c r="AP611" i="15"/>
  <c r="AP613" i="15"/>
  <c r="AP614" i="15"/>
  <c r="AP615" i="15"/>
  <c r="AP617" i="15"/>
  <c r="AP621" i="15"/>
  <c r="AP622" i="15"/>
  <c r="AP623" i="15"/>
  <c r="AP625" i="15"/>
  <c r="AP626" i="15"/>
  <c r="AP627" i="15"/>
  <c r="AP629" i="15"/>
  <c r="AP630" i="15"/>
  <c r="AP631" i="15"/>
  <c r="AP633" i="15"/>
  <c r="AP634" i="15"/>
  <c r="AP635" i="15"/>
  <c r="AP637" i="15"/>
  <c r="AP638" i="15"/>
  <c r="AP639" i="15"/>
  <c r="AP641" i="15"/>
  <c r="AP645" i="15"/>
  <c r="AP646" i="15"/>
  <c r="AP647" i="15"/>
  <c r="AP649" i="15"/>
  <c r="AP650" i="15"/>
  <c r="AP651" i="15"/>
  <c r="AP653" i="15"/>
  <c r="AP654" i="15"/>
  <c r="AP655" i="15"/>
  <c r="AP657" i="15"/>
  <c r="AP658" i="15"/>
  <c r="AP659" i="15"/>
  <c r="AP661" i="15"/>
  <c r="AP662" i="15"/>
  <c r="AP663" i="15"/>
  <c r="AP665" i="15"/>
  <c r="AP669" i="15"/>
  <c r="AP670" i="15"/>
  <c r="AP671" i="15"/>
  <c r="AP673" i="15"/>
  <c r="AP674" i="15"/>
  <c r="AP675" i="15"/>
  <c r="AP677" i="15"/>
  <c r="AP678" i="15"/>
  <c r="AP679" i="15"/>
  <c r="AP681" i="15"/>
  <c r="AP682" i="15"/>
  <c r="AP683" i="15"/>
  <c r="AP685" i="15"/>
  <c r="AP686" i="15"/>
  <c r="AP687" i="15"/>
  <c r="AP689" i="15"/>
  <c r="AP693" i="15"/>
  <c r="AP694" i="15"/>
  <c r="AP695" i="15"/>
  <c r="AP697" i="15"/>
  <c r="AP698" i="15"/>
  <c r="AP699" i="15"/>
  <c r="AP701" i="15"/>
  <c r="AP702" i="15"/>
  <c r="AP703" i="15"/>
  <c r="AP705" i="15"/>
  <c r="AP706" i="15"/>
  <c r="AP707" i="15"/>
  <c r="AP709" i="15"/>
  <c r="AP710" i="15"/>
  <c r="AP711" i="15"/>
  <c r="AP713" i="15"/>
  <c r="AP717" i="15"/>
  <c r="AP718" i="15"/>
  <c r="AP719" i="15"/>
  <c r="AP721" i="15"/>
  <c r="AP722" i="15"/>
  <c r="AP723" i="15"/>
  <c r="AP725" i="15"/>
  <c r="AP726" i="15"/>
  <c r="AP727" i="15"/>
  <c r="AP729" i="15"/>
  <c r="AP730" i="15"/>
  <c r="AP731" i="15"/>
  <c r="AP733" i="15"/>
  <c r="AP734" i="15"/>
  <c r="AP735" i="15"/>
  <c r="AP737" i="15"/>
  <c r="AP801" i="15"/>
  <c r="AP825" i="15"/>
  <c r="AP849" i="15"/>
  <c r="AP853" i="15"/>
  <c r="AP854" i="15"/>
  <c r="AP855" i="15"/>
  <c r="AP856" i="15"/>
  <c r="AP857" i="15"/>
  <c r="AP858" i="15"/>
  <c r="AP860" i="15"/>
  <c r="AP861" i="15"/>
  <c r="AP885" i="15"/>
  <c r="AP912" i="15"/>
  <c r="AP919" i="15"/>
  <c r="AP920" i="15"/>
  <c r="AP921" i="15"/>
  <c r="AP923" i="15"/>
  <c r="AP924" i="15"/>
  <c r="AP925" i="15"/>
  <c r="AP927" i="15"/>
  <c r="AP928" i="15"/>
  <c r="AP929" i="15"/>
  <c r="AP931" i="15"/>
  <c r="AP932" i="15"/>
  <c r="AP933" i="15"/>
  <c r="AP935" i="15"/>
  <c r="AP936" i="15"/>
  <c r="AP937" i="15"/>
  <c r="AP939" i="15"/>
  <c r="AP943" i="15"/>
  <c r="AP944" i="15"/>
  <c r="AP945" i="15"/>
  <c r="AP947" i="15"/>
  <c r="AP948" i="15"/>
  <c r="AP949" i="15"/>
  <c r="AP951" i="15"/>
  <c r="AP952" i="15"/>
  <c r="AP953" i="15"/>
  <c r="AP955" i="15"/>
  <c r="AP956" i="15"/>
  <c r="AP957" i="15"/>
  <c r="AP959" i="15"/>
  <c r="AP960" i="15"/>
  <c r="AP961" i="15"/>
  <c r="AP963" i="15"/>
  <c r="AP987" i="15"/>
  <c r="AP991" i="15"/>
  <c r="AP992" i="15"/>
  <c r="AP993" i="15"/>
  <c r="AP995" i="15"/>
  <c r="AP996" i="15"/>
  <c r="AP997" i="15"/>
  <c r="AP999" i="15"/>
  <c r="AP1000" i="15"/>
  <c r="AP1001" i="15"/>
  <c r="AP1003" i="15"/>
  <c r="AP1004" i="15"/>
  <c r="AP1005" i="15"/>
  <c r="AP1007" i="15"/>
  <c r="AP1008" i="15"/>
  <c r="AP1009" i="15"/>
  <c r="AP1011" i="15"/>
  <c r="AP1035" i="15"/>
  <c r="AP1039" i="15"/>
  <c r="AP1040" i="15"/>
  <c r="AP1041" i="15"/>
  <c r="AP1043" i="15"/>
  <c r="AP1044" i="15"/>
  <c r="AP1045" i="15"/>
  <c r="AP1047" i="15"/>
  <c r="AP1048" i="15"/>
  <c r="AP1049" i="15"/>
  <c r="AP1051" i="15"/>
  <c r="AP1052" i="15"/>
  <c r="AP1053" i="15"/>
  <c r="AP1055" i="15"/>
  <c r="AP1056" i="15"/>
  <c r="AP1057" i="15"/>
  <c r="AP1059" i="15"/>
  <c r="AP1083" i="15"/>
  <c r="AP1087" i="15"/>
  <c r="AP1088" i="15"/>
  <c r="AP1089" i="15"/>
  <c r="AP1091" i="15"/>
  <c r="AP1092" i="15"/>
  <c r="AP1093" i="15"/>
  <c r="AP1095" i="15"/>
  <c r="AP1096" i="15"/>
  <c r="AP1097" i="15"/>
  <c r="AP1099" i="15"/>
  <c r="AP1100" i="15"/>
  <c r="AP1101" i="15"/>
  <c r="AP1103" i="15"/>
  <c r="AP1104" i="15"/>
  <c r="AP1105" i="15"/>
  <c r="AP1107" i="15"/>
  <c r="AP1131" i="15"/>
  <c r="AP1135" i="15"/>
  <c r="AP1136" i="15"/>
  <c r="AP1137" i="15"/>
  <c r="AP1139" i="15"/>
  <c r="AP1140" i="15"/>
  <c r="AP1141" i="15"/>
  <c r="AP1143" i="15"/>
  <c r="AP1144" i="15"/>
  <c r="AP1145" i="15"/>
  <c r="AP1147" i="15"/>
  <c r="AP1148" i="15"/>
  <c r="AP1149" i="15"/>
  <c r="AP1151" i="15"/>
  <c r="AP1152" i="15"/>
  <c r="AP1153" i="15"/>
  <c r="AP1155" i="15"/>
  <c r="AP1179" i="15"/>
  <c r="AP1183" i="15"/>
  <c r="AP1184" i="15"/>
  <c r="AP1185" i="15"/>
  <c r="AP1187" i="15"/>
  <c r="AP1188" i="15"/>
  <c r="AP1189" i="15"/>
  <c r="AP1191" i="15"/>
  <c r="AP1192" i="15"/>
  <c r="AP1193" i="15"/>
  <c r="AP1195" i="15"/>
  <c r="AP1196" i="15"/>
  <c r="AP1197" i="15"/>
  <c r="AP1199" i="15"/>
  <c r="AP1200" i="15"/>
  <c r="AP1201" i="15"/>
  <c r="AP1203" i="15"/>
  <c r="AP1227" i="15"/>
  <c r="AP1231" i="15"/>
  <c r="AP1232" i="15"/>
  <c r="AP1233" i="15"/>
  <c r="AP1234" i="15"/>
  <c r="AP1236" i="15"/>
  <c r="AP1237" i="15"/>
  <c r="AP1261" i="15"/>
  <c r="AP1285" i="15"/>
  <c r="AP1289" i="15"/>
  <c r="AP1290" i="15"/>
  <c r="AP1291" i="15"/>
  <c r="AP1293" i="15"/>
  <c r="AP1294" i="15"/>
  <c r="AP1295" i="15"/>
  <c r="AP1297" i="15"/>
  <c r="AP1298" i="15"/>
  <c r="AP1299" i="15"/>
  <c r="AP1301" i="15"/>
  <c r="AP1302" i="15"/>
  <c r="AP1303" i="15"/>
  <c r="AP1305" i="15"/>
  <c r="AP1306" i="15"/>
  <c r="AP1307" i="15"/>
  <c r="AP1309" i="15"/>
  <c r="AP1313" i="15"/>
  <c r="AP1314" i="15"/>
  <c r="AP1315" i="15"/>
  <c r="AP1317" i="15"/>
  <c r="AP1318" i="15"/>
  <c r="AP1319" i="15"/>
  <c r="AP1321" i="15"/>
  <c r="AP1322" i="15"/>
  <c r="AP1323" i="15"/>
  <c r="AP1325" i="15"/>
  <c r="AP1326" i="15"/>
  <c r="AP1327" i="15"/>
  <c r="AP1329" i="15"/>
  <c r="AP1330" i="15"/>
  <c r="AP1331" i="15"/>
  <c r="AP1333" i="15"/>
  <c r="AP1337" i="15"/>
  <c r="AP1338" i="15"/>
  <c r="AP1339" i="15"/>
  <c r="AP1341" i="15"/>
  <c r="AP1342" i="15"/>
  <c r="AP1343" i="15"/>
  <c r="AP1345" i="15"/>
  <c r="AP1346" i="15"/>
  <c r="AP1347" i="15"/>
  <c r="AP1349" i="15"/>
  <c r="AP1350" i="15"/>
  <c r="AP1351" i="15"/>
  <c r="AP1353" i="15"/>
  <c r="AP1354" i="15"/>
  <c r="AP1355" i="15"/>
  <c r="AP1357" i="15"/>
  <c r="AP1361" i="15"/>
  <c r="AP1362" i="15"/>
  <c r="AP1363" i="15"/>
  <c r="AP1365" i="15"/>
  <c r="AP1366" i="15"/>
  <c r="AP1367" i="15"/>
  <c r="AP1369" i="15"/>
  <c r="AP1370" i="15"/>
  <c r="AP1371" i="15"/>
  <c r="AP1373" i="15"/>
  <c r="AP1374" i="15"/>
  <c r="AP1375" i="15"/>
  <c r="AP1377" i="15"/>
  <c r="AP1378" i="15"/>
  <c r="AP1379" i="15"/>
  <c r="AP1381" i="15"/>
  <c r="AP1405" i="15"/>
  <c r="AP1431" i="15"/>
  <c r="AP1438" i="15"/>
  <c r="AP1439" i="15"/>
  <c r="AP1440" i="15"/>
  <c r="AP1442" i="15"/>
  <c r="AP1443" i="15"/>
  <c r="AP1444" i="15"/>
  <c r="AP1446" i="15"/>
  <c r="AP1447" i="15"/>
  <c r="AP1448" i="15"/>
  <c r="AP1450" i="15"/>
  <c r="AP1451" i="15"/>
  <c r="AP1452" i="15"/>
  <c r="AP1454" i="15"/>
  <c r="AP1455" i="15"/>
  <c r="AP1456" i="15"/>
  <c r="AP1458" i="15"/>
  <c r="AP1465" i="15"/>
  <c r="AP1466" i="15"/>
  <c r="AP1467" i="15"/>
  <c r="AP1469" i="15"/>
  <c r="AP1470" i="15"/>
  <c r="AP1471" i="15"/>
  <c r="AP1473" i="15"/>
  <c r="AP1474" i="15"/>
  <c r="AP1475" i="15"/>
  <c r="AP1477" i="15"/>
  <c r="AP1478" i="15"/>
  <c r="AP1479" i="15"/>
  <c r="AP1481" i="15"/>
  <c r="AP1482" i="15"/>
  <c r="AP1483" i="15"/>
  <c r="AP1485" i="15"/>
  <c r="AP1489" i="15"/>
  <c r="AP1490" i="15"/>
  <c r="AP1491" i="15"/>
  <c r="AP1493" i="15"/>
  <c r="AP1494" i="15"/>
  <c r="AP1495" i="15"/>
  <c r="AP1497" i="15"/>
  <c r="AP1498" i="15"/>
  <c r="AP1499" i="15"/>
  <c r="AP1501" i="15"/>
  <c r="AP1502" i="15"/>
  <c r="AP1503" i="15"/>
  <c r="AP1505" i="15"/>
  <c r="AP1506" i="15"/>
  <c r="AP1507" i="15"/>
  <c r="AP1509" i="15"/>
  <c r="AP1513" i="15"/>
  <c r="AP1514" i="15"/>
  <c r="AP1515" i="15"/>
  <c r="AP1517" i="15"/>
  <c r="AP1518" i="15"/>
  <c r="AP1519" i="15"/>
  <c r="AP1521" i="15"/>
  <c r="AP1522" i="15"/>
  <c r="AP1523" i="15"/>
  <c r="AP1525" i="15"/>
  <c r="AP1526" i="15"/>
  <c r="AP1527" i="15"/>
  <c r="AP1529" i="15"/>
  <c r="AP1530" i="15"/>
  <c r="AP1531" i="15"/>
  <c r="AP1533" i="15"/>
  <c r="AP1538" i="15"/>
  <c r="AP1539" i="15"/>
  <c r="AP1540" i="15"/>
  <c r="AP1541" i="15"/>
  <c r="AP1542" i="15"/>
  <c r="AP1544" i="15"/>
  <c r="AP1545" i="15"/>
  <c r="AP1546" i="15"/>
  <c r="AP1547" i="15"/>
  <c r="AP1551" i="15"/>
  <c r="AP1552" i="15"/>
  <c r="AP1553" i="15"/>
  <c r="AP1554" i="15"/>
  <c r="AQ135" i="15"/>
  <c r="AQ183" i="15"/>
  <c r="AQ260" i="15"/>
  <c r="AQ261" i="15"/>
  <c r="AQ262" i="15"/>
  <c r="AQ264" i="15"/>
  <c r="AQ265" i="15"/>
  <c r="AQ266" i="15"/>
  <c r="AQ268" i="15"/>
  <c r="AQ269" i="15"/>
  <c r="AQ270" i="15"/>
  <c r="AQ272" i="15"/>
  <c r="AQ273" i="15"/>
  <c r="AQ274" i="15"/>
  <c r="AQ276" i="15"/>
  <c r="AQ277" i="15"/>
  <c r="AQ278" i="15"/>
  <c r="AQ280" i="15"/>
  <c r="AQ284" i="15"/>
  <c r="AQ285" i="15"/>
  <c r="AQ286" i="15"/>
  <c r="AQ288" i="15"/>
  <c r="AQ289" i="15"/>
  <c r="AQ290" i="15"/>
  <c r="AQ292" i="15"/>
  <c r="AQ293" i="15"/>
  <c r="AQ294" i="15"/>
  <c r="AQ296" i="15"/>
  <c r="AQ297" i="15"/>
  <c r="AQ298" i="15"/>
  <c r="AQ300" i="15"/>
  <c r="AQ301" i="15"/>
  <c r="AQ302" i="15"/>
  <c r="AQ304" i="15"/>
  <c r="AQ10" i="15"/>
  <c r="AQ14" i="15"/>
  <c r="AQ15" i="15"/>
  <c r="AQ39" i="15"/>
  <c r="AQ43" i="15"/>
  <c r="AQ44" i="15"/>
  <c r="AQ45" i="15"/>
  <c r="AQ47" i="15"/>
  <c r="AQ48" i="15"/>
  <c r="AQ49" i="15"/>
  <c r="AQ51" i="15"/>
  <c r="AQ52" i="15"/>
  <c r="AQ53" i="15"/>
  <c r="AQ55" i="15"/>
  <c r="AQ56" i="15"/>
  <c r="AQ57" i="15"/>
  <c r="AQ59" i="15"/>
  <c r="AQ60" i="15"/>
  <c r="AQ61" i="15"/>
  <c r="AQ63" i="15"/>
  <c r="AQ87" i="15"/>
  <c r="AQ111" i="15"/>
  <c r="AQ159" i="15"/>
  <c r="AQ187" i="15"/>
  <c r="AQ188" i="15"/>
  <c r="AQ189" i="15"/>
  <c r="AQ191" i="15"/>
  <c r="AQ192" i="15"/>
  <c r="AQ193" i="15"/>
  <c r="AQ195" i="15"/>
  <c r="AQ196" i="15"/>
  <c r="AQ197" i="15"/>
  <c r="AQ199" i="15"/>
  <c r="AQ200" i="15"/>
  <c r="AQ201" i="15"/>
  <c r="AQ203" i="15"/>
  <c r="AQ204" i="15"/>
  <c r="AQ205" i="15"/>
  <c r="AQ207" i="15"/>
  <c r="AQ211" i="15"/>
  <c r="AQ212" i="15"/>
  <c r="AQ213" i="15"/>
  <c r="AQ215" i="15"/>
  <c r="AQ216" i="15"/>
  <c r="AQ217" i="15"/>
  <c r="AQ219" i="15"/>
  <c r="AQ220" i="15"/>
  <c r="AQ221" i="15"/>
  <c r="AQ223" i="15"/>
  <c r="AQ224" i="15"/>
  <c r="AQ225" i="15"/>
  <c r="AQ227" i="15"/>
  <c r="AQ228" i="15"/>
  <c r="AQ229" i="15"/>
  <c r="AQ231" i="15"/>
  <c r="AQ255" i="15"/>
  <c r="AQ308" i="15"/>
  <c r="AQ309" i="15"/>
  <c r="AQ310" i="15"/>
  <c r="AQ312" i="15"/>
  <c r="AQ313" i="15"/>
  <c r="AQ314" i="15"/>
  <c r="AQ316" i="15"/>
  <c r="AQ317" i="15"/>
  <c r="AQ318" i="15"/>
  <c r="AQ320" i="15"/>
  <c r="AQ321" i="15"/>
  <c r="AQ322" i="15"/>
  <c r="AQ324" i="15"/>
  <c r="AQ325" i="15"/>
  <c r="AQ326" i="15"/>
  <c r="AQ328" i="15"/>
  <c r="AQ332" i="15"/>
  <c r="AQ333" i="15"/>
  <c r="AQ334" i="15"/>
  <c r="AQ336" i="15"/>
  <c r="AQ337" i="15"/>
  <c r="AQ338" i="15"/>
  <c r="AQ340" i="15"/>
  <c r="AQ341" i="15"/>
  <c r="AQ342" i="15"/>
  <c r="AQ344" i="15"/>
  <c r="AQ345" i="15"/>
  <c r="AQ346" i="15"/>
  <c r="AQ348" i="15"/>
  <c r="AQ349" i="15"/>
  <c r="AQ350" i="15"/>
  <c r="AQ352" i="15"/>
  <c r="AQ376" i="15"/>
  <c r="AQ380" i="15"/>
  <c r="AQ381" i="15"/>
  <c r="AQ382" i="15"/>
  <c r="AQ384" i="15"/>
  <c r="AQ385" i="15"/>
  <c r="AQ386" i="15"/>
  <c r="AQ388" i="15"/>
  <c r="AQ389" i="15"/>
  <c r="AQ390" i="15"/>
  <c r="AQ392" i="15"/>
  <c r="AQ393" i="15"/>
  <c r="AQ394" i="15"/>
  <c r="AQ396" i="15"/>
  <c r="AQ397" i="15"/>
  <c r="AQ398" i="15"/>
  <c r="AQ400" i="15"/>
  <c r="AQ424" i="15"/>
  <c r="AQ428" i="15"/>
  <c r="AQ429" i="15"/>
  <c r="AQ430" i="15"/>
  <c r="AQ432" i="15"/>
  <c r="AQ433" i="15"/>
  <c r="AQ434" i="15"/>
  <c r="AQ436" i="15"/>
  <c r="AQ437" i="15"/>
  <c r="AQ438" i="15"/>
  <c r="AQ440" i="15"/>
  <c r="AQ441" i="15"/>
  <c r="AQ442" i="15"/>
  <c r="AQ444" i="15"/>
  <c r="AQ445" i="15"/>
  <c r="AQ446" i="15"/>
  <c r="AQ448" i="15"/>
  <c r="AQ472" i="15"/>
  <c r="AQ476" i="15"/>
  <c r="AQ477" i="15"/>
  <c r="AQ478" i="15"/>
  <c r="AQ480" i="15"/>
  <c r="AQ481" i="15"/>
  <c r="AQ482" i="15"/>
  <c r="AQ484" i="15"/>
  <c r="AQ485" i="15"/>
  <c r="AQ486" i="15"/>
  <c r="AQ488" i="15"/>
  <c r="AQ489" i="15"/>
  <c r="AQ490" i="15"/>
  <c r="AQ492" i="15"/>
  <c r="AQ493" i="15"/>
  <c r="AQ494" i="15"/>
  <c r="AQ496" i="15"/>
  <c r="AQ520" i="15"/>
  <c r="AQ524" i="15"/>
  <c r="AQ525" i="15"/>
  <c r="AQ526" i="15"/>
  <c r="AQ528" i="15"/>
  <c r="AQ529" i="15"/>
  <c r="AQ530" i="15"/>
  <c r="AQ532" i="15"/>
  <c r="AQ533" i="15"/>
  <c r="AQ534" i="15"/>
  <c r="AQ536" i="15"/>
  <c r="AQ537" i="15"/>
  <c r="AQ538" i="15"/>
  <c r="AQ540" i="15"/>
  <c r="AQ541" i="15"/>
  <c r="AQ542" i="15"/>
  <c r="AQ544" i="15"/>
  <c r="AQ568" i="15"/>
  <c r="AQ573" i="15"/>
  <c r="AQ574" i="15"/>
  <c r="AQ575" i="15"/>
  <c r="AQ577" i="15"/>
  <c r="AQ578" i="15"/>
  <c r="AQ579" i="15"/>
  <c r="AQ581" i="15"/>
  <c r="AQ582" i="15"/>
  <c r="AQ583" i="15"/>
  <c r="AQ585" i="15"/>
  <c r="AQ586" i="15"/>
  <c r="AQ587" i="15"/>
  <c r="AQ589" i="15"/>
  <c r="AQ590" i="15"/>
  <c r="AQ591" i="15"/>
  <c r="AQ593" i="15"/>
  <c r="AQ597" i="15"/>
  <c r="AQ598" i="15"/>
  <c r="AQ599" i="15"/>
  <c r="AQ601" i="15"/>
  <c r="AQ602" i="15"/>
  <c r="AQ603" i="15"/>
  <c r="AQ605" i="15"/>
  <c r="AQ606" i="15"/>
  <c r="AQ607" i="15"/>
  <c r="AQ609" i="15"/>
  <c r="AQ610" i="15"/>
  <c r="AQ611" i="15"/>
  <c r="AQ613" i="15"/>
  <c r="AQ614" i="15"/>
  <c r="AQ615" i="15"/>
  <c r="AQ617" i="15"/>
  <c r="AQ621" i="15"/>
  <c r="AQ622" i="15"/>
  <c r="AQ623" i="15"/>
  <c r="AQ625" i="15"/>
  <c r="AQ626" i="15"/>
  <c r="AQ627" i="15"/>
  <c r="AQ629" i="15"/>
  <c r="AQ630" i="15"/>
  <c r="AQ631" i="15"/>
  <c r="AQ633" i="15"/>
  <c r="AQ634" i="15"/>
  <c r="AQ635" i="15"/>
  <c r="AQ637" i="15"/>
  <c r="AQ638" i="15"/>
  <c r="AQ639" i="15"/>
  <c r="AQ641" i="15"/>
  <c r="AQ645" i="15"/>
  <c r="AQ646" i="15"/>
  <c r="AQ647" i="15"/>
  <c r="AQ649" i="15"/>
  <c r="AQ650" i="15"/>
  <c r="AQ651" i="15"/>
  <c r="AQ653" i="15"/>
  <c r="AQ654" i="15"/>
  <c r="AQ655" i="15"/>
  <c r="AQ657" i="15"/>
  <c r="AQ658" i="15"/>
  <c r="AQ659" i="15"/>
  <c r="AQ661" i="15"/>
  <c r="AQ662" i="15"/>
  <c r="AQ663" i="15"/>
  <c r="AQ665" i="15"/>
  <c r="AQ669" i="15"/>
  <c r="AQ670" i="15"/>
  <c r="AQ671" i="15"/>
  <c r="AQ673" i="15"/>
  <c r="AQ674" i="15"/>
  <c r="AQ675" i="15"/>
  <c r="AQ677" i="15"/>
  <c r="AQ678" i="15"/>
  <c r="AQ679" i="15"/>
  <c r="AQ681" i="15"/>
  <c r="AQ682" i="15"/>
  <c r="AQ683" i="15"/>
  <c r="AQ685" i="15"/>
  <c r="AQ686" i="15"/>
  <c r="AQ687" i="15"/>
  <c r="AQ689" i="15"/>
  <c r="AQ693" i="15"/>
  <c r="AQ694" i="15"/>
  <c r="AQ695" i="15"/>
  <c r="AQ697" i="15"/>
  <c r="AQ698" i="15"/>
  <c r="AQ699" i="15"/>
  <c r="AQ701" i="15"/>
  <c r="AQ702" i="15"/>
  <c r="AQ703" i="15"/>
  <c r="AQ705" i="15"/>
  <c r="AQ706" i="15"/>
  <c r="AQ707" i="15"/>
  <c r="AQ709" i="15"/>
  <c r="AQ710" i="15"/>
  <c r="AQ711" i="15"/>
  <c r="AQ713" i="15"/>
  <c r="AQ717" i="15"/>
  <c r="AQ718" i="15"/>
  <c r="AQ719" i="15"/>
  <c r="AQ721" i="15"/>
  <c r="AQ722" i="15"/>
  <c r="AQ723" i="15"/>
  <c r="AQ725" i="15"/>
  <c r="AQ726" i="15"/>
  <c r="AQ727" i="15"/>
  <c r="AQ729" i="15"/>
  <c r="AQ730" i="15"/>
  <c r="AQ731" i="15"/>
  <c r="AQ733" i="15"/>
  <c r="AQ734" i="15"/>
  <c r="AQ735" i="15"/>
  <c r="AQ737" i="15"/>
  <c r="AQ801" i="15"/>
  <c r="AQ825" i="15"/>
  <c r="AQ849" i="15"/>
  <c r="AQ853" i="15"/>
  <c r="AQ854" i="15"/>
  <c r="AQ855" i="15"/>
  <c r="AQ856" i="15"/>
  <c r="AQ857" i="15"/>
  <c r="AQ858" i="15"/>
  <c r="AQ860" i="15"/>
  <c r="AQ861" i="15"/>
  <c r="AQ885" i="15"/>
  <c r="AQ912" i="15"/>
  <c r="AQ919" i="15"/>
  <c r="AQ920" i="15"/>
  <c r="AQ921" i="15"/>
  <c r="AQ923" i="15"/>
  <c r="AQ924" i="15"/>
  <c r="AQ925" i="15"/>
  <c r="AQ927" i="15"/>
  <c r="AQ928" i="15"/>
  <c r="AQ929" i="15"/>
  <c r="AQ931" i="15"/>
  <c r="AQ932" i="15"/>
  <c r="AQ933" i="15"/>
  <c r="AQ935" i="15"/>
  <c r="AQ936" i="15"/>
  <c r="AQ937" i="15"/>
  <c r="AQ939" i="15"/>
  <c r="AQ943" i="15"/>
  <c r="AQ944" i="15"/>
  <c r="AQ945" i="15"/>
  <c r="AQ947" i="15"/>
  <c r="AQ948" i="15"/>
  <c r="AQ949" i="15"/>
  <c r="AQ951" i="15"/>
  <c r="AQ952" i="15"/>
  <c r="AQ953" i="15"/>
  <c r="AQ955" i="15"/>
  <c r="AQ956" i="15"/>
  <c r="AQ957" i="15"/>
  <c r="AQ959" i="15"/>
  <c r="AQ960" i="15"/>
  <c r="AQ961" i="15"/>
  <c r="AQ963" i="15"/>
  <c r="AQ987" i="15"/>
  <c r="AQ991" i="15"/>
  <c r="AQ992" i="15"/>
  <c r="AQ993" i="15"/>
  <c r="AQ995" i="15"/>
  <c r="AQ996" i="15"/>
  <c r="AQ997" i="15"/>
  <c r="AQ999" i="15"/>
  <c r="AQ1000" i="15"/>
  <c r="AQ1001" i="15"/>
  <c r="AQ1003" i="15"/>
  <c r="AQ1004" i="15"/>
  <c r="AQ1005" i="15"/>
  <c r="AQ1007" i="15"/>
  <c r="AQ1008" i="15"/>
  <c r="AQ1009" i="15"/>
  <c r="AQ1011" i="15"/>
  <c r="AQ1035" i="15"/>
  <c r="AQ1039" i="15"/>
  <c r="AQ1040" i="15"/>
  <c r="AQ1041" i="15"/>
  <c r="AQ1043" i="15"/>
  <c r="AQ1044" i="15"/>
  <c r="AQ1045" i="15"/>
  <c r="AQ1047" i="15"/>
  <c r="AQ1048" i="15"/>
  <c r="AQ1049" i="15"/>
  <c r="AQ1051" i="15"/>
  <c r="AQ1052" i="15"/>
  <c r="AQ1053" i="15"/>
  <c r="AQ1055" i="15"/>
  <c r="AQ1056" i="15"/>
  <c r="AQ1057" i="15"/>
  <c r="AQ1059" i="15"/>
  <c r="AQ1083" i="15"/>
  <c r="AQ1087" i="15"/>
  <c r="AQ1088" i="15"/>
  <c r="AQ1089" i="15"/>
  <c r="AQ1091" i="15"/>
  <c r="AQ1092" i="15"/>
  <c r="AQ1093" i="15"/>
  <c r="AQ1095" i="15"/>
  <c r="AQ1096" i="15"/>
  <c r="AQ1097" i="15"/>
  <c r="AQ1099" i="15"/>
  <c r="AQ1100" i="15"/>
  <c r="AQ1101" i="15"/>
  <c r="AQ1103" i="15"/>
  <c r="AQ1104" i="15"/>
  <c r="AQ1105" i="15"/>
  <c r="AQ1107" i="15"/>
  <c r="AQ1131" i="15"/>
  <c r="AQ1135" i="15"/>
  <c r="AQ1136" i="15"/>
  <c r="AQ1137" i="15"/>
  <c r="AQ1139" i="15"/>
  <c r="AQ1140" i="15"/>
  <c r="AQ1141" i="15"/>
  <c r="AQ1143" i="15"/>
  <c r="AQ1144" i="15"/>
  <c r="AQ1145" i="15"/>
  <c r="AQ1147" i="15"/>
  <c r="AQ1148" i="15"/>
  <c r="AQ1149" i="15"/>
  <c r="AQ1151" i="15"/>
  <c r="AQ1152" i="15"/>
  <c r="AQ1153" i="15"/>
  <c r="AQ1155" i="15"/>
  <c r="AQ1179" i="15"/>
  <c r="AQ1183" i="15"/>
  <c r="AQ1184" i="15"/>
  <c r="AQ1185" i="15"/>
  <c r="AQ1187" i="15"/>
  <c r="AQ1188" i="15"/>
  <c r="AQ1189" i="15"/>
  <c r="AQ1191" i="15"/>
  <c r="AQ1192" i="15"/>
  <c r="AQ1193" i="15"/>
  <c r="AQ1195" i="15"/>
  <c r="AQ1196" i="15"/>
  <c r="AQ1197" i="15"/>
  <c r="AQ1199" i="15"/>
  <c r="AQ1200" i="15"/>
  <c r="AQ1201" i="15"/>
  <c r="AQ1203" i="15"/>
  <c r="AQ1227" i="15"/>
  <c r="AQ1231" i="15"/>
  <c r="AQ1232" i="15"/>
  <c r="AQ1233" i="15"/>
  <c r="AQ1234" i="15"/>
  <c r="AQ1236" i="15"/>
  <c r="AQ1237" i="15"/>
  <c r="AQ1261" i="15"/>
  <c r="AQ1285" i="15"/>
  <c r="AQ1289" i="15"/>
  <c r="AQ1290" i="15"/>
  <c r="AQ1291" i="15"/>
  <c r="AQ1293" i="15"/>
  <c r="AQ1294" i="15"/>
  <c r="AQ1295" i="15"/>
  <c r="AQ1297" i="15"/>
  <c r="AQ1298" i="15"/>
  <c r="AQ1299" i="15"/>
  <c r="AQ1301" i="15"/>
  <c r="AQ1302" i="15"/>
  <c r="AQ1303" i="15"/>
  <c r="AQ1305" i="15"/>
  <c r="AQ1306" i="15"/>
  <c r="AQ1307" i="15"/>
  <c r="AQ1309" i="15"/>
  <c r="AQ1313" i="15"/>
  <c r="AQ1314" i="15"/>
  <c r="AQ1315" i="15"/>
  <c r="AQ1317" i="15"/>
  <c r="AQ1318" i="15"/>
  <c r="AQ1319" i="15"/>
  <c r="AQ1321" i="15"/>
  <c r="AQ1322" i="15"/>
  <c r="AQ1323" i="15"/>
  <c r="AQ1325" i="15"/>
  <c r="AQ1326" i="15"/>
  <c r="AQ1327" i="15"/>
  <c r="AQ1329" i="15"/>
  <c r="AQ1330" i="15"/>
  <c r="AQ1331" i="15"/>
  <c r="AQ1333" i="15"/>
  <c r="AQ1337" i="15"/>
  <c r="AQ1338" i="15"/>
  <c r="AQ1339" i="15"/>
  <c r="AQ1341" i="15"/>
  <c r="AQ1342" i="15"/>
  <c r="AQ1343" i="15"/>
  <c r="AQ1345" i="15"/>
  <c r="AQ1346" i="15"/>
  <c r="AQ1347" i="15"/>
  <c r="AQ1349" i="15"/>
  <c r="AQ1350" i="15"/>
  <c r="AQ1351" i="15"/>
  <c r="AQ1353" i="15"/>
  <c r="AQ1354" i="15"/>
  <c r="AQ1355" i="15"/>
  <c r="AQ1357" i="15"/>
  <c r="AQ1361" i="15"/>
  <c r="AQ1362" i="15"/>
  <c r="AQ1363" i="15"/>
  <c r="AQ1365" i="15"/>
  <c r="AQ1366" i="15"/>
  <c r="AQ1367" i="15"/>
  <c r="AQ1369" i="15"/>
  <c r="AQ1370" i="15"/>
  <c r="AQ1371" i="15"/>
  <c r="AQ1373" i="15"/>
  <c r="AQ1374" i="15"/>
  <c r="AQ1375" i="15"/>
  <c r="AQ1377" i="15"/>
  <c r="AQ1378" i="15"/>
  <c r="AQ1379" i="15"/>
  <c r="AQ1381" i="15"/>
  <c r="AQ1405" i="15"/>
  <c r="AQ1431" i="15"/>
  <c r="AQ1438" i="15"/>
  <c r="AQ1439" i="15"/>
  <c r="AQ1440" i="15"/>
  <c r="AQ1442" i="15"/>
  <c r="AQ1443" i="15"/>
  <c r="AQ1444" i="15"/>
  <c r="AQ1446" i="15"/>
  <c r="AQ1447" i="15"/>
  <c r="AQ1448" i="15"/>
  <c r="AQ1450" i="15"/>
  <c r="AQ1451" i="15"/>
  <c r="AQ1452" i="15"/>
  <c r="AQ1454" i="15"/>
  <c r="AQ1455" i="15"/>
  <c r="AQ1456" i="15"/>
  <c r="AQ1458" i="15"/>
  <c r="AQ1465" i="15"/>
  <c r="AQ1466" i="15"/>
  <c r="AQ1467" i="15"/>
  <c r="AQ1469" i="15"/>
  <c r="AQ1470" i="15"/>
  <c r="AQ1471" i="15"/>
  <c r="AQ1473" i="15"/>
  <c r="AQ1474" i="15"/>
  <c r="AQ1475" i="15"/>
  <c r="AQ1477" i="15"/>
  <c r="AQ1478" i="15"/>
  <c r="AQ1479" i="15"/>
  <c r="AQ1481" i="15"/>
  <c r="AQ1482" i="15"/>
  <c r="AQ1483" i="15"/>
  <c r="AQ1485" i="15"/>
  <c r="AQ1489" i="15"/>
  <c r="AQ1490" i="15"/>
  <c r="AQ1491" i="15"/>
  <c r="AQ1493" i="15"/>
  <c r="AQ1494" i="15"/>
  <c r="AQ1495" i="15"/>
  <c r="AQ1497" i="15"/>
  <c r="AQ1498" i="15"/>
  <c r="AQ1499" i="15"/>
  <c r="AQ1501" i="15"/>
  <c r="AQ1502" i="15"/>
  <c r="AQ1503" i="15"/>
  <c r="AQ1505" i="15"/>
  <c r="AQ1506" i="15"/>
  <c r="AQ1507" i="15"/>
  <c r="AQ1509" i="15"/>
  <c r="AQ1513" i="15"/>
  <c r="AQ1514" i="15"/>
  <c r="AQ1515" i="15"/>
  <c r="AQ1517" i="15"/>
  <c r="AQ1518" i="15"/>
  <c r="AQ1519" i="15"/>
  <c r="AQ1521" i="15"/>
  <c r="AQ1522" i="15"/>
  <c r="AQ1523" i="15"/>
  <c r="AQ1525" i="15"/>
  <c r="AQ1526" i="15"/>
  <c r="AQ1527" i="15"/>
  <c r="AQ1529" i="15"/>
  <c r="AQ1530" i="15"/>
  <c r="AQ1531" i="15"/>
  <c r="AQ1533" i="15"/>
  <c r="AQ1538" i="15"/>
  <c r="AQ1539" i="15"/>
  <c r="AQ1540" i="15"/>
  <c r="AQ1541" i="15"/>
  <c r="AQ1542" i="15"/>
  <c r="AQ1544" i="15"/>
  <c r="AQ1545" i="15"/>
  <c r="AQ1546" i="15"/>
  <c r="AQ1547" i="15"/>
  <c r="AQ1551" i="15"/>
  <c r="AQ1552" i="15"/>
  <c r="AQ1553" i="15"/>
  <c r="AQ1554" i="15"/>
  <c r="AR135" i="15"/>
  <c r="AR183" i="15"/>
  <c r="AR260" i="15"/>
  <c r="AR261" i="15"/>
  <c r="AR262" i="15"/>
  <c r="AR264" i="15"/>
  <c r="AR265" i="15"/>
  <c r="AR266" i="15"/>
  <c r="AR268" i="15"/>
  <c r="AR269" i="15"/>
  <c r="AR270" i="15"/>
  <c r="AR272" i="15"/>
  <c r="AR273" i="15"/>
  <c r="AR274" i="15"/>
  <c r="AR276" i="15"/>
  <c r="AR277" i="15"/>
  <c r="AR278" i="15"/>
  <c r="AR280" i="15"/>
  <c r="AR284" i="15"/>
  <c r="AR285" i="15"/>
  <c r="AR286" i="15"/>
  <c r="AR288" i="15"/>
  <c r="AR289" i="15"/>
  <c r="AR290" i="15"/>
  <c r="AR292" i="15"/>
  <c r="AR293" i="15"/>
  <c r="AR294" i="15"/>
  <c r="AR296" i="15"/>
  <c r="AR297" i="15"/>
  <c r="AR298" i="15"/>
  <c r="AR300" i="15"/>
  <c r="AR301" i="15"/>
  <c r="AR302" i="15"/>
  <c r="AR304" i="15"/>
  <c r="AR10" i="15"/>
  <c r="AR14" i="15"/>
  <c r="AR15" i="15"/>
  <c r="AR39" i="15"/>
  <c r="AR43" i="15"/>
  <c r="AR44" i="15"/>
  <c r="AR45" i="15"/>
  <c r="AR47" i="15"/>
  <c r="AR48" i="15"/>
  <c r="AR49" i="15"/>
  <c r="AR51" i="15"/>
  <c r="AR52" i="15"/>
  <c r="AR53" i="15"/>
  <c r="AR55" i="15"/>
  <c r="AR56" i="15"/>
  <c r="AR57" i="15"/>
  <c r="AR59" i="15"/>
  <c r="AR60" i="15"/>
  <c r="AR61" i="15"/>
  <c r="AR63" i="15"/>
  <c r="AR87" i="15"/>
  <c r="AR111" i="15"/>
  <c r="AR159" i="15"/>
  <c r="AR187" i="15"/>
  <c r="AR188" i="15"/>
  <c r="AR189" i="15"/>
  <c r="AR191" i="15"/>
  <c r="AR192" i="15"/>
  <c r="AR193" i="15"/>
  <c r="AR195" i="15"/>
  <c r="AR196" i="15"/>
  <c r="AR197" i="15"/>
  <c r="AR199" i="15"/>
  <c r="AR200" i="15"/>
  <c r="AR201" i="15"/>
  <c r="AR203" i="15"/>
  <c r="AR204" i="15"/>
  <c r="AR205" i="15"/>
  <c r="AR207" i="15"/>
  <c r="AR211" i="15"/>
  <c r="AR212" i="15"/>
  <c r="AR213" i="15"/>
  <c r="AR215" i="15"/>
  <c r="AR216" i="15"/>
  <c r="AR217" i="15"/>
  <c r="AR219" i="15"/>
  <c r="AR220" i="15"/>
  <c r="AR221" i="15"/>
  <c r="AR223" i="15"/>
  <c r="AR224" i="15"/>
  <c r="AR225" i="15"/>
  <c r="AR227" i="15"/>
  <c r="AR228" i="15"/>
  <c r="AR229" i="15"/>
  <c r="AR231" i="15"/>
  <c r="AR255" i="15"/>
  <c r="AR308" i="15"/>
  <c r="AR309" i="15"/>
  <c r="AR310" i="15"/>
  <c r="AR312" i="15"/>
  <c r="AR313" i="15"/>
  <c r="AR314" i="15"/>
  <c r="AR316" i="15"/>
  <c r="AR317" i="15"/>
  <c r="AR318" i="15"/>
  <c r="AR320" i="15"/>
  <c r="AR321" i="15"/>
  <c r="AR322" i="15"/>
  <c r="AR324" i="15"/>
  <c r="AR325" i="15"/>
  <c r="AR326" i="15"/>
  <c r="AR328" i="15"/>
  <c r="AR332" i="15"/>
  <c r="AR333" i="15"/>
  <c r="AR334" i="15"/>
  <c r="AR336" i="15"/>
  <c r="AR337" i="15"/>
  <c r="AR338" i="15"/>
  <c r="AR340" i="15"/>
  <c r="AR341" i="15"/>
  <c r="AR342" i="15"/>
  <c r="AR344" i="15"/>
  <c r="AR345" i="15"/>
  <c r="AR346" i="15"/>
  <c r="AR348" i="15"/>
  <c r="AR349" i="15"/>
  <c r="AR350" i="15"/>
  <c r="AR352" i="15"/>
  <c r="AR376" i="15"/>
  <c r="AR380" i="15"/>
  <c r="AR381" i="15"/>
  <c r="AR382" i="15"/>
  <c r="AR384" i="15"/>
  <c r="AR385" i="15"/>
  <c r="AR386" i="15"/>
  <c r="AR388" i="15"/>
  <c r="AR389" i="15"/>
  <c r="AR390" i="15"/>
  <c r="AR392" i="15"/>
  <c r="AR393" i="15"/>
  <c r="AR394" i="15"/>
  <c r="AR396" i="15"/>
  <c r="AR397" i="15"/>
  <c r="AR398" i="15"/>
  <c r="AR400" i="15"/>
  <c r="AR424" i="15"/>
  <c r="AR428" i="15"/>
  <c r="AR429" i="15"/>
  <c r="AR430" i="15"/>
  <c r="AR432" i="15"/>
  <c r="AR433" i="15"/>
  <c r="AR434" i="15"/>
  <c r="AR436" i="15"/>
  <c r="AR437" i="15"/>
  <c r="AR438" i="15"/>
  <c r="AR440" i="15"/>
  <c r="AR441" i="15"/>
  <c r="AR442" i="15"/>
  <c r="AR444" i="15"/>
  <c r="AR445" i="15"/>
  <c r="AR446" i="15"/>
  <c r="AR448" i="15"/>
  <c r="AR472" i="15"/>
  <c r="AR476" i="15"/>
  <c r="AR477" i="15"/>
  <c r="AR478" i="15"/>
  <c r="AR480" i="15"/>
  <c r="AR481" i="15"/>
  <c r="AR482" i="15"/>
  <c r="AR484" i="15"/>
  <c r="AR485" i="15"/>
  <c r="AR486" i="15"/>
  <c r="AR488" i="15"/>
  <c r="AR489" i="15"/>
  <c r="AR490" i="15"/>
  <c r="AR492" i="15"/>
  <c r="AR493" i="15"/>
  <c r="AR494" i="15"/>
  <c r="AR496" i="15"/>
  <c r="AR520" i="15"/>
  <c r="AR524" i="15"/>
  <c r="AR525" i="15"/>
  <c r="AR526" i="15"/>
  <c r="AR528" i="15"/>
  <c r="AR529" i="15"/>
  <c r="AR530" i="15"/>
  <c r="AR532" i="15"/>
  <c r="AR533" i="15"/>
  <c r="AR534" i="15"/>
  <c r="AR536" i="15"/>
  <c r="AR537" i="15"/>
  <c r="AR538" i="15"/>
  <c r="AR540" i="15"/>
  <c r="AR541" i="15"/>
  <c r="AR542" i="15"/>
  <c r="AR544" i="15"/>
  <c r="AR568" i="15"/>
  <c r="AR573" i="15"/>
  <c r="AR574" i="15"/>
  <c r="AR575" i="15"/>
  <c r="AR577" i="15"/>
  <c r="AR578" i="15"/>
  <c r="AR579" i="15"/>
  <c r="AR581" i="15"/>
  <c r="AR582" i="15"/>
  <c r="AR583" i="15"/>
  <c r="AR585" i="15"/>
  <c r="AR586" i="15"/>
  <c r="AR587" i="15"/>
  <c r="AR589" i="15"/>
  <c r="AR590" i="15"/>
  <c r="AR591" i="15"/>
  <c r="AR593" i="15"/>
  <c r="AR597" i="15"/>
  <c r="AR598" i="15"/>
  <c r="AR599" i="15"/>
  <c r="AR601" i="15"/>
  <c r="AR602" i="15"/>
  <c r="AR603" i="15"/>
  <c r="AR605" i="15"/>
  <c r="AR606" i="15"/>
  <c r="AR607" i="15"/>
  <c r="AR609" i="15"/>
  <c r="AR610" i="15"/>
  <c r="AR611" i="15"/>
  <c r="AR613" i="15"/>
  <c r="AR614" i="15"/>
  <c r="AR615" i="15"/>
  <c r="AR617" i="15"/>
  <c r="AR621" i="15"/>
  <c r="AR622" i="15"/>
  <c r="AR623" i="15"/>
  <c r="AR625" i="15"/>
  <c r="AR626" i="15"/>
  <c r="AR627" i="15"/>
  <c r="AR629" i="15"/>
  <c r="AR630" i="15"/>
  <c r="AR631" i="15"/>
  <c r="AR633" i="15"/>
  <c r="AR634" i="15"/>
  <c r="AR635" i="15"/>
  <c r="AR637" i="15"/>
  <c r="AR638" i="15"/>
  <c r="AR639" i="15"/>
  <c r="AR641" i="15"/>
  <c r="AR645" i="15"/>
  <c r="AR646" i="15"/>
  <c r="AR647" i="15"/>
  <c r="AR649" i="15"/>
  <c r="AR650" i="15"/>
  <c r="AR651" i="15"/>
  <c r="AR653" i="15"/>
  <c r="AR654" i="15"/>
  <c r="AR655" i="15"/>
  <c r="AR657" i="15"/>
  <c r="AR658" i="15"/>
  <c r="AR659" i="15"/>
  <c r="AR661" i="15"/>
  <c r="AR662" i="15"/>
  <c r="AR663" i="15"/>
  <c r="AR665" i="15"/>
  <c r="AR669" i="15"/>
  <c r="AR670" i="15"/>
  <c r="AR671" i="15"/>
  <c r="AR673" i="15"/>
  <c r="AR674" i="15"/>
  <c r="AR675" i="15"/>
  <c r="AR677" i="15"/>
  <c r="AR678" i="15"/>
  <c r="AR679" i="15"/>
  <c r="AR681" i="15"/>
  <c r="AR682" i="15"/>
  <c r="AR683" i="15"/>
  <c r="AR685" i="15"/>
  <c r="AR686" i="15"/>
  <c r="AR687" i="15"/>
  <c r="AR689" i="15"/>
  <c r="AR693" i="15"/>
  <c r="AR694" i="15"/>
  <c r="AR695" i="15"/>
  <c r="AR697" i="15"/>
  <c r="AR698" i="15"/>
  <c r="AR699" i="15"/>
  <c r="AR701" i="15"/>
  <c r="AR702" i="15"/>
  <c r="AR703" i="15"/>
  <c r="AR705" i="15"/>
  <c r="AR706" i="15"/>
  <c r="AR707" i="15"/>
  <c r="AR709" i="15"/>
  <c r="AR710" i="15"/>
  <c r="AR711" i="15"/>
  <c r="AR713" i="15"/>
  <c r="AR717" i="15"/>
  <c r="AR718" i="15"/>
  <c r="AR719" i="15"/>
  <c r="AR721" i="15"/>
  <c r="AR722" i="15"/>
  <c r="AR723" i="15"/>
  <c r="AR725" i="15"/>
  <c r="AR726" i="15"/>
  <c r="AR727" i="15"/>
  <c r="AR729" i="15"/>
  <c r="AR730" i="15"/>
  <c r="AR731" i="15"/>
  <c r="AR733" i="15"/>
  <c r="AR734" i="15"/>
  <c r="AR735" i="15"/>
  <c r="AR737" i="15"/>
  <c r="AR801" i="15"/>
  <c r="AR825" i="15"/>
  <c r="AR849" i="15"/>
  <c r="AR853" i="15"/>
  <c r="AR854" i="15"/>
  <c r="AR855" i="15"/>
  <c r="AR856" i="15"/>
  <c r="AR857" i="15"/>
  <c r="AR858" i="15"/>
  <c r="AR860" i="15"/>
  <c r="AR861" i="15"/>
  <c r="AR885" i="15"/>
  <c r="AR912" i="15"/>
  <c r="AR919" i="15"/>
  <c r="AR920" i="15"/>
  <c r="AR921" i="15"/>
  <c r="AR923" i="15"/>
  <c r="AR924" i="15"/>
  <c r="AR925" i="15"/>
  <c r="AR927" i="15"/>
  <c r="AR928" i="15"/>
  <c r="AR929" i="15"/>
  <c r="AR931" i="15"/>
  <c r="AR932" i="15"/>
  <c r="AR933" i="15"/>
  <c r="AR935" i="15"/>
  <c r="AR936" i="15"/>
  <c r="AR937" i="15"/>
  <c r="AR939" i="15"/>
  <c r="AR943" i="15"/>
  <c r="AR944" i="15"/>
  <c r="AR945" i="15"/>
  <c r="AR947" i="15"/>
  <c r="AR948" i="15"/>
  <c r="AR949" i="15"/>
  <c r="AR951" i="15"/>
  <c r="AR952" i="15"/>
  <c r="AR953" i="15"/>
  <c r="AR955" i="15"/>
  <c r="AR956" i="15"/>
  <c r="AR957" i="15"/>
  <c r="AR959" i="15"/>
  <c r="AR960" i="15"/>
  <c r="AR961" i="15"/>
  <c r="AR963" i="15"/>
  <c r="AR987" i="15"/>
  <c r="AR991" i="15"/>
  <c r="AR992" i="15"/>
  <c r="AR993" i="15"/>
  <c r="AR995" i="15"/>
  <c r="AR996" i="15"/>
  <c r="AR997" i="15"/>
  <c r="AR999" i="15"/>
  <c r="AR1000" i="15"/>
  <c r="AR1001" i="15"/>
  <c r="AR1003" i="15"/>
  <c r="AR1004" i="15"/>
  <c r="AR1005" i="15"/>
  <c r="AR1007" i="15"/>
  <c r="AR1008" i="15"/>
  <c r="AR1009" i="15"/>
  <c r="AR1011" i="15"/>
  <c r="AR1035" i="15"/>
  <c r="AR1039" i="15"/>
  <c r="AR1040" i="15"/>
  <c r="AR1041" i="15"/>
  <c r="AR1043" i="15"/>
  <c r="AR1044" i="15"/>
  <c r="AR1045" i="15"/>
  <c r="AR1047" i="15"/>
  <c r="AR1048" i="15"/>
  <c r="AR1049" i="15"/>
  <c r="AR1051" i="15"/>
  <c r="AR1052" i="15"/>
  <c r="AR1053" i="15"/>
  <c r="AR1055" i="15"/>
  <c r="AR1056" i="15"/>
  <c r="AR1057" i="15"/>
  <c r="AR1059" i="15"/>
  <c r="AR1083" i="15"/>
  <c r="AR1087" i="15"/>
  <c r="AR1088" i="15"/>
  <c r="AR1089" i="15"/>
  <c r="AR1091" i="15"/>
  <c r="AR1092" i="15"/>
  <c r="AR1093" i="15"/>
  <c r="AR1095" i="15"/>
  <c r="AR1096" i="15"/>
  <c r="AR1097" i="15"/>
  <c r="AR1099" i="15"/>
  <c r="AR1100" i="15"/>
  <c r="AR1101" i="15"/>
  <c r="AR1103" i="15"/>
  <c r="AR1104" i="15"/>
  <c r="AR1105" i="15"/>
  <c r="AR1107" i="15"/>
  <c r="AR1131" i="15"/>
  <c r="AR1135" i="15"/>
  <c r="AR1136" i="15"/>
  <c r="AR1137" i="15"/>
  <c r="AR1139" i="15"/>
  <c r="AR1140" i="15"/>
  <c r="AR1141" i="15"/>
  <c r="AR1143" i="15"/>
  <c r="AR1144" i="15"/>
  <c r="AR1145" i="15"/>
  <c r="AR1147" i="15"/>
  <c r="AR1148" i="15"/>
  <c r="AR1149" i="15"/>
  <c r="AR1151" i="15"/>
  <c r="AR1152" i="15"/>
  <c r="AR1153" i="15"/>
  <c r="AR1155" i="15"/>
  <c r="AR1179" i="15"/>
  <c r="AR1183" i="15"/>
  <c r="AR1184" i="15"/>
  <c r="AR1185" i="15"/>
  <c r="AR1187" i="15"/>
  <c r="AR1188" i="15"/>
  <c r="AR1189" i="15"/>
  <c r="AR1191" i="15"/>
  <c r="AR1192" i="15"/>
  <c r="AR1193" i="15"/>
  <c r="AR1195" i="15"/>
  <c r="AR1196" i="15"/>
  <c r="AR1197" i="15"/>
  <c r="AR1199" i="15"/>
  <c r="AR1200" i="15"/>
  <c r="AR1201" i="15"/>
  <c r="AR1203" i="15"/>
  <c r="AR1227" i="15"/>
  <c r="AR1231" i="15"/>
  <c r="AR1232" i="15"/>
  <c r="AR1233" i="15"/>
  <c r="AR1234" i="15"/>
  <c r="AR1236" i="15"/>
  <c r="AR1237" i="15"/>
  <c r="AR1261" i="15"/>
  <c r="AR1285" i="15"/>
  <c r="AR1289" i="15"/>
  <c r="AR1290" i="15"/>
  <c r="AR1291" i="15"/>
  <c r="AR1293" i="15"/>
  <c r="AR1294" i="15"/>
  <c r="AR1295" i="15"/>
  <c r="AR1297" i="15"/>
  <c r="AR1298" i="15"/>
  <c r="AR1299" i="15"/>
  <c r="AR1301" i="15"/>
  <c r="AR1302" i="15"/>
  <c r="AR1303" i="15"/>
  <c r="AR1305" i="15"/>
  <c r="AR1306" i="15"/>
  <c r="AR1307" i="15"/>
  <c r="AR1309" i="15"/>
  <c r="AR1313" i="15"/>
  <c r="AR1314" i="15"/>
  <c r="AR1315" i="15"/>
  <c r="AR1317" i="15"/>
  <c r="AR1318" i="15"/>
  <c r="AR1319" i="15"/>
  <c r="AR1321" i="15"/>
  <c r="AR1322" i="15"/>
  <c r="AR1323" i="15"/>
  <c r="AR1325" i="15"/>
  <c r="AR1326" i="15"/>
  <c r="AR1327" i="15"/>
  <c r="AR1329" i="15"/>
  <c r="AR1330" i="15"/>
  <c r="AR1331" i="15"/>
  <c r="AR1333" i="15"/>
  <c r="AR1337" i="15"/>
  <c r="AR1338" i="15"/>
  <c r="AR1339" i="15"/>
  <c r="AR1341" i="15"/>
  <c r="AR1342" i="15"/>
  <c r="AR1343" i="15"/>
  <c r="AR1345" i="15"/>
  <c r="AR1346" i="15"/>
  <c r="AR1347" i="15"/>
  <c r="AR1349" i="15"/>
  <c r="AR1350" i="15"/>
  <c r="AR1351" i="15"/>
  <c r="AR1353" i="15"/>
  <c r="AR1354" i="15"/>
  <c r="AR1355" i="15"/>
  <c r="AR1357" i="15"/>
  <c r="AR1361" i="15"/>
  <c r="AR1362" i="15"/>
  <c r="AR1363" i="15"/>
  <c r="AR1365" i="15"/>
  <c r="AR1366" i="15"/>
  <c r="AR1367" i="15"/>
  <c r="AR1369" i="15"/>
  <c r="AR1370" i="15"/>
  <c r="AR1371" i="15"/>
  <c r="AR1373" i="15"/>
  <c r="AR1374" i="15"/>
  <c r="AR1375" i="15"/>
  <c r="AR1377" i="15"/>
  <c r="AR1378" i="15"/>
  <c r="AR1379" i="15"/>
  <c r="AR1381" i="15"/>
  <c r="AR1405" i="15"/>
  <c r="AR1431" i="15"/>
  <c r="AR1438" i="15"/>
  <c r="AR1439" i="15"/>
  <c r="AR1440" i="15"/>
  <c r="AR1442" i="15"/>
  <c r="AR1443" i="15"/>
  <c r="AR1444" i="15"/>
  <c r="AR1446" i="15"/>
  <c r="AR1447" i="15"/>
  <c r="AR1448" i="15"/>
  <c r="AR1450" i="15"/>
  <c r="AR1451" i="15"/>
  <c r="AR1452" i="15"/>
  <c r="AR1454" i="15"/>
  <c r="AR1455" i="15"/>
  <c r="AR1456" i="15"/>
  <c r="AR1458" i="15"/>
  <c r="AR1465" i="15"/>
  <c r="AR1466" i="15"/>
  <c r="AR1467" i="15"/>
  <c r="AR1469" i="15"/>
  <c r="AR1470" i="15"/>
  <c r="AR1471" i="15"/>
  <c r="AR1473" i="15"/>
  <c r="AR1474" i="15"/>
  <c r="AR1475" i="15"/>
  <c r="AR1477" i="15"/>
  <c r="AR1478" i="15"/>
  <c r="AR1479" i="15"/>
  <c r="AR1481" i="15"/>
  <c r="AR1482" i="15"/>
  <c r="AR1483" i="15"/>
  <c r="AR1485" i="15"/>
  <c r="AR1489" i="15"/>
  <c r="AR1490" i="15"/>
  <c r="AR1491" i="15"/>
  <c r="AR1493" i="15"/>
  <c r="AR1494" i="15"/>
  <c r="AR1495" i="15"/>
  <c r="AR1497" i="15"/>
  <c r="AR1498" i="15"/>
  <c r="AR1499" i="15"/>
  <c r="AR1501" i="15"/>
  <c r="AR1502" i="15"/>
  <c r="AR1503" i="15"/>
  <c r="AR1505" i="15"/>
  <c r="AR1506" i="15"/>
  <c r="AR1507" i="15"/>
  <c r="AR1509" i="15"/>
  <c r="AR1513" i="15"/>
  <c r="AR1514" i="15"/>
  <c r="AR1515" i="15"/>
  <c r="AR1517" i="15"/>
  <c r="AR1518" i="15"/>
  <c r="AR1519" i="15"/>
  <c r="AR1521" i="15"/>
  <c r="AR1522" i="15"/>
  <c r="AR1523" i="15"/>
  <c r="AR1525" i="15"/>
  <c r="AR1526" i="15"/>
  <c r="AR1527" i="15"/>
  <c r="AR1529" i="15"/>
  <c r="AR1530" i="15"/>
  <c r="AR1531" i="15"/>
  <c r="AR1533" i="15"/>
  <c r="AR1538" i="15"/>
  <c r="AR1539" i="15"/>
  <c r="AR1540" i="15"/>
  <c r="AR1541" i="15"/>
  <c r="AR1542" i="15"/>
  <c r="AR1544" i="15"/>
  <c r="AR1545" i="15"/>
  <c r="AR1546" i="15"/>
  <c r="AR1547" i="15"/>
  <c r="AR1551" i="15"/>
  <c r="AR1552" i="15"/>
  <c r="AR1553" i="15"/>
  <c r="AR1554" i="15"/>
  <c r="AS135" i="15"/>
  <c r="AS183" i="15"/>
  <c r="AS260" i="15"/>
  <c r="AS261" i="15"/>
  <c r="AS262" i="15"/>
  <c r="AS264" i="15"/>
  <c r="AS265" i="15"/>
  <c r="AS266" i="15"/>
  <c r="AS268" i="15"/>
  <c r="AS269" i="15"/>
  <c r="AS270" i="15"/>
  <c r="AS272" i="15"/>
  <c r="AS273" i="15"/>
  <c r="AS274" i="15"/>
  <c r="AS276" i="15"/>
  <c r="AS277" i="15"/>
  <c r="AS278" i="15"/>
  <c r="AS280" i="15"/>
  <c r="AS284" i="15"/>
  <c r="AS285" i="15"/>
  <c r="AS286" i="15"/>
  <c r="AS288" i="15"/>
  <c r="AS289" i="15"/>
  <c r="AS290" i="15"/>
  <c r="AS292" i="15"/>
  <c r="AS293" i="15"/>
  <c r="AS294" i="15"/>
  <c r="AS296" i="15"/>
  <c r="AS297" i="15"/>
  <c r="AS298" i="15"/>
  <c r="AS300" i="15"/>
  <c r="AS301" i="15"/>
  <c r="AS302" i="15"/>
  <c r="AS304" i="15"/>
  <c r="AS10" i="15"/>
  <c r="AS14" i="15"/>
  <c r="AS15" i="15"/>
  <c r="AS39" i="15"/>
  <c r="AS43" i="15"/>
  <c r="AS44" i="15"/>
  <c r="AS45" i="15"/>
  <c r="AS47" i="15"/>
  <c r="AS48" i="15"/>
  <c r="AS49" i="15"/>
  <c r="AS51" i="15"/>
  <c r="AS52" i="15"/>
  <c r="AS53" i="15"/>
  <c r="AS55" i="15"/>
  <c r="AS56" i="15"/>
  <c r="AS57" i="15"/>
  <c r="AS59" i="15"/>
  <c r="AS60" i="15"/>
  <c r="AS61" i="15"/>
  <c r="AS63" i="15"/>
  <c r="AS87" i="15"/>
  <c r="AS111" i="15"/>
  <c r="AS159" i="15"/>
  <c r="AS187" i="15"/>
  <c r="AS188" i="15"/>
  <c r="AS189" i="15"/>
  <c r="AS191" i="15"/>
  <c r="AS192" i="15"/>
  <c r="AS193" i="15"/>
  <c r="AS195" i="15"/>
  <c r="AS196" i="15"/>
  <c r="AS197" i="15"/>
  <c r="AS199" i="15"/>
  <c r="AS200" i="15"/>
  <c r="AS201" i="15"/>
  <c r="AS203" i="15"/>
  <c r="AS204" i="15"/>
  <c r="AS205" i="15"/>
  <c r="AS207" i="15"/>
  <c r="AS211" i="15"/>
  <c r="AS212" i="15"/>
  <c r="AS213" i="15"/>
  <c r="AS215" i="15"/>
  <c r="AS216" i="15"/>
  <c r="AS217" i="15"/>
  <c r="AS219" i="15"/>
  <c r="AS220" i="15"/>
  <c r="AS221" i="15"/>
  <c r="AS223" i="15"/>
  <c r="AS224" i="15"/>
  <c r="AS225" i="15"/>
  <c r="AS227" i="15"/>
  <c r="AS228" i="15"/>
  <c r="AS229" i="15"/>
  <c r="AS231" i="15"/>
  <c r="AS255" i="15"/>
  <c r="AS308" i="15"/>
  <c r="AS309" i="15"/>
  <c r="AS310" i="15"/>
  <c r="AS312" i="15"/>
  <c r="AS313" i="15"/>
  <c r="AS314" i="15"/>
  <c r="AS316" i="15"/>
  <c r="AS317" i="15"/>
  <c r="AS318" i="15"/>
  <c r="AS320" i="15"/>
  <c r="AS321" i="15"/>
  <c r="AS322" i="15"/>
  <c r="AS324" i="15"/>
  <c r="AS325" i="15"/>
  <c r="AS326" i="15"/>
  <c r="AS328" i="15"/>
  <c r="AS332" i="15"/>
  <c r="AS333" i="15"/>
  <c r="AS334" i="15"/>
  <c r="AS336" i="15"/>
  <c r="AS337" i="15"/>
  <c r="AS338" i="15"/>
  <c r="AS340" i="15"/>
  <c r="AS341" i="15"/>
  <c r="AS342" i="15"/>
  <c r="AS344" i="15"/>
  <c r="AS345" i="15"/>
  <c r="AS346" i="15"/>
  <c r="AS348" i="15"/>
  <c r="AS349" i="15"/>
  <c r="AS350" i="15"/>
  <c r="AS352" i="15"/>
  <c r="AS376" i="15"/>
  <c r="AS380" i="15"/>
  <c r="AS381" i="15"/>
  <c r="AS382" i="15"/>
  <c r="AS384" i="15"/>
  <c r="AS385" i="15"/>
  <c r="AS386" i="15"/>
  <c r="AS388" i="15"/>
  <c r="AS389" i="15"/>
  <c r="AS390" i="15"/>
  <c r="AS392" i="15"/>
  <c r="AS393" i="15"/>
  <c r="AS394" i="15"/>
  <c r="AS396" i="15"/>
  <c r="AS397" i="15"/>
  <c r="AS398" i="15"/>
  <c r="AS400" i="15"/>
  <c r="AS424" i="15"/>
  <c r="AS428" i="15"/>
  <c r="AS429" i="15"/>
  <c r="AS430" i="15"/>
  <c r="AS432" i="15"/>
  <c r="AS433" i="15"/>
  <c r="AS434" i="15"/>
  <c r="AS436" i="15"/>
  <c r="AS437" i="15"/>
  <c r="AS438" i="15"/>
  <c r="AS440" i="15"/>
  <c r="AS441" i="15"/>
  <c r="AS442" i="15"/>
  <c r="AS444" i="15"/>
  <c r="AS445" i="15"/>
  <c r="AS446" i="15"/>
  <c r="AS448" i="15"/>
  <c r="AS472" i="15"/>
  <c r="AS476" i="15"/>
  <c r="AS477" i="15"/>
  <c r="AS478" i="15"/>
  <c r="AS480" i="15"/>
  <c r="AS481" i="15"/>
  <c r="AS482" i="15"/>
  <c r="AS484" i="15"/>
  <c r="AS485" i="15"/>
  <c r="AS486" i="15"/>
  <c r="AS488" i="15"/>
  <c r="AS489" i="15"/>
  <c r="AS490" i="15"/>
  <c r="AS492" i="15"/>
  <c r="AS493" i="15"/>
  <c r="AS494" i="15"/>
  <c r="AS496" i="15"/>
  <c r="AS520" i="15"/>
  <c r="AS524" i="15"/>
  <c r="AS525" i="15"/>
  <c r="AS526" i="15"/>
  <c r="AS528" i="15"/>
  <c r="AS529" i="15"/>
  <c r="AS530" i="15"/>
  <c r="AS532" i="15"/>
  <c r="AS533" i="15"/>
  <c r="AS534" i="15"/>
  <c r="AS536" i="15"/>
  <c r="AS537" i="15"/>
  <c r="AS538" i="15"/>
  <c r="AS540" i="15"/>
  <c r="AS541" i="15"/>
  <c r="AS542" i="15"/>
  <c r="AS544" i="15"/>
  <c r="AS568" i="15"/>
  <c r="AS573" i="15"/>
  <c r="AS574" i="15"/>
  <c r="AS575" i="15"/>
  <c r="AS577" i="15"/>
  <c r="AS578" i="15"/>
  <c r="AS579" i="15"/>
  <c r="AS581" i="15"/>
  <c r="AS582" i="15"/>
  <c r="AS583" i="15"/>
  <c r="AS585" i="15"/>
  <c r="AS586" i="15"/>
  <c r="AS587" i="15"/>
  <c r="AS589" i="15"/>
  <c r="AS590" i="15"/>
  <c r="AS591" i="15"/>
  <c r="AS593" i="15"/>
  <c r="AS597" i="15"/>
  <c r="AS598" i="15"/>
  <c r="AS599" i="15"/>
  <c r="AS601" i="15"/>
  <c r="AS602" i="15"/>
  <c r="AS603" i="15"/>
  <c r="AS605" i="15"/>
  <c r="AS606" i="15"/>
  <c r="AS607" i="15"/>
  <c r="AS609" i="15"/>
  <c r="AS610" i="15"/>
  <c r="AS611" i="15"/>
  <c r="AS613" i="15"/>
  <c r="AS614" i="15"/>
  <c r="AS615" i="15"/>
  <c r="AS617" i="15"/>
  <c r="AS621" i="15"/>
  <c r="AS622" i="15"/>
  <c r="AS623" i="15"/>
  <c r="AS625" i="15"/>
  <c r="AS626" i="15"/>
  <c r="AS627" i="15"/>
  <c r="AS629" i="15"/>
  <c r="AS630" i="15"/>
  <c r="AS631" i="15"/>
  <c r="AS633" i="15"/>
  <c r="AS634" i="15"/>
  <c r="AS635" i="15"/>
  <c r="AS637" i="15"/>
  <c r="AS638" i="15"/>
  <c r="AS639" i="15"/>
  <c r="AS641" i="15"/>
  <c r="AS645" i="15"/>
  <c r="AS646" i="15"/>
  <c r="AS647" i="15"/>
  <c r="AS649" i="15"/>
  <c r="AS650" i="15"/>
  <c r="AS651" i="15"/>
  <c r="AS653" i="15"/>
  <c r="AS654" i="15"/>
  <c r="AS655" i="15"/>
  <c r="AS657" i="15"/>
  <c r="AS658" i="15"/>
  <c r="AS659" i="15"/>
  <c r="AS661" i="15"/>
  <c r="AS662" i="15"/>
  <c r="AS663" i="15"/>
  <c r="AS665" i="15"/>
  <c r="AS669" i="15"/>
  <c r="AS670" i="15"/>
  <c r="AS671" i="15"/>
  <c r="AS673" i="15"/>
  <c r="AS674" i="15"/>
  <c r="AS675" i="15"/>
  <c r="AS677" i="15"/>
  <c r="AS678" i="15"/>
  <c r="AS679" i="15"/>
  <c r="AS681" i="15"/>
  <c r="AS682" i="15"/>
  <c r="AS683" i="15"/>
  <c r="AS685" i="15"/>
  <c r="AS686" i="15"/>
  <c r="AS687" i="15"/>
  <c r="AS689" i="15"/>
  <c r="AS693" i="15"/>
  <c r="AS694" i="15"/>
  <c r="AS695" i="15"/>
  <c r="AS697" i="15"/>
  <c r="AS698" i="15"/>
  <c r="AS699" i="15"/>
  <c r="AS701" i="15"/>
  <c r="AS702" i="15"/>
  <c r="AS703" i="15"/>
  <c r="AS705" i="15"/>
  <c r="AS706" i="15"/>
  <c r="AS707" i="15"/>
  <c r="AS709" i="15"/>
  <c r="AS710" i="15"/>
  <c r="AS711" i="15"/>
  <c r="AS713" i="15"/>
  <c r="AS717" i="15"/>
  <c r="AS718" i="15"/>
  <c r="AS719" i="15"/>
  <c r="AS721" i="15"/>
  <c r="AS722" i="15"/>
  <c r="AS723" i="15"/>
  <c r="AS725" i="15"/>
  <c r="AS726" i="15"/>
  <c r="AS727" i="15"/>
  <c r="AS729" i="15"/>
  <c r="AS730" i="15"/>
  <c r="AS731" i="15"/>
  <c r="AS733" i="15"/>
  <c r="AS734" i="15"/>
  <c r="AS735" i="15"/>
  <c r="AS737" i="15"/>
  <c r="AS801" i="15"/>
  <c r="AS825" i="15"/>
  <c r="AS849" i="15"/>
  <c r="AS853" i="15"/>
  <c r="AS854" i="15"/>
  <c r="AS855" i="15"/>
  <c r="AS856" i="15"/>
  <c r="AS857" i="15"/>
  <c r="AS858" i="15"/>
  <c r="AS860" i="15"/>
  <c r="AS861" i="15"/>
  <c r="AS885" i="15"/>
  <c r="AS912" i="15"/>
  <c r="AS919" i="15"/>
  <c r="AS920" i="15"/>
  <c r="AS921" i="15"/>
  <c r="AS923" i="15"/>
  <c r="AS924" i="15"/>
  <c r="AS925" i="15"/>
  <c r="AS927" i="15"/>
  <c r="AS928" i="15"/>
  <c r="AS929" i="15"/>
  <c r="AS931" i="15"/>
  <c r="AS932" i="15"/>
  <c r="AS933" i="15"/>
  <c r="AS935" i="15"/>
  <c r="AS936" i="15"/>
  <c r="AS937" i="15"/>
  <c r="AS939" i="15"/>
  <c r="AS943" i="15"/>
  <c r="AS944" i="15"/>
  <c r="AS945" i="15"/>
  <c r="AS947" i="15"/>
  <c r="AS948" i="15"/>
  <c r="AS949" i="15"/>
  <c r="AS951" i="15"/>
  <c r="AS952" i="15"/>
  <c r="AS953" i="15"/>
  <c r="AS955" i="15"/>
  <c r="AS956" i="15"/>
  <c r="AS957" i="15"/>
  <c r="AS959" i="15"/>
  <c r="AS960" i="15"/>
  <c r="AS961" i="15"/>
  <c r="AS963" i="15"/>
  <c r="AS987" i="15"/>
  <c r="AS991" i="15"/>
  <c r="AS992" i="15"/>
  <c r="AS993" i="15"/>
  <c r="AS995" i="15"/>
  <c r="AS996" i="15"/>
  <c r="AS997" i="15"/>
  <c r="AS999" i="15"/>
  <c r="AS1000" i="15"/>
  <c r="AS1001" i="15"/>
  <c r="AS1003" i="15"/>
  <c r="AS1004" i="15"/>
  <c r="AS1005" i="15"/>
  <c r="AS1007" i="15"/>
  <c r="AS1008" i="15"/>
  <c r="AS1009" i="15"/>
  <c r="AS1011" i="15"/>
  <c r="AS1035" i="15"/>
  <c r="AS1039" i="15"/>
  <c r="AS1040" i="15"/>
  <c r="AS1041" i="15"/>
  <c r="AS1043" i="15"/>
  <c r="AS1044" i="15"/>
  <c r="AS1045" i="15"/>
  <c r="AS1047" i="15"/>
  <c r="AS1048" i="15"/>
  <c r="AS1049" i="15"/>
  <c r="AS1051" i="15"/>
  <c r="AS1052" i="15"/>
  <c r="AS1053" i="15"/>
  <c r="AS1055" i="15"/>
  <c r="AS1056" i="15"/>
  <c r="AS1057" i="15"/>
  <c r="AS1059" i="15"/>
  <c r="AS1083" i="15"/>
  <c r="AS1087" i="15"/>
  <c r="AS1088" i="15"/>
  <c r="AS1089" i="15"/>
  <c r="AS1091" i="15"/>
  <c r="AS1092" i="15"/>
  <c r="AS1093" i="15"/>
  <c r="AS1095" i="15"/>
  <c r="AS1096" i="15"/>
  <c r="AS1097" i="15"/>
  <c r="AS1099" i="15"/>
  <c r="AS1100" i="15"/>
  <c r="AS1101" i="15"/>
  <c r="AS1103" i="15"/>
  <c r="AS1104" i="15"/>
  <c r="AS1105" i="15"/>
  <c r="AS1107" i="15"/>
  <c r="AS1131" i="15"/>
  <c r="AS1135" i="15"/>
  <c r="AS1136" i="15"/>
  <c r="AS1137" i="15"/>
  <c r="AS1139" i="15"/>
  <c r="AS1140" i="15"/>
  <c r="AS1141" i="15"/>
  <c r="AS1143" i="15"/>
  <c r="AS1144" i="15"/>
  <c r="AS1145" i="15"/>
  <c r="AS1147" i="15"/>
  <c r="AS1148" i="15"/>
  <c r="AS1149" i="15"/>
  <c r="AS1151" i="15"/>
  <c r="AS1152" i="15"/>
  <c r="AS1153" i="15"/>
  <c r="AS1155" i="15"/>
  <c r="AS1179" i="15"/>
  <c r="AS1183" i="15"/>
  <c r="AS1184" i="15"/>
  <c r="AS1185" i="15"/>
  <c r="AS1187" i="15"/>
  <c r="AS1188" i="15"/>
  <c r="AS1189" i="15"/>
  <c r="AS1191" i="15"/>
  <c r="AS1192" i="15"/>
  <c r="AS1193" i="15"/>
  <c r="AS1195" i="15"/>
  <c r="AS1196" i="15"/>
  <c r="AS1197" i="15"/>
  <c r="AS1199" i="15"/>
  <c r="AS1200" i="15"/>
  <c r="AS1201" i="15"/>
  <c r="AS1203" i="15"/>
  <c r="AS1227" i="15"/>
  <c r="AS1231" i="15"/>
  <c r="AS1232" i="15"/>
  <c r="AS1233" i="15"/>
  <c r="AS1234" i="15"/>
  <c r="AS1236" i="15"/>
  <c r="AS1237" i="15"/>
  <c r="AS1261" i="15"/>
  <c r="AS1285" i="15"/>
  <c r="AS1289" i="15"/>
  <c r="AS1290" i="15"/>
  <c r="AS1291" i="15"/>
  <c r="AS1293" i="15"/>
  <c r="AS1294" i="15"/>
  <c r="AS1295" i="15"/>
  <c r="AS1297" i="15"/>
  <c r="AS1298" i="15"/>
  <c r="AS1299" i="15"/>
  <c r="AS1301" i="15"/>
  <c r="AS1302" i="15"/>
  <c r="AS1303" i="15"/>
  <c r="AS1305" i="15"/>
  <c r="AS1306" i="15"/>
  <c r="AS1307" i="15"/>
  <c r="AS1309" i="15"/>
  <c r="AS1313" i="15"/>
  <c r="AS1314" i="15"/>
  <c r="AS1315" i="15"/>
  <c r="AS1317" i="15"/>
  <c r="AS1318" i="15"/>
  <c r="AS1319" i="15"/>
  <c r="AS1321" i="15"/>
  <c r="AS1322" i="15"/>
  <c r="AS1323" i="15"/>
  <c r="AS1325" i="15"/>
  <c r="AS1326" i="15"/>
  <c r="AS1327" i="15"/>
  <c r="AS1329" i="15"/>
  <c r="AS1330" i="15"/>
  <c r="AS1331" i="15"/>
  <c r="AS1333" i="15"/>
  <c r="AS1337" i="15"/>
  <c r="AS1338" i="15"/>
  <c r="AS1339" i="15"/>
  <c r="AS1341" i="15"/>
  <c r="AS1342" i="15"/>
  <c r="AS1343" i="15"/>
  <c r="AS1345" i="15"/>
  <c r="AS1346" i="15"/>
  <c r="AS1347" i="15"/>
  <c r="AS1349" i="15"/>
  <c r="AS1350" i="15"/>
  <c r="AS1351" i="15"/>
  <c r="AS1353" i="15"/>
  <c r="AS1354" i="15"/>
  <c r="AS1355" i="15"/>
  <c r="AS1357" i="15"/>
  <c r="AS1361" i="15"/>
  <c r="AS1362" i="15"/>
  <c r="AS1363" i="15"/>
  <c r="AS1365" i="15"/>
  <c r="AS1366" i="15"/>
  <c r="AS1367" i="15"/>
  <c r="AS1369" i="15"/>
  <c r="AS1370" i="15"/>
  <c r="AS1371" i="15"/>
  <c r="AS1373" i="15"/>
  <c r="AS1374" i="15"/>
  <c r="AS1375" i="15"/>
  <c r="AS1377" i="15"/>
  <c r="AS1378" i="15"/>
  <c r="AS1379" i="15"/>
  <c r="AS1381" i="15"/>
  <c r="AS1405" i="15"/>
  <c r="AS1431" i="15"/>
  <c r="AS1438" i="15"/>
  <c r="AS1439" i="15"/>
  <c r="AS1440" i="15"/>
  <c r="AS1442" i="15"/>
  <c r="AS1443" i="15"/>
  <c r="AS1444" i="15"/>
  <c r="AS1446" i="15"/>
  <c r="AS1447" i="15"/>
  <c r="AS1448" i="15"/>
  <c r="AS1450" i="15"/>
  <c r="AS1451" i="15"/>
  <c r="AS1452" i="15"/>
  <c r="AS1454" i="15"/>
  <c r="AS1455" i="15"/>
  <c r="AS1456" i="15"/>
  <c r="AS1458" i="15"/>
  <c r="AS1465" i="15"/>
  <c r="AS1466" i="15"/>
  <c r="AS1467" i="15"/>
  <c r="AS1469" i="15"/>
  <c r="AS1470" i="15"/>
  <c r="AS1471" i="15"/>
  <c r="AS1473" i="15"/>
  <c r="AS1474" i="15"/>
  <c r="AS1475" i="15"/>
  <c r="AS1477" i="15"/>
  <c r="AS1478" i="15"/>
  <c r="AS1479" i="15"/>
  <c r="AS1481" i="15"/>
  <c r="AS1482" i="15"/>
  <c r="AS1483" i="15"/>
  <c r="AS1485" i="15"/>
  <c r="AS1489" i="15"/>
  <c r="AS1490" i="15"/>
  <c r="AS1491" i="15"/>
  <c r="AS1493" i="15"/>
  <c r="AS1494" i="15"/>
  <c r="AS1495" i="15"/>
  <c r="AS1497" i="15"/>
  <c r="AS1498" i="15"/>
  <c r="AS1499" i="15"/>
  <c r="AS1501" i="15"/>
  <c r="AS1502" i="15"/>
  <c r="AS1503" i="15"/>
  <c r="AS1505" i="15"/>
  <c r="AS1506" i="15"/>
  <c r="AS1507" i="15"/>
  <c r="AS1509" i="15"/>
  <c r="AS1513" i="15"/>
  <c r="AS1514" i="15"/>
  <c r="AS1515" i="15"/>
  <c r="AS1517" i="15"/>
  <c r="AS1518" i="15"/>
  <c r="AS1519" i="15"/>
  <c r="AS1521" i="15"/>
  <c r="AS1522" i="15"/>
  <c r="AS1523" i="15"/>
  <c r="AS1525" i="15"/>
  <c r="AS1526" i="15"/>
  <c r="AS1527" i="15"/>
  <c r="AS1529" i="15"/>
  <c r="AS1530" i="15"/>
  <c r="AS1531" i="15"/>
  <c r="AS1533" i="15"/>
  <c r="AS1538" i="15"/>
  <c r="AS1539" i="15"/>
  <c r="AS1540" i="15"/>
  <c r="AS1541" i="15"/>
  <c r="AS1542" i="15"/>
  <c r="AS1544" i="15"/>
  <c r="AS1545" i="15"/>
  <c r="AS1546" i="15"/>
  <c r="AS1547" i="15"/>
  <c r="AS1551" i="15"/>
  <c r="AS1552" i="15"/>
  <c r="AS1553" i="15"/>
  <c r="AS1554" i="15"/>
  <c r="AT135" i="15"/>
  <c r="AT183" i="15"/>
  <c r="AT260" i="15"/>
  <c r="AT261" i="15"/>
  <c r="AT262" i="15"/>
  <c r="AT264" i="15"/>
  <c r="AT265" i="15"/>
  <c r="AT266" i="15"/>
  <c r="AT268" i="15"/>
  <c r="AT269" i="15"/>
  <c r="AT270" i="15"/>
  <c r="AT272" i="15"/>
  <c r="AT273" i="15"/>
  <c r="AT274" i="15"/>
  <c r="AT276" i="15"/>
  <c r="AT277" i="15"/>
  <c r="AT278" i="15"/>
  <c r="AT280" i="15"/>
  <c r="AT284" i="15"/>
  <c r="AT285" i="15"/>
  <c r="AT286" i="15"/>
  <c r="AT288" i="15"/>
  <c r="AT289" i="15"/>
  <c r="AT290" i="15"/>
  <c r="AT292" i="15"/>
  <c r="AT293" i="15"/>
  <c r="AT294" i="15"/>
  <c r="AT296" i="15"/>
  <c r="AT297" i="15"/>
  <c r="AT298" i="15"/>
  <c r="AT300" i="15"/>
  <c r="AT301" i="15"/>
  <c r="AT302" i="15"/>
  <c r="AT304" i="15"/>
  <c r="AT10" i="15"/>
  <c r="AT14" i="15"/>
  <c r="AT15" i="15"/>
  <c r="AT39" i="15"/>
  <c r="AT43" i="15"/>
  <c r="AT44" i="15"/>
  <c r="AT45" i="15"/>
  <c r="AT47" i="15"/>
  <c r="AT48" i="15"/>
  <c r="AT49" i="15"/>
  <c r="AT51" i="15"/>
  <c r="AT52" i="15"/>
  <c r="AT53" i="15"/>
  <c r="AT55" i="15"/>
  <c r="AT56" i="15"/>
  <c r="AT57" i="15"/>
  <c r="AT59" i="15"/>
  <c r="AT60" i="15"/>
  <c r="AT61" i="15"/>
  <c r="AT63" i="15"/>
  <c r="AT87" i="15"/>
  <c r="AT111" i="15"/>
  <c r="AT159" i="15"/>
  <c r="AT187" i="15"/>
  <c r="AT188" i="15"/>
  <c r="AT189" i="15"/>
  <c r="AT191" i="15"/>
  <c r="AT192" i="15"/>
  <c r="AT193" i="15"/>
  <c r="AT195" i="15"/>
  <c r="AT196" i="15"/>
  <c r="AT197" i="15"/>
  <c r="AT199" i="15"/>
  <c r="AT200" i="15"/>
  <c r="AT201" i="15"/>
  <c r="AT203" i="15"/>
  <c r="AT204" i="15"/>
  <c r="AT205" i="15"/>
  <c r="AT207" i="15"/>
  <c r="AT211" i="15"/>
  <c r="AT212" i="15"/>
  <c r="AT213" i="15"/>
  <c r="AT215" i="15"/>
  <c r="AT216" i="15"/>
  <c r="AT217" i="15"/>
  <c r="AT219" i="15"/>
  <c r="AT220" i="15"/>
  <c r="AT221" i="15"/>
  <c r="AT223" i="15"/>
  <c r="AT224" i="15"/>
  <c r="AT225" i="15"/>
  <c r="AT227" i="15"/>
  <c r="AT228" i="15"/>
  <c r="AT229" i="15"/>
  <c r="AT231" i="15"/>
  <c r="AT255" i="15"/>
  <c r="AT308" i="15"/>
  <c r="AT309" i="15"/>
  <c r="AT310" i="15"/>
  <c r="AT312" i="15"/>
  <c r="AT313" i="15"/>
  <c r="AT314" i="15"/>
  <c r="AT316" i="15"/>
  <c r="AT317" i="15"/>
  <c r="AT318" i="15"/>
  <c r="AT320" i="15"/>
  <c r="AT321" i="15"/>
  <c r="AT322" i="15"/>
  <c r="AT324" i="15"/>
  <c r="AT325" i="15"/>
  <c r="AT326" i="15"/>
  <c r="AT328" i="15"/>
  <c r="AT332" i="15"/>
  <c r="AT333" i="15"/>
  <c r="AT334" i="15"/>
  <c r="AT336" i="15"/>
  <c r="AT337" i="15"/>
  <c r="AT338" i="15"/>
  <c r="AT340" i="15"/>
  <c r="AT341" i="15"/>
  <c r="AT342" i="15"/>
  <c r="AT344" i="15"/>
  <c r="AT345" i="15"/>
  <c r="AT346" i="15"/>
  <c r="AT348" i="15"/>
  <c r="AT349" i="15"/>
  <c r="AT350" i="15"/>
  <c r="AT352" i="15"/>
  <c r="AT376" i="15"/>
  <c r="AT380" i="15"/>
  <c r="AT381" i="15"/>
  <c r="AT382" i="15"/>
  <c r="AT384" i="15"/>
  <c r="AT385" i="15"/>
  <c r="AT386" i="15"/>
  <c r="AT388" i="15"/>
  <c r="AT389" i="15"/>
  <c r="AT390" i="15"/>
  <c r="AT392" i="15"/>
  <c r="AT393" i="15"/>
  <c r="AT394" i="15"/>
  <c r="AT396" i="15"/>
  <c r="AT397" i="15"/>
  <c r="AT398" i="15"/>
  <c r="AT400" i="15"/>
  <c r="AT424" i="15"/>
  <c r="AT428" i="15"/>
  <c r="AT429" i="15"/>
  <c r="AT430" i="15"/>
  <c r="AT432" i="15"/>
  <c r="AT433" i="15"/>
  <c r="AT434" i="15"/>
  <c r="AT436" i="15"/>
  <c r="AT437" i="15"/>
  <c r="AT438" i="15"/>
  <c r="AT440" i="15"/>
  <c r="AT441" i="15"/>
  <c r="AT442" i="15"/>
  <c r="AT444" i="15"/>
  <c r="AT445" i="15"/>
  <c r="AT446" i="15"/>
  <c r="AT448" i="15"/>
  <c r="AT472" i="15"/>
  <c r="AT476" i="15"/>
  <c r="AT477" i="15"/>
  <c r="AT478" i="15"/>
  <c r="AT480" i="15"/>
  <c r="AT481" i="15"/>
  <c r="AT482" i="15"/>
  <c r="AT484" i="15"/>
  <c r="AT485" i="15"/>
  <c r="AT486" i="15"/>
  <c r="AT488" i="15"/>
  <c r="AT489" i="15"/>
  <c r="AT490" i="15"/>
  <c r="AT492" i="15"/>
  <c r="AT493" i="15"/>
  <c r="AT494" i="15"/>
  <c r="AT496" i="15"/>
  <c r="AT520" i="15"/>
  <c r="AT524" i="15"/>
  <c r="AT525" i="15"/>
  <c r="AT526" i="15"/>
  <c r="AT528" i="15"/>
  <c r="AT529" i="15"/>
  <c r="AT530" i="15"/>
  <c r="AT532" i="15"/>
  <c r="AT533" i="15"/>
  <c r="AT534" i="15"/>
  <c r="AT536" i="15"/>
  <c r="AT537" i="15"/>
  <c r="AT538" i="15"/>
  <c r="AT540" i="15"/>
  <c r="AT541" i="15"/>
  <c r="AT542" i="15"/>
  <c r="AT544" i="15"/>
  <c r="AT568" i="15"/>
  <c r="AT573" i="15"/>
  <c r="AT574" i="15"/>
  <c r="AT575" i="15"/>
  <c r="AT577" i="15"/>
  <c r="AT578" i="15"/>
  <c r="AT579" i="15"/>
  <c r="AT581" i="15"/>
  <c r="AT582" i="15"/>
  <c r="AT583" i="15"/>
  <c r="AT585" i="15"/>
  <c r="AT586" i="15"/>
  <c r="AT587" i="15"/>
  <c r="AT589" i="15"/>
  <c r="AT590" i="15"/>
  <c r="AT591" i="15"/>
  <c r="AT593" i="15"/>
  <c r="AT597" i="15"/>
  <c r="AT598" i="15"/>
  <c r="AT599" i="15"/>
  <c r="AT601" i="15"/>
  <c r="AT602" i="15"/>
  <c r="AT603" i="15"/>
  <c r="AT605" i="15"/>
  <c r="AT606" i="15"/>
  <c r="AT607" i="15"/>
  <c r="AT609" i="15"/>
  <c r="AT610" i="15"/>
  <c r="AT611" i="15"/>
  <c r="AT613" i="15"/>
  <c r="AT614" i="15"/>
  <c r="AT615" i="15"/>
  <c r="AT617" i="15"/>
  <c r="AT621" i="15"/>
  <c r="AT622" i="15"/>
  <c r="AT623" i="15"/>
  <c r="AT625" i="15"/>
  <c r="AT626" i="15"/>
  <c r="AT627" i="15"/>
  <c r="AT629" i="15"/>
  <c r="AT630" i="15"/>
  <c r="AT631" i="15"/>
  <c r="AT633" i="15"/>
  <c r="AT634" i="15"/>
  <c r="AT635" i="15"/>
  <c r="AT637" i="15"/>
  <c r="AT638" i="15"/>
  <c r="AT639" i="15"/>
  <c r="AT641" i="15"/>
  <c r="AT645" i="15"/>
  <c r="AT646" i="15"/>
  <c r="AT647" i="15"/>
  <c r="AT649" i="15"/>
  <c r="AT650" i="15"/>
  <c r="AT651" i="15"/>
  <c r="AT653" i="15"/>
  <c r="AT654" i="15"/>
  <c r="AT655" i="15"/>
  <c r="AT657" i="15"/>
  <c r="AT658" i="15"/>
  <c r="AT659" i="15"/>
  <c r="AT661" i="15"/>
  <c r="AT662" i="15"/>
  <c r="AT663" i="15"/>
  <c r="AT665" i="15"/>
  <c r="AT669" i="15"/>
  <c r="AT670" i="15"/>
  <c r="AT671" i="15"/>
  <c r="AT673" i="15"/>
  <c r="AT674" i="15"/>
  <c r="AT675" i="15"/>
  <c r="AT677" i="15"/>
  <c r="AT678" i="15"/>
  <c r="AT679" i="15"/>
  <c r="AT681" i="15"/>
  <c r="AT682" i="15"/>
  <c r="AT683" i="15"/>
  <c r="AT685" i="15"/>
  <c r="AT686" i="15"/>
  <c r="AT687" i="15"/>
  <c r="AT689" i="15"/>
  <c r="AT693" i="15"/>
  <c r="AT694" i="15"/>
  <c r="AT695" i="15"/>
  <c r="AT697" i="15"/>
  <c r="AT698" i="15"/>
  <c r="AT699" i="15"/>
  <c r="AT701" i="15"/>
  <c r="AT702" i="15"/>
  <c r="AT703" i="15"/>
  <c r="AT705" i="15"/>
  <c r="AT706" i="15"/>
  <c r="AT707" i="15"/>
  <c r="AT709" i="15"/>
  <c r="AT710" i="15"/>
  <c r="AT711" i="15"/>
  <c r="AT713" i="15"/>
  <c r="AT717" i="15"/>
  <c r="AT718" i="15"/>
  <c r="AT719" i="15"/>
  <c r="AT721" i="15"/>
  <c r="AT722" i="15"/>
  <c r="AT723" i="15"/>
  <c r="AT725" i="15"/>
  <c r="AT726" i="15"/>
  <c r="AT727" i="15"/>
  <c r="AT729" i="15"/>
  <c r="AT730" i="15"/>
  <c r="AT731" i="15"/>
  <c r="AT733" i="15"/>
  <c r="AT734" i="15"/>
  <c r="AT735" i="15"/>
  <c r="AT737" i="15"/>
  <c r="AT801" i="15"/>
  <c r="AT825" i="15"/>
  <c r="AT849" i="15"/>
  <c r="AT853" i="15"/>
  <c r="AT854" i="15"/>
  <c r="AT855" i="15"/>
  <c r="AT856" i="15"/>
  <c r="AT857" i="15"/>
  <c r="AT858" i="15"/>
  <c r="AT860" i="15"/>
  <c r="AT861" i="15"/>
  <c r="AT885" i="15"/>
  <c r="AT912" i="15"/>
  <c r="AT919" i="15"/>
  <c r="AT920" i="15"/>
  <c r="AT921" i="15"/>
  <c r="AT923" i="15"/>
  <c r="AT924" i="15"/>
  <c r="AT925" i="15"/>
  <c r="AT927" i="15"/>
  <c r="AT928" i="15"/>
  <c r="AT929" i="15"/>
  <c r="AT931" i="15"/>
  <c r="AT932" i="15"/>
  <c r="AT933" i="15"/>
  <c r="AT935" i="15"/>
  <c r="AT936" i="15"/>
  <c r="AT937" i="15"/>
  <c r="AT939" i="15"/>
  <c r="AT943" i="15"/>
  <c r="AT944" i="15"/>
  <c r="AT945" i="15"/>
  <c r="AT947" i="15"/>
  <c r="AT948" i="15"/>
  <c r="AT949" i="15"/>
  <c r="AT951" i="15"/>
  <c r="AT952" i="15"/>
  <c r="AT953" i="15"/>
  <c r="AT955" i="15"/>
  <c r="AT956" i="15"/>
  <c r="AT957" i="15"/>
  <c r="AT959" i="15"/>
  <c r="AT960" i="15"/>
  <c r="AT961" i="15"/>
  <c r="AT963" i="15"/>
  <c r="AT987" i="15"/>
  <c r="AT991" i="15"/>
  <c r="AT992" i="15"/>
  <c r="AT993" i="15"/>
  <c r="AT995" i="15"/>
  <c r="AT996" i="15"/>
  <c r="AT997" i="15"/>
  <c r="AT999" i="15"/>
  <c r="AT1000" i="15"/>
  <c r="AT1001" i="15"/>
  <c r="AT1003" i="15"/>
  <c r="AT1004" i="15"/>
  <c r="AT1005" i="15"/>
  <c r="AT1007" i="15"/>
  <c r="AT1008" i="15"/>
  <c r="AT1009" i="15"/>
  <c r="AT1011" i="15"/>
  <c r="AT1035" i="15"/>
  <c r="AT1039" i="15"/>
  <c r="AT1040" i="15"/>
  <c r="AT1041" i="15"/>
  <c r="AT1043" i="15"/>
  <c r="AT1044" i="15"/>
  <c r="AT1045" i="15"/>
  <c r="AT1047" i="15"/>
  <c r="AT1048" i="15"/>
  <c r="AT1049" i="15"/>
  <c r="AT1051" i="15"/>
  <c r="AT1052" i="15"/>
  <c r="AT1053" i="15"/>
  <c r="AT1055" i="15"/>
  <c r="AT1056" i="15"/>
  <c r="AT1057" i="15"/>
  <c r="AT1059" i="15"/>
  <c r="AT1083" i="15"/>
  <c r="AT1087" i="15"/>
  <c r="AT1088" i="15"/>
  <c r="AT1089" i="15"/>
  <c r="AT1091" i="15"/>
  <c r="AT1092" i="15"/>
  <c r="AT1093" i="15"/>
  <c r="AT1095" i="15"/>
  <c r="AT1096" i="15"/>
  <c r="AT1097" i="15"/>
  <c r="AT1099" i="15"/>
  <c r="AT1100" i="15"/>
  <c r="AT1101" i="15"/>
  <c r="AT1103" i="15"/>
  <c r="AT1104" i="15"/>
  <c r="AT1105" i="15"/>
  <c r="AT1107" i="15"/>
  <c r="AT1131" i="15"/>
  <c r="AT1135" i="15"/>
  <c r="AT1136" i="15"/>
  <c r="AT1137" i="15"/>
  <c r="AT1139" i="15"/>
  <c r="AT1140" i="15"/>
  <c r="AT1141" i="15"/>
  <c r="AT1143" i="15"/>
  <c r="AT1144" i="15"/>
  <c r="AT1145" i="15"/>
  <c r="AT1147" i="15"/>
  <c r="AT1148" i="15"/>
  <c r="AT1149" i="15"/>
  <c r="AT1151" i="15"/>
  <c r="AT1152" i="15"/>
  <c r="AT1153" i="15"/>
  <c r="AT1155" i="15"/>
  <c r="AT1179" i="15"/>
  <c r="AT1183" i="15"/>
  <c r="AT1184" i="15"/>
  <c r="AT1185" i="15"/>
  <c r="AT1187" i="15"/>
  <c r="AT1188" i="15"/>
  <c r="AT1189" i="15"/>
  <c r="AT1191" i="15"/>
  <c r="AT1192" i="15"/>
  <c r="AT1193" i="15"/>
  <c r="AT1195" i="15"/>
  <c r="AT1196" i="15"/>
  <c r="AT1197" i="15"/>
  <c r="AT1199" i="15"/>
  <c r="AT1200" i="15"/>
  <c r="AT1201" i="15"/>
  <c r="AT1203" i="15"/>
  <c r="AT1227" i="15"/>
  <c r="AT1231" i="15"/>
  <c r="AT1232" i="15"/>
  <c r="AT1233" i="15"/>
  <c r="AT1234" i="15"/>
  <c r="AT1236" i="15"/>
  <c r="AT1237" i="15"/>
  <c r="AT1261" i="15"/>
  <c r="AT1285" i="15"/>
  <c r="AT1289" i="15"/>
  <c r="AT1290" i="15"/>
  <c r="AT1291" i="15"/>
  <c r="AT1293" i="15"/>
  <c r="AT1294" i="15"/>
  <c r="AT1295" i="15"/>
  <c r="AT1297" i="15"/>
  <c r="AT1298" i="15"/>
  <c r="AT1299" i="15"/>
  <c r="AT1301" i="15"/>
  <c r="AT1302" i="15"/>
  <c r="AT1303" i="15"/>
  <c r="AT1305" i="15"/>
  <c r="AT1306" i="15"/>
  <c r="AT1307" i="15"/>
  <c r="AT1309" i="15"/>
  <c r="AT1313" i="15"/>
  <c r="AT1314" i="15"/>
  <c r="AT1315" i="15"/>
  <c r="AT1317" i="15"/>
  <c r="AT1318" i="15"/>
  <c r="AT1319" i="15"/>
  <c r="AT1321" i="15"/>
  <c r="AT1322" i="15"/>
  <c r="AT1323" i="15"/>
  <c r="AT1325" i="15"/>
  <c r="AT1326" i="15"/>
  <c r="AT1327" i="15"/>
  <c r="AT1329" i="15"/>
  <c r="AT1330" i="15"/>
  <c r="AT1331" i="15"/>
  <c r="AT1333" i="15"/>
  <c r="AT1337" i="15"/>
  <c r="AT1338" i="15"/>
  <c r="AT1339" i="15"/>
  <c r="AT1341" i="15"/>
  <c r="AT1342" i="15"/>
  <c r="AT1343" i="15"/>
  <c r="AT1345" i="15"/>
  <c r="AT1346" i="15"/>
  <c r="AT1347" i="15"/>
  <c r="AT1349" i="15"/>
  <c r="AT1350" i="15"/>
  <c r="AT1351" i="15"/>
  <c r="AT1353" i="15"/>
  <c r="AT1354" i="15"/>
  <c r="AT1355" i="15"/>
  <c r="AT1357" i="15"/>
  <c r="AT1361" i="15"/>
  <c r="AT1362" i="15"/>
  <c r="AT1363" i="15"/>
  <c r="AT1365" i="15"/>
  <c r="AT1366" i="15"/>
  <c r="AT1367" i="15"/>
  <c r="AT1369" i="15"/>
  <c r="AT1370" i="15"/>
  <c r="AT1371" i="15"/>
  <c r="AT1373" i="15"/>
  <c r="AT1374" i="15"/>
  <c r="AT1375" i="15"/>
  <c r="AT1377" i="15"/>
  <c r="AT1378" i="15"/>
  <c r="AT1379" i="15"/>
  <c r="AT1381" i="15"/>
  <c r="AT1405" i="15"/>
  <c r="AT1431" i="15"/>
  <c r="AT1438" i="15"/>
  <c r="AT1439" i="15"/>
  <c r="AT1440" i="15"/>
  <c r="AT1442" i="15"/>
  <c r="AT1443" i="15"/>
  <c r="AT1444" i="15"/>
  <c r="AT1446" i="15"/>
  <c r="AT1447" i="15"/>
  <c r="AT1448" i="15"/>
  <c r="AT1450" i="15"/>
  <c r="AT1451" i="15"/>
  <c r="AT1452" i="15"/>
  <c r="AT1454" i="15"/>
  <c r="AT1455" i="15"/>
  <c r="AT1456" i="15"/>
  <c r="AT1458" i="15"/>
  <c r="AT1465" i="15"/>
  <c r="AT1466" i="15"/>
  <c r="AT1467" i="15"/>
  <c r="AT1469" i="15"/>
  <c r="AT1470" i="15"/>
  <c r="AT1471" i="15"/>
  <c r="AT1473" i="15"/>
  <c r="AT1474" i="15"/>
  <c r="AT1475" i="15"/>
  <c r="AT1477" i="15"/>
  <c r="AT1478" i="15"/>
  <c r="AT1479" i="15"/>
  <c r="AT1481" i="15"/>
  <c r="AT1482" i="15"/>
  <c r="AT1483" i="15"/>
  <c r="AT1485" i="15"/>
  <c r="AT1489" i="15"/>
  <c r="AT1490" i="15"/>
  <c r="AT1491" i="15"/>
  <c r="AT1493" i="15"/>
  <c r="AT1494" i="15"/>
  <c r="AT1495" i="15"/>
  <c r="AT1497" i="15"/>
  <c r="AT1498" i="15"/>
  <c r="AT1499" i="15"/>
  <c r="AT1501" i="15"/>
  <c r="AT1502" i="15"/>
  <c r="AT1503" i="15"/>
  <c r="AT1505" i="15"/>
  <c r="AT1506" i="15"/>
  <c r="AT1507" i="15"/>
  <c r="AT1509" i="15"/>
  <c r="AT1513" i="15"/>
  <c r="AT1514" i="15"/>
  <c r="AT1515" i="15"/>
  <c r="AT1517" i="15"/>
  <c r="AT1518" i="15"/>
  <c r="AT1519" i="15"/>
  <c r="AT1521" i="15"/>
  <c r="AT1522" i="15"/>
  <c r="AT1523" i="15"/>
  <c r="AT1525" i="15"/>
  <c r="AT1526" i="15"/>
  <c r="AT1527" i="15"/>
  <c r="AT1529" i="15"/>
  <c r="AT1530" i="15"/>
  <c r="AT1531" i="15"/>
  <c r="AT1533" i="15"/>
  <c r="AT1538" i="15"/>
  <c r="AT1539" i="15"/>
  <c r="AT1540" i="15"/>
  <c r="AT1541" i="15"/>
  <c r="AT1542" i="15"/>
  <c r="AT1544" i="15"/>
  <c r="AT1545" i="15"/>
  <c r="AT1546" i="15"/>
  <c r="AT1547" i="15"/>
  <c r="AT1551" i="15"/>
  <c r="AT1552" i="15"/>
  <c r="AT1553" i="15"/>
  <c r="AT1554" i="15"/>
  <c r="AU135" i="15"/>
  <c r="AU183" i="15"/>
  <c r="AU260" i="15"/>
  <c r="AU261" i="15"/>
  <c r="AU262" i="15"/>
  <c r="AU264" i="15"/>
  <c r="AU265" i="15"/>
  <c r="AU266" i="15"/>
  <c r="AU268" i="15"/>
  <c r="AU269" i="15"/>
  <c r="AU270" i="15"/>
  <c r="AU272" i="15"/>
  <c r="AU273" i="15"/>
  <c r="AU274" i="15"/>
  <c r="AU276" i="15"/>
  <c r="AU277" i="15"/>
  <c r="AU278" i="15"/>
  <c r="AU280" i="15"/>
  <c r="AU284" i="15"/>
  <c r="AU285" i="15"/>
  <c r="AU286" i="15"/>
  <c r="AU288" i="15"/>
  <c r="AU289" i="15"/>
  <c r="AU290" i="15"/>
  <c r="AU292" i="15"/>
  <c r="AU293" i="15"/>
  <c r="AU294" i="15"/>
  <c r="AU296" i="15"/>
  <c r="AU297" i="15"/>
  <c r="AU298" i="15"/>
  <c r="AU300" i="15"/>
  <c r="AU301" i="15"/>
  <c r="AU302" i="15"/>
  <c r="AU304" i="15"/>
  <c r="AU10" i="15"/>
  <c r="AU14" i="15"/>
  <c r="AU15" i="15"/>
  <c r="AU39" i="15"/>
  <c r="AU43" i="15"/>
  <c r="AU44" i="15"/>
  <c r="AU45" i="15"/>
  <c r="AU47" i="15"/>
  <c r="AU48" i="15"/>
  <c r="AU49" i="15"/>
  <c r="AU51" i="15"/>
  <c r="AU52" i="15"/>
  <c r="AU53" i="15"/>
  <c r="AU55" i="15"/>
  <c r="AU56" i="15"/>
  <c r="AU57" i="15"/>
  <c r="AU59" i="15"/>
  <c r="AU60" i="15"/>
  <c r="AU61" i="15"/>
  <c r="AU63" i="15"/>
  <c r="AU87" i="15"/>
  <c r="AU111" i="15"/>
  <c r="AU159" i="15"/>
  <c r="AU187" i="15"/>
  <c r="AU188" i="15"/>
  <c r="AU189" i="15"/>
  <c r="AU191" i="15"/>
  <c r="AU192" i="15"/>
  <c r="AU193" i="15"/>
  <c r="AU195" i="15"/>
  <c r="AU196" i="15"/>
  <c r="AU197" i="15"/>
  <c r="AU199" i="15"/>
  <c r="AU200" i="15"/>
  <c r="AU201" i="15"/>
  <c r="AU203" i="15"/>
  <c r="AU204" i="15"/>
  <c r="AU205" i="15"/>
  <c r="AU207" i="15"/>
  <c r="AU211" i="15"/>
  <c r="AU212" i="15"/>
  <c r="AU213" i="15"/>
  <c r="AU215" i="15"/>
  <c r="AU216" i="15"/>
  <c r="AU217" i="15"/>
  <c r="AU219" i="15"/>
  <c r="AU220" i="15"/>
  <c r="AU221" i="15"/>
  <c r="AU223" i="15"/>
  <c r="AU224" i="15"/>
  <c r="AU225" i="15"/>
  <c r="AU227" i="15"/>
  <c r="AU228" i="15"/>
  <c r="AU229" i="15"/>
  <c r="AU231" i="15"/>
  <c r="AU255" i="15"/>
  <c r="AU308" i="15"/>
  <c r="AU309" i="15"/>
  <c r="AU310" i="15"/>
  <c r="AU312" i="15"/>
  <c r="AU313" i="15"/>
  <c r="AU314" i="15"/>
  <c r="AU316" i="15"/>
  <c r="AU317" i="15"/>
  <c r="AU318" i="15"/>
  <c r="AU320" i="15"/>
  <c r="AU321" i="15"/>
  <c r="AU322" i="15"/>
  <c r="AU324" i="15"/>
  <c r="AU325" i="15"/>
  <c r="AU326" i="15"/>
  <c r="AU328" i="15"/>
  <c r="AU332" i="15"/>
  <c r="AU333" i="15"/>
  <c r="AU334" i="15"/>
  <c r="AU336" i="15"/>
  <c r="AU337" i="15"/>
  <c r="AU338" i="15"/>
  <c r="AU340" i="15"/>
  <c r="AU341" i="15"/>
  <c r="AU342" i="15"/>
  <c r="AU344" i="15"/>
  <c r="AU345" i="15"/>
  <c r="AU346" i="15"/>
  <c r="AU348" i="15"/>
  <c r="AU349" i="15"/>
  <c r="AU350" i="15"/>
  <c r="AU352" i="15"/>
  <c r="AU376" i="15"/>
  <c r="AU380" i="15"/>
  <c r="AU381" i="15"/>
  <c r="AU382" i="15"/>
  <c r="AU384" i="15"/>
  <c r="AU385" i="15"/>
  <c r="AU386" i="15"/>
  <c r="AU388" i="15"/>
  <c r="AU389" i="15"/>
  <c r="AU390" i="15"/>
  <c r="AU392" i="15"/>
  <c r="AU393" i="15"/>
  <c r="AU394" i="15"/>
  <c r="AU396" i="15"/>
  <c r="AU397" i="15"/>
  <c r="AU398" i="15"/>
  <c r="AU400" i="15"/>
  <c r="AU424" i="15"/>
  <c r="AU428" i="15"/>
  <c r="AU429" i="15"/>
  <c r="AU430" i="15"/>
  <c r="AU432" i="15"/>
  <c r="AU433" i="15"/>
  <c r="AU434" i="15"/>
  <c r="AU436" i="15"/>
  <c r="AU437" i="15"/>
  <c r="AU438" i="15"/>
  <c r="AU440" i="15"/>
  <c r="AU441" i="15"/>
  <c r="AU442" i="15"/>
  <c r="AU444" i="15"/>
  <c r="AU445" i="15"/>
  <c r="AU446" i="15"/>
  <c r="AU448" i="15"/>
  <c r="AU472" i="15"/>
  <c r="AU476" i="15"/>
  <c r="AU477" i="15"/>
  <c r="AU478" i="15"/>
  <c r="AU480" i="15"/>
  <c r="AU481" i="15"/>
  <c r="AU482" i="15"/>
  <c r="AU484" i="15"/>
  <c r="AU485" i="15"/>
  <c r="AU486" i="15"/>
  <c r="AU488" i="15"/>
  <c r="AU489" i="15"/>
  <c r="AU490" i="15"/>
  <c r="AU492" i="15"/>
  <c r="AU493" i="15"/>
  <c r="AU494" i="15"/>
  <c r="AU496" i="15"/>
  <c r="AU520" i="15"/>
  <c r="AU524" i="15"/>
  <c r="AU525" i="15"/>
  <c r="AU526" i="15"/>
  <c r="AU528" i="15"/>
  <c r="AU529" i="15"/>
  <c r="AU530" i="15"/>
  <c r="AU532" i="15"/>
  <c r="AU533" i="15"/>
  <c r="AU534" i="15"/>
  <c r="AU536" i="15"/>
  <c r="AU537" i="15"/>
  <c r="AU538" i="15"/>
  <c r="AU540" i="15"/>
  <c r="AU541" i="15"/>
  <c r="AU542" i="15"/>
  <c r="AU544" i="15"/>
  <c r="AU568" i="15"/>
  <c r="AU573" i="15"/>
  <c r="AU574" i="15"/>
  <c r="AU575" i="15"/>
  <c r="AU577" i="15"/>
  <c r="AU578" i="15"/>
  <c r="AU579" i="15"/>
  <c r="AU581" i="15"/>
  <c r="AU582" i="15"/>
  <c r="AU583" i="15"/>
  <c r="AU585" i="15"/>
  <c r="AU586" i="15"/>
  <c r="AU587" i="15"/>
  <c r="AU589" i="15"/>
  <c r="AU590" i="15"/>
  <c r="AU591" i="15"/>
  <c r="AU593" i="15"/>
  <c r="AU597" i="15"/>
  <c r="AU598" i="15"/>
  <c r="AU599" i="15"/>
  <c r="AU601" i="15"/>
  <c r="AU602" i="15"/>
  <c r="AU603" i="15"/>
  <c r="AU605" i="15"/>
  <c r="AU606" i="15"/>
  <c r="AU607" i="15"/>
  <c r="AU609" i="15"/>
  <c r="AU610" i="15"/>
  <c r="AU611" i="15"/>
  <c r="AU613" i="15"/>
  <c r="AU614" i="15"/>
  <c r="AU615" i="15"/>
  <c r="AU617" i="15"/>
  <c r="AU621" i="15"/>
  <c r="AU622" i="15"/>
  <c r="AU623" i="15"/>
  <c r="AU625" i="15"/>
  <c r="AU626" i="15"/>
  <c r="AU627" i="15"/>
  <c r="AU629" i="15"/>
  <c r="AU630" i="15"/>
  <c r="AU631" i="15"/>
  <c r="AU633" i="15"/>
  <c r="AU634" i="15"/>
  <c r="AU635" i="15"/>
  <c r="AU637" i="15"/>
  <c r="AU638" i="15"/>
  <c r="AU639" i="15"/>
  <c r="AU641" i="15"/>
  <c r="AU645" i="15"/>
  <c r="AU646" i="15"/>
  <c r="AU647" i="15"/>
  <c r="AU649" i="15"/>
  <c r="AU650" i="15"/>
  <c r="AU651" i="15"/>
  <c r="AU653" i="15"/>
  <c r="AU654" i="15"/>
  <c r="AU655" i="15"/>
  <c r="AU657" i="15"/>
  <c r="AU658" i="15"/>
  <c r="AU659" i="15"/>
  <c r="AU661" i="15"/>
  <c r="AU662" i="15"/>
  <c r="AU663" i="15"/>
  <c r="AU665" i="15"/>
  <c r="AU669" i="15"/>
  <c r="AU670" i="15"/>
  <c r="AU671" i="15"/>
  <c r="AU673" i="15"/>
  <c r="AU674" i="15"/>
  <c r="AU675" i="15"/>
  <c r="AU677" i="15"/>
  <c r="AU678" i="15"/>
  <c r="AU679" i="15"/>
  <c r="AU681" i="15"/>
  <c r="AU682" i="15"/>
  <c r="AU683" i="15"/>
  <c r="AU685" i="15"/>
  <c r="AU686" i="15"/>
  <c r="AU687" i="15"/>
  <c r="AU689" i="15"/>
  <c r="AU693" i="15"/>
  <c r="AU694" i="15"/>
  <c r="AU695" i="15"/>
  <c r="AU697" i="15"/>
  <c r="AU698" i="15"/>
  <c r="AU699" i="15"/>
  <c r="AU701" i="15"/>
  <c r="AU702" i="15"/>
  <c r="AU703" i="15"/>
  <c r="E705" i="15"/>
  <c r="M65" i="17"/>
  <c r="F705" i="15"/>
  <c r="AU705" i="15"/>
  <c r="E706" i="15"/>
  <c r="N65" i="17"/>
  <c r="F706" i="15"/>
  <c r="AU706" i="15"/>
  <c r="E707" i="15"/>
  <c r="O65" i="17"/>
  <c r="F707" i="15"/>
  <c r="AU707" i="15"/>
  <c r="AU709" i="15"/>
  <c r="AU710" i="15"/>
  <c r="AU711" i="15"/>
  <c r="AU713" i="15"/>
  <c r="AU717" i="15"/>
  <c r="AU718" i="15"/>
  <c r="AU719" i="15"/>
  <c r="AU721" i="15"/>
  <c r="AU722" i="15"/>
  <c r="AU723" i="15"/>
  <c r="AU725" i="15"/>
  <c r="AU726" i="15"/>
  <c r="AU727" i="15"/>
  <c r="AU729" i="15"/>
  <c r="AU730" i="15"/>
  <c r="AU731" i="15"/>
  <c r="AU733" i="15"/>
  <c r="AU734" i="15"/>
  <c r="AU735" i="15"/>
  <c r="AU737" i="15"/>
  <c r="AU801" i="15"/>
  <c r="AU825" i="15"/>
  <c r="AU849" i="15"/>
  <c r="AU853" i="15"/>
  <c r="AU854" i="15"/>
  <c r="AU855" i="15"/>
  <c r="AU856" i="15"/>
  <c r="AU857" i="15"/>
  <c r="AU858" i="15"/>
  <c r="AU860" i="15"/>
  <c r="AU861" i="15"/>
  <c r="AU885" i="15"/>
  <c r="AU912" i="15"/>
  <c r="AU919" i="15"/>
  <c r="AU920" i="15"/>
  <c r="AU921" i="15"/>
  <c r="AU923" i="15"/>
  <c r="AU924" i="15"/>
  <c r="AU925" i="15"/>
  <c r="AU927" i="15"/>
  <c r="AU928" i="15"/>
  <c r="AU929" i="15"/>
  <c r="AU931" i="15"/>
  <c r="AU932" i="15"/>
  <c r="AU933" i="15"/>
  <c r="AU935" i="15"/>
  <c r="AU936" i="15"/>
  <c r="AU937" i="15"/>
  <c r="AU939" i="15"/>
  <c r="AU943" i="15"/>
  <c r="AU944" i="15"/>
  <c r="AU945" i="15"/>
  <c r="AU947" i="15"/>
  <c r="AU948" i="15"/>
  <c r="AU949" i="15"/>
  <c r="AU951" i="15"/>
  <c r="AU952" i="15"/>
  <c r="AU953" i="15"/>
  <c r="AU955" i="15"/>
  <c r="AU956" i="15"/>
  <c r="AU957" i="15"/>
  <c r="AU959" i="15"/>
  <c r="AU960" i="15"/>
  <c r="AU961" i="15"/>
  <c r="AU963" i="15"/>
  <c r="AU987" i="15"/>
  <c r="AU991" i="15"/>
  <c r="AU992" i="15"/>
  <c r="AU993" i="15"/>
  <c r="AU995" i="15"/>
  <c r="AU996" i="15"/>
  <c r="AU997" i="15"/>
  <c r="AU999" i="15"/>
  <c r="AU1000" i="15"/>
  <c r="AU1001" i="15"/>
  <c r="AU1003" i="15"/>
  <c r="AU1004" i="15"/>
  <c r="AU1005" i="15"/>
  <c r="AU1007" i="15"/>
  <c r="AU1008" i="15"/>
  <c r="AU1009" i="15"/>
  <c r="AU1011" i="15"/>
  <c r="AU1035" i="15"/>
  <c r="AU1039" i="15"/>
  <c r="AU1040" i="15"/>
  <c r="AU1041" i="15"/>
  <c r="AU1043" i="15"/>
  <c r="AU1044" i="15"/>
  <c r="AU1045" i="15"/>
  <c r="AU1047" i="15"/>
  <c r="AU1048" i="15"/>
  <c r="AU1049" i="15"/>
  <c r="AU1051" i="15"/>
  <c r="AU1052" i="15"/>
  <c r="AU1053" i="15"/>
  <c r="AU1055" i="15"/>
  <c r="AU1056" i="15"/>
  <c r="AU1057" i="15"/>
  <c r="AU1059" i="15"/>
  <c r="AU1083" i="15"/>
  <c r="AU1087" i="15"/>
  <c r="AU1088" i="15"/>
  <c r="AU1089" i="15"/>
  <c r="AU1091" i="15"/>
  <c r="AU1092" i="15"/>
  <c r="AU1093" i="15"/>
  <c r="AU1095" i="15"/>
  <c r="AU1096" i="15"/>
  <c r="AU1097" i="15"/>
  <c r="AU1099" i="15"/>
  <c r="AU1100" i="15"/>
  <c r="AU1101" i="15"/>
  <c r="AU1103" i="15"/>
  <c r="AU1104" i="15"/>
  <c r="AU1105" i="15"/>
  <c r="AU1107" i="15"/>
  <c r="AU1131" i="15"/>
  <c r="AU1135" i="15"/>
  <c r="AU1136" i="15"/>
  <c r="AU1137" i="15"/>
  <c r="AU1139" i="15"/>
  <c r="AU1140" i="15"/>
  <c r="AU1141" i="15"/>
  <c r="AU1143" i="15"/>
  <c r="AU1144" i="15"/>
  <c r="AU1145" i="15"/>
  <c r="AU1147" i="15"/>
  <c r="AU1148" i="15"/>
  <c r="AU1149" i="15"/>
  <c r="AU1151" i="15"/>
  <c r="AU1152" i="15"/>
  <c r="AU1153" i="15"/>
  <c r="AU1155" i="15"/>
  <c r="AU1179" i="15"/>
  <c r="AU1183" i="15"/>
  <c r="AU1184" i="15"/>
  <c r="AU1185" i="15"/>
  <c r="AU1187" i="15"/>
  <c r="AU1188" i="15"/>
  <c r="AU1189" i="15"/>
  <c r="AU1191" i="15"/>
  <c r="AU1192" i="15"/>
  <c r="AU1193" i="15"/>
  <c r="AU1195" i="15"/>
  <c r="AU1196" i="15"/>
  <c r="AU1197" i="15"/>
  <c r="AU1199" i="15"/>
  <c r="AU1200" i="15"/>
  <c r="AU1201" i="15"/>
  <c r="AU1203" i="15"/>
  <c r="AU1227" i="15"/>
  <c r="AU1231" i="15"/>
  <c r="AU1232" i="15"/>
  <c r="AU1233" i="15"/>
  <c r="AU1234" i="15"/>
  <c r="AU1236" i="15"/>
  <c r="AU1237" i="15"/>
  <c r="AU1261" i="15"/>
  <c r="AU1285" i="15"/>
  <c r="AU1289" i="15"/>
  <c r="AU1290" i="15"/>
  <c r="AU1291" i="15"/>
  <c r="AU1293" i="15"/>
  <c r="AU1294" i="15"/>
  <c r="AU1295" i="15"/>
  <c r="AU1297" i="15"/>
  <c r="AU1298" i="15"/>
  <c r="AU1299" i="15"/>
  <c r="AU1301" i="15"/>
  <c r="AU1302" i="15"/>
  <c r="AU1303" i="15"/>
  <c r="AU1305" i="15"/>
  <c r="AU1306" i="15"/>
  <c r="AU1307" i="15"/>
  <c r="AU1309" i="15"/>
  <c r="AU1313" i="15"/>
  <c r="AU1314" i="15"/>
  <c r="AU1315" i="15"/>
  <c r="AU1317" i="15"/>
  <c r="AU1318" i="15"/>
  <c r="AU1319" i="15"/>
  <c r="AU1321" i="15"/>
  <c r="AU1322" i="15"/>
  <c r="AU1323" i="15"/>
  <c r="AU1325" i="15"/>
  <c r="AU1326" i="15"/>
  <c r="AU1327" i="15"/>
  <c r="AU1329" i="15"/>
  <c r="AU1330" i="15"/>
  <c r="AU1331" i="15"/>
  <c r="AU1333" i="15"/>
  <c r="AU1337" i="15"/>
  <c r="AU1338" i="15"/>
  <c r="AU1339" i="15"/>
  <c r="AU1341" i="15"/>
  <c r="AU1342" i="15"/>
  <c r="AU1343" i="15"/>
  <c r="AU1345" i="15"/>
  <c r="AU1346" i="15"/>
  <c r="AU1347" i="15"/>
  <c r="AU1349" i="15"/>
  <c r="AU1350" i="15"/>
  <c r="AU1351" i="15"/>
  <c r="AU1353" i="15"/>
  <c r="AU1354" i="15"/>
  <c r="AU1355" i="15"/>
  <c r="AU1357" i="15"/>
  <c r="AU1361" i="15"/>
  <c r="AU1362" i="15"/>
  <c r="AU1363" i="15"/>
  <c r="AU1365" i="15"/>
  <c r="AU1366" i="15"/>
  <c r="AU1367" i="15"/>
  <c r="AU1369" i="15"/>
  <c r="AU1370" i="15"/>
  <c r="AU1371" i="15"/>
  <c r="AU1373" i="15"/>
  <c r="AU1374" i="15"/>
  <c r="AU1375" i="15"/>
  <c r="AU1377" i="15"/>
  <c r="AU1378" i="15"/>
  <c r="AU1379" i="15"/>
  <c r="AU1381" i="15"/>
  <c r="AU1405" i="15"/>
  <c r="AU1431" i="15"/>
  <c r="AU1438" i="15"/>
  <c r="AU1439" i="15"/>
  <c r="AU1440" i="15"/>
  <c r="AU1442" i="15"/>
  <c r="AU1443" i="15"/>
  <c r="AU1444" i="15"/>
  <c r="AU1446" i="15"/>
  <c r="AU1447" i="15"/>
  <c r="AU1448" i="15"/>
  <c r="AU1450" i="15"/>
  <c r="AU1451" i="15"/>
  <c r="AU1452" i="15"/>
  <c r="AU1454" i="15"/>
  <c r="AU1455" i="15"/>
  <c r="AU1456" i="15"/>
  <c r="AU1458" i="15"/>
  <c r="AU1465" i="15"/>
  <c r="AU1466" i="15"/>
  <c r="AU1467" i="15"/>
  <c r="AU1469" i="15"/>
  <c r="AU1470" i="15"/>
  <c r="AU1471" i="15"/>
  <c r="AU1473" i="15"/>
  <c r="AU1474" i="15"/>
  <c r="AU1475" i="15"/>
  <c r="AU1477" i="15"/>
  <c r="AU1478" i="15"/>
  <c r="AU1479" i="15"/>
  <c r="AU1481" i="15"/>
  <c r="AU1482" i="15"/>
  <c r="AU1483" i="15"/>
  <c r="AU1485" i="15"/>
  <c r="AU1489" i="15"/>
  <c r="AU1490" i="15"/>
  <c r="AU1491" i="15"/>
  <c r="AU1493" i="15"/>
  <c r="AU1494" i="15"/>
  <c r="AU1495" i="15"/>
  <c r="AU1497" i="15"/>
  <c r="AU1498" i="15"/>
  <c r="AU1499" i="15"/>
  <c r="AU1501" i="15"/>
  <c r="AU1502" i="15"/>
  <c r="AU1503" i="15"/>
  <c r="AU1505" i="15"/>
  <c r="AU1506" i="15"/>
  <c r="AU1507" i="15"/>
  <c r="AU1509" i="15"/>
  <c r="AU1513" i="15"/>
  <c r="AU1514" i="15"/>
  <c r="AU1515" i="15"/>
  <c r="AU1517" i="15"/>
  <c r="AU1518" i="15"/>
  <c r="AU1519" i="15"/>
  <c r="AU1521" i="15"/>
  <c r="AU1522" i="15"/>
  <c r="AU1523" i="15"/>
  <c r="AU1525" i="15"/>
  <c r="AU1526" i="15"/>
  <c r="AU1527" i="15"/>
  <c r="AU1529" i="15"/>
  <c r="AU1530" i="15"/>
  <c r="AU1531" i="15"/>
  <c r="AU1533" i="15"/>
  <c r="AU1538" i="15"/>
  <c r="AU1539" i="15"/>
  <c r="AU1540" i="15"/>
  <c r="AU1541" i="15"/>
  <c r="AU1542" i="15"/>
  <c r="AU1544" i="15"/>
  <c r="AU1545" i="15"/>
  <c r="AU1546" i="15"/>
  <c r="AU1547" i="15"/>
  <c r="AU1551" i="15"/>
  <c r="AU1552" i="15"/>
  <c r="AU1553" i="15"/>
  <c r="AU1554" i="15"/>
  <c r="AV135" i="15"/>
  <c r="AV183" i="15"/>
  <c r="AV260" i="15"/>
  <c r="AV261" i="15"/>
  <c r="AV262" i="15"/>
  <c r="AV264" i="15"/>
  <c r="AV265" i="15"/>
  <c r="AV266" i="15"/>
  <c r="AV268" i="15"/>
  <c r="AV269" i="15"/>
  <c r="AV270" i="15"/>
  <c r="AV272" i="15"/>
  <c r="AV273" i="15"/>
  <c r="AV274" i="15"/>
  <c r="AV276" i="15"/>
  <c r="AV277" i="15"/>
  <c r="AV278" i="15"/>
  <c r="AV280" i="15"/>
  <c r="AV284" i="15"/>
  <c r="AV285" i="15"/>
  <c r="AV286" i="15"/>
  <c r="AV288" i="15"/>
  <c r="AV289" i="15"/>
  <c r="AV290" i="15"/>
  <c r="AV292" i="15"/>
  <c r="AV293" i="15"/>
  <c r="AV294" i="15"/>
  <c r="AV296" i="15"/>
  <c r="AV297" i="15"/>
  <c r="AV298" i="15"/>
  <c r="AV300" i="15"/>
  <c r="AV301" i="15"/>
  <c r="AV302" i="15"/>
  <c r="AV304" i="15"/>
  <c r="AV10" i="15"/>
  <c r="AV14" i="15"/>
  <c r="AV15" i="15"/>
  <c r="AV39" i="15"/>
  <c r="AV43" i="15"/>
  <c r="AV44" i="15"/>
  <c r="AV45" i="15"/>
  <c r="AV47" i="15"/>
  <c r="AV48" i="15"/>
  <c r="AV49" i="15"/>
  <c r="AV51" i="15"/>
  <c r="AV52" i="15"/>
  <c r="AV53" i="15"/>
  <c r="AV55" i="15"/>
  <c r="AV56" i="15"/>
  <c r="AV57" i="15"/>
  <c r="AV59" i="15"/>
  <c r="AV60" i="15"/>
  <c r="AV61" i="15"/>
  <c r="AV63" i="15"/>
  <c r="AV87" i="15"/>
  <c r="AV111" i="15"/>
  <c r="AV159" i="15"/>
  <c r="AV187" i="15"/>
  <c r="AV188" i="15"/>
  <c r="AV189" i="15"/>
  <c r="AV191" i="15"/>
  <c r="AV192" i="15"/>
  <c r="AV193" i="15"/>
  <c r="AV195" i="15"/>
  <c r="AV196" i="15"/>
  <c r="AV197" i="15"/>
  <c r="AV199" i="15"/>
  <c r="AV200" i="15"/>
  <c r="AV201" i="15"/>
  <c r="AV203" i="15"/>
  <c r="AV204" i="15"/>
  <c r="AV205" i="15"/>
  <c r="AV207" i="15"/>
  <c r="AV211" i="15"/>
  <c r="AV212" i="15"/>
  <c r="AV213" i="15"/>
  <c r="AV215" i="15"/>
  <c r="AV216" i="15"/>
  <c r="AV217" i="15"/>
  <c r="AV219" i="15"/>
  <c r="AV220" i="15"/>
  <c r="AV221" i="15"/>
  <c r="AV223" i="15"/>
  <c r="AV224" i="15"/>
  <c r="AV225" i="15"/>
  <c r="AV227" i="15"/>
  <c r="AV228" i="15"/>
  <c r="AV229" i="15"/>
  <c r="AV231" i="15"/>
  <c r="AV255" i="15"/>
  <c r="AV308" i="15"/>
  <c r="AV309" i="15"/>
  <c r="AV310" i="15"/>
  <c r="AV312" i="15"/>
  <c r="AV313" i="15"/>
  <c r="AV314" i="15"/>
  <c r="AV316" i="15"/>
  <c r="AV317" i="15"/>
  <c r="AV318" i="15"/>
  <c r="AV320" i="15"/>
  <c r="AV321" i="15"/>
  <c r="AV322" i="15"/>
  <c r="AV324" i="15"/>
  <c r="AV325" i="15"/>
  <c r="AV326" i="15"/>
  <c r="AV328" i="15"/>
  <c r="AV332" i="15"/>
  <c r="AV333" i="15"/>
  <c r="AV334" i="15"/>
  <c r="AV336" i="15"/>
  <c r="AV337" i="15"/>
  <c r="AV338" i="15"/>
  <c r="AV340" i="15"/>
  <c r="AV341" i="15"/>
  <c r="AV342" i="15"/>
  <c r="AV344" i="15"/>
  <c r="AV345" i="15"/>
  <c r="AV346" i="15"/>
  <c r="AV348" i="15"/>
  <c r="AV349" i="15"/>
  <c r="AV350" i="15"/>
  <c r="AV352" i="15"/>
  <c r="AV376" i="15"/>
  <c r="AV380" i="15"/>
  <c r="AV381" i="15"/>
  <c r="AV382" i="15"/>
  <c r="AV384" i="15"/>
  <c r="AV385" i="15"/>
  <c r="AV386" i="15"/>
  <c r="AV388" i="15"/>
  <c r="AV389" i="15"/>
  <c r="AV390" i="15"/>
  <c r="AV392" i="15"/>
  <c r="AV393" i="15"/>
  <c r="AV394" i="15"/>
  <c r="AV396" i="15"/>
  <c r="AV397" i="15"/>
  <c r="AV398" i="15"/>
  <c r="AV400" i="15"/>
  <c r="AV424" i="15"/>
  <c r="AV428" i="15"/>
  <c r="AV429" i="15"/>
  <c r="AV430" i="15"/>
  <c r="AV432" i="15"/>
  <c r="AV433" i="15"/>
  <c r="AV434" i="15"/>
  <c r="AV436" i="15"/>
  <c r="AV437" i="15"/>
  <c r="AV438" i="15"/>
  <c r="AV440" i="15"/>
  <c r="AV441" i="15"/>
  <c r="AV442" i="15"/>
  <c r="AV444" i="15"/>
  <c r="AV445" i="15"/>
  <c r="AV446" i="15"/>
  <c r="AV448" i="15"/>
  <c r="AV472" i="15"/>
  <c r="AV476" i="15"/>
  <c r="AV477" i="15"/>
  <c r="AV478" i="15"/>
  <c r="AV480" i="15"/>
  <c r="AV481" i="15"/>
  <c r="AV482" i="15"/>
  <c r="AV484" i="15"/>
  <c r="AV485" i="15"/>
  <c r="AV486" i="15"/>
  <c r="AV488" i="15"/>
  <c r="AV489" i="15"/>
  <c r="AV490" i="15"/>
  <c r="AV492" i="15"/>
  <c r="AV493" i="15"/>
  <c r="AV494" i="15"/>
  <c r="AV496" i="15"/>
  <c r="AV520" i="15"/>
  <c r="AV524" i="15"/>
  <c r="AV525" i="15"/>
  <c r="AV526" i="15"/>
  <c r="AV528" i="15"/>
  <c r="AV529" i="15"/>
  <c r="AV530" i="15"/>
  <c r="AV532" i="15"/>
  <c r="AV533" i="15"/>
  <c r="AV534" i="15"/>
  <c r="AV536" i="15"/>
  <c r="AV537" i="15"/>
  <c r="AV538" i="15"/>
  <c r="AV540" i="15"/>
  <c r="AV541" i="15"/>
  <c r="AV542" i="15"/>
  <c r="AV544" i="15"/>
  <c r="AV568" i="15"/>
  <c r="AV573" i="15"/>
  <c r="AV574" i="15"/>
  <c r="AV575" i="15"/>
  <c r="AV577" i="15"/>
  <c r="AV578" i="15"/>
  <c r="AV579" i="15"/>
  <c r="AV581" i="15"/>
  <c r="AV582" i="15"/>
  <c r="AV583" i="15"/>
  <c r="AV585" i="15"/>
  <c r="AV586" i="15"/>
  <c r="AV587" i="15"/>
  <c r="AV589" i="15"/>
  <c r="AV590" i="15"/>
  <c r="AV591" i="15"/>
  <c r="AV593" i="15"/>
  <c r="AV597" i="15"/>
  <c r="AV598" i="15"/>
  <c r="AV599" i="15"/>
  <c r="AV601" i="15"/>
  <c r="AV602" i="15"/>
  <c r="AV603" i="15"/>
  <c r="AV605" i="15"/>
  <c r="AV606" i="15"/>
  <c r="AV607" i="15"/>
  <c r="AV609" i="15"/>
  <c r="AV610" i="15"/>
  <c r="AV611" i="15"/>
  <c r="AV613" i="15"/>
  <c r="AV614" i="15"/>
  <c r="AV615" i="15"/>
  <c r="AV617" i="15"/>
  <c r="AV621" i="15"/>
  <c r="AV622" i="15"/>
  <c r="AV623" i="15"/>
  <c r="AV625" i="15"/>
  <c r="AV626" i="15"/>
  <c r="AV627" i="15"/>
  <c r="AV629" i="15"/>
  <c r="AV630" i="15"/>
  <c r="AV631" i="15"/>
  <c r="AV633" i="15"/>
  <c r="AV634" i="15"/>
  <c r="AV635" i="15"/>
  <c r="AV637" i="15"/>
  <c r="AV638" i="15"/>
  <c r="AV639" i="15"/>
  <c r="AV641" i="15"/>
  <c r="AV645" i="15"/>
  <c r="AV646" i="15"/>
  <c r="AV647" i="15"/>
  <c r="AV649" i="15"/>
  <c r="AV650" i="15"/>
  <c r="AV651" i="15"/>
  <c r="AV653" i="15"/>
  <c r="AV654" i="15"/>
  <c r="AV655" i="15"/>
  <c r="AV657" i="15"/>
  <c r="AV658" i="15"/>
  <c r="AV659" i="15"/>
  <c r="AV661" i="15"/>
  <c r="AV662" i="15"/>
  <c r="AV663" i="15"/>
  <c r="AV665" i="15"/>
  <c r="AV669" i="15"/>
  <c r="AV670" i="15"/>
  <c r="AV671" i="15"/>
  <c r="AV673" i="15"/>
  <c r="AV674" i="15"/>
  <c r="AV675" i="15"/>
  <c r="AV677" i="15"/>
  <c r="AV678" i="15"/>
  <c r="AV679" i="15"/>
  <c r="AV681" i="15"/>
  <c r="AV682" i="15"/>
  <c r="AV683" i="15"/>
  <c r="AV685" i="15"/>
  <c r="AV686" i="15"/>
  <c r="AV687" i="15"/>
  <c r="AV689" i="15"/>
  <c r="AV693" i="15"/>
  <c r="AV694" i="15"/>
  <c r="AV695" i="15"/>
  <c r="AV697" i="15"/>
  <c r="AV698" i="15"/>
  <c r="AV699" i="15"/>
  <c r="AV701" i="15"/>
  <c r="AV702" i="15"/>
  <c r="AV703" i="15"/>
  <c r="AV705" i="15"/>
  <c r="AV706" i="15"/>
  <c r="AV707" i="15"/>
  <c r="AV709" i="15"/>
  <c r="AV710" i="15"/>
  <c r="AV711" i="15"/>
  <c r="AV713" i="15"/>
  <c r="AV717" i="15"/>
  <c r="AV718" i="15"/>
  <c r="AV719" i="15"/>
  <c r="AV721" i="15"/>
  <c r="AV722" i="15"/>
  <c r="AV723" i="15"/>
  <c r="AV725" i="15"/>
  <c r="AV726" i="15"/>
  <c r="AV727" i="15"/>
  <c r="AV729" i="15"/>
  <c r="AV730" i="15"/>
  <c r="AV731" i="15"/>
  <c r="AV733" i="15"/>
  <c r="AV734" i="15"/>
  <c r="AV735" i="15"/>
  <c r="AV737" i="15"/>
  <c r="AV801" i="15"/>
  <c r="AV825" i="15"/>
  <c r="AV849" i="15"/>
  <c r="AV853" i="15"/>
  <c r="AV854" i="15"/>
  <c r="AV855" i="15"/>
  <c r="AV856" i="15"/>
  <c r="AV857" i="15"/>
  <c r="AV858" i="15"/>
  <c r="AV860" i="15"/>
  <c r="AV861" i="15"/>
  <c r="AV885" i="15"/>
  <c r="AV912" i="15"/>
  <c r="AV919" i="15"/>
  <c r="AV920" i="15"/>
  <c r="AV921" i="15"/>
  <c r="AV923" i="15"/>
  <c r="AV924" i="15"/>
  <c r="AV925" i="15"/>
  <c r="AV927" i="15"/>
  <c r="AV928" i="15"/>
  <c r="AV929" i="15"/>
  <c r="AV931" i="15"/>
  <c r="AV932" i="15"/>
  <c r="AV933" i="15"/>
  <c r="AV935" i="15"/>
  <c r="AV936" i="15"/>
  <c r="AV937" i="15"/>
  <c r="AV939" i="15"/>
  <c r="AV943" i="15"/>
  <c r="AV944" i="15"/>
  <c r="AV945" i="15"/>
  <c r="AV947" i="15"/>
  <c r="AV948" i="15"/>
  <c r="AV949" i="15"/>
  <c r="AV951" i="15"/>
  <c r="AV952" i="15"/>
  <c r="AV953" i="15"/>
  <c r="AV955" i="15"/>
  <c r="AV956" i="15"/>
  <c r="AV957" i="15"/>
  <c r="AV959" i="15"/>
  <c r="AV960" i="15"/>
  <c r="AV961" i="15"/>
  <c r="AV963" i="15"/>
  <c r="AV987" i="15"/>
  <c r="AV991" i="15"/>
  <c r="AV992" i="15"/>
  <c r="AV993" i="15"/>
  <c r="AV995" i="15"/>
  <c r="AV996" i="15"/>
  <c r="AV997" i="15"/>
  <c r="AV999" i="15"/>
  <c r="AV1000" i="15"/>
  <c r="AV1001" i="15"/>
  <c r="AV1003" i="15"/>
  <c r="AV1004" i="15"/>
  <c r="AV1005" i="15"/>
  <c r="AV1007" i="15"/>
  <c r="AV1008" i="15"/>
  <c r="AV1009" i="15"/>
  <c r="AV1011" i="15"/>
  <c r="AV1035" i="15"/>
  <c r="AV1039" i="15"/>
  <c r="AV1040" i="15"/>
  <c r="AV1041" i="15"/>
  <c r="AV1043" i="15"/>
  <c r="AV1044" i="15"/>
  <c r="AV1045" i="15"/>
  <c r="AV1047" i="15"/>
  <c r="AV1048" i="15"/>
  <c r="AV1049" i="15"/>
  <c r="AV1051" i="15"/>
  <c r="AV1052" i="15"/>
  <c r="AV1053" i="15"/>
  <c r="AV1055" i="15"/>
  <c r="AV1056" i="15"/>
  <c r="AV1057" i="15"/>
  <c r="AV1059" i="15"/>
  <c r="AV1083" i="15"/>
  <c r="AV1087" i="15"/>
  <c r="AV1088" i="15"/>
  <c r="AV1089" i="15"/>
  <c r="AV1091" i="15"/>
  <c r="AV1092" i="15"/>
  <c r="AV1093" i="15"/>
  <c r="AV1095" i="15"/>
  <c r="AV1096" i="15"/>
  <c r="AV1097" i="15"/>
  <c r="AV1099" i="15"/>
  <c r="AV1100" i="15"/>
  <c r="AV1101" i="15"/>
  <c r="AV1103" i="15"/>
  <c r="AV1104" i="15"/>
  <c r="AV1105" i="15"/>
  <c r="AV1107" i="15"/>
  <c r="AV1131" i="15"/>
  <c r="AV1135" i="15"/>
  <c r="AV1136" i="15"/>
  <c r="AV1137" i="15"/>
  <c r="AV1139" i="15"/>
  <c r="AV1140" i="15"/>
  <c r="AV1141" i="15"/>
  <c r="AV1143" i="15"/>
  <c r="AV1144" i="15"/>
  <c r="AV1145" i="15"/>
  <c r="AV1147" i="15"/>
  <c r="AV1148" i="15"/>
  <c r="AV1149" i="15"/>
  <c r="AV1151" i="15"/>
  <c r="AV1152" i="15"/>
  <c r="AV1153" i="15"/>
  <c r="AV1155" i="15"/>
  <c r="AV1179" i="15"/>
  <c r="AV1183" i="15"/>
  <c r="AV1184" i="15"/>
  <c r="AV1185" i="15"/>
  <c r="AV1187" i="15"/>
  <c r="AV1188" i="15"/>
  <c r="AV1189" i="15"/>
  <c r="AV1191" i="15"/>
  <c r="AV1192" i="15"/>
  <c r="AV1193" i="15"/>
  <c r="AV1195" i="15"/>
  <c r="AV1196" i="15"/>
  <c r="AV1197" i="15"/>
  <c r="AV1199" i="15"/>
  <c r="AV1200" i="15"/>
  <c r="AV1201" i="15"/>
  <c r="AV1203" i="15"/>
  <c r="AV1227" i="15"/>
  <c r="AV1231" i="15"/>
  <c r="AV1232" i="15"/>
  <c r="AV1233" i="15"/>
  <c r="AV1234" i="15"/>
  <c r="AV1236" i="15"/>
  <c r="AV1237" i="15"/>
  <c r="AV1261" i="15"/>
  <c r="AV1285" i="15"/>
  <c r="AV1289" i="15"/>
  <c r="AV1290" i="15"/>
  <c r="AV1291" i="15"/>
  <c r="AV1293" i="15"/>
  <c r="AV1294" i="15"/>
  <c r="AV1295" i="15"/>
  <c r="AV1297" i="15"/>
  <c r="AV1298" i="15"/>
  <c r="AV1299" i="15"/>
  <c r="AV1301" i="15"/>
  <c r="AV1302" i="15"/>
  <c r="AV1303" i="15"/>
  <c r="AV1305" i="15"/>
  <c r="AV1306" i="15"/>
  <c r="AV1307" i="15"/>
  <c r="AV1309" i="15"/>
  <c r="AV1313" i="15"/>
  <c r="AV1314" i="15"/>
  <c r="AV1315" i="15"/>
  <c r="AV1317" i="15"/>
  <c r="AV1318" i="15"/>
  <c r="AV1319" i="15"/>
  <c r="AV1321" i="15"/>
  <c r="AV1322" i="15"/>
  <c r="AV1323" i="15"/>
  <c r="AV1325" i="15"/>
  <c r="AV1326" i="15"/>
  <c r="AV1327" i="15"/>
  <c r="AV1329" i="15"/>
  <c r="AV1330" i="15"/>
  <c r="AV1331" i="15"/>
  <c r="AV1333" i="15"/>
  <c r="AV1337" i="15"/>
  <c r="AV1338" i="15"/>
  <c r="AV1339" i="15"/>
  <c r="AV1341" i="15"/>
  <c r="AV1342" i="15"/>
  <c r="AV1343" i="15"/>
  <c r="AV1345" i="15"/>
  <c r="AV1346" i="15"/>
  <c r="AV1347" i="15"/>
  <c r="AV1349" i="15"/>
  <c r="AV1350" i="15"/>
  <c r="AV1351" i="15"/>
  <c r="AV1353" i="15"/>
  <c r="AV1354" i="15"/>
  <c r="AV1355" i="15"/>
  <c r="AV1357" i="15"/>
  <c r="AV1361" i="15"/>
  <c r="AV1362" i="15"/>
  <c r="AV1363" i="15"/>
  <c r="AV1365" i="15"/>
  <c r="AV1366" i="15"/>
  <c r="AV1367" i="15"/>
  <c r="AV1369" i="15"/>
  <c r="AV1370" i="15"/>
  <c r="AV1371" i="15"/>
  <c r="AV1373" i="15"/>
  <c r="AV1374" i="15"/>
  <c r="AV1375" i="15"/>
  <c r="AV1377" i="15"/>
  <c r="AV1378" i="15"/>
  <c r="AV1379" i="15"/>
  <c r="AV1381" i="15"/>
  <c r="AV1405" i="15"/>
  <c r="AV1431" i="15"/>
  <c r="AV1438" i="15"/>
  <c r="AV1439" i="15"/>
  <c r="AV1440" i="15"/>
  <c r="AV1442" i="15"/>
  <c r="AV1443" i="15"/>
  <c r="AV1444" i="15"/>
  <c r="AV1446" i="15"/>
  <c r="AV1447" i="15"/>
  <c r="AV1448" i="15"/>
  <c r="AV1450" i="15"/>
  <c r="AV1451" i="15"/>
  <c r="AV1452" i="15"/>
  <c r="AV1454" i="15"/>
  <c r="AV1455" i="15"/>
  <c r="AV1456" i="15"/>
  <c r="AV1458" i="15"/>
  <c r="AV1465" i="15"/>
  <c r="AV1466" i="15"/>
  <c r="AV1467" i="15"/>
  <c r="AV1469" i="15"/>
  <c r="AV1470" i="15"/>
  <c r="AV1471" i="15"/>
  <c r="AV1473" i="15"/>
  <c r="AV1474" i="15"/>
  <c r="AV1475" i="15"/>
  <c r="AV1477" i="15"/>
  <c r="AV1478" i="15"/>
  <c r="AV1479" i="15"/>
  <c r="AV1481" i="15"/>
  <c r="AV1482" i="15"/>
  <c r="AV1483" i="15"/>
  <c r="AV1485" i="15"/>
  <c r="AV1489" i="15"/>
  <c r="AV1490" i="15"/>
  <c r="AV1491" i="15"/>
  <c r="AV1493" i="15"/>
  <c r="AV1494" i="15"/>
  <c r="AV1495" i="15"/>
  <c r="AV1497" i="15"/>
  <c r="AV1498" i="15"/>
  <c r="AV1499" i="15"/>
  <c r="AV1501" i="15"/>
  <c r="AV1502" i="15"/>
  <c r="AV1503" i="15"/>
  <c r="AV1505" i="15"/>
  <c r="AV1506" i="15"/>
  <c r="AV1507" i="15"/>
  <c r="AV1509" i="15"/>
  <c r="AV1513" i="15"/>
  <c r="AV1514" i="15"/>
  <c r="AV1515" i="15"/>
  <c r="AV1517" i="15"/>
  <c r="AV1518" i="15"/>
  <c r="AV1519" i="15"/>
  <c r="AV1521" i="15"/>
  <c r="AV1522" i="15"/>
  <c r="AV1523" i="15"/>
  <c r="AV1525" i="15"/>
  <c r="AV1526" i="15"/>
  <c r="AV1527" i="15"/>
  <c r="AV1529" i="15"/>
  <c r="AV1530" i="15"/>
  <c r="AV1531" i="15"/>
  <c r="AV1533" i="15"/>
  <c r="AV1538" i="15"/>
  <c r="AV1539" i="15"/>
  <c r="AV1540" i="15"/>
  <c r="AV1541" i="15"/>
  <c r="AV1542" i="15"/>
  <c r="AV1544" i="15"/>
  <c r="AV1545" i="15"/>
  <c r="AV1546" i="15"/>
  <c r="AV1547" i="15"/>
  <c r="AV1551" i="15"/>
  <c r="AV1552" i="15"/>
  <c r="AV1553" i="15"/>
  <c r="AV1554" i="15"/>
  <c r="AW135" i="15"/>
  <c r="AW183" i="15"/>
  <c r="AW260" i="15"/>
  <c r="AW261" i="15"/>
  <c r="AW262" i="15"/>
  <c r="AW264" i="15"/>
  <c r="AW265" i="15"/>
  <c r="AW266" i="15"/>
  <c r="AW268" i="15"/>
  <c r="AW269" i="15"/>
  <c r="AW270" i="15"/>
  <c r="AW272" i="15"/>
  <c r="AW273" i="15"/>
  <c r="AW274" i="15"/>
  <c r="AW276" i="15"/>
  <c r="AW277" i="15"/>
  <c r="AW278" i="15"/>
  <c r="AW280" i="15"/>
  <c r="AW284" i="15"/>
  <c r="AW285" i="15"/>
  <c r="AW286" i="15"/>
  <c r="AW288" i="15"/>
  <c r="AW289" i="15"/>
  <c r="AW290" i="15"/>
  <c r="AW292" i="15"/>
  <c r="AW293" i="15"/>
  <c r="AW294" i="15"/>
  <c r="AW296" i="15"/>
  <c r="AW297" i="15"/>
  <c r="AW298" i="15"/>
  <c r="AW300" i="15"/>
  <c r="AW301" i="15"/>
  <c r="AW302" i="15"/>
  <c r="AW304" i="15"/>
  <c r="AW10" i="15"/>
  <c r="AW14" i="15"/>
  <c r="AW15" i="15"/>
  <c r="AW39" i="15"/>
  <c r="AW43" i="15"/>
  <c r="AW44" i="15"/>
  <c r="AW45" i="15"/>
  <c r="AW47" i="15"/>
  <c r="AW48" i="15"/>
  <c r="AW49" i="15"/>
  <c r="AW51" i="15"/>
  <c r="AW52" i="15"/>
  <c r="AW53" i="15"/>
  <c r="AW55" i="15"/>
  <c r="AW56" i="15"/>
  <c r="AW57" i="15"/>
  <c r="AW59" i="15"/>
  <c r="AW60" i="15"/>
  <c r="AW61" i="15"/>
  <c r="AW63" i="15"/>
  <c r="AW87" i="15"/>
  <c r="AW111" i="15"/>
  <c r="AW159" i="15"/>
  <c r="AW187" i="15"/>
  <c r="AW188" i="15"/>
  <c r="AW189" i="15"/>
  <c r="AW191" i="15"/>
  <c r="AW192" i="15"/>
  <c r="AW193" i="15"/>
  <c r="AW195" i="15"/>
  <c r="AW196" i="15"/>
  <c r="AW197" i="15"/>
  <c r="AW199" i="15"/>
  <c r="AW200" i="15"/>
  <c r="AW201" i="15"/>
  <c r="AW203" i="15"/>
  <c r="AW204" i="15"/>
  <c r="AW205" i="15"/>
  <c r="AW207" i="15"/>
  <c r="AW211" i="15"/>
  <c r="AW212" i="15"/>
  <c r="AW213" i="15"/>
  <c r="AW215" i="15"/>
  <c r="AW216" i="15"/>
  <c r="AW217" i="15"/>
  <c r="AW219" i="15"/>
  <c r="AW220" i="15"/>
  <c r="AW221" i="15"/>
  <c r="AW223" i="15"/>
  <c r="AW224" i="15"/>
  <c r="AW225" i="15"/>
  <c r="AW227" i="15"/>
  <c r="AW228" i="15"/>
  <c r="AW229" i="15"/>
  <c r="AW231" i="15"/>
  <c r="AW255" i="15"/>
  <c r="AW308" i="15"/>
  <c r="AW309" i="15"/>
  <c r="AW310" i="15"/>
  <c r="AW312" i="15"/>
  <c r="AW313" i="15"/>
  <c r="AW314" i="15"/>
  <c r="AW316" i="15"/>
  <c r="AW317" i="15"/>
  <c r="AW318" i="15"/>
  <c r="AW320" i="15"/>
  <c r="AW321" i="15"/>
  <c r="AW322" i="15"/>
  <c r="AW324" i="15"/>
  <c r="AW325" i="15"/>
  <c r="AW326" i="15"/>
  <c r="AW328" i="15"/>
  <c r="AW332" i="15"/>
  <c r="AW333" i="15"/>
  <c r="AW334" i="15"/>
  <c r="AW336" i="15"/>
  <c r="AW337" i="15"/>
  <c r="AW338" i="15"/>
  <c r="AW340" i="15"/>
  <c r="AW341" i="15"/>
  <c r="AW342" i="15"/>
  <c r="AW344" i="15"/>
  <c r="AW345" i="15"/>
  <c r="AW346" i="15"/>
  <c r="AW348" i="15"/>
  <c r="AW349" i="15"/>
  <c r="AW350" i="15"/>
  <c r="AW352" i="15"/>
  <c r="AW376" i="15"/>
  <c r="AW380" i="15"/>
  <c r="AW381" i="15"/>
  <c r="AW382" i="15"/>
  <c r="AW384" i="15"/>
  <c r="AW385" i="15"/>
  <c r="AW386" i="15"/>
  <c r="AW388" i="15"/>
  <c r="AW389" i="15"/>
  <c r="AW390" i="15"/>
  <c r="AW392" i="15"/>
  <c r="AW393" i="15"/>
  <c r="AW394" i="15"/>
  <c r="AW396" i="15"/>
  <c r="AW397" i="15"/>
  <c r="AW398" i="15"/>
  <c r="AW400" i="15"/>
  <c r="AW424" i="15"/>
  <c r="AW428" i="15"/>
  <c r="AW429" i="15"/>
  <c r="AW430" i="15"/>
  <c r="AW432" i="15"/>
  <c r="AW433" i="15"/>
  <c r="AW434" i="15"/>
  <c r="AW436" i="15"/>
  <c r="AW437" i="15"/>
  <c r="AW438" i="15"/>
  <c r="AW440" i="15"/>
  <c r="AW441" i="15"/>
  <c r="AW442" i="15"/>
  <c r="AW444" i="15"/>
  <c r="AW445" i="15"/>
  <c r="AW446" i="15"/>
  <c r="AW448" i="15"/>
  <c r="AW472" i="15"/>
  <c r="AW476" i="15"/>
  <c r="AW477" i="15"/>
  <c r="AW478" i="15"/>
  <c r="AW480" i="15"/>
  <c r="AW481" i="15"/>
  <c r="AW482" i="15"/>
  <c r="AW484" i="15"/>
  <c r="AW485" i="15"/>
  <c r="AW486" i="15"/>
  <c r="AW488" i="15"/>
  <c r="AW489" i="15"/>
  <c r="AW490" i="15"/>
  <c r="AW492" i="15"/>
  <c r="AW493" i="15"/>
  <c r="AW494" i="15"/>
  <c r="AW496" i="15"/>
  <c r="AW520" i="15"/>
  <c r="AW524" i="15"/>
  <c r="AW525" i="15"/>
  <c r="AW526" i="15"/>
  <c r="AW528" i="15"/>
  <c r="AW529" i="15"/>
  <c r="AW530" i="15"/>
  <c r="AW532" i="15"/>
  <c r="AW533" i="15"/>
  <c r="AW534" i="15"/>
  <c r="AW536" i="15"/>
  <c r="AW537" i="15"/>
  <c r="AW538" i="15"/>
  <c r="AW540" i="15"/>
  <c r="AW541" i="15"/>
  <c r="AW542" i="15"/>
  <c r="AW544" i="15"/>
  <c r="AW568" i="15"/>
  <c r="AW573" i="15"/>
  <c r="AW574" i="15"/>
  <c r="AW575" i="15"/>
  <c r="AW577" i="15"/>
  <c r="AW578" i="15"/>
  <c r="AW579" i="15"/>
  <c r="AW581" i="15"/>
  <c r="AW582" i="15"/>
  <c r="AW583" i="15"/>
  <c r="AW585" i="15"/>
  <c r="AW586" i="15"/>
  <c r="AW587" i="15"/>
  <c r="AW589" i="15"/>
  <c r="AW590" i="15"/>
  <c r="AW591" i="15"/>
  <c r="AW593" i="15"/>
  <c r="AW597" i="15"/>
  <c r="AW598" i="15"/>
  <c r="AW599" i="15"/>
  <c r="AW601" i="15"/>
  <c r="AW602" i="15"/>
  <c r="AW603" i="15"/>
  <c r="AW605" i="15"/>
  <c r="AW606" i="15"/>
  <c r="AW607" i="15"/>
  <c r="AW609" i="15"/>
  <c r="AW610" i="15"/>
  <c r="AW611" i="15"/>
  <c r="AW613" i="15"/>
  <c r="AW614" i="15"/>
  <c r="AW615" i="15"/>
  <c r="AW617" i="15"/>
  <c r="AW621" i="15"/>
  <c r="AW622" i="15"/>
  <c r="AW623" i="15"/>
  <c r="AW625" i="15"/>
  <c r="AW626" i="15"/>
  <c r="AW627" i="15"/>
  <c r="AW629" i="15"/>
  <c r="AW630" i="15"/>
  <c r="AW631" i="15"/>
  <c r="AW633" i="15"/>
  <c r="AW634" i="15"/>
  <c r="AW635" i="15"/>
  <c r="AW637" i="15"/>
  <c r="AW638" i="15"/>
  <c r="AW639" i="15"/>
  <c r="AW641" i="15"/>
  <c r="AW645" i="15"/>
  <c r="AW646" i="15"/>
  <c r="AW647" i="15"/>
  <c r="AW649" i="15"/>
  <c r="AW650" i="15"/>
  <c r="AW651" i="15"/>
  <c r="AW653" i="15"/>
  <c r="AW654" i="15"/>
  <c r="AW655" i="15"/>
  <c r="AW657" i="15"/>
  <c r="AW658" i="15"/>
  <c r="AW659" i="15"/>
  <c r="AW661" i="15"/>
  <c r="AW662" i="15"/>
  <c r="AW663" i="15"/>
  <c r="AW665" i="15"/>
  <c r="AW669" i="15"/>
  <c r="AW670" i="15"/>
  <c r="AW671" i="15"/>
  <c r="AW673" i="15"/>
  <c r="AW674" i="15"/>
  <c r="AW675" i="15"/>
  <c r="AW677" i="15"/>
  <c r="AW678" i="15"/>
  <c r="AW679" i="15"/>
  <c r="AW681" i="15"/>
  <c r="AW682" i="15"/>
  <c r="AW683" i="15"/>
  <c r="AW685" i="15"/>
  <c r="AW686" i="15"/>
  <c r="AW687" i="15"/>
  <c r="AW689" i="15"/>
  <c r="AW693" i="15"/>
  <c r="AW694" i="15"/>
  <c r="AW695" i="15"/>
  <c r="AW697" i="15"/>
  <c r="AW698" i="15"/>
  <c r="AW699" i="15"/>
  <c r="AW701" i="15"/>
  <c r="AW702" i="15"/>
  <c r="AW703" i="15"/>
  <c r="AW705" i="15"/>
  <c r="AW706" i="15"/>
  <c r="AW707" i="15"/>
  <c r="AW709" i="15"/>
  <c r="AW710" i="15"/>
  <c r="AW711" i="15"/>
  <c r="AW713" i="15"/>
  <c r="AW717" i="15"/>
  <c r="AW718" i="15"/>
  <c r="AW719" i="15"/>
  <c r="AW721" i="15"/>
  <c r="AW722" i="15"/>
  <c r="AW723" i="15"/>
  <c r="AW725" i="15"/>
  <c r="AW726" i="15"/>
  <c r="AW727" i="15"/>
  <c r="AW729" i="15"/>
  <c r="AW730" i="15"/>
  <c r="AW731" i="15"/>
  <c r="AW733" i="15"/>
  <c r="AW734" i="15"/>
  <c r="AW735" i="15"/>
  <c r="AW737" i="15"/>
  <c r="AW801" i="15"/>
  <c r="AW825" i="15"/>
  <c r="AW849" i="15"/>
  <c r="AW853" i="15"/>
  <c r="AW854" i="15"/>
  <c r="AW855" i="15"/>
  <c r="AW856" i="15"/>
  <c r="AW857" i="15"/>
  <c r="AW858" i="15"/>
  <c r="AW860" i="15"/>
  <c r="AW861" i="15"/>
  <c r="AW885" i="15"/>
  <c r="AW912" i="15"/>
  <c r="AW919" i="15"/>
  <c r="AW920" i="15"/>
  <c r="AW921" i="15"/>
  <c r="AW923" i="15"/>
  <c r="AW924" i="15"/>
  <c r="AW925" i="15"/>
  <c r="AW927" i="15"/>
  <c r="AW928" i="15"/>
  <c r="AW929" i="15"/>
  <c r="AW931" i="15"/>
  <c r="AW932" i="15"/>
  <c r="AW933" i="15"/>
  <c r="AW935" i="15"/>
  <c r="AW936" i="15"/>
  <c r="AW937" i="15"/>
  <c r="AW939" i="15"/>
  <c r="AW943" i="15"/>
  <c r="AW944" i="15"/>
  <c r="AW945" i="15"/>
  <c r="AW947" i="15"/>
  <c r="AW948" i="15"/>
  <c r="AW949" i="15"/>
  <c r="AW951" i="15"/>
  <c r="AW952" i="15"/>
  <c r="AW953" i="15"/>
  <c r="AW955" i="15"/>
  <c r="AW956" i="15"/>
  <c r="AW957" i="15"/>
  <c r="AW959" i="15"/>
  <c r="AW960" i="15"/>
  <c r="AW961" i="15"/>
  <c r="AW963" i="15"/>
  <c r="AW987" i="15"/>
  <c r="AW991" i="15"/>
  <c r="AW992" i="15"/>
  <c r="AW993" i="15"/>
  <c r="AW995" i="15"/>
  <c r="AW996" i="15"/>
  <c r="AW997" i="15"/>
  <c r="AW999" i="15"/>
  <c r="AW1000" i="15"/>
  <c r="AW1001" i="15"/>
  <c r="AW1003" i="15"/>
  <c r="AW1004" i="15"/>
  <c r="AW1005" i="15"/>
  <c r="AW1007" i="15"/>
  <c r="AW1008" i="15"/>
  <c r="AW1009" i="15"/>
  <c r="AW1011" i="15"/>
  <c r="AW1035" i="15"/>
  <c r="AW1039" i="15"/>
  <c r="AW1040" i="15"/>
  <c r="AW1041" i="15"/>
  <c r="AW1043" i="15"/>
  <c r="AW1044" i="15"/>
  <c r="AW1045" i="15"/>
  <c r="AW1047" i="15"/>
  <c r="AW1048" i="15"/>
  <c r="AW1049" i="15"/>
  <c r="AW1051" i="15"/>
  <c r="AW1052" i="15"/>
  <c r="AW1053" i="15"/>
  <c r="AW1055" i="15"/>
  <c r="AW1056" i="15"/>
  <c r="AW1057" i="15"/>
  <c r="AW1059" i="15"/>
  <c r="AW1083" i="15"/>
  <c r="AW1087" i="15"/>
  <c r="AW1088" i="15"/>
  <c r="AW1089" i="15"/>
  <c r="AW1091" i="15"/>
  <c r="AW1092" i="15"/>
  <c r="AW1093" i="15"/>
  <c r="AW1095" i="15"/>
  <c r="AW1096" i="15"/>
  <c r="AW1097" i="15"/>
  <c r="AW1099" i="15"/>
  <c r="AW1100" i="15"/>
  <c r="AW1101" i="15"/>
  <c r="AW1103" i="15"/>
  <c r="AW1104" i="15"/>
  <c r="AW1105" i="15"/>
  <c r="AW1107" i="15"/>
  <c r="AW1131" i="15"/>
  <c r="AW1135" i="15"/>
  <c r="AW1136" i="15"/>
  <c r="AW1137" i="15"/>
  <c r="AW1139" i="15"/>
  <c r="AW1140" i="15"/>
  <c r="AW1141" i="15"/>
  <c r="AW1143" i="15"/>
  <c r="AW1144" i="15"/>
  <c r="AW1145" i="15"/>
  <c r="AW1147" i="15"/>
  <c r="AW1148" i="15"/>
  <c r="AW1149" i="15"/>
  <c r="AW1151" i="15"/>
  <c r="AW1152" i="15"/>
  <c r="AW1153" i="15"/>
  <c r="AW1155" i="15"/>
  <c r="AW1179" i="15"/>
  <c r="AW1183" i="15"/>
  <c r="AW1184" i="15"/>
  <c r="AW1185" i="15"/>
  <c r="AW1187" i="15"/>
  <c r="AW1188" i="15"/>
  <c r="AW1189" i="15"/>
  <c r="AW1191" i="15"/>
  <c r="AW1192" i="15"/>
  <c r="AW1193" i="15"/>
  <c r="AW1195" i="15"/>
  <c r="AW1196" i="15"/>
  <c r="AW1197" i="15"/>
  <c r="AW1199" i="15"/>
  <c r="AW1200" i="15"/>
  <c r="AW1201" i="15"/>
  <c r="AW1203" i="15"/>
  <c r="AW1227" i="15"/>
  <c r="AW1231" i="15"/>
  <c r="AW1232" i="15"/>
  <c r="AW1233" i="15"/>
  <c r="AW1234" i="15"/>
  <c r="AW1236" i="15"/>
  <c r="AW1237" i="15"/>
  <c r="AW1261" i="15"/>
  <c r="AW1285" i="15"/>
  <c r="AW1289" i="15"/>
  <c r="AW1290" i="15"/>
  <c r="AW1291" i="15"/>
  <c r="AW1293" i="15"/>
  <c r="AW1294" i="15"/>
  <c r="AW1295" i="15"/>
  <c r="AW1297" i="15"/>
  <c r="AW1298" i="15"/>
  <c r="AW1299" i="15"/>
  <c r="AW1301" i="15"/>
  <c r="AW1302" i="15"/>
  <c r="AW1303" i="15"/>
  <c r="AW1305" i="15"/>
  <c r="AW1306" i="15"/>
  <c r="AW1307" i="15"/>
  <c r="AW1309" i="15"/>
  <c r="AW1313" i="15"/>
  <c r="AW1314" i="15"/>
  <c r="AW1315" i="15"/>
  <c r="AW1317" i="15"/>
  <c r="AW1318" i="15"/>
  <c r="AW1319" i="15"/>
  <c r="AW1321" i="15"/>
  <c r="AW1322" i="15"/>
  <c r="AW1323" i="15"/>
  <c r="AW1325" i="15"/>
  <c r="AW1326" i="15"/>
  <c r="AW1327" i="15"/>
  <c r="AW1329" i="15"/>
  <c r="AW1330" i="15"/>
  <c r="AW1331" i="15"/>
  <c r="AW1333" i="15"/>
  <c r="AW1337" i="15"/>
  <c r="AW1338" i="15"/>
  <c r="AW1339" i="15"/>
  <c r="AW1341" i="15"/>
  <c r="AW1342" i="15"/>
  <c r="AW1343" i="15"/>
  <c r="AW1345" i="15"/>
  <c r="AW1346" i="15"/>
  <c r="AW1347" i="15"/>
  <c r="AW1349" i="15"/>
  <c r="AW1350" i="15"/>
  <c r="AW1351" i="15"/>
  <c r="AW1353" i="15"/>
  <c r="AW1354" i="15"/>
  <c r="AW1355" i="15"/>
  <c r="AW1357" i="15"/>
  <c r="AW1361" i="15"/>
  <c r="AW1362" i="15"/>
  <c r="AW1363" i="15"/>
  <c r="AW1365" i="15"/>
  <c r="AW1366" i="15"/>
  <c r="AW1367" i="15"/>
  <c r="AW1369" i="15"/>
  <c r="AW1370" i="15"/>
  <c r="AW1371" i="15"/>
  <c r="AW1373" i="15"/>
  <c r="AW1374" i="15"/>
  <c r="AW1375" i="15"/>
  <c r="AW1377" i="15"/>
  <c r="AW1378" i="15"/>
  <c r="AW1379" i="15"/>
  <c r="AW1381" i="15"/>
  <c r="AW1405" i="15"/>
  <c r="AW1431" i="15"/>
  <c r="AW1438" i="15"/>
  <c r="AW1439" i="15"/>
  <c r="AW1440" i="15"/>
  <c r="AW1442" i="15"/>
  <c r="AW1443" i="15"/>
  <c r="AW1444" i="15"/>
  <c r="AW1446" i="15"/>
  <c r="AW1447" i="15"/>
  <c r="AW1448" i="15"/>
  <c r="AW1450" i="15"/>
  <c r="AW1451" i="15"/>
  <c r="AW1452" i="15"/>
  <c r="AW1454" i="15"/>
  <c r="AW1455" i="15"/>
  <c r="AW1456" i="15"/>
  <c r="AW1458" i="15"/>
  <c r="AW1465" i="15"/>
  <c r="AW1466" i="15"/>
  <c r="AW1467" i="15"/>
  <c r="AW1469" i="15"/>
  <c r="AW1470" i="15"/>
  <c r="AW1471" i="15"/>
  <c r="AW1473" i="15"/>
  <c r="AW1474" i="15"/>
  <c r="AW1475" i="15"/>
  <c r="AW1477" i="15"/>
  <c r="AW1478" i="15"/>
  <c r="AW1479" i="15"/>
  <c r="AW1481" i="15"/>
  <c r="AW1482" i="15"/>
  <c r="AW1483" i="15"/>
  <c r="AW1485" i="15"/>
  <c r="AW1489" i="15"/>
  <c r="AW1490" i="15"/>
  <c r="AW1491" i="15"/>
  <c r="AW1493" i="15"/>
  <c r="AW1494" i="15"/>
  <c r="AW1495" i="15"/>
  <c r="AW1497" i="15"/>
  <c r="AW1498" i="15"/>
  <c r="AW1499" i="15"/>
  <c r="AW1501" i="15"/>
  <c r="AW1502" i="15"/>
  <c r="AW1503" i="15"/>
  <c r="AW1505" i="15"/>
  <c r="AW1506" i="15"/>
  <c r="AW1507" i="15"/>
  <c r="AW1509" i="15"/>
  <c r="AW1513" i="15"/>
  <c r="AW1514" i="15"/>
  <c r="AW1515" i="15"/>
  <c r="AW1517" i="15"/>
  <c r="AW1518" i="15"/>
  <c r="AW1519" i="15"/>
  <c r="AW1521" i="15"/>
  <c r="AW1522" i="15"/>
  <c r="AW1523" i="15"/>
  <c r="AW1525" i="15"/>
  <c r="AW1526" i="15"/>
  <c r="AW1527" i="15"/>
  <c r="AW1529" i="15"/>
  <c r="AW1530" i="15"/>
  <c r="AW1531" i="15"/>
  <c r="AW1533" i="15"/>
  <c r="AW1538" i="15"/>
  <c r="AW1539" i="15"/>
  <c r="AW1540" i="15"/>
  <c r="AW1541" i="15"/>
  <c r="AW1542" i="15"/>
  <c r="AW1544" i="15"/>
  <c r="AW1545" i="15"/>
  <c r="AW1546" i="15"/>
  <c r="AW1547" i="15"/>
  <c r="AW1551" i="15"/>
  <c r="AW1552" i="15"/>
  <c r="AW1553" i="15"/>
  <c r="AW1554" i="15"/>
  <c r="AX135" i="15"/>
  <c r="AX183" i="15"/>
  <c r="AX260" i="15"/>
  <c r="AX261" i="15"/>
  <c r="AX262" i="15"/>
  <c r="AX264" i="15"/>
  <c r="AX265" i="15"/>
  <c r="AX266" i="15"/>
  <c r="AX268" i="15"/>
  <c r="AX269" i="15"/>
  <c r="AX270" i="15"/>
  <c r="AX272" i="15"/>
  <c r="AX273" i="15"/>
  <c r="AX274" i="15"/>
  <c r="AX276" i="15"/>
  <c r="AX277" i="15"/>
  <c r="AX278" i="15"/>
  <c r="AX280" i="15"/>
  <c r="AX284" i="15"/>
  <c r="AX285" i="15"/>
  <c r="AX286" i="15"/>
  <c r="AX288" i="15"/>
  <c r="AX289" i="15"/>
  <c r="AX290" i="15"/>
  <c r="AX292" i="15"/>
  <c r="AX293" i="15"/>
  <c r="AX294" i="15"/>
  <c r="AX296" i="15"/>
  <c r="AX297" i="15"/>
  <c r="AX298" i="15"/>
  <c r="AX300" i="15"/>
  <c r="AX301" i="15"/>
  <c r="AX302" i="15"/>
  <c r="AX304" i="15"/>
  <c r="AX10" i="15"/>
  <c r="AX14" i="15"/>
  <c r="AX15" i="15"/>
  <c r="AX39" i="15"/>
  <c r="AX43" i="15"/>
  <c r="AX44" i="15"/>
  <c r="AX45" i="15"/>
  <c r="AX47" i="15"/>
  <c r="AX48" i="15"/>
  <c r="AX49" i="15"/>
  <c r="AX51" i="15"/>
  <c r="AX52" i="15"/>
  <c r="AX53" i="15"/>
  <c r="AX55" i="15"/>
  <c r="AX56" i="15"/>
  <c r="AX57" i="15"/>
  <c r="AX59" i="15"/>
  <c r="AX60" i="15"/>
  <c r="AX61" i="15"/>
  <c r="AX63" i="15"/>
  <c r="AX87" i="15"/>
  <c r="AX111" i="15"/>
  <c r="AX159" i="15"/>
  <c r="AX187" i="15"/>
  <c r="AX188" i="15"/>
  <c r="AX189" i="15"/>
  <c r="AX191" i="15"/>
  <c r="AX192" i="15"/>
  <c r="AX193" i="15"/>
  <c r="AX195" i="15"/>
  <c r="AX196" i="15"/>
  <c r="AX197" i="15"/>
  <c r="AX199" i="15"/>
  <c r="AX200" i="15"/>
  <c r="AX201" i="15"/>
  <c r="AX203" i="15"/>
  <c r="AX204" i="15"/>
  <c r="AX205" i="15"/>
  <c r="AX207" i="15"/>
  <c r="AX211" i="15"/>
  <c r="AX212" i="15"/>
  <c r="AX213" i="15"/>
  <c r="AX215" i="15"/>
  <c r="AX216" i="15"/>
  <c r="AX217" i="15"/>
  <c r="AX219" i="15"/>
  <c r="AX220" i="15"/>
  <c r="AX221" i="15"/>
  <c r="AX223" i="15"/>
  <c r="AX224" i="15"/>
  <c r="AX225" i="15"/>
  <c r="AX227" i="15"/>
  <c r="AX228" i="15"/>
  <c r="AX229" i="15"/>
  <c r="AX231" i="15"/>
  <c r="AX255" i="15"/>
  <c r="AX308" i="15"/>
  <c r="AX309" i="15"/>
  <c r="AX310" i="15"/>
  <c r="AX312" i="15"/>
  <c r="AX313" i="15"/>
  <c r="AX314" i="15"/>
  <c r="AX316" i="15"/>
  <c r="AX317" i="15"/>
  <c r="AX318" i="15"/>
  <c r="AX320" i="15"/>
  <c r="AX321" i="15"/>
  <c r="AX322" i="15"/>
  <c r="AX324" i="15"/>
  <c r="AX325" i="15"/>
  <c r="AX326" i="15"/>
  <c r="AX328" i="15"/>
  <c r="AX332" i="15"/>
  <c r="AX333" i="15"/>
  <c r="AX334" i="15"/>
  <c r="AX336" i="15"/>
  <c r="AX337" i="15"/>
  <c r="AX338" i="15"/>
  <c r="AX340" i="15"/>
  <c r="AX341" i="15"/>
  <c r="AX342" i="15"/>
  <c r="AX344" i="15"/>
  <c r="AX345" i="15"/>
  <c r="AX346" i="15"/>
  <c r="AX348" i="15"/>
  <c r="AX349" i="15"/>
  <c r="AX350" i="15"/>
  <c r="AX352" i="15"/>
  <c r="AX376" i="15"/>
  <c r="AX380" i="15"/>
  <c r="AX381" i="15"/>
  <c r="AX382" i="15"/>
  <c r="AX384" i="15"/>
  <c r="AX385" i="15"/>
  <c r="AX386" i="15"/>
  <c r="AX388" i="15"/>
  <c r="AX389" i="15"/>
  <c r="AX390" i="15"/>
  <c r="AX392" i="15"/>
  <c r="AX393" i="15"/>
  <c r="AX394" i="15"/>
  <c r="AX396" i="15"/>
  <c r="AX397" i="15"/>
  <c r="AX398" i="15"/>
  <c r="AX400" i="15"/>
  <c r="AX424" i="15"/>
  <c r="AX428" i="15"/>
  <c r="AX429" i="15"/>
  <c r="AX430" i="15"/>
  <c r="AX432" i="15"/>
  <c r="AX433" i="15"/>
  <c r="AX434" i="15"/>
  <c r="AX436" i="15"/>
  <c r="AX437" i="15"/>
  <c r="AX438" i="15"/>
  <c r="AX440" i="15"/>
  <c r="AX441" i="15"/>
  <c r="AX442" i="15"/>
  <c r="AX444" i="15"/>
  <c r="AX445" i="15"/>
  <c r="AX446" i="15"/>
  <c r="AX448" i="15"/>
  <c r="AX472" i="15"/>
  <c r="AX476" i="15"/>
  <c r="AX477" i="15"/>
  <c r="AX478" i="15"/>
  <c r="AX480" i="15"/>
  <c r="AX481" i="15"/>
  <c r="AX482" i="15"/>
  <c r="AX484" i="15"/>
  <c r="AX485" i="15"/>
  <c r="AX486" i="15"/>
  <c r="AX488" i="15"/>
  <c r="AX489" i="15"/>
  <c r="AX490" i="15"/>
  <c r="AX492" i="15"/>
  <c r="AX493" i="15"/>
  <c r="AX494" i="15"/>
  <c r="AX496" i="15"/>
  <c r="AX520" i="15"/>
  <c r="AX524" i="15"/>
  <c r="AX525" i="15"/>
  <c r="AX526" i="15"/>
  <c r="AX528" i="15"/>
  <c r="AX529" i="15"/>
  <c r="AX530" i="15"/>
  <c r="AX532" i="15"/>
  <c r="AX533" i="15"/>
  <c r="AX534" i="15"/>
  <c r="AX536" i="15"/>
  <c r="AX537" i="15"/>
  <c r="AX538" i="15"/>
  <c r="AX540" i="15"/>
  <c r="AX541" i="15"/>
  <c r="AX542" i="15"/>
  <c r="AX544" i="15"/>
  <c r="AX568" i="15"/>
  <c r="AX573" i="15"/>
  <c r="AX574" i="15"/>
  <c r="AX575" i="15"/>
  <c r="AX577" i="15"/>
  <c r="AX578" i="15"/>
  <c r="AX579" i="15"/>
  <c r="AX581" i="15"/>
  <c r="AX582" i="15"/>
  <c r="AX583" i="15"/>
  <c r="AX585" i="15"/>
  <c r="AX586" i="15"/>
  <c r="AX587" i="15"/>
  <c r="AX589" i="15"/>
  <c r="AX590" i="15"/>
  <c r="AX591" i="15"/>
  <c r="AX593" i="15"/>
  <c r="AX597" i="15"/>
  <c r="AX598" i="15"/>
  <c r="AX599" i="15"/>
  <c r="AX601" i="15"/>
  <c r="AX602" i="15"/>
  <c r="AX603" i="15"/>
  <c r="AX605" i="15"/>
  <c r="AX606" i="15"/>
  <c r="AX607" i="15"/>
  <c r="AX609" i="15"/>
  <c r="AX610" i="15"/>
  <c r="AX611" i="15"/>
  <c r="AX613" i="15"/>
  <c r="AX614" i="15"/>
  <c r="AX615" i="15"/>
  <c r="AX617" i="15"/>
  <c r="AX621" i="15"/>
  <c r="AX622" i="15"/>
  <c r="AX623" i="15"/>
  <c r="AX625" i="15"/>
  <c r="AX626" i="15"/>
  <c r="AX627" i="15"/>
  <c r="AX629" i="15"/>
  <c r="AX630" i="15"/>
  <c r="AX631" i="15"/>
  <c r="AX633" i="15"/>
  <c r="AX634" i="15"/>
  <c r="AX635" i="15"/>
  <c r="AX637" i="15"/>
  <c r="AX638" i="15"/>
  <c r="AX639" i="15"/>
  <c r="AX641" i="15"/>
  <c r="AX645" i="15"/>
  <c r="AX646" i="15"/>
  <c r="AX647" i="15"/>
  <c r="AX649" i="15"/>
  <c r="AX650" i="15"/>
  <c r="AX651" i="15"/>
  <c r="AX653" i="15"/>
  <c r="AX654" i="15"/>
  <c r="AX655" i="15"/>
  <c r="AX657" i="15"/>
  <c r="AX658" i="15"/>
  <c r="AX659" i="15"/>
  <c r="AX661" i="15"/>
  <c r="AX662" i="15"/>
  <c r="AX663" i="15"/>
  <c r="AX665" i="15"/>
  <c r="AX669" i="15"/>
  <c r="AX670" i="15"/>
  <c r="AX671" i="15"/>
  <c r="AX673" i="15"/>
  <c r="AX674" i="15"/>
  <c r="AX675" i="15"/>
  <c r="AX677" i="15"/>
  <c r="AX678" i="15"/>
  <c r="AX679" i="15"/>
  <c r="AX681" i="15"/>
  <c r="AX682" i="15"/>
  <c r="AX683" i="15"/>
  <c r="AX685" i="15"/>
  <c r="AX686" i="15"/>
  <c r="AX687" i="15"/>
  <c r="AX689" i="15"/>
  <c r="AX693" i="15"/>
  <c r="AX694" i="15"/>
  <c r="AX695" i="15"/>
  <c r="AX697" i="15"/>
  <c r="AX698" i="15"/>
  <c r="AX699" i="15"/>
  <c r="AX701" i="15"/>
  <c r="AX702" i="15"/>
  <c r="AX703" i="15"/>
  <c r="AX705" i="15"/>
  <c r="AX706" i="15"/>
  <c r="AX707" i="15"/>
  <c r="AX709" i="15"/>
  <c r="AX710" i="15"/>
  <c r="AX711" i="15"/>
  <c r="AX713" i="15"/>
  <c r="AX717" i="15"/>
  <c r="AX718" i="15"/>
  <c r="AX719" i="15"/>
  <c r="AX721" i="15"/>
  <c r="AX722" i="15"/>
  <c r="AX723" i="15"/>
  <c r="AX725" i="15"/>
  <c r="AX726" i="15"/>
  <c r="AX727" i="15"/>
  <c r="AX729" i="15"/>
  <c r="AX730" i="15"/>
  <c r="AX731" i="15"/>
  <c r="AX733" i="15"/>
  <c r="AX734" i="15"/>
  <c r="AX735" i="15"/>
  <c r="AX737" i="15"/>
  <c r="AX801" i="15"/>
  <c r="AX825" i="15"/>
  <c r="AX849" i="15"/>
  <c r="AX853" i="15"/>
  <c r="AX854" i="15"/>
  <c r="AX855" i="15"/>
  <c r="AX856" i="15"/>
  <c r="AX857" i="15"/>
  <c r="AX858" i="15"/>
  <c r="AX860" i="15"/>
  <c r="AX861" i="15"/>
  <c r="AX885" i="15"/>
  <c r="AX912" i="15"/>
  <c r="AX919" i="15"/>
  <c r="AX920" i="15"/>
  <c r="AX921" i="15"/>
  <c r="AX923" i="15"/>
  <c r="AX924" i="15"/>
  <c r="AX925" i="15"/>
  <c r="AX927" i="15"/>
  <c r="AX928" i="15"/>
  <c r="AX929" i="15"/>
  <c r="AX931" i="15"/>
  <c r="AX932" i="15"/>
  <c r="AX933" i="15"/>
  <c r="AX935" i="15"/>
  <c r="AX936" i="15"/>
  <c r="AX937" i="15"/>
  <c r="AX939" i="15"/>
  <c r="AX943" i="15"/>
  <c r="AX944" i="15"/>
  <c r="AX945" i="15"/>
  <c r="AX947" i="15"/>
  <c r="AX948" i="15"/>
  <c r="AX949" i="15"/>
  <c r="AX951" i="15"/>
  <c r="AX952" i="15"/>
  <c r="AX953" i="15"/>
  <c r="AX955" i="15"/>
  <c r="AX956" i="15"/>
  <c r="AX957" i="15"/>
  <c r="AX959" i="15"/>
  <c r="AX960" i="15"/>
  <c r="AX961" i="15"/>
  <c r="AX963" i="15"/>
  <c r="AX987" i="15"/>
  <c r="AX991" i="15"/>
  <c r="AX992" i="15"/>
  <c r="AX993" i="15"/>
  <c r="AX995" i="15"/>
  <c r="AX996" i="15"/>
  <c r="AX997" i="15"/>
  <c r="AX999" i="15"/>
  <c r="AX1000" i="15"/>
  <c r="AX1001" i="15"/>
  <c r="AX1003" i="15"/>
  <c r="AX1004" i="15"/>
  <c r="AX1005" i="15"/>
  <c r="AX1007" i="15"/>
  <c r="AX1008" i="15"/>
  <c r="AX1009" i="15"/>
  <c r="AX1011" i="15"/>
  <c r="AX1035" i="15"/>
  <c r="AX1039" i="15"/>
  <c r="AX1040" i="15"/>
  <c r="AX1041" i="15"/>
  <c r="AX1043" i="15"/>
  <c r="AX1044" i="15"/>
  <c r="AX1045" i="15"/>
  <c r="AX1047" i="15"/>
  <c r="AX1048" i="15"/>
  <c r="AX1049" i="15"/>
  <c r="AX1051" i="15"/>
  <c r="AX1052" i="15"/>
  <c r="AX1053" i="15"/>
  <c r="AX1055" i="15"/>
  <c r="AX1056" i="15"/>
  <c r="AX1057" i="15"/>
  <c r="AX1059" i="15"/>
  <c r="AX1083" i="15"/>
  <c r="AX1087" i="15"/>
  <c r="AX1088" i="15"/>
  <c r="AX1089" i="15"/>
  <c r="AX1091" i="15"/>
  <c r="AX1092" i="15"/>
  <c r="AX1093" i="15"/>
  <c r="AX1095" i="15"/>
  <c r="AX1096" i="15"/>
  <c r="AX1097" i="15"/>
  <c r="AX1099" i="15"/>
  <c r="AX1100" i="15"/>
  <c r="AX1101" i="15"/>
  <c r="AX1103" i="15"/>
  <c r="AX1104" i="15"/>
  <c r="AX1105" i="15"/>
  <c r="AX1107" i="15"/>
  <c r="AX1131" i="15"/>
  <c r="AX1135" i="15"/>
  <c r="AX1136" i="15"/>
  <c r="AX1137" i="15"/>
  <c r="AX1139" i="15"/>
  <c r="AX1140" i="15"/>
  <c r="AX1141" i="15"/>
  <c r="AX1143" i="15"/>
  <c r="AX1144" i="15"/>
  <c r="AX1145" i="15"/>
  <c r="AX1147" i="15"/>
  <c r="AX1148" i="15"/>
  <c r="AX1149" i="15"/>
  <c r="AX1151" i="15"/>
  <c r="AX1152" i="15"/>
  <c r="AX1153" i="15"/>
  <c r="AX1155" i="15"/>
  <c r="AX1179" i="15"/>
  <c r="AX1183" i="15"/>
  <c r="AX1184" i="15"/>
  <c r="AX1185" i="15"/>
  <c r="AX1187" i="15"/>
  <c r="AX1188" i="15"/>
  <c r="AX1189" i="15"/>
  <c r="AX1191" i="15"/>
  <c r="AX1192" i="15"/>
  <c r="AX1193" i="15"/>
  <c r="AX1195" i="15"/>
  <c r="AX1196" i="15"/>
  <c r="AX1197" i="15"/>
  <c r="AX1199" i="15"/>
  <c r="AX1200" i="15"/>
  <c r="AX1201" i="15"/>
  <c r="AX1203" i="15"/>
  <c r="AX1227" i="15"/>
  <c r="AX1231" i="15"/>
  <c r="AX1232" i="15"/>
  <c r="AX1233" i="15"/>
  <c r="AX1234" i="15"/>
  <c r="AX1236" i="15"/>
  <c r="AX1237" i="15"/>
  <c r="AX1261" i="15"/>
  <c r="AX1285" i="15"/>
  <c r="AX1289" i="15"/>
  <c r="AX1290" i="15"/>
  <c r="AX1291" i="15"/>
  <c r="AX1293" i="15"/>
  <c r="AX1294" i="15"/>
  <c r="AX1295" i="15"/>
  <c r="AX1297" i="15"/>
  <c r="AX1298" i="15"/>
  <c r="AX1299" i="15"/>
  <c r="AX1301" i="15"/>
  <c r="AX1302" i="15"/>
  <c r="AX1303" i="15"/>
  <c r="AX1305" i="15"/>
  <c r="AX1306" i="15"/>
  <c r="AX1307" i="15"/>
  <c r="AX1309" i="15"/>
  <c r="AX1313" i="15"/>
  <c r="AX1314" i="15"/>
  <c r="AX1315" i="15"/>
  <c r="AX1317" i="15"/>
  <c r="AX1318" i="15"/>
  <c r="AX1319" i="15"/>
  <c r="AX1321" i="15"/>
  <c r="AX1322" i="15"/>
  <c r="AX1323" i="15"/>
  <c r="AX1325" i="15"/>
  <c r="AX1326" i="15"/>
  <c r="AX1327" i="15"/>
  <c r="AX1329" i="15"/>
  <c r="AX1330" i="15"/>
  <c r="AX1331" i="15"/>
  <c r="AX1333" i="15"/>
  <c r="AX1337" i="15"/>
  <c r="AX1338" i="15"/>
  <c r="AX1339" i="15"/>
  <c r="AX1341" i="15"/>
  <c r="AX1342" i="15"/>
  <c r="AX1343" i="15"/>
  <c r="AX1345" i="15"/>
  <c r="AX1346" i="15"/>
  <c r="AX1347" i="15"/>
  <c r="AX1349" i="15"/>
  <c r="AX1350" i="15"/>
  <c r="AX1351" i="15"/>
  <c r="AX1353" i="15"/>
  <c r="AX1354" i="15"/>
  <c r="AX1355" i="15"/>
  <c r="AX1357" i="15"/>
  <c r="AX1361" i="15"/>
  <c r="AX1362" i="15"/>
  <c r="AX1363" i="15"/>
  <c r="AX1365" i="15"/>
  <c r="AX1366" i="15"/>
  <c r="AX1367" i="15"/>
  <c r="AX1369" i="15"/>
  <c r="AX1370" i="15"/>
  <c r="AX1371" i="15"/>
  <c r="AX1373" i="15"/>
  <c r="AX1374" i="15"/>
  <c r="AX1375" i="15"/>
  <c r="AX1377" i="15"/>
  <c r="AX1378" i="15"/>
  <c r="AX1379" i="15"/>
  <c r="AX1381" i="15"/>
  <c r="AX1405" i="15"/>
  <c r="AX1431" i="15"/>
  <c r="AX1438" i="15"/>
  <c r="AX1439" i="15"/>
  <c r="AX1440" i="15"/>
  <c r="AX1442" i="15"/>
  <c r="AX1443" i="15"/>
  <c r="AX1444" i="15"/>
  <c r="AX1446" i="15"/>
  <c r="AX1447" i="15"/>
  <c r="AX1448" i="15"/>
  <c r="AX1450" i="15"/>
  <c r="AX1451" i="15"/>
  <c r="AX1452" i="15"/>
  <c r="AX1454" i="15"/>
  <c r="AX1455" i="15"/>
  <c r="AX1456" i="15"/>
  <c r="AX1458" i="15"/>
  <c r="AX1465" i="15"/>
  <c r="AX1466" i="15"/>
  <c r="AX1467" i="15"/>
  <c r="AX1469" i="15"/>
  <c r="AX1470" i="15"/>
  <c r="AX1471" i="15"/>
  <c r="AX1473" i="15"/>
  <c r="AX1474" i="15"/>
  <c r="AX1475" i="15"/>
  <c r="AX1477" i="15"/>
  <c r="AX1478" i="15"/>
  <c r="AX1479" i="15"/>
  <c r="AX1481" i="15"/>
  <c r="AX1482" i="15"/>
  <c r="AX1483" i="15"/>
  <c r="AX1485" i="15"/>
  <c r="AX1489" i="15"/>
  <c r="AX1490" i="15"/>
  <c r="AX1491" i="15"/>
  <c r="AX1493" i="15"/>
  <c r="AX1494" i="15"/>
  <c r="AX1495" i="15"/>
  <c r="AX1497" i="15"/>
  <c r="AX1498" i="15"/>
  <c r="AX1499" i="15"/>
  <c r="AX1501" i="15"/>
  <c r="AX1502" i="15"/>
  <c r="AX1503" i="15"/>
  <c r="AX1505" i="15"/>
  <c r="AX1506" i="15"/>
  <c r="AX1507" i="15"/>
  <c r="AX1509" i="15"/>
  <c r="AX1513" i="15"/>
  <c r="AX1514" i="15"/>
  <c r="AX1515" i="15"/>
  <c r="AX1517" i="15"/>
  <c r="AX1518" i="15"/>
  <c r="AX1519" i="15"/>
  <c r="AX1521" i="15"/>
  <c r="AX1522" i="15"/>
  <c r="AX1523" i="15"/>
  <c r="AX1525" i="15"/>
  <c r="AX1526" i="15"/>
  <c r="AX1527" i="15"/>
  <c r="AX1529" i="15"/>
  <c r="AX1530" i="15"/>
  <c r="AX1531" i="15"/>
  <c r="AX1533" i="15"/>
  <c r="AX1538" i="15"/>
  <c r="AX1539" i="15"/>
  <c r="AX1540" i="15"/>
  <c r="AX1541" i="15"/>
  <c r="AX1542" i="15"/>
  <c r="AX1544" i="15"/>
  <c r="AX1545" i="15"/>
  <c r="AX1546" i="15"/>
  <c r="AX1547" i="15"/>
  <c r="AX1551" i="15"/>
  <c r="AX1552" i="15"/>
  <c r="AX1553" i="15"/>
  <c r="AX1554" i="15"/>
  <c r="AY135" i="15"/>
  <c r="AY183" i="15"/>
  <c r="AY260" i="15"/>
  <c r="AY261" i="15"/>
  <c r="AY262" i="15"/>
  <c r="AY264" i="15"/>
  <c r="AY265" i="15"/>
  <c r="AY266" i="15"/>
  <c r="AY268" i="15"/>
  <c r="AY269" i="15"/>
  <c r="AY270" i="15"/>
  <c r="AY272" i="15"/>
  <c r="AY273" i="15"/>
  <c r="AY274" i="15"/>
  <c r="AY276" i="15"/>
  <c r="AY277" i="15"/>
  <c r="AY278" i="15"/>
  <c r="AY280" i="15"/>
  <c r="AY284" i="15"/>
  <c r="AY285" i="15"/>
  <c r="AY286" i="15"/>
  <c r="AY288" i="15"/>
  <c r="AY289" i="15"/>
  <c r="AY290" i="15"/>
  <c r="AY292" i="15"/>
  <c r="AY293" i="15"/>
  <c r="AY294" i="15"/>
  <c r="AY296" i="15"/>
  <c r="AY297" i="15"/>
  <c r="AY298" i="15"/>
  <c r="AY300" i="15"/>
  <c r="AY301" i="15"/>
  <c r="AY302" i="15"/>
  <c r="AY304" i="15"/>
  <c r="AY10" i="15"/>
  <c r="AY14" i="15"/>
  <c r="AY15" i="15"/>
  <c r="AY39" i="15"/>
  <c r="AY43" i="15"/>
  <c r="AY44" i="15"/>
  <c r="AY45" i="15"/>
  <c r="AY47" i="15"/>
  <c r="AY48" i="15"/>
  <c r="AY49" i="15"/>
  <c r="AY51" i="15"/>
  <c r="AY52" i="15"/>
  <c r="AY53" i="15"/>
  <c r="AY55" i="15"/>
  <c r="AY56" i="15"/>
  <c r="AY57" i="15"/>
  <c r="AY59" i="15"/>
  <c r="AY60" i="15"/>
  <c r="AY61" i="15"/>
  <c r="AY63" i="15"/>
  <c r="AY87" i="15"/>
  <c r="AY111" i="15"/>
  <c r="AY159" i="15"/>
  <c r="AY187" i="15"/>
  <c r="AY188" i="15"/>
  <c r="AY189" i="15"/>
  <c r="AY191" i="15"/>
  <c r="AY192" i="15"/>
  <c r="AY193" i="15"/>
  <c r="AY195" i="15"/>
  <c r="AY196" i="15"/>
  <c r="AY197" i="15"/>
  <c r="AY199" i="15"/>
  <c r="AY200" i="15"/>
  <c r="AY201" i="15"/>
  <c r="AY203" i="15"/>
  <c r="AY204" i="15"/>
  <c r="AY205" i="15"/>
  <c r="AY207" i="15"/>
  <c r="AY211" i="15"/>
  <c r="AY212" i="15"/>
  <c r="AY213" i="15"/>
  <c r="AY215" i="15"/>
  <c r="AY216" i="15"/>
  <c r="AY217" i="15"/>
  <c r="AY219" i="15"/>
  <c r="AY220" i="15"/>
  <c r="AY221" i="15"/>
  <c r="AY223" i="15"/>
  <c r="AY224" i="15"/>
  <c r="AY225" i="15"/>
  <c r="AY227" i="15"/>
  <c r="AY228" i="15"/>
  <c r="AY229" i="15"/>
  <c r="AY231" i="15"/>
  <c r="AY255" i="15"/>
  <c r="AY308" i="15"/>
  <c r="AY309" i="15"/>
  <c r="AY310" i="15"/>
  <c r="AY312" i="15"/>
  <c r="AY313" i="15"/>
  <c r="AY314" i="15"/>
  <c r="AY316" i="15"/>
  <c r="AY317" i="15"/>
  <c r="AY318" i="15"/>
  <c r="AY320" i="15"/>
  <c r="AY321" i="15"/>
  <c r="AY322" i="15"/>
  <c r="AY324" i="15"/>
  <c r="AY325" i="15"/>
  <c r="AY326" i="15"/>
  <c r="AY328" i="15"/>
  <c r="AY332" i="15"/>
  <c r="AY333" i="15"/>
  <c r="AY334" i="15"/>
  <c r="AY336" i="15"/>
  <c r="AY337" i="15"/>
  <c r="AY338" i="15"/>
  <c r="AY340" i="15"/>
  <c r="AY341" i="15"/>
  <c r="AY342" i="15"/>
  <c r="AY344" i="15"/>
  <c r="AY345" i="15"/>
  <c r="AY346" i="15"/>
  <c r="AY348" i="15"/>
  <c r="AY349" i="15"/>
  <c r="AY350" i="15"/>
  <c r="AY352" i="15"/>
  <c r="AY376" i="15"/>
  <c r="AY380" i="15"/>
  <c r="AY381" i="15"/>
  <c r="AY382" i="15"/>
  <c r="AY384" i="15"/>
  <c r="AY385" i="15"/>
  <c r="AY386" i="15"/>
  <c r="AY388" i="15"/>
  <c r="AY389" i="15"/>
  <c r="AY390" i="15"/>
  <c r="AY392" i="15"/>
  <c r="AY393" i="15"/>
  <c r="AY394" i="15"/>
  <c r="AY396" i="15"/>
  <c r="AY397" i="15"/>
  <c r="AY398" i="15"/>
  <c r="AY400" i="15"/>
  <c r="AY424" i="15"/>
  <c r="AY428" i="15"/>
  <c r="AY429" i="15"/>
  <c r="AY430" i="15"/>
  <c r="AY432" i="15"/>
  <c r="AY433" i="15"/>
  <c r="AY434" i="15"/>
  <c r="AY436" i="15"/>
  <c r="AY437" i="15"/>
  <c r="AY438" i="15"/>
  <c r="AY440" i="15"/>
  <c r="AY441" i="15"/>
  <c r="AY442" i="15"/>
  <c r="AY444" i="15"/>
  <c r="AY445" i="15"/>
  <c r="AY446" i="15"/>
  <c r="AY448" i="15"/>
  <c r="AY472" i="15"/>
  <c r="AY476" i="15"/>
  <c r="AY477" i="15"/>
  <c r="AY478" i="15"/>
  <c r="AY480" i="15"/>
  <c r="AY481" i="15"/>
  <c r="AY482" i="15"/>
  <c r="AY484" i="15"/>
  <c r="AY485" i="15"/>
  <c r="AY486" i="15"/>
  <c r="AY488" i="15"/>
  <c r="AY489" i="15"/>
  <c r="AY490" i="15"/>
  <c r="AY492" i="15"/>
  <c r="AY493" i="15"/>
  <c r="AY494" i="15"/>
  <c r="AY496" i="15"/>
  <c r="AY520" i="15"/>
  <c r="AY524" i="15"/>
  <c r="AY525" i="15"/>
  <c r="AY526" i="15"/>
  <c r="AY528" i="15"/>
  <c r="AY529" i="15"/>
  <c r="AY530" i="15"/>
  <c r="AY532" i="15"/>
  <c r="AY533" i="15"/>
  <c r="AY534" i="15"/>
  <c r="AY536" i="15"/>
  <c r="AY537" i="15"/>
  <c r="AY538" i="15"/>
  <c r="AY540" i="15"/>
  <c r="AY541" i="15"/>
  <c r="AY542" i="15"/>
  <c r="AY544" i="15"/>
  <c r="AY568" i="15"/>
  <c r="AY573" i="15"/>
  <c r="AY574" i="15"/>
  <c r="AY575" i="15"/>
  <c r="AY577" i="15"/>
  <c r="AY578" i="15"/>
  <c r="AY579" i="15"/>
  <c r="AY581" i="15"/>
  <c r="AY582" i="15"/>
  <c r="AY583" i="15"/>
  <c r="AY585" i="15"/>
  <c r="AY586" i="15"/>
  <c r="AY587" i="15"/>
  <c r="AY589" i="15"/>
  <c r="AY590" i="15"/>
  <c r="AY591" i="15"/>
  <c r="AY593" i="15"/>
  <c r="AY597" i="15"/>
  <c r="AY598" i="15"/>
  <c r="AY599" i="15"/>
  <c r="AY601" i="15"/>
  <c r="AY602" i="15"/>
  <c r="AY603" i="15"/>
  <c r="AY605" i="15"/>
  <c r="AY606" i="15"/>
  <c r="AY607" i="15"/>
  <c r="AY609" i="15"/>
  <c r="AY610" i="15"/>
  <c r="AY611" i="15"/>
  <c r="AY613" i="15"/>
  <c r="AY614" i="15"/>
  <c r="AY615" i="15"/>
  <c r="AY617" i="15"/>
  <c r="AY621" i="15"/>
  <c r="AY622" i="15"/>
  <c r="AY623" i="15"/>
  <c r="AY625" i="15"/>
  <c r="AY626" i="15"/>
  <c r="AY627" i="15"/>
  <c r="AY629" i="15"/>
  <c r="AY630" i="15"/>
  <c r="AY631" i="15"/>
  <c r="AY633" i="15"/>
  <c r="AY634" i="15"/>
  <c r="AY635" i="15"/>
  <c r="AY637" i="15"/>
  <c r="AY638" i="15"/>
  <c r="AY639" i="15"/>
  <c r="AY641" i="15"/>
  <c r="AY645" i="15"/>
  <c r="AY646" i="15"/>
  <c r="AY647" i="15"/>
  <c r="AY649" i="15"/>
  <c r="AY650" i="15"/>
  <c r="AY651" i="15"/>
  <c r="AY653" i="15"/>
  <c r="AY654" i="15"/>
  <c r="AY655" i="15"/>
  <c r="AY657" i="15"/>
  <c r="AY658" i="15"/>
  <c r="AY659" i="15"/>
  <c r="AY661" i="15"/>
  <c r="AY662" i="15"/>
  <c r="AY663" i="15"/>
  <c r="AY665" i="15"/>
  <c r="AY669" i="15"/>
  <c r="AY670" i="15"/>
  <c r="AY671" i="15"/>
  <c r="AY673" i="15"/>
  <c r="AY674" i="15"/>
  <c r="AY675" i="15"/>
  <c r="AY677" i="15"/>
  <c r="AY678" i="15"/>
  <c r="AY679" i="15"/>
  <c r="AY681" i="15"/>
  <c r="AY682" i="15"/>
  <c r="AY683" i="15"/>
  <c r="AY685" i="15"/>
  <c r="AY686" i="15"/>
  <c r="AY687" i="15"/>
  <c r="AY689" i="15"/>
  <c r="AY693" i="15"/>
  <c r="AY694" i="15"/>
  <c r="AY695" i="15"/>
  <c r="AY697" i="15"/>
  <c r="AY698" i="15"/>
  <c r="AY699" i="15"/>
  <c r="AY701" i="15"/>
  <c r="AY702" i="15"/>
  <c r="AY703" i="15"/>
  <c r="AY705" i="15"/>
  <c r="AY706" i="15"/>
  <c r="AY707" i="15"/>
  <c r="AY709" i="15"/>
  <c r="AY710" i="15"/>
  <c r="AY711" i="15"/>
  <c r="AY713" i="15"/>
  <c r="AY717" i="15"/>
  <c r="AY718" i="15"/>
  <c r="AY719" i="15"/>
  <c r="AY721" i="15"/>
  <c r="AY722" i="15"/>
  <c r="AY723" i="15"/>
  <c r="AY725" i="15"/>
  <c r="AY726" i="15"/>
  <c r="AY727" i="15"/>
  <c r="AY729" i="15"/>
  <c r="AY730" i="15"/>
  <c r="AY731" i="15"/>
  <c r="AY733" i="15"/>
  <c r="AY734" i="15"/>
  <c r="AY735" i="15"/>
  <c r="AY737" i="15"/>
  <c r="AY801" i="15"/>
  <c r="AY825" i="15"/>
  <c r="AY849" i="15"/>
  <c r="AY853" i="15"/>
  <c r="AY854" i="15"/>
  <c r="AY855" i="15"/>
  <c r="AY856" i="15"/>
  <c r="AY857" i="15"/>
  <c r="AY858" i="15"/>
  <c r="AY860" i="15"/>
  <c r="AY861" i="15"/>
  <c r="AY885" i="15"/>
  <c r="AY912" i="15"/>
  <c r="AY919" i="15"/>
  <c r="AY920" i="15"/>
  <c r="AY921" i="15"/>
  <c r="AY923" i="15"/>
  <c r="AY924" i="15"/>
  <c r="AY925" i="15"/>
  <c r="AY927" i="15"/>
  <c r="AY928" i="15"/>
  <c r="AY929" i="15"/>
  <c r="AY931" i="15"/>
  <c r="AY932" i="15"/>
  <c r="AY933" i="15"/>
  <c r="AY935" i="15"/>
  <c r="AY936" i="15"/>
  <c r="AY937" i="15"/>
  <c r="AY939" i="15"/>
  <c r="AY943" i="15"/>
  <c r="AY944" i="15"/>
  <c r="AY945" i="15"/>
  <c r="AY947" i="15"/>
  <c r="AY948" i="15"/>
  <c r="AY949" i="15"/>
  <c r="AY951" i="15"/>
  <c r="AY952" i="15"/>
  <c r="AY953" i="15"/>
  <c r="AY955" i="15"/>
  <c r="AY956" i="15"/>
  <c r="AY957" i="15"/>
  <c r="AY959" i="15"/>
  <c r="AY960" i="15"/>
  <c r="AY961" i="15"/>
  <c r="AY963" i="15"/>
  <c r="AY987" i="15"/>
  <c r="AY991" i="15"/>
  <c r="AY992" i="15"/>
  <c r="AY993" i="15"/>
  <c r="AY995" i="15"/>
  <c r="AY996" i="15"/>
  <c r="AY997" i="15"/>
  <c r="AY999" i="15"/>
  <c r="AY1000" i="15"/>
  <c r="AY1001" i="15"/>
  <c r="AY1003" i="15"/>
  <c r="AY1004" i="15"/>
  <c r="AY1005" i="15"/>
  <c r="AY1007" i="15"/>
  <c r="AY1008" i="15"/>
  <c r="AY1009" i="15"/>
  <c r="AY1011" i="15"/>
  <c r="AY1035" i="15"/>
  <c r="AY1039" i="15"/>
  <c r="AY1040" i="15"/>
  <c r="AY1041" i="15"/>
  <c r="AY1043" i="15"/>
  <c r="AY1044" i="15"/>
  <c r="AY1045" i="15"/>
  <c r="AY1047" i="15"/>
  <c r="AY1048" i="15"/>
  <c r="AY1049" i="15"/>
  <c r="AY1051" i="15"/>
  <c r="AY1052" i="15"/>
  <c r="AY1053" i="15"/>
  <c r="AY1055" i="15"/>
  <c r="AY1056" i="15"/>
  <c r="AY1057" i="15"/>
  <c r="AY1059" i="15"/>
  <c r="AY1083" i="15"/>
  <c r="AY1087" i="15"/>
  <c r="AY1088" i="15"/>
  <c r="AY1089" i="15"/>
  <c r="AY1091" i="15"/>
  <c r="AY1092" i="15"/>
  <c r="AY1093" i="15"/>
  <c r="AY1095" i="15"/>
  <c r="AY1096" i="15"/>
  <c r="AY1097" i="15"/>
  <c r="AY1099" i="15"/>
  <c r="AY1100" i="15"/>
  <c r="AY1101" i="15"/>
  <c r="AY1103" i="15"/>
  <c r="AY1104" i="15"/>
  <c r="AY1105" i="15"/>
  <c r="AY1107" i="15"/>
  <c r="AY1131" i="15"/>
  <c r="AY1135" i="15"/>
  <c r="AY1136" i="15"/>
  <c r="AY1137" i="15"/>
  <c r="AY1139" i="15"/>
  <c r="AY1140" i="15"/>
  <c r="AY1141" i="15"/>
  <c r="AY1143" i="15"/>
  <c r="AY1144" i="15"/>
  <c r="AY1145" i="15"/>
  <c r="AY1147" i="15"/>
  <c r="AY1148" i="15"/>
  <c r="AY1149" i="15"/>
  <c r="AY1151" i="15"/>
  <c r="AY1152" i="15"/>
  <c r="AY1153" i="15"/>
  <c r="AY1155" i="15"/>
  <c r="AY1179" i="15"/>
  <c r="AY1183" i="15"/>
  <c r="AY1184" i="15"/>
  <c r="AY1185" i="15"/>
  <c r="AY1187" i="15"/>
  <c r="AY1188" i="15"/>
  <c r="AY1189" i="15"/>
  <c r="AY1191" i="15"/>
  <c r="AY1192" i="15"/>
  <c r="AY1193" i="15"/>
  <c r="AY1195" i="15"/>
  <c r="AY1196" i="15"/>
  <c r="AY1197" i="15"/>
  <c r="AY1199" i="15"/>
  <c r="AY1200" i="15"/>
  <c r="AY1201" i="15"/>
  <c r="AY1203" i="15"/>
  <c r="AY1227" i="15"/>
  <c r="AY1231" i="15"/>
  <c r="AY1232" i="15"/>
  <c r="AY1233" i="15"/>
  <c r="AY1234" i="15"/>
  <c r="AY1236" i="15"/>
  <c r="AY1237" i="15"/>
  <c r="AY1261" i="15"/>
  <c r="AY1285" i="15"/>
  <c r="AY1289" i="15"/>
  <c r="AY1290" i="15"/>
  <c r="AY1291" i="15"/>
  <c r="AY1293" i="15"/>
  <c r="AY1294" i="15"/>
  <c r="AY1295" i="15"/>
  <c r="AY1297" i="15"/>
  <c r="AY1298" i="15"/>
  <c r="AY1299" i="15"/>
  <c r="AY1301" i="15"/>
  <c r="AY1302" i="15"/>
  <c r="AY1303" i="15"/>
  <c r="AY1305" i="15"/>
  <c r="AY1306" i="15"/>
  <c r="AY1307" i="15"/>
  <c r="AY1309" i="15"/>
  <c r="AY1313" i="15"/>
  <c r="AY1314" i="15"/>
  <c r="AY1315" i="15"/>
  <c r="AY1317" i="15"/>
  <c r="AY1318" i="15"/>
  <c r="AY1319" i="15"/>
  <c r="AY1321" i="15"/>
  <c r="AY1322" i="15"/>
  <c r="AY1323" i="15"/>
  <c r="AY1325" i="15"/>
  <c r="AY1326" i="15"/>
  <c r="AY1327" i="15"/>
  <c r="AY1329" i="15"/>
  <c r="AY1330" i="15"/>
  <c r="AY1331" i="15"/>
  <c r="AY1333" i="15"/>
  <c r="AY1337" i="15"/>
  <c r="AY1338" i="15"/>
  <c r="AY1339" i="15"/>
  <c r="AY1341" i="15"/>
  <c r="AY1342" i="15"/>
  <c r="AY1343" i="15"/>
  <c r="AY1345" i="15"/>
  <c r="AY1346" i="15"/>
  <c r="AY1347" i="15"/>
  <c r="AY1349" i="15"/>
  <c r="AY1350" i="15"/>
  <c r="AY1351" i="15"/>
  <c r="AY1353" i="15"/>
  <c r="AY1354" i="15"/>
  <c r="AY1355" i="15"/>
  <c r="AY1357" i="15"/>
  <c r="AY1361" i="15"/>
  <c r="AY1362" i="15"/>
  <c r="AY1363" i="15"/>
  <c r="AY1365" i="15"/>
  <c r="AY1366" i="15"/>
  <c r="AY1367" i="15"/>
  <c r="AY1369" i="15"/>
  <c r="AY1370" i="15"/>
  <c r="AY1371" i="15"/>
  <c r="AY1373" i="15"/>
  <c r="AY1374" i="15"/>
  <c r="AY1375" i="15"/>
  <c r="AY1377" i="15"/>
  <c r="AY1378" i="15"/>
  <c r="AY1379" i="15"/>
  <c r="AY1381" i="15"/>
  <c r="AY1405" i="15"/>
  <c r="AY1431" i="15"/>
  <c r="AY1438" i="15"/>
  <c r="AY1439" i="15"/>
  <c r="AY1440" i="15"/>
  <c r="AY1442" i="15"/>
  <c r="AY1443" i="15"/>
  <c r="AY1444" i="15"/>
  <c r="AY1446" i="15"/>
  <c r="AY1447" i="15"/>
  <c r="AY1448" i="15"/>
  <c r="AY1450" i="15"/>
  <c r="AY1451" i="15"/>
  <c r="AY1452" i="15"/>
  <c r="AY1454" i="15"/>
  <c r="AY1455" i="15"/>
  <c r="AY1456" i="15"/>
  <c r="AY1458" i="15"/>
  <c r="AY1465" i="15"/>
  <c r="AY1466" i="15"/>
  <c r="AY1467" i="15"/>
  <c r="AY1469" i="15"/>
  <c r="AY1470" i="15"/>
  <c r="AY1471" i="15"/>
  <c r="AY1473" i="15"/>
  <c r="AY1474" i="15"/>
  <c r="AY1475" i="15"/>
  <c r="AY1477" i="15"/>
  <c r="AY1478" i="15"/>
  <c r="AY1479" i="15"/>
  <c r="AY1481" i="15"/>
  <c r="AY1482" i="15"/>
  <c r="AY1483" i="15"/>
  <c r="AY1485" i="15"/>
  <c r="AY1489" i="15"/>
  <c r="AY1490" i="15"/>
  <c r="AY1491" i="15"/>
  <c r="AY1493" i="15"/>
  <c r="AY1494" i="15"/>
  <c r="AY1495" i="15"/>
  <c r="AY1497" i="15"/>
  <c r="AY1498" i="15"/>
  <c r="AY1499" i="15"/>
  <c r="AY1501" i="15"/>
  <c r="AY1502" i="15"/>
  <c r="AY1503" i="15"/>
  <c r="AY1505" i="15"/>
  <c r="AY1506" i="15"/>
  <c r="AY1507" i="15"/>
  <c r="AY1509" i="15"/>
  <c r="AY1513" i="15"/>
  <c r="AY1514" i="15"/>
  <c r="AY1515" i="15"/>
  <c r="AY1517" i="15"/>
  <c r="AY1518" i="15"/>
  <c r="AY1519" i="15"/>
  <c r="AY1521" i="15"/>
  <c r="AY1522" i="15"/>
  <c r="AY1523" i="15"/>
  <c r="AY1525" i="15"/>
  <c r="AY1526" i="15"/>
  <c r="AY1527" i="15"/>
  <c r="AY1529" i="15"/>
  <c r="AY1530" i="15"/>
  <c r="AY1531" i="15"/>
  <c r="AY1533" i="15"/>
  <c r="AY1538" i="15"/>
  <c r="AY1539" i="15"/>
  <c r="AY1540" i="15"/>
  <c r="AY1541" i="15"/>
  <c r="AY1542" i="15"/>
  <c r="AY1544" i="15"/>
  <c r="AY1545" i="15"/>
  <c r="AY1546" i="15"/>
  <c r="AY1547" i="15"/>
  <c r="AY1551" i="15"/>
  <c r="AY1552" i="15"/>
  <c r="AY1553" i="15"/>
  <c r="AY1554" i="15"/>
  <c r="AZ135" i="15"/>
  <c r="AZ183" i="15"/>
  <c r="AZ260" i="15"/>
  <c r="AZ261" i="15"/>
  <c r="AZ262" i="15"/>
  <c r="AZ264" i="15"/>
  <c r="AZ265" i="15"/>
  <c r="AZ266" i="15"/>
  <c r="AZ268" i="15"/>
  <c r="AZ269" i="15"/>
  <c r="AZ270" i="15"/>
  <c r="AZ272" i="15"/>
  <c r="AZ273" i="15"/>
  <c r="AZ274" i="15"/>
  <c r="AZ276" i="15"/>
  <c r="AZ277" i="15"/>
  <c r="AZ278" i="15"/>
  <c r="AZ280" i="15"/>
  <c r="AZ284" i="15"/>
  <c r="AZ285" i="15"/>
  <c r="AZ286" i="15"/>
  <c r="AZ288" i="15"/>
  <c r="AZ289" i="15"/>
  <c r="AZ290" i="15"/>
  <c r="AZ292" i="15"/>
  <c r="AZ293" i="15"/>
  <c r="AZ294" i="15"/>
  <c r="AZ296" i="15"/>
  <c r="AZ297" i="15"/>
  <c r="AZ298" i="15"/>
  <c r="AZ300" i="15"/>
  <c r="AZ301" i="15"/>
  <c r="AZ302" i="15"/>
  <c r="AZ304" i="15"/>
  <c r="AZ10" i="15"/>
  <c r="AZ14" i="15"/>
  <c r="AZ15" i="15"/>
  <c r="AZ39" i="15"/>
  <c r="AZ43" i="15"/>
  <c r="AZ44" i="15"/>
  <c r="AZ45" i="15"/>
  <c r="AZ47" i="15"/>
  <c r="AZ48" i="15"/>
  <c r="AZ49" i="15"/>
  <c r="AZ51" i="15"/>
  <c r="AZ52" i="15"/>
  <c r="AZ53" i="15"/>
  <c r="AZ55" i="15"/>
  <c r="AZ56" i="15"/>
  <c r="AZ57" i="15"/>
  <c r="AZ59" i="15"/>
  <c r="AZ60" i="15"/>
  <c r="AZ61" i="15"/>
  <c r="AZ63" i="15"/>
  <c r="AZ87" i="15"/>
  <c r="AZ111" i="15"/>
  <c r="AZ159" i="15"/>
  <c r="AZ187" i="15"/>
  <c r="AZ188" i="15"/>
  <c r="AZ189" i="15"/>
  <c r="AZ191" i="15"/>
  <c r="AZ192" i="15"/>
  <c r="AZ193" i="15"/>
  <c r="AZ195" i="15"/>
  <c r="AZ196" i="15"/>
  <c r="AZ197" i="15"/>
  <c r="AZ199" i="15"/>
  <c r="AZ200" i="15"/>
  <c r="AZ201" i="15"/>
  <c r="AZ203" i="15"/>
  <c r="AZ204" i="15"/>
  <c r="AZ205" i="15"/>
  <c r="AZ207" i="15"/>
  <c r="AZ211" i="15"/>
  <c r="AZ212" i="15"/>
  <c r="AZ213" i="15"/>
  <c r="AZ215" i="15"/>
  <c r="AZ216" i="15"/>
  <c r="AZ217" i="15"/>
  <c r="AZ219" i="15"/>
  <c r="AZ220" i="15"/>
  <c r="AZ221" i="15"/>
  <c r="AZ223" i="15"/>
  <c r="AZ224" i="15"/>
  <c r="AZ225" i="15"/>
  <c r="AZ227" i="15"/>
  <c r="AZ228" i="15"/>
  <c r="AZ229" i="15"/>
  <c r="AZ231" i="15"/>
  <c r="AZ255" i="15"/>
  <c r="AZ308" i="15"/>
  <c r="AZ309" i="15"/>
  <c r="AZ310" i="15"/>
  <c r="AZ312" i="15"/>
  <c r="AZ313" i="15"/>
  <c r="AZ314" i="15"/>
  <c r="AZ316" i="15"/>
  <c r="AZ317" i="15"/>
  <c r="AZ318" i="15"/>
  <c r="AZ320" i="15"/>
  <c r="AZ321" i="15"/>
  <c r="AZ322" i="15"/>
  <c r="AZ324" i="15"/>
  <c r="AZ325" i="15"/>
  <c r="AZ326" i="15"/>
  <c r="AZ328" i="15"/>
  <c r="AZ332" i="15"/>
  <c r="AZ333" i="15"/>
  <c r="AZ334" i="15"/>
  <c r="AZ336" i="15"/>
  <c r="AZ337" i="15"/>
  <c r="AZ338" i="15"/>
  <c r="AZ340" i="15"/>
  <c r="AZ341" i="15"/>
  <c r="AZ342" i="15"/>
  <c r="AZ344" i="15"/>
  <c r="AZ345" i="15"/>
  <c r="AZ346" i="15"/>
  <c r="AZ348" i="15"/>
  <c r="AZ349" i="15"/>
  <c r="AZ350" i="15"/>
  <c r="AZ352" i="15"/>
  <c r="AZ376" i="15"/>
  <c r="AZ380" i="15"/>
  <c r="AZ381" i="15"/>
  <c r="AZ382" i="15"/>
  <c r="AZ384" i="15"/>
  <c r="AZ385" i="15"/>
  <c r="AZ386" i="15"/>
  <c r="AZ388" i="15"/>
  <c r="AZ389" i="15"/>
  <c r="AZ390" i="15"/>
  <c r="AZ392" i="15"/>
  <c r="AZ393" i="15"/>
  <c r="AZ394" i="15"/>
  <c r="AZ396" i="15"/>
  <c r="AZ397" i="15"/>
  <c r="AZ398" i="15"/>
  <c r="AZ400" i="15"/>
  <c r="AZ424" i="15"/>
  <c r="AZ428" i="15"/>
  <c r="AZ429" i="15"/>
  <c r="AZ430" i="15"/>
  <c r="AZ432" i="15"/>
  <c r="AZ433" i="15"/>
  <c r="AZ434" i="15"/>
  <c r="AZ436" i="15"/>
  <c r="AZ437" i="15"/>
  <c r="AZ438" i="15"/>
  <c r="AZ440" i="15"/>
  <c r="AZ441" i="15"/>
  <c r="AZ442" i="15"/>
  <c r="AZ444" i="15"/>
  <c r="AZ445" i="15"/>
  <c r="AZ446" i="15"/>
  <c r="AZ448" i="15"/>
  <c r="AZ472" i="15"/>
  <c r="AZ476" i="15"/>
  <c r="AZ477" i="15"/>
  <c r="AZ478" i="15"/>
  <c r="AZ480" i="15"/>
  <c r="AZ481" i="15"/>
  <c r="AZ482" i="15"/>
  <c r="AZ484" i="15"/>
  <c r="AZ485" i="15"/>
  <c r="AZ486" i="15"/>
  <c r="AZ488" i="15"/>
  <c r="AZ489" i="15"/>
  <c r="AZ490" i="15"/>
  <c r="AZ492" i="15"/>
  <c r="AZ493" i="15"/>
  <c r="AZ494" i="15"/>
  <c r="AZ496" i="15"/>
  <c r="AZ520" i="15"/>
  <c r="AZ524" i="15"/>
  <c r="AZ525" i="15"/>
  <c r="AZ526" i="15"/>
  <c r="AZ528" i="15"/>
  <c r="AZ529" i="15"/>
  <c r="AZ530" i="15"/>
  <c r="AZ532" i="15"/>
  <c r="AZ533" i="15"/>
  <c r="AZ534" i="15"/>
  <c r="AZ536" i="15"/>
  <c r="AZ537" i="15"/>
  <c r="AZ538" i="15"/>
  <c r="AZ540" i="15"/>
  <c r="AZ541" i="15"/>
  <c r="AZ542" i="15"/>
  <c r="AZ544" i="15"/>
  <c r="AZ568" i="15"/>
  <c r="AZ573" i="15"/>
  <c r="AZ574" i="15"/>
  <c r="AZ575" i="15"/>
  <c r="AZ577" i="15"/>
  <c r="AZ578" i="15"/>
  <c r="AZ579" i="15"/>
  <c r="AZ581" i="15"/>
  <c r="AZ582" i="15"/>
  <c r="AZ583" i="15"/>
  <c r="AZ585" i="15"/>
  <c r="AZ586" i="15"/>
  <c r="AZ587" i="15"/>
  <c r="AZ589" i="15"/>
  <c r="AZ590" i="15"/>
  <c r="AZ591" i="15"/>
  <c r="AZ593" i="15"/>
  <c r="AZ597" i="15"/>
  <c r="AZ598" i="15"/>
  <c r="AZ599" i="15"/>
  <c r="AZ601" i="15"/>
  <c r="AZ602" i="15"/>
  <c r="AZ603" i="15"/>
  <c r="AZ605" i="15"/>
  <c r="AZ606" i="15"/>
  <c r="AZ607" i="15"/>
  <c r="AZ609" i="15"/>
  <c r="AZ610" i="15"/>
  <c r="AZ611" i="15"/>
  <c r="AZ613" i="15"/>
  <c r="AZ614" i="15"/>
  <c r="AZ615" i="15"/>
  <c r="AZ617" i="15"/>
  <c r="AZ621" i="15"/>
  <c r="AZ622" i="15"/>
  <c r="AZ623" i="15"/>
  <c r="AZ625" i="15"/>
  <c r="AZ626" i="15"/>
  <c r="AZ627" i="15"/>
  <c r="AZ629" i="15"/>
  <c r="AZ630" i="15"/>
  <c r="AZ631" i="15"/>
  <c r="AZ633" i="15"/>
  <c r="AZ634" i="15"/>
  <c r="AZ635" i="15"/>
  <c r="AZ637" i="15"/>
  <c r="AZ638" i="15"/>
  <c r="AZ639" i="15"/>
  <c r="AZ641" i="15"/>
  <c r="AZ645" i="15"/>
  <c r="AZ646" i="15"/>
  <c r="AZ647" i="15"/>
  <c r="AZ649" i="15"/>
  <c r="AZ650" i="15"/>
  <c r="AZ651" i="15"/>
  <c r="AZ653" i="15"/>
  <c r="AZ654" i="15"/>
  <c r="AZ655" i="15"/>
  <c r="E657" i="15"/>
  <c r="F657" i="15"/>
  <c r="AZ657" i="15"/>
  <c r="E658" i="15"/>
  <c r="F658" i="15"/>
  <c r="AZ658" i="15"/>
  <c r="E659" i="15"/>
  <c r="F659" i="15"/>
  <c r="AZ659" i="15"/>
  <c r="AZ661" i="15"/>
  <c r="AZ662" i="15"/>
  <c r="AZ663" i="15"/>
  <c r="AZ665" i="15"/>
  <c r="AZ669" i="15"/>
  <c r="AZ670" i="15"/>
  <c r="AZ671" i="15"/>
  <c r="AZ673" i="15"/>
  <c r="AZ674" i="15"/>
  <c r="AZ675" i="15"/>
  <c r="AZ677" i="15"/>
  <c r="AZ678" i="15"/>
  <c r="AZ679" i="15"/>
  <c r="AZ681" i="15"/>
  <c r="AZ682" i="15"/>
  <c r="AZ683" i="15"/>
  <c r="AZ685" i="15"/>
  <c r="AZ686" i="15"/>
  <c r="AZ687" i="15"/>
  <c r="AZ689" i="15"/>
  <c r="AZ693" i="15"/>
  <c r="AZ694" i="15"/>
  <c r="AZ695" i="15"/>
  <c r="AZ697" i="15"/>
  <c r="AZ698" i="15"/>
  <c r="AZ699" i="15"/>
  <c r="AZ701" i="15"/>
  <c r="AZ702" i="15"/>
  <c r="AZ703" i="15"/>
  <c r="AZ705" i="15"/>
  <c r="AZ706" i="15"/>
  <c r="AZ707" i="15"/>
  <c r="AZ709" i="15"/>
  <c r="AZ710" i="15"/>
  <c r="AZ711" i="15"/>
  <c r="AZ713" i="15"/>
  <c r="AZ717" i="15"/>
  <c r="AZ718" i="15"/>
  <c r="AZ719" i="15"/>
  <c r="AZ721" i="15"/>
  <c r="AZ722" i="15"/>
  <c r="AZ723" i="15"/>
  <c r="AZ725" i="15"/>
  <c r="AZ726" i="15"/>
  <c r="AZ727" i="15"/>
  <c r="AZ729" i="15"/>
  <c r="AZ730" i="15"/>
  <c r="AZ731" i="15"/>
  <c r="AZ733" i="15"/>
  <c r="AZ734" i="15"/>
  <c r="AZ735" i="15"/>
  <c r="AZ737" i="15"/>
  <c r="AZ801" i="15"/>
  <c r="AZ825" i="15"/>
  <c r="AZ849" i="15"/>
  <c r="AZ853" i="15"/>
  <c r="AZ854" i="15"/>
  <c r="AZ855" i="15"/>
  <c r="AZ856" i="15"/>
  <c r="AZ857" i="15"/>
  <c r="AZ858" i="15"/>
  <c r="AZ860" i="15"/>
  <c r="AZ861" i="15"/>
  <c r="AZ885" i="15"/>
  <c r="AZ912" i="15"/>
  <c r="AZ919" i="15"/>
  <c r="AZ920" i="15"/>
  <c r="AZ921" i="15"/>
  <c r="AZ923" i="15"/>
  <c r="AZ924" i="15"/>
  <c r="AZ925" i="15"/>
  <c r="AZ927" i="15"/>
  <c r="AZ928" i="15"/>
  <c r="AZ929" i="15"/>
  <c r="AZ931" i="15"/>
  <c r="AZ932" i="15"/>
  <c r="AZ933" i="15"/>
  <c r="AZ935" i="15"/>
  <c r="AZ936" i="15"/>
  <c r="AZ937" i="15"/>
  <c r="AZ939" i="15"/>
  <c r="AZ943" i="15"/>
  <c r="AZ944" i="15"/>
  <c r="AZ945" i="15"/>
  <c r="AZ947" i="15"/>
  <c r="AZ948" i="15"/>
  <c r="AZ949" i="15"/>
  <c r="AZ951" i="15"/>
  <c r="AZ952" i="15"/>
  <c r="AZ953" i="15"/>
  <c r="AZ955" i="15"/>
  <c r="AZ956" i="15"/>
  <c r="AZ957" i="15"/>
  <c r="AZ959" i="15"/>
  <c r="AZ960" i="15"/>
  <c r="AZ961" i="15"/>
  <c r="AZ963" i="15"/>
  <c r="AZ987" i="15"/>
  <c r="AZ991" i="15"/>
  <c r="AZ992" i="15"/>
  <c r="AZ993" i="15"/>
  <c r="AZ995" i="15"/>
  <c r="AZ996" i="15"/>
  <c r="AZ997" i="15"/>
  <c r="AZ999" i="15"/>
  <c r="AZ1000" i="15"/>
  <c r="AZ1001" i="15"/>
  <c r="AZ1003" i="15"/>
  <c r="AZ1004" i="15"/>
  <c r="AZ1005" i="15"/>
  <c r="AZ1007" i="15"/>
  <c r="AZ1008" i="15"/>
  <c r="AZ1009" i="15"/>
  <c r="AZ1011" i="15"/>
  <c r="AZ1035" i="15"/>
  <c r="AZ1039" i="15"/>
  <c r="AZ1040" i="15"/>
  <c r="AZ1041" i="15"/>
  <c r="AZ1043" i="15"/>
  <c r="AZ1044" i="15"/>
  <c r="AZ1045" i="15"/>
  <c r="AZ1047" i="15"/>
  <c r="AZ1048" i="15"/>
  <c r="AZ1049" i="15"/>
  <c r="AZ1051" i="15"/>
  <c r="AZ1052" i="15"/>
  <c r="AZ1053" i="15"/>
  <c r="AZ1055" i="15"/>
  <c r="AZ1056" i="15"/>
  <c r="AZ1057" i="15"/>
  <c r="AZ1059" i="15"/>
  <c r="AZ1083" i="15"/>
  <c r="AZ1087" i="15"/>
  <c r="AZ1088" i="15"/>
  <c r="AZ1089" i="15"/>
  <c r="AZ1091" i="15"/>
  <c r="AZ1092" i="15"/>
  <c r="AZ1093" i="15"/>
  <c r="AZ1095" i="15"/>
  <c r="AZ1096" i="15"/>
  <c r="AZ1097" i="15"/>
  <c r="AZ1099" i="15"/>
  <c r="AZ1100" i="15"/>
  <c r="AZ1101" i="15"/>
  <c r="AZ1103" i="15"/>
  <c r="AZ1104" i="15"/>
  <c r="AZ1105" i="15"/>
  <c r="AZ1107" i="15"/>
  <c r="AZ1131" i="15"/>
  <c r="AZ1135" i="15"/>
  <c r="AZ1136" i="15"/>
  <c r="AZ1137" i="15"/>
  <c r="AZ1139" i="15"/>
  <c r="AZ1140" i="15"/>
  <c r="AZ1141" i="15"/>
  <c r="AZ1143" i="15"/>
  <c r="AZ1144" i="15"/>
  <c r="AZ1145" i="15"/>
  <c r="AZ1147" i="15"/>
  <c r="AZ1148" i="15"/>
  <c r="AZ1149" i="15"/>
  <c r="AZ1151" i="15"/>
  <c r="AZ1152" i="15"/>
  <c r="AZ1153" i="15"/>
  <c r="AZ1155" i="15"/>
  <c r="AZ1179" i="15"/>
  <c r="AZ1183" i="15"/>
  <c r="AZ1184" i="15"/>
  <c r="AZ1185" i="15"/>
  <c r="AZ1187" i="15"/>
  <c r="AZ1188" i="15"/>
  <c r="AZ1189" i="15"/>
  <c r="AZ1191" i="15"/>
  <c r="AZ1192" i="15"/>
  <c r="AZ1193" i="15"/>
  <c r="AZ1195" i="15"/>
  <c r="AZ1196" i="15"/>
  <c r="AZ1197" i="15"/>
  <c r="AZ1199" i="15"/>
  <c r="AZ1200" i="15"/>
  <c r="AZ1201" i="15"/>
  <c r="AZ1203" i="15"/>
  <c r="AZ1227" i="15"/>
  <c r="AZ1231" i="15"/>
  <c r="AZ1232" i="15"/>
  <c r="AZ1233" i="15"/>
  <c r="AZ1234" i="15"/>
  <c r="AZ1236" i="15"/>
  <c r="AZ1237" i="15"/>
  <c r="AZ1261" i="15"/>
  <c r="AZ1285" i="15"/>
  <c r="AZ1289" i="15"/>
  <c r="AZ1290" i="15"/>
  <c r="AZ1291" i="15"/>
  <c r="AZ1293" i="15"/>
  <c r="AZ1294" i="15"/>
  <c r="AZ1295" i="15"/>
  <c r="AZ1297" i="15"/>
  <c r="AZ1298" i="15"/>
  <c r="AZ1299" i="15"/>
  <c r="AZ1301" i="15"/>
  <c r="AZ1302" i="15"/>
  <c r="AZ1303" i="15"/>
  <c r="AZ1305" i="15"/>
  <c r="AZ1306" i="15"/>
  <c r="AZ1307" i="15"/>
  <c r="AZ1309" i="15"/>
  <c r="AZ1313" i="15"/>
  <c r="AZ1314" i="15"/>
  <c r="AZ1315" i="15"/>
  <c r="AZ1317" i="15"/>
  <c r="AZ1318" i="15"/>
  <c r="AZ1319" i="15"/>
  <c r="AZ1321" i="15"/>
  <c r="AZ1322" i="15"/>
  <c r="AZ1323" i="15"/>
  <c r="AZ1325" i="15"/>
  <c r="AZ1326" i="15"/>
  <c r="AZ1327" i="15"/>
  <c r="AZ1329" i="15"/>
  <c r="AZ1330" i="15"/>
  <c r="AZ1331" i="15"/>
  <c r="AZ1333" i="15"/>
  <c r="AZ1337" i="15"/>
  <c r="AZ1338" i="15"/>
  <c r="AZ1339" i="15"/>
  <c r="AZ1341" i="15"/>
  <c r="AZ1342" i="15"/>
  <c r="AZ1343" i="15"/>
  <c r="AZ1345" i="15"/>
  <c r="AZ1346" i="15"/>
  <c r="AZ1347" i="15"/>
  <c r="AZ1349" i="15"/>
  <c r="AZ1350" i="15"/>
  <c r="AZ1351" i="15"/>
  <c r="AZ1353" i="15"/>
  <c r="AZ1354" i="15"/>
  <c r="AZ1355" i="15"/>
  <c r="AZ1357" i="15"/>
  <c r="AZ1361" i="15"/>
  <c r="AZ1362" i="15"/>
  <c r="AZ1363" i="15"/>
  <c r="AZ1365" i="15"/>
  <c r="AZ1366" i="15"/>
  <c r="AZ1367" i="15"/>
  <c r="AZ1369" i="15"/>
  <c r="AZ1370" i="15"/>
  <c r="AZ1371" i="15"/>
  <c r="AZ1373" i="15"/>
  <c r="AZ1374" i="15"/>
  <c r="AZ1375" i="15"/>
  <c r="AZ1377" i="15"/>
  <c r="AZ1378" i="15"/>
  <c r="AZ1379" i="15"/>
  <c r="AZ1381" i="15"/>
  <c r="AZ1405" i="15"/>
  <c r="AZ1431" i="15"/>
  <c r="AZ1438" i="15"/>
  <c r="AZ1439" i="15"/>
  <c r="AZ1440" i="15"/>
  <c r="AZ1442" i="15"/>
  <c r="AZ1443" i="15"/>
  <c r="AZ1444" i="15"/>
  <c r="AZ1446" i="15"/>
  <c r="AZ1447" i="15"/>
  <c r="AZ1448" i="15"/>
  <c r="AZ1450" i="15"/>
  <c r="AZ1451" i="15"/>
  <c r="AZ1452" i="15"/>
  <c r="AZ1454" i="15"/>
  <c r="AZ1455" i="15"/>
  <c r="AZ1456" i="15"/>
  <c r="AZ1458" i="15"/>
  <c r="AZ1465" i="15"/>
  <c r="AZ1466" i="15"/>
  <c r="AZ1467" i="15"/>
  <c r="AZ1469" i="15"/>
  <c r="AZ1470" i="15"/>
  <c r="AZ1471" i="15"/>
  <c r="AZ1473" i="15"/>
  <c r="AZ1474" i="15"/>
  <c r="AZ1475" i="15"/>
  <c r="AZ1477" i="15"/>
  <c r="AZ1478" i="15"/>
  <c r="AZ1479" i="15"/>
  <c r="AZ1481" i="15"/>
  <c r="AZ1482" i="15"/>
  <c r="AZ1483" i="15"/>
  <c r="AZ1485" i="15"/>
  <c r="AZ1489" i="15"/>
  <c r="AZ1490" i="15"/>
  <c r="AZ1491" i="15"/>
  <c r="AZ1493" i="15"/>
  <c r="AZ1494" i="15"/>
  <c r="AZ1495" i="15"/>
  <c r="AZ1497" i="15"/>
  <c r="AZ1498" i="15"/>
  <c r="AZ1499" i="15"/>
  <c r="AZ1501" i="15"/>
  <c r="AZ1502" i="15"/>
  <c r="AZ1503" i="15"/>
  <c r="AZ1505" i="15"/>
  <c r="AZ1506" i="15"/>
  <c r="AZ1507" i="15"/>
  <c r="AZ1509" i="15"/>
  <c r="AZ1513" i="15"/>
  <c r="AZ1514" i="15"/>
  <c r="AZ1515" i="15"/>
  <c r="AZ1517" i="15"/>
  <c r="AZ1518" i="15"/>
  <c r="AZ1519" i="15"/>
  <c r="AZ1521" i="15"/>
  <c r="AZ1522" i="15"/>
  <c r="AZ1523" i="15"/>
  <c r="AZ1525" i="15"/>
  <c r="AZ1526" i="15"/>
  <c r="AZ1527" i="15"/>
  <c r="AZ1529" i="15"/>
  <c r="AZ1530" i="15"/>
  <c r="AZ1531" i="15"/>
  <c r="AZ1533" i="15"/>
  <c r="AZ1538" i="15"/>
  <c r="AZ1539" i="15"/>
  <c r="AZ1540" i="15"/>
  <c r="AZ1541" i="15"/>
  <c r="AZ1542" i="15"/>
  <c r="AZ1544" i="15"/>
  <c r="AZ1545" i="15"/>
  <c r="AZ1546" i="15"/>
  <c r="AZ1547" i="15"/>
  <c r="AZ1551" i="15"/>
  <c r="AZ1552" i="15"/>
  <c r="AZ1553" i="15"/>
  <c r="AZ1554" i="15"/>
  <c r="BA135" i="15"/>
  <c r="BA183" i="15"/>
  <c r="BA260" i="15"/>
  <c r="BA261" i="15"/>
  <c r="BA262" i="15"/>
  <c r="BA264" i="15"/>
  <c r="BA265" i="15"/>
  <c r="BA266" i="15"/>
  <c r="BA268" i="15"/>
  <c r="BA269" i="15"/>
  <c r="BA270" i="15"/>
  <c r="BA272" i="15"/>
  <c r="BA273" i="15"/>
  <c r="BA274" i="15"/>
  <c r="BA276" i="15"/>
  <c r="BA277" i="15"/>
  <c r="BA278" i="15"/>
  <c r="BA280" i="15"/>
  <c r="BA284" i="15"/>
  <c r="BA285" i="15"/>
  <c r="BA286" i="15"/>
  <c r="BA288" i="15"/>
  <c r="BA289" i="15"/>
  <c r="BA290" i="15"/>
  <c r="BA292" i="15"/>
  <c r="BA293" i="15"/>
  <c r="BA294" i="15"/>
  <c r="BA296" i="15"/>
  <c r="BA297" i="15"/>
  <c r="BA298" i="15"/>
  <c r="BA300" i="15"/>
  <c r="BA301" i="15"/>
  <c r="BA302" i="15"/>
  <c r="BA304" i="15"/>
  <c r="BA10" i="15"/>
  <c r="BA14" i="15"/>
  <c r="BA15" i="15"/>
  <c r="BA39" i="15"/>
  <c r="BA43" i="15"/>
  <c r="BA44" i="15"/>
  <c r="BA45" i="15"/>
  <c r="BA47" i="15"/>
  <c r="BA48" i="15"/>
  <c r="BA49" i="15"/>
  <c r="BA51" i="15"/>
  <c r="BA52" i="15"/>
  <c r="BA53" i="15"/>
  <c r="BA55" i="15"/>
  <c r="BA56" i="15"/>
  <c r="BA57" i="15"/>
  <c r="BA59" i="15"/>
  <c r="BA60" i="15"/>
  <c r="BA61" i="15"/>
  <c r="BA63" i="15"/>
  <c r="BA87" i="15"/>
  <c r="BA111" i="15"/>
  <c r="BA159" i="15"/>
  <c r="BA187" i="15"/>
  <c r="BA188" i="15"/>
  <c r="BA189" i="15"/>
  <c r="BA191" i="15"/>
  <c r="BA192" i="15"/>
  <c r="BA193" i="15"/>
  <c r="BA195" i="15"/>
  <c r="BA196" i="15"/>
  <c r="BA197" i="15"/>
  <c r="BA199" i="15"/>
  <c r="BA200" i="15"/>
  <c r="BA201" i="15"/>
  <c r="BA203" i="15"/>
  <c r="BA204" i="15"/>
  <c r="BA205" i="15"/>
  <c r="BA207" i="15"/>
  <c r="BA211" i="15"/>
  <c r="BA212" i="15"/>
  <c r="BA213" i="15"/>
  <c r="BA215" i="15"/>
  <c r="BA216" i="15"/>
  <c r="BA217" i="15"/>
  <c r="BA219" i="15"/>
  <c r="BA220" i="15"/>
  <c r="BA221" i="15"/>
  <c r="BA223" i="15"/>
  <c r="BA224" i="15"/>
  <c r="BA225" i="15"/>
  <c r="BA227" i="15"/>
  <c r="BA228" i="15"/>
  <c r="BA229" i="15"/>
  <c r="BA231" i="15"/>
  <c r="BA255" i="15"/>
  <c r="BA308" i="15"/>
  <c r="BA309" i="15"/>
  <c r="BA310" i="15"/>
  <c r="BA312" i="15"/>
  <c r="BA313" i="15"/>
  <c r="BA314" i="15"/>
  <c r="BA316" i="15"/>
  <c r="BA317" i="15"/>
  <c r="BA318" i="15"/>
  <c r="BA320" i="15"/>
  <c r="BA321" i="15"/>
  <c r="BA322" i="15"/>
  <c r="BA324" i="15"/>
  <c r="BA325" i="15"/>
  <c r="BA326" i="15"/>
  <c r="BA328" i="15"/>
  <c r="BA332" i="15"/>
  <c r="BA333" i="15"/>
  <c r="BA334" i="15"/>
  <c r="BA336" i="15"/>
  <c r="BA337" i="15"/>
  <c r="BA338" i="15"/>
  <c r="BA340" i="15"/>
  <c r="BA341" i="15"/>
  <c r="BA342" i="15"/>
  <c r="BA344" i="15"/>
  <c r="BA345" i="15"/>
  <c r="BA346" i="15"/>
  <c r="BA348" i="15"/>
  <c r="BA349" i="15"/>
  <c r="BA350" i="15"/>
  <c r="BA352" i="15"/>
  <c r="BA376" i="15"/>
  <c r="BA380" i="15"/>
  <c r="BA381" i="15"/>
  <c r="BA382" i="15"/>
  <c r="BA384" i="15"/>
  <c r="BA385" i="15"/>
  <c r="BA386" i="15"/>
  <c r="BA388" i="15"/>
  <c r="BA389" i="15"/>
  <c r="BA390" i="15"/>
  <c r="BA392" i="15"/>
  <c r="BA393" i="15"/>
  <c r="BA394" i="15"/>
  <c r="BA396" i="15"/>
  <c r="BA397" i="15"/>
  <c r="BA398" i="15"/>
  <c r="BA400" i="15"/>
  <c r="BA424" i="15"/>
  <c r="BA428" i="15"/>
  <c r="BA429" i="15"/>
  <c r="BA430" i="15"/>
  <c r="BA432" i="15"/>
  <c r="BA433" i="15"/>
  <c r="BA434" i="15"/>
  <c r="BA436" i="15"/>
  <c r="BA437" i="15"/>
  <c r="BA438" i="15"/>
  <c r="BA440" i="15"/>
  <c r="BA441" i="15"/>
  <c r="BA442" i="15"/>
  <c r="BA444" i="15"/>
  <c r="BA445" i="15"/>
  <c r="BA446" i="15"/>
  <c r="BA448" i="15"/>
  <c r="BA472" i="15"/>
  <c r="BA476" i="15"/>
  <c r="BA477" i="15"/>
  <c r="BA478" i="15"/>
  <c r="BA480" i="15"/>
  <c r="BA481" i="15"/>
  <c r="BA482" i="15"/>
  <c r="BA484" i="15"/>
  <c r="BA485" i="15"/>
  <c r="BA486" i="15"/>
  <c r="BA488" i="15"/>
  <c r="BA489" i="15"/>
  <c r="BA490" i="15"/>
  <c r="BA492" i="15"/>
  <c r="BA493" i="15"/>
  <c r="BA494" i="15"/>
  <c r="BA496" i="15"/>
  <c r="BA520" i="15"/>
  <c r="BA524" i="15"/>
  <c r="BA525" i="15"/>
  <c r="BA526" i="15"/>
  <c r="BA528" i="15"/>
  <c r="BA529" i="15"/>
  <c r="BA530" i="15"/>
  <c r="BA532" i="15"/>
  <c r="BA533" i="15"/>
  <c r="BA534" i="15"/>
  <c r="BA536" i="15"/>
  <c r="BA537" i="15"/>
  <c r="BA538" i="15"/>
  <c r="BA540" i="15"/>
  <c r="BA541" i="15"/>
  <c r="BA542" i="15"/>
  <c r="BA544" i="15"/>
  <c r="BA568" i="15"/>
  <c r="BA573" i="15"/>
  <c r="BA574" i="15"/>
  <c r="BA575" i="15"/>
  <c r="BA577" i="15"/>
  <c r="BA578" i="15"/>
  <c r="BA579" i="15"/>
  <c r="BA581" i="15"/>
  <c r="BA582" i="15"/>
  <c r="BA583" i="15"/>
  <c r="BA585" i="15"/>
  <c r="BA586" i="15"/>
  <c r="BA587" i="15"/>
  <c r="BA589" i="15"/>
  <c r="BA590" i="15"/>
  <c r="BA591" i="15"/>
  <c r="BA593" i="15"/>
  <c r="BA597" i="15"/>
  <c r="BA598" i="15"/>
  <c r="BA599" i="15"/>
  <c r="BA601" i="15"/>
  <c r="BA602" i="15"/>
  <c r="BA603" i="15"/>
  <c r="BA605" i="15"/>
  <c r="BA606" i="15"/>
  <c r="BA607" i="15"/>
  <c r="BA609" i="15"/>
  <c r="BA610" i="15"/>
  <c r="BA611" i="15"/>
  <c r="BA613" i="15"/>
  <c r="BA614" i="15"/>
  <c r="BA615" i="15"/>
  <c r="BA617" i="15"/>
  <c r="BA621" i="15"/>
  <c r="BA622" i="15"/>
  <c r="BA623" i="15"/>
  <c r="BA625" i="15"/>
  <c r="BA626" i="15"/>
  <c r="BA627" i="15"/>
  <c r="BA629" i="15"/>
  <c r="BA630" i="15"/>
  <c r="BA631" i="15"/>
  <c r="BA633" i="15"/>
  <c r="BA634" i="15"/>
  <c r="BA635" i="15"/>
  <c r="BA637" i="15"/>
  <c r="BA638" i="15"/>
  <c r="BA639" i="15"/>
  <c r="BA641" i="15"/>
  <c r="BA645" i="15"/>
  <c r="BA646" i="15"/>
  <c r="BA647" i="15"/>
  <c r="BA649" i="15"/>
  <c r="BA650" i="15"/>
  <c r="BA651" i="15"/>
  <c r="BA653" i="15"/>
  <c r="BA654" i="15"/>
  <c r="BA655" i="15"/>
  <c r="BA657" i="15"/>
  <c r="BA658" i="15"/>
  <c r="BA659" i="15"/>
  <c r="BA661" i="15"/>
  <c r="BA662" i="15"/>
  <c r="BA663" i="15"/>
  <c r="BA665" i="15"/>
  <c r="BA669" i="15"/>
  <c r="BA670" i="15"/>
  <c r="BA671" i="15"/>
  <c r="BA673" i="15"/>
  <c r="BA674" i="15"/>
  <c r="BA675" i="15"/>
  <c r="BA677" i="15"/>
  <c r="BA678" i="15"/>
  <c r="BA679" i="15"/>
  <c r="BA681" i="15"/>
  <c r="BA682" i="15"/>
  <c r="BA683" i="15"/>
  <c r="BA685" i="15"/>
  <c r="BA686" i="15"/>
  <c r="BA687" i="15"/>
  <c r="BA689" i="15"/>
  <c r="BA693" i="15"/>
  <c r="BA694" i="15"/>
  <c r="BA695" i="15"/>
  <c r="BA697" i="15"/>
  <c r="BA698" i="15"/>
  <c r="BA699" i="15"/>
  <c r="BA701" i="15"/>
  <c r="BA702" i="15"/>
  <c r="BA703" i="15"/>
  <c r="BA705" i="15"/>
  <c r="BA706" i="15"/>
  <c r="BA707" i="15"/>
  <c r="BA709" i="15"/>
  <c r="BA710" i="15"/>
  <c r="BA711" i="15"/>
  <c r="BA713" i="15"/>
  <c r="BA717" i="15"/>
  <c r="BA718" i="15"/>
  <c r="BA719" i="15"/>
  <c r="BA721" i="15"/>
  <c r="BA722" i="15"/>
  <c r="BA723" i="15"/>
  <c r="BA725" i="15"/>
  <c r="BA726" i="15"/>
  <c r="BA727" i="15"/>
  <c r="BA729" i="15"/>
  <c r="BA730" i="15"/>
  <c r="BA731" i="15"/>
  <c r="BA733" i="15"/>
  <c r="BA734" i="15"/>
  <c r="BA735" i="15"/>
  <c r="BA737" i="15"/>
  <c r="BA801" i="15"/>
  <c r="BA825" i="15"/>
  <c r="BA849" i="15"/>
  <c r="BA853" i="15"/>
  <c r="BA854" i="15"/>
  <c r="BA855" i="15"/>
  <c r="BA856" i="15"/>
  <c r="BA857" i="15"/>
  <c r="BA858" i="15"/>
  <c r="BA860" i="15"/>
  <c r="BA861" i="15"/>
  <c r="BA885" i="15"/>
  <c r="BA912" i="15"/>
  <c r="BA919" i="15"/>
  <c r="BA920" i="15"/>
  <c r="BA921" i="15"/>
  <c r="BA923" i="15"/>
  <c r="BA924" i="15"/>
  <c r="BA925" i="15"/>
  <c r="BA927" i="15"/>
  <c r="BA928" i="15"/>
  <c r="BA929" i="15"/>
  <c r="BA931" i="15"/>
  <c r="BA932" i="15"/>
  <c r="BA933" i="15"/>
  <c r="BA935" i="15"/>
  <c r="BA936" i="15"/>
  <c r="BA937" i="15"/>
  <c r="BA939" i="15"/>
  <c r="BA943" i="15"/>
  <c r="BA944" i="15"/>
  <c r="BA945" i="15"/>
  <c r="BA947" i="15"/>
  <c r="BA948" i="15"/>
  <c r="BA949" i="15"/>
  <c r="BA951" i="15"/>
  <c r="BA952" i="15"/>
  <c r="BA953" i="15"/>
  <c r="BA955" i="15"/>
  <c r="BA956" i="15"/>
  <c r="BA957" i="15"/>
  <c r="BA959" i="15"/>
  <c r="BA960" i="15"/>
  <c r="BA961" i="15"/>
  <c r="BA963" i="15"/>
  <c r="BA987" i="15"/>
  <c r="BA991" i="15"/>
  <c r="BA992" i="15"/>
  <c r="BA993" i="15"/>
  <c r="BA995" i="15"/>
  <c r="BA996" i="15"/>
  <c r="BA997" i="15"/>
  <c r="BA999" i="15"/>
  <c r="BA1000" i="15"/>
  <c r="BA1001" i="15"/>
  <c r="BA1003" i="15"/>
  <c r="BA1004" i="15"/>
  <c r="BA1005" i="15"/>
  <c r="BA1007" i="15"/>
  <c r="BA1008" i="15"/>
  <c r="BA1009" i="15"/>
  <c r="BA1011" i="15"/>
  <c r="BA1035" i="15"/>
  <c r="BA1039" i="15"/>
  <c r="BA1040" i="15"/>
  <c r="BA1041" i="15"/>
  <c r="BA1043" i="15"/>
  <c r="BA1044" i="15"/>
  <c r="BA1045" i="15"/>
  <c r="BA1047" i="15"/>
  <c r="BA1048" i="15"/>
  <c r="BA1049" i="15"/>
  <c r="BA1051" i="15"/>
  <c r="BA1052" i="15"/>
  <c r="BA1053" i="15"/>
  <c r="BA1055" i="15"/>
  <c r="BA1056" i="15"/>
  <c r="BA1057" i="15"/>
  <c r="BA1059" i="15"/>
  <c r="BA1083" i="15"/>
  <c r="BA1087" i="15"/>
  <c r="BA1088" i="15"/>
  <c r="BA1089" i="15"/>
  <c r="BA1091" i="15"/>
  <c r="BA1092" i="15"/>
  <c r="BA1093" i="15"/>
  <c r="BA1095" i="15"/>
  <c r="BA1096" i="15"/>
  <c r="BA1097" i="15"/>
  <c r="BA1099" i="15"/>
  <c r="BA1100" i="15"/>
  <c r="BA1101" i="15"/>
  <c r="BA1103" i="15"/>
  <c r="BA1104" i="15"/>
  <c r="BA1105" i="15"/>
  <c r="BA1107" i="15"/>
  <c r="BA1131" i="15"/>
  <c r="BA1135" i="15"/>
  <c r="BA1136" i="15"/>
  <c r="BA1137" i="15"/>
  <c r="BA1139" i="15"/>
  <c r="BA1140" i="15"/>
  <c r="BA1141" i="15"/>
  <c r="BA1143" i="15"/>
  <c r="BA1144" i="15"/>
  <c r="BA1145" i="15"/>
  <c r="BA1147" i="15"/>
  <c r="BA1148" i="15"/>
  <c r="BA1149" i="15"/>
  <c r="BA1151" i="15"/>
  <c r="BA1152" i="15"/>
  <c r="BA1153" i="15"/>
  <c r="BA1155" i="15"/>
  <c r="BA1179" i="15"/>
  <c r="BA1183" i="15"/>
  <c r="BA1184" i="15"/>
  <c r="BA1185" i="15"/>
  <c r="BA1187" i="15"/>
  <c r="BA1188" i="15"/>
  <c r="BA1189" i="15"/>
  <c r="BA1191" i="15"/>
  <c r="BA1192" i="15"/>
  <c r="BA1193" i="15"/>
  <c r="BA1195" i="15"/>
  <c r="BA1196" i="15"/>
  <c r="BA1197" i="15"/>
  <c r="BA1199" i="15"/>
  <c r="BA1200" i="15"/>
  <c r="BA1201" i="15"/>
  <c r="BA1203" i="15"/>
  <c r="BA1227" i="15"/>
  <c r="BA1231" i="15"/>
  <c r="BA1232" i="15"/>
  <c r="BA1233" i="15"/>
  <c r="BA1234" i="15"/>
  <c r="BA1236" i="15"/>
  <c r="BA1237" i="15"/>
  <c r="BA1261" i="15"/>
  <c r="BA1285" i="15"/>
  <c r="BA1289" i="15"/>
  <c r="BA1290" i="15"/>
  <c r="BA1291" i="15"/>
  <c r="BA1293" i="15"/>
  <c r="BA1294" i="15"/>
  <c r="BA1295" i="15"/>
  <c r="BA1297" i="15"/>
  <c r="BA1298" i="15"/>
  <c r="BA1299" i="15"/>
  <c r="BA1301" i="15"/>
  <c r="BA1302" i="15"/>
  <c r="BA1303" i="15"/>
  <c r="BA1305" i="15"/>
  <c r="BA1306" i="15"/>
  <c r="BA1307" i="15"/>
  <c r="BA1309" i="15"/>
  <c r="BA1313" i="15"/>
  <c r="BA1314" i="15"/>
  <c r="BA1315" i="15"/>
  <c r="BA1317" i="15"/>
  <c r="BA1318" i="15"/>
  <c r="BA1319" i="15"/>
  <c r="BA1321" i="15"/>
  <c r="BA1322" i="15"/>
  <c r="BA1323" i="15"/>
  <c r="BA1325" i="15"/>
  <c r="BA1326" i="15"/>
  <c r="BA1327" i="15"/>
  <c r="BA1329" i="15"/>
  <c r="BA1330" i="15"/>
  <c r="BA1331" i="15"/>
  <c r="BA1333" i="15"/>
  <c r="BA1337" i="15"/>
  <c r="BA1338" i="15"/>
  <c r="BA1339" i="15"/>
  <c r="BA1341" i="15"/>
  <c r="BA1342" i="15"/>
  <c r="BA1343" i="15"/>
  <c r="BA1345" i="15"/>
  <c r="BA1346" i="15"/>
  <c r="BA1347" i="15"/>
  <c r="BA1349" i="15"/>
  <c r="BA1350" i="15"/>
  <c r="BA1351" i="15"/>
  <c r="BA1353" i="15"/>
  <c r="BA1354" i="15"/>
  <c r="BA1355" i="15"/>
  <c r="BA1357" i="15"/>
  <c r="BA1361" i="15"/>
  <c r="BA1362" i="15"/>
  <c r="BA1363" i="15"/>
  <c r="BA1365" i="15"/>
  <c r="BA1366" i="15"/>
  <c r="BA1367" i="15"/>
  <c r="BA1369" i="15"/>
  <c r="BA1370" i="15"/>
  <c r="BA1371" i="15"/>
  <c r="BA1373" i="15"/>
  <c r="BA1374" i="15"/>
  <c r="BA1375" i="15"/>
  <c r="BA1377" i="15"/>
  <c r="BA1378" i="15"/>
  <c r="BA1379" i="15"/>
  <c r="BA1381" i="15"/>
  <c r="BA1405" i="15"/>
  <c r="BA1431" i="15"/>
  <c r="BA1438" i="15"/>
  <c r="BA1439" i="15"/>
  <c r="BA1440" i="15"/>
  <c r="BA1442" i="15"/>
  <c r="BA1443" i="15"/>
  <c r="BA1444" i="15"/>
  <c r="BA1446" i="15"/>
  <c r="BA1447" i="15"/>
  <c r="BA1448" i="15"/>
  <c r="BA1450" i="15"/>
  <c r="BA1451" i="15"/>
  <c r="BA1452" i="15"/>
  <c r="BA1454" i="15"/>
  <c r="BA1455" i="15"/>
  <c r="BA1456" i="15"/>
  <c r="BA1458" i="15"/>
  <c r="BA1465" i="15"/>
  <c r="BA1466" i="15"/>
  <c r="BA1467" i="15"/>
  <c r="BA1469" i="15"/>
  <c r="BA1470" i="15"/>
  <c r="BA1471" i="15"/>
  <c r="BA1473" i="15"/>
  <c r="BA1474" i="15"/>
  <c r="BA1475" i="15"/>
  <c r="BA1477" i="15"/>
  <c r="BA1478" i="15"/>
  <c r="BA1479" i="15"/>
  <c r="BA1481" i="15"/>
  <c r="BA1482" i="15"/>
  <c r="BA1483" i="15"/>
  <c r="BA1485" i="15"/>
  <c r="BA1489" i="15"/>
  <c r="BA1490" i="15"/>
  <c r="BA1491" i="15"/>
  <c r="BA1493" i="15"/>
  <c r="BA1494" i="15"/>
  <c r="BA1495" i="15"/>
  <c r="BA1497" i="15"/>
  <c r="BA1498" i="15"/>
  <c r="BA1499" i="15"/>
  <c r="BA1501" i="15"/>
  <c r="BA1502" i="15"/>
  <c r="BA1503" i="15"/>
  <c r="BA1505" i="15"/>
  <c r="BA1506" i="15"/>
  <c r="BA1507" i="15"/>
  <c r="BA1509" i="15"/>
  <c r="BA1513" i="15"/>
  <c r="BA1514" i="15"/>
  <c r="BA1515" i="15"/>
  <c r="BA1517" i="15"/>
  <c r="BA1518" i="15"/>
  <c r="BA1519" i="15"/>
  <c r="BA1521" i="15"/>
  <c r="BA1522" i="15"/>
  <c r="BA1523" i="15"/>
  <c r="BA1525" i="15"/>
  <c r="BA1526" i="15"/>
  <c r="BA1527" i="15"/>
  <c r="BA1529" i="15"/>
  <c r="BA1530" i="15"/>
  <c r="BA1531" i="15"/>
  <c r="BA1533" i="15"/>
  <c r="BA1538" i="15"/>
  <c r="BA1539" i="15"/>
  <c r="BA1540" i="15"/>
  <c r="BA1541" i="15"/>
  <c r="BA1542" i="15"/>
  <c r="BA1544" i="15"/>
  <c r="BA1545" i="15"/>
  <c r="BA1546" i="15"/>
  <c r="BA1547" i="15"/>
  <c r="BA1551" i="15"/>
  <c r="BA1552" i="15"/>
  <c r="BA1553" i="15"/>
  <c r="BA1554" i="15"/>
  <c r="BB135" i="15"/>
  <c r="BB183" i="15"/>
  <c r="BB260" i="15"/>
  <c r="BB261" i="15"/>
  <c r="BB262" i="15"/>
  <c r="BB264" i="15"/>
  <c r="BB265" i="15"/>
  <c r="BB266" i="15"/>
  <c r="BB268" i="15"/>
  <c r="BB269" i="15"/>
  <c r="BB270" i="15"/>
  <c r="BB272" i="15"/>
  <c r="BB273" i="15"/>
  <c r="BB274" i="15"/>
  <c r="BB276" i="15"/>
  <c r="BB277" i="15"/>
  <c r="BB278" i="15"/>
  <c r="BB280" i="15"/>
  <c r="BB284" i="15"/>
  <c r="BB285" i="15"/>
  <c r="BB286" i="15"/>
  <c r="BB288" i="15"/>
  <c r="BB289" i="15"/>
  <c r="BB290" i="15"/>
  <c r="BB292" i="15"/>
  <c r="BB293" i="15"/>
  <c r="BB294" i="15"/>
  <c r="BB296" i="15"/>
  <c r="BB297" i="15"/>
  <c r="BB298" i="15"/>
  <c r="BB300" i="15"/>
  <c r="BB301" i="15"/>
  <c r="BB302" i="15"/>
  <c r="BB304" i="15"/>
  <c r="BB10" i="15"/>
  <c r="BB14" i="15"/>
  <c r="BB15" i="15"/>
  <c r="BB39" i="15"/>
  <c r="BB43" i="15"/>
  <c r="BB44" i="15"/>
  <c r="BB45" i="15"/>
  <c r="BB47" i="15"/>
  <c r="BB48" i="15"/>
  <c r="BB49" i="15"/>
  <c r="BB51" i="15"/>
  <c r="BB52" i="15"/>
  <c r="BB53" i="15"/>
  <c r="BB55" i="15"/>
  <c r="BB56" i="15"/>
  <c r="BB57" i="15"/>
  <c r="BB59" i="15"/>
  <c r="BB60" i="15"/>
  <c r="BB61" i="15"/>
  <c r="BB63" i="15"/>
  <c r="BB87" i="15"/>
  <c r="BB111" i="15"/>
  <c r="BB159" i="15"/>
  <c r="BB187" i="15"/>
  <c r="BB188" i="15"/>
  <c r="BB189" i="15"/>
  <c r="BB191" i="15"/>
  <c r="BB192" i="15"/>
  <c r="BB193" i="15"/>
  <c r="BB195" i="15"/>
  <c r="BB196" i="15"/>
  <c r="BB197" i="15"/>
  <c r="BB199" i="15"/>
  <c r="BB200" i="15"/>
  <c r="BB201" i="15"/>
  <c r="BB203" i="15"/>
  <c r="BB204" i="15"/>
  <c r="BB205" i="15"/>
  <c r="BB207" i="15"/>
  <c r="BB211" i="15"/>
  <c r="BB212" i="15"/>
  <c r="BB213" i="15"/>
  <c r="BB215" i="15"/>
  <c r="BB216" i="15"/>
  <c r="BB217" i="15"/>
  <c r="BB219" i="15"/>
  <c r="BB220" i="15"/>
  <c r="BB221" i="15"/>
  <c r="BB223" i="15"/>
  <c r="BB224" i="15"/>
  <c r="BB225" i="15"/>
  <c r="BB227" i="15"/>
  <c r="BB228" i="15"/>
  <c r="BB229" i="15"/>
  <c r="BB231" i="15"/>
  <c r="BB255" i="15"/>
  <c r="BB308" i="15"/>
  <c r="BB309" i="15"/>
  <c r="BB310" i="15"/>
  <c r="BB312" i="15"/>
  <c r="BB313" i="15"/>
  <c r="BB314" i="15"/>
  <c r="BB316" i="15"/>
  <c r="BB317" i="15"/>
  <c r="BB318" i="15"/>
  <c r="BB320" i="15"/>
  <c r="BB321" i="15"/>
  <c r="BB322" i="15"/>
  <c r="BB324" i="15"/>
  <c r="BB325" i="15"/>
  <c r="BB326" i="15"/>
  <c r="BB328" i="15"/>
  <c r="BB332" i="15"/>
  <c r="BB333" i="15"/>
  <c r="BB334" i="15"/>
  <c r="BB336" i="15"/>
  <c r="BB337" i="15"/>
  <c r="BB338" i="15"/>
  <c r="BB340" i="15"/>
  <c r="BB341" i="15"/>
  <c r="BB342" i="15"/>
  <c r="BB344" i="15"/>
  <c r="BB345" i="15"/>
  <c r="BB346" i="15"/>
  <c r="BB348" i="15"/>
  <c r="BB349" i="15"/>
  <c r="BB350" i="15"/>
  <c r="BB352" i="15"/>
  <c r="BB376" i="15"/>
  <c r="BB380" i="15"/>
  <c r="BB381" i="15"/>
  <c r="BB382" i="15"/>
  <c r="BB384" i="15"/>
  <c r="BB385" i="15"/>
  <c r="BB386" i="15"/>
  <c r="BB388" i="15"/>
  <c r="BB389" i="15"/>
  <c r="BB390" i="15"/>
  <c r="BB392" i="15"/>
  <c r="BB393" i="15"/>
  <c r="BB394" i="15"/>
  <c r="BB396" i="15"/>
  <c r="BB397" i="15"/>
  <c r="BB398" i="15"/>
  <c r="BB400" i="15"/>
  <c r="BB424" i="15"/>
  <c r="BB428" i="15"/>
  <c r="BB429" i="15"/>
  <c r="BB430" i="15"/>
  <c r="BB432" i="15"/>
  <c r="BB433" i="15"/>
  <c r="BB434" i="15"/>
  <c r="BB436" i="15"/>
  <c r="BB437" i="15"/>
  <c r="BB438" i="15"/>
  <c r="BB440" i="15"/>
  <c r="BB441" i="15"/>
  <c r="BB442" i="15"/>
  <c r="BB444" i="15"/>
  <c r="BB445" i="15"/>
  <c r="BB446" i="15"/>
  <c r="BB448" i="15"/>
  <c r="BB472" i="15"/>
  <c r="BB476" i="15"/>
  <c r="BB477" i="15"/>
  <c r="BB478" i="15"/>
  <c r="BB480" i="15"/>
  <c r="BB481" i="15"/>
  <c r="BB482" i="15"/>
  <c r="BB484" i="15"/>
  <c r="BB485" i="15"/>
  <c r="BB486" i="15"/>
  <c r="BB488" i="15"/>
  <c r="BB489" i="15"/>
  <c r="BB490" i="15"/>
  <c r="BB492" i="15"/>
  <c r="BB493" i="15"/>
  <c r="BB494" i="15"/>
  <c r="BB496" i="15"/>
  <c r="BB520" i="15"/>
  <c r="BB524" i="15"/>
  <c r="BB525" i="15"/>
  <c r="BB526" i="15"/>
  <c r="BB528" i="15"/>
  <c r="BB529" i="15"/>
  <c r="BB530" i="15"/>
  <c r="BB532" i="15"/>
  <c r="BB533" i="15"/>
  <c r="BB534" i="15"/>
  <c r="BB536" i="15"/>
  <c r="BB537" i="15"/>
  <c r="BB538" i="15"/>
  <c r="BB540" i="15"/>
  <c r="BB541" i="15"/>
  <c r="BB542" i="15"/>
  <c r="BB544" i="15"/>
  <c r="BB568" i="15"/>
  <c r="BB573" i="15"/>
  <c r="BB574" i="15"/>
  <c r="BB575" i="15"/>
  <c r="BB577" i="15"/>
  <c r="BB578" i="15"/>
  <c r="BB579" i="15"/>
  <c r="BB581" i="15"/>
  <c r="BB582" i="15"/>
  <c r="BB583" i="15"/>
  <c r="BB585" i="15"/>
  <c r="BB586" i="15"/>
  <c r="BB587" i="15"/>
  <c r="BB589" i="15"/>
  <c r="BB590" i="15"/>
  <c r="BB591" i="15"/>
  <c r="BB593" i="15"/>
  <c r="BB597" i="15"/>
  <c r="BB598" i="15"/>
  <c r="BB599" i="15"/>
  <c r="BB601" i="15"/>
  <c r="BB602" i="15"/>
  <c r="BB603" i="15"/>
  <c r="BB605" i="15"/>
  <c r="BB606" i="15"/>
  <c r="BB607" i="15"/>
  <c r="BB609" i="15"/>
  <c r="BB610" i="15"/>
  <c r="BB611" i="15"/>
  <c r="BB613" i="15"/>
  <c r="BB614" i="15"/>
  <c r="BB615" i="15"/>
  <c r="BB617" i="15"/>
  <c r="BB621" i="15"/>
  <c r="BB622" i="15"/>
  <c r="BB623" i="15"/>
  <c r="BB625" i="15"/>
  <c r="BB626" i="15"/>
  <c r="BB627" i="15"/>
  <c r="BB629" i="15"/>
  <c r="BB630" i="15"/>
  <c r="BB631" i="15"/>
  <c r="BB633" i="15"/>
  <c r="BB634" i="15"/>
  <c r="BB635" i="15"/>
  <c r="BB637" i="15"/>
  <c r="BB638" i="15"/>
  <c r="BB639" i="15"/>
  <c r="BB641" i="15"/>
  <c r="BB645" i="15"/>
  <c r="BB646" i="15"/>
  <c r="BB647" i="15"/>
  <c r="BB649" i="15"/>
  <c r="BB650" i="15"/>
  <c r="BB651" i="15"/>
  <c r="BB653" i="15"/>
  <c r="BB654" i="15"/>
  <c r="BB655" i="15"/>
  <c r="BB657" i="15"/>
  <c r="BB658" i="15"/>
  <c r="BB659" i="15"/>
  <c r="BB661" i="15"/>
  <c r="BB662" i="15"/>
  <c r="BB663" i="15"/>
  <c r="BB665" i="15"/>
  <c r="BB669" i="15"/>
  <c r="BB670" i="15"/>
  <c r="BB671" i="15"/>
  <c r="BB673" i="15"/>
  <c r="BB674" i="15"/>
  <c r="BB675" i="15"/>
  <c r="BB677" i="15"/>
  <c r="BB678" i="15"/>
  <c r="BB679" i="15"/>
  <c r="BB681" i="15"/>
  <c r="BB682" i="15"/>
  <c r="BB683" i="15"/>
  <c r="BB685" i="15"/>
  <c r="BB686" i="15"/>
  <c r="BB687" i="15"/>
  <c r="BB689" i="15"/>
  <c r="BB693" i="15"/>
  <c r="BB694" i="15"/>
  <c r="BB695" i="15"/>
  <c r="BB697" i="15"/>
  <c r="BB698" i="15"/>
  <c r="BB699" i="15"/>
  <c r="BB701" i="15"/>
  <c r="BB702" i="15"/>
  <c r="BB703" i="15"/>
  <c r="BB705" i="15"/>
  <c r="BB706" i="15"/>
  <c r="BB707" i="15"/>
  <c r="BB709" i="15"/>
  <c r="BB710" i="15"/>
  <c r="BB711" i="15"/>
  <c r="BB713" i="15"/>
  <c r="BB717" i="15"/>
  <c r="BB718" i="15"/>
  <c r="BB719" i="15"/>
  <c r="BB721" i="15"/>
  <c r="BB722" i="15"/>
  <c r="BB723" i="15"/>
  <c r="BB725" i="15"/>
  <c r="BB726" i="15"/>
  <c r="BB727" i="15"/>
  <c r="BB729" i="15"/>
  <c r="BB730" i="15"/>
  <c r="BB731" i="15"/>
  <c r="BB733" i="15"/>
  <c r="BB734" i="15"/>
  <c r="BB735" i="15"/>
  <c r="BB737" i="15"/>
  <c r="BB801" i="15"/>
  <c r="BB825" i="15"/>
  <c r="BB849" i="15"/>
  <c r="BB853" i="15"/>
  <c r="BB854" i="15"/>
  <c r="BB855" i="15"/>
  <c r="BB856" i="15"/>
  <c r="BB857" i="15"/>
  <c r="BB858" i="15"/>
  <c r="BB860" i="15"/>
  <c r="BB861" i="15"/>
  <c r="BB885" i="15"/>
  <c r="BB912" i="15"/>
  <c r="BB919" i="15"/>
  <c r="BB920" i="15"/>
  <c r="BB921" i="15"/>
  <c r="BB923" i="15"/>
  <c r="BB924" i="15"/>
  <c r="BB925" i="15"/>
  <c r="BB927" i="15"/>
  <c r="BB928" i="15"/>
  <c r="BB929" i="15"/>
  <c r="BB931" i="15"/>
  <c r="BB932" i="15"/>
  <c r="BB933" i="15"/>
  <c r="BB935" i="15"/>
  <c r="BB936" i="15"/>
  <c r="BB937" i="15"/>
  <c r="BB939" i="15"/>
  <c r="BB943" i="15"/>
  <c r="BB944" i="15"/>
  <c r="BB945" i="15"/>
  <c r="BB947" i="15"/>
  <c r="BB948" i="15"/>
  <c r="BB949" i="15"/>
  <c r="BB951" i="15"/>
  <c r="BB952" i="15"/>
  <c r="BB953" i="15"/>
  <c r="BB955" i="15"/>
  <c r="BB956" i="15"/>
  <c r="BB957" i="15"/>
  <c r="BB959" i="15"/>
  <c r="BB960" i="15"/>
  <c r="BB961" i="15"/>
  <c r="BB963" i="15"/>
  <c r="BB987" i="15"/>
  <c r="BB991" i="15"/>
  <c r="BB992" i="15"/>
  <c r="BB993" i="15"/>
  <c r="BB995" i="15"/>
  <c r="BB996" i="15"/>
  <c r="BB997" i="15"/>
  <c r="BB999" i="15"/>
  <c r="BB1000" i="15"/>
  <c r="BB1001" i="15"/>
  <c r="BB1003" i="15"/>
  <c r="BB1004" i="15"/>
  <c r="BB1005" i="15"/>
  <c r="BB1007" i="15"/>
  <c r="BB1008" i="15"/>
  <c r="BB1009" i="15"/>
  <c r="BB1011" i="15"/>
  <c r="BB1035" i="15"/>
  <c r="BB1039" i="15"/>
  <c r="BB1040" i="15"/>
  <c r="BB1041" i="15"/>
  <c r="BB1043" i="15"/>
  <c r="BB1044" i="15"/>
  <c r="BB1045" i="15"/>
  <c r="BB1047" i="15"/>
  <c r="BB1048" i="15"/>
  <c r="BB1049" i="15"/>
  <c r="BB1051" i="15"/>
  <c r="BB1052" i="15"/>
  <c r="BB1053" i="15"/>
  <c r="BB1055" i="15"/>
  <c r="BB1056" i="15"/>
  <c r="BB1057" i="15"/>
  <c r="BB1059" i="15"/>
  <c r="BB1083" i="15"/>
  <c r="BB1087" i="15"/>
  <c r="BB1088" i="15"/>
  <c r="BB1089" i="15"/>
  <c r="BB1091" i="15"/>
  <c r="BB1092" i="15"/>
  <c r="BB1093" i="15"/>
  <c r="BB1095" i="15"/>
  <c r="BB1096" i="15"/>
  <c r="BB1097" i="15"/>
  <c r="BB1099" i="15"/>
  <c r="BB1100" i="15"/>
  <c r="BB1101" i="15"/>
  <c r="BB1103" i="15"/>
  <c r="BB1104" i="15"/>
  <c r="BB1105" i="15"/>
  <c r="BB1107" i="15"/>
  <c r="BB1131" i="15"/>
  <c r="BB1135" i="15"/>
  <c r="BB1136" i="15"/>
  <c r="BB1137" i="15"/>
  <c r="BB1139" i="15"/>
  <c r="BB1140" i="15"/>
  <c r="BB1141" i="15"/>
  <c r="BB1143" i="15"/>
  <c r="BB1144" i="15"/>
  <c r="BB1145" i="15"/>
  <c r="BB1147" i="15"/>
  <c r="BB1148" i="15"/>
  <c r="BB1149" i="15"/>
  <c r="BB1151" i="15"/>
  <c r="BB1152" i="15"/>
  <c r="BB1153" i="15"/>
  <c r="BB1155" i="15"/>
  <c r="BB1179" i="15"/>
  <c r="BB1183" i="15"/>
  <c r="BB1184" i="15"/>
  <c r="BB1185" i="15"/>
  <c r="BB1187" i="15"/>
  <c r="BB1188" i="15"/>
  <c r="BB1189" i="15"/>
  <c r="BB1191" i="15"/>
  <c r="BB1192" i="15"/>
  <c r="BB1193" i="15"/>
  <c r="BB1195" i="15"/>
  <c r="BB1196" i="15"/>
  <c r="BB1197" i="15"/>
  <c r="BB1199" i="15"/>
  <c r="BB1200" i="15"/>
  <c r="BB1201" i="15"/>
  <c r="BB1203" i="15"/>
  <c r="BB1227" i="15"/>
  <c r="BB1231" i="15"/>
  <c r="BB1232" i="15"/>
  <c r="BB1233" i="15"/>
  <c r="BB1234" i="15"/>
  <c r="BB1236" i="15"/>
  <c r="BB1237" i="15"/>
  <c r="BB1261" i="15"/>
  <c r="BB1285" i="15"/>
  <c r="BB1289" i="15"/>
  <c r="BB1290" i="15"/>
  <c r="BB1291" i="15"/>
  <c r="BB1293" i="15"/>
  <c r="BB1294" i="15"/>
  <c r="BB1295" i="15"/>
  <c r="BB1297" i="15"/>
  <c r="BB1298" i="15"/>
  <c r="BB1299" i="15"/>
  <c r="BB1301" i="15"/>
  <c r="BB1302" i="15"/>
  <c r="BB1303" i="15"/>
  <c r="BB1305" i="15"/>
  <c r="BB1306" i="15"/>
  <c r="BB1307" i="15"/>
  <c r="BB1309" i="15"/>
  <c r="BB1313" i="15"/>
  <c r="BB1314" i="15"/>
  <c r="BB1315" i="15"/>
  <c r="BB1317" i="15"/>
  <c r="BB1318" i="15"/>
  <c r="BB1319" i="15"/>
  <c r="BB1321" i="15"/>
  <c r="BB1322" i="15"/>
  <c r="BB1323" i="15"/>
  <c r="BB1325" i="15"/>
  <c r="BB1326" i="15"/>
  <c r="BB1327" i="15"/>
  <c r="BB1329" i="15"/>
  <c r="BB1330" i="15"/>
  <c r="BB1331" i="15"/>
  <c r="BB1333" i="15"/>
  <c r="BB1337" i="15"/>
  <c r="BB1338" i="15"/>
  <c r="BB1339" i="15"/>
  <c r="BB1341" i="15"/>
  <c r="BB1342" i="15"/>
  <c r="BB1343" i="15"/>
  <c r="BB1345" i="15"/>
  <c r="BB1346" i="15"/>
  <c r="BB1347" i="15"/>
  <c r="BB1349" i="15"/>
  <c r="BB1350" i="15"/>
  <c r="BB1351" i="15"/>
  <c r="BB1353" i="15"/>
  <c r="BB1354" i="15"/>
  <c r="BB1355" i="15"/>
  <c r="BB1357" i="15"/>
  <c r="BB1361" i="15"/>
  <c r="BB1362" i="15"/>
  <c r="BB1363" i="15"/>
  <c r="BB1365" i="15"/>
  <c r="BB1366" i="15"/>
  <c r="BB1367" i="15"/>
  <c r="BB1369" i="15"/>
  <c r="BB1370" i="15"/>
  <c r="BB1371" i="15"/>
  <c r="BB1373" i="15"/>
  <c r="BB1374" i="15"/>
  <c r="BB1375" i="15"/>
  <c r="BB1377" i="15"/>
  <c r="BB1378" i="15"/>
  <c r="BB1379" i="15"/>
  <c r="BB1381" i="15"/>
  <c r="BB1405" i="15"/>
  <c r="BB1431" i="15"/>
  <c r="BB1438" i="15"/>
  <c r="BB1439" i="15"/>
  <c r="BB1440" i="15"/>
  <c r="BB1442" i="15"/>
  <c r="BB1443" i="15"/>
  <c r="BB1444" i="15"/>
  <c r="BB1446" i="15"/>
  <c r="BB1447" i="15"/>
  <c r="BB1448" i="15"/>
  <c r="BB1450" i="15"/>
  <c r="BB1451" i="15"/>
  <c r="BB1452" i="15"/>
  <c r="BB1454" i="15"/>
  <c r="BB1455" i="15"/>
  <c r="BB1456" i="15"/>
  <c r="BB1458" i="15"/>
  <c r="BB1465" i="15"/>
  <c r="BB1466" i="15"/>
  <c r="BB1467" i="15"/>
  <c r="BB1469" i="15"/>
  <c r="BB1470" i="15"/>
  <c r="BB1471" i="15"/>
  <c r="BB1473" i="15"/>
  <c r="BB1474" i="15"/>
  <c r="BB1475" i="15"/>
  <c r="BB1477" i="15"/>
  <c r="BB1478" i="15"/>
  <c r="BB1479" i="15"/>
  <c r="BB1481" i="15"/>
  <c r="BB1482" i="15"/>
  <c r="BB1483" i="15"/>
  <c r="BB1485" i="15"/>
  <c r="BB1489" i="15"/>
  <c r="BB1490" i="15"/>
  <c r="BB1491" i="15"/>
  <c r="BB1493" i="15"/>
  <c r="BB1494" i="15"/>
  <c r="BB1495" i="15"/>
  <c r="BB1497" i="15"/>
  <c r="BB1498" i="15"/>
  <c r="BB1499" i="15"/>
  <c r="BB1501" i="15"/>
  <c r="BB1502" i="15"/>
  <c r="BB1503" i="15"/>
  <c r="BB1505" i="15"/>
  <c r="BB1506" i="15"/>
  <c r="BB1507" i="15"/>
  <c r="BB1509" i="15"/>
  <c r="BB1513" i="15"/>
  <c r="BB1514" i="15"/>
  <c r="BB1515" i="15"/>
  <c r="BB1517" i="15"/>
  <c r="BB1518" i="15"/>
  <c r="BB1519" i="15"/>
  <c r="BB1521" i="15"/>
  <c r="BB1522" i="15"/>
  <c r="BB1523" i="15"/>
  <c r="BB1525" i="15"/>
  <c r="BB1526" i="15"/>
  <c r="BB1527" i="15"/>
  <c r="BB1529" i="15"/>
  <c r="BB1530" i="15"/>
  <c r="BB1531" i="15"/>
  <c r="BB1533" i="15"/>
  <c r="BB1538" i="15"/>
  <c r="BB1539" i="15"/>
  <c r="BB1540" i="15"/>
  <c r="BB1541" i="15"/>
  <c r="BB1542" i="15"/>
  <c r="BB1544" i="15"/>
  <c r="BB1545" i="15"/>
  <c r="BB1546" i="15"/>
  <c r="BB1547" i="15"/>
  <c r="BB1551" i="15"/>
  <c r="BB1552" i="15"/>
  <c r="BB1553" i="15"/>
  <c r="BB1554" i="15"/>
  <c r="BC135" i="15"/>
  <c r="BC183" i="15"/>
  <c r="BC260" i="15"/>
  <c r="BC261" i="15"/>
  <c r="BC262" i="15"/>
  <c r="BC264" i="15"/>
  <c r="BC265" i="15"/>
  <c r="BC266" i="15"/>
  <c r="BC268" i="15"/>
  <c r="BC269" i="15"/>
  <c r="BC270" i="15"/>
  <c r="BC272" i="15"/>
  <c r="BC273" i="15"/>
  <c r="BC274" i="15"/>
  <c r="BC276" i="15"/>
  <c r="BC277" i="15"/>
  <c r="BC278" i="15"/>
  <c r="BC280" i="15"/>
  <c r="BC284" i="15"/>
  <c r="BC285" i="15"/>
  <c r="BC286" i="15"/>
  <c r="BC288" i="15"/>
  <c r="BC289" i="15"/>
  <c r="BC290" i="15"/>
  <c r="BC292" i="15"/>
  <c r="BC293" i="15"/>
  <c r="BC294" i="15"/>
  <c r="BC296" i="15"/>
  <c r="BC297" i="15"/>
  <c r="BC298" i="15"/>
  <c r="BC300" i="15"/>
  <c r="BC301" i="15"/>
  <c r="BC302" i="15"/>
  <c r="BC304" i="15"/>
  <c r="BC10" i="15"/>
  <c r="BC14" i="15"/>
  <c r="BC15" i="15"/>
  <c r="BC39" i="15"/>
  <c r="BC43" i="15"/>
  <c r="BC44" i="15"/>
  <c r="BC45" i="15"/>
  <c r="BC47" i="15"/>
  <c r="BC48" i="15"/>
  <c r="BC49" i="15"/>
  <c r="BC51" i="15"/>
  <c r="BC52" i="15"/>
  <c r="BC53" i="15"/>
  <c r="BC55" i="15"/>
  <c r="BC56" i="15"/>
  <c r="BC57" i="15"/>
  <c r="BC59" i="15"/>
  <c r="BC60" i="15"/>
  <c r="BC61" i="15"/>
  <c r="BC63" i="15"/>
  <c r="BC87" i="15"/>
  <c r="BC111" i="15"/>
  <c r="BC159" i="15"/>
  <c r="BC187" i="15"/>
  <c r="BC188" i="15"/>
  <c r="BC189" i="15"/>
  <c r="BC191" i="15"/>
  <c r="BC192" i="15"/>
  <c r="BC193" i="15"/>
  <c r="BC195" i="15"/>
  <c r="BC196" i="15"/>
  <c r="BC197" i="15"/>
  <c r="BC199" i="15"/>
  <c r="BC200" i="15"/>
  <c r="BC201" i="15"/>
  <c r="BC203" i="15"/>
  <c r="BC204" i="15"/>
  <c r="BC205" i="15"/>
  <c r="BC207" i="15"/>
  <c r="BC211" i="15"/>
  <c r="BC212" i="15"/>
  <c r="BC213" i="15"/>
  <c r="BC215" i="15"/>
  <c r="BC216" i="15"/>
  <c r="BC217" i="15"/>
  <c r="BC219" i="15"/>
  <c r="BC220" i="15"/>
  <c r="BC221" i="15"/>
  <c r="BC223" i="15"/>
  <c r="BC224" i="15"/>
  <c r="BC225" i="15"/>
  <c r="BC227" i="15"/>
  <c r="BC228" i="15"/>
  <c r="BC229" i="15"/>
  <c r="BC231" i="15"/>
  <c r="BC255" i="15"/>
  <c r="BC308" i="15"/>
  <c r="BC309" i="15"/>
  <c r="BC310" i="15"/>
  <c r="BC312" i="15"/>
  <c r="BC313" i="15"/>
  <c r="BC314" i="15"/>
  <c r="BC316" i="15"/>
  <c r="BC317" i="15"/>
  <c r="BC318" i="15"/>
  <c r="BC320" i="15"/>
  <c r="BC321" i="15"/>
  <c r="BC322" i="15"/>
  <c r="BC324" i="15"/>
  <c r="BC325" i="15"/>
  <c r="BC326" i="15"/>
  <c r="BC328" i="15"/>
  <c r="BC332" i="15"/>
  <c r="BC333" i="15"/>
  <c r="BC334" i="15"/>
  <c r="BC336" i="15"/>
  <c r="BC337" i="15"/>
  <c r="BC338" i="15"/>
  <c r="BC340" i="15"/>
  <c r="BC341" i="15"/>
  <c r="BC342" i="15"/>
  <c r="BC344" i="15"/>
  <c r="BC345" i="15"/>
  <c r="BC346" i="15"/>
  <c r="BC348" i="15"/>
  <c r="BC349" i="15"/>
  <c r="BC350" i="15"/>
  <c r="BC352" i="15"/>
  <c r="BC376" i="15"/>
  <c r="BC380" i="15"/>
  <c r="BC381" i="15"/>
  <c r="BC382" i="15"/>
  <c r="BC384" i="15"/>
  <c r="BC385" i="15"/>
  <c r="BC386" i="15"/>
  <c r="BC388" i="15"/>
  <c r="BC389" i="15"/>
  <c r="BC390" i="15"/>
  <c r="BC392" i="15"/>
  <c r="BC393" i="15"/>
  <c r="BC394" i="15"/>
  <c r="BC396" i="15"/>
  <c r="BC397" i="15"/>
  <c r="BC398" i="15"/>
  <c r="BC400" i="15"/>
  <c r="BC424" i="15"/>
  <c r="BC428" i="15"/>
  <c r="BC429" i="15"/>
  <c r="BC430" i="15"/>
  <c r="BC432" i="15"/>
  <c r="BC433" i="15"/>
  <c r="BC434" i="15"/>
  <c r="BC436" i="15"/>
  <c r="BC437" i="15"/>
  <c r="BC438" i="15"/>
  <c r="BC440" i="15"/>
  <c r="BC441" i="15"/>
  <c r="BC442" i="15"/>
  <c r="BC444" i="15"/>
  <c r="BC445" i="15"/>
  <c r="BC446" i="15"/>
  <c r="BC448" i="15"/>
  <c r="BC472" i="15"/>
  <c r="BC476" i="15"/>
  <c r="BC477" i="15"/>
  <c r="BC478" i="15"/>
  <c r="BC480" i="15"/>
  <c r="BC481" i="15"/>
  <c r="BC482" i="15"/>
  <c r="BC484" i="15"/>
  <c r="BC485" i="15"/>
  <c r="BC486" i="15"/>
  <c r="BC488" i="15"/>
  <c r="BC489" i="15"/>
  <c r="BC490" i="15"/>
  <c r="BC492" i="15"/>
  <c r="BC493" i="15"/>
  <c r="BC494" i="15"/>
  <c r="BC496" i="15"/>
  <c r="BC520" i="15"/>
  <c r="BC524" i="15"/>
  <c r="BC525" i="15"/>
  <c r="BC526" i="15"/>
  <c r="BC528" i="15"/>
  <c r="BC529" i="15"/>
  <c r="BC530" i="15"/>
  <c r="BC532" i="15"/>
  <c r="BC533" i="15"/>
  <c r="BC534" i="15"/>
  <c r="BC536" i="15"/>
  <c r="BC537" i="15"/>
  <c r="BC538" i="15"/>
  <c r="BC540" i="15"/>
  <c r="BC541" i="15"/>
  <c r="BC542" i="15"/>
  <c r="BC544" i="15"/>
  <c r="BC568" i="15"/>
  <c r="BC573" i="15"/>
  <c r="BC574" i="15"/>
  <c r="BC575" i="15"/>
  <c r="BC577" i="15"/>
  <c r="BC578" i="15"/>
  <c r="BC579" i="15"/>
  <c r="BC581" i="15"/>
  <c r="BC582" i="15"/>
  <c r="BC583" i="15"/>
  <c r="BC585" i="15"/>
  <c r="BC586" i="15"/>
  <c r="BC587" i="15"/>
  <c r="BC589" i="15"/>
  <c r="BC590" i="15"/>
  <c r="BC591" i="15"/>
  <c r="BC593" i="15"/>
  <c r="BC597" i="15"/>
  <c r="BC598" i="15"/>
  <c r="BC599" i="15"/>
  <c r="BC601" i="15"/>
  <c r="BC602" i="15"/>
  <c r="BC603" i="15"/>
  <c r="BC605" i="15"/>
  <c r="BC606" i="15"/>
  <c r="BC607" i="15"/>
  <c r="BC609" i="15"/>
  <c r="BC610" i="15"/>
  <c r="BC611" i="15"/>
  <c r="BC613" i="15"/>
  <c r="BC614" i="15"/>
  <c r="BC615" i="15"/>
  <c r="BC617" i="15"/>
  <c r="BC621" i="15"/>
  <c r="BC622" i="15"/>
  <c r="BC623" i="15"/>
  <c r="BC625" i="15"/>
  <c r="BC626" i="15"/>
  <c r="BC627" i="15"/>
  <c r="BC629" i="15"/>
  <c r="BC630" i="15"/>
  <c r="BC631" i="15"/>
  <c r="BC633" i="15"/>
  <c r="BC634" i="15"/>
  <c r="BC635" i="15"/>
  <c r="BC637" i="15"/>
  <c r="BC638" i="15"/>
  <c r="BC639" i="15"/>
  <c r="BC641" i="15"/>
  <c r="BC645" i="15"/>
  <c r="BC646" i="15"/>
  <c r="BC647" i="15"/>
  <c r="BC649" i="15"/>
  <c r="BC650" i="15"/>
  <c r="BC651" i="15"/>
  <c r="BC653" i="15"/>
  <c r="BC654" i="15"/>
  <c r="BC655" i="15"/>
  <c r="BC657" i="15"/>
  <c r="BC658" i="15"/>
  <c r="BC659" i="15"/>
  <c r="BC661" i="15"/>
  <c r="BC662" i="15"/>
  <c r="BC663" i="15"/>
  <c r="BC665" i="15"/>
  <c r="BC669" i="15"/>
  <c r="BC670" i="15"/>
  <c r="BC671" i="15"/>
  <c r="BC673" i="15"/>
  <c r="BC674" i="15"/>
  <c r="BC675" i="15"/>
  <c r="BC677" i="15"/>
  <c r="BC678" i="15"/>
  <c r="BC679" i="15"/>
  <c r="BC681" i="15"/>
  <c r="BC682" i="15"/>
  <c r="BC683" i="15"/>
  <c r="BC685" i="15"/>
  <c r="BC686" i="15"/>
  <c r="BC687" i="15"/>
  <c r="BC689" i="15"/>
  <c r="BC693" i="15"/>
  <c r="BC694" i="15"/>
  <c r="BC695" i="15"/>
  <c r="BC697" i="15"/>
  <c r="BC698" i="15"/>
  <c r="BC699" i="15"/>
  <c r="BC701" i="15"/>
  <c r="BC702" i="15"/>
  <c r="BC703" i="15"/>
  <c r="BC705" i="15"/>
  <c r="BC706" i="15"/>
  <c r="BC707" i="15"/>
  <c r="BC709" i="15"/>
  <c r="BC710" i="15"/>
  <c r="BC711" i="15"/>
  <c r="BC713" i="15"/>
  <c r="BC717" i="15"/>
  <c r="BC718" i="15"/>
  <c r="BC719" i="15"/>
  <c r="BC721" i="15"/>
  <c r="BC722" i="15"/>
  <c r="BC723" i="15"/>
  <c r="BC725" i="15"/>
  <c r="BC726" i="15"/>
  <c r="BC727" i="15"/>
  <c r="BC729" i="15"/>
  <c r="BC730" i="15"/>
  <c r="BC731" i="15"/>
  <c r="BC733" i="15"/>
  <c r="BC734" i="15"/>
  <c r="BC735" i="15"/>
  <c r="BC737" i="15"/>
  <c r="BC801" i="15"/>
  <c r="BC825" i="15"/>
  <c r="BC849" i="15"/>
  <c r="BC853" i="15"/>
  <c r="BC854" i="15"/>
  <c r="BC855" i="15"/>
  <c r="BC856" i="15"/>
  <c r="BC857" i="15"/>
  <c r="BC858" i="15"/>
  <c r="BC860" i="15"/>
  <c r="BC861" i="15"/>
  <c r="BC885" i="15"/>
  <c r="BC912" i="15"/>
  <c r="BC919" i="15"/>
  <c r="BC920" i="15"/>
  <c r="BC921" i="15"/>
  <c r="BC923" i="15"/>
  <c r="BC924" i="15"/>
  <c r="BC925" i="15"/>
  <c r="BC927" i="15"/>
  <c r="BC928" i="15"/>
  <c r="BC929" i="15"/>
  <c r="BC931" i="15"/>
  <c r="BC932" i="15"/>
  <c r="BC933" i="15"/>
  <c r="BC935" i="15"/>
  <c r="BC936" i="15"/>
  <c r="BC937" i="15"/>
  <c r="BC939" i="15"/>
  <c r="BC943" i="15"/>
  <c r="BC944" i="15"/>
  <c r="BC945" i="15"/>
  <c r="BC947" i="15"/>
  <c r="BC948" i="15"/>
  <c r="BC949" i="15"/>
  <c r="BC951" i="15"/>
  <c r="BC952" i="15"/>
  <c r="BC953" i="15"/>
  <c r="BC955" i="15"/>
  <c r="BC956" i="15"/>
  <c r="BC957" i="15"/>
  <c r="BC959" i="15"/>
  <c r="BC960" i="15"/>
  <c r="BC961" i="15"/>
  <c r="BC963" i="15"/>
  <c r="BC987" i="15"/>
  <c r="BC991" i="15"/>
  <c r="BC992" i="15"/>
  <c r="BC993" i="15"/>
  <c r="BC995" i="15"/>
  <c r="BC996" i="15"/>
  <c r="BC997" i="15"/>
  <c r="BC999" i="15"/>
  <c r="BC1000" i="15"/>
  <c r="BC1001" i="15"/>
  <c r="BC1003" i="15"/>
  <c r="BC1004" i="15"/>
  <c r="BC1005" i="15"/>
  <c r="BC1007" i="15"/>
  <c r="BC1008" i="15"/>
  <c r="BC1009" i="15"/>
  <c r="BC1011" i="15"/>
  <c r="BC1035" i="15"/>
  <c r="BC1039" i="15"/>
  <c r="BC1040" i="15"/>
  <c r="BC1041" i="15"/>
  <c r="BC1043" i="15"/>
  <c r="BC1044" i="15"/>
  <c r="BC1045" i="15"/>
  <c r="BC1047" i="15"/>
  <c r="BC1048" i="15"/>
  <c r="BC1049" i="15"/>
  <c r="BC1051" i="15"/>
  <c r="BC1052" i="15"/>
  <c r="BC1053" i="15"/>
  <c r="BC1055" i="15"/>
  <c r="BC1056" i="15"/>
  <c r="BC1057" i="15"/>
  <c r="BC1059" i="15"/>
  <c r="BC1083" i="15"/>
  <c r="BC1087" i="15"/>
  <c r="BC1088" i="15"/>
  <c r="BC1089" i="15"/>
  <c r="BC1091" i="15"/>
  <c r="BC1092" i="15"/>
  <c r="BC1093" i="15"/>
  <c r="BC1095" i="15"/>
  <c r="BC1096" i="15"/>
  <c r="BC1097" i="15"/>
  <c r="BC1099" i="15"/>
  <c r="BC1100" i="15"/>
  <c r="BC1101" i="15"/>
  <c r="BC1103" i="15"/>
  <c r="BC1104" i="15"/>
  <c r="BC1105" i="15"/>
  <c r="BC1107" i="15"/>
  <c r="BC1131" i="15"/>
  <c r="BC1135" i="15"/>
  <c r="BC1136" i="15"/>
  <c r="BC1137" i="15"/>
  <c r="BC1139" i="15"/>
  <c r="BC1140" i="15"/>
  <c r="BC1141" i="15"/>
  <c r="BC1143" i="15"/>
  <c r="BC1144" i="15"/>
  <c r="BC1145" i="15"/>
  <c r="BC1147" i="15"/>
  <c r="BC1148" i="15"/>
  <c r="BC1149" i="15"/>
  <c r="BC1151" i="15"/>
  <c r="BC1152" i="15"/>
  <c r="BC1153" i="15"/>
  <c r="BC1155" i="15"/>
  <c r="BC1179" i="15"/>
  <c r="BC1183" i="15"/>
  <c r="BC1184" i="15"/>
  <c r="BC1185" i="15"/>
  <c r="BC1187" i="15"/>
  <c r="BC1188" i="15"/>
  <c r="BC1189" i="15"/>
  <c r="BC1191" i="15"/>
  <c r="BC1192" i="15"/>
  <c r="BC1193" i="15"/>
  <c r="BC1195" i="15"/>
  <c r="BC1196" i="15"/>
  <c r="BC1197" i="15"/>
  <c r="BC1199" i="15"/>
  <c r="BC1200" i="15"/>
  <c r="BC1201" i="15"/>
  <c r="BC1203" i="15"/>
  <c r="BC1227" i="15"/>
  <c r="BC1231" i="15"/>
  <c r="BC1232" i="15"/>
  <c r="BC1233" i="15"/>
  <c r="BC1234" i="15"/>
  <c r="BC1236" i="15"/>
  <c r="BC1237" i="15"/>
  <c r="BC1261" i="15"/>
  <c r="BC1285" i="15"/>
  <c r="BC1289" i="15"/>
  <c r="BC1290" i="15"/>
  <c r="BC1291" i="15"/>
  <c r="BC1293" i="15"/>
  <c r="BC1294" i="15"/>
  <c r="BC1295" i="15"/>
  <c r="BC1297" i="15"/>
  <c r="BC1298" i="15"/>
  <c r="BC1299" i="15"/>
  <c r="BC1301" i="15"/>
  <c r="BC1302" i="15"/>
  <c r="BC1303" i="15"/>
  <c r="BC1305" i="15"/>
  <c r="BC1306" i="15"/>
  <c r="BC1307" i="15"/>
  <c r="BC1309" i="15"/>
  <c r="BC1313" i="15"/>
  <c r="BC1314" i="15"/>
  <c r="BC1315" i="15"/>
  <c r="BC1317" i="15"/>
  <c r="BC1318" i="15"/>
  <c r="BC1319" i="15"/>
  <c r="BC1321" i="15"/>
  <c r="BC1322" i="15"/>
  <c r="BC1323" i="15"/>
  <c r="BC1325" i="15"/>
  <c r="BC1326" i="15"/>
  <c r="BC1327" i="15"/>
  <c r="BC1329" i="15"/>
  <c r="BC1330" i="15"/>
  <c r="BC1331" i="15"/>
  <c r="BC1333" i="15"/>
  <c r="BC1337" i="15"/>
  <c r="BC1338" i="15"/>
  <c r="BC1339" i="15"/>
  <c r="BC1341" i="15"/>
  <c r="BC1342" i="15"/>
  <c r="BC1343" i="15"/>
  <c r="BC1345" i="15"/>
  <c r="BC1346" i="15"/>
  <c r="BC1347" i="15"/>
  <c r="BC1349" i="15"/>
  <c r="BC1350" i="15"/>
  <c r="BC1351" i="15"/>
  <c r="BC1353" i="15"/>
  <c r="BC1354" i="15"/>
  <c r="BC1355" i="15"/>
  <c r="BC1357" i="15"/>
  <c r="BC1361" i="15"/>
  <c r="BC1362" i="15"/>
  <c r="BC1363" i="15"/>
  <c r="BC1365" i="15"/>
  <c r="BC1366" i="15"/>
  <c r="BC1367" i="15"/>
  <c r="BC1369" i="15"/>
  <c r="BC1370" i="15"/>
  <c r="BC1371" i="15"/>
  <c r="BC1373" i="15"/>
  <c r="BC1374" i="15"/>
  <c r="BC1375" i="15"/>
  <c r="BC1377" i="15"/>
  <c r="BC1378" i="15"/>
  <c r="BC1379" i="15"/>
  <c r="BC1381" i="15"/>
  <c r="BC1405" i="15"/>
  <c r="BC1431" i="15"/>
  <c r="BC1438" i="15"/>
  <c r="BC1439" i="15"/>
  <c r="BC1440" i="15"/>
  <c r="BC1442" i="15"/>
  <c r="BC1443" i="15"/>
  <c r="BC1444" i="15"/>
  <c r="BC1446" i="15"/>
  <c r="BC1447" i="15"/>
  <c r="BC1448" i="15"/>
  <c r="BC1450" i="15"/>
  <c r="BC1451" i="15"/>
  <c r="BC1452" i="15"/>
  <c r="BC1454" i="15"/>
  <c r="BC1455" i="15"/>
  <c r="BC1456" i="15"/>
  <c r="BC1458" i="15"/>
  <c r="BC1465" i="15"/>
  <c r="BC1466" i="15"/>
  <c r="BC1467" i="15"/>
  <c r="BC1469" i="15"/>
  <c r="BC1470" i="15"/>
  <c r="BC1471" i="15"/>
  <c r="BC1473" i="15"/>
  <c r="BC1474" i="15"/>
  <c r="BC1475" i="15"/>
  <c r="BC1477" i="15"/>
  <c r="BC1478" i="15"/>
  <c r="BC1479" i="15"/>
  <c r="BC1481" i="15"/>
  <c r="BC1482" i="15"/>
  <c r="BC1483" i="15"/>
  <c r="BC1485" i="15"/>
  <c r="BC1489" i="15"/>
  <c r="BC1490" i="15"/>
  <c r="BC1491" i="15"/>
  <c r="BC1493" i="15"/>
  <c r="BC1494" i="15"/>
  <c r="BC1495" i="15"/>
  <c r="BC1497" i="15"/>
  <c r="BC1498" i="15"/>
  <c r="BC1499" i="15"/>
  <c r="BC1501" i="15"/>
  <c r="BC1502" i="15"/>
  <c r="BC1503" i="15"/>
  <c r="BC1505" i="15"/>
  <c r="BC1506" i="15"/>
  <c r="BC1507" i="15"/>
  <c r="BC1509" i="15"/>
  <c r="BC1513" i="15"/>
  <c r="BC1514" i="15"/>
  <c r="BC1515" i="15"/>
  <c r="BC1517" i="15"/>
  <c r="BC1518" i="15"/>
  <c r="BC1519" i="15"/>
  <c r="BC1521" i="15"/>
  <c r="BC1522" i="15"/>
  <c r="BC1523" i="15"/>
  <c r="BC1525" i="15"/>
  <c r="BC1526" i="15"/>
  <c r="BC1527" i="15"/>
  <c r="BC1529" i="15"/>
  <c r="BC1530" i="15"/>
  <c r="BC1531" i="15"/>
  <c r="BC1533" i="15"/>
  <c r="BC1538" i="15"/>
  <c r="BC1539" i="15"/>
  <c r="BC1540" i="15"/>
  <c r="BC1541" i="15"/>
  <c r="BC1542" i="15"/>
  <c r="BC1544" i="15"/>
  <c r="BC1545" i="15"/>
  <c r="BC1546" i="15"/>
  <c r="BC1547" i="15"/>
  <c r="BC1551" i="15"/>
  <c r="BC1552" i="15"/>
  <c r="BC1553" i="15"/>
  <c r="BC1554" i="15"/>
  <c r="BD135" i="15"/>
  <c r="BD183" i="15"/>
  <c r="BD260" i="15"/>
  <c r="BD261" i="15"/>
  <c r="BD262" i="15"/>
  <c r="BD264" i="15"/>
  <c r="BD265" i="15"/>
  <c r="BD266" i="15"/>
  <c r="BD268" i="15"/>
  <c r="BD269" i="15"/>
  <c r="BD270" i="15"/>
  <c r="BD272" i="15"/>
  <c r="BD273" i="15"/>
  <c r="BD274" i="15"/>
  <c r="BD276" i="15"/>
  <c r="BD277" i="15"/>
  <c r="BD278" i="15"/>
  <c r="BD280" i="15"/>
  <c r="BD284" i="15"/>
  <c r="BD285" i="15"/>
  <c r="BD286" i="15"/>
  <c r="BD288" i="15"/>
  <c r="BD289" i="15"/>
  <c r="BD290" i="15"/>
  <c r="BD292" i="15"/>
  <c r="BD293" i="15"/>
  <c r="BD294" i="15"/>
  <c r="BD296" i="15"/>
  <c r="BD297" i="15"/>
  <c r="BD298" i="15"/>
  <c r="BD300" i="15"/>
  <c r="BD301" i="15"/>
  <c r="BD302" i="15"/>
  <c r="BD304" i="15"/>
  <c r="BD10" i="15"/>
  <c r="BD14" i="15"/>
  <c r="BD15" i="15"/>
  <c r="BD39" i="15"/>
  <c r="BD43" i="15"/>
  <c r="BD44" i="15"/>
  <c r="BD45" i="15"/>
  <c r="BD47" i="15"/>
  <c r="BD48" i="15"/>
  <c r="BD49" i="15"/>
  <c r="BD51" i="15"/>
  <c r="BD52" i="15"/>
  <c r="BD53" i="15"/>
  <c r="BD55" i="15"/>
  <c r="BD56" i="15"/>
  <c r="BD57" i="15"/>
  <c r="BD59" i="15"/>
  <c r="BD60" i="15"/>
  <c r="BD61" i="15"/>
  <c r="BD63" i="15"/>
  <c r="BD87" i="15"/>
  <c r="BD111" i="15"/>
  <c r="BD159" i="15"/>
  <c r="BD187" i="15"/>
  <c r="BD188" i="15"/>
  <c r="BD189" i="15"/>
  <c r="BD191" i="15"/>
  <c r="BD192" i="15"/>
  <c r="BD193" i="15"/>
  <c r="BD195" i="15"/>
  <c r="BD196" i="15"/>
  <c r="BD197" i="15"/>
  <c r="BD199" i="15"/>
  <c r="BD200" i="15"/>
  <c r="BD201" i="15"/>
  <c r="BD203" i="15"/>
  <c r="BD204" i="15"/>
  <c r="BD205" i="15"/>
  <c r="BD207" i="15"/>
  <c r="BD211" i="15"/>
  <c r="BD212" i="15"/>
  <c r="BD213" i="15"/>
  <c r="BD215" i="15"/>
  <c r="BD216" i="15"/>
  <c r="BD217" i="15"/>
  <c r="BD219" i="15"/>
  <c r="BD220" i="15"/>
  <c r="BD221" i="15"/>
  <c r="BD223" i="15"/>
  <c r="BD224" i="15"/>
  <c r="BD225" i="15"/>
  <c r="BD227" i="15"/>
  <c r="BD228" i="15"/>
  <c r="BD229" i="15"/>
  <c r="BD231" i="15"/>
  <c r="BD255" i="15"/>
  <c r="BD308" i="15"/>
  <c r="BD309" i="15"/>
  <c r="BD310" i="15"/>
  <c r="BD312" i="15"/>
  <c r="BD313" i="15"/>
  <c r="BD314" i="15"/>
  <c r="BD316" i="15"/>
  <c r="BD317" i="15"/>
  <c r="BD318" i="15"/>
  <c r="BD320" i="15"/>
  <c r="BD321" i="15"/>
  <c r="BD322" i="15"/>
  <c r="BD324" i="15"/>
  <c r="BD325" i="15"/>
  <c r="BD326" i="15"/>
  <c r="BD328" i="15"/>
  <c r="BD332" i="15"/>
  <c r="BD333" i="15"/>
  <c r="BD334" i="15"/>
  <c r="BD336" i="15"/>
  <c r="BD337" i="15"/>
  <c r="BD338" i="15"/>
  <c r="BD340" i="15"/>
  <c r="BD341" i="15"/>
  <c r="BD342" i="15"/>
  <c r="BD344" i="15"/>
  <c r="BD345" i="15"/>
  <c r="BD346" i="15"/>
  <c r="BD348" i="15"/>
  <c r="BD349" i="15"/>
  <c r="BD350" i="15"/>
  <c r="BD352" i="15"/>
  <c r="BD376" i="15"/>
  <c r="BD380" i="15"/>
  <c r="BD381" i="15"/>
  <c r="BD382" i="15"/>
  <c r="BD384" i="15"/>
  <c r="BD385" i="15"/>
  <c r="BD386" i="15"/>
  <c r="BD388" i="15"/>
  <c r="BD389" i="15"/>
  <c r="BD390" i="15"/>
  <c r="BD392" i="15"/>
  <c r="BD393" i="15"/>
  <c r="BD394" i="15"/>
  <c r="BD396" i="15"/>
  <c r="BD397" i="15"/>
  <c r="BD398" i="15"/>
  <c r="BD400" i="15"/>
  <c r="BD424" i="15"/>
  <c r="BD428" i="15"/>
  <c r="BD429" i="15"/>
  <c r="BD430" i="15"/>
  <c r="BD432" i="15"/>
  <c r="BD433" i="15"/>
  <c r="BD434" i="15"/>
  <c r="BD436" i="15"/>
  <c r="BD437" i="15"/>
  <c r="BD438" i="15"/>
  <c r="BD440" i="15"/>
  <c r="BD441" i="15"/>
  <c r="BD442" i="15"/>
  <c r="BD444" i="15"/>
  <c r="BD445" i="15"/>
  <c r="BD446" i="15"/>
  <c r="BD448" i="15"/>
  <c r="BD472" i="15"/>
  <c r="BD476" i="15"/>
  <c r="BD477" i="15"/>
  <c r="BD478" i="15"/>
  <c r="BD480" i="15"/>
  <c r="BD481" i="15"/>
  <c r="BD482" i="15"/>
  <c r="BD484" i="15"/>
  <c r="BD485" i="15"/>
  <c r="BD486" i="15"/>
  <c r="BD488" i="15"/>
  <c r="BD489" i="15"/>
  <c r="BD490" i="15"/>
  <c r="BD492" i="15"/>
  <c r="BD493" i="15"/>
  <c r="BD494" i="15"/>
  <c r="BD496" i="15"/>
  <c r="BD520" i="15"/>
  <c r="BD524" i="15"/>
  <c r="BD525" i="15"/>
  <c r="BD526" i="15"/>
  <c r="BD528" i="15"/>
  <c r="BD529" i="15"/>
  <c r="BD530" i="15"/>
  <c r="BD532" i="15"/>
  <c r="BD533" i="15"/>
  <c r="BD534" i="15"/>
  <c r="BD536" i="15"/>
  <c r="BD537" i="15"/>
  <c r="BD538" i="15"/>
  <c r="BD540" i="15"/>
  <c r="BD541" i="15"/>
  <c r="BD542" i="15"/>
  <c r="BD544" i="15"/>
  <c r="BD568" i="15"/>
  <c r="BD573" i="15"/>
  <c r="BD574" i="15"/>
  <c r="BD575" i="15"/>
  <c r="BD577" i="15"/>
  <c r="BD578" i="15"/>
  <c r="BD579" i="15"/>
  <c r="BD581" i="15"/>
  <c r="BD582" i="15"/>
  <c r="BD583" i="15"/>
  <c r="BD585" i="15"/>
  <c r="BD586" i="15"/>
  <c r="BD587" i="15"/>
  <c r="BD589" i="15"/>
  <c r="BD590" i="15"/>
  <c r="BD591" i="15"/>
  <c r="BD593" i="15"/>
  <c r="BD597" i="15"/>
  <c r="BD598" i="15"/>
  <c r="BD599" i="15"/>
  <c r="BD601" i="15"/>
  <c r="BD602" i="15"/>
  <c r="BD603" i="15"/>
  <c r="BD605" i="15"/>
  <c r="BD606" i="15"/>
  <c r="BD607" i="15"/>
  <c r="BD609" i="15"/>
  <c r="BD610" i="15"/>
  <c r="BD611" i="15"/>
  <c r="BD613" i="15"/>
  <c r="BD614" i="15"/>
  <c r="BD615" i="15"/>
  <c r="BD617" i="15"/>
  <c r="BD621" i="15"/>
  <c r="BD622" i="15"/>
  <c r="BD623" i="15"/>
  <c r="BD625" i="15"/>
  <c r="BD626" i="15"/>
  <c r="BD627" i="15"/>
  <c r="BD629" i="15"/>
  <c r="BD630" i="15"/>
  <c r="BD631" i="15"/>
  <c r="BD633" i="15"/>
  <c r="BD634" i="15"/>
  <c r="BD635" i="15"/>
  <c r="BD637" i="15"/>
  <c r="BD638" i="15"/>
  <c r="BD639" i="15"/>
  <c r="BD641" i="15"/>
  <c r="BD645" i="15"/>
  <c r="BD646" i="15"/>
  <c r="BD647" i="15"/>
  <c r="BD649" i="15"/>
  <c r="BD650" i="15"/>
  <c r="BD651" i="15"/>
  <c r="BD653" i="15"/>
  <c r="BD654" i="15"/>
  <c r="BD655" i="15"/>
  <c r="BD657" i="15"/>
  <c r="BD658" i="15"/>
  <c r="BD659" i="15"/>
  <c r="BD661" i="15"/>
  <c r="BD662" i="15"/>
  <c r="BD663" i="15"/>
  <c r="BD665" i="15"/>
  <c r="BD669" i="15"/>
  <c r="BD670" i="15"/>
  <c r="BD671" i="15"/>
  <c r="BD673" i="15"/>
  <c r="BD674" i="15"/>
  <c r="BD675" i="15"/>
  <c r="BD677" i="15"/>
  <c r="BD678" i="15"/>
  <c r="BD679" i="15"/>
  <c r="BD681" i="15"/>
  <c r="BD682" i="15"/>
  <c r="BD683" i="15"/>
  <c r="BD685" i="15"/>
  <c r="BD686" i="15"/>
  <c r="BD687" i="15"/>
  <c r="BD689" i="15"/>
  <c r="BD693" i="15"/>
  <c r="BD694" i="15"/>
  <c r="BD695" i="15"/>
  <c r="BD697" i="15"/>
  <c r="BD698" i="15"/>
  <c r="BD699" i="15"/>
  <c r="BD701" i="15"/>
  <c r="BD702" i="15"/>
  <c r="BD703" i="15"/>
  <c r="BD705" i="15"/>
  <c r="BD706" i="15"/>
  <c r="BD707" i="15"/>
  <c r="BD709" i="15"/>
  <c r="BD710" i="15"/>
  <c r="BD711" i="15"/>
  <c r="BD713" i="15"/>
  <c r="BD717" i="15"/>
  <c r="BD718" i="15"/>
  <c r="BD719" i="15"/>
  <c r="BD721" i="15"/>
  <c r="BD722" i="15"/>
  <c r="BD723" i="15"/>
  <c r="BD725" i="15"/>
  <c r="BD726" i="15"/>
  <c r="BD727" i="15"/>
  <c r="BD729" i="15"/>
  <c r="BD730" i="15"/>
  <c r="BD731" i="15"/>
  <c r="BD733" i="15"/>
  <c r="BD734" i="15"/>
  <c r="BD735" i="15"/>
  <c r="BD737" i="15"/>
  <c r="BD801" i="15"/>
  <c r="BD825" i="15"/>
  <c r="BD849" i="15"/>
  <c r="BD853" i="15"/>
  <c r="BD854" i="15"/>
  <c r="BD855" i="15"/>
  <c r="BD856" i="15"/>
  <c r="BD857" i="15"/>
  <c r="BD858" i="15"/>
  <c r="BD860" i="15"/>
  <c r="BD861" i="15"/>
  <c r="BD885" i="15"/>
  <c r="BD912" i="15"/>
  <c r="BD919" i="15"/>
  <c r="BD920" i="15"/>
  <c r="BD921" i="15"/>
  <c r="BD923" i="15"/>
  <c r="BD924" i="15"/>
  <c r="BD925" i="15"/>
  <c r="BD927" i="15"/>
  <c r="BD928" i="15"/>
  <c r="BD929" i="15"/>
  <c r="BD931" i="15"/>
  <c r="BD932" i="15"/>
  <c r="BD933" i="15"/>
  <c r="BD935" i="15"/>
  <c r="BD936" i="15"/>
  <c r="BD937" i="15"/>
  <c r="BD939" i="15"/>
  <c r="BD943" i="15"/>
  <c r="BD944" i="15"/>
  <c r="BD945" i="15"/>
  <c r="BD947" i="15"/>
  <c r="BD948" i="15"/>
  <c r="BD949" i="15"/>
  <c r="BD951" i="15"/>
  <c r="BD952" i="15"/>
  <c r="BD953" i="15"/>
  <c r="BD955" i="15"/>
  <c r="BD956" i="15"/>
  <c r="BD957" i="15"/>
  <c r="BD959" i="15"/>
  <c r="BD960" i="15"/>
  <c r="BD961" i="15"/>
  <c r="BD963" i="15"/>
  <c r="BD987" i="15"/>
  <c r="BD991" i="15"/>
  <c r="BD992" i="15"/>
  <c r="BD993" i="15"/>
  <c r="BD995" i="15"/>
  <c r="BD996" i="15"/>
  <c r="BD997" i="15"/>
  <c r="BD999" i="15"/>
  <c r="BD1000" i="15"/>
  <c r="BD1001" i="15"/>
  <c r="BD1003" i="15"/>
  <c r="BD1004" i="15"/>
  <c r="BD1005" i="15"/>
  <c r="BD1007" i="15"/>
  <c r="BD1008" i="15"/>
  <c r="BD1009" i="15"/>
  <c r="BD1011" i="15"/>
  <c r="BD1035" i="15"/>
  <c r="BD1039" i="15"/>
  <c r="BD1040" i="15"/>
  <c r="BD1041" i="15"/>
  <c r="BD1043" i="15"/>
  <c r="BD1044" i="15"/>
  <c r="BD1045" i="15"/>
  <c r="BD1047" i="15"/>
  <c r="BD1048" i="15"/>
  <c r="BD1049" i="15"/>
  <c r="BD1051" i="15"/>
  <c r="BD1052" i="15"/>
  <c r="BD1053" i="15"/>
  <c r="BD1055" i="15"/>
  <c r="BD1056" i="15"/>
  <c r="BD1057" i="15"/>
  <c r="BD1059" i="15"/>
  <c r="BD1083" i="15"/>
  <c r="BD1087" i="15"/>
  <c r="BD1088" i="15"/>
  <c r="BD1089" i="15"/>
  <c r="BD1091" i="15"/>
  <c r="BD1092" i="15"/>
  <c r="BD1093" i="15"/>
  <c r="BD1095" i="15"/>
  <c r="BD1096" i="15"/>
  <c r="BD1097" i="15"/>
  <c r="BD1099" i="15"/>
  <c r="BD1100" i="15"/>
  <c r="BD1101" i="15"/>
  <c r="BD1103" i="15"/>
  <c r="BD1104" i="15"/>
  <c r="BD1105" i="15"/>
  <c r="BD1107" i="15"/>
  <c r="BD1131" i="15"/>
  <c r="BD1135" i="15"/>
  <c r="BD1136" i="15"/>
  <c r="BD1137" i="15"/>
  <c r="BD1139" i="15"/>
  <c r="BD1140" i="15"/>
  <c r="BD1141" i="15"/>
  <c r="BD1143" i="15"/>
  <c r="BD1144" i="15"/>
  <c r="BD1145" i="15"/>
  <c r="BD1147" i="15"/>
  <c r="BD1148" i="15"/>
  <c r="BD1149" i="15"/>
  <c r="BD1151" i="15"/>
  <c r="BD1152" i="15"/>
  <c r="BD1153" i="15"/>
  <c r="BD1155" i="15"/>
  <c r="BD1179" i="15"/>
  <c r="BD1183" i="15"/>
  <c r="BD1184" i="15"/>
  <c r="BD1185" i="15"/>
  <c r="BD1187" i="15"/>
  <c r="BD1188" i="15"/>
  <c r="BD1189" i="15"/>
  <c r="BD1191" i="15"/>
  <c r="BD1192" i="15"/>
  <c r="BD1193" i="15"/>
  <c r="BD1195" i="15"/>
  <c r="BD1196" i="15"/>
  <c r="BD1197" i="15"/>
  <c r="BD1199" i="15"/>
  <c r="BD1200" i="15"/>
  <c r="BD1201" i="15"/>
  <c r="BD1203" i="15"/>
  <c r="BD1227" i="15"/>
  <c r="BD1231" i="15"/>
  <c r="BD1232" i="15"/>
  <c r="BD1233" i="15"/>
  <c r="BD1234" i="15"/>
  <c r="BD1236" i="15"/>
  <c r="BD1237" i="15"/>
  <c r="BD1261" i="15"/>
  <c r="BD1285" i="15"/>
  <c r="BD1289" i="15"/>
  <c r="BD1290" i="15"/>
  <c r="BD1291" i="15"/>
  <c r="BD1293" i="15"/>
  <c r="BD1294" i="15"/>
  <c r="BD1295" i="15"/>
  <c r="BD1297" i="15"/>
  <c r="BD1298" i="15"/>
  <c r="BD1299" i="15"/>
  <c r="BD1301" i="15"/>
  <c r="BD1302" i="15"/>
  <c r="BD1303" i="15"/>
  <c r="BD1305" i="15"/>
  <c r="BD1306" i="15"/>
  <c r="BD1307" i="15"/>
  <c r="BD1309" i="15"/>
  <c r="BD1313" i="15"/>
  <c r="BD1314" i="15"/>
  <c r="BD1315" i="15"/>
  <c r="BD1317" i="15"/>
  <c r="BD1318" i="15"/>
  <c r="BD1319" i="15"/>
  <c r="BD1321" i="15"/>
  <c r="BD1322" i="15"/>
  <c r="BD1323" i="15"/>
  <c r="BD1325" i="15"/>
  <c r="BD1326" i="15"/>
  <c r="BD1327" i="15"/>
  <c r="BD1329" i="15"/>
  <c r="BD1330" i="15"/>
  <c r="BD1331" i="15"/>
  <c r="BD1333" i="15"/>
  <c r="BD1337" i="15"/>
  <c r="BD1338" i="15"/>
  <c r="BD1339" i="15"/>
  <c r="BD1341" i="15"/>
  <c r="BD1342" i="15"/>
  <c r="BD1343" i="15"/>
  <c r="BD1345" i="15"/>
  <c r="BD1346" i="15"/>
  <c r="BD1347" i="15"/>
  <c r="BD1349" i="15"/>
  <c r="BD1350" i="15"/>
  <c r="BD1351" i="15"/>
  <c r="BD1353" i="15"/>
  <c r="BD1354" i="15"/>
  <c r="BD1355" i="15"/>
  <c r="BD1357" i="15"/>
  <c r="BD1361" i="15"/>
  <c r="BD1362" i="15"/>
  <c r="BD1363" i="15"/>
  <c r="BD1365" i="15"/>
  <c r="BD1366" i="15"/>
  <c r="BD1367" i="15"/>
  <c r="BD1369" i="15"/>
  <c r="BD1370" i="15"/>
  <c r="BD1371" i="15"/>
  <c r="BD1373" i="15"/>
  <c r="BD1374" i="15"/>
  <c r="BD1375" i="15"/>
  <c r="BD1377" i="15"/>
  <c r="BD1378" i="15"/>
  <c r="BD1379" i="15"/>
  <c r="BD1381" i="15"/>
  <c r="BD1405" i="15"/>
  <c r="BD1431" i="15"/>
  <c r="BD1438" i="15"/>
  <c r="BD1439" i="15"/>
  <c r="BD1440" i="15"/>
  <c r="BD1442" i="15"/>
  <c r="BD1443" i="15"/>
  <c r="BD1444" i="15"/>
  <c r="BD1446" i="15"/>
  <c r="BD1447" i="15"/>
  <c r="BD1448" i="15"/>
  <c r="BD1450" i="15"/>
  <c r="BD1451" i="15"/>
  <c r="BD1452" i="15"/>
  <c r="BD1454" i="15"/>
  <c r="BD1455" i="15"/>
  <c r="BD1456" i="15"/>
  <c r="BD1458" i="15"/>
  <c r="BD1465" i="15"/>
  <c r="BD1466" i="15"/>
  <c r="BD1467" i="15"/>
  <c r="BD1469" i="15"/>
  <c r="BD1470" i="15"/>
  <c r="BD1471" i="15"/>
  <c r="BD1473" i="15"/>
  <c r="BD1474" i="15"/>
  <c r="BD1475" i="15"/>
  <c r="BD1477" i="15"/>
  <c r="BD1478" i="15"/>
  <c r="BD1479" i="15"/>
  <c r="BD1481" i="15"/>
  <c r="BD1482" i="15"/>
  <c r="BD1483" i="15"/>
  <c r="BD1485" i="15"/>
  <c r="BD1489" i="15"/>
  <c r="BD1490" i="15"/>
  <c r="BD1491" i="15"/>
  <c r="BD1493" i="15"/>
  <c r="BD1494" i="15"/>
  <c r="BD1495" i="15"/>
  <c r="BD1497" i="15"/>
  <c r="BD1498" i="15"/>
  <c r="BD1499" i="15"/>
  <c r="BD1501" i="15"/>
  <c r="BD1502" i="15"/>
  <c r="BD1503" i="15"/>
  <c r="BD1505" i="15"/>
  <c r="BD1506" i="15"/>
  <c r="BD1507" i="15"/>
  <c r="BD1509" i="15"/>
  <c r="BD1513" i="15"/>
  <c r="BD1514" i="15"/>
  <c r="BD1515" i="15"/>
  <c r="BD1517" i="15"/>
  <c r="BD1518" i="15"/>
  <c r="BD1519" i="15"/>
  <c r="BD1521" i="15"/>
  <c r="BD1522" i="15"/>
  <c r="BD1523" i="15"/>
  <c r="BD1525" i="15"/>
  <c r="BD1526" i="15"/>
  <c r="BD1527" i="15"/>
  <c r="BD1529" i="15"/>
  <c r="BD1530" i="15"/>
  <c r="BD1531" i="15"/>
  <c r="BD1533" i="15"/>
  <c r="BD1538" i="15"/>
  <c r="BD1539" i="15"/>
  <c r="BD1540" i="15"/>
  <c r="BD1541" i="15"/>
  <c r="BD1542" i="15"/>
  <c r="BD1544" i="15"/>
  <c r="BD1545" i="15"/>
  <c r="BD1546" i="15"/>
  <c r="BD1547" i="15"/>
  <c r="BD1551" i="15"/>
  <c r="BD1552" i="15"/>
  <c r="BD1553" i="15"/>
  <c r="BD1554" i="15"/>
  <c r="BE135" i="15"/>
  <c r="BE183" i="15"/>
  <c r="BE260" i="15"/>
  <c r="BE261" i="15"/>
  <c r="BE262" i="15"/>
  <c r="BE264" i="15"/>
  <c r="BE265" i="15"/>
  <c r="BE266" i="15"/>
  <c r="BE268" i="15"/>
  <c r="BE269" i="15"/>
  <c r="BE270" i="15"/>
  <c r="BE272" i="15"/>
  <c r="BE273" i="15"/>
  <c r="BE274" i="15"/>
  <c r="BE276" i="15"/>
  <c r="BE277" i="15"/>
  <c r="BE278" i="15"/>
  <c r="BE280" i="15"/>
  <c r="BE284" i="15"/>
  <c r="BE285" i="15"/>
  <c r="BE286" i="15"/>
  <c r="BE288" i="15"/>
  <c r="BE289" i="15"/>
  <c r="BE290" i="15"/>
  <c r="BE292" i="15"/>
  <c r="BE293" i="15"/>
  <c r="BE294" i="15"/>
  <c r="BE296" i="15"/>
  <c r="BE297" i="15"/>
  <c r="BE298" i="15"/>
  <c r="BE300" i="15"/>
  <c r="BE301" i="15"/>
  <c r="BE302" i="15"/>
  <c r="BE304" i="15"/>
  <c r="BE10" i="15"/>
  <c r="BE14" i="15"/>
  <c r="BE15" i="15"/>
  <c r="BE39" i="15"/>
  <c r="BE43" i="15"/>
  <c r="BE44" i="15"/>
  <c r="BE45" i="15"/>
  <c r="BE47" i="15"/>
  <c r="BE48" i="15"/>
  <c r="BE49" i="15"/>
  <c r="BE51" i="15"/>
  <c r="BE52" i="15"/>
  <c r="BE53" i="15"/>
  <c r="BE55" i="15"/>
  <c r="BE56" i="15"/>
  <c r="BE57" i="15"/>
  <c r="BE59" i="15"/>
  <c r="BE60" i="15"/>
  <c r="BE61" i="15"/>
  <c r="BE63" i="15"/>
  <c r="BE87" i="15"/>
  <c r="BE111" i="15"/>
  <c r="BE159" i="15"/>
  <c r="BE187" i="15"/>
  <c r="BE188" i="15"/>
  <c r="BE189" i="15"/>
  <c r="BE191" i="15"/>
  <c r="BE192" i="15"/>
  <c r="BE193" i="15"/>
  <c r="BE195" i="15"/>
  <c r="BE196" i="15"/>
  <c r="BE197" i="15"/>
  <c r="BE199" i="15"/>
  <c r="BE200" i="15"/>
  <c r="BE201" i="15"/>
  <c r="BE203" i="15"/>
  <c r="BE204" i="15"/>
  <c r="BE205" i="15"/>
  <c r="BE207" i="15"/>
  <c r="BE211" i="15"/>
  <c r="BE212" i="15"/>
  <c r="BE213" i="15"/>
  <c r="BE215" i="15"/>
  <c r="BE216" i="15"/>
  <c r="BE217" i="15"/>
  <c r="BE219" i="15"/>
  <c r="BE220" i="15"/>
  <c r="BE221" i="15"/>
  <c r="BE223" i="15"/>
  <c r="BE224" i="15"/>
  <c r="BE225" i="15"/>
  <c r="BE227" i="15"/>
  <c r="BE228" i="15"/>
  <c r="BE229" i="15"/>
  <c r="BE231" i="15"/>
  <c r="BE255" i="15"/>
  <c r="BE308" i="15"/>
  <c r="BE309" i="15"/>
  <c r="BE310" i="15"/>
  <c r="BE312" i="15"/>
  <c r="BE313" i="15"/>
  <c r="BE314" i="15"/>
  <c r="BE316" i="15"/>
  <c r="BE317" i="15"/>
  <c r="BE318" i="15"/>
  <c r="BE320" i="15"/>
  <c r="BE321" i="15"/>
  <c r="BE322" i="15"/>
  <c r="BE324" i="15"/>
  <c r="BE325" i="15"/>
  <c r="BE326" i="15"/>
  <c r="BE328" i="15"/>
  <c r="BE332" i="15"/>
  <c r="BE333" i="15"/>
  <c r="BE334" i="15"/>
  <c r="BE336" i="15"/>
  <c r="BE337" i="15"/>
  <c r="BE338" i="15"/>
  <c r="BE340" i="15"/>
  <c r="BE341" i="15"/>
  <c r="BE342" i="15"/>
  <c r="BE344" i="15"/>
  <c r="BE345" i="15"/>
  <c r="BE346" i="15"/>
  <c r="BE348" i="15"/>
  <c r="BE349" i="15"/>
  <c r="BE350" i="15"/>
  <c r="BE352" i="15"/>
  <c r="BE376" i="15"/>
  <c r="BE380" i="15"/>
  <c r="BE381" i="15"/>
  <c r="BE382" i="15"/>
  <c r="BE384" i="15"/>
  <c r="BE385" i="15"/>
  <c r="BE386" i="15"/>
  <c r="BE388" i="15"/>
  <c r="BE389" i="15"/>
  <c r="BE390" i="15"/>
  <c r="BE392" i="15"/>
  <c r="BE393" i="15"/>
  <c r="BE394" i="15"/>
  <c r="BE396" i="15"/>
  <c r="BE397" i="15"/>
  <c r="BE398" i="15"/>
  <c r="BE400" i="15"/>
  <c r="BE424" i="15"/>
  <c r="BE428" i="15"/>
  <c r="BE429" i="15"/>
  <c r="BE430" i="15"/>
  <c r="BE432" i="15"/>
  <c r="BE433" i="15"/>
  <c r="BE434" i="15"/>
  <c r="BE436" i="15"/>
  <c r="BE437" i="15"/>
  <c r="BE438" i="15"/>
  <c r="BE440" i="15"/>
  <c r="BE441" i="15"/>
  <c r="BE442" i="15"/>
  <c r="BE444" i="15"/>
  <c r="BE445" i="15"/>
  <c r="BE446" i="15"/>
  <c r="BE448" i="15"/>
  <c r="BE472" i="15"/>
  <c r="BE476" i="15"/>
  <c r="BE477" i="15"/>
  <c r="BE478" i="15"/>
  <c r="BE480" i="15"/>
  <c r="BE481" i="15"/>
  <c r="BE482" i="15"/>
  <c r="BE484" i="15"/>
  <c r="BE485" i="15"/>
  <c r="BE486" i="15"/>
  <c r="BE488" i="15"/>
  <c r="BE489" i="15"/>
  <c r="BE490" i="15"/>
  <c r="BE492" i="15"/>
  <c r="BE493" i="15"/>
  <c r="BE494" i="15"/>
  <c r="BE496" i="15"/>
  <c r="BE520" i="15"/>
  <c r="BE524" i="15"/>
  <c r="BE525" i="15"/>
  <c r="BE526" i="15"/>
  <c r="BE528" i="15"/>
  <c r="BE529" i="15"/>
  <c r="BE530" i="15"/>
  <c r="BE532" i="15"/>
  <c r="BE533" i="15"/>
  <c r="BE534" i="15"/>
  <c r="BE536" i="15"/>
  <c r="BE537" i="15"/>
  <c r="BE538" i="15"/>
  <c r="BE540" i="15"/>
  <c r="BE541" i="15"/>
  <c r="BE542" i="15"/>
  <c r="BE544" i="15"/>
  <c r="BE568" i="15"/>
  <c r="BE573" i="15"/>
  <c r="BE574" i="15"/>
  <c r="BE575" i="15"/>
  <c r="BE577" i="15"/>
  <c r="BE578" i="15"/>
  <c r="BE579" i="15"/>
  <c r="BE581" i="15"/>
  <c r="BE582" i="15"/>
  <c r="BE583" i="15"/>
  <c r="BE585" i="15"/>
  <c r="BE586" i="15"/>
  <c r="BE587" i="15"/>
  <c r="BE589" i="15"/>
  <c r="BE590" i="15"/>
  <c r="BE591" i="15"/>
  <c r="BE593" i="15"/>
  <c r="BE597" i="15"/>
  <c r="BE598" i="15"/>
  <c r="BE599" i="15"/>
  <c r="BE601" i="15"/>
  <c r="BE602" i="15"/>
  <c r="BE603" i="15"/>
  <c r="BE605" i="15"/>
  <c r="BE606" i="15"/>
  <c r="BE607" i="15"/>
  <c r="BE609" i="15"/>
  <c r="BE610" i="15"/>
  <c r="BE611" i="15"/>
  <c r="BE613" i="15"/>
  <c r="BE614" i="15"/>
  <c r="BE615" i="15"/>
  <c r="BE617" i="15"/>
  <c r="BE621" i="15"/>
  <c r="BE622" i="15"/>
  <c r="BE623" i="15"/>
  <c r="BE625" i="15"/>
  <c r="BE626" i="15"/>
  <c r="BE627" i="15"/>
  <c r="BE629" i="15"/>
  <c r="BE630" i="15"/>
  <c r="BE631" i="15"/>
  <c r="BE633" i="15"/>
  <c r="BE634" i="15"/>
  <c r="BE635" i="15"/>
  <c r="BE637" i="15"/>
  <c r="BE638" i="15"/>
  <c r="BE639" i="15"/>
  <c r="BE641" i="15"/>
  <c r="BE645" i="15"/>
  <c r="BE646" i="15"/>
  <c r="BE647" i="15"/>
  <c r="BE649" i="15"/>
  <c r="BE650" i="15"/>
  <c r="BE651" i="15"/>
  <c r="BE653" i="15"/>
  <c r="BE654" i="15"/>
  <c r="BE655" i="15"/>
  <c r="BE657" i="15"/>
  <c r="BE658" i="15"/>
  <c r="BE659" i="15"/>
  <c r="BE661" i="15"/>
  <c r="BE662" i="15"/>
  <c r="BE663" i="15"/>
  <c r="BE665" i="15"/>
  <c r="BE669" i="15"/>
  <c r="BE670" i="15"/>
  <c r="BE671" i="15"/>
  <c r="BE673" i="15"/>
  <c r="BE674" i="15"/>
  <c r="BE675" i="15"/>
  <c r="BE677" i="15"/>
  <c r="BE678" i="15"/>
  <c r="BE679" i="15"/>
  <c r="BE681" i="15"/>
  <c r="BE682" i="15"/>
  <c r="BE683" i="15"/>
  <c r="BE685" i="15"/>
  <c r="BE686" i="15"/>
  <c r="BE687" i="15"/>
  <c r="BE689" i="15"/>
  <c r="BE693" i="15"/>
  <c r="BE694" i="15"/>
  <c r="BE695" i="15"/>
  <c r="BE697" i="15"/>
  <c r="BE698" i="15"/>
  <c r="BE699" i="15"/>
  <c r="BE701" i="15"/>
  <c r="BE702" i="15"/>
  <c r="BE703" i="15"/>
  <c r="BE705" i="15"/>
  <c r="BE706" i="15"/>
  <c r="BE707" i="15"/>
  <c r="BE709" i="15"/>
  <c r="BE710" i="15"/>
  <c r="BE711" i="15"/>
  <c r="BE713" i="15"/>
  <c r="BE717" i="15"/>
  <c r="BE718" i="15"/>
  <c r="BE719" i="15"/>
  <c r="BE721" i="15"/>
  <c r="BE722" i="15"/>
  <c r="BE723" i="15"/>
  <c r="BE725" i="15"/>
  <c r="BE726" i="15"/>
  <c r="BE727" i="15"/>
  <c r="BE729" i="15"/>
  <c r="BE730" i="15"/>
  <c r="BE731" i="15"/>
  <c r="BE733" i="15"/>
  <c r="BE734" i="15"/>
  <c r="BE735" i="15"/>
  <c r="BE737" i="15"/>
  <c r="BE801" i="15"/>
  <c r="BE825" i="15"/>
  <c r="BE849" i="15"/>
  <c r="BE853" i="15"/>
  <c r="BE854" i="15"/>
  <c r="BE855" i="15"/>
  <c r="BE856" i="15"/>
  <c r="BE857" i="15"/>
  <c r="BE858" i="15"/>
  <c r="BE860" i="15"/>
  <c r="BE861" i="15"/>
  <c r="BE885" i="15"/>
  <c r="BE912" i="15"/>
  <c r="BE919" i="15"/>
  <c r="BE920" i="15"/>
  <c r="BE921" i="15"/>
  <c r="BE923" i="15"/>
  <c r="BE924" i="15"/>
  <c r="BE925" i="15"/>
  <c r="BE927" i="15"/>
  <c r="BE928" i="15"/>
  <c r="BE929" i="15"/>
  <c r="BE931" i="15"/>
  <c r="BE932" i="15"/>
  <c r="BE933" i="15"/>
  <c r="BE935" i="15"/>
  <c r="BE936" i="15"/>
  <c r="BE937" i="15"/>
  <c r="BE939" i="15"/>
  <c r="BE943" i="15"/>
  <c r="BE944" i="15"/>
  <c r="BE945" i="15"/>
  <c r="BE947" i="15"/>
  <c r="BE948" i="15"/>
  <c r="BE949" i="15"/>
  <c r="BE951" i="15"/>
  <c r="BE952" i="15"/>
  <c r="BE953" i="15"/>
  <c r="BE955" i="15"/>
  <c r="BE956" i="15"/>
  <c r="BE957" i="15"/>
  <c r="BE959" i="15"/>
  <c r="BE960" i="15"/>
  <c r="BE961" i="15"/>
  <c r="BE963" i="15"/>
  <c r="BE987" i="15"/>
  <c r="BE991" i="15"/>
  <c r="BE992" i="15"/>
  <c r="BE993" i="15"/>
  <c r="BE995" i="15"/>
  <c r="BE996" i="15"/>
  <c r="BE997" i="15"/>
  <c r="BE999" i="15"/>
  <c r="BE1000" i="15"/>
  <c r="BE1001" i="15"/>
  <c r="BE1003" i="15"/>
  <c r="BE1004" i="15"/>
  <c r="BE1005" i="15"/>
  <c r="BE1007" i="15"/>
  <c r="BE1008" i="15"/>
  <c r="BE1009" i="15"/>
  <c r="BE1011" i="15"/>
  <c r="BE1035" i="15"/>
  <c r="BE1039" i="15"/>
  <c r="BE1040" i="15"/>
  <c r="BE1041" i="15"/>
  <c r="BE1043" i="15"/>
  <c r="BE1044" i="15"/>
  <c r="BE1045" i="15"/>
  <c r="BE1047" i="15"/>
  <c r="BE1048" i="15"/>
  <c r="BE1049" i="15"/>
  <c r="BE1051" i="15"/>
  <c r="BE1052" i="15"/>
  <c r="BE1053" i="15"/>
  <c r="BE1055" i="15"/>
  <c r="BE1056" i="15"/>
  <c r="BE1057" i="15"/>
  <c r="BE1059" i="15"/>
  <c r="BE1083" i="15"/>
  <c r="BE1087" i="15"/>
  <c r="BE1088" i="15"/>
  <c r="BE1089" i="15"/>
  <c r="BE1091" i="15"/>
  <c r="BE1092" i="15"/>
  <c r="BE1093" i="15"/>
  <c r="BE1095" i="15"/>
  <c r="BE1096" i="15"/>
  <c r="BE1097" i="15"/>
  <c r="BE1099" i="15"/>
  <c r="BE1100" i="15"/>
  <c r="BE1101" i="15"/>
  <c r="BE1103" i="15"/>
  <c r="BE1104" i="15"/>
  <c r="BE1105" i="15"/>
  <c r="BE1107" i="15"/>
  <c r="BE1131" i="15"/>
  <c r="BE1135" i="15"/>
  <c r="BE1136" i="15"/>
  <c r="BE1137" i="15"/>
  <c r="BE1139" i="15"/>
  <c r="BE1140" i="15"/>
  <c r="BE1141" i="15"/>
  <c r="BE1143" i="15"/>
  <c r="BE1144" i="15"/>
  <c r="BE1145" i="15"/>
  <c r="BE1147" i="15"/>
  <c r="BE1148" i="15"/>
  <c r="BE1149" i="15"/>
  <c r="BE1151" i="15"/>
  <c r="BE1152" i="15"/>
  <c r="BE1153" i="15"/>
  <c r="BE1155" i="15"/>
  <c r="BE1179" i="15"/>
  <c r="BE1183" i="15"/>
  <c r="BE1184" i="15"/>
  <c r="BE1185" i="15"/>
  <c r="BE1187" i="15"/>
  <c r="BE1188" i="15"/>
  <c r="BE1189" i="15"/>
  <c r="BE1191" i="15"/>
  <c r="BE1192" i="15"/>
  <c r="BE1193" i="15"/>
  <c r="BE1195" i="15"/>
  <c r="BE1196" i="15"/>
  <c r="BE1197" i="15"/>
  <c r="BE1199" i="15"/>
  <c r="BE1200" i="15"/>
  <c r="BE1201" i="15"/>
  <c r="BE1203" i="15"/>
  <c r="BE1227" i="15"/>
  <c r="BE1231" i="15"/>
  <c r="BE1232" i="15"/>
  <c r="BE1233" i="15"/>
  <c r="BE1234" i="15"/>
  <c r="BE1236" i="15"/>
  <c r="BE1237" i="15"/>
  <c r="BE1261" i="15"/>
  <c r="BE1285" i="15"/>
  <c r="BE1289" i="15"/>
  <c r="BE1290" i="15"/>
  <c r="BE1291" i="15"/>
  <c r="BE1293" i="15"/>
  <c r="BE1294" i="15"/>
  <c r="BE1295" i="15"/>
  <c r="BE1297" i="15"/>
  <c r="BE1298" i="15"/>
  <c r="BE1299" i="15"/>
  <c r="BE1301" i="15"/>
  <c r="BE1302" i="15"/>
  <c r="BE1303" i="15"/>
  <c r="BE1305" i="15"/>
  <c r="BE1306" i="15"/>
  <c r="BE1307" i="15"/>
  <c r="BE1309" i="15"/>
  <c r="BE1313" i="15"/>
  <c r="BE1314" i="15"/>
  <c r="BE1315" i="15"/>
  <c r="BE1317" i="15"/>
  <c r="BE1318" i="15"/>
  <c r="BE1319" i="15"/>
  <c r="BE1321" i="15"/>
  <c r="BE1322" i="15"/>
  <c r="BE1323" i="15"/>
  <c r="BE1325" i="15"/>
  <c r="BE1326" i="15"/>
  <c r="BE1327" i="15"/>
  <c r="BE1329" i="15"/>
  <c r="BE1330" i="15"/>
  <c r="BE1331" i="15"/>
  <c r="BE1333" i="15"/>
  <c r="BE1337" i="15"/>
  <c r="BE1338" i="15"/>
  <c r="BE1339" i="15"/>
  <c r="BE1341" i="15"/>
  <c r="BE1342" i="15"/>
  <c r="BE1343" i="15"/>
  <c r="BE1345" i="15"/>
  <c r="BE1346" i="15"/>
  <c r="BE1347" i="15"/>
  <c r="BE1349" i="15"/>
  <c r="BE1350" i="15"/>
  <c r="BE1351" i="15"/>
  <c r="BE1353" i="15"/>
  <c r="BE1354" i="15"/>
  <c r="BE1355" i="15"/>
  <c r="BE1357" i="15"/>
  <c r="BE1361" i="15"/>
  <c r="BE1362" i="15"/>
  <c r="BE1363" i="15"/>
  <c r="BE1365" i="15"/>
  <c r="BE1366" i="15"/>
  <c r="BE1367" i="15"/>
  <c r="BE1369" i="15"/>
  <c r="BE1370" i="15"/>
  <c r="BE1371" i="15"/>
  <c r="BE1373" i="15"/>
  <c r="BE1374" i="15"/>
  <c r="BE1375" i="15"/>
  <c r="BE1377" i="15"/>
  <c r="BE1378" i="15"/>
  <c r="BE1379" i="15"/>
  <c r="BE1381" i="15"/>
  <c r="BE1405" i="15"/>
  <c r="BE1431" i="15"/>
  <c r="BE1438" i="15"/>
  <c r="BE1439" i="15"/>
  <c r="BE1440" i="15"/>
  <c r="BE1442" i="15"/>
  <c r="BE1443" i="15"/>
  <c r="BE1444" i="15"/>
  <c r="BE1446" i="15"/>
  <c r="BE1447" i="15"/>
  <c r="BE1448" i="15"/>
  <c r="BE1450" i="15"/>
  <c r="BE1451" i="15"/>
  <c r="BE1452" i="15"/>
  <c r="BE1454" i="15"/>
  <c r="BE1455" i="15"/>
  <c r="BE1456" i="15"/>
  <c r="BE1458" i="15"/>
  <c r="BE1465" i="15"/>
  <c r="BE1466" i="15"/>
  <c r="BE1467" i="15"/>
  <c r="BE1469" i="15"/>
  <c r="BE1470" i="15"/>
  <c r="BE1471" i="15"/>
  <c r="BE1473" i="15"/>
  <c r="BE1474" i="15"/>
  <c r="BE1475" i="15"/>
  <c r="BE1477" i="15"/>
  <c r="BE1478" i="15"/>
  <c r="BE1479" i="15"/>
  <c r="BE1481" i="15"/>
  <c r="BE1482" i="15"/>
  <c r="BE1483" i="15"/>
  <c r="BE1485" i="15"/>
  <c r="BE1489" i="15"/>
  <c r="BE1490" i="15"/>
  <c r="BE1491" i="15"/>
  <c r="BE1493" i="15"/>
  <c r="BE1494" i="15"/>
  <c r="BE1495" i="15"/>
  <c r="BE1497" i="15"/>
  <c r="BE1498" i="15"/>
  <c r="BE1499" i="15"/>
  <c r="BE1501" i="15"/>
  <c r="BE1502" i="15"/>
  <c r="BE1503" i="15"/>
  <c r="BE1505" i="15"/>
  <c r="BE1506" i="15"/>
  <c r="BE1507" i="15"/>
  <c r="BE1509" i="15"/>
  <c r="BE1513" i="15"/>
  <c r="BE1514" i="15"/>
  <c r="BE1515" i="15"/>
  <c r="BE1517" i="15"/>
  <c r="BE1518" i="15"/>
  <c r="BE1519" i="15"/>
  <c r="BE1521" i="15"/>
  <c r="BE1522" i="15"/>
  <c r="BE1523" i="15"/>
  <c r="BE1525" i="15"/>
  <c r="BE1526" i="15"/>
  <c r="BE1527" i="15"/>
  <c r="BE1529" i="15"/>
  <c r="BE1530" i="15"/>
  <c r="BE1531" i="15"/>
  <c r="BE1533" i="15"/>
  <c r="BE1538" i="15"/>
  <c r="BE1539" i="15"/>
  <c r="BE1540" i="15"/>
  <c r="BE1541" i="15"/>
  <c r="BE1542" i="15"/>
  <c r="BE1544" i="15"/>
  <c r="BE1545" i="15"/>
  <c r="BE1546" i="15"/>
  <c r="BE1547" i="15"/>
  <c r="BE1551" i="15"/>
  <c r="BE1552" i="15"/>
  <c r="BE1553" i="15"/>
  <c r="BE1554" i="15"/>
  <c r="BF135" i="15"/>
  <c r="BF183" i="15"/>
  <c r="BF260" i="15"/>
  <c r="BF261" i="15"/>
  <c r="BF262" i="15"/>
  <c r="BF264" i="15"/>
  <c r="BF265" i="15"/>
  <c r="BF266" i="15"/>
  <c r="BF268" i="15"/>
  <c r="BF269" i="15"/>
  <c r="BF270" i="15"/>
  <c r="BF272" i="15"/>
  <c r="BF273" i="15"/>
  <c r="BF274" i="15"/>
  <c r="BF276" i="15"/>
  <c r="BF277" i="15"/>
  <c r="BF278" i="15"/>
  <c r="BF280" i="15"/>
  <c r="BF284" i="15"/>
  <c r="BF285" i="15"/>
  <c r="BF286" i="15"/>
  <c r="BF288" i="15"/>
  <c r="BF289" i="15"/>
  <c r="BF290" i="15"/>
  <c r="BF292" i="15"/>
  <c r="BF293" i="15"/>
  <c r="BF294" i="15"/>
  <c r="BF296" i="15"/>
  <c r="BF297" i="15"/>
  <c r="BF298" i="15"/>
  <c r="BF300" i="15"/>
  <c r="BF301" i="15"/>
  <c r="BF302" i="15"/>
  <c r="BF304" i="15"/>
  <c r="BF10" i="15"/>
  <c r="BF14" i="15"/>
  <c r="BF15" i="15"/>
  <c r="BF39" i="15"/>
  <c r="BF43" i="15"/>
  <c r="BF44" i="15"/>
  <c r="BF45" i="15"/>
  <c r="BF47" i="15"/>
  <c r="BF48" i="15"/>
  <c r="BF49" i="15"/>
  <c r="BF51" i="15"/>
  <c r="BF52" i="15"/>
  <c r="BF53" i="15"/>
  <c r="BF55" i="15"/>
  <c r="BF56" i="15"/>
  <c r="BF57" i="15"/>
  <c r="BF59" i="15"/>
  <c r="BF60" i="15"/>
  <c r="BF61" i="15"/>
  <c r="BF63" i="15"/>
  <c r="BF87" i="15"/>
  <c r="BF111" i="15"/>
  <c r="BF159" i="15"/>
  <c r="BF187" i="15"/>
  <c r="BF188" i="15"/>
  <c r="BF189" i="15"/>
  <c r="BF191" i="15"/>
  <c r="BF192" i="15"/>
  <c r="BF193" i="15"/>
  <c r="BF195" i="15"/>
  <c r="BF196" i="15"/>
  <c r="BF197" i="15"/>
  <c r="BF199" i="15"/>
  <c r="BF200" i="15"/>
  <c r="BF201" i="15"/>
  <c r="BF203" i="15"/>
  <c r="BF204" i="15"/>
  <c r="BF205" i="15"/>
  <c r="BF207" i="15"/>
  <c r="BF211" i="15"/>
  <c r="BF212" i="15"/>
  <c r="BF213" i="15"/>
  <c r="BF215" i="15"/>
  <c r="BF216" i="15"/>
  <c r="BF217" i="15"/>
  <c r="BF219" i="15"/>
  <c r="BF220" i="15"/>
  <c r="BF221" i="15"/>
  <c r="BF223" i="15"/>
  <c r="BF224" i="15"/>
  <c r="BF225" i="15"/>
  <c r="BF227" i="15"/>
  <c r="BF228" i="15"/>
  <c r="BF229" i="15"/>
  <c r="BF231" i="15"/>
  <c r="BF255" i="15"/>
  <c r="BF308" i="15"/>
  <c r="BF309" i="15"/>
  <c r="BF310" i="15"/>
  <c r="BF312" i="15"/>
  <c r="BF313" i="15"/>
  <c r="BF314" i="15"/>
  <c r="BF316" i="15"/>
  <c r="BF317" i="15"/>
  <c r="BF318" i="15"/>
  <c r="BF320" i="15"/>
  <c r="BF321" i="15"/>
  <c r="BF322" i="15"/>
  <c r="BF324" i="15"/>
  <c r="BF325" i="15"/>
  <c r="BF326" i="15"/>
  <c r="BF328" i="15"/>
  <c r="BF332" i="15"/>
  <c r="BF333" i="15"/>
  <c r="BF334" i="15"/>
  <c r="BF336" i="15"/>
  <c r="BF337" i="15"/>
  <c r="BF338" i="15"/>
  <c r="BF340" i="15"/>
  <c r="BF341" i="15"/>
  <c r="BF342" i="15"/>
  <c r="BF344" i="15"/>
  <c r="BF345" i="15"/>
  <c r="BF346" i="15"/>
  <c r="BF348" i="15"/>
  <c r="BF349" i="15"/>
  <c r="BF350" i="15"/>
  <c r="BF352" i="15"/>
  <c r="BF376" i="15"/>
  <c r="BF380" i="15"/>
  <c r="BF381" i="15"/>
  <c r="BF382" i="15"/>
  <c r="BF384" i="15"/>
  <c r="BF385" i="15"/>
  <c r="BF386" i="15"/>
  <c r="BF388" i="15"/>
  <c r="BF389" i="15"/>
  <c r="BF390" i="15"/>
  <c r="BF392" i="15"/>
  <c r="BF393" i="15"/>
  <c r="BF394" i="15"/>
  <c r="BF396" i="15"/>
  <c r="BF397" i="15"/>
  <c r="BF398" i="15"/>
  <c r="BF400" i="15"/>
  <c r="BF424" i="15"/>
  <c r="BF428" i="15"/>
  <c r="BF429" i="15"/>
  <c r="BF430" i="15"/>
  <c r="BF432" i="15"/>
  <c r="BF433" i="15"/>
  <c r="BF434" i="15"/>
  <c r="BF436" i="15"/>
  <c r="BF437" i="15"/>
  <c r="BF438" i="15"/>
  <c r="BF440" i="15"/>
  <c r="BF441" i="15"/>
  <c r="BF442" i="15"/>
  <c r="BF444" i="15"/>
  <c r="BF445" i="15"/>
  <c r="BF446" i="15"/>
  <c r="BF448" i="15"/>
  <c r="BF472" i="15"/>
  <c r="BF476" i="15"/>
  <c r="BF477" i="15"/>
  <c r="BF478" i="15"/>
  <c r="BF480" i="15"/>
  <c r="BF481" i="15"/>
  <c r="BF482" i="15"/>
  <c r="BF484" i="15"/>
  <c r="BF485" i="15"/>
  <c r="BF486" i="15"/>
  <c r="BF488" i="15"/>
  <c r="BF489" i="15"/>
  <c r="BF490" i="15"/>
  <c r="BF492" i="15"/>
  <c r="BF493" i="15"/>
  <c r="BF494" i="15"/>
  <c r="BF496" i="15"/>
  <c r="BF520" i="15"/>
  <c r="BF524" i="15"/>
  <c r="BF525" i="15"/>
  <c r="BF526" i="15"/>
  <c r="BF528" i="15"/>
  <c r="BF529" i="15"/>
  <c r="BF530" i="15"/>
  <c r="BF532" i="15"/>
  <c r="BF533" i="15"/>
  <c r="BF534" i="15"/>
  <c r="BF536" i="15"/>
  <c r="BF537" i="15"/>
  <c r="BF538" i="15"/>
  <c r="BF540" i="15"/>
  <c r="BF541" i="15"/>
  <c r="BF542" i="15"/>
  <c r="BF544" i="15"/>
  <c r="BF568" i="15"/>
  <c r="BF573" i="15"/>
  <c r="BF574" i="15"/>
  <c r="BF575" i="15"/>
  <c r="BF577" i="15"/>
  <c r="BF578" i="15"/>
  <c r="BF579" i="15"/>
  <c r="BF581" i="15"/>
  <c r="BF582" i="15"/>
  <c r="BF583" i="15"/>
  <c r="BF585" i="15"/>
  <c r="BF586" i="15"/>
  <c r="BF587" i="15"/>
  <c r="BF589" i="15"/>
  <c r="BF590" i="15"/>
  <c r="BF591" i="15"/>
  <c r="BF593" i="15"/>
  <c r="BF597" i="15"/>
  <c r="BF598" i="15"/>
  <c r="BF599" i="15"/>
  <c r="BF601" i="15"/>
  <c r="BF602" i="15"/>
  <c r="BF603" i="15"/>
  <c r="BF605" i="15"/>
  <c r="BF606" i="15"/>
  <c r="BF607" i="15"/>
  <c r="BF609" i="15"/>
  <c r="BF610" i="15"/>
  <c r="BF611" i="15"/>
  <c r="BF613" i="15"/>
  <c r="BF614" i="15"/>
  <c r="BF615" i="15"/>
  <c r="BF617" i="15"/>
  <c r="BF621" i="15"/>
  <c r="BF622" i="15"/>
  <c r="BF623" i="15"/>
  <c r="BF625" i="15"/>
  <c r="BF626" i="15"/>
  <c r="BF627" i="15"/>
  <c r="BF629" i="15"/>
  <c r="BF630" i="15"/>
  <c r="BF631" i="15"/>
  <c r="BF633" i="15"/>
  <c r="BF634" i="15"/>
  <c r="BF635" i="15"/>
  <c r="BF637" i="15"/>
  <c r="BF638" i="15"/>
  <c r="BF639" i="15"/>
  <c r="BF641" i="15"/>
  <c r="BF645" i="15"/>
  <c r="BF646" i="15"/>
  <c r="BF647" i="15"/>
  <c r="BF649" i="15"/>
  <c r="BF650" i="15"/>
  <c r="BF651" i="15"/>
  <c r="BF653" i="15"/>
  <c r="BF654" i="15"/>
  <c r="BF655" i="15"/>
  <c r="BF657" i="15"/>
  <c r="BF658" i="15"/>
  <c r="BF659" i="15"/>
  <c r="BF661" i="15"/>
  <c r="BF662" i="15"/>
  <c r="BF663" i="15"/>
  <c r="BF665" i="15"/>
  <c r="BF669" i="15"/>
  <c r="BF670" i="15"/>
  <c r="BF671" i="15"/>
  <c r="BF673" i="15"/>
  <c r="BF674" i="15"/>
  <c r="BF675" i="15"/>
  <c r="BF677" i="15"/>
  <c r="BF678" i="15"/>
  <c r="BF679" i="15"/>
  <c r="BF681" i="15"/>
  <c r="BF682" i="15"/>
  <c r="BF683" i="15"/>
  <c r="BF685" i="15"/>
  <c r="BF686" i="15"/>
  <c r="BF687" i="15"/>
  <c r="BF689" i="15"/>
  <c r="BF693" i="15"/>
  <c r="BF694" i="15"/>
  <c r="BF695" i="15"/>
  <c r="BF697" i="15"/>
  <c r="BF698" i="15"/>
  <c r="BF699" i="15"/>
  <c r="BF701" i="15"/>
  <c r="BF702" i="15"/>
  <c r="BF703" i="15"/>
  <c r="BF705" i="15"/>
  <c r="BF706" i="15"/>
  <c r="BF707" i="15"/>
  <c r="BF709" i="15"/>
  <c r="BF710" i="15"/>
  <c r="BF711" i="15"/>
  <c r="BF713" i="15"/>
  <c r="BF717" i="15"/>
  <c r="BF718" i="15"/>
  <c r="BF719" i="15"/>
  <c r="BF721" i="15"/>
  <c r="BF722" i="15"/>
  <c r="BF723" i="15"/>
  <c r="BF725" i="15"/>
  <c r="BF726" i="15"/>
  <c r="BF727" i="15"/>
  <c r="BF729" i="15"/>
  <c r="BF730" i="15"/>
  <c r="BF731" i="15"/>
  <c r="BF733" i="15"/>
  <c r="BF734" i="15"/>
  <c r="BF735" i="15"/>
  <c r="BF737" i="15"/>
  <c r="BF801" i="15"/>
  <c r="BF825" i="15"/>
  <c r="BF849" i="15"/>
  <c r="BF853" i="15"/>
  <c r="BF854" i="15"/>
  <c r="BF855" i="15"/>
  <c r="BF856" i="15"/>
  <c r="BF857" i="15"/>
  <c r="BF858" i="15"/>
  <c r="BF860" i="15"/>
  <c r="BF861" i="15"/>
  <c r="BF885" i="15"/>
  <c r="BF912" i="15"/>
  <c r="BF919" i="15"/>
  <c r="BF920" i="15"/>
  <c r="BF921" i="15"/>
  <c r="BF923" i="15"/>
  <c r="BF924" i="15"/>
  <c r="BF925" i="15"/>
  <c r="BF927" i="15"/>
  <c r="BF928" i="15"/>
  <c r="BF929" i="15"/>
  <c r="BF931" i="15"/>
  <c r="BF932" i="15"/>
  <c r="BF933" i="15"/>
  <c r="BF935" i="15"/>
  <c r="BF936" i="15"/>
  <c r="BF937" i="15"/>
  <c r="BF939" i="15"/>
  <c r="BF943" i="15"/>
  <c r="BF944" i="15"/>
  <c r="BF945" i="15"/>
  <c r="BF947" i="15"/>
  <c r="BF948" i="15"/>
  <c r="BF949" i="15"/>
  <c r="BF951" i="15"/>
  <c r="BF952" i="15"/>
  <c r="BF953" i="15"/>
  <c r="BF955" i="15"/>
  <c r="BF956" i="15"/>
  <c r="BF957" i="15"/>
  <c r="BF959" i="15"/>
  <c r="BF960" i="15"/>
  <c r="BF961" i="15"/>
  <c r="BF963" i="15"/>
  <c r="BF987" i="15"/>
  <c r="BF991" i="15"/>
  <c r="BF992" i="15"/>
  <c r="BF993" i="15"/>
  <c r="BF995" i="15"/>
  <c r="BF996" i="15"/>
  <c r="BF997" i="15"/>
  <c r="BF999" i="15"/>
  <c r="BF1000" i="15"/>
  <c r="BF1001" i="15"/>
  <c r="BF1003" i="15"/>
  <c r="BF1004" i="15"/>
  <c r="BF1005" i="15"/>
  <c r="BF1007" i="15"/>
  <c r="BF1008" i="15"/>
  <c r="BF1009" i="15"/>
  <c r="BF1011" i="15"/>
  <c r="BF1035" i="15"/>
  <c r="BF1039" i="15"/>
  <c r="BF1040" i="15"/>
  <c r="BF1041" i="15"/>
  <c r="BF1043" i="15"/>
  <c r="BF1044" i="15"/>
  <c r="BF1045" i="15"/>
  <c r="BF1047" i="15"/>
  <c r="BF1048" i="15"/>
  <c r="BF1049" i="15"/>
  <c r="BF1051" i="15"/>
  <c r="BF1052" i="15"/>
  <c r="BF1053" i="15"/>
  <c r="BF1055" i="15"/>
  <c r="BF1056" i="15"/>
  <c r="BF1057" i="15"/>
  <c r="BF1059" i="15"/>
  <c r="BF1083" i="15"/>
  <c r="BF1087" i="15"/>
  <c r="BF1088" i="15"/>
  <c r="BF1089" i="15"/>
  <c r="BF1091" i="15"/>
  <c r="BF1092" i="15"/>
  <c r="BF1093" i="15"/>
  <c r="BF1095" i="15"/>
  <c r="BF1096" i="15"/>
  <c r="BF1097" i="15"/>
  <c r="BF1099" i="15"/>
  <c r="BF1100" i="15"/>
  <c r="BF1101" i="15"/>
  <c r="BF1103" i="15"/>
  <c r="BF1104" i="15"/>
  <c r="BF1105" i="15"/>
  <c r="BF1107" i="15"/>
  <c r="BF1131" i="15"/>
  <c r="BF1135" i="15"/>
  <c r="BF1136" i="15"/>
  <c r="BF1137" i="15"/>
  <c r="BF1139" i="15"/>
  <c r="BF1140" i="15"/>
  <c r="BF1141" i="15"/>
  <c r="BF1143" i="15"/>
  <c r="BF1144" i="15"/>
  <c r="BF1145" i="15"/>
  <c r="BF1147" i="15"/>
  <c r="BF1148" i="15"/>
  <c r="BF1149" i="15"/>
  <c r="BF1151" i="15"/>
  <c r="BF1152" i="15"/>
  <c r="BF1153" i="15"/>
  <c r="BF1155" i="15"/>
  <c r="BF1179" i="15"/>
  <c r="BF1183" i="15"/>
  <c r="BF1184" i="15"/>
  <c r="BF1185" i="15"/>
  <c r="BF1187" i="15"/>
  <c r="BF1188" i="15"/>
  <c r="BF1189" i="15"/>
  <c r="BF1191" i="15"/>
  <c r="BF1192" i="15"/>
  <c r="BF1193" i="15"/>
  <c r="BF1195" i="15"/>
  <c r="BF1196" i="15"/>
  <c r="BF1197" i="15"/>
  <c r="BF1199" i="15"/>
  <c r="BF1200" i="15"/>
  <c r="BF1201" i="15"/>
  <c r="BF1203" i="15"/>
  <c r="BF1227" i="15"/>
  <c r="BF1231" i="15"/>
  <c r="BF1232" i="15"/>
  <c r="BF1233" i="15"/>
  <c r="BF1234" i="15"/>
  <c r="BF1236" i="15"/>
  <c r="BF1237" i="15"/>
  <c r="BF1261" i="15"/>
  <c r="BF1285" i="15"/>
  <c r="BF1289" i="15"/>
  <c r="BF1290" i="15"/>
  <c r="BF1291" i="15"/>
  <c r="BF1293" i="15"/>
  <c r="BF1294" i="15"/>
  <c r="BF1295" i="15"/>
  <c r="BF1297" i="15"/>
  <c r="BF1298" i="15"/>
  <c r="BF1299" i="15"/>
  <c r="BF1301" i="15"/>
  <c r="BF1302" i="15"/>
  <c r="BF1303" i="15"/>
  <c r="BF1305" i="15"/>
  <c r="BF1306" i="15"/>
  <c r="BF1307" i="15"/>
  <c r="BF1309" i="15"/>
  <c r="BF1313" i="15"/>
  <c r="BF1314" i="15"/>
  <c r="BF1315" i="15"/>
  <c r="BF1317" i="15"/>
  <c r="BF1318" i="15"/>
  <c r="BF1319" i="15"/>
  <c r="BF1321" i="15"/>
  <c r="BF1322" i="15"/>
  <c r="BF1323" i="15"/>
  <c r="BF1325" i="15"/>
  <c r="BF1326" i="15"/>
  <c r="BF1327" i="15"/>
  <c r="BF1329" i="15"/>
  <c r="BF1330" i="15"/>
  <c r="BF1331" i="15"/>
  <c r="BF1333" i="15"/>
  <c r="BF1337" i="15"/>
  <c r="BF1338" i="15"/>
  <c r="BF1339" i="15"/>
  <c r="BF1341" i="15"/>
  <c r="BF1342" i="15"/>
  <c r="BF1343" i="15"/>
  <c r="BF1345" i="15"/>
  <c r="BF1346" i="15"/>
  <c r="BF1347" i="15"/>
  <c r="BF1349" i="15"/>
  <c r="BF1350" i="15"/>
  <c r="BF1351" i="15"/>
  <c r="BF1353" i="15"/>
  <c r="BF1354" i="15"/>
  <c r="BF1355" i="15"/>
  <c r="BF1357" i="15"/>
  <c r="BF1361" i="15"/>
  <c r="BF1362" i="15"/>
  <c r="BF1363" i="15"/>
  <c r="BF1365" i="15"/>
  <c r="BF1366" i="15"/>
  <c r="BF1367" i="15"/>
  <c r="BF1369" i="15"/>
  <c r="BF1370" i="15"/>
  <c r="BF1371" i="15"/>
  <c r="BF1373" i="15"/>
  <c r="BF1374" i="15"/>
  <c r="BF1375" i="15"/>
  <c r="BF1377" i="15"/>
  <c r="BF1378" i="15"/>
  <c r="BF1379" i="15"/>
  <c r="BF1381" i="15"/>
  <c r="BF1405" i="15"/>
  <c r="BF1431" i="15"/>
  <c r="BF1438" i="15"/>
  <c r="BF1439" i="15"/>
  <c r="BF1440" i="15"/>
  <c r="BF1442" i="15"/>
  <c r="BF1443" i="15"/>
  <c r="BF1444" i="15"/>
  <c r="BF1446" i="15"/>
  <c r="BF1447" i="15"/>
  <c r="BF1448" i="15"/>
  <c r="BF1450" i="15"/>
  <c r="BF1451" i="15"/>
  <c r="BF1452" i="15"/>
  <c r="BF1454" i="15"/>
  <c r="BF1455" i="15"/>
  <c r="BF1456" i="15"/>
  <c r="BF1458" i="15"/>
  <c r="BF1465" i="15"/>
  <c r="BF1466" i="15"/>
  <c r="BF1467" i="15"/>
  <c r="BF1469" i="15"/>
  <c r="BF1470" i="15"/>
  <c r="BF1471" i="15"/>
  <c r="BF1473" i="15"/>
  <c r="BF1474" i="15"/>
  <c r="BF1475" i="15"/>
  <c r="BF1477" i="15"/>
  <c r="BF1478" i="15"/>
  <c r="BF1479" i="15"/>
  <c r="BF1481" i="15"/>
  <c r="BF1482" i="15"/>
  <c r="BF1483" i="15"/>
  <c r="BF1485" i="15"/>
  <c r="BF1489" i="15"/>
  <c r="BF1490" i="15"/>
  <c r="BF1491" i="15"/>
  <c r="BF1493" i="15"/>
  <c r="BF1494" i="15"/>
  <c r="BF1495" i="15"/>
  <c r="BF1497" i="15"/>
  <c r="BF1498" i="15"/>
  <c r="BF1499" i="15"/>
  <c r="BF1501" i="15"/>
  <c r="BF1502" i="15"/>
  <c r="BF1503" i="15"/>
  <c r="BF1505" i="15"/>
  <c r="BF1506" i="15"/>
  <c r="BF1507" i="15"/>
  <c r="BF1509" i="15"/>
  <c r="BF1513" i="15"/>
  <c r="BF1514" i="15"/>
  <c r="BF1515" i="15"/>
  <c r="BF1517" i="15"/>
  <c r="BF1518" i="15"/>
  <c r="BF1519" i="15"/>
  <c r="BF1521" i="15"/>
  <c r="BF1522" i="15"/>
  <c r="BF1523" i="15"/>
  <c r="BF1525" i="15"/>
  <c r="BF1526" i="15"/>
  <c r="BF1527" i="15"/>
  <c r="BF1529" i="15"/>
  <c r="BF1530" i="15"/>
  <c r="BF1531" i="15"/>
  <c r="BF1533" i="15"/>
  <c r="BF1538" i="15"/>
  <c r="BF1539" i="15"/>
  <c r="BF1540" i="15"/>
  <c r="BF1541" i="15"/>
  <c r="BF1542" i="15"/>
  <c r="BF1544" i="15"/>
  <c r="BF1545" i="15"/>
  <c r="BF1546" i="15"/>
  <c r="BF1547" i="15"/>
  <c r="BF1551" i="15"/>
  <c r="BF1552" i="15"/>
  <c r="BF1553" i="15"/>
  <c r="BF1554" i="15"/>
  <c r="BG135" i="15"/>
  <c r="BG183" i="15"/>
  <c r="BG260" i="15"/>
  <c r="BG261" i="15"/>
  <c r="BG262" i="15"/>
  <c r="BG264" i="15"/>
  <c r="BG265" i="15"/>
  <c r="BG266" i="15"/>
  <c r="BG268" i="15"/>
  <c r="BG269" i="15"/>
  <c r="BG270" i="15"/>
  <c r="BG272" i="15"/>
  <c r="BG273" i="15"/>
  <c r="BG274" i="15"/>
  <c r="BG276" i="15"/>
  <c r="BG277" i="15"/>
  <c r="BG278" i="15"/>
  <c r="BG280" i="15"/>
  <c r="BG284" i="15"/>
  <c r="BG285" i="15"/>
  <c r="BG286" i="15"/>
  <c r="BG288" i="15"/>
  <c r="BG289" i="15"/>
  <c r="BG290" i="15"/>
  <c r="BG292" i="15"/>
  <c r="BG293" i="15"/>
  <c r="BG294" i="15"/>
  <c r="BG296" i="15"/>
  <c r="BG297" i="15"/>
  <c r="BG298" i="15"/>
  <c r="BG300" i="15"/>
  <c r="BG301" i="15"/>
  <c r="BG302" i="15"/>
  <c r="BG304" i="15"/>
  <c r="BG10" i="15"/>
  <c r="BG14" i="15"/>
  <c r="BG15" i="15"/>
  <c r="BG39" i="15"/>
  <c r="BG43" i="15"/>
  <c r="BG44" i="15"/>
  <c r="BG45" i="15"/>
  <c r="BG47" i="15"/>
  <c r="BG48" i="15"/>
  <c r="BG49" i="15"/>
  <c r="BG51" i="15"/>
  <c r="BG52" i="15"/>
  <c r="BG53" i="15"/>
  <c r="BG55" i="15"/>
  <c r="BG56" i="15"/>
  <c r="BG57" i="15"/>
  <c r="BG59" i="15"/>
  <c r="BG60" i="15"/>
  <c r="BG61" i="15"/>
  <c r="BG63" i="15"/>
  <c r="BG87" i="15"/>
  <c r="BG111" i="15"/>
  <c r="BG159" i="15"/>
  <c r="BG187" i="15"/>
  <c r="BG188" i="15"/>
  <c r="BG189" i="15"/>
  <c r="BG191" i="15"/>
  <c r="BG192" i="15"/>
  <c r="BG193" i="15"/>
  <c r="BG195" i="15"/>
  <c r="BG196" i="15"/>
  <c r="BG197" i="15"/>
  <c r="BG199" i="15"/>
  <c r="BG200" i="15"/>
  <c r="BG201" i="15"/>
  <c r="BG203" i="15"/>
  <c r="BG204" i="15"/>
  <c r="BG205" i="15"/>
  <c r="BG207" i="15"/>
  <c r="BG211" i="15"/>
  <c r="BG212" i="15"/>
  <c r="BG213" i="15"/>
  <c r="BG215" i="15"/>
  <c r="BG216" i="15"/>
  <c r="BG217" i="15"/>
  <c r="BG219" i="15"/>
  <c r="BG220" i="15"/>
  <c r="BG221" i="15"/>
  <c r="BG223" i="15"/>
  <c r="BG224" i="15"/>
  <c r="BG225" i="15"/>
  <c r="BG227" i="15"/>
  <c r="BG228" i="15"/>
  <c r="BG229" i="15"/>
  <c r="BG231" i="15"/>
  <c r="BG255" i="15"/>
  <c r="BG308" i="15"/>
  <c r="BG309" i="15"/>
  <c r="BG310" i="15"/>
  <c r="BG312" i="15"/>
  <c r="BG313" i="15"/>
  <c r="BG314" i="15"/>
  <c r="BG316" i="15"/>
  <c r="BG317" i="15"/>
  <c r="BG318" i="15"/>
  <c r="BG320" i="15"/>
  <c r="BG321" i="15"/>
  <c r="BG322" i="15"/>
  <c r="BG324" i="15"/>
  <c r="BG325" i="15"/>
  <c r="BG326" i="15"/>
  <c r="BG328" i="15"/>
  <c r="BG332" i="15"/>
  <c r="BG333" i="15"/>
  <c r="BG334" i="15"/>
  <c r="BG336" i="15"/>
  <c r="BG337" i="15"/>
  <c r="BG338" i="15"/>
  <c r="BG340" i="15"/>
  <c r="BG341" i="15"/>
  <c r="BG342" i="15"/>
  <c r="BG344" i="15"/>
  <c r="BG345" i="15"/>
  <c r="BG346" i="15"/>
  <c r="BG348" i="15"/>
  <c r="BG349" i="15"/>
  <c r="BG350" i="15"/>
  <c r="BG352" i="15"/>
  <c r="BG376" i="15"/>
  <c r="BG380" i="15"/>
  <c r="BG381" i="15"/>
  <c r="BG382" i="15"/>
  <c r="BG384" i="15"/>
  <c r="BG385" i="15"/>
  <c r="BG386" i="15"/>
  <c r="BG388" i="15"/>
  <c r="BG389" i="15"/>
  <c r="BG390" i="15"/>
  <c r="BG392" i="15"/>
  <c r="BG393" i="15"/>
  <c r="BG394" i="15"/>
  <c r="BG396" i="15"/>
  <c r="BG397" i="15"/>
  <c r="BG398" i="15"/>
  <c r="BG400" i="15"/>
  <c r="BG424" i="15"/>
  <c r="BG428" i="15"/>
  <c r="BG429" i="15"/>
  <c r="BG430" i="15"/>
  <c r="BG432" i="15"/>
  <c r="BG433" i="15"/>
  <c r="BG434" i="15"/>
  <c r="BG436" i="15"/>
  <c r="BG437" i="15"/>
  <c r="BG438" i="15"/>
  <c r="BG440" i="15"/>
  <c r="BG441" i="15"/>
  <c r="BG442" i="15"/>
  <c r="BG444" i="15"/>
  <c r="BG445" i="15"/>
  <c r="BG446" i="15"/>
  <c r="BG448" i="15"/>
  <c r="BG472" i="15"/>
  <c r="BG476" i="15"/>
  <c r="BG477" i="15"/>
  <c r="BG478" i="15"/>
  <c r="BG480" i="15"/>
  <c r="BG481" i="15"/>
  <c r="BG482" i="15"/>
  <c r="BG484" i="15"/>
  <c r="BG485" i="15"/>
  <c r="BG486" i="15"/>
  <c r="BG488" i="15"/>
  <c r="BG489" i="15"/>
  <c r="BG490" i="15"/>
  <c r="BG492" i="15"/>
  <c r="BG493" i="15"/>
  <c r="BG494" i="15"/>
  <c r="BG496" i="15"/>
  <c r="BG520" i="15"/>
  <c r="BG524" i="15"/>
  <c r="BG525" i="15"/>
  <c r="BG526" i="15"/>
  <c r="BG528" i="15"/>
  <c r="BG529" i="15"/>
  <c r="BG530" i="15"/>
  <c r="BG532" i="15"/>
  <c r="BG533" i="15"/>
  <c r="BG534" i="15"/>
  <c r="BG536" i="15"/>
  <c r="BG537" i="15"/>
  <c r="BG538" i="15"/>
  <c r="BG540" i="15"/>
  <c r="BG541" i="15"/>
  <c r="BG542" i="15"/>
  <c r="BG544" i="15"/>
  <c r="BG568" i="15"/>
  <c r="BG573" i="15"/>
  <c r="BG574" i="15"/>
  <c r="BG575" i="15"/>
  <c r="BG577" i="15"/>
  <c r="BG578" i="15"/>
  <c r="BG579" i="15"/>
  <c r="BG581" i="15"/>
  <c r="BG582" i="15"/>
  <c r="BG583" i="15"/>
  <c r="BG585" i="15"/>
  <c r="BG586" i="15"/>
  <c r="BG587" i="15"/>
  <c r="BG589" i="15"/>
  <c r="BG590" i="15"/>
  <c r="BG591" i="15"/>
  <c r="BG593" i="15"/>
  <c r="BG597" i="15"/>
  <c r="BG598" i="15"/>
  <c r="BG599" i="15"/>
  <c r="BG601" i="15"/>
  <c r="BG602" i="15"/>
  <c r="BG603" i="15"/>
  <c r="BG605" i="15"/>
  <c r="BG606" i="15"/>
  <c r="BG607" i="15"/>
  <c r="BG609" i="15"/>
  <c r="BG610" i="15"/>
  <c r="BG611" i="15"/>
  <c r="BG613" i="15"/>
  <c r="BG614" i="15"/>
  <c r="BG615" i="15"/>
  <c r="BG617" i="15"/>
  <c r="BG621" i="15"/>
  <c r="BG622" i="15"/>
  <c r="BG623" i="15"/>
  <c r="BG625" i="15"/>
  <c r="BG626" i="15"/>
  <c r="BG627" i="15"/>
  <c r="BG629" i="15"/>
  <c r="BG630" i="15"/>
  <c r="BG631" i="15"/>
  <c r="BG633" i="15"/>
  <c r="BG634" i="15"/>
  <c r="BG635" i="15"/>
  <c r="BG637" i="15"/>
  <c r="BG638" i="15"/>
  <c r="BG639" i="15"/>
  <c r="BG641" i="15"/>
  <c r="BG645" i="15"/>
  <c r="BG646" i="15"/>
  <c r="BG647" i="15"/>
  <c r="BG649" i="15"/>
  <c r="BG650" i="15"/>
  <c r="BG651" i="15"/>
  <c r="BG653" i="15"/>
  <c r="BG654" i="15"/>
  <c r="BG655" i="15"/>
  <c r="BG657" i="15"/>
  <c r="BG658" i="15"/>
  <c r="BG659" i="15"/>
  <c r="BG661" i="15"/>
  <c r="BG662" i="15"/>
  <c r="BG663" i="15"/>
  <c r="BG665" i="15"/>
  <c r="BG669" i="15"/>
  <c r="BG670" i="15"/>
  <c r="BG671" i="15"/>
  <c r="BG673" i="15"/>
  <c r="BG674" i="15"/>
  <c r="BG675" i="15"/>
  <c r="BG677" i="15"/>
  <c r="BG678" i="15"/>
  <c r="BG679" i="15"/>
  <c r="BG681" i="15"/>
  <c r="BG682" i="15"/>
  <c r="BG683" i="15"/>
  <c r="BG685" i="15"/>
  <c r="BG686" i="15"/>
  <c r="BG687" i="15"/>
  <c r="BG689" i="15"/>
  <c r="BG693" i="15"/>
  <c r="BG694" i="15"/>
  <c r="BG695" i="15"/>
  <c r="BG697" i="15"/>
  <c r="BG698" i="15"/>
  <c r="BG699" i="15"/>
  <c r="BG701" i="15"/>
  <c r="BG702" i="15"/>
  <c r="BG703" i="15"/>
  <c r="BG705" i="15"/>
  <c r="BG706" i="15"/>
  <c r="BG707" i="15"/>
  <c r="E709" i="15"/>
  <c r="P65" i="17"/>
  <c r="F709" i="15"/>
  <c r="BG709" i="15"/>
  <c r="E710" i="15"/>
  <c r="Q65" i="17"/>
  <c r="F710" i="15"/>
  <c r="BG710" i="15"/>
  <c r="E711" i="15"/>
  <c r="R65" i="17"/>
  <c r="F711" i="15"/>
  <c r="BG711" i="15"/>
  <c r="BG713" i="15"/>
  <c r="BG717" i="15"/>
  <c r="BG718" i="15"/>
  <c r="BG719" i="15"/>
  <c r="BG721" i="15"/>
  <c r="BG722" i="15"/>
  <c r="BG723" i="15"/>
  <c r="BG725" i="15"/>
  <c r="BG726" i="15"/>
  <c r="BG727" i="15"/>
  <c r="BG729" i="15"/>
  <c r="BG730" i="15"/>
  <c r="BG731" i="15"/>
  <c r="BG733" i="15"/>
  <c r="BG734" i="15"/>
  <c r="BG735" i="15"/>
  <c r="BG737" i="15"/>
  <c r="BG801" i="15"/>
  <c r="BG825" i="15"/>
  <c r="BG849" i="15"/>
  <c r="BG853" i="15"/>
  <c r="BG854" i="15"/>
  <c r="BG855" i="15"/>
  <c r="BG856" i="15"/>
  <c r="BG857" i="15"/>
  <c r="BG858" i="15"/>
  <c r="BG860" i="15"/>
  <c r="BG861" i="15"/>
  <c r="BG885" i="15"/>
  <c r="BG912" i="15"/>
  <c r="BG919" i="15"/>
  <c r="BG920" i="15"/>
  <c r="BG921" i="15"/>
  <c r="BG923" i="15"/>
  <c r="BG924" i="15"/>
  <c r="BG925" i="15"/>
  <c r="BG927" i="15"/>
  <c r="BG928" i="15"/>
  <c r="BG929" i="15"/>
  <c r="BG931" i="15"/>
  <c r="BG932" i="15"/>
  <c r="BG933" i="15"/>
  <c r="BG935" i="15"/>
  <c r="BG936" i="15"/>
  <c r="BG937" i="15"/>
  <c r="BG939" i="15"/>
  <c r="BG943" i="15"/>
  <c r="BG944" i="15"/>
  <c r="BG945" i="15"/>
  <c r="BG947" i="15"/>
  <c r="BG948" i="15"/>
  <c r="BG949" i="15"/>
  <c r="BG951" i="15"/>
  <c r="BG952" i="15"/>
  <c r="BG953" i="15"/>
  <c r="BG955" i="15"/>
  <c r="BG956" i="15"/>
  <c r="BG957" i="15"/>
  <c r="BG959" i="15"/>
  <c r="BG960" i="15"/>
  <c r="BG961" i="15"/>
  <c r="BG963" i="15"/>
  <c r="BG987" i="15"/>
  <c r="BG991" i="15"/>
  <c r="BG992" i="15"/>
  <c r="BG993" i="15"/>
  <c r="BG995" i="15"/>
  <c r="BG996" i="15"/>
  <c r="BG997" i="15"/>
  <c r="BG999" i="15"/>
  <c r="BG1000" i="15"/>
  <c r="BG1001" i="15"/>
  <c r="BG1003" i="15"/>
  <c r="BG1004" i="15"/>
  <c r="BG1005" i="15"/>
  <c r="BG1007" i="15"/>
  <c r="BG1008" i="15"/>
  <c r="BG1009" i="15"/>
  <c r="BG1011" i="15"/>
  <c r="BG1035" i="15"/>
  <c r="BG1039" i="15"/>
  <c r="BG1040" i="15"/>
  <c r="BG1041" i="15"/>
  <c r="BG1043" i="15"/>
  <c r="BG1044" i="15"/>
  <c r="BG1045" i="15"/>
  <c r="BG1047" i="15"/>
  <c r="BG1048" i="15"/>
  <c r="BG1049" i="15"/>
  <c r="BG1051" i="15"/>
  <c r="BG1052" i="15"/>
  <c r="BG1053" i="15"/>
  <c r="BG1055" i="15"/>
  <c r="BG1056" i="15"/>
  <c r="BG1057" i="15"/>
  <c r="BG1059" i="15"/>
  <c r="BG1083" i="15"/>
  <c r="BG1087" i="15"/>
  <c r="BG1088" i="15"/>
  <c r="BG1089" i="15"/>
  <c r="BG1091" i="15"/>
  <c r="BG1092" i="15"/>
  <c r="BG1093" i="15"/>
  <c r="BG1095" i="15"/>
  <c r="BG1096" i="15"/>
  <c r="BG1097" i="15"/>
  <c r="BG1099" i="15"/>
  <c r="BG1100" i="15"/>
  <c r="BG1101" i="15"/>
  <c r="BG1103" i="15"/>
  <c r="BG1104" i="15"/>
  <c r="BG1105" i="15"/>
  <c r="BG1107" i="15"/>
  <c r="BG1131" i="15"/>
  <c r="BG1135" i="15"/>
  <c r="BG1136" i="15"/>
  <c r="BG1137" i="15"/>
  <c r="BG1139" i="15"/>
  <c r="BG1140" i="15"/>
  <c r="BG1141" i="15"/>
  <c r="BG1143" i="15"/>
  <c r="BG1144" i="15"/>
  <c r="BG1145" i="15"/>
  <c r="BG1147" i="15"/>
  <c r="BG1148" i="15"/>
  <c r="BG1149" i="15"/>
  <c r="BG1151" i="15"/>
  <c r="BG1152" i="15"/>
  <c r="BG1153" i="15"/>
  <c r="BG1155" i="15"/>
  <c r="BG1179" i="15"/>
  <c r="BG1183" i="15"/>
  <c r="BG1184" i="15"/>
  <c r="BG1185" i="15"/>
  <c r="BG1187" i="15"/>
  <c r="BG1188" i="15"/>
  <c r="BG1189" i="15"/>
  <c r="BG1191" i="15"/>
  <c r="BG1192" i="15"/>
  <c r="BG1193" i="15"/>
  <c r="BG1195" i="15"/>
  <c r="BG1196" i="15"/>
  <c r="BG1197" i="15"/>
  <c r="BG1199" i="15"/>
  <c r="BG1200" i="15"/>
  <c r="BG1201" i="15"/>
  <c r="BG1203" i="15"/>
  <c r="BG1227" i="15"/>
  <c r="BG1231" i="15"/>
  <c r="BG1232" i="15"/>
  <c r="BG1233" i="15"/>
  <c r="BG1234" i="15"/>
  <c r="BG1236" i="15"/>
  <c r="BG1237" i="15"/>
  <c r="BG1261" i="15"/>
  <c r="BG1285" i="15"/>
  <c r="BG1289" i="15"/>
  <c r="BG1290" i="15"/>
  <c r="BG1291" i="15"/>
  <c r="BG1293" i="15"/>
  <c r="BG1294" i="15"/>
  <c r="BG1295" i="15"/>
  <c r="BG1297" i="15"/>
  <c r="BG1298" i="15"/>
  <c r="BG1299" i="15"/>
  <c r="BG1301" i="15"/>
  <c r="BG1302" i="15"/>
  <c r="BG1303" i="15"/>
  <c r="BG1305" i="15"/>
  <c r="BG1306" i="15"/>
  <c r="BG1307" i="15"/>
  <c r="BG1309" i="15"/>
  <c r="BG1313" i="15"/>
  <c r="BG1314" i="15"/>
  <c r="BG1315" i="15"/>
  <c r="BG1317" i="15"/>
  <c r="BG1318" i="15"/>
  <c r="BG1319" i="15"/>
  <c r="BG1321" i="15"/>
  <c r="BG1322" i="15"/>
  <c r="BG1323" i="15"/>
  <c r="BG1325" i="15"/>
  <c r="BG1326" i="15"/>
  <c r="BG1327" i="15"/>
  <c r="BG1329" i="15"/>
  <c r="BG1330" i="15"/>
  <c r="BG1331" i="15"/>
  <c r="BG1333" i="15"/>
  <c r="BG1337" i="15"/>
  <c r="BG1338" i="15"/>
  <c r="BG1339" i="15"/>
  <c r="BG1341" i="15"/>
  <c r="BG1342" i="15"/>
  <c r="BG1343" i="15"/>
  <c r="BG1345" i="15"/>
  <c r="BG1346" i="15"/>
  <c r="BG1347" i="15"/>
  <c r="BG1349" i="15"/>
  <c r="BG1350" i="15"/>
  <c r="BG1351" i="15"/>
  <c r="BG1353" i="15"/>
  <c r="BG1354" i="15"/>
  <c r="BG1355" i="15"/>
  <c r="BG1357" i="15"/>
  <c r="BG1361" i="15"/>
  <c r="BG1362" i="15"/>
  <c r="BG1363" i="15"/>
  <c r="BG1365" i="15"/>
  <c r="BG1366" i="15"/>
  <c r="BG1367" i="15"/>
  <c r="BG1369" i="15"/>
  <c r="BG1370" i="15"/>
  <c r="BG1371" i="15"/>
  <c r="BG1373" i="15"/>
  <c r="BG1374" i="15"/>
  <c r="BG1375" i="15"/>
  <c r="BG1377" i="15"/>
  <c r="BG1378" i="15"/>
  <c r="BG1379" i="15"/>
  <c r="BG1381" i="15"/>
  <c r="BG1405" i="15"/>
  <c r="BG1431" i="15"/>
  <c r="BG1438" i="15"/>
  <c r="BG1439" i="15"/>
  <c r="BG1440" i="15"/>
  <c r="BG1442" i="15"/>
  <c r="BG1443" i="15"/>
  <c r="BG1444" i="15"/>
  <c r="BG1446" i="15"/>
  <c r="BG1447" i="15"/>
  <c r="BG1448" i="15"/>
  <c r="BG1450" i="15"/>
  <c r="BG1451" i="15"/>
  <c r="BG1452" i="15"/>
  <c r="BG1454" i="15"/>
  <c r="BG1455" i="15"/>
  <c r="BG1456" i="15"/>
  <c r="BG1458" i="15"/>
  <c r="BG1465" i="15"/>
  <c r="BG1466" i="15"/>
  <c r="BG1467" i="15"/>
  <c r="BG1469" i="15"/>
  <c r="BG1470" i="15"/>
  <c r="BG1471" i="15"/>
  <c r="BG1473" i="15"/>
  <c r="BG1474" i="15"/>
  <c r="BG1475" i="15"/>
  <c r="BG1477" i="15"/>
  <c r="BG1478" i="15"/>
  <c r="BG1479" i="15"/>
  <c r="BG1481" i="15"/>
  <c r="BG1482" i="15"/>
  <c r="BG1483" i="15"/>
  <c r="BG1485" i="15"/>
  <c r="BG1489" i="15"/>
  <c r="BG1490" i="15"/>
  <c r="BG1491" i="15"/>
  <c r="BG1493" i="15"/>
  <c r="BG1494" i="15"/>
  <c r="BG1495" i="15"/>
  <c r="BG1497" i="15"/>
  <c r="BG1498" i="15"/>
  <c r="BG1499" i="15"/>
  <c r="BG1501" i="15"/>
  <c r="BG1502" i="15"/>
  <c r="BG1503" i="15"/>
  <c r="BG1505" i="15"/>
  <c r="BG1506" i="15"/>
  <c r="BG1507" i="15"/>
  <c r="BG1509" i="15"/>
  <c r="BG1513" i="15"/>
  <c r="BG1514" i="15"/>
  <c r="BG1515" i="15"/>
  <c r="BG1517" i="15"/>
  <c r="BG1518" i="15"/>
  <c r="BG1519" i="15"/>
  <c r="BG1521" i="15"/>
  <c r="BG1522" i="15"/>
  <c r="BG1523" i="15"/>
  <c r="BG1525" i="15"/>
  <c r="BG1526" i="15"/>
  <c r="BG1527" i="15"/>
  <c r="BG1529" i="15"/>
  <c r="BG1530" i="15"/>
  <c r="BG1531" i="15"/>
  <c r="BG1533" i="15"/>
  <c r="BG1538" i="15"/>
  <c r="BG1539" i="15"/>
  <c r="BG1540" i="15"/>
  <c r="BG1541" i="15"/>
  <c r="BG1542" i="15"/>
  <c r="BG1544" i="15"/>
  <c r="BG1545" i="15"/>
  <c r="BG1546" i="15"/>
  <c r="BG1547" i="15"/>
  <c r="BG1551" i="15"/>
  <c r="BG1552" i="15"/>
  <c r="BG1553" i="15"/>
  <c r="BG1554" i="15"/>
  <c r="BH135" i="15"/>
  <c r="BH183" i="15"/>
  <c r="BH260" i="15"/>
  <c r="BH261" i="15"/>
  <c r="BH262" i="15"/>
  <c r="BH264" i="15"/>
  <c r="BH265" i="15"/>
  <c r="BH266" i="15"/>
  <c r="BH268" i="15"/>
  <c r="BH269" i="15"/>
  <c r="BH270" i="15"/>
  <c r="BH272" i="15"/>
  <c r="BH273" i="15"/>
  <c r="BH274" i="15"/>
  <c r="BH276" i="15"/>
  <c r="BH277" i="15"/>
  <c r="BH278" i="15"/>
  <c r="BH280" i="15"/>
  <c r="BH284" i="15"/>
  <c r="BH285" i="15"/>
  <c r="BH286" i="15"/>
  <c r="BH288" i="15"/>
  <c r="BH289" i="15"/>
  <c r="BH290" i="15"/>
  <c r="BH292" i="15"/>
  <c r="BH293" i="15"/>
  <c r="BH294" i="15"/>
  <c r="BH296" i="15"/>
  <c r="BH297" i="15"/>
  <c r="BH298" i="15"/>
  <c r="BH300" i="15"/>
  <c r="BH301" i="15"/>
  <c r="BH302" i="15"/>
  <c r="BH304" i="15"/>
  <c r="BH10" i="15"/>
  <c r="BH14" i="15"/>
  <c r="BH15" i="15"/>
  <c r="BH39" i="15"/>
  <c r="BH43" i="15"/>
  <c r="BH44" i="15"/>
  <c r="BH45" i="15"/>
  <c r="BH47" i="15"/>
  <c r="BH48" i="15"/>
  <c r="BH49" i="15"/>
  <c r="BH51" i="15"/>
  <c r="BH52" i="15"/>
  <c r="BH53" i="15"/>
  <c r="BH55" i="15"/>
  <c r="BH56" i="15"/>
  <c r="BH57" i="15"/>
  <c r="BH59" i="15"/>
  <c r="BH60" i="15"/>
  <c r="BH61" i="15"/>
  <c r="BH63" i="15"/>
  <c r="BH87" i="15"/>
  <c r="BH111" i="15"/>
  <c r="BH159" i="15"/>
  <c r="BH187" i="15"/>
  <c r="BH188" i="15"/>
  <c r="BH189" i="15"/>
  <c r="BH191" i="15"/>
  <c r="BH192" i="15"/>
  <c r="BH193" i="15"/>
  <c r="BH195" i="15"/>
  <c r="BH196" i="15"/>
  <c r="BH197" i="15"/>
  <c r="BH199" i="15"/>
  <c r="BH200" i="15"/>
  <c r="BH201" i="15"/>
  <c r="BH203" i="15"/>
  <c r="BH204" i="15"/>
  <c r="BH205" i="15"/>
  <c r="BH207" i="15"/>
  <c r="BH211" i="15"/>
  <c r="BH212" i="15"/>
  <c r="BH213" i="15"/>
  <c r="BH215" i="15"/>
  <c r="BH216" i="15"/>
  <c r="BH217" i="15"/>
  <c r="BH219" i="15"/>
  <c r="BH220" i="15"/>
  <c r="BH221" i="15"/>
  <c r="BH223" i="15"/>
  <c r="BH224" i="15"/>
  <c r="BH225" i="15"/>
  <c r="BH227" i="15"/>
  <c r="BH228" i="15"/>
  <c r="BH229" i="15"/>
  <c r="BH231" i="15"/>
  <c r="BH255" i="15"/>
  <c r="BH308" i="15"/>
  <c r="BH309" i="15"/>
  <c r="BH310" i="15"/>
  <c r="BH312" i="15"/>
  <c r="BH313" i="15"/>
  <c r="BH314" i="15"/>
  <c r="BH316" i="15"/>
  <c r="BH317" i="15"/>
  <c r="BH318" i="15"/>
  <c r="BH320" i="15"/>
  <c r="BH321" i="15"/>
  <c r="BH322" i="15"/>
  <c r="BH324" i="15"/>
  <c r="BH325" i="15"/>
  <c r="BH326" i="15"/>
  <c r="BH328" i="15"/>
  <c r="BH332" i="15"/>
  <c r="BH333" i="15"/>
  <c r="BH334" i="15"/>
  <c r="BH336" i="15"/>
  <c r="BH337" i="15"/>
  <c r="BH338" i="15"/>
  <c r="BH340" i="15"/>
  <c r="BH341" i="15"/>
  <c r="BH342" i="15"/>
  <c r="BH344" i="15"/>
  <c r="BH345" i="15"/>
  <c r="BH346" i="15"/>
  <c r="BH348" i="15"/>
  <c r="BH349" i="15"/>
  <c r="BH350" i="15"/>
  <c r="BH352" i="15"/>
  <c r="BH376" i="15"/>
  <c r="BH380" i="15"/>
  <c r="BH381" i="15"/>
  <c r="BH382" i="15"/>
  <c r="BH384" i="15"/>
  <c r="BH385" i="15"/>
  <c r="BH386" i="15"/>
  <c r="BH388" i="15"/>
  <c r="BH389" i="15"/>
  <c r="BH390" i="15"/>
  <c r="BH392" i="15"/>
  <c r="BH393" i="15"/>
  <c r="BH394" i="15"/>
  <c r="BH396" i="15"/>
  <c r="BH397" i="15"/>
  <c r="BH398" i="15"/>
  <c r="BH400" i="15"/>
  <c r="BH424" i="15"/>
  <c r="BH428" i="15"/>
  <c r="BH429" i="15"/>
  <c r="BH430" i="15"/>
  <c r="BH432" i="15"/>
  <c r="BH433" i="15"/>
  <c r="BH434" i="15"/>
  <c r="BH436" i="15"/>
  <c r="BH437" i="15"/>
  <c r="BH438" i="15"/>
  <c r="BH440" i="15"/>
  <c r="BH441" i="15"/>
  <c r="BH442" i="15"/>
  <c r="BH444" i="15"/>
  <c r="BH445" i="15"/>
  <c r="BH446" i="15"/>
  <c r="BH448" i="15"/>
  <c r="BH472" i="15"/>
  <c r="BH476" i="15"/>
  <c r="BH477" i="15"/>
  <c r="BH478" i="15"/>
  <c r="BH480" i="15"/>
  <c r="BH481" i="15"/>
  <c r="BH482" i="15"/>
  <c r="BH484" i="15"/>
  <c r="BH485" i="15"/>
  <c r="BH486" i="15"/>
  <c r="BH488" i="15"/>
  <c r="BH489" i="15"/>
  <c r="BH490" i="15"/>
  <c r="BH492" i="15"/>
  <c r="BH493" i="15"/>
  <c r="BH494" i="15"/>
  <c r="BH496" i="15"/>
  <c r="BH520" i="15"/>
  <c r="BH524" i="15"/>
  <c r="BH525" i="15"/>
  <c r="BH526" i="15"/>
  <c r="BH528" i="15"/>
  <c r="BH529" i="15"/>
  <c r="BH530" i="15"/>
  <c r="BH532" i="15"/>
  <c r="BH533" i="15"/>
  <c r="BH534" i="15"/>
  <c r="BH536" i="15"/>
  <c r="BH537" i="15"/>
  <c r="BH538" i="15"/>
  <c r="BH540" i="15"/>
  <c r="BH541" i="15"/>
  <c r="BH542" i="15"/>
  <c r="BH544" i="15"/>
  <c r="BH568" i="15"/>
  <c r="BH573" i="15"/>
  <c r="BH574" i="15"/>
  <c r="BH575" i="15"/>
  <c r="BH577" i="15"/>
  <c r="BH578" i="15"/>
  <c r="BH579" i="15"/>
  <c r="BH581" i="15"/>
  <c r="BH582" i="15"/>
  <c r="BH583" i="15"/>
  <c r="BH585" i="15"/>
  <c r="BH586" i="15"/>
  <c r="BH587" i="15"/>
  <c r="BH589" i="15"/>
  <c r="BH590" i="15"/>
  <c r="BH591" i="15"/>
  <c r="BH593" i="15"/>
  <c r="BH597" i="15"/>
  <c r="BH598" i="15"/>
  <c r="BH599" i="15"/>
  <c r="BH601" i="15"/>
  <c r="BH602" i="15"/>
  <c r="BH603" i="15"/>
  <c r="BH605" i="15"/>
  <c r="BH606" i="15"/>
  <c r="BH607" i="15"/>
  <c r="BH609" i="15"/>
  <c r="BH610" i="15"/>
  <c r="BH611" i="15"/>
  <c r="BH613" i="15"/>
  <c r="BH614" i="15"/>
  <c r="BH615" i="15"/>
  <c r="BH617" i="15"/>
  <c r="BH621" i="15"/>
  <c r="BH622" i="15"/>
  <c r="BH623" i="15"/>
  <c r="BH625" i="15"/>
  <c r="BH626" i="15"/>
  <c r="BH627" i="15"/>
  <c r="BH629" i="15"/>
  <c r="BH630" i="15"/>
  <c r="BH631" i="15"/>
  <c r="BH633" i="15"/>
  <c r="BH634" i="15"/>
  <c r="BH635" i="15"/>
  <c r="BH637" i="15"/>
  <c r="BH638" i="15"/>
  <c r="BH639" i="15"/>
  <c r="BH641" i="15"/>
  <c r="BH645" i="15"/>
  <c r="BH646" i="15"/>
  <c r="BH647" i="15"/>
  <c r="BH649" i="15"/>
  <c r="BH650" i="15"/>
  <c r="BH651" i="15"/>
  <c r="BH653" i="15"/>
  <c r="BH654" i="15"/>
  <c r="BH655" i="15"/>
  <c r="BH657" i="15"/>
  <c r="BH658" i="15"/>
  <c r="BH659" i="15"/>
  <c r="BH661" i="15"/>
  <c r="BH662" i="15"/>
  <c r="BH663" i="15"/>
  <c r="BH665" i="15"/>
  <c r="BH669" i="15"/>
  <c r="BH670" i="15"/>
  <c r="BH671" i="15"/>
  <c r="BH673" i="15"/>
  <c r="BH674" i="15"/>
  <c r="BH675" i="15"/>
  <c r="BH677" i="15"/>
  <c r="BH678" i="15"/>
  <c r="BH679" i="15"/>
  <c r="BH681" i="15"/>
  <c r="BH682" i="15"/>
  <c r="BH683" i="15"/>
  <c r="BH685" i="15"/>
  <c r="BH686" i="15"/>
  <c r="BH687" i="15"/>
  <c r="BH689" i="15"/>
  <c r="BH693" i="15"/>
  <c r="BH694" i="15"/>
  <c r="BH695" i="15"/>
  <c r="BH697" i="15"/>
  <c r="BH698" i="15"/>
  <c r="BH699" i="15"/>
  <c r="BH701" i="15"/>
  <c r="BH702" i="15"/>
  <c r="BH703" i="15"/>
  <c r="BH705" i="15"/>
  <c r="BH706" i="15"/>
  <c r="BH707" i="15"/>
  <c r="BH709" i="15"/>
  <c r="BH710" i="15"/>
  <c r="BH711" i="15"/>
  <c r="BH713" i="15"/>
  <c r="BH717" i="15"/>
  <c r="BH718" i="15"/>
  <c r="BH719" i="15"/>
  <c r="BH721" i="15"/>
  <c r="BH722" i="15"/>
  <c r="BH723" i="15"/>
  <c r="BH725" i="15"/>
  <c r="BH726" i="15"/>
  <c r="BH727" i="15"/>
  <c r="BH729" i="15"/>
  <c r="BH730" i="15"/>
  <c r="BH731" i="15"/>
  <c r="BH733" i="15"/>
  <c r="BH734" i="15"/>
  <c r="BH735" i="15"/>
  <c r="BH737" i="15"/>
  <c r="BH801" i="15"/>
  <c r="BH825" i="15"/>
  <c r="BH849" i="15"/>
  <c r="BH853" i="15"/>
  <c r="BH854" i="15"/>
  <c r="BH855" i="15"/>
  <c r="BH856" i="15"/>
  <c r="BH857" i="15"/>
  <c r="BH858" i="15"/>
  <c r="BH860" i="15"/>
  <c r="BH861" i="15"/>
  <c r="BH885" i="15"/>
  <c r="BH912" i="15"/>
  <c r="BH919" i="15"/>
  <c r="BH920" i="15"/>
  <c r="BH921" i="15"/>
  <c r="BH923" i="15"/>
  <c r="BH924" i="15"/>
  <c r="BH925" i="15"/>
  <c r="BH927" i="15"/>
  <c r="BH928" i="15"/>
  <c r="BH929" i="15"/>
  <c r="BH931" i="15"/>
  <c r="BH932" i="15"/>
  <c r="BH933" i="15"/>
  <c r="BH935" i="15"/>
  <c r="BH936" i="15"/>
  <c r="BH937" i="15"/>
  <c r="BH939" i="15"/>
  <c r="BH943" i="15"/>
  <c r="BH944" i="15"/>
  <c r="BH945" i="15"/>
  <c r="BH947" i="15"/>
  <c r="BH948" i="15"/>
  <c r="BH949" i="15"/>
  <c r="BH951" i="15"/>
  <c r="BH952" i="15"/>
  <c r="BH953" i="15"/>
  <c r="BH955" i="15"/>
  <c r="BH956" i="15"/>
  <c r="BH957" i="15"/>
  <c r="BH959" i="15"/>
  <c r="BH960" i="15"/>
  <c r="BH961" i="15"/>
  <c r="BH963" i="15"/>
  <c r="BH987" i="15"/>
  <c r="BH991" i="15"/>
  <c r="BH992" i="15"/>
  <c r="BH993" i="15"/>
  <c r="BH995" i="15"/>
  <c r="BH996" i="15"/>
  <c r="BH997" i="15"/>
  <c r="BH999" i="15"/>
  <c r="BH1000" i="15"/>
  <c r="BH1001" i="15"/>
  <c r="BH1003" i="15"/>
  <c r="BH1004" i="15"/>
  <c r="BH1005" i="15"/>
  <c r="BH1007" i="15"/>
  <c r="BH1008" i="15"/>
  <c r="BH1009" i="15"/>
  <c r="BH1011" i="15"/>
  <c r="BH1035" i="15"/>
  <c r="BH1039" i="15"/>
  <c r="BH1040" i="15"/>
  <c r="BH1041" i="15"/>
  <c r="BH1043" i="15"/>
  <c r="BH1044" i="15"/>
  <c r="BH1045" i="15"/>
  <c r="BH1047" i="15"/>
  <c r="BH1048" i="15"/>
  <c r="BH1049" i="15"/>
  <c r="BH1051" i="15"/>
  <c r="BH1052" i="15"/>
  <c r="BH1053" i="15"/>
  <c r="BH1055" i="15"/>
  <c r="BH1056" i="15"/>
  <c r="BH1057" i="15"/>
  <c r="BH1059" i="15"/>
  <c r="BH1083" i="15"/>
  <c r="BH1087" i="15"/>
  <c r="BH1088" i="15"/>
  <c r="BH1089" i="15"/>
  <c r="BH1091" i="15"/>
  <c r="BH1092" i="15"/>
  <c r="BH1093" i="15"/>
  <c r="BH1095" i="15"/>
  <c r="BH1096" i="15"/>
  <c r="BH1097" i="15"/>
  <c r="BH1099" i="15"/>
  <c r="BH1100" i="15"/>
  <c r="BH1101" i="15"/>
  <c r="BH1103" i="15"/>
  <c r="BH1104" i="15"/>
  <c r="BH1105" i="15"/>
  <c r="BH1107" i="15"/>
  <c r="BH1131" i="15"/>
  <c r="BH1135" i="15"/>
  <c r="BH1136" i="15"/>
  <c r="BH1137" i="15"/>
  <c r="BH1139" i="15"/>
  <c r="BH1140" i="15"/>
  <c r="BH1141" i="15"/>
  <c r="BH1143" i="15"/>
  <c r="BH1144" i="15"/>
  <c r="BH1145" i="15"/>
  <c r="BH1147" i="15"/>
  <c r="BH1148" i="15"/>
  <c r="BH1149" i="15"/>
  <c r="BH1151" i="15"/>
  <c r="BH1152" i="15"/>
  <c r="BH1153" i="15"/>
  <c r="BH1155" i="15"/>
  <c r="BH1179" i="15"/>
  <c r="BH1183" i="15"/>
  <c r="BH1184" i="15"/>
  <c r="BH1185" i="15"/>
  <c r="BH1187" i="15"/>
  <c r="BH1188" i="15"/>
  <c r="BH1189" i="15"/>
  <c r="BH1191" i="15"/>
  <c r="BH1192" i="15"/>
  <c r="BH1193" i="15"/>
  <c r="BH1195" i="15"/>
  <c r="BH1196" i="15"/>
  <c r="BH1197" i="15"/>
  <c r="BH1199" i="15"/>
  <c r="BH1200" i="15"/>
  <c r="BH1201" i="15"/>
  <c r="BH1203" i="15"/>
  <c r="BH1227" i="15"/>
  <c r="BH1231" i="15"/>
  <c r="BH1232" i="15"/>
  <c r="BH1233" i="15"/>
  <c r="BH1234" i="15"/>
  <c r="BH1236" i="15"/>
  <c r="BH1237" i="15"/>
  <c r="BH1261" i="15"/>
  <c r="BH1285" i="15"/>
  <c r="BH1289" i="15"/>
  <c r="BH1290" i="15"/>
  <c r="BH1291" i="15"/>
  <c r="BH1293" i="15"/>
  <c r="BH1294" i="15"/>
  <c r="BH1295" i="15"/>
  <c r="BH1297" i="15"/>
  <c r="BH1298" i="15"/>
  <c r="BH1299" i="15"/>
  <c r="BH1301" i="15"/>
  <c r="BH1302" i="15"/>
  <c r="BH1303" i="15"/>
  <c r="BH1305" i="15"/>
  <c r="BH1306" i="15"/>
  <c r="BH1307" i="15"/>
  <c r="BH1309" i="15"/>
  <c r="BH1313" i="15"/>
  <c r="BH1314" i="15"/>
  <c r="BH1315" i="15"/>
  <c r="BH1317" i="15"/>
  <c r="BH1318" i="15"/>
  <c r="BH1319" i="15"/>
  <c r="BH1321" i="15"/>
  <c r="BH1322" i="15"/>
  <c r="BH1323" i="15"/>
  <c r="BH1325" i="15"/>
  <c r="BH1326" i="15"/>
  <c r="BH1327" i="15"/>
  <c r="BH1329" i="15"/>
  <c r="BH1330" i="15"/>
  <c r="BH1331" i="15"/>
  <c r="BH1333" i="15"/>
  <c r="BH1337" i="15"/>
  <c r="BH1338" i="15"/>
  <c r="BH1339" i="15"/>
  <c r="BH1341" i="15"/>
  <c r="BH1342" i="15"/>
  <c r="BH1343" i="15"/>
  <c r="BH1345" i="15"/>
  <c r="BH1346" i="15"/>
  <c r="BH1347" i="15"/>
  <c r="BH1349" i="15"/>
  <c r="BH1350" i="15"/>
  <c r="BH1351" i="15"/>
  <c r="BH1353" i="15"/>
  <c r="BH1354" i="15"/>
  <c r="BH1355" i="15"/>
  <c r="BH1357" i="15"/>
  <c r="BH1361" i="15"/>
  <c r="BH1362" i="15"/>
  <c r="BH1363" i="15"/>
  <c r="BH1365" i="15"/>
  <c r="BH1366" i="15"/>
  <c r="BH1367" i="15"/>
  <c r="BH1369" i="15"/>
  <c r="BH1370" i="15"/>
  <c r="BH1371" i="15"/>
  <c r="BH1373" i="15"/>
  <c r="BH1374" i="15"/>
  <c r="BH1375" i="15"/>
  <c r="BH1377" i="15"/>
  <c r="BH1378" i="15"/>
  <c r="BH1379" i="15"/>
  <c r="BH1381" i="15"/>
  <c r="BH1405" i="15"/>
  <c r="BH1431" i="15"/>
  <c r="BH1438" i="15"/>
  <c r="BH1439" i="15"/>
  <c r="BH1440" i="15"/>
  <c r="BH1442" i="15"/>
  <c r="BH1443" i="15"/>
  <c r="BH1444" i="15"/>
  <c r="BH1446" i="15"/>
  <c r="BH1447" i="15"/>
  <c r="BH1448" i="15"/>
  <c r="BH1450" i="15"/>
  <c r="BH1451" i="15"/>
  <c r="BH1452" i="15"/>
  <c r="BH1454" i="15"/>
  <c r="BH1455" i="15"/>
  <c r="BH1456" i="15"/>
  <c r="BH1458" i="15"/>
  <c r="BH1465" i="15"/>
  <c r="BH1466" i="15"/>
  <c r="BH1467" i="15"/>
  <c r="BH1469" i="15"/>
  <c r="BH1470" i="15"/>
  <c r="BH1471" i="15"/>
  <c r="BH1473" i="15"/>
  <c r="BH1474" i="15"/>
  <c r="BH1475" i="15"/>
  <c r="BH1477" i="15"/>
  <c r="BH1478" i="15"/>
  <c r="BH1479" i="15"/>
  <c r="BH1481" i="15"/>
  <c r="BH1482" i="15"/>
  <c r="BH1483" i="15"/>
  <c r="BH1485" i="15"/>
  <c r="BH1489" i="15"/>
  <c r="BH1490" i="15"/>
  <c r="BH1491" i="15"/>
  <c r="BH1493" i="15"/>
  <c r="BH1494" i="15"/>
  <c r="BH1495" i="15"/>
  <c r="BH1497" i="15"/>
  <c r="BH1498" i="15"/>
  <c r="BH1499" i="15"/>
  <c r="BH1501" i="15"/>
  <c r="BH1502" i="15"/>
  <c r="BH1503" i="15"/>
  <c r="BH1505" i="15"/>
  <c r="BH1506" i="15"/>
  <c r="BH1507" i="15"/>
  <c r="BH1509" i="15"/>
  <c r="BH1513" i="15"/>
  <c r="BH1514" i="15"/>
  <c r="BH1515" i="15"/>
  <c r="BH1517" i="15"/>
  <c r="BH1518" i="15"/>
  <c r="BH1519" i="15"/>
  <c r="BH1521" i="15"/>
  <c r="BH1522" i="15"/>
  <c r="BH1523" i="15"/>
  <c r="BH1525" i="15"/>
  <c r="BH1526" i="15"/>
  <c r="BH1527" i="15"/>
  <c r="BH1529" i="15"/>
  <c r="BH1530" i="15"/>
  <c r="BH1531" i="15"/>
  <c r="BH1533" i="15"/>
  <c r="BH1538" i="15"/>
  <c r="BH1539" i="15"/>
  <c r="BH1540" i="15"/>
  <c r="BH1541" i="15"/>
  <c r="BH1542" i="15"/>
  <c r="BH1544" i="15"/>
  <c r="BH1545" i="15"/>
  <c r="BH1546" i="15"/>
  <c r="BH1547" i="15"/>
  <c r="BH1551" i="15"/>
  <c r="BH1552" i="15"/>
  <c r="BH1553" i="15"/>
  <c r="BH1554" i="15"/>
  <c r="BI135" i="15"/>
  <c r="BI183" i="15"/>
  <c r="BI260" i="15"/>
  <c r="BI261" i="15"/>
  <c r="BI262" i="15"/>
  <c r="BI264" i="15"/>
  <c r="BI265" i="15"/>
  <c r="BI266" i="15"/>
  <c r="BI268" i="15"/>
  <c r="BI269" i="15"/>
  <c r="BI270" i="15"/>
  <c r="BI272" i="15"/>
  <c r="BI273" i="15"/>
  <c r="BI274" i="15"/>
  <c r="BI276" i="15"/>
  <c r="BI277" i="15"/>
  <c r="BI278" i="15"/>
  <c r="BI280" i="15"/>
  <c r="BI284" i="15"/>
  <c r="BI285" i="15"/>
  <c r="BI286" i="15"/>
  <c r="BI288" i="15"/>
  <c r="BI289" i="15"/>
  <c r="BI290" i="15"/>
  <c r="BI292" i="15"/>
  <c r="BI293" i="15"/>
  <c r="BI294" i="15"/>
  <c r="BI296" i="15"/>
  <c r="BI297" i="15"/>
  <c r="BI298" i="15"/>
  <c r="BI300" i="15"/>
  <c r="BI301" i="15"/>
  <c r="BI302" i="15"/>
  <c r="BI304" i="15"/>
  <c r="BI10" i="15"/>
  <c r="BI14" i="15"/>
  <c r="BI15" i="15"/>
  <c r="BI39" i="15"/>
  <c r="BI43" i="15"/>
  <c r="BI44" i="15"/>
  <c r="BI45" i="15"/>
  <c r="BI47" i="15"/>
  <c r="BI48" i="15"/>
  <c r="BI49" i="15"/>
  <c r="BI51" i="15"/>
  <c r="BI52" i="15"/>
  <c r="BI53" i="15"/>
  <c r="BI55" i="15"/>
  <c r="BI56" i="15"/>
  <c r="BI57" i="15"/>
  <c r="BI59" i="15"/>
  <c r="BI60" i="15"/>
  <c r="BI61" i="15"/>
  <c r="BI63" i="15"/>
  <c r="BI87" i="15"/>
  <c r="BI111" i="15"/>
  <c r="BI159" i="15"/>
  <c r="BI187" i="15"/>
  <c r="BI188" i="15"/>
  <c r="BI189" i="15"/>
  <c r="BI191" i="15"/>
  <c r="BI192" i="15"/>
  <c r="BI193" i="15"/>
  <c r="BI195" i="15"/>
  <c r="BI196" i="15"/>
  <c r="BI197" i="15"/>
  <c r="BI199" i="15"/>
  <c r="BI200" i="15"/>
  <c r="BI201" i="15"/>
  <c r="BI203" i="15"/>
  <c r="BI204" i="15"/>
  <c r="BI205" i="15"/>
  <c r="BI207" i="15"/>
  <c r="BI211" i="15"/>
  <c r="BI212" i="15"/>
  <c r="BI213" i="15"/>
  <c r="BI215" i="15"/>
  <c r="BI216" i="15"/>
  <c r="BI217" i="15"/>
  <c r="BI219" i="15"/>
  <c r="BI220" i="15"/>
  <c r="BI221" i="15"/>
  <c r="BI223" i="15"/>
  <c r="BI224" i="15"/>
  <c r="BI225" i="15"/>
  <c r="BI227" i="15"/>
  <c r="BI228" i="15"/>
  <c r="BI229" i="15"/>
  <c r="BI231" i="15"/>
  <c r="BI255" i="15"/>
  <c r="BI308" i="15"/>
  <c r="BI309" i="15"/>
  <c r="BI310" i="15"/>
  <c r="BI312" i="15"/>
  <c r="BI313" i="15"/>
  <c r="BI314" i="15"/>
  <c r="BI316" i="15"/>
  <c r="BI317" i="15"/>
  <c r="BI318" i="15"/>
  <c r="BI320" i="15"/>
  <c r="BI321" i="15"/>
  <c r="BI322" i="15"/>
  <c r="BI324" i="15"/>
  <c r="BI325" i="15"/>
  <c r="BI326" i="15"/>
  <c r="BI328" i="15"/>
  <c r="BI332" i="15"/>
  <c r="BI333" i="15"/>
  <c r="BI334" i="15"/>
  <c r="BI336" i="15"/>
  <c r="BI337" i="15"/>
  <c r="BI338" i="15"/>
  <c r="BI340" i="15"/>
  <c r="BI341" i="15"/>
  <c r="BI342" i="15"/>
  <c r="BI344" i="15"/>
  <c r="BI345" i="15"/>
  <c r="BI346" i="15"/>
  <c r="BI348" i="15"/>
  <c r="BI349" i="15"/>
  <c r="BI350" i="15"/>
  <c r="BI352" i="15"/>
  <c r="BI376" i="15"/>
  <c r="BI380" i="15"/>
  <c r="BI381" i="15"/>
  <c r="BI382" i="15"/>
  <c r="BI384" i="15"/>
  <c r="BI385" i="15"/>
  <c r="BI386" i="15"/>
  <c r="BI388" i="15"/>
  <c r="BI389" i="15"/>
  <c r="BI390" i="15"/>
  <c r="BI392" i="15"/>
  <c r="BI393" i="15"/>
  <c r="BI394" i="15"/>
  <c r="BI396" i="15"/>
  <c r="BI397" i="15"/>
  <c r="BI398" i="15"/>
  <c r="BI400" i="15"/>
  <c r="BI424" i="15"/>
  <c r="BI428" i="15"/>
  <c r="BI429" i="15"/>
  <c r="BI430" i="15"/>
  <c r="BI432" i="15"/>
  <c r="BI433" i="15"/>
  <c r="BI434" i="15"/>
  <c r="BI436" i="15"/>
  <c r="BI437" i="15"/>
  <c r="BI438" i="15"/>
  <c r="BI440" i="15"/>
  <c r="BI441" i="15"/>
  <c r="BI442" i="15"/>
  <c r="BI444" i="15"/>
  <c r="BI445" i="15"/>
  <c r="BI446" i="15"/>
  <c r="BI448" i="15"/>
  <c r="BI472" i="15"/>
  <c r="BI476" i="15"/>
  <c r="BI477" i="15"/>
  <c r="BI478" i="15"/>
  <c r="BI480" i="15"/>
  <c r="BI481" i="15"/>
  <c r="BI482" i="15"/>
  <c r="BI484" i="15"/>
  <c r="BI485" i="15"/>
  <c r="BI486" i="15"/>
  <c r="BI488" i="15"/>
  <c r="BI489" i="15"/>
  <c r="BI490" i="15"/>
  <c r="BI492" i="15"/>
  <c r="BI493" i="15"/>
  <c r="BI494" i="15"/>
  <c r="BI496" i="15"/>
  <c r="BI520" i="15"/>
  <c r="BI524" i="15"/>
  <c r="BI525" i="15"/>
  <c r="BI526" i="15"/>
  <c r="BI528" i="15"/>
  <c r="BI529" i="15"/>
  <c r="BI530" i="15"/>
  <c r="BI532" i="15"/>
  <c r="BI533" i="15"/>
  <c r="BI534" i="15"/>
  <c r="BI536" i="15"/>
  <c r="BI537" i="15"/>
  <c r="BI538" i="15"/>
  <c r="BI540" i="15"/>
  <c r="BI541" i="15"/>
  <c r="BI542" i="15"/>
  <c r="BI544" i="15"/>
  <c r="BI568" i="15"/>
  <c r="BI573" i="15"/>
  <c r="BI574" i="15"/>
  <c r="BI575" i="15"/>
  <c r="BI577" i="15"/>
  <c r="BI578" i="15"/>
  <c r="BI579" i="15"/>
  <c r="BI581" i="15"/>
  <c r="BI582" i="15"/>
  <c r="BI583" i="15"/>
  <c r="BI585" i="15"/>
  <c r="BI586" i="15"/>
  <c r="BI587" i="15"/>
  <c r="BI589" i="15"/>
  <c r="BI590" i="15"/>
  <c r="BI591" i="15"/>
  <c r="BI593" i="15"/>
  <c r="BI597" i="15"/>
  <c r="BI598" i="15"/>
  <c r="BI599" i="15"/>
  <c r="BI601" i="15"/>
  <c r="BI602" i="15"/>
  <c r="BI603" i="15"/>
  <c r="BI605" i="15"/>
  <c r="BI606" i="15"/>
  <c r="BI607" i="15"/>
  <c r="BI609" i="15"/>
  <c r="BI610" i="15"/>
  <c r="BI611" i="15"/>
  <c r="BI613" i="15"/>
  <c r="BI614" i="15"/>
  <c r="BI615" i="15"/>
  <c r="BI617" i="15"/>
  <c r="BI621" i="15"/>
  <c r="BI622" i="15"/>
  <c r="BI623" i="15"/>
  <c r="BI625" i="15"/>
  <c r="BI626" i="15"/>
  <c r="BI627" i="15"/>
  <c r="BI629" i="15"/>
  <c r="BI630" i="15"/>
  <c r="BI631" i="15"/>
  <c r="BI633" i="15"/>
  <c r="BI634" i="15"/>
  <c r="BI635" i="15"/>
  <c r="BI637" i="15"/>
  <c r="BI638" i="15"/>
  <c r="BI639" i="15"/>
  <c r="BI641" i="15"/>
  <c r="BI645" i="15"/>
  <c r="BI646" i="15"/>
  <c r="BI647" i="15"/>
  <c r="BI649" i="15"/>
  <c r="BI650" i="15"/>
  <c r="BI651" i="15"/>
  <c r="BI653" i="15"/>
  <c r="BI654" i="15"/>
  <c r="BI655" i="15"/>
  <c r="BI657" i="15"/>
  <c r="BI658" i="15"/>
  <c r="BI659" i="15"/>
  <c r="BI661" i="15"/>
  <c r="BI662" i="15"/>
  <c r="BI663" i="15"/>
  <c r="BI665" i="15"/>
  <c r="BI669" i="15"/>
  <c r="BI670" i="15"/>
  <c r="BI671" i="15"/>
  <c r="BI673" i="15"/>
  <c r="BI674" i="15"/>
  <c r="BI675" i="15"/>
  <c r="BI677" i="15"/>
  <c r="BI678" i="15"/>
  <c r="BI679" i="15"/>
  <c r="BI681" i="15"/>
  <c r="BI682" i="15"/>
  <c r="BI683" i="15"/>
  <c r="BI685" i="15"/>
  <c r="BI686" i="15"/>
  <c r="BI687" i="15"/>
  <c r="BI689" i="15"/>
  <c r="BI693" i="15"/>
  <c r="BI694" i="15"/>
  <c r="BI695" i="15"/>
  <c r="BI697" i="15"/>
  <c r="BI698" i="15"/>
  <c r="BI699" i="15"/>
  <c r="BI701" i="15"/>
  <c r="BI702" i="15"/>
  <c r="BI703" i="15"/>
  <c r="BI705" i="15"/>
  <c r="BI706" i="15"/>
  <c r="BI707" i="15"/>
  <c r="BI709" i="15"/>
  <c r="BI710" i="15"/>
  <c r="BI711" i="15"/>
  <c r="BI713" i="15"/>
  <c r="BI717" i="15"/>
  <c r="BI718" i="15"/>
  <c r="BI719" i="15"/>
  <c r="BI721" i="15"/>
  <c r="BI722" i="15"/>
  <c r="BI723" i="15"/>
  <c r="BI725" i="15"/>
  <c r="BI726" i="15"/>
  <c r="BI727" i="15"/>
  <c r="BI729" i="15"/>
  <c r="BI730" i="15"/>
  <c r="BI731" i="15"/>
  <c r="BI733" i="15"/>
  <c r="BI734" i="15"/>
  <c r="BI735" i="15"/>
  <c r="BI737" i="15"/>
  <c r="BI801" i="15"/>
  <c r="BI825" i="15"/>
  <c r="BI849" i="15"/>
  <c r="BI853" i="15"/>
  <c r="BI854" i="15"/>
  <c r="BI855" i="15"/>
  <c r="BI856" i="15"/>
  <c r="BI857" i="15"/>
  <c r="BI858" i="15"/>
  <c r="BI860" i="15"/>
  <c r="BI861" i="15"/>
  <c r="BI885" i="15"/>
  <c r="BI912" i="15"/>
  <c r="BI919" i="15"/>
  <c r="BI920" i="15"/>
  <c r="BI921" i="15"/>
  <c r="BI923" i="15"/>
  <c r="BI924" i="15"/>
  <c r="BI925" i="15"/>
  <c r="BI927" i="15"/>
  <c r="BI928" i="15"/>
  <c r="BI929" i="15"/>
  <c r="BI931" i="15"/>
  <c r="BI932" i="15"/>
  <c r="BI933" i="15"/>
  <c r="BI935" i="15"/>
  <c r="BI936" i="15"/>
  <c r="BI937" i="15"/>
  <c r="BI939" i="15"/>
  <c r="BI943" i="15"/>
  <c r="BI944" i="15"/>
  <c r="BI945" i="15"/>
  <c r="BI947" i="15"/>
  <c r="BI948" i="15"/>
  <c r="BI949" i="15"/>
  <c r="BI951" i="15"/>
  <c r="BI952" i="15"/>
  <c r="BI953" i="15"/>
  <c r="BI955" i="15"/>
  <c r="BI956" i="15"/>
  <c r="BI957" i="15"/>
  <c r="BI959" i="15"/>
  <c r="BI960" i="15"/>
  <c r="BI961" i="15"/>
  <c r="BI963" i="15"/>
  <c r="BI987" i="15"/>
  <c r="BI991" i="15"/>
  <c r="BI992" i="15"/>
  <c r="BI993" i="15"/>
  <c r="BI995" i="15"/>
  <c r="BI996" i="15"/>
  <c r="BI997" i="15"/>
  <c r="BI999" i="15"/>
  <c r="BI1000" i="15"/>
  <c r="BI1001" i="15"/>
  <c r="BI1003" i="15"/>
  <c r="BI1004" i="15"/>
  <c r="BI1005" i="15"/>
  <c r="BI1007" i="15"/>
  <c r="BI1008" i="15"/>
  <c r="BI1009" i="15"/>
  <c r="BI1011" i="15"/>
  <c r="BI1035" i="15"/>
  <c r="BI1039" i="15"/>
  <c r="BI1040" i="15"/>
  <c r="BI1041" i="15"/>
  <c r="BI1043" i="15"/>
  <c r="BI1044" i="15"/>
  <c r="BI1045" i="15"/>
  <c r="BI1047" i="15"/>
  <c r="BI1048" i="15"/>
  <c r="BI1049" i="15"/>
  <c r="BI1051" i="15"/>
  <c r="BI1052" i="15"/>
  <c r="BI1053" i="15"/>
  <c r="BI1055" i="15"/>
  <c r="BI1056" i="15"/>
  <c r="BI1057" i="15"/>
  <c r="BI1059" i="15"/>
  <c r="BI1083" i="15"/>
  <c r="BI1087" i="15"/>
  <c r="BI1088" i="15"/>
  <c r="BI1089" i="15"/>
  <c r="BI1091" i="15"/>
  <c r="BI1092" i="15"/>
  <c r="BI1093" i="15"/>
  <c r="BI1095" i="15"/>
  <c r="BI1096" i="15"/>
  <c r="BI1097" i="15"/>
  <c r="BI1099" i="15"/>
  <c r="BI1100" i="15"/>
  <c r="BI1101" i="15"/>
  <c r="BI1103" i="15"/>
  <c r="BI1104" i="15"/>
  <c r="BI1105" i="15"/>
  <c r="BI1107" i="15"/>
  <c r="BI1131" i="15"/>
  <c r="BI1135" i="15"/>
  <c r="BI1136" i="15"/>
  <c r="BI1137" i="15"/>
  <c r="BI1139" i="15"/>
  <c r="BI1140" i="15"/>
  <c r="BI1141" i="15"/>
  <c r="BI1143" i="15"/>
  <c r="BI1144" i="15"/>
  <c r="BI1145" i="15"/>
  <c r="BI1147" i="15"/>
  <c r="BI1148" i="15"/>
  <c r="BI1149" i="15"/>
  <c r="BI1151" i="15"/>
  <c r="BI1152" i="15"/>
  <c r="BI1153" i="15"/>
  <c r="BI1155" i="15"/>
  <c r="BI1179" i="15"/>
  <c r="BI1183" i="15"/>
  <c r="BI1184" i="15"/>
  <c r="BI1185" i="15"/>
  <c r="BI1187" i="15"/>
  <c r="BI1188" i="15"/>
  <c r="BI1189" i="15"/>
  <c r="BI1191" i="15"/>
  <c r="BI1192" i="15"/>
  <c r="BI1193" i="15"/>
  <c r="BI1195" i="15"/>
  <c r="BI1196" i="15"/>
  <c r="BI1197" i="15"/>
  <c r="BI1199" i="15"/>
  <c r="BI1200" i="15"/>
  <c r="BI1201" i="15"/>
  <c r="BI1203" i="15"/>
  <c r="BI1227" i="15"/>
  <c r="BI1231" i="15"/>
  <c r="BI1232" i="15"/>
  <c r="BI1233" i="15"/>
  <c r="BI1234" i="15"/>
  <c r="BI1236" i="15"/>
  <c r="BI1237" i="15"/>
  <c r="BI1261" i="15"/>
  <c r="BI1285" i="15"/>
  <c r="BI1289" i="15"/>
  <c r="BI1290" i="15"/>
  <c r="BI1291" i="15"/>
  <c r="BI1293" i="15"/>
  <c r="BI1294" i="15"/>
  <c r="BI1295" i="15"/>
  <c r="BI1297" i="15"/>
  <c r="BI1298" i="15"/>
  <c r="BI1299" i="15"/>
  <c r="BI1301" i="15"/>
  <c r="BI1302" i="15"/>
  <c r="BI1303" i="15"/>
  <c r="BI1305" i="15"/>
  <c r="BI1306" i="15"/>
  <c r="BI1307" i="15"/>
  <c r="BI1309" i="15"/>
  <c r="BI1313" i="15"/>
  <c r="BI1314" i="15"/>
  <c r="BI1315" i="15"/>
  <c r="BI1317" i="15"/>
  <c r="BI1318" i="15"/>
  <c r="BI1319" i="15"/>
  <c r="BI1321" i="15"/>
  <c r="BI1322" i="15"/>
  <c r="BI1323" i="15"/>
  <c r="BI1325" i="15"/>
  <c r="BI1326" i="15"/>
  <c r="BI1327" i="15"/>
  <c r="BI1329" i="15"/>
  <c r="BI1330" i="15"/>
  <c r="BI1331" i="15"/>
  <c r="BI1333" i="15"/>
  <c r="BI1337" i="15"/>
  <c r="BI1338" i="15"/>
  <c r="BI1339" i="15"/>
  <c r="BI1341" i="15"/>
  <c r="BI1342" i="15"/>
  <c r="BI1343" i="15"/>
  <c r="BI1345" i="15"/>
  <c r="BI1346" i="15"/>
  <c r="BI1347" i="15"/>
  <c r="BI1349" i="15"/>
  <c r="BI1350" i="15"/>
  <c r="BI1351" i="15"/>
  <c r="BI1353" i="15"/>
  <c r="BI1354" i="15"/>
  <c r="BI1355" i="15"/>
  <c r="BI1357" i="15"/>
  <c r="BI1361" i="15"/>
  <c r="BI1362" i="15"/>
  <c r="BI1363" i="15"/>
  <c r="BI1365" i="15"/>
  <c r="BI1366" i="15"/>
  <c r="BI1367" i="15"/>
  <c r="BI1369" i="15"/>
  <c r="BI1370" i="15"/>
  <c r="BI1371" i="15"/>
  <c r="BI1373" i="15"/>
  <c r="BI1374" i="15"/>
  <c r="BI1375" i="15"/>
  <c r="BI1377" i="15"/>
  <c r="BI1378" i="15"/>
  <c r="BI1379" i="15"/>
  <c r="BI1381" i="15"/>
  <c r="BI1405" i="15"/>
  <c r="BI1431" i="15"/>
  <c r="BI1438" i="15"/>
  <c r="BI1439" i="15"/>
  <c r="BI1440" i="15"/>
  <c r="BI1442" i="15"/>
  <c r="BI1443" i="15"/>
  <c r="BI1444" i="15"/>
  <c r="BI1446" i="15"/>
  <c r="BI1447" i="15"/>
  <c r="BI1448" i="15"/>
  <c r="BI1450" i="15"/>
  <c r="BI1451" i="15"/>
  <c r="BI1452" i="15"/>
  <c r="BI1454" i="15"/>
  <c r="BI1455" i="15"/>
  <c r="BI1456" i="15"/>
  <c r="BI1458" i="15"/>
  <c r="BI1465" i="15"/>
  <c r="BI1466" i="15"/>
  <c r="BI1467" i="15"/>
  <c r="BI1469" i="15"/>
  <c r="BI1470" i="15"/>
  <c r="BI1471" i="15"/>
  <c r="BI1473" i="15"/>
  <c r="BI1474" i="15"/>
  <c r="BI1475" i="15"/>
  <c r="BI1477" i="15"/>
  <c r="BI1478" i="15"/>
  <c r="BI1479" i="15"/>
  <c r="BI1481" i="15"/>
  <c r="BI1482" i="15"/>
  <c r="BI1483" i="15"/>
  <c r="BI1485" i="15"/>
  <c r="BI1489" i="15"/>
  <c r="BI1490" i="15"/>
  <c r="BI1491" i="15"/>
  <c r="BI1493" i="15"/>
  <c r="BI1494" i="15"/>
  <c r="BI1495" i="15"/>
  <c r="BI1497" i="15"/>
  <c r="BI1498" i="15"/>
  <c r="BI1499" i="15"/>
  <c r="BI1501" i="15"/>
  <c r="BI1502" i="15"/>
  <c r="BI1503" i="15"/>
  <c r="BI1505" i="15"/>
  <c r="BI1506" i="15"/>
  <c r="BI1507" i="15"/>
  <c r="BI1509" i="15"/>
  <c r="BI1513" i="15"/>
  <c r="BI1514" i="15"/>
  <c r="BI1515" i="15"/>
  <c r="BI1517" i="15"/>
  <c r="BI1518" i="15"/>
  <c r="BI1519" i="15"/>
  <c r="BI1521" i="15"/>
  <c r="BI1522" i="15"/>
  <c r="BI1523" i="15"/>
  <c r="BI1525" i="15"/>
  <c r="BI1526" i="15"/>
  <c r="BI1527" i="15"/>
  <c r="BI1529" i="15"/>
  <c r="BI1530" i="15"/>
  <c r="BI1531" i="15"/>
  <c r="BI1533" i="15"/>
  <c r="BI1538" i="15"/>
  <c r="BI1539" i="15"/>
  <c r="BI1540" i="15"/>
  <c r="BI1541" i="15"/>
  <c r="BI1542" i="15"/>
  <c r="BI1544" i="15"/>
  <c r="BI1545" i="15"/>
  <c r="BI1546" i="15"/>
  <c r="BI1547" i="15"/>
  <c r="BI1551" i="15"/>
  <c r="BI1552" i="15"/>
  <c r="BI1553" i="15"/>
  <c r="BI1554" i="15"/>
  <c r="BJ135" i="15"/>
  <c r="BJ183" i="15"/>
  <c r="BJ260" i="15"/>
  <c r="BJ261" i="15"/>
  <c r="BJ262" i="15"/>
  <c r="BJ264" i="15"/>
  <c r="BJ265" i="15"/>
  <c r="BJ266" i="15"/>
  <c r="BJ268" i="15"/>
  <c r="BJ269" i="15"/>
  <c r="BJ270" i="15"/>
  <c r="BJ272" i="15"/>
  <c r="BJ273" i="15"/>
  <c r="BJ274" i="15"/>
  <c r="BJ276" i="15"/>
  <c r="BJ277" i="15"/>
  <c r="BJ278" i="15"/>
  <c r="BJ280" i="15"/>
  <c r="BJ284" i="15"/>
  <c r="BJ285" i="15"/>
  <c r="BJ286" i="15"/>
  <c r="BJ288" i="15"/>
  <c r="BJ289" i="15"/>
  <c r="BJ290" i="15"/>
  <c r="BJ292" i="15"/>
  <c r="BJ293" i="15"/>
  <c r="BJ294" i="15"/>
  <c r="BJ296" i="15"/>
  <c r="BJ297" i="15"/>
  <c r="BJ298" i="15"/>
  <c r="BJ300" i="15"/>
  <c r="BJ301" i="15"/>
  <c r="BJ302" i="15"/>
  <c r="BJ304" i="15"/>
  <c r="BJ10" i="15"/>
  <c r="BJ14" i="15"/>
  <c r="BJ15" i="15"/>
  <c r="BJ39" i="15"/>
  <c r="BJ43" i="15"/>
  <c r="BJ44" i="15"/>
  <c r="BJ45" i="15"/>
  <c r="BJ47" i="15"/>
  <c r="BJ48" i="15"/>
  <c r="BJ49" i="15"/>
  <c r="BJ51" i="15"/>
  <c r="BJ52" i="15"/>
  <c r="BJ53" i="15"/>
  <c r="BJ55" i="15"/>
  <c r="BJ56" i="15"/>
  <c r="BJ57" i="15"/>
  <c r="BJ59" i="15"/>
  <c r="BJ60" i="15"/>
  <c r="BJ61" i="15"/>
  <c r="BJ63" i="15"/>
  <c r="BJ87" i="15"/>
  <c r="BJ111" i="15"/>
  <c r="BJ159" i="15"/>
  <c r="BJ187" i="15"/>
  <c r="BJ188" i="15"/>
  <c r="BJ189" i="15"/>
  <c r="BJ191" i="15"/>
  <c r="BJ192" i="15"/>
  <c r="BJ193" i="15"/>
  <c r="BJ195" i="15"/>
  <c r="BJ196" i="15"/>
  <c r="BJ197" i="15"/>
  <c r="BJ199" i="15"/>
  <c r="BJ200" i="15"/>
  <c r="BJ201" i="15"/>
  <c r="BJ203" i="15"/>
  <c r="BJ204" i="15"/>
  <c r="BJ205" i="15"/>
  <c r="BJ207" i="15"/>
  <c r="BJ211" i="15"/>
  <c r="BJ212" i="15"/>
  <c r="BJ213" i="15"/>
  <c r="BJ215" i="15"/>
  <c r="BJ216" i="15"/>
  <c r="BJ217" i="15"/>
  <c r="BJ219" i="15"/>
  <c r="BJ220" i="15"/>
  <c r="BJ221" i="15"/>
  <c r="BJ223" i="15"/>
  <c r="BJ224" i="15"/>
  <c r="BJ225" i="15"/>
  <c r="BJ227" i="15"/>
  <c r="BJ228" i="15"/>
  <c r="BJ229" i="15"/>
  <c r="BJ231" i="15"/>
  <c r="BJ255" i="15"/>
  <c r="BJ308" i="15"/>
  <c r="BJ309" i="15"/>
  <c r="BJ310" i="15"/>
  <c r="BJ312" i="15"/>
  <c r="BJ313" i="15"/>
  <c r="BJ314" i="15"/>
  <c r="BJ316" i="15"/>
  <c r="BJ317" i="15"/>
  <c r="BJ318" i="15"/>
  <c r="BJ320" i="15"/>
  <c r="BJ321" i="15"/>
  <c r="BJ322" i="15"/>
  <c r="BJ324" i="15"/>
  <c r="BJ325" i="15"/>
  <c r="BJ326" i="15"/>
  <c r="BJ328" i="15"/>
  <c r="BJ332" i="15"/>
  <c r="BJ333" i="15"/>
  <c r="BJ334" i="15"/>
  <c r="BJ336" i="15"/>
  <c r="BJ337" i="15"/>
  <c r="BJ338" i="15"/>
  <c r="BJ340" i="15"/>
  <c r="BJ341" i="15"/>
  <c r="BJ342" i="15"/>
  <c r="BJ344" i="15"/>
  <c r="BJ345" i="15"/>
  <c r="BJ346" i="15"/>
  <c r="BJ348" i="15"/>
  <c r="BJ349" i="15"/>
  <c r="BJ350" i="15"/>
  <c r="BJ352" i="15"/>
  <c r="BJ376" i="15"/>
  <c r="BJ380" i="15"/>
  <c r="BJ381" i="15"/>
  <c r="BJ382" i="15"/>
  <c r="BJ384" i="15"/>
  <c r="BJ385" i="15"/>
  <c r="BJ386" i="15"/>
  <c r="BJ388" i="15"/>
  <c r="BJ389" i="15"/>
  <c r="BJ390" i="15"/>
  <c r="BJ392" i="15"/>
  <c r="BJ393" i="15"/>
  <c r="BJ394" i="15"/>
  <c r="BJ396" i="15"/>
  <c r="BJ397" i="15"/>
  <c r="BJ398" i="15"/>
  <c r="BJ400" i="15"/>
  <c r="BJ424" i="15"/>
  <c r="BJ428" i="15"/>
  <c r="BJ429" i="15"/>
  <c r="BJ430" i="15"/>
  <c r="BJ432" i="15"/>
  <c r="BJ433" i="15"/>
  <c r="BJ434" i="15"/>
  <c r="BJ436" i="15"/>
  <c r="BJ437" i="15"/>
  <c r="BJ438" i="15"/>
  <c r="BJ440" i="15"/>
  <c r="BJ441" i="15"/>
  <c r="BJ442" i="15"/>
  <c r="BJ444" i="15"/>
  <c r="BJ445" i="15"/>
  <c r="BJ446" i="15"/>
  <c r="BJ448" i="15"/>
  <c r="BJ472" i="15"/>
  <c r="BJ476" i="15"/>
  <c r="BJ477" i="15"/>
  <c r="BJ478" i="15"/>
  <c r="BJ480" i="15"/>
  <c r="BJ481" i="15"/>
  <c r="BJ482" i="15"/>
  <c r="BJ484" i="15"/>
  <c r="BJ485" i="15"/>
  <c r="BJ486" i="15"/>
  <c r="BJ488" i="15"/>
  <c r="BJ489" i="15"/>
  <c r="BJ490" i="15"/>
  <c r="BJ492" i="15"/>
  <c r="BJ493" i="15"/>
  <c r="BJ494" i="15"/>
  <c r="BJ496" i="15"/>
  <c r="BJ520" i="15"/>
  <c r="BJ524" i="15"/>
  <c r="BJ525" i="15"/>
  <c r="BJ526" i="15"/>
  <c r="BJ528" i="15"/>
  <c r="BJ529" i="15"/>
  <c r="BJ530" i="15"/>
  <c r="BJ532" i="15"/>
  <c r="BJ533" i="15"/>
  <c r="BJ534" i="15"/>
  <c r="BJ536" i="15"/>
  <c r="BJ537" i="15"/>
  <c r="BJ538" i="15"/>
  <c r="BJ540" i="15"/>
  <c r="BJ541" i="15"/>
  <c r="BJ542" i="15"/>
  <c r="BJ544" i="15"/>
  <c r="BJ568" i="15"/>
  <c r="BJ573" i="15"/>
  <c r="BJ574" i="15"/>
  <c r="BJ575" i="15"/>
  <c r="BJ577" i="15"/>
  <c r="BJ578" i="15"/>
  <c r="BJ579" i="15"/>
  <c r="BJ581" i="15"/>
  <c r="BJ582" i="15"/>
  <c r="BJ583" i="15"/>
  <c r="BJ585" i="15"/>
  <c r="BJ586" i="15"/>
  <c r="BJ587" i="15"/>
  <c r="BJ589" i="15"/>
  <c r="BJ590" i="15"/>
  <c r="BJ591" i="15"/>
  <c r="BJ593" i="15"/>
  <c r="BJ597" i="15"/>
  <c r="BJ598" i="15"/>
  <c r="BJ599" i="15"/>
  <c r="BJ601" i="15"/>
  <c r="BJ602" i="15"/>
  <c r="BJ603" i="15"/>
  <c r="BJ605" i="15"/>
  <c r="BJ606" i="15"/>
  <c r="BJ607" i="15"/>
  <c r="BJ609" i="15"/>
  <c r="BJ610" i="15"/>
  <c r="BJ611" i="15"/>
  <c r="BJ613" i="15"/>
  <c r="BJ614" i="15"/>
  <c r="BJ615" i="15"/>
  <c r="BJ617" i="15"/>
  <c r="BJ621" i="15"/>
  <c r="BJ622" i="15"/>
  <c r="BJ623" i="15"/>
  <c r="BJ625" i="15"/>
  <c r="BJ626" i="15"/>
  <c r="BJ627" i="15"/>
  <c r="BJ629" i="15"/>
  <c r="BJ630" i="15"/>
  <c r="BJ631" i="15"/>
  <c r="BJ633" i="15"/>
  <c r="BJ634" i="15"/>
  <c r="BJ635" i="15"/>
  <c r="BJ637" i="15"/>
  <c r="BJ638" i="15"/>
  <c r="BJ639" i="15"/>
  <c r="BJ641" i="15"/>
  <c r="BJ645" i="15"/>
  <c r="BJ646" i="15"/>
  <c r="BJ647" i="15"/>
  <c r="BJ649" i="15"/>
  <c r="BJ650" i="15"/>
  <c r="BJ651" i="15"/>
  <c r="BJ653" i="15"/>
  <c r="BJ654" i="15"/>
  <c r="BJ655" i="15"/>
  <c r="BJ657" i="15"/>
  <c r="BJ658" i="15"/>
  <c r="BJ659" i="15"/>
  <c r="BJ661" i="15"/>
  <c r="BJ662" i="15"/>
  <c r="BJ663" i="15"/>
  <c r="BJ665" i="15"/>
  <c r="BJ669" i="15"/>
  <c r="BJ670" i="15"/>
  <c r="BJ671" i="15"/>
  <c r="BJ673" i="15"/>
  <c r="BJ674" i="15"/>
  <c r="BJ675" i="15"/>
  <c r="BJ677" i="15"/>
  <c r="BJ678" i="15"/>
  <c r="BJ679" i="15"/>
  <c r="BJ681" i="15"/>
  <c r="BJ682" i="15"/>
  <c r="BJ683" i="15"/>
  <c r="BJ685" i="15"/>
  <c r="BJ686" i="15"/>
  <c r="BJ687" i="15"/>
  <c r="BJ689" i="15"/>
  <c r="BJ693" i="15"/>
  <c r="BJ694" i="15"/>
  <c r="BJ695" i="15"/>
  <c r="BJ697" i="15"/>
  <c r="BJ698" i="15"/>
  <c r="BJ699" i="15"/>
  <c r="BJ701" i="15"/>
  <c r="BJ702" i="15"/>
  <c r="BJ703" i="15"/>
  <c r="BJ705" i="15"/>
  <c r="BJ706" i="15"/>
  <c r="BJ707" i="15"/>
  <c r="BJ709" i="15"/>
  <c r="BJ710" i="15"/>
  <c r="BJ711" i="15"/>
  <c r="BJ713" i="15"/>
  <c r="BJ717" i="15"/>
  <c r="BJ718" i="15"/>
  <c r="BJ719" i="15"/>
  <c r="BJ721" i="15"/>
  <c r="BJ722" i="15"/>
  <c r="BJ723" i="15"/>
  <c r="BJ725" i="15"/>
  <c r="BJ726" i="15"/>
  <c r="BJ727" i="15"/>
  <c r="BJ729" i="15"/>
  <c r="BJ730" i="15"/>
  <c r="BJ731" i="15"/>
  <c r="BJ733" i="15"/>
  <c r="BJ734" i="15"/>
  <c r="BJ735" i="15"/>
  <c r="BJ737" i="15"/>
  <c r="BJ801" i="15"/>
  <c r="BJ825" i="15"/>
  <c r="BJ849" i="15"/>
  <c r="BJ853" i="15"/>
  <c r="BJ854" i="15"/>
  <c r="BJ855" i="15"/>
  <c r="BJ856" i="15"/>
  <c r="BJ857" i="15"/>
  <c r="BJ858" i="15"/>
  <c r="BJ860" i="15"/>
  <c r="BJ861" i="15"/>
  <c r="BJ885" i="15"/>
  <c r="BJ912" i="15"/>
  <c r="BJ919" i="15"/>
  <c r="BJ920" i="15"/>
  <c r="BJ921" i="15"/>
  <c r="BJ923" i="15"/>
  <c r="BJ924" i="15"/>
  <c r="BJ925" i="15"/>
  <c r="BJ927" i="15"/>
  <c r="BJ928" i="15"/>
  <c r="BJ929" i="15"/>
  <c r="BJ931" i="15"/>
  <c r="BJ932" i="15"/>
  <c r="BJ933" i="15"/>
  <c r="BJ935" i="15"/>
  <c r="BJ936" i="15"/>
  <c r="BJ937" i="15"/>
  <c r="BJ939" i="15"/>
  <c r="BJ943" i="15"/>
  <c r="BJ944" i="15"/>
  <c r="BJ945" i="15"/>
  <c r="BJ947" i="15"/>
  <c r="BJ948" i="15"/>
  <c r="BJ949" i="15"/>
  <c r="BJ951" i="15"/>
  <c r="BJ952" i="15"/>
  <c r="BJ953" i="15"/>
  <c r="BJ955" i="15"/>
  <c r="BJ956" i="15"/>
  <c r="BJ957" i="15"/>
  <c r="BJ959" i="15"/>
  <c r="BJ960" i="15"/>
  <c r="BJ961" i="15"/>
  <c r="BJ963" i="15"/>
  <c r="BJ987" i="15"/>
  <c r="BJ991" i="15"/>
  <c r="BJ992" i="15"/>
  <c r="BJ993" i="15"/>
  <c r="BJ995" i="15"/>
  <c r="BJ996" i="15"/>
  <c r="BJ997" i="15"/>
  <c r="BJ999" i="15"/>
  <c r="BJ1000" i="15"/>
  <c r="BJ1001" i="15"/>
  <c r="BJ1003" i="15"/>
  <c r="BJ1004" i="15"/>
  <c r="BJ1005" i="15"/>
  <c r="BJ1007" i="15"/>
  <c r="BJ1008" i="15"/>
  <c r="BJ1009" i="15"/>
  <c r="BJ1011" i="15"/>
  <c r="BJ1035" i="15"/>
  <c r="BJ1039" i="15"/>
  <c r="BJ1040" i="15"/>
  <c r="BJ1041" i="15"/>
  <c r="BJ1043" i="15"/>
  <c r="BJ1044" i="15"/>
  <c r="BJ1045" i="15"/>
  <c r="BJ1047" i="15"/>
  <c r="BJ1048" i="15"/>
  <c r="BJ1049" i="15"/>
  <c r="BJ1051" i="15"/>
  <c r="BJ1052" i="15"/>
  <c r="BJ1053" i="15"/>
  <c r="BJ1055" i="15"/>
  <c r="BJ1056" i="15"/>
  <c r="BJ1057" i="15"/>
  <c r="BJ1059" i="15"/>
  <c r="BJ1083" i="15"/>
  <c r="BJ1087" i="15"/>
  <c r="BJ1088" i="15"/>
  <c r="BJ1089" i="15"/>
  <c r="BJ1091" i="15"/>
  <c r="BJ1092" i="15"/>
  <c r="BJ1093" i="15"/>
  <c r="BJ1095" i="15"/>
  <c r="BJ1096" i="15"/>
  <c r="BJ1097" i="15"/>
  <c r="BJ1099" i="15"/>
  <c r="BJ1100" i="15"/>
  <c r="BJ1101" i="15"/>
  <c r="BJ1103" i="15"/>
  <c r="BJ1104" i="15"/>
  <c r="BJ1105" i="15"/>
  <c r="BJ1107" i="15"/>
  <c r="BJ1131" i="15"/>
  <c r="BJ1135" i="15"/>
  <c r="BJ1136" i="15"/>
  <c r="BJ1137" i="15"/>
  <c r="BJ1139" i="15"/>
  <c r="BJ1140" i="15"/>
  <c r="BJ1141" i="15"/>
  <c r="BJ1143" i="15"/>
  <c r="BJ1144" i="15"/>
  <c r="BJ1145" i="15"/>
  <c r="BJ1147" i="15"/>
  <c r="BJ1148" i="15"/>
  <c r="BJ1149" i="15"/>
  <c r="BJ1151" i="15"/>
  <c r="BJ1152" i="15"/>
  <c r="BJ1153" i="15"/>
  <c r="BJ1155" i="15"/>
  <c r="BJ1179" i="15"/>
  <c r="BJ1183" i="15"/>
  <c r="BJ1184" i="15"/>
  <c r="BJ1185" i="15"/>
  <c r="BJ1187" i="15"/>
  <c r="BJ1188" i="15"/>
  <c r="BJ1189" i="15"/>
  <c r="BJ1191" i="15"/>
  <c r="BJ1192" i="15"/>
  <c r="BJ1193" i="15"/>
  <c r="BJ1195" i="15"/>
  <c r="BJ1196" i="15"/>
  <c r="BJ1197" i="15"/>
  <c r="BJ1199" i="15"/>
  <c r="BJ1200" i="15"/>
  <c r="BJ1201" i="15"/>
  <c r="BJ1203" i="15"/>
  <c r="BJ1227" i="15"/>
  <c r="BJ1231" i="15"/>
  <c r="BJ1232" i="15"/>
  <c r="BJ1233" i="15"/>
  <c r="BJ1234" i="15"/>
  <c r="BJ1236" i="15"/>
  <c r="BJ1237" i="15"/>
  <c r="BJ1261" i="15"/>
  <c r="BJ1285" i="15"/>
  <c r="BJ1289" i="15"/>
  <c r="BJ1290" i="15"/>
  <c r="BJ1291" i="15"/>
  <c r="BJ1293" i="15"/>
  <c r="BJ1294" i="15"/>
  <c r="BJ1295" i="15"/>
  <c r="BJ1297" i="15"/>
  <c r="BJ1298" i="15"/>
  <c r="BJ1299" i="15"/>
  <c r="BJ1301" i="15"/>
  <c r="BJ1302" i="15"/>
  <c r="BJ1303" i="15"/>
  <c r="BJ1305" i="15"/>
  <c r="BJ1306" i="15"/>
  <c r="BJ1307" i="15"/>
  <c r="BJ1309" i="15"/>
  <c r="BJ1313" i="15"/>
  <c r="BJ1314" i="15"/>
  <c r="BJ1315" i="15"/>
  <c r="BJ1317" i="15"/>
  <c r="BJ1318" i="15"/>
  <c r="BJ1319" i="15"/>
  <c r="BJ1321" i="15"/>
  <c r="BJ1322" i="15"/>
  <c r="BJ1323" i="15"/>
  <c r="BJ1325" i="15"/>
  <c r="BJ1326" i="15"/>
  <c r="BJ1327" i="15"/>
  <c r="BJ1329" i="15"/>
  <c r="BJ1330" i="15"/>
  <c r="BJ1331" i="15"/>
  <c r="BJ1333" i="15"/>
  <c r="BJ1337" i="15"/>
  <c r="BJ1338" i="15"/>
  <c r="BJ1339" i="15"/>
  <c r="BJ1341" i="15"/>
  <c r="BJ1342" i="15"/>
  <c r="BJ1343" i="15"/>
  <c r="BJ1345" i="15"/>
  <c r="BJ1346" i="15"/>
  <c r="BJ1347" i="15"/>
  <c r="BJ1349" i="15"/>
  <c r="BJ1350" i="15"/>
  <c r="BJ1351" i="15"/>
  <c r="BJ1353" i="15"/>
  <c r="BJ1354" i="15"/>
  <c r="BJ1355" i="15"/>
  <c r="BJ1357" i="15"/>
  <c r="BJ1361" i="15"/>
  <c r="BJ1362" i="15"/>
  <c r="BJ1363" i="15"/>
  <c r="BJ1365" i="15"/>
  <c r="BJ1366" i="15"/>
  <c r="BJ1367" i="15"/>
  <c r="BJ1369" i="15"/>
  <c r="BJ1370" i="15"/>
  <c r="BJ1371" i="15"/>
  <c r="BJ1373" i="15"/>
  <c r="BJ1374" i="15"/>
  <c r="BJ1375" i="15"/>
  <c r="BJ1377" i="15"/>
  <c r="BJ1378" i="15"/>
  <c r="BJ1379" i="15"/>
  <c r="BJ1381" i="15"/>
  <c r="BJ1405" i="15"/>
  <c r="BJ1431" i="15"/>
  <c r="BJ1438" i="15"/>
  <c r="BJ1439" i="15"/>
  <c r="BJ1440" i="15"/>
  <c r="BJ1442" i="15"/>
  <c r="BJ1443" i="15"/>
  <c r="BJ1444" i="15"/>
  <c r="BJ1446" i="15"/>
  <c r="BJ1447" i="15"/>
  <c r="BJ1448" i="15"/>
  <c r="BJ1450" i="15"/>
  <c r="BJ1451" i="15"/>
  <c r="BJ1452" i="15"/>
  <c r="BJ1454" i="15"/>
  <c r="BJ1455" i="15"/>
  <c r="BJ1456" i="15"/>
  <c r="BJ1458" i="15"/>
  <c r="BJ1465" i="15"/>
  <c r="BJ1466" i="15"/>
  <c r="BJ1467" i="15"/>
  <c r="BJ1469" i="15"/>
  <c r="BJ1470" i="15"/>
  <c r="BJ1471" i="15"/>
  <c r="BJ1473" i="15"/>
  <c r="BJ1474" i="15"/>
  <c r="BJ1475" i="15"/>
  <c r="BJ1477" i="15"/>
  <c r="BJ1478" i="15"/>
  <c r="BJ1479" i="15"/>
  <c r="BJ1481" i="15"/>
  <c r="BJ1482" i="15"/>
  <c r="BJ1483" i="15"/>
  <c r="BJ1485" i="15"/>
  <c r="BJ1489" i="15"/>
  <c r="BJ1490" i="15"/>
  <c r="BJ1491" i="15"/>
  <c r="BJ1493" i="15"/>
  <c r="BJ1494" i="15"/>
  <c r="BJ1495" i="15"/>
  <c r="BJ1497" i="15"/>
  <c r="BJ1498" i="15"/>
  <c r="BJ1499" i="15"/>
  <c r="BJ1501" i="15"/>
  <c r="BJ1502" i="15"/>
  <c r="BJ1503" i="15"/>
  <c r="BJ1505" i="15"/>
  <c r="BJ1506" i="15"/>
  <c r="BJ1507" i="15"/>
  <c r="BJ1509" i="15"/>
  <c r="BJ1513" i="15"/>
  <c r="BJ1514" i="15"/>
  <c r="BJ1515" i="15"/>
  <c r="BJ1517" i="15"/>
  <c r="BJ1518" i="15"/>
  <c r="BJ1519" i="15"/>
  <c r="BJ1521" i="15"/>
  <c r="BJ1522" i="15"/>
  <c r="BJ1523" i="15"/>
  <c r="BJ1525" i="15"/>
  <c r="BJ1526" i="15"/>
  <c r="BJ1527" i="15"/>
  <c r="BJ1529" i="15"/>
  <c r="BJ1530" i="15"/>
  <c r="BJ1531" i="15"/>
  <c r="BJ1533" i="15"/>
  <c r="BJ1538" i="15"/>
  <c r="BJ1539" i="15"/>
  <c r="BJ1540" i="15"/>
  <c r="BJ1541" i="15"/>
  <c r="BJ1542" i="15"/>
  <c r="BJ1544" i="15"/>
  <c r="BJ1545" i="15"/>
  <c r="BJ1546" i="15"/>
  <c r="BJ1547" i="15"/>
  <c r="BJ1551" i="15"/>
  <c r="BJ1552" i="15"/>
  <c r="BJ1553" i="15"/>
  <c r="BJ1554" i="15"/>
  <c r="BK135" i="15"/>
  <c r="BK183" i="15"/>
  <c r="BK260" i="15"/>
  <c r="BK261" i="15"/>
  <c r="BK262" i="15"/>
  <c r="BK264" i="15"/>
  <c r="BK265" i="15"/>
  <c r="BK266" i="15"/>
  <c r="BK268" i="15"/>
  <c r="BK269" i="15"/>
  <c r="BK270" i="15"/>
  <c r="BK272" i="15"/>
  <c r="BK273" i="15"/>
  <c r="BK274" i="15"/>
  <c r="BK276" i="15"/>
  <c r="BK277" i="15"/>
  <c r="BK278" i="15"/>
  <c r="BK280" i="15"/>
  <c r="BK284" i="15"/>
  <c r="BK285" i="15"/>
  <c r="BK286" i="15"/>
  <c r="BK288" i="15"/>
  <c r="BK289" i="15"/>
  <c r="BK290" i="15"/>
  <c r="BK292" i="15"/>
  <c r="BK293" i="15"/>
  <c r="BK294" i="15"/>
  <c r="BK296" i="15"/>
  <c r="BK297" i="15"/>
  <c r="BK298" i="15"/>
  <c r="BK300" i="15"/>
  <c r="BK301" i="15"/>
  <c r="BK302" i="15"/>
  <c r="BK304" i="15"/>
  <c r="BK10" i="15"/>
  <c r="BK14" i="15"/>
  <c r="BK15" i="15"/>
  <c r="BK39" i="15"/>
  <c r="BK43" i="15"/>
  <c r="BK44" i="15"/>
  <c r="BK45" i="15"/>
  <c r="BK47" i="15"/>
  <c r="BK48" i="15"/>
  <c r="BK49" i="15"/>
  <c r="BK51" i="15"/>
  <c r="BK52" i="15"/>
  <c r="BK53" i="15"/>
  <c r="BK55" i="15"/>
  <c r="BK56" i="15"/>
  <c r="BK57" i="15"/>
  <c r="BK59" i="15"/>
  <c r="BK60" i="15"/>
  <c r="BK61" i="15"/>
  <c r="BK63" i="15"/>
  <c r="BK87" i="15"/>
  <c r="BK111" i="15"/>
  <c r="BK159" i="15"/>
  <c r="BK187" i="15"/>
  <c r="BK188" i="15"/>
  <c r="BK189" i="15"/>
  <c r="BK191" i="15"/>
  <c r="BK192" i="15"/>
  <c r="BK193" i="15"/>
  <c r="BK195" i="15"/>
  <c r="BK196" i="15"/>
  <c r="BK197" i="15"/>
  <c r="BK199" i="15"/>
  <c r="BK200" i="15"/>
  <c r="BK201" i="15"/>
  <c r="BK203" i="15"/>
  <c r="BK204" i="15"/>
  <c r="BK205" i="15"/>
  <c r="BK207" i="15"/>
  <c r="BK211" i="15"/>
  <c r="BK212" i="15"/>
  <c r="BK213" i="15"/>
  <c r="BK215" i="15"/>
  <c r="BK216" i="15"/>
  <c r="BK217" i="15"/>
  <c r="BK219" i="15"/>
  <c r="BK220" i="15"/>
  <c r="BK221" i="15"/>
  <c r="BK223" i="15"/>
  <c r="BK224" i="15"/>
  <c r="BK225" i="15"/>
  <c r="BK227" i="15"/>
  <c r="BK228" i="15"/>
  <c r="BK229" i="15"/>
  <c r="BK231" i="15"/>
  <c r="BK255" i="15"/>
  <c r="BK308" i="15"/>
  <c r="BK309" i="15"/>
  <c r="BK310" i="15"/>
  <c r="BK312" i="15"/>
  <c r="BK313" i="15"/>
  <c r="BK314" i="15"/>
  <c r="BK316" i="15"/>
  <c r="BK317" i="15"/>
  <c r="BK318" i="15"/>
  <c r="BK320" i="15"/>
  <c r="BK321" i="15"/>
  <c r="BK322" i="15"/>
  <c r="BK324" i="15"/>
  <c r="BK325" i="15"/>
  <c r="BK326" i="15"/>
  <c r="BK328" i="15"/>
  <c r="BK332" i="15"/>
  <c r="BK333" i="15"/>
  <c r="BK334" i="15"/>
  <c r="BK336" i="15"/>
  <c r="BK337" i="15"/>
  <c r="BK338" i="15"/>
  <c r="BK340" i="15"/>
  <c r="BK341" i="15"/>
  <c r="BK342" i="15"/>
  <c r="BK344" i="15"/>
  <c r="BK345" i="15"/>
  <c r="BK346" i="15"/>
  <c r="BK348" i="15"/>
  <c r="BK349" i="15"/>
  <c r="BK350" i="15"/>
  <c r="BK352" i="15"/>
  <c r="BK376" i="15"/>
  <c r="BK380" i="15"/>
  <c r="BK381" i="15"/>
  <c r="BK382" i="15"/>
  <c r="BK384" i="15"/>
  <c r="BK385" i="15"/>
  <c r="BK386" i="15"/>
  <c r="BK388" i="15"/>
  <c r="BK389" i="15"/>
  <c r="BK390" i="15"/>
  <c r="BK392" i="15"/>
  <c r="BK393" i="15"/>
  <c r="BK394" i="15"/>
  <c r="BK396" i="15"/>
  <c r="BK397" i="15"/>
  <c r="BK398" i="15"/>
  <c r="BK400" i="15"/>
  <c r="BK424" i="15"/>
  <c r="BK428" i="15"/>
  <c r="BK429" i="15"/>
  <c r="BK430" i="15"/>
  <c r="BK432" i="15"/>
  <c r="BK433" i="15"/>
  <c r="BK434" i="15"/>
  <c r="BK436" i="15"/>
  <c r="BK437" i="15"/>
  <c r="BK438" i="15"/>
  <c r="BK440" i="15"/>
  <c r="BK441" i="15"/>
  <c r="BK442" i="15"/>
  <c r="BK444" i="15"/>
  <c r="BK445" i="15"/>
  <c r="BK446" i="15"/>
  <c r="BK448" i="15"/>
  <c r="BK472" i="15"/>
  <c r="BK476" i="15"/>
  <c r="BK477" i="15"/>
  <c r="BK478" i="15"/>
  <c r="BK480" i="15"/>
  <c r="BK481" i="15"/>
  <c r="BK482" i="15"/>
  <c r="BK484" i="15"/>
  <c r="BK485" i="15"/>
  <c r="BK486" i="15"/>
  <c r="BK488" i="15"/>
  <c r="BK489" i="15"/>
  <c r="BK490" i="15"/>
  <c r="BK492" i="15"/>
  <c r="BK493" i="15"/>
  <c r="BK494" i="15"/>
  <c r="BK496" i="15"/>
  <c r="BK520" i="15"/>
  <c r="BK524" i="15"/>
  <c r="BK525" i="15"/>
  <c r="BK526" i="15"/>
  <c r="BK528" i="15"/>
  <c r="BK529" i="15"/>
  <c r="BK530" i="15"/>
  <c r="BK532" i="15"/>
  <c r="BK533" i="15"/>
  <c r="BK534" i="15"/>
  <c r="BK536" i="15"/>
  <c r="BK537" i="15"/>
  <c r="BK538" i="15"/>
  <c r="BK540" i="15"/>
  <c r="BK541" i="15"/>
  <c r="BK542" i="15"/>
  <c r="BK544" i="15"/>
  <c r="BK568" i="15"/>
  <c r="BK573" i="15"/>
  <c r="BK574" i="15"/>
  <c r="BK575" i="15"/>
  <c r="BK577" i="15"/>
  <c r="BK578" i="15"/>
  <c r="BK579" i="15"/>
  <c r="BK581" i="15"/>
  <c r="BK582" i="15"/>
  <c r="BK583" i="15"/>
  <c r="BK585" i="15"/>
  <c r="BK586" i="15"/>
  <c r="BK587" i="15"/>
  <c r="BK589" i="15"/>
  <c r="BK590" i="15"/>
  <c r="BK591" i="15"/>
  <c r="BK593" i="15"/>
  <c r="BK597" i="15"/>
  <c r="BK598" i="15"/>
  <c r="BK599" i="15"/>
  <c r="BK601" i="15"/>
  <c r="BK602" i="15"/>
  <c r="BK603" i="15"/>
  <c r="BK605" i="15"/>
  <c r="BK606" i="15"/>
  <c r="BK607" i="15"/>
  <c r="BK609" i="15"/>
  <c r="BK610" i="15"/>
  <c r="BK611" i="15"/>
  <c r="BK613" i="15"/>
  <c r="BK614" i="15"/>
  <c r="BK615" i="15"/>
  <c r="BK617" i="15"/>
  <c r="BK621" i="15"/>
  <c r="BK622" i="15"/>
  <c r="BK623" i="15"/>
  <c r="BK625" i="15"/>
  <c r="BK626" i="15"/>
  <c r="BK627" i="15"/>
  <c r="BK629" i="15"/>
  <c r="BK630" i="15"/>
  <c r="BK631" i="15"/>
  <c r="BK633" i="15"/>
  <c r="BK634" i="15"/>
  <c r="BK635" i="15"/>
  <c r="BK637" i="15"/>
  <c r="BK638" i="15"/>
  <c r="BK639" i="15"/>
  <c r="BK641" i="15"/>
  <c r="BK645" i="15"/>
  <c r="BK646" i="15"/>
  <c r="BK647" i="15"/>
  <c r="BK649" i="15"/>
  <c r="BK650" i="15"/>
  <c r="BK651" i="15"/>
  <c r="BK653" i="15"/>
  <c r="BK654" i="15"/>
  <c r="BK655" i="15"/>
  <c r="BK657" i="15"/>
  <c r="BK658" i="15"/>
  <c r="BK659" i="15"/>
  <c r="BK661" i="15"/>
  <c r="BK662" i="15"/>
  <c r="BK663" i="15"/>
  <c r="BK665" i="15"/>
  <c r="BK669" i="15"/>
  <c r="BK670" i="15"/>
  <c r="BK671" i="15"/>
  <c r="BK673" i="15"/>
  <c r="BK674" i="15"/>
  <c r="BK675" i="15"/>
  <c r="BK677" i="15"/>
  <c r="BK678" i="15"/>
  <c r="BK679" i="15"/>
  <c r="BK681" i="15"/>
  <c r="BK682" i="15"/>
  <c r="BK683" i="15"/>
  <c r="BK685" i="15"/>
  <c r="BK686" i="15"/>
  <c r="BK687" i="15"/>
  <c r="BK689" i="15"/>
  <c r="BK693" i="15"/>
  <c r="BK694" i="15"/>
  <c r="BK695" i="15"/>
  <c r="BK697" i="15"/>
  <c r="BK698" i="15"/>
  <c r="BK699" i="15"/>
  <c r="BK701" i="15"/>
  <c r="BK702" i="15"/>
  <c r="BK703" i="15"/>
  <c r="BK705" i="15"/>
  <c r="BK706" i="15"/>
  <c r="BK707" i="15"/>
  <c r="BK709" i="15"/>
  <c r="BK710" i="15"/>
  <c r="BK711" i="15"/>
  <c r="BK713" i="15"/>
  <c r="BK717" i="15"/>
  <c r="BK718" i="15"/>
  <c r="BK719" i="15"/>
  <c r="BK721" i="15"/>
  <c r="BK722" i="15"/>
  <c r="BK723" i="15"/>
  <c r="BK725" i="15"/>
  <c r="BK726" i="15"/>
  <c r="BK727" i="15"/>
  <c r="BK729" i="15"/>
  <c r="BK730" i="15"/>
  <c r="BK731" i="15"/>
  <c r="BK733" i="15"/>
  <c r="BK734" i="15"/>
  <c r="BK735" i="15"/>
  <c r="BK737" i="15"/>
  <c r="BK801" i="15"/>
  <c r="BK825" i="15"/>
  <c r="BK849" i="15"/>
  <c r="BK853" i="15"/>
  <c r="BK854" i="15"/>
  <c r="BK855" i="15"/>
  <c r="BK856" i="15"/>
  <c r="BK857" i="15"/>
  <c r="BK858" i="15"/>
  <c r="BK860" i="15"/>
  <c r="BK861" i="15"/>
  <c r="BK885" i="15"/>
  <c r="BK912" i="15"/>
  <c r="BK919" i="15"/>
  <c r="BK920" i="15"/>
  <c r="BK921" i="15"/>
  <c r="BK923" i="15"/>
  <c r="BK924" i="15"/>
  <c r="BK925" i="15"/>
  <c r="BK927" i="15"/>
  <c r="BK928" i="15"/>
  <c r="BK929" i="15"/>
  <c r="BK931" i="15"/>
  <c r="BK932" i="15"/>
  <c r="BK933" i="15"/>
  <c r="BK935" i="15"/>
  <c r="BK936" i="15"/>
  <c r="BK937" i="15"/>
  <c r="BK939" i="15"/>
  <c r="BK943" i="15"/>
  <c r="BK944" i="15"/>
  <c r="BK945" i="15"/>
  <c r="BK947" i="15"/>
  <c r="BK948" i="15"/>
  <c r="BK949" i="15"/>
  <c r="BK951" i="15"/>
  <c r="BK952" i="15"/>
  <c r="BK953" i="15"/>
  <c r="BK955" i="15"/>
  <c r="BK956" i="15"/>
  <c r="BK957" i="15"/>
  <c r="BK959" i="15"/>
  <c r="BK960" i="15"/>
  <c r="BK961" i="15"/>
  <c r="BK963" i="15"/>
  <c r="BK987" i="15"/>
  <c r="BK991" i="15"/>
  <c r="BK992" i="15"/>
  <c r="BK993" i="15"/>
  <c r="BK995" i="15"/>
  <c r="BK996" i="15"/>
  <c r="BK997" i="15"/>
  <c r="BK999" i="15"/>
  <c r="BK1000" i="15"/>
  <c r="BK1001" i="15"/>
  <c r="BK1003" i="15"/>
  <c r="BK1004" i="15"/>
  <c r="BK1005" i="15"/>
  <c r="BK1007" i="15"/>
  <c r="BK1008" i="15"/>
  <c r="BK1009" i="15"/>
  <c r="BK1011" i="15"/>
  <c r="BK1035" i="15"/>
  <c r="BK1039" i="15"/>
  <c r="BK1040" i="15"/>
  <c r="BK1041" i="15"/>
  <c r="BK1043" i="15"/>
  <c r="BK1044" i="15"/>
  <c r="BK1045" i="15"/>
  <c r="BK1047" i="15"/>
  <c r="BK1048" i="15"/>
  <c r="BK1049" i="15"/>
  <c r="BK1051" i="15"/>
  <c r="BK1052" i="15"/>
  <c r="BK1053" i="15"/>
  <c r="BK1055" i="15"/>
  <c r="BK1056" i="15"/>
  <c r="BK1057" i="15"/>
  <c r="BK1059" i="15"/>
  <c r="BK1083" i="15"/>
  <c r="BK1087" i="15"/>
  <c r="BK1088" i="15"/>
  <c r="BK1089" i="15"/>
  <c r="BK1091" i="15"/>
  <c r="BK1092" i="15"/>
  <c r="BK1093" i="15"/>
  <c r="BK1095" i="15"/>
  <c r="BK1096" i="15"/>
  <c r="BK1097" i="15"/>
  <c r="BK1099" i="15"/>
  <c r="BK1100" i="15"/>
  <c r="BK1101" i="15"/>
  <c r="BK1103" i="15"/>
  <c r="BK1104" i="15"/>
  <c r="BK1105" i="15"/>
  <c r="BK1107" i="15"/>
  <c r="BK1131" i="15"/>
  <c r="BK1135" i="15"/>
  <c r="BK1136" i="15"/>
  <c r="BK1137" i="15"/>
  <c r="BK1139" i="15"/>
  <c r="BK1140" i="15"/>
  <c r="BK1141" i="15"/>
  <c r="BK1143" i="15"/>
  <c r="BK1144" i="15"/>
  <c r="BK1145" i="15"/>
  <c r="BK1147" i="15"/>
  <c r="BK1148" i="15"/>
  <c r="BK1149" i="15"/>
  <c r="BK1151" i="15"/>
  <c r="BK1152" i="15"/>
  <c r="BK1153" i="15"/>
  <c r="BK1155" i="15"/>
  <c r="BK1179" i="15"/>
  <c r="BK1183" i="15"/>
  <c r="BK1184" i="15"/>
  <c r="BK1185" i="15"/>
  <c r="BK1187" i="15"/>
  <c r="BK1188" i="15"/>
  <c r="BK1189" i="15"/>
  <c r="BK1191" i="15"/>
  <c r="BK1192" i="15"/>
  <c r="BK1193" i="15"/>
  <c r="BK1195" i="15"/>
  <c r="BK1196" i="15"/>
  <c r="BK1197" i="15"/>
  <c r="BK1199" i="15"/>
  <c r="BK1200" i="15"/>
  <c r="BK1201" i="15"/>
  <c r="BK1203" i="15"/>
  <c r="BK1227" i="15"/>
  <c r="BK1231" i="15"/>
  <c r="BK1232" i="15"/>
  <c r="BK1233" i="15"/>
  <c r="BK1234" i="15"/>
  <c r="BK1236" i="15"/>
  <c r="BK1237" i="15"/>
  <c r="BK1261" i="15"/>
  <c r="BK1285" i="15"/>
  <c r="BK1289" i="15"/>
  <c r="BK1290" i="15"/>
  <c r="BK1291" i="15"/>
  <c r="BK1293" i="15"/>
  <c r="BK1294" i="15"/>
  <c r="BK1295" i="15"/>
  <c r="BK1297" i="15"/>
  <c r="BK1298" i="15"/>
  <c r="BK1299" i="15"/>
  <c r="BK1301" i="15"/>
  <c r="BK1302" i="15"/>
  <c r="BK1303" i="15"/>
  <c r="BK1305" i="15"/>
  <c r="BK1306" i="15"/>
  <c r="BK1307" i="15"/>
  <c r="BK1309" i="15"/>
  <c r="BK1313" i="15"/>
  <c r="BK1314" i="15"/>
  <c r="BK1315" i="15"/>
  <c r="BK1317" i="15"/>
  <c r="BK1318" i="15"/>
  <c r="BK1319" i="15"/>
  <c r="BK1321" i="15"/>
  <c r="BK1322" i="15"/>
  <c r="BK1323" i="15"/>
  <c r="BK1325" i="15"/>
  <c r="BK1326" i="15"/>
  <c r="BK1327" i="15"/>
  <c r="BK1329" i="15"/>
  <c r="BK1330" i="15"/>
  <c r="BK1331" i="15"/>
  <c r="BK1333" i="15"/>
  <c r="BK1337" i="15"/>
  <c r="BK1338" i="15"/>
  <c r="BK1339" i="15"/>
  <c r="BK1341" i="15"/>
  <c r="BK1342" i="15"/>
  <c r="BK1343" i="15"/>
  <c r="BK1345" i="15"/>
  <c r="BK1346" i="15"/>
  <c r="BK1347" i="15"/>
  <c r="BK1349" i="15"/>
  <c r="BK1350" i="15"/>
  <c r="BK1351" i="15"/>
  <c r="BK1353" i="15"/>
  <c r="BK1354" i="15"/>
  <c r="BK1355" i="15"/>
  <c r="BK1357" i="15"/>
  <c r="BK1361" i="15"/>
  <c r="BK1362" i="15"/>
  <c r="BK1363" i="15"/>
  <c r="BK1365" i="15"/>
  <c r="BK1366" i="15"/>
  <c r="BK1367" i="15"/>
  <c r="BK1369" i="15"/>
  <c r="BK1370" i="15"/>
  <c r="BK1371" i="15"/>
  <c r="BK1373" i="15"/>
  <c r="BK1374" i="15"/>
  <c r="BK1375" i="15"/>
  <c r="BK1377" i="15"/>
  <c r="BK1378" i="15"/>
  <c r="BK1379" i="15"/>
  <c r="BK1381" i="15"/>
  <c r="BK1405" i="15"/>
  <c r="BK1431" i="15"/>
  <c r="BK1438" i="15"/>
  <c r="BK1439" i="15"/>
  <c r="BK1440" i="15"/>
  <c r="BK1442" i="15"/>
  <c r="BK1443" i="15"/>
  <c r="BK1444" i="15"/>
  <c r="BK1446" i="15"/>
  <c r="BK1447" i="15"/>
  <c r="BK1448" i="15"/>
  <c r="BK1450" i="15"/>
  <c r="BK1451" i="15"/>
  <c r="BK1452" i="15"/>
  <c r="BK1454" i="15"/>
  <c r="BK1455" i="15"/>
  <c r="BK1456" i="15"/>
  <c r="BK1458" i="15"/>
  <c r="BK1465" i="15"/>
  <c r="BK1466" i="15"/>
  <c r="BK1467" i="15"/>
  <c r="BK1469" i="15"/>
  <c r="BK1470" i="15"/>
  <c r="BK1471" i="15"/>
  <c r="BK1473" i="15"/>
  <c r="BK1474" i="15"/>
  <c r="BK1475" i="15"/>
  <c r="BK1477" i="15"/>
  <c r="BK1478" i="15"/>
  <c r="BK1479" i="15"/>
  <c r="BK1481" i="15"/>
  <c r="BK1482" i="15"/>
  <c r="BK1483" i="15"/>
  <c r="BK1485" i="15"/>
  <c r="BK1489" i="15"/>
  <c r="BK1490" i="15"/>
  <c r="BK1491" i="15"/>
  <c r="BK1493" i="15"/>
  <c r="BK1494" i="15"/>
  <c r="BK1495" i="15"/>
  <c r="BK1497" i="15"/>
  <c r="BK1498" i="15"/>
  <c r="BK1499" i="15"/>
  <c r="BK1501" i="15"/>
  <c r="BK1502" i="15"/>
  <c r="BK1503" i="15"/>
  <c r="BK1505" i="15"/>
  <c r="BK1506" i="15"/>
  <c r="BK1507" i="15"/>
  <c r="BK1509" i="15"/>
  <c r="BK1513" i="15"/>
  <c r="BK1514" i="15"/>
  <c r="BK1515" i="15"/>
  <c r="BK1517" i="15"/>
  <c r="BK1518" i="15"/>
  <c r="BK1519" i="15"/>
  <c r="BK1521" i="15"/>
  <c r="BK1522" i="15"/>
  <c r="BK1523" i="15"/>
  <c r="BK1525" i="15"/>
  <c r="BK1526" i="15"/>
  <c r="BK1527" i="15"/>
  <c r="BK1529" i="15"/>
  <c r="BK1530" i="15"/>
  <c r="BK1531" i="15"/>
  <c r="BK1533" i="15"/>
  <c r="BK1538" i="15"/>
  <c r="BK1539" i="15"/>
  <c r="BK1540" i="15"/>
  <c r="BK1541" i="15"/>
  <c r="BK1542" i="15"/>
  <c r="BK1544" i="15"/>
  <c r="BK1545" i="15"/>
  <c r="BK1546" i="15"/>
  <c r="BK1547" i="15"/>
  <c r="BK1551" i="15"/>
  <c r="BK1552" i="15"/>
  <c r="BK1553" i="15"/>
  <c r="BK1554" i="15"/>
  <c r="BL135" i="15"/>
  <c r="BL183" i="15"/>
  <c r="BL260" i="15"/>
  <c r="BL261" i="15"/>
  <c r="BL262" i="15"/>
  <c r="BL264" i="15"/>
  <c r="BL265" i="15"/>
  <c r="BL266" i="15"/>
  <c r="BL268" i="15"/>
  <c r="BL269" i="15"/>
  <c r="BL270" i="15"/>
  <c r="BL272" i="15"/>
  <c r="BL273" i="15"/>
  <c r="BL274" i="15"/>
  <c r="BL276" i="15"/>
  <c r="BL277" i="15"/>
  <c r="BL278" i="15"/>
  <c r="BL280" i="15"/>
  <c r="BL284" i="15"/>
  <c r="BL285" i="15"/>
  <c r="BL286" i="15"/>
  <c r="BL288" i="15"/>
  <c r="BL289" i="15"/>
  <c r="BL290" i="15"/>
  <c r="BL292" i="15"/>
  <c r="BL293" i="15"/>
  <c r="BL294" i="15"/>
  <c r="BL296" i="15"/>
  <c r="BL297" i="15"/>
  <c r="BL298" i="15"/>
  <c r="BL300" i="15"/>
  <c r="BL301" i="15"/>
  <c r="BL302" i="15"/>
  <c r="BL304" i="15"/>
  <c r="BL10" i="15"/>
  <c r="BL14" i="15"/>
  <c r="BL15" i="15"/>
  <c r="BL39" i="15"/>
  <c r="BL43" i="15"/>
  <c r="BL44" i="15"/>
  <c r="BL45" i="15"/>
  <c r="BL47" i="15"/>
  <c r="BL48" i="15"/>
  <c r="BL49" i="15"/>
  <c r="BL51" i="15"/>
  <c r="BL52" i="15"/>
  <c r="BL53" i="15"/>
  <c r="BL55" i="15"/>
  <c r="BL56" i="15"/>
  <c r="BL57" i="15"/>
  <c r="BL59" i="15"/>
  <c r="BL60" i="15"/>
  <c r="BL61" i="15"/>
  <c r="BL63" i="15"/>
  <c r="BL87" i="15"/>
  <c r="BL111" i="15"/>
  <c r="BL159" i="15"/>
  <c r="BL187" i="15"/>
  <c r="BL188" i="15"/>
  <c r="BL189" i="15"/>
  <c r="BL191" i="15"/>
  <c r="BL192" i="15"/>
  <c r="BL193" i="15"/>
  <c r="BL195" i="15"/>
  <c r="BL196" i="15"/>
  <c r="BL197" i="15"/>
  <c r="BL199" i="15"/>
  <c r="BL200" i="15"/>
  <c r="BL201" i="15"/>
  <c r="BL203" i="15"/>
  <c r="BL204" i="15"/>
  <c r="BL205" i="15"/>
  <c r="BL207" i="15"/>
  <c r="BL211" i="15"/>
  <c r="BL212" i="15"/>
  <c r="BL213" i="15"/>
  <c r="BL215" i="15"/>
  <c r="BL216" i="15"/>
  <c r="BL217" i="15"/>
  <c r="BL219" i="15"/>
  <c r="BL220" i="15"/>
  <c r="BL221" i="15"/>
  <c r="BL223" i="15"/>
  <c r="BL224" i="15"/>
  <c r="BL225" i="15"/>
  <c r="BL227" i="15"/>
  <c r="BL228" i="15"/>
  <c r="BL229" i="15"/>
  <c r="BL231" i="15"/>
  <c r="BL255" i="15"/>
  <c r="BL308" i="15"/>
  <c r="BL309" i="15"/>
  <c r="BL310" i="15"/>
  <c r="BL312" i="15"/>
  <c r="BL313" i="15"/>
  <c r="BL314" i="15"/>
  <c r="BL316" i="15"/>
  <c r="BL317" i="15"/>
  <c r="BL318" i="15"/>
  <c r="BL320" i="15"/>
  <c r="BL321" i="15"/>
  <c r="BL322" i="15"/>
  <c r="BL324" i="15"/>
  <c r="BL325" i="15"/>
  <c r="BL326" i="15"/>
  <c r="BL328" i="15"/>
  <c r="BL332" i="15"/>
  <c r="BL333" i="15"/>
  <c r="BL334" i="15"/>
  <c r="BL336" i="15"/>
  <c r="BL337" i="15"/>
  <c r="BL338" i="15"/>
  <c r="BL340" i="15"/>
  <c r="BL341" i="15"/>
  <c r="BL342" i="15"/>
  <c r="BL344" i="15"/>
  <c r="BL345" i="15"/>
  <c r="BL346" i="15"/>
  <c r="BL348" i="15"/>
  <c r="BL349" i="15"/>
  <c r="BL350" i="15"/>
  <c r="BL352" i="15"/>
  <c r="BL376" i="15"/>
  <c r="BL380" i="15"/>
  <c r="BL381" i="15"/>
  <c r="BL382" i="15"/>
  <c r="BL384" i="15"/>
  <c r="BL385" i="15"/>
  <c r="BL386" i="15"/>
  <c r="BL388" i="15"/>
  <c r="BL389" i="15"/>
  <c r="BL390" i="15"/>
  <c r="BL392" i="15"/>
  <c r="BL393" i="15"/>
  <c r="BL394" i="15"/>
  <c r="BL396" i="15"/>
  <c r="BL397" i="15"/>
  <c r="BL398" i="15"/>
  <c r="BL400" i="15"/>
  <c r="BL424" i="15"/>
  <c r="BL428" i="15"/>
  <c r="BL429" i="15"/>
  <c r="BL430" i="15"/>
  <c r="BL432" i="15"/>
  <c r="BL433" i="15"/>
  <c r="BL434" i="15"/>
  <c r="BL436" i="15"/>
  <c r="BL437" i="15"/>
  <c r="BL438" i="15"/>
  <c r="BL440" i="15"/>
  <c r="BL441" i="15"/>
  <c r="BL442" i="15"/>
  <c r="BL444" i="15"/>
  <c r="BL445" i="15"/>
  <c r="BL446" i="15"/>
  <c r="BL448" i="15"/>
  <c r="BL472" i="15"/>
  <c r="BL476" i="15"/>
  <c r="BL477" i="15"/>
  <c r="BL478" i="15"/>
  <c r="BL480" i="15"/>
  <c r="BL481" i="15"/>
  <c r="BL482" i="15"/>
  <c r="BL484" i="15"/>
  <c r="BL485" i="15"/>
  <c r="BL486" i="15"/>
  <c r="BL488" i="15"/>
  <c r="BL489" i="15"/>
  <c r="BL490" i="15"/>
  <c r="BL492" i="15"/>
  <c r="BL493" i="15"/>
  <c r="BL494" i="15"/>
  <c r="BL496" i="15"/>
  <c r="BL520" i="15"/>
  <c r="BL524" i="15"/>
  <c r="BL525" i="15"/>
  <c r="BL526" i="15"/>
  <c r="BL528" i="15"/>
  <c r="BL529" i="15"/>
  <c r="BL530" i="15"/>
  <c r="BL532" i="15"/>
  <c r="BL533" i="15"/>
  <c r="BL534" i="15"/>
  <c r="BL536" i="15"/>
  <c r="BL537" i="15"/>
  <c r="BL538" i="15"/>
  <c r="BL540" i="15"/>
  <c r="BL541" i="15"/>
  <c r="BL542" i="15"/>
  <c r="BL544" i="15"/>
  <c r="BL568" i="15"/>
  <c r="BL573" i="15"/>
  <c r="BL574" i="15"/>
  <c r="BL575" i="15"/>
  <c r="BL577" i="15"/>
  <c r="BL578" i="15"/>
  <c r="BL579" i="15"/>
  <c r="BL581" i="15"/>
  <c r="BL582" i="15"/>
  <c r="BL583" i="15"/>
  <c r="BL585" i="15"/>
  <c r="BL586" i="15"/>
  <c r="BL587" i="15"/>
  <c r="BL589" i="15"/>
  <c r="BL590" i="15"/>
  <c r="BL591" i="15"/>
  <c r="BL593" i="15"/>
  <c r="BL597" i="15"/>
  <c r="BL598" i="15"/>
  <c r="BL599" i="15"/>
  <c r="BL601" i="15"/>
  <c r="BL602" i="15"/>
  <c r="BL603" i="15"/>
  <c r="BL605" i="15"/>
  <c r="BL606" i="15"/>
  <c r="BL607" i="15"/>
  <c r="BL609" i="15"/>
  <c r="BL610" i="15"/>
  <c r="BL611" i="15"/>
  <c r="BL613" i="15"/>
  <c r="BL614" i="15"/>
  <c r="BL615" i="15"/>
  <c r="BL617" i="15"/>
  <c r="BL621" i="15"/>
  <c r="BL622" i="15"/>
  <c r="BL623" i="15"/>
  <c r="BL625" i="15"/>
  <c r="BL626" i="15"/>
  <c r="BL627" i="15"/>
  <c r="BL629" i="15"/>
  <c r="BL630" i="15"/>
  <c r="BL631" i="15"/>
  <c r="BL633" i="15"/>
  <c r="BL634" i="15"/>
  <c r="BL635" i="15"/>
  <c r="BL637" i="15"/>
  <c r="BL638" i="15"/>
  <c r="BL639" i="15"/>
  <c r="BL641" i="15"/>
  <c r="BL645" i="15"/>
  <c r="BL646" i="15"/>
  <c r="BL647" i="15"/>
  <c r="BL649" i="15"/>
  <c r="BL650" i="15"/>
  <c r="BL651" i="15"/>
  <c r="BL653" i="15"/>
  <c r="BL654" i="15"/>
  <c r="BL655" i="15"/>
  <c r="BL657" i="15"/>
  <c r="BL658" i="15"/>
  <c r="BL659" i="15"/>
  <c r="E661" i="15"/>
  <c r="F661" i="15"/>
  <c r="BL661" i="15"/>
  <c r="E662" i="15"/>
  <c r="F662" i="15"/>
  <c r="BL662" i="15"/>
  <c r="E663" i="15"/>
  <c r="F663" i="15"/>
  <c r="BL663" i="15"/>
  <c r="BL665" i="15"/>
  <c r="BL669" i="15"/>
  <c r="BL670" i="15"/>
  <c r="BL671" i="15"/>
  <c r="BL673" i="15"/>
  <c r="BL674" i="15"/>
  <c r="BL675" i="15"/>
  <c r="BL677" i="15"/>
  <c r="BL678" i="15"/>
  <c r="BL679" i="15"/>
  <c r="BL681" i="15"/>
  <c r="BL682" i="15"/>
  <c r="BL683" i="15"/>
  <c r="BL685" i="15"/>
  <c r="BL686" i="15"/>
  <c r="BL687" i="15"/>
  <c r="BL689" i="15"/>
  <c r="BL693" i="15"/>
  <c r="BL694" i="15"/>
  <c r="BL695" i="15"/>
  <c r="BL697" i="15"/>
  <c r="BL698" i="15"/>
  <c r="BL699" i="15"/>
  <c r="BL701" i="15"/>
  <c r="BL702" i="15"/>
  <c r="BL703" i="15"/>
  <c r="BL705" i="15"/>
  <c r="BL706" i="15"/>
  <c r="BL707" i="15"/>
  <c r="BL709" i="15"/>
  <c r="BL710" i="15"/>
  <c r="BL711" i="15"/>
  <c r="BL713" i="15"/>
  <c r="BL717" i="15"/>
  <c r="BL718" i="15"/>
  <c r="BL719" i="15"/>
  <c r="BL721" i="15"/>
  <c r="BL722" i="15"/>
  <c r="BL723" i="15"/>
  <c r="BL725" i="15"/>
  <c r="BL726" i="15"/>
  <c r="BL727" i="15"/>
  <c r="BL729" i="15"/>
  <c r="BL730" i="15"/>
  <c r="BL731" i="15"/>
  <c r="BL733" i="15"/>
  <c r="BL734" i="15"/>
  <c r="BL735" i="15"/>
  <c r="BL737" i="15"/>
  <c r="BL801" i="15"/>
  <c r="BL825" i="15"/>
  <c r="BL849" i="15"/>
  <c r="BL853" i="15"/>
  <c r="BL854" i="15"/>
  <c r="BL855" i="15"/>
  <c r="BL856" i="15"/>
  <c r="BL857" i="15"/>
  <c r="BL858" i="15"/>
  <c r="BL860" i="15"/>
  <c r="BL861" i="15"/>
  <c r="BL885" i="15"/>
  <c r="BL912" i="15"/>
  <c r="BL919" i="15"/>
  <c r="BL920" i="15"/>
  <c r="BL921" i="15"/>
  <c r="BL923" i="15"/>
  <c r="BL924" i="15"/>
  <c r="BL925" i="15"/>
  <c r="BL927" i="15"/>
  <c r="BL928" i="15"/>
  <c r="BL929" i="15"/>
  <c r="BL931" i="15"/>
  <c r="BL932" i="15"/>
  <c r="BL933" i="15"/>
  <c r="BL935" i="15"/>
  <c r="BL936" i="15"/>
  <c r="BL937" i="15"/>
  <c r="BL939" i="15"/>
  <c r="BL943" i="15"/>
  <c r="BL944" i="15"/>
  <c r="BL945" i="15"/>
  <c r="BL947" i="15"/>
  <c r="BL948" i="15"/>
  <c r="BL949" i="15"/>
  <c r="BL951" i="15"/>
  <c r="BL952" i="15"/>
  <c r="BL953" i="15"/>
  <c r="BL955" i="15"/>
  <c r="BL956" i="15"/>
  <c r="BL957" i="15"/>
  <c r="BL959" i="15"/>
  <c r="BL960" i="15"/>
  <c r="BL961" i="15"/>
  <c r="BL963" i="15"/>
  <c r="BL987" i="15"/>
  <c r="BL991" i="15"/>
  <c r="BL992" i="15"/>
  <c r="BL993" i="15"/>
  <c r="BL995" i="15"/>
  <c r="BL996" i="15"/>
  <c r="BL997" i="15"/>
  <c r="BL999" i="15"/>
  <c r="BL1000" i="15"/>
  <c r="BL1001" i="15"/>
  <c r="BL1003" i="15"/>
  <c r="BL1004" i="15"/>
  <c r="BL1005" i="15"/>
  <c r="BL1007" i="15"/>
  <c r="BL1008" i="15"/>
  <c r="BL1009" i="15"/>
  <c r="BL1011" i="15"/>
  <c r="BL1035" i="15"/>
  <c r="BL1039" i="15"/>
  <c r="BL1040" i="15"/>
  <c r="BL1041" i="15"/>
  <c r="BL1043" i="15"/>
  <c r="BL1044" i="15"/>
  <c r="BL1045" i="15"/>
  <c r="BL1047" i="15"/>
  <c r="BL1048" i="15"/>
  <c r="BL1049" i="15"/>
  <c r="BL1051" i="15"/>
  <c r="BL1052" i="15"/>
  <c r="BL1053" i="15"/>
  <c r="BL1055" i="15"/>
  <c r="BL1056" i="15"/>
  <c r="BL1057" i="15"/>
  <c r="BL1059" i="15"/>
  <c r="BL1083" i="15"/>
  <c r="BL1087" i="15"/>
  <c r="BL1088" i="15"/>
  <c r="BL1089" i="15"/>
  <c r="BL1091" i="15"/>
  <c r="BL1092" i="15"/>
  <c r="BL1093" i="15"/>
  <c r="BL1095" i="15"/>
  <c r="BL1096" i="15"/>
  <c r="BL1097" i="15"/>
  <c r="BL1099" i="15"/>
  <c r="BL1100" i="15"/>
  <c r="BL1101" i="15"/>
  <c r="BL1103" i="15"/>
  <c r="BL1104" i="15"/>
  <c r="BL1105" i="15"/>
  <c r="BL1107" i="15"/>
  <c r="BL1131" i="15"/>
  <c r="BL1135" i="15"/>
  <c r="BL1136" i="15"/>
  <c r="BL1137" i="15"/>
  <c r="BL1139" i="15"/>
  <c r="BL1140" i="15"/>
  <c r="BL1141" i="15"/>
  <c r="BL1143" i="15"/>
  <c r="BL1144" i="15"/>
  <c r="BL1145" i="15"/>
  <c r="BL1147" i="15"/>
  <c r="BL1148" i="15"/>
  <c r="BL1149" i="15"/>
  <c r="BL1151" i="15"/>
  <c r="BL1152" i="15"/>
  <c r="BL1153" i="15"/>
  <c r="BL1155" i="15"/>
  <c r="BL1179" i="15"/>
  <c r="BL1183" i="15"/>
  <c r="BL1184" i="15"/>
  <c r="BL1185" i="15"/>
  <c r="BL1187" i="15"/>
  <c r="BL1188" i="15"/>
  <c r="BL1189" i="15"/>
  <c r="BL1191" i="15"/>
  <c r="BL1192" i="15"/>
  <c r="BL1193" i="15"/>
  <c r="BL1195" i="15"/>
  <c r="BL1196" i="15"/>
  <c r="BL1197" i="15"/>
  <c r="BL1199" i="15"/>
  <c r="BL1200" i="15"/>
  <c r="BL1201" i="15"/>
  <c r="BL1203" i="15"/>
  <c r="BL1227" i="15"/>
  <c r="BL1231" i="15"/>
  <c r="BL1232" i="15"/>
  <c r="BL1233" i="15"/>
  <c r="BL1234" i="15"/>
  <c r="BL1236" i="15"/>
  <c r="BL1237" i="15"/>
  <c r="BL1261" i="15"/>
  <c r="BL1285" i="15"/>
  <c r="BL1289" i="15"/>
  <c r="BL1290" i="15"/>
  <c r="BL1291" i="15"/>
  <c r="BL1293" i="15"/>
  <c r="BL1294" i="15"/>
  <c r="BL1295" i="15"/>
  <c r="BL1297" i="15"/>
  <c r="BL1298" i="15"/>
  <c r="BL1299" i="15"/>
  <c r="BL1301" i="15"/>
  <c r="BL1302" i="15"/>
  <c r="BL1303" i="15"/>
  <c r="BL1305" i="15"/>
  <c r="BL1306" i="15"/>
  <c r="BL1307" i="15"/>
  <c r="BL1309" i="15"/>
  <c r="BL1313" i="15"/>
  <c r="BL1314" i="15"/>
  <c r="BL1315" i="15"/>
  <c r="BL1317" i="15"/>
  <c r="BL1318" i="15"/>
  <c r="BL1319" i="15"/>
  <c r="BL1321" i="15"/>
  <c r="BL1322" i="15"/>
  <c r="BL1323" i="15"/>
  <c r="BL1325" i="15"/>
  <c r="BL1326" i="15"/>
  <c r="BL1327" i="15"/>
  <c r="BL1329" i="15"/>
  <c r="BL1330" i="15"/>
  <c r="BL1331" i="15"/>
  <c r="BL1333" i="15"/>
  <c r="BL1337" i="15"/>
  <c r="BL1338" i="15"/>
  <c r="BL1339" i="15"/>
  <c r="BL1341" i="15"/>
  <c r="BL1342" i="15"/>
  <c r="BL1343" i="15"/>
  <c r="BL1345" i="15"/>
  <c r="BL1346" i="15"/>
  <c r="BL1347" i="15"/>
  <c r="BL1349" i="15"/>
  <c r="BL1350" i="15"/>
  <c r="BL1351" i="15"/>
  <c r="BL1353" i="15"/>
  <c r="BL1354" i="15"/>
  <c r="BL1355" i="15"/>
  <c r="BL1357" i="15"/>
  <c r="BL1361" i="15"/>
  <c r="BL1362" i="15"/>
  <c r="BL1363" i="15"/>
  <c r="BL1365" i="15"/>
  <c r="BL1366" i="15"/>
  <c r="BL1367" i="15"/>
  <c r="BL1369" i="15"/>
  <c r="BL1370" i="15"/>
  <c r="BL1371" i="15"/>
  <c r="BL1373" i="15"/>
  <c r="BL1374" i="15"/>
  <c r="BL1375" i="15"/>
  <c r="BL1377" i="15"/>
  <c r="BL1378" i="15"/>
  <c r="BL1379" i="15"/>
  <c r="BL1381" i="15"/>
  <c r="BL1405" i="15"/>
  <c r="BL1431" i="15"/>
  <c r="BL1438" i="15"/>
  <c r="BL1439" i="15"/>
  <c r="BL1440" i="15"/>
  <c r="BL1442" i="15"/>
  <c r="BL1443" i="15"/>
  <c r="BL1444" i="15"/>
  <c r="BL1446" i="15"/>
  <c r="BL1447" i="15"/>
  <c r="BL1448" i="15"/>
  <c r="BL1450" i="15"/>
  <c r="BL1451" i="15"/>
  <c r="BL1452" i="15"/>
  <c r="BL1454" i="15"/>
  <c r="BL1455" i="15"/>
  <c r="BL1456" i="15"/>
  <c r="BL1458" i="15"/>
  <c r="BL1465" i="15"/>
  <c r="BL1466" i="15"/>
  <c r="BL1467" i="15"/>
  <c r="BL1469" i="15"/>
  <c r="BL1470" i="15"/>
  <c r="BL1471" i="15"/>
  <c r="BL1473" i="15"/>
  <c r="BL1474" i="15"/>
  <c r="BL1475" i="15"/>
  <c r="BL1477" i="15"/>
  <c r="BL1478" i="15"/>
  <c r="BL1479" i="15"/>
  <c r="BL1481" i="15"/>
  <c r="BL1482" i="15"/>
  <c r="BL1483" i="15"/>
  <c r="BL1485" i="15"/>
  <c r="BL1489" i="15"/>
  <c r="BL1490" i="15"/>
  <c r="BL1491" i="15"/>
  <c r="BL1493" i="15"/>
  <c r="BL1494" i="15"/>
  <c r="BL1495" i="15"/>
  <c r="BL1497" i="15"/>
  <c r="BL1498" i="15"/>
  <c r="BL1499" i="15"/>
  <c r="BL1501" i="15"/>
  <c r="BL1502" i="15"/>
  <c r="BL1503" i="15"/>
  <c r="BL1505" i="15"/>
  <c r="BL1506" i="15"/>
  <c r="BL1507" i="15"/>
  <c r="BL1509" i="15"/>
  <c r="BL1513" i="15"/>
  <c r="BL1514" i="15"/>
  <c r="BL1515" i="15"/>
  <c r="BL1517" i="15"/>
  <c r="BL1518" i="15"/>
  <c r="BL1519" i="15"/>
  <c r="BL1521" i="15"/>
  <c r="BL1522" i="15"/>
  <c r="BL1523" i="15"/>
  <c r="BL1525" i="15"/>
  <c r="BL1526" i="15"/>
  <c r="BL1527" i="15"/>
  <c r="BL1529" i="15"/>
  <c r="BL1530" i="15"/>
  <c r="BL1531" i="15"/>
  <c r="BL1533" i="15"/>
  <c r="BL1538" i="15"/>
  <c r="BL1539" i="15"/>
  <c r="BL1540" i="15"/>
  <c r="BL1541" i="15"/>
  <c r="BL1542" i="15"/>
  <c r="BL1544" i="15"/>
  <c r="BL1545" i="15"/>
  <c r="BL1546" i="15"/>
  <c r="BL1547" i="15"/>
  <c r="BL1551" i="15"/>
  <c r="BL1552" i="15"/>
  <c r="BL1553" i="15"/>
  <c r="BL1554" i="15"/>
  <c r="BM135" i="15"/>
  <c r="BM183" i="15"/>
  <c r="BM260" i="15"/>
  <c r="BM261" i="15"/>
  <c r="BM262" i="15"/>
  <c r="BM264" i="15"/>
  <c r="BM265" i="15"/>
  <c r="BM266" i="15"/>
  <c r="BM268" i="15"/>
  <c r="BM269" i="15"/>
  <c r="BM270" i="15"/>
  <c r="BM272" i="15"/>
  <c r="BM273" i="15"/>
  <c r="BM274" i="15"/>
  <c r="BM276" i="15"/>
  <c r="BM277" i="15"/>
  <c r="BM278" i="15"/>
  <c r="BM280" i="15"/>
  <c r="BM284" i="15"/>
  <c r="BM285" i="15"/>
  <c r="BM286" i="15"/>
  <c r="BM288" i="15"/>
  <c r="BM289" i="15"/>
  <c r="BM290" i="15"/>
  <c r="BM292" i="15"/>
  <c r="BM293" i="15"/>
  <c r="BM294" i="15"/>
  <c r="BM296" i="15"/>
  <c r="BM297" i="15"/>
  <c r="BM298" i="15"/>
  <c r="BM300" i="15"/>
  <c r="BM301" i="15"/>
  <c r="BM302" i="15"/>
  <c r="BM304" i="15"/>
  <c r="BM10" i="15"/>
  <c r="BM14" i="15"/>
  <c r="BM15" i="15"/>
  <c r="BM39" i="15"/>
  <c r="BM43" i="15"/>
  <c r="BM44" i="15"/>
  <c r="BM45" i="15"/>
  <c r="BM47" i="15"/>
  <c r="BM48" i="15"/>
  <c r="BM49" i="15"/>
  <c r="BM51" i="15"/>
  <c r="BM52" i="15"/>
  <c r="BM53" i="15"/>
  <c r="BM55" i="15"/>
  <c r="BM56" i="15"/>
  <c r="BM57" i="15"/>
  <c r="BM59" i="15"/>
  <c r="BM60" i="15"/>
  <c r="BM61" i="15"/>
  <c r="BM63" i="15"/>
  <c r="BM87" i="15"/>
  <c r="BM111" i="15"/>
  <c r="BM159" i="15"/>
  <c r="BM187" i="15"/>
  <c r="BM188" i="15"/>
  <c r="BM189" i="15"/>
  <c r="BM191" i="15"/>
  <c r="BM192" i="15"/>
  <c r="BM193" i="15"/>
  <c r="BM195" i="15"/>
  <c r="BM196" i="15"/>
  <c r="BM197" i="15"/>
  <c r="BM199" i="15"/>
  <c r="BM200" i="15"/>
  <c r="BM201" i="15"/>
  <c r="BM203" i="15"/>
  <c r="BM204" i="15"/>
  <c r="BM205" i="15"/>
  <c r="BM207" i="15"/>
  <c r="BM211" i="15"/>
  <c r="BM212" i="15"/>
  <c r="BM213" i="15"/>
  <c r="BM215" i="15"/>
  <c r="BM216" i="15"/>
  <c r="BM217" i="15"/>
  <c r="BM219" i="15"/>
  <c r="BM220" i="15"/>
  <c r="BM221" i="15"/>
  <c r="BM223" i="15"/>
  <c r="BM224" i="15"/>
  <c r="BM225" i="15"/>
  <c r="BM227" i="15"/>
  <c r="BM228" i="15"/>
  <c r="BM229" i="15"/>
  <c r="BM231" i="15"/>
  <c r="BM255" i="15"/>
  <c r="BM308" i="15"/>
  <c r="BM309" i="15"/>
  <c r="BM310" i="15"/>
  <c r="BM312" i="15"/>
  <c r="BM313" i="15"/>
  <c r="BM314" i="15"/>
  <c r="BM316" i="15"/>
  <c r="BM317" i="15"/>
  <c r="BM318" i="15"/>
  <c r="BM320" i="15"/>
  <c r="BM321" i="15"/>
  <c r="BM322" i="15"/>
  <c r="BM324" i="15"/>
  <c r="BM325" i="15"/>
  <c r="BM326" i="15"/>
  <c r="BM328" i="15"/>
  <c r="BM332" i="15"/>
  <c r="BM333" i="15"/>
  <c r="BM334" i="15"/>
  <c r="BM336" i="15"/>
  <c r="BM337" i="15"/>
  <c r="BM338" i="15"/>
  <c r="BM340" i="15"/>
  <c r="BM341" i="15"/>
  <c r="BM342" i="15"/>
  <c r="BM344" i="15"/>
  <c r="BM345" i="15"/>
  <c r="BM346" i="15"/>
  <c r="BM348" i="15"/>
  <c r="BM349" i="15"/>
  <c r="BM350" i="15"/>
  <c r="BM352" i="15"/>
  <c r="BM376" i="15"/>
  <c r="BM380" i="15"/>
  <c r="BM381" i="15"/>
  <c r="BM382" i="15"/>
  <c r="BM384" i="15"/>
  <c r="BM385" i="15"/>
  <c r="BM386" i="15"/>
  <c r="BM388" i="15"/>
  <c r="BM389" i="15"/>
  <c r="BM390" i="15"/>
  <c r="BM392" i="15"/>
  <c r="BM393" i="15"/>
  <c r="BM394" i="15"/>
  <c r="BM396" i="15"/>
  <c r="BM397" i="15"/>
  <c r="BM398" i="15"/>
  <c r="BM400" i="15"/>
  <c r="BM424" i="15"/>
  <c r="BM428" i="15"/>
  <c r="BM429" i="15"/>
  <c r="BM430" i="15"/>
  <c r="BM432" i="15"/>
  <c r="BM433" i="15"/>
  <c r="BM434" i="15"/>
  <c r="BM436" i="15"/>
  <c r="BM437" i="15"/>
  <c r="BM438" i="15"/>
  <c r="BM440" i="15"/>
  <c r="BM441" i="15"/>
  <c r="BM442" i="15"/>
  <c r="BM444" i="15"/>
  <c r="BM445" i="15"/>
  <c r="BM446" i="15"/>
  <c r="BM448" i="15"/>
  <c r="BM472" i="15"/>
  <c r="BM476" i="15"/>
  <c r="BM477" i="15"/>
  <c r="BM478" i="15"/>
  <c r="BM480" i="15"/>
  <c r="BM481" i="15"/>
  <c r="BM482" i="15"/>
  <c r="BM484" i="15"/>
  <c r="BM485" i="15"/>
  <c r="BM486" i="15"/>
  <c r="BM488" i="15"/>
  <c r="BM489" i="15"/>
  <c r="BM490" i="15"/>
  <c r="BM492" i="15"/>
  <c r="BM493" i="15"/>
  <c r="BM494" i="15"/>
  <c r="BM496" i="15"/>
  <c r="BM520" i="15"/>
  <c r="BM524" i="15"/>
  <c r="BM525" i="15"/>
  <c r="BM526" i="15"/>
  <c r="BM528" i="15"/>
  <c r="BM529" i="15"/>
  <c r="BM530" i="15"/>
  <c r="BM532" i="15"/>
  <c r="BM533" i="15"/>
  <c r="BM534" i="15"/>
  <c r="BM536" i="15"/>
  <c r="BM537" i="15"/>
  <c r="BM538" i="15"/>
  <c r="BM540" i="15"/>
  <c r="BM541" i="15"/>
  <c r="BM542" i="15"/>
  <c r="BM544" i="15"/>
  <c r="BM568" i="15"/>
  <c r="BM573" i="15"/>
  <c r="BM574" i="15"/>
  <c r="BM575" i="15"/>
  <c r="BM577" i="15"/>
  <c r="BM578" i="15"/>
  <c r="BM579" i="15"/>
  <c r="BM581" i="15"/>
  <c r="BM582" i="15"/>
  <c r="BM583" i="15"/>
  <c r="BM585" i="15"/>
  <c r="BM586" i="15"/>
  <c r="BM587" i="15"/>
  <c r="BM589" i="15"/>
  <c r="BM590" i="15"/>
  <c r="BM591" i="15"/>
  <c r="BM593" i="15"/>
  <c r="BM597" i="15"/>
  <c r="BM598" i="15"/>
  <c r="BM599" i="15"/>
  <c r="BM601" i="15"/>
  <c r="BM602" i="15"/>
  <c r="BM603" i="15"/>
  <c r="BM605" i="15"/>
  <c r="BM606" i="15"/>
  <c r="BM607" i="15"/>
  <c r="BM609" i="15"/>
  <c r="BM610" i="15"/>
  <c r="BM611" i="15"/>
  <c r="BM613" i="15"/>
  <c r="BM614" i="15"/>
  <c r="BM615" i="15"/>
  <c r="BM617" i="15"/>
  <c r="BM621" i="15"/>
  <c r="BM622" i="15"/>
  <c r="BM623" i="15"/>
  <c r="BM625" i="15"/>
  <c r="BM626" i="15"/>
  <c r="BM627" i="15"/>
  <c r="BM629" i="15"/>
  <c r="BM630" i="15"/>
  <c r="BM631" i="15"/>
  <c r="BM633" i="15"/>
  <c r="BM634" i="15"/>
  <c r="BM635" i="15"/>
  <c r="BM637" i="15"/>
  <c r="BM638" i="15"/>
  <c r="BM639" i="15"/>
  <c r="BM641" i="15"/>
  <c r="BM645" i="15"/>
  <c r="BM646" i="15"/>
  <c r="BM647" i="15"/>
  <c r="BM649" i="15"/>
  <c r="BM650" i="15"/>
  <c r="BM651" i="15"/>
  <c r="BM653" i="15"/>
  <c r="BM654" i="15"/>
  <c r="BM655" i="15"/>
  <c r="BM657" i="15"/>
  <c r="BM658" i="15"/>
  <c r="BM659" i="15"/>
  <c r="BM661" i="15"/>
  <c r="BM662" i="15"/>
  <c r="BM663" i="15"/>
  <c r="BM665" i="15"/>
  <c r="BM669" i="15"/>
  <c r="BM670" i="15"/>
  <c r="BM671" i="15"/>
  <c r="BM673" i="15"/>
  <c r="BM674" i="15"/>
  <c r="BM675" i="15"/>
  <c r="BM677" i="15"/>
  <c r="BM678" i="15"/>
  <c r="BM679" i="15"/>
  <c r="BM681" i="15"/>
  <c r="BM682" i="15"/>
  <c r="BM683" i="15"/>
  <c r="BM685" i="15"/>
  <c r="BM686" i="15"/>
  <c r="BM687" i="15"/>
  <c r="BM689" i="15"/>
  <c r="BM693" i="15"/>
  <c r="BM694" i="15"/>
  <c r="BM695" i="15"/>
  <c r="BM697" i="15"/>
  <c r="BM698" i="15"/>
  <c r="BM699" i="15"/>
  <c r="BM701" i="15"/>
  <c r="BM702" i="15"/>
  <c r="BM703" i="15"/>
  <c r="BM705" i="15"/>
  <c r="BM706" i="15"/>
  <c r="BM707" i="15"/>
  <c r="BM709" i="15"/>
  <c r="BM710" i="15"/>
  <c r="BM711" i="15"/>
  <c r="BM713" i="15"/>
  <c r="BM717" i="15"/>
  <c r="BM718" i="15"/>
  <c r="BM719" i="15"/>
  <c r="BM721" i="15"/>
  <c r="BM722" i="15"/>
  <c r="BM723" i="15"/>
  <c r="BM725" i="15"/>
  <c r="BM726" i="15"/>
  <c r="BM727" i="15"/>
  <c r="BM729" i="15"/>
  <c r="BM730" i="15"/>
  <c r="BM731" i="15"/>
  <c r="BM733" i="15"/>
  <c r="BM734" i="15"/>
  <c r="BM735" i="15"/>
  <c r="BM737" i="15"/>
  <c r="BM801" i="15"/>
  <c r="BM825" i="15"/>
  <c r="BM849" i="15"/>
  <c r="BM853" i="15"/>
  <c r="BM854" i="15"/>
  <c r="BM855" i="15"/>
  <c r="BM856" i="15"/>
  <c r="BM857" i="15"/>
  <c r="BM858" i="15"/>
  <c r="BM860" i="15"/>
  <c r="BM861" i="15"/>
  <c r="BM885" i="15"/>
  <c r="BM912" i="15"/>
  <c r="BM919" i="15"/>
  <c r="BM920" i="15"/>
  <c r="BM921" i="15"/>
  <c r="BM923" i="15"/>
  <c r="BM924" i="15"/>
  <c r="BM925" i="15"/>
  <c r="BM927" i="15"/>
  <c r="BM928" i="15"/>
  <c r="BM929" i="15"/>
  <c r="BM931" i="15"/>
  <c r="BM932" i="15"/>
  <c r="BM933" i="15"/>
  <c r="BM935" i="15"/>
  <c r="BM936" i="15"/>
  <c r="BM937" i="15"/>
  <c r="BM939" i="15"/>
  <c r="BM943" i="15"/>
  <c r="BM944" i="15"/>
  <c r="BM945" i="15"/>
  <c r="BM947" i="15"/>
  <c r="BM948" i="15"/>
  <c r="BM949" i="15"/>
  <c r="BM951" i="15"/>
  <c r="BM952" i="15"/>
  <c r="BM953" i="15"/>
  <c r="BM955" i="15"/>
  <c r="BM956" i="15"/>
  <c r="BM957" i="15"/>
  <c r="BM959" i="15"/>
  <c r="BM960" i="15"/>
  <c r="BM961" i="15"/>
  <c r="BM963" i="15"/>
  <c r="BM987" i="15"/>
  <c r="BM991" i="15"/>
  <c r="BM992" i="15"/>
  <c r="BM993" i="15"/>
  <c r="BM995" i="15"/>
  <c r="BM996" i="15"/>
  <c r="BM997" i="15"/>
  <c r="BM999" i="15"/>
  <c r="BM1000" i="15"/>
  <c r="BM1001" i="15"/>
  <c r="BM1003" i="15"/>
  <c r="BM1004" i="15"/>
  <c r="BM1005" i="15"/>
  <c r="BM1007" i="15"/>
  <c r="BM1008" i="15"/>
  <c r="BM1009" i="15"/>
  <c r="BM1011" i="15"/>
  <c r="BM1035" i="15"/>
  <c r="BM1039" i="15"/>
  <c r="BM1040" i="15"/>
  <c r="BM1041" i="15"/>
  <c r="BM1043" i="15"/>
  <c r="BM1044" i="15"/>
  <c r="BM1045" i="15"/>
  <c r="BM1047" i="15"/>
  <c r="BM1048" i="15"/>
  <c r="BM1049" i="15"/>
  <c r="BM1051" i="15"/>
  <c r="BM1052" i="15"/>
  <c r="BM1053" i="15"/>
  <c r="BM1055" i="15"/>
  <c r="BM1056" i="15"/>
  <c r="BM1057" i="15"/>
  <c r="BM1059" i="15"/>
  <c r="BM1083" i="15"/>
  <c r="BM1087" i="15"/>
  <c r="BM1088" i="15"/>
  <c r="BM1089" i="15"/>
  <c r="BM1091" i="15"/>
  <c r="BM1092" i="15"/>
  <c r="BM1093" i="15"/>
  <c r="BM1095" i="15"/>
  <c r="BM1096" i="15"/>
  <c r="BM1097" i="15"/>
  <c r="BM1099" i="15"/>
  <c r="BM1100" i="15"/>
  <c r="BM1101" i="15"/>
  <c r="BM1103" i="15"/>
  <c r="BM1104" i="15"/>
  <c r="BM1105" i="15"/>
  <c r="BM1107" i="15"/>
  <c r="BM1131" i="15"/>
  <c r="BM1135" i="15"/>
  <c r="BM1136" i="15"/>
  <c r="BM1137" i="15"/>
  <c r="BM1139" i="15"/>
  <c r="BM1140" i="15"/>
  <c r="BM1141" i="15"/>
  <c r="BM1143" i="15"/>
  <c r="BM1144" i="15"/>
  <c r="BM1145" i="15"/>
  <c r="BM1147" i="15"/>
  <c r="BM1148" i="15"/>
  <c r="BM1149" i="15"/>
  <c r="BM1151" i="15"/>
  <c r="BM1152" i="15"/>
  <c r="BM1153" i="15"/>
  <c r="BM1155" i="15"/>
  <c r="BM1179" i="15"/>
  <c r="BM1183" i="15"/>
  <c r="BM1184" i="15"/>
  <c r="BM1185" i="15"/>
  <c r="BM1187" i="15"/>
  <c r="BM1188" i="15"/>
  <c r="BM1189" i="15"/>
  <c r="BM1191" i="15"/>
  <c r="BM1192" i="15"/>
  <c r="BM1193" i="15"/>
  <c r="BM1195" i="15"/>
  <c r="BM1196" i="15"/>
  <c r="BM1197" i="15"/>
  <c r="BM1199" i="15"/>
  <c r="BM1200" i="15"/>
  <c r="BM1201" i="15"/>
  <c r="BM1203" i="15"/>
  <c r="BM1227" i="15"/>
  <c r="BM1231" i="15"/>
  <c r="BM1232" i="15"/>
  <c r="BM1233" i="15"/>
  <c r="BM1234" i="15"/>
  <c r="BM1236" i="15"/>
  <c r="BM1237" i="15"/>
  <c r="BM1261" i="15"/>
  <c r="BM1285" i="15"/>
  <c r="BM1289" i="15"/>
  <c r="BM1290" i="15"/>
  <c r="BM1291" i="15"/>
  <c r="BM1293" i="15"/>
  <c r="BM1294" i="15"/>
  <c r="BM1295" i="15"/>
  <c r="BM1297" i="15"/>
  <c r="BM1298" i="15"/>
  <c r="BM1299" i="15"/>
  <c r="BM1301" i="15"/>
  <c r="BM1302" i="15"/>
  <c r="BM1303" i="15"/>
  <c r="BM1305" i="15"/>
  <c r="BM1306" i="15"/>
  <c r="BM1307" i="15"/>
  <c r="BM1309" i="15"/>
  <c r="BM1313" i="15"/>
  <c r="BM1314" i="15"/>
  <c r="BM1315" i="15"/>
  <c r="BM1317" i="15"/>
  <c r="BM1318" i="15"/>
  <c r="BM1319" i="15"/>
  <c r="BM1321" i="15"/>
  <c r="BM1322" i="15"/>
  <c r="BM1323" i="15"/>
  <c r="BM1325" i="15"/>
  <c r="BM1326" i="15"/>
  <c r="BM1327" i="15"/>
  <c r="BM1329" i="15"/>
  <c r="BM1330" i="15"/>
  <c r="BM1331" i="15"/>
  <c r="BM1333" i="15"/>
  <c r="BM1337" i="15"/>
  <c r="BM1338" i="15"/>
  <c r="BM1339" i="15"/>
  <c r="BM1341" i="15"/>
  <c r="BM1342" i="15"/>
  <c r="BM1343" i="15"/>
  <c r="BM1345" i="15"/>
  <c r="BM1346" i="15"/>
  <c r="BM1347" i="15"/>
  <c r="BM1349" i="15"/>
  <c r="BM1350" i="15"/>
  <c r="BM1351" i="15"/>
  <c r="BM1353" i="15"/>
  <c r="BM1354" i="15"/>
  <c r="BM1355" i="15"/>
  <c r="BM1357" i="15"/>
  <c r="BM1361" i="15"/>
  <c r="BM1362" i="15"/>
  <c r="BM1363" i="15"/>
  <c r="BM1365" i="15"/>
  <c r="BM1366" i="15"/>
  <c r="BM1367" i="15"/>
  <c r="BM1369" i="15"/>
  <c r="BM1370" i="15"/>
  <c r="BM1371" i="15"/>
  <c r="BM1373" i="15"/>
  <c r="BM1374" i="15"/>
  <c r="BM1375" i="15"/>
  <c r="BM1377" i="15"/>
  <c r="BM1378" i="15"/>
  <c r="BM1379" i="15"/>
  <c r="BM1381" i="15"/>
  <c r="BM1405" i="15"/>
  <c r="BM1431" i="15"/>
  <c r="BM1438" i="15"/>
  <c r="BM1439" i="15"/>
  <c r="BM1440" i="15"/>
  <c r="BM1442" i="15"/>
  <c r="BM1443" i="15"/>
  <c r="BM1444" i="15"/>
  <c r="BM1446" i="15"/>
  <c r="BM1447" i="15"/>
  <c r="BM1448" i="15"/>
  <c r="BM1450" i="15"/>
  <c r="BM1451" i="15"/>
  <c r="BM1452" i="15"/>
  <c r="BM1454" i="15"/>
  <c r="BM1455" i="15"/>
  <c r="BM1456" i="15"/>
  <c r="BM1458" i="15"/>
  <c r="BM1465" i="15"/>
  <c r="BM1466" i="15"/>
  <c r="BM1467" i="15"/>
  <c r="BM1469" i="15"/>
  <c r="BM1470" i="15"/>
  <c r="BM1471" i="15"/>
  <c r="BM1473" i="15"/>
  <c r="BM1474" i="15"/>
  <c r="BM1475" i="15"/>
  <c r="BM1477" i="15"/>
  <c r="BM1478" i="15"/>
  <c r="BM1479" i="15"/>
  <c r="BM1481" i="15"/>
  <c r="BM1482" i="15"/>
  <c r="BM1483" i="15"/>
  <c r="BM1485" i="15"/>
  <c r="BM1489" i="15"/>
  <c r="BM1490" i="15"/>
  <c r="BM1491" i="15"/>
  <c r="BM1493" i="15"/>
  <c r="BM1494" i="15"/>
  <c r="BM1495" i="15"/>
  <c r="BM1497" i="15"/>
  <c r="BM1498" i="15"/>
  <c r="BM1499" i="15"/>
  <c r="BM1501" i="15"/>
  <c r="BM1502" i="15"/>
  <c r="BM1503" i="15"/>
  <c r="BM1505" i="15"/>
  <c r="BM1506" i="15"/>
  <c r="BM1507" i="15"/>
  <c r="BM1509" i="15"/>
  <c r="BM1513" i="15"/>
  <c r="BM1514" i="15"/>
  <c r="BM1515" i="15"/>
  <c r="BM1517" i="15"/>
  <c r="BM1518" i="15"/>
  <c r="BM1519" i="15"/>
  <c r="BM1521" i="15"/>
  <c r="BM1522" i="15"/>
  <c r="BM1523" i="15"/>
  <c r="BM1525" i="15"/>
  <c r="BM1526" i="15"/>
  <c r="BM1527" i="15"/>
  <c r="BM1529" i="15"/>
  <c r="BM1530" i="15"/>
  <c r="BM1531" i="15"/>
  <c r="BM1533" i="15"/>
  <c r="BM1538" i="15"/>
  <c r="BM1539" i="15"/>
  <c r="BM1540" i="15"/>
  <c r="BM1541" i="15"/>
  <c r="BM1542" i="15"/>
  <c r="BM1544" i="15"/>
  <c r="BM1545" i="15"/>
  <c r="BM1546" i="15"/>
  <c r="BM1547" i="15"/>
  <c r="BM1551" i="15"/>
  <c r="BM1552" i="15"/>
  <c r="BM1553" i="15"/>
  <c r="BM1554" i="15"/>
  <c r="BN135" i="15"/>
  <c r="BN183" i="15"/>
  <c r="BN260" i="15"/>
  <c r="BN261" i="15"/>
  <c r="BN262" i="15"/>
  <c r="BN264" i="15"/>
  <c r="BN265" i="15"/>
  <c r="BN266" i="15"/>
  <c r="BN268" i="15"/>
  <c r="BN269" i="15"/>
  <c r="BN270" i="15"/>
  <c r="BN272" i="15"/>
  <c r="BN273" i="15"/>
  <c r="BN274" i="15"/>
  <c r="BN276" i="15"/>
  <c r="BN277" i="15"/>
  <c r="BN278" i="15"/>
  <c r="BN280" i="15"/>
  <c r="BN284" i="15"/>
  <c r="BN285" i="15"/>
  <c r="BN286" i="15"/>
  <c r="BN288" i="15"/>
  <c r="BN289" i="15"/>
  <c r="BN290" i="15"/>
  <c r="BN292" i="15"/>
  <c r="BN293" i="15"/>
  <c r="BN294" i="15"/>
  <c r="BN296" i="15"/>
  <c r="BN297" i="15"/>
  <c r="BN298" i="15"/>
  <c r="BN300" i="15"/>
  <c r="BN301" i="15"/>
  <c r="BN302" i="15"/>
  <c r="BN304" i="15"/>
  <c r="BN10" i="15"/>
  <c r="BN14" i="15"/>
  <c r="BN15" i="15"/>
  <c r="BN39" i="15"/>
  <c r="BN43" i="15"/>
  <c r="BN44" i="15"/>
  <c r="BN45" i="15"/>
  <c r="BN47" i="15"/>
  <c r="BN48" i="15"/>
  <c r="BN49" i="15"/>
  <c r="BN51" i="15"/>
  <c r="BN52" i="15"/>
  <c r="BN53" i="15"/>
  <c r="BN55" i="15"/>
  <c r="BN56" i="15"/>
  <c r="BN57" i="15"/>
  <c r="BN59" i="15"/>
  <c r="BN60" i="15"/>
  <c r="BN61" i="15"/>
  <c r="BN63" i="15"/>
  <c r="BN87" i="15"/>
  <c r="BN111" i="15"/>
  <c r="BN159" i="15"/>
  <c r="BN187" i="15"/>
  <c r="BN188" i="15"/>
  <c r="BN189" i="15"/>
  <c r="BN191" i="15"/>
  <c r="BN192" i="15"/>
  <c r="BN193" i="15"/>
  <c r="BN195" i="15"/>
  <c r="BN196" i="15"/>
  <c r="BN197" i="15"/>
  <c r="BN199" i="15"/>
  <c r="BN200" i="15"/>
  <c r="BN201" i="15"/>
  <c r="BN203" i="15"/>
  <c r="BN204" i="15"/>
  <c r="BN205" i="15"/>
  <c r="BN207" i="15"/>
  <c r="BN211" i="15"/>
  <c r="BN212" i="15"/>
  <c r="BN213" i="15"/>
  <c r="BN215" i="15"/>
  <c r="BN216" i="15"/>
  <c r="BN217" i="15"/>
  <c r="BN219" i="15"/>
  <c r="BN220" i="15"/>
  <c r="BN221" i="15"/>
  <c r="BN223" i="15"/>
  <c r="BN224" i="15"/>
  <c r="BN225" i="15"/>
  <c r="BN227" i="15"/>
  <c r="BN228" i="15"/>
  <c r="BN229" i="15"/>
  <c r="BN231" i="15"/>
  <c r="BN255" i="15"/>
  <c r="BN308" i="15"/>
  <c r="BN309" i="15"/>
  <c r="BN310" i="15"/>
  <c r="BN312" i="15"/>
  <c r="BN313" i="15"/>
  <c r="BN314" i="15"/>
  <c r="BN316" i="15"/>
  <c r="BN317" i="15"/>
  <c r="BN318" i="15"/>
  <c r="BN320" i="15"/>
  <c r="BN321" i="15"/>
  <c r="BN322" i="15"/>
  <c r="BN324" i="15"/>
  <c r="BN325" i="15"/>
  <c r="BN326" i="15"/>
  <c r="BN328" i="15"/>
  <c r="BN332" i="15"/>
  <c r="BN333" i="15"/>
  <c r="BN334" i="15"/>
  <c r="BN336" i="15"/>
  <c r="BN337" i="15"/>
  <c r="BN338" i="15"/>
  <c r="BN340" i="15"/>
  <c r="BN341" i="15"/>
  <c r="BN342" i="15"/>
  <c r="BN344" i="15"/>
  <c r="BN345" i="15"/>
  <c r="BN346" i="15"/>
  <c r="BN348" i="15"/>
  <c r="BN349" i="15"/>
  <c r="BN350" i="15"/>
  <c r="BN352" i="15"/>
  <c r="BN376" i="15"/>
  <c r="BN380" i="15"/>
  <c r="BN381" i="15"/>
  <c r="BN382" i="15"/>
  <c r="BN384" i="15"/>
  <c r="BN385" i="15"/>
  <c r="BN386" i="15"/>
  <c r="BN388" i="15"/>
  <c r="BN389" i="15"/>
  <c r="BN390" i="15"/>
  <c r="BN392" i="15"/>
  <c r="BN393" i="15"/>
  <c r="BN394" i="15"/>
  <c r="BN396" i="15"/>
  <c r="BN397" i="15"/>
  <c r="BN398" i="15"/>
  <c r="BN400" i="15"/>
  <c r="BN424" i="15"/>
  <c r="BN428" i="15"/>
  <c r="BN429" i="15"/>
  <c r="BN430" i="15"/>
  <c r="BN432" i="15"/>
  <c r="BN433" i="15"/>
  <c r="BN434" i="15"/>
  <c r="BN436" i="15"/>
  <c r="BN437" i="15"/>
  <c r="BN438" i="15"/>
  <c r="BN440" i="15"/>
  <c r="BN441" i="15"/>
  <c r="BN442" i="15"/>
  <c r="BN444" i="15"/>
  <c r="BN445" i="15"/>
  <c r="BN446" i="15"/>
  <c r="BN448" i="15"/>
  <c r="BN472" i="15"/>
  <c r="BN476" i="15"/>
  <c r="BN477" i="15"/>
  <c r="BN478" i="15"/>
  <c r="BN480" i="15"/>
  <c r="BN481" i="15"/>
  <c r="BN482" i="15"/>
  <c r="BN484" i="15"/>
  <c r="BN485" i="15"/>
  <c r="BN486" i="15"/>
  <c r="BN488" i="15"/>
  <c r="BN489" i="15"/>
  <c r="BN490" i="15"/>
  <c r="BN492" i="15"/>
  <c r="BN493" i="15"/>
  <c r="BN494" i="15"/>
  <c r="BN496" i="15"/>
  <c r="BN520" i="15"/>
  <c r="BN524" i="15"/>
  <c r="BN525" i="15"/>
  <c r="BN526" i="15"/>
  <c r="BN528" i="15"/>
  <c r="BN529" i="15"/>
  <c r="BN530" i="15"/>
  <c r="BN532" i="15"/>
  <c r="BN533" i="15"/>
  <c r="BN534" i="15"/>
  <c r="BN536" i="15"/>
  <c r="BN537" i="15"/>
  <c r="BN538" i="15"/>
  <c r="BN540" i="15"/>
  <c r="BN541" i="15"/>
  <c r="BN542" i="15"/>
  <c r="BN544" i="15"/>
  <c r="BN568" i="15"/>
  <c r="BN573" i="15"/>
  <c r="BN574" i="15"/>
  <c r="BN575" i="15"/>
  <c r="BN577" i="15"/>
  <c r="BN578" i="15"/>
  <c r="BN579" i="15"/>
  <c r="BN581" i="15"/>
  <c r="BN582" i="15"/>
  <c r="BN583" i="15"/>
  <c r="BN585" i="15"/>
  <c r="BN586" i="15"/>
  <c r="BN587" i="15"/>
  <c r="BN589" i="15"/>
  <c r="BN590" i="15"/>
  <c r="BN591" i="15"/>
  <c r="BN593" i="15"/>
  <c r="BN597" i="15"/>
  <c r="BN598" i="15"/>
  <c r="BN599" i="15"/>
  <c r="BN601" i="15"/>
  <c r="BN602" i="15"/>
  <c r="BN603" i="15"/>
  <c r="BN605" i="15"/>
  <c r="BN606" i="15"/>
  <c r="BN607" i="15"/>
  <c r="BN609" i="15"/>
  <c r="BN610" i="15"/>
  <c r="BN611" i="15"/>
  <c r="BN613" i="15"/>
  <c r="BN614" i="15"/>
  <c r="BN615" i="15"/>
  <c r="BN617" i="15"/>
  <c r="BN621" i="15"/>
  <c r="BN622" i="15"/>
  <c r="BN623" i="15"/>
  <c r="BN625" i="15"/>
  <c r="BN626" i="15"/>
  <c r="BN627" i="15"/>
  <c r="BN629" i="15"/>
  <c r="BN630" i="15"/>
  <c r="BN631" i="15"/>
  <c r="BN633" i="15"/>
  <c r="BN634" i="15"/>
  <c r="BN635" i="15"/>
  <c r="BN637" i="15"/>
  <c r="BN638" i="15"/>
  <c r="BN639" i="15"/>
  <c r="BN641" i="15"/>
  <c r="BN645" i="15"/>
  <c r="BN646" i="15"/>
  <c r="BN647" i="15"/>
  <c r="BN649" i="15"/>
  <c r="BN650" i="15"/>
  <c r="BN651" i="15"/>
  <c r="BN653" i="15"/>
  <c r="BN654" i="15"/>
  <c r="BN655" i="15"/>
  <c r="BN657" i="15"/>
  <c r="BN658" i="15"/>
  <c r="BN659" i="15"/>
  <c r="BN661" i="15"/>
  <c r="BN662" i="15"/>
  <c r="BN663" i="15"/>
  <c r="BN665" i="15"/>
  <c r="BN669" i="15"/>
  <c r="BN670" i="15"/>
  <c r="BN671" i="15"/>
  <c r="BN673" i="15"/>
  <c r="BN674" i="15"/>
  <c r="BN675" i="15"/>
  <c r="BN677" i="15"/>
  <c r="BN678" i="15"/>
  <c r="BN679" i="15"/>
  <c r="BN681" i="15"/>
  <c r="BN682" i="15"/>
  <c r="BN683" i="15"/>
  <c r="BN685" i="15"/>
  <c r="BN686" i="15"/>
  <c r="BN687" i="15"/>
  <c r="BN689" i="15"/>
  <c r="BN693" i="15"/>
  <c r="BN694" i="15"/>
  <c r="BN695" i="15"/>
  <c r="BN697" i="15"/>
  <c r="BN698" i="15"/>
  <c r="BN699" i="15"/>
  <c r="BN701" i="15"/>
  <c r="BN702" i="15"/>
  <c r="BN703" i="15"/>
  <c r="BN705" i="15"/>
  <c r="BN706" i="15"/>
  <c r="BN707" i="15"/>
  <c r="BN709" i="15"/>
  <c r="BN710" i="15"/>
  <c r="BN711" i="15"/>
  <c r="BN713" i="15"/>
  <c r="BN717" i="15"/>
  <c r="BN718" i="15"/>
  <c r="BN719" i="15"/>
  <c r="BN721" i="15"/>
  <c r="BN722" i="15"/>
  <c r="BN723" i="15"/>
  <c r="BN725" i="15"/>
  <c r="BN726" i="15"/>
  <c r="BN727" i="15"/>
  <c r="BN729" i="15"/>
  <c r="BN730" i="15"/>
  <c r="BN731" i="15"/>
  <c r="BN733" i="15"/>
  <c r="BN734" i="15"/>
  <c r="BN735" i="15"/>
  <c r="BN737" i="15"/>
  <c r="BN801" i="15"/>
  <c r="BN825" i="15"/>
  <c r="BN849" i="15"/>
  <c r="BN853" i="15"/>
  <c r="BN854" i="15"/>
  <c r="BN855" i="15"/>
  <c r="BN856" i="15"/>
  <c r="BN857" i="15"/>
  <c r="BN858" i="15"/>
  <c r="BN860" i="15"/>
  <c r="BN861" i="15"/>
  <c r="BN885" i="15"/>
  <c r="BN912" i="15"/>
  <c r="BN919" i="15"/>
  <c r="BN920" i="15"/>
  <c r="BN921" i="15"/>
  <c r="BN923" i="15"/>
  <c r="BN924" i="15"/>
  <c r="BN925" i="15"/>
  <c r="BN927" i="15"/>
  <c r="BN928" i="15"/>
  <c r="BN929" i="15"/>
  <c r="BN931" i="15"/>
  <c r="BN932" i="15"/>
  <c r="BN933" i="15"/>
  <c r="BN935" i="15"/>
  <c r="BN936" i="15"/>
  <c r="BN937" i="15"/>
  <c r="BN939" i="15"/>
  <c r="BN943" i="15"/>
  <c r="BN944" i="15"/>
  <c r="BN945" i="15"/>
  <c r="BN947" i="15"/>
  <c r="BN948" i="15"/>
  <c r="BN949" i="15"/>
  <c r="BN951" i="15"/>
  <c r="BN952" i="15"/>
  <c r="BN953" i="15"/>
  <c r="BN955" i="15"/>
  <c r="BN956" i="15"/>
  <c r="BN957" i="15"/>
  <c r="BN959" i="15"/>
  <c r="BN960" i="15"/>
  <c r="BN961" i="15"/>
  <c r="BN963" i="15"/>
  <c r="BN987" i="15"/>
  <c r="BN991" i="15"/>
  <c r="BN992" i="15"/>
  <c r="BN993" i="15"/>
  <c r="BN995" i="15"/>
  <c r="BN996" i="15"/>
  <c r="BN997" i="15"/>
  <c r="BN999" i="15"/>
  <c r="BN1000" i="15"/>
  <c r="BN1001" i="15"/>
  <c r="BN1003" i="15"/>
  <c r="BN1004" i="15"/>
  <c r="BN1005" i="15"/>
  <c r="BN1007" i="15"/>
  <c r="BN1008" i="15"/>
  <c r="BN1009" i="15"/>
  <c r="BN1011" i="15"/>
  <c r="BN1035" i="15"/>
  <c r="BN1039" i="15"/>
  <c r="BN1040" i="15"/>
  <c r="BN1041" i="15"/>
  <c r="BN1043" i="15"/>
  <c r="BN1044" i="15"/>
  <c r="BN1045" i="15"/>
  <c r="BN1047" i="15"/>
  <c r="BN1048" i="15"/>
  <c r="BN1049" i="15"/>
  <c r="BN1051" i="15"/>
  <c r="BN1052" i="15"/>
  <c r="BN1053" i="15"/>
  <c r="BN1055" i="15"/>
  <c r="BN1056" i="15"/>
  <c r="BN1057" i="15"/>
  <c r="BN1059" i="15"/>
  <c r="BN1083" i="15"/>
  <c r="BN1087" i="15"/>
  <c r="BN1088" i="15"/>
  <c r="BN1089" i="15"/>
  <c r="BN1091" i="15"/>
  <c r="BN1092" i="15"/>
  <c r="BN1093" i="15"/>
  <c r="BN1095" i="15"/>
  <c r="BN1096" i="15"/>
  <c r="BN1097" i="15"/>
  <c r="BN1099" i="15"/>
  <c r="BN1100" i="15"/>
  <c r="BN1101" i="15"/>
  <c r="BN1103" i="15"/>
  <c r="BN1104" i="15"/>
  <c r="BN1105" i="15"/>
  <c r="BN1107" i="15"/>
  <c r="BN1131" i="15"/>
  <c r="BN1135" i="15"/>
  <c r="BN1136" i="15"/>
  <c r="BN1137" i="15"/>
  <c r="BN1139" i="15"/>
  <c r="BN1140" i="15"/>
  <c r="BN1141" i="15"/>
  <c r="BN1143" i="15"/>
  <c r="BN1144" i="15"/>
  <c r="BN1145" i="15"/>
  <c r="BN1147" i="15"/>
  <c r="BN1148" i="15"/>
  <c r="BN1149" i="15"/>
  <c r="BN1151" i="15"/>
  <c r="BN1152" i="15"/>
  <c r="BN1153" i="15"/>
  <c r="BN1155" i="15"/>
  <c r="BN1179" i="15"/>
  <c r="BN1183" i="15"/>
  <c r="BN1184" i="15"/>
  <c r="BN1185" i="15"/>
  <c r="BN1187" i="15"/>
  <c r="BN1188" i="15"/>
  <c r="BN1189" i="15"/>
  <c r="BN1191" i="15"/>
  <c r="BN1192" i="15"/>
  <c r="BN1193" i="15"/>
  <c r="BN1195" i="15"/>
  <c r="BN1196" i="15"/>
  <c r="BN1197" i="15"/>
  <c r="BN1199" i="15"/>
  <c r="BN1200" i="15"/>
  <c r="BN1201" i="15"/>
  <c r="BN1203" i="15"/>
  <c r="BN1227" i="15"/>
  <c r="BN1231" i="15"/>
  <c r="BN1232" i="15"/>
  <c r="BN1233" i="15"/>
  <c r="BN1234" i="15"/>
  <c r="BN1236" i="15"/>
  <c r="BN1237" i="15"/>
  <c r="BN1261" i="15"/>
  <c r="BN1285" i="15"/>
  <c r="BN1289" i="15"/>
  <c r="BN1290" i="15"/>
  <c r="BN1291" i="15"/>
  <c r="BN1293" i="15"/>
  <c r="BN1294" i="15"/>
  <c r="BN1295" i="15"/>
  <c r="BN1297" i="15"/>
  <c r="BN1298" i="15"/>
  <c r="BN1299" i="15"/>
  <c r="BN1301" i="15"/>
  <c r="BN1302" i="15"/>
  <c r="BN1303" i="15"/>
  <c r="BN1305" i="15"/>
  <c r="BN1306" i="15"/>
  <c r="BN1307" i="15"/>
  <c r="BN1309" i="15"/>
  <c r="BN1313" i="15"/>
  <c r="BN1314" i="15"/>
  <c r="BN1315" i="15"/>
  <c r="BN1317" i="15"/>
  <c r="BN1318" i="15"/>
  <c r="BN1319" i="15"/>
  <c r="BN1321" i="15"/>
  <c r="BN1322" i="15"/>
  <c r="BN1323" i="15"/>
  <c r="BN1325" i="15"/>
  <c r="BN1326" i="15"/>
  <c r="BN1327" i="15"/>
  <c r="BN1329" i="15"/>
  <c r="BN1330" i="15"/>
  <c r="BN1331" i="15"/>
  <c r="BN1333" i="15"/>
  <c r="BN1337" i="15"/>
  <c r="BN1338" i="15"/>
  <c r="BN1339" i="15"/>
  <c r="BN1341" i="15"/>
  <c r="BN1342" i="15"/>
  <c r="BN1343" i="15"/>
  <c r="BN1345" i="15"/>
  <c r="BN1346" i="15"/>
  <c r="BN1347" i="15"/>
  <c r="BN1349" i="15"/>
  <c r="BN1350" i="15"/>
  <c r="BN1351" i="15"/>
  <c r="BN1353" i="15"/>
  <c r="BN1354" i="15"/>
  <c r="BN1355" i="15"/>
  <c r="BN1357" i="15"/>
  <c r="BN1361" i="15"/>
  <c r="BN1362" i="15"/>
  <c r="BN1363" i="15"/>
  <c r="BN1365" i="15"/>
  <c r="BN1366" i="15"/>
  <c r="BN1367" i="15"/>
  <c r="BN1369" i="15"/>
  <c r="BN1370" i="15"/>
  <c r="BN1371" i="15"/>
  <c r="BN1373" i="15"/>
  <c r="BN1374" i="15"/>
  <c r="BN1375" i="15"/>
  <c r="BN1377" i="15"/>
  <c r="BN1378" i="15"/>
  <c r="BN1379" i="15"/>
  <c r="BN1381" i="15"/>
  <c r="BN1405" i="15"/>
  <c r="BN1431" i="15"/>
  <c r="BN1438" i="15"/>
  <c r="BN1439" i="15"/>
  <c r="BN1440" i="15"/>
  <c r="BN1442" i="15"/>
  <c r="BN1443" i="15"/>
  <c r="BN1444" i="15"/>
  <c r="BN1446" i="15"/>
  <c r="BN1447" i="15"/>
  <c r="BN1448" i="15"/>
  <c r="BN1450" i="15"/>
  <c r="BN1451" i="15"/>
  <c r="BN1452" i="15"/>
  <c r="BN1454" i="15"/>
  <c r="BN1455" i="15"/>
  <c r="BN1456" i="15"/>
  <c r="BN1458" i="15"/>
  <c r="BN1465" i="15"/>
  <c r="BN1466" i="15"/>
  <c r="BN1467" i="15"/>
  <c r="BN1469" i="15"/>
  <c r="BN1470" i="15"/>
  <c r="BN1471" i="15"/>
  <c r="BN1473" i="15"/>
  <c r="BN1474" i="15"/>
  <c r="BN1475" i="15"/>
  <c r="BN1477" i="15"/>
  <c r="BN1478" i="15"/>
  <c r="BN1479" i="15"/>
  <c r="BN1481" i="15"/>
  <c r="BN1482" i="15"/>
  <c r="BN1483" i="15"/>
  <c r="BN1485" i="15"/>
  <c r="BN1489" i="15"/>
  <c r="BN1490" i="15"/>
  <c r="BN1491" i="15"/>
  <c r="BN1493" i="15"/>
  <c r="BN1494" i="15"/>
  <c r="BN1495" i="15"/>
  <c r="BN1497" i="15"/>
  <c r="BN1498" i="15"/>
  <c r="BN1499" i="15"/>
  <c r="BN1501" i="15"/>
  <c r="BN1502" i="15"/>
  <c r="BN1503" i="15"/>
  <c r="BN1505" i="15"/>
  <c r="BN1506" i="15"/>
  <c r="BN1507" i="15"/>
  <c r="BN1509" i="15"/>
  <c r="BN1513" i="15"/>
  <c r="BN1514" i="15"/>
  <c r="BN1515" i="15"/>
  <c r="BN1517" i="15"/>
  <c r="BN1518" i="15"/>
  <c r="BN1519" i="15"/>
  <c r="BN1521" i="15"/>
  <c r="BN1522" i="15"/>
  <c r="BN1523" i="15"/>
  <c r="BN1525" i="15"/>
  <c r="BN1526" i="15"/>
  <c r="BN1527" i="15"/>
  <c r="BN1529" i="15"/>
  <c r="BN1530" i="15"/>
  <c r="BN1531" i="15"/>
  <c r="BN1533" i="15"/>
  <c r="BN1538" i="15"/>
  <c r="BN1539" i="15"/>
  <c r="BN1540" i="15"/>
  <c r="BN1541" i="15"/>
  <c r="BN1542" i="15"/>
  <c r="BN1544" i="15"/>
  <c r="BN1545" i="15"/>
  <c r="BN1546" i="15"/>
  <c r="BN1547" i="15"/>
  <c r="BN1551" i="15"/>
  <c r="BN1552" i="15"/>
  <c r="BN1553" i="15"/>
  <c r="BN1554" i="15"/>
  <c r="BO135" i="15"/>
  <c r="BO183" i="15"/>
  <c r="BO260" i="15"/>
  <c r="BO261" i="15"/>
  <c r="BO262" i="15"/>
  <c r="BO264" i="15"/>
  <c r="BO265" i="15"/>
  <c r="BO266" i="15"/>
  <c r="BO268" i="15"/>
  <c r="BO269" i="15"/>
  <c r="BO270" i="15"/>
  <c r="BO272" i="15"/>
  <c r="BO273" i="15"/>
  <c r="BO274" i="15"/>
  <c r="BO276" i="15"/>
  <c r="BO277" i="15"/>
  <c r="BO278" i="15"/>
  <c r="BO280" i="15"/>
  <c r="BO284" i="15"/>
  <c r="BO285" i="15"/>
  <c r="BO286" i="15"/>
  <c r="BO288" i="15"/>
  <c r="BO289" i="15"/>
  <c r="BO290" i="15"/>
  <c r="BO292" i="15"/>
  <c r="BO293" i="15"/>
  <c r="BO294" i="15"/>
  <c r="BO296" i="15"/>
  <c r="BO297" i="15"/>
  <c r="BO298" i="15"/>
  <c r="BO300" i="15"/>
  <c r="BO301" i="15"/>
  <c r="BO302" i="15"/>
  <c r="BO304" i="15"/>
  <c r="BO10" i="15"/>
  <c r="BO14" i="15"/>
  <c r="BO15" i="15"/>
  <c r="BO39" i="15"/>
  <c r="BO43" i="15"/>
  <c r="BO44" i="15"/>
  <c r="BO45" i="15"/>
  <c r="BO47" i="15"/>
  <c r="BO48" i="15"/>
  <c r="BO49" i="15"/>
  <c r="BO51" i="15"/>
  <c r="BO52" i="15"/>
  <c r="BO53" i="15"/>
  <c r="BO55" i="15"/>
  <c r="BO56" i="15"/>
  <c r="BO57" i="15"/>
  <c r="BO59" i="15"/>
  <c r="BO60" i="15"/>
  <c r="BO61" i="15"/>
  <c r="BO63" i="15"/>
  <c r="BO87" i="15"/>
  <c r="BO111" i="15"/>
  <c r="BO159" i="15"/>
  <c r="BO187" i="15"/>
  <c r="BO188" i="15"/>
  <c r="BO189" i="15"/>
  <c r="BO191" i="15"/>
  <c r="BO192" i="15"/>
  <c r="BO193" i="15"/>
  <c r="BO195" i="15"/>
  <c r="BO196" i="15"/>
  <c r="BO197" i="15"/>
  <c r="BO199" i="15"/>
  <c r="BO200" i="15"/>
  <c r="BO201" i="15"/>
  <c r="BO203" i="15"/>
  <c r="BO204" i="15"/>
  <c r="BO205" i="15"/>
  <c r="BO207" i="15"/>
  <c r="BO211" i="15"/>
  <c r="BO212" i="15"/>
  <c r="BO213" i="15"/>
  <c r="BO215" i="15"/>
  <c r="BO216" i="15"/>
  <c r="BO217" i="15"/>
  <c r="BO219" i="15"/>
  <c r="BO220" i="15"/>
  <c r="BO221" i="15"/>
  <c r="BO223" i="15"/>
  <c r="BO224" i="15"/>
  <c r="BO225" i="15"/>
  <c r="BO227" i="15"/>
  <c r="BO228" i="15"/>
  <c r="BO229" i="15"/>
  <c r="BO231" i="15"/>
  <c r="BO255" i="15"/>
  <c r="BO308" i="15"/>
  <c r="BO309" i="15"/>
  <c r="BO310" i="15"/>
  <c r="BO312" i="15"/>
  <c r="BO313" i="15"/>
  <c r="BO314" i="15"/>
  <c r="BO316" i="15"/>
  <c r="BO317" i="15"/>
  <c r="BO318" i="15"/>
  <c r="BO320" i="15"/>
  <c r="BO321" i="15"/>
  <c r="BO322" i="15"/>
  <c r="BO324" i="15"/>
  <c r="BO325" i="15"/>
  <c r="BO326" i="15"/>
  <c r="BO328" i="15"/>
  <c r="BO332" i="15"/>
  <c r="BO333" i="15"/>
  <c r="BO334" i="15"/>
  <c r="BO336" i="15"/>
  <c r="BO337" i="15"/>
  <c r="BO338" i="15"/>
  <c r="BO340" i="15"/>
  <c r="BO341" i="15"/>
  <c r="BO342" i="15"/>
  <c r="BO344" i="15"/>
  <c r="BO345" i="15"/>
  <c r="BO346" i="15"/>
  <c r="BO348" i="15"/>
  <c r="BO349" i="15"/>
  <c r="BO350" i="15"/>
  <c r="BO352" i="15"/>
  <c r="BO376" i="15"/>
  <c r="BO380" i="15"/>
  <c r="BO381" i="15"/>
  <c r="BO382" i="15"/>
  <c r="BO384" i="15"/>
  <c r="BO385" i="15"/>
  <c r="BO386" i="15"/>
  <c r="BO388" i="15"/>
  <c r="BO389" i="15"/>
  <c r="BO390" i="15"/>
  <c r="BO392" i="15"/>
  <c r="BO393" i="15"/>
  <c r="BO394" i="15"/>
  <c r="BO396" i="15"/>
  <c r="BO397" i="15"/>
  <c r="BO398" i="15"/>
  <c r="BO400" i="15"/>
  <c r="BO424" i="15"/>
  <c r="BO428" i="15"/>
  <c r="BO429" i="15"/>
  <c r="BO430" i="15"/>
  <c r="BO432" i="15"/>
  <c r="BO433" i="15"/>
  <c r="BO434" i="15"/>
  <c r="BO436" i="15"/>
  <c r="BO437" i="15"/>
  <c r="BO438" i="15"/>
  <c r="BO440" i="15"/>
  <c r="BO441" i="15"/>
  <c r="BO442" i="15"/>
  <c r="BO444" i="15"/>
  <c r="BO445" i="15"/>
  <c r="BO446" i="15"/>
  <c r="BO448" i="15"/>
  <c r="BO472" i="15"/>
  <c r="BO476" i="15"/>
  <c r="BO477" i="15"/>
  <c r="BO478" i="15"/>
  <c r="BO480" i="15"/>
  <c r="BO481" i="15"/>
  <c r="BO482" i="15"/>
  <c r="BO484" i="15"/>
  <c r="BO485" i="15"/>
  <c r="BO486" i="15"/>
  <c r="BO488" i="15"/>
  <c r="BO489" i="15"/>
  <c r="BO490" i="15"/>
  <c r="BO492" i="15"/>
  <c r="BO493" i="15"/>
  <c r="BO494" i="15"/>
  <c r="BO496" i="15"/>
  <c r="BO520" i="15"/>
  <c r="BO524" i="15"/>
  <c r="BO525" i="15"/>
  <c r="BO526" i="15"/>
  <c r="BO528" i="15"/>
  <c r="BO529" i="15"/>
  <c r="BO530" i="15"/>
  <c r="BO532" i="15"/>
  <c r="BO533" i="15"/>
  <c r="BO534" i="15"/>
  <c r="BO536" i="15"/>
  <c r="BO537" i="15"/>
  <c r="BO538" i="15"/>
  <c r="BO540" i="15"/>
  <c r="BO541" i="15"/>
  <c r="BO542" i="15"/>
  <c r="BO544" i="15"/>
  <c r="BO568" i="15"/>
  <c r="BO573" i="15"/>
  <c r="BO574" i="15"/>
  <c r="BO575" i="15"/>
  <c r="BO577" i="15"/>
  <c r="BO578" i="15"/>
  <c r="BO579" i="15"/>
  <c r="BO581" i="15"/>
  <c r="BO582" i="15"/>
  <c r="BO583" i="15"/>
  <c r="BO585" i="15"/>
  <c r="BO586" i="15"/>
  <c r="BO587" i="15"/>
  <c r="BO589" i="15"/>
  <c r="BO590" i="15"/>
  <c r="BO591" i="15"/>
  <c r="BO593" i="15"/>
  <c r="BO597" i="15"/>
  <c r="BO598" i="15"/>
  <c r="BO599" i="15"/>
  <c r="BO601" i="15"/>
  <c r="BO602" i="15"/>
  <c r="BO603" i="15"/>
  <c r="BO605" i="15"/>
  <c r="BO606" i="15"/>
  <c r="BO607" i="15"/>
  <c r="BO609" i="15"/>
  <c r="BO610" i="15"/>
  <c r="BO611" i="15"/>
  <c r="BO613" i="15"/>
  <c r="BO614" i="15"/>
  <c r="BO615" i="15"/>
  <c r="BO617" i="15"/>
  <c r="BO621" i="15"/>
  <c r="BO622" i="15"/>
  <c r="BO623" i="15"/>
  <c r="BO625" i="15"/>
  <c r="BO626" i="15"/>
  <c r="BO627" i="15"/>
  <c r="BO629" i="15"/>
  <c r="BO630" i="15"/>
  <c r="BO631" i="15"/>
  <c r="BO633" i="15"/>
  <c r="BO634" i="15"/>
  <c r="BO635" i="15"/>
  <c r="BO637" i="15"/>
  <c r="BO638" i="15"/>
  <c r="BO639" i="15"/>
  <c r="BO641" i="15"/>
  <c r="BO645" i="15"/>
  <c r="BO646" i="15"/>
  <c r="BO647" i="15"/>
  <c r="BO649" i="15"/>
  <c r="BO650" i="15"/>
  <c r="BO651" i="15"/>
  <c r="BO653" i="15"/>
  <c r="BO654" i="15"/>
  <c r="BO655" i="15"/>
  <c r="BO657" i="15"/>
  <c r="BO658" i="15"/>
  <c r="BO659" i="15"/>
  <c r="BO661" i="15"/>
  <c r="BO662" i="15"/>
  <c r="BO663" i="15"/>
  <c r="BO665" i="15"/>
  <c r="BO669" i="15"/>
  <c r="BO670" i="15"/>
  <c r="BO671" i="15"/>
  <c r="BO673" i="15"/>
  <c r="BO674" i="15"/>
  <c r="BO675" i="15"/>
  <c r="BO677" i="15"/>
  <c r="BO678" i="15"/>
  <c r="BO679" i="15"/>
  <c r="BO681" i="15"/>
  <c r="BO682" i="15"/>
  <c r="BO683" i="15"/>
  <c r="BO685" i="15"/>
  <c r="BO686" i="15"/>
  <c r="BO687" i="15"/>
  <c r="BO689" i="15"/>
  <c r="BO693" i="15"/>
  <c r="BO694" i="15"/>
  <c r="BO695" i="15"/>
  <c r="BO697" i="15"/>
  <c r="BO698" i="15"/>
  <c r="BO699" i="15"/>
  <c r="BO701" i="15"/>
  <c r="BO702" i="15"/>
  <c r="BO703" i="15"/>
  <c r="BO705" i="15"/>
  <c r="BO706" i="15"/>
  <c r="BO707" i="15"/>
  <c r="BO709" i="15"/>
  <c r="BO710" i="15"/>
  <c r="BO711" i="15"/>
  <c r="BO713" i="15"/>
  <c r="BO717" i="15"/>
  <c r="BO718" i="15"/>
  <c r="BO719" i="15"/>
  <c r="BO721" i="15"/>
  <c r="BO722" i="15"/>
  <c r="BO723" i="15"/>
  <c r="BO725" i="15"/>
  <c r="BO726" i="15"/>
  <c r="BO727" i="15"/>
  <c r="BO729" i="15"/>
  <c r="BO730" i="15"/>
  <c r="BO731" i="15"/>
  <c r="BO733" i="15"/>
  <c r="BO734" i="15"/>
  <c r="BO735" i="15"/>
  <c r="BO737" i="15"/>
  <c r="BO801" i="15"/>
  <c r="BO825" i="15"/>
  <c r="BO849" i="15"/>
  <c r="BO853" i="15"/>
  <c r="BO854" i="15"/>
  <c r="BO855" i="15"/>
  <c r="BO856" i="15"/>
  <c r="BO857" i="15"/>
  <c r="BO858" i="15"/>
  <c r="BO860" i="15"/>
  <c r="BO861" i="15"/>
  <c r="BO885" i="15"/>
  <c r="BO912" i="15"/>
  <c r="BO919" i="15"/>
  <c r="BO920" i="15"/>
  <c r="BO921" i="15"/>
  <c r="BO923" i="15"/>
  <c r="BO924" i="15"/>
  <c r="BO925" i="15"/>
  <c r="BO927" i="15"/>
  <c r="BO928" i="15"/>
  <c r="BO929" i="15"/>
  <c r="BO931" i="15"/>
  <c r="BO932" i="15"/>
  <c r="BO933" i="15"/>
  <c r="BO935" i="15"/>
  <c r="BO936" i="15"/>
  <c r="BO937" i="15"/>
  <c r="BO939" i="15"/>
  <c r="BO943" i="15"/>
  <c r="BO944" i="15"/>
  <c r="BO945" i="15"/>
  <c r="BO947" i="15"/>
  <c r="BO948" i="15"/>
  <c r="BO949" i="15"/>
  <c r="BO951" i="15"/>
  <c r="BO952" i="15"/>
  <c r="BO953" i="15"/>
  <c r="BO955" i="15"/>
  <c r="BO956" i="15"/>
  <c r="BO957" i="15"/>
  <c r="BO959" i="15"/>
  <c r="BO960" i="15"/>
  <c r="BO961" i="15"/>
  <c r="BO963" i="15"/>
  <c r="BO987" i="15"/>
  <c r="BO991" i="15"/>
  <c r="BO992" i="15"/>
  <c r="BO993" i="15"/>
  <c r="BO995" i="15"/>
  <c r="BO996" i="15"/>
  <c r="BO997" i="15"/>
  <c r="BO999" i="15"/>
  <c r="BO1000" i="15"/>
  <c r="BO1001" i="15"/>
  <c r="BO1003" i="15"/>
  <c r="BO1004" i="15"/>
  <c r="BO1005" i="15"/>
  <c r="BO1007" i="15"/>
  <c r="BO1008" i="15"/>
  <c r="BO1009" i="15"/>
  <c r="BO1011" i="15"/>
  <c r="BO1035" i="15"/>
  <c r="BO1039" i="15"/>
  <c r="BO1040" i="15"/>
  <c r="BO1041" i="15"/>
  <c r="BO1043" i="15"/>
  <c r="BO1044" i="15"/>
  <c r="BO1045" i="15"/>
  <c r="BO1047" i="15"/>
  <c r="BO1048" i="15"/>
  <c r="BO1049" i="15"/>
  <c r="BO1051" i="15"/>
  <c r="BO1052" i="15"/>
  <c r="BO1053" i="15"/>
  <c r="BO1055" i="15"/>
  <c r="BO1056" i="15"/>
  <c r="BO1057" i="15"/>
  <c r="BO1059" i="15"/>
  <c r="BO1083" i="15"/>
  <c r="BO1087" i="15"/>
  <c r="BO1088" i="15"/>
  <c r="BO1089" i="15"/>
  <c r="BO1091" i="15"/>
  <c r="BO1092" i="15"/>
  <c r="BO1093" i="15"/>
  <c r="BO1095" i="15"/>
  <c r="BO1096" i="15"/>
  <c r="BO1097" i="15"/>
  <c r="BO1099" i="15"/>
  <c r="BO1100" i="15"/>
  <c r="BO1101" i="15"/>
  <c r="BO1103" i="15"/>
  <c r="BO1104" i="15"/>
  <c r="BO1105" i="15"/>
  <c r="BO1107" i="15"/>
  <c r="BO1131" i="15"/>
  <c r="BO1135" i="15"/>
  <c r="BO1136" i="15"/>
  <c r="BO1137" i="15"/>
  <c r="BO1139" i="15"/>
  <c r="BO1140" i="15"/>
  <c r="BO1141" i="15"/>
  <c r="BO1143" i="15"/>
  <c r="BO1144" i="15"/>
  <c r="BO1145" i="15"/>
  <c r="BO1147" i="15"/>
  <c r="BO1148" i="15"/>
  <c r="BO1149" i="15"/>
  <c r="BO1151" i="15"/>
  <c r="BO1152" i="15"/>
  <c r="BO1153" i="15"/>
  <c r="BO1155" i="15"/>
  <c r="BO1179" i="15"/>
  <c r="BO1183" i="15"/>
  <c r="BO1184" i="15"/>
  <c r="BO1185" i="15"/>
  <c r="BO1187" i="15"/>
  <c r="BO1188" i="15"/>
  <c r="BO1189" i="15"/>
  <c r="BO1191" i="15"/>
  <c r="BO1192" i="15"/>
  <c r="BO1193" i="15"/>
  <c r="BO1195" i="15"/>
  <c r="BO1196" i="15"/>
  <c r="BO1197" i="15"/>
  <c r="BO1199" i="15"/>
  <c r="BO1200" i="15"/>
  <c r="BO1201" i="15"/>
  <c r="BO1203" i="15"/>
  <c r="BO1227" i="15"/>
  <c r="BO1231" i="15"/>
  <c r="BO1232" i="15"/>
  <c r="BO1233" i="15"/>
  <c r="BO1234" i="15"/>
  <c r="BO1236" i="15"/>
  <c r="BO1237" i="15"/>
  <c r="BO1261" i="15"/>
  <c r="BO1285" i="15"/>
  <c r="BO1289" i="15"/>
  <c r="BO1290" i="15"/>
  <c r="BO1291" i="15"/>
  <c r="BO1293" i="15"/>
  <c r="BO1294" i="15"/>
  <c r="BO1295" i="15"/>
  <c r="BO1297" i="15"/>
  <c r="BO1298" i="15"/>
  <c r="BO1299" i="15"/>
  <c r="BO1301" i="15"/>
  <c r="BO1302" i="15"/>
  <c r="BO1303" i="15"/>
  <c r="BO1305" i="15"/>
  <c r="BO1306" i="15"/>
  <c r="BO1307" i="15"/>
  <c r="BO1309" i="15"/>
  <c r="BO1313" i="15"/>
  <c r="BO1314" i="15"/>
  <c r="BO1315" i="15"/>
  <c r="BO1317" i="15"/>
  <c r="BO1318" i="15"/>
  <c r="BO1319" i="15"/>
  <c r="BO1321" i="15"/>
  <c r="BO1322" i="15"/>
  <c r="BO1323" i="15"/>
  <c r="BO1325" i="15"/>
  <c r="BO1326" i="15"/>
  <c r="BO1327" i="15"/>
  <c r="BO1329" i="15"/>
  <c r="BO1330" i="15"/>
  <c r="BO1331" i="15"/>
  <c r="BO1333" i="15"/>
  <c r="BO1337" i="15"/>
  <c r="BO1338" i="15"/>
  <c r="BO1339" i="15"/>
  <c r="BO1341" i="15"/>
  <c r="BO1342" i="15"/>
  <c r="BO1343" i="15"/>
  <c r="BO1345" i="15"/>
  <c r="BO1346" i="15"/>
  <c r="BO1347" i="15"/>
  <c r="BO1349" i="15"/>
  <c r="BO1350" i="15"/>
  <c r="BO1351" i="15"/>
  <c r="BO1353" i="15"/>
  <c r="BO1354" i="15"/>
  <c r="BO1355" i="15"/>
  <c r="BO1357" i="15"/>
  <c r="BO1361" i="15"/>
  <c r="BO1362" i="15"/>
  <c r="BO1363" i="15"/>
  <c r="BO1365" i="15"/>
  <c r="BO1366" i="15"/>
  <c r="BO1367" i="15"/>
  <c r="BO1369" i="15"/>
  <c r="BO1370" i="15"/>
  <c r="BO1371" i="15"/>
  <c r="BO1373" i="15"/>
  <c r="BO1374" i="15"/>
  <c r="BO1375" i="15"/>
  <c r="BO1377" i="15"/>
  <c r="BO1378" i="15"/>
  <c r="BO1379" i="15"/>
  <c r="BO1381" i="15"/>
  <c r="BO1405" i="15"/>
  <c r="BO1431" i="15"/>
  <c r="BO1438" i="15"/>
  <c r="BO1439" i="15"/>
  <c r="BO1440" i="15"/>
  <c r="BO1442" i="15"/>
  <c r="BO1443" i="15"/>
  <c r="BO1444" i="15"/>
  <c r="BO1446" i="15"/>
  <c r="BO1447" i="15"/>
  <c r="BO1448" i="15"/>
  <c r="BO1450" i="15"/>
  <c r="BO1451" i="15"/>
  <c r="BO1452" i="15"/>
  <c r="BO1454" i="15"/>
  <c r="BO1455" i="15"/>
  <c r="BO1456" i="15"/>
  <c r="BO1458" i="15"/>
  <c r="BO1465" i="15"/>
  <c r="BO1466" i="15"/>
  <c r="BO1467" i="15"/>
  <c r="BO1469" i="15"/>
  <c r="BO1470" i="15"/>
  <c r="BO1471" i="15"/>
  <c r="BO1473" i="15"/>
  <c r="BO1474" i="15"/>
  <c r="BO1475" i="15"/>
  <c r="BO1477" i="15"/>
  <c r="BO1478" i="15"/>
  <c r="BO1479" i="15"/>
  <c r="BO1481" i="15"/>
  <c r="BO1482" i="15"/>
  <c r="BO1483" i="15"/>
  <c r="BO1485" i="15"/>
  <c r="BO1489" i="15"/>
  <c r="BO1490" i="15"/>
  <c r="BO1491" i="15"/>
  <c r="BO1493" i="15"/>
  <c r="BO1494" i="15"/>
  <c r="BO1495" i="15"/>
  <c r="BO1497" i="15"/>
  <c r="BO1498" i="15"/>
  <c r="BO1499" i="15"/>
  <c r="BO1501" i="15"/>
  <c r="BO1502" i="15"/>
  <c r="BO1503" i="15"/>
  <c r="BO1505" i="15"/>
  <c r="BO1506" i="15"/>
  <c r="BO1507" i="15"/>
  <c r="BO1509" i="15"/>
  <c r="BO1513" i="15"/>
  <c r="BO1514" i="15"/>
  <c r="BO1515" i="15"/>
  <c r="BO1517" i="15"/>
  <c r="BO1518" i="15"/>
  <c r="BO1519" i="15"/>
  <c r="BO1521" i="15"/>
  <c r="BO1522" i="15"/>
  <c r="BO1523" i="15"/>
  <c r="BO1525" i="15"/>
  <c r="BO1526" i="15"/>
  <c r="BO1527" i="15"/>
  <c r="BO1529" i="15"/>
  <c r="BO1530" i="15"/>
  <c r="BO1531" i="15"/>
  <c r="BO1533" i="15"/>
  <c r="BO1538" i="15"/>
  <c r="BO1539" i="15"/>
  <c r="BO1540" i="15"/>
  <c r="BO1541" i="15"/>
  <c r="BO1542" i="15"/>
  <c r="BO1544" i="15"/>
  <c r="BO1545" i="15"/>
  <c r="BO1546" i="15"/>
  <c r="BO1547" i="15"/>
  <c r="BO1551" i="15"/>
  <c r="BO1552" i="15"/>
  <c r="BO1553" i="15"/>
  <c r="BO1554" i="15"/>
  <c r="BP135" i="15"/>
  <c r="BP183" i="15"/>
  <c r="BP260" i="15"/>
  <c r="BP261" i="15"/>
  <c r="BP262" i="15"/>
  <c r="BP264" i="15"/>
  <c r="BP265" i="15"/>
  <c r="BP266" i="15"/>
  <c r="BP268" i="15"/>
  <c r="BP269" i="15"/>
  <c r="BP270" i="15"/>
  <c r="BP272" i="15"/>
  <c r="BP273" i="15"/>
  <c r="BP274" i="15"/>
  <c r="BP276" i="15"/>
  <c r="BP277" i="15"/>
  <c r="BP278" i="15"/>
  <c r="BP280" i="15"/>
  <c r="BP284" i="15"/>
  <c r="BP285" i="15"/>
  <c r="BP286" i="15"/>
  <c r="BP288" i="15"/>
  <c r="BP289" i="15"/>
  <c r="BP290" i="15"/>
  <c r="BP292" i="15"/>
  <c r="BP293" i="15"/>
  <c r="BP294" i="15"/>
  <c r="BP296" i="15"/>
  <c r="BP297" i="15"/>
  <c r="BP298" i="15"/>
  <c r="BP300" i="15"/>
  <c r="BP301" i="15"/>
  <c r="BP302" i="15"/>
  <c r="BP304" i="15"/>
  <c r="BP10" i="15"/>
  <c r="BP14" i="15"/>
  <c r="BP15" i="15"/>
  <c r="BP39" i="15"/>
  <c r="BP43" i="15"/>
  <c r="BP44" i="15"/>
  <c r="BP45" i="15"/>
  <c r="BP47" i="15"/>
  <c r="BP48" i="15"/>
  <c r="BP49" i="15"/>
  <c r="BP51" i="15"/>
  <c r="BP52" i="15"/>
  <c r="BP53" i="15"/>
  <c r="BP55" i="15"/>
  <c r="BP56" i="15"/>
  <c r="BP57" i="15"/>
  <c r="BP59" i="15"/>
  <c r="BP60" i="15"/>
  <c r="BP61" i="15"/>
  <c r="BP63" i="15"/>
  <c r="BP87" i="15"/>
  <c r="BP111" i="15"/>
  <c r="BP159" i="15"/>
  <c r="BP187" i="15"/>
  <c r="BP188" i="15"/>
  <c r="BP189" i="15"/>
  <c r="BP191" i="15"/>
  <c r="BP192" i="15"/>
  <c r="BP193" i="15"/>
  <c r="BP195" i="15"/>
  <c r="BP196" i="15"/>
  <c r="BP197" i="15"/>
  <c r="BP199" i="15"/>
  <c r="BP200" i="15"/>
  <c r="BP201" i="15"/>
  <c r="BP203" i="15"/>
  <c r="BP204" i="15"/>
  <c r="BP205" i="15"/>
  <c r="BP207" i="15"/>
  <c r="BP211" i="15"/>
  <c r="BP212" i="15"/>
  <c r="BP213" i="15"/>
  <c r="BP215" i="15"/>
  <c r="BP216" i="15"/>
  <c r="BP217" i="15"/>
  <c r="BP219" i="15"/>
  <c r="BP220" i="15"/>
  <c r="BP221" i="15"/>
  <c r="BP223" i="15"/>
  <c r="BP224" i="15"/>
  <c r="BP225" i="15"/>
  <c r="BP227" i="15"/>
  <c r="BP228" i="15"/>
  <c r="BP229" i="15"/>
  <c r="BP231" i="15"/>
  <c r="BP255" i="15"/>
  <c r="BP308" i="15"/>
  <c r="BP309" i="15"/>
  <c r="BP310" i="15"/>
  <c r="BP312" i="15"/>
  <c r="BP313" i="15"/>
  <c r="BP314" i="15"/>
  <c r="BP316" i="15"/>
  <c r="BP317" i="15"/>
  <c r="BP318" i="15"/>
  <c r="BP320" i="15"/>
  <c r="BP321" i="15"/>
  <c r="BP322" i="15"/>
  <c r="BP324" i="15"/>
  <c r="BP325" i="15"/>
  <c r="BP326" i="15"/>
  <c r="BP328" i="15"/>
  <c r="BP332" i="15"/>
  <c r="BP333" i="15"/>
  <c r="BP334" i="15"/>
  <c r="BP336" i="15"/>
  <c r="BP337" i="15"/>
  <c r="BP338" i="15"/>
  <c r="BP340" i="15"/>
  <c r="BP341" i="15"/>
  <c r="BP342" i="15"/>
  <c r="BP344" i="15"/>
  <c r="BP345" i="15"/>
  <c r="BP346" i="15"/>
  <c r="BP348" i="15"/>
  <c r="BP349" i="15"/>
  <c r="BP350" i="15"/>
  <c r="BP352" i="15"/>
  <c r="BP376" i="15"/>
  <c r="BP380" i="15"/>
  <c r="BP381" i="15"/>
  <c r="BP382" i="15"/>
  <c r="BP384" i="15"/>
  <c r="BP385" i="15"/>
  <c r="BP386" i="15"/>
  <c r="BP388" i="15"/>
  <c r="BP389" i="15"/>
  <c r="BP390" i="15"/>
  <c r="BP392" i="15"/>
  <c r="BP393" i="15"/>
  <c r="BP394" i="15"/>
  <c r="BP396" i="15"/>
  <c r="BP397" i="15"/>
  <c r="BP398" i="15"/>
  <c r="BP400" i="15"/>
  <c r="BP424" i="15"/>
  <c r="BP428" i="15"/>
  <c r="BP429" i="15"/>
  <c r="BP430" i="15"/>
  <c r="BP432" i="15"/>
  <c r="BP433" i="15"/>
  <c r="BP434" i="15"/>
  <c r="BP436" i="15"/>
  <c r="BP437" i="15"/>
  <c r="BP438" i="15"/>
  <c r="BP440" i="15"/>
  <c r="BP441" i="15"/>
  <c r="BP442" i="15"/>
  <c r="BP444" i="15"/>
  <c r="BP445" i="15"/>
  <c r="BP446" i="15"/>
  <c r="BP448" i="15"/>
  <c r="BP472" i="15"/>
  <c r="BP476" i="15"/>
  <c r="BP477" i="15"/>
  <c r="BP478" i="15"/>
  <c r="BP480" i="15"/>
  <c r="BP481" i="15"/>
  <c r="BP482" i="15"/>
  <c r="BP484" i="15"/>
  <c r="BP485" i="15"/>
  <c r="BP486" i="15"/>
  <c r="BP488" i="15"/>
  <c r="BP489" i="15"/>
  <c r="BP490" i="15"/>
  <c r="BP492" i="15"/>
  <c r="BP493" i="15"/>
  <c r="BP494" i="15"/>
  <c r="BP496" i="15"/>
  <c r="BP520" i="15"/>
  <c r="BP524" i="15"/>
  <c r="BP525" i="15"/>
  <c r="BP526" i="15"/>
  <c r="BP528" i="15"/>
  <c r="BP529" i="15"/>
  <c r="BP530" i="15"/>
  <c r="BP532" i="15"/>
  <c r="BP533" i="15"/>
  <c r="BP534" i="15"/>
  <c r="BP536" i="15"/>
  <c r="BP537" i="15"/>
  <c r="BP538" i="15"/>
  <c r="BP540" i="15"/>
  <c r="BP541" i="15"/>
  <c r="BP542" i="15"/>
  <c r="BP544" i="15"/>
  <c r="BP568" i="15"/>
  <c r="BP573" i="15"/>
  <c r="BP574" i="15"/>
  <c r="BP575" i="15"/>
  <c r="BP577" i="15"/>
  <c r="BP578" i="15"/>
  <c r="BP579" i="15"/>
  <c r="BP581" i="15"/>
  <c r="BP582" i="15"/>
  <c r="BP583" i="15"/>
  <c r="BP585" i="15"/>
  <c r="BP586" i="15"/>
  <c r="BP587" i="15"/>
  <c r="BP589" i="15"/>
  <c r="BP590" i="15"/>
  <c r="BP591" i="15"/>
  <c r="BP593" i="15"/>
  <c r="BP597" i="15"/>
  <c r="BP598" i="15"/>
  <c r="BP599" i="15"/>
  <c r="BP601" i="15"/>
  <c r="BP602" i="15"/>
  <c r="BP603" i="15"/>
  <c r="BP605" i="15"/>
  <c r="BP606" i="15"/>
  <c r="BP607" i="15"/>
  <c r="BP609" i="15"/>
  <c r="BP610" i="15"/>
  <c r="BP611" i="15"/>
  <c r="BP613" i="15"/>
  <c r="BP614" i="15"/>
  <c r="BP615" i="15"/>
  <c r="BP617" i="15"/>
  <c r="BP621" i="15"/>
  <c r="BP622" i="15"/>
  <c r="BP623" i="15"/>
  <c r="BP625" i="15"/>
  <c r="BP626" i="15"/>
  <c r="BP627" i="15"/>
  <c r="BP629" i="15"/>
  <c r="BP630" i="15"/>
  <c r="BP631" i="15"/>
  <c r="BP633" i="15"/>
  <c r="BP634" i="15"/>
  <c r="BP635" i="15"/>
  <c r="BP637" i="15"/>
  <c r="BP638" i="15"/>
  <c r="BP639" i="15"/>
  <c r="BP641" i="15"/>
  <c r="BP645" i="15"/>
  <c r="BP646" i="15"/>
  <c r="BP647" i="15"/>
  <c r="BP649" i="15"/>
  <c r="BP650" i="15"/>
  <c r="BP651" i="15"/>
  <c r="BP653" i="15"/>
  <c r="BP654" i="15"/>
  <c r="BP655" i="15"/>
  <c r="BP657" i="15"/>
  <c r="BP658" i="15"/>
  <c r="BP659" i="15"/>
  <c r="BP661" i="15"/>
  <c r="BP662" i="15"/>
  <c r="BP663" i="15"/>
  <c r="BP665" i="15"/>
  <c r="BP669" i="15"/>
  <c r="BP670" i="15"/>
  <c r="BP671" i="15"/>
  <c r="BP673" i="15"/>
  <c r="BP674" i="15"/>
  <c r="BP675" i="15"/>
  <c r="BP677" i="15"/>
  <c r="BP678" i="15"/>
  <c r="BP679" i="15"/>
  <c r="BP681" i="15"/>
  <c r="BP682" i="15"/>
  <c r="BP683" i="15"/>
  <c r="BP685" i="15"/>
  <c r="BP686" i="15"/>
  <c r="BP687" i="15"/>
  <c r="BP689" i="15"/>
  <c r="BP693" i="15"/>
  <c r="BP694" i="15"/>
  <c r="BP695" i="15"/>
  <c r="BP697" i="15"/>
  <c r="BP698" i="15"/>
  <c r="BP699" i="15"/>
  <c r="BP701" i="15"/>
  <c r="BP702" i="15"/>
  <c r="BP703" i="15"/>
  <c r="BP705" i="15"/>
  <c r="BP706" i="15"/>
  <c r="BP707" i="15"/>
  <c r="BP709" i="15"/>
  <c r="BP710" i="15"/>
  <c r="BP711" i="15"/>
  <c r="BP713" i="15"/>
  <c r="BP717" i="15"/>
  <c r="BP718" i="15"/>
  <c r="BP719" i="15"/>
  <c r="BP721" i="15"/>
  <c r="BP722" i="15"/>
  <c r="BP723" i="15"/>
  <c r="BP725" i="15"/>
  <c r="BP726" i="15"/>
  <c r="BP727" i="15"/>
  <c r="BP729" i="15"/>
  <c r="BP730" i="15"/>
  <c r="BP731" i="15"/>
  <c r="BP733" i="15"/>
  <c r="BP734" i="15"/>
  <c r="BP735" i="15"/>
  <c r="BP737" i="15"/>
  <c r="BP801" i="15"/>
  <c r="BP825" i="15"/>
  <c r="BP849" i="15"/>
  <c r="BP853" i="15"/>
  <c r="BP854" i="15"/>
  <c r="BP855" i="15"/>
  <c r="BP856" i="15"/>
  <c r="BP857" i="15"/>
  <c r="BP858" i="15"/>
  <c r="BP860" i="15"/>
  <c r="BP861" i="15"/>
  <c r="BP885" i="15"/>
  <c r="BP912" i="15"/>
  <c r="BP919" i="15"/>
  <c r="BP920" i="15"/>
  <c r="BP921" i="15"/>
  <c r="BP923" i="15"/>
  <c r="BP924" i="15"/>
  <c r="BP925" i="15"/>
  <c r="BP927" i="15"/>
  <c r="BP928" i="15"/>
  <c r="BP929" i="15"/>
  <c r="BP931" i="15"/>
  <c r="BP932" i="15"/>
  <c r="BP933" i="15"/>
  <c r="BP935" i="15"/>
  <c r="BP936" i="15"/>
  <c r="BP937" i="15"/>
  <c r="BP939" i="15"/>
  <c r="BP943" i="15"/>
  <c r="BP944" i="15"/>
  <c r="BP945" i="15"/>
  <c r="BP947" i="15"/>
  <c r="BP948" i="15"/>
  <c r="BP949" i="15"/>
  <c r="BP951" i="15"/>
  <c r="BP952" i="15"/>
  <c r="BP953" i="15"/>
  <c r="BP955" i="15"/>
  <c r="BP956" i="15"/>
  <c r="BP957" i="15"/>
  <c r="BP959" i="15"/>
  <c r="BP960" i="15"/>
  <c r="BP961" i="15"/>
  <c r="BP963" i="15"/>
  <c r="BP987" i="15"/>
  <c r="BP991" i="15"/>
  <c r="BP992" i="15"/>
  <c r="BP993" i="15"/>
  <c r="BP995" i="15"/>
  <c r="BP996" i="15"/>
  <c r="BP997" i="15"/>
  <c r="BP999" i="15"/>
  <c r="BP1000" i="15"/>
  <c r="BP1001" i="15"/>
  <c r="BP1003" i="15"/>
  <c r="BP1004" i="15"/>
  <c r="BP1005" i="15"/>
  <c r="BP1007" i="15"/>
  <c r="BP1008" i="15"/>
  <c r="BP1009" i="15"/>
  <c r="BP1011" i="15"/>
  <c r="BP1035" i="15"/>
  <c r="BP1039" i="15"/>
  <c r="BP1040" i="15"/>
  <c r="BP1041" i="15"/>
  <c r="BP1043" i="15"/>
  <c r="BP1044" i="15"/>
  <c r="BP1045" i="15"/>
  <c r="BP1047" i="15"/>
  <c r="BP1048" i="15"/>
  <c r="BP1049" i="15"/>
  <c r="BP1051" i="15"/>
  <c r="BP1052" i="15"/>
  <c r="BP1053" i="15"/>
  <c r="BP1055" i="15"/>
  <c r="BP1056" i="15"/>
  <c r="BP1057" i="15"/>
  <c r="BP1059" i="15"/>
  <c r="BP1083" i="15"/>
  <c r="BP1087" i="15"/>
  <c r="BP1088" i="15"/>
  <c r="BP1089" i="15"/>
  <c r="BP1091" i="15"/>
  <c r="BP1092" i="15"/>
  <c r="BP1093" i="15"/>
  <c r="BP1095" i="15"/>
  <c r="BP1096" i="15"/>
  <c r="BP1097" i="15"/>
  <c r="BP1099" i="15"/>
  <c r="BP1100" i="15"/>
  <c r="BP1101" i="15"/>
  <c r="BP1103" i="15"/>
  <c r="BP1104" i="15"/>
  <c r="BP1105" i="15"/>
  <c r="BP1107" i="15"/>
  <c r="BP1131" i="15"/>
  <c r="BP1135" i="15"/>
  <c r="BP1136" i="15"/>
  <c r="BP1137" i="15"/>
  <c r="BP1139" i="15"/>
  <c r="BP1140" i="15"/>
  <c r="BP1141" i="15"/>
  <c r="BP1143" i="15"/>
  <c r="BP1144" i="15"/>
  <c r="BP1145" i="15"/>
  <c r="BP1147" i="15"/>
  <c r="BP1148" i="15"/>
  <c r="BP1149" i="15"/>
  <c r="BP1151" i="15"/>
  <c r="BP1152" i="15"/>
  <c r="BP1153" i="15"/>
  <c r="BP1155" i="15"/>
  <c r="BP1179" i="15"/>
  <c r="BP1183" i="15"/>
  <c r="BP1184" i="15"/>
  <c r="BP1185" i="15"/>
  <c r="BP1187" i="15"/>
  <c r="BP1188" i="15"/>
  <c r="BP1189" i="15"/>
  <c r="BP1191" i="15"/>
  <c r="BP1192" i="15"/>
  <c r="BP1193" i="15"/>
  <c r="BP1195" i="15"/>
  <c r="BP1196" i="15"/>
  <c r="BP1197" i="15"/>
  <c r="BP1199" i="15"/>
  <c r="BP1200" i="15"/>
  <c r="BP1201" i="15"/>
  <c r="BP1203" i="15"/>
  <c r="BP1227" i="15"/>
  <c r="BP1231" i="15"/>
  <c r="BP1232" i="15"/>
  <c r="BP1233" i="15"/>
  <c r="BP1234" i="15"/>
  <c r="BP1236" i="15"/>
  <c r="BP1237" i="15"/>
  <c r="BP1261" i="15"/>
  <c r="BP1285" i="15"/>
  <c r="BP1289" i="15"/>
  <c r="BP1290" i="15"/>
  <c r="BP1291" i="15"/>
  <c r="BP1293" i="15"/>
  <c r="BP1294" i="15"/>
  <c r="BP1295" i="15"/>
  <c r="BP1297" i="15"/>
  <c r="BP1298" i="15"/>
  <c r="BP1299" i="15"/>
  <c r="BP1301" i="15"/>
  <c r="BP1302" i="15"/>
  <c r="BP1303" i="15"/>
  <c r="BP1305" i="15"/>
  <c r="BP1306" i="15"/>
  <c r="BP1307" i="15"/>
  <c r="BP1309" i="15"/>
  <c r="BP1313" i="15"/>
  <c r="BP1314" i="15"/>
  <c r="BP1315" i="15"/>
  <c r="BP1317" i="15"/>
  <c r="BP1318" i="15"/>
  <c r="BP1319" i="15"/>
  <c r="BP1321" i="15"/>
  <c r="BP1322" i="15"/>
  <c r="BP1323" i="15"/>
  <c r="BP1325" i="15"/>
  <c r="BP1326" i="15"/>
  <c r="BP1327" i="15"/>
  <c r="BP1329" i="15"/>
  <c r="BP1330" i="15"/>
  <c r="BP1331" i="15"/>
  <c r="BP1333" i="15"/>
  <c r="BP1337" i="15"/>
  <c r="BP1338" i="15"/>
  <c r="BP1339" i="15"/>
  <c r="BP1341" i="15"/>
  <c r="BP1342" i="15"/>
  <c r="BP1343" i="15"/>
  <c r="BP1345" i="15"/>
  <c r="BP1346" i="15"/>
  <c r="BP1347" i="15"/>
  <c r="BP1349" i="15"/>
  <c r="BP1350" i="15"/>
  <c r="BP1351" i="15"/>
  <c r="BP1353" i="15"/>
  <c r="BP1354" i="15"/>
  <c r="BP1355" i="15"/>
  <c r="BP1357" i="15"/>
  <c r="BP1361" i="15"/>
  <c r="BP1362" i="15"/>
  <c r="BP1363" i="15"/>
  <c r="BP1365" i="15"/>
  <c r="BP1366" i="15"/>
  <c r="BP1367" i="15"/>
  <c r="BP1369" i="15"/>
  <c r="BP1370" i="15"/>
  <c r="BP1371" i="15"/>
  <c r="BP1373" i="15"/>
  <c r="BP1374" i="15"/>
  <c r="BP1375" i="15"/>
  <c r="BP1377" i="15"/>
  <c r="BP1378" i="15"/>
  <c r="BP1379" i="15"/>
  <c r="BP1381" i="15"/>
  <c r="BP1405" i="15"/>
  <c r="BP1431" i="15"/>
  <c r="BP1438" i="15"/>
  <c r="BP1439" i="15"/>
  <c r="BP1440" i="15"/>
  <c r="BP1442" i="15"/>
  <c r="BP1443" i="15"/>
  <c r="BP1444" i="15"/>
  <c r="BP1446" i="15"/>
  <c r="BP1447" i="15"/>
  <c r="BP1448" i="15"/>
  <c r="BP1450" i="15"/>
  <c r="BP1451" i="15"/>
  <c r="BP1452" i="15"/>
  <c r="BP1454" i="15"/>
  <c r="BP1455" i="15"/>
  <c r="BP1456" i="15"/>
  <c r="BP1458" i="15"/>
  <c r="BP1465" i="15"/>
  <c r="BP1466" i="15"/>
  <c r="BP1467" i="15"/>
  <c r="BP1469" i="15"/>
  <c r="BP1470" i="15"/>
  <c r="BP1471" i="15"/>
  <c r="BP1473" i="15"/>
  <c r="BP1474" i="15"/>
  <c r="BP1475" i="15"/>
  <c r="BP1477" i="15"/>
  <c r="BP1478" i="15"/>
  <c r="BP1479" i="15"/>
  <c r="BP1481" i="15"/>
  <c r="BP1482" i="15"/>
  <c r="BP1483" i="15"/>
  <c r="BP1485" i="15"/>
  <c r="BP1489" i="15"/>
  <c r="BP1490" i="15"/>
  <c r="BP1491" i="15"/>
  <c r="BP1493" i="15"/>
  <c r="BP1494" i="15"/>
  <c r="BP1495" i="15"/>
  <c r="BP1497" i="15"/>
  <c r="BP1498" i="15"/>
  <c r="BP1499" i="15"/>
  <c r="BP1501" i="15"/>
  <c r="BP1502" i="15"/>
  <c r="BP1503" i="15"/>
  <c r="BP1505" i="15"/>
  <c r="BP1506" i="15"/>
  <c r="BP1507" i="15"/>
  <c r="BP1509" i="15"/>
  <c r="BP1513" i="15"/>
  <c r="BP1514" i="15"/>
  <c r="BP1515" i="15"/>
  <c r="BP1517" i="15"/>
  <c r="BP1518" i="15"/>
  <c r="BP1519" i="15"/>
  <c r="BP1521" i="15"/>
  <c r="BP1522" i="15"/>
  <c r="BP1523" i="15"/>
  <c r="BP1525" i="15"/>
  <c r="BP1526" i="15"/>
  <c r="BP1527" i="15"/>
  <c r="BP1529" i="15"/>
  <c r="BP1530" i="15"/>
  <c r="BP1531" i="15"/>
  <c r="BP1533" i="15"/>
  <c r="BP1538" i="15"/>
  <c r="BP1539" i="15"/>
  <c r="BP1540" i="15"/>
  <c r="BP1541" i="15"/>
  <c r="BP1542" i="15"/>
  <c r="BP1544" i="15"/>
  <c r="BP1545" i="15"/>
  <c r="BP1546" i="15"/>
  <c r="BP1547" i="15"/>
  <c r="BP1551" i="15"/>
  <c r="BP1552" i="15"/>
  <c r="BP1553" i="15"/>
  <c r="BP1554" i="15"/>
  <c r="BQ135" i="15"/>
  <c r="BQ183" i="15"/>
  <c r="BQ260" i="15"/>
  <c r="BQ261" i="15"/>
  <c r="BQ262" i="15"/>
  <c r="BQ264" i="15"/>
  <c r="BQ265" i="15"/>
  <c r="BQ266" i="15"/>
  <c r="BQ268" i="15"/>
  <c r="BQ269" i="15"/>
  <c r="BQ270" i="15"/>
  <c r="BQ272" i="15"/>
  <c r="BQ273" i="15"/>
  <c r="BQ274" i="15"/>
  <c r="BQ276" i="15"/>
  <c r="BQ277" i="15"/>
  <c r="BQ278" i="15"/>
  <c r="BQ280" i="15"/>
  <c r="BQ284" i="15"/>
  <c r="BQ285" i="15"/>
  <c r="BQ286" i="15"/>
  <c r="BQ288" i="15"/>
  <c r="BQ289" i="15"/>
  <c r="BQ290" i="15"/>
  <c r="BQ292" i="15"/>
  <c r="BQ293" i="15"/>
  <c r="BQ294" i="15"/>
  <c r="BQ296" i="15"/>
  <c r="BQ297" i="15"/>
  <c r="BQ298" i="15"/>
  <c r="BQ300" i="15"/>
  <c r="BQ301" i="15"/>
  <c r="BQ302" i="15"/>
  <c r="BQ304" i="15"/>
  <c r="BQ10" i="15"/>
  <c r="BQ14" i="15"/>
  <c r="BQ15" i="15"/>
  <c r="BQ39" i="15"/>
  <c r="BQ43" i="15"/>
  <c r="BQ44" i="15"/>
  <c r="BQ45" i="15"/>
  <c r="BQ47" i="15"/>
  <c r="BQ48" i="15"/>
  <c r="BQ49" i="15"/>
  <c r="BQ51" i="15"/>
  <c r="BQ52" i="15"/>
  <c r="BQ53" i="15"/>
  <c r="BQ55" i="15"/>
  <c r="BQ56" i="15"/>
  <c r="BQ57" i="15"/>
  <c r="BQ59" i="15"/>
  <c r="BQ60" i="15"/>
  <c r="BQ61" i="15"/>
  <c r="BQ63" i="15"/>
  <c r="BQ87" i="15"/>
  <c r="BQ111" i="15"/>
  <c r="BQ159" i="15"/>
  <c r="BQ187" i="15"/>
  <c r="BQ188" i="15"/>
  <c r="BQ189" i="15"/>
  <c r="BQ191" i="15"/>
  <c r="BQ192" i="15"/>
  <c r="BQ193" i="15"/>
  <c r="BQ195" i="15"/>
  <c r="BQ196" i="15"/>
  <c r="BQ197" i="15"/>
  <c r="BQ199" i="15"/>
  <c r="BQ200" i="15"/>
  <c r="BQ201" i="15"/>
  <c r="BQ203" i="15"/>
  <c r="BQ204" i="15"/>
  <c r="BQ205" i="15"/>
  <c r="BQ207" i="15"/>
  <c r="BQ211" i="15"/>
  <c r="BQ212" i="15"/>
  <c r="BQ213" i="15"/>
  <c r="BQ215" i="15"/>
  <c r="BQ216" i="15"/>
  <c r="BQ217" i="15"/>
  <c r="BQ219" i="15"/>
  <c r="BQ220" i="15"/>
  <c r="BQ221" i="15"/>
  <c r="BQ223" i="15"/>
  <c r="BQ224" i="15"/>
  <c r="BQ225" i="15"/>
  <c r="BQ227" i="15"/>
  <c r="BQ228" i="15"/>
  <c r="BQ229" i="15"/>
  <c r="BQ231" i="15"/>
  <c r="BQ255" i="15"/>
  <c r="BQ308" i="15"/>
  <c r="BQ309" i="15"/>
  <c r="BQ310" i="15"/>
  <c r="BQ312" i="15"/>
  <c r="BQ313" i="15"/>
  <c r="BQ314" i="15"/>
  <c r="BQ316" i="15"/>
  <c r="BQ317" i="15"/>
  <c r="BQ318" i="15"/>
  <c r="BQ320" i="15"/>
  <c r="BQ321" i="15"/>
  <c r="BQ322" i="15"/>
  <c r="BQ324" i="15"/>
  <c r="BQ325" i="15"/>
  <c r="BQ326" i="15"/>
  <c r="BQ328" i="15"/>
  <c r="BQ332" i="15"/>
  <c r="BQ333" i="15"/>
  <c r="BQ334" i="15"/>
  <c r="BQ336" i="15"/>
  <c r="BQ337" i="15"/>
  <c r="BQ338" i="15"/>
  <c r="BQ340" i="15"/>
  <c r="BQ341" i="15"/>
  <c r="BQ342" i="15"/>
  <c r="BQ344" i="15"/>
  <c r="BQ345" i="15"/>
  <c r="BQ346" i="15"/>
  <c r="BQ348" i="15"/>
  <c r="BQ349" i="15"/>
  <c r="BQ350" i="15"/>
  <c r="BQ352" i="15"/>
  <c r="BQ376" i="15"/>
  <c r="BQ380" i="15"/>
  <c r="BQ381" i="15"/>
  <c r="BQ382" i="15"/>
  <c r="BQ384" i="15"/>
  <c r="BQ385" i="15"/>
  <c r="BQ386" i="15"/>
  <c r="BQ388" i="15"/>
  <c r="BQ389" i="15"/>
  <c r="BQ390" i="15"/>
  <c r="BQ392" i="15"/>
  <c r="BQ393" i="15"/>
  <c r="BQ394" i="15"/>
  <c r="BQ396" i="15"/>
  <c r="BQ397" i="15"/>
  <c r="BQ398" i="15"/>
  <c r="BQ400" i="15"/>
  <c r="BQ424" i="15"/>
  <c r="BQ428" i="15"/>
  <c r="BQ429" i="15"/>
  <c r="BQ430" i="15"/>
  <c r="BQ432" i="15"/>
  <c r="BQ433" i="15"/>
  <c r="BQ434" i="15"/>
  <c r="BQ436" i="15"/>
  <c r="BQ437" i="15"/>
  <c r="BQ438" i="15"/>
  <c r="BQ440" i="15"/>
  <c r="BQ441" i="15"/>
  <c r="BQ442" i="15"/>
  <c r="BQ444" i="15"/>
  <c r="BQ445" i="15"/>
  <c r="BQ446" i="15"/>
  <c r="BQ448" i="15"/>
  <c r="BQ472" i="15"/>
  <c r="BQ476" i="15"/>
  <c r="BQ477" i="15"/>
  <c r="BQ478" i="15"/>
  <c r="BQ480" i="15"/>
  <c r="BQ481" i="15"/>
  <c r="BQ482" i="15"/>
  <c r="BQ484" i="15"/>
  <c r="BQ485" i="15"/>
  <c r="BQ486" i="15"/>
  <c r="BQ488" i="15"/>
  <c r="BQ489" i="15"/>
  <c r="BQ490" i="15"/>
  <c r="BQ492" i="15"/>
  <c r="BQ493" i="15"/>
  <c r="BQ494" i="15"/>
  <c r="BQ496" i="15"/>
  <c r="BQ520" i="15"/>
  <c r="BQ524" i="15"/>
  <c r="BQ525" i="15"/>
  <c r="BQ526" i="15"/>
  <c r="BQ528" i="15"/>
  <c r="BQ529" i="15"/>
  <c r="BQ530" i="15"/>
  <c r="BQ532" i="15"/>
  <c r="BQ533" i="15"/>
  <c r="BQ534" i="15"/>
  <c r="BQ536" i="15"/>
  <c r="BQ537" i="15"/>
  <c r="BQ538" i="15"/>
  <c r="BQ540" i="15"/>
  <c r="BQ541" i="15"/>
  <c r="BQ542" i="15"/>
  <c r="BQ544" i="15"/>
  <c r="BQ568" i="15"/>
  <c r="BQ573" i="15"/>
  <c r="BQ574" i="15"/>
  <c r="BQ575" i="15"/>
  <c r="BQ577" i="15"/>
  <c r="BQ578" i="15"/>
  <c r="BQ579" i="15"/>
  <c r="BQ581" i="15"/>
  <c r="BQ582" i="15"/>
  <c r="BQ583" i="15"/>
  <c r="BQ585" i="15"/>
  <c r="BQ586" i="15"/>
  <c r="BQ587" i="15"/>
  <c r="BQ589" i="15"/>
  <c r="BQ590" i="15"/>
  <c r="BQ591" i="15"/>
  <c r="BQ593" i="15"/>
  <c r="BQ597" i="15"/>
  <c r="BQ598" i="15"/>
  <c r="BQ599" i="15"/>
  <c r="BQ601" i="15"/>
  <c r="BQ602" i="15"/>
  <c r="BQ603" i="15"/>
  <c r="BQ605" i="15"/>
  <c r="BQ606" i="15"/>
  <c r="BQ607" i="15"/>
  <c r="BQ609" i="15"/>
  <c r="BQ610" i="15"/>
  <c r="BQ611" i="15"/>
  <c r="BQ613" i="15"/>
  <c r="BQ614" i="15"/>
  <c r="BQ615" i="15"/>
  <c r="BQ617" i="15"/>
  <c r="BQ621" i="15"/>
  <c r="BQ622" i="15"/>
  <c r="BQ623" i="15"/>
  <c r="BQ625" i="15"/>
  <c r="BQ626" i="15"/>
  <c r="BQ627" i="15"/>
  <c r="BQ629" i="15"/>
  <c r="BQ630" i="15"/>
  <c r="BQ631" i="15"/>
  <c r="BQ633" i="15"/>
  <c r="BQ634" i="15"/>
  <c r="BQ635" i="15"/>
  <c r="BQ637" i="15"/>
  <c r="BQ638" i="15"/>
  <c r="BQ639" i="15"/>
  <c r="BQ641" i="15"/>
  <c r="BQ645" i="15"/>
  <c r="BQ646" i="15"/>
  <c r="BQ647" i="15"/>
  <c r="BQ649" i="15"/>
  <c r="BQ650" i="15"/>
  <c r="BQ651" i="15"/>
  <c r="BQ653" i="15"/>
  <c r="BQ654" i="15"/>
  <c r="BQ655" i="15"/>
  <c r="BQ657" i="15"/>
  <c r="BQ658" i="15"/>
  <c r="BQ659" i="15"/>
  <c r="BQ661" i="15"/>
  <c r="BQ662" i="15"/>
  <c r="BQ663" i="15"/>
  <c r="BQ665" i="15"/>
  <c r="BQ669" i="15"/>
  <c r="BQ670" i="15"/>
  <c r="BQ671" i="15"/>
  <c r="BQ673" i="15"/>
  <c r="BQ674" i="15"/>
  <c r="BQ675" i="15"/>
  <c r="BQ677" i="15"/>
  <c r="BQ678" i="15"/>
  <c r="BQ679" i="15"/>
  <c r="BQ681" i="15"/>
  <c r="BQ682" i="15"/>
  <c r="BQ683" i="15"/>
  <c r="BQ685" i="15"/>
  <c r="BQ686" i="15"/>
  <c r="BQ687" i="15"/>
  <c r="BQ689" i="15"/>
  <c r="BQ693" i="15"/>
  <c r="BQ694" i="15"/>
  <c r="BQ695" i="15"/>
  <c r="BQ697" i="15"/>
  <c r="BQ698" i="15"/>
  <c r="BQ699" i="15"/>
  <c r="BQ701" i="15"/>
  <c r="BQ702" i="15"/>
  <c r="BQ703" i="15"/>
  <c r="BQ705" i="15"/>
  <c r="BQ706" i="15"/>
  <c r="BQ707" i="15"/>
  <c r="BQ709" i="15"/>
  <c r="BQ710" i="15"/>
  <c r="BQ711" i="15"/>
  <c r="BQ713" i="15"/>
  <c r="BQ717" i="15"/>
  <c r="BQ718" i="15"/>
  <c r="BQ719" i="15"/>
  <c r="BQ721" i="15"/>
  <c r="BQ722" i="15"/>
  <c r="BQ723" i="15"/>
  <c r="BQ725" i="15"/>
  <c r="BQ726" i="15"/>
  <c r="BQ727" i="15"/>
  <c r="BQ729" i="15"/>
  <c r="BQ730" i="15"/>
  <c r="BQ731" i="15"/>
  <c r="BQ733" i="15"/>
  <c r="BQ734" i="15"/>
  <c r="BQ735" i="15"/>
  <c r="BQ737" i="15"/>
  <c r="BQ801" i="15"/>
  <c r="BQ825" i="15"/>
  <c r="BQ849" i="15"/>
  <c r="BQ853" i="15"/>
  <c r="BQ854" i="15"/>
  <c r="BQ855" i="15"/>
  <c r="BQ856" i="15"/>
  <c r="BQ857" i="15"/>
  <c r="BQ858" i="15"/>
  <c r="BQ860" i="15"/>
  <c r="BQ861" i="15"/>
  <c r="BQ885" i="15"/>
  <c r="BQ912" i="15"/>
  <c r="BQ919" i="15"/>
  <c r="BQ920" i="15"/>
  <c r="BQ921" i="15"/>
  <c r="BQ923" i="15"/>
  <c r="BQ924" i="15"/>
  <c r="BQ925" i="15"/>
  <c r="BQ927" i="15"/>
  <c r="BQ928" i="15"/>
  <c r="BQ929" i="15"/>
  <c r="BQ931" i="15"/>
  <c r="BQ932" i="15"/>
  <c r="BQ933" i="15"/>
  <c r="BQ935" i="15"/>
  <c r="BQ936" i="15"/>
  <c r="BQ937" i="15"/>
  <c r="BQ939" i="15"/>
  <c r="BQ943" i="15"/>
  <c r="BQ944" i="15"/>
  <c r="BQ945" i="15"/>
  <c r="BQ947" i="15"/>
  <c r="BQ948" i="15"/>
  <c r="BQ949" i="15"/>
  <c r="BQ951" i="15"/>
  <c r="BQ952" i="15"/>
  <c r="BQ953" i="15"/>
  <c r="BQ955" i="15"/>
  <c r="BQ956" i="15"/>
  <c r="BQ957" i="15"/>
  <c r="BQ959" i="15"/>
  <c r="BQ960" i="15"/>
  <c r="BQ961" i="15"/>
  <c r="BQ963" i="15"/>
  <c r="BQ987" i="15"/>
  <c r="BQ991" i="15"/>
  <c r="BQ992" i="15"/>
  <c r="BQ993" i="15"/>
  <c r="BQ995" i="15"/>
  <c r="BQ996" i="15"/>
  <c r="BQ997" i="15"/>
  <c r="BQ999" i="15"/>
  <c r="BQ1000" i="15"/>
  <c r="BQ1001" i="15"/>
  <c r="BQ1003" i="15"/>
  <c r="BQ1004" i="15"/>
  <c r="BQ1005" i="15"/>
  <c r="BQ1007" i="15"/>
  <c r="BQ1008" i="15"/>
  <c r="BQ1009" i="15"/>
  <c r="BQ1011" i="15"/>
  <c r="BQ1035" i="15"/>
  <c r="BQ1039" i="15"/>
  <c r="BQ1040" i="15"/>
  <c r="BQ1041" i="15"/>
  <c r="BQ1043" i="15"/>
  <c r="BQ1044" i="15"/>
  <c r="BQ1045" i="15"/>
  <c r="BQ1047" i="15"/>
  <c r="BQ1048" i="15"/>
  <c r="BQ1049" i="15"/>
  <c r="BQ1051" i="15"/>
  <c r="BQ1052" i="15"/>
  <c r="BQ1053" i="15"/>
  <c r="BQ1055" i="15"/>
  <c r="BQ1056" i="15"/>
  <c r="BQ1057" i="15"/>
  <c r="BQ1059" i="15"/>
  <c r="BQ1083" i="15"/>
  <c r="BQ1087" i="15"/>
  <c r="BQ1088" i="15"/>
  <c r="BQ1089" i="15"/>
  <c r="BQ1091" i="15"/>
  <c r="BQ1092" i="15"/>
  <c r="BQ1093" i="15"/>
  <c r="BQ1095" i="15"/>
  <c r="BQ1096" i="15"/>
  <c r="BQ1097" i="15"/>
  <c r="BQ1099" i="15"/>
  <c r="BQ1100" i="15"/>
  <c r="BQ1101" i="15"/>
  <c r="BQ1103" i="15"/>
  <c r="BQ1104" i="15"/>
  <c r="BQ1105" i="15"/>
  <c r="BQ1107" i="15"/>
  <c r="BQ1131" i="15"/>
  <c r="BQ1135" i="15"/>
  <c r="BQ1136" i="15"/>
  <c r="BQ1137" i="15"/>
  <c r="BQ1139" i="15"/>
  <c r="BQ1140" i="15"/>
  <c r="BQ1141" i="15"/>
  <c r="BQ1143" i="15"/>
  <c r="BQ1144" i="15"/>
  <c r="BQ1145" i="15"/>
  <c r="BQ1147" i="15"/>
  <c r="BQ1148" i="15"/>
  <c r="BQ1149" i="15"/>
  <c r="BQ1151" i="15"/>
  <c r="BQ1152" i="15"/>
  <c r="BQ1153" i="15"/>
  <c r="BQ1155" i="15"/>
  <c r="BQ1179" i="15"/>
  <c r="BQ1183" i="15"/>
  <c r="BQ1184" i="15"/>
  <c r="BQ1185" i="15"/>
  <c r="BQ1187" i="15"/>
  <c r="BQ1188" i="15"/>
  <c r="BQ1189" i="15"/>
  <c r="BQ1191" i="15"/>
  <c r="BQ1192" i="15"/>
  <c r="BQ1193" i="15"/>
  <c r="BQ1195" i="15"/>
  <c r="BQ1196" i="15"/>
  <c r="BQ1197" i="15"/>
  <c r="BQ1199" i="15"/>
  <c r="BQ1200" i="15"/>
  <c r="BQ1201" i="15"/>
  <c r="BQ1203" i="15"/>
  <c r="BQ1227" i="15"/>
  <c r="BQ1231" i="15"/>
  <c r="BQ1232" i="15"/>
  <c r="BQ1233" i="15"/>
  <c r="BQ1234" i="15"/>
  <c r="BQ1236" i="15"/>
  <c r="BQ1237" i="15"/>
  <c r="BQ1261" i="15"/>
  <c r="BQ1285" i="15"/>
  <c r="BQ1289" i="15"/>
  <c r="BQ1290" i="15"/>
  <c r="BQ1291" i="15"/>
  <c r="BQ1293" i="15"/>
  <c r="BQ1294" i="15"/>
  <c r="BQ1295" i="15"/>
  <c r="BQ1297" i="15"/>
  <c r="BQ1298" i="15"/>
  <c r="BQ1299" i="15"/>
  <c r="BQ1301" i="15"/>
  <c r="BQ1302" i="15"/>
  <c r="BQ1303" i="15"/>
  <c r="BQ1305" i="15"/>
  <c r="BQ1306" i="15"/>
  <c r="BQ1307" i="15"/>
  <c r="BQ1309" i="15"/>
  <c r="BQ1313" i="15"/>
  <c r="BQ1314" i="15"/>
  <c r="BQ1315" i="15"/>
  <c r="BQ1317" i="15"/>
  <c r="BQ1318" i="15"/>
  <c r="BQ1319" i="15"/>
  <c r="BQ1321" i="15"/>
  <c r="BQ1322" i="15"/>
  <c r="BQ1323" i="15"/>
  <c r="BQ1325" i="15"/>
  <c r="BQ1326" i="15"/>
  <c r="BQ1327" i="15"/>
  <c r="BQ1329" i="15"/>
  <c r="BQ1330" i="15"/>
  <c r="BQ1331" i="15"/>
  <c r="BQ1333" i="15"/>
  <c r="BQ1337" i="15"/>
  <c r="BQ1338" i="15"/>
  <c r="BQ1339" i="15"/>
  <c r="BQ1341" i="15"/>
  <c r="BQ1342" i="15"/>
  <c r="BQ1343" i="15"/>
  <c r="BQ1345" i="15"/>
  <c r="BQ1346" i="15"/>
  <c r="BQ1347" i="15"/>
  <c r="BQ1349" i="15"/>
  <c r="BQ1350" i="15"/>
  <c r="BQ1351" i="15"/>
  <c r="BQ1353" i="15"/>
  <c r="BQ1354" i="15"/>
  <c r="BQ1355" i="15"/>
  <c r="BQ1357" i="15"/>
  <c r="BQ1361" i="15"/>
  <c r="BQ1362" i="15"/>
  <c r="BQ1363" i="15"/>
  <c r="BQ1365" i="15"/>
  <c r="BQ1366" i="15"/>
  <c r="BQ1367" i="15"/>
  <c r="BQ1369" i="15"/>
  <c r="BQ1370" i="15"/>
  <c r="BQ1371" i="15"/>
  <c r="BQ1373" i="15"/>
  <c r="BQ1374" i="15"/>
  <c r="BQ1375" i="15"/>
  <c r="BQ1377" i="15"/>
  <c r="BQ1378" i="15"/>
  <c r="BQ1379" i="15"/>
  <c r="BQ1381" i="15"/>
  <c r="BQ1405" i="15"/>
  <c r="BQ1431" i="15"/>
  <c r="BQ1438" i="15"/>
  <c r="BQ1439" i="15"/>
  <c r="BQ1440" i="15"/>
  <c r="BQ1442" i="15"/>
  <c r="BQ1443" i="15"/>
  <c r="BQ1444" i="15"/>
  <c r="BQ1446" i="15"/>
  <c r="BQ1447" i="15"/>
  <c r="BQ1448" i="15"/>
  <c r="BQ1450" i="15"/>
  <c r="BQ1451" i="15"/>
  <c r="BQ1452" i="15"/>
  <c r="BQ1454" i="15"/>
  <c r="BQ1455" i="15"/>
  <c r="BQ1456" i="15"/>
  <c r="BQ1458" i="15"/>
  <c r="BQ1465" i="15"/>
  <c r="BQ1466" i="15"/>
  <c r="BQ1467" i="15"/>
  <c r="BQ1469" i="15"/>
  <c r="BQ1470" i="15"/>
  <c r="BQ1471" i="15"/>
  <c r="BQ1473" i="15"/>
  <c r="BQ1474" i="15"/>
  <c r="BQ1475" i="15"/>
  <c r="BQ1477" i="15"/>
  <c r="BQ1478" i="15"/>
  <c r="BQ1479" i="15"/>
  <c r="BQ1481" i="15"/>
  <c r="BQ1482" i="15"/>
  <c r="BQ1483" i="15"/>
  <c r="BQ1485" i="15"/>
  <c r="BQ1489" i="15"/>
  <c r="BQ1490" i="15"/>
  <c r="BQ1491" i="15"/>
  <c r="BQ1493" i="15"/>
  <c r="BQ1494" i="15"/>
  <c r="BQ1495" i="15"/>
  <c r="BQ1497" i="15"/>
  <c r="BQ1498" i="15"/>
  <c r="BQ1499" i="15"/>
  <c r="BQ1501" i="15"/>
  <c r="BQ1502" i="15"/>
  <c r="BQ1503" i="15"/>
  <c r="BQ1505" i="15"/>
  <c r="BQ1506" i="15"/>
  <c r="BQ1507" i="15"/>
  <c r="BQ1509" i="15"/>
  <c r="BQ1513" i="15"/>
  <c r="BQ1514" i="15"/>
  <c r="BQ1515" i="15"/>
  <c r="BQ1517" i="15"/>
  <c r="BQ1518" i="15"/>
  <c r="BQ1519" i="15"/>
  <c r="BQ1521" i="15"/>
  <c r="BQ1522" i="15"/>
  <c r="BQ1523" i="15"/>
  <c r="BQ1525" i="15"/>
  <c r="BQ1526" i="15"/>
  <c r="BQ1527" i="15"/>
  <c r="BQ1529" i="15"/>
  <c r="BQ1530" i="15"/>
  <c r="BQ1531" i="15"/>
  <c r="BQ1533" i="15"/>
  <c r="BQ1538" i="15"/>
  <c r="BQ1539" i="15"/>
  <c r="BQ1540" i="15"/>
  <c r="BQ1541" i="15"/>
  <c r="BQ1542" i="15"/>
  <c r="BQ1544" i="15"/>
  <c r="BQ1545" i="15"/>
  <c r="BQ1546" i="15"/>
  <c r="BQ1547" i="15"/>
  <c r="BQ1551" i="15"/>
  <c r="BQ1552" i="15"/>
  <c r="BQ1553" i="15"/>
  <c r="BQ1554" i="15"/>
  <c r="BR135" i="15"/>
  <c r="BR183" i="15"/>
  <c r="BR260" i="15"/>
  <c r="BR261" i="15"/>
  <c r="BR262" i="15"/>
  <c r="BR264" i="15"/>
  <c r="BR265" i="15"/>
  <c r="BR266" i="15"/>
  <c r="BR268" i="15"/>
  <c r="BR269" i="15"/>
  <c r="BR270" i="15"/>
  <c r="BR272" i="15"/>
  <c r="BR273" i="15"/>
  <c r="BR274" i="15"/>
  <c r="BR276" i="15"/>
  <c r="BR277" i="15"/>
  <c r="BR278" i="15"/>
  <c r="BR280" i="15"/>
  <c r="BR284" i="15"/>
  <c r="BR285" i="15"/>
  <c r="BR286" i="15"/>
  <c r="BR288" i="15"/>
  <c r="BR289" i="15"/>
  <c r="BR290" i="15"/>
  <c r="BR292" i="15"/>
  <c r="BR293" i="15"/>
  <c r="BR294" i="15"/>
  <c r="BR296" i="15"/>
  <c r="BR297" i="15"/>
  <c r="BR298" i="15"/>
  <c r="BR300" i="15"/>
  <c r="BR301" i="15"/>
  <c r="BR302" i="15"/>
  <c r="BR304" i="15"/>
  <c r="BR10" i="15"/>
  <c r="BR14" i="15"/>
  <c r="BR15" i="15"/>
  <c r="BR39" i="15"/>
  <c r="BR43" i="15"/>
  <c r="BR44" i="15"/>
  <c r="BR45" i="15"/>
  <c r="BR47" i="15"/>
  <c r="BR48" i="15"/>
  <c r="BR49" i="15"/>
  <c r="BR51" i="15"/>
  <c r="BR52" i="15"/>
  <c r="BR53" i="15"/>
  <c r="BR55" i="15"/>
  <c r="BR56" i="15"/>
  <c r="BR57" i="15"/>
  <c r="BR59" i="15"/>
  <c r="BR60" i="15"/>
  <c r="BR61" i="15"/>
  <c r="BR63" i="15"/>
  <c r="BR87" i="15"/>
  <c r="BR111" i="15"/>
  <c r="BR159" i="15"/>
  <c r="BR187" i="15"/>
  <c r="BR188" i="15"/>
  <c r="BR189" i="15"/>
  <c r="BR191" i="15"/>
  <c r="BR192" i="15"/>
  <c r="BR193" i="15"/>
  <c r="BR195" i="15"/>
  <c r="BR196" i="15"/>
  <c r="BR197" i="15"/>
  <c r="BR199" i="15"/>
  <c r="BR200" i="15"/>
  <c r="BR201" i="15"/>
  <c r="BR203" i="15"/>
  <c r="BR204" i="15"/>
  <c r="BR205" i="15"/>
  <c r="BR207" i="15"/>
  <c r="BR211" i="15"/>
  <c r="BR212" i="15"/>
  <c r="BR213" i="15"/>
  <c r="BR215" i="15"/>
  <c r="BR216" i="15"/>
  <c r="BR217" i="15"/>
  <c r="BR219" i="15"/>
  <c r="BR220" i="15"/>
  <c r="BR221" i="15"/>
  <c r="BR223" i="15"/>
  <c r="BR224" i="15"/>
  <c r="BR225" i="15"/>
  <c r="BR227" i="15"/>
  <c r="BR228" i="15"/>
  <c r="BR229" i="15"/>
  <c r="BR231" i="15"/>
  <c r="BR255" i="15"/>
  <c r="BR308" i="15"/>
  <c r="BR309" i="15"/>
  <c r="BR310" i="15"/>
  <c r="BR312" i="15"/>
  <c r="BR313" i="15"/>
  <c r="BR314" i="15"/>
  <c r="BR316" i="15"/>
  <c r="BR317" i="15"/>
  <c r="BR318" i="15"/>
  <c r="BR320" i="15"/>
  <c r="BR321" i="15"/>
  <c r="BR322" i="15"/>
  <c r="BR324" i="15"/>
  <c r="BR325" i="15"/>
  <c r="BR326" i="15"/>
  <c r="BR328" i="15"/>
  <c r="BR332" i="15"/>
  <c r="BR333" i="15"/>
  <c r="BR334" i="15"/>
  <c r="BR336" i="15"/>
  <c r="BR337" i="15"/>
  <c r="BR338" i="15"/>
  <c r="BR340" i="15"/>
  <c r="BR341" i="15"/>
  <c r="BR342" i="15"/>
  <c r="BR344" i="15"/>
  <c r="BR345" i="15"/>
  <c r="BR346" i="15"/>
  <c r="BR348" i="15"/>
  <c r="BR349" i="15"/>
  <c r="BR350" i="15"/>
  <c r="BR352" i="15"/>
  <c r="BR376" i="15"/>
  <c r="BR380" i="15"/>
  <c r="BR381" i="15"/>
  <c r="BR382" i="15"/>
  <c r="BR384" i="15"/>
  <c r="BR385" i="15"/>
  <c r="BR386" i="15"/>
  <c r="BR388" i="15"/>
  <c r="BR389" i="15"/>
  <c r="BR390" i="15"/>
  <c r="BR392" i="15"/>
  <c r="BR393" i="15"/>
  <c r="BR394" i="15"/>
  <c r="BR396" i="15"/>
  <c r="BR397" i="15"/>
  <c r="BR398" i="15"/>
  <c r="BR400" i="15"/>
  <c r="BR424" i="15"/>
  <c r="BR428" i="15"/>
  <c r="BR429" i="15"/>
  <c r="BR430" i="15"/>
  <c r="BR432" i="15"/>
  <c r="BR433" i="15"/>
  <c r="BR434" i="15"/>
  <c r="BR436" i="15"/>
  <c r="BR437" i="15"/>
  <c r="BR438" i="15"/>
  <c r="BR440" i="15"/>
  <c r="BR441" i="15"/>
  <c r="BR442" i="15"/>
  <c r="BR444" i="15"/>
  <c r="BR445" i="15"/>
  <c r="BR446" i="15"/>
  <c r="BR448" i="15"/>
  <c r="BR472" i="15"/>
  <c r="BR476" i="15"/>
  <c r="BR477" i="15"/>
  <c r="BR478" i="15"/>
  <c r="BR480" i="15"/>
  <c r="BR481" i="15"/>
  <c r="BR482" i="15"/>
  <c r="BR484" i="15"/>
  <c r="BR485" i="15"/>
  <c r="BR486" i="15"/>
  <c r="BR488" i="15"/>
  <c r="BR489" i="15"/>
  <c r="BR490" i="15"/>
  <c r="BR492" i="15"/>
  <c r="BR493" i="15"/>
  <c r="BR494" i="15"/>
  <c r="BR496" i="15"/>
  <c r="BR520" i="15"/>
  <c r="BR524" i="15"/>
  <c r="BR525" i="15"/>
  <c r="BR526" i="15"/>
  <c r="BR528" i="15"/>
  <c r="BR529" i="15"/>
  <c r="BR530" i="15"/>
  <c r="BR532" i="15"/>
  <c r="BR533" i="15"/>
  <c r="BR534" i="15"/>
  <c r="BR536" i="15"/>
  <c r="BR537" i="15"/>
  <c r="BR538" i="15"/>
  <c r="BR540" i="15"/>
  <c r="BR541" i="15"/>
  <c r="BR542" i="15"/>
  <c r="BR544" i="15"/>
  <c r="BR568" i="15"/>
  <c r="BR573" i="15"/>
  <c r="BR574" i="15"/>
  <c r="BR575" i="15"/>
  <c r="BR577" i="15"/>
  <c r="BR578" i="15"/>
  <c r="BR579" i="15"/>
  <c r="BR581" i="15"/>
  <c r="BR582" i="15"/>
  <c r="BR583" i="15"/>
  <c r="BR585" i="15"/>
  <c r="BR586" i="15"/>
  <c r="BR587" i="15"/>
  <c r="BR589" i="15"/>
  <c r="BR590" i="15"/>
  <c r="BR591" i="15"/>
  <c r="BR593" i="15"/>
  <c r="BR597" i="15"/>
  <c r="BR598" i="15"/>
  <c r="BR599" i="15"/>
  <c r="BR601" i="15"/>
  <c r="BR602" i="15"/>
  <c r="BR603" i="15"/>
  <c r="BR605" i="15"/>
  <c r="BR606" i="15"/>
  <c r="BR607" i="15"/>
  <c r="BR609" i="15"/>
  <c r="BR610" i="15"/>
  <c r="BR611" i="15"/>
  <c r="BR613" i="15"/>
  <c r="BR614" i="15"/>
  <c r="BR615" i="15"/>
  <c r="BR617" i="15"/>
  <c r="BR621" i="15"/>
  <c r="BR622" i="15"/>
  <c r="BR623" i="15"/>
  <c r="BR625" i="15"/>
  <c r="BR626" i="15"/>
  <c r="BR627" i="15"/>
  <c r="BR629" i="15"/>
  <c r="BR630" i="15"/>
  <c r="BR631" i="15"/>
  <c r="BR633" i="15"/>
  <c r="BR634" i="15"/>
  <c r="BR635" i="15"/>
  <c r="BR637" i="15"/>
  <c r="BR638" i="15"/>
  <c r="BR639" i="15"/>
  <c r="BR641" i="15"/>
  <c r="BR645" i="15"/>
  <c r="BR646" i="15"/>
  <c r="BR647" i="15"/>
  <c r="BR649" i="15"/>
  <c r="BR650" i="15"/>
  <c r="BR651" i="15"/>
  <c r="BR653" i="15"/>
  <c r="BR654" i="15"/>
  <c r="BR655" i="15"/>
  <c r="BR657" i="15"/>
  <c r="BR658" i="15"/>
  <c r="BR659" i="15"/>
  <c r="BR661" i="15"/>
  <c r="BR662" i="15"/>
  <c r="BR663" i="15"/>
  <c r="BR665" i="15"/>
  <c r="BR669" i="15"/>
  <c r="BR670" i="15"/>
  <c r="BR671" i="15"/>
  <c r="BR673" i="15"/>
  <c r="BR674" i="15"/>
  <c r="BR675" i="15"/>
  <c r="BR677" i="15"/>
  <c r="BR678" i="15"/>
  <c r="BR679" i="15"/>
  <c r="BR681" i="15"/>
  <c r="BR682" i="15"/>
  <c r="BR683" i="15"/>
  <c r="BR685" i="15"/>
  <c r="BR686" i="15"/>
  <c r="BR687" i="15"/>
  <c r="BR689" i="15"/>
  <c r="BR693" i="15"/>
  <c r="BR694" i="15"/>
  <c r="BR695" i="15"/>
  <c r="BR697" i="15"/>
  <c r="BR698" i="15"/>
  <c r="BR699" i="15"/>
  <c r="BR701" i="15"/>
  <c r="BR702" i="15"/>
  <c r="BR703" i="15"/>
  <c r="BR705" i="15"/>
  <c r="BR706" i="15"/>
  <c r="BR707" i="15"/>
  <c r="BR709" i="15"/>
  <c r="BR710" i="15"/>
  <c r="BR711" i="15"/>
  <c r="BR713" i="15"/>
  <c r="BR717" i="15"/>
  <c r="BR718" i="15"/>
  <c r="BR719" i="15"/>
  <c r="BR721" i="15"/>
  <c r="BR722" i="15"/>
  <c r="BR723" i="15"/>
  <c r="BR725" i="15"/>
  <c r="BR726" i="15"/>
  <c r="BR727" i="15"/>
  <c r="BR729" i="15"/>
  <c r="BR730" i="15"/>
  <c r="BR731" i="15"/>
  <c r="BR733" i="15"/>
  <c r="BR734" i="15"/>
  <c r="BR735" i="15"/>
  <c r="BR737" i="15"/>
  <c r="BR801" i="15"/>
  <c r="BR825" i="15"/>
  <c r="BR849" i="15"/>
  <c r="BR853" i="15"/>
  <c r="BR854" i="15"/>
  <c r="BR855" i="15"/>
  <c r="BR856" i="15"/>
  <c r="BR857" i="15"/>
  <c r="BR858" i="15"/>
  <c r="BR860" i="15"/>
  <c r="BR861" i="15"/>
  <c r="BR885" i="15"/>
  <c r="BR912" i="15"/>
  <c r="BR919" i="15"/>
  <c r="BR920" i="15"/>
  <c r="BR921" i="15"/>
  <c r="BR923" i="15"/>
  <c r="BR924" i="15"/>
  <c r="BR925" i="15"/>
  <c r="BR927" i="15"/>
  <c r="BR928" i="15"/>
  <c r="BR929" i="15"/>
  <c r="BR931" i="15"/>
  <c r="BR932" i="15"/>
  <c r="BR933" i="15"/>
  <c r="BR935" i="15"/>
  <c r="BR936" i="15"/>
  <c r="BR937" i="15"/>
  <c r="BR939" i="15"/>
  <c r="BR943" i="15"/>
  <c r="BR944" i="15"/>
  <c r="BR945" i="15"/>
  <c r="BR947" i="15"/>
  <c r="BR948" i="15"/>
  <c r="BR949" i="15"/>
  <c r="BR951" i="15"/>
  <c r="BR952" i="15"/>
  <c r="BR953" i="15"/>
  <c r="BR955" i="15"/>
  <c r="BR956" i="15"/>
  <c r="BR957" i="15"/>
  <c r="BR959" i="15"/>
  <c r="BR960" i="15"/>
  <c r="BR961" i="15"/>
  <c r="BR963" i="15"/>
  <c r="BR987" i="15"/>
  <c r="BR991" i="15"/>
  <c r="BR992" i="15"/>
  <c r="BR993" i="15"/>
  <c r="BR995" i="15"/>
  <c r="BR996" i="15"/>
  <c r="BR997" i="15"/>
  <c r="BR999" i="15"/>
  <c r="BR1000" i="15"/>
  <c r="BR1001" i="15"/>
  <c r="BR1003" i="15"/>
  <c r="BR1004" i="15"/>
  <c r="BR1005" i="15"/>
  <c r="BR1007" i="15"/>
  <c r="BR1008" i="15"/>
  <c r="BR1009" i="15"/>
  <c r="BR1011" i="15"/>
  <c r="BR1035" i="15"/>
  <c r="BR1039" i="15"/>
  <c r="BR1040" i="15"/>
  <c r="BR1041" i="15"/>
  <c r="BR1043" i="15"/>
  <c r="BR1044" i="15"/>
  <c r="BR1045" i="15"/>
  <c r="BR1047" i="15"/>
  <c r="BR1048" i="15"/>
  <c r="BR1049" i="15"/>
  <c r="BR1051" i="15"/>
  <c r="BR1052" i="15"/>
  <c r="BR1053" i="15"/>
  <c r="BR1055" i="15"/>
  <c r="BR1056" i="15"/>
  <c r="BR1057" i="15"/>
  <c r="BR1059" i="15"/>
  <c r="BR1083" i="15"/>
  <c r="BR1087" i="15"/>
  <c r="BR1088" i="15"/>
  <c r="BR1089" i="15"/>
  <c r="BR1091" i="15"/>
  <c r="BR1092" i="15"/>
  <c r="BR1093" i="15"/>
  <c r="BR1095" i="15"/>
  <c r="BR1096" i="15"/>
  <c r="BR1097" i="15"/>
  <c r="BR1099" i="15"/>
  <c r="BR1100" i="15"/>
  <c r="BR1101" i="15"/>
  <c r="BR1103" i="15"/>
  <c r="BR1104" i="15"/>
  <c r="BR1105" i="15"/>
  <c r="BR1107" i="15"/>
  <c r="BR1131" i="15"/>
  <c r="BR1135" i="15"/>
  <c r="BR1136" i="15"/>
  <c r="BR1137" i="15"/>
  <c r="BR1139" i="15"/>
  <c r="BR1140" i="15"/>
  <c r="BR1141" i="15"/>
  <c r="BR1143" i="15"/>
  <c r="BR1144" i="15"/>
  <c r="BR1145" i="15"/>
  <c r="BR1147" i="15"/>
  <c r="BR1148" i="15"/>
  <c r="BR1149" i="15"/>
  <c r="BR1151" i="15"/>
  <c r="BR1152" i="15"/>
  <c r="BR1153" i="15"/>
  <c r="BR1155" i="15"/>
  <c r="BR1179" i="15"/>
  <c r="BR1183" i="15"/>
  <c r="BR1184" i="15"/>
  <c r="BR1185" i="15"/>
  <c r="BR1187" i="15"/>
  <c r="BR1188" i="15"/>
  <c r="BR1189" i="15"/>
  <c r="BR1191" i="15"/>
  <c r="BR1192" i="15"/>
  <c r="BR1193" i="15"/>
  <c r="BR1195" i="15"/>
  <c r="BR1196" i="15"/>
  <c r="BR1197" i="15"/>
  <c r="BR1199" i="15"/>
  <c r="BR1200" i="15"/>
  <c r="BR1201" i="15"/>
  <c r="BR1203" i="15"/>
  <c r="BR1227" i="15"/>
  <c r="BR1231" i="15"/>
  <c r="BR1232" i="15"/>
  <c r="BR1233" i="15"/>
  <c r="BR1234" i="15"/>
  <c r="BR1236" i="15"/>
  <c r="BR1237" i="15"/>
  <c r="BR1261" i="15"/>
  <c r="BR1285" i="15"/>
  <c r="BR1289" i="15"/>
  <c r="BR1290" i="15"/>
  <c r="BR1291" i="15"/>
  <c r="BR1293" i="15"/>
  <c r="BR1294" i="15"/>
  <c r="BR1295" i="15"/>
  <c r="BR1297" i="15"/>
  <c r="BR1298" i="15"/>
  <c r="BR1299" i="15"/>
  <c r="BR1301" i="15"/>
  <c r="BR1302" i="15"/>
  <c r="BR1303" i="15"/>
  <c r="BR1305" i="15"/>
  <c r="BR1306" i="15"/>
  <c r="BR1307" i="15"/>
  <c r="BR1309" i="15"/>
  <c r="BR1313" i="15"/>
  <c r="BR1314" i="15"/>
  <c r="BR1315" i="15"/>
  <c r="BR1317" i="15"/>
  <c r="BR1318" i="15"/>
  <c r="BR1319" i="15"/>
  <c r="BR1321" i="15"/>
  <c r="BR1322" i="15"/>
  <c r="BR1323" i="15"/>
  <c r="BR1325" i="15"/>
  <c r="BR1326" i="15"/>
  <c r="BR1327" i="15"/>
  <c r="BR1329" i="15"/>
  <c r="BR1330" i="15"/>
  <c r="BR1331" i="15"/>
  <c r="BR1333" i="15"/>
  <c r="BR1337" i="15"/>
  <c r="BR1338" i="15"/>
  <c r="BR1339" i="15"/>
  <c r="BR1341" i="15"/>
  <c r="BR1342" i="15"/>
  <c r="BR1343" i="15"/>
  <c r="BR1345" i="15"/>
  <c r="BR1346" i="15"/>
  <c r="BR1347" i="15"/>
  <c r="BR1349" i="15"/>
  <c r="BR1350" i="15"/>
  <c r="BR1351" i="15"/>
  <c r="BR1353" i="15"/>
  <c r="BR1354" i="15"/>
  <c r="BR1355" i="15"/>
  <c r="BR1357" i="15"/>
  <c r="BR1361" i="15"/>
  <c r="BR1362" i="15"/>
  <c r="BR1363" i="15"/>
  <c r="BR1365" i="15"/>
  <c r="BR1366" i="15"/>
  <c r="BR1367" i="15"/>
  <c r="BR1369" i="15"/>
  <c r="BR1370" i="15"/>
  <c r="BR1371" i="15"/>
  <c r="BR1373" i="15"/>
  <c r="BR1374" i="15"/>
  <c r="BR1375" i="15"/>
  <c r="BR1377" i="15"/>
  <c r="BR1378" i="15"/>
  <c r="BR1379" i="15"/>
  <c r="BR1381" i="15"/>
  <c r="BR1405" i="15"/>
  <c r="BR1431" i="15"/>
  <c r="BR1438" i="15"/>
  <c r="BR1439" i="15"/>
  <c r="BR1440" i="15"/>
  <c r="BR1442" i="15"/>
  <c r="BR1443" i="15"/>
  <c r="BR1444" i="15"/>
  <c r="BR1446" i="15"/>
  <c r="BR1447" i="15"/>
  <c r="BR1448" i="15"/>
  <c r="BR1450" i="15"/>
  <c r="BR1451" i="15"/>
  <c r="BR1452" i="15"/>
  <c r="BR1454" i="15"/>
  <c r="BR1455" i="15"/>
  <c r="BR1456" i="15"/>
  <c r="BR1458" i="15"/>
  <c r="BR1465" i="15"/>
  <c r="BR1466" i="15"/>
  <c r="BR1467" i="15"/>
  <c r="BR1469" i="15"/>
  <c r="BR1470" i="15"/>
  <c r="BR1471" i="15"/>
  <c r="BR1473" i="15"/>
  <c r="BR1474" i="15"/>
  <c r="BR1475" i="15"/>
  <c r="BR1477" i="15"/>
  <c r="BR1478" i="15"/>
  <c r="BR1479" i="15"/>
  <c r="BR1481" i="15"/>
  <c r="BR1482" i="15"/>
  <c r="BR1483" i="15"/>
  <c r="BR1485" i="15"/>
  <c r="BR1489" i="15"/>
  <c r="BR1490" i="15"/>
  <c r="BR1491" i="15"/>
  <c r="BR1493" i="15"/>
  <c r="BR1494" i="15"/>
  <c r="BR1495" i="15"/>
  <c r="BR1497" i="15"/>
  <c r="BR1498" i="15"/>
  <c r="BR1499" i="15"/>
  <c r="BR1501" i="15"/>
  <c r="BR1502" i="15"/>
  <c r="BR1503" i="15"/>
  <c r="BR1505" i="15"/>
  <c r="BR1506" i="15"/>
  <c r="BR1507" i="15"/>
  <c r="BR1509" i="15"/>
  <c r="BR1513" i="15"/>
  <c r="BR1514" i="15"/>
  <c r="BR1515" i="15"/>
  <c r="BR1517" i="15"/>
  <c r="BR1518" i="15"/>
  <c r="BR1519" i="15"/>
  <c r="BR1521" i="15"/>
  <c r="BR1522" i="15"/>
  <c r="BR1523" i="15"/>
  <c r="BR1525" i="15"/>
  <c r="BR1526" i="15"/>
  <c r="BR1527" i="15"/>
  <c r="BR1529" i="15"/>
  <c r="BR1530" i="15"/>
  <c r="BR1531" i="15"/>
  <c r="BR1533" i="15"/>
  <c r="BR1538" i="15"/>
  <c r="BR1539" i="15"/>
  <c r="BR1540" i="15"/>
  <c r="BR1541" i="15"/>
  <c r="BR1542" i="15"/>
  <c r="BR1544" i="15"/>
  <c r="BR1545" i="15"/>
  <c r="BR1546" i="15"/>
  <c r="BR1547" i="15"/>
  <c r="BR1551" i="15"/>
  <c r="BR1552" i="15"/>
  <c r="BR1553" i="15"/>
  <c r="BR1554" i="15"/>
  <c r="BS135" i="15"/>
  <c r="BS183" i="15"/>
  <c r="BS260" i="15"/>
  <c r="BS261" i="15"/>
  <c r="BS262" i="15"/>
  <c r="BS264" i="15"/>
  <c r="BS265" i="15"/>
  <c r="BS266" i="15"/>
  <c r="BS268" i="15"/>
  <c r="BS269" i="15"/>
  <c r="BS270" i="15"/>
  <c r="BS272" i="15"/>
  <c r="BS273" i="15"/>
  <c r="BS274" i="15"/>
  <c r="BS276" i="15"/>
  <c r="BS277" i="15"/>
  <c r="BS278" i="15"/>
  <c r="BS280" i="15"/>
  <c r="BS284" i="15"/>
  <c r="BS285" i="15"/>
  <c r="BS286" i="15"/>
  <c r="BS288" i="15"/>
  <c r="BS289" i="15"/>
  <c r="BS290" i="15"/>
  <c r="BS292" i="15"/>
  <c r="BS293" i="15"/>
  <c r="BS294" i="15"/>
  <c r="BS296" i="15"/>
  <c r="BS297" i="15"/>
  <c r="BS298" i="15"/>
  <c r="BS300" i="15"/>
  <c r="BS301" i="15"/>
  <c r="BS302" i="15"/>
  <c r="BS304" i="15"/>
  <c r="BS10" i="15"/>
  <c r="BS14" i="15"/>
  <c r="BS15" i="15"/>
  <c r="BS39" i="15"/>
  <c r="BS43" i="15"/>
  <c r="BS44" i="15"/>
  <c r="BS45" i="15"/>
  <c r="BS47" i="15"/>
  <c r="BS48" i="15"/>
  <c r="BS49" i="15"/>
  <c r="BS51" i="15"/>
  <c r="BS52" i="15"/>
  <c r="BS53" i="15"/>
  <c r="BS55" i="15"/>
  <c r="BS56" i="15"/>
  <c r="BS57" i="15"/>
  <c r="BS59" i="15"/>
  <c r="BS60" i="15"/>
  <c r="BS61" i="15"/>
  <c r="BS63" i="15"/>
  <c r="BS87" i="15"/>
  <c r="BS111" i="15"/>
  <c r="BS159" i="15"/>
  <c r="BS187" i="15"/>
  <c r="BS188" i="15"/>
  <c r="BS189" i="15"/>
  <c r="BS191" i="15"/>
  <c r="BS192" i="15"/>
  <c r="BS193" i="15"/>
  <c r="BS195" i="15"/>
  <c r="BS196" i="15"/>
  <c r="BS197" i="15"/>
  <c r="BS199" i="15"/>
  <c r="BS200" i="15"/>
  <c r="BS201" i="15"/>
  <c r="BS203" i="15"/>
  <c r="BS204" i="15"/>
  <c r="BS205" i="15"/>
  <c r="BS207" i="15"/>
  <c r="BS211" i="15"/>
  <c r="BS212" i="15"/>
  <c r="BS213" i="15"/>
  <c r="BS215" i="15"/>
  <c r="BS216" i="15"/>
  <c r="BS217" i="15"/>
  <c r="BS219" i="15"/>
  <c r="BS220" i="15"/>
  <c r="BS221" i="15"/>
  <c r="BS223" i="15"/>
  <c r="BS224" i="15"/>
  <c r="BS225" i="15"/>
  <c r="BS227" i="15"/>
  <c r="BS228" i="15"/>
  <c r="BS229" i="15"/>
  <c r="BS231" i="15"/>
  <c r="BS255" i="15"/>
  <c r="BS308" i="15"/>
  <c r="BS309" i="15"/>
  <c r="BS310" i="15"/>
  <c r="BS312" i="15"/>
  <c r="BS313" i="15"/>
  <c r="BS314" i="15"/>
  <c r="BS316" i="15"/>
  <c r="BS317" i="15"/>
  <c r="BS318" i="15"/>
  <c r="BS320" i="15"/>
  <c r="BS321" i="15"/>
  <c r="BS322" i="15"/>
  <c r="BS324" i="15"/>
  <c r="BS325" i="15"/>
  <c r="BS326" i="15"/>
  <c r="BS328" i="15"/>
  <c r="BS332" i="15"/>
  <c r="BS333" i="15"/>
  <c r="BS334" i="15"/>
  <c r="BS336" i="15"/>
  <c r="BS337" i="15"/>
  <c r="BS338" i="15"/>
  <c r="BS340" i="15"/>
  <c r="BS341" i="15"/>
  <c r="BS342" i="15"/>
  <c r="BS344" i="15"/>
  <c r="BS345" i="15"/>
  <c r="BS346" i="15"/>
  <c r="BS348" i="15"/>
  <c r="BS349" i="15"/>
  <c r="BS350" i="15"/>
  <c r="BS352" i="15"/>
  <c r="BS376" i="15"/>
  <c r="BS380" i="15"/>
  <c r="BS381" i="15"/>
  <c r="BS382" i="15"/>
  <c r="BS384" i="15"/>
  <c r="BS385" i="15"/>
  <c r="BS386" i="15"/>
  <c r="BS388" i="15"/>
  <c r="BS389" i="15"/>
  <c r="BS390" i="15"/>
  <c r="BS392" i="15"/>
  <c r="BS393" i="15"/>
  <c r="BS394" i="15"/>
  <c r="BS396" i="15"/>
  <c r="BS397" i="15"/>
  <c r="BS398" i="15"/>
  <c r="BS400" i="15"/>
  <c r="BS424" i="15"/>
  <c r="BS428" i="15"/>
  <c r="BS429" i="15"/>
  <c r="BS430" i="15"/>
  <c r="BS432" i="15"/>
  <c r="BS433" i="15"/>
  <c r="BS434" i="15"/>
  <c r="BS436" i="15"/>
  <c r="BS437" i="15"/>
  <c r="BS438" i="15"/>
  <c r="BS440" i="15"/>
  <c r="BS441" i="15"/>
  <c r="BS442" i="15"/>
  <c r="BS444" i="15"/>
  <c r="BS445" i="15"/>
  <c r="BS446" i="15"/>
  <c r="BS448" i="15"/>
  <c r="BS472" i="15"/>
  <c r="BS476" i="15"/>
  <c r="BS477" i="15"/>
  <c r="BS478" i="15"/>
  <c r="BS480" i="15"/>
  <c r="BS481" i="15"/>
  <c r="BS482" i="15"/>
  <c r="BS484" i="15"/>
  <c r="BS485" i="15"/>
  <c r="BS486" i="15"/>
  <c r="BS488" i="15"/>
  <c r="BS489" i="15"/>
  <c r="BS490" i="15"/>
  <c r="BS492" i="15"/>
  <c r="BS493" i="15"/>
  <c r="BS494" i="15"/>
  <c r="BS496" i="15"/>
  <c r="BS520" i="15"/>
  <c r="BS524" i="15"/>
  <c r="BS525" i="15"/>
  <c r="BS526" i="15"/>
  <c r="BS528" i="15"/>
  <c r="BS529" i="15"/>
  <c r="BS530" i="15"/>
  <c r="BS532" i="15"/>
  <c r="BS533" i="15"/>
  <c r="BS534" i="15"/>
  <c r="BS536" i="15"/>
  <c r="BS537" i="15"/>
  <c r="BS538" i="15"/>
  <c r="BS540" i="15"/>
  <c r="BS541" i="15"/>
  <c r="BS542" i="15"/>
  <c r="BS544" i="15"/>
  <c r="BS568" i="15"/>
  <c r="BS573" i="15"/>
  <c r="BS574" i="15"/>
  <c r="BS575" i="15"/>
  <c r="BS577" i="15"/>
  <c r="BS578" i="15"/>
  <c r="BS579" i="15"/>
  <c r="BS581" i="15"/>
  <c r="BS582" i="15"/>
  <c r="BS583" i="15"/>
  <c r="BS585" i="15"/>
  <c r="BS586" i="15"/>
  <c r="BS587" i="15"/>
  <c r="BS589" i="15"/>
  <c r="BS590" i="15"/>
  <c r="BS591" i="15"/>
  <c r="BS593" i="15"/>
  <c r="BS597" i="15"/>
  <c r="BS598" i="15"/>
  <c r="BS599" i="15"/>
  <c r="BS601" i="15"/>
  <c r="BS602" i="15"/>
  <c r="BS603" i="15"/>
  <c r="BS605" i="15"/>
  <c r="BS606" i="15"/>
  <c r="BS607" i="15"/>
  <c r="BS609" i="15"/>
  <c r="BS610" i="15"/>
  <c r="BS611" i="15"/>
  <c r="BS613" i="15"/>
  <c r="BS614" i="15"/>
  <c r="BS615" i="15"/>
  <c r="BS617" i="15"/>
  <c r="BS621" i="15"/>
  <c r="BS622" i="15"/>
  <c r="BS623" i="15"/>
  <c r="BS625" i="15"/>
  <c r="BS626" i="15"/>
  <c r="BS627" i="15"/>
  <c r="BS629" i="15"/>
  <c r="BS630" i="15"/>
  <c r="BS631" i="15"/>
  <c r="BS633" i="15"/>
  <c r="BS634" i="15"/>
  <c r="BS635" i="15"/>
  <c r="BS637" i="15"/>
  <c r="BS638" i="15"/>
  <c r="BS639" i="15"/>
  <c r="BS641" i="15"/>
  <c r="BS645" i="15"/>
  <c r="BS646" i="15"/>
  <c r="BS647" i="15"/>
  <c r="BS649" i="15"/>
  <c r="BS650" i="15"/>
  <c r="BS651" i="15"/>
  <c r="BS653" i="15"/>
  <c r="BS654" i="15"/>
  <c r="BS655" i="15"/>
  <c r="BS657" i="15"/>
  <c r="BS658" i="15"/>
  <c r="BS659" i="15"/>
  <c r="BS661" i="15"/>
  <c r="BS662" i="15"/>
  <c r="BS663" i="15"/>
  <c r="BS665" i="15"/>
  <c r="BS669" i="15"/>
  <c r="BS670" i="15"/>
  <c r="BS671" i="15"/>
  <c r="BS673" i="15"/>
  <c r="BS674" i="15"/>
  <c r="BS675" i="15"/>
  <c r="BS677" i="15"/>
  <c r="BS678" i="15"/>
  <c r="BS679" i="15"/>
  <c r="BS681" i="15"/>
  <c r="BS682" i="15"/>
  <c r="BS683" i="15"/>
  <c r="BS685" i="15"/>
  <c r="BS686" i="15"/>
  <c r="BS687" i="15"/>
  <c r="BS689" i="15"/>
  <c r="BS693" i="15"/>
  <c r="BS694" i="15"/>
  <c r="BS695" i="15"/>
  <c r="BS697" i="15"/>
  <c r="BS698" i="15"/>
  <c r="BS699" i="15"/>
  <c r="BS701" i="15"/>
  <c r="BS702" i="15"/>
  <c r="BS703" i="15"/>
  <c r="BS705" i="15"/>
  <c r="BS706" i="15"/>
  <c r="BS707" i="15"/>
  <c r="BS709" i="15"/>
  <c r="BS710" i="15"/>
  <c r="BS711" i="15"/>
  <c r="BS713" i="15"/>
  <c r="BS717" i="15"/>
  <c r="BS718" i="15"/>
  <c r="BS719" i="15"/>
  <c r="BS721" i="15"/>
  <c r="BS722" i="15"/>
  <c r="BS723" i="15"/>
  <c r="BS725" i="15"/>
  <c r="BS726" i="15"/>
  <c r="BS727" i="15"/>
  <c r="BS729" i="15"/>
  <c r="BS730" i="15"/>
  <c r="BS731" i="15"/>
  <c r="BS733" i="15"/>
  <c r="BS734" i="15"/>
  <c r="BS735" i="15"/>
  <c r="BS737" i="15"/>
  <c r="BS801" i="15"/>
  <c r="BS825" i="15"/>
  <c r="BS849" i="15"/>
  <c r="BS853" i="15"/>
  <c r="BS854" i="15"/>
  <c r="BS855" i="15"/>
  <c r="BS856" i="15"/>
  <c r="BS857" i="15"/>
  <c r="BS858" i="15"/>
  <c r="BS860" i="15"/>
  <c r="BS861" i="15"/>
  <c r="BS885" i="15"/>
  <c r="BS912" i="15"/>
  <c r="BS919" i="15"/>
  <c r="BS920" i="15"/>
  <c r="BS921" i="15"/>
  <c r="BS923" i="15"/>
  <c r="BS924" i="15"/>
  <c r="BS925" i="15"/>
  <c r="BS927" i="15"/>
  <c r="BS928" i="15"/>
  <c r="BS929" i="15"/>
  <c r="BS931" i="15"/>
  <c r="BS932" i="15"/>
  <c r="BS933" i="15"/>
  <c r="BS935" i="15"/>
  <c r="BS936" i="15"/>
  <c r="BS937" i="15"/>
  <c r="BS939" i="15"/>
  <c r="BS943" i="15"/>
  <c r="BS944" i="15"/>
  <c r="BS945" i="15"/>
  <c r="BS947" i="15"/>
  <c r="BS948" i="15"/>
  <c r="BS949" i="15"/>
  <c r="BS951" i="15"/>
  <c r="BS952" i="15"/>
  <c r="BS953" i="15"/>
  <c r="BS955" i="15"/>
  <c r="BS956" i="15"/>
  <c r="BS957" i="15"/>
  <c r="BS959" i="15"/>
  <c r="BS960" i="15"/>
  <c r="BS961" i="15"/>
  <c r="BS963" i="15"/>
  <c r="BS987" i="15"/>
  <c r="BS991" i="15"/>
  <c r="BS992" i="15"/>
  <c r="BS993" i="15"/>
  <c r="BS995" i="15"/>
  <c r="BS996" i="15"/>
  <c r="BS997" i="15"/>
  <c r="BS999" i="15"/>
  <c r="BS1000" i="15"/>
  <c r="BS1001" i="15"/>
  <c r="BS1003" i="15"/>
  <c r="BS1004" i="15"/>
  <c r="BS1005" i="15"/>
  <c r="BS1007" i="15"/>
  <c r="BS1008" i="15"/>
  <c r="BS1009" i="15"/>
  <c r="BS1011" i="15"/>
  <c r="BS1035" i="15"/>
  <c r="BS1039" i="15"/>
  <c r="BS1040" i="15"/>
  <c r="BS1041" i="15"/>
  <c r="BS1043" i="15"/>
  <c r="BS1044" i="15"/>
  <c r="BS1045" i="15"/>
  <c r="BS1047" i="15"/>
  <c r="BS1048" i="15"/>
  <c r="BS1049" i="15"/>
  <c r="BS1051" i="15"/>
  <c r="BS1052" i="15"/>
  <c r="BS1053" i="15"/>
  <c r="BS1055" i="15"/>
  <c r="BS1056" i="15"/>
  <c r="BS1057" i="15"/>
  <c r="BS1059" i="15"/>
  <c r="BS1083" i="15"/>
  <c r="BS1087" i="15"/>
  <c r="BS1088" i="15"/>
  <c r="BS1089" i="15"/>
  <c r="BS1091" i="15"/>
  <c r="BS1092" i="15"/>
  <c r="BS1093" i="15"/>
  <c r="BS1095" i="15"/>
  <c r="BS1096" i="15"/>
  <c r="BS1097" i="15"/>
  <c r="BS1099" i="15"/>
  <c r="BS1100" i="15"/>
  <c r="BS1101" i="15"/>
  <c r="BS1103" i="15"/>
  <c r="BS1104" i="15"/>
  <c r="BS1105" i="15"/>
  <c r="BS1107" i="15"/>
  <c r="BS1131" i="15"/>
  <c r="BS1135" i="15"/>
  <c r="BS1136" i="15"/>
  <c r="BS1137" i="15"/>
  <c r="BS1139" i="15"/>
  <c r="BS1140" i="15"/>
  <c r="BS1141" i="15"/>
  <c r="BS1143" i="15"/>
  <c r="BS1144" i="15"/>
  <c r="BS1145" i="15"/>
  <c r="BS1147" i="15"/>
  <c r="BS1148" i="15"/>
  <c r="BS1149" i="15"/>
  <c r="BS1151" i="15"/>
  <c r="BS1152" i="15"/>
  <c r="BS1153" i="15"/>
  <c r="BS1155" i="15"/>
  <c r="BS1179" i="15"/>
  <c r="BS1183" i="15"/>
  <c r="BS1184" i="15"/>
  <c r="BS1185" i="15"/>
  <c r="BS1187" i="15"/>
  <c r="BS1188" i="15"/>
  <c r="BS1189" i="15"/>
  <c r="BS1191" i="15"/>
  <c r="BS1192" i="15"/>
  <c r="BS1193" i="15"/>
  <c r="BS1195" i="15"/>
  <c r="BS1196" i="15"/>
  <c r="BS1197" i="15"/>
  <c r="BS1199" i="15"/>
  <c r="BS1200" i="15"/>
  <c r="BS1201" i="15"/>
  <c r="BS1203" i="15"/>
  <c r="BS1227" i="15"/>
  <c r="BS1231" i="15"/>
  <c r="BS1232" i="15"/>
  <c r="BS1233" i="15"/>
  <c r="BS1234" i="15"/>
  <c r="BS1236" i="15"/>
  <c r="BS1237" i="15"/>
  <c r="BS1261" i="15"/>
  <c r="BS1285" i="15"/>
  <c r="BS1289" i="15"/>
  <c r="BS1290" i="15"/>
  <c r="BS1291" i="15"/>
  <c r="BS1293" i="15"/>
  <c r="BS1294" i="15"/>
  <c r="BS1295" i="15"/>
  <c r="BS1297" i="15"/>
  <c r="BS1298" i="15"/>
  <c r="BS1299" i="15"/>
  <c r="BS1301" i="15"/>
  <c r="BS1302" i="15"/>
  <c r="BS1303" i="15"/>
  <c r="BS1305" i="15"/>
  <c r="BS1306" i="15"/>
  <c r="BS1307" i="15"/>
  <c r="BS1309" i="15"/>
  <c r="BS1313" i="15"/>
  <c r="BS1314" i="15"/>
  <c r="BS1315" i="15"/>
  <c r="BS1317" i="15"/>
  <c r="BS1318" i="15"/>
  <c r="BS1319" i="15"/>
  <c r="BS1321" i="15"/>
  <c r="BS1322" i="15"/>
  <c r="BS1323" i="15"/>
  <c r="BS1325" i="15"/>
  <c r="BS1326" i="15"/>
  <c r="BS1327" i="15"/>
  <c r="BS1329" i="15"/>
  <c r="BS1330" i="15"/>
  <c r="BS1331" i="15"/>
  <c r="BS1333" i="15"/>
  <c r="BS1337" i="15"/>
  <c r="BS1338" i="15"/>
  <c r="BS1339" i="15"/>
  <c r="BS1341" i="15"/>
  <c r="BS1342" i="15"/>
  <c r="BS1343" i="15"/>
  <c r="BS1345" i="15"/>
  <c r="BS1346" i="15"/>
  <c r="BS1347" i="15"/>
  <c r="BS1349" i="15"/>
  <c r="BS1350" i="15"/>
  <c r="BS1351" i="15"/>
  <c r="BS1353" i="15"/>
  <c r="BS1354" i="15"/>
  <c r="BS1355" i="15"/>
  <c r="BS1357" i="15"/>
  <c r="BS1361" i="15"/>
  <c r="BS1362" i="15"/>
  <c r="BS1363" i="15"/>
  <c r="BS1365" i="15"/>
  <c r="BS1366" i="15"/>
  <c r="BS1367" i="15"/>
  <c r="BS1369" i="15"/>
  <c r="BS1370" i="15"/>
  <c r="BS1371" i="15"/>
  <c r="BS1373" i="15"/>
  <c r="BS1374" i="15"/>
  <c r="BS1375" i="15"/>
  <c r="BS1377" i="15"/>
  <c r="BS1378" i="15"/>
  <c r="BS1379" i="15"/>
  <c r="BS1381" i="15"/>
  <c r="BS1405" i="15"/>
  <c r="BS1431" i="15"/>
  <c r="BS1438" i="15"/>
  <c r="BS1439" i="15"/>
  <c r="BS1440" i="15"/>
  <c r="BS1442" i="15"/>
  <c r="BS1443" i="15"/>
  <c r="BS1444" i="15"/>
  <c r="BS1446" i="15"/>
  <c r="BS1447" i="15"/>
  <c r="BS1448" i="15"/>
  <c r="BS1450" i="15"/>
  <c r="BS1451" i="15"/>
  <c r="BS1452" i="15"/>
  <c r="BS1454" i="15"/>
  <c r="BS1455" i="15"/>
  <c r="BS1456" i="15"/>
  <c r="BS1458" i="15"/>
  <c r="BS1465" i="15"/>
  <c r="BS1466" i="15"/>
  <c r="BS1467" i="15"/>
  <c r="BS1469" i="15"/>
  <c r="BS1470" i="15"/>
  <c r="BS1471" i="15"/>
  <c r="BS1473" i="15"/>
  <c r="BS1474" i="15"/>
  <c r="BS1475" i="15"/>
  <c r="BS1477" i="15"/>
  <c r="BS1478" i="15"/>
  <c r="BS1479" i="15"/>
  <c r="BS1481" i="15"/>
  <c r="BS1482" i="15"/>
  <c r="BS1483" i="15"/>
  <c r="BS1485" i="15"/>
  <c r="BS1489" i="15"/>
  <c r="BS1490" i="15"/>
  <c r="BS1491" i="15"/>
  <c r="BS1493" i="15"/>
  <c r="BS1494" i="15"/>
  <c r="BS1495" i="15"/>
  <c r="BS1497" i="15"/>
  <c r="BS1498" i="15"/>
  <c r="BS1499" i="15"/>
  <c r="BS1501" i="15"/>
  <c r="BS1502" i="15"/>
  <c r="BS1503" i="15"/>
  <c r="BS1505" i="15"/>
  <c r="BS1506" i="15"/>
  <c r="BS1507" i="15"/>
  <c r="BS1509" i="15"/>
  <c r="BS1513" i="15"/>
  <c r="BS1514" i="15"/>
  <c r="BS1515" i="15"/>
  <c r="BS1517" i="15"/>
  <c r="BS1518" i="15"/>
  <c r="BS1519" i="15"/>
  <c r="BS1521" i="15"/>
  <c r="BS1522" i="15"/>
  <c r="BS1523" i="15"/>
  <c r="BS1525" i="15"/>
  <c r="BS1526" i="15"/>
  <c r="BS1527" i="15"/>
  <c r="BS1529" i="15"/>
  <c r="BS1530" i="15"/>
  <c r="BS1531" i="15"/>
  <c r="BS1533" i="15"/>
  <c r="BS1538" i="15"/>
  <c r="BS1539" i="15"/>
  <c r="BS1540" i="15"/>
  <c r="BS1541" i="15"/>
  <c r="BS1542" i="15"/>
  <c r="BS1544" i="15"/>
  <c r="BS1545" i="15"/>
  <c r="BS1546" i="15"/>
  <c r="BS1547" i="15"/>
  <c r="BS1551" i="15"/>
  <c r="BS1552" i="15"/>
  <c r="BS1553" i="15"/>
  <c r="BS1554" i="15"/>
  <c r="BT135" i="15"/>
  <c r="BT183" i="15"/>
  <c r="BT260" i="15"/>
  <c r="BT261" i="15"/>
  <c r="BT262" i="15"/>
  <c r="BT264" i="15"/>
  <c r="BT265" i="15"/>
  <c r="BT266" i="15"/>
  <c r="BT268" i="15"/>
  <c r="BT269" i="15"/>
  <c r="BT270" i="15"/>
  <c r="BT272" i="15"/>
  <c r="BT273" i="15"/>
  <c r="BT274" i="15"/>
  <c r="BT276" i="15"/>
  <c r="BT277" i="15"/>
  <c r="BT278" i="15"/>
  <c r="BT280" i="15"/>
  <c r="BT284" i="15"/>
  <c r="BT285" i="15"/>
  <c r="BT286" i="15"/>
  <c r="BT288" i="15"/>
  <c r="BT289" i="15"/>
  <c r="BT290" i="15"/>
  <c r="BT292" i="15"/>
  <c r="BT293" i="15"/>
  <c r="BT294" i="15"/>
  <c r="BT296" i="15"/>
  <c r="BT297" i="15"/>
  <c r="BT298" i="15"/>
  <c r="BT300" i="15"/>
  <c r="BT301" i="15"/>
  <c r="BT302" i="15"/>
  <c r="BT304" i="15"/>
  <c r="BT10" i="15"/>
  <c r="BT14" i="15"/>
  <c r="BT15" i="15"/>
  <c r="BT39" i="15"/>
  <c r="BT43" i="15"/>
  <c r="BT44" i="15"/>
  <c r="BT45" i="15"/>
  <c r="BT47" i="15"/>
  <c r="BT48" i="15"/>
  <c r="BT49" i="15"/>
  <c r="BT51" i="15"/>
  <c r="BT52" i="15"/>
  <c r="BT53" i="15"/>
  <c r="BT55" i="15"/>
  <c r="BT56" i="15"/>
  <c r="BT57" i="15"/>
  <c r="BT59" i="15"/>
  <c r="BT60" i="15"/>
  <c r="BT61" i="15"/>
  <c r="BT63" i="15"/>
  <c r="BT87" i="15"/>
  <c r="BT111" i="15"/>
  <c r="BT159" i="15"/>
  <c r="BT187" i="15"/>
  <c r="BT188" i="15"/>
  <c r="BT189" i="15"/>
  <c r="BT191" i="15"/>
  <c r="BT192" i="15"/>
  <c r="BT193" i="15"/>
  <c r="BT195" i="15"/>
  <c r="BT196" i="15"/>
  <c r="BT197" i="15"/>
  <c r="BT199" i="15"/>
  <c r="BT200" i="15"/>
  <c r="BT201" i="15"/>
  <c r="BT203" i="15"/>
  <c r="BT204" i="15"/>
  <c r="BT205" i="15"/>
  <c r="BT207" i="15"/>
  <c r="BT211" i="15"/>
  <c r="BT212" i="15"/>
  <c r="BT213" i="15"/>
  <c r="BT215" i="15"/>
  <c r="BT216" i="15"/>
  <c r="BT217" i="15"/>
  <c r="BT219" i="15"/>
  <c r="BT220" i="15"/>
  <c r="BT221" i="15"/>
  <c r="BT223" i="15"/>
  <c r="BT224" i="15"/>
  <c r="BT225" i="15"/>
  <c r="BT227" i="15"/>
  <c r="BT228" i="15"/>
  <c r="BT229" i="15"/>
  <c r="BT231" i="15"/>
  <c r="BT255" i="15"/>
  <c r="BT308" i="15"/>
  <c r="BT309" i="15"/>
  <c r="BT310" i="15"/>
  <c r="BT312" i="15"/>
  <c r="BT313" i="15"/>
  <c r="BT314" i="15"/>
  <c r="BT316" i="15"/>
  <c r="BT317" i="15"/>
  <c r="BT318" i="15"/>
  <c r="BT320" i="15"/>
  <c r="BT321" i="15"/>
  <c r="BT322" i="15"/>
  <c r="BT324" i="15"/>
  <c r="BT325" i="15"/>
  <c r="BT326" i="15"/>
  <c r="BT328" i="15"/>
  <c r="BT332" i="15"/>
  <c r="BT333" i="15"/>
  <c r="BT334" i="15"/>
  <c r="BT336" i="15"/>
  <c r="BT337" i="15"/>
  <c r="BT338" i="15"/>
  <c r="BT340" i="15"/>
  <c r="BT341" i="15"/>
  <c r="BT342" i="15"/>
  <c r="BT344" i="15"/>
  <c r="BT345" i="15"/>
  <c r="BT346" i="15"/>
  <c r="BT348" i="15"/>
  <c r="BT349" i="15"/>
  <c r="BT350" i="15"/>
  <c r="BT352" i="15"/>
  <c r="BT376" i="15"/>
  <c r="BT380" i="15"/>
  <c r="BT381" i="15"/>
  <c r="BT382" i="15"/>
  <c r="BT384" i="15"/>
  <c r="BT385" i="15"/>
  <c r="BT386" i="15"/>
  <c r="BT388" i="15"/>
  <c r="BT389" i="15"/>
  <c r="BT390" i="15"/>
  <c r="BT392" i="15"/>
  <c r="BT393" i="15"/>
  <c r="BT394" i="15"/>
  <c r="BT396" i="15"/>
  <c r="BT397" i="15"/>
  <c r="BT398" i="15"/>
  <c r="BT400" i="15"/>
  <c r="BT424" i="15"/>
  <c r="BT428" i="15"/>
  <c r="BT429" i="15"/>
  <c r="BT430" i="15"/>
  <c r="BT432" i="15"/>
  <c r="BT433" i="15"/>
  <c r="BT434" i="15"/>
  <c r="BT436" i="15"/>
  <c r="BT437" i="15"/>
  <c r="BT438" i="15"/>
  <c r="BT440" i="15"/>
  <c r="BT441" i="15"/>
  <c r="BT442" i="15"/>
  <c r="BT444" i="15"/>
  <c r="BT445" i="15"/>
  <c r="BT446" i="15"/>
  <c r="BT448" i="15"/>
  <c r="BT472" i="15"/>
  <c r="BT476" i="15"/>
  <c r="BT477" i="15"/>
  <c r="BT478" i="15"/>
  <c r="BT480" i="15"/>
  <c r="BT481" i="15"/>
  <c r="BT482" i="15"/>
  <c r="BT484" i="15"/>
  <c r="BT485" i="15"/>
  <c r="BT486" i="15"/>
  <c r="BT488" i="15"/>
  <c r="BT489" i="15"/>
  <c r="BT490" i="15"/>
  <c r="BT492" i="15"/>
  <c r="BT493" i="15"/>
  <c r="BT494" i="15"/>
  <c r="BT496" i="15"/>
  <c r="BT520" i="15"/>
  <c r="BT524" i="15"/>
  <c r="BT525" i="15"/>
  <c r="BT526" i="15"/>
  <c r="BT528" i="15"/>
  <c r="BT529" i="15"/>
  <c r="BT530" i="15"/>
  <c r="BT532" i="15"/>
  <c r="BT533" i="15"/>
  <c r="BT534" i="15"/>
  <c r="BT536" i="15"/>
  <c r="BT537" i="15"/>
  <c r="BT538" i="15"/>
  <c r="BT540" i="15"/>
  <c r="BT541" i="15"/>
  <c r="BT542" i="15"/>
  <c r="BT544" i="15"/>
  <c r="BT568" i="15"/>
  <c r="BT573" i="15"/>
  <c r="BT574" i="15"/>
  <c r="BT575" i="15"/>
  <c r="BT577" i="15"/>
  <c r="BT578" i="15"/>
  <c r="BT579" i="15"/>
  <c r="BT581" i="15"/>
  <c r="BT582" i="15"/>
  <c r="BT583" i="15"/>
  <c r="BT585" i="15"/>
  <c r="BT586" i="15"/>
  <c r="BT587" i="15"/>
  <c r="BT589" i="15"/>
  <c r="BT590" i="15"/>
  <c r="BT591" i="15"/>
  <c r="BT593" i="15"/>
  <c r="BT597" i="15"/>
  <c r="BT598" i="15"/>
  <c r="BT599" i="15"/>
  <c r="BT601" i="15"/>
  <c r="BT602" i="15"/>
  <c r="BT603" i="15"/>
  <c r="BT605" i="15"/>
  <c r="BT606" i="15"/>
  <c r="BT607" i="15"/>
  <c r="BT609" i="15"/>
  <c r="BT610" i="15"/>
  <c r="BT611" i="15"/>
  <c r="BT613" i="15"/>
  <c r="BT614" i="15"/>
  <c r="BT615" i="15"/>
  <c r="BT617" i="15"/>
  <c r="BT621" i="15"/>
  <c r="BT622" i="15"/>
  <c r="BT623" i="15"/>
  <c r="BT625" i="15"/>
  <c r="BT626" i="15"/>
  <c r="BT627" i="15"/>
  <c r="BT629" i="15"/>
  <c r="BT630" i="15"/>
  <c r="BT631" i="15"/>
  <c r="BT633" i="15"/>
  <c r="BT634" i="15"/>
  <c r="BT635" i="15"/>
  <c r="BT637" i="15"/>
  <c r="BT638" i="15"/>
  <c r="BT639" i="15"/>
  <c r="BT641" i="15"/>
  <c r="BT645" i="15"/>
  <c r="BT646" i="15"/>
  <c r="BT647" i="15"/>
  <c r="BT649" i="15"/>
  <c r="BT650" i="15"/>
  <c r="BT651" i="15"/>
  <c r="BT653" i="15"/>
  <c r="BT654" i="15"/>
  <c r="BT655" i="15"/>
  <c r="BT657" i="15"/>
  <c r="BT658" i="15"/>
  <c r="BT659" i="15"/>
  <c r="BT661" i="15"/>
  <c r="BT662" i="15"/>
  <c r="BT663" i="15"/>
  <c r="BT665" i="15"/>
  <c r="BT669" i="15"/>
  <c r="BT670" i="15"/>
  <c r="BT671" i="15"/>
  <c r="BT673" i="15"/>
  <c r="BT674" i="15"/>
  <c r="BT675" i="15"/>
  <c r="BT677" i="15"/>
  <c r="BT678" i="15"/>
  <c r="BT679" i="15"/>
  <c r="BT681" i="15"/>
  <c r="BT682" i="15"/>
  <c r="BT683" i="15"/>
  <c r="BT685" i="15"/>
  <c r="BT686" i="15"/>
  <c r="BT687" i="15"/>
  <c r="BT689" i="15"/>
  <c r="BT693" i="15"/>
  <c r="BT694" i="15"/>
  <c r="BT695" i="15"/>
  <c r="BT697" i="15"/>
  <c r="BT698" i="15"/>
  <c r="BT699" i="15"/>
  <c r="BT701" i="15"/>
  <c r="BT702" i="15"/>
  <c r="BT703" i="15"/>
  <c r="BT705" i="15"/>
  <c r="BT706" i="15"/>
  <c r="BT707" i="15"/>
  <c r="BT709" i="15"/>
  <c r="BT710" i="15"/>
  <c r="BT711" i="15"/>
  <c r="BT713" i="15"/>
  <c r="BT717" i="15"/>
  <c r="BT718" i="15"/>
  <c r="BT719" i="15"/>
  <c r="BT721" i="15"/>
  <c r="BT722" i="15"/>
  <c r="BT723" i="15"/>
  <c r="BT725" i="15"/>
  <c r="BT726" i="15"/>
  <c r="BT727" i="15"/>
  <c r="BT729" i="15"/>
  <c r="BT730" i="15"/>
  <c r="BT731" i="15"/>
  <c r="BT733" i="15"/>
  <c r="BT734" i="15"/>
  <c r="BT735" i="15"/>
  <c r="BT737" i="15"/>
  <c r="BT801" i="15"/>
  <c r="BT825" i="15"/>
  <c r="BT849" i="15"/>
  <c r="BT853" i="15"/>
  <c r="BT854" i="15"/>
  <c r="BT855" i="15"/>
  <c r="BT856" i="15"/>
  <c r="BT857" i="15"/>
  <c r="BT858" i="15"/>
  <c r="BT860" i="15"/>
  <c r="BT861" i="15"/>
  <c r="BT885" i="15"/>
  <c r="BT912" i="15"/>
  <c r="BT919" i="15"/>
  <c r="BT920" i="15"/>
  <c r="BT921" i="15"/>
  <c r="BT923" i="15"/>
  <c r="BT924" i="15"/>
  <c r="BT925" i="15"/>
  <c r="BT927" i="15"/>
  <c r="BT928" i="15"/>
  <c r="BT929" i="15"/>
  <c r="BT931" i="15"/>
  <c r="BT932" i="15"/>
  <c r="BT933" i="15"/>
  <c r="BT935" i="15"/>
  <c r="BT936" i="15"/>
  <c r="BT937" i="15"/>
  <c r="BT939" i="15"/>
  <c r="BT943" i="15"/>
  <c r="BT944" i="15"/>
  <c r="BT945" i="15"/>
  <c r="BT947" i="15"/>
  <c r="BT948" i="15"/>
  <c r="BT949" i="15"/>
  <c r="BT951" i="15"/>
  <c r="BT952" i="15"/>
  <c r="BT953" i="15"/>
  <c r="BT955" i="15"/>
  <c r="BT956" i="15"/>
  <c r="BT957" i="15"/>
  <c r="BT959" i="15"/>
  <c r="BT960" i="15"/>
  <c r="BT961" i="15"/>
  <c r="BT963" i="15"/>
  <c r="BT987" i="15"/>
  <c r="BT991" i="15"/>
  <c r="BT992" i="15"/>
  <c r="BT993" i="15"/>
  <c r="BT995" i="15"/>
  <c r="BT996" i="15"/>
  <c r="BT997" i="15"/>
  <c r="BT999" i="15"/>
  <c r="BT1000" i="15"/>
  <c r="BT1001" i="15"/>
  <c r="BT1003" i="15"/>
  <c r="BT1004" i="15"/>
  <c r="BT1005" i="15"/>
  <c r="BT1007" i="15"/>
  <c r="BT1008" i="15"/>
  <c r="BT1009" i="15"/>
  <c r="BT1011" i="15"/>
  <c r="BT1035" i="15"/>
  <c r="BT1039" i="15"/>
  <c r="BT1040" i="15"/>
  <c r="BT1041" i="15"/>
  <c r="BT1043" i="15"/>
  <c r="BT1044" i="15"/>
  <c r="BT1045" i="15"/>
  <c r="BT1047" i="15"/>
  <c r="BT1048" i="15"/>
  <c r="BT1049" i="15"/>
  <c r="BT1051" i="15"/>
  <c r="BT1052" i="15"/>
  <c r="BT1053" i="15"/>
  <c r="BT1055" i="15"/>
  <c r="BT1056" i="15"/>
  <c r="BT1057" i="15"/>
  <c r="BT1059" i="15"/>
  <c r="BT1083" i="15"/>
  <c r="BT1087" i="15"/>
  <c r="BT1088" i="15"/>
  <c r="BT1089" i="15"/>
  <c r="BT1091" i="15"/>
  <c r="BT1092" i="15"/>
  <c r="BT1093" i="15"/>
  <c r="BT1095" i="15"/>
  <c r="BT1096" i="15"/>
  <c r="BT1097" i="15"/>
  <c r="BT1099" i="15"/>
  <c r="BT1100" i="15"/>
  <c r="BT1101" i="15"/>
  <c r="BT1103" i="15"/>
  <c r="BT1104" i="15"/>
  <c r="BT1105" i="15"/>
  <c r="BT1107" i="15"/>
  <c r="BT1131" i="15"/>
  <c r="BT1135" i="15"/>
  <c r="BT1136" i="15"/>
  <c r="BT1137" i="15"/>
  <c r="BT1139" i="15"/>
  <c r="BT1140" i="15"/>
  <c r="BT1141" i="15"/>
  <c r="BT1143" i="15"/>
  <c r="BT1144" i="15"/>
  <c r="BT1145" i="15"/>
  <c r="BT1147" i="15"/>
  <c r="BT1148" i="15"/>
  <c r="BT1149" i="15"/>
  <c r="BT1151" i="15"/>
  <c r="BT1152" i="15"/>
  <c r="BT1153" i="15"/>
  <c r="BT1155" i="15"/>
  <c r="BT1179" i="15"/>
  <c r="BT1183" i="15"/>
  <c r="BT1184" i="15"/>
  <c r="BT1185" i="15"/>
  <c r="BT1187" i="15"/>
  <c r="BT1188" i="15"/>
  <c r="BT1189" i="15"/>
  <c r="BT1191" i="15"/>
  <c r="BT1192" i="15"/>
  <c r="BT1193" i="15"/>
  <c r="BT1195" i="15"/>
  <c r="BT1196" i="15"/>
  <c r="BT1197" i="15"/>
  <c r="BT1199" i="15"/>
  <c r="BT1200" i="15"/>
  <c r="BT1201" i="15"/>
  <c r="BT1203" i="15"/>
  <c r="BT1227" i="15"/>
  <c r="BT1231" i="15"/>
  <c r="BT1232" i="15"/>
  <c r="BT1233" i="15"/>
  <c r="BT1234" i="15"/>
  <c r="BT1236" i="15"/>
  <c r="BT1237" i="15"/>
  <c r="BT1261" i="15"/>
  <c r="BT1285" i="15"/>
  <c r="BT1289" i="15"/>
  <c r="BT1290" i="15"/>
  <c r="BT1291" i="15"/>
  <c r="BT1293" i="15"/>
  <c r="BT1294" i="15"/>
  <c r="BT1295" i="15"/>
  <c r="BT1297" i="15"/>
  <c r="BT1298" i="15"/>
  <c r="BT1299" i="15"/>
  <c r="BT1301" i="15"/>
  <c r="BT1302" i="15"/>
  <c r="BT1303" i="15"/>
  <c r="BT1305" i="15"/>
  <c r="BT1306" i="15"/>
  <c r="BT1307" i="15"/>
  <c r="BT1309" i="15"/>
  <c r="BT1313" i="15"/>
  <c r="BT1314" i="15"/>
  <c r="BT1315" i="15"/>
  <c r="BT1317" i="15"/>
  <c r="BT1318" i="15"/>
  <c r="BT1319" i="15"/>
  <c r="BT1321" i="15"/>
  <c r="BT1322" i="15"/>
  <c r="BT1323" i="15"/>
  <c r="BT1325" i="15"/>
  <c r="BT1326" i="15"/>
  <c r="BT1327" i="15"/>
  <c r="BT1329" i="15"/>
  <c r="BT1330" i="15"/>
  <c r="BT1331" i="15"/>
  <c r="BT1333" i="15"/>
  <c r="BT1337" i="15"/>
  <c r="BT1338" i="15"/>
  <c r="BT1339" i="15"/>
  <c r="BT1341" i="15"/>
  <c r="BT1342" i="15"/>
  <c r="BT1343" i="15"/>
  <c r="BT1345" i="15"/>
  <c r="BT1346" i="15"/>
  <c r="BT1347" i="15"/>
  <c r="BT1349" i="15"/>
  <c r="BT1350" i="15"/>
  <c r="BT1351" i="15"/>
  <c r="BT1353" i="15"/>
  <c r="BT1354" i="15"/>
  <c r="BT1355" i="15"/>
  <c r="BT1357" i="15"/>
  <c r="BT1361" i="15"/>
  <c r="BT1362" i="15"/>
  <c r="BT1363" i="15"/>
  <c r="BT1365" i="15"/>
  <c r="BT1366" i="15"/>
  <c r="BT1367" i="15"/>
  <c r="BT1369" i="15"/>
  <c r="BT1370" i="15"/>
  <c r="BT1371" i="15"/>
  <c r="BT1373" i="15"/>
  <c r="BT1374" i="15"/>
  <c r="BT1375" i="15"/>
  <c r="BT1377" i="15"/>
  <c r="BT1378" i="15"/>
  <c r="BT1379" i="15"/>
  <c r="BT1381" i="15"/>
  <c r="BT1405" i="15"/>
  <c r="BT1431" i="15"/>
  <c r="BT1438" i="15"/>
  <c r="BT1439" i="15"/>
  <c r="BT1440" i="15"/>
  <c r="BT1442" i="15"/>
  <c r="BT1443" i="15"/>
  <c r="BT1444" i="15"/>
  <c r="BT1446" i="15"/>
  <c r="BT1447" i="15"/>
  <c r="BT1448" i="15"/>
  <c r="BT1450" i="15"/>
  <c r="BT1451" i="15"/>
  <c r="BT1452" i="15"/>
  <c r="BT1454" i="15"/>
  <c r="BT1455" i="15"/>
  <c r="BT1456" i="15"/>
  <c r="BT1458" i="15"/>
  <c r="BT1465" i="15"/>
  <c r="BT1466" i="15"/>
  <c r="BT1467" i="15"/>
  <c r="BT1469" i="15"/>
  <c r="BT1470" i="15"/>
  <c r="BT1471" i="15"/>
  <c r="BT1473" i="15"/>
  <c r="BT1474" i="15"/>
  <c r="BT1475" i="15"/>
  <c r="BT1477" i="15"/>
  <c r="BT1478" i="15"/>
  <c r="BT1479" i="15"/>
  <c r="BT1481" i="15"/>
  <c r="BT1482" i="15"/>
  <c r="BT1483" i="15"/>
  <c r="BT1485" i="15"/>
  <c r="BT1489" i="15"/>
  <c r="BT1490" i="15"/>
  <c r="BT1491" i="15"/>
  <c r="BT1493" i="15"/>
  <c r="BT1494" i="15"/>
  <c r="BT1495" i="15"/>
  <c r="BT1497" i="15"/>
  <c r="BT1498" i="15"/>
  <c r="BT1499" i="15"/>
  <c r="BT1501" i="15"/>
  <c r="BT1502" i="15"/>
  <c r="BT1503" i="15"/>
  <c r="BT1505" i="15"/>
  <c r="BT1506" i="15"/>
  <c r="BT1507" i="15"/>
  <c r="BT1509" i="15"/>
  <c r="BT1513" i="15"/>
  <c r="BT1514" i="15"/>
  <c r="BT1515" i="15"/>
  <c r="BT1517" i="15"/>
  <c r="BT1518" i="15"/>
  <c r="BT1519" i="15"/>
  <c r="BT1521" i="15"/>
  <c r="BT1522" i="15"/>
  <c r="BT1523" i="15"/>
  <c r="BT1525" i="15"/>
  <c r="BT1526" i="15"/>
  <c r="BT1527" i="15"/>
  <c r="BT1529" i="15"/>
  <c r="BT1530" i="15"/>
  <c r="BT1531" i="15"/>
  <c r="BT1533" i="15"/>
  <c r="BT1538" i="15"/>
  <c r="BT1539" i="15"/>
  <c r="BT1540" i="15"/>
  <c r="BT1541" i="15"/>
  <c r="BT1542" i="15"/>
  <c r="BT1544" i="15"/>
  <c r="BT1545" i="15"/>
  <c r="BT1546" i="15"/>
  <c r="BT1547" i="15"/>
  <c r="BT1551" i="15"/>
  <c r="BT1552" i="15"/>
  <c r="BT1553" i="15"/>
  <c r="BT1554" i="15"/>
  <c r="BU135" i="15"/>
  <c r="BU183" i="15"/>
  <c r="BU260" i="15"/>
  <c r="BU261" i="15"/>
  <c r="BU262" i="15"/>
  <c r="BU264" i="15"/>
  <c r="BU265" i="15"/>
  <c r="BU266" i="15"/>
  <c r="BU268" i="15"/>
  <c r="BU269" i="15"/>
  <c r="BU270" i="15"/>
  <c r="BU272" i="15"/>
  <c r="BU273" i="15"/>
  <c r="BU274" i="15"/>
  <c r="BU276" i="15"/>
  <c r="BU277" i="15"/>
  <c r="BU278" i="15"/>
  <c r="BU280" i="15"/>
  <c r="BU284" i="15"/>
  <c r="BU285" i="15"/>
  <c r="BU286" i="15"/>
  <c r="BU288" i="15"/>
  <c r="BU289" i="15"/>
  <c r="BU290" i="15"/>
  <c r="BU292" i="15"/>
  <c r="BU293" i="15"/>
  <c r="BU294" i="15"/>
  <c r="BU296" i="15"/>
  <c r="BU297" i="15"/>
  <c r="BU298" i="15"/>
  <c r="BU300" i="15"/>
  <c r="BU301" i="15"/>
  <c r="BU302" i="15"/>
  <c r="BU304" i="15"/>
  <c r="BU10" i="15"/>
  <c r="BU14" i="15"/>
  <c r="BU15" i="15"/>
  <c r="BU39" i="15"/>
  <c r="BU43" i="15"/>
  <c r="BU44" i="15"/>
  <c r="BU45" i="15"/>
  <c r="BU47" i="15"/>
  <c r="BU48" i="15"/>
  <c r="BU49" i="15"/>
  <c r="BU51" i="15"/>
  <c r="BU52" i="15"/>
  <c r="BU53" i="15"/>
  <c r="BU55" i="15"/>
  <c r="BU56" i="15"/>
  <c r="BU57" i="15"/>
  <c r="BU59" i="15"/>
  <c r="BU60" i="15"/>
  <c r="BU61" i="15"/>
  <c r="BU63" i="15"/>
  <c r="BU87" i="15"/>
  <c r="BU111" i="15"/>
  <c r="BU159" i="15"/>
  <c r="BU187" i="15"/>
  <c r="BU188" i="15"/>
  <c r="BU189" i="15"/>
  <c r="BU191" i="15"/>
  <c r="BU192" i="15"/>
  <c r="BU193" i="15"/>
  <c r="BU195" i="15"/>
  <c r="BU196" i="15"/>
  <c r="BU197" i="15"/>
  <c r="BU199" i="15"/>
  <c r="BU200" i="15"/>
  <c r="BU201" i="15"/>
  <c r="BU203" i="15"/>
  <c r="BU204" i="15"/>
  <c r="BU205" i="15"/>
  <c r="BU207" i="15"/>
  <c r="BU211" i="15"/>
  <c r="BU212" i="15"/>
  <c r="BU213" i="15"/>
  <c r="BU215" i="15"/>
  <c r="BU216" i="15"/>
  <c r="BU217" i="15"/>
  <c r="BU219" i="15"/>
  <c r="BU220" i="15"/>
  <c r="BU221" i="15"/>
  <c r="BU223" i="15"/>
  <c r="BU224" i="15"/>
  <c r="BU225" i="15"/>
  <c r="BU227" i="15"/>
  <c r="BU228" i="15"/>
  <c r="BU229" i="15"/>
  <c r="BU231" i="15"/>
  <c r="BU255" i="15"/>
  <c r="BU308" i="15"/>
  <c r="BU309" i="15"/>
  <c r="BU310" i="15"/>
  <c r="BU312" i="15"/>
  <c r="BU313" i="15"/>
  <c r="BU314" i="15"/>
  <c r="BU316" i="15"/>
  <c r="BU317" i="15"/>
  <c r="BU318" i="15"/>
  <c r="BU320" i="15"/>
  <c r="BU321" i="15"/>
  <c r="BU322" i="15"/>
  <c r="BU324" i="15"/>
  <c r="BU325" i="15"/>
  <c r="BU326" i="15"/>
  <c r="BU328" i="15"/>
  <c r="BU332" i="15"/>
  <c r="BU333" i="15"/>
  <c r="BU334" i="15"/>
  <c r="BU336" i="15"/>
  <c r="BU337" i="15"/>
  <c r="BU338" i="15"/>
  <c r="BU340" i="15"/>
  <c r="BU341" i="15"/>
  <c r="BU342" i="15"/>
  <c r="BU344" i="15"/>
  <c r="BU345" i="15"/>
  <c r="BU346" i="15"/>
  <c r="BU348" i="15"/>
  <c r="BU349" i="15"/>
  <c r="BU350" i="15"/>
  <c r="BU352" i="15"/>
  <c r="BU376" i="15"/>
  <c r="BU380" i="15"/>
  <c r="BU381" i="15"/>
  <c r="BU382" i="15"/>
  <c r="BU384" i="15"/>
  <c r="BU385" i="15"/>
  <c r="BU386" i="15"/>
  <c r="BU388" i="15"/>
  <c r="BU389" i="15"/>
  <c r="BU390" i="15"/>
  <c r="BU392" i="15"/>
  <c r="BU393" i="15"/>
  <c r="BU394" i="15"/>
  <c r="BU396" i="15"/>
  <c r="BU397" i="15"/>
  <c r="BU398" i="15"/>
  <c r="BU400" i="15"/>
  <c r="BU424" i="15"/>
  <c r="BU428" i="15"/>
  <c r="BU429" i="15"/>
  <c r="BU430" i="15"/>
  <c r="BU432" i="15"/>
  <c r="BU433" i="15"/>
  <c r="BU434" i="15"/>
  <c r="BU436" i="15"/>
  <c r="BU437" i="15"/>
  <c r="BU438" i="15"/>
  <c r="BU440" i="15"/>
  <c r="BU441" i="15"/>
  <c r="BU442" i="15"/>
  <c r="BU444" i="15"/>
  <c r="BU445" i="15"/>
  <c r="BU446" i="15"/>
  <c r="BU448" i="15"/>
  <c r="BU472" i="15"/>
  <c r="BU476" i="15"/>
  <c r="BU477" i="15"/>
  <c r="BU478" i="15"/>
  <c r="BU480" i="15"/>
  <c r="BU481" i="15"/>
  <c r="BU482" i="15"/>
  <c r="BU484" i="15"/>
  <c r="BU485" i="15"/>
  <c r="BU486" i="15"/>
  <c r="BU488" i="15"/>
  <c r="BU489" i="15"/>
  <c r="BU490" i="15"/>
  <c r="BU492" i="15"/>
  <c r="BU493" i="15"/>
  <c r="BU494" i="15"/>
  <c r="BU496" i="15"/>
  <c r="BU520" i="15"/>
  <c r="BU524" i="15"/>
  <c r="BU525" i="15"/>
  <c r="BU526" i="15"/>
  <c r="BU528" i="15"/>
  <c r="BU529" i="15"/>
  <c r="BU530" i="15"/>
  <c r="BU532" i="15"/>
  <c r="BU533" i="15"/>
  <c r="BU534" i="15"/>
  <c r="BU536" i="15"/>
  <c r="BU537" i="15"/>
  <c r="BU538" i="15"/>
  <c r="BU540" i="15"/>
  <c r="BU541" i="15"/>
  <c r="BU542" i="15"/>
  <c r="BU544" i="15"/>
  <c r="BU568" i="15"/>
  <c r="BU573" i="15"/>
  <c r="BU574" i="15"/>
  <c r="BU575" i="15"/>
  <c r="BU577" i="15"/>
  <c r="BU578" i="15"/>
  <c r="BU579" i="15"/>
  <c r="BU581" i="15"/>
  <c r="BU582" i="15"/>
  <c r="BU583" i="15"/>
  <c r="BU585" i="15"/>
  <c r="BU586" i="15"/>
  <c r="BU587" i="15"/>
  <c r="BU589" i="15"/>
  <c r="BU590" i="15"/>
  <c r="BU591" i="15"/>
  <c r="BU593" i="15"/>
  <c r="BU597" i="15"/>
  <c r="BU598" i="15"/>
  <c r="BU599" i="15"/>
  <c r="BU601" i="15"/>
  <c r="BU602" i="15"/>
  <c r="BU603" i="15"/>
  <c r="BU605" i="15"/>
  <c r="BU606" i="15"/>
  <c r="BU607" i="15"/>
  <c r="BU609" i="15"/>
  <c r="BU610" i="15"/>
  <c r="BU611" i="15"/>
  <c r="BU613" i="15"/>
  <c r="BU614" i="15"/>
  <c r="BU615" i="15"/>
  <c r="BU617" i="15"/>
  <c r="BU621" i="15"/>
  <c r="BU622" i="15"/>
  <c r="BU623" i="15"/>
  <c r="BU625" i="15"/>
  <c r="BU626" i="15"/>
  <c r="BU627" i="15"/>
  <c r="BU629" i="15"/>
  <c r="BU630" i="15"/>
  <c r="BU631" i="15"/>
  <c r="BU633" i="15"/>
  <c r="BU634" i="15"/>
  <c r="BU635" i="15"/>
  <c r="BU637" i="15"/>
  <c r="BU638" i="15"/>
  <c r="BU639" i="15"/>
  <c r="BU641" i="15"/>
  <c r="BU645" i="15"/>
  <c r="BU646" i="15"/>
  <c r="BU647" i="15"/>
  <c r="BU649" i="15"/>
  <c r="BU650" i="15"/>
  <c r="BU651" i="15"/>
  <c r="BU653" i="15"/>
  <c r="BU654" i="15"/>
  <c r="BU655" i="15"/>
  <c r="BU657" i="15"/>
  <c r="BU658" i="15"/>
  <c r="BU659" i="15"/>
  <c r="BU661" i="15"/>
  <c r="BU662" i="15"/>
  <c r="BU663" i="15"/>
  <c r="BU665" i="15"/>
  <c r="BU669" i="15"/>
  <c r="BU670" i="15"/>
  <c r="BU671" i="15"/>
  <c r="BU673" i="15"/>
  <c r="BU674" i="15"/>
  <c r="BU675" i="15"/>
  <c r="BU677" i="15"/>
  <c r="BU678" i="15"/>
  <c r="BU679" i="15"/>
  <c r="BU681" i="15"/>
  <c r="BU682" i="15"/>
  <c r="BU683" i="15"/>
  <c r="BU685" i="15"/>
  <c r="BU686" i="15"/>
  <c r="BU687" i="15"/>
  <c r="BU689" i="15"/>
  <c r="BU693" i="15"/>
  <c r="BU694" i="15"/>
  <c r="BU695" i="15"/>
  <c r="BU697" i="15"/>
  <c r="BU698" i="15"/>
  <c r="BU699" i="15"/>
  <c r="BU701" i="15"/>
  <c r="BU702" i="15"/>
  <c r="BU703" i="15"/>
  <c r="BU705" i="15"/>
  <c r="BU706" i="15"/>
  <c r="BU707" i="15"/>
  <c r="BU709" i="15"/>
  <c r="BU710" i="15"/>
  <c r="BU711" i="15"/>
  <c r="BU713" i="15"/>
  <c r="BU717" i="15"/>
  <c r="BU718" i="15"/>
  <c r="BU719" i="15"/>
  <c r="BU721" i="15"/>
  <c r="BU722" i="15"/>
  <c r="BU723" i="15"/>
  <c r="BU725" i="15"/>
  <c r="BU726" i="15"/>
  <c r="BU727" i="15"/>
  <c r="BU729" i="15"/>
  <c r="BU730" i="15"/>
  <c r="BU731" i="15"/>
  <c r="BU733" i="15"/>
  <c r="BU734" i="15"/>
  <c r="BU735" i="15"/>
  <c r="BU737" i="15"/>
  <c r="BU801" i="15"/>
  <c r="BU825" i="15"/>
  <c r="BU849" i="15"/>
  <c r="BU853" i="15"/>
  <c r="BU854" i="15"/>
  <c r="BU855" i="15"/>
  <c r="BU856" i="15"/>
  <c r="BU857" i="15"/>
  <c r="BU858" i="15"/>
  <c r="BU860" i="15"/>
  <c r="BU861" i="15"/>
  <c r="BU885" i="15"/>
  <c r="BU912" i="15"/>
  <c r="BU919" i="15"/>
  <c r="BU920" i="15"/>
  <c r="BU921" i="15"/>
  <c r="BU923" i="15"/>
  <c r="BU924" i="15"/>
  <c r="BU925" i="15"/>
  <c r="BU927" i="15"/>
  <c r="BU928" i="15"/>
  <c r="BU929" i="15"/>
  <c r="BU931" i="15"/>
  <c r="BU932" i="15"/>
  <c r="BU933" i="15"/>
  <c r="BU935" i="15"/>
  <c r="BU936" i="15"/>
  <c r="BU937" i="15"/>
  <c r="BU939" i="15"/>
  <c r="BU943" i="15"/>
  <c r="BU944" i="15"/>
  <c r="BU945" i="15"/>
  <c r="BU947" i="15"/>
  <c r="BU948" i="15"/>
  <c r="BU949" i="15"/>
  <c r="BU951" i="15"/>
  <c r="BU952" i="15"/>
  <c r="BU953" i="15"/>
  <c r="BU955" i="15"/>
  <c r="BU956" i="15"/>
  <c r="BU957" i="15"/>
  <c r="BU959" i="15"/>
  <c r="BU960" i="15"/>
  <c r="BU961" i="15"/>
  <c r="BU963" i="15"/>
  <c r="BU987" i="15"/>
  <c r="BU991" i="15"/>
  <c r="BU992" i="15"/>
  <c r="BU993" i="15"/>
  <c r="BU995" i="15"/>
  <c r="BU996" i="15"/>
  <c r="BU997" i="15"/>
  <c r="BU999" i="15"/>
  <c r="BU1000" i="15"/>
  <c r="BU1001" i="15"/>
  <c r="BU1003" i="15"/>
  <c r="BU1004" i="15"/>
  <c r="BU1005" i="15"/>
  <c r="BU1007" i="15"/>
  <c r="BU1008" i="15"/>
  <c r="BU1009" i="15"/>
  <c r="BU1011" i="15"/>
  <c r="BU1035" i="15"/>
  <c r="BU1039" i="15"/>
  <c r="BU1040" i="15"/>
  <c r="BU1041" i="15"/>
  <c r="BU1043" i="15"/>
  <c r="BU1044" i="15"/>
  <c r="BU1045" i="15"/>
  <c r="BU1047" i="15"/>
  <c r="BU1048" i="15"/>
  <c r="BU1049" i="15"/>
  <c r="BU1051" i="15"/>
  <c r="BU1052" i="15"/>
  <c r="BU1053" i="15"/>
  <c r="BU1055" i="15"/>
  <c r="BU1056" i="15"/>
  <c r="BU1057" i="15"/>
  <c r="BU1059" i="15"/>
  <c r="BU1083" i="15"/>
  <c r="BU1087" i="15"/>
  <c r="BU1088" i="15"/>
  <c r="BU1089" i="15"/>
  <c r="BU1091" i="15"/>
  <c r="BU1092" i="15"/>
  <c r="BU1093" i="15"/>
  <c r="BU1095" i="15"/>
  <c r="BU1096" i="15"/>
  <c r="BU1097" i="15"/>
  <c r="BU1099" i="15"/>
  <c r="BU1100" i="15"/>
  <c r="BU1101" i="15"/>
  <c r="BU1103" i="15"/>
  <c r="BU1104" i="15"/>
  <c r="BU1105" i="15"/>
  <c r="BU1107" i="15"/>
  <c r="BU1131" i="15"/>
  <c r="BU1135" i="15"/>
  <c r="BU1136" i="15"/>
  <c r="BU1137" i="15"/>
  <c r="BU1139" i="15"/>
  <c r="BU1140" i="15"/>
  <c r="BU1141" i="15"/>
  <c r="BU1143" i="15"/>
  <c r="BU1144" i="15"/>
  <c r="BU1145" i="15"/>
  <c r="BU1147" i="15"/>
  <c r="BU1148" i="15"/>
  <c r="BU1149" i="15"/>
  <c r="BU1151" i="15"/>
  <c r="BU1152" i="15"/>
  <c r="BU1153" i="15"/>
  <c r="BU1155" i="15"/>
  <c r="BU1179" i="15"/>
  <c r="BU1183" i="15"/>
  <c r="BU1184" i="15"/>
  <c r="BU1185" i="15"/>
  <c r="BU1187" i="15"/>
  <c r="BU1188" i="15"/>
  <c r="BU1189" i="15"/>
  <c r="BU1191" i="15"/>
  <c r="BU1192" i="15"/>
  <c r="BU1193" i="15"/>
  <c r="BU1195" i="15"/>
  <c r="BU1196" i="15"/>
  <c r="BU1197" i="15"/>
  <c r="BU1199" i="15"/>
  <c r="BU1200" i="15"/>
  <c r="BU1201" i="15"/>
  <c r="BU1203" i="15"/>
  <c r="BU1227" i="15"/>
  <c r="BU1231" i="15"/>
  <c r="BU1232" i="15"/>
  <c r="BU1233" i="15"/>
  <c r="BU1234" i="15"/>
  <c r="BU1236" i="15"/>
  <c r="BU1237" i="15"/>
  <c r="BU1261" i="15"/>
  <c r="BU1285" i="15"/>
  <c r="BU1289" i="15"/>
  <c r="BU1290" i="15"/>
  <c r="BU1291" i="15"/>
  <c r="BU1293" i="15"/>
  <c r="BU1294" i="15"/>
  <c r="BU1295" i="15"/>
  <c r="BU1297" i="15"/>
  <c r="BU1298" i="15"/>
  <c r="BU1299" i="15"/>
  <c r="BU1301" i="15"/>
  <c r="BU1302" i="15"/>
  <c r="BU1303" i="15"/>
  <c r="BU1305" i="15"/>
  <c r="BU1306" i="15"/>
  <c r="BU1307" i="15"/>
  <c r="BU1309" i="15"/>
  <c r="BU1313" i="15"/>
  <c r="BU1314" i="15"/>
  <c r="BU1315" i="15"/>
  <c r="BU1317" i="15"/>
  <c r="BU1318" i="15"/>
  <c r="BU1319" i="15"/>
  <c r="BU1321" i="15"/>
  <c r="BU1322" i="15"/>
  <c r="BU1323" i="15"/>
  <c r="BU1325" i="15"/>
  <c r="BU1326" i="15"/>
  <c r="BU1327" i="15"/>
  <c r="BU1329" i="15"/>
  <c r="BU1330" i="15"/>
  <c r="BU1331" i="15"/>
  <c r="BU1333" i="15"/>
  <c r="BU1337" i="15"/>
  <c r="BU1338" i="15"/>
  <c r="BU1339" i="15"/>
  <c r="BU1341" i="15"/>
  <c r="BU1342" i="15"/>
  <c r="BU1343" i="15"/>
  <c r="BU1345" i="15"/>
  <c r="BU1346" i="15"/>
  <c r="BU1347" i="15"/>
  <c r="BU1349" i="15"/>
  <c r="BU1350" i="15"/>
  <c r="BU1351" i="15"/>
  <c r="BU1353" i="15"/>
  <c r="BU1354" i="15"/>
  <c r="BU1355" i="15"/>
  <c r="BU1357" i="15"/>
  <c r="BU1361" i="15"/>
  <c r="BU1362" i="15"/>
  <c r="BU1363" i="15"/>
  <c r="BU1365" i="15"/>
  <c r="BU1366" i="15"/>
  <c r="BU1367" i="15"/>
  <c r="BU1369" i="15"/>
  <c r="BU1370" i="15"/>
  <c r="BU1371" i="15"/>
  <c r="BU1373" i="15"/>
  <c r="BU1374" i="15"/>
  <c r="BU1375" i="15"/>
  <c r="BU1377" i="15"/>
  <c r="BU1378" i="15"/>
  <c r="BU1379" i="15"/>
  <c r="BU1381" i="15"/>
  <c r="BU1405" i="15"/>
  <c r="BU1431" i="15"/>
  <c r="BU1438" i="15"/>
  <c r="BU1439" i="15"/>
  <c r="BU1440" i="15"/>
  <c r="BU1442" i="15"/>
  <c r="BU1443" i="15"/>
  <c r="BU1444" i="15"/>
  <c r="BU1446" i="15"/>
  <c r="BU1447" i="15"/>
  <c r="BU1448" i="15"/>
  <c r="BU1450" i="15"/>
  <c r="BU1451" i="15"/>
  <c r="BU1452" i="15"/>
  <c r="BU1454" i="15"/>
  <c r="BU1455" i="15"/>
  <c r="BU1456" i="15"/>
  <c r="BU1458" i="15"/>
  <c r="BU1465" i="15"/>
  <c r="BU1466" i="15"/>
  <c r="BU1467" i="15"/>
  <c r="BU1469" i="15"/>
  <c r="BU1470" i="15"/>
  <c r="BU1471" i="15"/>
  <c r="BU1473" i="15"/>
  <c r="BU1474" i="15"/>
  <c r="BU1475" i="15"/>
  <c r="BU1477" i="15"/>
  <c r="BU1478" i="15"/>
  <c r="BU1479" i="15"/>
  <c r="BU1481" i="15"/>
  <c r="BU1482" i="15"/>
  <c r="BU1483" i="15"/>
  <c r="BU1485" i="15"/>
  <c r="BU1489" i="15"/>
  <c r="BU1490" i="15"/>
  <c r="BU1491" i="15"/>
  <c r="BU1493" i="15"/>
  <c r="BU1494" i="15"/>
  <c r="BU1495" i="15"/>
  <c r="BU1497" i="15"/>
  <c r="BU1498" i="15"/>
  <c r="BU1499" i="15"/>
  <c r="BU1501" i="15"/>
  <c r="BU1502" i="15"/>
  <c r="BU1503" i="15"/>
  <c r="BU1505" i="15"/>
  <c r="BU1506" i="15"/>
  <c r="BU1507" i="15"/>
  <c r="BU1509" i="15"/>
  <c r="BU1513" i="15"/>
  <c r="BU1514" i="15"/>
  <c r="BU1515" i="15"/>
  <c r="BU1517" i="15"/>
  <c r="BU1518" i="15"/>
  <c r="BU1519" i="15"/>
  <c r="BU1521" i="15"/>
  <c r="BU1522" i="15"/>
  <c r="BU1523" i="15"/>
  <c r="BU1525" i="15"/>
  <c r="BU1526" i="15"/>
  <c r="BU1527" i="15"/>
  <c r="BU1529" i="15"/>
  <c r="BU1530" i="15"/>
  <c r="BU1531" i="15"/>
  <c r="BU1533" i="15"/>
  <c r="BU1538" i="15"/>
  <c r="BU1539" i="15"/>
  <c r="BU1540" i="15"/>
  <c r="BU1541" i="15"/>
  <c r="BU1542" i="15"/>
  <c r="BU1544" i="15"/>
  <c r="BU1545" i="15"/>
  <c r="BU1546" i="15"/>
  <c r="BU1547" i="15"/>
  <c r="BU1551" i="15"/>
  <c r="BU1552" i="15"/>
  <c r="BU1553" i="15"/>
  <c r="BU1554" i="15"/>
  <c r="BV135" i="15"/>
  <c r="BV183" i="15"/>
  <c r="BV260" i="15"/>
  <c r="BV261" i="15"/>
  <c r="BV262" i="15"/>
  <c r="BV264" i="15"/>
  <c r="BV265" i="15"/>
  <c r="BV266" i="15"/>
  <c r="BV268" i="15"/>
  <c r="BV269" i="15"/>
  <c r="BV270" i="15"/>
  <c r="BV272" i="15"/>
  <c r="BV273" i="15"/>
  <c r="BV274" i="15"/>
  <c r="BV276" i="15"/>
  <c r="BV277" i="15"/>
  <c r="BV278" i="15"/>
  <c r="BV280" i="15"/>
  <c r="BV284" i="15"/>
  <c r="BV285" i="15"/>
  <c r="BV286" i="15"/>
  <c r="BV288" i="15"/>
  <c r="BV289" i="15"/>
  <c r="BV290" i="15"/>
  <c r="BV292" i="15"/>
  <c r="BV293" i="15"/>
  <c r="BV294" i="15"/>
  <c r="BV296" i="15"/>
  <c r="BV297" i="15"/>
  <c r="BV298" i="15"/>
  <c r="BV300" i="15"/>
  <c r="BV301" i="15"/>
  <c r="BV302" i="15"/>
  <c r="BV304" i="15"/>
  <c r="BV10" i="15"/>
  <c r="BV14" i="15"/>
  <c r="BV15" i="15"/>
  <c r="BV39" i="15"/>
  <c r="BV43" i="15"/>
  <c r="BV44" i="15"/>
  <c r="BV45" i="15"/>
  <c r="BV47" i="15"/>
  <c r="BV48" i="15"/>
  <c r="BV49" i="15"/>
  <c r="BV51" i="15"/>
  <c r="BV52" i="15"/>
  <c r="BV53" i="15"/>
  <c r="BV55" i="15"/>
  <c r="BV56" i="15"/>
  <c r="BV57" i="15"/>
  <c r="BV59" i="15"/>
  <c r="BV60" i="15"/>
  <c r="BV61" i="15"/>
  <c r="BV63" i="15"/>
  <c r="BV87" i="15"/>
  <c r="BV111" i="15"/>
  <c r="BV159" i="15"/>
  <c r="BV187" i="15"/>
  <c r="BV188" i="15"/>
  <c r="BV189" i="15"/>
  <c r="BV191" i="15"/>
  <c r="BV192" i="15"/>
  <c r="BV193" i="15"/>
  <c r="BV195" i="15"/>
  <c r="BV196" i="15"/>
  <c r="BV197" i="15"/>
  <c r="BV199" i="15"/>
  <c r="BV200" i="15"/>
  <c r="BV201" i="15"/>
  <c r="BV203" i="15"/>
  <c r="BV204" i="15"/>
  <c r="BV205" i="15"/>
  <c r="BV207" i="15"/>
  <c r="BV211" i="15"/>
  <c r="BV212" i="15"/>
  <c r="BV213" i="15"/>
  <c r="BV215" i="15"/>
  <c r="BV216" i="15"/>
  <c r="BV217" i="15"/>
  <c r="BV219" i="15"/>
  <c r="BV220" i="15"/>
  <c r="BV221" i="15"/>
  <c r="BV223" i="15"/>
  <c r="BV224" i="15"/>
  <c r="BV225" i="15"/>
  <c r="BV227" i="15"/>
  <c r="BV228" i="15"/>
  <c r="BV229" i="15"/>
  <c r="BV231" i="15"/>
  <c r="BV255" i="15"/>
  <c r="BV308" i="15"/>
  <c r="BV309" i="15"/>
  <c r="BV310" i="15"/>
  <c r="BV312" i="15"/>
  <c r="BV313" i="15"/>
  <c r="BV314" i="15"/>
  <c r="BV316" i="15"/>
  <c r="BV317" i="15"/>
  <c r="BV318" i="15"/>
  <c r="BV320" i="15"/>
  <c r="BV321" i="15"/>
  <c r="BV322" i="15"/>
  <c r="BV324" i="15"/>
  <c r="BV325" i="15"/>
  <c r="BV326" i="15"/>
  <c r="BV328" i="15"/>
  <c r="BV332" i="15"/>
  <c r="BV333" i="15"/>
  <c r="BV334" i="15"/>
  <c r="BV336" i="15"/>
  <c r="BV337" i="15"/>
  <c r="BV338" i="15"/>
  <c r="BV340" i="15"/>
  <c r="BV341" i="15"/>
  <c r="BV342" i="15"/>
  <c r="BV344" i="15"/>
  <c r="BV345" i="15"/>
  <c r="BV346" i="15"/>
  <c r="BV348" i="15"/>
  <c r="BV349" i="15"/>
  <c r="BV350" i="15"/>
  <c r="BV352" i="15"/>
  <c r="BV376" i="15"/>
  <c r="BV380" i="15"/>
  <c r="BV381" i="15"/>
  <c r="BV382" i="15"/>
  <c r="BV384" i="15"/>
  <c r="BV385" i="15"/>
  <c r="BV386" i="15"/>
  <c r="BV388" i="15"/>
  <c r="BV389" i="15"/>
  <c r="BV390" i="15"/>
  <c r="BV392" i="15"/>
  <c r="BV393" i="15"/>
  <c r="BV394" i="15"/>
  <c r="BV396" i="15"/>
  <c r="BV397" i="15"/>
  <c r="BV398" i="15"/>
  <c r="BV400" i="15"/>
  <c r="BV424" i="15"/>
  <c r="BV428" i="15"/>
  <c r="BV429" i="15"/>
  <c r="BV430" i="15"/>
  <c r="BV432" i="15"/>
  <c r="BV433" i="15"/>
  <c r="BV434" i="15"/>
  <c r="BV436" i="15"/>
  <c r="BV437" i="15"/>
  <c r="BV438" i="15"/>
  <c r="BV440" i="15"/>
  <c r="BV441" i="15"/>
  <c r="BV442" i="15"/>
  <c r="BV444" i="15"/>
  <c r="BV445" i="15"/>
  <c r="BV446" i="15"/>
  <c r="BV448" i="15"/>
  <c r="BV472" i="15"/>
  <c r="BV476" i="15"/>
  <c r="BV477" i="15"/>
  <c r="BV478" i="15"/>
  <c r="BV480" i="15"/>
  <c r="BV481" i="15"/>
  <c r="BV482" i="15"/>
  <c r="BV484" i="15"/>
  <c r="BV485" i="15"/>
  <c r="BV486" i="15"/>
  <c r="BV488" i="15"/>
  <c r="BV489" i="15"/>
  <c r="BV490" i="15"/>
  <c r="BV492" i="15"/>
  <c r="BV493" i="15"/>
  <c r="BV494" i="15"/>
  <c r="BV496" i="15"/>
  <c r="BV520" i="15"/>
  <c r="BV524" i="15"/>
  <c r="BV525" i="15"/>
  <c r="BV526" i="15"/>
  <c r="BV528" i="15"/>
  <c r="BV529" i="15"/>
  <c r="BV530" i="15"/>
  <c r="BV532" i="15"/>
  <c r="BV533" i="15"/>
  <c r="BV534" i="15"/>
  <c r="BV536" i="15"/>
  <c r="BV537" i="15"/>
  <c r="BV538" i="15"/>
  <c r="BV540" i="15"/>
  <c r="BV541" i="15"/>
  <c r="BV542" i="15"/>
  <c r="BV544" i="15"/>
  <c r="BV568" i="15"/>
  <c r="BV573" i="15"/>
  <c r="BV574" i="15"/>
  <c r="BV575" i="15"/>
  <c r="BV577" i="15"/>
  <c r="BV578" i="15"/>
  <c r="BV579" i="15"/>
  <c r="BV581" i="15"/>
  <c r="BV582" i="15"/>
  <c r="BV583" i="15"/>
  <c r="BV585" i="15"/>
  <c r="BV586" i="15"/>
  <c r="BV587" i="15"/>
  <c r="BV589" i="15"/>
  <c r="BV590" i="15"/>
  <c r="BV591" i="15"/>
  <c r="BV593" i="15"/>
  <c r="BV597" i="15"/>
  <c r="BV598" i="15"/>
  <c r="BV599" i="15"/>
  <c r="BV601" i="15"/>
  <c r="BV602" i="15"/>
  <c r="BV603" i="15"/>
  <c r="BV605" i="15"/>
  <c r="BV606" i="15"/>
  <c r="BV607" i="15"/>
  <c r="BV609" i="15"/>
  <c r="BV610" i="15"/>
  <c r="BV611" i="15"/>
  <c r="BV613" i="15"/>
  <c r="BV614" i="15"/>
  <c r="BV615" i="15"/>
  <c r="BV617" i="15"/>
  <c r="BV621" i="15"/>
  <c r="BV622" i="15"/>
  <c r="BV623" i="15"/>
  <c r="BV625" i="15"/>
  <c r="BV626" i="15"/>
  <c r="BV627" i="15"/>
  <c r="BV629" i="15"/>
  <c r="BV630" i="15"/>
  <c r="BV631" i="15"/>
  <c r="BV633" i="15"/>
  <c r="BV634" i="15"/>
  <c r="BV635" i="15"/>
  <c r="BV637" i="15"/>
  <c r="BV638" i="15"/>
  <c r="BV639" i="15"/>
  <c r="BV641" i="15"/>
  <c r="BV645" i="15"/>
  <c r="BV646" i="15"/>
  <c r="BV647" i="15"/>
  <c r="BV649" i="15"/>
  <c r="BV650" i="15"/>
  <c r="BV651" i="15"/>
  <c r="BV653" i="15"/>
  <c r="BV654" i="15"/>
  <c r="BV655" i="15"/>
  <c r="BV657" i="15"/>
  <c r="BV658" i="15"/>
  <c r="BV659" i="15"/>
  <c r="BV661" i="15"/>
  <c r="BV662" i="15"/>
  <c r="BV663" i="15"/>
  <c r="BV665" i="15"/>
  <c r="BV669" i="15"/>
  <c r="BV670" i="15"/>
  <c r="BV671" i="15"/>
  <c r="BV673" i="15"/>
  <c r="BV674" i="15"/>
  <c r="BV675" i="15"/>
  <c r="BV677" i="15"/>
  <c r="BV678" i="15"/>
  <c r="BV679" i="15"/>
  <c r="BV681" i="15"/>
  <c r="BV682" i="15"/>
  <c r="BV683" i="15"/>
  <c r="BV685" i="15"/>
  <c r="BV686" i="15"/>
  <c r="BV687" i="15"/>
  <c r="BV689" i="15"/>
  <c r="BV693" i="15"/>
  <c r="BV694" i="15"/>
  <c r="BV695" i="15"/>
  <c r="BV697" i="15"/>
  <c r="BV698" i="15"/>
  <c r="BV699" i="15"/>
  <c r="BV701" i="15"/>
  <c r="BV702" i="15"/>
  <c r="BV703" i="15"/>
  <c r="BV705" i="15"/>
  <c r="BV706" i="15"/>
  <c r="BV707" i="15"/>
  <c r="BV709" i="15"/>
  <c r="BV710" i="15"/>
  <c r="BV711" i="15"/>
  <c r="BV713" i="15"/>
  <c r="BV717" i="15"/>
  <c r="BV718" i="15"/>
  <c r="BV719" i="15"/>
  <c r="BV721" i="15"/>
  <c r="BV722" i="15"/>
  <c r="BV723" i="15"/>
  <c r="BV725" i="15"/>
  <c r="BV726" i="15"/>
  <c r="BV727" i="15"/>
  <c r="BV729" i="15"/>
  <c r="BV730" i="15"/>
  <c r="BV731" i="15"/>
  <c r="BV733" i="15"/>
  <c r="BV734" i="15"/>
  <c r="BV735" i="15"/>
  <c r="BV737" i="15"/>
  <c r="BV801" i="15"/>
  <c r="BV825" i="15"/>
  <c r="BV849" i="15"/>
  <c r="BV853" i="15"/>
  <c r="BV854" i="15"/>
  <c r="BV855" i="15"/>
  <c r="BV856" i="15"/>
  <c r="BV857" i="15"/>
  <c r="BV858" i="15"/>
  <c r="BV860" i="15"/>
  <c r="BV861" i="15"/>
  <c r="BV885" i="15"/>
  <c r="BV912" i="15"/>
  <c r="BV919" i="15"/>
  <c r="BV920" i="15"/>
  <c r="BV921" i="15"/>
  <c r="BV923" i="15"/>
  <c r="BV924" i="15"/>
  <c r="BV925" i="15"/>
  <c r="BV927" i="15"/>
  <c r="BV928" i="15"/>
  <c r="BV929" i="15"/>
  <c r="BV931" i="15"/>
  <c r="BV932" i="15"/>
  <c r="BV933" i="15"/>
  <c r="BV935" i="15"/>
  <c r="BV936" i="15"/>
  <c r="BV937" i="15"/>
  <c r="BV939" i="15"/>
  <c r="BV943" i="15"/>
  <c r="BV944" i="15"/>
  <c r="BV945" i="15"/>
  <c r="BV947" i="15"/>
  <c r="BV948" i="15"/>
  <c r="BV949" i="15"/>
  <c r="BV951" i="15"/>
  <c r="BV952" i="15"/>
  <c r="BV953" i="15"/>
  <c r="BV955" i="15"/>
  <c r="BV956" i="15"/>
  <c r="BV957" i="15"/>
  <c r="BV959" i="15"/>
  <c r="BV960" i="15"/>
  <c r="BV961" i="15"/>
  <c r="BV963" i="15"/>
  <c r="BV987" i="15"/>
  <c r="BV991" i="15"/>
  <c r="BV992" i="15"/>
  <c r="BV993" i="15"/>
  <c r="BV995" i="15"/>
  <c r="BV996" i="15"/>
  <c r="BV997" i="15"/>
  <c r="BV999" i="15"/>
  <c r="BV1000" i="15"/>
  <c r="BV1001" i="15"/>
  <c r="BV1003" i="15"/>
  <c r="BV1004" i="15"/>
  <c r="BV1005" i="15"/>
  <c r="BV1007" i="15"/>
  <c r="BV1008" i="15"/>
  <c r="BV1009" i="15"/>
  <c r="BV1011" i="15"/>
  <c r="BV1035" i="15"/>
  <c r="BV1039" i="15"/>
  <c r="BV1040" i="15"/>
  <c r="BV1041" i="15"/>
  <c r="BV1043" i="15"/>
  <c r="BV1044" i="15"/>
  <c r="BV1045" i="15"/>
  <c r="BV1047" i="15"/>
  <c r="BV1048" i="15"/>
  <c r="BV1049" i="15"/>
  <c r="BV1051" i="15"/>
  <c r="BV1052" i="15"/>
  <c r="BV1053" i="15"/>
  <c r="BV1055" i="15"/>
  <c r="BV1056" i="15"/>
  <c r="BV1057" i="15"/>
  <c r="BV1059" i="15"/>
  <c r="BV1083" i="15"/>
  <c r="BV1087" i="15"/>
  <c r="BV1088" i="15"/>
  <c r="BV1089" i="15"/>
  <c r="BV1091" i="15"/>
  <c r="BV1092" i="15"/>
  <c r="BV1093" i="15"/>
  <c r="BV1095" i="15"/>
  <c r="BV1096" i="15"/>
  <c r="BV1097" i="15"/>
  <c r="BV1099" i="15"/>
  <c r="BV1100" i="15"/>
  <c r="BV1101" i="15"/>
  <c r="BV1103" i="15"/>
  <c r="BV1104" i="15"/>
  <c r="BV1105" i="15"/>
  <c r="BV1107" i="15"/>
  <c r="BV1131" i="15"/>
  <c r="BV1135" i="15"/>
  <c r="BV1136" i="15"/>
  <c r="BV1137" i="15"/>
  <c r="BV1139" i="15"/>
  <c r="BV1140" i="15"/>
  <c r="BV1141" i="15"/>
  <c r="BV1143" i="15"/>
  <c r="BV1144" i="15"/>
  <c r="BV1145" i="15"/>
  <c r="BV1147" i="15"/>
  <c r="BV1148" i="15"/>
  <c r="BV1149" i="15"/>
  <c r="BV1151" i="15"/>
  <c r="BV1152" i="15"/>
  <c r="BV1153" i="15"/>
  <c r="BV1155" i="15"/>
  <c r="BV1179" i="15"/>
  <c r="BV1183" i="15"/>
  <c r="BV1184" i="15"/>
  <c r="BV1185" i="15"/>
  <c r="BV1187" i="15"/>
  <c r="BV1188" i="15"/>
  <c r="BV1189" i="15"/>
  <c r="BV1191" i="15"/>
  <c r="BV1192" i="15"/>
  <c r="BV1193" i="15"/>
  <c r="BV1195" i="15"/>
  <c r="BV1196" i="15"/>
  <c r="BV1197" i="15"/>
  <c r="BV1199" i="15"/>
  <c r="BV1200" i="15"/>
  <c r="BV1201" i="15"/>
  <c r="BV1203" i="15"/>
  <c r="BV1227" i="15"/>
  <c r="BV1231" i="15"/>
  <c r="BV1232" i="15"/>
  <c r="BV1233" i="15"/>
  <c r="BV1234" i="15"/>
  <c r="BV1236" i="15"/>
  <c r="BV1237" i="15"/>
  <c r="BV1261" i="15"/>
  <c r="BV1285" i="15"/>
  <c r="BV1289" i="15"/>
  <c r="BV1290" i="15"/>
  <c r="BV1291" i="15"/>
  <c r="BV1293" i="15"/>
  <c r="BV1294" i="15"/>
  <c r="BV1295" i="15"/>
  <c r="BV1297" i="15"/>
  <c r="BV1298" i="15"/>
  <c r="BV1299" i="15"/>
  <c r="BV1301" i="15"/>
  <c r="BV1302" i="15"/>
  <c r="BV1303" i="15"/>
  <c r="BV1305" i="15"/>
  <c r="BV1306" i="15"/>
  <c r="BV1307" i="15"/>
  <c r="BV1309" i="15"/>
  <c r="BV1313" i="15"/>
  <c r="BV1314" i="15"/>
  <c r="BV1315" i="15"/>
  <c r="BV1317" i="15"/>
  <c r="BV1318" i="15"/>
  <c r="BV1319" i="15"/>
  <c r="BV1321" i="15"/>
  <c r="BV1322" i="15"/>
  <c r="BV1323" i="15"/>
  <c r="BV1325" i="15"/>
  <c r="BV1326" i="15"/>
  <c r="BV1327" i="15"/>
  <c r="BV1329" i="15"/>
  <c r="BV1330" i="15"/>
  <c r="BV1331" i="15"/>
  <c r="BV1333" i="15"/>
  <c r="BV1337" i="15"/>
  <c r="BV1338" i="15"/>
  <c r="BV1339" i="15"/>
  <c r="BV1341" i="15"/>
  <c r="BV1342" i="15"/>
  <c r="BV1343" i="15"/>
  <c r="BV1345" i="15"/>
  <c r="BV1346" i="15"/>
  <c r="BV1347" i="15"/>
  <c r="BV1349" i="15"/>
  <c r="BV1350" i="15"/>
  <c r="BV1351" i="15"/>
  <c r="BV1353" i="15"/>
  <c r="BV1354" i="15"/>
  <c r="BV1355" i="15"/>
  <c r="BV1357" i="15"/>
  <c r="BV1361" i="15"/>
  <c r="BV1362" i="15"/>
  <c r="BV1363" i="15"/>
  <c r="BV1365" i="15"/>
  <c r="BV1366" i="15"/>
  <c r="BV1367" i="15"/>
  <c r="BV1369" i="15"/>
  <c r="BV1370" i="15"/>
  <c r="BV1371" i="15"/>
  <c r="BV1373" i="15"/>
  <c r="BV1374" i="15"/>
  <c r="BV1375" i="15"/>
  <c r="BV1377" i="15"/>
  <c r="BV1378" i="15"/>
  <c r="BV1379" i="15"/>
  <c r="BV1381" i="15"/>
  <c r="BV1405" i="15"/>
  <c r="BV1431" i="15"/>
  <c r="BV1438" i="15"/>
  <c r="BV1439" i="15"/>
  <c r="BV1440" i="15"/>
  <c r="BV1442" i="15"/>
  <c r="BV1443" i="15"/>
  <c r="BV1444" i="15"/>
  <c r="BV1446" i="15"/>
  <c r="BV1447" i="15"/>
  <c r="BV1448" i="15"/>
  <c r="BV1450" i="15"/>
  <c r="BV1451" i="15"/>
  <c r="BV1452" i="15"/>
  <c r="BV1454" i="15"/>
  <c r="BV1455" i="15"/>
  <c r="BV1456" i="15"/>
  <c r="BV1458" i="15"/>
  <c r="BV1465" i="15"/>
  <c r="BV1466" i="15"/>
  <c r="BV1467" i="15"/>
  <c r="BV1469" i="15"/>
  <c r="BV1470" i="15"/>
  <c r="BV1471" i="15"/>
  <c r="BV1473" i="15"/>
  <c r="BV1474" i="15"/>
  <c r="BV1475" i="15"/>
  <c r="BV1477" i="15"/>
  <c r="BV1478" i="15"/>
  <c r="BV1479" i="15"/>
  <c r="BV1481" i="15"/>
  <c r="BV1482" i="15"/>
  <c r="BV1483" i="15"/>
  <c r="BV1485" i="15"/>
  <c r="BV1489" i="15"/>
  <c r="BV1490" i="15"/>
  <c r="BV1491" i="15"/>
  <c r="BV1493" i="15"/>
  <c r="BV1494" i="15"/>
  <c r="BV1495" i="15"/>
  <c r="BV1497" i="15"/>
  <c r="BV1498" i="15"/>
  <c r="BV1499" i="15"/>
  <c r="BV1501" i="15"/>
  <c r="BV1502" i="15"/>
  <c r="BV1503" i="15"/>
  <c r="BV1505" i="15"/>
  <c r="BV1506" i="15"/>
  <c r="BV1507" i="15"/>
  <c r="BV1509" i="15"/>
  <c r="BV1513" i="15"/>
  <c r="BV1514" i="15"/>
  <c r="BV1515" i="15"/>
  <c r="BV1517" i="15"/>
  <c r="BV1518" i="15"/>
  <c r="BV1519" i="15"/>
  <c r="BV1521" i="15"/>
  <c r="BV1522" i="15"/>
  <c r="BV1523" i="15"/>
  <c r="BV1525" i="15"/>
  <c r="BV1526" i="15"/>
  <c r="BV1527" i="15"/>
  <c r="BV1529" i="15"/>
  <c r="BV1530" i="15"/>
  <c r="BV1531" i="15"/>
  <c r="BV1533" i="15"/>
  <c r="BV1538" i="15"/>
  <c r="BV1539" i="15"/>
  <c r="BV1540" i="15"/>
  <c r="BV1541" i="15"/>
  <c r="BV1542" i="15"/>
  <c r="BV1544" i="15"/>
  <c r="BV1545" i="15"/>
  <c r="BV1546" i="15"/>
  <c r="BV1547" i="15"/>
  <c r="BV1551" i="15"/>
  <c r="BV1552" i="15"/>
  <c r="BV1553" i="15"/>
  <c r="BV1554" i="15"/>
  <c r="BW135" i="15"/>
  <c r="BW183" i="15"/>
  <c r="BW260" i="15"/>
  <c r="BW261" i="15"/>
  <c r="BW262" i="15"/>
  <c r="BW264" i="15"/>
  <c r="BW265" i="15"/>
  <c r="BW266" i="15"/>
  <c r="BW268" i="15"/>
  <c r="BW269" i="15"/>
  <c r="BW270" i="15"/>
  <c r="BW272" i="15"/>
  <c r="BW273" i="15"/>
  <c r="BW274" i="15"/>
  <c r="BW276" i="15"/>
  <c r="BW277" i="15"/>
  <c r="BW278" i="15"/>
  <c r="BW280" i="15"/>
  <c r="BW284" i="15"/>
  <c r="BW285" i="15"/>
  <c r="BW286" i="15"/>
  <c r="BW288" i="15"/>
  <c r="BW289" i="15"/>
  <c r="BW290" i="15"/>
  <c r="BW292" i="15"/>
  <c r="BW293" i="15"/>
  <c r="BW294" i="15"/>
  <c r="BW296" i="15"/>
  <c r="BW297" i="15"/>
  <c r="BW298" i="15"/>
  <c r="BW300" i="15"/>
  <c r="BW301" i="15"/>
  <c r="BW302" i="15"/>
  <c r="BW304" i="15"/>
  <c r="BW10" i="15"/>
  <c r="BW14" i="15"/>
  <c r="BW15" i="15"/>
  <c r="BW39" i="15"/>
  <c r="BW43" i="15"/>
  <c r="BW44" i="15"/>
  <c r="BW45" i="15"/>
  <c r="BW47" i="15"/>
  <c r="BW48" i="15"/>
  <c r="BW49" i="15"/>
  <c r="BW51" i="15"/>
  <c r="BW52" i="15"/>
  <c r="BW53" i="15"/>
  <c r="BW55" i="15"/>
  <c r="BW56" i="15"/>
  <c r="BW57" i="15"/>
  <c r="BW59" i="15"/>
  <c r="BW60" i="15"/>
  <c r="BW61" i="15"/>
  <c r="BW63" i="15"/>
  <c r="BW87" i="15"/>
  <c r="BW111" i="15"/>
  <c r="BW159" i="15"/>
  <c r="BW187" i="15"/>
  <c r="BW188" i="15"/>
  <c r="BW189" i="15"/>
  <c r="BW191" i="15"/>
  <c r="BW192" i="15"/>
  <c r="BW193" i="15"/>
  <c r="BW195" i="15"/>
  <c r="BW196" i="15"/>
  <c r="BW197" i="15"/>
  <c r="BW199" i="15"/>
  <c r="BW200" i="15"/>
  <c r="BW201" i="15"/>
  <c r="BW203" i="15"/>
  <c r="BW204" i="15"/>
  <c r="BW205" i="15"/>
  <c r="BW207" i="15"/>
  <c r="BW211" i="15"/>
  <c r="BW212" i="15"/>
  <c r="BW213" i="15"/>
  <c r="BW215" i="15"/>
  <c r="BW216" i="15"/>
  <c r="BW217" i="15"/>
  <c r="BW219" i="15"/>
  <c r="BW220" i="15"/>
  <c r="BW221" i="15"/>
  <c r="BW223" i="15"/>
  <c r="BW224" i="15"/>
  <c r="BW225" i="15"/>
  <c r="BW227" i="15"/>
  <c r="BW228" i="15"/>
  <c r="BW229" i="15"/>
  <c r="BW231" i="15"/>
  <c r="BW255" i="15"/>
  <c r="BW308" i="15"/>
  <c r="BW309" i="15"/>
  <c r="BW310" i="15"/>
  <c r="BW312" i="15"/>
  <c r="BW313" i="15"/>
  <c r="BW314" i="15"/>
  <c r="BW316" i="15"/>
  <c r="BW317" i="15"/>
  <c r="BW318" i="15"/>
  <c r="BW320" i="15"/>
  <c r="BW321" i="15"/>
  <c r="BW322" i="15"/>
  <c r="BW324" i="15"/>
  <c r="BW325" i="15"/>
  <c r="BW326" i="15"/>
  <c r="BW328" i="15"/>
  <c r="BW332" i="15"/>
  <c r="BW333" i="15"/>
  <c r="BW334" i="15"/>
  <c r="BW336" i="15"/>
  <c r="BW337" i="15"/>
  <c r="BW338" i="15"/>
  <c r="BW340" i="15"/>
  <c r="BW341" i="15"/>
  <c r="BW342" i="15"/>
  <c r="BW344" i="15"/>
  <c r="BW345" i="15"/>
  <c r="BW346" i="15"/>
  <c r="BW348" i="15"/>
  <c r="BW349" i="15"/>
  <c r="BW350" i="15"/>
  <c r="BW352" i="15"/>
  <c r="BW376" i="15"/>
  <c r="BW380" i="15"/>
  <c r="BW381" i="15"/>
  <c r="BW382" i="15"/>
  <c r="BW384" i="15"/>
  <c r="BW385" i="15"/>
  <c r="BW386" i="15"/>
  <c r="BW388" i="15"/>
  <c r="BW389" i="15"/>
  <c r="BW390" i="15"/>
  <c r="BW392" i="15"/>
  <c r="BW393" i="15"/>
  <c r="BW394" i="15"/>
  <c r="BW396" i="15"/>
  <c r="BW397" i="15"/>
  <c r="BW398" i="15"/>
  <c r="BW400" i="15"/>
  <c r="BW424" i="15"/>
  <c r="BW428" i="15"/>
  <c r="BW429" i="15"/>
  <c r="BW430" i="15"/>
  <c r="BW432" i="15"/>
  <c r="BW433" i="15"/>
  <c r="BW434" i="15"/>
  <c r="BW436" i="15"/>
  <c r="BW437" i="15"/>
  <c r="BW438" i="15"/>
  <c r="BW440" i="15"/>
  <c r="BW441" i="15"/>
  <c r="BW442" i="15"/>
  <c r="BW444" i="15"/>
  <c r="BW445" i="15"/>
  <c r="BW446" i="15"/>
  <c r="BW448" i="15"/>
  <c r="BW472" i="15"/>
  <c r="BW476" i="15"/>
  <c r="BW477" i="15"/>
  <c r="BW478" i="15"/>
  <c r="BW480" i="15"/>
  <c r="BW481" i="15"/>
  <c r="BW482" i="15"/>
  <c r="BW484" i="15"/>
  <c r="BW485" i="15"/>
  <c r="BW486" i="15"/>
  <c r="BW488" i="15"/>
  <c r="BW489" i="15"/>
  <c r="BW490" i="15"/>
  <c r="BW492" i="15"/>
  <c r="BW493" i="15"/>
  <c r="BW494" i="15"/>
  <c r="BW496" i="15"/>
  <c r="BW520" i="15"/>
  <c r="BW524" i="15"/>
  <c r="BW525" i="15"/>
  <c r="BW526" i="15"/>
  <c r="BW528" i="15"/>
  <c r="BW529" i="15"/>
  <c r="BW530" i="15"/>
  <c r="BW532" i="15"/>
  <c r="BW533" i="15"/>
  <c r="BW534" i="15"/>
  <c r="BW536" i="15"/>
  <c r="BW537" i="15"/>
  <c r="BW538" i="15"/>
  <c r="BW540" i="15"/>
  <c r="BW541" i="15"/>
  <c r="BW542" i="15"/>
  <c r="BW544" i="15"/>
  <c r="BW568" i="15"/>
  <c r="BW573" i="15"/>
  <c r="BW574" i="15"/>
  <c r="BW575" i="15"/>
  <c r="BW577" i="15"/>
  <c r="BW578" i="15"/>
  <c r="BW579" i="15"/>
  <c r="BW581" i="15"/>
  <c r="BW582" i="15"/>
  <c r="BW583" i="15"/>
  <c r="BW585" i="15"/>
  <c r="BW586" i="15"/>
  <c r="BW587" i="15"/>
  <c r="BW589" i="15"/>
  <c r="BW590" i="15"/>
  <c r="BW591" i="15"/>
  <c r="BW593" i="15"/>
  <c r="BW597" i="15"/>
  <c r="BW598" i="15"/>
  <c r="BW599" i="15"/>
  <c r="BW601" i="15"/>
  <c r="BW602" i="15"/>
  <c r="BW603" i="15"/>
  <c r="BW605" i="15"/>
  <c r="BW606" i="15"/>
  <c r="BW607" i="15"/>
  <c r="BW609" i="15"/>
  <c r="BW610" i="15"/>
  <c r="BW611" i="15"/>
  <c r="BW613" i="15"/>
  <c r="BW614" i="15"/>
  <c r="BW615" i="15"/>
  <c r="BW617" i="15"/>
  <c r="BW621" i="15"/>
  <c r="BW622" i="15"/>
  <c r="BW623" i="15"/>
  <c r="BW625" i="15"/>
  <c r="BW626" i="15"/>
  <c r="BW627" i="15"/>
  <c r="BW629" i="15"/>
  <c r="BW630" i="15"/>
  <c r="BW631" i="15"/>
  <c r="BW633" i="15"/>
  <c r="BW634" i="15"/>
  <c r="BW635" i="15"/>
  <c r="BW637" i="15"/>
  <c r="BW638" i="15"/>
  <c r="BW639" i="15"/>
  <c r="BW641" i="15"/>
  <c r="BW645" i="15"/>
  <c r="BW646" i="15"/>
  <c r="BW647" i="15"/>
  <c r="BW649" i="15"/>
  <c r="BW650" i="15"/>
  <c r="BW651" i="15"/>
  <c r="BW653" i="15"/>
  <c r="BW654" i="15"/>
  <c r="BW655" i="15"/>
  <c r="BW657" i="15"/>
  <c r="BW658" i="15"/>
  <c r="BW659" i="15"/>
  <c r="BW661" i="15"/>
  <c r="BW662" i="15"/>
  <c r="BW663" i="15"/>
  <c r="BW665" i="15"/>
  <c r="BW669" i="15"/>
  <c r="BW670" i="15"/>
  <c r="BW671" i="15"/>
  <c r="BW673" i="15"/>
  <c r="BW674" i="15"/>
  <c r="BW675" i="15"/>
  <c r="BW677" i="15"/>
  <c r="BW678" i="15"/>
  <c r="BW679" i="15"/>
  <c r="BW681" i="15"/>
  <c r="BW682" i="15"/>
  <c r="BW683" i="15"/>
  <c r="BW685" i="15"/>
  <c r="BW686" i="15"/>
  <c r="BW687" i="15"/>
  <c r="BW689" i="15"/>
  <c r="BW693" i="15"/>
  <c r="BW694" i="15"/>
  <c r="BW695" i="15"/>
  <c r="BW697" i="15"/>
  <c r="BW698" i="15"/>
  <c r="BW699" i="15"/>
  <c r="BW701" i="15"/>
  <c r="BW702" i="15"/>
  <c r="BW703" i="15"/>
  <c r="BW705" i="15"/>
  <c r="BW706" i="15"/>
  <c r="BW707" i="15"/>
  <c r="BW709" i="15"/>
  <c r="BW710" i="15"/>
  <c r="BW711" i="15"/>
  <c r="BW713" i="15"/>
  <c r="BW717" i="15"/>
  <c r="BW718" i="15"/>
  <c r="BW719" i="15"/>
  <c r="BW721" i="15"/>
  <c r="BW722" i="15"/>
  <c r="BW723" i="15"/>
  <c r="BW725" i="15"/>
  <c r="BW726" i="15"/>
  <c r="BW727" i="15"/>
  <c r="BW729" i="15"/>
  <c r="BW730" i="15"/>
  <c r="BW731" i="15"/>
  <c r="BW733" i="15"/>
  <c r="BW734" i="15"/>
  <c r="BW735" i="15"/>
  <c r="BW737" i="15"/>
  <c r="BW801" i="15"/>
  <c r="BW825" i="15"/>
  <c r="BW849" i="15"/>
  <c r="BW853" i="15"/>
  <c r="BW854" i="15"/>
  <c r="BW855" i="15"/>
  <c r="BW856" i="15"/>
  <c r="BW857" i="15"/>
  <c r="BW858" i="15"/>
  <c r="BW860" i="15"/>
  <c r="BW861" i="15"/>
  <c r="BW885" i="15"/>
  <c r="BW912" i="15"/>
  <c r="BW919" i="15"/>
  <c r="BW920" i="15"/>
  <c r="BW921" i="15"/>
  <c r="BW923" i="15"/>
  <c r="BW924" i="15"/>
  <c r="BW925" i="15"/>
  <c r="BW927" i="15"/>
  <c r="BW928" i="15"/>
  <c r="BW929" i="15"/>
  <c r="BW931" i="15"/>
  <c r="BW932" i="15"/>
  <c r="BW933" i="15"/>
  <c r="BW935" i="15"/>
  <c r="BW936" i="15"/>
  <c r="BW937" i="15"/>
  <c r="BW939" i="15"/>
  <c r="BW943" i="15"/>
  <c r="BW944" i="15"/>
  <c r="BW945" i="15"/>
  <c r="BW947" i="15"/>
  <c r="BW948" i="15"/>
  <c r="BW949" i="15"/>
  <c r="BW951" i="15"/>
  <c r="BW952" i="15"/>
  <c r="BW953" i="15"/>
  <c r="BW955" i="15"/>
  <c r="BW956" i="15"/>
  <c r="BW957" i="15"/>
  <c r="BW959" i="15"/>
  <c r="BW960" i="15"/>
  <c r="BW961" i="15"/>
  <c r="BW963" i="15"/>
  <c r="BW987" i="15"/>
  <c r="BW991" i="15"/>
  <c r="BW992" i="15"/>
  <c r="BW993" i="15"/>
  <c r="BW995" i="15"/>
  <c r="BW996" i="15"/>
  <c r="BW997" i="15"/>
  <c r="BW999" i="15"/>
  <c r="BW1000" i="15"/>
  <c r="BW1001" i="15"/>
  <c r="BW1003" i="15"/>
  <c r="BW1004" i="15"/>
  <c r="BW1005" i="15"/>
  <c r="BW1007" i="15"/>
  <c r="BW1008" i="15"/>
  <c r="BW1009" i="15"/>
  <c r="BW1011" i="15"/>
  <c r="BW1035" i="15"/>
  <c r="BW1039" i="15"/>
  <c r="BW1040" i="15"/>
  <c r="BW1041" i="15"/>
  <c r="BW1043" i="15"/>
  <c r="BW1044" i="15"/>
  <c r="BW1045" i="15"/>
  <c r="BW1047" i="15"/>
  <c r="BW1048" i="15"/>
  <c r="BW1049" i="15"/>
  <c r="BW1051" i="15"/>
  <c r="BW1052" i="15"/>
  <c r="BW1053" i="15"/>
  <c r="BW1055" i="15"/>
  <c r="BW1056" i="15"/>
  <c r="BW1057" i="15"/>
  <c r="BW1059" i="15"/>
  <c r="BW1083" i="15"/>
  <c r="BW1087" i="15"/>
  <c r="BW1088" i="15"/>
  <c r="BW1089" i="15"/>
  <c r="BW1091" i="15"/>
  <c r="BW1092" i="15"/>
  <c r="BW1093" i="15"/>
  <c r="BW1095" i="15"/>
  <c r="BW1096" i="15"/>
  <c r="BW1097" i="15"/>
  <c r="BW1099" i="15"/>
  <c r="BW1100" i="15"/>
  <c r="BW1101" i="15"/>
  <c r="BW1103" i="15"/>
  <c r="BW1104" i="15"/>
  <c r="BW1105" i="15"/>
  <c r="BW1107" i="15"/>
  <c r="BW1131" i="15"/>
  <c r="BW1135" i="15"/>
  <c r="BW1136" i="15"/>
  <c r="BW1137" i="15"/>
  <c r="BW1139" i="15"/>
  <c r="BW1140" i="15"/>
  <c r="BW1141" i="15"/>
  <c r="BW1143" i="15"/>
  <c r="BW1144" i="15"/>
  <c r="BW1145" i="15"/>
  <c r="BW1147" i="15"/>
  <c r="BW1148" i="15"/>
  <c r="BW1149" i="15"/>
  <c r="BW1151" i="15"/>
  <c r="BW1152" i="15"/>
  <c r="BW1153" i="15"/>
  <c r="BW1155" i="15"/>
  <c r="BW1179" i="15"/>
  <c r="BW1183" i="15"/>
  <c r="BW1184" i="15"/>
  <c r="BW1185" i="15"/>
  <c r="BW1187" i="15"/>
  <c r="BW1188" i="15"/>
  <c r="BW1189" i="15"/>
  <c r="BW1191" i="15"/>
  <c r="BW1192" i="15"/>
  <c r="BW1193" i="15"/>
  <c r="BW1195" i="15"/>
  <c r="BW1196" i="15"/>
  <c r="BW1197" i="15"/>
  <c r="BW1199" i="15"/>
  <c r="BW1200" i="15"/>
  <c r="BW1201" i="15"/>
  <c r="BW1203" i="15"/>
  <c r="BW1227" i="15"/>
  <c r="BW1231" i="15"/>
  <c r="BW1232" i="15"/>
  <c r="BW1233" i="15"/>
  <c r="BW1234" i="15"/>
  <c r="BW1236" i="15"/>
  <c r="BW1237" i="15"/>
  <c r="BW1261" i="15"/>
  <c r="BW1285" i="15"/>
  <c r="BW1289" i="15"/>
  <c r="BW1290" i="15"/>
  <c r="BW1291" i="15"/>
  <c r="BW1293" i="15"/>
  <c r="BW1294" i="15"/>
  <c r="BW1295" i="15"/>
  <c r="BW1297" i="15"/>
  <c r="BW1298" i="15"/>
  <c r="BW1299" i="15"/>
  <c r="BW1301" i="15"/>
  <c r="BW1302" i="15"/>
  <c r="BW1303" i="15"/>
  <c r="BW1305" i="15"/>
  <c r="BW1306" i="15"/>
  <c r="BW1307" i="15"/>
  <c r="BW1309" i="15"/>
  <c r="BW1313" i="15"/>
  <c r="BW1314" i="15"/>
  <c r="BW1315" i="15"/>
  <c r="BW1317" i="15"/>
  <c r="BW1318" i="15"/>
  <c r="BW1319" i="15"/>
  <c r="BW1321" i="15"/>
  <c r="BW1322" i="15"/>
  <c r="BW1323" i="15"/>
  <c r="BW1325" i="15"/>
  <c r="BW1326" i="15"/>
  <c r="BW1327" i="15"/>
  <c r="BW1329" i="15"/>
  <c r="BW1330" i="15"/>
  <c r="BW1331" i="15"/>
  <c r="BW1333" i="15"/>
  <c r="BW1337" i="15"/>
  <c r="BW1338" i="15"/>
  <c r="BW1339" i="15"/>
  <c r="BW1341" i="15"/>
  <c r="BW1342" i="15"/>
  <c r="BW1343" i="15"/>
  <c r="BW1345" i="15"/>
  <c r="BW1346" i="15"/>
  <c r="BW1347" i="15"/>
  <c r="BW1349" i="15"/>
  <c r="BW1350" i="15"/>
  <c r="BW1351" i="15"/>
  <c r="BW1353" i="15"/>
  <c r="BW1354" i="15"/>
  <c r="BW1355" i="15"/>
  <c r="BW1357" i="15"/>
  <c r="BW1361" i="15"/>
  <c r="BW1362" i="15"/>
  <c r="BW1363" i="15"/>
  <c r="BW1365" i="15"/>
  <c r="BW1366" i="15"/>
  <c r="BW1367" i="15"/>
  <c r="BW1369" i="15"/>
  <c r="BW1370" i="15"/>
  <c r="BW1371" i="15"/>
  <c r="BW1373" i="15"/>
  <c r="BW1374" i="15"/>
  <c r="BW1375" i="15"/>
  <c r="BW1377" i="15"/>
  <c r="BW1378" i="15"/>
  <c r="BW1379" i="15"/>
  <c r="BW1381" i="15"/>
  <c r="BW1405" i="15"/>
  <c r="BW1431" i="15"/>
  <c r="BW1438" i="15"/>
  <c r="BW1439" i="15"/>
  <c r="BW1440" i="15"/>
  <c r="BW1442" i="15"/>
  <c r="BW1443" i="15"/>
  <c r="BW1444" i="15"/>
  <c r="BW1446" i="15"/>
  <c r="BW1447" i="15"/>
  <c r="BW1448" i="15"/>
  <c r="BW1450" i="15"/>
  <c r="BW1451" i="15"/>
  <c r="BW1452" i="15"/>
  <c r="BW1454" i="15"/>
  <c r="BW1455" i="15"/>
  <c r="BW1456" i="15"/>
  <c r="BW1458" i="15"/>
  <c r="BW1465" i="15"/>
  <c r="BW1466" i="15"/>
  <c r="BW1467" i="15"/>
  <c r="BW1469" i="15"/>
  <c r="BW1470" i="15"/>
  <c r="BW1471" i="15"/>
  <c r="BW1473" i="15"/>
  <c r="BW1474" i="15"/>
  <c r="BW1475" i="15"/>
  <c r="BW1477" i="15"/>
  <c r="BW1478" i="15"/>
  <c r="BW1479" i="15"/>
  <c r="BW1481" i="15"/>
  <c r="BW1482" i="15"/>
  <c r="BW1483" i="15"/>
  <c r="BW1485" i="15"/>
  <c r="BW1489" i="15"/>
  <c r="BW1490" i="15"/>
  <c r="BW1491" i="15"/>
  <c r="BW1493" i="15"/>
  <c r="BW1494" i="15"/>
  <c r="BW1495" i="15"/>
  <c r="BW1497" i="15"/>
  <c r="BW1498" i="15"/>
  <c r="BW1499" i="15"/>
  <c r="BW1501" i="15"/>
  <c r="BW1502" i="15"/>
  <c r="BW1503" i="15"/>
  <c r="BW1505" i="15"/>
  <c r="BW1506" i="15"/>
  <c r="BW1507" i="15"/>
  <c r="BW1509" i="15"/>
  <c r="BW1513" i="15"/>
  <c r="BW1514" i="15"/>
  <c r="BW1515" i="15"/>
  <c r="BW1517" i="15"/>
  <c r="BW1518" i="15"/>
  <c r="BW1519" i="15"/>
  <c r="BW1521" i="15"/>
  <c r="BW1522" i="15"/>
  <c r="BW1523" i="15"/>
  <c r="BW1525" i="15"/>
  <c r="BW1526" i="15"/>
  <c r="BW1527" i="15"/>
  <c r="BW1529" i="15"/>
  <c r="BW1530" i="15"/>
  <c r="BW1531" i="15"/>
  <c r="BW1533" i="15"/>
  <c r="BW1538" i="15"/>
  <c r="BW1539" i="15"/>
  <c r="BW1540" i="15"/>
  <c r="BW1541" i="15"/>
  <c r="BW1542" i="15"/>
  <c r="BW1544" i="15"/>
  <c r="BW1545" i="15"/>
  <c r="BW1546" i="15"/>
  <c r="BW1547" i="15"/>
  <c r="BW1551" i="15"/>
  <c r="BW1552" i="15"/>
  <c r="BW1553" i="15"/>
  <c r="BW1554" i="15"/>
  <c r="BX135" i="15"/>
  <c r="BX183" i="15"/>
  <c r="BX260" i="15"/>
  <c r="BX261" i="15"/>
  <c r="BX262" i="15"/>
  <c r="BX264" i="15"/>
  <c r="BX265" i="15"/>
  <c r="BX266" i="15"/>
  <c r="BX268" i="15"/>
  <c r="BX269" i="15"/>
  <c r="BX270" i="15"/>
  <c r="BX272" i="15"/>
  <c r="BX273" i="15"/>
  <c r="BX274" i="15"/>
  <c r="BX276" i="15"/>
  <c r="BX277" i="15"/>
  <c r="BX278" i="15"/>
  <c r="BX280" i="15"/>
  <c r="BX284" i="15"/>
  <c r="BX285" i="15"/>
  <c r="BX286" i="15"/>
  <c r="BX288" i="15"/>
  <c r="BX289" i="15"/>
  <c r="BX290" i="15"/>
  <c r="BX292" i="15"/>
  <c r="BX293" i="15"/>
  <c r="BX294" i="15"/>
  <c r="BX296" i="15"/>
  <c r="BX297" i="15"/>
  <c r="BX298" i="15"/>
  <c r="BX300" i="15"/>
  <c r="BX301" i="15"/>
  <c r="BX302" i="15"/>
  <c r="BX304" i="15"/>
  <c r="BX10" i="15"/>
  <c r="BX14" i="15"/>
  <c r="BX15" i="15"/>
  <c r="BX39" i="15"/>
  <c r="BX43" i="15"/>
  <c r="BX44" i="15"/>
  <c r="BX45" i="15"/>
  <c r="BX47" i="15"/>
  <c r="BX48" i="15"/>
  <c r="BX49" i="15"/>
  <c r="BX51" i="15"/>
  <c r="BX52" i="15"/>
  <c r="BX53" i="15"/>
  <c r="BX55" i="15"/>
  <c r="BX56" i="15"/>
  <c r="BX57" i="15"/>
  <c r="BX59" i="15"/>
  <c r="BX60" i="15"/>
  <c r="BX61" i="15"/>
  <c r="BX63" i="15"/>
  <c r="BX87" i="15"/>
  <c r="BX111" i="15"/>
  <c r="BX159" i="15"/>
  <c r="BX187" i="15"/>
  <c r="BX188" i="15"/>
  <c r="BX189" i="15"/>
  <c r="BX191" i="15"/>
  <c r="BX192" i="15"/>
  <c r="BX193" i="15"/>
  <c r="BX195" i="15"/>
  <c r="BX196" i="15"/>
  <c r="BX197" i="15"/>
  <c r="BX199" i="15"/>
  <c r="BX200" i="15"/>
  <c r="BX201" i="15"/>
  <c r="BX203" i="15"/>
  <c r="BX204" i="15"/>
  <c r="BX205" i="15"/>
  <c r="BX207" i="15"/>
  <c r="BX211" i="15"/>
  <c r="BX212" i="15"/>
  <c r="BX213" i="15"/>
  <c r="BX215" i="15"/>
  <c r="BX216" i="15"/>
  <c r="BX217" i="15"/>
  <c r="BX219" i="15"/>
  <c r="BX220" i="15"/>
  <c r="BX221" i="15"/>
  <c r="BX223" i="15"/>
  <c r="BX224" i="15"/>
  <c r="BX225" i="15"/>
  <c r="BX227" i="15"/>
  <c r="BX228" i="15"/>
  <c r="BX229" i="15"/>
  <c r="BX231" i="15"/>
  <c r="BX255" i="15"/>
  <c r="BX308" i="15"/>
  <c r="BX309" i="15"/>
  <c r="BX310" i="15"/>
  <c r="BX312" i="15"/>
  <c r="BX313" i="15"/>
  <c r="BX314" i="15"/>
  <c r="BX316" i="15"/>
  <c r="BX317" i="15"/>
  <c r="BX318" i="15"/>
  <c r="BX320" i="15"/>
  <c r="BX321" i="15"/>
  <c r="BX322" i="15"/>
  <c r="BX324" i="15"/>
  <c r="BX325" i="15"/>
  <c r="BX326" i="15"/>
  <c r="BX328" i="15"/>
  <c r="BX332" i="15"/>
  <c r="BX333" i="15"/>
  <c r="BX334" i="15"/>
  <c r="BX336" i="15"/>
  <c r="BX337" i="15"/>
  <c r="BX338" i="15"/>
  <c r="BX340" i="15"/>
  <c r="BX341" i="15"/>
  <c r="BX342" i="15"/>
  <c r="BX344" i="15"/>
  <c r="BX345" i="15"/>
  <c r="BX346" i="15"/>
  <c r="BX348" i="15"/>
  <c r="BX349" i="15"/>
  <c r="BX350" i="15"/>
  <c r="BX352" i="15"/>
  <c r="BX376" i="15"/>
  <c r="BX380" i="15"/>
  <c r="BX381" i="15"/>
  <c r="BX382" i="15"/>
  <c r="BX384" i="15"/>
  <c r="BX385" i="15"/>
  <c r="BX386" i="15"/>
  <c r="BX388" i="15"/>
  <c r="BX389" i="15"/>
  <c r="BX390" i="15"/>
  <c r="BX392" i="15"/>
  <c r="BX393" i="15"/>
  <c r="BX394" i="15"/>
  <c r="BX396" i="15"/>
  <c r="BX397" i="15"/>
  <c r="BX398" i="15"/>
  <c r="BX400" i="15"/>
  <c r="BX424" i="15"/>
  <c r="BX428" i="15"/>
  <c r="BX429" i="15"/>
  <c r="BX430" i="15"/>
  <c r="BX432" i="15"/>
  <c r="BX433" i="15"/>
  <c r="BX434" i="15"/>
  <c r="BX436" i="15"/>
  <c r="BX437" i="15"/>
  <c r="BX438" i="15"/>
  <c r="BX440" i="15"/>
  <c r="BX441" i="15"/>
  <c r="BX442" i="15"/>
  <c r="BX444" i="15"/>
  <c r="BX445" i="15"/>
  <c r="BX446" i="15"/>
  <c r="BX448" i="15"/>
  <c r="BX472" i="15"/>
  <c r="BX476" i="15"/>
  <c r="BX477" i="15"/>
  <c r="BX478" i="15"/>
  <c r="BX480" i="15"/>
  <c r="BX481" i="15"/>
  <c r="BX482" i="15"/>
  <c r="BX484" i="15"/>
  <c r="BX485" i="15"/>
  <c r="BX486" i="15"/>
  <c r="BX488" i="15"/>
  <c r="BX489" i="15"/>
  <c r="BX490" i="15"/>
  <c r="BX492" i="15"/>
  <c r="BX493" i="15"/>
  <c r="BX494" i="15"/>
  <c r="BX496" i="15"/>
  <c r="BX520" i="15"/>
  <c r="BX524" i="15"/>
  <c r="BX525" i="15"/>
  <c r="BX526" i="15"/>
  <c r="BX528" i="15"/>
  <c r="BX529" i="15"/>
  <c r="BX530" i="15"/>
  <c r="BX532" i="15"/>
  <c r="BX533" i="15"/>
  <c r="BX534" i="15"/>
  <c r="BX536" i="15"/>
  <c r="BX537" i="15"/>
  <c r="BX538" i="15"/>
  <c r="BX540" i="15"/>
  <c r="BX541" i="15"/>
  <c r="BX542" i="15"/>
  <c r="BX544" i="15"/>
  <c r="BX568" i="15"/>
  <c r="BX573" i="15"/>
  <c r="BX574" i="15"/>
  <c r="BX575" i="15"/>
  <c r="BX577" i="15"/>
  <c r="BX578" i="15"/>
  <c r="BX579" i="15"/>
  <c r="BX581" i="15"/>
  <c r="BX582" i="15"/>
  <c r="BX583" i="15"/>
  <c r="BX585" i="15"/>
  <c r="BX586" i="15"/>
  <c r="BX587" i="15"/>
  <c r="BX589" i="15"/>
  <c r="BX590" i="15"/>
  <c r="BX591" i="15"/>
  <c r="BX593" i="15"/>
  <c r="BX597" i="15"/>
  <c r="BX598" i="15"/>
  <c r="BX599" i="15"/>
  <c r="BX601" i="15"/>
  <c r="BX602" i="15"/>
  <c r="BX603" i="15"/>
  <c r="BX605" i="15"/>
  <c r="BX606" i="15"/>
  <c r="BX607" i="15"/>
  <c r="BX609" i="15"/>
  <c r="BX610" i="15"/>
  <c r="BX611" i="15"/>
  <c r="BX613" i="15"/>
  <c r="BX614" i="15"/>
  <c r="BX615" i="15"/>
  <c r="BX617" i="15"/>
  <c r="BX621" i="15"/>
  <c r="BX622" i="15"/>
  <c r="BX623" i="15"/>
  <c r="BX625" i="15"/>
  <c r="BX626" i="15"/>
  <c r="BX627" i="15"/>
  <c r="BX629" i="15"/>
  <c r="BX630" i="15"/>
  <c r="BX631" i="15"/>
  <c r="BX633" i="15"/>
  <c r="BX634" i="15"/>
  <c r="BX635" i="15"/>
  <c r="BX637" i="15"/>
  <c r="BX638" i="15"/>
  <c r="BX639" i="15"/>
  <c r="BX641" i="15"/>
  <c r="BX645" i="15"/>
  <c r="BX646" i="15"/>
  <c r="BX647" i="15"/>
  <c r="BX649" i="15"/>
  <c r="BX650" i="15"/>
  <c r="BX651" i="15"/>
  <c r="BX653" i="15"/>
  <c r="BX654" i="15"/>
  <c r="BX655" i="15"/>
  <c r="BX657" i="15"/>
  <c r="BX658" i="15"/>
  <c r="BX659" i="15"/>
  <c r="BX661" i="15"/>
  <c r="BX662" i="15"/>
  <c r="BX663" i="15"/>
  <c r="BX665" i="15"/>
  <c r="BX669" i="15"/>
  <c r="BX670" i="15"/>
  <c r="BX671" i="15"/>
  <c r="BX673" i="15"/>
  <c r="BX674" i="15"/>
  <c r="BX675" i="15"/>
  <c r="BX677" i="15"/>
  <c r="BX678" i="15"/>
  <c r="BX679" i="15"/>
  <c r="BX681" i="15"/>
  <c r="BX682" i="15"/>
  <c r="BX683" i="15"/>
  <c r="BX685" i="15"/>
  <c r="BX686" i="15"/>
  <c r="BX687" i="15"/>
  <c r="BX689" i="15"/>
  <c r="BX693" i="15"/>
  <c r="BX694" i="15"/>
  <c r="BX695" i="15"/>
  <c r="BX697" i="15"/>
  <c r="BX698" i="15"/>
  <c r="BX699" i="15"/>
  <c r="BX701" i="15"/>
  <c r="BX702" i="15"/>
  <c r="BX703" i="15"/>
  <c r="BX705" i="15"/>
  <c r="BX706" i="15"/>
  <c r="BX707" i="15"/>
  <c r="BX709" i="15"/>
  <c r="BX710" i="15"/>
  <c r="BX711" i="15"/>
  <c r="BX713" i="15"/>
  <c r="BX717" i="15"/>
  <c r="BX718" i="15"/>
  <c r="BX719" i="15"/>
  <c r="BX721" i="15"/>
  <c r="BX722" i="15"/>
  <c r="BX723" i="15"/>
  <c r="BX725" i="15"/>
  <c r="BX726" i="15"/>
  <c r="BX727" i="15"/>
  <c r="BX729" i="15"/>
  <c r="BX730" i="15"/>
  <c r="BX731" i="15"/>
  <c r="BX733" i="15"/>
  <c r="BX734" i="15"/>
  <c r="BX735" i="15"/>
  <c r="BX737" i="15"/>
  <c r="BX801" i="15"/>
  <c r="BX825" i="15"/>
  <c r="BX849" i="15"/>
  <c r="BX853" i="15"/>
  <c r="BX854" i="15"/>
  <c r="BX855" i="15"/>
  <c r="BX856" i="15"/>
  <c r="BX857" i="15"/>
  <c r="BX858" i="15"/>
  <c r="BX860" i="15"/>
  <c r="BX861" i="15"/>
  <c r="BX885" i="15"/>
  <c r="BX912" i="15"/>
  <c r="BX919" i="15"/>
  <c r="BX920" i="15"/>
  <c r="BX921" i="15"/>
  <c r="BX923" i="15"/>
  <c r="BX924" i="15"/>
  <c r="BX925" i="15"/>
  <c r="BX927" i="15"/>
  <c r="BX928" i="15"/>
  <c r="BX929" i="15"/>
  <c r="BX931" i="15"/>
  <c r="BX932" i="15"/>
  <c r="BX933" i="15"/>
  <c r="BX935" i="15"/>
  <c r="BX936" i="15"/>
  <c r="BX937" i="15"/>
  <c r="BX939" i="15"/>
  <c r="BX943" i="15"/>
  <c r="BX944" i="15"/>
  <c r="BX945" i="15"/>
  <c r="BX947" i="15"/>
  <c r="BX948" i="15"/>
  <c r="BX949" i="15"/>
  <c r="BX951" i="15"/>
  <c r="BX952" i="15"/>
  <c r="BX953" i="15"/>
  <c r="BX955" i="15"/>
  <c r="BX956" i="15"/>
  <c r="BX957" i="15"/>
  <c r="BX959" i="15"/>
  <c r="BX960" i="15"/>
  <c r="BX961" i="15"/>
  <c r="BX963" i="15"/>
  <c r="BX987" i="15"/>
  <c r="BX991" i="15"/>
  <c r="BX992" i="15"/>
  <c r="BX993" i="15"/>
  <c r="BX995" i="15"/>
  <c r="BX996" i="15"/>
  <c r="BX997" i="15"/>
  <c r="BX999" i="15"/>
  <c r="BX1000" i="15"/>
  <c r="BX1001" i="15"/>
  <c r="BX1003" i="15"/>
  <c r="BX1004" i="15"/>
  <c r="BX1005" i="15"/>
  <c r="BX1007" i="15"/>
  <c r="BX1008" i="15"/>
  <c r="BX1009" i="15"/>
  <c r="BX1011" i="15"/>
  <c r="BX1035" i="15"/>
  <c r="BX1039" i="15"/>
  <c r="BX1040" i="15"/>
  <c r="BX1041" i="15"/>
  <c r="BX1043" i="15"/>
  <c r="BX1044" i="15"/>
  <c r="BX1045" i="15"/>
  <c r="BX1047" i="15"/>
  <c r="BX1048" i="15"/>
  <c r="BX1049" i="15"/>
  <c r="BX1051" i="15"/>
  <c r="BX1052" i="15"/>
  <c r="BX1053" i="15"/>
  <c r="BX1055" i="15"/>
  <c r="BX1056" i="15"/>
  <c r="BX1057" i="15"/>
  <c r="BX1059" i="15"/>
  <c r="BX1083" i="15"/>
  <c r="BX1087" i="15"/>
  <c r="BX1088" i="15"/>
  <c r="BX1089" i="15"/>
  <c r="BX1091" i="15"/>
  <c r="BX1092" i="15"/>
  <c r="BX1093" i="15"/>
  <c r="BX1095" i="15"/>
  <c r="BX1096" i="15"/>
  <c r="BX1097" i="15"/>
  <c r="BX1099" i="15"/>
  <c r="BX1100" i="15"/>
  <c r="BX1101" i="15"/>
  <c r="BX1103" i="15"/>
  <c r="BX1104" i="15"/>
  <c r="BX1105" i="15"/>
  <c r="BX1107" i="15"/>
  <c r="BX1131" i="15"/>
  <c r="BX1135" i="15"/>
  <c r="BX1136" i="15"/>
  <c r="BX1137" i="15"/>
  <c r="BX1139" i="15"/>
  <c r="BX1140" i="15"/>
  <c r="BX1141" i="15"/>
  <c r="BX1143" i="15"/>
  <c r="BX1144" i="15"/>
  <c r="BX1145" i="15"/>
  <c r="BX1147" i="15"/>
  <c r="BX1148" i="15"/>
  <c r="BX1149" i="15"/>
  <c r="BX1151" i="15"/>
  <c r="BX1152" i="15"/>
  <c r="BX1153" i="15"/>
  <c r="BX1155" i="15"/>
  <c r="BX1179" i="15"/>
  <c r="BX1183" i="15"/>
  <c r="BX1184" i="15"/>
  <c r="BX1185" i="15"/>
  <c r="BX1187" i="15"/>
  <c r="BX1188" i="15"/>
  <c r="BX1189" i="15"/>
  <c r="BX1191" i="15"/>
  <c r="BX1192" i="15"/>
  <c r="BX1193" i="15"/>
  <c r="BX1195" i="15"/>
  <c r="BX1196" i="15"/>
  <c r="BX1197" i="15"/>
  <c r="BX1199" i="15"/>
  <c r="BX1200" i="15"/>
  <c r="BX1201" i="15"/>
  <c r="BX1203" i="15"/>
  <c r="BX1227" i="15"/>
  <c r="BX1231" i="15"/>
  <c r="BX1232" i="15"/>
  <c r="BX1233" i="15"/>
  <c r="BX1234" i="15"/>
  <c r="BX1236" i="15"/>
  <c r="BX1237" i="15"/>
  <c r="BX1261" i="15"/>
  <c r="BX1285" i="15"/>
  <c r="BX1289" i="15"/>
  <c r="BX1290" i="15"/>
  <c r="BX1291" i="15"/>
  <c r="BX1293" i="15"/>
  <c r="BX1294" i="15"/>
  <c r="BX1295" i="15"/>
  <c r="BX1297" i="15"/>
  <c r="BX1298" i="15"/>
  <c r="BX1299" i="15"/>
  <c r="BX1301" i="15"/>
  <c r="BX1302" i="15"/>
  <c r="BX1303" i="15"/>
  <c r="BX1305" i="15"/>
  <c r="BX1306" i="15"/>
  <c r="BX1307" i="15"/>
  <c r="BX1309" i="15"/>
  <c r="BX1313" i="15"/>
  <c r="BX1314" i="15"/>
  <c r="BX1315" i="15"/>
  <c r="BX1317" i="15"/>
  <c r="BX1318" i="15"/>
  <c r="BX1319" i="15"/>
  <c r="BX1321" i="15"/>
  <c r="BX1322" i="15"/>
  <c r="BX1323" i="15"/>
  <c r="BX1325" i="15"/>
  <c r="BX1326" i="15"/>
  <c r="BX1327" i="15"/>
  <c r="BX1329" i="15"/>
  <c r="BX1330" i="15"/>
  <c r="BX1331" i="15"/>
  <c r="BX1333" i="15"/>
  <c r="BX1337" i="15"/>
  <c r="BX1338" i="15"/>
  <c r="BX1339" i="15"/>
  <c r="BX1341" i="15"/>
  <c r="BX1342" i="15"/>
  <c r="BX1343" i="15"/>
  <c r="BX1345" i="15"/>
  <c r="BX1346" i="15"/>
  <c r="BX1347" i="15"/>
  <c r="BX1349" i="15"/>
  <c r="BX1350" i="15"/>
  <c r="BX1351" i="15"/>
  <c r="BX1353" i="15"/>
  <c r="BX1354" i="15"/>
  <c r="BX1355" i="15"/>
  <c r="BX1357" i="15"/>
  <c r="BX1361" i="15"/>
  <c r="BX1362" i="15"/>
  <c r="BX1363" i="15"/>
  <c r="BX1365" i="15"/>
  <c r="BX1366" i="15"/>
  <c r="BX1367" i="15"/>
  <c r="BX1369" i="15"/>
  <c r="BX1370" i="15"/>
  <c r="BX1371" i="15"/>
  <c r="BX1373" i="15"/>
  <c r="BX1374" i="15"/>
  <c r="BX1375" i="15"/>
  <c r="BX1377" i="15"/>
  <c r="BX1378" i="15"/>
  <c r="BX1379" i="15"/>
  <c r="BX1381" i="15"/>
  <c r="BX1405" i="15"/>
  <c r="BX1431" i="15"/>
  <c r="BX1438" i="15"/>
  <c r="BX1439" i="15"/>
  <c r="BX1440" i="15"/>
  <c r="BX1442" i="15"/>
  <c r="BX1443" i="15"/>
  <c r="BX1444" i="15"/>
  <c r="BX1446" i="15"/>
  <c r="BX1447" i="15"/>
  <c r="BX1448" i="15"/>
  <c r="BX1450" i="15"/>
  <c r="BX1451" i="15"/>
  <c r="BX1452" i="15"/>
  <c r="BX1454" i="15"/>
  <c r="BX1455" i="15"/>
  <c r="BX1456" i="15"/>
  <c r="BX1458" i="15"/>
  <c r="BX1465" i="15"/>
  <c r="BX1466" i="15"/>
  <c r="BX1467" i="15"/>
  <c r="BX1469" i="15"/>
  <c r="BX1470" i="15"/>
  <c r="BX1471" i="15"/>
  <c r="BX1473" i="15"/>
  <c r="BX1474" i="15"/>
  <c r="BX1475" i="15"/>
  <c r="BX1477" i="15"/>
  <c r="BX1478" i="15"/>
  <c r="BX1479" i="15"/>
  <c r="BX1481" i="15"/>
  <c r="BX1482" i="15"/>
  <c r="BX1483" i="15"/>
  <c r="BX1485" i="15"/>
  <c r="BX1489" i="15"/>
  <c r="BX1490" i="15"/>
  <c r="BX1491" i="15"/>
  <c r="BX1493" i="15"/>
  <c r="BX1494" i="15"/>
  <c r="BX1495" i="15"/>
  <c r="BX1497" i="15"/>
  <c r="BX1498" i="15"/>
  <c r="BX1499" i="15"/>
  <c r="BX1501" i="15"/>
  <c r="BX1502" i="15"/>
  <c r="BX1503" i="15"/>
  <c r="BX1505" i="15"/>
  <c r="BX1506" i="15"/>
  <c r="BX1507" i="15"/>
  <c r="BX1509" i="15"/>
  <c r="BX1513" i="15"/>
  <c r="BX1514" i="15"/>
  <c r="BX1515" i="15"/>
  <c r="BX1517" i="15"/>
  <c r="BX1518" i="15"/>
  <c r="BX1519" i="15"/>
  <c r="BX1521" i="15"/>
  <c r="BX1522" i="15"/>
  <c r="BX1523" i="15"/>
  <c r="BX1525" i="15"/>
  <c r="BX1526" i="15"/>
  <c r="BX1527" i="15"/>
  <c r="BX1529" i="15"/>
  <c r="BX1530" i="15"/>
  <c r="BX1531" i="15"/>
  <c r="BX1533" i="15"/>
  <c r="BX1538" i="15"/>
  <c r="BX1539" i="15"/>
  <c r="BX1540" i="15"/>
  <c r="BX1541" i="15"/>
  <c r="BX1542" i="15"/>
  <c r="BX1544" i="15"/>
  <c r="BX1545" i="15"/>
  <c r="BX1546" i="15"/>
  <c r="BX1547" i="15"/>
  <c r="BX1551" i="15"/>
  <c r="BX1552" i="15"/>
  <c r="BX1553" i="15"/>
  <c r="BX1554" i="15"/>
  <c r="BY135" i="15"/>
  <c r="BY183" i="15"/>
  <c r="BY260" i="15"/>
  <c r="BY261" i="15"/>
  <c r="BY262" i="15"/>
  <c r="BY264" i="15"/>
  <c r="BY265" i="15"/>
  <c r="BY266" i="15"/>
  <c r="BY268" i="15"/>
  <c r="BY269" i="15"/>
  <c r="BY270" i="15"/>
  <c r="BY272" i="15"/>
  <c r="BY273" i="15"/>
  <c r="BY274" i="15"/>
  <c r="BY276" i="15"/>
  <c r="BY277" i="15"/>
  <c r="BY278" i="15"/>
  <c r="BY280" i="15"/>
  <c r="BY284" i="15"/>
  <c r="BY285" i="15"/>
  <c r="BY286" i="15"/>
  <c r="BY288" i="15"/>
  <c r="BY289" i="15"/>
  <c r="BY290" i="15"/>
  <c r="BY292" i="15"/>
  <c r="BY293" i="15"/>
  <c r="BY294" i="15"/>
  <c r="BY296" i="15"/>
  <c r="BY297" i="15"/>
  <c r="BY298" i="15"/>
  <c r="BY300" i="15"/>
  <c r="BY301" i="15"/>
  <c r="BY302" i="15"/>
  <c r="BY304" i="15"/>
  <c r="BY10" i="15"/>
  <c r="BY14" i="15"/>
  <c r="BY15" i="15"/>
  <c r="BY39" i="15"/>
  <c r="BY43" i="15"/>
  <c r="BY44" i="15"/>
  <c r="BY45" i="15"/>
  <c r="BY47" i="15"/>
  <c r="BY48" i="15"/>
  <c r="BY49" i="15"/>
  <c r="BY51" i="15"/>
  <c r="BY52" i="15"/>
  <c r="BY53" i="15"/>
  <c r="BY55" i="15"/>
  <c r="BY56" i="15"/>
  <c r="BY57" i="15"/>
  <c r="BY59" i="15"/>
  <c r="BY60" i="15"/>
  <c r="BY61" i="15"/>
  <c r="BY63" i="15"/>
  <c r="BY87" i="15"/>
  <c r="BY111" i="15"/>
  <c r="BY159" i="15"/>
  <c r="BY187" i="15"/>
  <c r="BY188" i="15"/>
  <c r="BY189" i="15"/>
  <c r="BY191" i="15"/>
  <c r="BY192" i="15"/>
  <c r="BY193" i="15"/>
  <c r="BY195" i="15"/>
  <c r="BY196" i="15"/>
  <c r="BY197" i="15"/>
  <c r="BY199" i="15"/>
  <c r="BY200" i="15"/>
  <c r="BY201" i="15"/>
  <c r="BY203" i="15"/>
  <c r="BY204" i="15"/>
  <c r="BY205" i="15"/>
  <c r="BY207" i="15"/>
  <c r="BY211" i="15"/>
  <c r="BY212" i="15"/>
  <c r="BY213" i="15"/>
  <c r="BY215" i="15"/>
  <c r="BY216" i="15"/>
  <c r="BY217" i="15"/>
  <c r="BY219" i="15"/>
  <c r="BY220" i="15"/>
  <c r="BY221" i="15"/>
  <c r="BY223" i="15"/>
  <c r="BY224" i="15"/>
  <c r="BY225" i="15"/>
  <c r="BY227" i="15"/>
  <c r="BY228" i="15"/>
  <c r="BY229" i="15"/>
  <c r="BY231" i="15"/>
  <c r="BY255" i="15"/>
  <c r="BY308" i="15"/>
  <c r="BY309" i="15"/>
  <c r="BY310" i="15"/>
  <c r="BY312" i="15"/>
  <c r="BY313" i="15"/>
  <c r="BY314" i="15"/>
  <c r="BY316" i="15"/>
  <c r="BY317" i="15"/>
  <c r="BY318" i="15"/>
  <c r="BY320" i="15"/>
  <c r="BY321" i="15"/>
  <c r="BY322" i="15"/>
  <c r="BY324" i="15"/>
  <c r="BY325" i="15"/>
  <c r="BY326" i="15"/>
  <c r="BY328" i="15"/>
  <c r="BY332" i="15"/>
  <c r="BY333" i="15"/>
  <c r="BY334" i="15"/>
  <c r="BY336" i="15"/>
  <c r="BY337" i="15"/>
  <c r="BY338" i="15"/>
  <c r="BY340" i="15"/>
  <c r="BY341" i="15"/>
  <c r="BY342" i="15"/>
  <c r="BY344" i="15"/>
  <c r="BY345" i="15"/>
  <c r="BY346" i="15"/>
  <c r="BY348" i="15"/>
  <c r="BY349" i="15"/>
  <c r="BY350" i="15"/>
  <c r="BY352" i="15"/>
  <c r="BY376" i="15"/>
  <c r="BY380" i="15"/>
  <c r="BY381" i="15"/>
  <c r="BY382" i="15"/>
  <c r="BY384" i="15"/>
  <c r="BY385" i="15"/>
  <c r="BY386" i="15"/>
  <c r="BY388" i="15"/>
  <c r="BY389" i="15"/>
  <c r="BY390" i="15"/>
  <c r="BY392" i="15"/>
  <c r="BY393" i="15"/>
  <c r="BY394" i="15"/>
  <c r="BY396" i="15"/>
  <c r="BY397" i="15"/>
  <c r="BY398" i="15"/>
  <c r="BY400" i="15"/>
  <c r="BY424" i="15"/>
  <c r="BY428" i="15"/>
  <c r="BY429" i="15"/>
  <c r="BY430" i="15"/>
  <c r="BY432" i="15"/>
  <c r="BY433" i="15"/>
  <c r="BY434" i="15"/>
  <c r="BY436" i="15"/>
  <c r="BY437" i="15"/>
  <c r="BY438" i="15"/>
  <c r="BY440" i="15"/>
  <c r="BY441" i="15"/>
  <c r="BY442" i="15"/>
  <c r="BY444" i="15"/>
  <c r="BY445" i="15"/>
  <c r="BY446" i="15"/>
  <c r="BY448" i="15"/>
  <c r="BY472" i="15"/>
  <c r="BY476" i="15"/>
  <c r="BY477" i="15"/>
  <c r="BY478" i="15"/>
  <c r="BY480" i="15"/>
  <c r="BY481" i="15"/>
  <c r="BY482" i="15"/>
  <c r="BY484" i="15"/>
  <c r="BY485" i="15"/>
  <c r="BY486" i="15"/>
  <c r="BY488" i="15"/>
  <c r="BY489" i="15"/>
  <c r="BY490" i="15"/>
  <c r="BY492" i="15"/>
  <c r="BY493" i="15"/>
  <c r="BY494" i="15"/>
  <c r="BY496" i="15"/>
  <c r="BY520" i="15"/>
  <c r="BY524" i="15"/>
  <c r="BY525" i="15"/>
  <c r="BY526" i="15"/>
  <c r="BY528" i="15"/>
  <c r="BY529" i="15"/>
  <c r="BY530" i="15"/>
  <c r="BY532" i="15"/>
  <c r="BY533" i="15"/>
  <c r="BY534" i="15"/>
  <c r="BY536" i="15"/>
  <c r="BY537" i="15"/>
  <c r="BY538" i="15"/>
  <c r="BY540" i="15"/>
  <c r="BY541" i="15"/>
  <c r="BY542" i="15"/>
  <c r="BY544" i="15"/>
  <c r="BY568" i="15"/>
  <c r="BY573" i="15"/>
  <c r="BY574" i="15"/>
  <c r="BY575" i="15"/>
  <c r="BY577" i="15"/>
  <c r="BY578" i="15"/>
  <c r="BY579" i="15"/>
  <c r="BY581" i="15"/>
  <c r="BY582" i="15"/>
  <c r="BY583" i="15"/>
  <c r="BY585" i="15"/>
  <c r="BY586" i="15"/>
  <c r="BY587" i="15"/>
  <c r="BY589" i="15"/>
  <c r="BY590" i="15"/>
  <c r="BY591" i="15"/>
  <c r="BY593" i="15"/>
  <c r="BY597" i="15"/>
  <c r="BY598" i="15"/>
  <c r="BY599" i="15"/>
  <c r="BY601" i="15"/>
  <c r="BY602" i="15"/>
  <c r="BY603" i="15"/>
  <c r="BY605" i="15"/>
  <c r="BY606" i="15"/>
  <c r="BY607" i="15"/>
  <c r="BY609" i="15"/>
  <c r="BY610" i="15"/>
  <c r="BY611" i="15"/>
  <c r="BY613" i="15"/>
  <c r="BY614" i="15"/>
  <c r="BY615" i="15"/>
  <c r="BY617" i="15"/>
  <c r="BY621" i="15"/>
  <c r="BY622" i="15"/>
  <c r="BY623" i="15"/>
  <c r="BY625" i="15"/>
  <c r="BY626" i="15"/>
  <c r="BY627" i="15"/>
  <c r="BY629" i="15"/>
  <c r="BY630" i="15"/>
  <c r="BY631" i="15"/>
  <c r="BY633" i="15"/>
  <c r="BY634" i="15"/>
  <c r="BY635" i="15"/>
  <c r="BY637" i="15"/>
  <c r="BY638" i="15"/>
  <c r="BY639" i="15"/>
  <c r="BY641" i="15"/>
  <c r="BY645" i="15"/>
  <c r="BY646" i="15"/>
  <c r="BY647" i="15"/>
  <c r="BY649" i="15"/>
  <c r="BY650" i="15"/>
  <c r="BY651" i="15"/>
  <c r="BY653" i="15"/>
  <c r="BY654" i="15"/>
  <c r="BY655" i="15"/>
  <c r="BY657" i="15"/>
  <c r="BY658" i="15"/>
  <c r="BY659" i="15"/>
  <c r="BY661" i="15"/>
  <c r="BY662" i="15"/>
  <c r="BY663" i="15"/>
  <c r="BY665" i="15"/>
  <c r="BY669" i="15"/>
  <c r="BY670" i="15"/>
  <c r="BY671" i="15"/>
  <c r="BY673" i="15"/>
  <c r="BY674" i="15"/>
  <c r="BY675" i="15"/>
  <c r="BY677" i="15"/>
  <c r="BY678" i="15"/>
  <c r="BY679" i="15"/>
  <c r="BY681" i="15"/>
  <c r="BY682" i="15"/>
  <c r="BY683" i="15"/>
  <c r="BY685" i="15"/>
  <c r="BY686" i="15"/>
  <c r="BY687" i="15"/>
  <c r="BY689" i="15"/>
  <c r="BY693" i="15"/>
  <c r="BY694" i="15"/>
  <c r="BY695" i="15"/>
  <c r="BY697" i="15"/>
  <c r="BY698" i="15"/>
  <c r="BY699" i="15"/>
  <c r="BY701" i="15"/>
  <c r="BY702" i="15"/>
  <c r="BY703" i="15"/>
  <c r="BY705" i="15"/>
  <c r="BY706" i="15"/>
  <c r="BY707" i="15"/>
  <c r="BY709" i="15"/>
  <c r="BY710" i="15"/>
  <c r="BY711" i="15"/>
  <c r="BY713" i="15"/>
  <c r="BY717" i="15"/>
  <c r="BY718" i="15"/>
  <c r="BY719" i="15"/>
  <c r="BY721" i="15"/>
  <c r="BY722" i="15"/>
  <c r="BY723" i="15"/>
  <c r="BY725" i="15"/>
  <c r="BY726" i="15"/>
  <c r="BY727" i="15"/>
  <c r="BY729" i="15"/>
  <c r="BY730" i="15"/>
  <c r="BY731" i="15"/>
  <c r="BY733" i="15"/>
  <c r="BY734" i="15"/>
  <c r="BY735" i="15"/>
  <c r="BY737" i="15"/>
  <c r="BY801" i="15"/>
  <c r="BY825" i="15"/>
  <c r="BY849" i="15"/>
  <c r="BY853" i="15"/>
  <c r="BY854" i="15"/>
  <c r="BY855" i="15"/>
  <c r="BY856" i="15"/>
  <c r="BY857" i="15"/>
  <c r="BY858" i="15"/>
  <c r="BY860" i="15"/>
  <c r="BY861" i="15"/>
  <c r="BY885" i="15"/>
  <c r="BY912" i="15"/>
  <c r="BY919" i="15"/>
  <c r="BY920" i="15"/>
  <c r="BY921" i="15"/>
  <c r="BY923" i="15"/>
  <c r="BY924" i="15"/>
  <c r="BY925" i="15"/>
  <c r="BY927" i="15"/>
  <c r="BY928" i="15"/>
  <c r="BY929" i="15"/>
  <c r="BY931" i="15"/>
  <c r="BY932" i="15"/>
  <c r="BY933" i="15"/>
  <c r="BY935" i="15"/>
  <c r="BY936" i="15"/>
  <c r="BY937" i="15"/>
  <c r="BY939" i="15"/>
  <c r="BY943" i="15"/>
  <c r="BY944" i="15"/>
  <c r="BY945" i="15"/>
  <c r="BY947" i="15"/>
  <c r="BY948" i="15"/>
  <c r="BY949" i="15"/>
  <c r="BY951" i="15"/>
  <c r="BY952" i="15"/>
  <c r="BY953" i="15"/>
  <c r="BY955" i="15"/>
  <c r="BY956" i="15"/>
  <c r="BY957" i="15"/>
  <c r="BY959" i="15"/>
  <c r="BY960" i="15"/>
  <c r="BY961" i="15"/>
  <c r="BY963" i="15"/>
  <c r="BY987" i="15"/>
  <c r="BY991" i="15"/>
  <c r="BY992" i="15"/>
  <c r="BY993" i="15"/>
  <c r="BY995" i="15"/>
  <c r="BY996" i="15"/>
  <c r="BY997" i="15"/>
  <c r="BY999" i="15"/>
  <c r="BY1000" i="15"/>
  <c r="BY1001" i="15"/>
  <c r="BY1003" i="15"/>
  <c r="BY1004" i="15"/>
  <c r="BY1005" i="15"/>
  <c r="BY1007" i="15"/>
  <c r="BY1008" i="15"/>
  <c r="BY1009" i="15"/>
  <c r="BY1011" i="15"/>
  <c r="BY1035" i="15"/>
  <c r="BY1039" i="15"/>
  <c r="BY1040" i="15"/>
  <c r="BY1041" i="15"/>
  <c r="BY1043" i="15"/>
  <c r="BY1044" i="15"/>
  <c r="BY1045" i="15"/>
  <c r="BY1047" i="15"/>
  <c r="BY1048" i="15"/>
  <c r="BY1049" i="15"/>
  <c r="BY1051" i="15"/>
  <c r="BY1052" i="15"/>
  <c r="BY1053" i="15"/>
  <c r="BY1055" i="15"/>
  <c r="BY1056" i="15"/>
  <c r="BY1057" i="15"/>
  <c r="BY1059" i="15"/>
  <c r="BY1083" i="15"/>
  <c r="BY1087" i="15"/>
  <c r="BY1088" i="15"/>
  <c r="BY1089" i="15"/>
  <c r="BY1091" i="15"/>
  <c r="BY1092" i="15"/>
  <c r="BY1093" i="15"/>
  <c r="BY1095" i="15"/>
  <c r="BY1096" i="15"/>
  <c r="BY1097" i="15"/>
  <c r="BY1099" i="15"/>
  <c r="BY1100" i="15"/>
  <c r="BY1101" i="15"/>
  <c r="BY1103" i="15"/>
  <c r="BY1104" i="15"/>
  <c r="BY1105" i="15"/>
  <c r="BY1107" i="15"/>
  <c r="BY1131" i="15"/>
  <c r="BY1135" i="15"/>
  <c r="BY1136" i="15"/>
  <c r="BY1137" i="15"/>
  <c r="BY1139" i="15"/>
  <c r="BY1140" i="15"/>
  <c r="BY1141" i="15"/>
  <c r="BY1143" i="15"/>
  <c r="BY1144" i="15"/>
  <c r="BY1145" i="15"/>
  <c r="BY1147" i="15"/>
  <c r="BY1148" i="15"/>
  <c r="BY1149" i="15"/>
  <c r="BY1151" i="15"/>
  <c r="BY1152" i="15"/>
  <c r="BY1153" i="15"/>
  <c r="BY1155" i="15"/>
  <c r="BY1179" i="15"/>
  <c r="BY1183" i="15"/>
  <c r="BY1184" i="15"/>
  <c r="BY1185" i="15"/>
  <c r="BY1187" i="15"/>
  <c r="BY1188" i="15"/>
  <c r="BY1189" i="15"/>
  <c r="BY1191" i="15"/>
  <c r="BY1192" i="15"/>
  <c r="BY1193" i="15"/>
  <c r="BY1195" i="15"/>
  <c r="BY1196" i="15"/>
  <c r="BY1197" i="15"/>
  <c r="BY1199" i="15"/>
  <c r="BY1200" i="15"/>
  <c r="BY1201" i="15"/>
  <c r="BY1203" i="15"/>
  <c r="BY1227" i="15"/>
  <c r="BY1231" i="15"/>
  <c r="BY1232" i="15"/>
  <c r="BY1233" i="15"/>
  <c r="BY1234" i="15"/>
  <c r="BY1236" i="15"/>
  <c r="BY1237" i="15"/>
  <c r="BY1261" i="15"/>
  <c r="BY1285" i="15"/>
  <c r="BY1289" i="15"/>
  <c r="BY1290" i="15"/>
  <c r="BY1291" i="15"/>
  <c r="BY1293" i="15"/>
  <c r="BY1294" i="15"/>
  <c r="BY1295" i="15"/>
  <c r="BY1297" i="15"/>
  <c r="BY1298" i="15"/>
  <c r="BY1299" i="15"/>
  <c r="BY1301" i="15"/>
  <c r="BY1302" i="15"/>
  <c r="BY1303" i="15"/>
  <c r="BY1305" i="15"/>
  <c r="BY1306" i="15"/>
  <c r="BY1307" i="15"/>
  <c r="BY1309" i="15"/>
  <c r="BY1313" i="15"/>
  <c r="BY1314" i="15"/>
  <c r="BY1315" i="15"/>
  <c r="BY1317" i="15"/>
  <c r="BY1318" i="15"/>
  <c r="BY1319" i="15"/>
  <c r="BY1321" i="15"/>
  <c r="BY1322" i="15"/>
  <c r="BY1323" i="15"/>
  <c r="BY1325" i="15"/>
  <c r="BY1326" i="15"/>
  <c r="BY1327" i="15"/>
  <c r="BY1329" i="15"/>
  <c r="BY1330" i="15"/>
  <c r="BY1331" i="15"/>
  <c r="BY1333" i="15"/>
  <c r="BY1337" i="15"/>
  <c r="BY1338" i="15"/>
  <c r="BY1339" i="15"/>
  <c r="BY1341" i="15"/>
  <c r="BY1342" i="15"/>
  <c r="BY1343" i="15"/>
  <c r="BY1345" i="15"/>
  <c r="BY1346" i="15"/>
  <c r="BY1347" i="15"/>
  <c r="BY1349" i="15"/>
  <c r="BY1350" i="15"/>
  <c r="BY1351" i="15"/>
  <c r="BY1353" i="15"/>
  <c r="BY1354" i="15"/>
  <c r="BY1355" i="15"/>
  <c r="BY1357" i="15"/>
  <c r="BY1361" i="15"/>
  <c r="BY1362" i="15"/>
  <c r="BY1363" i="15"/>
  <c r="BY1365" i="15"/>
  <c r="BY1366" i="15"/>
  <c r="BY1367" i="15"/>
  <c r="BY1369" i="15"/>
  <c r="BY1370" i="15"/>
  <c r="BY1371" i="15"/>
  <c r="BY1373" i="15"/>
  <c r="BY1374" i="15"/>
  <c r="BY1375" i="15"/>
  <c r="BY1377" i="15"/>
  <c r="BY1378" i="15"/>
  <c r="BY1379" i="15"/>
  <c r="BY1381" i="15"/>
  <c r="BY1405" i="15"/>
  <c r="BY1431" i="15"/>
  <c r="BY1438" i="15"/>
  <c r="BY1439" i="15"/>
  <c r="BY1440" i="15"/>
  <c r="BY1442" i="15"/>
  <c r="BY1443" i="15"/>
  <c r="BY1444" i="15"/>
  <c r="BY1446" i="15"/>
  <c r="BY1447" i="15"/>
  <c r="BY1448" i="15"/>
  <c r="BY1450" i="15"/>
  <c r="BY1451" i="15"/>
  <c r="BY1452" i="15"/>
  <c r="BY1454" i="15"/>
  <c r="BY1455" i="15"/>
  <c r="BY1456" i="15"/>
  <c r="BY1458" i="15"/>
  <c r="BY1465" i="15"/>
  <c r="BY1466" i="15"/>
  <c r="BY1467" i="15"/>
  <c r="BY1469" i="15"/>
  <c r="BY1470" i="15"/>
  <c r="BY1471" i="15"/>
  <c r="BY1473" i="15"/>
  <c r="BY1474" i="15"/>
  <c r="BY1475" i="15"/>
  <c r="BY1477" i="15"/>
  <c r="BY1478" i="15"/>
  <c r="BY1479" i="15"/>
  <c r="BY1481" i="15"/>
  <c r="BY1482" i="15"/>
  <c r="BY1483" i="15"/>
  <c r="BY1485" i="15"/>
  <c r="BY1489" i="15"/>
  <c r="BY1490" i="15"/>
  <c r="BY1491" i="15"/>
  <c r="BY1493" i="15"/>
  <c r="BY1494" i="15"/>
  <c r="BY1495" i="15"/>
  <c r="BY1497" i="15"/>
  <c r="BY1498" i="15"/>
  <c r="BY1499" i="15"/>
  <c r="BY1501" i="15"/>
  <c r="BY1502" i="15"/>
  <c r="BY1503" i="15"/>
  <c r="BY1505" i="15"/>
  <c r="BY1506" i="15"/>
  <c r="BY1507" i="15"/>
  <c r="BY1509" i="15"/>
  <c r="BY1513" i="15"/>
  <c r="BY1514" i="15"/>
  <c r="BY1515" i="15"/>
  <c r="BY1517" i="15"/>
  <c r="BY1518" i="15"/>
  <c r="BY1519" i="15"/>
  <c r="BY1521" i="15"/>
  <c r="BY1522" i="15"/>
  <c r="BY1523" i="15"/>
  <c r="BY1525" i="15"/>
  <c r="BY1526" i="15"/>
  <c r="BY1527" i="15"/>
  <c r="BY1529" i="15"/>
  <c r="BY1530" i="15"/>
  <c r="BY1531" i="15"/>
  <c r="BY1533" i="15"/>
  <c r="BY1538" i="15"/>
  <c r="BY1539" i="15"/>
  <c r="BY1540" i="15"/>
  <c r="BY1541" i="15"/>
  <c r="BY1542" i="15"/>
  <c r="BY1544" i="15"/>
  <c r="BY1545" i="15"/>
  <c r="BY1546" i="15"/>
  <c r="BY1547" i="15"/>
  <c r="BY1551" i="15"/>
  <c r="BY1552" i="15"/>
  <c r="BY1553" i="15"/>
  <c r="BY1554" i="15"/>
  <c r="BZ135" i="15"/>
  <c r="BZ183" i="15"/>
  <c r="BZ260" i="15"/>
  <c r="BZ261" i="15"/>
  <c r="BZ262" i="15"/>
  <c r="BZ264" i="15"/>
  <c r="BZ265" i="15"/>
  <c r="BZ266" i="15"/>
  <c r="BZ268" i="15"/>
  <c r="BZ269" i="15"/>
  <c r="BZ270" i="15"/>
  <c r="BZ272" i="15"/>
  <c r="BZ273" i="15"/>
  <c r="BZ274" i="15"/>
  <c r="BZ276" i="15"/>
  <c r="BZ277" i="15"/>
  <c r="BZ278" i="15"/>
  <c r="BZ280" i="15"/>
  <c r="BZ284" i="15"/>
  <c r="BZ285" i="15"/>
  <c r="BZ286" i="15"/>
  <c r="BZ288" i="15"/>
  <c r="BZ289" i="15"/>
  <c r="BZ290" i="15"/>
  <c r="BZ292" i="15"/>
  <c r="BZ293" i="15"/>
  <c r="BZ294" i="15"/>
  <c r="BZ296" i="15"/>
  <c r="BZ297" i="15"/>
  <c r="BZ298" i="15"/>
  <c r="BZ300" i="15"/>
  <c r="BZ301" i="15"/>
  <c r="BZ302" i="15"/>
  <c r="BZ304" i="15"/>
  <c r="BZ10" i="15"/>
  <c r="BZ14" i="15"/>
  <c r="BZ15" i="15"/>
  <c r="BZ39" i="15"/>
  <c r="BZ43" i="15"/>
  <c r="BZ44" i="15"/>
  <c r="BZ45" i="15"/>
  <c r="BZ47" i="15"/>
  <c r="BZ48" i="15"/>
  <c r="BZ49" i="15"/>
  <c r="BZ51" i="15"/>
  <c r="BZ52" i="15"/>
  <c r="BZ53" i="15"/>
  <c r="BZ55" i="15"/>
  <c r="BZ56" i="15"/>
  <c r="BZ57" i="15"/>
  <c r="BZ59" i="15"/>
  <c r="BZ60" i="15"/>
  <c r="BZ61" i="15"/>
  <c r="BZ63" i="15"/>
  <c r="BZ87" i="15"/>
  <c r="BZ111" i="15"/>
  <c r="BZ159" i="15"/>
  <c r="BZ187" i="15"/>
  <c r="BZ188" i="15"/>
  <c r="BZ189" i="15"/>
  <c r="BZ191" i="15"/>
  <c r="BZ192" i="15"/>
  <c r="BZ193" i="15"/>
  <c r="BZ195" i="15"/>
  <c r="BZ196" i="15"/>
  <c r="BZ197" i="15"/>
  <c r="BZ199" i="15"/>
  <c r="BZ200" i="15"/>
  <c r="BZ201" i="15"/>
  <c r="BZ203" i="15"/>
  <c r="BZ204" i="15"/>
  <c r="BZ205" i="15"/>
  <c r="BZ207" i="15"/>
  <c r="BZ211" i="15"/>
  <c r="BZ212" i="15"/>
  <c r="BZ213" i="15"/>
  <c r="BZ215" i="15"/>
  <c r="BZ216" i="15"/>
  <c r="BZ217" i="15"/>
  <c r="BZ219" i="15"/>
  <c r="BZ220" i="15"/>
  <c r="BZ221" i="15"/>
  <c r="BZ223" i="15"/>
  <c r="BZ224" i="15"/>
  <c r="BZ225" i="15"/>
  <c r="BZ227" i="15"/>
  <c r="BZ228" i="15"/>
  <c r="BZ229" i="15"/>
  <c r="BZ231" i="15"/>
  <c r="BZ255" i="15"/>
  <c r="BZ308" i="15"/>
  <c r="BZ309" i="15"/>
  <c r="BZ310" i="15"/>
  <c r="BZ312" i="15"/>
  <c r="BZ313" i="15"/>
  <c r="BZ314" i="15"/>
  <c r="BZ316" i="15"/>
  <c r="BZ317" i="15"/>
  <c r="BZ318" i="15"/>
  <c r="BZ320" i="15"/>
  <c r="BZ321" i="15"/>
  <c r="BZ322" i="15"/>
  <c r="BZ324" i="15"/>
  <c r="BZ325" i="15"/>
  <c r="BZ326" i="15"/>
  <c r="BZ328" i="15"/>
  <c r="BZ332" i="15"/>
  <c r="BZ333" i="15"/>
  <c r="BZ334" i="15"/>
  <c r="BZ336" i="15"/>
  <c r="BZ337" i="15"/>
  <c r="BZ338" i="15"/>
  <c r="BZ340" i="15"/>
  <c r="BZ341" i="15"/>
  <c r="BZ342" i="15"/>
  <c r="BZ344" i="15"/>
  <c r="BZ345" i="15"/>
  <c r="BZ346" i="15"/>
  <c r="BZ348" i="15"/>
  <c r="BZ349" i="15"/>
  <c r="BZ350" i="15"/>
  <c r="BZ352" i="15"/>
  <c r="BZ376" i="15"/>
  <c r="BZ380" i="15"/>
  <c r="BZ381" i="15"/>
  <c r="BZ382" i="15"/>
  <c r="BZ384" i="15"/>
  <c r="BZ385" i="15"/>
  <c r="BZ386" i="15"/>
  <c r="BZ388" i="15"/>
  <c r="BZ389" i="15"/>
  <c r="BZ390" i="15"/>
  <c r="BZ392" i="15"/>
  <c r="BZ393" i="15"/>
  <c r="BZ394" i="15"/>
  <c r="BZ396" i="15"/>
  <c r="BZ397" i="15"/>
  <c r="BZ398" i="15"/>
  <c r="BZ400" i="15"/>
  <c r="BZ424" i="15"/>
  <c r="BZ428" i="15"/>
  <c r="BZ429" i="15"/>
  <c r="BZ430" i="15"/>
  <c r="BZ432" i="15"/>
  <c r="BZ433" i="15"/>
  <c r="BZ434" i="15"/>
  <c r="BZ436" i="15"/>
  <c r="BZ437" i="15"/>
  <c r="BZ438" i="15"/>
  <c r="BZ440" i="15"/>
  <c r="BZ441" i="15"/>
  <c r="BZ442" i="15"/>
  <c r="BZ444" i="15"/>
  <c r="BZ445" i="15"/>
  <c r="BZ446" i="15"/>
  <c r="BZ448" i="15"/>
  <c r="BZ472" i="15"/>
  <c r="BZ476" i="15"/>
  <c r="BZ477" i="15"/>
  <c r="BZ478" i="15"/>
  <c r="BZ480" i="15"/>
  <c r="BZ481" i="15"/>
  <c r="BZ482" i="15"/>
  <c r="BZ484" i="15"/>
  <c r="BZ485" i="15"/>
  <c r="BZ486" i="15"/>
  <c r="BZ488" i="15"/>
  <c r="BZ489" i="15"/>
  <c r="BZ490" i="15"/>
  <c r="BZ492" i="15"/>
  <c r="BZ493" i="15"/>
  <c r="BZ494" i="15"/>
  <c r="BZ496" i="15"/>
  <c r="BZ520" i="15"/>
  <c r="BZ524" i="15"/>
  <c r="BZ525" i="15"/>
  <c r="BZ526" i="15"/>
  <c r="BZ528" i="15"/>
  <c r="BZ529" i="15"/>
  <c r="BZ530" i="15"/>
  <c r="BZ532" i="15"/>
  <c r="BZ533" i="15"/>
  <c r="BZ534" i="15"/>
  <c r="BZ536" i="15"/>
  <c r="BZ537" i="15"/>
  <c r="BZ538" i="15"/>
  <c r="BZ540" i="15"/>
  <c r="BZ541" i="15"/>
  <c r="BZ542" i="15"/>
  <c r="BZ544" i="15"/>
  <c r="BZ568" i="15"/>
  <c r="BZ573" i="15"/>
  <c r="BZ574" i="15"/>
  <c r="BZ575" i="15"/>
  <c r="BZ577" i="15"/>
  <c r="BZ578" i="15"/>
  <c r="BZ579" i="15"/>
  <c r="BZ581" i="15"/>
  <c r="BZ582" i="15"/>
  <c r="BZ583" i="15"/>
  <c r="BZ585" i="15"/>
  <c r="BZ586" i="15"/>
  <c r="BZ587" i="15"/>
  <c r="BZ589" i="15"/>
  <c r="BZ590" i="15"/>
  <c r="BZ591" i="15"/>
  <c r="BZ593" i="15"/>
  <c r="BZ597" i="15"/>
  <c r="BZ598" i="15"/>
  <c r="BZ599" i="15"/>
  <c r="BZ601" i="15"/>
  <c r="BZ602" i="15"/>
  <c r="BZ603" i="15"/>
  <c r="BZ605" i="15"/>
  <c r="BZ606" i="15"/>
  <c r="BZ607" i="15"/>
  <c r="BZ609" i="15"/>
  <c r="BZ610" i="15"/>
  <c r="BZ611" i="15"/>
  <c r="BZ613" i="15"/>
  <c r="BZ614" i="15"/>
  <c r="BZ615" i="15"/>
  <c r="BZ617" i="15"/>
  <c r="BZ621" i="15"/>
  <c r="BZ622" i="15"/>
  <c r="BZ623" i="15"/>
  <c r="BZ625" i="15"/>
  <c r="BZ626" i="15"/>
  <c r="BZ627" i="15"/>
  <c r="BZ629" i="15"/>
  <c r="BZ630" i="15"/>
  <c r="BZ631" i="15"/>
  <c r="BZ633" i="15"/>
  <c r="BZ634" i="15"/>
  <c r="BZ635" i="15"/>
  <c r="BZ637" i="15"/>
  <c r="BZ638" i="15"/>
  <c r="BZ639" i="15"/>
  <c r="BZ641" i="15"/>
  <c r="BZ645" i="15"/>
  <c r="BZ646" i="15"/>
  <c r="BZ647" i="15"/>
  <c r="BZ649" i="15"/>
  <c r="BZ650" i="15"/>
  <c r="BZ651" i="15"/>
  <c r="BZ653" i="15"/>
  <c r="BZ654" i="15"/>
  <c r="BZ655" i="15"/>
  <c r="BZ657" i="15"/>
  <c r="BZ658" i="15"/>
  <c r="BZ659" i="15"/>
  <c r="BZ661" i="15"/>
  <c r="BZ662" i="15"/>
  <c r="BZ663" i="15"/>
  <c r="BZ665" i="15"/>
  <c r="BZ669" i="15"/>
  <c r="BZ670" i="15"/>
  <c r="BZ671" i="15"/>
  <c r="BZ673" i="15"/>
  <c r="BZ674" i="15"/>
  <c r="BZ675" i="15"/>
  <c r="BZ677" i="15"/>
  <c r="BZ678" i="15"/>
  <c r="BZ679" i="15"/>
  <c r="BZ681" i="15"/>
  <c r="BZ682" i="15"/>
  <c r="BZ683" i="15"/>
  <c r="BZ685" i="15"/>
  <c r="BZ686" i="15"/>
  <c r="BZ687" i="15"/>
  <c r="BZ689" i="15"/>
  <c r="BZ693" i="15"/>
  <c r="BZ694" i="15"/>
  <c r="BZ695" i="15"/>
  <c r="BZ697" i="15"/>
  <c r="BZ698" i="15"/>
  <c r="BZ699" i="15"/>
  <c r="BZ701" i="15"/>
  <c r="BZ702" i="15"/>
  <c r="BZ703" i="15"/>
  <c r="BZ705" i="15"/>
  <c r="BZ706" i="15"/>
  <c r="BZ707" i="15"/>
  <c r="BZ709" i="15"/>
  <c r="BZ710" i="15"/>
  <c r="BZ711" i="15"/>
  <c r="BZ713" i="15"/>
  <c r="BZ717" i="15"/>
  <c r="BZ718" i="15"/>
  <c r="BZ719" i="15"/>
  <c r="BZ721" i="15"/>
  <c r="BZ722" i="15"/>
  <c r="BZ723" i="15"/>
  <c r="BZ725" i="15"/>
  <c r="BZ726" i="15"/>
  <c r="BZ727" i="15"/>
  <c r="BZ729" i="15"/>
  <c r="BZ730" i="15"/>
  <c r="BZ731" i="15"/>
  <c r="BZ733" i="15"/>
  <c r="BZ734" i="15"/>
  <c r="BZ735" i="15"/>
  <c r="BZ737" i="15"/>
  <c r="BZ801" i="15"/>
  <c r="BZ825" i="15"/>
  <c r="BZ849" i="15"/>
  <c r="BZ853" i="15"/>
  <c r="BZ854" i="15"/>
  <c r="BZ855" i="15"/>
  <c r="BZ856" i="15"/>
  <c r="BZ857" i="15"/>
  <c r="BZ858" i="15"/>
  <c r="BZ860" i="15"/>
  <c r="BZ861" i="15"/>
  <c r="BZ885" i="15"/>
  <c r="BZ912" i="15"/>
  <c r="BZ919" i="15"/>
  <c r="BZ920" i="15"/>
  <c r="BZ921" i="15"/>
  <c r="BZ923" i="15"/>
  <c r="BZ924" i="15"/>
  <c r="BZ925" i="15"/>
  <c r="BZ927" i="15"/>
  <c r="BZ928" i="15"/>
  <c r="BZ929" i="15"/>
  <c r="BZ931" i="15"/>
  <c r="BZ932" i="15"/>
  <c r="BZ933" i="15"/>
  <c r="BZ935" i="15"/>
  <c r="BZ936" i="15"/>
  <c r="BZ937" i="15"/>
  <c r="BZ939" i="15"/>
  <c r="BZ943" i="15"/>
  <c r="BZ944" i="15"/>
  <c r="BZ945" i="15"/>
  <c r="BZ947" i="15"/>
  <c r="BZ948" i="15"/>
  <c r="BZ949" i="15"/>
  <c r="BZ951" i="15"/>
  <c r="BZ952" i="15"/>
  <c r="BZ953" i="15"/>
  <c r="BZ955" i="15"/>
  <c r="BZ956" i="15"/>
  <c r="BZ957" i="15"/>
  <c r="BZ959" i="15"/>
  <c r="BZ960" i="15"/>
  <c r="BZ961" i="15"/>
  <c r="BZ963" i="15"/>
  <c r="BZ987" i="15"/>
  <c r="BZ991" i="15"/>
  <c r="BZ992" i="15"/>
  <c r="BZ993" i="15"/>
  <c r="BZ995" i="15"/>
  <c r="BZ996" i="15"/>
  <c r="BZ997" i="15"/>
  <c r="BZ999" i="15"/>
  <c r="BZ1000" i="15"/>
  <c r="BZ1001" i="15"/>
  <c r="BZ1003" i="15"/>
  <c r="BZ1004" i="15"/>
  <c r="BZ1005" i="15"/>
  <c r="BZ1007" i="15"/>
  <c r="BZ1008" i="15"/>
  <c r="BZ1009" i="15"/>
  <c r="BZ1011" i="15"/>
  <c r="BZ1035" i="15"/>
  <c r="BZ1039" i="15"/>
  <c r="BZ1040" i="15"/>
  <c r="BZ1041" i="15"/>
  <c r="BZ1043" i="15"/>
  <c r="BZ1044" i="15"/>
  <c r="BZ1045" i="15"/>
  <c r="BZ1047" i="15"/>
  <c r="BZ1048" i="15"/>
  <c r="BZ1049" i="15"/>
  <c r="BZ1051" i="15"/>
  <c r="BZ1052" i="15"/>
  <c r="BZ1053" i="15"/>
  <c r="BZ1055" i="15"/>
  <c r="BZ1056" i="15"/>
  <c r="BZ1057" i="15"/>
  <c r="BZ1059" i="15"/>
  <c r="BZ1083" i="15"/>
  <c r="BZ1087" i="15"/>
  <c r="BZ1088" i="15"/>
  <c r="BZ1089" i="15"/>
  <c r="BZ1091" i="15"/>
  <c r="BZ1092" i="15"/>
  <c r="BZ1093" i="15"/>
  <c r="BZ1095" i="15"/>
  <c r="BZ1096" i="15"/>
  <c r="BZ1097" i="15"/>
  <c r="BZ1099" i="15"/>
  <c r="BZ1100" i="15"/>
  <c r="BZ1101" i="15"/>
  <c r="BZ1103" i="15"/>
  <c r="BZ1104" i="15"/>
  <c r="BZ1105" i="15"/>
  <c r="BZ1107" i="15"/>
  <c r="BZ1131" i="15"/>
  <c r="BZ1135" i="15"/>
  <c r="BZ1136" i="15"/>
  <c r="BZ1137" i="15"/>
  <c r="BZ1139" i="15"/>
  <c r="BZ1140" i="15"/>
  <c r="BZ1141" i="15"/>
  <c r="BZ1143" i="15"/>
  <c r="BZ1144" i="15"/>
  <c r="BZ1145" i="15"/>
  <c r="BZ1147" i="15"/>
  <c r="BZ1148" i="15"/>
  <c r="BZ1149" i="15"/>
  <c r="BZ1151" i="15"/>
  <c r="BZ1152" i="15"/>
  <c r="BZ1153" i="15"/>
  <c r="BZ1155" i="15"/>
  <c r="BZ1179" i="15"/>
  <c r="BZ1183" i="15"/>
  <c r="BZ1184" i="15"/>
  <c r="BZ1185" i="15"/>
  <c r="BZ1187" i="15"/>
  <c r="BZ1188" i="15"/>
  <c r="BZ1189" i="15"/>
  <c r="BZ1191" i="15"/>
  <c r="BZ1192" i="15"/>
  <c r="BZ1193" i="15"/>
  <c r="BZ1195" i="15"/>
  <c r="BZ1196" i="15"/>
  <c r="BZ1197" i="15"/>
  <c r="BZ1199" i="15"/>
  <c r="BZ1200" i="15"/>
  <c r="BZ1201" i="15"/>
  <c r="BZ1203" i="15"/>
  <c r="BZ1227" i="15"/>
  <c r="BZ1231" i="15"/>
  <c r="BZ1232" i="15"/>
  <c r="BZ1233" i="15"/>
  <c r="BZ1234" i="15"/>
  <c r="BZ1236" i="15"/>
  <c r="BZ1237" i="15"/>
  <c r="BZ1261" i="15"/>
  <c r="BZ1285" i="15"/>
  <c r="BZ1289" i="15"/>
  <c r="BZ1290" i="15"/>
  <c r="BZ1291" i="15"/>
  <c r="BZ1293" i="15"/>
  <c r="BZ1294" i="15"/>
  <c r="BZ1295" i="15"/>
  <c r="BZ1297" i="15"/>
  <c r="BZ1298" i="15"/>
  <c r="BZ1299" i="15"/>
  <c r="BZ1301" i="15"/>
  <c r="BZ1302" i="15"/>
  <c r="BZ1303" i="15"/>
  <c r="BZ1305" i="15"/>
  <c r="BZ1306" i="15"/>
  <c r="BZ1307" i="15"/>
  <c r="BZ1309" i="15"/>
  <c r="BZ1313" i="15"/>
  <c r="BZ1314" i="15"/>
  <c r="BZ1315" i="15"/>
  <c r="BZ1317" i="15"/>
  <c r="BZ1318" i="15"/>
  <c r="BZ1319" i="15"/>
  <c r="BZ1321" i="15"/>
  <c r="BZ1322" i="15"/>
  <c r="BZ1323" i="15"/>
  <c r="BZ1325" i="15"/>
  <c r="BZ1326" i="15"/>
  <c r="BZ1327" i="15"/>
  <c r="BZ1329" i="15"/>
  <c r="BZ1330" i="15"/>
  <c r="BZ1331" i="15"/>
  <c r="BZ1333" i="15"/>
  <c r="BZ1337" i="15"/>
  <c r="BZ1338" i="15"/>
  <c r="BZ1339" i="15"/>
  <c r="BZ1341" i="15"/>
  <c r="BZ1342" i="15"/>
  <c r="BZ1343" i="15"/>
  <c r="BZ1345" i="15"/>
  <c r="BZ1346" i="15"/>
  <c r="BZ1347" i="15"/>
  <c r="BZ1349" i="15"/>
  <c r="BZ1350" i="15"/>
  <c r="BZ1351" i="15"/>
  <c r="BZ1353" i="15"/>
  <c r="BZ1354" i="15"/>
  <c r="BZ1355" i="15"/>
  <c r="BZ1357" i="15"/>
  <c r="BZ1361" i="15"/>
  <c r="BZ1362" i="15"/>
  <c r="BZ1363" i="15"/>
  <c r="BZ1365" i="15"/>
  <c r="BZ1366" i="15"/>
  <c r="BZ1367" i="15"/>
  <c r="BZ1369" i="15"/>
  <c r="BZ1370" i="15"/>
  <c r="BZ1371" i="15"/>
  <c r="BZ1373" i="15"/>
  <c r="BZ1374" i="15"/>
  <c r="BZ1375" i="15"/>
  <c r="BZ1377" i="15"/>
  <c r="BZ1378" i="15"/>
  <c r="BZ1379" i="15"/>
  <c r="BZ1381" i="15"/>
  <c r="BZ1405" i="15"/>
  <c r="BZ1431" i="15"/>
  <c r="BZ1438" i="15"/>
  <c r="BZ1439" i="15"/>
  <c r="BZ1440" i="15"/>
  <c r="BZ1442" i="15"/>
  <c r="BZ1443" i="15"/>
  <c r="BZ1444" i="15"/>
  <c r="BZ1446" i="15"/>
  <c r="BZ1447" i="15"/>
  <c r="BZ1448" i="15"/>
  <c r="BZ1450" i="15"/>
  <c r="BZ1451" i="15"/>
  <c r="BZ1452" i="15"/>
  <c r="BZ1454" i="15"/>
  <c r="BZ1455" i="15"/>
  <c r="BZ1456" i="15"/>
  <c r="BZ1458" i="15"/>
  <c r="BZ1465" i="15"/>
  <c r="BZ1466" i="15"/>
  <c r="BZ1467" i="15"/>
  <c r="BZ1469" i="15"/>
  <c r="BZ1470" i="15"/>
  <c r="BZ1471" i="15"/>
  <c r="BZ1473" i="15"/>
  <c r="BZ1474" i="15"/>
  <c r="BZ1475" i="15"/>
  <c r="BZ1477" i="15"/>
  <c r="BZ1478" i="15"/>
  <c r="BZ1479" i="15"/>
  <c r="BZ1481" i="15"/>
  <c r="BZ1482" i="15"/>
  <c r="BZ1483" i="15"/>
  <c r="BZ1485" i="15"/>
  <c r="BZ1489" i="15"/>
  <c r="BZ1490" i="15"/>
  <c r="BZ1491" i="15"/>
  <c r="BZ1493" i="15"/>
  <c r="BZ1494" i="15"/>
  <c r="BZ1495" i="15"/>
  <c r="BZ1497" i="15"/>
  <c r="BZ1498" i="15"/>
  <c r="BZ1499" i="15"/>
  <c r="BZ1501" i="15"/>
  <c r="BZ1502" i="15"/>
  <c r="BZ1503" i="15"/>
  <c r="BZ1505" i="15"/>
  <c r="BZ1506" i="15"/>
  <c r="BZ1507" i="15"/>
  <c r="BZ1509" i="15"/>
  <c r="BZ1513" i="15"/>
  <c r="BZ1514" i="15"/>
  <c r="BZ1515" i="15"/>
  <c r="BZ1517" i="15"/>
  <c r="BZ1518" i="15"/>
  <c r="BZ1519" i="15"/>
  <c r="BZ1521" i="15"/>
  <c r="BZ1522" i="15"/>
  <c r="BZ1523" i="15"/>
  <c r="BZ1525" i="15"/>
  <c r="BZ1526" i="15"/>
  <c r="BZ1527" i="15"/>
  <c r="BZ1529" i="15"/>
  <c r="BZ1530" i="15"/>
  <c r="BZ1531" i="15"/>
  <c r="BZ1533" i="15"/>
  <c r="BZ1538" i="15"/>
  <c r="BZ1539" i="15"/>
  <c r="BZ1540" i="15"/>
  <c r="BZ1541" i="15"/>
  <c r="BZ1542" i="15"/>
  <c r="BZ1544" i="15"/>
  <c r="BZ1545" i="15"/>
  <c r="BZ1546" i="15"/>
  <c r="BZ1547" i="15"/>
  <c r="BZ1551" i="15"/>
  <c r="BZ1552" i="15"/>
  <c r="BZ1553" i="15"/>
  <c r="BZ1554" i="15"/>
  <c r="CA135" i="15"/>
  <c r="CA183" i="15"/>
  <c r="CA260" i="15"/>
  <c r="CA261" i="15"/>
  <c r="CA262" i="15"/>
  <c r="CA264" i="15"/>
  <c r="CA265" i="15"/>
  <c r="CA266" i="15"/>
  <c r="CA268" i="15"/>
  <c r="CA269" i="15"/>
  <c r="CA270" i="15"/>
  <c r="CA272" i="15"/>
  <c r="CA273" i="15"/>
  <c r="CA274" i="15"/>
  <c r="CA276" i="15"/>
  <c r="CA277" i="15"/>
  <c r="CA278" i="15"/>
  <c r="CA280" i="15"/>
  <c r="CA284" i="15"/>
  <c r="CA285" i="15"/>
  <c r="CA286" i="15"/>
  <c r="CA288" i="15"/>
  <c r="CA289" i="15"/>
  <c r="CA290" i="15"/>
  <c r="CA292" i="15"/>
  <c r="CA293" i="15"/>
  <c r="CA294" i="15"/>
  <c r="CA296" i="15"/>
  <c r="CA297" i="15"/>
  <c r="CA298" i="15"/>
  <c r="CA300" i="15"/>
  <c r="CA301" i="15"/>
  <c r="CA302" i="15"/>
  <c r="CA304" i="15"/>
  <c r="CA10" i="15"/>
  <c r="CA14" i="15"/>
  <c r="CA15" i="15"/>
  <c r="CA39" i="15"/>
  <c r="CA43" i="15"/>
  <c r="CA44" i="15"/>
  <c r="CA45" i="15"/>
  <c r="CA47" i="15"/>
  <c r="CA48" i="15"/>
  <c r="CA49" i="15"/>
  <c r="CA51" i="15"/>
  <c r="CA52" i="15"/>
  <c r="CA53" i="15"/>
  <c r="CA55" i="15"/>
  <c r="CA56" i="15"/>
  <c r="CA57" i="15"/>
  <c r="CA59" i="15"/>
  <c r="CA60" i="15"/>
  <c r="CA61" i="15"/>
  <c r="CA63" i="15"/>
  <c r="CA87" i="15"/>
  <c r="CA111" i="15"/>
  <c r="CA159" i="15"/>
  <c r="CA187" i="15"/>
  <c r="CA188" i="15"/>
  <c r="CA189" i="15"/>
  <c r="CA191" i="15"/>
  <c r="CA192" i="15"/>
  <c r="CA193" i="15"/>
  <c r="CA195" i="15"/>
  <c r="CA196" i="15"/>
  <c r="CA197" i="15"/>
  <c r="CA199" i="15"/>
  <c r="CA200" i="15"/>
  <c r="CA201" i="15"/>
  <c r="CA203" i="15"/>
  <c r="CA204" i="15"/>
  <c r="CA205" i="15"/>
  <c r="CA207" i="15"/>
  <c r="CA211" i="15"/>
  <c r="CA212" i="15"/>
  <c r="CA213" i="15"/>
  <c r="CA215" i="15"/>
  <c r="CA216" i="15"/>
  <c r="CA217" i="15"/>
  <c r="CA219" i="15"/>
  <c r="CA220" i="15"/>
  <c r="CA221" i="15"/>
  <c r="CA223" i="15"/>
  <c r="CA224" i="15"/>
  <c r="CA225" i="15"/>
  <c r="CA227" i="15"/>
  <c r="CA228" i="15"/>
  <c r="CA229" i="15"/>
  <c r="CA231" i="15"/>
  <c r="CA255" i="15"/>
  <c r="CA308" i="15"/>
  <c r="CA309" i="15"/>
  <c r="CA310" i="15"/>
  <c r="CA312" i="15"/>
  <c r="CA313" i="15"/>
  <c r="CA314" i="15"/>
  <c r="CA316" i="15"/>
  <c r="CA317" i="15"/>
  <c r="CA318" i="15"/>
  <c r="CA320" i="15"/>
  <c r="CA321" i="15"/>
  <c r="CA322" i="15"/>
  <c r="CA324" i="15"/>
  <c r="CA325" i="15"/>
  <c r="CA326" i="15"/>
  <c r="CA328" i="15"/>
  <c r="CA332" i="15"/>
  <c r="CA333" i="15"/>
  <c r="CA334" i="15"/>
  <c r="CA336" i="15"/>
  <c r="CA337" i="15"/>
  <c r="CA338" i="15"/>
  <c r="CA340" i="15"/>
  <c r="CA341" i="15"/>
  <c r="CA342" i="15"/>
  <c r="CA344" i="15"/>
  <c r="CA345" i="15"/>
  <c r="CA346" i="15"/>
  <c r="CA348" i="15"/>
  <c r="CA349" i="15"/>
  <c r="CA350" i="15"/>
  <c r="CA352" i="15"/>
  <c r="CA376" i="15"/>
  <c r="CA380" i="15"/>
  <c r="CA381" i="15"/>
  <c r="CA382" i="15"/>
  <c r="CA384" i="15"/>
  <c r="CA385" i="15"/>
  <c r="CA386" i="15"/>
  <c r="CA388" i="15"/>
  <c r="CA389" i="15"/>
  <c r="CA390" i="15"/>
  <c r="CA392" i="15"/>
  <c r="CA393" i="15"/>
  <c r="CA394" i="15"/>
  <c r="CA396" i="15"/>
  <c r="CA397" i="15"/>
  <c r="CA398" i="15"/>
  <c r="CA400" i="15"/>
  <c r="CA424" i="15"/>
  <c r="CA428" i="15"/>
  <c r="CA429" i="15"/>
  <c r="CA430" i="15"/>
  <c r="CA432" i="15"/>
  <c r="CA433" i="15"/>
  <c r="CA434" i="15"/>
  <c r="CA436" i="15"/>
  <c r="CA437" i="15"/>
  <c r="CA438" i="15"/>
  <c r="CA440" i="15"/>
  <c r="CA441" i="15"/>
  <c r="CA442" i="15"/>
  <c r="CA444" i="15"/>
  <c r="CA445" i="15"/>
  <c r="CA446" i="15"/>
  <c r="CA448" i="15"/>
  <c r="CA472" i="15"/>
  <c r="CA476" i="15"/>
  <c r="CA477" i="15"/>
  <c r="CA478" i="15"/>
  <c r="CA480" i="15"/>
  <c r="CA481" i="15"/>
  <c r="CA482" i="15"/>
  <c r="CA484" i="15"/>
  <c r="CA485" i="15"/>
  <c r="CA486" i="15"/>
  <c r="CA488" i="15"/>
  <c r="CA489" i="15"/>
  <c r="CA490" i="15"/>
  <c r="CA492" i="15"/>
  <c r="CA493" i="15"/>
  <c r="CA494" i="15"/>
  <c r="CA496" i="15"/>
  <c r="CA520" i="15"/>
  <c r="CA524" i="15"/>
  <c r="CA525" i="15"/>
  <c r="CA526" i="15"/>
  <c r="CA528" i="15"/>
  <c r="CA529" i="15"/>
  <c r="CA530" i="15"/>
  <c r="CA532" i="15"/>
  <c r="CA533" i="15"/>
  <c r="CA534" i="15"/>
  <c r="CA536" i="15"/>
  <c r="CA537" i="15"/>
  <c r="CA538" i="15"/>
  <c r="CA540" i="15"/>
  <c r="CA541" i="15"/>
  <c r="CA542" i="15"/>
  <c r="CA544" i="15"/>
  <c r="CA568" i="15"/>
  <c r="CA573" i="15"/>
  <c r="CA574" i="15"/>
  <c r="CA575" i="15"/>
  <c r="CA577" i="15"/>
  <c r="CA578" i="15"/>
  <c r="CA579" i="15"/>
  <c r="CA581" i="15"/>
  <c r="CA582" i="15"/>
  <c r="CA583" i="15"/>
  <c r="CA585" i="15"/>
  <c r="CA586" i="15"/>
  <c r="CA587" i="15"/>
  <c r="CA589" i="15"/>
  <c r="CA590" i="15"/>
  <c r="CA591" i="15"/>
  <c r="CA593" i="15"/>
  <c r="CA597" i="15"/>
  <c r="CA598" i="15"/>
  <c r="CA599" i="15"/>
  <c r="CA601" i="15"/>
  <c r="CA602" i="15"/>
  <c r="CA603" i="15"/>
  <c r="CA605" i="15"/>
  <c r="CA606" i="15"/>
  <c r="CA607" i="15"/>
  <c r="CA609" i="15"/>
  <c r="CA610" i="15"/>
  <c r="CA611" i="15"/>
  <c r="CA613" i="15"/>
  <c r="CA614" i="15"/>
  <c r="CA615" i="15"/>
  <c r="CA617" i="15"/>
  <c r="CA621" i="15"/>
  <c r="CA622" i="15"/>
  <c r="CA623" i="15"/>
  <c r="CA625" i="15"/>
  <c r="CA626" i="15"/>
  <c r="CA627" i="15"/>
  <c r="CA629" i="15"/>
  <c r="CA630" i="15"/>
  <c r="CA631" i="15"/>
  <c r="CA633" i="15"/>
  <c r="CA634" i="15"/>
  <c r="CA635" i="15"/>
  <c r="CA637" i="15"/>
  <c r="CA638" i="15"/>
  <c r="CA639" i="15"/>
  <c r="CA641" i="15"/>
  <c r="CA645" i="15"/>
  <c r="CA646" i="15"/>
  <c r="CA647" i="15"/>
  <c r="CA649" i="15"/>
  <c r="CA650" i="15"/>
  <c r="CA651" i="15"/>
  <c r="CA653" i="15"/>
  <c r="CA654" i="15"/>
  <c r="CA655" i="15"/>
  <c r="CA657" i="15"/>
  <c r="CA658" i="15"/>
  <c r="CA659" i="15"/>
  <c r="CA661" i="15"/>
  <c r="CA662" i="15"/>
  <c r="CA663" i="15"/>
  <c r="CA665" i="15"/>
  <c r="CA669" i="15"/>
  <c r="CA670" i="15"/>
  <c r="CA671" i="15"/>
  <c r="CA673" i="15"/>
  <c r="CA674" i="15"/>
  <c r="CA675" i="15"/>
  <c r="CA677" i="15"/>
  <c r="CA678" i="15"/>
  <c r="CA679" i="15"/>
  <c r="CA681" i="15"/>
  <c r="CA682" i="15"/>
  <c r="CA683" i="15"/>
  <c r="CA685" i="15"/>
  <c r="CA686" i="15"/>
  <c r="CA687" i="15"/>
  <c r="CA689" i="15"/>
  <c r="CA693" i="15"/>
  <c r="CA694" i="15"/>
  <c r="CA695" i="15"/>
  <c r="CA697" i="15"/>
  <c r="CA698" i="15"/>
  <c r="CA699" i="15"/>
  <c r="CA701" i="15"/>
  <c r="CA702" i="15"/>
  <c r="CA703" i="15"/>
  <c r="CA705" i="15"/>
  <c r="CA706" i="15"/>
  <c r="CA707" i="15"/>
  <c r="CA709" i="15"/>
  <c r="CA710" i="15"/>
  <c r="CA711" i="15"/>
  <c r="CA713" i="15"/>
  <c r="CA717" i="15"/>
  <c r="CA718" i="15"/>
  <c r="CA719" i="15"/>
  <c r="CA721" i="15"/>
  <c r="CA722" i="15"/>
  <c r="CA723" i="15"/>
  <c r="CA725" i="15"/>
  <c r="CA726" i="15"/>
  <c r="CA727" i="15"/>
  <c r="CA729" i="15"/>
  <c r="CA730" i="15"/>
  <c r="CA731" i="15"/>
  <c r="CA733" i="15"/>
  <c r="CA734" i="15"/>
  <c r="CA735" i="15"/>
  <c r="CA737" i="15"/>
  <c r="CA801" i="15"/>
  <c r="CA825" i="15"/>
  <c r="CA849" i="15"/>
  <c r="CA853" i="15"/>
  <c r="CA854" i="15"/>
  <c r="CA855" i="15"/>
  <c r="CA856" i="15"/>
  <c r="CA857" i="15"/>
  <c r="CA858" i="15"/>
  <c r="CA860" i="15"/>
  <c r="CA861" i="15"/>
  <c r="CA885" i="15"/>
  <c r="CA912" i="15"/>
  <c r="CA919" i="15"/>
  <c r="CA920" i="15"/>
  <c r="CA921" i="15"/>
  <c r="CA923" i="15"/>
  <c r="CA924" i="15"/>
  <c r="CA925" i="15"/>
  <c r="CA927" i="15"/>
  <c r="CA928" i="15"/>
  <c r="CA929" i="15"/>
  <c r="CA931" i="15"/>
  <c r="CA932" i="15"/>
  <c r="CA933" i="15"/>
  <c r="CA935" i="15"/>
  <c r="CA936" i="15"/>
  <c r="CA937" i="15"/>
  <c r="CA939" i="15"/>
  <c r="CA943" i="15"/>
  <c r="CA944" i="15"/>
  <c r="CA945" i="15"/>
  <c r="CA947" i="15"/>
  <c r="CA948" i="15"/>
  <c r="CA949" i="15"/>
  <c r="CA951" i="15"/>
  <c r="CA952" i="15"/>
  <c r="CA953" i="15"/>
  <c r="CA955" i="15"/>
  <c r="CA956" i="15"/>
  <c r="CA957" i="15"/>
  <c r="CA959" i="15"/>
  <c r="CA960" i="15"/>
  <c r="CA961" i="15"/>
  <c r="CA963" i="15"/>
  <c r="CA987" i="15"/>
  <c r="CA991" i="15"/>
  <c r="CA992" i="15"/>
  <c r="CA993" i="15"/>
  <c r="CA995" i="15"/>
  <c r="CA996" i="15"/>
  <c r="CA997" i="15"/>
  <c r="CA999" i="15"/>
  <c r="CA1000" i="15"/>
  <c r="CA1001" i="15"/>
  <c r="CA1003" i="15"/>
  <c r="CA1004" i="15"/>
  <c r="CA1005" i="15"/>
  <c r="CA1007" i="15"/>
  <c r="CA1008" i="15"/>
  <c r="CA1009" i="15"/>
  <c r="CA1011" i="15"/>
  <c r="CA1035" i="15"/>
  <c r="CA1039" i="15"/>
  <c r="CA1040" i="15"/>
  <c r="CA1041" i="15"/>
  <c r="CA1043" i="15"/>
  <c r="CA1044" i="15"/>
  <c r="CA1045" i="15"/>
  <c r="CA1047" i="15"/>
  <c r="CA1048" i="15"/>
  <c r="CA1049" i="15"/>
  <c r="CA1051" i="15"/>
  <c r="CA1052" i="15"/>
  <c r="CA1053" i="15"/>
  <c r="CA1055" i="15"/>
  <c r="CA1056" i="15"/>
  <c r="CA1057" i="15"/>
  <c r="CA1059" i="15"/>
  <c r="CA1083" i="15"/>
  <c r="CA1087" i="15"/>
  <c r="CA1088" i="15"/>
  <c r="CA1089" i="15"/>
  <c r="CA1091" i="15"/>
  <c r="CA1092" i="15"/>
  <c r="CA1093" i="15"/>
  <c r="CA1095" i="15"/>
  <c r="CA1096" i="15"/>
  <c r="CA1097" i="15"/>
  <c r="CA1099" i="15"/>
  <c r="CA1100" i="15"/>
  <c r="CA1101" i="15"/>
  <c r="CA1103" i="15"/>
  <c r="CA1104" i="15"/>
  <c r="CA1105" i="15"/>
  <c r="CA1107" i="15"/>
  <c r="CA1131" i="15"/>
  <c r="CA1135" i="15"/>
  <c r="CA1136" i="15"/>
  <c r="CA1137" i="15"/>
  <c r="CA1139" i="15"/>
  <c r="CA1140" i="15"/>
  <c r="CA1141" i="15"/>
  <c r="CA1143" i="15"/>
  <c r="CA1144" i="15"/>
  <c r="CA1145" i="15"/>
  <c r="CA1147" i="15"/>
  <c r="CA1148" i="15"/>
  <c r="CA1149" i="15"/>
  <c r="CA1151" i="15"/>
  <c r="CA1152" i="15"/>
  <c r="CA1153" i="15"/>
  <c r="CA1155" i="15"/>
  <c r="CA1179" i="15"/>
  <c r="CA1183" i="15"/>
  <c r="CA1184" i="15"/>
  <c r="CA1185" i="15"/>
  <c r="CA1187" i="15"/>
  <c r="CA1188" i="15"/>
  <c r="CA1189" i="15"/>
  <c r="CA1191" i="15"/>
  <c r="CA1192" i="15"/>
  <c r="CA1193" i="15"/>
  <c r="CA1195" i="15"/>
  <c r="CA1196" i="15"/>
  <c r="CA1197" i="15"/>
  <c r="CA1199" i="15"/>
  <c r="CA1200" i="15"/>
  <c r="CA1201" i="15"/>
  <c r="CA1203" i="15"/>
  <c r="CA1227" i="15"/>
  <c r="CA1231" i="15"/>
  <c r="CA1232" i="15"/>
  <c r="CA1233" i="15"/>
  <c r="CA1234" i="15"/>
  <c r="CA1236" i="15"/>
  <c r="CA1237" i="15"/>
  <c r="CA1261" i="15"/>
  <c r="CA1285" i="15"/>
  <c r="CA1289" i="15"/>
  <c r="CA1290" i="15"/>
  <c r="CA1291" i="15"/>
  <c r="CA1293" i="15"/>
  <c r="CA1294" i="15"/>
  <c r="CA1295" i="15"/>
  <c r="CA1297" i="15"/>
  <c r="CA1298" i="15"/>
  <c r="CA1299" i="15"/>
  <c r="CA1301" i="15"/>
  <c r="CA1302" i="15"/>
  <c r="CA1303" i="15"/>
  <c r="CA1305" i="15"/>
  <c r="CA1306" i="15"/>
  <c r="CA1307" i="15"/>
  <c r="CA1309" i="15"/>
  <c r="CA1313" i="15"/>
  <c r="CA1314" i="15"/>
  <c r="CA1315" i="15"/>
  <c r="CA1317" i="15"/>
  <c r="CA1318" i="15"/>
  <c r="CA1319" i="15"/>
  <c r="CA1321" i="15"/>
  <c r="CA1322" i="15"/>
  <c r="CA1323" i="15"/>
  <c r="CA1325" i="15"/>
  <c r="CA1326" i="15"/>
  <c r="CA1327" i="15"/>
  <c r="CA1329" i="15"/>
  <c r="CA1330" i="15"/>
  <c r="CA1331" i="15"/>
  <c r="CA1333" i="15"/>
  <c r="CA1337" i="15"/>
  <c r="CA1338" i="15"/>
  <c r="CA1339" i="15"/>
  <c r="CA1341" i="15"/>
  <c r="CA1342" i="15"/>
  <c r="CA1343" i="15"/>
  <c r="CA1345" i="15"/>
  <c r="CA1346" i="15"/>
  <c r="CA1347" i="15"/>
  <c r="CA1349" i="15"/>
  <c r="CA1350" i="15"/>
  <c r="CA1351" i="15"/>
  <c r="CA1353" i="15"/>
  <c r="CA1354" i="15"/>
  <c r="CA1355" i="15"/>
  <c r="CA1357" i="15"/>
  <c r="CA1361" i="15"/>
  <c r="CA1362" i="15"/>
  <c r="CA1363" i="15"/>
  <c r="CA1365" i="15"/>
  <c r="CA1366" i="15"/>
  <c r="CA1367" i="15"/>
  <c r="CA1369" i="15"/>
  <c r="CA1370" i="15"/>
  <c r="CA1371" i="15"/>
  <c r="CA1373" i="15"/>
  <c r="CA1374" i="15"/>
  <c r="CA1375" i="15"/>
  <c r="CA1377" i="15"/>
  <c r="CA1378" i="15"/>
  <c r="CA1379" i="15"/>
  <c r="CA1381" i="15"/>
  <c r="CA1405" i="15"/>
  <c r="CA1431" i="15"/>
  <c r="CA1438" i="15"/>
  <c r="CA1439" i="15"/>
  <c r="CA1440" i="15"/>
  <c r="CA1442" i="15"/>
  <c r="CA1443" i="15"/>
  <c r="CA1444" i="15"/>
  <c r="CA1446" i="15"/>
  <c r="CA1447" i="15"/>
  <c r="CA1448" i="15"/>
  <c r="CA1450" i="15"/>
  <c r="CA1451" i="15"/>
  <c r="CA1452" i="15"/>
  <c r="CA1454" i="15"/>
  <c r="CA1455" i="15"/>
  <c r="CA1456" i="15"/>
  <c r="CA1458" i="15"/>
  <c r="CA1465" i="15"/>
  <c r="CA1466" i="15"/>
  <c r="CA1467" i="15"/>
  <c r="CA1469" i="15"/>
  <c r="CA1470" i="15"/>
  <c r="CA1471" i="15"/>
  <c r="CA1473" i="15"/>
  <c r="CA1474" i="15"/>
  <c r="CA1475" i="15"/>
  <c r="CA1477" i="15"/>
  <c r="CA1478" i="15"/>
  <c r="CA1479" i="15"/>
  <c r="CA1481" i="15"/>
  <c r="CA1482" i="15"/>
  <c r="CA1483" i="15"/>
  <c r="CA1485" i="15"/>
  <c r="CA1489" i="15"/>
  <c r="CA1490" i="15"/>
  <c r="CA1491" i="15"/>
  <c r="CA1493" i="15"/>
  <c r="CA1494" i="15"/>
  <c r="CA1495" i="15"/>
  <c r="CA1497" i="15"/>
  <c r="CA1498" i="15"/>
  <c r="CA1499" i="15"/>
  <c r="CA1501" i="15"/>
  <c r="CA1502" i="15"/>
  <c r="CA1503" i="15"/>
  <c r="CA1505" i="15"/>
  <c r="CA1506" i="15"/>
  <c r="CA1507" i="15"/>
  <c r="CA1509" i="15"/>
  <c r="CA1513" i="15"/>
  <c r="CA1514" i="15"/>
  <c r="CA1515" i="15"/>
  <c r="CA1517" i="15"/>
  <c r="CA1518" i="15"/>
  <c r="CA1519" i="15"/>
  <c r="CA1521" i="15"/>
  <c r="CA1522" i="15"/>
  <c r="CA1523" i="15"/>
  <c r="CA1525" i="15"/>
  <c r="CA1526" i="15"/>
  <c r="CA1527" i="15"/>
  <c r="CA1529" i="15"/>
  <c r="CA1530" i="15"/>
  <c r="CA1531" i="15"/>
  <c r="CA1533" i="15"/>
  <c r="CA1538" i="15"/>
  <c r="CA1539" i="15"/>
  <c r="CA1540" i="15"/>
  <c r="CA1541" i="15"/>
  <c r="CA1542" i="15"/>
  <c r="CA1544" i="15"/>
  <c r="CA1545" i="15"/>
  <c r="CA1546" i="15"/>
  <c r="CA1547" i="15"/>
  <c r="CA1551" i="15"/>
  <c r="CA1552" i="15"/>
  <c r="CA1553" i="15"/>
  <c r="CA1554" i="15"/>
  <c r="CB135" i="15"/>
  <c r="CB183" i="15"/>
  <c r="CB260" i="15"/>
  <c r="CB261" i="15"/>
  <c r="CB262" i="15"/>
  <c r="CB264" i="15"/>
  <c r="CB265" i="15"/>
  <c r="CB266" i="15"/>
  <c r="CB268" i="15"/>
  <c r="CB269" i="15"/>
  <c r="CB270" i="15"/>
  <c r="CB272" i="15"/>
  <c r="CB273" i="15"/>
  <c r="CB274" i="15"/>
  <c r="CB276" i="15"/>
  <c r="CB277" i="15"/>
  <c r="CB278" i="15"/>
  <c r="CB280" i="15"/>
  <c r="CB284" i="15"/>
  <c r="CB285" i="15"/>
  <c r="CB286" i="15"/>
  <c r="CB288" i="15"/>
  <c r="CB289" i="15"/>
  <c r="CB290" i="15"/>
  <c r="CB292" i="15"/>
  <c r="CB293" i="15"/>
  <c r="CB294" i="15"/>
  <c r="CB296" i="15"/>
  <c r="CB297" i="15"/>
  <c r="CB298" i="15"/>
  <c r="CB300" i="15"/>
  <c r="CB301" i="15"/>
  <c r="CB302" i="15"/>
  <c r="CB304" i="15"/>
  <c r="CB10" i="15"/>
  <c r="CB14" i="15"/>
  <c r="CB15" i="15"/>
  <c r="CB39" i="15"/>
  <c r="CB43" i="15"/>
  <c r="CB44" i="15"/>
  <c r="CB45" i="15"/>
  <c r="CB47" i="15"/>
  <c r="CB48" i="15"/>
  <c r="CB49" i="15"/>
  <c r="CB51" i="15"/>
  <c r="CB52" i="15"/>
  <c r="CB53" i="15"/>
  <c r="CB55" i="15"/>
  <c r="CB56" i="15"/>
  <c r="CB57" i="15"/>
  <c r="CB59" i="15"/>
  <c r="CB60" i="15"/>
  <c r="CB61" i="15"/>
  <c r="CB63" i="15"/>
  <c r="CB87" i="15"/>
  <c r="CB111" i="15"/>
  <c r="CB159" i="15"/>
  <c r="CB187" i="15"/>
  <c r="CB188" i="15"/>
  <c r="CB189" i="15"/>
  <c r="CB191" i="15"/>
  <c r="CB192" i="15"/>
  <c r="CB193" i="15"/>
  <c r="CB195" i="15"/>
  <c r="CB196" i="15"/>
  <c r="CB197" i="15"/>
  <c r="CB199" i="15"/>
  <c r="CB200" i="15"/>
  <c r="CB201" i="15"/>
  <c r="CB203" i="15"/>
  <c r="CB204" i="15"/>
  <c r="CB205" i="15"/>
  <c r="CB207" i="15"/>
  <c r="CB211" i="15"/>
  <c r="CB212" i="15"/>
  <c r="CB213" i="15"/>
  <c r="CB215" i="15"/>
  <c r="CB216" i="15"/>
  <c r="CB217" i="15"/>
  <c r="CB219" i="15"/>
  <c r="CB220" i="15"/>
  <c r="CB221" i="15"/>
  <c r="CB223" i="15"/>
  <c r="CB224" i="15"/>
  <c r="CB225" i="15"/>
  <c r="CB227" i="15"/>
  <c r="CB228" i="15"/>
  <c r="CB229" i="15"/>
  <c r="CB231" i="15"/>
  <c r="CB255" i="15"/>
  <c r="CB308" i="15"/>
  <c r="CB309" i="15"/>
  <c r="CB310" i="15"/>
  <c r="CB312" i="15"/>
  <c r="CB313" i="15"/>
  <c r="CB314" i="15"/>
  <c r="CB316" i="15"/>
  <c r="CB317" i="15"/>
  <c r="CB318" i="15"/>
  <c r="CB320" i="15"/>
  <c r="CB321" i="15"/>
  <c r="CB322" i="15"/>
  <c r="CB324" i="15"/>
  <c r="CB325" i="15"/>
  <c r="CB326" i="15"/>
  <c r="CB328" i="15"/>
  <c r="CB332" i="15"/>
  <c r="CB333" i="15"/>
  <c r="CB334" i="15"/>
  <c r="CB336" i="15"/>
  <c r="CB337" i="15"/>
  <c r="CB338" i="15"/>
  <c r="CB340" i="15"/>
  <c r="CB341" i="15"/>
  <c r="CB342" i="15"/>
  <c r="CB344" i="15"/>
  <c r="CB345" i="15"/>
  <c r="CB346" i="15"/>
  <c r="CB348" i="15"/>
  <c r="CB349" i="15"/>
  <c r="CB350" i="15"/>
  <c r="CB352" i="15"/>
  <c r="CB376" i="15"/>
  <c r="CB380" i="15"/>
  <c r="CB381" i="15"/>
  <c r="CB382" i="15"/>
  <c r="CB384" i="15"/>
  <c r="CB385" i="15"/>
  <c r="CB386" i="15"/>
  <c r="CB388" i="15"/>
  <c r="CB389" i="15"/>
  <c r="CB390" i="15"/>
  <c r="CB392" i="15"/>
  <c r="CB393" i="15"/>
  <c r="CB394" i="15"/>
  <c r="CB396" i="15"/>
  <c r="CB397" i="15"/>
  <c r="CB398" i="15"/>
  <c r="CB400" i="15"/>
  <c r="CB424" i="15"/>
  <c r="CB428" i="15"/>
  <c r="CB429" i="15"/>
  <c r="CB430" i="15"/>
  <c r="CB432" i="15"/>
  <c r="CB433" i="15"/>
  <c r="CB434" i="15"/>
  <c r="CB436" i="15"/>
  <c r="CB437" i="15"/>
  <c r="CB438" i="15"/>
  <c r="CB440" i="15"/>
  <c r="CB441" i="15"/>
  <c r="CB442" i="15"/>
  <c r="CB444" i="15"/>
  <c r="CB445" i="15"/>
  <c r="CB446" i="15"/>
  <c r="CB448" i="15"/>
  <c r="CB472" i="15"/>
  <c r="CB476" i="15"/>
  <c r="CB477" i="15"/>
  <c r="CB478" i="15"/>
  <c r="CB480" i="15"/>
  <c r="CB481" i="15"/>
  <c r="CB482" i="15"/>
  <c r="CB484" i="15"/>
  <c r="CB485" i="15"/>
  <c r="CB486" i="15"/>
  <c r="CB488" i="15"/>
  <c r="CB489" i="15"/>
  <c r="CB490" i="15"/>
  <c r="CB492" i="15"/>
  <c r="CB493" i="15"/>
  <c r="CB494" i="15"/>
  <c r="CB496" i="15"/>
  <c r="CB520" i="15"/>
  <c r="CB524" i="15"/>
  <c r="CB525" i="15"/>
  <c r="CB526" i="15"/>
  <c r="CB528" i="15"/>
  <c r="CB529" i="15"/>
  <c r="CB530" i="15"/>
  <c r="CB532" i="15"/>
  <c r="CB533" i="15"/>
  <c r="CB534" i="15"/>
  <c r="CB536" i="15"/>
  <c r="CB537" i="15"/>
  <c r="CB538" i="15"/>
  <c r="CB540" i="15"/>
  <c r="CB541" i="15"/>
  <c r="CB542" i="15"/>
  <c r="CB544" i="15"/>
  <c r="CB568" i="15"/>
  <c r="CB573" i="15"/>
  <c r="CB574" i="15"/>
  <c r="CB575" i="15"/>
  <c r="CB577" i="15"/>
  <c r="CB578" i="15"/>
  <c r="CB579" i="15"/>
  <c r="CB581" i="15"/>
  <c r="CB582" i="15"/>
  <c r="CB583" i="15"/>
  <c r="CB585" i="15"/>
  <c r="CB586" i="15"/>
  <c r="CB587" i="15"/>
  <c r="CB589" i="15"/>
  <c r="CB590" i="15"/>
  <c r="CB591" i="15"/>
  <c r="CB593" i="15"/>
  <c r="CB597" i="15"/>
  <c r="CB598" i="15"/>
  <c r="CB599" i="15"/>
  <c r="CB601" i="15"/>
  <c r="CB602" i="15"/>
  <c r="CB603" i="15"/>
  <c r="CB605" i="15"/>
  <c r="CB606" i="15"/>
  <c r="CB607" i="15"/>
  <c r="CB609" i="15"/>
  <c r="CB610" i="15"/>
  <c r="CB611" i="15"/>
  <c r="CB613" i="15"/>
  <c r="CB614" i="15"/>
  <c r="CB615" i="15"/>
  <c r="CB617" i="15"/>
  <c r="CB621" i="15"/>
  <c r="CB622" i="15"/>
  <c r="CB623" i="15"/>
  <c r="CB625" i="15"/>
  <c r="CB626" i="15"/>
  <c r="CB627" i="15"/>
  <c r="CB629" i="15"/>
  <c r="CB630" i="15"/>
  <c r="CB631" i="15"/>
  <c r="CB633" i="15"/>
  <c r="CB634" i="15"/>
  <c r="CB635" i="15"/>
  <c r="CB637" i="15"/>
  <c r="CB638" i="15"/>
  <c r="CB639" i="15"/>
  <c r="CB641" i="15"/>
  <c r="CB645" i="15"/>
  <c r="CB646" i="15"/>
  <c r="CB647" i="15"/>
  <c r="CB649" i="15"/>
  <c r="CB650" i="15"/>
  <c r="CB651" i="15"/>
  <c r="CB653" i="15"/>
  <c r="CB654" i="15"/>
  <c r="CB655" i="15"/>
  <c r="CB657" i="15"/>
  <c r="CB658" i="15"/>
  <c r="CB659" i="15"/>
  <c r="CB661" i="15"/>
  <c r="CB662" i="15"/>
  <c r="CB663" i="15"/>
  <c r="CB665" i="15"/>
  <c r="CB669" i="15"/>
  <c r="CB670" i="15"/>
  <c r="CB671" i="15"/>
  <c r="CB673" i="15"/>
  <c r="CB674" i="15"/>
  <c r="CB675" i="15"/>
  <c r="CB677" i="15"/>
  <c r="CB678" i="15"/>
  <c r="CB679" i="15"/>
  <c r="CB681" i="15"/>
  <c r="CB682" i="15"/>
  <c r="CB683" i="15"/>
  <c r="CB685" i="15"/>
  <c r="CB686" i="15"/>
  <c r="CB687" i="15"/>
  <c r="CB689" i="15"/>
  <c r="CB693" i="15"/>
  <c r="CB694" i="15"/>
  <c r="CB695" i="15"/>
  <c r="CB697" i="15"/>
  <c r="CB698" i="15"/>
  <c r="CB699" i="15"/>
  <c r="CB701" i="15"/>
  <c r="CB702" i="15"/>
  <c r="CB703" i="15"/>
  <c r="CB705" i="15"/>
  <c r="CB706" i="15"/>
  <c r="CB707" i="15"/>
  <c r="CB709" i="15"/>
  <c r="CB710" i="15"/>
  <c r="CB711" i="15"/>
  <c r="CB713" i="15"/>
  <c r="CB717" i="15"/>
  <c r="CB718" i="15"/>
  <c r="CB719" i="15"/>
  <c r="CB721" i="15"/>
  <c r="CB722" i="15"/>
  <c r="CB723" i="15"/>
  <c r="CB725" i="15"/>
  <c r="CB726" i="15"/>
  <c r="CB727" i="15"/>
  <c r="CB729" i="15"/>
  <c r="CB730" i="15"/>
  <c r="CB731" i="15"/>
  <c r="CB733" i="15"/>
  <c r="CB734" i="15"/>
  <c r="CB735" i="15"/>
  <c r="CB737" i="15"/>
  <c r="CB801" i="15"/>
  <c r="CB825" i="15"/>
  <c r="CB849" i="15"/>
  <c r="CB853" i="15"/>
  <c r="CB854" i="15"/>
  <c r="CB855" i="15"/>
  <c r="CB856" i="15"/>
  <c r="CB857" i="15"/>
  <c r="CB858" i="15"/>
  <c r="CB860" i="15"/>
  <c r="CB861" i="15"/>
  <c r="CB885" i="15"/>
  <c r="CB912" i="15"/>
  <c r="CB919" i="15"/>
  <c r="CB920" i="15"/>
  <c r="CB921" i="15"/>
  <c r="CB923" i="15"/>
  <c r="CB924" i="15"/>
  <c r="CB925" i="15"/>
  <c r="CB927" i="15"/>
  <c r="CB928" i="15"/>
  <c r="CB929" i="15"/>
  <c r="CB931" i="15"/>
  <c r="CB932" i="15"/>
  <c r="CB933" i="15"/>
  <c r="CB935" i="15"/>
  <c r="CB936" i="15"/>
  <c r="CB937" i="15"/>
  <c r="CB939" i="15"/>
  <c r="CB943" i="15"/>
  <c r="CB944" i="15"/>
  <c r="CB945" i="15"/>
  <c r="CB947" i="15"/>
  <c r="CB948" i="15"/>
  <c r="CB949" i="15"/>
  <c r="CB951" i="15"/>
  <c r="CB952" i="15"/>
  <c r="CB953" i="15"/>
  <c r="CB955" i="15"/>
  <c r="CB956" i="15"/>
  <c r="CB957" i="15"/>
  <c r="CB959" i="15"/>
  <c r="CB960" i="15"/>
  <c r="CB961" i="15"/>
  <c r="CB963" i="15"/>
  <c r="CB987" i="15"/>
  <c r="CB991" i="15"/>
  <c r="CB992" i="15"/>
  <c r="CB993" i="15"/>
  <c r="CB995" i="15"/>
  <c r="CB996" i="15"/>
  <c r="CB997" i="15"/>
  <c r="CB999" i="15"/>
  <c r="CB1000" i="15"/>
  <c r="CB1001" i="15"/>
  <c r="CB1003" i="15"/>
  <c r="CB1004" i="15"/>
  <c r="CB1005" i="15"/>
  <c r="CB1007" i="15"/>
  <c r="CB1008" i="15"/>
  <c r="CB1009" i="15"/>
  <c r="CB1011" i="15"/>
  <c r="CB1035" i="15"/>
  <c r="CB1039" i="15"/>
  <c r="CB1040" i="15"/>
  <c r="CB1041" i="15"/>
  <c r="CB1043" i="15"/>
  <c r="CB1044" i="15"/>
  <c r="CB1045" i="15"/>
  <c r="CB1047" i="15"/>
  <c r="CB1048" i="15"/>
  <c r="CB1049" i="15"/>
  <c r="CB1051" i="15"/>
  <c r="CB1052" i="15"/>
  <c r="CB1053" i="15"/>
  <c r="CB1055" i="15"/>
  <c r="CB1056" i="15"/>
  <c r="CB1057" i="15"/>
  <c r="CB1059" i="15"/>
  <c r="CB1083" i="15"/>
  <c r="CB1087" i="15"/>
  <c r="CB1088" i="15"/>
  <c r="CB1089" i="15"/>
  <c r="CB1091" i="15"/>
  <c r="CB1092" i="15"/>
  <c r="CB1093" i="15"/>
  <c r="CB1095" i="15"/>
  <c r="CB1096" i="15"/>
  <c r="CB1097" i="15"/>
  <c r="CB1099" i="15"/>
  <c r="CB1100" i="15"/>
  <c r="CB1101" i="15"/>
  <c r="CB1103" i="15"/>
  <c r="CB1104" i="15"/>
  <c r="CB1105" i="15"/>
  <c r="CB1107" i="15"/>
  <c r="CB1131" i="15"/>
  <c r="CB1135" i="15"/>
  <c r="CB1136" i="15"/>
  <c r="CB1137" i="15"/>
  <c r="CB1139" i="15"/>
  <c r="CB1140" i="15"/>
  <c r="CB1141" i="15"/>
  <c r="CB1143" i="15"/>
  <c r="CB1144" i="15"/>
  <c r="CB1145" i="15"/>
  <c r="CB1147" i="15"/>
  <c r="CB1148" i="15"/>
  <c r="CB1149" i="15"/>
  <c r="CB1151" i="15"/>
  <c r="CB1152" i="15"/>
  <c r="CB1153" i="15"/>
  <c r="CB1155" i="15"/>
  <c r="CB1179" i="15"/>
  <c r="CB1183" i="15"/>
  <c r="CB1184" i="15"/>
  <c r="CB1185" i="15"/>
  <c r="CB1187" i="15"/>
  <c r="CB1188" i="15"/>
  <c r="CB1189" i="15"/>
  <c r="CB1191" i="15"/>
  <c r="CB1192" i="15"/>
  <c r="CB1193" i="15"/>
  <c r="CB1195" i="15"/>
  <c r="CB1196" i="15"/>
  <c r="CB1197" i="15"/>
  <c r="CB1199" i="15"/>
  <c r="CB1200" i="15"/>
  <c r="CB1201" i="15"/>
  <c r="CB1203" i="15"/>
  <c r="CB1227" i="15"/>
  <c r="CB1231" i="15"/>
  <c r="CB1232" i="15"/>
  <c r="CB1233" i="15"/>
  <c r="CB1234" i="15"/>
  <c r="CB1236" i="15"/>
  <c r="CB1237" i="15"/>
  <c r="CB1261" i="15"/>
  <c r="CB1285" i="15"/>
  <c r="CB1289" i="15"/>
  <c r="CB1290" i="15"/>
  <c r="CB1291" i="15"/>
  <c r="CB1293" i="15"/>
  <c r="CB1294" i="15"/>
  <c r="CB1295" i="15"/>
  <c r="CB1297" i="15"/>
  <c r="CB1298" i="15"/>
  <c r="CB1299" i="15"/>
  <c r="CB1301" i="15"/>
  <c r="CB1302" i="15"/>
  <c r="CB1303" i="15"/>
  <c r="CB1305" i="15"/>
  <c r="CB1306" i="15"/>
  <c r="CB1307" i="15"/>
  <c r="CB1309" i="15"/>
  <c r="CB1313" i="15"/>
  <c r="CB1314" i="15"/>
  <c r="CB1315" i="15"/>
  <c r="CB1317" i="15"/>
  <c r="CB1318" i="15"/>
  <c r="CB1319" i="15"/>
  <c r="CB1321" i="15"/>
  <c r="CB1322" i="15"/>
  <c r="CB1323" i="15"/>
  <c r="CB1325" i="15"/>
  <c r="CB1326" i="15"/>
  <c r="CB1327" i="15"/>
  <c r="CB1329" i="15"/>
  <c r="CB1330" i="15"/>
  <c r="CB1331" i="15"/>
  <c r="CB1333" i="15"/>
  <c r="CB1337" i="15"/>
  <c r="CB1338" i="15"/>
  <c r="CB1339" i="15"/>
  <c r="CB1341" i="15"/>
  <c r="CB1342" i="15"/>
  <c r="CB1343" i="15"/>
  <c r="CB1345" i="15"/>
  <c r="CB1346" i="15"/>
  <c r="CB1347" i="15"/>
  <c r="CB1349" i="15"/>
  <c r="CB1350" i="15"/>
  <c r="CB1351" i="15"/>
  <c r="CB1353" i="15"/>
  <c r="CB1354" i="15"/>
  <c r="CB1355" i="15"/>
  <c r="CB1357" i="15"/>
  <c r="CB1361" i="15"/>
  <c r="CB1362" i="15"/>
  <c r="CB1363" i="15"/>
  <c r="CB1365" i="15"/>
  <c r="CB1366" i="15"/>
  <c r="CB1367" i="15"/>
  <c r="CB1369" i="15"/>
  <c r="CB1370" i="15"/>
  <c r="CB1371" i="15"/>
  <c r="CB1373" i="15"/>
  <c r="CB1374" i="15"/>
  <c r="CB1375" i="15"/>
  <c r="CB1377" i="15"/>
  <c r="CB1378" i="15"/>
  <c r="CB1379" i="15"/>
  <c r="CB1381" i="15"/>
  <c r="CB1405" i="15"/>
  <c r="CB1431" i="15"/>
  <c r="CB1438" i="15"/>
  <c r="CB1439" i="15"/>
  <c r="CB1440" i="15"/>
  <c r="CB1442" i="15"/>
  <c r="CB1443" i="15"/>
  <c r="CB1444" i="15"/>
  <c r="CB1446" i="15"/>
  <c r="CB1447" i="15"/>
  <c r="CB1448" i="15"/>
  <c r="CB1450" i="15"/>
  <c r="CB1451" i="15"/>
  <c r="CB1452" i="15"/>
  <c r="CB1454" i="15"/>
  <c r="CB1455" i="15"/>
  <c r="CB1456" i="15"/>
  <c r="CB1458" i="15"/>
  <c r="CB1465" i="15"/>
  <c r="CB1466" i="15"/>
  <c r="CB1467" i="15"/>
  <c r="CB1469" i="15"/>
  <c r="CB1470" i="15"/>
  <c r="CB1471" i="15"/>
  <c r="CB1473" i="15"/>
  <c r="CB1474" i="15"/>
  <c r="CB1475" i="15"/>
  <c r="CB1477" i="15"/>
  <c r="CB1478" i="15"/>
  <c r="CB1479" i="15"/>
  <c r="CB1481" i="15"/>
  <c r="CB1482" i="15"/>
  <c r="CB1483" i="15"/>
  <c r="CB1485" i="15"/>
  <c r="CB1489" i="15"/>
  <c r="CB1490" i="15"/>
  <c r="CB1491" i="15"/>
  <c r="CB1493" i="15"/>
  <c r="CB1494" i="15"/>
  <c r="CB1495" i="15"/>
  <c r="CB1497" i="15"/>
  <c r="CB1498" i="15"/>
  <c r="CB1499" i="15"/>
  <c r="CB1501" i="15"/>
  <c r="CB1502" i="15"/>
  <c r="CB1503" i="15"/>
  <c r="CB1505" i="15"/>
  <c r="CB1506" i="15"/>
  <c r="CB1507" i="15"/>
  <c r="CB1509" i="15"/>
  <c r="CB1513" i="15"/>
  <c r="CB1514" i="15"/>
  <c r="CB1515" i="15"/>
  <c r="CB1517" i="15"/>
  <c r="CB1518" i="15"/>
  <c r="CB1519" i="15"/>
  <c r="CB1521" i="15"/>
  <c r="CB1522" i="15"/>
  <c r="CB1523" i="15"/>
  <c r="CB1525" i="15"/>
  <c r="CB1526" i="15"/>
  <c r="CB1527" i="15"/>
  <c r="CB1529" i="15"/>
  <c r="CB1530" i="15"/>
  <c r="CB1531" i="15"/>
  <c r="CB1533" i="15"/>
  <c r="CB1538" i="15"/>
  <c r="CB1539" i="15"/>
  <c r="CB1540" i="15"/>
  <c r="CB1541" i="15"/>
  <c r="CB1542" i="15"/>
  <c r="CB1544" i="15"/>
  <c r="CB1545" i="15"/>
  <c r="CB1546" i="15"/>
  <c r="CB1547" i="15"/>
  <c r="CB1551" i="15"/>
  <c r="CB1552" i="15"/>
  <c r="CB1553" i="15"/>
  <c r="CB1554" i="15"/>
  <c r="CC135" i="15"/>
  <c r="CC183" i="15"/>
  <c r="CC260" i="15"/>
  <c r="CC261" i="15"/>
  <c r="CC262" i="15"/>
  <c r="CC264" i="15"/>
  <c r="CC265" i="15"/>
  <c r="CC266" i="15"/>
  <c r="CC268" i="15"/>
  <c r="CC269" i="15"/>
  <c r="CC270" i="15"/>
  <c r="CC272" i="15"/>
  <c r="CC273" i="15"/>
  <c r="CC274" i="15"/>
  <c r="CC276" i="15"/>
  <c r="CC277" i="15"/>
  <c r="CC278" i="15"/>
  <c r="CC280" i="15"/>
  <c r="CC284" i="15"/>
  <c r="CC285" i="15"/>
  <c r="CC286" i="15"/>
  <c r="CC288" i="15"/>
  <c r="CC289" i="15"/>
  <c r="CC290" i="15"/>
  <c r="CC292" i="15"/>
  <c r="CC293" i="15"/>
  <c r="CC294" i="15"/>
  <c r="CC296" i="15"/>
  <c r="CC297" i="15"/>
  <c r="CC298" i="15"/>
  <c r="CC300" i="15"/>
  <c r="CC301" i="15"/>
  <c r="CC302" i="15"/>
  <c r="CC304" i="15"/>
  <c r="CC10" i="15"/>
  <c r="CC14" i="15"/>
  <c r="CC15" i="15"/>
  <c r="CC39" i="15"/>
  <c r="CC43" i="15"/>
  <c r="CC44" i="15"/>
  <c r="CC45" i="15"/>
  <c r="CC47" i="15"/>
  <c r="CC48" i="15"/>
  <c r="CC49" i="15"/>
  <c r="CC51" i="15"/>
  <c r="CC52" i="15"/>
  <c r="CC53" i="15"/>
  <c r="CC55" i="15"/>
  <c r="CC56" i="15"/>
  <c r="CC57" i="15"/>
  <c r="CC59" i="15"/>
  <c r="CC60" i="15"/>
  <c r="CC61" i="15"/>
  <c r="CC63" i="15"/>
  <c r="CC87" i="15"/>
  <c r="CC111" i="15"/>
  <c r="CC159" i="15"/>
  <c r="CC187" i="15"/>
  <c r="CC188" i="15"/>
  <c r="CC189" i="15"/>
  <c r="CC191" i="15"/>
  <c r="CC192" i="15"/>
  <c r="CC193" i="15"/>
  <c r="CC195" i="15"/>
  <c r="CC196" i="15"/>
  <c r="CC197" i="15"/>
  <c r="CC199" i="15"/>
  <c r="CC200" i="15"/>
  <c r="CC201" i="15"/>
  <c r="CC203" i="15"/>
  <c r="CC204" i="15"/>
  <c r="CC205" i="15"/>
  <c r="CC207" i="15"/>
  <c r="CC211" i="15"/>
  <c r="CC212" i="15"/>
  <c r="CC213" i="15"/>
  <c r="CC215" i="15"/>
  <c r="CC216" i="15"/>
  <c r="CC217" i="15"/>
  <c r="CC219" i="15"/>
  <c r="CC220" i="15"/>
  <c r="CC221" i="15"/>
  <c r="CC223" i="15"/>
  <c r="CC224" i="15"/>
  <c r="CC225" i="15"/>
  <c r="CC227" i="15"/>
  <c r="CC228" i="15"/>
  <c r="CC229" i="15"/>
  <c r="CC231" i="15"/>
  <c r="CC255" i="15"/>
  <c r="CC308" i="15"/>
  <c r="CC309" i="15"/>
  <c r="CC310" i="15"/>
  <c r="CC312" i="15"/>
  <c r="CC313" i="15"/>
  <c r="CC314" i="15"/>
  <c r="CC316" i="15"/>
  <c r="CC317" i="15"/>
  <c r="CC318" i="15"/>
  <c r="CC320" i="15"/>
  <c r="CC321" i="15"/>
  <c r="CC322" i="15"/>
  <c r="CC324" i="15"/>
  <c r="CC325" i="15"/>
  <c r="CC326" i="15"/>
  <c r="CC328" i="15"/>
  <c r="CC332" i="15"/>
  <c r="CC333" i="15"/>
  <c r="CC334" i="15"/>
  <c r="CC336" i="15"/>
  <c r="CC337" i="15"/>
  <c r="CC338" i="15"/>
  <c r="CC340" i="15"/>
  <c r="CC341" i="15"/>
  <c r="CC342" i="15"/>
  <c r="CC344" i="15"/>
  <c r="CC345" i="15"/>
  <c r="CC346" i="15"/>
  <c r="CC348" i="15"/>
  <c r="CC349" i="15"/>
  <c r="CC350" i="15"/>
  <c r="CC352" i="15"/>
  <c r="CC376" i="15"/>
  <c r="CC380" i="15"/>
  <c r="CC381" i="15"/>
  <c r="CC382" i="15"/>
  <c r="CC384" i="15"/>
  <c r="CC385" i="15"/>
  <c r="CC386" i="15"/>
  <c r="CC388" i="15"/>
  <c r="CC389" i="15"/>
  <c r="CC390" i="15"/>
  <c r="CC392" i="15"/>
  <c r="CC393" i="15"/>
  <c r="CC394" i="15"/>
  <c r="CC396" i="15"/>
  <c r="CC397" i="15"/>
  <c r="CC398" i="15"/>
  <c r="CC400" i="15"/>
  <c r="CC424" i="15"/>
  <c r="CC428" i="15"/>
  <c r="CC429" i="15"/>
  <c r="CC430" i="15"/>
  <c r="CC432" i="15"/>
  <c r="CC433" i="15"/>
  <c r="CC434" i="15"/>
  <c r="CC436" i="15"/>
  <c r="CC437" i="15"/>
  <c r="CC438" i="15"/>
  <c r="CC440" i="15"/>
  <c r="CC441" i="15"/>
  <c r="CC442" i="15"/>
  <c r="CC444" i="15"/>
  <c r="CC445" i="15"/>
  <c r="CC446" i="15"/>
  <c r="CC448" i="15"/>
  <c r="CC472" i="15"/>
  <c r="CC476" i="15"/>
  <c r="CC477" i="15"/>
  <c r="CC478" i="15"/>
  <c r="CC480" i="15"/>
  <c r="CC481" i="15"/>
  <c r="CC482" i="15"/>
  <c r="CC484" i="15"/>
  <c r="CC485" i="15"/>
  <c r="CC486" i="15"/>
  <c r="CC488" i="15"/>
  <c r="CC489" i="15"/>
  <c r="CC490" i="15"/>
  <c r="CC492" i="15"/>
  <c r="CC493" i="15"/>
  <c r="CC494" i="15"/>
  <c r="CC496" i="15"/>
  <c r="CC520" i="15"/>
  <c r="CC524" i="15"/>
  <c r="CC525" i="15"/>
  <c r="CC526" i="15"/>
  <c r="CC528" i="15"/>
  <c r="CC529" i="15"/>
  <c r="CC530" i="15"/>
  <c r="CC532" i="15"/>
  <c r="CC533" i="15"/>
  <c r="CC534" i="15"/>
  <c r="CC536" i="15"/>
  <c r="CC537" i="15"/>
  <c r="CC538" i="15"/>
  <c r="CC540" i="15"/>
  <c r="CC541" i="15"/>
  <c r="CC542" i="15"/>
  <c r="CC544" i="15"/>
  <c r="CC568" i="15"/>
  <c r="CC573" i="15"/>
  <c r="CC574" i="15"/>
  <c r="CC575" i="15"/>
  <c r="CC577" i="15"/>
  <c r="CC578" i="15"/>
  <c r="CC579" i="15"/>
  <c r="CC581" i="15"/>
  <c r="CC582" i="15"/>
  <c r="CC583" i="15"/>
  <c r="CC585" i="15"/>
  <c r="CC586" i="15"/>
  <c r="CC587" i="15"/>
  <c r="CC589" i="15"/>
  <c r="CC590" i="15"/>
  <c r="CC591" i="15"/>
  <c r="CC593" i="15"/>
  <c r="CC597" i="15"/>
  <c r="CC598" i="15"/>
  <c r="CC599" i="15"/>
  <c r="CC601" i="15"/>
  <c r="CC602" i="15"/>
  <c r="CC603" i="15"/>
  <c r="CC605" i="15"/>
  <c r="CC606" i="15"/>
  <c r="CC607" i="15"/>
  <c r="CC609" i="15"/>
  <c r="CC610" i="15"/>
  <c r="CC611" i="15"/>
  <c r="CC613" i="15"/>
  <c r="CC614" i="15"/>
  <c r="CC615" i="15"/>
  <c r="CC617" i="15"/>
  <c r="CC621" i="15"/>
  <c r="CC622" i="15"/>
  <c r="CC623" i="15"/>
  <c r="CC625" i="15"/>
  <c r="CC626" i="15"/>
  <c r="CC627" i="15"/>
  <c r="CC629" i="15"/>
  <c r="CC630" i="15"/>
  <c r="CC631" i="15"/>
  <c r="CC633" i="15"/>
  <c r="CC634" i="15"/>
  <c r="CC635" i="15"/>
  <c r="CC637" i="15"/>
  <c r="CC638" i="15"/>
  <c r="CC639" i="15"/>
  <c r="CC641" i="15"/>
  <c r="CC645" i="15"/>
  <c r="CC646" i="15"/>
  <c r="CC647" i="15"/>
  <c r="CC649" i="15"/>
  <c r="CC650" i="15"/>
  <c r="CC651" i="15"/>
  <c r="CC653" i="15"/>
  <c r="CC654" i="15"/>
  <c r="CC655" i="15"/>
  <c r="CC657" i="15"/>
  <c r="CC658" i="15"/>
  <c r="CC659" i="15"/>
  <c r="CC661" i="15"/>
  <c r="CC662" i="15"/>
  <c r="CC663" i="15"/>
  <c r="CC665" i="15"/>
  <c r="CC669" i="15"/>
  <c r="CC670" i="15"/>
  <c r="CC671" i="15"/>
  <c r="CC673" i="15"/>
  <c r="CC674" i="15"/>
  <c r="CC675" i="15"/>
  <c r="CC677" i="15"/>
  <c r="CC678" i="15"/>
  <c r="CC679" i="15"/>
  <c r="CC681" i="15"/>
  <c r="CC682" i="15"/>
  <c r="CC683" i="15"/>
  <c r="CC685" i="15"/>
  <c r="CC686" i="15"/>
  <c r="CC687" i="15"/>
  <c r="CC689" i="15"/>
  <c r="CC693" i="15"/>
  <c r="CC694" i="15"/>
  <c r="CC695" i="15"/>
  <c r="CC697" i="15"/>
  <c r="CC698" i="15"/>
  <c r="CC699" i="15"/>
  <c r="CC701" i="15"/>
  <c r="CC702" i="15"/>
  <c r="CC703" i="15"/>
  <c r="CC705" i="15"/>
  <c r="CC706" i="15"/>
  <c r="CC707" i="15"/>
  <c r="CC709" i="15"/>
  <c r="CC710" i="15"/>
  <c r="CC711" i="15"/>
  <c r="CC713" i="15"/>
  <c r="CC717" i="15"/>
  <c r="CC718" i="15"/>
  <c r="CC719" i="15"/>
  <c r="CC721" i="15"/>
  <c r="CC722" i="15"/>
  <c r="CC723" i="15"/>
  <c r="CC725" i="15"/>
  <c r="CC726" i="15"/>
  <c r="CC727" i="15"/>
  <c r="CC729" i="15"/>
  <c r="CC730" i="15"/>
  <c r="CC731" i="15"/>
  <c r="CC733" i="15"/>
  <c r="CC734" i="15"/>
  <c r="CC735" i="15"/>
  <c r="CC737" i="15"/>
  <c r="CC801" i="15"/>
  <c r="CC825" i="15"/>
  <c r="CC849" i="15"/>
  <c r="CC853" i="15"/>
  <c r="CC854" i="15"/>
  <c r="CC855" i="15"/>
  <c r="CC856" i="15"/>
  <c r="CC857" i="15"/>
  <c r="CC858" i="15"/>
  <c r="CC860" i="15"/>
  <c r="CC861" i="15"/>
  <c r="CC885" i="15"/>
  <c r="CC912" i="15"/>
  <c r="CC919" i="15"/>
  <c r="CC920" i="15"/>
  <c r="CC921" i="15"/>
  <c r="CC923" i="15"/>
  <c r="CC924" i="15"/>
  <c r="CC925" i="15"/>
  <c r="CC927" i="15"/>
  <c r="CC928" i="15"/>
  <c r="CC929" i="15"/>
  <c r="CC931" i="15"/>
  <c r="CC932" i="15"/>
  <c r="CC933" i="15"/>
  <c r="CC935" i="15"/>
  <c r="CC936" i="15"/>
  <c r="CC937" i="15"/>
  <c r="CC939" i="15"/>
  <c r="CC943" i="15"/>
  <c r="CC944" i="15"/>
  <c r="CC945" i="15"/>
  <c r="CC947" i="15"/>
  <c r="CC948" i="15"/>
  <c r="CC949" i="15"/>
  <c r="CC951" i="15"/>
  <c r="CC952" i="15"/>
  <c r="CC953" i="15"/>
  <c r="CC955" i="15"/>
  <c r="CC956" i="15"/>
  <c r="CC957" i="15"/>
  <c r="CC959" i="15"/>
  <c r="CC960" i="15"/>
  <c r="CC961" i="15"/>
  <c r="CC963" i="15"/>
  <c r="CC987" i="15"/>
  <c r="CC991" i="15"/>
  <c r="CC992" i="15"/>
  <c r="CC993" i="15"/>
  <c r="CC995" i="15"/>
  <c r="CC996" i="15"/>
  <c r="CC997" i="15"/>
  <c r="CC999" i="15"/>
  <c r="CC1000" i="15"/>
  <c r="CC1001" i="15"/>
  <c r="CC1003" i="15"/>
  <c r="CC1004" i="15"/>
  <c r="CC1005" i="15"/>
  <c r="CC1007" i="15"/>
  <c r="CC1008" i="15"/>
  <c r="CC1009" i="15"/>
  <c r="CC1011" i="15"/>
  <c r="CC1035" i="15"/>
  <c r="CC1039" i="15"/>
  <c r="CC1040" i="15"/>
  <c r="CC1041" i="15"/>
  <c r="CC1043" i="15"/>
  <c r="CC1044" i="15"/>
  <c r="CC1045" i="15"/>
  <c r="CC1047" i="15"/>
  <c r="CC1048" i="15"/>
  <c r="CC1049" i="15"/>
  <c r="CC1051" i="15"/>
  <c r="CC1052" i="15"/>
  <c r="CC1053" i="15"/>
  <c r="CC1055" i="15"/>
  <c r="CC1056" i="15"/>
  <c r="CC1057" i="15"/>
  <c r="CC1059" i="15"/>
  <c r="CC1083" i="15"/>
  <c r="CC1087" i="15"/>
  <c r="CC1088" i="15"/>
  <c r="CC1089" i="15"/>
  <c r="CC1091" i="15"/>
  <c r="CC1092" i="15"/>
  <c r="CC1093" i="15"/>
  <c r="CC1095" i="15"/>
  <c r="CC1096" i="15"/>
  <c r="CC1097" i="15"/>
  <c r="CC1099" i="15"/>
  <c r="CC1100" i="15"/>
  <c r="CC1101" i="15"/>
  <c r="CC1103" i="15"/>
  <c r="CC1104" i="15"/>
  <c r="CC1105" i="15"/>
  <c r="CC1107" i="15"/>
  <c r="CC1131" i="15"/>
  <c r="CC1135" i="15"/>
  <c r="CC1136" i="15"/>
  <c r="CC1137" i="15"/>
  <c r="CC1139" i="15"/>
  <c r="CC1140" i="15"/>
  <c r="CC1141" i="15"/>
  <c r="CC1143" i="15"/>
  <c r="CC1144" i="15"/>
  <c r="CC1145" i="15"/>
  <c r="CC1147" i="15"/>
  <c r="CC1148" i="15"/>
  <c r="CC1149" i="15"/>
  <c r="CC1151" i="15"/>
  <c r="CC1152" i="15"/>
  <c r="CC1153" i="15"/>
  <c r="CC1155" i="15"/>
  <c r="CC1179" i="15"/>
  <c r="CC1183" i="15"/>
  <c r="CC1184" i="15"/>
  <c r="CC1185" i="15"/>
  <c r="CC1187" i="15"/>
  <c r="CC1188" i="15"/>
  <c r="CC1189" i="15"/>
  <c r="CC1191" i="15"/>
  <c r="CC1192" i="15"/>
  <c r="CC1193" i="15"/>
  <c r="CC1195" i="15"/>
  <c r="CC1196" i="15"/>
  <c r="CC1197" i="15"/>
  <c r="CC1199" i="15"/>
  <c r="CC1200" i="15"/>
  <c r="CC1201" i="15"/>
  <c r="CC1203" i="15"/>
  <c r="CC1227" i="15"/>
  <c r="CC1231" i="15"/>
  <c r="CC1232" i="15"/>
  <c r="CC1233" i="15"/>
  <c r="CC1234" i="15"/>
  <c r="CC1236" i="15"/>
  <c r="CC1237" i="15"/>
  <c r="CC1261" i="15"/>
  <c r="CC1285" i="15"/>
  <c r="CC1289" i="15"/>
  <c r="CC1290" i="15"/>
  <c r="CC1291" i="15"/>
  <c r="CC1293" i="15"/>
  <c r="CC1294" i="15"/>
  <c r="CC1295" i="15"/>
  <c r="CC1297" i="15"/>
  <c r="CC1298" i="15"/>
  <c r="CC1299" i="15"/>
  <c r="CC1301" i="15"/>
  <c r="CC1302" i="15"/>
  <c r="CC1303" i="15"/>
  <c r="CC1305" i="15"/>
  <c r="CC1306" i="15"/>
  <c r="CC1307" i="15"/>
  <c r="CC1309" i="15"/>
  <c r="CC1313" i="15"/>
  <c r="CC1314" i="15"/>
  <c r="CC1315" i="15"/>
  <c r="CC1317" i="15"/>
  <c r="CC1318" i="15"/>
  <c r="CC1319" i="15"/>
  <c r="CC1321" i="15"/>
  <c r="CC1322" i="15"/>
  <c r="CC1323" i="15"/>
  <c r="CC1325" i="15"/>
  <c r="CC1326" i="15"/>
  <c r="CC1327" i="15"/>
  <c r="CC1329" i="15"/>
  <c r="CC1330" i="15"/>
  <c r="CC1331" i="15"/>
  <c r="CC1333" i="15"/>
  <c r="CC1337" i="15"/>
  <c r="CC1338" i="15"/>
  <c r="CC1339" i="15"/>
  <c r="CC1341" i="15"/>
  <c r="CC1342" i="15"/>
  <c r="CC1343" i="15"/>
  <c r="CC1345" i="15"/>
  <c r="CC1346" i="15"/>
  <c r="CC1347" i="15"/>
  <c r="CC1349" i="15"/>
  <c r="CC1350" i="15"/>
  <c r="CC1351" i="15"/>
  <c r="CC1353" i="15"/>
  <c r="CC1354" i="15"/>
  <c r="CC1355" i="15"/>
  <c r="CC1357" i="15"/>
  <c r="CC1361" i="15"/>
  <c r="CC1362" i="15"/>
  <c r="CC1363" i="15"/>
  <c r="CC1365" i="15"/>
  <c r="CC1366" i="15"/>
  <c r="CC1367" i="15"/>
  <c r="CC1369" i="15"/>
  <c r="CC1370" i="15"/>
  <c r="CC1371" i="15"/>
  <c r="CC1373" i="15"/>
  <c r="CC1374" i="15"/>
  <c r="CC1375" i="15"/>
  <c r="CC1377" i="15"/>
  <c r="CC1378" i="15"/>
  <c r="CC1379" i="15"/>
  <c r="CC1381" i="15"/>
  <c r="CC1405" i="15"/>
  <c r="CC1431" i="15"/>
  <c r="CC1438" i="15"/>
  <c r="CC1439" i="15"/>
  <c r="CC1440" i="15"/>
  <c r="CC1442" i="15"/>
  <c r="CC1443" i="15"/>
  <c r="CC1444" i="15"/>
  <c r="CC1446" i="15"/>
  <c r="CC1447" i="15"/>
  <c r="CC1448" i="15"/>
  <c r="CC1450" i="15"/>
  <c r="CC1451" i="15"/>
  <c r="CC1452" i="15"/>
  <c r="CC1454" i="15"/>
  <c r="CC1455" i="15"/>
  <c r="CC1456" i="15"/>
  <c r="CC1458" i="15"/>
  <c r="CC1465" i="15"/>
  <c r="CC1466" i="15"/>
  <c r="CC1467" i="15"/>
  <c r="CC1469" i="15"/>
  <c r="CC1470" i="15"/>
  <c r="CC1471" i="15"/>
  <c r="CC1473" i="15"/>
  <c r="CC1474" i="15"/>
  <c r="CC1475" i="15"/>
  <c r="CC1477" i="15"/>
  <c r="CC1478" i="15"/>
  <c r="CC1479" i="15"/>
  <c r="CC1481" i="15"/>
  <c r="CC1482" i="15"/>
  <c r="CC1483" i="15"/>
  <c r="CC1485" i="15"/>
  <c r="CC1489" i="15"/>
  <c r="CC1490" i="15"/>
  <c r="CC1491" i="15"/>
  <c r="CC1493" i="15"/>
  <c r="CC1494" i="15"/>
  <c r="CC1495" i="15"/>
  <c r="CC1497" i="15"/>
  <c r="CC1498" i="15"/>
  <c r="CC1499" i="15"/>
  <c r="CC1501" i="15"/>
  <c r="CC1502" i="15"/>
  <c r="CC1503" i="15"/>
  <c r="CC1505" i="15"/>
  <c r="CC1506" i="15"/>
  <c r="CC1507" i="15"/>
  <c r="CC1509" i="15"/>
  <c r="CC1513" i="15"/>
  <c r="CC1514" i="15"/>
  <c r="CC1515" i="15"/>
  <c r="CC1517" i="15"/>
  <c r="CC1518" i="15"/>
  <c r="CC1519" i="15"/>
  <c r="CC1521" i="15"/>
  <c r="CC1522" i="15"/>
  <c r="CC1523" i="15"/>
  <c r="CC1525" i="15"/>
  <c r="CC1526" i="15"/>
  <c r="CC1527" i="15"/>
  <c r="CC1529" i="15"/>
  <c r="CC1530" i="15"/>
  <c r="CC1531" i="15"/>
  <c r="CC1533" i="15"/>
  <c r="CC1538" i="15"/>
  <c r="CC1539" i="15"/>
  <c r="CC1540" i="15"/>
  <c r="CC1541" i="15"/>
  <c r="CC1542" i="15"/>
  <c r="CC1544" i="15"/>
  <c r="CC1545" i="15"/>
  <c r="CC1546" i="15"/>
  <c r="CC1547" i="15"/>
  <c r="CC1551" i="15"/>
  <c r="CC1552" i="15"/>
  <c r="CC1553" i="15"/>
  <c r="CC1554" i="15"/>
  <c r="CD135" i="15"/>
  <c r="CD183" i="15"/>
  <c r="CD260" i="15"/>
  <c r="CD261" i="15"/>
  <c r="CD262" i="15"/>
  <c r="CD264" i="15"/>
  <c r="CD265" i="15"/>
  <c r="CD266" i="15"/>
  <c r="CD268" i="15"/>
  <c r="CD269" i="15"/>
  <c r="CD270" i="15"/>
  <c r="CD272" i="15"/>
  <c r="CD273" i="15"/>
  <c r="CD274" i="15"/>
  <c r="CD276" i="15"/>
  <c r="CD277" i="15"/>
  <c r="CD278" i="15"/>
  <c r="CD280" i="15"/>
  <c r="CD284" i="15"/>
  <c r="CD285" i="15"/>
  <c r="CD286" i="15"/>
  <c r="CD288" i="15"/>
  <c r="CD289" i="15"/>
  <c r="CD290" i="15"/>
  <c r="CD292" i="15"/>
  <c r="CD293" i="15"/>
  <c r="CD294" i="15"/>
  <c r="CD296" i="15"/>
  <c r="CD297" i="15"/>
  <c r="CD298" i="15"/>
  <c r="CD300" i="15"/>
  <c r="CD301" i="15"/>
  <c r="CD302" i="15"/>
  <c r="CD304" i="15"/>
  <c r="CD10" i="15"/>
  <c r="CD14" i="15"/>
  <c r="CD15" i="15"/>
  <c r="CD39" i="15"/>
  <c r="CD43" i="15"/>
  <c r="CD44" i="15"/>
  <c r="CD45" i="15"/>
  <c r="CD47" i="15"/>
  <c r="CD48" i="15"/>
  <c r="CD49" i="15"/>
  <c r="CD51" i="15"/>
  <c r="CD52" i="15"/>
  <c r="CD53" i="15"/>
  <c r="CD55" i="15"/>
  <c r="CD56" i="15"/>
  <c r="CD57" i="15"/>
  <c r="CD59" i="15"/>
  <c r="CD60" i="15"/>
  <c r="CD61" i="15"/>
  <c r="CD63" i="15"/>
  <c r="CD87" i="15"/>
  <c r="CD111" i="15"/>
  <c r="CD159" i="15"/>
  <c r="CD187" i="15"/>
  <c r="CD188" i="15"/>
  <c r="CD189" i="15"/>
  <c r="CD191" i="15"/>
  <c r="CD192" i="15"/>
  <c r="CD193" i="15"/>
  <c r="CD195" i="15"/>
  <c r="CD196" i="15"/>
  <c r="CD197" i="15"/>
  <c r="CD199" i="15"/>
  <c r="CD200" i="15"/>
  <c r="CD201" i="15"/>
  <c r="CD203" i="15"/>
  <c r="CD204" i="15"/>
  <c r="CD205" i="15"/>
  <c r="CD207" i="15"/>
  <c r="CD211" i="15"/>
  <c r="CD212" i="15"/>
  <c r="CD213" i="15"/>
  <c r="CD215" i="15"/>
  <c r="CD216" i="15"/>
  <c r="CD217" i="15"/>
  <c r="CD219" i="15"/>
  <c r="CD220" i="15"/>
  <c r="CD221" i="15"/>
  <c r="CD223" i="15"/>
  <c r="CD224" i="15"/>
  <c r="CD225" i="15"/>
  <c r="CD227" i="15"/>
  <c r="CD228" i="15"/>
  <c r="CD229" i="15"/>
  <c r="CD231" i="15"/>
  <c r="CD255" i="15"/>
  <c r="CD308" i="15"/>
  <c r="CD309" i="15"/>
  <c r="CD310" i="15"/>
  <c r="CD312" i="15"/>
  <c r="CD313" i="15"/>
  <c r="CD314" i="15"/>
  <c r="CD316" i="15"/>
  <c r="CD317" i="15"/>
  <c r="CD318" i="15"/>
  <c r="CD320" i="15"/>
  <c r="CD321" i="15"/>
  <c r="CD322" i="15"/>
  <c r="CD324" i="15"/>
  <c r="CD325" i="15"/>
  <c r="CD326" i="15"/>
  <c r="CD328" i="15"/>
  <c r="CD332" i="15"/>
  <c r="CD333" i="15"/>
  <c r="CD334" i="15"/>
  <c r="CD336" i="15"/>
  <c r="CD337" i="15"/>
  <c r="CD338" i="15"/>
  <c r="CD340" i="15"/>
  <c r="CD341" i="15"/>
  <c r="CD342" i="15"/>
  <c r="CD344" i="15"/>
  <c r="CD345" i="15"/>
  <c r="CD346" i="15"/>
  <c r="CD348" i="15"/>
  <c r="CD349" i="15"/>
  <c r="CD350" i="15"/>
  <c r="CD352" i="15"/>
  <c r="CD376" i="15"/>
  <c r="CD380" i="15"/>
  <c r="CD381" i="15"/>
  <c r="CD382" i="15"/>
  <c r="CD384" i="15"/>
  <c r="CD385" i="15"/>
  <c r="CD386" i="15"/>
  <c r="CD388" i="15"/>
  <c r="CD389" i="15"/>
  <c r="CD390" i="15"/>
  <c r="CD392" i="15"/>
  <c r="CD393" i="15"/>
  <c r="CD394" i="15"/>
  <c r="CD396" i="15"/>
  <c r="CD397" i="15"/>
  <c r="CD398" i="15"/>
  <c r="CD400" i="15"/>
  <c r="CD424" i="15"/>
  <c r="CD428" i="15"/>
  <c r="CD429" i="15"/>
  <c r="CD430" i="15"/>
  <c r="CD432" i="15"/>
  <c r="CD433" i="15"/>
  <c r="CD434" i="15"/>
  <c r="CD436" i="15"/>
  <c r="CD437" i="15"/>
  <c r="CD438" i="15"/>
  <c r="CD440" i="15"/>
  <c r="CD441" i="15"/>
  <c r="CD442" i="15"/>
  <c r="CD444" i="15"/>
  <c r="CD445" i="15"/>
  <c r="CD446" i="15"/>
  <c r="CD448" i="15"/>
  <c r="CD472" i="15"/>
  <c r="CD476" i="15"/>
  <c r="CD477" i="15"/>
  <c r="CD478" i="15"/>
  <c r="CD480" i="15"/>
  <c r="CD481" i="15"/>
  <c r="CD482" i="15"/>
  <c r="CD484" i="15"/>
  <c r="CD485" i="15"/>
  <c r="CD486" i="15"/>
  <c r="CD488" i="15"/>
  <c r="CD489" i="15"/>
  <c r="CD490" i="15"/>
  <c r="CD492" i="15"/>
  <c r="CD493" i="15"/>
  <c r="CD494" i="15"/>
  <c r="CD496" i="15"/>
  <c r="CD520" i="15"/>
  <c r="CD524" i="15"/>
  <c r="CD525" i="15"/>
  <c r="CD526" i="15"/>
  <c r="CD528" i="15"/>
  <c r="CD529" i="15"/>
  <c r="CD530" i="15"/>
  <c r="CD532" i="15"/>
  <c r="CD533" i="15"/>
  <c r="CD534" i="15"/>
  <c r="CD536" i="15"/>
  <c r="CD537" i="15"/>
  <c r="CD538" i="15"/>
  <c r="CD540" i="15"/>
  <c r="CD541" i="15"/>
  <c r="CD542" i="15"/>
  <c r="CD544" i="15"/>
  <c r="CD568" i="15"/>
  <c r="CD573" i="15"/>
  <c r="CD574" i="15"/>
  <c r="CD575" i="15"/>
  <c r="CD577" i="15"/>
  <c r="CD578" i="15"/>
  <c r="CD579" i="15"/>
  <c r="CD581" i="15"/>
  <c r="CD582" i="15"/>
  <c r="CD583" i="15"/>
  <c r="CD585" i="15"/>
  <c r="CD586" i="15"/>
  <c r="CD587" i="15"/>
  <c r="CD589" i="15"/>
  <c r="CD590" i="15"/>
  <c r="CD591" i="15"/>
  <c r="CD593" i="15"/>
  <c r="CD597" i="15"/>
  <c r="CD598" i="15"/>
  <c r="CD599" i="15"/>
  <c r="CD601" i="15"/>
  <c r="CD602" i="15"/>
  <c r="CD603" i="15"/>
  <c r="CD605" i="15"/>
  <c r="CD606" i="15"/>
  <c r="CD607" i="15"/>
  <c r="CD609" i="15"/>
  <c r="CD610" i="15"/>
  <c r="CD611" i="15"/>
  <c r="CD613" i="15"/>
  <c r="CD614" i="15"/>
  <c r="CD615" i="15"/>
  <c r="CD617" i="15"/>
  <c r="CD621" i="15"/>
  <c r="CD622" i="15"/>
  <c r="CD623" i="15"/>
  <c r="CD625" i="15"/>
  <c r="CD626" i="15"/>
  <c r="CD627" i="15"/>
  <c r="CD629" i="15"/>
  <c r="CD630" i="15"/>
  <c r="CD631" i="15"/>
  <c r="CD633" i="15"/>
  <c r="CD634" i="15"/>
  <c r="CD635" i="15"/>
  <c r="CD637" i="15"/>
  <c r="CD638" i="15"/>
  <c r="CD639" i="15"/>
  <c r="CD641" i="15"/>
  <c r="CD645" i="15"/>
  <c r="CD646" i="15"/>
  <c r="CD647" i="15"/>
  <c r="CD649" i="15"/>
  <c r="CD650" i="15"/>
  <c r="CD651" i="15"/>
  <c r="CD653" i="15"/>
  <c r="CD654" i="15"/>
  <c r="CD655" i="15"/>
  <c r="CD657" i="15"/>
  <c r="CD658" i="15"/>
  <c r="CD659" i="15"/>
  <c r="CD661" i="15"/>
  <c r="CD662" i="15"/>
  <c r="CD663" i="15"/>
  <c r="CD665" i="15"/>
  <c r="CD669" i="15"/>
  <c r="CD670" i="15"/>
  <c r="CD671" i="15"/>
  <c r="CD673" i="15"/>
  <c r="CD674" i="15"/>
  <c r="CD675" i="15"/>
  <c r="CD677" i="15"/>
  <c r="CD678" i="15"/>
  <c r="CD679" i="15"/>
  <c r="CD681" i="15"/>
  <c r="CD682" i="15"/>
  <c r="CD683" i="15"/>
  <c r="CD685" i="15"/>
  <c r="CD686" i="15"/>
  <c r="CD687" i="15"/>
  <c r="CD689" i="15"/>
  <c r="CD693" i="15"/>
  <c r="CD694" i="15"/>
  <c r="CD695" i="15"/>
  <c r="CD697" i="15"/>
  <c r="CD698" i="15"/>
  <c r="CD699" i="15"/>
  <c r="CD701" i="15"/>
  <c r="CD702" i="15"/>
  <c r="CD703" i="15"/>
  <c r="CD705" i="15"/>
  <c r="CD706" i="15"/>
  <c r="CD707" i="15"/>
  <c r="CD709" i="15"/>
  <c r="CD710" i="15"/>
  <c r="CD711" i="15"/>
  <c r="CD713" i="15"/>
  <c r="CD717" i="15"/>
  <c r="CD718" i="15"/>
  <c r="CD719" i="15"/>
  <c r="CD721" i="15"/>
  <c r="CD722" i="15"/>
  <c r="CD723" i="15"/>
  <c r="CD725" i="15"/>
  <c r="CD726" i="15"/>
  <c r="CD727" i="15"/>
  <c r="CD729" i="15"/>
  <c r="CD730" i="15"/>
  <c r="CD731" i="15"/>
  <c r="CD733" i="15"/>
  <c r="CD734" i="15"/>
  <c r="CD735" i="15"/>
  <c r="CD737" i="15"/>
  <c r="CD801" i="15"/>
  <c r="CD825" i="15"/>
  <c r="CD849" i="15"/>
  <c r="CD853" i="15"/>
  <c r="CD854" i="15"/>
  <c r="CD855" i="15"/>
  <c r="CD856" i="15"/>
  <c r="CD857" i="15"/>
  <c r="CD858" i="15"/>
  <c r="CD860" i="15"/>
  <c r="CD861" i="15"/>
  <c r="CD885" i="15"/>
  <c r="CD912" i="15"/>
  <c r="CD919" i="15"/>
  <c r="CD920" i="15"/>
  <c r="CD921" i="15"/>
  <c r="CD923" i="15"/>
  <c r="CD924" i="15"/>
  <c r="CD925" i="15"/>
  <c r="CD927" i="15"/>
  <c r="CD928" i="15"/>
  <c r="CD929" i="15"/>
  <c r="CD931" i="15"/>
  <c r="CD932" i="15"/>
  <c r="CD933" i="15"/>
  <c r="CD935" i="15"/>
  <c r="CD936" i="15"/>
  <c r="CD937" i="15"/>
  <c r="CD939" i="15"/>
  <c r="CD943" i="15"/>
  <c r="CD944" i="15"/>
  <c r="CD945" i="15"/>
  <c r="CD947" i="15"/>
  <c r="CD948" i="15"/>
  <c r="CD949" i="15"/>
  <c r="CD951" i="15"/>
  <c r="CD952" i="15"/>
  <c r="CD953" i="15"/>
  <c r="CD955" i="15"/>
  <c r="CD956" i="15"/>
  <c r="CD957" i="15"/>
  <c r="CD959" i="15"/>
  <c r="CD960" i="15"/>
  <c r="CD961" i="15"/>
  <c r="CD963" i="15"/>
  <c r="CD987" i="15"/>
  <c r="CD991" i="15"/>
  <c r="CD992" i="15"/>
  <c r="CD993" i="15"/>
  <c r="CD995" i="15"/>
  <c r="CD996" i="15"/>
  <c r="CD997" i="15"/>
  <c r="CD999" i="15"/>
  <c r="CD1000" i="15"/>
  <c r="CD1001" i="15"/>
  <c r="CD1003" i="15"/>
  <c r="CD1004" i="15"/>
  <c r="CD1005" i="15"/>
  <c r="CD1007" i="15"/>
  <c r="CD1008" i="15"/>
  <c r="CD1009" i="15"/>
  <c r="CD1011" i="15"/>
  <c r="CD1035" i="15"/>
  <c r="CD1039" i="15"/>
  <c r="CD1040" i="15"/>
  <c r="CD1041" i="15"/>
  <c r="CD1043" i="15"/>
  <c r="CD1044" i="15"/>
  <c r="CD1045" i="15"/>
  <c r="CD1047" i="15"/>
  <c r="CD1048" i="15"/>
  <c r="CD1049" i="15"/>
  <c r="CD1051" i="15"/>
  <c r="CD1052" i="15"/>
  <c r="CD1053" i="15"/>
  <c r="CD1055" i="15"/>
  <c r="CD1056" i="15"/>
  <c r="CD1057" i="15"/>
  <c r="CD1059" i="15"/>
  <c r="CD1083" i="15"/>
  <c r="CD1087" i="15"/>
  <c r="CD1088" i="15"/>
  <c r="CD1089" i="15"/>
  <c r="CD1091" i="15"/>
  <c r="CD1092" i="15"/>
  <c r="CD1093" i="15"/>
  <c r="CD1095" i="15"/>
  <c r="CD1096" i="15"/>
  <c r="CD1097" i="15"/>
  <c r="CD1099" i="15"/>
  <c r="CD1100" i="15"/>
  <c r="CD1101" i="15"/>
  <c r="CD1103" i="15"/>
  <c r="CD1104" i="15"/>
  <c r="CD1105" i="15"/>
  <c r="CD1107" i="15"/>
  <c r="CD1131" i="15"/>
  <c r="CD1135" i="15"/>
  <c r="CD1136" i="15"/>
  <c r="CD1137" i="15"/>
  <c r="CD1139" i="15"/>
  <c r="CD1140" i="15"/>
  <c r="CD1141" i="15"/>
  <c r="CD1143" i="15"/>
  <c r="CD1144" i="15"/>
  <c r="CD1145" i="15"/>
  <c r="CD1147" i="15"/>
  <c r="CD1148" i="15"/>
  <c r="CD1149" i="15"/>
  <c r="CD1151" i="15"/>
  <c r="CD1152" i="15"/>
  <c r="CD1153" i="15"/>
  <c r="CD1155" i="15"/>
  <c r="CD1179" i="15"/>
  <c r="CD1183" i="15"/>
  <c r="CD1184" i="15"/>
  <c r="CD1185" i="15"/>
  <c r="CD1187" i="15"/>
  <c r="CD1188" i="15"/>
  <c r="CD1189" i="15"/>
  <c r="CD1191" i="15"/>
  <c r="CD1192" i="15"/>
  <c r="CD1193" i="15"/>
  <c r="CD1195" i="15"/>
  <c r="CD1196" i="15"/>
  <c r="CD1197" i="15"/>
  <c r="CD1199" i="15"/>
  <c r="CD1200" i="15"/>
  <c r="CD1201" i="15"/>
  <c r="CD1203" i="15"/>
  <c r="CD1227" i="15"/>
  <c r="CD1231" i="15"/>
  <c r="CD1232" i="15"/>
  <c r="CD1233" i="15"/>
  <c r="CD1234" i="15"/>
  <c r="CD1236" i="15"/>
  <c r="CD1237" i="15"/>
  <c r="CD1261" i="15"/>
  <c r="CD1285" i="15"/>
  <c r="CD1289" i="15"/>
  <c r="CD1290" i="15"/>
  <c r="CD1291" i="15"/>
  <c r="CD1293" i="15"/>
  <c r="CD1294" i="15"/>
  <c r="CD1295" i="15"/>
  <c r="CD1297" i="15"/>
  <c r="CD1298" i="15"/>
  <c r="CD1299" i="15"/>
  <c r="CD1301" i="15"/>
  <c r="CD1302" i="15"/>
  <c r="CD1303" i="15"/>
  <c r="CD1305" i="15"/>
  <c r="CD1306" i="15"/>
  <c r="CD1307" i="15"/>
  <c r="CD1309" i="15"/>
  <c r="CD1313" i="15"/>
  <c r="CD1314" i="15"/>
  <c r="CD1315" i="15"/>
  <c r="CD1317" i="15"/>
  <c r="CD1318" i="15"/>
  <c r="CD1319" i="15"/>
  <c r="CD1321" i="15"/>
  <c r="CD1322" i="15"/>
  <c r="CD1323" i="15"/>
  <c r="CD1325" i="15"/>
  <c r="CD1326" i="15"/>
  <c r="CD1327" i="15"/>
  <c r="CD1329" i="15"/>
  <c r="CD1330" i="15"/>
  <c r="CD1331" i="15"/>
  <c r="CD1333" i="15"/>
  <c r="CD1337" i="15"/>
  <c r="CD1338" i="15"/>
  <c r="CD1339" i="15"/>
  <c r="CD1341" i="15"/>
  <c r="CD1342" i="15"/>
  <c r="CD1343" i="15"/>
  <c r="CD1345" i="15"/>
  <c r="CD1346" i="15"/>
  <c r="CD1347" i="15"/>
  <c r="CD1349" i="15"/>
  <c r="CD1350" i="15"/>
  <c r="CD1351" i="15"/>
  <c r="CD1353" i="15"/>
  <c r="CD1354" i="15"/>
  <c r="CD1355" i="15"/>
  <c r="CD1357" i="15"/>
  <c r="CD1361" i="15"/>
  <c r="CD1362" i="15"/>
  <c r="CD1363" i="15"/>
  <c r="CD1365" i="15"/>
  <c r="CD1366" i="15"/>
  <c r="CD1367" i="15"/>
  <c r="CD1369" i="15"/>
  <c r="CD1370" i="15"/>
  <c r="CD1371" i="15"/>
  <c r="CD1373" i="15"/>
  <c r="CD1374" i="15"/>
  <c r="CD1375" i="15"/>
  <c r="CD1377" i="15"/>
  <c r="CD1378" i="15"/>
  <c r="CD1379" i="15"/>
  <c r="CD1381" i="15"/>
  <c r="CD1405" i="15"/>
  <c r="CD1431" i="15"/>
  <c r="CD1438" i="15"/>
  <c r="CD1439" i="15"/>
  <c r="CD1440" i="15"/>
  <c r="CD1442" i="15"/>
  <c r="CD1443" i="15"/>
  <c r="CD1444" i="15"/>
  <c r="CD1446" i="15"/>
  <c r="CD1447" i="15"/>
  <c r="CD1448" i="15"/>
  <c r="CD1450" i="15"/>
  <c r="CD1451" i="15"/>
  <c r="CD1452" i="15"/>
  <c r="CD1454" i="15"/>
  <c r="CD1455" i="15"/>
  <c r="CD1456" i="15"/>
  <c r="CD1458" i="15"/>
  <c r="CD1465" i="15"/>
  <c r="CD1466" i="15"/>
  <c r="CD1467" i="15"/>
  <c r="CD1469" i="15"/>
  <c r="CD1470" i="15"/>
  <c r="CD1471" i="15"/>
  <c r="CD1473" i="15"/>
  <c r="CD1474" i="15"/>
  <c r="CD1475" i="15"/>
  <c r="CD1477" i="15"/>
  <c r="CD1478" i="15"/>
  <c r="CD1479" i="15"/>
  <c r="CD1481" i="15"/>
  <c r="CD1482" i="15"/>
  <c r="CD1483" i="15"/>
  <c r="CD1485" i="15"/>
  <c r="CD1489" i="15"/>
  <c r="CD1490" i="15"/>
  <c r="CD1491" i="15"/>
  <c r="CD1493" i="15"/>
  <c r="CD1494" i="15"/>
  <c r="CD1495" i="15"/>
  <c r="CD1497" i="15"/>
  <c r="CD1498" i="15"/>
  <c r="CD1499" i="15"/>
  <c r="CD1501" i="15"/>
  <c r="CD1502" i="15"/>
  <c r="CD1503" i="15"/>
  <c r="CD1505" i="15"/>
  <c r="CD1506" i="15"/>
  <c r="CD1507" i="15"/>
  <c r="CD1509" i="15"/>
  <c r="CD1513" i="15"/>
  <c r="CD1514" i="15"/>
  <c r="CD1515" i="15"/>
  <c r="CD1517" i="15"/>
  <c r="CD1518" i="15"/>
  <c r="CD1519" i="15"/>
  <c r="CD1521" i="15"/>
  <c r="CD1522" i="15"/>
  <c r="CD1523" i="15"/>
  <c r="CD1525" i="15"/>
  <c r="CD1526" i="15"/>
  <c r="CD1527" i="15"/>
  <c r="CD1529" i="15"/>
  <c r="CD1530" i="15"/>
  <c r="CD1531" i="15"/>
  <c r="CD1533" i="15"/>
  <c r="CD1538" i="15"/>
  <c r="CD1539" i="15"/>
  <c r="CD1540" i="15"/>
  <c r="CD1541" i="15"/>
  <c r="CD1542" i="15"/>
  <c r="CD1544" i="15"/>
  <c r="CD1545" i="15"/>
  <c r="CD1546" i="15"/>
  <c r="CD1547" i="15"/>
  <c r="CD1551" i="15"/>
  <c r="CD1552" i="15"/>
  <c r="CD1553" i="15"/>
  <c r="CD1554" i="15"/>
  <c r="CE135" i="15"/>
  <c r="CE183" i="15"/>
  <c r="CE260" i="15"/>
  <c r="CE261" i="15"/>
  <c r="CE262" i="15"/>
  <c r="CE264" i="15"/>
  <c r="CE265" i="15"/>
  <c r="CE266" i="15"/>
  <c r="CE268" i="15"/>
  <c r="CE269" i="15"/>
  <c r="CE270" i="15"/>
  <c r="CE272" i="15"/>
  <c r="CE273" i="15"/>
  <c r="CE274" i="15"/>
  <c r="CE276" i="15"/>
  <c r="CE277" i="15"/>
  <c r="CE278" i="15"/>
  <c r="CE280" i="15"/>
  <c r="CE284" i="15"/>
  <c r="CE285" i="15"/>
  <c r="CE286" i="15"/>
  <c r="CE288" i="15"/>
  <c r="CE289" i="15"/>
  <c r="CE290" i="15"/>
  <c r="CE292" i="15"/>
  <c r="CE293" i="15"/>
  <c r="CE294" i="15"/>
  <c r="CE296" i="15"/>
  <c r="CE297" i="15"/>
  <c r="CE298" i="15"/>
  <c r="CE300" i="15"/>
  <c r="CE301" i="15"/>
  <c r="CE302" i="15"/>
  <c r="CE304" i="15"/>
  <c r="CE10" i="15"/>
  <c r="CE14" i="15"/>
  <c r="CE15" i="15"/>
  <c r="CE39" i="15"/>
  <c r="CE43" i="15"/>
  <c r="CE44" i="15"/>
  <c r="CE45" i="15"/>
  <c r="CE47" i="15"/>
  <c r="CE48" i="15"/>
  <c r="CE49" i="15"/>
  <c r="CE51" i="15"/>
  <c r="CE52" i="15"/>
  <c r="CE53" i="15"/>
  <c r="CE55" i="15"/>
  <c r="CE56" i="15"/>
  <c r="CE57" i="15"/>
  <c r="CE59" i="15"/>
  <c r="CE60" i="15"/>
  <c r="CE61" i="15"/>
  <c r="CE63" i="15"/>
  <c r="CE87" i="15"/>
  <c r="CE111" i="15"/>
  <c r="CE159" i="15"/>
  <c r="CE187" i="15"/>
  <c r="CE188" i="15"/>
  <c r="CE189" i="15"/>
  <c r="CE191" i="15"/>
  <c r="CE192" i="15"/>
  <c r="CE193" i="15"/>
  <c r="CE195" i="15"/>
  <c r="CE196" i="15"/>
  <c r="CE197" i="15"/>
  <c r="CE199" i="15"/>
  <c r="CE200" i="15"/>
  <c r="CE201" i="15"/>
  <c r="CE203" i="15"/>
  <c r="CE204" i="15"/>
  <c r="CE205" i="15"/>
  <c r="CE207" i="15"/>
  <c r="CE211" i="15"/>
  <c r="CE212" i="15"/>
  <c r="CE213" i="15"/>
  <c r="CE215" i="15"/>
  <c r="CE216" i="15"/>
  <c r="CE217" i="15"/>
  <c r="CE219" i="15"/>
  <c r="CE220" i="15"/>
  <c r="CE221" i="15"/>
  <c r="CE223" i="15"/>
  <c r="CE224" i="15"/>
  <c r="CE225" i="15"/>
  <c r="CE227" i="15"/>
  <c r="CE228" i="15"/>
  <c r="CE229" i="15"/>
  <c r="CE231" i="15"/>
  <c r="CE255" i="15"/>
  <c r="CE308" i="15"/>
  <c r="CE309" i="15"/>
  <c r="CE310" i="15"/>
  <c r="CE312" i="15"/>
  <c r="CE313" i="15"/>
  <c r="CE314" i="15"/>
  <c r="CE316" i="15"/>
  <c r="CE317" i="15"/>
  <c r="CE318" i="15"/>
  <c r="CE320" i="15"/>
  <c r="CE321" i="15"/>
  <c r="CE322" i="15"/>
  <c r="CE324" i="15"/>
  <c r="CE325" i="15"/>
  <c r="CE326" i="15"/>
  <c r="CE328" i="15"/>
  <c r="CE332" i="15"/>
  <c r="CE333" i="15"/>
  <c r="CE334" i="15"/>
  <c r="CE336" i="15"/>
  <c r="CE337" i="15"/>
  <c r="CE338" i="15"/>
  <c r="CE340" i="15"/>
  <c r="CE341" i="15"/>
  <c r="CE342" i="15"/>
  <c r="CE344" i="15"/>
  <c r="CE345" i="15"/>
  <c r="CE346" i="15"/>
  <c r="CE348" i="15"/>
  <c r="CE349" i="15"/>
  <c r="CE350" i="15"/>
  <c r="CE352" i="15"/>
  <c r="CE376" i="15"/>
  <c r="CE380" i="15"/>
  <c r="CE381" i="15"/>
  <c r="CE382" i="15"/>
  <c r="CE384" i="15"/>
  <c r="CE385" i="15"/>
  <c r="CE386" i="15"/>
  <c r="CE388" i="15"/>
  <c r="CE389" i="15"/>
  <c r="CE390" i="15"/>
  <c r="CE392" i="15"/>
  <c r="CE393" i="15"/>
  <c r="CE394" i="15"/>
  <c r="CE396" i="15"/>
  <c r="CE397" i="15"/>
  <c r="CE398" i="15"/>
  <c r="CE400" i="15"/>
  <c r="CE424" i="15"/>
  <c r="CE428" i="15"/>
  <c r="CE429" i="15"/>
  <c r="CE430" i="15"/>
  <c r="CE432" i="15"/>
  <c r="CE433" i="15"/>
  <c r="CE434" i="15"/>
  <c r="CE436" i="15"/>
  <c r="CE437" i="15"/>
  <c r="CE438" i="15"/>
  <c r="CE440" i="15"/>
  <c r="CE441" i="15"/>
  <c r="CE442" i="15"/>
  <c r="CE444" i="15"/>
  <c r="CE445" i="15"/>
  <c r="CE446" i="15"/>
  <c r="CE448" i="15"/>
  <c r="CE472" i="15"/>
  <c r="CE476" i="15"/>
  <c r="CE477" i="15"/>
  <c r="CE478" i="15"/>
  <c r="CE480" i="15"/>
  <c r="CE481" i="15"/>
  <c r="CE482" i="15"/>
  <c r="CE484" i="15"/>
  <c r="CE485" i="15"/>
  <c r="CE486" i="15"/>
  <c r="CE488" i="15"/>
  <c r="CE489" i="15"/>
  <c r="CE490" i="15"/>
  <c r="CE492" i="15"/>
  <c r="CE493" i="15"/>
  <c r="CE494" i="15"/>
  <c r="CE496" i="15"/>
  <c r="CE520" i="15"/>
  <c r="CE524" i="15"/>
  <c r="CE525" i="15"/>
  <c r="CE526" i="15"/>
  <c r="CE528" i="15"/>
  <c r="CE529" i="15"/>
  <c r="CE530" i="15"/>
  <c r="CE532" i="15"/>
  <c r="CE533" i="15"/>
  <c r="CE534" i="15"/>
  <c r="CE536" i="15"/>
  <c r="CE537" i="15"/>
  <c r="CE538" i="15"/>
  <c r="CE540" i="15"/>
  <c r="CE541" i="15"/>
  <c r="CE542" i="15"/>
  <c r="CE544" i="15"/>
  <c r="CE568" i="15"/>
  <c r="CE573" i="15"/>
  <c r="CE574" i="15"/>
  <c r="CE575" i="15"/>
  <c r="CE577" i="15"/>
  <c r="CE578" i="15"/>
  <c r="CE579" i="15"/>
  <c r="CE581" i="15"/>
  <c r="CE582" i="15"/>
  <c r="CE583" i="15"/>
  <c r="CE585" i="15"/>
  <c r="CE586" i="15"/>
  <c r="CE587" i="15"/>
  <c r="CE589" i="15"/>
  <c r="CE590" i="15"/>
  <c r="CE591" i="15"/>
  <c r="CE593" i="15"/>
  <c r="CE597" i="15"/>
  <c r="CE598" i="15"/>
  <c r="CE599" i="15"/>
  <c r="CE601" i="15"/>
  <c r="CE602" i="15"/>
  <c r="CE603" i="15"/>
  <c r="CE605" i="15"/>
  <c r="CE606" i="15"/>
  <c r="CE607" i="15"/>
  <c r="CE609" i="15"/>
  <c r="CE610" i="15"/>
  <c r="CE611" i="15"/>
  <c r="CE613" i="15"/>
  <c r="CE614" i="15"/>
  <c r="CE615" i="15"/>
  <c r="CE617" i="15"/>
  <c r="CE621" i="15"/>
  <c r="CE622" i="15"/>
  <c r="CE623" i="15"/>
  <c r="CE625" i="15"/>
  <c r="CE626" i="15"/>
  <c r="CE627" i="15"/>
  <c r="CE629" i="15"/>
  <c r="CE630" i="15"/>
  <c r="CE631" i="15"/>
  <c r="CE633" i="15"/>
  <c r="CE634" i="15"/>
  <c r="CE635" i="15"/>
  <c r="CE637" i="15"/>
  <c r="CE638" i="15"/>
  <c r="CE639" i="15"/>
  <c r="CE641" i="15"/>
  <c r="CE645" i="15"/>
  <c r="CE646" i="15"/>
  <c r="CE647" i="15"/>
  <c r="CE649" i="15"/>
  <c r="CE650" i="15"/>
  <c r="CE651" i="15"/>
  <c r="CE653" i="15"/>
  <c r="CE654" i="15"/>
  <c r="CE655" i="15"/>
  <c r="CE657" i="15"/>
  <c r="CE658" i="15"/>
  <c r="CE659" i="15"/>
  <c r="CE661" i="15"/>
  <c r="CE662" i="15"/>
  <c r="CE663" i="15"/>
  <c r="CE665" i="15"/>
  <c r="CE669" i="15"/>
  <c r="CE670" i="15"/>
  <c r="CE671" i="15"/>
  <c r="CE673" i="15"/>
  <c r="CE674" i="15"/>
  <c r="CE675" i="15"/>
  <c r="CE677" i="15"/>
  <c r="CE678" i="15"/>
  <c r="CE679" i="15"/>
  <c r="CE681" i="15"/>
  <c r="CE682" i="15"/>
  <c r="CE683" i="15"/>
  <c r="CE685" i="15"/>
  <c r="CE686" i="15"/>
  <c r="CE687" i="15"/>
  <c r="CE689" i="15"/>
  <c r="CE693" i="15"/>
  <c r="CE694" i="15"/>
  <c r="CE695" i="15"/>
  <c r="CE697" i="15"/>
  <c r="CE698" i="15"/>
  <c r="CE699" i="15"/>
  <c r="CE701" i="15"/>
  <c r="CE702" i="15"/>
  <c r="CE703" i="15"/>
  <c r="CE705" i="15"/>
  <c r="CE706" i="15"/>
  <c r="CE707" i="15"/>
  <c r="CE709" i="15"/>
  <c r="CE710" i="15"/>
  <c r="CE711" i="15"/>
  <c r="CE713" i="15"/>
  <c r="CE717" i="15"/>
  <c r="CE718" i="15"/>
  <c r="CE719" i="15"/>
  <c r="CE721" i="15"/>
  <c r="CE722" i="15"/>
  <c r="CE723" i="15"/>
  <c r="CE725" i="15"/>
  <c r="CE726" i="15"/>
  <c r="CE727" i="15"/>
  <c r="CE729" i="15"/>
  <c r="CE730" i="15"/>
  <c r="CE731" i="15"/>
  <c r="CE733" i="15"/>
  <c r="CE734" i="15"/>
  <c r="CE735" i="15"/>
  <c r="CE737" i="15"/>
  <c r="CE801" i="15"/>
  <c r="CE825" i="15"/>
  <c r="CE849" i="15"/>
  <c r="CE853" i="15"/>
  <c r="CE854" i="15"/>
  <c r="CE855" i="15"/>
  <c r="CE856" i="15"/>
  <c r="CE857" i="15"/>
  <c r="CE858" i="15"/>
  <c r="CE860" i="15"/>
  <c r="CE861" i="15"/>
  <c r="CE885" i="15"/>
  <c r="CE912" i="15"/>
  <c r="CE919" i="15"/>
  <c r="CE920" i="15"/>
  <c r="CE921" i="15"/>
  <c r="CE923" i="15"/>
  <c r="CE924" i="15"/>
  <c r="CE925" i="15"/>
  <c r="CE927" i="15"/>
  <c r="CE928" i="15"/>
  <c r="CE929" i="15"/>
  <c r="CE931" i="15"/>
  <c r="CE932" i="15"/>
  <c r="CE933" i="15"/>
  <c r="CE935" i="15"/>
  <c r="CE936" i="15"/>
  <c r="CE937" i="15"/>
  <c r="CE939" i="15"/>
  <c r="CE943" i="15"/>
  <c r="CE944" i="15"/>
  <c r="CE945" i="15"/>
  <c r="CE947" i="15"/>
  <c r="CE948" i="15"/>
  <c r="CE949" i="15"/>
  <c r="CE951" i="15"/>
  <c r="CE952" i="15"/>
  <c r="CE953" i="15"/>
  <c r="CE955" i="15"/>
  <c r="CE956" i="15"/>
  <c r="CE957" i="15"/>
  <c r="CE959" i="15"/>
  <c r="CE960" i="15"/>
  <c r="CE961" i="15"/>
  <c r="CE963" i="15"/>
  <c r="CE987" i="15"/>
  <c r="CE991" i="15"/>
  <c r="CE992" i="15"/>
  <c r="CE993" i="15"/>
  <c r="CE995" i="15"/>
  <c r="CE996" i="15"/>
  <c r="CE997" i="15"/>
  <c r="CE999" i="15"/>
  <c r="CE1000" i="15"/>
  <c r="CE1001" i="15"/>
  <c r="CE1003" i="15"/>
  <c r="CE1004" i="15"/>
  <c r="CE1005" i="15"/>
  <c r="CE1007" i="15"/>
  <c r="CE1008" i="15"/>
  <c r="CE1009" i="15"/>
  <c r="CE1011" i="15"/>
  <c r="CE1035" i="15"/>
  <c r="CE1039" i="15"/>
  <c r="CE1040" i="15"/>
  <c r="CE1041" i="15"/>
  <c r="CE1043" i="15"/>
  <c r="CE1044" i="15"/>
  <c r="CE1045" i="15"/>
  <c r="CE1047" i="15"/>
  <c r="CE1048" i="15"/>
  <c r="CE1049" i="15"/>
  <c r="CE1051" i="15"/>
  <c r="CE1052" i="15"/>
  <c r="CE1053" i="15"/>
  <c r="CE1055" i="15"/>
  <c r="CE1056" i="15"/>
  <c r="CE1057" i="15"/>
  <c r="CE1059" i="15"/>
  <c r="CE1083" i="15"/>
  <c r="CE1087" i="15"/>
  <c r="CE1088" i="15"/>
  <c r="CE1089" i="15"/>
  <c r="CE1091" i="15"/>
  <c r="CE1092" i="15"/>
  <c r="CE1093" i="15"/>
  <c r="CE1095" i="15"/>
  <c r="CE1096" i="15"/>
  <c r="CE1097" i="15"/>
  <c r="CE1099" i="15"/>
  <c r="CE1100" i="15"/>
  <c r="CE1101" i="15"/>
  <c r="CE1103" i="15"/>
  <c r="CE1104" i="15"/>
  <c r="CE1105" i="15"/>
  <c r="CE1107" i="15"/>
  <c r="CE1131" i="15"/>
  <c r="CE1135" i="15"/>
  <c r="CE1136" i="15"/>
  <c r="CE1137" i="15"/>
  <c r="CE1139" i="15"/>
  <c r="CE1140" i="15"/>
  <c r="CE1141" i="15"/>
  <c r="CE1143" i="15"/>
  <c r="CE1144" i="15"/>
  <c r="CE1145" i="15"/>
  <c r="CE1147" i="15"/>
  <c r="CE1148" i="15"/>
  <c r="CE1149" i="15"/>
  <c r="CE1151" i="15"/>
  <c r="CE1152" i="15"/>
  <c r="CE1153" i="15"/>
  <c r="CE1155" i="15"/>
  <c r="CE1179" i="15"/>
  <c r="CE1183" i="15"/>
  <c r="CE1184" i="15"/>
  <c r="CE1185" i="15"/>
  <c r="CE1187" i="15"/>
  <c r="CE1188" i="15"/>
  <c r="CE1189" i="15"/>
  <c r="CE1191" i="15"/>
  <c r="CE1192" i="15"/>
  <c r="CE1193" i="15"/>
  <c r="CE1195" i="15"/>
  <c r="CE1196" i="15"/>
  <c r="CE1197" i="15"/>
  <c r="CE1199" i="15"/>
  <c r="CE1200" i="15"/>
  <c r="CE1201" i="15"/>
  <c r="CE1203" i="15"/>
  <c r="CE1227" i="15"/>
  <c r="CE1231" i="15"/>
  <c r="CE1232" i="15"/>
  <c r="CE1233" i="15"/>
  <c r="CE1234" i="15"/>
  <c r="CE1236" i="15"/>
  <c r="CE1237" i="15"/>
  <c r="CE1261" i="15"/>
  <c r="CE1285" i="15"/>
  <c r="CE1289" i="15"/>
  <c r="CE1290" i="15"/>
  <c r="CE1291" i="15"/>
  <c r="CE1293" i="15"/>
  <c r="CE1294" i="15"/>
  <c r="CE1295" i="15"/>
  <c r="CE1297" i="15"/>
  <c r="CE1298" i="15"/>
  <c r="CE1299" i="15"/>
  <c r="CE1301" i="15"/>
  <c r="CE1302" i="15"/>
  <c r="CE1303" i="15"/>
  <c r="CE1305" i="15"/>
  <c r="CE1306" i="15"/>
  <c r="CE1307" i="15"/>
  <c r="CE1309" i="15"/>
  <c r="CE1313" i="15"/>
  <c r="CE1314" i="15"/>
  <c r="CE1315" i="15"/>
  <c r="CE1317" i="15"/>
  <c r="CE1318" i="15"/>
  <c r="CE1319" i="15"/>
  <c r="CE1321" i="15"/>
  <c r="CE1322" i="15"/>
  <c r="CE1323" i="15"/>
  <c r="CE1325" i="15"/>
  <c r="CE1326" i="15"/>
  <c r="CE1327" i="15"/>
  <c r="CE1329" i="15"/>
  <c r="CE1330" i="15"/>
  <c r="CE1331" i="15"/>
  <c r="CE1333" i="15"/>
  <c r="CE1337" i="15"/>
  <c r="CE1338" i="15"/>
  <c r="CE1339" i="15"/>
  <c r="CE1341" i="15"/>
  <c r="CE1342" i="15"/>
  <c r="CE1343" i="15"/>
  <c r="CE1345" i="15"/>
  <c r="CE1346" i="15"/>
  <c r="CE1347" i="15"/>
  <c r="CE1349" i="15"/>
  <c r="CE1350" i="15"/>
  <c r="CE1351" i="15"/>
  <c r="CE1353" i="15"/>
  <c r="CE1354" i="15"/>
  <c r="CE1355" i="15"/>
  <c r="CE1357" i="15"/>
  <c r="CE1361" i="15"/>
  <c r="CE1362" i="15"/>
  <c r="CE1363" i="15"/>
  <c r="CE1365" i="15"/>
  <c r="CE1366" i="15"/>
  <c r="CE1367" i="15"/>
  <c r="CE1369" i="15"/>
  <c r="CE1370" i="15"/>
  <c r="CE1371" i="15"/>
  <c r="CE1373" i="15"/>
  <c r="CE1374" i="15"/>
  <c r="CE1375" i="15"/>
  <c r="CE1377" i="15"/>
  <c r="CE1378" i="15"/>
  <c r="CE1379" i="15"/>
  <c r="CE1381" i="15"/>
  <c r="CE1405" i="15"/>
  <c r="CE1431" i="15"/>
  <c r="CE1438" i="15"/>
  <c r="CE1439" i="15"/>
  <c r="CE1440" i="15"/>
  <c r="CE1442" i="15"/>
  <c r="CE1443" i="15"/>
  <c r="CE1444" i="15"/>
  <c r="CE1446" i="15"/>
  <c r="CE1447" i="15"/>
  <c r="CE1448" i="15"/>
  <c r="CE1450" i="15"/>
  <c r="CE1451" i="15"/>
  <c r="CE1452" i="15"/>
  <c r="CE1454" i="15"/>
  <c r="CE1455" i="15"/>
  <c r="CE1456" i="15"/>
  <c r="CE1458" i="15"/>
  <c r="CE1465" i="15"/>
  <c r="CE1466" i="15"/>
  <c r="CE1467" i="15"/>
  <c r="CE1469" i="15"/>
  <c r="CE1470" i="15"/>
  <c r="CE1471" i="15"/>
  <c r="CE1473" i="15"/>
  <c r="CE1474" i="15"/>
  <c r="CE1475" i="15"/>
  <c r="CE1477" i="15"/>
  <c r="CE1478" i="15"/>
  <c r="CE1479" i="15"/>
  <c r="CE1481" i="15"/>
  <c r="CE1482" i="15"/>
  <c r="CE1483" i="15"/>
  <c r="CE1485" i="15"/>
  <c r="CE1489" i="15"/>
  <c r="CE1490" i="15"/>
  <c r="CE1491" i="15"/>
  <c r="CE1493" i="15"/>
  <c r="CE1494" i="15"/>
  <c r="CE1495" i="15"/>
  <c r="CE1497" i="15"/>
  <c r="CE1498" i="15"/>
  <c r="CE1499" i="15"/>
  <c r="CE1501" i="15"/>
  <c r="CE1502" i="15"/>
  <c r="CE1503" i="15"/>
  <c r="CE1505" i="15"/>
  <c r="CE1506" i="15"/>
  <c r="CE1507" i="15"/>
  <c r="CE1509" i="15"/>
  <c r="CE1513" i="15"/>
  <c r="CE1514" i="15"/>
  <c r="CE1515" i="15"/>
  <c r="CE1517" i="15"/>
  <c r="CE1518" i="15"/>
  <c r="CE1519" i="15"/>
  <c r="CE1521" i="15"/>
  <c r="CE1522" i="15"/>
  <c r="CE1523" i="15"/>
  <c r="CE1525" i="15"/>
  <c r="CE1526" i="15"/>
  <c r="CE1527" i="15"/>
  <c r="CE1529" i="15"/>
  <c r="CE1530" i="15"/>
  <c r="CE1531" i="15"/>
  <c r="CE1533" i="15"/>
  <c r="CE1538" i="15"/>
  <c r="CE1539" i="15"/>
  <c r="CE1540" i="15"/>
  <c r="CE1541" i="15"/>
  <c r="CE1542" i="15"/>
  <c r="CE1544" i="15"/>
  <c r="CE1545" i="15"/>
  <c r="CE1546" i="15"/>
  <c r="CE1547" i="15"/>
  <c r="CE1551" i="15"/>
  <c r="CE1552" i="15"/>
  <c r="CE1553" i="15"/>
  <c r="CE1554" i="15"/>
  <c r="CF135" i="15"/>
  <c r="CF183" i="15"/>
  <c r="CF260" i="15"/>
  <c r="CF261" i="15"/>
  <c r="CF262" i="15"/>
  <c r="CF264" i="15"/>
  <c r="CF265" i="15"/>
  <c r="CF266" i="15"/>
  <c r="CF268" i="15"/>
  <c r="CF269" i="15"/>
  <c r="CF270" i="15"/>
  <c r="CF272" i="15"/>
  <c r="CF273" i="15"/>
  <c r="CF274" i="15"/>
  <c r="CF276" i="15"/>
  <c r="CF277" i="15"/>
  <c r="CF278" i="15"/>
  <c r="CF280" i="15"/>
  <c r="CF284" i="15"/>
  <c r="CF285" i="15"/>
  <c r="CF286" i="15"/>
  <c r="CF288" i="15"/>
  <c r="CF289" i="15"/>
  <c r="CF290" i="15"/>
  <c r="CF292" i="15"/>
  <c r="CF293" i="15"/>
  <c r="CF294" i="15"/>
  <c r="CF296" i="15"/>
  <c r="CF297" i="15"/>
  <c r="CF298" i="15"/>
  <c r="CF300" i="15"/>
  <c r="CF301" i="15"/>
  <c r="CF302" i="15"/>
  <c r="CF304" i="15"/>
  <c r="CF10" i="15"/>
  <c r="CF14" i="15"/>
  <c r="CF15" i="15"/>
  <c r="CF39" i="15"/>
  <c r="CF43" i="15"/>
  <c r="CF44" i="15"/>
  <c r="CF45" i="15"/>
  <c r="CF47" i="15"/>
  <c r="CF48" i="15"/>
  <c r="CF49" i="15"/>
  <c r="CF51" i="15"/>
  <c r="CF52" i="15"/>
  <c r="CF53" i="15"/>
  <c r="CF55" i="15"/>
  <c r="CF56" i="15"/>
  <c r="CF57" i="15"/>
  <c r="CF59" i="15"/>
  <c r="CF60" i="15"/>
  <c r="CF61" i="15"/>
  <c r="CF63" i="15"/>
  <c r="CF87" i="15"/>
  <c r="CF111" i="15"/>
  <c r="CF159" i="15"/>
  <c r="CF187" i="15"/>
  <c r="CF188" i="15"/>
  <c r="CF189" i="15"/>
  <c r="CF191" i="15"/>
  <c r="CF192" i="15"/>
  <c r="CF193" i="15"/>
  <c r="CF195" i="15"/>
  <c r="CF196" i="15"/>
  <c r="CF197" i="15"/>
  <c r="CF199" i="15"/>
  <c r="CF200" i="15"/>
  <c r="CF201" i="15"/>
  <c r="CF203" i="15"/>
  <c r="CF204" i="15"/>
  <c r="CF205" i="15"/>
  <c r="CF207" i="15"/>
  <c r="CF211" i="15"/>
  <c r="CF212" i="15"/>
  <c r="CF213" i="15"/>
  <c r="CF215" i="15"/>
  <c r="CF216" i="15"/>
  <c r="CF217" i="15"/>
  <c r="CF219" i="15"/>
  <c r="CF220" i="15"/>
  <c r="CF221" i="15"/>
  <c r="CF223" i="15"/>
  <c r="CF224" i="15"/>
  <c r="CF225" i="15"/>
  <c r="CF227" i="15"/>
  <c r="CF228" i="15"/>
  <c r="CF229" i="15"/>
  <c r="CF231" i="15"/>
  <c r="CF255" i="15"/>
  <c r="CF308" i="15"/>
  <c r="CF309" i="15"/>
  <c r="CF310" i="15"/>
  <c r="CF312" i="15"/>
  <c r="CF313" i="15"/>
  <c r="CF314" i="15"/>
  <c r="CF316" i="15"/>
  <c r="CF317" i="15"/>
  <c r="CF318" i="15"/>
  <c r="CF320" i="15"/>
  <c r="CF321" i="15"/>
  <c r="CF322" i="15"/>
  <c r="CF324" i="15"/>
  <c r="CF325" i="15"/>
  <c r="CF326" i="15"/>
  <c r="CF328" i="15"/>
  <c r="CF332" i="15"/>
  <c r="CF333" i="15"/>
  <c r="CF334" i="15"/>
  <c r="CF336" i="15"/>
  <c r="CF337" i="15"/>
  <c r="CF338" i="15"/>
  <c r="CF340" i="15"/>
  <c r="CF341" i="15"/>
  <c r="CF342" i="15"/>
  <c r="CF344" i="15"/>
  <c r="CF345" i="15"/>
  <c r="CF346" i="15"/>
  <c r="CF348" i="15"/>
  <c r="CF349" i="15"/>
  <c r="CF350" i="15"/>
  <c r="CF352" i="15"/>
  <c r="CF376" i="15"/>
  <c r="CF380" i="15"/>
  <c r="CF381" i="15"/>
  <c r="CF382" i="15"/>
  <c r="CF384" i="15"/>
  <c r="CF385" i="15"/>
  <c r="CF386" i="15"/>
  <c r="CF388" i="15"/>
  <c r="CF389" i="15"/>
  <c r="CF390" i="15"/>
  <c r="CF392" i="15"/>
  <c r="CF393" i="15"/>
  <c r="CF394" i="15"/>
  <c r="CF396" i="15"/>
  <c r="CF397" i="15"/>
  <c r="CF398" i="15"/>
  <c r="CF400" i="15"/>
  <c r="CF424" i="15"/>
  <c r="CF428" i="15"/>
  <c r="CF429" i="15"/>
  <c r="CF430" i="15"/>
  <c r="CF432" i="15"/>
  <c r="CF433" i="15"/>
  <c r="CF434" i="15"/>
  <c r="CF436" i="15"/>
  <c r="CF437" i="15"/>
  <c r="CF438" i="15"/>
  <c r="CF440" i="15"/>
  <c r="CF441" i="15"/>
  <c r="CF442" i="15"/>
  <c r="CF444" i="15"/>
  <c r="CF445" i="15"/>
  <c r="CF446" i="15"/>
  <c r="CF448" i="15"/>
  <c r="CF472" i="15"/>
  <c r="CF476" i="15"/>
  <c r="CF477" i="15"/>
  <c r="CF478" i="15"/>
  <c r="CF480" i="15"/>
  <c r="CF481" i="15"/>
  <c r="CF482" i="15"/>
  <c r="CF484" i="15"/>
  <c r="CF485" i="15"/>
  <c r="CF486" i="15"/>
  <c r="CF488" i="15"/>
  <c r="CF489" i="15"/>
  <c r="CF490" i="15"/>
  <c r="CF492" i="15"/>
  <c r="CF493" i="15"/>
  <c r="CF494" i="15"/>
  <c r="CF496" i="15"/>
  <c r="CF520" i="15"/>
  <c r="CF524" i="15"/>
  <c r="CF525" i="15"/>
  <c r="CF526" i="15"/>
  <c r="CF528" i="15"/>
  <c r="CF529" i="15"/>
  <c r="CF530" i="15"/>
  <c r="CF532" i="15"/>
  <c r="CF533" i="15"/>
  <c r="CF534" i="15"/>
  <c r="CF536" i="15"/>
  <c r="CF537" i="15"/>
  <c r="CF538" i="15"/>
  <c r="CF540" i="15"/>
  <c r="CF541" i="15"/>
  <c r="CF542" i="15"/>
  <c r="CF544" i="15"/>
  <c r="CF568" i="15"/>
  <c r="CF573" i="15"/>
  <c r="CF574" i="15"/>
  <c r="CF575" i="15"/>
  <c r="CF577" i="15"/>
  <c r="CF578" i="15"/>
  <c r="CF579" i="15"/>
  <c r="CF581" i="15"/>
  <c r="CF582" i="15"/>
  <c r="CF583" i="15"/>
  <c r="CF585" i="15"/>
  <c r="CF586" i="15"/>
  <c r="CF587" i="15"/>
  <c r="CF589" i="15"/>
  <c r="CF590" i="15"/>
  <c r="CF591" i="15"/>
  <c r="CF593" i="15"/>
  <c r="CF597" i="15"/>
  <c r="CF598" i="15"/>
  <c r="CF599" i="15"/>
  <c r="CF601" i="15"/>
  <c r="CF602" i="15"/>
  <c r="CF603" i="15"/>
  <c r="CF605" i="15"/>
  <c r="CF606" i="15"/>
  <c r="CF607" i="15"/>
  <c r="CF609" i="15"/>
  <c r="CF610" i="15"/>
  <c r="CF611" i="15"/>
  <c r="CF613" i="15"/>
  <c r="CF614" i="15"/>
  <c r="CF615" i="15"/>
  <c r="CF617" i="15"/>
  <c r="CF621" i="15"/>
  <c r="CF622" i="15"/>
  <c r="CF623" i="15"/>
  <c r="CF625" i="15"/>
  <c r="CF626" i="15"/>
  <c r="CF627" i="15"/>
  <c r="CF629" i="15"/>
  <c r="CF630" i="15"/>
  <c r="CF631" i="15"/>
  <c r="CF633" i="15"/>
  <c r="CF634" i="15"/>
  <c r="CF635" i="15"/>
  <c r="CF637" i="15"/>
  <c r="CF638" i="15"/>
  <c r="CF639" i="15"/>
  <c r="CF641" i="15"/>
  <c r="CF645" i="15"/>
  <c r="CF646" i="15"/>
  <c r="CF647" i="15"/>
  <c r="CF649" i="15"/>
  <c r="CF650" i="15"/>
  <c r="CF651" i="15"/>
  <c r="CF653" i="15"/>
  <c r="CF654" i="15"/>
  <c r="CF655" i="15"/>
  <c r="CF657" i="15"/>
  <c r="CF658" i="15"/>
  <c r="CF659" i="15"/>
  <c r="CF661" i="15"/>
  <c r="CF662" i="15"/>
  <c r="CF663" i="15"/>
  <c r="CF665" i="15"/>
  <c r="CF669" i="15"/>
  <c r="CF670" i="15"/>
  <c r="CF671" i="15"/>
  <c r="CF673" i="15"/>
  <c r="CF674" i="15"/>
  <c r="CF675" i="15"/>
  <c r="CF677" i="15"/>
  <c r="CF678" i="15"/>
  <c r="CF679" i="15"/>
  <c r="CF681" i="15"/>
  <c r="CF682" i="15"/>
  <c r="CF683" i="15"/>
  <c r="CF685" i="15"/>
  <c r="CF686" i="15"/>
  <c r="CF687" i="15"/>
  <c r="CF689" i="15"/>
  <c r="CF693" i="15"/>
  <c r="CF694" i="15"/>
  <c r="CF695" i="15"/>
  <c r="CF697" i="15"/>
  <c r="CF698" i="15"/>
  <c r="CF699" i="15"/>
  <c r="CF701" i="15"/>
  <c r="CF702" i="15"/>
  <c r="CF703" i="15"/>
  <c r="CF705" i="15"/>
  <c r="CF706" i="15"/>
  <c r="CF707" i="15"/>
  <c r="CF709" i="15"/>
  <c r="CF710" i="15"/>
  <c r="CF711" i="15"/>
  <c r="CF713" i="15"/>
  <c r="CF717" i="15"/>
  <c r="CF718" i="15"/>
  <c r="CF719" i="15"/>
  <c r="CF721" i="15"/>
  <c r="CF722" i="15"/>
  <c r="CF723" i="15"/>
  <c r="CF725" i="15"/>
  <c r="CF726" i="15"/>
  <c r="CF727" i="15"/>
  <c r="CF729" i="15"/>
  <c r="CF730" i="15"/>
  <c r="CF731" i="15"/>
  <c r="CF733" i="15"/>
  <c r="CF734" i="15"/>
  <c r="CF735" i="15"/>
  <c r="CF737" i="15"/>
  <c r="CF801" i="15"/>
  <c r="CF825" i="15"/>
  <c r="CF849" i="15"/>
  <c r="CF853" i="15"/>
  <c r="CF854" i="15"/>
  <c r="CF855" i="15"/>
  <c r="CF856" i="15"/>
  <c r="CF857" i="15"/>
  <c r="CF858" i="15"/>
  <c r="CF860" i="15"/>
  <c r="CF861" i="15"/>
  <c r="CF885" i="15"/>
  <c r="CF912" i="15"/>
  <c r="CF919" i="15"/>
  <c r="CF920" i="15"/>
  <c r="CF921" i="15"/>
  <c r="CF923" i="15"/>
  <c r="CF924" i="15"/>
  <c r="CF925" i="15"/>
  <c r="CF927" i="15"/>
  <c r="CF928" i="15"/>
  <c r="CF929" i="15"/>
  <c r="CF931" i="15"/>
  <c r="CF932" i="15"/>
  <c r="CF933" i="15"/>
  <c r="CF935" i="15"/>
  <c r="CF936" i="15"/>
  <c r="CF937" i="15"/>
  <c r="CF939" i="15"/>
  <c r="CF943" i="15"/>
  <c r="CF944" i="15"/>
  <c r="CF945" i="15"/>
  <c r="CF947" i="15"/>
  <c r="CF948" i="15"/>
  <c r="CF949" i="15"/>
  <c r="CF951" i="15"/>
  <c r="CF952" i="15"/>
  <c r="CF953" i="15"/>
  <c r="CF955" i="15"/>
  <c r="CF956" i="15"/>
  <c r="CF957" i="15"/>
  <c r="CF959" i="15"/>
  <c r="CF960" i="15"/>
  <c r="CF961" i="15"/>
  <c r="CF963" i="15"/>
  <c r="CF987" i="15"/>
  <c r="CF991" i="15"/>
  <c r="CF992" i="15"/>
  <c r="CF993" i="15"/>
  <c r="CF995" i="15"/>
  <c r="CF996" i="15"/>
  <c r="CF997" i="15"/>
  <c r="CF999" i="15"/>
  <c r="CF1000" i="15"/>
  <c r="CF1001" i="15"/>
  <c r="CF1003" i="15"/>
  <c r="CF1004" i="15"/>
  <c r="CF1005" i="15"/>
  <c r="CF1007" i="15"/>
  <c r="CF1008" i="15"/>
  <c r="CF1009" i="15"/>
  <c r="CF1011" i="15"/>
  <c r="CF1035" i="15"/>
  <c r="CF1039" i="15"/>
  <c r="CF1040" i="15"/>
  <c r="CF1041" i="15"/>
  <c r="CF1043" i="15"/>
  <c r="CF1044" i="15"/>
  <c r="CF1045" i="15"/>
  <c r="CF1047" i="15"/>
  <c r="CF1048" i="15"/>
  <c r="CF1049" i="15"/>
  <c r="CF1051" i="15"/>
  <c r="CF1052" i="15"/>
  <c r="CF1053" i="15"/>
  <c r="CF1055" i="15"/>
  <c r="CF1056" i="15"/>
  <c r="CF1057" i="15"/>
  <c r="CF1059" i="15"/>
  <c r="CF1083" i="15"/>
  <c r="CF1087" i="15"/>
  <c r="CF1088" i="15"/>
  <c r="CF1089" i="15"/>
  <c r="CF1091" i="15"/>
  <c r="CF1092" i="15"/>
  <c r="CF1093" i="15"/>
  <c r="CF1095" i="15"/>
  <c r="CF1096" i="15"/>
  <c r="CF1097" i="15"/>
  <c r="CF1099" i="15"/>
  <c r="CF1100" i="15"/>
  <c r="CF1101" i="15"/>
  <c r="CF1103" i="15"/>
  <c r="CF1104" i="15"/>
  <c r="CF1105" i="15"/>
  <c r="CF1107" i="15"/>
  <c r="CF1131" i="15"/>
  <c r="CF1135" i="15"/>
  <c r="CF1136" i="15"/>
  <c r="CF1137" i="15"/>
  <c r="CF1139" i="15"/>
  <c r="CF1140" i="15"/>
  <c r="CF1141" i="15"/>
  <c r="CF1143" i="15"/>
  <c r="CF1144" i="15"/>
  <c r="CF1145" i="15"/>
  <c r="CF1147" i="15"/>
  <c r="CF1148" i="15"/>
  <c r="CF1149" i="15"/>
  <c r="CF1151" i="15"/>
  <c r="CF1152" i="15"/>
  <c r="CF1153" i="15"/>
  <c r="CF1155" i="15"/>
  <c r="CF1179" i="15"/>
  <c r="CF1183" i="15"/>
  <c r="CF1184" i="15"/>
  <c r="CF1185" i="15"/>
  <c r="CF1187" i="15"/>
  <c r="CF1188" i="15"/>
  <c r="CF1189" i="15"/>
  <c r="CF1191" i="15"/>
  <c r="CF1192" i="15"/>
  <c r="CF1193" i="15"/>
  <c r="CF1195" i="15"/>
  <c r="CF1196" i="15"/>
  <c r="CF1197" i="15"/>
  <c r="CF1199" i="15"/>
  <c r="CF1200" i="15"/>
  <c r="CF1201" i="15"/>
  <c r="CF1203" i="15"/>
  <c r="CF1227" i="15"/>
  <c r="CF1231" i="15"/>
  <c r="CF1232" i="15"/>
  <c r="CF1233" i="15"/>
  <c r="CF1234" i="15"/>
  <c r="CF1236" i="15"/>
  <c r="CF1237" i="15"/>
  <c r="CF1261" i="15"/>
  <c r="CF1285" i="15"/>
  <c r="CF1289" i="15"/>
  <c r="CF1290" i="15"/>
  <c r="CF1291" i="15"/>
  <c r="CF1293" i="15"/>
  <c r="CF1294" i="15"/>
  <c r="CF1295" i="15"/>
  <c r="CF1297" i="15"/>
  <c r="CF1298" i="15"/>
  <c r="CF1299" i="15"/>
  <c r="CF1301" i="15"/>
  <c r="CF1302" i="15"/>
  <c r="CF1303" i="15"/>
  <c r="CF1305" i="15"/>
  <c r="CF1306" i="15"/>
  <c r="CF1307" i="15"/>
  <c r="CF1309" i="15"/>
  <c r="CF1313" i="15"/>
  <c r="CF1314" i="15"/>
  <c r="CF1315" i="15"/>
  <c r="CF1317" i="15"/>
  <c r="CF1318" i="15"/>
  <c r="CF1319" i="15"/>
  <c r="CF1321" i="15"/>
  <c r="CF1322" i="15"/>
  <c r="CF1323" i="15"/>
  <c r="CF1325" i="15"/>
  <c r="CF1326" i="15"/>
  <c r="CF1327" i="15"/>
  <c r="CF1329" i="15"/>
  <c r="CF1330" i="15"/>
  <c r="CF1331" i="15"/>
  <c r="CF1333" i="15"/>
  <c r="CF1337" i="15"/>
  <c r="CF1338" i="15"/>
  <c r="CF1339" i="15"/>
  <c r="CF1341" i="15"/>
  <c r="CF1342" i="15"/>
  <c r="CF1343" i="15"/>
  <c r="CF1345" i="15"/>
  <c r="CF1346" i="15"/>
  <c r="CF1347" i="15"/>
  <c r="CF1349" i="15"/>
  <c r="CF1350" i="15"/>
  <c r="CF1351" i="15"/>
  <c r="CF1353" i="15"/>
  <c r="CF1354" i="15"/>
  <c r="CF1355" i="15"/>
  <c r="CF1357" i="15"/>
  <c r="CF1361" i="15"/>
  <c r="CF1362" i="15"/>
  <c r="CF1363" i="15"/>
  <c r="CF1365" i="15"/>
  <c r="CF1366" i="15"/>
  <c r="CF1367" i="15"/>
  <c r="CF1369" i="15"/>
  <c r="CF1370" i="15"/>
  <c r="CF1371" i="15"/>
  <c r="CF1373" i="15"/>
  <c r="CF1374" i="15"/>
  <c r="CF1375" i="15"/>
  <c r="CF1377" i="15"/>
  <c r="CF1378" i="15"/>
  <c r="CF1379" i="15"/>
  <c r="CF1381" i="15"/>
  <c r="CF1405" i="15"/>
  <c r="CF1431" i="15"/>
  <c r="CF1438" i="15"/>
  <c r="CF1439" i="15"/>
  <c r="CF1440" i="15"/>
  <c r="CF1442" i="15"/>
  <c r="CF1443" i="15"/>
  <c r="CF1444" i="15"/>
  <c r="CF1446" i="15"/>
  <c r="CF1447" i="15"/>
  <c r="CF1448" i="15"/>
  <c r="CF1450" i="15"/>
  <c r="CF1451" i="15"/>
  <c r="CF1452" i="15"/>
  <c r="CF1454" i="15"/>
  <c r="CF1455" i="15"/>
  <c r="CF1456" i="15"/>
  <c r="CF1458" i="15"/>
  <c r="CF1465" i="15"/>
  <c r="CF1466" i="15"/>
  <c r="CF1467" i="15"/>
  <c r="CF1469" i="15"/>
  <c r="CF1470" i="15"/>
  <c r="CF1471" i="15"/>
  <c r="CF1473" i="15"/>
  <c r="CF1474" i="15"/>
  <c r="CF1475" i="15"/>
  <c r="CF1477" i="15"/>
  <c r="CF1478" i="15"/>
  <c r="CF1479" i="15"/>
  <c r="CF1481" i="15"/>
  <c r="CF1482" i="15"/>
  <c r="CF1483" i="15"/>
  <c r="CF1485" i="15"/>
  <c r="CF1489" i="15"/>
  <c r="CF1490" i="15"/>
  <c r="CF1491" i="15"/>
  <c r="CF1493" i="15"/>
  <c r="CF1494" i="15"/>
  <c r="CF1495" i="15"/>
  <c r="CF1497" i="15"/>
  <c r="CF1498" i="15"/>
  <c r="CF1499" i="15"/>
  <c r="CF1501" i="15"/>
  <c r="CF1502" i="15"/>
  <c r="CF1503" i="15"/>
  <c r="CF1505" i="15"/>
  <c r="CF1506" i="15"/>
  <c r="CF1507" i="15"/>
  <c r="CF1509" i="15"/>
  <c r="CF1513" i="15"/>
  <c r="CF1514" i="15"/>
  <c r="CF1515" i="15"/>
  <c r="CF1517" i="15"/>
  <c r="CF1518" i="15"/>
  <c r="CF1519" i="15"/>
  <c r="CF1521" i="15"/>
  <c r="CF1522" i="15"/>
  <c r="CF1523" i="15"/>
  <c r="CF1525" i="15"/>
  <c r="CF1526" i="15"/>
  <c r="CF1527" i="15"/>
  <c r="CF1529" i="15"/>
  <c r="CF1530" i="15"/>
  <c r="CF1531" i="15"/>
  <c r="CF1533" i="15"/>
  <c r="CF1538" i="15"/>
  <c r="CF1539" i="15"/>
  <c r="CF1540" i="15"/>
  <c r="CF1541" i="15"/>
  <c r="CF1542" i="15"/>
  <c r="CF1544" i="15"/>
  <c r="CF1545" i="15"/>
  <c r="CF1546" i="15"/>
  <c r="CF1547" i="15"/>
  <c r="CF1551" i="15"/>
  <c r="CF1552" i="15"/>
  <c r="CF1553" i="15"/>
  <c r="CF1554" i="15"/>
  <c r="CG135" i="15"/>
  <c r="CG183" i="15"/>
  <c r="CG260" i="15"/>
  <c r="CG261" i="15"/>
  <c r="CG262" i="15"/>
  <c r="CG264" i="15"/>
  <c r="CG265" i="15"/>
  <c r="CG266" i="15"/>
  <c r="CG268" i="15"/>
  <c r="CG269" i="15"/>
  <c r="CG270" i="15"/>
  <c r="CG272" i="15"/>
  <c r="CG273" i="15"/>
  <c r="CG274" i="15"/>
  <c r="CG276" i="15"/>
  <c r="CG277" i="15"/>
  <c r="CG278" i="15"/>
  <c r="CG280" i="15"/>
  <c r="CG284" i="15"/>
  <c r="CG285" i="15"/>
  <c r="CG286" i="15"/>
  <c r="CG288" i="15"/>
  <c r="CG289" i="15"/>
  <c r="CG290" i="15"/>
  <c r="CG292" i="15"/>
  <c r="CG293" i="15"/>
  <c r="CG294" i="15"/>
  <c r="CG296" i="15"/>
  <c r="CG297" i="15"/>
  <c r="CG298" i="15"/>
  <c r="CG300" i="15"/>
  <c r="CG301" i="15"/>
  <c r="CG302" i="15"/>
  <c r="CG304" i="15"/>
  <c r="CG10" i="15"/>
  <c r="CG14" i="15"/>
  <c r="CG15" i="15"/>
  <c r="CG39" i="15"/>
  <c r="CG43" i="15"/>
  <c r="CG44" i="15"/>
  <c r="CG45" i="15"/>
  <c r="CG47" i="15"/>
  <c r="CG48" i="15"/>
  <c r="CG49" i="15"/>
  <c r="CG51" i="15"/>
  <c r="CG52" i="15"/>
  <c r="CG53" i="15"/>
  <c r="CG55" i="15"/>
  <c r="CG56" i="15"/>
  <c r="CG57" i="15"/>
  <c r="CG59" i="15"/>
  <c r="CG60" i="15"/>
  <c r="CG61" i="15"/>
  <c r="CG63" i="15"/>
  <c r="CG87" i="15"/>
  <c r="CG111" i="15"/>
  <c r="CG159" i="15"/>
  <c r="CG187" i="15"/>
  <c r="CG188" i="15"/>
  <c r="CG189" i="15"/>
  <c r="CG191" i="15"/>
  <c r="CG192" i="15"/>
  <c r="CG193" i="15"/>
  <c r="CG195" i="15"/>
  <c r="CG196" i="15"/>
  <c r="CG197" i="15"/>
  <c r="CG199" i="15"/>
  <c r="CG200" i="15"/>
  <c r="CG201" i="15"/>
  <c r="CG203" i="15"/>
  <c r="CG204" i="15"/>
  <c r="CG205" i="15"/>
  <c r="CG207" i="15"/>
  <c r="CG211" i="15"/>
  <c r="CG212" i="15"/>
  <c r="CG213" i="15"/>
  <c r="CG215" i="15"/>
  <c r="CG216" i="15"/>
  <c r="CG217" i="15"/>
  <c r="CG219" i="15"/>
  <c r="CG220" i="15"/>
  <c r="CG221" i="15"/>
  <c r="CG223" i="15"/>
  <c r="CG224" i="15"/>
  <c r="CG225" i="15"/>
  <c r="CG227" i="15"/>
  <c r="CG228" i="15"/>
  <c r="CG229" i="15"/>
  <c r="CG231" i="15"/>
  <c r="CG255" i="15"/>
  <c r="CG308" i="15"/>
  <c r="CG309" i="15"/>
  <c r="CG310" i="15"/>
  <c r="CG312" i="15"/>
  <c r="CG313" i="15"/>
  <c r="CG314" i="15"/>
  <c r="CG316" i="15"/>
  <c r="CG317" i="15"/>
  <c r="CG318" i="15"/>
  <c r="CG320" i="15"/>
  <c r="CG321" i="15"/>
  <c r="CG322" i="15"/>
  <c r="CG324" i="15"/>
  <c r="CG325" i="15"/>
  <c r="CG326" i="15"/>
  <c r="CG328" i="15"/>
  <c r="CG332" i="15"/>
  <c r="CG333" i="15"/>
  <c r="CG334" i="15"/>
  <c r="CG336" i="15"/>
  <c r="CG337" i="15"/>
  <c r="CG338" i="15"/>
  <c r="CG340" i="15"/>
  <c r="CG341" i="15"/>
  <c r="CG342" i="15"/>
  <c r="CG344" i="15"/>
  <c r="CG345" i="15"/>
  <c r="CG346" i="15"/>
  <c r="CG348" i="15"/>
  <c r="CG349" i="15"/>
  <c r="CG350" i="15"/>
  <c r="CG352" i="15"/>
  <c r="CG376" i="15"/>
  <c r="CG380" i="15"/>
  <c r="CG381" i="15"/>
  <c r="CG382" i="15"/>
  <c r="CG384" i="15"/>
  <c r="CG385" i="15"/>
  <c r="CG386" i="15"/>
  <c r="CG388" i="15"/>
  <c r="CG389" i="15"/>
  <c r="CG390" i="15"/>
  <c r="CG392" i="15"/>
  <c r="CG393" i="15"/>
  <c r="CG394" i="15"/>
  <c r="CG396" i="15"/>
  <c r="CG397" i="15"/>
  <c r="CG398" i="15"/>
  <c r="CG400" i="15"/>
  <c r="CG424" i="15"/>
  <c r="CG428" i="15"/>
  <c r="CG429" i="15"/>
  <c r="CG430" i="15"/>
  <c r="CG432" i="15"/>
  <c r="CG433" i="15"/>
  <c r="CG434" i="15"/>
  <c r="CG436" i="15"/>
  <c r="CG437" i="15"/>
  <c r="CG438" i="15"/>
  <c r="CG440" i="15"/>
  <c r="CG441" i="15"/>
  <c r="CG442" i="15"/>
  <c r="CG444" i="15"/>
  <c r="CG445" i="15"/>
  <c r="CG446" i="15"/>
  <c r="CG448" i="15"/>
  <c r="CG472" i="15"/>
  <c r="CG476" i="15"/>
  <c r="CG477" i="15"/>
  <c r="CG478" i="15"/>
  <c r="CG480" i="15"/>
  <c r="CG481" i="15"/>
  <c r="CG482" i="15"/>
  <c r="CG484" i="15"/>
  <c r="CG485" i="15"/>
  <c r="CG486" i="15"/>
  <c r="CG488" i="15"/>
  <c r="CG489" i="15"/>
  <c r="CG490" i="15"/>
  <c r="CG492" i="15"/>
  <c r="CG493" i="15"/>
  <c r="CG494" i="15"/>
  <c r="CG496" i="15"/>
  <c r="CG520" i="15"/>
  <c r="CG524" i="15"/>
  <c r="CG525" i="15"/>
  <c r="CG526" i="15"/>
  <c r="CG528" i="15"/>
  <c r="CG529" i="15"/>
  <c r="CG530" i="15"/>
  <c r="CG532" i="15"/>
  <c r="CG533" i="15"/>
  <c r="CG534" i="15"/>
  <c r="CG536" i="15"/>
  <c r="CG537" i="15"/>
  <c r="CG538" i="15"/>
  <c r="CG540" i="15"/>
  <c r="CG541" i="15"/>
  <c r="CG542" i="15"/>
  <c r="CG544" i="15"/>
  <c r="CG568" i="15"/>
  <c r="CG573" i="15"/>
  <c r="CG574" i="15"/>
  <c r="CG575" i="15"/>
  <c r="CG577" i="15"/>
  <c r="CG578" i="15"/>
  <c r="CG579" i="15"/>
  <c r="CG581" i="15"/>
  <c r="CG582" i="15"/>
  <c r="CG583" i="15"/>
  <c r="CG585" i="15"/>
  <c r="CG586" i="15"/>
  <c r="CG587" i="15"/>
  <c r="CG589" i="15"/>
  <c r="CG590" i="15"/>
  <c r="CG591" i="15"/>
  <c r="CG593" i="15"/>
  <c r="CG597" i="15"/>
  <c r="CG598" i="15"/>
  <c r="CG599" i="15"/>
  <c r="CG601" i="15"/>
  <c r="CG602" i="15"/>
  <c r="CG603" i="15"/>
  <c r="CG605" i="15"/>
  <c r="CG606" i="15"/>
  <c r="CG607" i="15"/>
  <c r="CG609" i="15"/>
  <c r="CG610" i="15"/>
  <c r="CG611" i="15"/>
  <c r="CG613" i="15"/>
  <c r="CG614" i="15"/>
  <c r="CG615" i="15"/>
  <c r="CG617" i="15"/>
  <c r="CG621" i="15"/>
  <c r="CG622" i="15"/>
  <c r="CG623" i="15"/>
  <c r="CG625" i="15"/>
  <c r="CG626" i="15"/>
  <c r="CG627" i="15"/>
  <c r="CG629" i="15"/>
  <c r="CG630" i="15"/>
  <c r="CG631" i="15"/>
  <c r="CG633" i="15"/>
  <c r="CG634" i="15"/>
  <c r="CG635" i="15"/>
  <c r="CG637" i="15"/>
  <c r="CG638" i="15"/>
  <c r="CG639" i="15"/>
  <c r="CG641" i="15"/>
  <c r="CG645" i="15"/>
  <c r="CG646" i="15"/>
  <c r="CG647" i="15"/>
  <c r="CG649" i="15"/>
  <c r="CG650" i="15"/>
  <c r="CG651" i="15"/>
  <c r="CG653" i="15"/>
  <c r="CG654" i="15"/>
  <c r="CG655" i="15"/>
  <c r="CG657" i="15"/>
  <c r="CG658" i="15"/>
  <c r="CG659" i="15"/>
  <c r="CG661" i="15"/>
  <c r="CG662" i="15"/>
  <c r="CG663" i="15"/>
  <c r="CG665" i="15"/>
  <c r="CG669" i="15"/>
  <c r="CG670" i="15"/>
  <c r="CG671" i="15"/>
  <c r="CG673" i="15"/>
  <c r="CG674" i="15"/>
  <c r="CG675" i="15"/>
  <c r="CG677" i="15"/>
  <c r="CG678" i="15"/>
  <c r="CG679" i="15"/>
  <c r="CG681" i="15"/>
  <c r="CG682" i="15"/>
  <c r="CG683" i="15"/>
  <c r="CG685" i="15"/>
  <c r="CG686" i="15"/>
  <c r="CG687" i="15"/>
  <c r="CG689" i="15"/>
  <c r="CG693" i="15"/>
  <c r="CG694" i="15"/>
  <c r="CG695" i="15"/>
  <c r="CG697" i="15"/>
  <c r="CG698" i="15"/>
  <c r="CG699" i="15"/>
  <c r="CG701" i="15"/>
  <c r="CG702" i="15"/>
  <c r="CG703" i="15"/>
  <c r="CG705" i="15"/>
  <c r="CG706" i="15"/>
  <c r="CG707" i="15"/>
  <c r="CG709" i="15"/>
  <c r="CG710" i="15"/>
  <c r="CG711" i="15"/>
  <c r="CG713" i="15"/>
  <c r="CG717" i="15"/>
  <c r="CG718" i="15"/>
  <c r="CG719" i="15"/>
  <c r="CG721" i="15"/>
  <c r="CG722" i="15"/>
  <c r="CG723" i="15"/>
  <c r="CG725" i="15"/>
  <c r="CG726" i="15"/>
  <c r="CG727" i="15"/>
  <c r="CG729" i="15"/>
  <c r="CG730" i="15"/>
  <c r="CG731" i="15"/>
  <c r="CG733" i="15"/>
  <c r="CG734" i="15"/>
  <c r="CG735" i="15"/>
  <c r="CG737" i="15"/>
  <c r="CG801" i="15"/>
  <c r="CG825" i="15"/>
  <c r="CG849" i="15"/>
  <c r="CG853" i="15"/>
  <c r="CG854" i="15"/>
  <c r="CG855" i="15"/>
  <c r="CG856" i="15"/>
  <c r="CG857" i="15"/>
  <c r="CG858" i="15"/>
  <c r="CG860" i="15"/>
  <c r="CG861" i="15"/>
  <c r="CG885" i="15"/>
  <c r="CG912" i="15"/>
  <c r="CG919" i="15"/>
  <c r="CG920" i="15"/>
  <c r="CG921" i="15"/>
  <c r="CG923" i="15"/>
  <c r="CG924" i="15"/>
  <c r="CG925" i="15"/>
  <c r="CG927" i="15"/>
  <c r="CG928" i="15"/>
  <c r="CG929" i="15"/>
  <c r="CG931" i="15"/>
  <c r="CG932" i="15"/>
  <c r="CG933" i="15"/>
  <c r="CG935" i="15"/>
  <c r="CG936" i="15"/>
  <c r="CG937" i="15"/>
  <c r="CG939" i="15"/>
  <c r="CG943" i="15"/>
  <c r="CG944" i="15"/>
  <c r="CG945" i="15"/>
  <c r="CG947" i="15"/>
  <c r="CG948" i="15"/>
  <c r="CG949" i="15"/>
  <c r="CG951" i="15"/>
  <c r="CG952" i="15"/>
  <c r="CG953" i="15"/>
  <c r="CG955" i="15"/>
  <c r="CG956" i="15"/>
  <c r="CG957" i="15"/>
  <c r="CG959" i="15"/>
  <c r="CG960" i="15"/>
  <c r="CG961" i="15"/>
  <c r="CG963" i="15"/>
  <c r="CG987" i="15"/>
  <c r="CG991" i="15"/>
  <c r="CG992" i="15"/>
  <c r="CG993" i="15"/>
  <c r="CG995" i="15"/>
  <c r="CG996" i="15"/>
  <c r="CG997" i="15"/>
  <c r="CG999" i="15"/>
  <c r="CG1000" i="15"/>
  <c r="CG1001" i="15"/>
  <c r="CG1003" i="15"/>
  <c r="CG1004" i="15"/>
  <c r="CG1005" i="15"/>
  <c r="CG1007" i="15"/>
  <c r="CG1008" i="15"/>
  <c r="CG1009" i="15"/>
  <c r="CG1011" i="15"/>
  <c r="CG1035" i="15"/>
  <c r="CG1039" i="15"/>
  <c r="CG1040" i="15"/>
  <c r="CG1041" i="15"/>
  <c r="CG1043" i="15"/>
  <c r="CG1044" i="15"/>
  <c r="CG1045" i="15"/>
  <c r="CG1047" i="15"/>
  <c r="CG1048" i="15"/>
  <c r="CG1049" i="15"/>
  <c r="CG1051" i="15"/>
  <c r="CG1052" i="15"/>
  <c r="CG1053" i="15"/>
  <c r="CG1055" i="15"/>
  <c r="CG1056" i="15"/>
  <c r="CG1057" i="15"/>
  <c r="CG1059" i="15"/>
  <c r="CG1083" i="15"/>
  <c r="CG1087" i="15"/>
  <c r="CG1088" i="15"/>
  <c r="CG1089" i="15"/>
  <c r="CG1091" i="15"/>
  <c r="CG1092" i="15"/>
  <c r="CG1093" i="15"/>
  <c r="CG1095" i="15"/>
  <c r="CG1096" i="15"/>
  <c r="CG1097" i="15"/>
  <c r="CG1099" i="15"/>
  <c r="CG1100" i="15"/>
  <c r="CG1101" i="15"/>
  <c r="CG1103" i="15"/>
  <c r="CG1104" i="15"/>
  <c r="CG1105" i="15"/>
  <c r="CG1107" i="15"/>
  <c r="CG1131" i="15"/>
  <c r="CG1135" i="15"/>
  <c r="CG1136" i="15"/>
  <c r="CG1137" i="15"/>
  <c r="CG1139" i="15"/>
  <c r="CG1140" i="15"/>
  <c r="CG1141" i="15"/>
  <c r="CG1143" i="15"/>
  <c r="CG1144" i="15"/>
  <c r="CG1145" i="15"/>
  <c r="CG1147" i="15"/>
  <c r="CG1148" i="15"/>
  <c r="CG1149" i="15"/>
  <c r="CG1151" i="15"/>
  <c r="CG1152" i="15"/>
  <c r="CG1153" i="15"/>
  <c r="CG1155" i="15"/>
  <c r="CG1179" i="15"/>
  <c r="CG1183" i="15"/>
  <c r="CG1184" i="15"/>
  <c r="CG1185" i="15"/>
  <c r="CG1187" i="15"/>
  <c r="CG1188" i="15"/>
  <c r="CG1189" i="15"/>
  <c r="CG1191" i="15"/>
  <c r="CG1192" i="15"/>
  <c r="CG1193" i="15"/>
  <c r="CG1195" i="15"/>
  <c r="CG1196" i="15"/>
  <c r="CG1197" i="15"/>
  <c r="CG1199" i="15"/>
  <c r="CG1200" i="15"/>
  <c r="CG1201" i="15"/>
  <c r="CG1203" i="15"/>
  <c r="CG1227" i="15"/>
  <c r="CG1231" i="15"/>
  <c r="CG1232" i="15"/>
  <c r="CG1233" i="15"/>
  <c r="CG1234" i="15"/>
  <c r="CG1236" i="15"/>
  <c r="CG1237" i="15"/>
  <c r="CG1261" i="15"/>
  <c r="CG1285" i="15"/>
  <c r="CG1289" i="15"/>
  <c r="CG1290" i="15"/>
  <c r="CG1291" i="15"/>
  <c r="CG1293" i="15"/>
  <c r="CG1294" i="15"/>
  <c r="CG1295" i="15"/>
  <c r="CG1297" i="15"/>
  <c r="CG1298" i="15"/>
  <c r="CG1299" i="15"/>
  <c r="CG1301" i="15"/>
  <c r="CG1302" i="15"/>
  <c r="CG1303" i="15"/>
  <c r="CG1305" i="15"/>
  <c r="CG1306" i="15"/>
  <c r="CG1307" i="15"/>
  <c r="CG1309" i="15"/>
  <c r="CG1313" i="15"/>
  <c r="CG1314" i="15"/>
  <c r="CG1315" i="15"/>
  <c r="CG1317" i="15"/>
  <c r="CG1318" i="15"/>
  <c r="CG1319" i="15"/>
  <c r="CG1321" i="15"/>
  <c r="CG1322" i="15"/>
  <c r="CG1323" i="15"/>
  <c r="CG1325" i="15"/>
  <c r="CG1326" i="15"/>
  <c r="CG1327" i="15"/>
  <c r="CG1329" i="15"/>
  <c r="CG1330" i="15"/>
  <c r="CG1331" i="15"/>
  <c r="CG1333" i="15"/>
  <c r="CG1337" i="15"/>
  <c r="CG1338" i="15"/>
  <c r="CG1339" i="15"/>
  <c r="CG1341" i="15"/>
  <c r="CG1342" i="15"/>
  <c r="CG1343" i="15"/>
  <c r="CG1345" i="15"/>
  <c r="CG1346" i="15"/>
  <c r="CG1347" i="15"/>
  <c r="CG1349" i="15"/>
  <c r="CG1350" i="15"/>
  <c r="CG1351" i="15"/>
  <c r="CG1353" i="15"/>
  <c r="CG1354" i="15"/>
  <c r="CG1355" i="15"/>
  <c r="CG1357" i="15"/>
  <c r="CG1361" i="15"/>
  <c r="CG1362" i="15"/>
  <c r="CG1363" i="15"/>
  <c r="CG1365" i="15"/>
  <c r="CG1366" i="15"/>
  <c r="CG1367" i="15"/>
  <c r="CG1369" i="15"/>
  <c r="CG1370" i="15"/>
  <c r="CG1371" i="15"/>
  <c r="CG1373" i="15"/>
  <c r="CG1374" i="15"/>
  <c r="CG1375" i="15"/>
  <c r="CG1377" i="15"/>
  <c r="CG1378" i="15"/>
  <c r="CG1379" i="15"/>
  <c r="CG1381" i="15"/>
  <c r="CG1405" i="15"/>
  <c r="CG1431" i="15"/>
  <c r="CG1438" i="15"/>
  <c r="CG1439" i="15"/>
  <c r="CG1440" i="15"/>
  <c r="CG1442" i="15"/>
  <c r="CG1443" i="15"/>
  <c r="CG1444" i="15"/>
  <c r="CG1446" i="15"/>
  <c r="CG1447" i="15"/>
  <c r="CG1448" i="15"/>
  <c r="CG1450" i="15"/>
  <c r="CG1451" i="15"/>
  <c r="CG1452" i="15"/>
  <c r="CG1454" i="15"/>
  <c r="CG1455" i="15"/>
  <c r="CG1456" i="15"/>
  <c r="CG1458" i="15"/>
  <c r="CG1465" i="15"/>
  <c r="CG1466" i="15"/>
  <c r="CG1467" i="15"/>
  <c r="CG1469" i="15"/>
  <c r="CG1470" i="15"/>
  <c r="CG1471" i="15"/>
  <c r="CG1473" i="15"/>
  <c r="CG1474" i="15"/>
  <c r="CG1475" i="15"/>
  <c r="CG1477" i="15"/>
  <c r="CG1478" i="15"/>
  <c r="CG1479" i="15"/>
  <c r="CG1481" i="15"/>
  <c r="CG1482" i="15"/>
  <c r="CG1483" i="15"/>
  <c r="CG1485" i="15"/>
  <c r="CG1489" i="15"/>
  <c r="CG1490" i="15"/>
  <c r="CG1491" i="15"/>
  <c r="CG1493" i="15"/>
  <c r="CG1494" i="15"/>
  <c r="CG1495" i="15"/>
  <c r="CG1497" i="15"/>
  <c r="CG1498" i="15"/>
  <c r="CG1499" i="15"/>
  <c r="CG1501" i="15"/>
  <c r="CG1502" i="15"/>
  <c r="CG1503" i="15"/>
  <c r="CG1505" i="15"/>
  <c r="CG1506" i="15"/>
  <c r="CG1507" i="15"/>
  <c r="CG1509" i="15"/>
  <c r="CG1513" i="15"/>
  <c r="CG1514" i="15"/>
  <c r="CG1515" i="15"/>
  <c r="CG1517" i="15"/>
  <c r="CG1518" i="15"/>
  <c r="CG1519" i="15"/>
  <c r="CG1521" i="15"/>
  <c r="CG1522" i="15"/>
  <c r="CG1523" i="15"/>
  <c r="CG1525" i="15"/>
  <c r="CG1526" i="15"/>
  <c r="CG1527" i="15"/>
  <c r="CG1529" i="15"/>
  <c r="CG1530" i="15"/>
  <c r="CG1531" i="15"/>
  <c r="CG1533" i="15"/>
  <c r="CG1538" i="15"/>
  <c r="CG1539" i="15"/>
  <c r="CG1540" i="15"/>
  <c r="CG1541" i="15"/>
  <c r="CG1542" i="15"/>
  <c r="CG1544" i="15"/>
  <c r="CG1545" i="15"/>
  <c r="CG1546" i="15"/>
  <c r="CG1547" i="15"/>
  <c r="CG1551" i="15"/>
  <c r="CG1552" i="15"/>
  <c r="CG1553" i="15"/>
  <c r="CG1554" i="15"/>
  <c r="CH135" i="15"/>
  <c r="CH183" i="15"/>
  <c r="CH260" i="15"/>
  <c r="CH261" i="15"/>
  <c r="CH262" i="15"/>
  <c r="CH264" i="15"/>
  <c r="CH265" i="15"/>
  <c r="CH266" i="15"/>
  <c r="CH268" i="15"/>
  <c r="CH269" i="15"/>
  <c r="CH270" i="15"/>
  <c r="CH272" i="15"/>
  <c r="CH273" i="15"/>
  <c r="CH274" i="15"/>
  <c r="CH276" i="15"/>
  <c r="CH277" i="15"/>
  <c r="CH278" i="15"/>
  <c r="CH280" i="15"/>
  <c r="CH284" i="15"/>
  <c r="CH285" i="15"/>
  <c r="CH286" i="15"/>
  <c r="CH288" i="15"/>
  <c r="CH289" i="15"/>
  <c r="CH290" i="15"/>
  <c r="CH292" i="15"/>
  <c r="CH293" i="15"/>
  <c r="CH294" i="15"/>
  <c r="CH296" i="15"/>
  <c r="CH297" i="15"/>
  <c r="CH298" i="15"/>
  <c r="CH300" i="15"/>
  <c r="CH301" i="15"/>
  <c r="CH302" i="15"/>
  <c r="CH304" i="15"/>
  <c r="CH10" i="15"/>
  <c r="CH14" i="15"/>
  <c r="CH15" i="15"/>
  <c r="CH39" i="15"/>
  <c r="CH43" i="15"/>
  <c r="CH44" i="15"/>
  <c r="CH45" i="15"/>
  <c r="CH47" i="15"/>
  <c r="CH48" i="15"/>
  <c r="CH49" i="15"/>
  <c r="CH51" i="15"/>
  <c r="CH52" i="15"/>
  <c r="CH53" i="15"/>
  <c r="CH55" i="15"/>
  <c r="CH56" i="15"/>
  <c r="CH57" i="15"/>
  <c r="CH59" i="15"/>
  <c r="CH60" i="15"/>
  <c r="CH61" i="15"/>
  <c r="CH63" i="15"/>
  <c r="CH87" i="15"/>
  <c r="CH111" i="15"/>
  <c r="CH159" i="15"/>
  <c r="CH187" i="15"/>
  <c r="CH188" i="15"/>
  <c r="CH189" i="15"/>
  <c r="CH191" i="15"/>
  <c r="CH192" i="15"/>
  <c r="CH193" i="15"/>
  <c r="CH195" i="15"/>
  <c r="CH196" i="15"/>
  <c r="CH197" i="15"/>
  <c r="CH199" i="15"/>
  <c r="CH200" i="15"/>
  <c r="CH201" i="15"/>
  <c r="CH203" i="15"/>
  <c r="CH204" i="15"/>
  <c r="CH205" i="15"/>
  <c r="CH207" i="15"/>
  <c r="CH211" i="15"/>
  <c r="CH212" i="15"/>
  <c r="CH213" i="15"/>
  <c r="CH215" i="15"/>
  <c r="CH216" i="15"/>
  <c r="CH217" i="15"/>
  <c r="CH219" i="15"/>
  <c r="CH220" i="15"/>
  <c r="CH221" i="15"/>
  <c r="CH223" i="15"/>
  <c r="CH224" i="15"/>
  <c r="CH225" i="15"/>
  <c r="CH227" i="15"/>
  <c r="CH228" i="15"/>
  <c r="CH229" i="15"/>
  <c r="CH231" i="15"/>
  <c r="CH255" i="15"/>
  <c r="CH308" i="15"/>
  <c r="CH309" i="15"/>
  <c r="CH310" i="15"/>
  <c r="CH312" i="15"/>
  <c r="CH313" i="15"/>
  <c r="CH314" i="15"/>
  <c r="CH316" i="15"/>
  <c r="CH317" i="15"/>
  <c r="CH318" i="15"/>
  <c r="CH320" i="15"/>
  <c r="CH321" i="15"/>
  <c r="CH322" i="15"/>
  <c r="CH324" i="15"/>
  <c r="CH325" i="15"/>
  <c r="CH326" i="15"/>
  <c r="CH328" i="15"/>
  <c r="CH332" i="15"/>
  <c r="CH333" i="15"/>
  <c r="CH334" i="15"/>
  <c r="CH336" i="15"/>
  <c r="CH337" i="15"/>
  <c r="CH338" i="15"/>
  <c r="CH340" i="15"/>
  <c r="CH341" i="15"/>
  <c r="CH342" i="15"/>
  <c r="CH344" i="15"/>
  <c r="CH345" i="15"/>
  <c r="CH346" i="15"/>
  <c r="CH348" i="15"/>
  <c r="CH349" i="15"/>
  <c r="CH350" i="15"/>
  <c r="CH352" i="15"/>
  <c r="CH376" i="15"/>
  <c r="CH380" i="15"/>
  <c r="CH381" i="15"/>
  <c r="CH382" i="15"/>
  <c r="CH384" i="15"/>
  <c r="CH385" i="15"/>
  <c r="CH386" i="15"/>
  <c r="CH388" i="15"/>
  <c r="CH389" i="15"/>
  <c r="CH390" i="15"/>
  <c r="CH392" i="15"/>
  <c r="CH393" i="15"/>
  <c r="CH394" i="15"/>
  <c r="CH396" i="15"/>
  <c r="CH397" i="15"/>
  <c r="CH398" i="15"/>
  <c r="CH400" i="15"/>
  <c r="CH424" i="15"/>
  <c r="CH428" i="15"/>
  <c r="CH429" i="15"/>
  <c r="CH430" i="15"/>
  <c r="CH432" i="15"/>
  <c r="CH433" i="15"/>
  <c r="CH434" i="15"/>
  <c r="CH436" i="15"/>
  <c r="CH437" i="15"/>
  <c r="CH438" i="15"/>
  <c r="CH440" i="15"/>
  <c r="CH441" i="15"/>
  <c r="CH442" i="15"/>
  <c r="CH444" i="15"/>
  <c r="CH445" i="15"/>
  <c r="CH446" i="15"/>
  <c r="CH448" i="15"/>
  <c r="CH472" i="15"/>
  <c r="CH476" i="15"/>
  <c r="CH477" i="15"/>
  <c r="CH478" i="15"/>
  <c r="CH480" i="15"/>
  <c r="CH481" i="15"/>
  <c r="CH482" i="15"/>
  <c r="CH484" i="15"/>
  <c r="CH485" i="15"/>
  <c r="CH486" i="15"/>
  <c r="CH488" i="15"/>
  <c r="CH489" i="15"/>
  <c r="CH490" i="15"/>
  <c r="CH492" i="15"/>
  <c r="CH493" i="15"/>
  <c r="CH494" i="15"/>
  <c r="CH496" i="15"/>
  <c r="CH520" i="15"/>
  <c r="CH524" i="15"/>
  <c r="CH525" i="15"/>
  <c r="CH526" i="15"/>
  <c r="CH528" i="15"/>
  <c r="CH529" i="15"/>
  <c r="CH530" i="15"/>
  <c r="CH532" i="15"/>
  <c r="CH533" i="15"/>
  <c r="CH534" i="15"/>
  <c r="CH536" i="15"/>
  <c r="CH537" i="15"/>
  <c r="CH538" i="15"/>
  <c r="CH540" i="15"/>
  <c r="CH541" i="15"/>
  <c r="CH542" i="15"/>
  <c r="CH544" i="15"/>
  <c r="CH568" i="15"/>
  <c r="CH573" i="15"/>
  <c r="CH574" i="15"/>
  <c r="CH575" i="15"/>
  <c r="CH577" i="15"/>
  <c r="CH578" i="15"/>
  <c r="CH579" i="15"/>
  <c r="CH581" i="15"/>
  <c r="CH582" i="15"/>
  <c r="CH583" i="15"/>
  <c r="CH585" i="15"/>
  <c r="CH586" i="15"/>
  <c r="CH587" i="15"/>
  <c r="CH589" i="15"/>
  <c r="CH590" i="15"/>
  <c r="CH591" i="15"/>
  <c r="CH593" i="15"/>
  <c r="CH597" i="15"/>
  <c r="CH598" i="15"/>
  <c r="CH599" i="15"/>
  <c r="CH601" i="15"/>
  <c r="CH602" i="15"/>
  <c r="CH603" i="15"/>
  <c r="CH605" i="15"/>
  <c r="CH606" i="15"/>
  <c r="CH607" i="15"/>
  <c r="CH609" i="15"/>
  <c r="CH610" i="15"/>
  <c r="CH611" i="15"/>
  <c r="CH613" i="15"/>
  <c r="CH614" i="15"/>
  <c r="CH615" i="15"/>
  <c r="CH617" i="15"/>
  <c r="CH621" i="15"/>
  <c r="CH622" i="15"/>
  <c r="CH623" i="15"/>
  <c r="CH625" i="15"/>
  <c r="CH626" i="15"/>
  <c r="CH627" i="15"/>
  <c r="CH629" i="15"/>
  <c r="CH630" i="15"/>
  <c r="CH631" i="15"/>
  <c r="CH633" i="15"/>
  <c r="CH634" i="15"/>
  <c r="CH635" i="15"/>
  <c r="CH637" i="15"/>
  <c r="CH638" i="15"/>
  <c r="CH639" i="15"/>
  <c r="CH641" i="15"/>
  <c r="CH645" i="15"/>
  <c r="CH646" i="15"/>
  <c r="CH647" i="15"/>
  <c r="CH649" i="15"/>
  <c r="CH650" i="15"/>
  <c r="CH651" i="15"/>
  <c r="CH653" i="15"/>
  <c r="CH654" i="15"/>
  <c r="CH655" i="15"/>
  <c r="CH657" i="15"/>
  <c r="CH658" i="15"/>
  <c r="CH659" i="15"/>
  <c r="CH661" i="15"/>
  <c r="CH662" i="15"/>
  <c r="CH663" i="15"/>
  <c r="CH665" i="15"/>
  <c r="CH669" i="15"/>
  <c r="CH670" i="15"/>
  <c r="CH671" i="15"/>
  <c r="CH673" i="15"/>
  <c r="CH674" i="15"/>
  <c r="CH675" i="15"/>
  <c r="CH677" i="15"/>
  <c r="CH678" i="15"/>
  <c r="CH679" i="15"/>
  <c r="CH681" i="15"/>
  <c r="CH682" i="15"/>
  <c r="CH683" i="15"/>
  <c r="CH685" i="15"/>
  <c r="CH686" i="15"/>
  <c r="CH687" i="15"/>
  <c r="CH689" i="15"/>
  <c r="CH693" i="15"/>
  <c r="CH694" i="15"/>
  <c r="CH695" i="15"/>
  <c r="CH697" i="15"/>
  <c r="CH698" i="15"/>
  <c r="CH699" i="15"/>
  <c r="CH701" i="15"/>
  <c r="CH702" i="15"/>
  <c r="CH703" i="15"/>
  <c r="CH705" i="15"/>
  <c r="CH706" i="15"/>
  <c r="CH707" i="15"/>
  <c r="CH709" i="15"/>
  <c r="CH710" i="15"/>
  <c r="CH711" i="15"/>
  <c r="CH713" i="15"/>
  <c r="CH717" i="15"/>
  <c r="CH718" i="15"/>
  <c r="CH719" i="15"/>
  <c r="CH721" i="15"/>
  <c r="CH722" i="15"/>
  <c r="CH723" i="15"/>
  <c r="CH725" i="15"/>
  <c r="CH726" i="15"/>
  <c r="CH727" i="15"/>
  <c r="CH729" i="15"/>
  <c r="CH730" i="15"/>
  <c r="CH731" i="15"/>
  <c r="CH733" i="15"/>
  <c r="CH734" i="15"/>
  <c r="CH735" i="15"/>
  <c r="CH737" i="15"/>
  <c r="CH801" i="15"/>
  <c r="CH825" i="15"/>
  <c r="CH849" i="15"/>
  <c r="CH853" i="15"/>
  <c r="CH854" i="15"/>
  <c r="CH855" i="15"/>
  <c r="CH856" i="15"/>
  <c r="CH857" i="15"/>
  <c r="CH858" i="15"/>
  <c r="CH860" i="15"/>
  <c r="CH861" i="15"/>
  <c r="CH885" i="15"/>
  <c r="CH912" i="15"/>
  <c r="CH919" i="15"/>
  <c r="CH920" i="15"/>
  <c r="CH921" i="15"/>
  <c r="CH923" i="15"/>
  <c r="CH924" i="15"/>
  <c r="CH925" i="15"/>
  <c r="CH927" i="15"/>
  <c r="CH928" i="15"/>
  <c r="CH929" i="15"/>
  <c r="CH931" i="15"/>
  <c r="CH932" i="15"/>
  <c r="CH933" i="15"/>
  <c r="CH935" i="15"/>
  <c r="CH936" i="15"/>
  <c r="CH937" i="15"/>
  <c r="CH939" i="15"/>
  <c r="CH943" i="15"/>
  <c r="CH944" i="15"/>
  <c r="CH945" i="15"/>
  <c r="CH947" i="15"/>
  <c r="CH948" i="15"/>
  <c r="CH949" i="15"/>
  <c r="CH951" i="15"/>
  <c r="CH952" i="15"/>
  <c r="CH953" i="15"/>
  <c r="CH955" i="15"/>
  <c r="CH956" i="15"/>
  <c r="CH957" i="15"/>
  <c r="CH959" i="15"/>
  <c r="CH960" i="15"/>
  <c r="CH961" i="15"/>
  <c r="CH963" i="15"/>
  <c r="CH987" i="15"/>
  <c r="CH991" i="15"/>
  <c r="CH992" i="15"/>
  <c r="CH993" i="15"/>
  <c r="CH995" i="15"/>
  <c r="CH996" i="15"/>
  <c r="CH997" i="15"/>
  <c r="CH999" i="15"/>
  <c r="CH1000" i="15"/>
  <c r="CH1001" i="15"/>
  <c r="CH1003" i="15"/>
  <c r="CH1004" i="15"/>
  <c r="CH1005" i="15"/>
  <c r="CH1007" i="15"/>
  <c r="CH1008" i="15"/>
  <c r="CH1009" i="15"/>
  <c r="CH1011" i="15"/>
  <c r="CH1035" i="15"/>
  <c r="CH1039" i="15"/>
  <c r="CH1040" i="15"/>
  <c r="CH1041" i="15"/>
  <c r="CH1043" i="15"/>
  <c r="CH1044" i="15"/>
  <c r="CH1045" i="15"/>
  <c r="CH1047" i="15"/>
  <c r="CH1048" i="15"/>
  <c r="CH1049" i="15"/>
  <c r="CH1051" i="15"/>
  <c r="CH1052" i="15"/>
  <c r="CH1053" i="15"/>
  <c r="CH1055" i="15"/>
  <c r="CH1056" i="15"/>
  <c r="CH1057" i="15"/>
  <c r="CH1059" i="15"/>
  <c r="CH1083" i="15"/>
  <c r="CH1087" i="15"/>
  <c r="CH1088" i="15"/>
  <c r="CH1089" i="15"/>
  <c r="CH1091" i="15"/>
  <c r="CH1092" i="15"/>
  <c r="CH1093" i="15"/>
  <c r="CH1095" i="15"/>
  <c r="CH1096" i="15"/>
  <c r="CH1097" i="15"/>
  <c r="CH1099" i="15"/>
  <c r="CH1100" i="15"/>
  <c r="CH1101" i="15"/>
  <c r="CH1103" i="15"/>
  <c r="CH1104" i="15"/>
  <c r="CH1105" i="15"/>
  <c r="CH1107" i="15"/>
  <c r="CH1131" i="15"/>
  <c r="CH1135" i="15"/>
  <c r="CH1136" i="15"/>
  <c r="CH1137" i="15"/>
  <c r="CH1139" i="15"/>
  <c r="CH1140" i="15"/>
  <c r="CH1141" i="15"/>
  <c r="CH1143" i="15"/>
  <c r="CH1144" i="15"/>
  <c r="CH1145" i="15"/>
  <c r="CH1147" i="15"/>
  <c r="CH1148" i="15"/>
  <c r="CH1149" i="15"/>
  <c r="CH1151" i="15"/>
  <c r="CH1152" i="15"/>
  <c r="CH1153" i="15"/>
  <c r="CH1155" i="15"/>
  <c r="CH1179" i="15"/>
  <c r="CH1183" i="15"/>
  <c r="CH1184" i="15"/>
  <c r="CH1185" i="15"/>
  <c r="CH1187" i="15"/>
  <c r="CH1188" i="15"/>
  <c r="CH1189" i="15"/>
  <c r="CH1191" i="15"/>
  <c r="CH1192" i="15"/>
  <c r="CH1193" i="15"/>
  <c r="CH1195" i="15"/>
  <c r="CH1196" i="15"/>
  <c r="CH1197" i="15"/>
  <c r="CH1199" i="15"/>
  <c r="CH1200" i="15"/>
  <c r="CH1201" i="15"/>
  <c r="CH1203" i="15"/>
  <c r="CH1227" i="15"/>
  <c r="CH1231" i="15"/>
  <c r="CH1232" i="15"/>
  <c r="CH1233" i="15"/>
  <c r="CH1234" i="15"/>
  <c r="CH1236" i="15"/>
  <c r="CH1237" i="15"/>
  <c r="CH1261" i="15"/>
  <c r="CH1285" i="15"/>
  <c r="CH1289" i="15"/>
  <c r="CH1290" i="15"/>
  <c r="CH1291" i="15"/>
  <c r="CH1293" i="15"/>
  <c r="CH1294" i="15"/>
  <c r="CH1295" i="15"/>
  <c r="CH1297" i="15"/>
  <c r="CH1298" i="15"/>
  <c r="CH1299" i="15"/>
  <c r="CH1301" i="15"/>
  <c r="CH1302" i="15"/>
  <c r="CH1303" i="15"/>
  <c r="CH1305" i="15"/>
  <c r="CH1306" i="15"/>
  <c r="CH1307" i="15"/>
  <c r="CH1309" i="15"/>
  <c r="CH1313" i="15"/>
  <c r="CH1314" i="15"/>
  <c r="CH1315" i="15"/>
  <c r="CH1317" i="15"/>
  <c r="CH1318" i="15"/>
  <c r="CH1319" i="15"/>
  <c r="CH1321" i="15"/>
  <c r="CH1322" i="15"/>
  <c r="CH1323" i="15"/>
  <c r="CH1325" i="15"/>
  <c r="CH1326" i="15"/>
  <c r="CH1327" i="15"/>
  <c r="CH1329" i="15"/>
  <c r="CH1330" i="15"/>
  <c r="CH1331" i="15"/>
  <c r="CH1333" i="15"/>
  <c r="CH1337" i="15"/>
  <c r="CH1338" i="15"/>
  <c r="CH1339" i="15"/>
  <c r="CH1341" i="15"/>
  <c r="CH1342" i="15"/>
  <c r="CH1343" i="15"/>
  <c r="CH1345" i="15"/>
  <c r="CH1346" i="15"/>
  <c r="CH1347" i="15"/>
  <c r="CH1349" i="15"/>
  <c r="CH1350" i="15"/>
  <c r="CH1351" i="15"/>
  <c r="CH1353" i="15"/>
  <c r="CH1354" i="15"/>
  <c r="CH1355" i="15"/>
  <c r="CH1357" i="15"/>
  <c r="CH1361" i="15"/>
  <c r="CH1362" i="15"/>
  <c r="CH1363" i="15"/>
  <c r="CH1365" i="15"/>
  <c r="CH1366" i="15"/>
  <c r="CH1367" i="15"/>
  <c r="CH1369" i="15"/>
  <c r="CH1370" i="15"/>
  <c r="CH1371" i="15"/>
  <c r="CH1373" i="15"/>
  <c r="CH1374" i="15"/>
  <c r="CH1375" i="15"/>
  <c r="CH1377" i="15"/>
  <c r="CH1378" i="15"/>
  <c r="CH1379" i="15"/>
  <c r="CH1381" i="15"/>
  <c r="CH1405" i="15"/>
  <c r="CH1431" i="15"/>
  <c r="CH1438" i="15"/>
  <c r="CH1439" i="15"/>
  <c r="CH1440" i="15"/>
  <c r="CH1442" i="15"/>
  <c r="CH1443" i="15"/>
  <c r="CH1444" i="15"/>
  <c r="CH1446" i="15"/>
  <c r="CH1447" i="15"/>
  <c r="CH1448" i="15"/>
  <c r="CH1450" i="15"/>
  <c r="CH1451" i="15"/>
  <c r="CH1452" i="15"/>
  <c r="CH1454" i="15"/>
  <c r="CH1455" i="15"/>
  <c r="CH1456" i="15"/>
  <c r="CH1458" i="15"/>
  <c r="CH1465" i="15"/>
  <c r="CH1466" i="15"/>
  <c r="CH1467" i="15"/>
  <c r="CH1469" i="15"/>
  <c r="CH1470" i="15"/>
  <c r="CH1471" i="15"/>
  <c r="CH1473" i="15"/>
  <c r="CH1474" i="15"/>
  <c r="CH1475" i="15"/>
  <c r="CH1477" i="15"/>
  <c r="CH1478" i="15"/>
  <c r="CH1479" i="15"/>
  <c r="CH1481" i="15"/>
  <c r="CH1482" i="15"/>
  <c r="CH1483" i="15"/>
  <c r="CH1485" i="15"/>
  <c r="CH1489" i="15"/>
  <c r="CH1490" i="15"/>
  <c r="CH1491" i="15"/>
  <c r="CH1493" i="15"/>
  <c r="CH1494" i="15"/>
  <c r="CH1495" i="15"/>
  <c r="CH1497" i="15"/>
  <c r="CH1498" i="15"/>
  <c r="CH1499" i="15"/>
  <c r="CH1501" i="15"/>
  <c r="CH1502" i="15"/>
  <c r="CH1503" i="15"/>
  <c r="CH1505" i="15"/>
  <c r="CH1506" i="15"/>
  <c r="CH1507" i="15"/>
  <c r="CH1509" i="15"/>
  <c r="CH1513" i="15"/>
  <c r="CH1514" i="15"/>
  <c r="CH1515" i="15"/>
  <c r="CH1517" i="15"/>
  <c r="CH1518" i="15"/>
  <c r="CH1519" i="15"/>
  <c r="CH1521" i="15"/>
  <c r="CH1522" i="15"/>
  <c r="CH1523" i="15"/>
  <c r="CH1525" i="15"/>
  <c r="CH1526" i="15"/>
  <c r="CH1527" i="15"/>
  <c r="CH1529" i="15"/>
  <c r="CH1530" i="15"/>
  <c r="CH1531" i="15"/>
  <c r="CH1533" i="15"/>
  <c r="CH1538" i="15"/>
  <c r="CH1539" i="15"/>
  <c r="CH1540" i="15"/>
  <c r="CH1541" i="15"/>
  <c r="CH1542" i="15"/>
  <c r="CH1544" i="15"/>
  <c r="CH1545" i="15"/>
  <c r="CH1546" i="15"/>
  <c r="CH1547" i="15"/>
  <c r="CH1551" i="15"/>
  <c r="CH1552" i="15"/>
  <c r="CH1553" i="15"/>
  <c r="CH1554" i="15"/>
  <c r="CI135" i="15"/>
  <c r="CI183" i="15"/>
  <c r="CI260" i="15"/>
  <c r="CI261" i="15"/>
  <c r="CI262" i="15"/>
  <c r="CI264" i="15"/>
  <c r="CI265" i="15"/>
  <c r="CI266" i="15"/>
  <c r="CI268" i="15"/>
  <c r="CI269" i="15"/>
  <c r="CI270" i="15"/>
  <c r="CI272" i="15"/>
  <c r="CI273" i="15"/>
  <c r="CI274" i="15"/>
  <c r="CI276" i="15"/>
  <c r="CI277" i="15"/>
  <c r="CI278" i="15"/>
  <c r="CI280" i="15"/>
  <c r="CI284" i="15"/>
  <c r="CI285" i="15"/>
  <c r="CI286" i="15"/>
  <c r="CI288" i="15"/>
  <c r="CI289" i="15"/>
  <c r="CI290" i="15"/>
  <c r="CI292" i="15"/>
  <c r="CI293" i="15"/>
  <c r="CI294" i="15"/>
  <c r="CI296" i="15"/>
  <c r="CI297" i="15"/>
  <c r="CI298" i="15"/>
  <c r="CI300" i="15"/>
  <c r="CI301" i="15"/>
  <c r="CI302" i="15"/>
  <c r="CI304" i="15"/>
  <c r="CI10" i="15"/>
  <c r="CI14" i="15"/>
  <c r="CI15" i="15"/>
  <c r="CI39" i="15"/>
  <c r="CI43" i="15"/>
  <c r="CI44" i="15"/>
  <c r="CI45" i="15"/>
  <c r="CI47" i="15"/>
  <c r="CI48" i="15"/>
  <c r="CI49" i="15"/>
  <c r="CI51" i="15"/>
  <c r="CI52" i="15"/>
  <c r="CI53" i="15"/>
  <c r="CI55" i="15"/>
  <c r="CI56" i="15"/>
  <c r="CI57" i="15"/>
  <c r="CI59" i="15"/>
  <c r="CI60" i="15"/>
  <c r="CI61" i="15"/>
  <c r="CI63" i="15"/>
  <c r="CI87" i="15"/>
  <c r="CI111" i="15"/>
  <c r="CI159" i="15"/>
  <c r="CI187" i="15"/>
  <c r="CI188" i="15"/>
  <c r="CI189" i="15"/>
  <c r="CI191" i="15"/>
  <c r="CI192" i="15"/>
  <c r="CI193" i="15"/>
  <c r="CI195" i="15"/>
  <c r="CI196" i="15"/>
  <c r="CI197" i="15"/>
  <c r="CI199" i="15"/>
  <c r="CI200" i="15"/>
  <c r="CI201" i="15"/>
  <c r="CI203" i="15"/>
  <c r="CI204" i="15"/>
  <c r="CI205" i="15"/>
  <c r="CI207" i="15"/>
  <c r="CI211" i="15"/>
  <c r="CI212" i="15"/>
  <c r="CI213" i="15"/>
  <c r="CI215" i="15"/>
  <c r="CI216" i="15"/>
  <c r="CI217" i="15"/>
  <c r="CI219" i="15"/>
  <c r="CI220" i="15"/>
  <c r="CI221" i="15"/>
  <c r="CI223" i="15"/>
  <c r="CI224" i="15"/>
  <c r="CI225" i="15"/>
  <c r="CI227" i="15"/>
  <c r="CI228" i="15"/>
  <c r="CI229" i="15"/>
  <c r="CI231" i="15"/>
  <c r="CI255" i="15"/>
  <c r="CI308" i="15"/>
  <c r="CI309" i="15"/>
  <c r="CI310" i="15"/>
  <c r="CI312" i="15"/>
  <c r="CI313" i="15"/>
  <c r="CI314" i="15"/>
  <c r="CI316" i="15"/>
  <c r="CI317" i="15"/>
  <c r="CI318" i="15"/>
  <c r="CI320" i="15"/>
  <c r="CI321" i="15"/>
  <c r="CI322" i="15"/>
  <c r="CI324" i="15"/>
  <c r="CI325" i="15"/>
  <c r="CI326" i="15"/>
  <c r="CI328" i="15"/>
  <c r="CI332" i="15"/>
  <c r="CI333" i="15"/>
  <c r="CI334" i="15"/>
  <c r="CI336" i="15"/>
  <c r="CI337" i="15"/>
  <c r="CI338" i="15"/>
  <c r="CI340" i="15"/>
  <c r="CI341" i="15"/>
  <c r="CI342" i="15"/>
  <c r="CI344" i="15"/>
  <c r="CI345" i="15"/>
  <c r="CI346" i="15"/>
  <c r="CI348" i="15"/>
  <c r="CI349" i="15"/>
  <c r="CI350" i="15"/>
  <c r="CI352" i="15"/>
  <c r="CI376" i="15"/>
  <c r="CI380" i="15"/>
  <c r="CI381" i="15"/>
  <c r="CI382" i="15"/>
  <c r="CI384" i="15"/>
  <c r="CI385" i="15"/>
  <c r="CI386" i="15"/>
  <c r="CI388" i="15"/>
  <c r="CI389" i="15"/>
  <c r="CI390" i="15"/>
  <c r="CI392" i="15"/>
  <c r="CI393" i="15"/>
  <c r="CI394" i="15"/>
  <c r="CI396" i="15"/>
  <c r="CI397" i="15"/>
  <c r="CI398" i="15"/>
  <c r="CI400" i="15"/>
  <c r="CI424" i="15"/>
  <c r="CI428" i="15"/>
  <c r="CI429" i="15"/>
  <c r="CI430" i="15"/>
  <c r="CI432" i="15"/>
  <c r="CI433" i="15"/>
  <c r="CI434" i="15"/>
  <c r="CI436" i="15"/>
  <c r="CI437" i="15"/>
  <c r="CI438" i="15"/>
  <c r="CI440" i="15"/>
  <c r="CI441" i="15"/>
  <c r="CI442" i="15"/>
  <c r="CI444" i="15"/>
  <c r="CI445" i="15"/>
  <c r="CI446" i="15"/>
  <c r="CI448" i="15"/>
  <c r="CI472" i="15"/>
  <c r="CI476" i="15"/>
  <c r="CI477" i="15"/>
  <c r="CI478" i="15"/>
  <c r="CI480" i="15"/>
  <c r="CI481" i="15"/>
  <c r="CI482" i="15"/>
  <c r="CI484" i="15"/>
  <c r="CI485" i="15"/>
  <c r="CI486" i="15"/>
  <c r="CI488" i="15"/>
  <c r="CI489" i="15"/>
  <c r="CI490" i="15"/>
  <c r="CI492" i="15"/>
  <c r="CI493" i="15"/>
  <c r="CI494" i="15"/>
  <c r="CI496" i="15"/>
  <c r="CI520" i="15"/>
  <c r="CI524" i="15"/>
  <c r="CI525" i="15"/>
  <c r="CI526" i="15"/>
  <c r="CI528" i="15"/>
  <c r="CI529" i="15"/>
  <c r="CI530" i="15"/>
  <c r="CI532" i="15"/>
  <c r="CI533" i="15"/>
  <c r="CI534" i="15"/>
  <c r="CI536" i="15"/>
  <c r="CI537" i="15"/>
  <c r="CI538" i="15"/>
  <c r="CI540" i="15"/>
  <c r="CI541" i="15"/>
  <c r="CI542" i="15"/>
  <c r="CI544" i="15"/>
  <c r="CI568" i="15"/>
  <c r="CI573" i="15"/>
  <c r="CI574" i="15"/>
  <c r="CI575" i="15"/>
  <c r="CI577" i="15"/>
  <c r="CI578" i="15"/>
  <c r="CI579" i="15"/>
  <c r="CI581" i="15"/>
  <c r="CI582" i="15"/>
  <c r="CI583" i="15"/>
  <c r="CI585" i="15"/>
  <c r="CI586" i="15"/>
  <c r="CI587" i="15"/>
  <c r="CI589" i="15"/>
  <c r="CI590" i="15"/>
  <c r="CI591" i="15"/>
  <c r="CI593" i="15"/>
  <c r="CI597" i="15"/>
  <c r="CI598" i="15"/>
  <c r="CI599" i="15"/>
  <c r="CI601" i="15"/>
  <c r="CI602" i="15"/>
  <c r="CI603" i="15"/>
  <c r="CI605" i="15"/>
  <c r="CI606" i="15"/>
  <c r="CI607" i="15"/>
  <c r="CI609" i="15"/>
  <c r="CI610" i="15"/>
  <c r="CI611" i="15"/>
  <c r="CI613" i="15"/>
  <c r="CI614" i="15"/>
  <c r="CI615" i="15"/>
  <c r="CI617" i="15"/>
  <c r="CI621" i="15"/>
  <c r="CI622" i="15"/>
  <c r="CI623" i="15"/>
  <c r="CI625" i="15"/>
  <c r="CI626" i="15"/>
  <c r="CI627" i="15"/>
  <c r="CI629" i="15"/>
  <c r="CI630" i="15"/>
  <c r="CI631" i="15"/>
  <c r="CI633" i="15"/>
  <c r="CI634" i="15"/>
  <c r="CI635" i="15"/>
  <c r="CI637" i="15"/>
  <c r="CI638" i="15"/>
  <c r="CI639" i="15"/>
  <c r="CI641" i="15"/>
  <c r="CI645" i="15"/>
  <c r="CI646" i="15"/>
  <c r="CI647" i="15"/>
  <c r="CI649" i="15"/>
  <c r="CI650" i="15"/>
  <c r="CI651" i="15"/>
  <c r="CI653" i="15"/>
  <c r="CI654" i="15"/>
  <c r="CI655" i="15"/>
  <c r="CI657" i="15"/>
  <c r="CI658" i="15"/>
  <c r="CI659" i="15"/>
  <c r="CI661" i="15"/>
  <c r="CI662" i="15"/>
  <c r="CI663" i="15"/>
  <c r="CI665" i="15"/>
  <c r="CI669" i="15"/>
  <c r="CI670" i="15"/>
  <c r="CI671" i="15"/>
  <c r="CI673" i="15"/>
  <c r="CI674" i="15"/>
  <c r="CI675" i="15"/>
  <c r="CI677" i="15"/>
  <c r="CI678" i="15"/>
  <c r="CI679" i="15"/>
  <c r="CI681" i="15"/>
  <c r="CI682" i="15"/>
  <c r="CI683" i="15"/>
  <c r="CI685" i="15"/>
  <c r="CI686" i="15"/>
  <c r="CI687" i="15"/>
  <c r="CI689" i="15"/>
  <c r="CI693" i="15"/>
  <c r="CI694" i="15"/>
  <c r="CI695" i="15"/>
  <c r="CI697" i="15"/>
  <c r="CI698" i="15"/>
  <c r="CI699" i="15"/>
  <c r="CI701" i="15"/>
  <c r="CI702" i="15"/>
  <c r="CI703" i="15"/>
  <c r="CI705" i="15"/>
  <c r="CI706" i="15"/>
  <c r="CI707" i="15"/>
  <c r="CI709" i="15"/>
  <c r="CI710" i="15"/>
  <c r="CI711" i="15"/>
  <c r="CI713" i="15"/>
  <c r="CI717" i="15"/>
  <c r="CI718" i="15"/>
  <c r="CI719" i="15"/>
  <c r="CI721" i="15"/>
  <c r="CI722" i="15"/>
  <c r="CI723" i="15"/>
  <c r="CI725" i="15"/>
  <c r="CI726" i="15"/>
  <c r="CI727" i="15"/>
  <c r="CI729" i="15"/>
  <c r="CI730" i="15"/>
  <c r="CI731" i="15"/>
  <c r="CI733" i="15"/>
  <c r="CI734" i="15"/>
  <c r="CI735" i="15"/>
  <c r="CI737" i="15"/>
  <c r="CI801" i="15"/>
  <c r="CI825" i="15"/>
  <c r="CI849" i="15"/>
  <c r="CI853" i="15"/>
  <c r="CI854" i="15"/>
  <c r="CI855" i="15"/>
  <c r="CI856" i="15"/>
  <c r="CI857" i="15"/>
  <c r="CI858" i="15"/>
  <c r="CI860" i="15"/>
  <c r="CI861" i="15"/>
  <c r="CI885" i="15"/>
  <c r="CI912" i="15"/>
  <c r="CI919" i="15"/>
  <c r="CI920" i="15"/>
  <c r="CI921" i="15"/>
  <c r="CI923" i="15"/>
  <c r="CI924" i="15"/>
  <c r="CI925" i="15"/>
  <c r="CI927" i="15"/>
  <c r="CI928" i="15"/>
  <c r="CI929" i="15"/>
  <c r="CI931" i="15"/>
  <c r="CI932" i="15"/>
  <c r="CI933" i="15"/>
  <c r="CI935" i="15"/>
  <c r="CI936" i="15"/>
  <c r="CI937" i="15"/>
  <c r="CI939" i="15"/>
  <c r="CI943" i="15"/>
  <c r="CI944" i="15"/>
  <c r="CI945" i="15"/>
  <c r="CI947" i="15"/>
  <c r="CI948" i="15"/>
  <c r="CI949" i="15"/>
  <c r="CI951" i="15"/>
  <c r="CI952" i="15"/>
  <c r="CI953" i="15"/>
  <c r="CI955" i="15"/>
  <c r="CI956" i="15"/>
  <c r="CI957" i="15"/>
  <c r="CI959" i="15"/>
  <c r="CI960" i="15"/>
  <c r="CI961" i="15"/>
  <c r="CI963" i="15"/>
  <c r="CI987" i="15"/>
  <c r="CI991" i="15"/>
  <c r="CI992" i="15"/>
  <c r="CI993" i="15"/>
  <c r="CI995" i="15"/>
  <c r="CI996" i="15"/>
  <c r="CI997" i="15"/>
  <c r="CI999" i="15"/>
  <c r="CI1000" i="15"/>
  <c r="CI1001" i="15"/>
  <c r="CI1003" i="15"/>
  <c r="CI1004" i="15"/>
  <c r="CI1005" i="15"/>
  <c r="CI1007" i="15"/>
  <c r="CI1008" i="15"/>
  <c r="CI1009" i="15"/>
  <c r="CI1011" i="15"/>
  <c r="CI1035" i="15"/>
  <c r="CI1039" i="15"/>
  <c r="CI1040" i="15"/>
  <c r="CI1041" i="15"/>
  <c r="CI1043" i="15"/>
  <c r="CI1044" i="15"/>
  <c r="CI1045" i="15"/>
  <c r="CI1047" i="15"/>
  <c r="CI1048" i="15"/>
  <c r="CI1049" i="15"/>
  <c r="CI1051" i="15"/>
  <c r="CI1052" i="15"/>
  <c r="CI1053" i="15"/>
  <c r="CI1055" i="15"/>
  <c r="CI1056" i="15"/>
  <c r="CI1057" i="15"/>
  <c r="CI1059" i="15"/>
  <c r="CI1083" i="15"/>
  <c r="CI1087" i="15"/>
  <c r="CI1088" i="15"/>
  <c r="CI1089" i="15"/>
  <c r="CI1091" i="15"/>
  <c r="CI1092" i="15"/>
  <c r="CI1093" i="15"/>
  <c r="CI1095" i="15"/>
  <c r="CI1096" i="15"/>
  <c r="CI1097" i="15"/>
  <c r="CI1099" i="15"/>
  <c r="CI1100" i="15"/>
  <c r="CI1101" i="15"/>
  <c r="CI1103" i="15"/>
  <c r="CI1104" i="15"/>
  <c r="CI1105" i="15"/>
  <c r="CI1107" i="15"/>
  <c r="CI1131" i="15"/>
  <c r="CI1135" i="15"/>
  <c r="CI1136" i="15"/>
  <c r="CI1137" i="15"/>
  <c r="CI1139" i="15"/>
  <c r="CI1140" i="15"/>
  <c r="CI1141" i="15"/>
  <c r="CI1143" i="15"/>
  <c r="CI1144" i="15"/>
  <c r="CI1145" i="15"/>
  <c r="CI1147" i="15"/>
  <c r="CI1148" i="15"/>
  <c r="CI1149" i="15"/>
  <c r="CI1151" i="15"/>
  <c r="CI1152" i="15"/>
  <c r="CI1153" i="15"/>
  <c r="CI1155" i="15"/>
  <c r="CI1179" i="15"/>
  <c r="CI1183" i="15"/>
  <c r="CI1184" i="15"/>
  <c r="CI1185" i="15"/>
  <c r="CI1187" i="15"/>
  <c r="CI1188" i="15"/>
  <c r="CI1189" i="15"/>
  <c r="CI1191" i="15"/>
  <c r="CI1192" i="15"/>
  <c r="CI1193" i="15"/>
  <c r="CI1195" i="15"/>
  <c r="CI1196" i="15"/>
  <c r="CI1197" i="15"/>
  <c r="CI1199" i="15"/>
  <c r="CI1200" i="15"/>
  <c r="CI1201" i="15"/>
  <c r="CI1203" i="15"/>
  <c r="CI1227" i="15"/>
  <c r="CI1231" i="15"/>
  <c r="CI1232" i="15"/>
  <c r="CI1233" i="15"/>
  <c r="CI1234" i="15"/>
  <c r="CI1236" i="15"/>
  <c r="CI1237" i="15"/>
  <c r="CI1261" i="15"/>
  <c r="CI1285" i="15"/>
  <c r="CI1289" i="15"/>
  <c r="CI1290" i="15"/>
  <c r="CI1291" i="15"/>
  <c r="CI1293" i="15"/>
  <c r="CI1294" i="15"/>
  <c r="CI1295" i="15"/>
  <c r="CI1297" i="15"/>
  <c r="CI1298" i="15"/>
  <c r="CI1299" i="15"/>
  <c r="CI1301" i="15"/>
  <c r="CI1302" i="15"/>
  <c r="CI1303" i="15"/>
  <c r="CI1305" i="15"/>
  <c r="CI1306" i="15"/>
  <c r="CI1307" i="15"/>
  <c r="CI1309" i="15"/>
  <c r="CI1313" i="15"/>
  <c r="CI1314" i="15"/>
  <c r="CI1315" i="15"/>
  <c r="CI1317" i="15"/>
  <c r="CI1318" i="15"/>
  <c r="CI1319" i="15"/>
  <c r="CI1321" i="15"/>
  <c r="CI1322" i="15"/>
  <c r="CI1323" i="15"/>
  <c r="CI1325" i="15"/>
  <c r="CI1326" i="15"/>
  <c r="CI1327" i="15"/>
  <c r="CI1329" i="15"/>
  <c r="CI1330" i="15"/>
  <c r="CI1331" i="15"/>
  <c r="CI1333" i="15"/>
  <c r="CI1337" i="15"/>
  <c r="CI1338" i="15"/>
  <c r="CI1339" i="15"/>
  <c r="CI1341" i="15"/>
  <c r="CI1342" i="15"/>
  <c r="CI1343" i="15"/>
  <c r="CI1345" i="15"/>
  <c r="CI1346" i="15"/>
  <c r="CI1347" i="15"/>
  <c r="CI1349" i="15"/>
  <c r="CI1350" i="15"/>
  <c r="CI1351" i="15"/>
  <c r="CI1353" i="15"/>
  <c r="CI1354" i="15"/>
  <c r="CI1355" i="15"/>
  <c r="CI1357" i="15"/>
  <c r="CI1361" i="15"/>
  <c r="CI1362" i="15"/>
  <c r="CI1363" i="15"/>
  <c r="CI1365" i="15"/>
  <c r="CI1366" i="15"/>
  <c r="CI1367" i="15"/>
  <c r="CI1369" i="15"/>
  <c r="CI1370" i="15"/>
  <c r="CI1371" i="15"/>
  <c r="CI1373" i="15"/>
  <c r="CI1374" i="15"/>
  <c r="CI1375" i="15"/>
  <c r="CI1377" i="15"/>
  <c r="CI1378" i="15"/>
  <c r="CI1379" i="15"/>
  <c r="CI1381" i="15"/>
  <c r="CI1405" i="15"/>
  <c r="CI1431" i="15"/>
  <c r="CI1438" i="15"/>
  <c r="CI1439" i="15"/>
  <c r="CI1440" i="15"/>
  <c r="CI1442" i="15"/>
  <c r="CI1443" i="15"/>
  <c r="CI1444" i="15"/>
  <c r="CI1446" i="15"/>
  <c r="CI1447" i="15"/>
  <c r="CI1448" i="15"/>
  <c r="CI1450" i="15"/>
  <c r="CI1451" i="15"/>
  <c r="CI1452" i="15"/>
  <c r="CI1454" i="15"/>
  <c r="CI1455" i="15"/>
  <c r="CI1456" i="15"/>
  <c r="CI1458" i="15"/>
  <c r="CI1465" i="15"/>
  <c r="CI1466" i="15"/>
  <c r="CI1467" i="15"/>
  <c r="CI1469" i="15"/>
  <c r="CI1470" i="15"/>
  <c r="CI1471" i="15"/>
  <c r="CI1473" i="15"/>
  <c r="CI1474" i="15"/>
  <c r="CI1475" i="15"/>
  <c r="CI1477" i="15"/>
  <c r="CI1478" i="15"/>
  <c r="CI1479" i="15"/>
  <c r="CI1481" i="15"/>
  <c r="CI1482" i="15"/>
  <c r="CI1483" i="15"/>
  <c r="CI1485" i="15"/>
  <c r="CI1489" i="15"/>
  <c r="CI1490" i="15"/>
  <c r="CI1491" i="15"/>
  <c r="CI1493" i="15"/>
  <c r="CI1494" i="15"/>
  <c r="CI1495" i="15"/>
  <c r="CI1497" i="15"/>
  <c r="CI1498" i="15"/>
  <c r="CI1499" i="15"/>
  <c r="CI1501" i="15"/>
  <c r="CI1502" i="15"/>
  <c r="CI1503" i="15"/>
  <c r="CI1505" i="15"/>
  <c r="CI1506" i="15"/>
  <c r="CI1507" i="15"/>
  <c r="CI1509" i="15"/>
  <c r="CI1513" i="15"/>
  <c r="CI1514" i="15"/>
  <c r="CI1515" i="15"/>
  <c r="CI1517" i="15"/>
  <c r="CI1518" i="15"/>
  <c r="CI1519" i="15"/>
  <c r="CI1521" i="15"/>
  <c r="CI1522" i="15"/>
  <c r="CI1523" i="15"/>
  <c r="CI1525" i="15"/>
  <c r="CI1526" i="15"/>
  <c r="CI1527" i="15"/>
  <c r="CI1529" i="15"/>
  <c r="CI1530" i="15"/>
  <c r="CI1531" i="15"/>
  <c r="CI1533" i="15"/>
  <c r="CI1538" i="15"/>
  <c r="CI1539" i="15"/>
  <c r="CI1540" i="15"/>
  <c r="CI1541" i="15"/>
  <c r="CI1542" i="15"/>
  <c r="CI1544" i="15"/>
  <c r="CI1545" i="15"/>
  <c r="CI1546" i="15"/>
  <c r="CI1547" i="15"/>
  <c r="CI1551" i="15"/>
  <c r="CI1552" i="15"/>
  <c r="CI1553" i="15"/>
  <c r="CI1554" i="15"/>
  <c r="CJ135" i="15"/>
  <c r="CJ183" i="15"/>
  <c r="CJ260" i="15"/>
  <c r="CJ261" i="15"/>
  <c r="CJ262" i="15"/>
  <c r="CJ264" i="15"/>
  <c r="CJ265" i="15"/>
  <c r="CJ266" i="15"/>
  <c r="CJ268" i="15"/>
  <c r="CJ269" i="15"/>
  <c r="CJ270" i="15"/>
  <c r="CJ272" i="15"/>
  <c r="CJ273" i="15"/>
  <c r="CJ274" i="15"/>
  <c r="CJ276" i="15"/>
  <c r="CJ277" i="15"/>
  <c r="CJ278" i="15"/>
  <c r="CJ280" i="15"/>
  <c r="CJ284" i="15"/>
  <c r="CJ285" i="15"/>
  <c r="CJ286" i="15"/>
  <c r="CJ288" i="15"/>
  <c r="CJ289" i="15"/>
  <c r="CJ290" i="15"/>
  <c r="CJ292" i="15"/>
  <c r="CJ293" i="15"/>
  <c r="CJ294" i="15"/>
  <c r="CJ296" i="15"/>
  <c r="CJ297" i="15"/>
  <c r="CJ298" i="15"/>
  <c r="CJ300" i="15"/>
  <c r="CJ301" i="15"/>
  <c r="CJ302" i="15"/>
  <c r="CJ304" i="15"/>
  <c r="CJ10" i="15"/>
  <c r="CJ14" i="15"/>
  <c r="CJ15" i="15"/>
  <c r="CJ39" i="15"/>
  <c r="CJ43" i="15"/>
  <c r="CJ44" i="15"/>
  <c r="CJ45" i="15"/>
  <c r="CJ47" i="15"/>
  <c r="CJ48" i="15"/>
  <c r="CJ49" i="15"/>
  <c r="CJ51" i="15"/>
  <c r="CJ52" i="15"/>
  <c r="CJ53" i="15"/>
  <c r="CJ55" i="15"/>
  <c r="CJ56" i="15"/>
  <c r="CJ57" i="15"/>
  <c r="CJ59" i="15"/>
  <c r="CJ60" i="15"/>
  <c r="CJ61" i="15"/>
  <c r="CJ63" i="15"/>
  <c r="CJ87" i="15"/>
  <c r="CJ111" i="15"/>
  <c r="CJ159" i="15"/>
  <c r="CJ187" i="15"/>
  <c r="CJ188" i="15"/>
  <c r="CJ189" i="15"/>
  <c r="CJ191" i="15"/>
  <c r="CJ192" i="15"/>
  <c r="CJ193" i="15"/>
  <c r="CJ195" i="15"/>
  <c r="CJ196" i="15"/>
  <c r="CJ197" i="15"/>
  <c r="CJ199" i="15"/>
  <c r="CJ200" i="15"/>
  <c r="CJ201" i="15"/>
  <c r="CJ203" i="15"/>
  <c r="CJ204" i="15"/>
  <c r="CJ205" i="15"/>
  <c r="CJ207" i="15"/>
  <c r="CJ211" i="15"/>
  <c r="CJ212" i="15"/>
  <c r="CJ213" i="15"/>
  <c r="CJ215" i="15"/>
  <c r="CJ216" i="15"/>
  <c r="CJ217" i="15"/>
  <c r="CJ219" i="15"/>
  <c r="CJ220" i="15"/>
  <c r="CJ221" i="15"/>
  <c r="CJ223" i="15"/>
  <c r="CJ224" i="15"/>
  <c r="CJ225" i="15"/>
  <c r="CJ227" i="15"/>
  <c r="CJ228" i="15"/>
  <c r="CJ229" i="15"/>
  <c r="CJ231" i="15"/>
  <c r="CJ255" i="15"/>
  <c r="CJ308" i="15"/>
  <c r="CJ309" i="15"/>
  <c r="CJ310" i="15"/>
  <c r="CJ312" i="15"/>
  <c r="CJ313" i="15"/>
  <c r="CJ314" i="15"/>
  <c r="CJ316" i="15"/>
  <c r="CJ317" i="15"/>
  <c r="CJ318" i="15"/>
  <c r="CJ320" i="15"/>
  <c r="CJ321" i="15"/>
  <c r="CJ322" i="15"/>
  <c r="CJ324" i="15"/>
  <c r="CJ325" i="15"/>
  <c r="CJ326" i="15"/>
  <c r="CJ328" i="15"/>
  <c r="CJ332" i="15"/>
  <c r="CJ333" i="15"/>
  <c r="CJ334" i="15"/>
  <c r="CJ336" i="15"/>
  <c r="CJ337" i="15"/>
  <c r="CJ338" i="15"/>
  <c r="CJ340" i="15"/>
  <c r="CJ341" i="15"/>
  <c r="CJ342" i="15"/>
  <c r="CJ344" i="15"/>
  <c r="CJ345" i="15"/>
  <c r="CJ346" i="15"/>
  <c r="CJ348" i="15"/>
  <c r="CJ349" i="15"/>
  <c r="CJ350" i="15"/>
  <c r="CJ352" i="15"/>
  <c r="CJ376" i="15"/>
  <c r="CJ380" i="15"/>
  <c r="CJ381" i="15"/>
  <c r="CJ382" i="15"/>
  <c r="CJ384" i="15"/>
  <c r="CJ385" i="15"/>
  <c r="CJ386" i="15"/>
  <c r="CJ388" i="15"/>
  <c r="CJ389" i="15"/>
  <c r="CJ390" i="15"/>
  <c r="CJ392" i="15"/>
  <c r="CJ393" i="15"/>
  <c r="CJ394" i="15"/>
  <c r="CJ396" i="15"/>
  <c r="CJ397" i="15"/>
  <c r="CJ398" i="15"/>
  <c r="CJ400" i="15"/>
  <c r="CJ424" i="15"/>
  <c r="CJ428" i="15"/>
  <c r="CJ429" i="15"/>
  <c r="CJ430" i="15"/>
  <c r="CJ432" i="15"/>
  <c r="CJ433" i="15"/>
  <c r="CJ434" i="15"/>
  <c r="CJ436" i="15"/>
  <c r="CJ437" i="15"/>
  <c r="CJ438" i="15"/>
  <c r="CJ440" i="15"/>
  <c r="CJ441" i="15"/>
  <c r="CJ442" i="15"/>
  <c r="CJ444" i="15"/>
  <c r="CJ445" i="15"/>
  <c r="CJ446" i="15"/>
  <c r="CJ448" i="15"/>
  <c r="CJ472" i="15"/>
  <c r="CJ476" i="15"/>
  <c r="CJ477" i="15"/>
  <c r="CJ478" i="15"/>
  <c r="CJ480" i="15"/>
  <c r="CJ481" i="15"/>
  <c r="CJ482" i="15"/>
  <c r="CJ484" i="15"/>
  <c r="CJ485" i="15"/>
  <c r="CJ486" i="15"/>
  <c r="CJ488" i="15"/>
  <c r="CJ489" i="15"/>
  <c r="CJ490" i="15"/>
  <c r="CJ492" i="15"/>
  <c r="CJ493" i="15"/>
  <c r="CJ494" i="15"/>
  <c r="CJ496" i="15"/>
  <c r="CJ520" i="15"/>
  <c r="CJ524" i="15"/>
  <c r="CJ525" i="15"/>
  <c r="CJ526" i="15"/>
  <c r="CJ528" i="15"/>
  <c r="CJ529" i="15"/>
  <c r="CJ530" i="15"/>
  <c r="CJ532" i="15"/>
  <c r="CJ533" i="15"/>
  <c r="CJ534" i="15"/>
  <c r="CJ536" i="15"/>
  <c r="CJ537" i="15"/>
  <c r="CJ538" i="15"/>
  <c r="CJ540" i="15"/>
  <c r="CJ541" i="15"/>
  <c r="CJ542" i="15"/>
  <c r="CJ544" i="15"/>
  <c r="CJ568" i="15"/>
  <c r="CJ573" i="15"/>
  <c r="CJ574" i="15"/>
  <c r="CJ575" i="15"/>
  <c r="CJ577" i="15"/>
  <c r="CJ578" i="15"/>
  <c r="CJ579" i="15"/>
  <c r="CJ581" i="15"/>
  <c r="CJ582" i="15"/>
  <c r="CJ583" i="15"/>
  <c r="CJ585" i="15"/>
  <c r="CJ586" i="15"/>
  <c r="CJ587" i="15"/>
  <c r="CJ589" i="15"/>
  <c r="CJ590" i="15"/>
  <c r="CJ591" i="15"/>
  <c r="CJ593" i="15"/>
  <c r="CJ597" i="15"/>
  <c r="CJ598" i="15"/>
  <c r="CJ599" i="15"/>
  <c r="CJ601" i="15"/>
  <c r="CJ602" i="15"/>
  <c r="CJ603" i="15"/>
  <c r="CJ605" i="15"/>
  <c r="CJ606" i="15"/>
  <c r="CJ607" i="15"/>
  <c r="CJ609" i="15"/>
  <c r="CJ610" i="15"/>
  <c r="CJ611" i="15"/>
  <c r="CJ613" i="15"/>
  <c r="CJ614" i="15"/>
  <c r="CJ615" i="15"/>
  <c r="CJ617" i="15"/>
  <c r="CJ621" i="15"/>
  <c r="CJ622" i="15"/>
  <c r="CJ623" i="15"/>
  <c r="CJ625" i="15"/>
  <c r="CJ626" i="15"/>
  <c r="CJ627" i="15"/>
  <c r="CJ629" i="15"/>
  <c r="CJ630" i="15"/>
  <c r="CJ631" i="15"/>
  <c r="CJ633" i="15"/>
  <c r="CJ634" i="15"/>
  <c r="CJ635" i="15"/>
  <c r="CJ637" i="15"/>
  <c r="CJ638" i="15"/>
  <c r="CJ639" i="15"/>
  <c r="CJ641" i="15"/>
  <c r="CJ645" i="15"/>
  <c r="CJ646" i="15"/>
  <c r="CJ647" i="15"/>
  <c r="CJ649" i="15"/>
  <c r="CJ650" i="15"/>
  <c r="CJ651" i="15"/>
  <c r="CJ653" i="15"/>
  <c r="CJ654" i="15"/>
  <c r="CJ655" i="15"/>
  <c r="CJ657" i="15"/>
  <c r="CJ658" i="15"/>
  <c r="CJ659" i="15"/>
  <c r="CJ661" i="15"/>
  <c r="CJ662" i="15"/>
  <c r="CJ663" i="15"/>
  <c r="CJ665" i="15"/>
  <c r="CJ669" i="15"/>
  <c r="CJ670" i="15"/>
  <c r="CJ671" i="15"/>
  <c r="CJ673" i="15"/>
  <c r="CJ674" i="15"/>
  <c r="CJ675" i="15"/>
  <c r="CJ677" i="15"/>
  <c r="CJ678" i="15"/>
  <c r="CJ679" i="15"/>
  <c r="CJ681" i="15"/>
  <c r="CJ682" i="15"/>
  <c r="CJ683" i="15"/>
  <c r="CJ685" i="15"/>
  <c r="CJ686" i="15"/>
  <c r="CJ687" i="15"/>
  <c r="CJ689" i="15"/>
  <c r="CJ693" i="15"/>
  <c r="CJ694" i="15"/>
  <c r="CJ695" i="15"/>
  <c r="CJ697" i="15"/>
  <c r="CJ698" i="15"/>
  <c r="CJ699" i="15"/>
  <c r="CJ701" i="15"/>
  <c r="CJ702" i="15"/>
  <c r="CJ703" i="15"/>
  <c r="CJ705" i="15"/>
  <c r="CJ706" i="15"/>
  <c r="CJ707" i="15"/>
  <c r="CJ709" i="15"/>
  <c r="CJ710" i="15"/>
  <c r="CJ711" i="15"/>
  <c r="CJ713" i="15"/>
  <c r="CJ717" i="15"/>
  <c r="CJ718" i="15"/>
  <c r="CJ719" i="15"/>
  <c r="CJ721" i="15"/>
  <c r="CJ722" i="15"/>
  <c r="CJ723" i="15"/>
  <c r="CJ725" i="15"/>
  <c r="CJ726" i="15"/>
  <c r="CJ727" i="15"/>
  <c r="CJ729" i="15"/>
  <c r="CJ730" i="15"/>
  <c r="CJ731" i="15"/>
  <c r="CJ733" i="15"/>
  <c r="CJ734" i="15"/>
  <c r="CJ735" i="15"/>
  <c r="CJ737" i="15"/>
  <c r="CJ801" i="15"/>
  <c r="CJ825" i="15"/>
  <c r="CJ849" i="15"/>
  <c r="CJ853" i="15"/>
  <c r="CJ854" i="15"/>
  <c r="CJ855" i="15"/>
  <c r="CJ856" i="15"/>
  <c r="CJ857" i="15"/>
  <c r="CJ858" i="15"/>
  <c r="CJ860" i="15"/>
  <c r="CJ861" i="15"/>
  <c r="CJ885" i="15"/>
  <c r="CJ912" i="15"/>
  <c r="CJ919" i="15"/>
  <c r="CJ920" i="15"/>
  <c r="CJ921" i="15"/>
  <c r="CJ923" i="15"/>
  <c r="CJ924" i="15"/>
  <c r="CJ925" i="15"/>
  <c r="CJ927" i="15"/>
  <c r="CJ928" i="15"/>
  <c r="CJ929" i="15"/>
  <c r="CJ931" i="15"/>
  <c r="CJ932" i="15"/>
  <c r="CJ933" i="15"/>
  <c r="CJ935" i="15"/>
  <c r="CJ936" i="15"/>
  <c r="CJ937" i="15"/>
  <c r="CJ939" i="15"/>
  <c r="CJ943" i="15"/>
  <c r="CJ944" i="15"/>
  <c r="CJ945" i="15"/>
  <c r="CJ947" i="15"/>
  <c r="CJ948" i="15"/>
  <c r="CJ949" i="15"/>
  <c r="CJ951" i="15"/>
  <c r="CJ952" i="15"/>
  <c r="CJ953" i="15"/>
  <c r="CJ955" i="15"/>
  <c r="CJ956" i="15"/>
  <c r="CJ957" i="15"/>
  <c r="CJ959" i="15"/>
  <c r="CJ960" i="15"/>
  <c r="CJ961" i="15"/>
  <c r="CJ963" i="15"/>
  <c r="CJ987" i="15"/>
  <c r="CJ991" i="15"/>
  <c r="CJ992" i="15"/>
  <c r="CJ993" i="15"/>
  <c r="CJ995" i="15"/>
  <c r="CJ996" i="15"/>
  <c r="CJ997" i="15"/>
  <c r="CJ999" i="15"/>
  <c r="CJ1000" i="15"/>
  <c r="CJ1001" i="15"/>
  <c r="CJ1003" i="15"/>
  <c r="CJ1004" i="15"/>
  <c r="CJ1005" i="15"/>
  <c r="CJ1007" i="15"/>
  <c r="CJ1008" i="15"/>
  <c r="CJ1009" i="15"/>
  <c r="CJ1011" i="15"/>
  <c r="CJ1035" i="15"/>
  <c r="CJ1039" i="15"/>
  <c r="CJ1040" i="15"/>
  <c r="CJ1041" i="15"/>
  <c r="CJ1043" i="15"/>
  <c r="CJ1044" i="15"/>
  <c r="CJ1045" i="15"/>
  <c r="CJ1047" i="15"/>
  <c r="CJ1048" i="15"/>
  <c r="CJ1049" i="15"/>
  <c r="CJ1051" i="15"/>
  <c r="CJ1052" i="15"/>
  <c r="CJ1053" i="15"/>
  <c r="CJ1055" i="15"/>
  <c r="CJ1056" i="15"/>
  <c r="CJ1057" i="15"/>
  <c r="CJ1059" i="15"/>
  <c r="CJ1083" i="15"/>
  <c r="CJ1087" i="15"/>
  <c r="CJ1088" i="15"/>
  <c r="CJ1089" i="15"/>
  <c r="CJ1091" i="15"/>
  <c r="CJ1092" i="15"/>
  <c r="CJ1093" i="15"/>
  <c r="CJ1095" i="15"/>
  <c r="CJ1096" i="15"/>
  <c r="CJ1097" i="15"/>
  <c r="CJ1099" i="15"/>
  <c r="CJ1100" i="15"/>
  <c r="CJ1101" i="15"/>
  <c r="CJ1103" i="15"/>
  <c r="CJ1104" i="15"/>
  <c r="CJ1105" i="15"/>
  <c r="CJ1107" i="15"/>
  <c r="CJ1131" i="15"/>
  <c r="CJ1135" i="15"/>
  <c r="CJ1136" i="15"/>
  <c r="CJ1137" i="15"/>
  <c r="CJ1139" i="15"/>
  <c r="CJ1140" i="15"/>
  <c r="CJ1141" i="15"/>
  <c r="CJ1143" i="15"/>
  <c r="CJ1144" i="15"/>
  <c r="CJ1145" i="15"/>
  <c r="CJ1147" i="15"/>
  <c r="CJ1148" i="15"/>
  <c r="CJ1149" i="15"/>
  <c r="CJ1151" i="15"/>
  <c r="CJ1152" i="15"/>
  <c r="CJ1153" i="15"/>
  <c r="CJ1155" i="15"/>
  <c r="CJ1179" i="15"/>
  <c r="CJ1183" i="15"/>
  <c r="CJ1184" i="15"/>
  <c r="CJ1185" i="15"/>
  <c r="CJ1187" i="15"/>
  <c r="CJ1188" i="15"/>
  <c r="CJ1189" i="15"/>
  <c r="CJ1191" i="15"/>
  <c r="CJ1192" i="15"/>
  <c r="CJ1193" i="15"/>
  <c r="CJ1195" i="15"/>
  <c r="CJ1196" i="15"/>
  <c r="CJ1197" i="15"/>
  <c r="CJ1199" i="15"/>
  <c r="CJ1200" i="15"/>
  <c r="CJ1201" i="15"/>
  <c r="CJ1203" i="15"/>
  <c r="CJ1227" i="15"/>
  <c r="CJ1231" i="15"/>
  <c r="CJ1232" i="15"/>
  <c r="CJ1233" i="15"/>
  <c r="CJ1234" i="15"/>
  <c r="CJ1236" i="15"/>
  <c r="CJ1237" i="15"/>
  <c r="CJ1261" i="15"/>
  <c r="CJ1285" i="15"/>
  <c r="CJ1289" i="15"/>
  <c r="CJ1290" i="15"/>
  <c r="CJ1291" i="15"/>
  <c r="CJ1293" i="15"/>
  <c r="CJ1294" i="15"/>
  <c r="CJ1295" i="15"/>
  <c r="CJ1297" i="15"/>
  <c r="CJ1298" i="15"/>
  <c r="CJ1299" i="15"/>
  <c r="CJ1301" i="15"/>
  <c r="CJ1302" i="15"/>
  <c r="CJ1303" i="15"/>
  <c r="CJ1305" i="15"/>
  <c r="CJ1306" i="15"/>
  <c r="CJ1307" i="15"/>
  <c r="CJ1309" i="15"/>
  <c r="CJ1313" i="15"/>
  <c r="CJ1314" i="15"/>
  <c r="CJ1315" i="15"/>
  <c r="CJ1317" i="15"/>
  <c r="CJ1318" i="15"/>
  <c r="CJ1319" i="15"/>
  <c r="CJ1321" i="15"/>
  <c r="CJ1322" i="15"/>
  <c r="CJ1323" i="15"/>
  <c r="CJ1325" i="15"/>
  <c r="CJ1326" i="15"/>
  <c r="CJ1327" i="15"/>
  <c r="CJ1329" i="15"/>
  <c r="CJ1330" i="15"/>
  <c r="CJ1331" i="15"/>
  <c r="CJ1333" i="15"/>
  <c r="CJ1337" i="15"/>
  <c r="CJ1338" i="15"/>
  <c r="CJ1339" i="15"/>
  <c r="CJ1341" i="15"/>
  <c r="CJ1342" i="15"/>
  <c r="CJ1343" i="15"/>
  <c r="CJ1345" i="15"/>
  <c r="CJ1346" i="15"/>
  <c r="CJ1347" i="15"/>
  <c r="CJ1349" i="15"/>
  <c r="CJ1350" i="15"/>
  <c r="CJ1351" i="15"/>
  <c r="CJ1353" i="15"/>
  <c r="CJ1354" i="15"/>
  <c r="CJ1355" i="15"/>
  <c r="CJ1357" i="15"/>
  <c r="CJ1361" i="15"/>
  <c r="CJ1362" i="15"/>
  <c r="CJ1363" i="15"/>
  <c r="CJ1365" i="15"/>
  <c r="CJ1366" i="15"/>
  <c r="CJ1367" i="15"/>
  <c r="CJ1369" i="15"/>
  <c r="CJ1370" i="15"/>
  <c r="CJ1371" i="15"/>
  <c r="CJ1373" i="15"/>
  <c r="CJ1374" i="15"/>
  <c r="CJ1375" i="15"/>
  <c r="CJ1377" i="15"/>
  <c r="CJ1378" i="15"/>
  <c r="CJ1379" i="15"/>
  <c r="CJ1381" i="15"/>
  <c r="CJ1405" i="15"/>
  <c r="CJ1431" i="15"/>
  <c r="CJ1438" i="15"/>
  <c r="CJ1439" i="15"/>
  <c r="CJ1440" i="15"/>
  <c r="CJ1442" i="15"/>
  <c r="CJ1443" i="15"/>
  <c r="CJ1444" i="15"/>
  <c r="CJ1446" i="15"/>
  <c r="CJ1447" i="15"/>
  <c r="CJ1448" i="15"/>
  <c r="CJ1450" i="15"/>
  <c r="CJ1451" i="15"/>
  <c r="CJ1452" i="15"/>
  <c r="CJ1454" i="15"/>
  <c r="CJ1455" i="15"/>
  <c r="CJ1456" i="15"/>
  <c r="CJ1458" i="15"/>
  <c r="CJ1465" i="15"/>
  <c r="CJ1466" i="15"/>
  <c r="CJ1467" i="15"/>
  <c r="CJ1469" i="15"/>
  <c r="CJ1470" i="15"/>
  <c r="CJ1471" i="15"/>
  <c r="CJ1473" i="15"/>
  <c r="CJ1474" i="15"/>
  <c r="CJ1475" i="15"/>
  <c r="CJ1477" i="15"/>
  <c r="CJ1478" i="15"/>
  <c r="CJ1479" i="15"/>
  <c r="CJ1481" i="15"/>
  <c r="CJ1482" i="15"/>
  <c r="CJ1483" i="15"/>
  <c r="CJ1485" i="15"/>
  <c r="CJ1489" i="15"/>
  <c r="CJ1490" i="15"/>
  <c r="CJ1491" i="15"/>
  <c r="CJ1493" i="15"/>
  <c r="CJ1494" i="15"/>
  <c r="CJ1495" i="15"/>
  <c r="CJ1497" i="15"/>
  <c r="CJ1498" i="15"/>
  <c r="CJ1499" i="15"/>
  <c r="CJ1501" i="15"/>
  <c r="CJ1502" i="15"/>
  <c r="CJ1503" i="15"/>
  <c r="CJ1505" i="15"/>
  <c r="CJ1506" i="15"/>
  <c r="CJ1507" i="15"/>
  <c r="CJ1509" i="15"/>
  <c r="CJ1513" i="15"/>
  <c r="CJ1514" i="15"/>
  <c r="CJ1515" i="15"/>
  <c r="CJ1517" i="15"/>
  <c r="CJ1518" i="15"/>
  <c r="CJ1519" i="15"/>
  <c r="CJ1521" i="15"/>
  <c r="CJ1522" i="15"/>
  <c r="CJ1523" i="15"/>
  <c r="CJ1525" i="15"/>
  <c r="CJ1526" i="15"/>
  <c r="CJ1527" i="15"/>
  <c r="CJ1529" i="15"/>
  <c r="CJ1530" i="15"/>
  <c r="CJ1531" i="15"/>
  <c r="CJ1533" i="15"/>
  <c r="CJ1538" i="15"/>
  <c r="CJ1539" i="15"/>
  <c r="CJ1540" i="15"/>
  <c r="CJ1541" i="15"/>
  <c r="CJ1542" i="15"/>
  <c r="CJ1544" i="15"/>
  <c r="CJ1545" i="15"/>
  <c r="CJ1546" i="15"/>
  <c r="CJ1547" i="15"/>
  <c r="CJ1551" i="15"/>
  <c r="CJ1552" i="15"/>
  <c r="CJ1553" i="15"/>
  <c r="CJ1554" i="15"/>
  <c r="CK135" i="15"/>
  <c r="CK183" i="15"/>
  <c r="CK260" i="15"/>
  <c r="CK261" i="15"/>
  <c r="CK262" i="15"/>
  <c r="CK264" i="15"/>
  <c r="CK265" i="15"/>
  <c r="CK266" i="15"/>
  <c r="CK268" i="15"/>
  <c r="CK269" i="15"/>
  <c r="CK270" i="15"/>
  <c r="CK272" i="15"/>
  <c r="CK273" i="15"/>
  <c r="CK274" i="15"/>
  <c r="CK276" i="15"/>
  <c r="CK277" i="15"/>
  <c r="CK278" i="15"/>
  <c r="CK280" i="15"/>
  <c r="CK284" i="15"/>
  <c r="CK285" i="15"/>
  <c r="CK286" i="15"/>
  <c r="CK288" i="15"/>
  <c r="CK289" i="15"/>
  <c r="CK290" i="15"/>
  <c r="CK292" i="15"/>
  <c r="CK293" i="15"/>
  <c r="CK294" i="15"/>
  <c r="CK296" i="15"/>
  <c r="CK297" i="15"/>
  <c r="CK298" i="15"/>
  <c r="CK300" i="15"/>
  <c r="CK301" i="15"/>
  <c r="CK302" i="15"/>
  <c r="CK304" i="15"/>
  <c r="CK10" i="15"/>
  <c r="CK14" i="15"/>
  <c r="CK15" i="15"/>
  <c r="CK39" i="15"/>
  <c r="CK43" i="15"/>
  <c r="CK44" i="15"/>
  <c r="CK45" i="15"/>
  <c r="CK47" i="15"/>
  <c r="CK48" i="15"/>
  <c r="CK49" i="15"/>
  <c r="CK51" i="15"/>
  <c r="CK52" i="15"/>
  <c r="CK53" i="15"/>
  <c r="CK55" i="15"/>
  <c r="CK56" i="15"/>
  <c r="CK57" i="15"/>
  <c r="CK59" i="15"/>
  <c r="CK60" i="15"/>
  <c r="CK61" i="15"/>
  <c r="CK63" i="15"/>
  <c r="CK87" i="15"/>
  <c r="CK111" i="15"/>
  <c r="CK159" i="15"/>
  <c r="CK187" i="15"/>
  <c r="CK188" i="15"/>
  <c r="CK189" i="15"/>
  <c r="CK191" i="15"/>
  <c r="CK192" i="15"/>
  <c r="CK193" i="15"/>
  <c r="CK195" i="15"/>
  <c r="CK196" i="15"/>
  <c r="CK197" i="15"/>
  <c r="CK199" i="15"/>
  <c r="CK200" i="15"/>
  <c r="CK201" i="15"/>
  <c r="CK203" i="15"/>
  <c r="CK204" i="15"/>
  <c r="CK205" i="15"/>
  <c r="CK207" i="15"/>
  <c r="CK211" i="15"/>
  <c r="CK212" i="15"/>
  <c r="CK213" i="15"/>
  <c r="CK215" i="15"/>
  <c r="CK216" i="15"/>
  <c r="CK217" i="15"/>
  <c r="CK219" i="15"/>
  <c r="CK220" i="15"/>
  <c r="CK221" i="15"/>
  <c r="CK223" i="15"/>
  <c r="CK224" i="15"/>
  <c r="CK225" i="15"/>
  <c r="CK227" i="15"/>
  <c r="CK228" i="15"/>
  <c r="CK229" i="15"/>
  <c r="CK231" i="15"/>
  <c r="CK255" i="15"/>
  <c r="CK308" i="15"/>
  <c r="CK309" i="15"/>
  <c r="CK310" i="15"/>
  <c r="CK312" i="15"/>
  <c r="CK313" i="15"/>
  <c r="CK314" i="15"/>
  <c r="CK316" i="15"/>
  <c r="CK317" i="15"/>
  <c r="CK318" i="15"/>
  <c r="CK320" i="15"/>
  <c r="CK321" i="15"/>
  <c r="CK322" i="15"/>
  <c r="CK324" i="15"/>
  <c r="CK325" i="15"/>
  <c r="CK326" i="15"/>
  <c r="CK328" i="15"/>
  <c r="CK332" i="15"/>
  <c r="CK333" i="15"/>
  <c r="CK334" i="15"/>
  <c r="CK336" i="15"/>
  <c r="CK337" i="15"/>
  <c r="CK338" i="15"/>
  <c r="CK340" i="15"/>
  <c r="CK341" i="15"/>
  <c r="CK342" i="15"/>
  <c r="CK344" i="15"/>
  <c r="CK345" i="15"/>
  <c r="CK346" i="15"/>
  <c r="CK348" i="15"/>
  <c r="CK349" i="15"/>
  <c r="CK350" i="15"/>
  <c r="CK352" i="15"/>
  <c r="CK376" i="15"/>
  <c r="CK380" i="15"/>
  <c r="CK381" i="15"/>
  <c r="CK382" i="15"/>
  <c r="CK384" i="15"/>
  <c r="CK385" i="15"/>
  <c r="CK386" i="15"/>
  <c r="CK388" i="15"/>
  <c r="CK389" i="15"/>
  <c r="CK390" i="15"/>
  <c r="CK392" i="15"/>
  <c r="CK393" i="15"/>
  <c r="CK394" i="15"/>
  <c r="CK396" i="15"/>
  <c r="CK397" i="15"/>
  <c r="CK398" i="15"/>
  <c r="CK400" i="15"/>
  <c r="CK424" i="15"/>
  <c r="CK428" i="15"/>
  <c r="CK429" i="15"/>
  <c r="CK430" i="15"/>
  <c r="CK432" i="15"/>
  <c r="CK433" i="15"/>
  <c r="CK434" i="15"/>
  <c r="CK436" i="15"/>
  <c r="CK437" i="15"/>
  <c r="CK438" i="15"/>
  <c r="CK440" i="15"/>
  <c r="CK441" i="15"/>
  <c r="CK442" i="15"/>
  <c r="CK444" i="15"/>
  <c r="CK445" i="15"/>
  <c r="CK446" i="15"/>
  <c r="CK448" i="15"/>
  <c r="CK472" i="15"/>
  <c r="CK476" i="15"/>
  <c r="CK477" i="15"/>
  <c r="CK478" i="15"/>
  <c r="CK480" i="15"/>
  <c r="CK481" i="15"/>
  <c r="CK482" i="15"/>
  <c r="CK484" i="15"/>
  <c r="CK485" i="15"/>
  <c r="CK486" i="15"/>
  <c r="CK488" i="15"/>
  <c r="CK489" i="15"/>
  <c r="CK490" i="15"/>
  <c r="CK492" i="15"/>
  <c r="CK493" i="15"/>
  <c r="CK494" i="15"/>
  <c r="CK496" i="15"/>
  <c r="CK520" i="15"/>
  <c r="CK524" i="15"/>
  <c r="CK525" i="15"/>
  <c r="CK526" i="15"/>
  <c r="CK528" i="15"/>
  <c r="CK529" i="15"/>
  <c r="CK530" i="15"/>
  <c r="CK532" i="15"/>
  <c r="CK533" i="15"/>
  <c r="CK534" i="15"/>
  <c r="CK536" i="15"/>
  <c r="CK537" i="15"/>
  <c r="CK538" i="15"/>
  <c r="CK540" i="15"/>
  <c r="CK541" i="15"/>
  <c r="CK542" i="15"/>
  <c r="CK544" i="15"/>
  <c r="CK568" i="15"/>
  <c r="CK573" i="15"/>
  <c r="CK574" i="15"/>
  <c r="CK575" i="15"/>
  <c r="CK577" i="15"/>
  <c r="CK578" i="15"/>
  <c r="CK579" i="15"/>
  <c r="CK581" i="15"/>
  <c r="CK582" i="15"/>
  <c r="CK583" i="15"/>
  <c r="CK585" i="15"/>
  <c r="CK586" i="15"/>
  <c r="CK587" i="15"/>
  <c r="CK589" i="15"/>
  <c r="CK590" i="15"/>
  <c r="CK591" i="15"/>
  <c r="CK593" i="15"/>
  <c r="CK597" i="15"/>
  <c r="CK598" i="15"/>
  <c r="CK599" i="15"/>
  <c r="CK601" i="15"/>
  <c r="CK602" i="15"/>
  <c r="CK603" i="15"/>
  <c r="CK605" i="15"/>
  <c r="CK606" i="15"/>
  <c r="CK607" i="15"/>
  <c r="CK609" i="15"/>
  <c r="CK610" i="15"/>
  <c r="CK611" i="15"/>
  <c r="CK613" i="15"/>
  <c r="CK614" i="15"/>
  <c r="CK615" i="15"/>
  <c r="CK617" i="15"/>
  <c r="CK621" i="15"/>
  <c r="CK622" i="15"/>
  <c r="CK623" i="15"/>
  <c r="CK625" i="15"/>
  <c r="CK626" i="15"/>
  <c r="CK627" i="15"/>
  <c r="CK629" i="15"/>
  <c r="CK630" i="15"/>
  <c r="CK631" i="15"/>
  <c r="CK633" i="15"/>
  <c r="CK634" i="15"/>
  <c r="CK635" i="15"/>
  <c r="CK637" i="15"/>
  <c r="CK638" i="15"/>
  <c r="CK639" i="15"/>
  <c r="CK641" i="15"/>
  <c r="CK645" i="15"/>
  <c r="CK646" i="15"/>
  <c r="CK647" i="15"/>
  <c r="CK649" i="15"/>
  <c r="CK650" i="15"/>
  <c r="CK651" i="15"/>
  <c r="CK653" i="15"/>
  <c r="CK654" i="15"/>
  <c r="CK655" i="15"/>
  <c r="CK657" i="15"/>
  <c r="CK658" i="15"/>
  <c r="CK659" i="15"/>
  <c r="CK661" i="15"/>
  <c r="CK662" i="15"/>
  <c r="CK663" i="15"/>
  <c r="CK665" i="15"/>
  <c r="CK669" i="15"/>
  <c r="CK670" i="15"/>
  <c r="CK671" i="15"/>
  <c r="CK673" i="15"/>
  <c r="CK674" i="15"/>
  <c r="CK675" i="15"/>
  <c r="CK677" i="15"/>
  <c r="CK678" i="15"/>
  <c r="CK679" i="15"/>
  <c r="CK681" i="15"/>
  <c r="CK682" i="15"/>
  <c r="CK683" i="15"/>
  <c r="CK685" i="15"/>
  <c r="CK686" i="15"/>
  <c r="CK687" i="15"/>
  <c r="CK689" i="15"/>
  <c r="CK693" i="15"/>
  <c r="CK694" i="15"/>
  <c r="CK695" i="15"/>
  <c r="CK697" i="15"/>
  <c r="CK698" i="15"/>
  <c r="CK699" i="15"/>
  <c r="CK701" i="15"/>
  <c r="CK702" i="15"/>
  <c r="CK703" i="15"/>
  <c r="CK705" i="15"/>
  <c r="CK706" i="15"/>
  <c r="CK707" i="15"/>
  <c r="CK709" i="15"/>
  <c r="CK710" i="15"/>
  <c r="CK711" i="15"/>
  <c r="CK713" i="15"/>
  <c r="CK717" i="15"/>
  <c r="CK718" i="15"/>
  <c r="CK719" i="15"/>
  <c r="CK721" i="15"/>
  <c r="CK722" i="15"/>
  <c r="CK723" i="15"/>
  <c r="CK725" i="15"/>
  <c r="CK726" i="15"/>
  <c r="CK727" i="15"/>
  <c r="CK729" i="15"/>
  <c r="CK730" i="15"/>
  <c r="CK731" i="15"/>
  <c r="CK733" i="15"/>
  <c r="CK734" i="15"/>
  <c r="CK735" i="15"/>
  <c r="CK737" i="15"/>
  <c r="CK801" i="15"/>
  <c r="CK825" i="15"/>
  <c r="CK849" i="15"/>
  <c r="CK853" i="15"/>
  <c r="CK854" i="15"/>
  <c r="CK855" i="15"/>
  <c r="CK856" i="15"/>
  <c r="CK857" i="15"/>
  <c r="CK858" i="15"/>
  <c r="CK860" i="15"/>
  <c r="CK861" i="15"/>
  <c r="CK885" i="15"/>
  <c r="CK912" i="15"/>
  <c r="CK919" i="15"/>
  <c r="CK920" i="15"/>
  <c r="CK921" i="15"/>
  <c r="CK923" i="15"/>
  <c r="CK924" i="15"/>
  <c r="CK925" i="15"/>
  <c r="CK927" i="15"/>
  <c r="CK928" i="15"/>
  <c r="CK929" i="15"/>
  <c r="CK931" i="15"/>
  <c r="CK932" i="15"/>
  <c r="CK933" i="15"/>
  <c r="CK935" i="15"/>
  <c r="CK936" i="15"/>
  <c r="CK937" i="15"/>
  <c r="CK939" i="15"/>
  <c r="CK943" i="15"/>
  <c r="CK944" i="15"/>
  <c r="CK945" i="15"/>
  <c r="CK947" i="15"/>
  <c r="CK948" i="15"/>
  <c r="CK949" i="15"/>
  <c r="CK951" i="15"/>
  <c r="CK952" i="15"/>
  <c r="CK953" i="15"/>
  <c r="CK955" i="15"/>
  <c r="CK956" i="15"/>
  <c r="CK957" i="15"/>
  <c r="CK959" i="15"/>
  <c r="CK960" i="15"/>
  <c r="CK961" i="15"/>
  <c r="CK963" i="15"/>
  <c r="CK987" i="15"/>
  <c r="CK991" i="15"/>
  <c r="CK992" i="15"/>
  <c r="CK993" i="15"/>
  <c r="CK995" i="15"/>
  <c r="CK996" i="15"/>
  <c r="CK997" i="15"/>
  <c r="CK999" i="15"/>
  <c r="CK1000" i="15"/>
  <c r="CK1001" i="15"/>
  <c r="CK1003" i="15"/>
  <c r="CK1004" i="15"/>
  <c r="CK1005" i="15"/>
  <c r="CK1007" i="15"/>
  <c r="CK1008" i="15"/>
  <c r="CK1009" i="15"/>
  <c r="CK1011" i="15"/>
  <c r="CK1035" i="15"/>
  <c r="CK1039" i="15"/>
  <c r="CK1040" i="15"/>
  <c r="CK1041" i="15"/>
  <c r="CK1043" i="15"/>
  <c r="CK1044" i="15"/>
  <c r="CK1045" i="15"/>
  <c r="CK1047" i="15"/>
  <c r="CK1048" i="15"/>
  <c r="CK1049" i="15"/>
  <c r="CK1051" i="15"/>
  <c r="CK1052" i="15"/>
  <c r="CK1053" i="15"/>
  <c r="CK1055" i="15"/>
  <c r="CK1056" i="15"/>
  <c r="CK1057" i="15"/>
  <c r="CK1059" i="15"/>
  <c r="CK1083" i="15"/>
  <c r="CK1087" i="15"/>
  <c r="CK1088" i="15"/>
  <c r="CK1089" i="15"/>
  <c r="CK1091" i="15"/>
  <c r="CK1092" i="15"/>
  <c r="CK1093" i="15"/>
  <c r="CK1095" i="15"/>
  <c r="CK1096" i="15"/>
  <c r="CK1097" i="15"/>
  <c r="CK1099" i="15"/>
  <c r="CK1100" i="15"/>
  <c r="CK1101" i="15"/>
  <c r="CK1103" i="15"/>
  <c r="CK1104" i="15"/>
  <c r="CK1105" i="15"/>
  <c r="CK1107" i="15"/>
  <c r="CK1131" i="15"/>
  <c r="CK1135" i="15"/>
  <c r="CK1136" i="15"/>
  <c r="CK1137" i="15"/>
  <c r="CK1139" i="15"/>
  <c r="CK1140" i="15"/>
  <c r="CK1141" i="15"/>
  <c r="CK1143" i="15"/>
  <c r="CK1144" i="15"/>
  <c r="CK1145" i="15"/>
  <c r="CK1147" i="15"/>
  <c r="CK1148" i="15"/>
  <c r="CK1149" i="15"/>
  <c r="CK1151" i="15"/>
  <c r="CK1152" i="15"/>
  <c r="CK1153" i="15"/>
  <c r="CK1155" i="15"/>
  <c r="CK1179" i="15"/>
  <c r="CK1183" i="15"/>
  <c r="CK1184" i="15"/>
  <c r="CK1185" i="15"/>
  <c r="CK1187" i="15"/>
  <c r="CK1188" i="15"/>
  <c r="CK1189" i="15"/>
  <c r="CK1191" i="15"/>
  <c r="CK1192" i="15"/>
  <c r="CK1193" i="15"/>
  <c r="CK1195" i="15"/>
  <c r="CK1196" i="15"/>
  <c r="CK1197" i="15"/>
  <c r="CK1199" i="15"/>
  <c r="CK1200" i="15"/>
  <c r="CK1201" i="15"/>
  <c r="CK1203" i="15"/>
  <c r="CK1227" i="15"/>
  <c r="CK1231" i="15"/>
  <c r="CK1232" i="15"/>
  <c r="CK1233" i="15"/>
  <c r="CK1234" i="15"/>
  <c r="CK1236" i="15"/>
  <c r="CK1237" i="15"/>
  <c r="CK1261" i="15"/>
  <c r="CK1285" i="15"/>
  <c r="CK1289" i="15"/>
  <c r="CK1290" i="15"/>
  <c r="CK1291" i="15"/>
  <c r="CK1293" i="15"/>
  <c r="CK1294" i="15"/>
  <c r="CK1295" i="15"/>
  <c r="CK1297" i="15"/>
  <c r="CK1298" i="15"/>
  <c r="CK1299" i="15"/>
  <c r="CK1301" i="15"/>
  <c r="CK1302" i="15"/>
  <c r="CK1303" i="15"/>
  <c r="CK1305" i="15"/>
  <c r="CK1306" i="15"/>
  <c r="CK1307" i="15"/>
  <c r="CK1309" i="15"/>
  <c r="CK1313" i="15"/>
  <c r="CK1314" i="15"/>
  <c r="CK1315" i="15"/>
  <c r="CK1317" i="15"/>
  <c r="CK1318" i="15"/>
  <c r="CK1319" i="15"/>
  <c r="CK1321" i="15"/>
  <c r="CK1322" i="15"/>
  <c r="CK1323" i="15"/>
  <c r="CK1325" i="15"/>
  <c r="CK1326" i="15"/>
  <c r="CK1327" i="15"/>
  <c r="CK1329" i="15"/>
  <c r="CK1330" i="15"/>
  <c r="CK1331" i="15"/>
  <c r="CK1333" i="15"/>
  <c r="CK1337" i="15"/>
  <c r="CK1338" i="15"/>
  <c r="CK1339" i="15"/>
  <c r="CK1341" i="15"/>
  <c r="CK1342" i="15"/>
  <c r="CK1343" i="15"/>
  <c r="CK1345" i="15"/>
  <c r="CK1346" i="15"/>
  <c r="CK1347" i="15"/>
  <c r="CK1349" i="15"/>
  <c r="CK1350" i="15"/>
  <c r="CK1351" i="15"/>
  <c r="CK1353" i="15"/>
  <c r="CK1354" i="15"/>
  <c r="CK1355" i="15"/>
  <c r="CK1357" i="15"/>
  <c r="CK1361" i="15"/>
  <c r="CK1362" i="15"/>
  <c r="CK1363" i="15"/>
  <c r="CK1365" i="15"/>
  <c r="CK1366" i="15"/>
  <c r="CK1367" i="15"/>
  <c r="CK1369" i="15"/>
  <c r="CK1370" i="15"/>
  <c r="CK1371" i="15"/>
  <c r="CK1373" i="15"/>
  <c r="CK1374" i="15"/>
  <c r="CK1375" i="15"/>
  <c r="CK1377" i="15"/>
  <c r="CK1378" i="15"/>
  <c r="CK1379" i="15"/>
  <c r="CK1381" i="15"/>
  <c r="CK1405" i="15"/>
  <c r="CK1431" i="15"/>
  <c r="CK1438" i="15"/>
  <c r="CK1439" i="15"/>
  <c r="CK1440" i="15"/>
  <c r="CK1442" i="15"/>
  <c r="CK1443" i="15"/>
  <c r="CK1444" i="15"/>
  <c r="CK1446" i="15"/>
  <c r="CK1447" i="15"/>
  <c r="CK1448" i="15"/>
  <c r="CK1450" i="15"/>
  <c r="CK1451" i="15"/>
  <c r="CK1452" i="15"/>
  <c r="CK1454" i="15"/>
  <c r="CK1455" i="15"/>
  <c r="CK1456" i="15"/>
  <c r="CK1458" i="15"/>
  <c r="CK1465" i="15"/>
  <c r="CK1466" i="15"/>
  <c r="CK1467" i="15"/>
  <c r="CK1469" i="15"/>
  <c r="CK1470" i="15"/>
  <c r="CK1471" i="15"/>
  <c r="CK1473" i="15"/>
  <c r="CK1474" i="15"/>
  <c r="CK1475" i="15"/>
  <c r="CK1477" i="15"/>
  <c r="CK1478" i="15"/>
  <c r="CK1479" i="15"/>
  <c r="CK1481" i="15"/>
  <c r="CK1482" i="15"/>
  <c r="CK1483" i="15"/>
  <c r="CK1485" i="15"/>
  <c r="CK1489" i="15"/>
  <c r="CK1490" i="15"/>
  <c r="CK1491" i="15"/>
  <c r="CK1493" i="15"/>
  <c r="CK1494" i="15"/>
  <c r="CK1495" i="15"/>
  <c r="CK1497" i="15"/>
  <c r="CK1498" i="15"/>
  <c r="CK1499" i="15"/>
  <c r="CK1501" i="15"/>
  <c r="CK1502" i="15"/>
  <c r="CK1503" i="15"/>
  <c r="CK1505" i="15"/>
  <c r="CK1506" i="15"/>
  <c r="CK1507" i="15"/>
  <c r="CK1509" i="15"/>
  <c r="CK1513" i="15"/>
  <c r="CK1514" i="15"/>
  <c r="CK1515" i="15"/>
  <c r="CK1517" i="15"/>
  <c r="CK1518" i="15"/>
  <c r="CK1519" i="15"/>
  <c r="CK1521" i="15"/>
  <c r="CK1522" i="15"/>
  <c r="CK1523" i="15"/>
  <c r="CK1525" i="15"/>
  <c r="CK1526" i="15"/>
  <c r="CK1527" i="15"/>
  <c r="CK1529" i="15"/>
  <c r="CK1530" i="15"/>
  <c r="CK1531" i="15"/>
  <c r="CK1533" i="15"/>
  <c r="CK1538" i="15"/>
  <c r="CK1539" i="15"/>
  <c r="CK1540" i="15"/>
  <c r="CK1541" i="15"/>
  <c r="CK1542" i="15"/>
  <c r="CK1544" i="15"/>
  <c r="CK1545" i="15"/>
  <c r="CK1546" i="15"/>
  <c r="CK1547" i="15"/>
  <c r="CK1551" i="15"/>
  <c r="CK1552" i="15"/>
  <c r="CK1553" i="15"/>
  <c r="CK1554" i="15"/>
  <c r="CL135" i="15"/>
  <c r="CL183" i="15"/>
  <c r="CL260" i="15"/>
  <c r="CL261" i="15"/>
  <c r="CL262" i="15"/>
  <c r="CL264" i="15"/>
  <c r="CL265" i="15"/>
  <c r="CL266" i="15"/>
  <c r="CL268" i="15"/>
  <c r="CL269" i="15"/>
  <c r="CL270" i="15"/>
  <c r="CL272" i="15"/>
  <c r="CL273" i="15"/>
  <c r="CL274" i="15"/>
  <c r="CL276" i="15"/>
  <c r="CL277" i="15"/>
  <c r="CL278" i="15"/>
  <c r="CL280" i="15"/>
  <c r="CL284" i="15"/>
  <c r="CL285" i="15"/>
  <c r="CL286" i="15"/>
  <c r="CL288" i="15"/>
  <c r="CL289" i="15"/>
  <c r="CL290" i="15"/>
  <c r="CL292" i="15"/>
  <c r="CL293" i="15"/>
  <c r="CL294" i="15"/>
  <c r="CL296" i="15"/>
  <c r="CL297" i="15"/>
  <c r="CL298" i="15"/>
  <c r="CL300" i="15"/>
  <c r="CL301" i="15"/>
  <c r="CL302" i="15"/>
  <c r="CL304" i="15"/>
  <c r="CL10" i="15"/>
  <c r="CL14" i="15"/>
  <c r="CL15" i="15"/>
  <c r="CL39" i="15"/>
  <c r="CL43" i="15"/>
  <c r="CL44" i="15"/>
  <c r="CL45" i="15"/>
  <c r="CL47" i="15"/>
  <c r="CL48" i="15"/>
  <c r="CL49" i="15"/>
  <c r="CL51" i="15"/>
  <c r="CL52" i="15"/>
  <c r="CL53" i="15"/>
  <c r="CL55" i="15"/>
  <c r="CL56" i="15"/>
  <c r="CL57" i="15"/>
  <c r="CL59" i="15"/>
  <c r="CL60" i="15"/>
  <c r="CL61" i="15"/>
  <c r="CL63" i="15"/>
  <c r="CL87" i="15"/>
  <c r="CL111" i="15"/>
  <c r="CL159" i="15"/>
  <c r="CL187" i="15"/>
  <c r="CL188" i="15"/>
  <c r="CL189" i="15"/>
  <c r="CL191" i="15"/>
  <c r="CL192" i="15"/>
  <c r="CL193" i="15"/>
  <c r="CL195" i="15"/>
  <c r="CL196" i="15"/>
  <c r="CL197" i="15"/>
  <c r="CL199" i="15"/>
  <c r="CL200" i="15"/>
  <c r="CL201" i="15"/>
  <c r="CL203" i="15"/>
  <c r="CL204" i="15"/>
  <c r="CL205" i="15"/>
  <c r="CL207" i="15"/>
  <c r="CL211" i="15"/>
  <c r="CL212" i="15"/>
  <c r="CL213" i="15"/>
  <c r="CL215" i="15"/>
  <c r="CL216" i="15"/>
  <c r="CL217" i="15"/>
  <c r="CL219" i="15"/>
  <c r="CL220" i="15"/>
  <c r="CL221" i="15"/>
  <c r="CL223" i="15"/>
  <c r="CL224" i="15"/>
  <c r="CL225" i="15"/>
  <c r="CL227" i="15"/>
  <c r="CL228" i="15"/>
  <c r="CL229" i="15"/>
  <c r="CL231" i="15"/>
  <c r="CL255" i="15"/>
  <c r="CL308" i="15"/>
  <c r="CL309" i="15"/>
  <c r="CL310" i="15"/>
  <c r="CL312" i="15"/>
  <c r="CL313" i="15"/>
  <c r="CL314" i="15"/>
  <c r="CL316" i="15"/>
  <c r="CL317" i="15"/>
  <c r="CL318" i="15"/>
  <c r="CL320" i="15"/>
  <c r="CL321" i="15"/>
  <c r="CL322" i="15"/>
  <c r="CL324" i="15"/>
  <c r="CL325" i="15"/>
  <c r="CL326" i="15"/>
  <c r="CL328" i="15"/>
  <c r="CL332" i="15"/>
  <c r="CL333" i="15"/>
  <c r="CL334" i="15"/>
  <c r="CL336" i="15"/>
  <c r="CL337" i="15"/>
  <c r="CL338" i="15"/>
  <c r="CL340" i="15"/>
  <c r="CL341" i="15"/>
  <c r="CL342" i="15"/>
  <c r="CL344" i="15"/>
  <c r="CL345" i="15"/>
  <c r="CL346" i="15"/>
  <c r="CL348" i="15"/>
  <c r="CL349" i="15"/>
  <c r="CL350" i="15"/>
  <c r="CL352" i="15"/>
  <c r="CL376" i="15"/>
  <c r="CL380" i="15"/>
  <c r="CL381" i="15"/>
  <c r="CL382" i="15"/>
  <c r="CL384" i="15"/>
  <c r="CL385" i="15"/>
  <c r="CL386" i="15"/>
  <c r="CL388" i="15"/>
  <c r="CL389" i="15"/>
  <c r="CL390" i="15"/>
  <c r="CL392" i="15"/>
  <c r="CL393" i="15"/>
  <c r="CL394" i="15"/>
  <c r="CL396" i="15"/>
  <c r="CL397" i="15"/>
  <c r="CL398" i="15"/>
  <c r="CL400" i="15"/>
  <c r="CL424" i="15"/>
  <c r="CL428" i="15"/>
  <c r="CL429" i="15"/>
  <c r="CL430" i="15"/>
  <c r="CL432" i="15"/>
  <c r="CL433" i="15"/>
  <c r="CL434" i="15"/>
  <c r="CL436" i="15"/>
  <c r="CL437" i="15"/>
  <c r="CL438" i="15"/>
  <c r="CL440" i="15"/>
  <c r="CL441" i="15"/>
  <c r="CL442" i="15"/>
  <c r="CL444" i="15"/>
  <c r="CL445" i="15"/>
  <c r="CL446" i="15"/>
  <c r="CL448" i="15"/>
  <c r="CL472" i="15"/>
  <c r="CL476" i="15"/>
  <c r="CL477" i="15"/>
  <c r="CL478" i="15"/>
  <c r="CL480" i="15"/>
  <c r="CL481" i="15"/>
  <c r="CL482" i="15"/>
  <c r="CL484" i="15"/>
  <c r="CL485" i="15"/>
  <c r="CL486" i="15"/>
  <c r="CL488" i="15"/>
  <c r="CL489" i="15"/>
  <c r="CL490" i="15"/>
  <c r="CL492" i="15"/>
  <c r="CL493" i="15"/>
  <c r="CL494" i="15"/>
  <c r="CL496" i="15"/>
  <c r="CL520" i="15"/>
  <c r="CL524" i="15"/>
  <c r="CL525" i="15"/>
  <c r="CL526" i="15"/>
  <c r="CL528" i="15"/>
  <c r="CL529" i="15"/>
  <c r="CL530" i="15"/>
  <c r="CL532" i="15"/>
  <c r="CL533" i="15"/>
  <c r="CL534" i="15"/>
  <c r="CL536" i="15"/>
  <c r="CL537" i="15"/>
  <c r="CL538" i="15"/>
  <c r="CL540" i="15"/>
  <c r="CL541" i="15"/>
  <c r="CL542" i="15"/>
  <c r="CL544" i="15"/>
  <c r="CL568" i="15"/>
  <c r="CL573" i="15"/>
  <c r="CL574" i="15"/>
  <c r="CL575" i="15"/>
  <c r="CL577" i="15"/>
  <c r="CL578" i="15"/>
  <c r="CL579" i="15"/>
  <c r="CL581" i="15"/>
  <c r="CL582" i="15"/>
  <c r="CL583" i="15"/>
  <c r="CL585" i="15"/>
  <c r="CL586" i="15"/>
  <c r="CL587" i="15"/>
  <c r="CL589" i="15"/>
  <c r="CL590" i="15"/>
  <c r="CL591" i="15"/>
  <c r="CL593" i="15"/>
  <c r="CL597" i="15"/>
  <c r="CL598" i="15"/>
  <c r="CL599" i="15"/>
  <c r="CL601" i="15"/>
  <c r="CL602" i="15"/>
  <c r="CL603" i="15"/>
  <c r="CL605" i="15"/>
  <c r="CL606" i="15"/>
  <c r="CL607" i="15"/>
  <c r="CL609" i="15"/>
  <c r="CL610" i="15"/>
  <c r="CL611" i="15"/>
  <c r="CL613" i="15"/>
  <c r="CL614" i="15"/>
  <c r="CL615" i="15"/>
  <c r="CL617" i="15"/>
  <c r="CL621" i="15"/>
  <c r="CL622" i="15"/>
  <c r="CL623" i="15"/>
  <c r="CL625" i="15"/>
  <c r="CL626" i="15"/>
  <c r="CL627" i="15"/>
  <c r="CL629" i="15"/>
  <c r="CL630" i="15"/>
  <c r="CL631" i="15"/>
  <c r="CL633" i="15"/>
  <c r="CL634" i="15"/>
  <c r="CL635" i="15"/>
  <c r="CL637" i="15"/>
  <c r="CL638" i="15"/>
  <c r="CL639" i="15"/>
  <c r="CL641" i="15"/>
  <c r="CL645" i="15"/>
  <c r="CL646" i="15"/>
  <c r="CL647" i="15"/>
  <c r="CL649" i="15"/>
  <c r="CL650" i="15"/>
  <c r="CL651" i="15"/>
  <c r="CL653" i="15"/>
  <c r="CL654" i="15"/>
  <c r="CL655" i="15"/>
  <c r="CL657" i="15"/>
  <c r="CL658" i="15"/>
  <c r="CL659" i="15"/>
  <c r="CL661" i="15"/>
  <c r="CL662" i="15"/>
  <c r="CL663" i="15"/>
  <c r="CL665" i="15"/>
  <c r="CL669" i="15"/>
  <c r="CL670" i="15"/>
  <c r="CL671" i="15"/>
  <c r="CL673" i="15"/>
  <c r="CL674" i="15"/>
  <c r="CL675" i="15"/>
  <c r="CL677" i="15"/>
  <c r="CL678" i="15"/>
  <c r="CL679" i="15"/>
  <c r="CL681" i="15"/>
  <c r="CL682" i="15"/>
  <c r="CL683" i="15"/>
  <c r="CL685" i="15"/>
  <c r="CL686" i="15"/>
  <c r="CL687" i="15"/>
  <c r="CL689" i="15"/>
  <c r="CL693" i="15"/>
  <c r="CL694" i="15"/>
  <c r="CL695" i="15"/>
  <c r="CL697" i="15"/>
  <c r="CL698" i="15"/>
  <c r="CL699" i="15"/>
  <c r="CL701" i="15"/>
  <c r="CL702" i="15"/>
  <c r="CL703" i="15"/>
  <c r="CL705" i="15"/>
  <c r="CL706" i="15"/>
  <c r="CL707" i="15"/>
  <c r="CL709" i="15"/>
  <c r="CL710" i="15"/>
  <c r="CL711" i="15"/>
  <c r="CL713" i="15"/>
  <c r="CL717" i="15"/>
  <c r="CL718" i="15"/>
  <c r="CL719" i="15"/>
  <c r="CL721" i="15"/>
  <c r="CL722" i="15"/>
  <c r="CL723" i="15"/>
  <c r="CL725" i="15"/>
  <c r="CL726" i="15"/>
  <c r="CL727" i="15"/>
  <c r="CL729" i="15"/>
  <c r="CL730" i="15"/>
  <c r="CL731" i="15"/>
  <c r="CL733" i="15"/>
  <c r="CL734" i="15"/>
  <c r="CL735" i="15"/>
  <c r="CL737" i="15"/>
  <c r="CL801" i="15"/>
  <c r="CL825" i="15"/>
  <c r="CL849" i="15"/>
  <c r="CL853" i="15"/>
  <c r="CL854" i="15"/>
  <c r="CL855" i="15"/>
  <c r="CL856" i="15"/>
  <c r="CL857" i="15"/>
  <c r="CL858" i="15"/>
  <c r="CL860" i="15"/>
  <c r="CL861" i="15"/>
  <c r="CL885" i="15"/>
  <c r="CL912" i="15"/>
  <c r="CL919" i="15"/>
  <c r="CL920" i="15"/>
  <c r="CL921" i="15"/>
  <c r="CL923" i="15"/>
  <c r="CL924" i="15"/>
  <c r="CL925" i="15"/>
  <c r="CL927" i="15"/>
  <c r="CL928" i="15"/>
  <c r="CL929" i="15"/>
  <c r="CL931" i="15"/>
  <c r="CL932" i="15"/>
  <c r="CL933" i="15"/>
  <c r="CL935" i="15"/>
  <c r="CL936" i="15"/>
  <c r="CL937" i="15"/>
  <c r="CL939" i="15"/>
  <c r="CL943" i="15"/>
  <c r="CL944" i="15"/>
  <c r="CL945" i="15"/>
  <c r="CL947" i="15"/>
  <c r="CL948" i="15"/>
  <c r="CL949" i="15"/>
  <c r="CL951" i="15"/>
  <c r="CL952" i="15"/>
  <c r="CL953" i="15"/>
  <c r="CL955" i="15"/>
  <c r="CL956" i="15"/>
  <c r="CL957" i="15"/>
  <c r="CL959" i="15"/>
  <c r="CL960" i="15"/>
  <c r="CL961" i="15"/>
  <c r="CL963" i="15"/>
  <c r="CL987" i="15"/>
  <c r="CL991" i="15"/>
  <c r="CL992" i="15"/>
  <c r="CL993" i="15"/>
  <c r="CL995" i="15"/>
  <c r="CL996" i="15"/>
  <c r="CL997" i="15"/>
  <c r="CL999" i="15"/>
  <c r="CL1000" i="15"/>
  <c r="CL1001" i="15"/>
  <c r="CL1003" i="15"/>
  <c r="CL1004" i="15"/>
  <c r="CL1005" i="15"/>
  <c r="CL1007" i="15"/>
  <c r="CL1008" i="15"/>
  <c r="CL1009" i="15"/>
  <c r="CL1011" i="15"/>
  <c r="CL1035" i="15"/>
  <c r="CL1039" i="15"/>
  <c r="CL1040" i="15"/>
  <c r="CL1041" i="15"/>
  <c r="CL1043" i="15"/>
  <c r="CL1044" i="15"/>
  <c r="CL1045" i="15"/>
  <c r="CL1047" i="15"/>
  <c r="CL1048" i="15"/>
  <c r="CL1049" i="15"/>
  <c r="CL1051" i="15"/>
  <c r="CL1052" i="15"/>
  <c r="CL1053" i="15"/>
  <c r="CL1055" i="15"/>
  <c r="CL1056" i="15"/>
  <c r="CL1057" i="15"/>
  <c r="CL1059" i="15"/>
  <c r="CL1083" i="15"/>
  <c r="CL1087" i="15"/>
  <c r="CL1088" i="15"/>
  <c r="CL1089" i="15"/>
  <c r="CL1091" i="15"/>
  <c r="CL1092" i="15"/>
  <c r="CL1093" i="15"/>
  <c r="CL1095" i="15"/>
  <c r="CL1096" i="15"/>
  <c r="CL1097" i="15"/>
  <c r="CL1099" i="15"/>
  <c r="CL1100" i="15"/>
  <c r="CL1101" i="15"/>
  <c r="CL1103" i="15"/>
  <c r="CL1104" i="15"/>
  <c r="CL1105" i="15"/>
  <c r="CL1107" i="15"/>
  <c r="CL1131" i="15"/>
  <c r="CL1135" i="15"/>
  <c r="CL1136" i="15"/>
  <c r="CL1137" i="15"/>
  <c r="CL1139" i="15"/>
  <c r="CL1140" i="15"/>
  <c r="CL1141" i="15"/>
  <c r="CL1143" i="15"/>
  <c r="CL1144" i="15"/>
  <c r="CL1145" i="15"/>
  <c r="CL1147" i="15"/>
  <c r="CL1148" i="15"/>
  <c r="CL1149" i="15"/>
  <c r="CL1151" i="15"/>
  <c r="CL1152" i="15"/>
  <c r="CL1153" i="15"/>
  <c r="CL1155" i="15"/>
  <c r="CL1179" i="15"/>
  <c r="CL1183" i="15"/>
  <c r="CL1184" i="15"/>
  <c r="CL1185" i="15"/>
  <c r="CL1187" i="15"/>
  <c r="CL1188" i="15"/>
  <c r="CL1189" i="15"/>
  <c r="CL1191" i="15"/>
  <c r="CL1192" i="15"/>
  <c r="CL1193" i="15"/>
  <c r="CL1195" i="15"/>
  <c r="CL1196" i="15"/>
  <c r="CL1197" i="15"/>
  <c r="CL1199" i="15"/>
  <c r="CL1200" i="15"/>
  <c r="CL1201" i="15"/>
  <c r="CL1203" i="15"/>
  <c r="CL1227" i="15"/>
  <c r="CL1231" i="15"/>
  <c r="CL1232" i="15"/>
  <c r="CL1233" i="15"/>
  <c r="CL1234" i="15"/>
  <c r="CL1236" i="15"/>
  <c r="CL1237" i="15"/>
  <c r="CL1261" i="15"/>
  <c r="CL1285" i="15"/>
  <c r="CL1289" i="15"/>
  <c r="CL1290" i="15"/>
  <c r="CL1291" i="15"/>
  <c r="CL1293" i="15"/>
  <c r="CL1294" i="15"/>
  <c r="CL1295" i="15"/>
  <c r="CL1297" i="15"/>
  <c r="CL1298" i="15"/>
  <c r="CL1299" i="15"/>
  <c r="CL1301" i="15"/>
  <c r="CL1302" i="15"/>
  <c r="CL1303" i="15"/>
  <c r="CL1305" i="15"/>
  <c r="CL1306" i="15"/>
  <c r="CL1307" i="15"/>
  <c r="CL1309" i="15"/>
  <c r="CL1313" i="15"/>
  <c r="CL1314" i="15"/>
  <c r="CL1315" i="15"/>
  <c r="CL1317" i="15"/>
  <c r="CL1318" i="15"/>
  <c r="CL1319" i="15"/>
  <c r="CL1321" i="15"/>
  <c r="CL1322" i="15"/>
  <c r="CL1323" i="15"/>
  <c r="CL1325" i="15"/>
  <c r="CL1326" i="15"/>
  <c r="CL1327" i="15"/>
  <c r="CL1329" i="15"/>
  <c r="CL1330" i="15"/>
  <c r="CL1331" i="15"/>
  <c r="CL1333" i="15"/>
  <c r="CL1337" i="15"/>
  <c r="CL1338" i="15"/>
  <c r="CL1339" i="15"/>
  <c r="CL1341" i="15"/>
  <c r="CL1342" i="15"/>
  <c r="CL1343" i="15"/>
  <c r="CL1345" i="15"/>
  <c r="CL1346" i="15"/>
  <c r="CL1347" i="15"/>
  <c r="CL1349" i="15"/>
  <c r="CL1350" i="15"/>
  <c r="CL1351" i="15"/>
  <c r="CL1353" i="15"/>
  <c r="CL1354" i="15"/>
  <c r="CL1355" i="15"/>
  <c r="CL1357" i="15"/>
  <c r="CL1361" i="15"/>
  <c r="CL1362" i="15"/>
  <c r="CL1363" i="15"/>
  <c r="CL1365" i="15"/>
  <c r="CL1366" i="15"/>
  <c r="CL1367" i="15"/>
  <c r="CL1369" i="15"/>
  <c r="CL1370" i="15"/>
  <c r="CL1371" i="15"/>
  <c r="CL1373" i="15"/>
  <c r="CL1374" i="15"/>
  <c r="CL1375" i="15"/>
  <c r="CL1377" i="15"/>
  <c r="CL1378" i="15"/>
  <c r="CL1379" i="15"/>
  <c r="CL1381" i="15"/>
  <c r="CL1405" i="15"/>
  <c r="CL1431" i="15"/>
  <c r="CL1438" i="15"/>
  <c r="CL1439" i="15"/>
  <c r="CL1440" i="15"/>
  <c r="CL1442" i="15"/>
  <c r="CL1443" i="15"/>
  <c r="CL1444" i="15"/>
  <c r="CL1446" i="15"/>
  <c r="CL1447" i="15"/>
  <c r="CL1448" i="15"/>
  <c r="CL1450" i="15"/>
  <c r="CL1451" i="15"/>
  <c r="CL1452" i="15"/>
  <c r="CL1454" i="15"/>
  <c r="CL1455" i="15"/>
  <c r="CL1456" i="15"/>
  <c r="CL1458" i="15"/>
  <c r="CL1465" i="15"/>
  <c r="CL1466" i="15"/>
  <c r="CL1467" i="15"/>
  <c r="CL1469" i="15"/>
  <c r="CL1470" i="15"/>
  <c r="CL1471" i="15"/>
  <c r="CL1473" i="15"/>
  <c r="CL1474" i="15"/>
  <c r="CL1475" i="15"/>
  <c r="CL1477" i="15"/>
  <c r="CL1478" i="15"/>
  <c r="CL1479" i="15"/>
  <c r="CL1481" i="15"/>
  <c r="CL1482" i="15"/>
  <c r="CL1483" i="15"/>
  <c r="CL1485" i="15"/>
  <c r="CL1489" i="15"/>
  <c r="CL1490" i="15"/>
  <c r="CL1491" i="15"/>
  <c r="CL1493" i="15"/>
  <c r="CL1494" i="15"/>
  <c r="CL1495" i="15"/>
  <c r="CL1497" i="15"/>
  <c r="CL1498" i="15"/>
  <c r="CL1499" i="15"/>
  <c r="CL1501" i="15"/>
  <c r="CL1502" i="15"/>
  <c r="CL1503" i="15"/>
  <c r="CL1505" i="15"/>
  <c r="CL1506" i="15"/>
  <c r="CL1507" i="15"/>
  <c r="CL1509" i="15"/>
  <c r="CL1513" i="15"/>
  <c r="CL1514" i="15"/>
  <c r="CL1515" i="15"/>
  <c r="CL1517" i="15"/>
  <c r="CL1518" i="15"/>
  <c r="CL1519" i="15"/>
  <c r="CL1521" i="15"/>
  <c r="CL1522" i="15"/>
  <c r="CL1523" i="15"/>
  <c r="CL1525" i="15"/>
  <c r="CL1526" i="15"/>
  <c r="CL1527" i="15"/>
  <c r="CL1529" i="15"/>
  <c r="CL1530" i="15"/>
  <c r="CL1531" i="15"/>
  <c r="CL1533" i="15"/>
  <c r="CL1538" i="15"/>
  <c r="CL1539" i="15"/>
  <c r="CL1540" i="15"/>
  <c r="CL1541" i="15"/>
  <c r="CL1542" i="15"/>
  <c r="CL1544" i="15"/>
  <c r="CL1545" i="15"/>
  <c r="CL1546" i="15"/>
  <c r="CL1547" i="15"/>
  <c r="CL1551" i="15"/>
  <c r="CL1552" i="15"/>
  <c r="CL1553" i="15"/>
  <c r="CL1554" i="15"/>
  <c r="CM135" i="15"/>
  <c r="CM183" i="15"/>
  <c r="CM260" i="15"/>
  <c r="CM261" i="15"/>
  <c r="CM262" i="15"/>
  <c r="CM264" i="15"/>
  <c r="CM265" i="15"/>
  <c r="CM266" i="15"/>
  <c r="CM268" i="15"/>
  <c r="CM269" i="15"/>
  <c r="CM270" i="15"/>
  <c r="CM272" i="15"/>
  <c r="CM273" i="15"/>
  <c r="CM274" i="15"/>
  <c r="CM276" i="15"/>
  <c r="CM277" i="15"/>
  <c r="CM278" i="15"/>
  <c r="CM280" i="15"/>
  <c r="CM284" i="15"/>
  <c r="CM285" i="15"/>
  <c r="CM286" i="15"/>
  <c r="CM288" i="15"/>
  <c r="CM289" i="15"/>
  <c r="CM290" i="15"/>
  <c r="CM292" i="15"/>
  <c r="CM293" i="15"/>
  <c r="CM294" i="15"/>
  <c r="CM296" i="15"/>
  <c r="CM297" i="15"/>
  <c r="CM298" i="15"/>
  <c r="CM300" i="15"/>
  <c r="CM301" i="15"/>
  <c r="CM302" i="15"/>
  <c r="CM304" i="15"/>
  <c r="CM10" i="15"/>
  <c r="CM14" i="15"/>
  <c r="CM15" i="15"/>
  <c r="CM39" i="15"/>
  <c r="CM43" i="15"/>
  <c r="CM44" i="15"/>
  <c r="CM45" i="15"/>
  <c r="CM47" i="15"/>
  <c r="CM48" i="15"/>
  <c r="CM49" i="15"/>
  <c r="CM51" i="15"/>
  <c r="CM52" i="15"/>
  <c r="CM53" i="15"/>
  <c r="CM55" i="15"/>
  <c r="CM56" i="15"/>
  <c r="CM57" i="15"/>
  <c r="CM59" i="15"/>
  <c r="CM60" i="15"/>
  <c r="CM61" i="15"/>
  <c r="CM63" i="15"/>
  <c r="CM87" i="15"/>
  <c r="CM111" i="15"/>
  <c r="CM159" i="15"/>
  <c r="CM187" i="15"/>
  <c r="CM188" i="15"/>
  <c r="CM189" i="15"/>
  <c r="CM191" i="15"/>
  <c r="CM192" i="15"/>
  <c r="CM193" i="15"/>
  <c r="CM195" i="15"/>
  <c r="CM196" i="15"/>
  <c r="CM197" i="15"/>
  <c r="CM199" i="15"/>
  <c r="CM200" i="15"/>
  <c r="CM201" i="15"/>
  <c r="CM203" i="15"/>
  <c r="CM204" i="15"/>
  <c r="CM205" i="15"/>
  <c r="CM207" i="15"/>
  <c r="CM211" i="15"/>
  <c r="CM212" i="15"/>
  <c r="CM213" i="15"/>
  <c r="CM215" i="15"/>
  <c r="CM216" i="15"/>
  <c r="CM217" i="15"/>
  <c r="CM219" i="15"/>
  <c r="CM220" i="15"/>
  <c r="CM221" i="15"/>
  <c r="CM223" i="15"/>
  <c r="CM224" i="15"/>
  <c r="CM225" i="15"/>
  <c r="CM227" i="15"/>
  <c r="CM228" i="15"/>
  <c r="CM229" i="15"/>
  <c r="CM231" i="15"/>
  <c r="CM255" i="15"/>
  <c r="CM308" i="15"/>
  <c r="CM309" i="15"/>
  <c r="CM310" i="15"/>
  <c r="CM312" i="15"/>
  <c r="CM313" i="15"/>
  <c r="CM314" i="15"/>
  <c r="CM316" i="15"/>
  <c r="CM317" i="15"/>
  <c r="CM318" i="15"/>
  <c r="CM320" i="15"/>
  <c r="CM321" i="15"/>
  <c r="CM322" i="15"/>
  <c r="CM324" i="15"/>
  <c r="CM325" i="15"/>
  <c r="CM326" i="15"/>
  <c r="CM328" i="15"/>
  <c r="CM332" i="15"/>
  <c r="CM333" i="15"/>
  <c r="CM334" i="15"/>
  <c r="CM336" i="15"/>
  <c r="CM337" i="15"/>
  <c r="CM338" i="15"/>
  <c r="CM340" i="15"/>
  <c r="CM341" i="15"/>
  <c r="CM342" i="15"/>
  <c r="CM344" i="15"/>
  <c r="CM345" i="15"/>
  <c r="CM346" i="15"/>
  <c r="CM348" i="15"/>
  <c r="CM349" i="15"/>
  <c r="CM350" i="15"/>
  <c r="CM352" i="15"/>
  <c r="CM376" i="15"/>
  <c r="CM380" i="15"/>
  <c r="CM381" i="15"/>
  <c r="CM382" i="15"/>
  <c r="CM384" i="15"/>
  <c r="CM385" i="15"/>
  <c r="CM386" i="15"/>
  <c r="CM388" i="15"/>
  <c r="CM389" i="15"/>
  <c r="CM390" i="15"/>
  <c r="CM392" i="15"/>
  <c r="CM393" i="15"/>
  <c r="CM394" i="15"/>
  <c r="CM396" i="15"/>
  <c r="CM397" i="15"/>
  <c r="CM398" i="15"/>
  <c r="CM400" i="15"/>
  <c r="CM424" i="15"/>
  <c r="CM428" i="15"/>
  <c r="CM429" i="15"/>
  <c r="CM430" i="15"/>
  <c r="CM432" i="15"/>
  <c r="CM433" i="15"/>
  <c r="CM434" i="15"/>
  <c r="CM436" i="15"/>
  <c r="CM437" i="15"/>
  <c r="CM438" i="15"/>
  <c r="CM440" i="15"/>
  <c r="CM441" i="15"/>
  <c r="CM442" i="15"/>
  <c r="CM444" i="15"/>
  <c r="CM445" i="15"/>
  <c r="CM446" i="15"/>
  <c r="CM448" i="15"/>
  <c r="CM472" i="15"/>
  <c r="CM476" i="15"/>
  <c r="CM477" i="15"/>
  <c r="CM478" i="15"/>
  <c r="CM480" i="15"/>
  <c r="CM481" i="15"/>
  <c r="CM482" i="15"/>
  <c r="CM484" i="15"/>
  <c r="CM485" i="15"/>
  <c r="CM486" i="15"/>
  <c r="CM488" i="15"/>
  <c r="CM489" i="15"/>
  <c r="CM490" i="15"/>
  <c r="CM492" i="15"/>
  <c r="CM493" i="15"/>
  <c r="CM494" i="15"/>
  <c r="CM496" i="15"/>
  <c r="CM520" i="15"/>
  <c r="CM524" i="15"/>
  <c r="CM525" i="15"/>
  <c r="CM526" i="15"/>
  <c r="CM528" i="15"/>
  <c r="CM529" i="15"/>
  <c r="CM530" i="15"/>
  <c r="CM532" i="15"/>
  <c r="CM533" i="15"/>
  <c r="CM534" i="15"/>
  <c r="CM536" i="15"/>
  <c r="CM537" i="15"/>
  <c r="CM538" i="15"/>
  <c r="CM540" i="15"/>
  <c r="CM541" i="15"/>
  <c r="CM542" i="15"/>
  <c r="CM544" i="15"/>
  <c r="CM568" i="15"/>
  <c r="CM573" i="15"/>
  <c r="CM574" i="15"/>
  <c r="CM575" i="15"/>
  <c r="CM577" i="15"/>
  <c r="CM578" i="15"/>
  <c r="CM579" i="15"/>
  <c r="CM581" i="15"/>
  <c r="CM582" i="15"/>
  <c r="CM583" i="15"/>
  <c r="CM585" i="15"/>
  <c r="CM586" i="15"/>
  <c r="CM587" i="15"/>
  <c r="CM589" i="15"/>
  <c r="CM590" i="15"/>
  <c r="CM591" i="15"/>
  <c r="CM593" i="15"/>
  <c r="CM597" i="15"/>
  <c r="CM598" i="15"/>
  <c r="CM599" i="15"/>
  <c r="CM601" i="15"/>
  <c r="CM602" i="15"/>
  <c r="CM603" i="15"/>
  <c r="CM605" i="15"/>
  <c r="CM606" i="15"/>
  <c r="CM607" i="15"/>
  <c r="CM609" i="15"/>
  <c r="CM610" i="15"/>
  <c r="CM611" i="15"/>
  <c r="CM613" i="15"/>
  <c r="CM614" i="15"/>
  <c r="CM615" i="15"/>
  <c r="CM617" i="15"/>
  <c r="CM621" i="15"/>
  <c r="CM622" i="15"/>
  <c r="CM623" i="15"/>
  <c r="CM625" i="15"/>
  <c r="CM626" i="15"/>
  <c r="CM627" i="15"/>
  <c r="CM629" i="15"/>
  <c r="CM630" i="15"/>
  <c r="CM631" i="15"/>
  <c r="CM633" i="15"/>
  <c r="CM634" i="15"/>
  <c r="CM635" i="15"/>
  <c r="CM637" i="15"/>
  <c r="CM638" i="15"/>
  <c r="CM639" i="15"/>
  <c r="CM641" i="15"/>
  <c r="CM645" i="15"/>
  <c r="CM646" i="15"/>
  <c r="CM647" i="15"/>
  <c r="CM649" i="15"/>
  <c r="CM650" i="15"/>
  <c r="CM651" i="15"/>
  <c r="CM653" i="15"/>
  <c r="CM654" i="15"/>
  <c r="CM655" i="15"/>
  <c r="CM657" i="15"/>
  <c r="CM658" i="15"/>
  <c r="CM659" i="15"/>
  <c r="CM661" i="15"/>
  <c r="CM662" i="15"/>
  <c r="CM663" i="15"/>
  <c r="CM665" i="15"/>
  <c r="CM669" i="15"/>
  <c r="CM670" i="15"/>
  <c r="CM671" i="15"/>
  <c r="CM673" i="15"/>
  <c r="CM674" i="15"/>
  <c r="CM675" i="15"/>
  <c r="CM677" i="15"/>
  <c r="CM678" i="15"/>
  <c r="CM679" i="15"/>
  <c r="CM681" i="15"/>
  <c r="CM682" i="15"/>
  <c r="CM683" i="15"/>
  <c r="CM685" i="15"/>
  <c r="CM686" i="15"/>
  <c r="CM687" i="15"/>
  <c r="CM689" i="15"/>
  <c r="CM693" i="15"/>
  <c r="CM694" i="15"/>
  <c r="CM695" i="15"/>
  <c r="CM697" i="15"/>
  <c r="CM698" i="15"/>
  <c r="CM699" i="15"/>
  <c r="CM701" i="15"/>
  <c r="CM702" i="15"/>
  <c r="CM703" i="15"/>
  <c r="CM705" i="15"/>
  <c r="CM706" i="15"/>
  <c r="CM707" i="15"/>
  <c r="CM709" i="15"/>
  <c r="CM710" i="15"/>
  <c r="CM711" i="15"/>
  <c r="CM713" i="15"/>
  <c r="CM717" i="15"/>
  <c r="CM718" i="15"/>
  <c r="CM719" i="15"/>
  <c r="CM721" i="15"/>
  <c r="CM722" i="15"/>
  <c r="CM723" i="15"/>
  <c r="CM725" i="15"/>
  <c r="CM726" i="15"/>
  <c r="CM727" i="15"/>
  <c r="CM729" i="15"/>
  <c r="CM730" i="15"/>
  <c r="CM731" i="15"/>
  <c r="CM733" i="15"/>
  <c r="CM734" i="15"/>
  <c r="CM735" i="15"/>
  <c r="CM737" i="15"/>
  <c r="CM801" i="15"/>
  <c r="CM825" i="15"/>
  <c r="CM849" i="15"/>
  <c r="CM853" i="15"/>
  <c r="CM854" i="15"/>
  <c r="CM855" i="15"/>
  <c r="CM856" i="15"/>
  <c r="CM857" i="15"/>
  <c r="CM858" i="15"/>
  <c r="CM860" i="15"/>
  <c r="CM861" i="15"/>
  <c r="CM885" i="15"/>
  <c r="CM912" i="15"/>
  <c r="CM919" i="15"/>
  <c r="CM920" i="15"/>
  <c r="CM921" i="15"/>
  <c r="CM923" i="15"/>
  <c r="CM924" i="15"/>
  <c r="CM925" i="15"/>
  <c r="CM927" i="15"/>
  <c r="CM928" i="15"/>
  <c r="CM929" i="15"/>
  <c r="CM931" i="15"/>
  <c r="CM932" i="15"/>
  <c r="CM933" i="15"/>
  <c r="CM935" i="15"/>
  <c r="CM936" i="15"/>
  <c r="CM937" i="15"/>
  <c r="CM939" i="15"/>
  <c r="CM943" i="15"/>
  <c r="CM944" i="15"/>
  <c r="CM945" i="15"/>
  <c r="CM947" i="15"/>
  <c r="CM948" i="15"/>
  <c r="CM949" i="15"/>
  <c r="CM951" i="15"/>
  <c r="CM952" i="15"/>
  <c r="CM953" i="15"/>
  <c r="CM955" i="15"/>
  <c r="CM956" i="15"/>
  <c r="CM957" i="15"/>
  <c r="CM959" i="15"/>
  <c r="CM960" i="15"/>
  <c r="CM961" i="15"/>
  <c r="CM963" i="15"/>
  <c r="CM987" i="15"/>
  <c r="CM991" i="15"/>
  <c r="CM992" i="15"/>
  <c r="CM993" i="15"/>
  <c r="CM995" i="15"/>
  <c r="CM996" i="15"/>
  <c r="CM997" i="15"/>
  <c r="CM999" i="15"/>
  <c r="CM1000" i="15"/>
  <c r="CM1001" i="15"/>
  <c r="CM1003" i="15"/>
  <c r="CM1004" i="15"/>
  <c r="CM1005" i="15"/>
  <c r="CM1007" i="15"/>
  <c r="CM1008" i="15"/>
  <c r="CM1009" i="15"/>
  <c r="CM1011" i="15"/>
  <c r="CM1035" i="15"/>
  <c r="CM1039" i="15"/>
  <c r="CM1040" i="15"/>
  <c r="CM1041" i="15"/>
  <c r="CM1043" i="15"/>
  <c r="CM1044" i="15"/>
  <c r="CM1045" i="15"/>
  <c r="CM1047" i="15"/>
  <c r="CM1048" i="15"/>
  <c r="CM1049" i="15"/>
  <c r="CM1051" i="15"/>
  <c r="CM1052" i="15"/>
  <c r="CM1053" i="15"/>
  <c r="CM1055" i="15"/>
  <c r="CM1056" i="15"/>
  <c r="CM1057" i="15"/>
  <c r="CM1059" i="15"/>
  <c r="CM1083" i="15"/>
  <c r="CM1087" i="15"/>
  <c r="CM1088" i="15"/>
  <c r="CM1089" i="15"/>
  <c r="CM1091" i="15"/>
  <c r="CM1092" i="15"/>
  <c r="CM1093" i="15"/>
  <c r="CM1095" i="15"/>
  <c r="CM1096" i="15"/>
  <c r="CM1097" i="15"/>
  <c r="CM1099" i="15"/>
  <c r="CM1100" i="15"/>
  <c r="CM1101" i="15"/>
  <c r="CM1103" i="15"/>
  <c r="CM1104" i="15"/>
  <c r="CM1105" i="15"/>
  <c r="CM1107" i="15"/>
  <c r="CM1131" i="15"/>
  <c r="CM1135" i="15"/>
  <c r="CM1136" i="15"/>
  <c r="CM1137" i="15"/>
  <c r="CM1139" i="15"/>
  <c r="CM1140" i="15"/>
  <c r="CM1141" i="15"/>
  <c r="CM1143" i="15"/>
  <c r="CM1144" i="15"/>
  <c r="CM1145" i="15"/>
  <c r="CM1147" i="15"/>
  <c r="CM1148" i="15"/>
  <c r="CM1149" i="15"/>
  <c r="CM1151" i="15"/>
  <c r="CM1152" i="15"/>
  <c r="CM1153" i="15"/>
  <c r="CM1155" i="15"/>
  <c r="CM1179" i="15"/>
  <c r="CM1183" i="15"/>
  <c r="CM1184" i="15"/>
  <c r="CM1185" i="15"/>
  <c r="CM1187" i="15"/>
  <c r="CM1188" i="15"/>
  <c r="CM1189" i="15"/>
  <c r="CM1191" i="15"/>
  <c r="CM1192" i="15"/>
  <c r="CM1193" i="15"/>
  <c r="CM1195" i="15"/>
  <c r="CM1196" i="15"/>
  <c r="CM1197" i="15"/>
  <c r="CM1199" i="15"/>
  <c r="CM1200" i="15"/>
  <c r="CM1201" i="15"/>
  <c r="CM1203" i="15"/>
  <c r="CM1227" i="15"/>
  <c r="CM1231" i="15"/>
  <c r="CM1232" i="15"/>
  <c r="CM1233" i="15"/>
  <c r="CM1234" i="15"/>
  <c r="CM1236" i="15"/>
  <c r="CM1237" i="15"/>
  <c r="CM1261" i="15"/>
  <c r="CM1285" i="15"/>
  <c r="CM1289" i="15"/>
  <c r="CM1290" i="15"/>
  <c r="CM1291" i="15"/>
  <c r="CM1293" i="15"/>
  <c r="CM1294" i="15"/>
  <c r="CM1295" i="15"/>
  <c r="CM1297" i="15"/>
  <c r="CM1298" i="15"/>
  <c r="CM1299" i="15"/>
  <c r="CM1301" i="15"/>
  <c r="CM1302" i="15"/>
  <c r="CM1303" i="15"/>
  <c r="CM1305" i="15"/>
  <c r="CM1306" i="15"/>
  <c r="CM1307" i="15"/>
  <c r="CM1309" i="15"/>
  <c r="CM1313" i="15"/>
  <c r="CM1314" i="15"/>
  <c r="CM1315" i="15"/>
  <c r="CM1317" i="15"/>
  <c r="CM1318" i="15"/>
  <c r="CM1319" i="15"/>
  <c r="CM1321" i="15"/>
  <c r="CM1322" i="15"/>
  <c r="CM1323" i="15"/>
  <c r="CM1325" i="15"/>
  <c r="CM1326" i="15"/>
  <c r="CM1327" i="15"/>
  <c r="CM1329" i="15"/>
  <c r="CM1330" i="15"/>
  <c r="CM1331" i="15"/>
  <c r="CM1333" i="15"/>
  <c r="CM1337" i="15"/>
  <c r="CM1338" i="15"/>
  <c r="CM1339" i="15"/>
  <c r="CM1341" i="15"/>
  <c r="CM1342" i="15"/>
  <c r="CM1343" i="15"/>
  <c r="CM1345" i="15"/>
  <c r="CM1346" i="15"/>
  <c r="CM1347" i="15"/>
  <c r="CM1349" i="15"/>
  <c r="CM1350" i="15"/>
  <c r="CM1351" i="15"/>
  <c r="CM1353" i="15"/>
  <c r="CM1354" i="15"/>
  <c r="CM1355" i="15"/>
  <c r="CM1357" i="15"/>
  <c r="CM1361" i="15"/>
  <c r="CM1362" i="15"/>
  <c r="CM1363" i="15"/>
  <c r="CM1365" i="15"/>
  <c r="CM1366" i="15"/>
  <c r="CM1367" i="15"/>
  <c r="CM1369" i="15"/>
  <c r="CM1370" i="15"/>
  <c r="CM1371" i="15"/>
  <c r="CM1373" i="15"/>
  <c r="CM1374" i="15"/>
  <c r="CM1375" i="15"/>
  <c r="CM1377" i="15"/>
  <c r="CM1378" i="15"/>
  <c r="CM1379" i="15"/>
  <c r="CM1381" i="15"/>
  <c r="CM1405" i="15"/>
  <c r="CM1431" i="15"/>
  <c r="CM1438" i="15"/>
  <c r="CM1439" i="15"/>
  <c r="CM1440" i="15"/>
  <c r="CM1442" i="15"/>
  <c r="CM1443" i="15"/>
  <c r="CM1444" i="15"/>
  <c r="CM1446" i="15"/>
  <c r="CM1447" i="15"/>
  <c r="CM1448" i="15"/>
  <c r="CM1450" i="15"/>
  <c r="CM1451" i="15"/>
  <c r="CM1452" i="15"/>
  <c r="CM1454" i="15"/>
  <c r="CM1455" i="15"/>
  <c r="CM1456" i="15"/>
  <c r="CM1458" i="15"/>
  <c r="CM1465" i="15"/>
  <c r="CM1466" i="15"/>
  <c r="CM1467" i="15"/>
  <c r="CM1469" i="15"/>
  <c r="CM1470" i="15"/>
  <c r="CM1471" i="15"/>
  <c r="CM1473" i="15"/>
  <c r="CM1474" i="15"/>
  <c r="CM1475" i="15"/>
  <c r="CM1477" i="15"/>
  <c r="CM1478" i="15"/>
  <c r="CM1479" i="15"/>
  <c r="CM1481" i="15"/>
  <c r="CM1482" i="15"/>
  <c r="CM1483" i="15"/>
  <c r="CM1485" i="15"/>
  <c r="CM1489" i="15"/>
  <c r="CM1490" i="15"/>
  <c r="CM1491" i="15"/>
  <c r="CM1493" i="15"/>
  <c r="CM1494" i="15"/>
  <c r="CM1495" i="15"/>
  <c r="CM1497" i="15"/>
  <c r="CM1498" i="15"/>
  <c r="CM1499" i="15"/>
  <c r="CM1501" i="15"/>
  <c r="CM1502" i="15"/>
  <c r="CM1503" i="15"/>
  <c r="CM1505" i="15"/>
  <c r="CM1506" i="15"/>
  <c r="CM1507" i="15"/>
  <c r="CM1509" i="15"/>
  <c r="CM1513" i="15"/>
  <c r="CM1514" i="15"/>
  <c r="CM1515" i="15"/>
  <c r="CM1517" i="15"/>
  <c r="CM1518" i="15"/>
  <c r="CM1519" i="15"/>
  <c r="CM1521" i="15"/>
  <c r="CM1522" i="15"/>
  <c r="CM1523" i="15"/>
  <c r="CM1525" i="15"/>
  <c r="CM1526" i="15"/>
  <c r="CM1527" i="15"/>
  <c r="CM1529" i="15"/>
  <c r="CM1530" i="15"/>
  <c r="CM1531" i="15"/>
  <c r="CM1533" i="15"/>
  <c r="CM1538" i="15"/>
  <c r="CM1539" i="15"/>
  <c r="CM1540" i="15"/>
  <c r="CM1541" i="15"/>
  <c r="CM1542" i="15"/>
  <c r="CM1544" i="15"/>
  <c r="CM1545" i="15"/>
  <c r="CM1546" i="15"/>
  <c r="CM1547" i="15"/>
  <c r="CM1551" i="15"/>
  <c r="CM1552" i="15"/>
  <c r="CM1553" i="15"/>
  <c r="CM1554" i="15"/>
  <c r="CN135" i="15"/>
  <c r="CN183" i="15"/>
  <c r="CN260" i="15"/>
  <c r="CN261" i="15"/>
  <c r="CN262" i="15"/>
  <c r="CN264" i="15"/>
  <c r="CN265" i="15"/>
  <c r="CN266" i="15"/>
  <c r="CN268" i="15"/>
  <c r="CN269" i="15"/>
  <c r="CN270" i="15"/>
  <c r="CN272" i="15"/>
  <c r="CN273" i="15"/>
  <c r="CN274" i="15"/>
  <c r="CN276" i="15"/>
  <c r="CN277" i="15"/>
  <c r="CN278" i="15"/>
  <c r="CN280" i="15"/>
  <c r="CN284" i="15"/>
  <c r="CN285" i="15"/>
  <c r="CN286" i="15"/>
  <c r="CN288" i="15"/>
  <c r="CN289" i="15"/>
  <c r="CN290" i="15"/>
  <c r="CN292" i="15"/>
  <c r="CN293" i="15"/>
  <c r="CN294" i="15"/>
  <c r="CN296" i="15"/>
  <c r="CN297" i="15"/>
  <c r="CN298" i="15"/>
  <c r="CN300" i="15"/>
  <c r="CN301" i="15"/>
  <c r="CN302" i="15"/>
  <c r="CN304" i="15"/>
  <c r="CN10" i="15"/>
  <c r="CN14" i="15"/>
  <c r="CN15" i="15"/>
  <c r="CN39" i="15"/>
  <c r="CN43" i="15"/>
  <c r="CN44" i="15"/>
  <c r="CN45" i="15"/>
  <c r="CN47" i="15"/>
  <c r="CN48" i="15"/>
  <c r="CN49" i="15"/>
  <c r="CN51" i="15"/>
  <c r="CN52" i="15"/>
  <c r="CN53" i="15"/>
  <c r="CN55" i="15"/>
  <c r="CN56" i="15"/>
  <c r="CN57" i="15"/>
  <c r="CN59" i="15"/>
  <c r="CN60" i="15"/>
  <c r="CN61" i="15"/>
  <c r="CN63" i="15"/>
  <c r="CN87" i="15"/>
  <c r="CN111" i="15"/>
  <c r="CN159" i="15"/>
  <c r="CN187" i="15"/>
  <c r="CN188" i="15"/>
  <c r="CN189" i="15"/>
  <c r="CN191" i="15"/>
  <c r="CN192" i="15"/>
  <c r="CN193" i="15"/>
  <c r="CN195" i="15"/>
  <c r="CN196" i="15"/>
  <c r="CN197" i="15"/>
  <c r="CN199" i="15"/>
  <c r="CN200" i="15"/>
  <c r="CN201" i="15"/>
  <c r="CN203" i="15"/>
  <c r="CN204" i="15"/>
  <c r="CN205" i="15"/>
  <c r="CN207" i="15"/>
  <c r="CN211" i="15"/>
  <c r="CN212" i="15"/>
  <c r="CN213" i="15"/>
  <c r="CN215" i="15"/>
  <c r="CN216" i="15"/>
  <c r="CN217" i="15"/>
  <c r="CN219" i="15"/>
  <c r="CN220" i="15"/>
  <c r="CN221" i="15"/>
  <c r="CN223" i="15"/>
  <c r="CN224" i="15"/>
  <c r="CN225" i="15"/>
  <c r="CN227" i="15"/>
  <c r="CN228" i="15"/>
  <c r="CN229" i="15"/>
  <c r="CN231" i="15"/>
  <c r="CN255" i="15"/>
  <c r="CN308" i="15"/>
  <c r="CN309" i="15"/>
  <c r="CN310" i="15"/>
  <c r="CN312" i="15"/>
  <c r="CN313" i="15"/>
  <c r="CN314" i="15"/>
  <c r="CN316" i="15"/>
  <c r="CN317" i="15"/>
  <c r="CN318" i="15"/>
  <c r="CN320" i="15"/>
  <c r="CN321" i="15"/>
  <c r="CN322" i="15"/>
  <c r="CN324" i="15"/>
  <c r="CN325" i="15"/>
  <c r="CN326" i="15"/>
  <c r="CN328" i="15"/>
  <c r="CN332" i="15"/>
  <c r="CN333" i="15"/>
  <c r="CN334" i="15"/>
  <c r="CN336" i="15"/>
  <c r="CN337" i="15"/>
  <c r="CN338" i="15"/>
  <c r="CN340" i="15"/>
  <c r="CN341" i="15"/>
  <c r="CN342" i="15"/>
  <c r="CN344" i="15"/>
  <c r="CN345" i="15"/>
  <c r="CN346" i="15"/>
  <c r="CN348" i="15"/>
  <c r="CN349" i="15"/>
  <c r="CN350" i="15"/>
  <c r="CN352" i="15"/>
  <c r="CN376" i="15"/>
  <c r="CN380" i="15"/>
  <c r="CN381" i="15"/>
  <c r="CN382" i="15"/>
  <c r="CN384" i="15"/>
  <c r="CN385" i="15"/>
  <c r="CN386" i="15"/>
  <c r="CN388" i="15"/>
  <c r="CN389" i="15"/>
  <c r="CN390" i="15"/>
  <c r="CN392" i="15"/>
  <c r="CN393" i="15"/>
  <c r="CN394" i="15"/>
  <c r="CN396" i="15"/>
  <c r="CN397" i="15"/>
  <c r="CN398" i="15"/>
  <c r="CN400" i="15"/>
  <c r="CN424" i="15"/>
  <c r="CN428" i="15"/>
  <c r="CN429" i="15"/>
  <c r="CN430" i="15"/>
  <c r="CN432" i="15"/>
  <c r="CN433" i="15"/>
  <c r="CN434" i="15"/>
  <c r="CN436" i="15"/>
  <c r="CN437" i="15"/>
  <c r="CN438" i="15"/>
  <c r="CN440" i="15"/>
  <c r="CN441" i="15"/>
  <c r="CN442" i="15"/>
  <c r="CN444" i="15"/>
  <c r="CN445" i="15"/>
  <c r="CN446" i="15"/>
  <c r="CN448" i="15"/>
  <c r="CN472" i="15"/>
  <c r="CN476" i="15"/>
  <c r="CN477" i="15"/>
  <c r="CN478" i="15"/>
  <c r="CN480" i="15"/>
  <c r="CN481" i="15"/>
  <c r="CN482" i="15"/>
  <c r="CN484" i="15"/>
  <c r="CN485" i="15"/>
  <c r="CN486" i="15"/>
  <c r="CN488" i="15"/>
  <c r="CN489" i="15"/>
  <c r="CN490" i="15"/>
  <c r="CN492" i="15"/>
  <c r="CN493" i="15"/>
  <c r="CN494" i="15"/>
  <c r="CN496" i="15"/>
  <c r="CN520" i="15"/>
  <c r="CN524" i="15"/>
  <c r="CN525" i="15"/>
  <c r="CN526" i="15"/>
  <c r="CN528" i="15"/>
  <c r="CN529" i="15"/>
  <c r="CN530" i="15"/>
  <c r="CN532" i="15"/>
  <c r="CN533" i="15"/>
  <c r="CN534" i="15"/>
  <c r="CN536" i="15"/>
  <c r="CN537" i="15"/>
  <c r="CN538" i="15"/>
  <c r="CN540" i="15"/>
  <c r="CN541" i="15"/>
  <c r="CN542" i="15"/>
  <c r="CN544" i="15"/>
  <c r="CN568" i="15"/>
  <c r="CN573" i="15"/>
  <c r="CN574" i="15"/>
  <c r="CN575" i="15"/>
  <c r="CN577" i="15"/>
  <c r="CN578" i="15"/>
  <c r="CN579" i="15"/>
  <c r="CN581" i="15"/>
  <c r="CN582" i="15"/>
  <c r="CN583" i="15"/>
  <c r="CN585" i="15"/>
  <c r="CN586" i="15"/>
  <c r="CN587" i="15"/>
  <c r="CN589" i="15"/>
  <c r="CN590" i="15"/>
  <c r="CN591" i="15"/>
  <c r="CN593" i="15"/>
  <c r="CN597" i="15"/>
  <c r="CN598" i="15"/>
  <c r="CN599" i="15"/>
  <c r="CN601" i="15"/>
  <c r="CN602" i="15"/>
  <c r="CN603" i="15"/>
  <c r="CN605" i="15"/>
  <c r="CN606" i="15"/>
  <c r="CN607" i="15"/>
  <c r="CN609" i="15"/>
  <c r="CN610" i="15"/>
  <c r="CN611" i="15"/>
  <c r="CN613" i="15"/>
  <c r="CN614" i="15"/>
  <c r="CN615" i="15"/>
  <c r="CN617" i="15"/>
  <c r="CN621" i="15"/>
  <c r="CN622" i="15"/>
  <c r="CN623" i="15"/>
  <c r="CN625" i="15"/>
  <c r="CN626" i="15"/>
  <c r="CN627" i="15"/>
  <c r="CN629" i="15"/>
  <c r="CN630" i="15"/>
  <c r="CN631" i="15"/>
  <c r="CN633" i="15"/>
  <c r="CN634" i="15"/>
  <c r="CN635" i="15"/>
  <c r="CN637" i="15"/>
  <c r="CN638" i="15"/>
  <c r="CN639" i="15"/>
  <c r="CN641" i="15"/>
  <c r="CN645" i="15"/>
  <c r="CN646" i="15"/>
  <c r="CN647" i="15"/>
  <c r="CN649" i="15"/>
  <c r="CN650" i="15"/>
  <c r="CN651" i="15"/>
  <c r="CN653" i="15"/>
  <c r="CN654" i="15"/>
  <c r="CN655" i="15"/>
  <c r="CN657" i="15"/>
  <c r="CN658" i="15"/>
  <c r="CN659" i="15"/>
  <c r="CN661" i="15"/>
  <c r="CN662" i="15"/>
  <c r="CN663" i="15"/>
  <c r="CN665" i="15"/>
  <c r="CN669" i="15"/>
  <c r="CN670" i="15"/>
  <c r="CN671" i="15"/>
  <c r="CN673" i="15"/>
  <c r="CN674" i="15"/>
  <c r="CN675" i="15"/>
  <c r="CN677" i="15"/>
  <c r="CN678" i="15"/>
  <c r="CN679" i="15"/>
  <c r="CN681" i="15"/>
  <c r="CN682" i="15"/>
  <c r="CN683" i="15"/>
  <c r="CN685" i="15"/>
  <c r="CN686" i="15"/>
  <c r="CN687" i="15"/>
  <c r="CN689" i="15"/>
  <c r="CN693" i="15"/>
  <c r="CN694" i="15"/>
  <c r="CN695" i="15"/>
  <c r="CN697" i="15"/>
  <c r="CN698" i="15"/>
  <c r="CN699" i="15"/>
  <c r="CN701" i="15"/>
  <c r="CN702" i="15"/>
  <c r="CN703" i="15"/>
  <c r="CN705" i="15"/>
  <c r="CN706" i="15"/>
  <c r="CN707" i="15"/>
  <c r="CN709" i="15"/>
  <c r="CN710" i="15"/>
  <c r="CN711" i="15"/>
  <c r="CN713" i="15"/>
  <c r="CN717" i="15"/>
  <c r="CN718" i="15"/>
  <c r="CN719" i="15"/>
  <c r="CN721" i="15"/>
  <c r="CN722" i="15"/>
  <c r="CN723" i="15"/>
  <c r="CN725" i="15"/>
  <c r="CN726" i="15"/>
  <c r="CN727" i="15"/>
  <c r="CN729" i="15"/>
  <c r="CN730" i="15"/>
  <c r="CN731" i="15"/>
  <c r="CN733" i="15"/>
  <c r="CN734" i="15"/>
  <c r="CN735" i="15"/>
  <c r="CN737" i="15"/>
  <c r="CN801" i="15"/>
  <c r="CN825" i="15"/>
  <c r="CN849" i="15"/>
  <c r="CN853" i="15"/>
  <c r="CN854" i="15"/>
  <c r="CN855" i="15"/>
  <c r="CN856" i="15"/>
  <c r="CN857" i="15"/>
  <c r="CN858" i="15"/>
  <c r="CN860" i="15"/>
  <c r="CN861" i="15"/>
  <c r="CN885" i="15"/>
  <c r="CN912" i="15"/>
  <c r="CN919" i="15"/>
  <c r="CN920" i="15"/>
  <c r="CN921" i="15"/>
  <c r="CN923" i="15"/>
  <c r="CN924" i="15"/>
  <c r="CN925" i="15"/>
  <c r="CN927" i="15"/>
  <c r="CN928" i="15"/>
  <c r="CN929" i="15"/>
  <c r="CN931" i="15"/>
  <c r="CN932" i="15"/>
  <c r="CN933" i="15"/>
  <c r="CN935" i="15"/>
  <c r="CN936" i="15"/>
  <c r="CN937" i="15"/>
  <c r="CN939" i="15"/>
  <c r="CN943" i="15"/>
  <c r="CN944" i="15"/>
  <c r="CN945" i="15"/>
  <c r="CN947" i="15"/>
  <c r="CN948" i="15"/>
  <c r="CN949" i="15"/>
  <c r="CN951" i="15"/>
  <c r="CN952" i="15"/>
  <c r="CN953" i="15"/>
  <c r="CN955" i="15"/>
  <c r="CN956" i="15"/>
  <c r="CN957" i="15"/>
  <c r="CN959" i="15"/>
  <c r="CN960" i="15"/>
  <c r="CN961" i="15"/>
  <c r="CN963" i="15"/>
  <c r="CN987" i="15"/>
  <c r="CN991" i="15"/>
  <c r="CN992" i="15"/>
  <c r="CN993" i="15"/>
  <c r="CN995" i="15"/>
  <c r="CN996" i="15"/>
  <c r="CN997" i="15"/>
  <c r="CN999" i="15"/>
  <c r="CN1000" i="15"/>
  <c r="CN1001" i="15"/>
  <c r="CN1003" i="15"/>
  <c r="CN1004" i="15"/>
  <c r="CN1005" i="15"/>
  <c r="CN1007" i="15"/>
  <c r="CN1008" i="15"/>
  <c r="CN1009" i="15"/>
  <c r="CN1011" i="15"/>
  <c r="CN1035" i="15"/>
  <c r="CN1039" i="15"/>
  <c r="CN1040" i="15"/>
  <c r="CN1041" i="15"/>
  <c r="CN1043" i="15"/>
  <c r="CN1044" i="15"/>
  <c r="CN1045" i="15"/>
  <c r="CN1047" i="15"/>
  <c r="CN1048" i="15"/>
  <c r="CN1049" i="15"/>
  <c r="CN1051" i="15"/>
  <c r="CN1052" i="15"/>
  <c r="CN1053" i="15"/>
  <c r="CN1055" i="15"/>
  <c r="CN1056" i="15"/>
  <c r="CN1057" i="15"/>
  <c r="CN1059" i="15"/>
  <c r="CN1083" i="15"/>
  <c r="CN1087" i="15"/>
  <c r="CN1088" i="15"/>
  <c r="CN1089" i="15"/>
  <c r="CN1091" i="15"/>
  <c r="CN1092" i="15"/>
  <c r="CN1093" i="15"/>
  <c r="CN1095" i="15"/>
  <c r="CN1096" i="15"/>
  <c r="CN1097" i="15"/>
  <c r="CN1099" i="15"/>
  <c r="CN1100" i="15"/>
  <c r="CN1101" i="15"/>
  <c r="CN1103" i="15"/>
  <c r="CN1104" i="15"/>
  <c r="CN1105" i="15"/>
  <c r="CN1107" i="15"/>
  <c r="CN1131" i="15"/>
  <c r="CN1135" i="15"/>
  <c r="CN1136" i="15"/>
  <c r="CN1137" i="15"/>
  <c r="CN1139" i="15"/>
  <c r="CN1140" i="15"/>
  <c r="CN1141" i="15"/>
  <c r="CN1143" i="15"/>
  <c r="CN1144" i="15"/>
  <c r="CN1145" i="15"/>
  <c r="CN1147" i="15"/>
  <c r="CN1148" i="15"/>
  <c r="CN1149" i="15"/>
  <c r="CN1151" i="15"/>
  <c r="CN1152" i="15"/>
  <c r="CN1153" i="15"/>
  <c r="CN1155" i="15"/>
  <c r="CN1179" i="15"/>
  <c r="CN1183" i="15"/>
  <c r="CN1184" i="15"/>
  <c r="CN1185" i="15"/>
  <c r="CN1187" i="15"/>
  <c r="CN1188" i="15"/>
  <c r="CN1189" i="15"/>
  <c r="CN1191" i="15"/>
  <c r="CN1192" i="15"/>
  <c r="CN1193" i="15"/>
  <c r="CN1195" i="15"/>
  <c r="CN1196" i="15"/>
  <c r="CN1197" i="15"/>
  <c r="CN1199" i="15"/>
  <c r="CN1200" i="15"/>
  <c r="CN1201" i="15"/>
  <c r="CN1203" i="15"/>
  <c r="CN1227" i="15"/>
  <c r="CN1231" i="15"/>
  <c r="CN1232" i="15"/>
  <c r="CN1233" i="15"/>
  <c r="CN1234" i="15"/>
  <c r="CN1236" i="15"/>
  <c r="CN1237" i="15"/>
  <c r="CN1261" i="15"/>
  <c r="CN1285" i="15"/>
  <c r="CN1289" i="15"/>
  <c r="CN1290" i="15"/>
  <c r="CN1291" i="15"/>
  <c r="CN1293" i="15"/>
  <c r="CN1294" i="15"/>
  <c r="CN1295" i="15"/>
  <c r="CN1297" i="15"/>
  <c r="CN1298" i="15"/>
  <c r="CN1299" i="15"/>
  <c r="CN1301" i="15"/>
  <c r="CN1302" i="15"/>
  <c r="CN1303" i="15"/>
  <c r="CN1305" i="15"/>
  <c r="CN1306" i="15"/>
  <c r="CN1307" i="15"/>
  <c r="CN1309" i="15"/>
  <c r="CN1313" i="15"/>
  <c r="CN1314" i="15"/>
  <c r="CN1315" i="15"/>
  <c r="CN1317" i="15"/>
  <c r="CN1318" i="15"/>
  <c r="CN1319" i="15"/>
  <c r="CN1321" i="15"/>
  <c r="CN1322" i="15"/>
  <c r="CN1323" i="15"/>
  <c r="CN1325" i="15"/>
  <c r="CN1326" i="15"/>
  <c r="CN1327" i="15"/>
  <c r="CN1329" i="15"/>
  <c r="CN1330" i="15"/>
  <c r="CN1331" i="15"/>
  <c r="CN1333" i="15"/>
  <c r="CN1337" i="15"/>
  <c r="CN1338" i="15"/>
  <c r="CN1339" i="15"/>
  <c r="CN1341" i="15"/>
  <c r="CN1342" i="15"/>
  <c r="CN1343" i="15"/>
  <c r="CN1345" i="15"/>
  <c r="CN1346" i="15"/>
  <c r="CN1347" i="15"/>
  <c r="CN1349" i="15"/>
  <c r="CN1350" i="15"/>
  <c r="CN1351" i="15"/>
  <c r="CN1353" i="15"/>
  <c r="CN1354" i="15"/>
  <c r="CN1355" i="15"/>
  <c r="CN1357" i="15"/>
  <c r="CN1361" i="15"/>
  <c r="CN1362" i="15"/>
  <c r="CN1363" i="15"/>
  <c r="CN1365" i="15"/>
  <c r="CN1366" i="15"/>
  <c r="CN1367" i="15"/>
  <c r="CN1369" i="15"/>
  <c r="CN1370" i="15"/>
  <c r="CN1371" i="15"/>
  <c r="CN1373" i="15"/>
  <c r="CN1374" i="15"/>
  <c r="CN1375" i="15"/>
  <c r="CN1377" i="15"/>
  <c r="CN1378" i="15"/>
  <c r="CN1379" i="15"/>
  <c r="CN1381" i="15"/>
  <c r="CN1405" i="15"/>
  <c r="CN1431" i="15"/>
  <c r="CN1438" i="15"/>
  <c r="CN1439" i="15"/>
  <c r="CN1440" i="15"/>
  <c r="CN1442" i="15"/>
  <c r="CN1443" i="15"/>
  <c r="CN1444" i="15"/>
  <c r="CN1446" i="15"/>
  <c r="CN1447" i="15"/>
  <c r="CN1448" i="15"/>
  <c r="CN1450" i="15"/>
  <c r="CN1451" i="15"/>
  <c r="CN1452" i="15"/>
  <c r="CN1454" i="15"/>
  <c r="CN1455" i="15"/>
  <c r="CN1456" i="15"/>
  <c r="CN1458" i="15"/>
  <c r="CN1465" i="15"/>
  <c r="CN1466" i="15"/>
  <c r="CN1467" i="15"/>
  <c r="CN1469" i="15"/>
  <c r="CN1470" i="15"/>
  <c r="CN1471" i="15"/>
  <c r="CN1473" i="15"/>
  <c r="CN1474" i="15"/>
  <c r="CN1475" i="15"/>
  <c r="CN1477" i="15"/>
  <c r="CN1478" i="15"/>
  <c r="CN1479" i="15"/>
  <c r="CN1481" i="15"/>
  <c r="CN1482" i="15"/>
  <c r="CN1483" i="15"/>
  <c r="CN1485" i="15"/>
  <c r="CN1489" i="15"/>
  <c r="CN1490" i="15"/>
  <c r="CN1491" i="15"/>
  <c r="CN1493" i="15"/>
  <c r="CN1494" i="15"/>
  <c r="CN1495" i="15"/>
  <c r="CN1497" i="15"/>
  <c r="CN1498" i="15"/>
  <c r="CN1499" i="15"/>
  <c r="CN1501" i="15"/>
  <c r="CN1502" i="15"/>
  <c r="CN1503" i="15"/>
  <c r="CN1505" i="15"/>
  <c r="CN1506" i="15"/>
  <c r="CN1507" i="15"/>
  <c r="CN1509" i="15"/>
  <c r="CN1513" i="15"/>
  <c r="CN1514" i="15"/>
  <c r="CN1515" i="15"/>
  <c r="CN1517" i="15"/>
  <c r="CN1518" i="15"/>
  <c r="CN1519" i="15"/>
  <c r="CN1521" i="15"/>
  <c r="CN1522" i="15"/>
  <c r="CN1523" i="15"/>
  <c r="CN1525" i="15"/>
  <c r="CN1526" i="15"/>
  <c r="CN1527" i="15"/>
  <c r="CN1529" i="15"/>
  <c r="CN1530" i="15"/>
  <c r="CN1531" i="15"/>
  <c r="CN1533" i="15"/>
  <c r="CN1538" i="15"/>
  <c r="CN1539" i="15"/>
  <c r="CN1540" i="15"/>
  <c r="CN1541" i="15"/>
  <c r="CN1542" i="15"/>
  <c r="CN1544" i="15"/>
  <c r="CN1545" i="15"/>
  <c r="CN1546" i="15"/>
  <c r="CN1547" i="15"/>
  <c r="CN1551" i="15"/>
  <c r="CN1552" i="15"/>
  <c r="CN1553" i="15"/>
  <c r="CN1554" i="15"/>
  <c r="CO135" i="15"/>
  <c r="CO183" i="15"/>
  <c r="CO260" i="15"/>
  <c r="CO261" i="15"/>
  <c r="CO262" i="15"/>
  <c r="CO264" i="15"/>
  <c r="CO265" i="15"/>
  <c r="CO266" i="15"/>
  <c r="CO268" i="15"/>
  <c r="CO269" i="15"/>
  <c r="CO270" i="15"/>
  <c r="CO272" i="15"/>
  <c r="CO273" i="15"/>
  <c r="CO274" i="15"/>
  <c r="CO276" i="15"/>
  <c r="CO277" i="15"/>
  <c r="CO278" i="15"/>
  <c r="CO280" i="15"/>
  <c r="CO284" i="15"/>
  <c r="CO285" i="15"/>
  <c r="CO286" i="15"/>
  <c r="CO288" i="15"/>
  <c r="CO289" i="15"/>
  <c r="CO290" i="15"/>
  <c r="CO292" i="15"/>
  <c r="CO293" i="15"/>
  <c r="CO294" i="15"/>
  <c r="CO296" i="15"/>
  <c r="CO297" i="15"/>
  <c r="CO298" i="15"/>
  <c r="CO300" i="15"/>
  <c r="CO301" i="15"/>
  <c r="CO302" i="15"/>
  <c r="CO304" i="15"/>
  <c r="CO10" i="15"/>
  <c r="CO14" i="15"/>
  <c r="CO15" i="15"/>
  <c r="CO39" i="15"/>
  <c r="CO43" i="15"/>
  <c r="CO44" i="15"/>
  <c r="CO45" i="15"/>
  <c r="CO47" i="15"/>
  <c r="CO48" i="15"/>
  <c r="CO49" i="15"/>
  <c r="CO51" i="15"/>
  <c r="CO52" i="15"/>
  <c r="CO53" i="15"/>
  <c r="CO55" i="15"/>
  <c r="CO56" i="15"/>
  <c r="CO57" i="15"/>
  <c r="CO59" i="15"/>
  <c r="CO60" i="15"/>
  <c r="CO61" i="15"/>
  <c r="CO63" i="15"/>
  <c r="CO87" i="15"/>
  <c r="CO111" i="15"/>
  <c r="CO159" i="15"/>
  <c r="CO187" i="15"/>
  <c r="CO188" i="15"/>
  <c r="CO189" i="15"/>
  <c r="CO191" i="15"/>
  <c r="CO192" i="15"/>
  <c r="CO193" i="15"/>
  <c r="CO195" i="15"/>
  <c r="CO196" i="15"/>
  <c r="CO197" i="15"/>
  <c r="CO199" i="15"/>
  <c r="CO200" i="15"/>
  <c r="CO201" i="15"/>
  <c r="CO203" i="15"/>
  <c r="CO204" i="15"/>
  <c r="CO205" i="15"/>
  <c r="CO207" i="15"/>
  <c r="CO211" i="15"/>
  <c r="CO212" i="15"/>
  <c r="CO213" i="15"/>
  <c r="CO215" i="15"/>
  <c r="CO216" i="15"/>
  <c r="CO217" i="15"/>
  <c r="CO219" i="15"/>
  <c r="CO220" i="15"/>
  <c r="CO221" i="15"/>
  <c r="CO223" i="15"/>
  <c r="CO224" i="15"/>
  <c r="CO225" i="15"/>
  <c r="CO227" i="15"/>
  <c r="CO228" i="15"/>
  <c r="CO229" i="15"/>
  <c r="CO231" i="15"/>
  <c r="CO255" i="15"/>
  <c r="CO308" i="15"/>
  <c r="CO309" i="15"/>
  <c r="CO310" i="15"/>
  <c r="CO312" i="15"/>
  <c r="CO313" i="15"/>
  <c r="CO314" i="15"/>
  <c r="CO316" i="15"/>
  <c r="CO317" i="15"/>
  <c r="CO318" i="15"/>
  <c r="CO320" i="15"/>
  <c r="CO321" i="15"/>
  <c r="CO322" i="15"/>
  <c r="CO324" i="15"/>
  <c r="CO325" i="15"/>
  <c r="CO326" i="15"/>
  <c r="CO328" i="15"/>
  <c r="CO332" i="15"/>
  <c r="CO333" i="15"/>
  <c r="CO334" i="15"/>
  <c r="CO336" i="15"/>
  <c r="CO337" i="15"/>
  <c r="CO338" i="15"/>
  <c r="CO340" i="15"/>
  <c r="CO341" i="15"/>
  <c r="CO342" i="15"/>
  <c r="CO344" i="15"/>
  <c r="CO345" i="15"/>
  <c r="CO346" i="15"/>
  <c r="CO348" i="15"/>
  <c r="CO349" i="15"/>
  <c r="CO350" i="15"/>
  <c r="CO352" i="15"/>
  <c r="CO376" i="15"/>
  <c r="CO380" i="15"/>
  <c r="CO381" i="15"/>
  <c r="CO382" i="15"/>
  <c r="CO384" i="15"/>
  <c r="CO385" i="15"/>
  <c r="CO386" i="15"/>
  <c r="CO388" i="15"/>
  <c r="CO389" i="15"/>
  <c r="CO390" i="15"/>
  <c r="CO392" i="15"/>
  <c r="CO393" i="15"/>
  <c r="CO394" i="15"/>
  <c r="CO396" i="15"/>
  <c r="CO397" i="15"/>
  <c r="CO398" i="15"/>
  <c r="CO400" i="15"/>
  <c r="CO424" i="15"/>
  <c r="CO428" i="15"/>
  <c r="CO429" i="15"/>
  <c r="CO430" i="15"/>
  <c r="CO432" i="15"/>
  <c r="CO433" i="15"/>
  <c r="CO434" i="15"/>
  <c r="CO436" i="15"/>
  <c r="CO437" i="15"/>
  <c r="CO438" i="15"/>
  <c r="CO440" i="15"/>
  <c r="CO441" i="15"/>
  <c r="CO442" i="15"/>
  <c r="CO444" i="15"/>
  <c r="CO445" i="15"/>
  <c r="CO446" i="15"/>
  <c r="CO448" i="15"/>
  <c r="CO472" i="15"/>
  <c r="CO476" i="15"/>
  <c r="CO477" i="15"/>
  <c r="CO478" i="15"/>
  <c r="CO480" i="15"/>
  <c r="CO481" i="15"/>
  <c r="CO482" i="15"/>
  <c r="CO484" i="15"/>
  <c r="CO485" i="15"/>
  <c r="CO486" i="15"/>
  <c r="CO488" i="15"/>
  <c r="CO489" i="15"/>
  <c r="CO490" i="15"/>
  <c r="CO492" i="15"/>
  <c r="CO493" i="15"/>
  <c r="CO494" i="15"/>
  <c r="CO496" i="15"/>
  <c r="CO520" i="15"/>
  <c r="CO524" i="15"/>
  <c r="CO525" i="15"/>
  <c r="CO526" i="15"/>
  <c r="CO528" i="15"/>
  <c r="CO529" i="15"/>
  <c r="CO530" i="15"/>
  <c r="CO532" i="15"/>
  <c r="CO533" i="15"/>
  <c r="CO534" i="15"/>
  <c r="CO536" i="15"/>
  <c r="CO537" i="15"/>
  <c r="CO538" i="15"/>
  <c r="CO540" i="15"/>
  <c r="CO541" i="15"/>
  <c r="CO542" i="15"/>
  <c r="CO544" i="15"/>
  <c r="CO568" i="15"/>
  <c r="CO573" i="15"/>
  <c r="CO574" i="15"/>
  <c r="CO575" i="15"/>
  <c r="CO577" i="15"/>
  <c r="CO578" i="15"/>
  <c r="CO579" i="15"/>
  <c r="CO581" i="15"/>
  <c r="CO582" i="15"/>
  <c r="CO583" i="15"/>
  <c r="CO585" i="15"/>
  <c r="CO586" i="15"/>
  <c r="CO587" i="15"/>
  <c r="CO589" i="15"/>
  <c r="CO590" i="15"/>
  <c r="CO591" i="15"/>
  <c r="CO593" i="15"/>
  <c r="CO597" i="15"/>
  <c r="CO598" i="15"/>
  <c r="CO599" i="15"/>
  <c r="CO601" i="15"/>
  <c r="CO602" i="15"/>
  <c r="CO603" i="15"/>
  <c r="CO605" i="15"/>
  <c r="CO606" i="15"/>
  <c r="CO607" i="15"/>
  <c r="CO609" i="15"/>
  <c r="CO610" i="15"/>
  <c r="CO611" i="15"/>
  <c r="CO613" i="15"/>
  <c r="CO614" i="15"/>
  <c r="CO615" i="15"/>
  <c r="CO617" i="15"/>
  <c r="CO621" i="15"/>
  <c r="CO622" i="15"/>
  <c r="CO623" i="15"/>
  <c r="CO625" i="15"/>
  <c r="CO626" i="15"/>
  <c r="CO627" i="15"/>
  <c r="CO629" i="15"/>
  <c r="CO630" i="15"/>
  <c r="CO631" i="15"/>
  <c r="CO633" i="15"/>
  <c r="CO634" i="15"/>
  <c r="CO635" i="15"/>
  <c r="CO637" i="15"/>
  <c r="CO638" i="15"/>
  <c r="CO639" i="15"/>
  <c r="CO641" i="15"/>
  <c r="CO645" i="15"/>
  <c r="CO646" i="15"/>
  <c r="CO647" i="15"/>
  <c r="CO649" i="15"/>
  <c r="CO650" i="15"/>
  <c r="CO651" i="15"/>
  <c r="CO653" i="15"/>
  <c r="CO654" i="15"/>
  <c r="CO655" i="15"/>
  <c r="CO657" i="15"/>
  <c r="CO658" i="15"/>
  <c r="CO659" i="15"/>
  <c r="CO661" i="15"/>
  <c r="CO662" i="15"/>
  <c r="CO663" i="15"/>
  <c r="CO665" i="15"/>
  <c r="CO669" i="15"/>
  <c r="CO670" i="15"/>
  <c r="CO671" i="15"/>
  <c r="CO673" i="15"/>
  <c r="CO674" i="15"/>
  <c r="CO675" i="15"/>
  <c r="CO677" i="15"/>
  <c r="CO678" i="15"/>
  <c r="CO679" i="15"/>
  <c r="CO681" i="15"/>
  <c r="CO682" i="15"/>
  <c r="CO683" i="15"/>
  <c r="CO685" i="15"/>
  <c r="CO686" i="15"/>
  <c r="CO687" i="15"/>
  <c r="CO689" i="15"/>
  <c r="CO693" i="15"/>
  <c r="CO694" i="15"/>
  <c r="CO695" i="15"/>
  <c r="CO697" i="15"/>
  <c r="CO698" i="15"/>
  <c r="CO699" i="15"/>
  <c r="CO701" i="15"/>
  <c r="CO702" i="15"/>
  <c r="CO703" i="15"/>
  <c r="CO705" i="15"/>
  <c r="CO706" i="15"/>
  <c r="CO707" i="15"/>
  <c r="CO709" i="15"/>
  <c r="CO710" i="15"/>
  <c r="CO711" i="15"/>
  <c r="CO713" i="15"/>
  <c r="CO717" i="15"/>
  <c r="CO718" i="15"/>
  <c r="CO719" i="15"/>
  <c r="CO721" i="15"/>
  <c r="CO722" i="15"/>
  <c r="CO723" i="15"/>
  <c r="CO725" i="15"/>
  <c r="CO726" i="15"/>
  <c r="CO727" i="15"/>
  <c r="CO729" i="15"/>
  <c r="CO730" i="15"/>
  <c r="CO731" i="15"/>
  <c r="CO733" i="15"/>
  <c r="CO734" i="15"/>
  <c r="CO735" i="15"/>
  <c r="CO737" i="15"/>
  <c r="CO801" i="15"/>
  <c r="CO825" i="15"/>
  <c r="CO849" i="15"/>
  <c r="CO853" i="15"/>
  <c r="CO854" i="15"/>
  <c r="CO855" i="15"/>
  <c r="CO856" i="15"/>
  <c r="CO857" i="15"/>
  <c r="CO858" i="15"/>
  <c r="CO860" i="15"/>
  <c r="CO861" i="15"/>
  <c r="CO885" i="15"/>
  <c r="CO912" i="15"/>
  <c r="CO919" i="15"/>
  <c r="CO920" i="15"/>
  <c r="CO921" i="15"/>
  <c r="CO923" i="15"/>
  <c r="CO924" i="15"/>
  <c r="CO925" i="15"/>
  <c r="CO927" i="15"/>
  <c r="CO928" i="15"/>
  <c r="CO929" i="15"/>
  <c r="CO931" i="15"/>
  <c r="CO932" i="15"/>
  <c r="CO933" i="15"/>
  <c r="CO935" i="15"/>
  <c r="CO936" i="15"/>
  <c r="CO937" i="15"/>
  <c r="CO939" i="15"/>
  <c r="CO943" i="15"/>
  <c r="CO944" i="15"/>
  <c r="CO945" i="15"/>
  <c r="CO947" i="15"/>
  <c r="CO948" i="15"/>
  <c r="CO949" i="15"/>
  <c r="CO951" i="15"/>
  <c r="CO952" i="15"/>
  <c r="CO953" i="15"/>
  <c r="CO955" i="15"/>
  <c r="CO956" i="15"/>
  <c r="CO957" i="15"/>
  <c r="CO959" i="15"/>
  <c r="CO960" i="15"/>
  <c r="CO961" i="15"/>
  <c r="CO963" i="15"/>
  <c r="CO987" i="15"/>
  <c r="CO991" i="15"/>
  <c r="CO992" i="15"/>
  <c r="CO993" i="15"/>
  <c r="CO995" i="15"/>
  <c r="CO996" i="15"/>
  <c r="CO997" i="15"/>
  <c r="CO999" i="15"/>
  <c r="CO1000" i="15"/>
  <c r="CO1001" i="15"/>
  <c r="CO1003" i="15"/>
  <c r="CO1004" i="15"/>
  <c r="CO1005" i="15"/>
  <c r="CO1007" i="15"/>
  <c r="CO1008" i="15"/>
  <c r="CO1009" i="15"/>
  <c r="CO1011" i="15"/>
  <c r="CO1035" i="15"/>
  <c r="CO1039" i="15"/>
  <c r="CO1040" i="15"/>
  <c r="CO1041" i="15"/>
  <c r="CO1043" i="15"/>
  <c r="CO1044" i="15"/>
  <c r="CO1045" i="15"/>
  <c r="CO1047" i="15"/>
  <c r="CO1048" i="15"/>
  <c r="CO1049" i="15"/>
  <c r="CO1051" i="15"/>
  <c r="CO1052" i="15"/>
  <c r="CO1053" i="15"/>
  <c r="CO1055" i="15"/>
  <c r="CO1056" i="15"/>
  <c r="CO1057" i="15"/>
  <c r="CO1059" i="15"/>
  <c r="CO1083" i="15"/>
  <c r="CO1087" i="15"/>
  <c r="CO1088" i="15"/>
  <c r="CO1089" i="15"/>
  <c r="CO1091" i="15"/>
  <c r="CO1092" i="15"/>
  <c r="CO1093" i="15"/>
  <c r="CO1095" i="15"/>
  <c r="CO1096" i="15"/>
  <c r="CO1097" i="15"/>
  <c r="CO1099" i="15"/>
  <c r="CO1100" i="15"/>
  <c r="CO1101" i="15"/>
  <c r="CO1103" i="15"/>
  <c r="CO1104" i="15"/>
  <c r="CO1105" i="15"/>
  <c r="CO1107" i="15"/>
  <c r="CO1131" i="15"/>
  <c r="CO1135" i="15"/>
  <c r="CO1136" i="15"/>
  <c r="CO1137" i="15"/>
  <c r="CO1139" i="15"/>
  <c r="CO1140" i="15"/>
  <c r="CO1141" i="15"/>
  <c r="CO1143" i="15"/>
  <c r="CO1144" i="15"/>
  <c r="CO1145" i="15"/>
  <c r="CO1147" i="15"/>
  <c r="CO1148" i="15"/>
  <c r="CO1149" i="15"/>
  <c r="CO1151" i="15"/>
  <c r="CO1152" i="15"/>
  <c r="CO1153" i="15"/>
  <c r="CO1155" i="15"/>
  <c r="CO1179" i="15"/>
  <c r="CO1183" i="15"/>
  <c r="CO1184" i="15"/>
  <c r="CO1185" i="15"/>
  <c r="CO1187" i="15"/>
  <c r="CO1188" i="15"/>
  <c r="CO1189" i="15"/>
  <c r="CO1191" i="15"/>
  <c r="CO1192" i="15"/>
  <c r="CO1193" i="15"/>
  <c r="CO1195" i="15"/>
  <c r="CO1196" i="15"/>
  <c r="CO1197" i="15"/>
  <c r="CO1199" i="15"/>
  <c r="CO1200" i="15"/>
  <c r="CO1201" i="15"/>
  <c r="CO1203" i="15"/>
  <c r="CO1227" i="15"/>
  <c r="CO1231" i="15"/>
  <c r="CO1232" i="15"/>
  <c r="CO1233" i="15"/>
  <c r="CO1234" i="15"/>
  <c r="CO1236" i="15"/>
  <c r="CO1237" i="15"/>
  <c r="CO1261" i="15"/>
  <c r="CO1285" i="15"/>
  <c r="CO1289" i="15"/>
  <c r="CO1290" i="15"/>
  <c r="CO1291" i="15"/>
  <c r="CO1293" i="15"/>
  <c r="CO1294" i="15"/>
  <c r="CO1295" i="15"/>
  <c r="CO1297" i="15"/>
  <c r="CO1298" i="15"/>
  <c r="CO1299" i="15"/>
  <c r="CO1301" i="15"/>
  <c r="CO1302" i="15"/>
  <c r="CO1303" i="15"/>
  <c r="CO1305" i="15"/>
  <c r="CO1306" i="15"/>
  <c r="CO1307" i="15"/>
  <c r="CO1309" i="15"/>
  <c r="CO1313" i="15"/>
  <c r="CO1314" i="15"/>
  <c r="CO1315" i="15"/>
  <c r="CO1317" i="15"/>
  <c r="CO1318" i="15"/>
  <c r="CO1319" i="15"/>
  <c r="CO1321" i="15"/>
  <c r="CO1322" i="15"/>
  <c r="CO1323" i="15"/>
  <c r="CO1325" i="15"/>
  <c r="CO1326" i="15"/>
  <c r="CO1327" i="15"/>
  <c r="CO1329" i="15"/>
  <c r="CO1330" i="15"/>
  <c r="CO1331" i="15"/>
  <c r="CO1333" i="15"/>
  <c r="CO1337" i="15"/>
  <c r="CO1338" i="15"/>
  <c r="CO1339" i="15"/>
  <c r="CO1341" i="15"/>
  <c r="CO1342" i="15"/>
  <c r="CO1343" i="15"/>
  <c r="CO1345" i="15"/>
  <c r="CO1346" i="15"/>
  <c r="CO1347" i="15"/>
  <c r="CO1349" i="15"/>
  <c r="CO1350" i="15"/>
  <c r="CO1351" i="15"/>
  <c r="CO1353" i="15"/>
  <c r="CO1354" i="15"/>
  <c r="CO1355" i="15"/>
  <c r="CO1357" i="15"/>
  <c r="CO1361" i="15"/>
  <c r="CO1362" i="15"/>
  <c r="CO1363" i="15"/>
  <c r="CO1365" i="15"/>
  <c r="CO1366" i="15"/>
  <c r="CO1367" i="15"/>
  <c r="CO1369" i="15"/>
  <c r="CO1370" i="15"/>
  <c r="CO1371" i="15"/>
  <c r="CO1373" i="15"/>
  <c r="CO1374" i="15"/>
  <c r="CO1375" i="15"/>
  <c r="CO1377" i="15"/>
  <c r="CO1378" i="15"/>
  <c r="CO1379" i="15"/>
  <c r="CO1381" i="15"/>
  <c r="CO1405" i="15"/>
  <c r="CO1431" i="15"/>
  <c r="CO1438" i="15"/>
  <c r="CO1439" i="15"/>
  <c r="CO1440" i="15"/>
  <c r="CO1442" i="15"/>
  <c r="CO1443" i="15"/>
  <c r="CO1444" i="15"/>
  <c r="CO1446" i="15"/>
  <c r="CO1447" i="15"/>
  <c r="CO1448" i="15"/>
  <c r="CO1450" i="15"/>
  <c r="CO1451" i="15"/>
  <c r="CO1452" i="15"/>
  <c r="CO1454" i="15"/>
  <c r="CO1455" i="15"/>
  <c r="CO1456" i="15"/>
  <c r="CO1458" i="15"/>
  <c r="CO1465" i="15"/>
  <c r="CO1466" i="15"/>
  <c r="CO1467" i="15"/>
  <c r="CO1469" i="15"/>
  <c r="CO1470" i="15"/>
  <c r="CO1471" i="15"/>
  <c r="CO1473" i="15"/>
  <c r="CO1474" i="15"/>
  <c r="CO1475" i="15"/>
  <c r="CO1477" i="15"/>
  <c r="CO1478" i="15"/>
  <c r="CO1479" i="15"/>
  <c r="CO1481" i="15"/>
  <c r="CO1482" i="15"/>
  <c r="CO1483" i="15"/>
  <c r="CO1485" i="15"/>
  <c r="CO1489" i="15"/>
  <c r="CO1490" i="15"/>
  <c r="CO1491" i="15"/>
  <c r="CO1493" i="15"/>
  <c r="CO1494" i="15"/>
  <c r="CO1495" i="15"/>
  <c r="CO1497" i="15"/>
  <c r="CO1498" i="15"/>
  <c r="CO1499" i="15"/>
  <c r="CO1501" i="15"/>
  <c r="CO1502" i="15"/>
  <c r="CO1503" i="15"/>
  <c r="CO1505" i="15"/>
  <c r="CO1506" i="15"/>
  <c r="CO1507" i="15"/>
  <c r="CO1509" i="15"/>
  <c r="CO1513" i="15"/>
  <c r="CO1514" i="15"/>
  <c r="CO1515" i="15"/>
  <c r="CO1517" i="15"/>
  <c r="CO1518" i="15"/>
  <c r="CO1519" i="15"/>
  <c r="CO1521" i="15"/>
  <c r="CO1522" i="15"/>
  <c r="CO1523" i="15"/>
  <c r="CO1525" i="15"/>
  <c r="CO1526" i="15"/>
  <c r="CO1527" i="15"/>
  <c r="CO1529" i="15"/>
  <c r="CO1530" i="15"/>
  <c r="CO1531" i="15"/>
  <c r="CO1533" i="15"/>
  <c r="CO1538" i="15"/>
  <c r="CO1539" i="15"/>
  <c r="CO1540" i="15"/>
  <c r="CO1541" i="15"/>
  <c r="CO1542" i="15"/>
  <c r="CO1544" i="15"/>
  <c r="CO1545" i="15"/>
  <c r="CO1546" i="15"/>
  <c r="CO1547" i="15"/>
  <c r="CO1551" i="15"/>
  <c r="CO1552" i="15"/>
  <c r="CO1553" i="15"/>
  <c r="CO1554" i="15"/>
  <c r="CP135" i="15"/>
  <c r="CP183" i="15"/>
  <c r="CP260" i="15"/>
  <c r="CP261" i="15"/>
  <c r="CP262" i="15"/>
  <c r="CP264" i="15"/>
  <c r="CP265" i="15"/>
  <c r="CP266" i="15"/>
  <c r="CP268" i="15"/>
  <c r="CP269" i="15"/>
  <c r="CP270" i="15"/>
  <c r="CP272" i="15"/>
  <c r="CP273" i="15"/>
  <c r="CP274" i="15"/>
  <c r="CP276" i="15"/>
  <c r="CP277" i="15"/>
  <c r="CP278" i="15"/>
  <c r="CP280" i="15"/>
  <c r="CP284" i="15"/>
  <c r="CP285" i="15"/>
  <c r="CP286" i="15"/>
  <c r="CP288" i="15"/>
  <c r="CP289" i="15"/>
  <c r="CP290" i="15"/>
  <c r="CP292" i="15"/>
  <c r="CP293" i="15"/>
  <c r="CP294" i="15"/>
  <c r="CP296" i="15"/>
  <c r="CP297" i="15"/>
  <c r="CP298" i="15"/>
  <c r="CP300" i="15"/>
  <c r="CP301" i="15"/>
  <c r="CP302" i="15"/>
  <c r="CP304" i="15"/>
  <c r="CP10" i="15"/>
  <c r="CP14" i="15"/>
  <c r="CP15" i="15"/>
  <c r="CP39" i="15"/>
  <c r="CP43" i="15"/>
  <c r="CP44" i="15"/>
  <c r="CP45" i="15"/>
  <c r="CP47" i="15"/>
  <c r="CP48" i="15"/>
  <c r="CP49" i="15"/>
  <c r="CP51" i="15"/>
  <c r="CP52" i="15"/>
  <c r="CP53" i="15"/>
  <c r="CP55" i="15"/>
  <c r="CP56" i="15"/>
  <c r="CP57" i="15"/>
  <c r="CP59" i="15"/>
  <c r="CP60" i="15"/>
  <c r="CP61" i="15"/>
  <c r="CP63" i="15"/>
  <c r="CP87" i="15"/>
  <c r="CP111" i="15"/>
  <c r="CP159" i="15"/>
  <c r="CP187" i="15"/>
  <c r="CP188" i="15"/>
  <c r="CP189" i="15"/>
  <c r="CP191" i="15"/>
  <c r="CP192" i="15"/>
  <c r="CP193" i="15"/>
  <c r="CP195" i="15"/>
  <c r="CP196" i="15"/>
  <c r="CP197" i="15"/>
  <c r="CP199" i="15"/>
  <c r="CP200" i="15"/>
  <c r="CP201" i="15"/>
  <c r="CP203" i="15"/>
  <c r="CP204" i="15"/>
  <c r="CP205" i="15"/>
  <c r="CP207" i="15"/>
  <c r="CP211" i="15"/>
  <c r="CP212" i="15"/>
  <c r="CP213" i="15"/>
  <c r="CP215" i="15"/>
  <c r="CP216" i="15"/>
  <c r="CP217" i="15"/>
  <c r="CP219" i="15"/>
  <c r="CP220" i="15"/>
  <c r="CP221" i="15"/>
  <c r="CP223" i="15"/>
  <c r="CP224" i="15"/>
  <c r="CP225" i="15"/>
  <c r="CP227" i="15"/>
  <c r="CP228" i="15"/>
  <c r="CP229" i="15"/>
  <c r="CP231" i="15"/>
  <c r="CP255" i="15"/>
  <c r="CP308" i="15"/>
  <c r="CP309" i="15"/>
  <c r="CP310" i="15"/>
  <c r="CP312" i="15"/>
  <c r="CP313" i="15"/>
  <c r="CP314" i="15"/>
  <c r="CP316" i="15"/>
  <c r="CP317" i="15"/>
  <c r="CP318" i="15"/>
  <c r="CP320" i="15"/>
  <c r="CP321" i="15"/>
  <c r="CP322" i="15"/>
  <c r="CP324" i="15"/>
  <c r="CP325" i="15"/>
  <c r="CP326" i="15"/>
  <c r="CP328" i="15"/>
  <c r="CP332" i="15"/>
  <c r="CP333" i="15"/>
  <c r="CP334" i="15"/>
  <c r="CP336" i="15"/>
  <c r="CP337" i="15"/>
  <c r="CP338" i="15"/>
  <c r="CP340" i="15"/>
  <c r="CP341" i="15"/>
  <c r="CP342" i="15"/>
  <c r="CP344" i="15"/>
  <c r="CP345" i="15"/>
  <c r="CP346" i="15"/>
  <c r="CP348" i="15"/>
  <c r="CP349" i="15"/>
  <c r="CP350" i="15"/>
  <c r="CP352" i="15"/>
  <c r="CP376" i="15"/>
  <c r="CP380" i="15"/>
  <c r="CP381" i="15"/>
  <c r="CP382" i="15"/>
  <c r="CP384" i="15"/>
  <c r="CP385" i="15"/>
  <c r="CP386" i="15"/>
  <c r="CP388" i="15"/>
  <c r="CP389" i="15"/>
  <c r="CP390" i="15"/>
  <c r="CP392" i="15"/>
  <c r="CP393" i="15"/>
  <c r="CP394" i="15"/>
  <c r="CP396" i="15"/>
  <c r="CP397" i="15"/>
  <c r="CP398" i="15"/>
  <c r="CP400" i="15"/>
  <c r="CP424" i="15"/>
  <c r="CP428" i="15"/>
  <c r="CP429" i="15"/>
  <c r="CP430" i="15"/>
  <c r="CP432" i="15"/>
  <c r="CP433" i="15"/>
  <c r="CP434" i="15"/>
  <c r="CP436" i="15"/>
  <c r="CP437" i="15"/>
  <c r="CP438" i="15"/>
  <c r="CP440" i="15"/>
  <c r="CP441" i="15"/>
  <c r="CP442" i="15"/>
  <c r="CP444" i="15"/>
  <c r="CP445" i="15"/>
  <c r="CP446" i="15"/>
  <c r="CP448" i="15"/>
  <c r="CP472" i="15"/>
  <c r="CP476" i="15"/>
  <c r="CP477" i="15"/>
  <c r="CP478" i="15"/>
  <c r="CP480" i="15"/>
  <c r="CP481" i="15"/>
  <c r="CP482" i="15"/>
  <c r="CP484" i="15"/>
  <c r="CP485" i="15"/>
  <c r="CP486" i="15"/>
  <c r="CP488" i="15"/>
  <c r="CP489" i="15"/>
  <c r="CP490" i="15"/>
  <c r="CP492" i="15"/>
  <c r="CP493" i="15"/>
  <c r="CP494" i="15"/>
  <c r="CP496" i="15"/>
  <c r="CP520" i="15"/>
  <c r="CP524" i="15"/>
  <c r="CP525" i="15"/>
  <c r="CP526" i="15"/>
  <c r="CP528" i="15"/>
  <c r="CP529" i="15"/>
  <c r="CP530" i="15"/>
  <c r="CP532" i="15"/>
  <c r="CP533" i="15"/>
  <c r="CP534" i="15"/>
  <c r="CP536" i="15"/>
  <c r="CP537" i="15"/>
  <c r="CP538" i="15"/>
  <c r="CP540" i="15"/>
  <c r="CP541" i="15"/>
  <c r="CP542" i="15"/>
  <c r="CP544" i="15"/>
  <c r="CP568" i="15"/>
  <c r="CP573" i="15"/>
  <c r="CP574" i="15"/>
  <c r="CP575" i="15"/>
  <c r="CP577" i="15"/>
  <c r="CP578" i="15"/>
  <c r="CP579" i="15"/>
  <c r="CP581" i="15"/>
  <c r="CP582" i="15"/>
  <c r="CP583" i="15"/>
  <c r="CP585" i="15"/>
  <c r="CP586" i="15"/>
  <c r="CP587" i="15"/>
  <c r="CP589" i="15"/>
  <c r="CP590" i="15"/>
  <c r="CP591" i="15"/>
  <c r="CP593" i="15"/>
  <c r="CP597" i="15"/>
  <c r="CP598" i="15"/>
  <c r="CP599" i="15"/>
  <c r="CP601" i="15"/>
  <c r="CP602" i="15"/>
  <c r="CP603" i="15"/>
  <c r="CP605" i="15"/>
  <c r="CP606" i="15"/>
  <c r="CP607" i="15"/>
  <c r="CP609" i="15"/>
  <c r="CP610" i="15"/>
  <c r="CP611" i="15"/>
  <c r="CP613" i="15"/>
  <c r="CP614" i="15"/>
  <c r="CP615" i="15"/>
  <c r="CP617" i="15"/>
  <c r="CP621" i="15"/>
  <c r="CP622" i="15"/>
  <c r="CP623" i="15"/>
  <c r="CP625" i="15"/>
  <c r="CP626" i="15"/>
  <c r="CP627" i="15"/>
  <c r="CP629" i="15"/>
  <c r="CP630" i="15"/>
  <c r="CP631" i="15"/>
  <c r="CP633" i="15"/>
  <c r="CP634" i="15"/>
  <c r="CP635" i="15"/>
  <c r="CP637" i="15"/>
  <c r="CP638" i="15"/>
  <c r="CP639" i="15"/>
  <c r="CP641" i="15"/>
  <c r="CP645" i="15"/>
  <c r="CP646" i="15"/>
  <c r="CP647" i="15"/>
  <c r="CP649" i="15"/>
  <c r="CP650" i="15"/>
  <c r="CP651" i="15"/>
  <c r="CP653" i="15"/>
  <c r="CP654" i="15"/>
  <c r="CP655" i="15"/>
  <c r="CP657" i="15"/>
  <c r="CP658" i="15"/>
  <c r="CP659" i="15"/>
  <c r="CP661" i="15"/>
  <c r="CP662" i="15"/>
  <c r="CP663" i="15"/>
  <c r="CP665" i="15"/>
  <c r="CP669" i="15"/>
  <c r="CP670" i="15"/>
  <c r="CP671" i="15"/>
  <c r="CP673" i="15"/>
  <c r="CP674" i="15"/>
  <c r="CP675" i="15"/>
  <c r="CP677" i="15"/>
  <c r="CP678" i="15"/>
  <c r="CP679" i="15"/>
  <c r="CP681" i="15"/>
  <c r="CP682" i="15"/>
  <c r="CP683" i="15"/>
  <c r="CP685" i="15"/>
  <c r="CP686" i="15"/>
  <c r="CP687" i="15"/>
  <c r="CP689" i="15"/>
  <c r="CP693" i="15"/>
  <c r="CP694" i="15"/>
  <c r="CP695" i="15"/>
  <c r="CP697" i="15"/>
  <c r="CP698" i="15"/>
  <c r="CP699" i="15"/>
  <c r="CP701" i="15"/>
  <c r="CP702" i="15"/>
  <c r="CP703" i="15"/>
  <c r="CP705" i="15"/>
  <c r="CP706" i="15"/>
  <c r="CP707" i="15"/>
  <c r="CP709" i="15"/>
  <c r="CP710" i="15"/>
  <c r="CP711" i="15"/>
  <c r="CP713" i="15"/>
  <c r="CP717" i="15"/>
  <c r="CP718" i="15"/>
  <c r="CP719" i="15"/>
  <c r="CP721" i="15"/>
  <c r="CP722" i="15"/>
  <c r="CP723" i="15"/>
  <c r="CP725" i="15"/>
  <c r="CP726" i="15"/>
  <c r="CP727" i="15"/>
  <c r="CP729" i="15"/>
  <c r="CP730" i="15"/>
  <c r="CP731" i="15"/>
  <c r="CP733" i="15"/>
  <c r="CP734" i="15"/>
  <c r="CP735" i="15"/>
  <c r="CP737" i="15"/>
  <c r="CP801" i="15"/>
  <c r="CP825" i="15"/>
  <c r="CP849" i="15"/>
  <c r="CP853" i="15"/>
  <c r="CP854" i="15"/>
  <c r="CP855" i="15"/>
  <c r="CP856" i="15"/>
  <c r="CP857" i="15"/>
  <c r="CP858" i="15"/>
  <c r="CP860" i="15"/>
  <c r="CP861" i="15"/>
  <c r="CP885" i="15"/>
  <c r="CP912" i="15"/>
  <c r="CP919" i="15"/>
  <c r="CP920" i="15"/>
  <c r="CP921" i="15"/>
  <c r="CP923" i="15"/>
  <c r="CP924" i="15"/>
  <c r="CP925" i="15"/>
  <c r="CP927" i="15"/>
  <c r="CP928" i="15"/>
  <c r="CP929" i="15"/>
  <c r="CP931" i="15"/>
  <c r="CP932" i="15"/>
  <c r="CP933" i="15"/>
  <c r="CP935" i="15"/>
  <c r="CP936" i="15"/>
  <c r="CP937" i="15"/>
  <c r="CP939" i="15"/>
  <c r="CP943" i="15"/>
  <c r="CP944" i="15"/>
  <c r="CP945" i="15"/>
  <c r="CP947" i="15"/>
  <c r="CP948" i="15"/>
  <c r="CP949" i="15"/>
  <c r="CP951" i="15"/>
  <c r="CP952" i="15"/>
  <c r="CP953" i="15"/>
  <c r="CP955" i="15"/>
  <c r="CP956" i="15"/>
  <c r="CP957" i="15"/>
  <c r="CP959" i="15"/>
  <c r="CP960" i="15"/>
  <c r="CP961" i="15"/>
  <c r="CP963" i="15"/>
  <c r="CP987" i="15"/>
  <c r="CP991" i="15"/>
  <c r="CP992" i="15"/>
  <c r="CP993" i="15"/>
  <c r="CP995" i="15"/>
  <c r="CP996" i="15"/>
  <c r="CP997" i="15"/>
  <c r="CP999" i="15"/>
  <c r="CP1000" i="15"/>
  <c r="CP1001" i="15"/>
  <c r="CP1003" i="15"/>
  <c r="CP1004" i="15"/>
  <c r="CP1005" i="15"/>
  <c r="CP1007" i="15"/>
  <c r="CP1008" i="15"/>
  <c r="CP1009" i="15"/>
  <c r="CP1011" i="15"/>
  <c r="CP1035" i="15"/>
  <c r="CP1039" i="15"/>
  <c r="CP1040" i="15"/>
  <c r="CP1041" i="15"/>
  <c r="CP1043" i="15"/>
  <c r="CP1044" i="15"/>
  <c r="CP1045" i="15"/>
  <c r="CP1047" i="15"/>
  <c r="CP1048" i="15"/>
  <c r="CP1049" i="15"/>
  <c r="CP1051" i="15"/>
  <c r="CP1052" i="15"/>
  <c r="CP1053" i="15"/>
  <c r="CP1055" i="15"/>
  <c r="CP1056" i="15"/>
  <c r="CP1057" i="15"/>
  <c r="CP1059" i="15"/>
  <c r="CP1083" i="15"/>
  <c r="CP1087" i="15"/>
  <c r="CP1088" i="15"/>
  <c r="CP1089" i="15"/>
  <c r="CP1091" i="15"/>
  <c r="CP1092" i="15"/>
  <c r="CP1093" i="15"/>
  <c r="CP1095" i="15"/>
  <c r="CP1096" i="15"/>
  <c r="CP1097" i="15"/>
  <c r="CP1099" i="15"/>
  <c r="CP1100" i="15"/>
  <c r="CP1101" i="15"/>
  <c r="CP1103" i="15"/>
  <c r="CP1104" i="15"/>
  <c r="CP1105" i="15"/>
  <c r="CP1107" i="15"/>
  <c r="CP1131" i="15"/>
  <c r="CP1135" i="15"/>
  <c r="CP1136" i="15"/>
  <c r="CP1137" i="15"/>
  <c r="CP1139" i="15"/>
  <c r="CP1140" i="15"/>
  <c r="CP1141" i="15"/>
  <c r="CP1143" i="15"/>
  <c r="CP1144" i="15"/>
  <c r="CP1145" i="15"/>
  <c r="CP1147" i="15"/>
  <c r="CP1148" i="15"/>
  <c r="CP1149" i="15"/>
  <c r="CP1151" i="15"/>
  <c r="CP1152" i="15"/>
  <c r="CP1153" i="15"/>
  <c r="CP1155" i="15"/>
  <c r="CP1179" i="15"/>
  <c r="CP1183" i="15"/>
  <c r="CP1184" i="15"/>
  <c r="CP1185" i="15"/>
  <c r="CP1187" i="15"/>
  <c r="CP1188" i="15"/>
  <c r="CP1189" i="15"/>
  <c r="CP1191" i="15"/>
  <c r="CP1192" i="15"/>
  <c r="CP1193" i="15"/>
  <c r="CP1195" i="15"/>
  <c r="CP1196" i="15"/>
  <c r="CP1197" i="15"/>
  <c r="CP1199" i="15"/>
  <c r="CP1200" i="15"/>
  <c r="CP1201" i="15"/>
  <c r="CP1203" i="15"/>
  <c r="CP1227" i="15"/>
  <c r="CP1231" i="15"/>
  <c r="CP1232" i="15"/>
  <c r="CP1233" i="15"/>
  <c r="CP1234" i="15"/>
  <c r="CP1236" i="15"/>
  <c r="CP1237" i="15"/>
  <c r="CP1261" i="15"/>
  <c r="CP1285" i="15"/>
  <c r="CP1289" i="15"/>
  <c r="CP1290" i="15"/>
  <c r="CP1291" i="15"/>
  <c r="CP1293" i="15"/>
  <c r="CP1294" i="15"/>
  <c r="CP1295" i="15"/>
  <c r="CP1297" i="15"/>
  <c r="CP1298" i="15"/>
  <c r="CP1299" i="15"/>
  <c r="CP1301" i="15"/>
  <c r="CP1302" i="15"/>
  <c r="CP1303" i="15"/>
  <c r="CP1305" i="15"/>
  <c r="CP1306" i="15"/>
  <c r="CP1307" i="15"/>
  <c r="CP1309" i="15"/>
  <c r="CP1313" i="15"/>
  <c r="CP1314" i="15"/>
  <c r="CP1315" i="15"/>
  <c r="CP1317" i="15"/>
  <c r="CP1318" i="15"/>
  <c r="CP1319" i="15"/>
  <c r="CP1321" i="15"/>
  <c r="CP1322" i="15"/>
  <c r="CP1323" i="15"/>
  <c r="CP1325" i="15"/>
  <c r="CP1326" i="15"/>
  <c r="CP1327" i="15"/>
  <c r="CP1329" i="15"/>
  <c r="CP1330" i="15"/>
  <c r="CP1331" i="15"/>
  <c r="CP1333" i="15"/>
  <c r="CP1337" i="15"/>
  <c r="CP1338" i="15"/>
  <c r="CP1339" i="15"/>
  <c r="CP1341" i="15"/>
  <c r="CP1342" i="15"/>
  <c r="CP1343" i="15"/>
  <c r="CP1345" i="15"/>
  <c r="CP1346" i="15"/>
  <c r="CP1347" i="15"/>
  <c r="CP1349" i="15"/>
  <c r="CP1350" i="15"/>
  <c r="CP1351" i="15"/>
  <c r="CP1353" i="15"/>
  <c r="CP1354" i="15"/>
  <c r="CP1355" i="15"/>
  <c r="CP1357" i="15"/>
  <c r="CP1361" i="15"/>
  <c r="CP1362" i="15"/>
  <c r="CP1363" i="15"/>
  <c r="CP1365" i="15"/>
  <c r="CP1366" i="15"/>
  <c r="CP1367" i="15"/>
  <c r="CP1369" i="15"/>
  <c r="CP1370" i="15"/>
  <c r="CP1371" i="15"/>
  <c r="CP1373" i="15"/>
  <c r="CP1374" i="15"/>
  <c r="CP1375" i="15"/>
  <c r="CP1377" i="15"/>
  <c r="CP1378" i="15"/>
  <c r="CP1379" i="15"/>
  <c r="CP1381" i="15"/>
  <c r="CP1405" i="15"/>
  <c r="CP1431" i="15"/>
  <c r="CP1438" i="15"/>
  <c r="CP1439" i="15"/>
  <c r="CP1440" i="15"/>
  <c r="CP1442" i="15"/>
  <c r="CP1443" i="15"/>
  <c r="CP1444" i="15"/>
  <c r="CP1446" i="15"/>
  <c r="CP1447" i="15"/>
  <c r="CP1448" i="15"/>
  <c r="CP1450" i="15"/>
  <c r="CP1451" i="15"/>
  <c r="CP1452" i="15"/>
  <c r="CP1454" i="15"/>
  <c r="CP1455" i="15"/>
  <c r="CP1456" i="15"/>
  <c r="CP1458" i="15"/>
  <c r="CP1465" i="15"/>
  <c r="CP1466" i="15"/>
  <c r="CP1467" i="15"/>
  <c r="CP1469" i="15"/>
  <c r="CP1470" i="15"/>
  <c r="CP1471" i="15"/>
  <c r="CP1473" i="15"/>
  <c r="CP1474" i="15"/>
  <c r="CP1475" i="15"/>
  <c r="CP1477" i="15"/>
  <c r="CP1478" i="15"/>
  <c r="CP1479" i="15"/>
  <c r="CP1481" i="15"/>
  <c r="CP1482" i="15"/>
  <c r="CP1483" i="15"/>
  <c r="CP1485" i="15"/>
  <c r="CP1489" i="15"/>
  <c r="CP1490" i="15"/>
  <c r="CP1491" i="15"/>
  <c r="CP1493" i="15"/>
  <c r="CP1494" i="15"/>
  <c r="CP1495" i="15"/>
  <c r="CP1497" i="15"/>
  <c r="CP1498" i="15"/>
  <c r="CP1499" i="15"/>
  <c r="CP1501" i="15"/>
  <c r="CP1502" i="15"/>
  <c r="CP1503" i="15"/>
  <c r="CP1505" i="15"/>
  <c r="CP1506" i="15"/>
  <c r="CP1507" i="15"/>
  <c r="CP1509" i="15"/>
  <c r="CP1513" i="15"/>
  <c r="CP1514" i="15"/>
  <c r="CP1515" i="15"/>
  <c r="CP1517" i="15"/>
  <c r="CP1518" i="15"/>
  <c r="CP1519" i="15"/>
  <c r="CP1521" i="15"/>
  <c r="CP1522" i="15"/>
  <c r="CP1523" i="15"/>
  <c r="CP1525" i="15"/>
  <c r="CP1526" i="15"/>
  <c r="CP1527" i="15"/>
  <c r="CP1529" i="15"/>
  <c r="CP1530" i="15"/>
  <c r="CP1531" i="15"/>
  <c r="CP1533" i="15"/>
  <c r="CP1538" i="15"/>
  <c r="CP1539" i="15"/>
  <c r="CP1540" i="15"/>
  <c r="CP1541" i="15"/>
  <c r="CP1542" i="15"/>
  <c r="CP1544" i="15"/>
  <c r="CP1545" i="15"/>
  <c r="CP1546" i="15"/>
  <c r="CP1547" i="15"/>
  <c r="CP1551" i="15"/>
  <c r="CP1552" i="15"/>
  <c r="CP1553" i="15"/>
  <c r="CP1554" i="15"/>
  <c r="CQ135" i="15"/>
  <c r="CQ183" i="15"/>
  <c r="CQ260" i="15"/>
  <c r="CQ261" i="15"/>
  <c r="CQ262" i="15"/>
  <c r="CQ264" i="15"/>
  <c r="CQ265" i="15"/>
  <c r="CQ266" i="15"/>
  <c r="CQ268" i="15"/>
  <c r="CQ269" i="15"/>
  <c r="CQ270" i="15"/>
  <c r="CQ272" i="15"/>
  <c r="CQ273" i="15"/>
  <c r="CQ274" i="15"/>
  <c r="CQ276" i="15"/>
  <c r="CQ277" i="15"/>
  <c r="CQ278" i="15"/>
  <c r="CQ280" i="15"/>
  <c r="CQ284" i="15"/>
  <c r="CQ285" i="15"/>
  <c r="CQ286" i="15"/>
  <c r="CQ288" i="15"/>
  <c r="CQ289" i="15"/>
  <c r="CQ290" i="15"/>
  <c r="CQ292" i="15"/>
  <c r="CQ293" i="15"/>
  <c r="CQ294" i="15"/>
  <c r="CQ296" i="15"/>
  <c r="CQ297" i="15"/>
  <c r="CQ298" i="15"/>
  <c r="CQ300" i="15"/>
  <c r="CQ301" i="15"/>
  <c r="CQ302" i="15"/>
  <c r="CQ304" i="15"/>
  <c r="CQ10" i="15"/>
  <c r="CQ14" i="15"/>
  <c r="CQ15" i="15"/>
  <c r="CQ39" i="15"/>
  <c r="CQ43" i="15"/>
  <c r="CQ44" i="15"/>
  <c r="CQ45" i="15"/>
  <c r="CQ47" i="15"/>
  <c r="CQ48" i="15"/>
  <c r="CQ49" i="15"/>
  <c r="CQ51" i="15"/>
  <c r="CQ52" i="15"/>
  <c r="CQ53" i="15"/>
  <c r="CQ55" i="15"/>
  <c r="CQ56" i="15"/>
  <c r="CQ57" i="15"/>
  <c r="CQ59" i="15"/>
  <c r="CQ60" i="15"/>
  <c r="CQ61" i="15"/>
  <c r="CQ63" i="15"/>
  <c r="CQ87" i="15"/>
  <c r="CQ111" i="15"/>
  <c r="CQ159" i="15"/>
  <c r="CQ187" i="15"/>
  <c r="CQ188" i="15"/>
  <c r="CQ189" i="15"/>
  <c r="CQ191" i="15"/>
  <c r="CQ192" i="15"/>
  <c r="CQ193" i="15"/>
  <c r="CQ195" i="15"/>
  <c r="CQ196" i="15"/>
  <c r="CQ197" i="15"/>
  <c r="CQ199" i="15"/>
  <c r="CQ200" i="15"/>
  <c r="CQ201" i="15"/>
  <c r="CQ203" i="15"/>
  <c r="CQ204" i="15"/>
  <c r="CQ205" i="15"/>
  <c r="CQ207" i="15"/>
  <c r="CQ211" i="15"/>
  <c r="CQ212" i="15"/>
  <c r="CQ213" i="15"/>
  <c r="CQ215" i="15"/>
  <c r="CQ216" i="15"/>
  <c r="CQ217" i="15"/>
  <c r="CQ219" i="15"/>
  <c r="CQ220" i="15"/>
  <c r="CQ221" i="15"/>
  <c r="CQ223" i="15"/>
  <c r="CQ224" i="15"/>
  <c r="CQ225" i="15"/>
  <c r="CQ227" i="15"/>
  <c r="CQ228" i="15"/>
  <c r="CQ229" i="15"/>
  <c r="CQ231" i="15"/>
  <c r="CQ255" i="15"/>
  <c r="CQ308" i="15"/>
  <c r="CQ309" i="15"/>
  <c r="CQ310" i="15"/>
  <c r="CQ312" i="15"/>
  <c r="CQ313" i="15"/>
  <c r="CQ314" i="15"/>
  <c r="CQ316" i="15"/>
  <c r="CQ317" i="15"/>
  <c r="CQ318" i="15"/>
  <c r="CQ320" i="15"/>
  <c r="CQ321" i="15"/>
  <c r="CQ322" i="15"/>
  <c r="CQ324" i="15"/>
  <c r="CQ325" i="15"/>
  <c r="CQ326" i="15"/>
  <c r="CQ328" i="15"/>
  <c r="CQ332" i="15"/>
  <c r="CQ333" i="15"/>
  <c r="CQ334" i="15"/>
  <c r="CQ336" i="15"/>
  <c r="CQ337" i="15"/>
  <c r="CQ338" i="15"/>
  <c r="CQ340" i="15"/>
  <c r="CQ341" i="15"/>
  <c r="CQ342" i="15"/>
  <c r="CQ344" i="15"/>
  <c r="CQ345" i="15"/>
  <c r="CQ346" i="15"/>
  <c r="CQ348" i="15"/>
  <c r="CQ349" i="15"/>
  <c r="CQ350" i="15"/>
  <c r="CQ352" i="15"/>
  <c r="CQ376" i="15"/>
  <c r="CQ380" i="15"/>
  <c r="CQ381" i="15"/>
  <c r="CQ382" i="15"/>
  <c r="CQ384" i="15"/>
  <c r="CQ385" i="15"/>
  <c r="CQ386" i="15"/>
  <c r="CQ388" i="15"/>
  <c r="CQ389" i="15"/>
  <c r="CQ390" i="15"/>
  <c r="CQ392" i="15"/>
  <c r="CQ393" i="15"/>
  <c r="CQ394" i="15"/>
  <c r="CQ396" i="15"/>
  <c r="CQ397" i="15"/>
  <c r="CQ398" i="15"/>
  <c r="CQ400" i="15"/>
  <c r="CQ424" i="15"/>
  <c r="CQ428" i="15"/>
  <c r="CQ429" i="15"/>
  <c r="CQ430" i="15"/>
  <c r="CQ432" i="15"/>
  <c r="CQ433" i="15"/>
  <c r="CQ434" i="15"/>
  <c r="CQ436" i="15"/>
  <c r="CQ437" i="15"/>
  <c r="CQ438" i="15"/>
  <c r="CQ440" i="15"/>
  <c r="CQ441" i="15"/>
  <c r="CQ442" i="15"/>
  <c r="CQ444" i="15"/>
  <c r="CQ445" i="15"/>
  <c r="CQ446" i="15"/>
  <c r="CQ448" i="15"/>
  <c r="CQ472" i="15"/>
  <c r="CQ476" i="15"/>
  <c r="CQ477" i="15"/>
  <c r="CQ478" i="15"/>
  <c r="CQ480" i="15"/>
  <c r="CQ481" i="15"/>
  <c r="CQ482" i="15"/>
  <c r="CQ484" i="15"/>
  <c r="CQ485" i="15"/>
  <c r="CQ486" i="15"/>
  <c r="CQ488" i="15"/>
  <c r="CQ489" i="15"/>
  <c r="CQ490" i="15"/>
  <c r="CQ492" i="15"/>
  <c r="CQ493" i="15"/>
  <c r="CQ494" i="15"/>
  <c r="CQ496" i="15"/>
  <c r="CQ520" i="15"/>
  <c r="CQ524" i="15"/>
  <c r="CQ525" i="15"/>
  <c r="CQ526" i="15"/>
  <c r="CQ528" i="15"/>
  <c r="CQ529" i="15"/>
  <c r="CQ530" i="15"/>
  <c r="CQ532" i="15"/>
  <c r="CQ533" i="15"/>
  <c r="CQ534" i="15"/>
  <c r="CQ536" i="15"/>
  <c r="CQ537" i="15"/>
  <c r="CQ538" i="15"/>
  <c r="CQ540" i="15"/>
  <c r="CQ541" i="15"/>
  <c r="CQ542" i="15"/>
  <c r="CQ544" i="15"/>
  <c r="CQ568" i="15"/>
  <c r="CQ573" i="15"/>
  <c r="CQ574" i="15"/>
  <c r="CQ575" i="15"/>
  <c r="CQ577" i="15"/>
  <c r="CQ578" i="15"/>
  <c r="CQ579" i="15"/>
  <c r="CQ581" i="15"/>
  <c r="CQ582" i="15"/>
  <c r="CQ583" i="15"/>
  <c r="CQ585" i="15"/>
  <c r="CQ586" i="15"/>
  <c r="CQ587" i="15"/>
  <c r="CQ589" i="15"/>
  <c r="CQ590" i="15"/>
  <c r="CQ591" i="15"/>
  <c r="CQ593" i="15"/>
  <c r="CQ597" i="15"/>
  <c r="CQ598" i="15"/>
  <c r="CQ599" i="15"/>
  <c r="CQ601" i="15"/>
  <c r="CQ602" i="15"/>
  <c r="CQ603" i="15"/>
  <c r="CQ605" i="15"/>
  <c r="CQ606" i="15"/>
  <c r="CQ607" i="15"/>
  <c r="CQ609" i="15"/>
  <c r="CQ610" i="15"/>
  <c r="CQ611" i="15"/>
  <c r="CQ613" i="15"/>
  <c r="CQ614" i="15"/>
  <c r="CQ615" i="15"/>
  <c r="CQ617" i="15"/>
  <c r="CQ621" i="15"/>
  <c r="CQ622" i="15"/>
  <c r="CQ623" i="15"/>
  <c r="CQ625" i="15"/>
  <c r="CQ626" i="15"/>
  <c r="CQ627" i="15"/>
  <c r="CQ629" i="15"/>
  <c r="CQ630" i="15"/>
  <c r="CQ631" i="15"/>
  <c r="CQ633" i="15"/>
  <c r="CQ634" i="15"/>
  <c r="CQ635" i="15"/>
  <c r="CQ637" i="15"/>
  <c r="CQ638" i="15"/>
  <c r="CQ639" i="15"/>
  <c r="CQ641" i="15"/>
  <c r="CQ645" i="15"/>
  <c r="CQ646" i="15"/>
  <c r="CQ647" i="15"/>
  <c r="CQ649" i="15"/>
  <c r="CQ650" i="15"/>
  <c r="CQ651" i="15"/>
  <c r="CQ653" i="15"/>
  <c r="CQ654" i="15"/>
  <c r="CQ655" i="15"/>
  <c r="CQ657" i="15"/>
  <c r="CQ658" i="15"/>
  <c r="CQ659" i="15"/>
  <c r="CQ661" i="15"/>
  <c r="CQ662" i="15"/>
  <c r="CQ663" i="15"/>
  <c r="CQ665" i="15"/>
  <c r="CQ669" i="15"/>
  <c r="CQ670" i="15"/>
  <c r="CQ671" i="15"/>
  <c r="CQ673" i="15"/>
  <c r="CQ674" i="15"/>
  <c r="CQ675" i="15"/>
  <c r="CQ677" i="15"/>
  <c r="CQ678" i="15"/>
  <c r="CQ679" i="15"/>
  <c r="CQ681" i="15"/>
  <c r="CQ682" i="15"/>
  <c r="CQ683" i="15"/>
  <c r="CQ685" i="15"/>
  <c r="CQ686" i="15"/>
  <c r="CQ687" i="15"/>
  <c r="CQ689" i="15"/>
  <c r="CQ693" i="15"/>
  <c r="CQ694" i="15"/>
  <c r="CQ695" i="15"/>
  <c r="CQ697" i="15"/>
  <c r="CQ698" i="15"/>
  <c r="CQ699" i="15"/>
  <c r="CQ701" i="15"/>
  <c r="CQ702" i="15"/>
  <c r="CQ703" i="15"/>
  <c r="CQ705" i="15"/>
  <c r="CQ706" i="15"/>
  <c r="CQ707" i="15"/>
  <c r="CQ709" i="15"/>
  <c r="CQ710" i="15"/>
  <c r="CQ711" i="15"/>
  <c r="CQ713" i="15"/>
  <c r="CQ717" i="15"/>
  <c r="CQ718" i="15"/>
  <c r="CQ719" i="15"/>
  <c r="CQ721" i="15"/>
  <c r="CQ722" i="15"/>
  <c r="CQ723" i="15"/>
  <c r="CQ725" i="15"/>
  <c r="CQ726" i="15"/>
  <c r="CQ727" i="15"/>
  <c r="CQ729" i="15"/>
  <c r="CQ730" i="15"/>
  <c r="CQ731" i="15"/>
  <c r="CQ733" i="15"/>
  <c r="CQ734" i="15"/>
  <c r="CQ735" i="15"/>
  <c r="CQ737" i="15"/>
  <c r="CQ801" i="15"/>
  <c r="CQ825" i="15"/>
  <c r="CQ849" i="15"/>
  <c r="CQ853" i="15"/>
  <c r="CQ854" i="15"/>
  <c r="CQ855" i="15"/>
  <c r="CQ856" i="15"/>
  <c r="CQ857" i="15"/>
  <c r="CQ858" i="15"/>
  <c r="CQ860" i="15"/>
  <c r="CQ861" i="15"/>
  <c r="CQ885" i="15"/>
  <c r="CQ912" i="15"/>
  <c r="CQ919" i="15"/>
  <c r="CQ920" i="15"/>
  <c r="CQ921" i="15"/>
  <c r="CQ923" i="15"/>
  <c r="CQ924" i="15"/>
  <c r="CQ925" i="15"/>
  <c r="CQ927" i="15"/>
  <c r="CQ928" i="15"/>
  <c r="CQ929" i="15"/>
  <c r="CQ931" i="15"/>
  <c r="CQ932" i="15"/>
  <c r="CQ933" i="15"/>
  <c r="CQ935" i="15"/>
  <c r="CQ936" i="15"/>
  <c r="CQ937" i="15"/>
  <c r="CQ939" i="15"/>
  <c r="CQ943" i="15"/>
  <c r="CQ944" i="15"/>
  <c r="CQ945" i="15"/>
  <c r="CQ947" i="15"/>
  <c r="CQ948" i="15"/>
  <c r="CQ949" i="15"/>
  <c r="CQ951" i="15"/>
  <c r="CQ952" i="15"/>
  <c r="CQ953" i="15"/>
  <c r="CQ955" i="15"/>
  <c r="CQ956" i="15"/>
  <c r="CQ957" i="15"/>
  <c r="CQ959" i="15"/>
  <c r="CQ960" i="15"/>
  <c r="CQ961" i="15"/>
  <c r="CQ963" i="15"/>
  <c r="CQ987" i="15"/>
  <c r="CQ991" i="15"/>
  <c r="CQ992" i="15"/>
  <c r="CQ993" i="15"/>
  <c r="CQ995" i="15"/>
  <c r="CQ996" i="15"/>
  <c r="CQ997" i="15"/>
  <c r="CQ999" i="15"/>
  <c r="CQ1000" i="15"/>
  <c r="CQ1001" i="15"/>
  <c r="CQ1003" i="15"/>
  <c r="CQ1004" i="15"/>
  <c r="CQ1005" i="15"/>
  <c r="CQ1007" i="15"/>
  <c r="CQ1008" i="15"/>
  <c r="CQ1009" i="15"/>
  <c r="CQ1011" i="15"/>
  <c r="CQ1035" i="15"/>
  <c r="CQ1039" i="15"/>
  <c r="CQ1040" i="15"/>
  <c r="CQ1041" i="15"/>
  <c r="CQ1043" i="15"/>
  <c r="CQ1044" i="15"/>
  <c r="CQ1045" i="15"/>
  <c r="CQ1047" i="15"/>
  <c r="CQ1048" i="15"/>
  <c r="CQ1049" i="15"/>
  <c r="CQ1051" i="15"/>
  <c r="CQ1052" i="15"/>
  <c r="CQ1053" i="15"/>
  <c r="CQ1055" i="15"/>
  <c r="CQ1056" i="15"/>
  <c r="CQ1057" i="15"/>
  <c r="CQ1059" i="15"/>
  <c r="CQ1083" i="15"/>
  <c r="CQ1087" i="15"/>
  <c r="CQ1088" i="15"/>
  <c r="CQ1089" i="15"/>
  <c r="CQ1091" i="15"/>
  <c r="CQ1092" i="15"/>
  <c r="CQ1093" i="15"/>
  <c r="CQ1095" i="15"/>
  <c r="CQ1096" i="15"/>
  <c r="CQ1097" i="15"/>
  <c r="CQ1099" i="15"/>
  <c r="CQ1100" i="15"/>
  <c r="CQ1101" i="15"/>
  <c r="CQ1103" i="15"/>
  <c r="CQ1104" i="15"/>
  <c r="CQ1105" i="15"/>
  <c r="CQ1107" i="15"/>
  <c r="CQ1131" i="15"/>
  <c r="CQ1135" i="15"/>
  <c r="CQ1136" i="15"/>
  <c r="CQ1137" i="15"/>
  <c r="CQ1139" i="15"/>
  <c r="CQ1140" i="15"/>
  <c r="CQ1141" i="15"/>
  <c r="CQ1143" i="15"/>
  <c r="CQ1144" i="15"/>
  <c r="CQ1145" i="15"/>
  <c r="CQ1147" i="15"/>
  <c r="CQ1148" i="15"/>
  <c r="CQ1149" i="15"/>
  <c r="CQ1151" i="15"/>
  <c r="CQ1152" i="15"/>
  <c r="CQ1153" i="15"/>
  <c r="CQ1155" i="15"/>
  <c r="CQ1179" i="15"/>
  <c r="CQ1183" i="15"/>
  <c r="CQ1184" i="15"/>
  <c r="CQ1185" i="15"/>
  <c r="CQ1187" i="15"/>
  <c r="CQ1188" i="15"/>
  <c r="CQ1189" i="15"/>
  <c r="CQ1191" i="15"/>
  <c r="CQ1192" i="15"/>
  <c r="CQ1193" i="15"/>
  <c r="CQ1195" i="15"/>
  <c r="CQ1196" i="15"/>
  <c r="CQ1197" i="15"/>
  <c r="CQ1199" i="15"/>
  <c r="CQ1200" i="15"/>
  <c r="CQ1201" i="15"/>
  <c r="CQ1203" i="15"/>
  <c r="CQ1227" i="15"/>
  <c r="CQ1231" i="15"/>
  <c r="CQ1232" i="15"/>
  <c r="CQ1233" i="15"/>
  <c r="CQ1234" i="15"/>
  <c r="CQ1236" i="15"/>
  <c r="CQ1237" i="15"/>
  <c r="CQ1261" i="15"/>
  <c r="CQ1285" i="15"/>
  <c r="CQ1289" i="15"/>
  <c r="CQ1290" i="15"/>
  <c r="CQ1291" i="15"/>
  <c r="CQ1293" i="15"/>
  <c r="CQ1294" i="15"/>
  <c r="CQ1295" i="15"/>
  <c r="CQ1297" i="15"/>
  <c r="CQ1298" i="15"/>
  <c r="CQ1299" i="15"/>
  <c r="CQ1301" i="15"/>
  <c r="CQ1302" i="15"/>
  <c r="CQ1303" i="15"/>
  <c r="CQ1305" i="15"/>
  <c r="CQ1306" i="15"/>
  <c r="CQ1307" i="15"/>
  <c r="CQ1309" i="15"/>
  <c r="CQ1313" i="15"/>
  <c r="CQ1314" i="15"/>
  <c r="CQ1315" i="15"/>
  <c r="CQ1317" i="15"/>
  <c r="CQ1318" i="15"/>
  <c r="CQ1319" i="15"/>
  <c r="CQ1321" i="15"/>
  <c r="CQ1322" i="15"/>
  <c r="CQ1323" i="15"/>
  <c r="CQ1325" i="15"/>
  <c r="CQ1326" i="15"/>
  <c r="CQ1327" i="15"/>
  <c r="CQ1329" i="15"/>
  <c r="CQ1330" i="15"/>
  <c r="CQ1331" i="15"/>
  <c r="CQ1333" i="15"/>
  <c r="CQ1337" i="15"/>
  <c r="CQ1338" i="15"/>
  <c r="CQ1339" i="15"/>
  <c r="CQ1341" i="15"/>
  <c r="CQ1342" i="15"/>
  <c r="CQ1343" i="15"/>
  <c r="CQ1345" i="15"/>
  <c r="CQ1346" i="15"/>
  <c r="CQ1347" i="15"/>
  <c r="CQ1349" i="15"/>
  <c r="CQ1350" i="15"/>
  <c r="CQ1351" i="15"/>
  <c r="CQ1353" i="15"/>
  <c r="CQ1354" i="15"/>
  <c r="CQ1355" i="15"/>
  <c r="CQ1357" i="15"/>
  <c r="CQ1361" i="15"/>
  <c r="CQ1362" i="15"/>
  <c r="CQ1363" i="15"/>
  <c r="CQ1365" i="15"/>
  <c r="CQ1366" i="15"/>
  <c r="CQ1367" i="15"/>
  <c r="CQ1369" i="15"/>
  <c r="CQ1370" i="15"/>
  <c r="CQ1371" i="15"/>
  <c r="CQ1373" i="15"/>
  <c r="CQ1374" i="15"/>
  <c r="CQ1375" i="15"/>
  <c r="CQ1377" i="15"/>
  <c r="CQ1378" i="15"/>
  <c r="CQ1379" i="15"/>
  <c r="CQ1381" i="15"/>
  <c r="CQ1405" i="15"/>
  <c r="CQ1431" i="15"/>
  <c r="CQ1438" i="15"/>
  <c r="CQ1439" i="15"/>
  <c r="CQ1440" i="15"/>
  <c r="CQ1442" i="15"/>
  <c r="CQ1443" i="15"/>
  <c r="CQ1444" i="15"/>
  <c r="CQ1446" i="15"/>
  <c r="CQ1447" i="15"/>
  <c r="CQ1448" i="15"/>
  <c r="CQ1450" i="15"/>
  <c r="CQ1451" i="15"/>
  <c r="CQ1452" i="15"/>
  <c r="CQ1454" i="15"/>
  <c r="CQ1455" i="15"/>
  <c r="CQ1456" i="15"/>
  <c r="CQ1458" i="15"/>
  <c r="CQ1465" i="15"/>
  <c r="CQ1466" i="15"/>
  <c r="CQ1467" i="15"/>
  <c r="CQ1469" i="15"/>
  <c r="CQ1470" i="15"/>
  <c r="CQ1471" i="15"/>
  <c r="CQ1473" i="15"/>
  <c r="CQ1474" i="15"/>
  <c r="CQ1475" i="15"/>
  <c r="CQ1477" i="15"/>
  <c r="CQ1478" i="15"/>
  <c r="CQ1479" i="15"/>
  <c r="CQ1481" i="15"/>
  <c r="CQ1482" i="15"/>
  <c r="CQ1483" i="15"/>
  <c r="CQ1485" i="15"/>
  <c r="CQ1489" i="15"/>
  <c r="CQ1490" i="15"/>
  <c r="CQ1491" i="15"/>
  <c r="CQ1493" i="15"/>
  <c r="CQ1494" i="15"/>
  <c r="CQ1495" i="15"/>
  <c r="CQ1497" i="15"/>
  <c r="CQ1498" i="15"/>
  <c r="CQ1499" i="15"/>
  <c r="CQ1501" i="15"/>
  <c r="CQ1502" i="15"/>
  <c r="CQ1503" i="15"/>
  <c r="CQ1505" i="15"/>
  <c r="CQ1506" i="15"/>
  <c r="CQ1507" i="15"/>
  <c r="CQ1509" i="15"/>
  <c r="CQ1513" i="15"/>
  <c r="CQ1514" i="15"/>
  <c r="CQ1515" i="15"/>
  <c r="CQ1517" i="15"/>
  <c r="CQ1518" i="15"/>
  <c r="CQ1519" i="15"/>
  <c r="CQ1521" i="15"/>
  <c r="CQ1522" i="15"/>
  <c r="CQ1523" i="15"/>
  <c r="CQ1525" i="15"/>
  <c r="CQ1526" i="15"/>
  <c r="CQ1527" i="15"/>
  <c r="CQ1529" i="15"/>
  <c r="CQ1530" i="15"/>
  <c r="CQ1531" i="15"/>
  <c r="CQ1533" i="15"/>
  <c r="CQ1538" i="15"/>
  <c r="CQ1539" i="15"/>
  <c r="CQ1540" i="15"/>
  <c r="CQ1541" i="15"/>
  <c r="CQ1542" i="15"/>
  <c r="CQ1544" i="15"/>
  <c r="CQ1545" i="15"/>
  <c r="CQ1546" i="15"/>
  <c r="CQ1547" i="15"/>
  <c r="CQ1551" i="15"/>
  <c r="CQ1552" i="15"/>
  <c r="CQ1553" i="15"/>
  <c r="CQ1554" i="15"/>
  <c r="CR135" i="15"/>
  <c r="CR183" i="15"/>
  <c r="CR260" i="15"/>
  <c r="CR261" i="15"/>
  <c r="CR262" i="15"/>
  <c r="CR264" i="15"/>
  <c r="CR265" i="15"/>
  <c r="CR266" i="15"/>
  <c r="CR268" i="15"/>
  <c r="CR269" i="15"/>
  <c r="CR270" i="15"/>
  <c r="CR272" i="15"/>
  <c r="CR273" i="15"/>
  <c r="CR274" i="15"/>
  <c r="CR276" i="15"/>
  <c r="CR277" i="15"/>
  <c r="CR278" i="15"/>
  <c r="CR280" i="15"/>
  <c r="CR284" i="15"/>
  <c r="CR285" i="15"/>
  <c r="CR286" i="15"/>
  <c r="CR288" i="15"/>
  <c r="CR289" i="15"/>
  <c r="CR290" i="15"/>
  <c r="CR292" i="15"/>
  <c r="CR293" i="15"/>
  <c r="CR294" i="15"/>
  <c r="CR296" i="15"/>
  <c r="CR297" i="15"/>
  <c r="CR298" i="15"/>
  <c r="CR300" i="15"/>
  <c r="CR301" i="15"/>
  <c r="CR302" i="15"/>
  <c r="CR304" i="15"/>
  <c r="CR10" i="15"/>
  <c r="CR14" i="15"/>
  <c r="CR15" i="15"/>
  <c r="CR39" i="15"/>
  <c r="CR43" i="15"/>
  <c r="CR44" i="15"/>
  <c r="CR45" i="15"/>
  <c r="CR47" i="15"/>
  <c r="CR48" i="15"/>
  <c r="CR49" i="15"/>
  <c r="CR51" i="15"/>
  <c r="CR52" i="15"/>
  <c r="CR53" i="15"/>
  <c r="CR55" i="15"/>
  <c r="CR56" i="15"/>
  <c r="CR57" i="15"/>
  <c r="CR59" i="15"/>
  <c r="CR60" i="15"/>
  <c r="CR61" i="15"/>
  <c r="CR63" i="15"/>
  <c r="CR87" i="15"/>
  <c r="CR111" i="15"/>
  <c r="CR159" i="15"/>
  <c r="CR187" i="15"/>
  <c r="CR188" i="15"/>
  <c r="CR189" i="15"/>
  <c r="CR191" i="15"/>
  <c r="CR192" i="15"/>
  <c r="CR193" i="15"/>
  <c r="CR195" i="15"/>
  <c r="CR196" i="15"/>
  <c r="CR197" i="15"/>
  <c r="CR199" i="15"/>
  <c r="CR200" i="15"/>
  <c r="CR201" i="15"/>
  <c r="CR203" i="15"/>
  <c r="CR204" i="15"/>
  <c r="CR205" i="15"/>
  <c r="CR207" i="15"/>
  <c r="CR211" i="15"/>
  <c r="CR212" i="15"/>
  <c r="CR213" i="15"/>
  <c r="CR215" i="15"/>
  <c r="CR216" i="15"/>
  <c r="CR217" i="15"/>
  <c r="CR219" i="15"/>
  <c r="CR220" i="15"/>
  <c r="CR221" i="15"/>
  <c r="CR223" i="15"/>
  <c r="CR224" i="15"/>
  <c r="CR225" i="15"/>
  <c r="CR227" i="15"/>
  <c r="CR228" i="15"/>
  <c r="CR229" i="15"/>
  <c r="CR231" i="15"/>
  <c r="CR255" i="15"/>
  <c r="CR308" i="15"/>
  <c r="CR309" i="15"/>
  <c r="CR310" i="15"/>
  <c r="CR312" i="15"/>
  <c r="CR313" i="15"/>
  <c r="CR314" i="15"/>
  <c r="CR316" i="15"/>
  <c r="CR317" i="15"/>
  <c r="CR318" i="15"/>
  <c r="CR320" i="15"/>
  <c r="CR321" i="15"/>
  <c r="CR322" i="15"/>
  <c r="CR324" i="15"/>
  <c r="CR325" i="15"/>
  <c r="CR326" i="15"/>
  <c r="CR328" i="15"/>
  <c r="CR332" i="15"/>
  <c r="CR333" i="15"/>
  <c r="CR334" i="15"/>
  <c r="CR336" i="15"/>
  <c r="CR337" i="15"/>
  <c r="CR338" i="15"/>
  <c r="CR340" i="15"/>
  <c r="CR341" i="15"/>
  <c r="CR342" i="15"/>
  <c r="CR344" i="15"/>
  <c r="CR345" i="15"/>
  <c r="CR346" i="15"/>
  <c r="CR348" i="15"/>
  <c r="CR349" i="15"/>
  <c r="CR350" i="15"/>
  <c r="CR352" i="15"/>
  <c r="CR376" i="15"/>
  <c r="CR380" i="15"/>
  <c r="CR381" i="15"/>
  <c r="CR382" i="15"/>
  <c r="CR384" i="15"/>
  <c r="CR385" i="15"/>
  <c r="CR386" i="15"/>
  <c r="CR388" i="15"/>
  <c r="CR389" i="15"/>
  <c r="CR390" i="15"/>
  <c r="CR392" i="15"/>
  <c r="CR393" i="15"/>
  <c r="CR394" i="15"/>
  <c r="CR396" i="15"/>
  <c r="CR397" i="15"/>
  <c r="CR398" i="15"/>
  <c r="CR400" i="15"/>
  <c r="CR424" i="15"/>
  <c r="CR428" i="15"/>
  <c r="CR429" i="15"/>
  <c r="CR430" i="15"/>
  <c r="CR432" i="15"/>
  <c r="CR433" i="15"/>
  <c r="CR434" i="15"/>
  <c r="CR436" i="15"/>
  <c r="CR437" i="15"/>
  <c r="CR438" i="15"/>
  <c r="CR440" i="15"/>
  <c r="CR441" i="15"/>
  <c r="CR442" i="15"/>
  <c r="CR444" i="15"/>
  <c r="CR445" i="15"/>
  <c r="CR446" i="15"/>
  <c r="CR448" i="15"/>
  <c r="CR472" i="15"/>
  <c r="CR476" i="15"/>
  <c r="CR477" i="15"/>
  <c r="CR478" i="15"/>
  <c r="CR480" i="15"/>
  <c r="CR481" i="15"/>
  <c r="CR482" i="15"/>
  <c r="CR484" i="15"/>
  <c r="CR485" i="15"/>
  <c r="CR486" i="15"/>
  <c r="CR488" i="15"/>
  <c r="CR489" i="15"/>
  <c r="CR490" i="15"/>
  <c r="CR492" i="15"/>
  <c r="CR493" i="15"/>
  <c r="CR494" i="15"/>
  <c r="CR496" i="15"/>
  <c r="CR520" i="15"/>
  <c r="CR524" i="15"/>
  <c r="CR525" i="15"/>
  <c r="CR526" i="15"/>
  <c r="CR528" i="15"/>
  <c r="CR529" i="15"/>
  <c r="CR530" i="15"/>
  <c r="CR532" i="15"/>
  <c r="CR533" i="15"/>
  <c r="CR534" i="15"/>
  <c r="CR536" i="15"/>
  <c r="CR537" i="15"/>
  <c r="CR538" i="15"/>
  <c r="CR540" i="15"/>
  <c r="CR541" i="15"/>
  <c r="CR542" i="15"/>
  <c r="CR544" i="15"/>
  <c r="CR568" i="15"/>
  <c r="CR573" i="15"/>
  <c r="CR574" i="15"/>
  <c r="CR575" i="15"/>
  <c r="CR577" i="15"/>
  <c r="CR578" i="15"/>
  <c r="CR579" i="15"/>
  <c r="CR581" i="15"/>
  <c r="CR582" i="15"/>
  <c r="CR583" i="15"/>
  <c r="CR585" i="15"/>
  <c r="CR586" i="15"/>
  <c r="CR587" i="15"/>
  <c r="CR589" i="15"/>
  <c r="CR590" i="15"/>
  <c r="CR591" i="15"/>
  <c r="CR593" i="15"/>
  <c r="CR597" i="15"/>
  <c r="CR598" i="15"/>
  <c r="CR599" i="15"/>
  <c r="CR601" i="15"/>
  <c r="CR602" i="15"/>
  <c r="CR603" i="15"/>
  <c r="CR605" i="15"/>
  <c r="CR606" i="15"/>
  <c r="CR607" i="15"/>
  <c r="CR609" i="15"/>
  <c r="CR610" i="15"/>
  <c r="CR611" i="15"/>
  <c r="CR613" i="15"/>
  <c r="CR614" i="15"/>
  <c r="CR615" i="15"/>
  <c r="CR617" i="15"/>
  <c r="CR621" i="15"/>
  <c r="CR622" i="15"/>
  <c r="CR623" i="15"/>
  <c r="CR625" i="15"/>
  <c r="CR626" i="15"/>
  <c r="CR627" i="15"/>
  <c r="CR629" i="15"/>
  <c r="CR630" i="15"/>
  <c r="CR631" i="15"/>
  <c r="CR633" i="15"/>
  <c r="CR634" i="15"/>
  <c r="CR635" i="15"/>
  <c r="CR637" i="15"/>
  <c r="CR638" i="15"/>
  <c r="CR639" i="15"/>
  <c r="CR641" i="15"/>
  <c r="CR645" i="15"/>
  <c r="CR646" i="15"/>
  <c r="CR647" i="15"/>
  <c r="CR649" i="15"/>
  <c r="CR650" i="15"/>
  <c r="CR651" i="15"/>
  <c r="CR653" i="15"/>
  <c r="CR654" i="15"/>
  <c r="CR655" i="15"/>
  <c r="CR657" i="15"/>
  <c r="CR658" i="15"/>
  <c r="CR659" i="15"/>
  <c r="CR661" i="15"/>
  <c r="CR662" i="15"/>
  <c r="CR663" i="15"/>
  <c r="CR665" i="15"/>
  <c r="CR669" i="15"/>
  <c r="CR670" i="15"/>
  <c r="CR671" i="15"/>
  <c r="CR673" i="15"/>
  <c r="CR674" i="15"/>
  <c r="CR675" i="15"/>
  <c r="CR677" i="15"/>
  <c r="CR678" i="15"/>
  <c r="CR679" i="15"/>
  <c r="CR681" i="15"/>
  <c r="CR682" i="15"/>
  <c r="CR683" i="15"/>
  <c r="CR685" i="15"/>
  <c r="CR686" i="15"/>
  <c r="CR687" i="15"/>
  <c r="CR689" i="15"/>
  <c r="CR693" i="15"/>
  <c r="CR694" i="15"/>
  <c r="CR695" i="15"/>
  <c r="CR697" i="15"/>
  <c r="CR698" i="15"/>
  <c r="CR699" i="15"/>
  <c r="CR701" i="15"/>
  <c r="CR702" i="15"/>
  <c r="CR703" i="15"/>
  <c r="CR705" i="15"/>
  <c r="CR706" i="15"/>
  <c r="CR707" i="15"/>
  <c r="CR709" i="15"/>
  <c r="CR710" i="15"/>
  <c r="CR711" i="15"/>
  <c r="CR713" i="15"/>
  <c r="CR717" i="15"/>
  <c r="CR718" i="15"/>
  <c r="CR719" i="15"/>
  <c r="CR721" i="15"/>
  <c r="CR722" i="15"/>
  <c r="CR723" i="15"/>
  <c r="CR725" i="15"/>
  <c r="CR726" i="15"/>
  <c r="CR727" i="15"/>
  <c r="CR729" i="15"/>
  <c r="CR730" i="15"/>
  <c r="CR731" i="15"/>
  <c r="CR733" i="15"/>
  <c r="CR734" i="15"/>
  <c r="CR735" i="15"/>
  <c r="CR737" i="15"/>
  <c r="CR801" i="15"/>
  <c r="CR825" i="15"/>
  <c r="CR849" i="15"/>
  <c r="CR853" i="15"/>
  <c r="CR854" i="15"/>
  <c r="CR855" i="15"/>
  <c r="CR856" i="15"/>
  <c r="CR857" i="15"/>
  <c r="CR858" i="15"/>
  <c r="CR860" i="15"/>
  <c r="CR861" i="15"/>
  <c r="CR885" i="15"/>
  <c r="CR912" i="15"/>
  <c r="CR919" i="15"/>
  <c r="CR920" i="15"/>
  <c r="CR921" i="15"/>
  <c r="CR923" i="15"/>
  <c r="CR924" i="15"/>
  <c r="CR925" i="15"/>
  <c r="CR927" i="15"/>
  <c r="CR928" i="15"/>
  <c r="CR929" i="15"/>
  <c r="CR931" i="15"/>
  <c r="CR932" i="15"/>
  <c r="CR933" i="15"/>
  <c r="CR935" i="15"/>
  <c r="CR936" i="15"/>
  <c r="CR937" i="15"/>
  <c r="CR939" i="15"/>
  <c r="CR943" i="15"/>
  <c r="CR944" i="15"/>
  <c r="CR945" i="15"/>
  <c r="CR947" i="15"/>
  <c r="CR948" i="15"/>
  <c r="CR949" i="15"/>
  <c r="CR951" i="15"/>
  <c r="CR952" i="15"/>
  <c r="CR953" i="15"/>
  <c r="CR955" i="15"/>
  <c r="CR956" i="15"/>
  <c r="CR957" i="15"/>
  <c r="CR959" i="15"/>
  <c r="CR960" i="15"/>
  <c r="CR961" i="15"/>
  <c r="CR963" i="15"/>
  <c r="CR987" i="15"/>
  <c r="CR991" i="15"/>
  <c r="CR992" i="15"/>
  <c r="CR993" i="15"/>
  <c r="CR995" i="15"/>
  <c r="CR996" i="15"/>
  <c r="CR997" i="15"/>
  <c r="CR999" i="15"/>
  <c r="CR1000" i="15"/>
  <c r="CR1001" i="15"/>
  <c r="CR1003" i="15"/>
  <c r="CR1004" i="15"/>
  <c r="CR1005" i="15"/>
  <c r="CR1007" i="15"/>
  <c r="CR1008" i="15"/>
  <c r="CR1009" i="15"/>
  <c r="CR1011" i="15"/>
  <c r="CR1035" i="15"/>
  <c r="CR1039" i="15"/>
  <c r="CR1040" i="15"/>
  <c r="CR1041" i="15"/>
  <c r="CR1043" i="15"/>
  <c r="CR1044" i="15"/>
  <c r="CR1045" i="15"/>
  <c r="CR1047" i="15"/>
  <c r="CR1048" i="15"/>
  <c r="CR1049" i="15"/>
  <c r="CR1051" i="15"/>
  <c r="CR1052" i="15"/>
  <c r="CR1053" i="15"/>
  <c r="CR1055" i="15"/>
  <c r="CR1056" i="15"/>
  <c r="CR1057" i="15"/>
  <c r="CR1059" i="15"/>
  <c r="CR1083" i="15"/>
  <c r="CR1087" i="15"/>
  <c r="CR1088" i="15"/>
  <c r="CR1089" i="15"/>
  <c r="CR1091" i="15"/>
  <c r="CR1092" i="15"/>
  <c r="CR1093" i="15"/>
  <c r="CR1095" i="15"/>
  <c r="CR1096" i="15"/>
  <c r="CR1097" i="15"/>
  <c r="CR1099" i="15"/>
  <c r="CR1100" i="15"/>
  <c r="CR1101" i="15"/>
  <c r="CR1103" i="15"/>
  <c r="CR1104" i="15"/>
  <c r="CR1105" i="15"/>
  <c r="CR1107" i="15"/>
  <c r="CR1131" i="15"/>
  <c r="CR1135" i="15"/>
  <c r="CR1136" i="15"/>
  <c r="CR1137" i="15"/>
  <c r="CR1139" i="15"/>
  <c r="CR1140" i="15"/>
  <c r="CR1141" i="15"/>
  <c r="CR1143" i="15"/>
  <c r="CR1144" i="15"/>
  <c r="CR1145" i="15"/>
  <c r="CR1147" i="15"/>
  <c r="CR1148" i="15"/>
  <c r="CR1149" i="15"/>
  <c r="CR1151" i="15"/>
  <c r="CR1152" i="15"/>
  <c r="CR1153" i="15"/>
  <c r="CR1155" i="15"/>
  <c r="CR1179" i="15"/>
  <c r="CR1183" i="15"/>
  <c r="CR1184" i="15"/>
  <c r="CR1185" i="15"/>
  <c r="CR1187" i="15"/>
  <c r="CR1188" i="15"/>
  <c r="CR1189" i="15"/>
  <c r="CR1191" i="15"/>
  <c r="CR1192" i="15"/>
  <c r="CR1193" i="15"/>
  <c r="CR1195" i="15"/>
  <c r="CR1196" i="15"/>
  <c r="CR1197" i="15"/>
  <c r="CR1199" i="15"/>
  <c r="CR1200" i="15"/>
  <c r="CR1201" i="15"/>
  <c r="CR1203" i="15"/>
  <c r="CR1227" i="15"/>
  <c r="CR1231" i="15"/>
  <c r="CR1232" i="15"/>
  <c r="CR1233" i="15"/>
  <c r="CR1234" i="15"/>
  <c r="CR1236" i="15"/>
  <c r="CR1237" i="15"/>
  <c r="CR1261" i="15"/>
  <c r="CR1285" i="15"/>
  <c r="CR1289" i="15"/>
  <c r="CR1290" i="15"/>
  <c r="CR1291" i="15"/>
  <c r="CR1293" i="15"/>
  <c r="CR1294" i="15"/>
  <c r="CR1295" i="15"/>
  <c r="CR1297" i="15"/>
  <c r="CR1298" i="15"/>
  <c r="CR1299" i="15"/>
  <c r="CR1301" i="15"/>
  <c r="CR1302" i="15"/>
  <c r="CR1303" i="15"/>
  <c r="CR1305" i="15"/>
  <c r="CR1306" i="15"/>
  <c r="CR1307" i="15"/>
  <c r="CR1309" i="15"/>
  <c r="CR1313" i="15"/>
  <c r="CR1314" i="15"/>
  <c r="CR1315" i="15"/>
  <c r="CR1317" i="15"/>
  <c r="CR1318" i="15"/>
  <c r="CR1319" i="15"/>
  <c r="CR1321" i="15"/>
  <c r="CR1322" i="15"/>
  <c r="CR1323" i="15"/>
  <c r="CR1325" i="15"/>
  <c r="CR1326" i="15"/>
  <c r="CR1327" i="15"/>
  <c r="CR1329" i="15"/>
  <c r="CR1330" i="15"/>
  <c r="CR1331" i="15"/>
  <c r="CR1333" i="15"/>
  <c r="CR1337" i="15"/>
  <c r="CR1338" i="15"/>
  <c r="CR1339" i="15"/>
  <c r="CR1341" i="15"/>
  <c r="CR1342" i="15"/>
  <c r="CR1343" i="15"/>
  <c r="CR1345" i="15"/>
  <c r="CR1346" i="15"/>
  <c r="CR1347" i="15"/>
  <c r="CR1349" i="15"/>
  <c r="CR1350" i="15"/>
  <c r="CR1351" i="15"/>
  <c r="CR1353" i="15"/>
  <c r="CR1354" i="15"/>
  <c r="CR1355" i="15"/>
  <c r="CR1357" i="15"/>
  <c r="CR1361" i="15"/>
  <c r="CR1362" i="15"/>
  <c r="CR1363" i="15"/>
  <c r="CR1365" i="15"/>
  <c r="CR1366" i="15"/>
  <c r="CR1367" i="15"/>
  <c r="CR1369" i="15"/>
  <c r="CR1370" i="15"/>
  <c r="CR1371" i="15"/>
  <c r="CR1373" i="15"/>
  <c r="CR1374" i="15"/>
  <c r="CR1375" i="15"/>
  <c r="CR1377" i="15"/>
  <c r="CR1378" i="15"/>
  <c r="CR1379" i="15"/>
  <c r="CR1381" i="15"/>
  <c r="CR1405" i="15"/>
  <c r="CR1431" i="15"/>
  <c r="CR1438" i="15"/>
  <c r="CR1439" i="15"/>
  <c r="CR1440" i="15"/>
  <c r="CR1442" i="15"/>
  <c r="CR1443" i="15"/>
  <c r="CR1444" i="15"/>
  <c r="CR1446" i="15"/>
  <c r="CR1447" i="15"/>
  <c r="CR1448" i="15"/>
  <c r="CR1450" i="15"/>
  <c r="CR1451" i="15"/>
  <c r="CR1452" i="15"/>
  <c r="CR1454" i="15"/>
  <c r="CR1455" i="15"/>
  <c r="CR1456" i="15"/>
  <c r="CR1458" i="15"/>
  <c r="CR1465" i="15"/>
  <c r="CR1466" i="15"/>
  <c r="CR1467" i="15"/>
  <c r="CR1469" i="15"/>
  <c r="CR1470" i="15"/>
  <c r="CR1471" i="15"/>
  <c r="CR1473" i="15"/>
  <c r="CR1474" i="15"/>
  <c r="CR1475" i="15"/>
  <c r="CR1477" i="15"/>
  <c r="CR1478" i="15"/>
  <c r="CR1479" i="15"/>
  <c r="CR1481" i="15"/>
  <c r="CR1482" i="15"/>
  <c r="CR1483" i="15"/>
  <c r="CR1485" i="15"/>
  <c r="CR1489" i="15"/>
  <c r="CR1490" i="15"/>
  <c r="CR1491" i="15"/>
  <c r="CR1493" i="15"/>
  <c r="CR1494" i="15"/>
  <c r="CR1495" i="15"/>
  <c r="CR1497" i="15"/>
  <c r="CR1498" i="15"/>
  <c r="CR1499" i="15"/>
  <c r="CR1501" i="15"/>
  <c r="CR1502" i="15"/>
  <c r="CR1503" i="15"/>
  <c r="CR1505" i="15"/>
  <c r="CR1506" i="15"/>
  <c r="CR1507" i="15"/>
  <c r="CR1509" i="15"/>
  <c r="CR1513" i="15"/>
  <c r="CR1514" i="15"/>
  <c r="CR1515" i="15"/>
  <c r="CR1517" i="15"/>
  <c r="CR1518" i="15"/>
  <c r="CR1519" i="15"/>
  <c r="CR1521" i="15"/>
  <c r="CR1522" i="15"/>
  <c r="CR1523" i="15"/>
  <c r="CR1525" i="15"/>
  <c r="CR1526" i="15"/>
  <c r="CR1527" i="15"/>
  <c r="CR1529" i="15"/>
  <c r="CR1530" i="15"/>
  <c r="CR1531" i="15"/>
  <c r="CR1533" i="15"/>
  <c r="CR1538" i="15"/>
  <c r="CR1539" i="15"/>
  <c r="CR1540" i="15"/>
  <c r="CR1541" i="15"/>
  <c r="CR1542" i="15"/>
  <c r="CR1544" i="15"/>
  <c r="CR1545" i="15"/>
  <c r="CR1546" i="15"/>
  <c r="CR1547" i="15"/>
  <c r="CR1551" i="15"/>
  <c r="CR1552" i="15"/>
  <c r="CR1553" i="15"/>
  <c r="CR1554" i="15"/>
  <c r="CS135" i="15"/>
  <c r="CS183" i="15"/>
  <c r="CS260" i="15"/>
  <c r="CS261" i="15"/>
  <c r="CS262" i="15"/>
  <c r="CS264" i="15"/>
  <c r="CS265" i="15"/>
  <c r="CS266" i="15"/>
  <c r="CS268" i="15"/>
  <c r="CS269" i="15"/>
  <c r="CS270" i="15"/>
  <c r="CS272" i="15"/>
  <c r="CS273" i="15"/>
  <c r="CS274" i="15"/>
  <c r="CS276" i="15"/>
  <c r="CS277" i="15"/>
  <c r="CS278" i="15"/>
  <c r="CS280" i="15"/>
  <c r="CS284" i="15"/>
  <c r="CS285" i="15"/>
  <c r="CS286" i="15"/>
  <c r="CS288" i="15"/>
  <c r="CS289" i="15"/>
  <c r="CS290" i="15"/>
  <c r="CS292" i="15"/>
  <c r="CS293" i="15"/>
  <c r="CS294" i="15"/>
  <c r="CS296" i="15"/>
  <c r="CS297" i="15"/>
  <c r="CS298" i="15"/>
  <c r="CS300" i="15"/>
  <c r="CS301" i="15"/>
  <c r="CS302" i="15"/>
  <c r="CS304" i="15"/>
  <c r="CS10" i="15"/>
  <c r="CS14" i="15"/>
  <c r="CS15" i="15"/>
  <c r="CS39" i="15"/>
  <c r="CS43" i="15"/>
  <c r="CS44" i="15"/>
  <c r="CS45" i="15"/>
  <c r="CS47" i="15"/>
  <c r="CS48" i="15"/>
  <c r="CS49" i="15"/>
  <c r="CS51" i="15"/>
  <c r="CS52" i="15"/>
  <c r="CS53" i="15"/>
  <c r="CS55" i="15"/>
  <c r="CS56" i="15"/>
  <c r="CS57" i="15"/>
  <c r="CS59" i="15"/>
  <c r="CS60" i="15"/>
  <c r="CS61" i="15"/>
  <c r="CS63" i="15"/>
  <c r="CS87" i="15"/>
  <c r="CS111" i="15"/>
  <c r="CS159" i="15"/>
  <c r="CS187" i="15"/>
  <c r="CS188" i="15"/>
  <c r="CS189" i="15"/>
  <c r="CS191" i="15"/>
  <c r="CS192" i="15"/>
  <c r="CS193" i="15"/>
  <c r="CS195" i="15"/>
  <c r="CS196" i="15"/>
  <c r="CS197" i="15"/>
  <c r="CS199" i="15"/>
  <c r="CS200" i="15"/>
  <c r="CS201" i="15"/>
  <c r="CS203" i="15"/>
  <c r="CS204" i="15"/>
  <c r="CS205" i="15"/>
  <c r="CS207" i="15"/>
  <c r="CS211" i="15"/>
  <c r="CS212" i="15"/>
  <c r="CS213" i="15"/>
  <c r="CS215" i="15"/>
  <c r="CS216" i="15"/>
  <c r="CS217" i="15"/>
  <c r="CS219" i="15"/>
  <c r="CS220" i="15"/>
  <c r="CS221" i="15"/>
  <c r="CS223" i="15"/>
  <c r="CS224" i="15"/>
  <c r="CS225" i="15"/>
  <c r="CS227" i="15"/>
  <c r="CS228" i="15"/>
  <c r="CS229" i="15"/>
  <c r="CS231" i="15"/>
  <c r="CS255" i="15"/>
  <c r="CS308" i="15"/>
  <c r="CS309" i="15"/>
  <c r="CS310" i="15"/>
  <c r="CS312" i="15"/>
  <c r="CS313" i="15"/>
  <c r="CS314" i="15"/>
  <c r="CS316" i="15"/>
  <c r="CS317" i="15"/>
  <c r="CS318" i="15"/>
  <c r="CS320" i="15"/>
  <c r="CS321" i="15"/>
  <c r="CS322" i="15"/>
  <c r="CS324" i="15"/>
  <c r="CS325" i="15"/>
  <c r="CS326" i="15"/>
  <c r="CS328" i="15"/>
  <c r="CS332" i="15"/>
  <c r="CS333" i="15"/>
  <c r="CS334" i="15"/>
  <c r="CS336" i="15"/>
  <c r="CS337" i="15"/>
  <c r="CS338" i="15"/>
  <c r="CS340" i="15"/>
  <c r="CS341" i="15"/>
  <c r="CS342" i="15"/>
  <c r="CS344" i="15"/>
  <c r="CS345" i="15"/>
  <c r="CS346" i="15"/>
  <c r="CS348" i="15"/>
  <c r="CS349" i="15"/>
  <c r="CS350" i="15"/>
  <c r="CS352" i="15"/>
  <c r="CS376" i="15"/>
  <c r="CS380" i="15"/>
  <c r="CS381" i="15"/>
  <c r="CS382" i="15"/>
  <c r="CS384" i="15"/>
  <c r="CS385" i="15"/>
  <c r="CS386" i="15"/>
  <c r="CS388" i="15"/>
  <c r="CS389" i="15"/>
  <c r="CS390" i="15"/>
  <c r="CS392" i="15"/>
  <c r="CS393" i="15"/>
  <c r="CS394" i="15"/>
  <c r="CS396" i="15"/>
  <c r="CS397" i="15"/>
  <c r="CS398" i="15"/>
  <c r="CS400" i="15"/>
  <c r="CS424" i="15"/>
  <c r="CS428" i="15"/>
  <c r="CS429" i="15"/>
  <c r="CS430" i="15"/>
  <c r="CS432" i="15"/>
  <c r="CS433" i="15"/>
  <c r="CS434" i="15"/>
  <c r="CS436" i="15"/>
  <c r="CS437" i="15"/>
  <c r="CS438" i="15"/>
  <c r="CS440" i="15"/>
  <c r="CS441" i="15"/>
  <c r="CS442" i="15"/>
  <c r="CS444" i="15"/>
  <c r="CS445" i="15"/>
  <c r="CS446" i="15"/>
  <c r="CS448" i="15"/>
  <c r="CS472" i="15"/>
  <c r="CS476" i="15"/>
  <c r="CS477" i="15"/>
  <c r="CS478" i="15"/>
  <c r="CS480" i="15"/>
  <c r="CS481" i="15"/>
  <c r="CS482" i="15"/>
  <c r="CS484" i="15"/>
  <c r="CS485" i="15"/>
  <c r="CS486" i="15"/>
  <c r="CS488" i="15"/>
  <c r="CS489" i="15"/>
  <c r="CS490" i="15"/>
  <c r="CS492" i="15"/>
  <c r="CS493" i="15"/>
  <c r="CS494" i="15"/>
  <c r="CS496" i="15"/>
  <c r="CS520" i="15"/>
  <c r="CS524" i="15"/>
  <c r="CS525" i="15"/>
  <c r="CS526" i="15"/>
  <c r="CS528" i="15"/>
  <c r="CS529" i="15"/>
  <c r="CS530" i="15"/>
  <c r="CS532" i="15"/>
  <c r="CS533" i="15"/>
  <c r="CS534" i="15"/>
  <c r="CS536" i="15"/>
  <c r="CS537" i="15"/>
  <c r="CS538" i="15"/>
  <c r="CS540" i="15"/>
  <c r="CS541" i="15"/>
  <c r="CS542" i="15"/>
  <c r="CS544" i="15"/>
  <c r="CS568" i="15"/>
  <c r="CS573" i="15"/>
  <c r="CS574" i="15"/>
  <c r="CS575" i="15"/>
  <c r="CS577" i="15"/>
  <c r="CS578" i="15"/>
  <c r="CS579" i="15"/>
  <c r="CS581" i="15"/>
  <c r="CS582" i="15"/>
  <c r="CS583" i="15"/>
  <c r="CS585" i="15"/>
  <c r="CS586" i="15"/>
  <c r="CS587" i="15"/>
  <c r="CS589" i="15"/>
  <c r="CS590" i="15"/>
  <c r="CS591" i="15"/>
  <c r="CS593" i="15"/>
  <c r="CS597" i="15"/>
  <c r="CS598" i="15"/>
  <c r="CS599" i="15"/>
  <c r="CS601" i="15"/>
  <c r="CS602" i="15"/>
  <c r="CS603" i="15"/>
  <c r="CS605" i="15"/>
  <c r="CS606" i="15"/>
  <c r="CS607" i="15"/>
  <c r="CS609" i="15"/>
  <c r="CS610" i="15"/>
  <c r="CS611" i="15"/>
  <c r="CS613" i="15"/>
  <c r="CS614" i="15"/>
  <c r="CS615" i="15"/>
  <c r="CS617" i="15"/>
  <c r="CS621" i="15"/>
  <c r="CS622" i="15"/>
  <c r="CS623" i="15"/>
  <c r="CS625" i="15"/>
  <c r="CS626" i="15"/>
  <c r="CS627" i="15"/>
  <c r="CS629" i="15"/>
  <c r="CS630" i="15"/>
  <c r="CS631" i="15"/>
  <c r="CS633" i="15"/>
  <c r="CS634" i="15"/>
  <c r="CS635" i="15"/>
  <c r="CS637" i="15"/>
  <c r="CS638" i="15"/>
  <c r="CS639" i="15"/>
  <c r="CS641" i="15"/>
  <c r="CS645" i="15"/>
  <c r="CS646" i="15"/>
  <c r="CS647" i="15"/>
  <c r="CS649" i="15"/>
  <c r="CS650" i="15"/>
  <c r="CS651" i="15"/>
  <c r="CS653" i="15"/>
  <c r="CS654" i="15"/>
  <c r="CS655" i="15"/>
  <c r="CS657" i="15"/>
  <c r="CS658" i="15"/>
  <c r="CS659" i="15"/>
  <c r="CS661" i="15"/>
  <c r="CS662" i="15"/>
  <c r="CS663" i="15"/>
  <c r="CS665" i="15"/>
  <c r="CS669" i="15"/>
  <c r="CS670" i="15"/>
  <c r="CS671" i="15"/>
  <c r="CS673" i="15"/>
  <c r="CS674" i="15"/>
  <c r="CS675" i="15"/>
  <c r="CS677" i="15"/>
  <c r="CS678" i="15"/>
  <c r="CS679" i="15"/>
  <c r="CS681" i="15"/>
  <c r="CS682" i="15"/>
  <c r="CS683" i="15"/>
  <c r="CS685" i="15"/>
  <c r="CS686" i="15"/>
  <c r="CS687" i="15"/>
  <c r="CS689" i="15"/>
  <c r="CS693" i="15"/>
  <c r="CS694" i="15"/>
  <c r="CS695" i="15"/>
  <c r="CS697" i="15"/>
  <c r="CS698" i="15"/>
  <c r="CS699" i="15"/>
  <c r="CS701" i="15"/>
  <c r="CS702" i="15"/>
  <c r="CS703" i="15"/>
  <c r="CS705" i="15"/>
  <c r="CS706" i="15"/>
  <c r="CS707" i="15"/>
  <c r="CS709" i="15"/>
  <c r="CS710" i="15"/>
  <c r="CS711" i="15"/>
  <c r="CS713" i="15"/>
  <c r="CS717" i="15"/>
  <c r="CS718" i="15"/>
  <c r="CS719" i="15"/>
  <c r="CS721" i="15"/>
  <c r="CS722" i="15"/>
  <c r="CS723" i="15"/>
  <c r="CS725" i="15"/>
  <c r="CS726" i="15"/>
  <c r="CS727" i="15"/>
  <c r="CS729" i="15"/>
  <c r="CS730" i="15"/>
  <c r="CS731" i="15"/>
  <c r="CS733" i="15"/>
  <c r="CS734" i="15"/>
  <c r="CS735" i="15"/>
  <c r="CS737" i="15"/>
  <c r="CS801" i="15"/>
  <c r="CS825" i="15"/>
  <c r="CS849" i="15"/>
  <c r="CS853" i="15"/>
  <c r="CS854" i="15"/>
  <c r="CS855" i="15"/>
  <c r="CS856" i="15"/>
  <c r="CS857" i="15"/>
  <c r="CS858" i="15"/>
  <c r="CS860" i="15"/>
  <c r="CS861" i="15"/>
  <c r="CS885" i="15"/>
  <c r="CS912" i="15"/>
  <c r="CS919" i="15"/>
  <c r="CS920" i="15"/>
  <c r="CS921" i="15"/>
  <c r="CS923" i="15"/>
  <c r="CS924" i="15"/>
  <c r="CS925" i="15"/>
  <c r="CS927" i="15"/>
  <c r="CS928" i="15"/>
  <c r="CS929" i="15"/>
  <c r="CS931" i="15"/>
  <c r="CS932" i="15"/>
  <c r="CS933" i="15"/>
  <c r="CS935" i="15"/>
  <c r="CS936" i="15"/>
  <c r="CS937" i="15"/>
  <c r="CS939" i="15"/>
  <c r="CS943" i="15"/>
  <c r="CS944" i="15"/>
  <c r="CS945" i="15"/>
  <c r="CS947" i="15"/>
  <c r="CS948" i="15"/>
  <c r="CS949" i="15"/>
  <c r="CS951" i="15"/>
  <c r="CS952" i="15"/>
  <c r="CS953" i="15"/>
  <c r="CS955" i="15"/>
  <c r="CS956" i="15"/>
  <c r="CS957" i="15"/>
  <c r="CS959" i="15"/>
  <c r="CS960" i="15"/>
  <c r="CS961" i="15"/>
  <c r="CS963" i="15"/>
  <c r="CS987" i="15"/>
  <c r="CS991" i="15"/>
  <c r="CS992" i="15"/>
  <c r="CS993" i="15"/>
  <c r="CS995" i="15"/>
  <c r="CS996" i="15"/>
  <c r="CS997" i="15"/>
  <c r="CS999" i="15"/>
  <c r="CS1000" i="15"/>
  <c r="CS1001" i="15"/>
  <c r="CS1003" i="15"/>
  <c r="CS1004" i="15"/>
  <c r="CS1005" i="15"/>
  <c r="CS1007" i="15"/>
  <c r="CS1008" i="15"/>
  <c r="CS1009" i="15"/>
  <c r="CS1011" i="15"/>
  <c r="CS1035" i="15"/>
  <c r="CS1039" i="15"/>
  <c r="CS1040" i="15"/>
  <c r="CS1041" i="15"/>
  <c r="CS1043" i="15"/>
  <c r="CS1044" i="15"/>
  <c r="CS1045" i="15"/>
  <c r="CS1047" i="15"/>
  <c r="CS1048" i="15"/>
  <c r="CS1049" i="15"/>
  <c r="CS1051" i="15"/>
  <c r="CS1052" i="15"/>
  <c r="CS1053" i="15"/>
  <c r="CS1055" i="15"/>
  <c r="CS1056" i="15"/>
  <c r="CS1057" i="15"/>
  <c r="CS1059" i="15"/>
  <c r="CS1083" i="15"/>
  <c r="CS1087" i="15"/>
  <c r="CS1088" i="15"/>
  <c r="CS1089" i="15"/>
  <c r="CS1091" i="15"/>
  <c r="CS1092" i="15"/>
  <c r="CS1093" i="15"/>
  <c r="CS1095" i="15"/>
  <c r="CS1096" i="15"/>
  <c r="CS1097" i="15"/>
  <c r="CS1099" i="15"/>
  <c r="CS1100" i="15"/>
  <c r="CS1101" i="15"/>
  <c r="CS1103" i="15"/>
  <c r="CS1104" i="15"/>
  <c r="CS1105" i="15"/>
  <c r="CS1107" i="15"/>
  <c r="CS1131" i="15"/>
  <c r="CS1135" i="15"/>
  <c r="CS1136" i="15"/>
  <c r="CS1137" i="15"/>
  <c r="CS1139" i="15"/>
  <c r="CS1140" i="15"/>
  <c r="CS1141" i="15"/>
  <c r="CS1143" i="15"/>
  <c r="CS1144" i="15"/>
  <c r="CS1145" i="15"/>
  <c r="CS1147" i="15"/>
  <c r="CS1148" i="15"/>
  <c r="CS1149" i="15"/>
  <c r="CS1151" i="15"/>
  <c r="CS1152" i="15"/>
  <c r="CS1153" i="15"/>
  <c r="CS1155" i="15"/>
  <c r="CS1179" i="15"/>
  <c r="CS1183" i="15"/>
  <c r="CS1184" i="15"/>
  <c r="CS1185" i="15"/>
  <c r="CS1187" i="15"/>
  <c r="CS1188" i="15"/>
  <c r="CS1189" i="15"/>
  <c r="CS1191" i="15"/>
  <c r="CS1192" i="15"/>
  <c r="CS1193" i="15"/>
  <c r="CS1195" i="15"/>
  <c r="CS1196" i="15"/>
  <c r="CS1197" i="15"/>
  <c r="CS1199" i="15"/>
  <c r="CS1200" i="15"/>
  <c r="CS1201" i="15"/>
  <c r="CS1203" i="15"/>
  <c r="CS1227" i="15"/>
  <c r="CS1231" i="15"/>
  <c r="CS1232" i="15"/>
  <c r="CS1233" i="15"/>
  <c r="CS1234" i="15"/>
  <c r="CS1236" i="15"/>
  <c r="CS1237" i="15"/>
  <c r="CS1261" i="15"/>
  <c r="CS1285" i="15"/>
  <c r="CS1289" i="15"/>
  <c r="CS1290" i="15"/>
  <c r="CS1291" i="15"/>
  <c r="CS1293" i="15"/>
  <c r="CS1294" i="15"/>
  <c r="CS1295" i="15"/>
  <c r="CS1297" i="15"/>
  <c r="CS1298" i="15"/>
  <c r="CS1299" i="15"/>
  <c r="CS1301" i="15"/>
  <c r="CS1302" i="15"/>
  <c r="CS1303" i="15"/>
  <c r="CS1305" i="15"/>
  <c r="CS1306" i="15"/>
  <c r="CS1307" i="15"/>
  <c r="CS1309" i="15"/>
  <c r="CS1313" i="15"/>
  <c r="CS1314" i="15"/>
  <c r="CS1315" i="15"/>
  <c r="CS1317" i="15"/>
  <c r="CS1318" i="15"/>
  <c r="CS1319" i="15"/>
  <c r="CS1321" i="15"/>
  <c r="CS1322" i="15"/>
  <c r="CS1323" i="15"/>
  <c r="CS1325" i="15"/>
  <c r="CS1326" i="15"/>
  <c r="CS1327" i="15"/>
  <c r="CS1329" i="15"/>
  <c r="CS1330" i="15"/>
  <c r="CS1331" i="15"/>
  <c r="CS1333" i="15"/>
  <c r="CS1337" i="15"/>
  <c r="CS1338" i="15"/>
  <c r="CS1339" i="15"/>
  <c r="CS1341" i="15"/>
  <c r="CS1342" i="15"/>
  <c r="CS1343" i="15"/>
  <c r="CS1345" i="15"/>
  <c r="CS1346" i="15"/>
  <c r="CS1347" i="15"/>
  <c r="CS1349" i="15"/>
  <c r="CS1350" i="15"/>
  <c r="CS1351" i="15"/>
  <c r="CS1353" i="15"/>
  <c r="CS1354" i="15"/>
  <c r="CS1355" i="15"/>
  <c r="CS1357" i="15"/>
  <c r="CS1361" i="15"/>
  <c r="CS1362" i="15"/>
  <c r="CS1363" i="15"/>
  <c r="CS1365" i="15"/>
  <c r="CS1366" i="15"/>
  <c r="CS1367" i="15"/>
  <c r="CS1369" i="15"/>
  <c r="CS1370" i="15"/>
  <c r="CS1371" i="15"/>
  <c r="CS1373" i="15"/>
  <c r="CS1374" i="15"/>
  <c r="CS1375" i="15"/>
  <c r="CS1377" i="15"/>
  <c r="CS1378" i="15"/>
  <c r="CS1379" i="15"/>
  <c r="CS1381" i="15"/>
  <c r="CS1405" i="15"/>
  <c r="CS1431" i="15"/>
  <c r="CS1438" i="15"/>
  <c r="CS1439" i="15"/>
  <c r="CS1440" i="15"/>
  <c r="CS1442" i="15"/>
  <c r="CS1443" i="15"/>
  <c r="CS1444" i="15"/>
  <c r="CS1446" i="15"/>
  <c r="CS1447" i="15"/>
  <c r="CS1448" i="15"/>
  <c r="CS1450" i="15"/>
  <c r="CS1451" i="15"/>
  <c r="CS1452" i="15"/>
  <c r="CS1454" i="15"/>
  <c r="CS1455" i="15"/>
  <c r="CS1456" i="15"/>
  <c r="CS1458" i="15"/>
  <c r="CS1465" i="15"/>
  <c r="CS1466" i="15"/>
  <c r="CS1467" i="15"/>
  <c r="CS1469" i="15"/>
  <c r="CS1470" i="15"/>
  <c r="CS1471" i="15"/>
  <c r="CS1473" i="15"/>
  <c r="CS1474" i="15"/>
  <c r="CS1475" i="15"/>
  <c r="CS1477" i="15"/>
  <c r="CS1478" i="15"/>
  <c r="CS1479" i="15"/>
  <c r="CS1481" i="15"/>
  <c r="CS1482" i="15"/>
  <c r="CS1483" i="15"/>
  <c r="CS1485" i="15"/>
  <c r="CS1489" i="15"/>
  <c r="CS1490" i="15"/>
  <c r="CS1491" i="15"/>
  <c r="CS1493" i="15"/>
  <c r="CS1494" i="15"/>
  <c r="CS1495" i="15"/>
  <c r="CS1497" i="15"/>
  <c r="CS1498" i="15"/>
  <c r="CS1499" i="15"/>
  <c r="CS1501" i="15"/>
  <c r="CS1502" i="15"/>
  <c r="CS1503" i="15"/>
  <c r="CS1505" i="15"/>
  <c r="CS1506" i="15"/>
  <c r="CS1507" i="15"/>
  <c r="CS1509" i="15"/>
  <c r="CS1513" i="15"/>
  <c r="CS1514" i="15"/>
  <c r="CS1515" i="15"/>
  <c r="CS1517" i="15"/>
  <c r="CS1518" i="15"/>
  <c r="CS1519" i="15"/>
  <c r="CS1521" i="15"/>
  <c r="CS1522" i="15"/>
  <c r="CS1523" i="15"/>
  <c r="CS1525" i="15"/>
  <c r="CS1526" i="15"/>
  <c r="CS1527" i="15"/>
  <c r="CS1529" i="15"/>
  <c r="CS1530" i="15"/>
  <c r="CS1531" i="15"/>
  <c r="CS1533" i="15"/>
  <c r="CS1538" i="15"/>
  <c r="CS1539" i="15"/>
  <c r="CS1540" i="15"/>
  <c r="CS1541" i="15"/>
  <c r="CS1542" i="15"/>
  <c r="CS1544" i="15"/>
  <c r="CS1545" i="15"/>
  <c r="CS1546" i="15"/>
  <c r="CS1547" i="15"/>
  <c r="CS1551" i="15"/>
  <c r="CS1552" i="15"/>
  <c r="CS1553" i="15"/>
  <c r="CS1554" i="15"/>
  <c r="CT135" i="15"/>
  <c r="CT183" i="15"/>
  <c r="CT260" i="15"/>
  <c r="CT261" i="15"/>
  <c r="CT262" i="15"/>
  <c r="CT264" i="15"/>
  <c r="CT265" i="15"/>
  <c r="CT266" i="15"/>
  <c r="CT268" i="15"/>
  <c r="CT269" i="15"/>
  <c r="CT270" i="15"/>
  <c r="CT272" i="15"/>
  <c r="CT273" i="15"/>
  <c r="CT274" i="15"/>
  <c r="CT276" i="15"/>
  <c r="CT277" i="15"/>
  <c r="CT278" i="15"/>
  <c r="CT280" i="15"/>
  <c r="CT284" i="15"/>
  <c r="CT285" i="15"/>
  <c r="CT286" i="15"/>
  <c r="CT288" i="15"/>
  <c r="CT289" i="15"/>
  <c r="CT290" i="15"/>
  <c r="CT292" i="15"/>
  <c r="CT293" i="15"/>
  <c r="CT294" i="15"/>
  <c r="CT296" i="15"/>
  <c r="CT297" i="15"/>
  <c r="CT298" i="15"/>
  <c r="CT300" i="15"/>
  <c r="CT301" i="15"/>
  <c r="CT302" i="15"/>
  <c r="CT304" i="15"/>
  <c r="CT10" i="15"/>
  <c r="CT14" i="15"/>
  <c r="CT15" i="15"/>
  <c r="CT39" i="15"/>
  <c r="CT43" i="15"/>
  <c r="CT44" i="15"/>
  <c r="CT45" i="15"/>
  <c r="CT47" i="15"/>
  <c r="CT48" i="15"/>
  <c r="CT49" i="15"/>
  <c r="CT51" i="15"/>
  <c r="CT52" i="15"/>
  <c r="CT53" i="15"/>
  <c r="CT55" i="15"/>
  <c r="CT56" i="15"/>
  <c r="CT57" i="15"/>
  <c r="CT59" i="15"/>
  <c r="CT60" i="15"/>
  <c r="CT61" i="15"/>
  <c r="CT63" i="15"/>
  <c r="CT87" i="15"/>
  <c r="CT111" i="15"/>
  <c r="CT159" i="15"/>
  <c r="CT187" i="15"/>
  <c r="CT188" i="15"/>
  <c r="CT189" i="15"/>
  <c r="CT191" i="15"/>
  <c r="CT192" i="15"/>
  <c r="CT193" i="15"/>
  <c r="CT195" i="15"/>
  <c r="CT196" i="15"/>
  <c r="CT197" i="15"/>
  <c r="CT199" i="15"/>
  <c r="CT200" i="15"/>
  <c r="CT201" i="15"/>
  <c r="CT203" i="15"/>
  <c r="CT204" i="15"/>
  <c r="CT205" i="15"/>
  <c r="CT207" i="15"/>
  <c r="CT211" i="15"/>
  <c r="CT212" i="15"/>
  <c r="CT213" i="15"/>
  <c r="CT215" i="15"/>
  <c r="CT216" i="15"/>
  <c r="CT217" i="15"/>
  <c r="CT219" i="15"/>
  <c r="CT220" i="15"/>
  <c r="CT221" i="15"/>
  <c r="CT223" i="15"/>
  <c r="CT224" i="15"/>
  <c r="CT225" i="15"/>
  <c r="CT227" i="15"/>
  <c r="CT228" i="15"/>
  <c r="CT229" i="15"/>
  <c r="CT231" i="15"/>
  <c r="CT255" i="15"/>
  <c r="CT308" i="15"/>
  <c r="CT309" i="15"/>
  <c r="CT310" i="15"/>
  <c r="CT312" i="15"/>
  <c r="CT313" i="15"/>
  <c r="CT314" i="15"/>
  <c r="CT316" i="15"/>
  <c r="CT317" i="15"/>
  <c r="CT318" i="15"/>
  <c r="CT320" i="15"/>
  <c r="CT321" i="15"/>
  <c r="CT322" i="15"/>
  <c r="CT324" i="15"/>
  <c r="CT325" i="15"/>
  <c r="CT326" i="15"/>
  <c r="CT328" i="15"/>
  <c r="CT332" i="15"/>
  <c r="CT333" i="15"/>
  <c r="CT334" i="15"/>
  <c r="CT336" i="15"/>
  <c r="CT337" i="15"/>
  <c r="CT338" i="15"/>
  <c r="CT340" i="15"/>
  <c r="CT341" i="15"/>
  <c r="CT342" i="15"/>
  <c r="CT344" i="15"/>
  <c r="CT345" i="15"/>
  <c r="CT346" i="15"/>
  <c r="CT348" i="15"/>
  <c r="CT349" i="15"/>
  <c r="CT350" i="15"/>
  <c r="CT352" i="15"/>
  <c r="CT376" i="15"/>
  <c r="CT380" i="15"/>
  <c r="CT381" i="15"/>
  <c r="CT382" i="15"/>
  <c r="CT384" i="15"/>
  <c r="CT385" i="15"/>
  <c r="CT386" i="15"/>
  <c r="CT388" i="15"/>
  <c r="CT389" i="15"/>
  <c r="CT390" i="15"/>
  <c r="CT392" i="15"/>
  <c r="CT393" i="15"/>
  <c r="CT394" i="15"/>
  <c r="CT396" i="15"/>
  <c r="CT397" i="15"/>
  <c r="CT398" i="15"/>
  <c r="CT400" i="15"/>
  <c r="CT424" i="15"/>
  <c r="CT428" i="15"/>
  <c r="CT429" i="15"/>
  <c r="CT430" i="15"/>
  <c r="CT432" i="15"/>
  <c r="CT433" i="15"/>
  <c r="CT434" i="15"/>
  <c r="CT436" i="15"/>
  <c r="CT437" i="15"/>
  <c r="CT438" i="15"/>
  <c r="CT440" i="15"/>
  <c r="CT441" i="15"/>
  <c r="CT442" i="15"/>
  <c r="CT444" i="15"/>
  <c r="CT445" i="15"/>
  <c r="CT446" i="15"/>
  <c r="CT448" i="15"/>
  <c r="CT472" i="15"/>
  <c r="CT476" i="15"/>
  <c r="CT477" i="15"/>
  <c r="CT478" i="15"/>
  <c r="CT480" i="15"/>
  <c r="CT481" i="15"/>
  <c r="CT482" i="15"/>
  <c r="CT484" i="15"/>
  <c r="CT485" i="15"/>
  <c r="CT486" i="15"/>
  <c r="CT488" i="15"/>
  <c r="CT489" i="15"/>
  <c r="CT490" i="15"/>
  <c r="CT492" i="15"/>
  <c r="CT493" i="15"/>
  <c r="CT494" i="15"/>
  <c r="CT496" i="15"/>
  <c r="CT520" i="15"/>
  <c r="CT524" i="15"/>
  <c r="CT525" i="15"/>
  <c r="CT526" i="15"/>
  <c r="CT528" i="15"/>
  <c r="CT529" i="15"/>
  <c r="CT530" i="15"/>
  <c r="CT532" i="15"/>
  <c r="CT533" i="15"/>
  <c r="CT534" i="15"/>
  <c r="CT536" i="15"/>
  <c r="CT537" i="15"/>
  <c r="CT538" i="15"/>
  <c r="CT540" i="15"/>
  <c r="CT541" i="15"/>
  <c r="CT542" i="15"/>
  <c r="CT544" i="15"/>
  <c r="CT568" i="15"/>
  <c r="CT573" i="15"/>
  <c r="CT574" i="15"/>
  <c r="CT575" i="15"/>
  <c r="CT577" i="15"/>
  <c r="CT578" i="15"/>
  <c r="CT579" i="15"/>
  <c r="CT581" i="15"/>
  <c r="CT582" i="15"/>
  <c r="CT583" i="15"/>
  <c r="CT585" i="15"/>
  <c r="CT586" i="15"/>
  <c r="CT587" i="15"/>
  <c r="CT589" i="15"/>
  <c r="CT590" i="15"/>
  <c r="CT591" i="15"/>
  <c r="CT593" i="15"/>
  <c r="CT597" i="15"/>
  <c r="CT598" i="15"/>
  <c r="CT599" i="15"/>
  <c r="CT601" i="15"/>
  <c r="CT602" i="15"/>
  <c r="CT603" i="15"/>
  <c r="CT605" i="15"/>
  <c r="CT606" i="15"/>
  <c r="CT607" i="15"/>
  <c r="CT609" i="15"/>
  <c r="CT610" i="15"/>
  <c r="CT611" i="15"/>
  <c r="CT613" i="15"/>
  <c r="CT614" i="15"/>
  <c r="CT615" i="15"/>
  <c r="CT617" i="15"/>
  <c r="CT621" i="15"/>
  <c r="CT622" i="15"/>
  <c r="CT623" i="15"/>
  <c r="CT625" i="15"/>
  <c r="CT626" i="15"/>
  <c r="CT627" i="15"/>
  <c r="CT629" i="15"/>
  <c r="CT630" i="15"/>
  <c r="CT631" i="15"/>
  <c r="CT633" i="15"/>
  <c r="CT634" i="15"/>
  <c r="CT635" i="15"/>
  <c r="CT637" i="15"/>
  <c r="CT638" i="15"/>
  <c r="CT639" i="15"/>
  <c r="CT641" i="15"/>
  <c r="CT645" i="15"/>
  <c r="CT646" i="15"/>
  <c r="CT647" i="15"/>
  <c r="CT649" i="15"/>
  <c r="CT650" i="15"/>
  <c r="CT651" i="15"/>
  <c r="CT653" i="15"/>
  <c r="CT654" i="15"/>
  <c r="CT655" i="15"/>
  <c r="CT657" i="15"/>
  <c r="CT658" i="15"/>
  <c r="CT659" i="15"/>
  <c r="CT661" i="15"/>
  <c r="CT662" i="15"/>
  <c r="CT663" i="15"/>
  <c r="CT665" i="15"/>
  <c r="CT669" i="15"/>
  <c r="CT670" i="15"/>
  <c r="CT671" i="15"/>
  <c r="CT673" i="15"/>
  <c r="CT674" i="15"/>
  <c r="CT675" i="15"/>
  <c r="CT677" i="15"/>
  <c r="CT678" i="15"/>
  <c r="CT679" i="15"/>
  <c r="CT681" i="15"/>
  <c r="CT682" i="15"/>
  <c r="CT683" i="15"/>
  <c r="CT685" i="15"/>
  <c r="CT686" i="15"/>
  <c r="CT687" i="15"/>
  <c r="CT689" i="15"/>
  <c r="CT693" i="15"/>
  <c r="CT694" i="15"/>
  <c r="CT695" i="15"/>
  <c r="CT697" i="15"/>
  <c r="CT698" i="15"/>
  <c r="CT699" i="15"/>
  <c r="CT701" i="15"/>
  <c r="CT702" i="15"/>
  <c r="CT703" i="15"/>
  <c r="CT705" i="15"/>
  <c r="CT706" i="15"/>
  <c r="CT707" i="15"/>
  <c r="CT709" i="15"/>
  <c r="CT710" i="15"/>
  <c r="CT711" i="15"/>
  <c r="CT713" i="15"/>
  <c r="CT717" i="15"/>
  <c r="CT718" i="15"/>
  <c r="CT719" i="15"/>
  <c r="CT721" i="15"/>
  <c r="CT722" i="15"/>
  <c r="CT723" i="15"/>
  <c r="CT725" i="15"/>
  <c r="CT726" i="15"/>
  <c r="CT727" i="15"/>
  <c r="CT729" i="15"/>
  <c r="CT730" i="15"/>
  <c r="CT731" i="15"/>
  <c r="CT733" i="15"/>
  <c r="CT734" i="15"/>
  <c r="CT735" i="15"/>
  <c r="CT737" i="15"/>
  <c r="CT801" i="15"/>
  <c r="CT825" i="15"/>
  <c r="CT849" i="15"/>
  <c r="CT853" i="15"/>
  <c r="CT854" i="15"/>
  <c r="CT855" i="15"/>
  <c r="CT856" i="15"/>
  <c r="CT857" i="15"/>
  <c r="CT858" i="15"/>
  <c r="CT860" i="15"/>
  <c r="CT861" i="15"/>
  <c r="CT885" i="15"/>
  <c r="CT912" i="15"/>
  <c r="CT919" i="15"/>
  <c r="CT920" i="15"/>
  <c r="CT921" i="15"/>
  <c r="CT923" i="15"/>
  <c r="CT924" i="15"/>
  <c r="CT925" i="15"/>
  <c r="CT927" i="15"/>
  <c r="CT928" i="15"/>
  <c r="CT929" i="15"/>
  <c r="CT931" i="15"/>
  <c r="CT932" i="15"/>
  <c r="CT933" i="15"/>
  <c r="CT935" i="15"/>
  <c r="CT936" i="15"/>
  <c r="CT937" i="15"/>
  <c r="CT939" i="15"/>
  <c r="CT943" i="15"/>
  <c r="CT944" i="15"/>
  <c r="CT945" i="15"/>
  <c r="CT947" i="15"/>
  <c r="CT948" i="15"/>
  <c r="CT949" i="15"/>
  <c r="CT951" i="15"/>
  <c r="CT952" i="15"/>
  <c r="CT953" i="15"/>
  <c r="CT955" i="15"/>
  <c r="CT956" i="15"/>
  <c r="CT957" i="15"/>
  <c r="CT959" i="15"/>
  <c r="CT960" i="15"/>
  <c r="CT961" i="15"/>
  <c r="CT963" i="15"/>
  <c r="CT987" i="15"/>
  <c r="CT991" i="15"/>
  <c r="CT992" i="15"/>
  <c r="CT993" i="15"/>
  <c r="CT995" i="15"/>
  <c r="CT996" i="15"/>
  <c r="CT997" i="15"/>
  <c r="CT999" i="15"/>
  <c r="CT1000" i="15"/>
  <c r="CT1001" i="15"/>
  <c r="CT1003" i="15"/>
  <c r="CT1004" i="15"/>
  <c r="CT1005" i="15"/>
  <c r="CT1007" i="15"/>
  <c r="CT1008" i="15"/>
  <c r="CT1009" i="15"/>
  <c r="CT1011" i="15"/>
  <c r="CT1035" i="15"/>
  <c r="CT1039" i="15"/>
  <c r="CT1040" i="15"/>
  <c r="CT1041" i="15"/>
  <c r="CT1043" i="15"/>
  <c r="CT1044" i="15"/>
  <c r="CT1045" i="15"/>
  <c r="CT1047" i="15"/>
  <c r="CT1048" i="15"/>
  <c r="CT1049" i="15"/>
  <c r="CT1051" i="15"/>
  <c r="CT1052" i="15"/>
  <c r="CT1053" i="15"/>
  <c r="CT1055" i="15"/>
  <c r="CT1056" i="15"/>
  <c r="CT1057" i="15"/>
  <c r="CT1059" i="15"/>
  <c r="CT1083" i="15"/>
  <c r="CT1087" i="15"/>
  <c r="CT1088" i="15"/>
  <c r="CT1089" i="15"/>
  <c r="CT1091" i="15"/>
  <c r="CT1092" i="15"/>
  <c r="CT1093" i="15"/>
  <c r="CT1095" i="15"/>
  <c r="CT1096" i="15"/>
  <c r="CT1097" i="15"/>
  <c r="CT1099" i="15"/>
  <c r="CT1100" i="15"/>
  <c r="CT1101" i="15"/>
  <c r="CT1103" i="15"/>
  <c r="CT1104" i="15"/>
  <c r="CT1105" i="15"/>
  <c r="CT1107" i="15"/>
  <c r="CT1131" i="15"/>
  <c r="CT1135" i="15"/>
  <c r="CT1136" i="15"/>
  <c r="CT1137" i="15"/>
  <c r="CT1139" i="15"/>
  <c r="CT1140" i="15"/>
  <c r="CT1141" i="15"/>
  <c r="CT1143" i="15"/>
  <c r="CT1144" i="15"/>
  <c r="CT1145" i="15"/>
  <c r="CT1147" i="15"/>
  <c r="CT1148" i="15"/>
  <c r="CT1149" i="15"/>
  <c r="CT1151" i="15"/>
  <c r="CT1152" i="15"/>
  <c r="CT1153" i="15"/>
  <c r="CT1155" i="15"/>
  <c r="CT1179" i="15"/>
  <c r="CT1183" i="15"/>
  <c r="CT1184" i="15"/>
  <c r="CT1185" i="15"/>
  <c r="CT1187" i="15"/>
  <c r="CT1188" i="15"/>
  <c r="CT1189" i="15"/>
  <c r="CT1191" i="15"/>
  <c r="CT1192" i="15"/>
  <c r="CT1193" i="15"/>
  <c r="CT1195" i="15"/>
  <c r="CT1196" i="15"/>
  <c r="CT1197" i="15"/>
  <c r="CT1199" i="15"/>
  <c r="CT1200" i="15"/>
  <c r="CT1201" i="15"/>
  <c r="CT1203" i="15"/>
  <c r="CT1227" i="15"/>
  <c r="CT1231" i="15"/>
  <c r="CT1232" i="15"/>
  <c r="CT1233" i="15"/>
  <c r="CT1234" i="15"/>
  <c r="CT1236" i="15"/>
  <c r="CT1237" i="15"/>
  <c r="CT1261" i="15"/>
  <c r="CT1285" i="15"/>
  <c r="CT1289" i="15"/>
  <c r="CT1290" i="15"/>
  <c r="CT1291" i="15"/>
  <c r="CT1293" i="15"/>
  <c r="CT1294" i="15"/>
  <c r="CT1295" i="15"/>
  <c r="CT1297" i="15"/>
  <c r="CT1298" i="15"/>
  <c r="CT1299" i="15"/>
  <c r="CT1301" i="15"/>
  <c r="CT1302" i="15"/>
  <c r="CT1303" i="15"/>
  <c r="CT1305" i="15"/>
  <c r="CT1306" i="15"/>
  <c r="CT1307" i="15"/>
  <c r="CT1309" i="15"/>
  <c r="CT1313" i="15"/>
  <c r="CT1314" i="15"/>
  <c r="CT1315" i="15"/>
  <c r="CT1317" i="15"/>
  <c r="CT1318" i="15"/>
  <c r="CT1319" i="15"/>
  <c r="CT1321" i="15"/>
  <c r="CT1322" i="15"/>
  <c r="CT1323" i="15"/>
  <c r="CT1325" i="15"/>
  <c r="CT1326" i="15"/>
  <c r="CT1327" i="15"/>
  <c r="CT1329" i="15"/>
  <c r="CT1330" i="15"/>
  <c r="CT1331" i="15"/>
  <c r="CT1333" i="15"/>
  <c r="CT1337" i="15"/>
  <c r="CT1338" i="15"/>
  <c r="CT1339" i="15"/>
  <c r="CT1341" i="15"/>
  <c r="CT1342" i="15"/>
  <c r="CT1343" i="15"/>
  <c r="CT1345" i="15"/>
  <c r="CT1346" i="15"/>
  <c r="CT1347" i="15"/>
  <c r="CT1349" i="15"/>
  <c r="CT1350" i="15"/>
  <c r="CT1351" i="15"/>
  <c r="CT1353" i="15"/>
  <c r="CT1354" i="15"/>
  <c r="CT1355" i="15"/>
  <c r="CT1357" i="15"/>
  <c r="CT1361" i="15"/>
  <c r="CT1362" i="15"/>
  <c r="CT1363" i="15"/>
  <c r="CT1365" i="15"/>
  <c r="CT1366" i="15"/>
  <c r="CT1367" i="15"/>
  <c r="CT1369" i="15"/>
  <c r="CT1370" i="15"/>
  <c r="CT1371" i="15"/>
  <c r="CT1373" i="15"/>
  <c r="CT1374" i="15"/>
  <c r="CT1375" i="15"/>
  <c r="CT1377" i="15"/>
  <c r="CT1378" i="15"/>
  <c r="CT1379" i="15"/>
  <c r="CT1381" i="15"/>
  <c r="CT1405" i="15"/>
  <c r="CT1431" i="15"/>
  <c r="CT1438" i="15"/>
  <c r="CT1439" i="15"/>
  <c r="CT1440" i="15"/>
  <c r="CT1442" i="15"/>
  <c r="CT1443" i="15"/>
  <c r="CT1444" i="15"/>
  <c r="CT1446" i="15"/>
  <c r="CT1447" i="15"/>
  <c r="CT1448" i="15"/>
  <c r="CT1450" i="15"/>
  <c r="CT1451" i="15"/>
  <c r="CT1452" i="15"/>
  <c r="CT1454" i="15"/>
  <c r="CT1455" i="15"/>
  <c r="CT1456" i="15"/>
  <c r="CT1458" i="15"/>
  <c r="CT1465" i="15"/>
  <c r="CT1466" i="15"/>
  <c r="CT1467" i="15"/>
  <c r="CT1469" i="15"/>
  <c r="CT1470" i="15"/>
  <c r="CT1471" i="15"/>
  <c r="CT1473" i="15"/>
  <c r="CT1474" i="15"/>
  <c r="CT1475" i="15"/>
  <c r="CT1477" i="15"/>
  <c r="CT1478" i="15"/>
  <c r="CT1479" i="15"/>
  <c r="CT1481" i="15"/>
  <c r="CT1482" i="15"/>
  <c r="CT1483" i="15"/>
  <c r="CT1485" i="15"/>
  <c r="CT1489" i="15"/>
  <c r="CT1490" i="15"/>
  <c r="CT1491" i="15"/>
  <c r="CT1493" i="15"/>
  <c r="CT1494" i="15"/>
  <c r="CT1495" i="15"/>
  <c r="CT1497" i="15"/>
  <c r="CT1498" i="15"/>
  <c r="CT1499" i="15"/>
  <c r="CT1501" i="15"/>
  <c r="CT1502" i="15"/>
  <c r="CT1503" i="15"/>
  <c r="CT1505" i="15"/>
  <c r="CT1506" i="15"/>
  <c r="CT1507" i="15"/>
  <c r="CT1509" i="15"/>
  <c r="CT1513" i="15"/>
  <c r="CT1514" i="15"/>
  <c r="CT1515" i="15"/>
  <c r="CT1517" i="15"/>
  <c r="CT1518" i="15"/>
  <c r="CT1519" i="15"/>
  <c r="CT1521" i="15"/>
  <c r="CT1522" i="15"/>
  <c r="CT1523" i="15"/>
  <c r="CT1525" i="15"/>
  <c r="CT1526" i="15"/>
  <c r="CT1527" i="15"/>
  <c r="CT1529" i="15"/>
  <c r="CT1530" i="15"/>
  <c r="CT1531" i="15"/>
  <c r="CT1533" i="15"/>
  <c r="CT1538" i="15"/>
  <c r="CT1539" i="15"/>
  <c r="CT1540" i="15"/>
  <c r="CT1541" i="15"/>
  <c r="CT1542" i="15"/>
  <c r="CT1544" i="15"/>
  <c r="CT1545" i="15"/>
  <c r="CT1546" i="15"/>
  <c r="CT1547" i="15"/>
  <c r="CT1551" i="15"/>
  <c r="CT1552" i="15"/>
  <c r="CT1553" i="15"/>
  <c r="CT1554" i="15"/>
  <c r="CU135" i="15"/>
  <c r="CU183" i="15"/>
  <c r="CU260" i="15"/>
  <c r="CU261" i="15"/>
  <c r="CU262" i="15"/>
  <c r="CU264" i="15"/>
  <c r="CU265" i="15"/>
  <c r="CU266" i="15"/>
  <c r="CU268" i="15"/>
  <c r="CU269" i="15"/>
  <c r="CU270" i="15"/>
  <c r="CU272" i="15"/>
  <c r="CU273" i="15"/>
  <c r="CU274" i="15"/>
  <c r="CU276" i="15"/>
  <c r="CU277" i="15"/>
  <c r="CU278" i="15"/>
  <c r="CU280" i="15"/>
  <c r="CU284" i="15"/>
  <c r="CU285" i="15"/>
  <c r="CU286" i="15"/>
  <c r="CU288" i="15"/>
  <c r="CU289" i="15"/>
  <c r="CU290" i="15"/>
  <c r="CU292" i="15"/>
  <c r="CU293" i="15"/>
  <c r="CU294" i="15"/>
  <c r="CU296" i="15"/>
  <c r="CU297" i="15"/>
  <c r="CU298" i="15"/>
  <c r="CU300" i="15"/>
  <c r="CU301" i="15"/>
  <c r="CU302" i="15"/>
  <c r="CU304" i="15"/>
  <c r="CU10" i="15"/>
  <c r="CU14" i="15"/>
  <c r="CU15" i="15"/>
  <c r="CU39" i="15"/>
  <c r="CU43" i="15"/>
  <c r="CU44" i="15"/>
  <c r="CU45" i="15"/>
  <c r="CU47" i="15"/>
  <c r="CU48" i="15"/>
  <c r="CU49" i="15"/>
  <c r="CU51" i="15"/>
  <c r="CU52" i="15"/>
  <c r="CU53" i="15"/>
  <c r="CU55" i="15"/>
  <c r="CU56" i="15"/>
  <c r="CU57" i="15"/>
  <c r="CU59" i="15"/>
  <c r="CU60" i="15"/>
  <c r="CU61" i="15"/>
  <c r="CU63" i="15"/>
  <c r="CU87" i="15"/>
  <c r="CU111" i="15"/>
  <c r="CU159" i="15"/>
  <c r="CU187" i="15"/>
  <c r="CU188" i="15"/>
  <c r="CU189" i="15"/>
  <c r="CU191" i="15"/>
  <c r="CU192" i="15"/>
  <c r="CU193" i="15"/>
  <c r="CU195" i="15"/>
  <c r="CU196" i="15"/>
  <c r="CU197" i="15"/>
  <c r="CU199" i="15"/>
  <c r="CU200" i="15"/>
  <c r="CU201" i="15"/>
  <c r="CU203" i="15"/>
  <c r="CU204" i="15"/>
  <c r="CU205" i="15"/>
  <c r="CU207" i="15"/>
  <c r="CU211" i="15"/>
  <c r="CU212" i="15"/>
  <c r="CU213" i="15"/>
  <c r="CU215" i="15"/>
  <c r="CU216" i="15"/>
  <c r="CU217" i="15"/>
  <c r="CU219" i="15"/>
  <c r="CU220" i="15"/>
  <c r="CU221" i="15"/>
  <c r="CU223" i="15"/>
  <c r="CU224" i="15"/>
  <c r="CU225" i="15"/>
  <c r="CU227" i="15"/>
  <c r="CU228" i="15"/>
  <c r="CU229" i="15"/>
  <c r="CU231" i="15"/>
  <c r="CU255" i="15"/>
  <c r="CU308" i="15"/>
  <c r="CU309" i="15"/>
  <c r="CU310" i="15"/>
  <c r="CU312" i="15"/>
  <c r="CU313" i="15"/>
  <c r="CU314" i="15"/>
  <c r="CU316" i="15"/>
  <c r="CU317" i="15"/>
  <c r="CU318" i="15"/>
  <c r="CU320" i="15"/>
  <c r="CU321" i="15"/>
  <c r="CU322" i="15"/>
  <c r="CU324" i="15"/>
  <c r="CU325" i="15"/>
  <c r="CU326" i="15"/>
  <c r="CU328" i="15"/>
  <c r="CU332" i="15"/>
  <c r="CU333" i="15"/>
  <c r="CU334" i="15"/>
  <c r="CU336" i="15"/>
  <c r="CU337" i="15"/>
  <c r="CU338" i="15"/>
  <c r="CU340" i="15"/>
  <c r="CU341" i="15"/>
  <c r="CU342" i="15"/>
  <c r="CU344" i="15"/>
  <c r="CU345" i="15"/>
  <c r="CU346" i="15"/>
  <c r="CU348" i="15"/>
  <c r="CU349" i="15"/>
  <c r="CU350" i="15"/>
  <c r="CU352" i="15"/>
  <c r="CU376" i="15"/>
  <c r="CU380" i="15"/>
  <c r="CU381" i="15"/>
  <c r="CU382" i="15"/>
  <c r="CU384" i="15"/>
  <c r="CU385" i="15"/>
  <c r="CU386" i="15"/>
  <c r="CU388" i="15"/>
  <c r="CU389" i="15"/>
  <c r="CU390" i="15"/>
  <c r="CU392" i="15"/>
  <c r="CU393" i="15"/>
  <c r="CU394" i="15"/>
  <c r="CU396" i="15"/>
  <c r="CU397" i="15"/>
  <c r="CU398" i="15"/>
  <c r="CU400" i="15"/>
  <c r="CU424" i="15"/>
  <c r="CU428" i="15"/>
  <c r="CU429" i="15"/>
  <c r="CU430" i="15"/>
  <c r="CU432" i="15"/>
  <c r="CU433" i="15"/>
  <c r="CU434" i="15"/>
  <c r="CU436" i="15"/>
  <c r="CU437" i="15"/>
  <c r="CU438" i="15"/>
  <c r="CU440" i="15"/>
  <c r="CU441" i="15"/>
  <c r="CU442" i="15"/>
  <c r="CU444" i="15"/>
  <c r="CU445" i="15"/>
  <c r="CU446" i="15"/>
  <c r="CU448" i="15"/>
  <c r="CU472" i="15"/>
  <c r="CU476" i="15"/>
  <c r="CU477" i="15"/>
  <c r="CU478" i="15"/>
  <c r="CU480" i="15"/>
  <c r="CU481" i="15"/>
  <c r="CU482" i="15"/>
  <c r="CU484" i="15"/>
  <c r="CU485" i="15"/>
  <c r="CU486" i="15"/>
  <c r="CU488" i="15"/>
  <c r="CU489" i="15"/>
  <c r="CU490" i="15"/>
  <c r="CU492" i="15"/>
  <c r="CU493" i="15"/>
  <c r="CU494" i="15"/>
  <c r="CU496" i="15"/>
  <c r="CU520" i="15"/>
  <c r="CU524" i="15"/>
  <c r="CU525" i="15"/>
  <c r="CU526" i="15"/>
  <c r="CU528" i="15"/>
  <c r="CU529" i="15"/>
  <c r="CU530" i="15"/>
  <c r="CU532" i="15"/>
  <c r="CU533" i="15"/>
  <c r="CU534" i="15"/>
  <c r="CU536" i="15"/>
  <c r="CU537" i="15"/>
  <c r="CU538" i="15"/>
  <c r="CU540" i="15"/>
  <c r="CU541" i="15"/>
  <c r="CU542" i="15"/>
  <c r="CU544" i="15"/>
  <c r="CU568" i="15"/>
  <c r="CU573" i="15"/>
  <c r="CU574" i="15"/>
  <c r="CU575" i="15"/>
  <c r="CU577" i="15"/>
  <c r="CU578" i="15"/>
  <c r="CU579" i="15"/>
  <c r="CU581" i="15"/>
  <c r="CU582" i="15"/>
  <c r="CU583" i="15"/>
  <c r="CU585" i="15"/>
  <c r="CU586" i="15"/>
  <c r="CU587" i="15"/>
  <c r="CU589" i="15"/>
  <c r="CU590" i="15"/>
  <c r="CU591" i="15"/>
  <c r="CU593" i="15"/>
  <c r="CU597" i="15"/>
  <c r="CU598" i="15"/>
  <c r="CU599" i="15"/>
  <c r="CU601" i="15"/>
  <c r="CU602" i="15"/>
  <c r="CU603" i="15"/>
  <c r="CU605" i="15"/>
  <c r="CU606" i="15"/>
  <c r="CU607" i="15"/>
  <c r="CU609" i="15"/>
  <c r="CU610" i="15"/>
  <c r="CU611" i="15"/>
  <c r="CU613" i="15"/>
  <c r="CU614" i="15"/>
  <c r="CU615" i="15"/>
  <c r="CU617" i="15"/>
  <c r="CU621" i="15"/>
  <c r="CU622" i="15"/>
  <c r="CU623" i="15"/>
  <c r="CU625" i="15"/>
  <c r="CU626" i="15"/>
  <c r="CU627" i="15"/>
  <c r="CU629" i="15"/>
  <c r="CU630" i="15"/>
  <c r="CU631" i="15"/>
  <c r="CU633" i="15"/>
  <c r="CU634" i="15"/>
  <c r="CU635" i="15"/>
  <c r="CU637" i="15"/>
  <c r="CU638" i="15"/>
  <c r="CU639" i="15"/>
  <c r="CU641" i="15"/>
  <c r="CU645" i="15"/>
  <c r="CU646" i="15"/>
  <c r="CU647" i="15"/>
  <c r="CU649" i="15"/>
  <c r="CU650" i="15"/>
  <c r="CU651" i="15"/>
  <c r="CU653" i="15"/>
  <c r="CU654" i="15"/>
  <c r="CU655" i="15"/>
  <c r="CU657" i="15"/>
  <c r="CU658" i="15"/>
  <c r="CU659" i="15"/>
  <c r="CU661" i="15"/>
  <c r="CU662" i="15"/>
  <c r="CU663" i="15"/>
  <c r="CU665" i="15"/>
  <c r="CU669" i="15"/>
  <c r="CU670" i="15"/>
  <c r="CU671" i="15"/>
  <c r="CU673" i="15"/>
  <c r="CU674" i="15"/>
  <c r="CU675" i="15"/>
  <c r="CU677" i="15"/>
  <c r="CU678" i="15"/>
  <c r="CU679" i="15"/>
  <c r="CU681" i="15"/>
  <c r="CU682" i="15"/>
  <c r="CU683" i="15"/>
  <c r="CU685" i="15"/>
  <c r="CU686" i="15"/>
  <c r="CU687" i="15"/>
  <c r="CU689" i="15"/>
  <c r="CU693" i="15"/>
  <c r="CU694" i="15"/>
  <c r="CU695" i="15"/>
  <c r="CU697" i="15"/>
  <c r="CU698" i="15"/>
  <c r="CU699" i="15"/>
  <c r="CU701" i="15"/>
  <c r="CU702" i="15"/>
  <c r="CU703" i="15"/>
  <c r="CU705" i="15"/>
  <c r="CU706" i="15"/>
  <c r="CU707" i="15"/>
  <c r="CU709" i="15"/>
  <c r="CU710" i="15"/>
  <c r="CU711" i="15"/>
  <c r="CU713" i="15"/>
  <c r="CU717" i="15"/>
  <c r="CU718" i="15"/>
  <c r="CU719" i="15"/>
  <c r="CU721" i="15"/>
  <c r="CU722" i="15"/>
  <c r="CU723" i="15"/>
  <c r="CU725" i="15"/>
  <c r="CU726" i="15"/>
  <c r="CU727" i="15"/>
  <c r="CU729" i="15"/>
  <c r="CU730" i="15"/>
  <c r="CU731" i="15"/>
  <c r="CU733" i="15"/>
  <c r="CU734" i="15"/>
  <c r="CU735" i="15"/>
  <c r="CU737" i="15"/>
  <c r="CU801" i="15"/>
  <c r="CU825" i="15"/>
  <c r="CU849" i="15"/>
  <c r="CU853" i="15"/>
  <c r="CU854" i="15"/>
  <c r="CU855" i="15"/>
  <c r="CU856" i="15"/>
  <c r="CU857" i="15"/>
  <c r="CU858" i="15"/>
  <c r="CU860" i="15"/>
  <c r="CU861" i="15"/>
  <c r="CU885" i="15"/>
  <c r="CU912" i="15"/>
  <c r="CU919" i="15"/>
  <c r="CU920" i="15"/>
  <c r="CU921" i="15"/>
  <c r="CU923" i="15"/>
  <c r="CU924" i="15"/>
  <c r="CU925" i="15"/>
  <c r="CU927" i="15"/>
  <c r="CU928" i="15"/>
  <c r="CU929" i="15"/>
  <c r="CU931" i="15"/>
  <c r="CU932" i="15"/>
  <c r="CU933" i="15"/>
  <c r="CU935" i="15"/>
  <c r="CU936" i="15"/>
  <c r="CU937" i="15"/>
  <c r="CU939" i="15"/>
  <c r="CU943" i="15"/>
  <c r="CU944" i="15"/>
  <c r="CU945" i="15"/>
  <c r="CU947" i="15"/>
  <c r="CU948" i="15"/>
  <c r="CU949" i="15"/>
  <c r="CU951" i="15"/>
  <c r="CU952" i="15"/>
  <c r="CU953" i="15"/>
  <c r="CU955" i="15"/>
  <c r="CU956" i="15"/>
  <c r="CU957" i="15"/>
  <c r="CU959" i="15"/>
  <c r="CU960" i="15"/>
  <c r="CU961" i="15"/>
  <c r="CU963" i="15"/>
  <c r="CU987" i="15"/>
  <c r="CU991" i="15"/>
  <c r="CU992" i="15"/>
  <c r="CU993" i="15"/>
  <c r="CU995" i="15"/>
  <c r="CU996" i="15"/>
  <c r="CU997" i="15"/>
  <c r="CU999" i="15"/>
  <c r="CU1000" i="15"/>
  <c r="CU1001" i="15"/>
  <c r="CU1003" i="15"/>
  <c r="CU1004" i="15"/>
  <c r="CU1005" i="15"/>
  <c r="CU1007" i="15"/>
  <c r="CU1008" i="15"/>
  <c r="CU1009" i="15"/>
  <c r="CU1011" i="15"/>
  <c r="CU1035" i="15"/>
  <c r="CU1039" i="15"/>
  <c r="CU1040" i="15"/>
  <c r="CU1041" i="15"/>
  <c r="CU1043" i="15"/>
  <c r="CU1044" i="15"/>
  <c r="CU1045" i="15"/>
  <c r="CU1047" i="15"/>
  <c r="CU1048" i="15"/>
  <c r="CU1049" i="15"/>
  <c r="CU1051" i="15"/>
  <c r="CU1052" i="15"/>
  <c r="CU1053" i="15"/>
  <c r="CU1055" i="15"/>
  <c r="CU1056" i="15"/>
  <c r="CU1057" i="15"/>
  <c r="CU1059" i="15"/>
  <c r="CU1083" i="15"/>
  <c r="CU1087" i="15"/>
  <c r="CU1088" i="15"/>
  <c r="CU1089" i="15"/>
  <c r="CU1091" i="15"/>
  <c r="CU1092" i="15"/>
  <c r="CU1093" i="15"/>
  <c r="CU1095" i="15"/>
  <c r="CU1096" i="15"/>
  <c r="CU1097" i="15"/>
  <c r="CU1099" i="15"/>
  <c r="CU1100" i="15"/>
  <c r="CU1101" i="15"/>
  <c r="CU1103" i="15"/>
  <c r="CU1104" i="15"/>
  <c r="CU1105" i="15"/>
  <c r="CU1107" i="15"/>
  <c r="CU1131" i="15"/>
  <c r="CU1135" i="15"/>
  <c r="CU1136" i="15"/>
  <c r="CU1137" i="15"/>
  <c r="CU1139" i="15"/>
  <c r="CU1140" i="15"/>
  <c r="CU1141" i="15"/>
  <c r="CU1143" i="15"/>
  <c r="CU1144" i="15"/>
  <c r="CU1145" i="15"/>
  <c r="CU1147" i="15"/>
  <c r="CU1148" i="15"/>
  <c r="CU1149" i="15"/>
  <c r="CU1151" i="15"/>
  <c r="CU1152" i="15"/>
  <c r="CU1153" i="15"/>
  <c r="CU1155" i="15"/>
  <c r="CU1179" i="15"/>
  <c r="CU1183" i="15"/>
  <c r="CU1184" i="15"/>
  <c r="CU1185" i="15"/>
  <c r="CU1187" i="15"/>
  <c r="CU1188" i="15"/>
  <c r="CU1189" i="15"/>
  <c r="CU1191" i="15"/>
  <c r="CU1192" i="15"/>
  <c r="CU1193" i="15"/>
  <c r="CU1195" i="15"/>
  <c r="CU1196" i="15"/>
  <c r="CU1197" i="15"/>
  <c r="CU1199" i="15"/>
  <c r="CU1200" i="15"/>
  <c r="CU1201" i="15"/>
  <c r="CU1203" i="15"/>
  <c r="CU1227" i="15"/>
  <c r="CU1231" i="15"/>
  <c r="CU1232" i="15"/>
  <c r="CU1233" i="15"/>
  <c r="CU1234" i="15"/>
  <c r="CU1236" i="15"/>
  <c r="CU1237" i="15"/>
  <c r="CU1261" i="15"/>
  <c r="CU1285" i="15"/>
  <c r="CU1289" i="15"/>
  <c r="CU1290" i="15"/>
  <c r="CU1291" i="15"/>
  <c r="CU1293" i="15"/>
  <c r="CU1294" i="15"/>
  <c r="CU1295" i="15"/>
  <c r="CU1297" i="15"/>
  <c r="CU1298" i="15"/>
  <c r="CU1299" i="15"/>
  <c r="CU1301" i="15"/>
  <c r="CU1302" i="15"/>
  <c r="CU1303" i="15"/>
  <c r="CU1305" i="15"/>
  <c r="CU1306" i="15"/>
  <c r="CU1307" i="15"/>
  <c r="CU1309" i="15"/>
  <c r="CU1313" i="15"/>
  <c r="CU1314" i="15"/>
  <c r="CU1315" i="15"/>
  <c r="CU1317" i="15"/>
  <c r="CU1318" i="15"/>
  <c r="CU1319" i="15"/>
  <c r="CU1321" i="15"/>
  <c r="CU1322" i="15"/>
  <c r="CU1323" i="15"/>
  <c r="CU1325" i="15"/>
  <c r="CU1326" i="15"/>
  <c r="CU1327" i="15"/>
  <c r="CU1329" i="15"/>
  <c r="CU1330" i="15"/>
  <c r="CU1331" i="15"/>
  <c r="CU1333" i="15"/>
  <c r="CU1337" i="15"/>
  <c r="CU1338" i="15"/>
  <c r="CU1339" i="15"/>
  <c r="CU1341" i="15"/>
  <c r="CU1342" i="15"/>
  <c r="CU1343" i="15"/>
  <c r="CU1345" i="15"/>
  <c r="CU1346" i="15"/>
  <c r="CU1347" i="15"/>
  <c r="CU1349" i="15"/>
  <c r="CU1350" i="15"/>
  <c r="CU1351" i="15"/>
  <c r="CU1353" i="15"/>
  <c r="CU1354" i="15"/>
  <c r="CU1355" i="15"/>
  <c r="CU1357" i="15"/>
  <c r="CU1361" i="15"/>
  <c r="CU1362" i="15"/>
  <c r="CU1363" i="15"/>
  <c r="CU1365" i="15"/>
  <c r="CU1366" i="15"/>
  <c r="CU1367" i="15"/>
  <c r="CU1369" i="15"/>
  <c r="CU1370" i="15"/>
  <c r="CU1371" i="15"/>
  <c r="CU1373" i="15"/>
  <c r="CU1374" i="15"/>
  <c r="CU1375" i="15"/>
  <c r="CU1377" i="15"/>
  <c r="CU1378" i="15"/>
  <c r="CU1379" i="15"/>
  <c r="CU1381" i="15"/>
  <c r="CU1405" i="15"/>
  <c r="CU1431" i="15"/>
  <c r="CU1438" i="15"/>
  <c r="CU1439" i="15"/>
  <c r="CU1440" i="15"/>
  <c r="CU1442" i="15"/>
  <c r="CU1443" i="15"/>
  <c r="CU1444" i="15"/>
  <c r="CU1446" i="15"/>
  <c r="CU1447" i="15"/>
  <c r="CU1448" i="15"/>
  <c r="CU1450" i="15"/>
  <c r="CU1451" i="15"/>
  <c r="CU1452" i="15"/>
  <c r="CU1454" i="15"/>
  <c r="CU1455" i="15"/>
  <c r="CU1456" i="15"/>
  <c r="CU1458" i="15"/>
  <c r="CU1465" i="15"/>
  <c r="CU1466" i="15"/>
  <c r="CU1467" i="15"/>
  <c r="CU1469" i="15"/>
  <c r="CU1470" i="15"/>
  <c r="CU1471" i="15"/>
  <c r="CU1473" i="15"/>
  <c r="CU1474" i="15"/>
  <c r="CU1475" i="15"/>
  <c r="CU1477" i="15"/>
  <c r="CU1478" i="15"/>
  <c r="CU1479" i="15"/>
  <c r="CU1481" i="15"/>
  <c r="CU1482" i="15"/>
  <c r="CU1483" i="15"/>
  <c r="CU1485" i="15"/>
  <c r="CU1489" i="15"/>
  <c r="CU1490" i="15"/>
  <c r="CU1491" i="15"/>
  <c r="CU1493" i="15"/>
  <c r="CU1494" i="15"/>
  <c r="CU1495" i="15"/>
  <c r="CU1497" i="15"/>
  <c r="CU1498" i="15"/>
  <c r="CU1499" i="15"/>
  <c r="CU1501" i="15"/>
  <c r="CU1502" i="15"/>
  <c r="CU1503" i="15"/>
  <c r="CU1505" i="15"/>
  <c r="CU1506" i="15"/>
  <c r="CU1507" i="15"/>
  <c r="CU1509" i="15"/>
  <c r="CU1513" i="15"/>
  <c r="CU1514" i="15"/>
  <c r="CU1515" i="15"/>
  <c r="CU1517" i="15"/>
  <c r="CU1518" i="15"/>
  <c r="CU1519" i="15"/>
  <c r="CU1521" i="15"/>
  <c r="CU1522" i="15"/>
  <c r="CU1523" i="15"/>
  <c r="CU1525" i="15"/>
  <c r="CU1526" i="15"/>
  <c r="CU1527" i="15"/>
  <c r="CU1529" i="15"/>
  <c r="CU1530" i="15"/>
  <c r="CU1531" i="15"/>
  <c r="CU1533" i="15"/>
  <c r="CU1538" i="15"/>
  <c r="CU1539" i="15"/>
  <c r="CU1540" i="15"/>
  <c r="CU1541" i="15"/>
  <c r="CU1542" i="15"/>
  <c r="CU1544" i="15"/>
  <c r="CU1545" i="15"/>
  <c r="CU1546" i="15"/>
  <c r="CU1547" i="15"/>
  <c r="CU1551" i="15"/>
  <c r="CU1552" i="15"/>
  <c r="CU1553" i="15"/>
  <c r="CU1554" i="15"/>
  <c r="CV135" i="15"/>
  <c r="CV183" i="15"/>
  <c r="CV260" i="15"/>
  <c r="CV261" i="15"/>
  <c r="CV262" i="15"/>
  <c r="CV264" i="15"/>
  <c r="CV265" i="15"/>
  <c r="CV266" i="15"/>
  <c r="CV268" i="15"/>
  <c r="CV269" i="15"/>
  <c r="CV270" i="15"/>
  <c r="CV272" i="15"/>
  <c r="CV273" i="15"/>
  <c r="CV274" i="15"/>
  <c r="CV276" i="15"/>
  <c r="CV277" i="15"/>
  <c r="CV278" i="15"/>
  <c r="CV280" i="15"/>
  <c r="CV284" i="15"/>
  <c r="CV285" i="15"/>
  <c r="CV286" i="15"/>
  <c r="CV288" i="15"/>
  <c r="CV289" i="15"/>
  <c r="CV290" i="15"/>
  <c r="CV292" i="15"/>
  <c r="CV293" i="15"/>
  <c r="CV294" i="15"/>
  <c r="CV296" i="15"/>
  <c r="CV297" i="15"/>
  <c r="CV298" i="15"/>
  <c r="CV300" i="15"/>
  <c r="CV301" i="15"/>
  <c r="CV302" i="15"/>
  <c r="CV304" i="15"/>
  <c r="CV10" i="15"/>
  <c r="CV14" i="15"/>
  <c r="CV15" i="15"/>
  <c r="CV39" i="15"/>
  <c r="CV43" i="15"/>
  <c r="CV44" i="15"/>
  <c r="CV45" i="15"/>
  <c r="CV47" i="15"/>
  <c r="CV48" i="15"/>
  <c r="CV49" i="15"/>
  <c r="CV51" i="15"/>
  <c r="CV52" i="15"/>
  <c r="CV53" i="15"/>
  <c r="CV55" i="15"/>
  <c r="CV56" i="15"/>
  <c r="CV57" i="15"/>
  <c r="CV59" i="15"/>
  <c r="CV60" i="15"/>
  <c r="CV61" i="15"/>
  <c r="CV63" i="15"/>
  <c r="CV87" i="15"/>
  <c r="CV111" i="15"/>
  <c r="CV159" i="15"/>
  <c r="CV187" i="15"/>
  <c r="CV188" i="15"/>
  <c r="CV189" i="15"/>
  <c r="CV191" i="15"/>
  <c r="CV192" i="15"/>
  <c r="CV193" i="15"/>
  <c r="CV195" i="15"/>
  <c r="CV196" i="15"/>
  <c r="CV197" i="15"/>
  <c r="CV199" i="15"/>
  <c r="CV200" i="15"/>
  <c r="CV201" i="15"/>
  <c r="CV203" i="15"/>
  <c r="CV204" i="15"/>
  <c r="CV205" i="15"/>
  <c r="CV207" i="15"/>
  <c r="CV211" i="15"/>
  <c r="CV212" i="15"/>
  <c r="CV213" i="15"/>
  <c r="CV215" i="15"/>
  <c r="CV216" i="15"/>
  <c r="CV217" i="15"/>
  <c r="CV219" i="15"/>
  <c r="CV220" i="15"/>
  <c r="CV221" i="15"/>
  <c r="CV223" i="15"/>
  <c r="CV224" i="15"/>
  <c r="CV225" i="15"/>
  <c r="CV227" i="15"/>
  <c r="CV228" i="15"/>
  <c r="CV229" i="15"/>
  <c r="CV231" i="15"/>
  <c r="CV255" i="15"/>
  <c r="CV308" i="15"/>
  <c r="CV309" i="15"/>
  <c r="CV310" i="15"/>
  <c r="CV312" i="15"/>
  <c r="CV313" i="15"/>
  <c r="CV314" i="15"/>
  <c r="CV316" i="15"/>
  <c r="CV317" i="15"/>
  <c r="CV318" i="15"/>
  <c r="CV320" i="15"/>
  <c r="CV321" i="15"/>
  <c r="CV322" i="15"/>
  <c r="CV324" i="15"/>
  <c r="CV325" i="15"/>
  <c r="CV326" i="15"/>
  <c r="CV328" i="15"/>
  <c r="CV332" i="15"/>
  <c r="CV333" i="15"/>
  <c r="CV334" i="15"/>
  <c r="CV336" i="15"/>
  <c r="CV337" i="15"/>
  <c r="CV338" i="15"/>
  <c r="CV340" i="15"/>
  <c r="CV341" i="15"/>
  <c r="CV342" i="15"/>
  <c r="CV344" i="15"/>
  <c r="CV345" i="15"/>
  <c r="CV346" i="15"/>
  <c r="CV348" i="15"/>
  <c r="CV349" i="15"/>
  <c r="CV350" i="15"/>
  <c r="CV352" i="15"/>
  <c r="CV376" i="15"/>
  <c r="CV380" i="15"/>
  <c r="CV381" i="15"/>
  <c r="CV382" i="15"/>
  <c r="CV384" i="15"/>
  <c r="CV385" i="15"/>
  <c r="CV386" i="15"/>
  <c r="CV388" i="15"/>
  <c r="CV389" i="15"/>
  <c r="CV390" i="15"/>
  <c r="CV392" i="15"/>
  <c r="CV393" i="15"/>
  <c r="CV394" i="15"/>
  <c r="CV396" i="15"/>
  <c r="CV397" i="15"/>
  <c r="CV398" i="15"/>
  <c r="CV400" i="15"/>
  <c r="CV424" i="15"/>
  <c r="CV428" i="15"/>
  <c r="CV429" i="15"/>
  <c r="CV430" i="15"/>
  <c r="CV432" i="15"/>
  <c r="CV433" i="15"/>
  <c r="CV434" i="15"/>
  <c r="CV436" i="15"/>
  <c r="CV437" i="15"/>
  <c r="CV438" i="15"/>
  <c r="CV440" i="15"/>
  <c r="CV441" i="15"/>
  <c r="CV442" i="15"/>
  <c r="CV444" i="15"/>
  <c r="CV445" i="15"/>
  <c r="CV446" i="15"/>
  <c r="CV448" i="15"/>
  <c r="CV472" i="15"/>
  <c r="CV476" i="15"/>
  <c r="CV477" i="15"/>
  <c r="CV478" i="15"/>
  <c r="CV480" i="15"/>
  <c r="CV481" i="15"/>
  <c r="CV482" i="15"/>
  <c r="CV484" i="15"/>
  <c r="CV485" i="15"/>
  <c r="CV486" i="15"/>
  <c r="CV488" i="15"/>
  <c r="CV489" i="15"/>
  <c r="CV490" i="15"/>
  <c r="CV492" i="15"/>
  <c r="CV493" i="15"/>
  <c r="CV494" i="15"/>
  <c r="CV496" i="15"/>
  <c r="CV520" i="15"/>
  <c r="CV524" i="15"/>
  <c r="CV525" i="15"/>
  <c r="CV526" i="15"/>
  <c r="CV528" i="15"/>
  <c r="CV529" i="15"/>
  <c r="CV530" i="15"/>
  <c r="CV532" i="15"/>
  <c r="CV533" i="15"/>
  <c r="CV534" i="15"/>
  <c r="CV536" i="15"/>
  <c r="CV537" i="15"/>
  <c r="CV538" i="15"/>
  <c r="CV540" i="15"/>
  <c r="CV541" i="15"/>
  <c r="CV542" i="15"/>
  <c r="CV544" i="15"/>
  <c r="CV568" i="15"/>
  <c r="CV573" i="15"/>
  <c r="CV574" i="15"/>
  <c r="CV575" i="15"/>
  <c r="CV577" i="15"/>
  <c r="CV578" i="15"/>
  <c r="CV579" i="15"/>
  <c r="CV581" i="15"/>
  <c r="CV582" i="15"/>
  <c r="CV583" i="15"/>
  <c r="CV585" i="15"/>
  <c r="CV586" i="15"/>
  <c r="CV587" i="15"/>
  <c r="CV589" i="15"/>
  <c r="CV590" i="15"/>
  <c r="CV591" i="15"/>
  <c r="CV593" i="15"/>
  <c r="CV597" i="15"/>
  <c r="CV598" i="15"/>
  <c r="CV599" i="15"/>
  <c r="CV601" i="15"/>
  <c r="CV602" i="15"/>
  <c r="CV603" i="15"/>
  <c r="CV605" i="15"/>
  <c r="CV606" i="15"/>
  <c r="CV607" i="15"/>
  <c r="CV609" i="15"/>
  <c r="CV610" i="15"/>
  <c r="CV611" i="15"/>
  <c r="CV613" i="15"/>
  <c r="CV614" i="15"/>
  <c r="CV615" i="15"/>
  <c r="CV617" i="15"/>
  <c r="CV621" i="15"/>
  <c r="CV622" i="15"/>
  <c r="CV623" i="15"/>
  <c r="CV625" i="15"/>
  <c r="CV626" i="15"/>
  <c r="CV627" i="15"/>
  <c r="CV629" i="15"/>
  <c r="CV630" i="15"/>
  <c r="CV631" i="15"/>
  <c r="CV633" i="15"/>
  <c r="CV634" i="15"/>
  <c r="CV635" i="15"/>
  <c r="CV637" i="15"/>
  <c r="CV638" i="15"/>
  <c r="CV639" i="15"/>
  <c r="CV641" i="15"/>
  <c r="CV645" i="15"/>
  <c r="CV646" i="15"/>
  <c r="CV647" i="15"/>
  <c r="CV649" i="15"/>
  <c r="CV650" i="15"/>
  <c r="CV651" i="15"/>
  <c r="CV653" i="15"/>
  <c r="CV654" i="15"/>
  <c r="CV655" i="15"/>
  <c r="CV657" i="15"/>
  <c r="CV658" i="15"/>
  <c r="CV659" i="15"/>
  <c r="CV661" i="15"/>
  <c r="CV662" i="15"/>
  <c r="CV663" i="15"/>
  <c r="CV665" i="15"/>
  <c r="CV669" i="15"/>
  <c r="CV670" i="15"/>
  <c r="CV671" i="15"/>
  <c r="CV673" i="15"/>
  <c r="CV674" i="15"/>
  <c r="CV675" i="15"/>
  <c r="CV677" i="15"/>
  <c r="CV678" i="15"/>
  <c r="CV679" i="15"/>
  <c r="CV681" i="15"/>
  <c r="CV682" i="15"/>
  <c r="CV683" i="15"/>
  <c r="CV685" i="15"/>
  <c r="CV686" i="15"/>
  <c r="CV687" i="15"/>
  <c r="CV689" i="15"/>
  <c r="CV693" i="15"/>
  <c r="CV694" i="15"/>
  <c r="CV695" i="15"/>
  <c r="CV697" i="15"/>
  <c r="CV698" i="15"/>
  <c r="CV699" i="15"/>
  <c r="CV701" i="15"/>
  <c r="CV702" i="15"/>
  <c r="CV703" i="15"/>
  <c r="CV705" i="15"/>
  <c r="CV706" i="15"/>
  <c r="CV707" i="15"/>
  <c r="CV709" i="15"/>
  <c r="CV710" i="15"/>
  <c r="CV711" i="15"/>
  <c r="CV713" i="15"/>
  <c r="CV717" i="15"/>
  <c r="CV718" i="15"/>
  <c r="CV719" i="15"/>
  <c r="CV721" i="15"/>
  <c r="CV722" i="15"/>
  <c r="CV723" i="15"/>
  <c r="CV725" i="15"/>
  <c r="CV726" i="15"/>
  <c r="CV727" i="15"/>
  <c r="CV729" i="15"/>
  <c r="CV730" i="15"/>
  <c r="CV731" i="15"/>
  <c r="CV733" i="15"/>
  <c r="CV734" i="15"/>
  <c r="CV735" i="15"/>
  <c r="CV737" i="15"/>
  <c r="CV801" i="15"/>
  <c r="CV825" i="15"/>
  <c r="CV849" i="15"/>
  <c r="CV853" i="15"/>
  <c r="CV854" i="15"/>
  <c r="CV855" i="15"/>
  <c r="CV856" i="15"/>
  <c r="CV857" i="15"/>
  <c r="CV858" i="15"/>
  <c r="CV860" i="15"/>
  <c r="CV861" i="15"/>
  <c r="CV885" i="15"/>
  <c r="CV912" i="15"/>
  <c r="CV919" i="15"/>
  <c r="CV920" i="15"/>
  <c r="CV921" i="15"/>
  <c r="CV923" i="15"/>
  <c r="CV924" i="15"/>
  <c r="CV925" i="15"/>
  <c r="CV927" i="15"/>
  <c r="CV928" i="15"/>
  <c r="CV929" i="15"/>
  <c r="CV931" i="15"/>
  <c r="CV932" i="15"/>
  <c r="CV933" i="15"/>
  <c r="CV935" i="15"/>
  <c r="CV936" i="15"/>
  <c r="CV937" i="15"/>
  <c r="CV939" i="15"/>
  <c r="CV943" i="15"/>
  <c r="CV944" i="15"/>
  <c r="CV945" i="15"/>
  <c r="CV947" i="15"/>
  <c r="CV948" i="15"/>
  <c r="CV949" i="15"/>
  <c r="CV951" i="15"/>
  <c r="CV952" i="15"/>
  <c r="CV953" i="15"/>
  <c r="CV955" i="15"/>
  <c r="CV956" i="15"/>
  <c r="CV957" i="15"/>
  <c r="CV959" i="15"/>
  <c r="CV960" i="15"/>
  <c r="CV961" i="15"/>
  <c r="CV963" i="15"/>
  <c r="CV987" i="15"/>
  <c r="CV991" i="15"/>
  <c r="CV992" i="15"/>
  <c r="CV993" i="15"/>
  <c r="CV995" i="15"/>
  <c r="CV996" i="15"/>
  <c r="CV997" i="15"/>
  <c r="CV999" i="15"/>
  <c r="CV1000" i="15"/>
  <c r="CV1001" i="15"/>
  <c r="CV1003" i="15"/>
  <c r="CV1004" i="15"/>
  <c r="CV1005" i="15"/>
  <c r="CV1007" i="15"/>
  <c r="CV1008" i="15"/>
  <c r="CV1009" i="15"/>
  <c r="CV1011" i="15"/>
  <c r="CV1035" i="15"/>
  <c r="CV1039" i="15"/>
  <c r="CV1040" i="15"/>
  <c r="CV1041" i="15"/>
  <c r="CV1043" i="15"/>
  <c r="CV1044" i="15"/>
  <c r="CV1045" i="15"/>
  <c r="CV1047" i="15"/>
  <c r="CV1048" i="15"/>
  <c r="CV1049" i="15"/>
  <c r="CV1051" i="15"/>
  <c r="CV1052" i="15"/>
  <c r="CV1053" i="15"/>
  <c r="CV1055" i="15"/>
  <c r="CV1056" i="15"/>
  <c r="CV1057" i="15"/>
  <c r="CV1059" i="15"/>
  <c r="CV1083" i="15"/>
  <c r="CV1087" i="15"/>
  <c r="CV1088" i="15"/>
  <c r="CV1089" i="15"/>
  <c r="CV1091" i="15"/>
  <c r="CV1092" i="15"/>
  <c r="CV1093" i="15"/>
  <c r="CV1095" i="15"/>
  <c r="CV1096" i="15"/>
  <c r="CV1097" i="15"/>
  <c r="CV1099" i="15"/>
  <c r="CV1100" i="15"/>
  <c r="CV1101" i="15"/>
  <c r="CV1103" i="15"/>
  <c r="CV1104" i="15"/>
  <c r="CV1105" i="15"/>
  <c r="CV1107" i="15"/>
  <c r="CV1131" i="15"/>
  <c r="CV1135" i="15"/>
  <c r="CV1136" i="15"/>
  <c r="CV1137" i="15"/>
  <c r="CV1139" i="15"/>
  <c r="CV1140" i="15"/>
  <c r="CV1141" i="15"/>
  <c r="CV1143" i="15"/>
  <c r="CV1144" i="15"/>
  <c r="CV1145" i="15"/>
  <c r="CV1147" i="15"/>
  <c r="CV1148" i="15"/>
  <c r="CV1149" i="15"/>
  <c r="CV1151" i="15"/>
  <c r="CV1152" i="15"/>
  <c r="CV1153" i="15"/>
  <c r="CV1155" i="15"/>
  <c r="CV1179" i="15"/>
  <c r="CV1183" i="15"/>
  <c r="CV1184" i="15"/>
  <c r="CV1185" i="15"/>
  <c r="CV1187" i="15"/>
  <c r="CV1188" i="15"/>
  <c r="CV1189" i="15"/>
  <c r="CV1191" i="15"/>
  <c r="CV1192" i="15"/>
  <c r="CV1193" i="15"/>
  <c r="CV1195" i="15"/>
  <c r="CV1196" i="15"/>
  <c r="CV1197" i="15"/>
  <c r="CV1199" i="15"/>
  <c r="CV1200" i="15"/>
  <c r="CV1201" i="15"/>
  <c r="CV1203" i="15"/>
  <c r="CV1227" i="15"/>
  <c r="CV1231" i="15"/>
  <c r="CV1232" i="15"/>
  <c r="CV1233" i="15"/>
  <c r="CV1234" i="15"/>
  <c r="CV1236" i="15"/>
  <c r="CV1237" i="15"/>
  <c r="CV1261" i="15"/>
  <c r="CV1285" i="15"/>
  <c r="CV1289" i="15"/>
  <c r="CV1290" i="15"/>
  <c r="CV1291" i="15"/>
  <c r="CV1293" i="15"/>
  <c r="CV1294" i="15"/>
  <c r="CV1295" i="15"/>
  <c r="CV1297" i="15"/>
  <c r="CV1298" i="15"/>
  <c r="CV1299" i="15"/>
  <c r="CV1301" i="15"/>
  <c r="CV1302" i="15"/>
  <c r="CV1303" i="15"/>
  <c r="CV1305" i="15"/>
  <c r="CV1306" i="15"/>
  <c r="CV1307" i="15"/>
  <c r="CV1309" i="15"/>
  <c r="CV1313" i="15"/>
  <c r="CV1314" i="15"/>
  <c r="CV1315" i="15"/>
  <c r="CV1317" i="15"/>
  <c r="CV1318" i="15"/>
  <c r="CV1319" i="15"/>
  <c r="CV1321" i="15"/>
  <c r="CV1322" i="15"/>
  <c r="CV1323" i="15"/>
  <c r="CV1325" i="15"/>
  <c r="CV1326" i="15"/>
  <c r="CV1327" i="15"/>
  <c r="CV1329" i="15"/>
  <c r="CV1330" i="15"/>
  <c r="CV1331" i="15"/>
  <c r="CV1333" i="15"/>
  <c r="CV1337" i="15"/>
  <c r="CV1338" i="15"/>
  <c r="CV1339" i="15"/>
  <c r="CV1341" i="15"/>
  <c r="CV1342" i="15"/>
  <c r="CV1343" i="15"/>
  <c r="CV1345" i="15"/>
  <c r="CV1346" i="15"/>
  <c r="CV1347" i="15"/>
  <c r="CV1349" i="15"/>
  <c r="CV1350" i="15"/>
  <c r="CV1351" i="15"/>
  <c r="CV1353" i="15"/>
  <c r="CV1354" i="15"/>
  <c r="CV1355" i="15"/>
  <c r="CV1357" i="15"/>
  <c r="CV1361" i="15"/>
  <c r="CV1362" i="15"/>
  <c r="CV1363" i="15"/>
  <c r="CV1365" i="15"/>
  <c r="CV1366" i="15"/>
  <c r="CV1367" i="15"/>
  <c r="CV1369" i="15"/>
  <c r="CV1370" i="15"/>
  <c r="CV1371" i="15"/>
  <c r="CV1373" i="15"/>
  <c r="CV1374" i="15"/>
  <c r="CV1375" i="15"/>
  <c r="CV1377" i="15"/>
  <c r="CV1378" i="15"/>
  <c r="CV1379" i="15"/>
  <c r="CV1381" i="15"/>
  <c r="CV1405" i="15"/>
  <c r="CV1431" i="15"/>
  <c r="CV1438" i="15"/>
  <c r="CV1439" i="15"/>
  <c r="CV1440" i="15"/>
  <c r="CV1442" i="15"/>
  <c r="CV1443" i="15"/>
  <c r="CV1444" i="15"/>
  <c r="CV1446" i="15"/>
  <c r="CV1447" i="15"/>
  <c r="CV1448" i="15"/>
  <c r="CV1450" i="15"/>
  <c r="CV1451" i="15"/>
  <c r="CV1452" i="15"/>
  <c r="CV1454" i="15"/>
  <c r="CV1455" i="15"/>
  <c r="CV1456" i="15"/>
  <c r="CV1458" i="15"/>
  <c r="CV1465" i="15"/>
  <c r="CV1466" i="15"/>
  <c r="CV1467" i="15"/>
  <c r="CV1469" i="15"/>
  <c r="CV1470" i="15"/>
  <c r="CV1471" i="15"/>
  <c r="CV1473" i="15"/>
  <c r="CV1474" i="15"/>
  <c r="CV1475" i="15"/>
  <c r="CV1477" i="15"/>
  <c r="CV1478" i="15"/>
  <c r="CV1479" i="15"/>
  <c r="CV1481" i="15"/>
  <c r="CV1482" i="15"/>
  <c r="CV1483" i="15"/>
  <c r="CV1485" i="15"/>
  <c r="CV1489" i="15"/>
  <c r="CV1490" i="15"/>
  <c r="CV1491" i="15"/>
  <c r="CV1493" i="15"/>
  <c r="CV1494" i="15"/>
  <c r="CV1495" i="15"/>
  <c r="CV1497" i="15"/>
  <c r="CV1498" i="15"/>
  <c r="CV1499" i="15"/>
  <c r="CV1501" i="15"/>
  <c r="CV1502" i="15"/>
  <c r="CV1503" i="15"/>
  <c r="CV1505" i="15"/>
  <c r="CV1506" i="15"/>
  <c r="CV1507" i="15"/>
  <c r="CV1509" i="15"/>
  <c r="CV1513" i="15"/>
  <c r="CV1514" i="15"/>
  <c r="CV1515" i="15"/>
  <c r="CV1517" i="15"/>
  <c r="CV1518" i="15"/>
  <c r="CV1519" i="15"/>
  <c r="CV1521" i="15"/>
  <c r="CV1522" i="15"/>
  <c r="CV1523" i="15"/>
  <c r="CV1525" i="15"/>
  <c r="CV1526" i="15"/>
  <c r="CV1527" i="15"/>
  <c r="CV1529" i="15"/>
  <c r="CV1530" i="15"/>
  <c r="CV1531" i="15"/>
  <c r="CV1533" i="15"/>
  <c r="CV1538" i="15"/>
  <c r="CV1539" i="15"/>
  <c r="CV1540" i="15"/>
  <c r="CV1541" i="15"/>
  <c r="CV1542" i="15"/>
  <c r="CV1544" i="15"/>
  <c r="CV1545" i="15"/>
  <c r="CV1546" i="15"/>
  <c r="CV1547" i="15"/>
  <c r="CV1551" i="15"/>
  <c r="CV1552" i="15"/>
  <c r="CV1553" i="15"/>
  <c r="CV1554" i="15"/>
  <c r="CW135" i="15"/>
  <c r="CW183" i="15"/>
  <c r="CW260" i="15"/>
  <c r="CW261" i="15"/>
  <c r="CW262" i="15"/>
  <c r="CW264" i="15"/>
  <c r="CW265" i="15"/>
  <c r="CW266" i="15"/>
  <c r="CW268" i="15"/>
  <c r="CW269" i="15"/>
  <c r="CW270" i="15"/>
  <c r="CW272" i="15"/>
  <c r="CW273" i="15"/>
  <c r="CW274" i="15"/>
  <c r="CW276" i="15"/>
  <c r="CW277" i="15"/>
  <c r="CW278" i="15"/>
  <c r="CW280" i="15"/>
  <c r="CW284" i="15"/>
  <c r="CW285" i="15"/>
  <c r="CW286" i="15"/>
  <c r="CW288" i="15"/>
  <c r="CW289" i="15"/>
  <c r="CW290" i="15"/>
  <c r="CW292" i="15"/>
  <c r="CW293" i="15"/>
  <c r="CW294" i="15"/>
  <c r="CW296" i="15"/>
  <c r="CW297" i="15"/>
  <c r="CW298" i="15"/>
  <c r="CW300" i="15"/>
  <c r="CW301" i="15"/>
  <c r="CW302" i="15"/>
  <c r="CW304" i="15"/>
  <c r="CW10" i="15"/>
  <c r="CW14" i="15"/>
  <c r="CW15" i="15"/>
  <c r="CW39" i="15"/>
  <c r="CW43" i="15"/>
  <c r="CW44" i="15"/>
  <c r="CW45" i="15"/>
  <c r="CW47" i="15"/>
  <c r="CW48" i="15"/>
  <c r="CW49" i="15"/>
  <c r="CW51" i="15"/>
  <c r="CW52" i="15"/>
  <c r="CW53" i="15"/>
  <c r="CW55" i="15"/>
  <c r="CW56" i="15"/>
  <c r="CW57" i="15"/>
  <c r="CW59" i="15"/>
  <c r="CW60" i="15"/>
  <c r="CW61" i="15"/>
  <c r="CW63" i="15"/>
  <c r="CW87" i="15"/>
  <c r="CW111" i="15"/>
  <c r="CW159" i="15"/>
  <c r="CW187" i="15"/>
  <c r="CW188" i="15"/>
  <c r="CW189" i="15"/>
  <c r="CW191" i="15"/>
  <c r="CW192" i="15"/>
  <c r="CW193" i="15"/>
  <c r="CW195" i="15"/>
  <c r="CW196" i="15"/>
  <c r="CW197" i="15"/>
  <c r="CW199" i="15"/>
  <c r="CW200" i="15"/>
  <c r="CW201" i="15"/>
  <c r="CW203" i="15"/>
  <c r="CW204" i="15"/>
  <c r="CW205" i="15"/>
  <c r="CW207" i="15"/>
  <c r="CW211" i="15"/>
  <c r="CW212" i="15"/>
  <c r="CW213" i="15"/>
  <c r="CW215" i="15"/>
  <c r="CW216" i="15"/>
  <c r="CW217" i="15"/>
  <c r="CW219" i="15"/>
  <c r="CW220" i="15"/>
  <c r="CW221" i="15"/>
  <c r="CW223" i="15"/>
  <c r="CW224" i="15"/>
  <c r="CW225" i="15"/>
  <c r="CW227" i="15"/>
  <c r="CW228" i="15"/>
  <c r="CW229" i="15"/>
  <c r="CW231" i="15"/>
  <c r="CW255" i="15"/>
  <c r="CW308" i="15"/>
  <c r="CW309" i="15"/>
  <c r="CW310" i="15"/>
  <c r="CW312" i="15"/>
  <c r="CW313" i="15"/>
  <c r="CW314" i="15"/>
  <c r="CW316" i="15"/>
  <c r="CW317" i="15"/>
  <c r="CW318" i="15"/>
  <c r="CW320" i="15"/>
  <c r="CW321" i="15"/>
  <c r="CW322" i="15"/>
  <c r="CW324" i="15"/>
  <c r="CW325" i="15"/>
  <c r="CW326" i="15"/>
  <c r="CW328" i="15"/>
  <c r="CW332" i="15"/>
  <c r="CW333" i="15"/>
  <c r="CW334" i="15"/>
  <c r="CW336" i="15"/>
  <c r="CW337" i="15"/>
  <c r="CW338" i="15"/>
  <c r="CW340" i="15"/>
  <c r="CW341" i="15"/>
  <c r="CW342" i="15"/>
  <c r="CW344" i="15"/>
  <c r="CW345" i="15"/>
  <c r="CW346" i="15"/>
  <c r="CW348" i="15"/>
  <c r="CW349" i="15"/>
  <c r="CW350" i="15"/>
  <c r="CW352" i="15"/>
  <c r="CW376" i="15"/>
  <c r="CW380" i="15"/>
  <c r="CW381" i="15"/>
  <c r="CW382" i="15"/>
  <c r="CW384" i="15"/>
  <c r="CW385" i="15"/>
  <c r="CW386" i="15"/>
  <c r="CW388" i="15"/>
  <c r="CW389" i="15"/>
  <c r="CW390" i="15"/>
  <c r="CW392" i="15"/>
  <c r="CW393" i="15"/>
  <c r="CW394" i="15"/>
  <c r="CW396" i="15"/>
  <c r="CW397" i="15"/>
  <c r="CW398" i="15"/>
  <c r="CW400" i="15"/>
  <c r="CW424" i="15"/>
  <c r="CW428" i="15"/>
  <c r="CW429" i="15"/>
  <c r="CW430" i="15"/>
  <c r="CW432" i="15"/>
  <c r="CW433" i="15"/>
  <c r="CW434" i="15"/>
  <c r="CW436" i="15"/>
  <c r="CW437" i="15"/>
  <c r="CW438" i="15"/>
  <c r="CW440" i="15"/>
  <c r="CW441" i="15"/>
  <c r="CW442" i="15"/>
  <c r="CW444" i="15"/>
  <c r="CW445" i="15"/>
  <c r="CW446" i="15"/>
  <c r="CW448" i="15"/>
  <c r="CW472" i="15"/>
  <c r="CW476" i="15"/>
  <c r="CW477" i="15"/>
  <c r="CW478" i="15"/>
  <c r="CW480" i="15"/>
  <c r="CW481" i="15"/>
  <c r="CW482" i="15"/>
  <c r="CW484" i="15"/>
  <c r="CW485" i="15"/>
  <c r="CW486" i="15"/>
  <c r="CW488" i="15"/>
  <c r="CW489" i="15"/>
  <c r="CW490" i="15"/>
  <c r="CW492" i="15"/>
  <c r="CW493" i="15"/>
  <c r="CW494" i="15"/>
  <c r="CW496" i="15"/>
  <c r="CW520" i="15"/>
  <c r="CW524" i="15"/>
  <c r="CW525" i="15"/>
  <c r="CW526" i="15"/>
  <c r="CW528" i="15"/>
  <c r="CW529" i="15"/>
  <c r="CW530" i="15"/>
  <c r="CW532" i="15"/>
  <c r="CW533" i="15"/>
  <c r="CW534" i="15"/>
  <c r="CW536" i="15"/>
  <c r="CW537" i="15"/>
  <c r="CW538" i="15"/>
  <c r="CW540" i="15"/>
  <c r="CW541" i="15"/>
  <c r="CW542" i="15"/>
  <c r="CW544" i="15"/>
  <c r="CW568" i="15"/>
  <c r="CW573" i="15"/>
  <c r="CW574" i="15"/>
  <c r="CW575" i="15"/>
  <c r="CW577" i="15"/>
  <c r="CW578" i="15"/>
  <c r="CW579" i="15"/>
  <c r="CW581" i="15"/>
  <c r="CW582" i="15"/>
  <c r="CW583" i="15"/>
  <c r="CW585" i="15"/>
  <c r="CW586" i="15"/>
  <c r="CW587" i="15"/>
  <c r="CW589" i="15"/>
  <c r="CW590" i="15"/>
  <c r="CW591" i="15"/>
  <c r="CW593" i="15"/>
  <c r="CW597" i="15"/>
  <c r="CW598" i="15"/>
  <c r="CW599" i="15"/>
  <c r="CW601" i="15"/>
  <c r="CW602" i="15"/>
  <c r="CW603" i="15"/>
  <c r="CW605" i="15"/>
  <c r="CW606" i="15"/>
  <c r="CW607" i="15"/>
  <c r="CW609" i="15"/>
  <c r="CW610" i="15"/>
  <c r="CW611" i="15"/>
  <c r="CW613" i="15"/>
  <c r="CW614" i="15"/>
  <c r="CW615" i="15"/>
  <c r="CW617" i="15"/>
  <c r="CW621" i="15"/>
  <c r="CW622" i="15"/>
  <c r="CW623" i="15"/>
  <c r="CW625" i="15"/>
  <c r="CW626" i="15"/>
  <c r="CW627" i="15"/>
  <c r="CW629" i="15"/>
  <c r="CW630" i="15"/>
  <c r="CW631" i="15"/>
  <c r="CW633" i="15"/>
  <c r="CW634" i="15"/>
  <c r="CW635" i="15"/>
  <c r="CW637" i="15"/>
  <c r="CW638" i="15"/>
  <c r="CW639" i="15"/>
  <c r="CW641" i="15"/>
  <c r="CW645" i="15"/>
  <c r="CW646" i="15"/>
  <c r="CW647" i="15"/>
  <c r="CW649" i="15"/>
  <c r="CW650" i="15"/>
  <c r="CW651" i="15"/>
  <c r="CW653" i="15"/>
  <c r="CW654" i="15"/>
  <c r="CW655" i="15"/>
  <c r="CW657" i="15"/>
  <c r="CW658" i="15"/>
  <c r="CW659" i="15"/>
  <c r="CW661" i="15"/>
  <c r="CW662" i="15"/>
  <c r="CW663" i="15"/>
  <c r="CW665" i="15"/>
  <c r="CW669" i="15"/>
  <c r="CW670" i="15"/>
  <c r="CW671" i="15"/>
  <c r="CW673" i="15"/>
  <c r="CW674" i="15"/>
  <c r="CW675" i="15"/>
  <c r="CW677" i="15"/>
  <c r="CW678" i="15"/>
  <c r="CW679" i="15"/>
  <c r="CW681" i="15"/>
  <c r="CW682" i="15"/>
  <c r="CW683" i="15"/>
  <c r="CW685" i="15"/>
  <c r="CW686" i="15"/>
  <c r="CW687" i="15"/>
  <c r="CW689" i="15"/>
  <c r="CW693" i="15"/>
  <c r="CW694" i="15"/>
  <c r="CW695" i="15"/>
  <c r="CW697" i="15"/>
  <c r="CW698" i="15"/>
  <c r="CW699" i="15"/>
  <c r="CW701" i="15"/>
  <c r="CW702" i="15"/>
  <c r="CW703" i="15"/>
  <c r="CW705" i="15"/>
  <c r="CW706" i="15"/>
  <c r="CW707" i="15"/>
  <c r="CW709" i="15"/>
  <c r="CW710" i="15"/>
  <c r="CW711" i="15"/>
  <c r="CW713" i="15"/>
  <c r="CW717" i="15"/>
  <c r="CW718" i="15"/>
  <c r="CW719" i="15"/>
  <c r="CW721" i="15"/>
  <c r="CW722" i="15"/>
  <c r="CW723" i="15"/>
  <c r="CW725" i="15"/>
  <c r="CW726" i="15"/>
  <c r="CW727" i="15"/>
  <c r="CW729" i="15"/>
  <c r="CW730" i="15"/>
  <c r="CW731" i="15"/>
  <c r="CW733" i="15"/>
  <c r="CW734" i="15"/>
  <c r="CW735" i="15"/>
  <c r="CW737" i="15"/>
  <c r="CW801" i="15"/>
  <c r="CW825" i="15"/>
  <c r="CW849" i="15"/>
  <c r="CW853" i="15"/>
  <c r="CW854" i="15"/>
  <c r="CW855" i="15"/>
  <c r="CW856" i="15"/>
  <c r="CW857" i="15"/>
  <c r="CW858" i="15"/>
  <c r="CW860" i="15"/>
  <c r="CW861" i="15"/>
  <c r="CW885" i="15"/>
  <c r="CW912" i="15"/>
  <c r="CW919" i="15"/>
  <c r="CW920" i="15"/>
  <c r="CW921" i="15"/>
  <c r="CW923" i="15"/>
  <c r="CW924" i="15"/>
  <c r="CW925" i="15"/>
  <c r="CW927" i="15"/>
  <c r="CW928" i="15"/>
  <c r="CW929" i="15"/>
  <c r="CW931" i="15"/>
  <c r="CW932" i="15"/>
  <c r="CW933" i="15"/>
  <c r="CW935" i="15"/>
  <c r="CW936" i="15"/>
  <c r="CW937" i="15"/>
  <c r="CW939" i="15"/>
  <c r="CW943" i="15"/>
  <c r="CW944" i="15"/>
  <c r="CW945" i="15"/>
  <c r="CW947" i="15"/>
  <c r="CW948" i="15"/>
  <c r="CW949" i="15"/>
  <c r="CW951" i="15"/>
  <c r="CW952" i="15"/>
  <c r="CW953" i="15"/>
  <c r="CW955" i="15"/>
  <c r="CW956" i="15"/>
  <c r="CW957" i="15"/>
  <c r="CW959" i="15"/>
  <c r="CW960" i="15"/>
  <c r="CW961" i="15"/>
  <c r="CW963" i="15"/>
  <c r="CW987" i="15"/>
  <c r="CW991" i="15"/>
  <c r="CW992" i="15"/>
  <c r="CW993" i="15"/>
  <c r="CW995" i="15"/>
  <c r="CW996" i="15"/>
  <c r="CW997" i="15"/>
  <c r="CW999" i="15"/>
  <c r="CW1000" i="15"/>
  <c r="CW1001" i="15"/>
  <c r="CW1003" i="15"/>
  <c r="CW1004" i="15"/>
  <c r="CW1005" i="15"/>
  <c r="CW1007" i="15"/>
  <c r="CW1008" i="15"/>
  <c r="CW1009" i="15"/>
  <c r="CW1011" i="15"/>
  <c r="CW1035" i="15"/>
  <c r="CW1039" i="15"/>
  <c r="CW1040" i="15"/>
  <c r="CW1041" i="15"/>
  <c r="CW1043" i="15"/>
  <c r="CW1044" i="15"/>
  <c r="CW1045" i="15"/>
  <c r="CW1047" i="15"/>
  <c r="CW1048" i="15"/>
  <c r="CW1049" i="15"/>
  <c r="CW1051" i="15"/>
  <c r="CW1052" i="15"/>
  <c r="CW1053" i="15"/>
  <c r="CW1055" i="15"/>
  <c r="CW1056" i="15"/>
  <c r="CW1057" i="15"/>
  <c r="CW1059" i="15"/>
  <c r="CW1083" i="15"/>
  <c r="CW1087" i="15"/>
  <c r="CW1088" i="15"/>
  <c r="CW1089" i="15"/>
  <c r="CW1091" i="15"/>
  <c r="CW1092" i="15"/>
  <c r="CW1093" i="15"/>
  <c r="CW1095" i="15"/>
  <c r="CW1096" i="15"/>
  <c r="CW1097" i="15"/>
  <c r="CW1099" i="15"/>
  <c r="CW1100" i="15"/>
  <c r="CW1101" i="15"/>
  <c r="CW1103" i="15"/>
  <c r="CW1104" i="15"/>
  <c r="CW1105" i="15"/>
  <c r="CW1107" i="15"/>
  <c r="CW1131" i="15"/>
  <c r="CW1135" i="15"/>
  <c r="CW1136" i="15"/>
  <c r="CW1137" i="15"/>
  <c r="CW1139" i="15"/>
  <c r="CW1140" i="15"/>
  <c r="CW1141" i="15"/>
  <c r="CW1143" i="15"/>
  <c r="CW1144" i="15"/>
  <c r="CW1145" i="15"/>
  <c r="CW1147" i="15"/>
  <c r="CW1148" i="15"/>
  <c r="CW1149" i="15"/>
  <c r="CW1151" i="15"/>
  <c r="CW1152" i="15"/>
  <c r="CW1153" i="15"/>
  <c r="CW1155" i="15"/>
  <c r="CW1179" i="15"/>
  <c r="CW1183" i="15"/>
  <c r="CW1184" i="15"/>
  <c r="CW1185" i="15"/>
  <c r="CW1187" i="15"/>
  <c r="CW1188" i="15"/>
  <c r="CW1189" i="15"/>
  <c r="CW1191" i="15"/>
  <c r="CW1192" i="15"/>
  <c r="CW1193" i="15"/>
  <c r="CW1195" i="15"/>
  <c r="CW1196" i="15"/>
  <c r="CW1197" i="15"/>
  <c r="CW1199" i="15"/>
  <c r="CW1200" i="15"/>
  <c r="CW1201" i="15"/>
  <c r="CW1203" i="15"/>
  <c r="CW1227" i="15"/>
  <c r="CW1231" i="15"/>
  <c r="CW1232" i="15"/>
  <c r="CW1233" i="15"/>
  <c r="CW1234" i="15"/>
  <c r="CW1236" i="15"/>
  <c r="CW1237" i="15"/>
  <c r="CW1261" i="15"/>
  <c r="CW1285" i="15"/>
  <c r="CW1289" i="15"/>
  <c r="CW1290" i="15"/>
  <c r="CW1291" i="15"/>
  <c r="CW1293" i="15"/>
  <c r="CW1294" i="15"/>
  <c r="CW1295" i="15"/>
  <c r="CW1297" i="15"/>
  <c r="CW1298" i="15"/>
  <c r="CW1299" i="15"/>
  <c r="CW1301" i="15"/>
  <c r="CW1302" i="15"/>
  <c r="CW1303" i="15"/>
  <c r="CW1305" i="15"/>
  <c r="CW1306" i="15"/>
  <c r="CW1307" i="15"/>
  <c r="CW1309" i="15"/>
  <c r="CW1313" i="15"/>
  <c r="CW1314" i="15"/>
  <c r="CW1315" i="15"/>
  <c r="CW1317" i="15"/>
  <c r="CW1318" i="15"/>
  <c r="CW1319" i="15"/>
  <c r="CW1321" i="15"/>
  <c r="CW1322" i="15"/>
  <c r="CW1323" i="15"/>
  <c r="CW1325" i="15"/>
  <c r="CW1326" i="15"/>
  <c r="CW1327" i="15"/>
  <c r="CW1329" i="15"/>
  <c r="CW1330" i="15"/>
  <c r="CW1331" i="15"/>
  <c r="CW1333" i="15"/>
  <c r="CW1337" i="15"/>
  <c r="CW1338" i="15"/>
  <c r="CW1339" i="15"/>
  <c r="CW1341" i="15"/>
  <c r="CW1342" i="15"/>
  <c r="CW1343" i="15"/>
  <c r="CW1345" i="15"/>
  <c r="CW1346" i="15"/>
  <c r="CW1347" i="15"/>
  <c r="CW1349" i="15"/>
  <c r="CW1350" i="15"/>
  <c r="CW1351" i="15"/>
  <c r="CW1353" i="15"/>
  <c r="CW1354" i="15"/>
  <c r="CW1355" i="15"/>
  <c r="CW1357" i="15"/>
  <c r="CW1361" i="15"/>
  <c r="CW1362" i="15"/>
  <c r="CW1363" i="15"/>
  <c r="CW1365" i="15"/>
  <c r="CW1366" i="15"/>
  <c r="CW1367" i="15"/>
  <c r="CW1369" i="15"/>
  <c r="CW1370" i="15"/>
  <c r="CW1371" i="15"/>
  <c r="CW1373" i="15"/>
  <c r="CW1374" i="15"/>
  <c r="CW1375" i="15"/>
  <c r="CW1377" i="15"/>
  <c r="CW1378" i="15"/>
  <c r="CW1379" i="15"/>
  <c r="CW1381" i="15"/>
  <c r="CW1405" i="15"/>
  <c r="CW1431" i="15"/>
  <c r="CW1438" i="15"/>
  <c r="CW1439" i="15"/>
  <c r="CW1440" i="15"/>
  <c r="CW1442" i="15"/>
  <c r="CW1443" i="15"/>
  <c r="CW1444" i="15"/>
  <c r="CW1446" i="15"/>
  <c r="CW1447" i="15"/>
  <c r="CW1448" i="15"/>
  <c r="CW1450" i="15"/>
  <c r="CW1451" i="15"/>
  <c r="CW1452" i="15"/>
  <c r="CW1454" i="15"/>
  <c r="CW1455" i="15"/>
  <c r="CW1456" i="15"/>
  <c r="CW1458" i="15"/>
  <c r="CW1465" i="15"/>
  <c r="CW1466" i="15"/>
  <c r="CW1467" i="15"/>
  <c r="CW1469" i="15"/>
  <c r="CW1470" i="15"/>
  <c r="CW1471" i="15"/>
  <c r="CW1473" i="15"/>
  <c r="CW1474" i="15"/>
  <c r="CW1475" i="15"/>
  <c r="CW1477" i="15"/>
  <c r="CW1478" i="15"/>
  <c r="CW1479" i="15"/>
  <c r="CW1481" i="15"/>
  <c r="CW1482" i="15"/>
  <c r="CW1483" i="15"/>
  <c r="CW1485" i="15"/>
  <c r="CW1489" i="15"/>
  <c r="CW1490" i="15"/>
  <c r="CW1491" i="15"/>
  <c r="CW1493" i="15"/>
  <c r="CW1494" i="15"/>
  <c r="CW1495" i="15"/>
  <c r="CW1497" i="15"/>
  <c r="CW1498" i="15"/>
  <c r="CW1499" i="15"/>
  <c r="CW1501" i="15"/>
  <c r="CW1502" i="15"/>
  <c r="CW1503" i="15"/>
  <c r="CW1505" i="15"/>
  <c r="CW1506" i="15"/>
  <c r="CW1507" i="15"/>
  <c r="CW1509" i="15"/>
  <c r="CW1513" i="15"/>
  <c r="CW1514" i="15"/>
  <c r="CW1515" i="15"/>
  <c r="CW1517" i="15"/>
  <c r="CW1518" i="15"/>
  <c r="CW1519" i="15"/>
  <c r="CW1521" i="15"/>
  <c r="CW1522" i="15"/>
  <c r="CW1523" i="15"/>
  <c r="CW1525" i="15"/>
  <c r="CW1526" i="15"/>
  <c r="CW1527" i="15"/>
  <c r="CW1529" i="15"/>
  <c r="CW1530" i="15"/>
  <c r="CW1531" i="15"/>
  <c r="CW1533" i="15"/>
  <c r="CW1538" i="15"/>
  <c r="CW1539" i="15"/>
  <c r="CW1540" i="15"/>
  <c r="CW1541" i="15"/>
  <c r="CW1542" i="15"/>
  <c r="CW1544" i="15"/>
  <c r="CW1545" i="15"/>
  <c r="CW1546" i="15"/>
  <c r="CW1547" i="15"/>
  <c r="CW1551" i="15"/>
  <c r="CW1552" i="15"/>
  <c r="CW1553" i="15"/>
  <c r="CW1554" i="15"/>
  <c r="CX135" i="15"/>
  <c r="CX183" i="15"/>
  <c r="CX260" i="15"/>
  <c r="CX261" i="15"/>
  <c r="CX262" i="15"/>
  <c r="CX264" i="15"/>
  <c r="CX265" i="15"/>
  <c r="CX266" i="15"/>
  <c r="CX268" i="15"/>
  <c r="CX269" i="15"/>
  <c r="CX270" i="15"/>
  <c r="CX272" i="15"/>
  <c r="CX273" i="15"/>
  <c r="CX274" i="15"/>
  <c r="CX276" i="15"/>
  <c r="CX277" i="15"/>
  <c r="CX278" i="15"/>
  <c r="CX280" i="15"/>
  <c r="CX284" i="15"/>
  <c r="CX285" i="15"/>
  <c r="CX286" i="15"/>
  <c r="CX288" i="15"/>
  <c r="CX289" i="15"/>
  <c r="CX290" i="15"/>
  <c r="CX292" i="15"/>
  <c r="CX293" i="15"/>
  <c r="CX294" i="15"/>
  <c r="CX296" i="15"/>
  <c r="CX297" i="15"/>
  <c r="CX298" i="15"/>
  <c r="CX300" i="15"/>
  <c r="CX301" i="15"/>
  <c r="CX302" i="15"/>
  <c r="CX304" i="15"/>
  <c r="CX10" i="15"/>
  <c r="CX14" i="15"/>
  <c r="CX15" i="15"/>
  <c r="CX39" i="15"/>
  <c r="CX43" i="15"/>
  <c r="CX44" i="15"/>
  <c r="CX45" i="15"/>
  <c r="CX47" i="15"/>
  <c r="CX48" i="15"/>
  <c r="CX49" i="15"/>
  <c r="CX51" i="15"/>
  <c r="CX52" i="15"/>
  <c r="CX53" i="15"/>
  <c r="CX55" i="15"/>
  <c r="CX56" i="15"/>
  <c r="CX57" i="15"/>
  <c r="CX59" i="15"/>
  <c r="CX60" i="15"/>
  <c r="CX61" i="15"/>
  <c r="CX63" i="15"/>
  <c r="CX87" i="15"/>
  <c r="CX111" i="15"/>
  <c r="CX159" i="15"/>
  <c r="CX187" i="15"/>
  <c r="CX188" i="15"/>
  <c r="CX189" i="15"/>
  <c r="CX191" i="15"/>
  <c r="CX192" i="15"/>
  <c r="CX193" i="15"/>
  <c r="CX195" i="15"/>
  <c r="CX196" i="15"/>
  <c r="CX197" i="15"/>
  <c r="CX199" i="15"/>
  <c r="CX200" i="15"/>
  <c r="CX201" i="15"/>
  <c r="CX203" i="15"/>
  <c r="CX204" i="15"/>
  <c r="CX205" i="15"/>
  <c r="CX207" i="15"/>
  <c r="CX211" i="15"/>
  <c r="CX212" i="15"/>
  <c r="CX213" i="15"/>
  <c r="CX215" i="15"/>
  <c r="CX216" i="15"/>
  <c r="CX217" i="15"/>
  <c r="CX219" i="15"/>
  <c r="CX220" i="15"/>
  <c r="CX221" i="15"/>
  <c r="CX223" i="15"/>
  <c r="CX224" i="15"/>
  <c r="CX225" i="15"/>
  <c r="CX227" i="15"/>
  <c r="CX228" i="15"/>
  <c r="CX229" i="15"/>
  <c r="CX231" i="15"/>
  <c r="CX255" i="15"/>
  <c r="CX308" i="15"/>
  <c r="CX309" i="15"/>
  <c r="CX310" i="15"/>
  <c r="CX312" i="15"/>
  <c r="CX313" i="15"/>
  <c r="CX314" i="15"/>
  <c r="CX316" i="15"/>
  <c r="CX317" i="15"/>
  <c r="CX318" i="15"/>
  <c r="CX320" i="15"/>
  <c r="CX321" i="15"/>
  <c r="CX322" i="15"/>
  <c r="CX324" i="15"/>
  <c r="CX325" i="15"/>
  <c r="CX326" i="15"/>
  <c r="CX328" i="15"/>
  <c r="CX332" i="15"/>
  <c r="CX333" i="15"/>
  <c r="CX334" i="15"/>
  <c r="CX336" i="15"/>
  <c r="CX337" i="15"/>
  <c r="CX338" i="15"/>
  <c r="CX340" i="15"/>
  <c r="CX341" i="15"/>
  <c r="CX342" i="15"/>
  <c r="CX344" i="15"/>
  <c r="CX345" i="15"/>
  <c r="CX346" i="15"/>
  <c r="CX348" i="15"/>
  <c r="CX349" i="15"/>
  <c r="CX350" i="15"/>
  <c r="CX352" i="15"/>
  <c r="CX376" i="15"/>
  <c r="CX380" i="15"/>
  <c r="CX381" i="15"/>
  <c r="CX382" i="15"/>
  <c r="CX384" i="15"/>
  <c r="CX385" i="15"/>
  <c r="CX386" i="15"/>
  <c r="CX388" i="15"/>
  <c r="CX389" i="15"/>
  <c r="CX390" i="15"/>
  <c r="CX392" i="15"/>
  <c r="CX393" i="15"/>
  <c r="CX394" i="15"/>
  <c r="CX396" i="15"/>
  <c r="CX397" i="15"/>
  <c r="CX398" i="15"/>
  <c r="CX400" i="15"/>
  <c r="CX424" i="15"/>
  <c r="CX428" i="15"/>
  <c r="CX429" i="15"/>
  <c r="CX430" i="15"/>
  <c r="CX432" i="15"/>
  <c r="CX433" i="15"/>
  <c r="CX434" i="15"/>
  <c r="CX436" i="15"/>
  <c r="CX437" i="15"/>
  <c r="CX438" i="15"/>
  <c r="CX440" i="15"/>
  <c r="CX441" i="15"/>
  <c r="CX442" i="15"/>
  <c r="CX444" i="15"/>
  <c r="CX445" i="15"/>
  <c r="CX446" i="15"/>
  <c r="CX448" i="15"/>
  <c r="CX472" i="15"/>
  <c r="CX476" i="15"/>
  <c r="CX477" i="15"/>
  <c r="CX478" i="15"/>
  <c r="CX480" i="15"/>
  <c r="CX481" i="15"/>
  <c r="CX482" i="15"/>
  <c r="CX484" i="15"/>
  <c r="CX485" i="15"/>
  <c r="CX486" i="15"/>
  <c r="CX488" i="15"/>
  <c r="CX489" i="15"/>
  <c r="CX490" i="15"/>
  <c r="CX492" i="15"/>
  <c r="CX493" i="15"/>
  <c r="CX494" i="15"/>
  <c r="CX496" i="15"/>
  <c r="CX520" i="15"/>
  <c r="CX524" i="15"/>
  <c r="CX525" i="15"/>
  <c r="CX526" i="15"/>
  <c r="CX528" i="15"/>
  <c r="CX529" i="15"/>
  <c r="CX530" i="15"/>
  <c r="CX532" i="15"/>
  <c r="CX533" i="15"/>
  <c r="CX534" i="15"/>
  <c r="CX536" i="15"/>
  <c r="CX537" i="15"/>
  <c r="CX538" i="15"/>
  <c r="CX540" i="15"/>
  <c r="CX541" i="15"/>
  <c r="CX542" i="15"/>
  <c r="CX544" i="15"/>
  <c r="CX568" i="15"/>
  <c r="CX573" i="15"/>
  <c r="CX574" i="15"/>
  <c r="CX575" i="15"/>
  <c r="CX577" i="15"/>
  <c r="CX578" i="15"/>
  <c r="CX579" i="15"/>
  <c r="CX581" i="15"/>
  <c r="CX582" i="15"/>
  <c r="CX583" i="15"/>
  <c r="CX585" i="15"/>
  <c r="CX586" i="15"/>
  <c r="CX587" i="15"/>
  <c r="CX589" i="15"/>
  <c r="CX590" i="15"/>
  <c r="CX591" i="15"/>
  <c r="CX593" i="15"/>
  <c r="CX597" i="15"/>
  <c r="CX598" i="15"/>
  <c r="CX599" i="15"/>
  <c r="CX601" i="15"/>
  <c r="CX602" i="15"/>
  <c r="CX603" i="15"/>
  <c r="CX605" i="15"/>
  <c r="CX606" i="15"/>
  <c r="CX607" i="15"/>
  <c r="CX609" i="15"/>
  <c r="CX610" i="15"/>
  <c r="CX611" i="15"/>
  <c r="CX613" i="15"/>
  <c r="CX614" i="15"/>
  <c r="CX615" i="15"/>
  <c r="CX617" i="15"/>
  <c r="CX621" i="15"/>
  <c r="CX622" i="15"/>
  <c r="CX623" i="15"/>
  <c r="CX625" i="15"/>
  <c r="CX626" i="15"/>
  <c r="CX627" i="15"/>
  <c r="CX629" i="15"/>
  <c r="CX630" i="15"/>
  <c r="CX631" i="15"/>
  <c r="CX633" i="15"/>
  <c r="CX634" i="15"/>
  <c r="CX635" i="15"/>
  <c r="CX637" i="15"/>
  <c r="CX638" i="15"/>
  <c r="CX639" i="15"/>
  <c r="CX641" i="15"/>
  <c r="CX645" i="15"/>
  <c r="CX646" i="15"/>
  <c r="CX647" i="15"/>
  <c r="CX649" i="15"/>
  <c r="CX650" i="15"/>
  <c r="CX651" i="15"/>
  <c r="CX653" i="15"/>
  <c r="CX654" i="15"/>
  <c r="CX655" i="15"/>
  <c r="CX657" i="15"/>
  <c r="CX658" i="15"/>
  <c r="CX659" i="15"/>
  <c r="CX661" i="15"/>
  <c r="CX662" i="15"/>
  <c r="CX663" i="15"/>
  <c r="CX665" i="15"/>
  <c r="CX669" i="15"/>
  <c r="CX670" i="15"/>
  <c r="CX671" i="15"/>
  <c r="CX673" i="15"/>
  <c r="CX674" i="15"/>
  <c r="CX675" i="15"/>
  <c r="CX677" i="15"/>
  <c r="CX678" i="15"/>
  <c r="CX679" i="15"/>
  <c r="CX681" i="15"/>
  <c r="CX682" i="15"/>
  <c r="CX683" i="15"/>
  <c r="CX685" i="15"/>
  <c r="CX686" i="15"/>
  <c r="CX687" i="15"/>
  <c r="CX689" i="15"/>
  <c r="CX693" i="15"/>
  <c r="CX694" i="15"/>
  <c r="CX695" i="15"/>
  <c r="CX697" i="15"/>
  <c r="CX698" i="15"/>
  <c r="CX699" i="15"/>
  <c r="CX701" i="15"/>
  <c r="CX702" i="15"/>
  <c r="CX703" i="15"/>
  <c r="CX705" i="15"/>
  <c r="CX706" i="15"/>
  <c r="CX707" i="15"/>
  <c r="CX709" i="15"/>
  <c r="CX710" i="15"/>
  <c r="CX711" i="15"/>
  <c r="CX713" i="15"/>
  <c r="CX717" i="15"/>
  <c r="CX718" i="15"/>
  <c r="CX719" i="15"/>
  <c r="CX721" i="15"/>
  <c r="CX722" i="15"/>
  <c r="CX723" i="15"/>
  <c r="CX725" i="15"/>
  <c r="CX726" i="15"/>
  <c r="CX727" i="15"/>
  <c r="CX729" i="15"/>
  <c r="CX730" i="15"/>
  <c r="CX731" i="15"/>
  <c r="CX733" i="15"/>
  <c r="CX734" i="15"/>
  <c r="CX735" i="15"/>
  <c r="CX737" i="15"/>
  <c r="CX801" i="15"/>
  <c r="CX825" i="15"/>
  <c r="CX849" i="15"/>
  <c r="CX853" i="15"/>
  <c r="CX854" i="15"/>
  <c r="CX855" i="15"/>
  <c r="CX856" i="15"/>
  <c r="CX857" i="15"/>
  <c r="CX858" i="15"/>
  <c r="CX860" i="15"/>
  <c r="CX861" i="15"/>
  <c r="CX885" i="15"/>
  <c r="CX912" i="15"/>
  <c r="CX919" i="15"/>
  <c r="CX920" i="15"/>
  <c r="CX921" i="15"/>
  <c r="CX923" i="15"/>
  <c r="CX924" i="15"/>
  <c r="CX925" i="15"/>
  <c r="CX927" i="15"/>
  <c r="CX928" i="15"/>
  <c r="CX929" i="15"/>
  <c r="CX931" i="15"/>
  <c r="CX932" i="15"/>
  <c r="CX933" i="15"/>
  <c r="CX935" i="15"/>
  <c r="CX936" i="15"/>
  <c r="CX937" i="15"/>
  <c r="CX939" i="15"/>
  <c r="CX943" i="15"/>
  <c r="CX944" i="15"/>
  <c r="CX945" i="15"/>
  <c r="CX947" i="15"/>
  <c r="CX948" i="15"/>
  <c r="CX949" i="15"/>
  <c r="CX951" i="15"/>
  <c r="CX952" i="15"/>
  <c r="CX953" i="15"/>
  <c r="CX955" i="15"/>
  <c r="CX956" i="15"/>
  <c r="CX957" i="15"/>
  <c r="CX959" i="15"/>
  <c r="CX960" i="15"/>
  <c r="CX961" i="15"/>
  <c r="CX963" i="15"/>
  <c r="CX987" i="15"/>
  <c r="CX991" i="15"/>
  <c r="CX992" i="15"/>
  <c r="CX993" i="15"/>
  <c r="CX995" i="15"/>
  <c r="CX996" i="15"/>
  <c r="CX997" i="15"/>
  <c r="CX999" i="15"/>
  <c r="CX1000" i="15"/>
  <c r="CX1001" i="15"/>
  <c r="CX1003" i="15"/>
  <c r="CX1004" i="15"/>
  <c r="CX1005" i="15"/>
  <c r="CX1007" i="15"/>
  <c r="CX1008" i="15"/>
  <c r="CX1009" i="15"/>
  <c r="CX1011" i="15"/>
  <c r="CX1035" i="15"/>
  <c r="CX1039" i="15"/>
  <c r="CX1040" i="15"/>
  <c r="CX1041" i="15"/>
  <c r="CX1043" i="15"/>
  <c r="CX1044" i="15"/>
  <c r="CX1045" i="15"/>
  <c r="CX1047" i="15"/>
  <c r="CX1048" i="15"/>
  <c r="CX1049" i="15"/>
  <c r="CX1051" i="15"/>
  <c r="CX1052" i="15"/>
  <c r="CX1053" i="15"/>
  <c r="CX1055" i="15"/>
  <c r="CX1056" i="15"/>
  <c r="CX1057" i="15"/>
  <c r="CX1059" i="15"/>
  <c r="CX1083" i="15"/>
  <c r="CX1087" i="15"/>
  <c r="CX1088" i="15"/>
  <c r="CX1089" i="15"/>
  <c r="CX1091" i="15"/>
  <c r="CX1092" i="15"/>
  <c r="CX1093" i="15"/>
  <c r="CX1095" i="15"/>
  <c r="CX1096" i="15"/>
  <c r="CX1097" i="15"/>
  <c r="CX1099" i="15"/>
  <c r="CX1100" i="15"/>
  <c r="CX1101" i="15"/>
  <c r="CX1103" i="15"/>
  <c r="CX1104" i="15"/>
  <c r="CX1105" i="15"/>
  <c r="CX1107" i="15"/>
  <c r="CX1131" i="15"/>
  <c r="CX1135" i="15"/>
  <c r="CX1136" i="15"/>
  <c r="CX1137" i="15"/>
  <c r="CX1139" i="15"/>
  <c r="CX1140" i="15"/>
  <c r="CX1141" i="15"/>
  <c r="CX1143" i="15"/>
  <c r="CX1144" i="15"/>
  <c r="CX1145" i="15"/>
  <c r="CX1147" i="15"/>
  <c r="CX1148" i="15"/>
  <c r="CX1149" i="15"/>
  <c r="CX1151" i="15"/>
  <c r="CX1152" i="15"/>
  <c r="CX1153" i="15"/>
  <c r="CX1155" i="15"/>
  <c r="CX1179" i="15"/>
  <c r="CX1183" i="15"/>
  <c r="CX1184" i="15"/>
  <c r="CX1185" i="15"/>
  <c r="CX1187" i="15"/>
  <c r="CX1188" i="15"/>
  <c r="CX1189" i="15"/>
  <c r="CX1191" i="15"/>
  <c r="CX1192" i="15"/>
  <c r="CX1193" i="15"/>
  <c r="CX1195" i="15"/>
  <c r="CX1196" i="15"/>
  <c r="CX1197" i="15"/>
  <c r="CX1199" i="15"/>
  <c r="CX1200" i="15"/>
  <c r="CX1201" i="15"/>
  <c r="CX1203" i="15"/>
  <c r="CX1227" i="15"/>
  <c r="CX1231" i="15"/>
  <c r="CX1232" i="15"/>
  <c r="CX1233" i="15"/>
  <c r="CX1234" i="15"/>
  <c r="CX1236" i="15"/>
  <c r="CX1237" i="15"/>
  <c r="CX1261" i="15"/>
  <c r="CX1285" i="15"/>
  <c r="CX1289" i="15"/>
  <c r="CX1290" i="15"/>
  <c r="CX1291" i="15"/>
  <c r="CX1293" i="15"/>
  <c r="CX1294" i="15"/>
  <c r="CX1295" i="15"/>
  <c r="CX1297" i="15"/>
  <c r="CX1298" i="15"/>
  <c r="CX1299" i="15"/>
  <c r="CX1301" i="15"/>
  <c r="CX1302" i="15"/>
  <c r="CX1303" i="15"/>
  <c r="CX1305" i="15"/>
  <c r="CX1306" i="15"/>
  <c r="CX1307" i="15"/>
  <c r="CX1309" i="15"/>
  <c r="CX1313" i="15"/>
  <c r="CX1314" i="15"/>
  <c r="CX1315" i="15"/>
  <c r="CX1317" i="15"/>
  <c r="CX1318" i="15"/>
  <c r="CX1319" i="15"/>
  <c r="CX1321" i="15"/>
  <c r="CX1322" i="15"/>
  <c r="CX1323" i="15"/>
  <c r="CX1325" i="15"/>
  <c r="CX1326" i="15"/>
  <c r="CX1327" i="15"/>
  <c r="CX1329" i="15"/>
  <c r="CX1330" i="15"/>
  <c r="CX1331" i="15"/>
  <c r="CX1333" i="15"/>
  <c r="CX1337" i="15"/>
  <c r="CX1338" i="15"/>
  <c r="CX1339" i="15"/>
  <c r="CX1341" i="15"/>
  <c r="CX1342" i="15"/>
  <c r="CX1343" i="15"/>
  <c r="CX1345" i="15"/>
  <c r="CX1346" i="15"/>
  <c r="CX1347" i="15"/>
  <c r="CX1349" i="15"/>
  <c r="CX1350" i="15"/>
  <c r="CX1351" i="15"/>
  <c r="CX1353" i="15"/>
  <c r="CX1354" i="15"/>
  <c r="CX1355" i="15"/>
  <c r="CX1357" i="15"/>
  <c r="CX1361" i="15"/>
  <c r="CX1362" i="15"/>
  <c r="CX1363" i="15"/>
  <c r="CX1365" i="15"/>
  <c r="CX1366" i="15"/>
  <c r="CX1367" i="15"/>
  <c r="CX1369" i="15"/>
  <c r="CX1370" i="15"/>
  <c r="CX1371" i="15"/>
  <c r="CX1373" i="15"/>
  <c r="CX1374" i="15"/>
  <c r="CX1375" i="15"/>
  <c r="CX1377" i="15"/>
  <c r="CX1378" i="15"/>
  <c r="CX1379" i="15"/>
  <c r="CX1381" i="15"/>
  <c r="CX1405" i="15"/>
  <c r="CX1431" i="15"/>
  <c r="CX1438" i="15"/>
  <c r="CX1439" i="15"/>
  <c r="CX1440" i="15"/>
  <c r="CX1442" i="15"/>
  <c r="CX1443" i="15"/>
  <c r="CX1444" i="15"/>
  <c r="CX1446" i="15"/>
  <c r="CX1447" i="15"/>
  <c r="CX1448" i="15"/>
  <c r="CX1450" i="15"/>
  <c r="CX1451" i="15"/>
  <c r="CX1452" i="15"/>
  <c r="CX1454" i="15"/>
  <c r="CX1455" i="15"/>
  <c r="CX1456" i="15"/>
  <c r="CX1458" i="15"/>
  <c r="CX1465" i="15"/>
  <c r="CX1466" i="15"/>
  <c r="CX1467" i="15"/>
  <c r="CX1469" i="15"/>
  <c r="CX1470" i="15"/>
  <c r="CX1471" i="15"/>
  <c r="CX1473" i="15"/>
  <c r="CX1474" i="15"/>
  <c r="CX1475" i="15"/>
  <c r="CX1477" i="15"/>
  <c r="CX1478" i="15"/>
  <c r="CX1479" i="15"/>
  <c r="CX1481" i="15"/>
  <c r="CX1482" i="15"/>
  <c r="CX1483" i="15"/>
  <c r="CX1485" i="15"/>
  <c r="CX1489" i="15"/>
  <c r="CX1490" i="15"/>
  <c r="CX1491" i="15"/>
  <c r="CX1493" i="15"/>
  <c r="CX1494" i="15"/>
  <c r="CX1495" i="15"/>
  <c r="CX1497" i="15"/>
  <c r="CX1498" i="15"/>
  <c r="CX1499" i="15"/>
  <c r="CX1501" i="15"/>
  <c r="CX1502" i="15"/>
  <c r="CX1503" i="15"/>
  <c r="CX1505" i="15"/>
  <c r="CX1506" i="15"/>
  <c r="CX1507" i="15"/>
  <c r="CX1509" i="15"/>
  <c r="CX1513" i="15"/>
  <c r="CX1514" i="15"/>
  <c r="CX1515" i="15"/>
  <c r="CX1517" i="15"/>
  <c r="CX1518" i="15"/>
  <c r="CX1519" i="15"/>
  <c r="CX1521" i="15"/>
  <c r="CX1522" i="15"/>
  <c r="CX1523" i="15"/>
  <c r="CX1525" i="15"/>
  <c r="CX1526" i="15"/>
  <c r="CX1527" i="15"/>
  <c r="CX1529" i="15"/>
  <c r="CX1530" i="15"/>
  <c r="CX1531" i="15"/>
  <c r="CX1533" i="15"/>
  <c r="CX1538" i="15"/>
  <c r="CX1539" i="15"/>
  <c r="CX1540" i="15"/>
  <c r="CX1541" i="15"/>
  <c r="CX1542" i="15"/>
  <c r="CX1544" i="15"/>
  <c r="CX1545" i="15"/>
  <c r="CX1546" i="15"/>
  <c r="CX1547" i="15"/>
  <c r="CX1551" i="15"/>
  <c r="CX1552" i="15"/>
  <c r="CX1553" i="15"/>
  <c r="CX1554" i="15"/>
  <c r="CY135" i="15"/>
  <c r="CY183" i="15"/>
  <c r="CY260" i="15"/>
  <c r="CY261" i="15"/>
  <c r="CY262" i="15"/>
  <c r="CY264" i="15"/>
  <c r="CY265" i="15"/>
  <c r="CY266" i="15"/>
  <c r="CY268" i="15"/>
  <c r="CY269" i="15"/>
  <c r="CY270" i="15"/>
  <c r="CY272" i="15"/>
  <c r="CY273" i="15"/>
  <c r="CY274" i="15"/>
  <c r="CY276" i="15"/>
  <c r="CY277" i="15"/>
  <c r="CY278" i="15"/>
  <c r="CY280" i="15"/>
  <c r="CY284" i="15"/>
  <c r="CY285" i="15"/>
  <c r="CY286" i="15"/>
  <c r="CY288" i="15"/>
  <c r="CY289" i="15"/>
  <c r="CY290" i="15"/>
  <c r="CY292" i="15"/>
  <c r="CY293" i="15"/>
  <c r="CY294" i="15"/>
  <c r="CY296" i="15"/>
  <c r="CY297" i="15"/>
  <c r="CY298" i="15"/>
  <c r="CY300" i="15"/>
  <c r="CY301" i="15"/>
  <c r="CY302" i="15"/>
  <c r="CY304" i="15"/>
  <c r="CY10" i="15"/>
  <c r="CY14" i="15"/>
  <c r="CY15" i="15"/>
  <c r="CY39" i="15"/>
  <c r="CY43" i="15"/>
  <c r="CY44" i="15"/>
  <c r="CY45" i="15"/>
  <c r="CY47" i="15"/>
  <c r="CY48" i="15"/>
  <c r="CY49" i="15"/>
  <c r="CY51" i="15"/>
  <c r="CY52" i="15"/>
  <c r="CY53" i="15"/>
  <c r="CY55" i="15"/>
  <c r="CY56" i="15"/>
  <c r="CY57" i="15"/>
  <c r="CY59" i="15"/>
  <c r="CY60" i="15"/>
  <c r="CY61" i="15"/>
  <c r="CY63" i="15"/>
  <c r="CY87" i="15"/>
  <c r="CY111" i="15"/>
  <c r="CY159" i="15"/>
  <c r="CY187" i="15"/>
  <c r="CY188" i="15"/>
  <c r="CY189" i="15"/>
  <c r="CY191" i="15"/>
  <c r="CY192" i="15"/>
  <c r="CY193" i="15"/>
  <c r="CY195" i="15"/>
  <c r="CY196" i="15"/>
  <c r="CY197" i="15"/>
  <c r="CY199" i="15"/>
  <c r="CY200" i="15"/>
  <c r="CY201" i="15"/>
  <c r="CY203" i="15"/>
  <c r="CY204" i="15"/>
  <c r="CY205" i="15"/>
  <c r="CY207" i="15"/>
  <c r="CY211" i="15"/>
  <c r="CY212" i="15"/>
  <c r="CY213" i="15"/>
  <c r="CY215" i="15"/>
  <c r="CY216" i="15"/>
  <c r="CY217" i="15"/>
  <c r="CY219" i="15"/>
  <c r="CY220" i="15"/>
  <c r="CY221" i="15"/>
  <c r="CY223" i="15"/>
  <c r="CY224" i="15"/>
  <c r="CY225" i="15"/>
  <c r="CY227" i="15"/>
  <c r="CY228" i="15"/>
  <c r="CY229" i="15"/>
  <c r="CY231" i="15"/>
  <c r="CY255" i="15"/>
  <c r="CY308" i="15"/>
  <c r="CY309" i="15"/>
  <c r="CY310" i="15"/>
  <c r="CY312" i="15"/>
  <c r="CY313" i="15"/>
  <c r="CY314" i="15"/>
  <c r="CY316" i="15"/>
  <c r="CY317" i="15"/>
  <c r="CY318" i="15"/>
  <c r="CY320" i="15"/>
  <c r="CY321" i="15"/>
  <c r="CY322" i="15"/>
  <c r="CY324" i="15"/>
  <c r="CY325" i="15"/>
  <c r="CY326" i="15"/>
  <c r="CY328" i="15"/>
  <c r="CY332" i="15"/>
  <c r="CY333" i="15"/>
  <c r="CY334" i="15"/>
  <c r="CY336" i="15"/>
  <c r="CY337" i="15"/>
  <c r="CY338" i="15"/>
  <c r="CY340" i="15"/>
  <c r="CY341" i="15"/>
  <c r="CY342" i="15"/>
  <c r="CY344" i="15"/>
  <c r="CY345" i="15"/>
  <c r="CY346" i="15"/>
  <c r="CY348" i="15"/>
  <c r="CY349" i="15"/>
  <c r="CY350" i="15"/>
  <c r="CY352" i="15"/>
  <c r="CY376" i="15"/>
  <c r="CY380" i="15"/>
  <c r="CY381" i="15"/>
  <c r="CY382" i="15"/>
  <c r="CY384" i="15"/>
  <c r="CY385" i="15"/>
  <c r="CY386" i="15"/>
  <c r="CY388" i="15"/>
  <c r="CY389" i="15"/>
  <c r="CY390" i="15"/>
  <c r="CY392" i="15"/>
  <c r="CY393" i="15"/>
  <c r="CY394" i="15"/>
  <c r="CY396" i="15"/>
  <c r="CY397" i="15"/>
  <c r="CY398" i="15"/>
  <c r="CY400" i="15"/>
  <c r="CY424" i="15"/>
  <c r="CY428" i="15"/>
  <c r="CY429" i="15"/>
  <c r="CY430" i="15"/>
  <c r="CY432" i="15"/>
  <c r="CY433" i="15"/>
  <c r="CY434" i="15"/>
  <c r="CY436" i="15"/>
  <c r="CY437" i="15"/>
  <c r="CY438" i="15"/>
  <c r="CY440" i="15"/>
  <c r="CY441" i="15"/>
  <c r="CY442" i="15"/>
  <c r="CY444" i="15"/>
  <c r="CY445" i="15"/>
  <c r="CY446" i="15"/>
  <c r="CY448" i="15"/>
  <c r="CY472" i="15"/>
  <c r="CY476" i="15"/>
  <c r="CY477" i="15"/>
  <c r="CY478" i="15"/>
  <c r="CY480" i="15"/>
  <c r="CY481" i="15"/>
  <c r="CY482" i="15"/>
  <c r="CY484" i="15"/>
  <c r="CY485" i="15"/>
  <c r="CY486" i="15"/>
  <c r="CY488" i="15"/>
  <c r="CY489" i="15"/>
  <c r="CY490" i="15"/>
  <c r="CY492" i="15"/>
  <c r="CY493" i="15"/>
  <c r="CY494" i="15"/>
  <c r="CY496" i="15"/>
  <c r="CY520" i="15"/>
  <c r="CY524" i="15"/>
  <c r="CY525" i="15"/>
  <c r="CY526" i="15"/>
  <c r="CY528" i="15"/>
  <c r="CY529" i="15"/>
  <c r="CY530" i="15"/>
  <c r="CY532" i="15"/>
  <c r="CY533" i="15"/>
  <c r="CY534" i="15"/>
  <c r="CY536" i="15"/>
  <c r="CY537" i="15"/>
  <c r="CY538" i="15"/>
  <c r="CY540" i="15"/>
  <c r="CY541" i="15"/>
  <c r="CY542" i="15"/>
  <c r="CY544" i="15"/>
  <c r="CY568" i="15"/>
  <c r="CY573" i="15"/>
  <c r="CY574" i="15"/>
  <c r="CY575" i="15"/>
  <c r="CY577" i="15"/>
  <c r="CY578" i="15"/>
  <c r="CY579" i="15"/>
  <c r="CY581" i="15"/>
  <c r="CY582" i="15"/>
  <c r="CY583" i="15"/>
  <c r="CY585" i="15"/>
  <c r="CY586" i="15"/>
  <c r="CY587" i="15"/>
  <c r="CY589" i="15"/>
  <c r="CY590" i="15"/>
  <c r="CY591" i="15"/>
  <c r="CY593" i="15"/>
  <c r="CY597" i="15"/>
  <c r="CY598" i="15"/>
  <c r="CY599" i="15"/>
  <c r="CY601" i="15"/>
  <c r="CY602" i="15"/>
  <c r="CY603" i="15"/>
  <c r="CY605" i="15"/>
  <c r="CY606" i="15"/>
  <c r="CY607" i="15"/>
  <c r="CY609" i="15"/>
  <c r="CY610" i="15"/>
  <c r="CY611" i="15"/>
  <c r="CY613" i="15"/>
  <c r="CY614" i="15"/>
  <c r="CY615" i="15"/>
  <c r="CY617" i="15"/>
  <c r="CY621" i="15"/>
  <c r="CY622" i="15"/>
  <c r="CY623" i="15"/>
  <c r="CY625" i="15"/>
  <c r="CY626" i="15"/>
  <c r="CY627" i="15"/>
  <c r="CY629" i="15"/>
  <c r="CY630" i="15"/>
  <c r="CY631" i="15"/>
  <c r="CY633" i="15"/>
  <c r="CY634" i="15"/>
  <c r="CY635" i="15"/>
  <c r="CY637" i="15"/>
  <c r="CY638" i="15"/>
  <c r="CY639" i="15"/>
  <c r="CY641" i="15"/>
  <c r="CY645" i="15"/>
  <c r="CY646" i="15"/>
  <c r="CY647" i="15"/>
  <c r="CY649" i="15"/>
  <c r="CY650" i="15"/>
  <c r="CY651" i="15"/>
  <c r="CY653" i="15"/>
  <c r="CY654" i="15"/>
  <c r="CY655" i="15"/>
  <c r="CY657" i="15"/>
  <c r="CY658" i="15"/>
  <c r="CY659" i="15"/>
  <c r="CY661" i="15"/>
  <c r="CY662" i="15"/>
  <c r="CY663" i="15"/>
  <c r="CY665" i="15"/>
  <c r="CY669" i="15"/>
  <c r="CY670" i="15"/>
  <c r="CY671" i="15"/>
  <c r="CY673" i="15"/>
  <c r="CY674" i="15"/>
  <c r="CY675" i="15"/>
  <c r="CY677" i="15"/>
  <c r="CY678" i="15"/>
  <c r="CY679" i="15"/>
  <c r="CY681" i="15"/>
  <c r="CY682" i="15"/>
  <c r="CY683" i="15"/>
  <c r="CY685" i="15"/>
  <c r="CY686" i="15"/>
  <c r="CY687" i="15"/>
  <c r="CY689" i="15"/>
  <c r="CY693" i="15"/>
  <c r="CY694" i="15"/>
  <c r="CY695" i="15"/>
  <c r="CY697" i="15"/>
  <c r="CY698" i="15"/>
  <c r="CY699" i="15"/>
  <c r="CY701" i="15"/>
  <c r="CY702" i="15"/>
  <c r="CY703" i="15"/>
  <c r="CY705" i="15"/>
  <c r="CY706" i="15"/>
  <c r="CY707" i="15"/>
  <c r="CY709" i="15"/>
  <c r="CY710" i="15"/>
  <c r="CY711" i="15"/>
  <c r="CY713" i="15"/>
  <c r="CY717" i="15"/>
  <c r="CY718" i="15"/>
  <c r="CY719" i="15"/>
  <c r="CY721" i="15"/>
  <c r="CY722" i="15"/>
  <c r="CY723" i="15"/>
  <c r="CY725" i="15"/>
  <c r="CY726" i="15"/>
  <c r="CY727" i="15"/>
  <c r="CY729" i="15"/>
  <c r="CY730" i="15"/>
  <c r="CY731" i="15"/>
  <c r="CY733" i="15"/>
  <c r="CY734" i="15"/>
  <c r="CY735" i="15"/>
  <c r="CY737" i="15"/>
  <c r="CY801" i="15"/>
  <c r="CY825" i="15"/>
  <c r="CY849" i="15"/>
  <c r="CY853" i="15"/>
  <c r="CY854" i="15"/>
  <c r="CY855" i="15"/>
  <c r="CY856" i="15"/>
  <c r="CY857" i="15"/>
  <c r="CY858" i="15"/>
  <c r="CY860" i="15"/>
  <c r="CY861" i="15"/>
  <c r="CY885" i="15"/>
  <c r="CY912" i="15"/>
  <c r="CY919" i="15"/>
  <c r="CY920" i="15"/>
  <c r="CY921" i="15"/>
  <c r="CY923" i="15"/>
  <c r="CY924" i="15"/>
  <c r="CY925" i="15"/>
  <c r="CY927" i="15"/>
  <c r="CY928" i="15"/>
  <c r="CY929" i="15"/>
  <c r="CY931" i="15"/>
  <c r="CY932" i="15"/>
  <c r="CY933" i="15"/>
  <c r="CY935" i="15"/>
  <c r="CY936" i="15"/>
  <c r="CY937" i="15"/>
  <c r="CY939" i="15"/>
  <c r="CY943" i="15"/>
  <c r="CY944" i="15"/>
  <c r="CY945" i="15"/>
  <c r="CY947" i="15"/>
  <c r="CY948" i="15"/>
  <c r="CY949" i="15"/>
  <c r="CY951" i="15"/>
  <c r="CY952" i="15"/>
  <c r="CY953" i="15"/>
  <c r="CY955" i="15"/>
  <c r="CY956" i="15"/>
  <c r="CY957" i="15"/>
  <c r="CY959" i="15"/>
  <c r="CY960" i="15"/>
  <c r="CY961" i="15"/>
  <c r="CY963" i="15"/>
  <c r="CY987" i="15"/>
  <c r="CY991" i="15"/>
  <c r="CY992" i="15"/>
  <c r="CY993" i="15"/>
  <c r="CY995" i="15"/>
  <c r="CY996" i="15"/>
  <c r="CY997" i="15"/>
  <c r="CY999" i="15"/>
  <c r="CY1000" i="15"/>
  <c r="CY1001" i="15"/>
  <c r="CY1003" i="15"/>
  <c r="CY1004" i="15"/>
  <c r="CY1005" i="15"/>
  <c r="CY1007" i="15"/>
  <c r="CY1008" i="15"/>
  <c r="CY1009" i="15"/>
  <c r="CY1011" i="15"/>
  <c r="CY1035" i="15"/>
  <c r="CY1039" i="15"/>
  <c r="CY1040" i="15"/>
  <c r="CY1041" i="15"/>
  <c r="CY1043" i="15"/>
  <c r="CY1044" i="15"/>
  <c r="CY1045" i="15"/>
  <c r="CY1047" i="15"/>
  <c r="CY1048" i="15"/>
  <c r="CY1049" i="15"/>
  <c r="CY1051" i="15"/>
  <c r="CY1052" i="15"/>
  <c r="CY1053" i="15"/>
  <c r="CY1055" i="15"/>
  <c r="CY1056" i="15"/>
  <c r="CY1057" i="15"/>
  <c r="CY1059" i="15"/>
  <c r="CY1083" i="15"/>
  <c r="CY1087" i="15"/>
  <c r="CY1088" i="15"/>
  <c r="CY1089" i="15"/>
  <c r="CY1091" i="15"/>
  <c r="CY1092" i="15"/>
  <c r="CY1093" i="15"/>
  <c r="CY1095" i="15"/>
  <c r="CY1096" i="15"/>
  <c r="CY1097" i="15"/>
  <c r="CY1099" i="15"/>
  <c r="CY1100" i="15"/>
  <c r="CY1101" i="15"/>
  <c r="CY1103" i="15"/>
  <c r="CY1104" i="15"/>
  <c r="CY1105" i="15"/>
  <c r="CY1107" i="15"/>
  <c r="CY1131" i="15"/>
  <c r="CY1135" i="15"/>
  <c r="CY1136" i="15"/>
  <c r="CY1137" i="15"/>
  <c r="CY1139" i="15"/>
  <c r="CY1140" i="15"/>
  <c r="CY1141" i="15"/>
  <c r="CY1143" i="15"/>
  <c r="CY1144" i="15"/>
  <c r="CY1145" i="15"/>
  <c r="CY1147" i="15"/>
  <c r="CY1148" i="15"/>
  <c r="CY1149" i="15"/>
  <c r="CY1151" i="15"/>
  <c r="CY1152" i="15"/>
  <c r="CY1153" i="15"/>
  <c r="CY1155" i="15"/>
  <c r="CY1179" i="15"/>
  <c r="CY1183" i="15"/>
  <c r="CY1184" i="15"/>
  <c r="CY1185" i="15"/>
  <c r="CY1187" i="15"/>
  <c r="CY1188" i="15"/>
  <c r="CY1189" i="15"/>
  <c r="CY1191" i="15"/>
  <c r="CY1192" i="15"/>
  <c r="CY1193" i="15"/>
  <c r="CY1195" i="15"/>
  <c r="CY1196" i="15"/>
  <c r="CY1197" i="15"/>
  <c r="CY1199" i="15"/>
  <c r="CY1200" i="15"/>
  <c r="CY1201" i="15"/>
  <c r="CY1203" i="15"/>
  <c r="CY1227" i="15"/>
  <c r="CY1231" i="15"/>
  <c r="CY1232" i="15"/>
  <c r="CY1233" i="15"/>
  <c r="CY1234" i="15"/>
  <c r="CY1236" i="15"/>
  <c r="CY1237" i="15"/>
  <c r="CY1261" i="15"/>
  <c r="CY1285" i="15"/>
  <c r="CY1289" i="15"/>
  <c r="CY1290" i="15"/>
  <c r="CY1291" i="15"/>
  <c r="CY1293" i="15"/>
  <c r="CY1294" i="15"/>
  <c r="CY1295" i="15"/>
  <c r="CY1297" i="15"/>
  <c r="CY1298" i="15"/>
  <c r="CY1299" i="15"/>
  <c r="CY1301" i="15"/>
  <c r="CY1302" i="15"/>
  <c r="CY1303" i="15"/>
  <c r="CY1305" i="15"/>
  <c r="CY1306" i="15"/>
  <c r="CY1307" i="15"/>
  <c r="CY1309" i="15"/>
  <c r="CY1313" i="15"/>
  <c r="CY1314" i="15"/>
  <c r="CY1315" i="15"/>
  <c r="CY1317" i="15"/>
  <c r="CY1318" i="15"/>
  <c r="CY1319" i="15"/>
  <c r="CY1321" i="15"/>
  <c r="CY1322" i="15"/>
  <c r="CY1323" i="15"/>
  <c r="CY1325" i="15"/>
  <c r="CY1326" i="15"/>
  <c r="CY1327" i="15"/>
  <c r="CY1329" i="15"/>
  <c r="CY1330" i="15"/>
  <c r="CY1331" i="15"/>
  <c r="CY1333" i="15"/>
  <c r="CY1337" i="15"/>
  <c r="CY1338" i="15"/>
  <c r="CY1339" i="15"/>
  <c r="CY1341" i="15"/>
  <c r="CY1342" i="15"/>
  <c r="CY1343" i="15"/>
  <c r="CY1345" i="15"/>
  <c r="CY1346" i="15"/>
  <c r="CY1347" i="15"/>
  <c r="CY1349" i="15"/>
  <c r="CY1350" i="15"/>
  <c r="CY1351" i="15"/>
  <c r="CY1353" i="15"/>
  <c r="CY1354" i="15"/>
  <c r="CY1355" i="15"/>
  <c r="CY1357" i="15"/>
  <c r="CY1361" i="15"/>
  <c r="CY1362" i="15"/>
  <c r="CY1363" i="15"/>
  <c r="CY1365" i="15"/>
  <c r="CY1366" i="15"/>
  <c r="CY1367" i="15"/>
  <c r="CY1369" i="15"/>
  <c r="CY1370" i="15"/>
  <c r="CY1371" i="15"/>
  <c r="CY1373" i="15"/>
  <c r="CY1374" i="15"/>
  <c r="CY1375" i="15"/>
  <c r="CY1377" i="15"/>
  <c r="CY1378" i="15"/>
  <c r="CY1379" i="15"/>
  <c r="CY1381" i="15"/>
  <c r="CY1405" i="15"/>
  <c r="CY1431" i="15"/>
  <c r="CY1438" i="15"/>
  <c r="CY1439" i="15"/>
  <c r="CY1440" i="15"/>
  <c r="CY1442" i="15"/>
  <c r="CY1443" i="15"/>
  <c r="CY1444" i="15"/>
  <c r="CY1446" i="15"/>
  <c r="CY1447" i="15"/>
  <c r="CY1448" i="15"/>
  <c r="CY1450" i="15"/>
  <c r="CY1451" i="15"/>
  <c r="CY1452" i="15"/>
  <c r="CY1454" i="15"/>
  <c r="CY1455" i="15"/>
  <c r="CY1456" i="15"/>
  <c r="CY1458" i="15"/>
  <c r="CY1465" i="15"/>
  <c r="CY1466" i="15"/>
  <c r="CY1467" i="15"/>
  <c r="CY1469" i="15"/>
  <c r="CY1470" i="15"/>
  <c r="CY1471" i="15"/>
  <c r="CY1473" i="15"/>
  <c r="CY1474" i="15"/>
  <c r="CY1475" i="15"/>
  <c r="CY1477" i="15"/>
  <c r="CY1478" i="15"/>
  <c r="CY1479" i="15"/>
  <c r="CY1481" i="15"/>
  <c r="CY1482" i="15"/>
  <c r="CY1483" i="15"/>
  <c r="CY1485" i="15"/>
  <c r="CY1489" i="15"/>
  <c r="CY1490" i="15"/>
  <c r="CY1491" i="15"/>
  <c r="CY1493" i="15"/>
  <c r="CY1494" i="15"/>
  <c r="CY1495" i="15"/>
  <c r="CY1497" i="15"/>
  <c r="CY1498" i="15"/>
  <c r="CY1499" i="15"/>
  <c r="CY1501" i="15"/>
  <c r="CY1502" i="15"/>
  <c r="CY1503" i="15"/>
  <c r="CY1505" i="15"/>
  <c r="CY1506" i="15"/>
  <c r="CY1507" i="15"/>
  <c r="CY1509" i="15"/>
  <c r="CY1513" i="15"/>
  <c r="CY1514" i="15"/>
  <c r="CY1515" i="15"/>
  <c r="CY1517" i="15"/>
  <c r="CY1518" i="15"/>
  <c r="CY1519" i="15"/>
  <c r="CY1521" i="15"/>
  <c r="CY1522" i="15"/>
  <c r="CY1523" i="15"/>
  <c r="CY1525" i="15"/>
  <c r="CY1526" i="15"/>
  <c r="CY1527" i="15"/>
  <c r="CY1529" i="15"/>
  <c r="CY1530" i="15"/>
  <c r="CY1531" i="15"/>
  <c r="CY1533" i="15"/>
  <c r="CY1538" i="15"/>
  <c r="CY1539" i="15"/>
  <c r="CY1540" i="15"/>
  <c r="CY1541" i="15"/>
  <c r="CY1542" i="15"/>
  <c r="CY1544" i="15"/>
  <c r="CY1545" i="15"/>
  <c r="CY1546" i="15"/>
  <c r="CY1547" i="15"/>
  <c r="CY1551" i="15"/>
  <c r="CY1552" i="15"/>
  <c r="CY1553" i="15"/>
  <c r="CY1554" i="15"/>
  <c r="CZ135" i="15"/>
  <c r="CZ183" i="15"/>
  <c r="CZ260" i="15"/>
  <c r="CZ261" i="15"/>
  <c r="CZ262" i="15"/>
  <c r="CZ264" i="15"/>
  <c r="CZ265" i="15"/>
  <c r="CZ266" i="15"/>
  <c r="CZ268" i="15"/>
  <c r="CZ269" i="15"/>
  <c r="CZ270" i="15"/>
  <c r="CZ272" i="15"/>
  <c r="CZ273" i="15"/>
  <c r="CZ274" i="15"/>
  <c r="CZ276" i="15"/>
  <c r="CZ277" i="15"/>
  <c r="CZ278" i="15"/>
  <c r="CZ280" i="15"/>
  <c r="CZ284" i="15"/>
  <c r="CZ285" i="15"/>
  <c r="CZ286" i="15"/>
  <c r="CZ288" i="15"/>
  <c r="CZ289" i="15"/>
  <c r="CZ290" i="15"/>
  <c r="CZ292" i="15"/>
  <c r="CZ293" i="15"/>
  <c r="CZ294" i="15"/>
  <c r="CZ296" i="15"/>
  <c r="CZ297" i="15"/>
  <c r="CZ298" i="15"/>
  <c r="CZ300" i="15"/>
  <c r="CZ301" i="15"/>
  <c r="CZ302" i="15"/>
  <c r="CZ304" i="15"/>
  <c r="CZ10" i="15"/>
  <c r="CZ14" i="15"/>
  <c r="CZ15" i="15"/>
  <c r="CZ39" i="15"/>
  <c r="CZ43" i="15"/>
  <c r="CZ44" i="15"/>
  <c r="CZ45" i="15"/>
  <c r="CZ47" i="15"/>
  <c r="CZ48" i="15"/>
  <c r="CZ49" i="15"/>
  <c r="CZ51" i="15"/>
  <c r="CZ52" i="15"/>
  <c r="CZ53" i="15"/>
  <c r="CZ55" i="15"/>
  <c r="CZ56" i="15"/>
  <c r="CZ57" i="15"/>
  <c r="CZ59" i="15"/>
  <c r="CZ60" i="15"/>
  <c r="CZ61" i="15"/>
  <c r="CZ63" i="15"/>
  <c r="CZ87" i="15"/>
  <c r="CZ111" i="15"/>
  <c r="CZ159" i="15"/>
  <c r="CZ187" i="15"/>
  <c r="CZ188" i="15"/>
  <c r="CZ189" i="15"/>
  <c r="CZ191" i="15"/>
  <c r="CZ192" i="15"/>
  <c r="CZ193" i="15"/>
  <c r="CZ195" i="15"/>
  <c r="CZ196" i="15"/>
  <c r="CZ197" i="15"/>
  <c r="CZ199" i="15"/>
  <c r="CZ200" i="15"/>
  <c r="CZ201" i="15"/>
  <c r="CZ203" i="15"/>
  <c r="CZ204" i="15"/>
  <c r="CZ205" i="15"/>
  <c r="CZ207" i="15"/>
  <c r="CZ211" i="15"/>
  <c r="CZ212" i="15"/>
  <c r="CZ213" i="15"/>
  <c r="CZ215" i="15"/>
  <c r="CZ216" i="15"/>
  <c r="CZ217" i="15"/>
  <c r="CZ219" i="15"/>
  <c r="CZ220" i="15"/>
  <c r="CZ221" i="15"/>
  <c r="CZ223" i="15"/>
  <c r="CZ224" i="15"/>
  <c r="CZ225" i="15"/>
  <c r="CZ227" i="15"/>
  <c r="CZ228" i="15"/>
  <c r="CZ229" i="15"/>
  <c r="CZ231" i="15"/>
  <c r="CZ255" i="15"/>
  <c r="CZ308" i="15"/>
  <c r="CZ309" i="15"/>
  <c r="CZ310" i="15"/>
  <c r="CZ312" i="15"/>
  <c r="CZ313" i="15"/>
  <c r="CZ314" i="15"/>
  <c r="CZ316" i="15"/>
  <c r="CZ317" i="15"/>
  <c r="CZ318" i="15"/>
  <c r="CZ320" i="15"/>
  <c r="CZ321" i="15"/>
  <c r="CZ322" i="15"/>
  <c r="CZ324" i="15"/>
  <c r="CZ325" i="15"/>
  <c r="CZ326" i="15"/>
  <c r="CZ328" i="15"/>
  <c r="CZ332" i="15"/>
  <c r="CZ333" i="15"/>
  <c r="CZ334" i="15"/>
  <c r="CZ336" i="15"/>
  <c r="CZ337" i="15"/>
  <c r="CZ338" i="15"/>
  <c r="CZ340" i="15"/>
  <c r="CZ341" i="15"/>
  <c r="CZ342" i="15"/>
  <c r="CZ344" i="15"/>
  <c r="CZ345" i="15"/>
  <c r="CZ346" i="15"/>
  <c r="CZ348" i="15"/>
  <c r="CZ349" i="15"/>
  <c r="CZ350" i="15"/>
  <c r="CZ352" i="15"/>
  <c r="CZ376" i="15"/>
  <c r="CZ380" i="15"/>
  <c r="CZ381" i="15"/>
  <c r="CZ382" i="15"/>
  <c r="CZ384" i="15"/>
  <c r="CZ385" i="15"/>
  <c r="CZ386" i="15"/>
  <c r="CZ388" i="15"/>
  <c r="CZ389" i="15"/>
  <c r="CZ390" i="15"/>
  <c r="CZ392" i="15"/>
  <c r="CZ393" i="15"/>
  <c r="CZ394" i="15"/>
  <c r="CZ396" i="15"/>
  <c r="CZ397" i="15"/>
  <c r="CZ398" i="15"/>
  <c r="CZ400" i="15"/>
  <c r="CZ424" i="15"/>
  <c r="CZ428" i="15"/>
  <c r="CZ429" i="15"/>
  <c r="CZ430" i="15"/>
  <c r="CZ432" i="15"/>
  <c r="CZ433" i="15"/>
  <c r="CZ434" i="15"/>
  <c r="CZ436" i="15"/>
  <c r="CZ437" i="15"/>
  <c r="CZ438" i="15"/>
  <c r="CZ440" i="15"/>
  <c r="CZ441" i="15"/>
  <c r="CZ442" i="15"/>
  <c r="CZ444" i="15"/>
  <c r="CZ445" i="15"/>
  <c r="CZ446" i="15"/>
  <c r="CZ448" i="15"/>
  <c r="CZ472" i="15"/>
  <c r="CZ476" i="15"/>
  <c r="CZ477" i="15"/>
  <c r="CZ478" i="15"/>
  <c r="CZ480" i="15"/>
  <c r="CZ481" i="15"/>
  <c r="CZ482" i="15"/>
  <c r="CZ484" i="15"/>
  <c r="CZ485" i="15"/>
  <c r="CZ486" i="15"/>
  <c r="CZ488" i="15"/>
  <c r="CZ489" i="15"/>
  <c r="CZ490" i="15"/>
  <c r="CZ492" i="15"/>
  <c r="CZ493" i="15"/>
  <c r="CZ494" i="15"/>
  <c r="CZ496" i="15"/>
  <c r="CZ520" i="15"/>
  <c r="CZ524" i="15"/>
  <c r="CZ525" i="15"/>
  <c r="CZ526" i="15"/>
  <c r="CZ528" i="15"/>
  <c r="CZ529" i="15"/>
  <c r="CZ530" i="15"/>
  <c r="CZ532" i="15"/>
  <c r="CZ533" i="15"/>
  <c r="CZ534" i="15"/>
  <c r="CZ536" i="15"/>
  <c r="CZ537" i="15"/>
  <c r="CZ538" i="15"/>
  <c r="CZ540" i="15"/>
  <c r="CZ541" i="15"/>
  <c r="CZ542" i="15"/>
  <c r="CZ544" i="15"/>
  <c r="CZ568" i="15"/>
  <c r="CZ573" i="15"/>
  <c r="CZ574" i="15"/>
  <c r="CZ575" i="15"/>
  <c r="CZ577" i="15"/>
  <c r="CZ578" i="15"/>
  <c r="CZ579" i="15"/>
  <c r="CZ581" i="15"/>
  <c r="CZ582" i="15"/>
  <c r="CZ583" i="15"/>
  <c r="CZ585" i="15"/>
  <c r="CZ586" i="15"/>
  <c r="CZ587" i="15"/>
  <c r="CZ589" i="15"/>
  <c r="CZ590" i="15"/>
  <c r="CZ591" i="15"/>
  <c r="CZ593" i="15"/>
  <c r="CZ597" i="15"/>
  <c r="CZ598" i="15"/>
  <c r="CZ599" i="15"/>
  <c r="CZ601" i="15"/>
  <c r="CZ602" i="15"/>
  <c r="CZ603" i="15"/>
  <c r="CZ605" i="15"/>
  <c r="CZ606" i="15"/>
  <c r="CZ607" i="15"/>
  <c r="CZ609" i="15"/>
  <c r="CZ610" i="15"/>
  <c r="CZ611" i="15"/>
  <c r="CZ613" i="15"/>
  <c r="CZ614" i="15"/>
  <c r="CZ615" i="15"/>
  <c r="CZ617" i="15"/>
  <c r="CZ621" i="15"/>
  <c r="CZ622" i="15"/>
  <c r="CZ623" i="15"/>
  <c r="CZ625" i="15"/>
  <c r="CZ626" i="15"/>
  <c r="CZ627" i="15"/>
  <c r="CZ629" i="15"/>
  <c r="CZ630" i="15"/>
  <c r="CZ631" i="15"/>
  <c r="CZ633" i="15"/>
  <c r="CZ634" i="15"/>
  <c r="CZ635" i="15"/>
  <c r="CZ637" i="15"/>
  <c r="CZ638" i="15"/>
  <c r="CZ639" i="15"/>
  <c r="CZ641" i="15"/>
  <c r="CZ645" i="15"/>
  <c r="CZ646" i="15"/>
  <c r="CZ647" i="15"/>
  <c r="CZ649" i="15"/>
  <c r="CZ650" i="15"/>
  <c r="CZ651" i="15"/>
  <c r="CZ653" i="15"/>
  <c r="CZ654" i="15"/>
  <c r="CZ655" i="15"/>
  <c r="CZ657" i="15"/>
  <c r="CZ658" i="15"/>
  <c r="CZ659" i="15"/>
  <c r="CZ661" i="15"/>
  <c r="CZ662" i="15"/>
  <c r="CZ663" i="15"/>
  <c r="CZ665" i="15"/>
  <c r="CZ669" i="15"/>
  <c r="CZ670" i="15"/>
  <c r="CZ671" i="15"/>
  <c r="CZ673" i="15"/>
  <c r="CZ674" i="15"/>
  <c r="CZ675" i="15"/>
  <c r="CZ677" i="15"/>
  <c r="CZ678" i="15"/>
  <c r="CZ679" i="15"/>
  <c r="CZ681" i="15"/>
  <c r="CZ682" i="15"/>
  <c r="CZ683" i="15"/>
  <c r="CZ685" i="15"/>
  <c r="CZ686" i="15"/>
  <c r="CZ687" i="15"/>
  <c r="CZ689" i="15"/>
  <c r="CZ693" i="15"/>
  <c r="CZ694" i="15"/>
  <c r="CZ695" i="15"/>
  <c r="CZ697" i="15"/>
  <c r="CZ698" i="15"/>
  <c r="CZ699" i="15"/>
  <c r="CZ701" i="15"/>
  <c r="CZ702" i="15"/>
  <c r="CZ703" i="15"/>
  <c r="CZ705" i="15"/>
  <c r="CZ706" i="15"/>
  <c r="CZ707" i="15"/>
  <c r="CZ709" i="15"/>
  <c r="CZ710" i="15"/>
  <c r="CZ711" i="15"/>
  <c r="CZ713" i="15"/>
  <c r="CZ717" i="15"/>
  <c r="CZ718" i="15"/>
  <c r="CZ719" i="15"/>
  <c r="CZ721" i="15"/>
  <c r="CZ722" i="15"/>
  <c r="CZ723" i="15"/>
  <c r="CZ725" i="15"/>
  <c r="CZ726" i="15"/>
  <c r="CZ727" i="15"/>
  <c r="CZ729" i="15"/>
  <c r="CZ730" i="15"/>
  <c r="CZ731" i="15"/>
  <c r="CZ733" i="15"/>
  <c r="CZ734" i="15"/>
  <c r="CZ735" i="15"/>
  <c r="CZ737" i="15"/>
  <c r="CZ801" i="15"/>
  <c r="CZ825" i="15"/>
  <c r="CZ849" i="15"/>
  <c r="CZ853" i="15"/>
  <c r="CZ854" i="15"/>
  <c r="CZ855" i="15"/>
  <c r="CZ856" i="15"/>
  <c r="CZ857" i="15"/>
  <c r="CZ858" i="15"/>
  <c r="CZ860" i="15"/>
  <c r="CZ861" i="15"/>
  <c r="CZ885" i="15"/>
  <c r="CZ912" i="15"/>
  <c r="CZ919" i="15"/>
  <c r="CZ920" i="15"/>
  <c r="CZ921" i="15"/>
  <c r="CZ923" i="15"/>
  <c r="CZ924" i="15"/>
  <c r="CZ925" i="15"/>
  <c r="CZ927" i="15"/>
  <c r="CZ928" i="15"/>
  <c r="CZ929" i="15"/>
  <c r="CZ931" i="15"/>
  <c r="CZ932" i="15"/>
  <c r="CZ933" i="15"/>
  <c r="CZ935" i="15"/>
  <c r="CZ936" i="15"/>
  <c r="CZ937" i="15"/>
  <c r="CZ939" i="15"/>
  <c r="CZ943" i="15"/>
  <c r="CZ944" i="15"/>
  <c r="CZ945" i="15"/>
  <c r="CZ947" i="15"/>
  <c r="CZ948" i="15"/>
  <c r="CZ949" i="15"/>
  <c r="CZ951" i="15"/>
  <c r="CZ952" i="15"/>
  <c r="CZ953" i="15"/>
  <c r="CZ955" i="15"/>
  <c r="CZ956" i="15"/>
  <c r="CZ957" i="15"/>
  <c r="CZ959" i="15"/>
  <c r="CZ960" i="15"/>
  <c r="CZ961" i="15"/>
  <c r="CZ963" i="15"/>
  <c r="CZ987" i="15"/>
  <c r="CZ991" i="15"/>
  <c r="CZ992" i="15"/>
  <c r="CZ993" i="15"/>
  <c r="CZ995" i="15"/>
  <c r="CZ996" i="15"/>
  <c r="CZ997" i="15"/>
  <c r="CZ999" i="15"/>
  <c r="CZ1000" i="15"/>
  <c r="CZ1001" i="15"/>
  <c r="CZ1003" i="15"/>
  <c r="CZ1004" i="15"/>
  <c r="CZ1005" i="15"/>
  <c r="CZ1007" i="15"/>
  <c r="CZ1008" i="15"/>
  <c r="CZ1009" i="15"/>
  <c r="CZ1011" i="15"/>
  <c r="CZ1035" i="15"/>
  <c r="CZ1039" i="15"/>
  <c r="CZ1040" i="15"/>
  <c r="CZ1041" i="15"/>
  <c r="CZ1043" i="15"/>
  <c r="CZ1044" i="15"/>
  <c r="CZ1045" i="15"/>
  <c r="CZ1047" i="15"/>
  <c r="CZ1048" i="15"/>
  <c r="CZ1049" i="15"/>
  <c r="CZ1051" i="15"/>
  <c r="CZ1052" i="15"/>
  <c r="CZ1053" i="15"/>
  <c r="CZ1055" i="15"/>
  <c r="CZ1056" i="15"/>
  <c r="CZ1057" i="15"/>
  <c r="CZ1059" i="15"/>
  <c r="CZ1083" i="15"/>
  <c r="CZ1087" i="15"/>
  <c r="CZ1088" i="15"/>
  <c r="CZ1089" i="15"/>
  <c r="CZ1091" i="15"/>
  <c r="CZ1092" i="15"/>
  <c r="CZ1093" i="15"/>
  <c r="CZ1095" i="15"/>
  <c r="CZ1096" i="15"/>
  <c r="CZ1097" i="15"/>
  <c r="CZ1099" i="15"/>
  <c r="CZ1100" i="15"/>
  <c r="CZ1101" i="15"/>
  <c r="CZ1103" i="15"/>
  <c r="CZ1104" i="15"/>
  <c r="CZ1105" i="15"/>
  <c r="CZ1107" i="15"/>
  <c r="CZ1131" i="15"/>
  <c r="CZ1135" i="15"/>
  <c r="CZ1136" i="15"/>
  <c r="CZ1137" i="15"/>
  <c r="CZ1139" i="15"/>
  <c r="CZ1140" i="15"/>
  <c r="CZ1141" i="15"/>
  <c r="CZ1143" i="15"/>
  <c r="CZ1144" i="15"/>
  <c r="CZ1145" i="15"/>
  <c r="CZ1147" i="15"/>
  <c r="CZ1148" i="15"/>
  <c r="CZ1149" i="15"/>
  <c r="CZ1151" i="15"/>
  <c r="CZ1152" i="15"/>
  <c r="CZ1153" i="15"/>
  <c r="CZ1155" i="15"/>
  <c r="CZ1179" i="15"/>
  <c r="CZ1183" i="15"/>
  <c r="CZ1184" i="15"/>
  <c r="CZ1185" i="15"/>
  <c r="CZ1187" i="15"/>
  <c r="CZ1188" i="15"/>
  <c r="CZ1189" i="15"/>
  <c r="CZ1191" i="15"/>
  <c r="CZ1192" i="15"/>
  <c r="CZ1193" i="15"/>
  <c r="CZ1195" i="15"/>
  <c r="CZ1196" i="15"/>
  <c r="CZ1197" i="15"/>
  <c r="CZ1199" i="15"/>
  <c r="CZ1200" i="15"/>
  <c r="CZ1201" i="15"/>
  <c r="CZ1203" i="15"/>
  <c r="CZ1227" i="15"/>
  <c r="CZ1231" i="15"/>
  <c r="CZ1232" i="15"/>
  <c r="CZ1233" i="15"/>
  <c r="CZ1234" i="15"/>
  <c r="CZ1236" i="15"/>
  <c r="CZ1237" i="15"/>
  <c r="CZ1261" i="15"/>
  <c r="CZ1285" i="15"/>
  <c r="CZ1289" i="15"/>
  <c r="CZ1290" i="15"/>
  <c r="CZ1291" i="15"/>
  <c r="CZ1293" i="15"/>
  <c r="CZ1294" i="15"/>
  <c r="CZ1295" i="15"/>
  <c r="CZ1297" i="15"/>
  <c r="CZ1298" i="15"/>
  <c r="CZ1299" i="15"/>
  <c r="CZ1301" i="15"/>
  <c r="CZ1302" i="15"/>
  <c r="CZ1303" i="15"/>
  <c r="CZ1305" i="15"/>
  <c r="CZ1306" i="15"/>
  <c r="CZ1307" i="15"/>
  <c r="CZ1309" i="15"/>
  <c r="CZ1313" i="15"/>
  <c r="CZ1314" i="15"/>
  <c r="CZ1315" i="15"/>
  <c r="CZ1317" i="15"/>
  <c r="CZ1318" i="15"/>
  <c r="CZ1319" i="15"/>
  <c r="CZ1321" i="15"/>
  <c r="CZ1322" i="15"/>
  <c r="CZ1323" i="15"/>
  <c r="CZ1325" i="15"/>
  <c r="CZ1326" i="15"/>
  <c r="CZ1327" i="15"/>
  <c r="CZ1329" i="15"/>
  <c r="CZ1330" i="15"/>
  <c r="CZ1331" i="15"/>
  <c r="CZ1333" i="15"/>
  <c r="CZ1337" i="15"/>
  <c r="CZ1338" i="15"/>
  <c r="CZ1339" i="15"/>
  <c r="CZ1341" i="15"/>
  <c r="CZ1342" i="15"/>
  <c r="CZ1343" i="15"/>
  <c r="CZ1345" i="15"/>
  <c r="CZ1346" i="15"/>
  <c r="CZ1347" i="15"/>
  <c r="CZ1349" i="15"/>
  <c r="CZ1350" i="15"/>
  <c r="CZ1351" i="15"/>
  <c r="CZ1353" i="15"/>
  <c r="CZ1354" i="15"/>
  <c r="CZ1355" i="15"/>
  <c r="CZ1357" i="15"/>
  <c r="CZ1361" i="15"/>
  <c r="CZ1362" i="15"/>
  <c r="CZ1363" i="15"/>
  <c r="CZ1365" i="15"/>
  <c r="CZ1366" i="15"/>
  <c r="CZ1367" i="15"/>
  <c r="CZ1369" i="15"/>
  <c r="CZ1370" i="15"/>
  <c r="CZ1371" i="15"/>
  <c r="CZ1373" i="15"/>
  <c r="CZ1374" i="15"/>
  <c r="CZ1375" i="15"/>
  <c r="CZ1377" i="15"/>
  <c r="CZ1378" i="15"/>
  <c r="CZ1379" i="15"/>
  <c r="CZ1381" i="15"/>
  <c r="CZ1405" i="15"/>
  <c r="CZ1431" i="15"/>
  <c r="CZ1438" i="15"/>
  <c r="CZ1439" i="15"/>
  <c r="CZ1440" i="15"/>
  <c r="CZ1442" i="15"/>
  <c r="CZ1443" i="15"/>
  <c r="CZ1444" i="15"/>
  <c r="CZ1446" i="15"/>
  <c r="CZ1447" i="15"/>
  <c r="CZ1448" i="15"/>
  <c r="CZ1450" i="15"/>
  <c r="CZ1451" i="15"/>
  <c r="CZ1452" i="15"/>
  <c r="CZ1454" i="15"/>
  <c r="CZ1455" i="15"/>
  <c r="CZ1456" i="15"/>
  <c r="CZ1458" i="15"/>
  <c r="CZ1465" i="15"/>
  <c r="CZ1466" i="15"/>
  <c r="CZ1467" i="15"/>
  <c r="CZ1469" i="15"/>
  <c r="CZ1470" i="15"/>
  <c r="CZ1471" i="15"/>
  <c r="CZ1473" i="15"/>
  <c r="CZ1474" i="15"/>
  <c r="CZ1475" i="15"/>
  <c r="CZ1477" i="15"/>
  <c r="CZ1478" i="15"/>
  <c r="CZ1479" i="15"/>
  <c r="CZ1481" i="15"/>
  <c r="CZ1482" i="15"/>
  <c r="CZ1483" i="15"/>
  <c r="CZ1485" i="15"/>
  <c r="CZ1489" i="15"/>
  <c r="CZ1490" i="15"/>
  <c r="CZ1491" i="15"/>
  <c r="CZ1493" i="15"/>
  <c r="CZ1494" i="15"/>
  <c r="CZ1495" i="15"/>
  <c r="CZ1497" i="15"/>
  <c r="CZ1498" i="15"/>
  <c r="CZ1499" i="15"/>
  <c r="CZ1501" i="15"/>
  <c r="CZ1502" i="15"/>
  <c r="CZ1503" i="15"/>
  <c r="CZ1505" i="15"/>
  <c r="CZ1506" i="15"/>
  <c r="CZ1507" i="15"/>
  <c r="CZ1509" i="15"/>
  <c r="CZ1513" i="15"/>
  <c r="CZ1514" i="15"/>
  <c r="CZ1515" i="15"/>
  <c r="CZ1517" i="15"/>
  <c r="CZ1518" i="15"/>
  <c r="CZ1519" i="15"/>
  <c r="CZ1521" i="15"/>
  <c r="CZ1522" i="15"/>
  <c r="CZ1523" i="15"/>
  <c r="CZ1525" i="15"/>
  <c r="CZ1526" i="15"/>
  <c r="CZ1527" i="15"/>
  <c r="CZ1529" i="15"/>
  <c r="CZ1530" i="15"/>
  <c r="CZ1531" i="15"/>
  <c r="CZ1533" i="15"/>
  <c r="CZ1538" i="15"/>
  <c r="CZ1539" i="15"/>
  <c r="CZ1540" i="15"/>
  <c r="CZ1541" i="15"/>
  <c r="CZ1542" i="15"/>
  <c r="CZ1544" i="15"/>
  <c r="CZ1545" i="15"/>
  <c r="CZ1546" i="15"/>
  <c r="CZ1547" i="15"/>
  <c r="CZ1551" i="15"/>
  <c r="CZ1552" i="15"/>
  <c r="CZ1553" i="15"/>
  <c r="CZ1554" i="15"/>
  <c r="DA135" i="15"/>
  <c r="DA183" i="15"/>
  <c r="DA260" i="15"/>
  <c r="DA261" i="15"/>
  <c r="DA262" i="15"/>
  <c r="DA264" i="15"/>
  <c r="DA265" i="15"/>
  <c r="DA266" i="15"/>
  <c r="DA268" i="15"/>
  <c r="DA269" i="15"/>
  <c r="DA270" i="15"/>
  <c r="DA272" i="15"/>
  <c r="DA273" i="15"/>
  <c r="DA274" i="15"/>
  <c r="DA276" i="15"/>
  <c r="DA277" i="15"/>
  <c r="DA278" i="15"/>
  <c r="DA280" i="15"/>
  <c r="DA284" i="15"/>
  <c r="DA285" i="15"/>
  <c r="DA286" i="15"/>
  <c r="DA288" i="15"/>
  <c r="DA289" i="15"/>
  <c r="DA290" i="15"/>
  <c r="DA292" i="15"/>
  <c r="DA293" i="15"/>
  <c r="DA294" i="15"/>
  <c r="DA296" i="15"/>
  <c r="DA297" i="15"/>
  <c r="DA298" i="15"/>
  <c r="DA300" i="15"/>
  <c r="DA301" i="15"/>
  <c r="DA302" i="15"/>
  <c r="DA304" i="15"/>
  <c r="DA10" i="15"/>
  <c r="DA14" i="15"/>
  <c r="DA15" i="15"/>
  <c r="DA39" i="15"/>
  <c r="DA43" i="15"/>
  <c r="DA44" i="15"/>
  <c r="DA45" i="15"/>
  <c r="DA47" i="15"/>
  <c r="DA48" i="15"/>
  <c r="DA49" i="15"/>
  <c r="DA51" i="15"/>
  <c r="DA52" i="15"/>
  <c r="DA53" i="15"/>
  <c r="DA55" i="15"/>
  <c r="DA56" i="15"/>
  <c r="DA57" i="15"/>
  <c r="DA59" i="15"/>
  <c r="DA60" i="15"/>
  <c r="DA61" i="15"/>
  <c r="DA63" i="15"/>
  <c r="DA87" i="15"/>
  <c r="DA111" i="15"/>
  <c r="DA159" i="15"/>
  <c r="DA187" i="15"/>
  <c r="DA188" i="15"/>
  <c r="DA189" i="15"/>
  <c r="DA191" i="15"/>
  <c r="DA192" i="15"/>
  <c r="DA193" i="15"/>
  <c r="DA195" i="15"/>
  <c r="DA196" i="15"/>
  <c r="DA197" i="15"/>
  <c r="DA199" i="15"/>
  <c r="DA200" i="15"/>
  <c r="DA201" i="15"/>
  <c r="DA203" i="15"/>
  <c r="DA204" i="15"/>
  <c r="DA205" i="15"/>
  <c r="DA207" i="15"/>
  <c r="DA211" i="15"/>
  <c r="DA212" i="15"/>
  <c r="DA213" i="15"/>
  <c r="DA215" i="15"/>
  <c r="DA216" i="15"/>
  <c r="DA217" i="15"/>
  <c r="DA219" i="15"/>
  <c r="DA220" i="15"/>
  <c r="DA221" i="15"/>
  <c r="DA223" i="15"/>
  <c r="DA224" i="15"/>
  <c r="DA225" i="15"/>
  <c r="DA227" i="15"/>
  <c r="DA228" i="15"/>
  <c r="DA229" i="15"/>
  <c r="DA231" i="15"/>
  <c r="DA255" i="15"/>
  <c r="DA308" i="15"/>
  <c r="DA309" i="15"/>
  <c r="DA310" i="15"/>
  <c r="DA312" i="15"/>
  <c r="DA313" i="15"/>
  <c r="DA314" i="15"/>
  <c r="DA316" i="15"/>
  <c r="DA317" i="15"/>
  <c r="DA318" i="15"/>
  <c r="DA320" i="15"/>
  <c r="DA321" i="15"/>
  <c r="DA322" i="15"/>
  <c r="DA324" i="15"/>
  <c r="DA325" i="15"/>
  <c r="DA326" i="15"/>
  <c r="DA328" i="15"/>
  <c r="DA332" i="15"/>
  <c r="DA333" i="15"/>
  <c r="DA334" i="15"/>
  <c r="DA336" i="15"/>
  <c r="DA337" i="15"/>
  <c r="DA338" i="15"/>
  <c r="DA340" i="15"/>
  <c r="DA341" i="15"/>
  <c r="DA342" i="15"/>
  <c r="DA344" i="15"/>
  <c r="DA345" i="15"/>
  <c r="DA346" i="15"/>
  <c r="DA348" i="15"/>
  <c r="DA349" i="15"/>
  <c r="DA350" i="15"/>
  <c r="DA352" i="15"/>
  <c r="DA376" i="15"/>
  <c r="DA380" i="15"/>
  <c r="DA381" i="15"/>
  <c r="DA382" i="15"/>
  <c r="DA384" i="15"/>
  <c r="DA385" i="15"/>
  <c r="DA386" i="15"/>
  <c r="DA388" i="15"/>
  <c r="DA389" i="15"/>
  <c r="DA390" i="15"/>
  <c r="DA392" i="15"/>
  <c r="DA393" i="15"/>
  <c r="DA394" i="15"/>
  <c r="DA396" i="15"/>
  <c r="DA397" i="15"/>
  <c r="DA398" i="15"/>
  <c r="DA400" i="15"/>
  <c r="DA424" i="15"/>
  <c r="DA428" i="15"/>
  <c r="DA429" i="15"/>
  <c r="DA430" i="15"/>
  <c r="DA432" i="15"/>
  <c r="DA433" i="15"/>
  <c r="DA434" i="15"/>
  <c r="DA436" i="15"/>
  <c r="DA437" i="15"/>
  <c r="DA438" i="15"/>
  <c r="DA440" i="15"/>
  <c r="DA441" i="15"/>
  <c r="DA442" i="15"/>
  <c r="DA444" i="15"/>
  <c r="DA445" i="15"/>
  <c r="DA446" i="15"/>
  <c r="DA448" i="15"/>
  <c r="DA472" i="15"/>
  <c r="DA476" i="15"/>
  <c r="DA477" i="15"/>
  <c r="DA478" i="15"/>
  <c r="DA480" i="15"/>
  <c r="DA481" i="15"/>
  <c r="DA482" i="15"/>
  <c r="DA484" i="15"/>
  <c r="DA485" i="15"/>
  <c r="DA486" i="15"/>
  <c r="DA488" i="15"/>
  <c r="DA489" i="15"/>
  <c r="DA490" i="15"/>
  <c r="DA492" i="15"/>
  <c r="DA493" i="15"/>
  <c r="DA494" i="15"/>
  <c r="DA496" i="15"/>
  <c r="DA520" i="15"/>
  <c r="DA524" i="15"/>
  <c r="DA525" i="15"/>
  <c r="DA526" i="15"/>
  <c r="DA528" i="15"/>
  <c r="DA529" i="15"/>
  <c r="DA530" i="15"/>
  <c r="DA532" i="15"/>
  <c r="DA533" i="15"/>
  <c r="DA534" i="15"/>
  <c r="DA536" i="15"/>
  <c r="DA537" i="15"/>
  <c r="DA538" i="15"/>
  <c r="DA540" i="15"/>
  <c r="DA541" i="15"/>
  <c r="DA542" i="15"/>
  <c r="DA544" i="15"/>
  <c r="DA568" i="15"/>
  <c r="DA573" i="15"/>
  <c r="DA574" i="15"/>
  <c r="DA575" i="15"/>
  <c r="DA577" i="15"/>
  <c r="DA578" i="15"/>
  <c r="DA579" i="15"/>
  <c r="DA581" i="15"/>
  <c r="DA582" i="15"/>
  <c r="DA583" i="15"/>
  <c r="DA585" i="15"/>
  <c r="DA586" i="15"/>
  <c r="DA587" i="15"/>
  <c r="DA589" i="15"/>
  <c r="DA590" i="15"/>
  <c r="DA591" i="15"/>
  <c r="DA593" i="15"/>
  <c r="DA597" i="15"/>
  <c r="DA598" i="15"/>
  <c r="DA599" i="15"/>
  <c r="DA601" i="15"/>
  <c r="DA602" i="15"/>
  <c r="DA603" i="15"/>
  <c r="DA605" i="15"/>
  <c r="DA606" i="15"/>
  <c r="DA607" i="15"/>
  <c r="DA609" i="15"/>
  <c r="DA610" i="15"/>
  <c r="DA611" i="15"/>
  <c r="DA613" i="15"/>
  <c r="DA614" i="15"/>
  <c r="DA615" i="15"/>
  <c r="DA617" i="15"/>
  <c r="DA621" i="15"/>
  <c r="DA622" i="15"/>
  <c r="DA623" i="15"/>
  <c r="DA625" i="15"/>
  <c r="DA626" i="15"/>
  <c r="DA627" i="15"/>
  <c r="DA629" i="15"/>
  <c r="DA630" i="15"/>
  <c r="DA631" i="15"/>
  <c r="DA633" i="15"/>
  <c r="DA634" i="15"/>
  <c r="DA635" i="15"/>
  <c r="DA637" i="15"/>
  <c r="DA638" i="15"/>
  <c r="DA639" i="15"/>
  <c r="DA641" i="15"/>
  <c r="DA645" i="15"/>
  <c r="DA646" i="15"/>
  <c r="DA647" i="15"/>
  <c r="DA649" i="15"/>
  <c r="DA650" i="15"/>
  <c r="DA651" i="15"/>
  <c r="DA653" i="15"/>
  <c r="DA654" i="15"/>
  <c r="DA655" i="15"/>
  <c r="DA657" i="15"/>
  <c r="DA658" i="15"/>
  <c r="DA659" i="15"/>
  <c r="DA661" i="15"/>
  <c r="DA662" i="15"/>
  <c r="DA663" i="15"/>
  <c r="DA665" i="15"/>
  <c r="DA669" i="15"/>
  <c r="DA670" i="15"/>
  <c r="DA671" i="15"/>
  <c r="DA673" i="15"/>
  <c r="DA674" i="15"/>
  <c r="DA675" i="15"/>
  <c r="DA677" i="15"/>
  <c r="DA678" i="15"/>
  <c r="DA679" i="15"/>
  <c r="DA681" i="15"/>
  <c r="DA682" i="15"/>
  <c r="DA683" i="15"/>
  <c r="DA685" i="15"/>
  <c r="DA686" i="15"/>
  <c r="DA687" i="15"/>
  <c r="DA689" i="15"/>
  <c r="DA693" i="15"/>
  <c r="DA694" i="15"/>
  <c r="DA695" i="15"/>
  <c r="DA697" i="15"/>
  <c r="DA698" i="15"/>
  <c r="DA699" i="15"/>
  <c r="DA701" i="15"/>
  <c r="DA702" i="15"/>
  <c r="DA703" i="15"/>
  <c r="DA705" i="15"/>
  <c r="DA706" i="15"/>
  <c r="DA707" i="15"/>
  <c r="DA709" i="15"/>
  <c r="DA710" i="15"/>
  <c r="DA711" i="15"/>
  <c r="DA713" i="15"/>
  <c r="DA717" i="15"/>
  <c r="DA718" i="15"/>
  <c r="DA719" i="15"/>
  <c r="DA721" i="15"/>
  <c r="DA722" i="15"/>
  <c r="DA723" i="15"/>
  <c r="DA725" i="15"/>
  <c r="DA726" i="15"/>
  <c r="DA727" i="15"/>
  <c r="DA729" i="15"/>
  <c r="DA730" i="15"/>
  <c r="DA731" i="15"/>
  <c r="DA733" i="15"/>
  <c r="DA734" i="15"/>
  <c r="DA735" i="15"/>
  <c r="DA737" i="15"/>
  <c r="DA801" i="15"/>
  <c r="DA825" i="15"/>
  <c r="DA849" i="15"/>
  <c r="DA853" i="15"/>
  <c r="DA854" i="15"/>
  <c r="DA855" i="15"/>
  <c r="DA856" i="15"/>
  <c r="DA857" i="15"/>
  <c r="DA858" i="15"/>
  <c r="DA860" i="15"/>
  <c r="DA861" i="15"/>
  <c r="DA885" i="15"/>
  <c r="DA912" i="15"/>
  <c r="DA919" i="15"/>
  <c r="DA920" i="15"/>
  <c r="DA921" i="15"/>
  <c r="DA923" i="15"/>
  <c r="DA924" i="15"/>
  <c r="DA925" i="15"/>
  <c r="DA927" i="15"/>
  <c r="DA928" i="15"/>
  <c r="DA929" i="15"/>
  <c r="DA931" i="15"/>
  <c r="DA932" i="15"/>
  <c r="DA933" i="15"/>
  <c r="DA935" i="15"/>
  <c r="DA936" i="15"/>
  <c r="DA937" i="15"/>
  <c r="DA939" i="15"/>
  <c r="DA943" i="15"/>
  <c r="DA944" i="15"/>
  <c r="DA945" i="15"/>
  <c r="DA947" i="15"/>
  <c r="DA948" i="15"/>
  <c r="DA949" i="15"/>
  <c r="DA951" i="15"/>
  <c r="DA952" i="15"/>
  <c r="DA953" i="15"/>
  <c r="DA955" i="15"/>
  <c r="DA956" i="15"/>
  <c r="DA957" i="15"/>
  <c r="DA959" i="15"/>
  <c r="DA960" i="15"/>
  <c r="DA961" i="15"/>
  <c r="DA963" i="15"/>
  <c r="DA987" i="15"/>
  <c r="DA991" i="15"/>
  <c r="DA992" i="15"/>
  <c r="DA993" i="15"/>
  <c r="DA995" i="15"/>
  <c r="DA996" i="15"/>
  <c r="DA997" i="15"/>
  <c r="DA999" i="15"/>
  <c r="DA1000" i="15"/>
  <c r="DA1001" i="15"/>
  <c r="DA1003" i="15"/>
  <c r="DA1004" i="15"/>
  <c r="DA1005" i="15"/>
  <c r="DA1007" i="15"/>
  <c r="DA1008" i="15"/>
  <c r="DA1009" i="15"/>
  <c r="DA1011" i="15"/>
  <c r="DA1035" i="15"/>
  <c r="DA1039" i="15"/>
  <c r="DA1040" i="15"/>
  <c r="DA1041" i="15"/>
  <c r="DA1043" i="15"/>
  <c r="DA1044" i="15"/>
  <c r="DA1045" i="15"/>
  <c r="DA1047" i="15"/>
  <c r="DA1048" i="15"/>
  <c r="DA1049" i="15"/>
  <c r="DA1051" i="15"/>
  <c r="DA1052" i="15"/>
  <c r="DA1053" i="15"/>
  <c r="DA1055" i="15"/>
  <c r="DA1056" i="15"/>
  <c r="DA1057" i="15"/>
  <c r="DA1059" i="15"/>
  <c r="DA1083" i="15"/>
  <c r="DA1087" i="15"/>
  <c r="DA1088" i="15"/>
  <c r="DA1089" i="15"/>
  <c r="DA1091" i="15"/>
  <c r="DA1092" i="15"/>
  <c r="DA1093" i="15"/>
  <c r="DA1095" i="15"/>
  <c r="DA1096" i="15"/>
  <c r="DA1097" i="15"/>
  <c r="DA1099" i="15"/>
  <c r="DA1100" i="15"/>
  <c r="DA1101" i="15"/>
  <c r="DA1103" i="15"/>
  <c r="DA1104" i="15"/>
  <c r="DA1105" i="15"/>
  <c r="DA1107" i="15"/>
  <c r="DA1131" i="15"/>
  <c r="DA1135" i="15"/>
  <c r="DA1136" i="15"/>
  <c r="DA1137" i="15"/>
  <c r="DA1139" i="15"/>
  <c r="DA1140" i="15"/>
  <c r="DA1141" i="15"/>
  <c r="DA1143" i="15"/>
  <c r="DA1144" i="15"/>
  <c r="DA1145" i="15"/>
  <c r="DA1147" i="15"/>
  <c r="DA1148" i="15"/>
  <c r="DA1149" i="15"/>
  <c r="DA1151" i="15"/>
  <c r="DA1152" i="15"/>
  <c r="DA1153" i="15"/>
  <c r="DA1155" i="15"/>
  <c r="DA1179" i="15"/>
  <c r="DA1183" i="15"/>
  <c r="DA1184" i="15"/>
  <c r="DA1185" i="15"/>
  <c r="DA1187" i="15"/>
  <c r="DA1188" i="15"/>
  <c r="DA1189" i="15"/>
  <c r="DA1191" i="15"/>
  <c r="DA1192" i="15"/>
  <c r="DA1193" i="15"/>
  <c r="DA1195" i="15"/>
  <c r="DA1196" i="15"/>
  <c r="DA1197" i="15"/>
  <c r="DA1199" i="15"/>
  <c r="DA1200" i="15"/>
  <c r="DA1201" i="15"/>
  <c r="DA1203" i="15"/>
  <c r="DA1227" i="15"/>
  <c r="DA1231" i="15"/>
  <c r="DA1232" i="15"/>
  <c r="DA1233" i="15"/>
  <c r="DA1234" i="15"/>
  <c r="DA1236" i="15"/>
  <c r="DA1237" i="15"/>
  <c r="DA1261" i="15"/>
  <c r="DA1285" i="15"/>
  <c r="DA1289" i="15"/>
  <c r="DA1290" i="15"/>
  <c r="DA1291" i="15"/>
  <c r="DA1293" i="15"/>
  <c r="DA1294" i="15"/>
  <c r="DA1295" i="15"/>
  <c r="DA1297" i="15"/>
  <c r="DA1298" i="15"/>
  <c r="DA1299" i="15"/>
  <c r="DA1301" i="15"/>
  <c r="DA1302" i="15"/>
  <c r="DA1303" i="15"/>
  <c r="DA1305" i="15"/>
  <c r="DA1306" i="15"/>
  <c r="DA1307" i="15"/>
  <c r="DA1309" i="15"/>
  <c r="DA1313" i="15"/>
  <c r="DA1314" i="15"/>
  <c r="DA1315" i="15"/>
  <c r="DA1317" i="15"/>
  <c r="DA1318" i="15"/>
  <c r="DA1319" i="15"/>
  <c r="DA1321" i="15"/>
  <c r="DA1322" i="15"/>
  <c r="DA1323" i="15"/>
  <c r="DA1325" i="15"/>
  <c r="DA1326" i="15"/>
  <c r="DA1327" i="15"/>
  <c r="DA1329" i="15"/>
  <c r="DA1330" i="15"/>
  <c r="DA1331" i="15"/>
  <c r="DA1333" i="15"/>
  <c r="DA1337" i="15"/>
  <c r="DA1338" i="15"/>
  <c r="DA1339" i="15"/>
  <c r="DA1341" i="15"/>
  <c r="DA1342" i="15"/>
  <c r="DA1343" i="15"/>
  <c r="DA1345" i="15"/>
  <c r="DA1346" i="15"/>
  <c r="DA1347" i="15"/>
  <c r="DA1349" i="15"/>
  <c r="DA1350" i="15"/>
  <c r="DA1351" i="15"/>
  <c r="DA1353" i="15"/>
  <c r="DA1354" i="15"/>
  <c r="DA1355" i="15"/>
  <c r="DA1357" i="15"/>
  <c r="DA1361" i="15"/>
  <c r="DA1362" i="15"/>
  <c r="DA1363" i="15"/>
  <c r="DA1365" i="15"/>
  <c r="DA1366" i="15"/>
  <c r="DA1367" i="15"/>
  <c r="DA1369" i="15"/>
  <c r="DA1370" i="15"/>
  <c r="DA1371" i="15"/>
  <c r="DA1373" i="15"/>
  <c r="DA1374" i="15"/>
  <c r="DA1375" i="15"/>
  <c r="DA1377" i="15"/>
  <c r="DA1378" i="15"/>
  <c r="DA1379" i="15"/>
  <c r="DA1381" i="15"/>
  <c r="DA1405" i="15"/>
  <c r="DA1431" i="15"/>
  <c r="DA1438" i="15"/>
  <c r="DA1439" i="15"/>
  <c r="DA1440" i="15"/>
  <c r="DA1442" i="15"/>
  <c r="DA1443" i="15"/>
  <c r="DA1444" i="15"/>
  <c r="DA1446" i="15"/>
  <c r="DA1447" i="15"/>
  <c r="DA1448" i="15"/>
  <c r="DA1450" i="15"/>
  <c r="DA1451" i="15"/>
  <c r="DA1452" i="15"/>
  <c r="DA1454" i="15"/>
  <c r="DA1455" i="15"/>
  <c r="DA1456" i="15"/>
  <c r="DA1458" i="15"/>
  <c r="DA1465" i="15"/>
  <c r="DA1466" i="15"/>
  <c r="DA1467" i="15"/>
  <c r="DA1469" i="15"/>
  <c r="DA1470" i="15"/>
  <c r="DA1471" i="15"/>
  <c r="DA1473" i="15"/>
  <c r="DA1474" i="15"/>
  <c r="DA1475" i="15"/>
  <c r="DA1477" i="15"/>
  <c r="DA1478" i="15"/>
  <c r="DA1479" i="15"/>
  <c r="DA1481" i="15"/>
  <c r="DA1482" i="15"/>
  <c r="DA1483" i="15"/>
  <c r="DA1485" i="15"/>
  <c r="DA1489" i="15"/>
  <c r="DA1490" i="15"/>
  <c r="DA1491" i="15"/>
  <c r="DA1493" i="15"/>
  <c r="DA1494" i="15"/>
  <c r="DA1495" i="15"/>
  <c r="DA1497" i="15"/>
  <c r="DA1498" i="15"/>
  <c r="DA1499" i="15"/>
  <c r="DA1501" i="15"/>
  <c r="DA1502" i="15"/>
  <c r="DA1503" i="15"/>
  <c r="DA1505" i="15"/>
  <c r="DA1506" i="15"/>
  <c r="DA1507" i="15"/>
  <c r="DA1509" i="15"/>
  <c r="DA1513" i="15"/>
  <c r="DA1514" i="15"/>
  <c r="DA1515" i="15"/>
  <c r="DA1517" i="15"/>
  <c r="DA1518" i="15"/>
  <c r="DA1519" i="15"/>
  <c r="DA1521" i="15"/>
  <c r="DA1522" i="15"/>
  <c r="DA1523" i="15"/>
  <c r="DA1525" i="15"/>
  <c r="DA1526" i="15"/>
  <c r="DA1527" i="15"/>
  <c r="DA1529" i="15"/>
  <c r="DA1530" i="15"/>
  <c r="DA1531" i="15"/>
  <c r="DA1533" i="15"/>
  <c r="DA1538" i="15"/>
  <c r="DA1539" i="15"/>
  <c r="DA1540" i="15"/>
  <c r="DA1541" i="15"/>
  <c r="DA1542" i="15"/>
  <c r="DA1544" i="15"/>
  <c r="DA1545" i="15"/>
  <c r="DA1546" i="15"/>
  <c r="DA1547" i="15"/>
  <c r="DA1551" i="15"/>
  <c r="DA1552" i="15"/>
  <c r="DA1553" i="15"/>
  <c r="DA1554" i="15"/>
  <c r="DB135" i="15"/>
  <c r="DB183" i="15"/>
  <c r="DB260" i="15"/>
  <c r="DB261" i="15"/>
  <c r="DB262" i="15"/>
  <c r="DB264" i="15"/>
  <c r="DB265" i="15"/>
  <c r="DB266" i="15"/>
  <c r="DB268" i="15"/>
  <c r="DB269" i="15"/>
  <c r="DB270" i="15"/>
  <c r="DB272" i="15"/>
  <c r="DB273" i="15"/>
  <c r="DB274" i="15"/>
  <c r="DB276" i="15"/>
  <c r="DB277" i="15"/>
  <c r="DB278" i="15"/>
  <c r="DB280" i="15"/>
  <c r="DB284" i="15"/>
  <c r="DB285" i="15"/>
  <c r="DB286" i="15"/>
  <c r="DB288" i="15"/>
  <c r="DB289" i="15"/>
  <c r="DB290" i="15"/>
  <c r="DB292" i="15"/>
  <c r="DB293" i="15"/>
  <c r="DB294" i="15"/>
  <c r="DB296" i="15"/>
  <c r="DB297" i="15"/>
  <c r="DB298" i="15"/>
  <c r="DB300" i="15"/>
  <c r="DB301" i="15"/>
  <c r="DB302" i="15"/>
  <c r="DB304" i="15"/>
  <c r="DB10" i="15"/>
  <c r="DB14" i="15"/>
  <c r="DB15" i="15"/>
  <c r="DB39" i="15"/>
  <c r="DB43" i="15"/>
  <c r="DB44" i="15"/>
  <c r="DB45" i="15"/>
  <c r="DB47" i="15"/>
  <c r="DB48" i="15"/>
  <c r="DB49" i="15"/>
  <c r="DB51" i="15"/>
  <c r="DB52" i="15"/>
  <c r="DB53" i="15"/>
  <c r="DB55" i="15"/>
  <c r="DB56" i="15"/>
  <c r="DB57" i="15"/>
  <c r="DB59" i="15"/>
  <c r="DB60" i="15"/>
  <c r="DB61" i="15"/>
  <c r="DB63" i="15"/>
  <c r="DB87" i="15"/>
  <c r="DB111" i="15"/>
  <c r="DB159" i="15"/>
  <c r="DB187" i="15"/>
  <c r="DB188" i="15"/>
  <c r="DB189" i="15"/>
  <c r="DB191" i="15"/>
  <c r="DB192" i="15"/>
  <c r="DB193" i="15"/>
  <c r="DB195" i="15"/>
  <c r="DB196" i="15"/>
  <c r="DB197" i="15"/>
  <c r="DB199" i="15"/>
  <c r="DB200" i="15"/>
  <c r="DB201" i="15"/>
  <c r="DB203" i="15"/>
  <c r="DB204" i="15"/>
  <c r="DB205" i="15"/>
  <c r="DB207" i="15"/>
  <c r="DB211" i="15"/>
  <c r="DB212" i="15"/>
  <c r="DB213" i="15"/>
  <c r="DB215" i="15"/>
  <c r="DB216" i="15"/>
  <c r="DB217" i="15"/>
  <c r="DB219" i="15"/>
  <c r="DB220" i="15"/>
  <c r="DB221" i="15"/>
  <c r="DB223" i="15"/>
  <c r="DB224" i="15"/>
  <c r="DB225" i="15"/>
  <c r="DB227" i="15"/>
  <c r="DB228" i="15"/>
  <c r="DB229" i="15"/>
  <c r="DB231" i="15"/>
  <c r="DB255" i="15"/>
  <c r="DB308" i="15"/>
  <c r="DB309" i="15"/>
  <c r="DB310" i="15"/>
  <c r="DB312" i="15"/>
  <c r="DB313" i="15"/>
  <c r="DB314" i="15"/>
  <c r="DB316" i="15"/>
  <c r="DB317" i="15"/>
  <c r="DB318" i="15"/>
  <c r="DB320" i="15"/>
  <c r="DB321" i="15"/>
  <c r="DB322" i="15"/>
  <c r="DB324" i="15"/>
  <c r="DB325" i="15"/>
  <c r="DB326" i="15"/>
  <c r="DB328" i="15"/>
  <c r="DB332" i="15"/>
  <c r="DB333" i="15"/>
  <c r="DB334" i="15"/>
  <c r="DB336" i="15"/>
  <c r="DB337" i="15"/>
  <c r="DB338" i="15"/>
  <c r="DB340" i="15"/>
  <c r="DB341" i="15"/>
  <c r="DB342" i="15"/>
  <c r="DB344" i="15"/>
  <c r="DB345" i="15"/>
  <c r="DB346" i="15"/>
  <c r="DB348" i="15"/>
  <c r="DB349" i="15"/>
  <c r="DB350" i="15"/>
  <c r="DB352" i="15"/>
  <c r="DB376" i="15"/>
  <c r="DB380" i="15"/>
  <c r="DB381" i="15"/>
  <c r="DB382" i="15"/>
  <c r="DB384" i="15"/>
  <c r="DB385" i="15"/>
  <c r="DB386" i="15"/>
  <c r="DB388" i="15"/>
  <c r="DB389" i="15"/>
  <c r="DB390" i="15"/>
  <c r="DB392" i="15"/>
  <c r="DB393" i="15"/>
  <c r="DB394" i="15"/>
  <c r="DB396" i="15"/>
  <c r="DB397" i="15"/>
  <c r="DB398" i="15"/>
  <c r="DB400" i="15"/>
  <c r="DB424" i="15"/>
  <c r="DB428" i="15"/>
  <c r="DB429" i="15"/>
  <c r="DB430" i="15"/>
  <c r="DB432" i="15"/>
  <c r="DB433" i="15"/>
  <c r="DB434" i="15"/>
  <c r="DB436" i="15"/>
  <c r="DB437" i="15"/>
  <c r="DB438" i="15"/>
  <c r="DB440" i="15"/>
  <c r="DB441" i="15"/>
  <c r="DB442" i="15"/>
  <c r="DB444" i="15"/>
  <c r="DB445" i="15"/>
  <c r="DB446" i="15"/>
  <c r="DB448" i="15"/>
  <c r="DB472" i="15"/>
  <c r="DB476" i="15"/>
  <c r="DB477" i="15"/>
  <c r="DB478" i="15"/>
  <c r="DB480" i="15"/>
  <c r="DB481" i="15"/>
  <c r="DB482" i="15"/>
  <c r="DB484" i="15"/>
  <c r="DB485" i="15"/>
  <c r="DB486" i="15"/>
  <c r="DB488" i="15"/>
  <c r="DB489" i="15"/>
  <c r="DB490" i="15"/>
  <c r="DB492" i="15"/>
  <c r="DB493" i="15"/>
  <c r="DB494" i="15"/>
  <c r="DB496" i="15"/>
  <c r="DB520" i="15"/>
  <c r="DB524" i="15"/>
  <c r="DB525" i="15"/>
  <c r="DB526" i="15"/>
  <c r="DB528" i="15"/>
  <c r="DB529" i="15"/>
  <c r="DB530" i="15"/>
  <c r="DB532" i="15"/>
  <c r="DB533" i="15"/>
  <c r="DB534" i="15"/>
  <c r="DB536" i="15"/>
  <c r="DB537" i="15"/>
  <c r="DB538" i="15"/>
  <c r="DB540" i="15"/>
  <c r="DB541" i="15"/>
  <c r="DB542" i="15"/>
  <c r="DB544" i="15"/>
  <c r="DB568" i="15"/>
  <c r="DB573" i="15"/>
  <c r="DB574" i="15"/>
  <c r="DB575" i="15"/>
  <c r="DB577" i="15"/>
  <c r="DB578" i="15"/>
  <c r="DB579" i="15"/>
  <c r="DB581" i="15"/>
  <c r="DB582" i="15"/>
  <c r="DB583" i="15"/>
  <c r="DB585" i="15"/>
  <c r="DB586" i="15"/>
  <c r="DB587" i="15"/>
  <c r="DB589" i="15"/>
  <c r="DB590" i="15"/>
  <c r="DB591" i="15"/>
  <c r="DB593" i="15"/>
  <c r="DB597" i="15"/>
  <c r="DB598" i="15"/>
  <c r="DB599" i="15"/>
  <c r="DB601" i="15"/>
  <c r="DB602" i="15"/>
  <c r="DB603" i="15"/>
  <c r="DB605" i="15"/>
  <c r="DB606" i="15"/>
  <c r="DB607" i="15"/>
  <c r="DB609" i="15"/>
  <c r="DB610" i="15"/>
  <c r="DB611" i="15"/>
  <c r="DB613" i="15"/>
  <c r="DB614" i="15"/>
  <c r="DB615" i="15"/>
  <c r="DB617" i="15"/>
  <c r="DB621" i="15"/>
  <c r="DB622" i="15"/>
  <c r="DB623" i="15"/>
  <c r="DB625" i="15"/>
  <c r="DB626" i="15"/>
  <c r="DB627" i="15"/>
  <c r="DB629" i="15"/>
  <c r="DB630" i="15"/>
  <c r="DB631" i="15"/>
  <c r="DB633" i="15"/>
  <c r="DB634" i="15"/>
  <c r="DB635" i="15"/>
  <c r="DB637" i="15"/>
  <c r="DB638" i="15"/>
  <c r="DB639" i="15"/>
  <c r="DB641" i="15"/>
  <c r="DB645" i="15"/>
  <c r="DB646" i="15"/>
  <c r="DB647" i="15"/>
  <c r="DB649" i="15"/>
  <c r="DB650" i="15"/>
  <c r="DB651" i="15"/>
  <c r="DB653" i="15"/>
  <c r="DB654" i="15"/>
  <c r="DB655" i="15"/>
  <c r="DB657" i="15"/>
  <c r="DB658" i="15"/>
  <c r="DB659" i="15"/>
  <c r="DB661" i="15"/>
  <c r="DB662" i="15"/>
  <c r="DB663" i="15"/>
  <c r="DB665" i="15"/>
  <c r="DB669" i="15"/>
  <c r="DB670" i="15"/>
  <c r="DB671" i="15"/>
  <c r="DB673" i="15"/>
  <c r="DB674" i="15"/>
  <c r="DB675" i="15"/>
  <c r="DB677" i="15"/>
  <c r="DB678" i="15"/>
  <c r="DB679" i="15"/>
  <c r="DB681" i="15"/>
  <c r="DB682" i="15"/>
  <c r="DB683" i="15"/>
  <c r="DB685" i="15"/>
  <c r="DB686" i="15"/>
  <c r="DB687" i="15"/>
  <c r="DB689" i="15"/>
  <c r="DB693" i="15"/>
  <c r="DB694" i="15"/>
  <c r="DB695" i="15"/>
  <c r="DB697" i="15"/>
  <c r="DB698" i="15"/>
  <c r="DB699" i="15"/>
  <c r="DB701" i="15"/>
  <c r="DB702" i="15"/>
  <c r="DB703" i="15"/>
  <c r="DB705" i="15"/>
  <c r="DB706" i="15"/>
  <c r="DB707" i="15"/>
  <c r="DB709" i="15"/>
  <c r="DB710" i="15"/>
  <c r="DB711" i="15"/>
  <c r="DB713" i="15"/>
  <c r="DB717" i="15"/>
  <c r="DB718" i="15"/>
  <c r="DB719" i="15"/>
  <c r="DB721" i="15"/>
  <c r="DB722" i="15"/>
  <c r="DB723" i="15"/>
  <c r="DB725" i="15"/>
  <c r="DB726" i="15"/>
  <c r="DB727" i="15"/>
  <c r="DB729" i="15"/>
  <c r="DB730" i="15"/>
  <c r="DB731" i="15"/>
  <c r="DB733" i="15"/>
  <c r="DB734" i="15"/>
  <c r="DB735" i="15"/>
  <c r="DB737" i="15"/>
  <c r="DB801" i="15"/>
  <c r="DB825" i="15"/>
  <c r="DB849" i="15"/>
  <c r="DB853" i="15"/>
  <c r="DB854" i="15"/>
  <c r="DB855" i="15"/>
  <c r="DB856" i="15"/>
  <c r="DB857" i="15"/>
  <c r="DB858" i="15"/>
  <c r="DB860" i="15"/>
  <c r="DB861" i="15"/>
  <c r="DB885" i="15"/>
  <c r="DB912" i="15"/>
  <c r="DB919" i="15"/>
  <c r="DB920" i="15"/>
  <c r="DB921" i="15"/>
  <c r="DB923" i="15"/>
  <c r="DB924" i="15"/>
  <c r="DB925" i="15"/>
  <c r="DB927" i="15"/>
  <c r="DB928" i="15"/>
  <c r="DB929" i="15"/>
  <c r="DB931" i="15"/>
  <c r="DB932" i="15"/>
  <c r="DB933" i="15"/>
  <c r="DB935" i="15"/>
  <c r="DB936" i="15"/>
  <c r="DB937" i="15"/>
  <c r="DB939" i="15"/>
  <c r="DB943" i="15"/>
  <c r="DB944" i="15"/>
  <c r="DB945" i="15"/>
  <c r="DB947" i="15"/>
  <c r="DB948" i="15"/>
  <c r="DB949" i="15"/>
  <c r="DB951" i="15"/>
  <c r="DB952" i="15"/>
  <c r="DB953" i="15"/>
  <c r="DB955" i="15"/>
  <c r="DB956" i="15"/>
  <c r="DB957" i="15"/>
  <c r="DB959" i="15"/>
  <c r="DB960" i="15"/>
  <c r="DB961" i="15"/>
  <c r="DB963" i="15"/>
  <c r="DB987" i="15"/>
  <c r="DB991" i="15"/>
  <c r="DB992" i="15"/>
  <c r="DB993" i="15"/>
  <c r="DB995" i="15"/>
  <c r="DB996" i="15"/>
  <c r="DB997" i="15"/>
  <c r="DB999" i="15"/>
  <c r="DB1000" i="15"/>
  <c r="DB1001" i="15"/>
  <c r="DB1003" i="15"/>
  <c r="DB1004" i="15"/>
  <c r="DB1005" i="15"/>
  <c r="DB1007" i="15"/>
  <c r="DB1008" i="15"/>
  <c r="DB1009" i="15"/>
  <c r="DB1011" i="15"/>
  <c r="DB1035" i="15"/>
  <c r="DB1039" i="15"/>
  <c r="DB1040" i="15"/>
  <c r="DB1041" i="15"/>
  <c r="DB1043" i="15"/>
  <c r="DB1044" i="15"/>
  <c r="DB1045" i="15"/>
  <c r="DB1047" i="15"/>
  <c r="DB1048" i="15"/>
  <c r="DB1049" i="15"/>
  <c r="DB1051" i="15"/>
  <c r="DB1052" i="15"/>
  <c r="DB1053" i="15"/>
  <c r="DB1055" i="15"/>
  <c r="DB1056" i="15"/>
  <c r="DB1057" i="15"/>
  <c r="DB1059" i="15"/>
  <c r="DB1083" i="15"/>
  <c r="DB1087" i="15"/>
  <c r="DB1088" i="15"/>
  <c r="DB1089" i="15"/>
  <c r="DB1091" i="15"/>
  <c r="DB1092" i="15"/>
  <c r="DB1093" i="15"/>
  <c r="DB1095" i="15"/>
  <c r="DB1096" i="15"/>
  <c r="DB1097" i="15"/>
  <c r="DB1099" i="15"/>
  <c r="DB1100" i="15"/>
  <c r="DB1101" i="15"/>
  <c r="DB1103" i="15"/>
  <c r="DB1104" i="15"/>
  <c r="DB1105" i="15"/>
  <c r="DB1107" i="15"/>
  <c r="DB1131" i="15"/>
  <c r="DB1135" i="15"/>
  <c r="DB1136" i="15"/>
  <c r="DB1137" i="15"/>
  <c r="DB1139" i="15"/>
  <c r="DB1140" i="15"/>
  <c r="DB1141" i="15"/>
  <c r="DB1143" i="15"/>
  <c r="DB1144" i="15"/>
  <c r="DB1145" i="15"/>
  <c r="DB1147" i="15"/>
  <c r="DB1148" i="15"/>
  <c r="DB1149" i="15"/>
  <c r="DB1151" i="15"/>
  <c r="DB1152" i="15"/>
  <c r="DB1153" i="15"/>
  <c r="DB1155" i="15"/>
  <c r="DB1179" i="15"/>
  <c r="DB1183" i="15"/>
  <c r="DB1184" i="15"/>
  <c r="DB1185" i="15"/>
  <c r="DB1187" i="15"/>
  <c r="DB1188" i="15"/>
  <c r="DB1189" i="15"/>
  <c r="DB1191" i="15"/>
  <c r="DB1192" i="15"/>
  <c r="DB1193" i="15"/>
  <c r="DB1195" i="15"/>
  <c r="DB1196" i="15"/>
  <c r="DB1197" i="15"/>
  <c r="DB1199" i="15"/>
  <c r="DB1200" i="15"/>
  <c r="DB1201" i="15"/>
  <c r="DB1203" i="15"/>
  <c r="DB1227" i="15"/>
  <c r="DB1231" i="15"/>
  <c r="DB1232" i="15"/>
  <c r="DB1233" i="15"/>
  <c r="DB1234" i="15"/>
  <c r="DB1236" i="15"/>
  <c r="DB1237" i="15"/>
  <c r="DB1261" i="15"/>
  <c r="DB1285" i="15"/>
  <c r="DB1289" i="15"/>
  <c r="DB1290" i="15"/>
  <c r="DB1291" i="15"/>
  <c r="DB1293" i="15"/>
  <c r="DB1294" i="15"/>
  <c r="DB1295" i="15"/>
  <c r="DB1297" i="15"/>
  <c r="DB1298" i="15"/>
  <c r="DB1299" i="15"/>
  <c r="DB1301" i="15"/>
  <c r="DB1302" i="15"/>
  <c r="DB1303" i="15"/>
  <c r="DB1305" i="15"/>
  <c r="DB1306" i="15"/>
  <c r="DB1307" i="15"/>
  <c r="DB1309" i="15"/>
  <c r="DB1313" i="15"/>
  <c r="DB1314" i="15"/>
  <c r="DB1315" i="15"/>
  <c r="DB1317" i="15"/>
  <c r="DB1318" i="15"/>
  <c r="DB1319" i="15"/>
  <c r="DB1321" i="15"/>
  <c r="DB1322" i="15"/>
  <c r="DB1323" i="15"/>
  <c r="DB1325" i="15"/>
  <c r="DB1326" i="15"/>
  <c r="DB1327" i="15"/>
  <c r="DB1329" i="15"/>
  <c r="DB1330" i="15"/>
  <c r="DB1331" i="15"/>
  <c r="DB1333" i="15"/>
  <c r="DB1337" i="15"/>
  <c r="DB1338" i="15"/>
  <c r="DB1339" i="15"/>
  <c r="DB1341" i="15"/>
  <c r="DB1342" i="15"/>
  <c r="DB1343" i="15"/>
  <c r="DB1345" i="15"/>
  <c r="DB1346" i="15"/>
  <c r="DB1347" i="15"/>
  <c r="DB1349" i="15"/>
  <c r="DB1350" i="15"/>
  <c r="DB1351" i="15"/>
  <c r="DB1353" i="15"/>
  <c r="DB1354" i="15"/>
  <c r="DB1355" i="15"/>
  <c r="DB1357" i="15"/>
  <c r="DB1361" i="15"/>
  <c r="DB1362" i="15"/>
  <c r="DB1363" i="15"/>
  <c r="DB1365" i="15"/>
  <c r="DB1366" i="15"/>
  <c r="DB1367" i="15"/>
  <c r="DB1369" i="15"/>
  <c r="DB1370" i="15"/>
  <c r="DB1371" i="15"/>
  <c r="DB1373" i="15"/>
  <c r="DB1374" i="15"/>
  <c r="DB1375" i="15"/>
  <c r="DB1377" i="15"/>
  <c r="DB1378" i="15"/>
  <c r="DB1379" i="15"/>
  <c r="DB1381" i="15"/>
  <c r="DB1405" i="15"/>
  <c r="DB1431" i="15"/>
  <c r="DB1438" i="15"/>
  <c r="DB1439" i="15"/>
  <c r="DB1440" i="15"/>
  <c r="DB1442" i="15"/>
  <c r="DB1443" i="15"/>
  <c r="DB1444" i="15"/>
  <c r="DB1446" i="15"/>
  <c r="DB1447" i="15"/>
  <c r="DB1448" i="15"/>
  <c r="DB1450" i="15"/>
  <c r="DB1451" i="15"/>
  <c r="DB1452" i="15"/>
  <c r="DB1454" i="15"/>
  <c r="DB1455" i="15"/>
  <c r="DB1456" i="15"/>
  <c r="DB1458" i="15"/>
  <c r="DB1465" i="15"/>
  <c r="DB1466" i="15"/>
  <c r="DB1467" i="15"/>
  <c r="DB1469" i="15"/>
  <c r="DB1470" i="15"/>
  <c r="DB1471" i="15"/>
  <c r="DB1473" i="15"/>
  <c r="DB1474" i="15"/>
  <c r="DB1475" i="15"/>
  <c r="DB1477" i="15"/>
  <c r="DB1478" i="15"/>
  <c r="DB1479" i="15"/>
  <c r="DB1481" i="15"/>
  <c r="DB1482" i="15"/>
  <c r="DB1483" i="15"/>
  <c r="DB1485" i="15"/>
  <c r="DB1489" i="15"/>
  <c r="DB1490" i="15"/>
  <c r="DB1491" i="15"/>
  <c r="DB1493" i="15"/>
  <c r="DB1494" i="15"/>
  <c r="DB1495" i="15"/>
  <c r="DB1497" i="15"/>
  <c r="DB1498" i="15"/>
  <c r="DB1499" i="15"/>
  <c r="DB1501" i="15"/>
  <c r="DB1502" i="15"/>
  <c r="DB1503" i="15"/>
  <c r="DB1505" i="15"/>
  <c r="DB1506" i="15"/>
  <c r="DB1507" i="15"/>
  <c r="DB1509" i="15"/>
  <c r="DB1513" i="15"/>
  <c r="DB1514" i="15"/>
  <c r="DB1515" i="15"/>
  <c r="DB1517" i="15"/>
  <c r="DB1518" i="15"/>
  <c r="DB1519" i="15"/>
  <c r="DB1521" i="15"/>
  <c r="DB1522" i="15"/>
  <c r="DB1523" i="15"/>
  <c r="DB1525" i="15"/>
  <c r="DB1526" i="15"/>
  <c r="DB1527" i="15"/>
  <c r="DB1529" i="15"/>
  <c r="DB1530" i="15"/>
  <c r="DB1531" i="15"/>
  <c r="DB1533" i="15"/>
  <c r="DB1538" i="15"/>
  <c r="DB1539" i="15"/>
  <c r="DB1540" i="15"/>
  <c r="DB1541" i="15"/>
  <c r="DB1542" i="15"/>
  <c r="DB1544" i="15"/>
  <c r="DB1545" i="15"/>
  <c r="DB1546" i="15"/>
  <c r="DB1547" i="15"/>
  <c r="DB1551" i="15"/>
  <c r="DB1552" i="15"/>
  <c r="DB1553" i="15"/>
  <c r="DB1554" i="15"/>
  <c r="DC135" i="15"/>
  <c r="DC183" i="15"/>
  <c r="DC260" i="15"/>
  <c r="DC261" i="15"/>
  <c r="DC262" i="15"/>
  <c r="DC264" i="15"/>
  <c r="DC265" i="15"/>
  <c r="DC266" i="15"/>
  <c r="DC268" i="15"/>
  <c r="DC269" i="15"/>
  <c r="DC270" i="15"/>
  <c r="DC272" i="15"/>
  <c r="DC273" i="15"/>
  <c r="DC274" i="15"/>
  <c r="DC276" i="15"/>
  <c r="DC277" i="15"/>
  <c r="DC278" i="15"/>
  <c r="DC280" i="15"/>
  <c r="DC284" i="15"/>
  <c r="DC285" i="15"/>
  <c r="DC286" i="15"/>
  <c r="DC288" i="15"/>
  <c r="DC289" i="15"/>
  <c r="DC290" i="15"/>
  <c r="DC292" i="15"/>
  <c r="DC293" i="15"/>
  <c r="DC294" i="15"/>
  <c r="DC296" i="15"/>
  <c r="DC297" i="15"/>
  <c r="DC298" i="15"/>
  <c r="DC300" i="15"/>
  <c r="DC301" i="15"/>
  <c r="DC302" i="15"/>
  <c r="DC304" i="15"/>
  <c r="DC10" i="15"/>
  <c r="DC14" i="15"/>
  <c r="DC15" i="15"/>
  <c r="DC39" i="15"/>
  <c r="DC43" i="15"/>
  <c r="DC44" i="15"/>
  <c r="DC45" i="15"/>
  <c r="DC47" i="15"/>
  <c r="DC48" i="15"/>
  <c r="DC49" i="15"/>
  <c r="DC51" i="15"/>
  <c r="DC52" i="15"/>
  <c r="DC53" i="15"/>
  <c r="DC55" i="15"/>
  <c r="DC56" i="15"/>
  <c r="DC57" i="15"/>
  <c r="DC59" i="15"/>
  <c r="DC60" i="15"/>
  <c r="DC61" i="15"/>
  <c r="DC63" i="15"/>
  <c r="DC87" i="15"/>
  <c r="DC111" i="15"/>
  <c r="DC159" i="15"/>
  <c r="DC187" i="15"/>
  <c r="DC188" i="15"/>
  <c r="DC189" i="15"/>
  <c r="DC191" i="15"/>
  <c r="DC192" i="15"/>
  <c r="DC193" i="15"/>
  <c r="DC195" i="15"/>
  <c r="DC196" i="15"/>
  <c r="DC197" i="15"/>
  <c r="DC199" i="15"/>
  <c r="DC200" i="15"/>
  <c r="DC201" i="15"/>
  <c r="DC203" i="15"/>
  <c r="DC204" i="15"/>
  <c r="DC205" i="15"/>
  <c r="DC207" i="15"/>
  <c r="DC211" i="15"/>
  <c r="DC212" i="15"/>
  <c r="DC213" i="15"/>
  <c r="DC215" i="15"/>
  <c r="DC216" i="15"/>
  <c r="DC217" i="15"/>
  <c r="DC219" i="15"/>
  <c r="DC220" i="15"/>
  <c r="DC221" i="15"/>
  <c r="DC223" i="15"/>
  <c r="DC224" i="15"/>
  <c r="DC225" i="15"/>
  <c r="DC227" i="15"/>
  <c r="DC228" i="15"/>
  <c r="DC229" i="15"/>
  <c r="DC231" i="15"/>
  <c r="DC255" i="15"/>
  <c r="DC308" i="15"/>
  <c r="DC309" i="15"/>
  <c r="DC310" i="15"/>
  <c r="DC312" i="15"/>
  <c r="DC313" i="15"/>
  <c r="DC314" i="15"/>
  <c r="DC316" i="15"/>
  <c r="DC317" i="15"/>
  <c r="DC318" i="15"/>
  <c r="DC320" i="15"/>
  <c r="DC321" i="15"/>
  <c r="DC322" i="15"/>
  <c r="DC324" i="15"/>
  <c r="DC325" i="15"/>
  <c r="DC326" i="15"/>
  <c r="DC328" i="15"/>
  <c r="DC332" i="15"/>
  <c r="DC333" i="15"/>
  <c r="DC334" i="15"/>
  <c r="DC336" i="15"/>
  <c r="DC337" i="15"/>
  <c r="DC338" i="15"/>
  <c r="DC340" i="15"/>
  <c r="DC341" i="15"/>
  <c r="DC342" i="15"/>
  <c r="DC344" i="15"/>
  <c r="DC345" i="15"/>
  <c r="DC346" i="15"/>
  <c r="DC348" i="15"/>
  <c r="DC349" i="15"/>
  <c r="DC350" i="15"/>
  <c r="DC352" i="15"/>
  <c r="DC376" i="15"/>
  <c r="DC380" i="15"/>
  <c r="DC381" i="15"/>
  <c r="DC382" i="15"/>
  <c r="DC384" i="15"/>
  <c r="DC385" i="15"/>
  <c r="DC386" i="15"/>
  <c r="DC388" i="15"/>
  <c r="DC389" i="15"/>
  <c r="DC390" i="15"/>
  <c r="DC392" i="15"/>
  <c r="DC393" i="15"/>
  <c r="DC394" i="15"/>
  <c r="DC396" i="15"/>
  <c r="DC397" i="15"/>
  <c r="DC398" i="15"/>
  <c r="DC400" i="15"/>
  <c r="DC424" i="15"/>
  <c r="DC428" i="15"/>
  <c r="DC429" i="15"/>
  <c r="DC430" i="15"/>
  <c r="DC432" i="15"/>
  <c r="DC433" i="15"/>
  <c r="DC434" i="15"/>
  <c r="DC436" i="15"/>
  <c r="DC437" i="15"/>
  <c r="DC438" i="15"/>
  <c r="DC440" i="15"/>
  <c r="DC441" i="15"/>
  <c r="DC442" i="15"/>
  <c r="DC444" i="15"/>
  <c r="DC445" i="15"/>
  <c r="DC446" i="15"/>
  <c r="DC448" i="15"/>
  <c r="DC472" i="15"/>
  <c r="DC476" i="15"/>
  <c r="DC477" i="15"/>
  <c r="DC478" i="15"/>
  <c r="DC480" i="15"/>
  <c r="DC481" i="15"/>
  <c r="DC482" i="15"/>
  <c r="DC484" i="15"/>
  <c r="DC485" i="15"/>
  <c r="DC486" i="15"/>
  <c r="DC488" i="15"/>
  <c r="DC489" i="15"/>
  <c r="DC490" i="15"/>
  <c r="DC492" i="15"/>
  <c r="DC493" i="15"/>
  <c r="DC494" i="15"/>
  <c r="DC496" i="15"/>
  <c r="DC520" i="15"/>
  <c r="DC524" i="15"/>
  <c r="DC525" i="15"/>
  <c r="DC526" i="15"/>
  <c r="DC528" i="15"/>
  <c r="DC529" i="15"/>
  <c r="DC530" i="15"/>
  <c r="DC532" i="15"/>
  <c r="DC533" i="15"/>
  <c r="DC534" i="15"/>
  <c r="DC536" i="15"/>
  <c r="DC537" i="15"/>
  <c r="DC538" i="15"/>
  <c r="DC540" i="15"/>
  <c r="DC541" i="15"/>
  <c r="DC542" i="15"/>
  <c r="DC544" i="15"/>
  <c r="DC568" i="15"/>
  <c r="DC573" i="15"/>
  <c r="DC574" i="15"/>
  <c r="DC575" i="15"/>
  <c r="DC577" i="15"/>
  <c r="DC578" i="15"/>
  <c r="DC579" i="15"/>
  <c r="DC581" i="15"/>
  <c r="DC582" i="15"/>
  <c r="DC583" i="15"/>
  <c r="DC585" i="15"/>
  <c r="DC586" i="15"/>
  <c r="DC587" i="15"/>
  <c r="DC589" i="15"/>
  <c r="DC590" i="15"/>
  <c r="DC591" i="15"/>
  <c r="DC593" i="15"/>
  <c r="DC597" i="15"/>
  <c r="DC598" i="15"/>
  <c r="DC599" i="15"/>
  <c r="DC601" i="15"/>
  <c r="DC602" i="15"/>
  <c r="DC603" i="15"/>
  <c r="DC605" i="15"/>
  <c r="DC606" i="15"/>
  <c r="DC607" i="15"/>
  <c r="DC609" i="15"/>
  <c r="DC610" i="15"/>
  <c r="DC611" i="15"/>
  <c r="DC613" i="15"/>
  <c r="DC614" i="15"/>
  <c r="DC615" i="15"/>
  <c r="DC617" i="15"/>
  <c r="DC621" i="15"/>
  <c r="DC622" i="15"/>
  <c r="DC623" i="15"/>
  <c r="DC625" i="15"/>
  <c r="DC626" i="15"/>
  <c r="DC627" i="15"/>
  <c r="DC629" i="15"/>
  <c r="DC630" i="15"/>
  <c r="DC631" i="15"/>
  <c r="DC633" i="15"/>
  <c r="DC634" i="15"/>
  <c r="DC635" i="15"/>
  <c r="DC637" i="15"/>
  <c r="DC638" i="15"/>
  <c r="DC639" i="15"/>
  <c r="DC641" i="15"/>
  <c r="DC645" i="15"/>
  <c r="DC646" i="15"/>
  <c r="DC647" i="15"/>
  <c r="DC649" i="15"/>
  <c r="DC650" i="15"/>
  <c r="DC651" i="15"/>
  <c r="DC653" i="15"/>
  <c r="DC654" i="15"/>
  <c r="DC655" i="15"/>
  <c r="DC657" i="15"/>
  <c r="DC658" i="15"/>
  <c r="DC659" i="15"/>
  <c r="DC661" i="15"/>
  <c r="DC662" i="15"/>
  <c r="DC663" i="15"/>
  <c r="DC665" i="15"/>
  <c r="DC669" i="15"/>
  <c r="DC670" i="15"/>
  <c r="DC671" i="15"/>
  <c r="DC673" i="15"/>
  <c r="DC674" i="15"/>
  <c r="DC675" i="15"/>
  <c r="DC677" i="15"/>
  <c r="DC678" i="15"/>
  <c r="DC679" i="15"/>
  <c r="DC681" i="15"/>
  <c r="DC682" i="15"/>
  <c r="DC683" i="15"/>
  <c r="DC685" i="15"/>
  <c r="DC686" i="15"/>
  <c r="DC687" i="15"/>
  <c r="DC689" i="15"/>
  <c r="DC693" i="15"/>
  <c r="DC694" i="15"/>
  <c r="DC695" i="15"/>
  <c r="DC697" i="15"/>
  <c r="DC698" i="15"/>
  <c r="DC699" i="15"/>
  <c r="DC701" i="15"/>
  <c r="DC702" i="15"/>
  <c r="DC703" i="15"/>
  <c r="DC705" i="15"/>
  <c r="DC706" i="15"/>
  <c r="DC707" i="15"/>
  <c r="DC709" i="15"/>
  <c r="DC710" i="15"/>
  <c r="DC711" i="15"/>
  <c r="DC713" i="15"/>
  <c r="DC717" i="15"/>
  <c r="DC718" i="15"/>
  <c r="DC719" i="15"/>
  <c r="DC721" i="15"/>
  <c r="DC722" i="15"/>
  <c r="DC723" i="15"/>
  <c r="DC725" i="15"/>
  <c r="DC726" i="15"/>
  <c r="DC727" i="15"/>
  <c r="DC729" i="15"/>
  <c r="DC730" i="15"/>
  <c r="DC731" i="15"/>
  <c r="DC733" i="15"/>
  <c r="DC734" i="15"/>
  <c r="DC735" i="15"/>
  <c r="DC737" i="15"/>
  <c r="DC801" i="15"/>
  <c r="DC825" i="15"/>
  <c r="DC849" i="15"/>
  <c r="DC853" i="15"/>
  <c r="DC854" i="15"/>
  <c r="DC855" i="15"/>
  <c r="DC856" i="15"/>
  <c r="DC857" i="15"/>
  <c r="DC858" i="15"/>
  <c r="DC860" i="15"/>
  <c r="DC861" i="15"/>
  <c r="DC885" i="15"/>
  <c r="DC912" i="15"/>
  <c r="DC919" i="15"/>
  <c r="DC920" i="15"/>
  <c r="DC921" i="15"/>
  <c r="DC923" i="15"/>
  <c r="DC924" i="15"/>
  <c r="DC925" i="15"/>
  <c r="DC927" i="15"/>
  <c r="DC928" i="15"/>
  <c r="DC929" i="15"/>
  <c r="DC931" i="15"/>
  <c r="DC932" i="15"/>
  <c r="DC933" i="15"/>
  <c r="DC935" i="15"/>
  <c r="DC936" i="15"/>
  <c r="DC937" i="15"/>
  <c r="DC939" i="15"/>
  <c r="DC943" i="15"/>
  <c r="DC944" i="15"/>
  <c r="DC945" i="15"/>
  <c r="DC947" i="15"/>
  <c r="DC948" i="15"/>
  <c r="DC949" i="15"/>
  <c r="DC951" i="15"/>
  <c r="DC952" i="15"/>
  <c r="DC953" i="15"/>
  <c r="DC955" i="15"/>
  <c r="DC956" i="15"/>
  <c r="DC957" i="15"/>
  <c r="DC959" i="15"/>
  <c r="DC960" i="15"/>
  <c r="DC961" i="15"/>
  <c r="DC963" i="15"/>
  <c r="DC987" i="15"/>
  <c r="DC991" i="15"/>
  <c r="DC992" i="15"/>
  <c r="DC993" i="15"/>
  <c r="DC995" i="15"/>
  <c r="DC996" i="15"/>
  <c r="DC997" i="15"/>
  <c r="DC999" i="15"/>
  <c r="DC1000" i="15"/>
  <c r="DC1001" i="15"/>
  <c r="DC1003" i="15"/>
  <c r="DC1004" i="15"/>
  <c r="DC1005" i="15"/>
  <c r="DC1007" i="15"/>
  <c r="DC1008" i="15"/>
  <c r="DC1009" i="15"/>
  <c r="DC1011" i="15"/>
  <c r="DC1035" i="15"/>
  <c r="DC1039" i="15"/>
  <c r="DC1040" i="15"/>
  <c r="DC1041" i="15"/>
  <c r="DC1043" i="15"/>
  <c r="DC1044" i="15"/>
  <c r="DC1045" i="15"/>
  <c r="DC1047" i="15"/>
  <c r="DC1048" i="15"/>
  <c r="DC1049" i="15"/>
  <c r="DC1051" i="15"/>
  <c r="DC1052" i="15"/>
  <c r="DC1053" i="15"/>
  <c r="DC1055" i="15"/>
  <c r="DC1056" i="15"/>
  <c r="DC1057" i="15"/>
  <c r="DC1059" i="15"/>
  <c r="DC1083" i="15"/>
  <c r="DC1087" i="15"/>
  <c r="DC1088" i="15"/>
  <c r="DC1089" i="15"/>
  <c r="DC1091" i="15"/>
  <c r="DC1092" i="15"/>
  <c r="DC1093" i="15"/>
  <c r="DC1095" i="15"/>
  <c r="DC1096" i="15"/>
  <c r="DC1097" i="15"/>
  <c r="DC1099" i="15"/>
  <c r="DC1100" i="15"/>
  <c r="DC1101" i="15"/>
  <c r="DC1103" i="15"/>
  <c r="DC1104" i="15"/>
  <c r="DC1105" i="15"/>
  <c r="DC1107" i="15"/>
  <c r="DC1131" i="15"/>
  <c r="DC1135" i="15"/>
  <c r="DC1136" i="15"/>
  <c r="DC1137" i="15"/>
  <c r="DC1139" i="15"/>
  <c r="DC1140" i="15"/>
  <c r="DC1141" i="15"/>
  <c r="DC1143" i="15"/>
  <c r="DC1144" i="15"/>
  <c r="DC1145" i="15"/>
  <c r="DC1147" i="15"/>
  <c r="DC1148" i="15"/>
  <c r="DC1149" i="15"/>
  <c r="DC1151" i="15"/>
  <c r="DC1152" i="15"/>
  <c r="DC1153" i="15"/>
  <c r="DC1155" i="15"/>
  <c r="DC1179" i="15"/>
  <c r="DC1183" i="15"/>
  <c r="DC1184" i="15"/>
  <c r="DC1185" i="15"/>
  <c r="DC1187" i="15"/>
  <c r="DC1188" i="15"/>
  <c r="DC1189" i="15"/>
  <c r="DC1191" i="15"/>
  <c r="DC1192" i="15"/>
  <c r="DC1193" i="15"/>
  <c r="DC1195" i="15"/>
  <c r="DC1196" i="15"/>
  <c r="DC1197" i="15"/>
  <c r="DC1199" i="15"/>
  <c r="DC1200" i="15"/>
  <c r="DC1201" i="15"/>
  <c r="DC1203" i="15"/>
  <c r="DC1227" i="15"/>
  <c r="DC1231" i="15"/>
  <c r="DC1232" i="15"/>
  <c r="DC1233" i="15"/>
  <c r="DC1234" i="15"/>
  <c r="DC1236" i="15"/>
  <c r="DC1237" i="15"/>
  <c r="DC1261" i="15"/>
  <c r="DC1285" i="15"/>
  <c r="DC1289" i="15"/>
  <c r="DC1290" i="15"/>
  <c r="DC1291" i="15"/>
  <c r="DC1293" i="15"/>
  <c r="DC1294" i="15"/>
  <c r="DC1295" i="15"/>
  <c r="DC1297" i="15"/>
  <c r="DC1298" i="15"/>
  <c r="DC1299" i="15"/>
  <c r="DC1301" i="15"/>
  <c r="DC1302" i="15"/>
  <c r="DC1303" i="15"/>
  <c r="DC1305" i="15"/>
  <c r="DC1306" i="15"/>
  <c r="DC1307" i="15"/>
  <c r="DC1309" i="15"/>
  <c r="DC1313" i="15"/>
  <c r="DC1314" i="15"/>
  <c r="DC1315" i="15"/>
  <c r="DC1317" i="15"/>
  <c r="DC1318" i="15"/>
  <c r="DC1319" i="15"/>
  <c r="DC1321" i="15"/>
  <c r="DC1322" i="15"/>
  <c r="DC1323" i="15"/>
  <c r="DC1325" i="15"/>
  <c r="DC1326" i="15"/>
  <c r="DC1327" i="15"/>
  <c r="DC1329" i="15"/>
  <c r="DC1330" i="15"/>
  <c r="DC1331" i="15"/>
  <c r="DC1333" i="15"/>
  <c r="DC1337" i="15"/>
  <c r="DC1338" i="15"/>
  <c r="DC1339" i="15"/>
  <c r="DC1341" i="15"/>
  <c r="DC1342" i="15"/>
  <c r="DC1343" i="15"/>
  <c r="DC1345" i="15"/>
  <c r="DC1346" i="15"/>
  <c r="DC1347" i="15"/>
  <c r="DC1349" i="15"/>
  <c r="DC1350" i="15"/>
  <c r="DC1351" i="15"/>
  <c r="DC1353" i="15"/>
  <c r="DC1354" i="15"/>
  <c r="DC1355" i="15"/>
  <c r="DC1357" i="15"/>
  <c r="DC1361" i="15"/>
  <c r="DC1362" i="15"/>
  <c r="DC1363" i="15"/>
  <c r="DC1365" i="15"/>
  <c r="DC1366" i="15"/>
  <c r="DC1367" i="15"/>
  <c r="DC1369" i="15"/>
  <c r="DC1370" i="15"/>
  <c r="DC1371" i="15"/>
  <c r="DC1373" i="15"/>
  <c r="DC1374" i="15"/>
  <c r="DC1375" i="15"/>
  <c r="DC1377" i="15"/>
  <c r="DC1378" i="15"/>
  <c r="DC1379" i="15"/>
  <c r="DC1381" i="15"/>
  <c r="DC1405" i="15"/>
  <c r="DC1431" i="15"/>
  <c r="DC1438" i="15"/>
  <c r="DC1439" i="15"/>
  <c r="DC1440" i="15"/>
  <c r="DC1442" i="15"/>
  <c r="DC1443" i="15"/>
  <c r="DC1444" i="15"/>
  <c r="DC1446" i="15"/>
  <c r="DC1447" i="15"/>
  <c r="DC1448" i="15"/>
  <c r="DC1450" i="15"/>
  <c r="DC1451" i="15"/>
  <c r="DC1452" i="15"/>
  <c r="DC1454" i="15"/>
  <c r="DC1455" i="15"/>
  <c r="DC1456" i="15"/>
  <c r="DC1458" i="15"/>
  <c r="DC1465" i="15"/>
  <c r="DC1466" i="15"/>
  <c r="DC1467" i="15"/>
  <c r="DC1469" i="15"/>
  <c r="DC1470" i="15"/>
  <c r="DC1471" i="15"/>
  <c r="DC1473" i="15"/>
  <c r="DC1474" i="15"/>
  <c r="DC1475" i="15"/>
  <c r="DC1477" i="15"/>
  <c r="DC1478" i="15"/>
  <c r="DC1479" i="15"/>
  <c r="DC1481" i="15"/>
  <c r="DC1482" i="15"/>
  <c r="DC1483" i="15"/>
  <c r="DC1485" i="15"/>
  <c r="DC1489" i="15"/>
  <c r="DC1490" i="15"/>
  <c r="DC1491" i="15"/>
  <c r="DC1493" i="15"/>
  <c r="DC1494" i="15"/>
  <c r="DC1495" i="15"/>
  <c r="DC1497" i="15"/>
  <c r="DC1498" i="15"/>
  <c r="DC1499" i="15"/>
  <c r="DC1501" i="15"/>
  <c r="DC1502" i="15"/>
  <c r="DC1503" i="15"/>
  <c r="DC1505" i="15"/>
  <c r="DC1506" i="15"/>
  <c r="DC1507" i="15"/>
  <c r="DC1509" i="15"/>
  <c r="DC1513" i="15"/>
  <c r="DC1514" i="15"/>
  <c r="DC1515" i="15"/>
  <c r="DC1517" i="15"/>
  <c r="DC1518" i="15"/>
  <c r="DC1519" i="15"/>
  <c r="DC1521" i="15"/>
  <c r="DC1522" i="15"/>
  <c r="DC1523" i="15"/>
  <c r="DC1525" i="15"/>
  <c r="DC1526" i="15"/>
  <c r="DC1527" i="15"/>
  <c r="DC1529" i="15"/>
  <c r="DC1530" i="15"/>
  <c r="DC1531" i="15"/>
  <c r="DC1533" i="15"/>
  <c r="DC1538" i="15"/>
  <c r="DC1539" i="15"/>
  <c r="DC1540" i="15"/>
  <c r="DC1541" i="15"/>
  <c r="DC1542" i="15"/>
  <c r="DC1544" i="15"/>
  <c r="DC1545" i="15"/>
  <c r="DC1546" i="15"/>
  <c r="DC1547" i="15"/>
  <c r="DC1551" i="15"/>
  <c r="DC1552" i="15"/>
  <c r="DC1553" i="15"/>
  <c r="DC1554" i="15"/>
  <c r="DD135" i="15"/>
  <c r="DD183" i="15"/>
  <c r="DD260" i="15"/>
  <c r="DD261" i="15"/>
  <c r="DD262" i="15"/>
  <c r="DD264" i="15"/>
  <c r="DD265" i="15"/>
  <c r="DD266" i="15"/>
  <c r="DD268" i="15"/>
  <c r="DD269" i="15"/>
  <c r="DD270" i="15"/>
  <c r="DD272" i="15"/>
  <c r="DD273" i="15"/>
  <c r="DD274" i="15"/>
  <c r="DD276" i="15"/>
  <c r="DD277" i="15"/>
  <c r="DD278" i="15"/>
  <c r="DD280" i="15"/>
  <c r="DD284" i="15"/>
  <c r="DD285" i="15"/>
  <c r="DD286" i="15"/>
  <c r="DD288" i="15"/>
  <c r="DD289" i="15"/>
  <c r="DD290" i="15"/>
  <c r="DD292" i="15"/>
  <c r="DD293" i="15"/>
  <c r="DD294" i="15"/>
  <c r="DD296" i="15"/>
  <c r="DD297" i="15"/>
  <c r="DD298" i="15"/>
  <c r="DD300" i="15"/>
  <c r="DD301" i="15"/>
  <c r="DD302" i="15"/>
  <c r="DD304" i="15"/>
  <c r="DD10" i="15"/>
  <c r="DD14" i="15"/>
  <c r="DD15" i="15"/>
  <c r="DD39" i="15"/>
  <c r="DD43" i="15"/>
  <c r="DD44" i="15"/>
  <c r="DD45" i="15"/>
  <c r="DD47" i="15"/>
  <c r="DD48" i="15"/>
  <c r="DD49" i="15"/>
  <c r="DD51" i="15"/>
  <c r="DD52" i="15"/>
  <c r="DD53" i="15"/>
  <c r="DD55" i="15"/>
  <c r="DD56" i="15"/>
  <c r="DD57" i="15"/>
  <c r="DD59" i="15"/>
  <c r="DD60" i="15"/>
  <c r="DD61" i="15"/>
  <c r="DD63" i="15"/>
  <c r="DD87" i="15"/>
  <c r="DD111" i="15"/>
  <c r="DD159" i="15"/>
  <c r="DD187" i="15"/>
  <c r="DD188" i="15"/>
  <c r="DD189" i="15"/>
  <c r="DD191" i="15"/>
  <c r="DD192" i="15"/>
  <c r="DD193" i="15"/>
  <c r="DD195" i="15"/>
  <c r="DD196" i="15"/>
  <c r="DD197" i="15"/>
  <c r="DD199" i="15"/>
  <c r="DD200" i="15"/>
  <c r="DD201" i="15"/>
  <c r="DD203" i="15"/>
  <c r="DD204" i="15"/>
  <c r="DD205" i="15"/>
  <c r="DD207" i="15"/>
  <c r="DD211" i="15"/>
  <c r="DD212" i="15"/>
  <c r="DD213" i="15"/>
  <c r="DD215" i="15"/>
  <c r="DD216" i="15"/>
  <c r="DD217" i="15"/>
  <c r="DD219" i="15"/>
  <c r="DD220" i="15"/>
  <c r="DD221" i="15"/>
  <c r="DD223" i="15"/>
  <c r="DD224" i="15"/>
  <c r="DD225" i="15"/>
  <c r="DD227" i="15"/>
  <c r="DD228" i="15"/>
  <c r="DD229" i="15"/>
  <c r="DD231" i="15"/>
  <c r="DD255" i="15"/>
  <c r="DD308" i="15"/>
  <c r="DD309" i="15"/>
  <c r="DD310" i="15"/>
  <c r="DD312" i="15"/>
  <c r="DD313" i="15"/>
  <c r="DD314" i="15"/>
  <c r="DD316" i="15"/>
  <c r="DD317" i="15"/>
  <c r="DD318" i="15"/>
  <c r="DD320" i="15"/>
  <c r="DD321" i="15"/>
  <c r="DD322" i="15"/>
  <c r="DD324" i="15"/>
  <c r="DD325" i="15"/>
  <c r="DD326" i="15"/>
  <c r="DD328" i="15"/>
  <c r="DD332" i="15"/>
  <c r="DD333" i="15"/>
  <c r="DD334" i="15"/>
  <c r="DD336" i="15"/>
  <c r="DD337" i="15"/>
  <c r="DD338" i="15"/>
  <c r="DD340" i="15"/>
  <c r="DD341" i="15"/>
  <c r="DD342" i="15"/>
  <c r="DD344" i="15"/>
  <c r="DD345" i="15"/>
  <c r="DD346" i="15"/>
  <c r="DD348" i="15"/>
  <c r="DD349" i="15"/>
  <c r="DD350" i="15"/>
  <c r="DD352" i="15"/>
  <c r="DD376" i="15"/>
  <c r="DD380" i="15"/>
  <c r="DD381" i="15"/>
  <c r="DD382" i="15"/>
  <c r="DD384" i="15"/>
  <c r="DD385" i="15"/>
  <c r="DD386" i="15"/>
  <c r="DD388" i="15"/>
  <c r="DD389" i="15"/>
  <c r="DD390" i="15"/>
  <c r="DD392" i="15"/>
  <c r="DD393" i="15"/>
  <c r="DD394" i="15"/>
  <c r="DD396" i="15"/>
  <c r="DD397" i="15"/>
  <c r="DD398" i="15"/>
  <c r="DD400" i="15"/>
  <c r="DD424" i="15"/>
  <c r="DD428" i="15"/>
  <c r="DD429" i="15"/>
  <c r="DD430" i="15"/>
  <c r="DD432" i="15"/>
  <c r="DD433" i="15"/>
  <c r="DD434" i="15"/>
  <c r="DD436" i="15"/>
  <c r="DD437" i="15"/>
  <c r="DD438" i="15"/>
  <c r="DD440" i="15"/>
  <c r="DD441" i="15"/>
  <c r="DD442" i="15"/>
  <c r="DD444" i="15"/>
  <c r="DD445" i="15"/>
  <c r="DD446" i="15"/>
  <c r="DD448" i="15"/>
  <c r="DD472" i="15"/>
  <c r="DD476" i="15"/>
  <c r="DD477" i="15"/>
  <c r="DD478" i="15"/>
  <c r="DD480" i="15"/>
  <c r="DD481" i="15"/>
  <c r="DD482" i="15"/>
  <c r="DD484" i="15"/>
  <c r="DD485" i="15"/>
  <c r="DD486" i="15"/>
  <c r="DD488" i="15"/>
  <c r="DD489" i="15"/>
  <c r="DD490" i="15"/>
  <c r="DD492" i="15"/>
  <c r="DD493" i="15"/>
  <c r="DD494" i="15"/>
  <c r="DD496" i="15"/>
  <c r="DD520" i="15"/>
  <c r="DD524" i="15"/>
  <c r="DD525" i="15"/>
  <c r="DD526" i="15"/>
  <c r="DD528" i="15"/>
  <c r="DD529" i="15"/>
  <c r="DD530" i="15"/>
  <c r="DD532" i="15"/>
  <c r="DD533" i="15"/>
  <c r="DD534" i="15"/>
  <c r="DD536" i="15"/>
  <c r="DD537" i="15"/>
  <c r="DD538" i="15"/>
  <c r="DD540" i="15"/>
  <c r="DD541" i="15"/>
  <c r="DD542" i="15"/>
  <c r="DD544" i="15"/>
  <c r="DD568" i="15"/>
  <c r="DD573" i="15"/>
  <c r="DD574" i="15"/>
  <c r="DD575" i="15"/>
  <c r="DD577" i="15"/>
  <c r="DD578" i="15"/>
  <c r="DD579" i="15"/>
  <c r="DD581" i="15"/>
  <c r="DD582" i="15"/>
  <c r="DD583" i="15"/>
  <c r="DD585" i="15"/>
  <c r="DD586" i="15"/>
  <c r="DD587" i="15"/>
  <c r="DD589" i="15"/>
  <c r="DD590" i="15"/>
  <c r="DD591" i="15"/>
  <c r="DD593" i="15"/>
  <c r="DD597" i="15"/>
  <c r="DD598" i="15"/>
  <c r="DD599" i="15"/>
  <c r="DD601" i="15"/>
  <c r="DD602" i="15"/>
  <c r="DD603" i="15"/>
  <c r="DD605" i="15"/>
  <c r="DD606" i="15"/>
  <c r="DD607" i="15"/>
  <c r="DD609" i="15"/>
  <c r="DD610" i="15"/>
  <c r="DD611" i="15"/>
  <c r="DD613" i="15"/>
  <c r="DD614" i="15"/>
  <c r="DD615" i="15"/>
  <c r="DD617" i="15"/>
  <c r="DD621" i="15"/>
  <c r="DD622" i="15"/>
  <c r="DD623" i="15"/>
  <c r="DD625" i="15"/>
  <c r="DD626" i="15"/>
  <c r="DD627" i="15"/>
  <c r="DD629" i="15"/>
  <c r="DD630" i="15"/>
  <c r="DD631" i="15"/>
  <c r="DD633" i="15"/>
  <c r="DD634" i="15"/>
  <c r="DD635" i="15"/>
  <c r="DD637" i="15"/>
  <c r="DD638" i="15"/>
  <c r="DD639" i="15"/>
  <c r="DD641" i="15"/>
  <c r="DD645" i="15"/>
  <c r="DD646" i="15"/>
  <c r="DD647" i="15"/>
  <c r="DD649" i="15"/>
  <c r="DD650" i="15"/>
  <c r="DD651" i="15"/>
  <c r="DD653" i="15"/>
  <c r="DD654" i="15"/>
  <c r="DD655" i="15"/>
  <c r="DD657" i="15"/>
  <c r="DD658" i="15"/>
  <c r="DD659" i="15"/>
  <c r="DD661" i="15"/>
  <c r="DD662" i="15"/>
  <c r="DD663" i="15"/>
  <c r="DD665" i="15"/>
  <c r="DD669" i="15"/>
  <c r="DD670" i="15"/>
  <c r="DD671" i="15"/>
  <c r="DD673" i="15"/>
  <c r="DD674" i="15"/>
  <c r="DD675" i="15"/>
  <c r="DD677" i="15"/>
  <c r="DD678" i="15"/>
  <c r="DD679" i="15"/>
  <c r="DD681" i="15"/>
  <c r="DD682" i="15"/>
  <c r="DD683" i="15"/>
  <c r="DD685" i="15"/>
  <c r="DD686" i="15"/>
  <c r="DD687" i="15"/>
  <c r="DD689" i="15"/>
  <c r="DD693" i="15"/>
  <c r="DD694" i="15"/>
  <c r="DD695" i="15"/>
  <c r="DD697" i="15"/>
  <c r="DD698" i="15"/>
  <c r="DD699" i="15"/>
  <c r="DD701" i="15"/>
  <c r="DD702" i="15"/>
  <c r="DD703" i="15"/>
  <c r="DD705" i="15"/>
  <c r="DD706" i="15"/>
  <c r="DD707" i="15"/>
  <c r="DD709" i="15"/>
  <c r="DD710" i="15"/>
  <c r="DD711" i="15"/>
  <c r="DD713" i="15"/>
  <c r="DD717" i="15"/>
  <c r="DD718" i="15"/>
  <c r="DD719" i="15"/>
  <c r="DD721" i="15"/>
  <c r="DD722" i="15"/>
  <c r="DD723" i="15"/>
  <c r="DD725" i="15"/>
  <c r="DD726" i="15"/>
  <c r="DD727" i="15"/>
  <c r="DD729" i="15"/>
  <c r="DD730" i="15"/>
  <c r="DD731" i="15"/>
  <c r="DD733" i="15"/>
  <c r="DD734" i="15"/>
  <c r="DD735" i="15"/>
  <c r="DD737" i="15"/>
  <c r="DD801" i="15"/>
  <c r="DD825" i="15"/>
  <c r="DD849" i="15"/>
  <c r="DD853" i="15"/>
  <c r="DD854" i="15"/>
  <c r="DD855" i="15"/>
  <c r="DD856" i="15"/>
  <c r="DD857" i="15"/>
  <c r="DD858" i="15"/>
  <c r="DD860" i="15"/>
  <c r="DD861" i="15"/>
  <c r="DD885" i="15"/>
  <c r="DD912" i="15"/>
  <c r="DD919" i="15"/>
  <c r="DD920" i="15"/>
  <c r="DD921" i="15"/>
  <c r="DD923" i="15"/>
  <c r="DD924" i="15"/>
  <c r="DD925" i="15"/>
  <c r="DD927" i="15"/>
  <c r="DD928" i="15"/>
  <c r="DD929" i="15"/>
  <c r="DD931" i="15"/>
  <c r="DD932" i="15"/>
  <c r="DD933" i="15"/>
  <c r="DD935" i="15"/>
  <c r="DD936" i="15"/>
  <c r="DD937" i="15"/>
  <c r="DD939" i="15"/>
  <c r="DD943" i="15"/>
  <c r="DD944" i="15"/>
  <c r="DD945" i="15"/>
  <c r="DD947" i="15"/>
  <c r="DD948" i="15"/>
  <c r="DD949" i="15"/>
  <c r="DD951" i="15"/>
  <c r="DD952" i="15"/>
  <c r="DD953" i="15"/>
  <c r="DD955" i="15"/>
  <c r="DD956" i="15"/>
  <c r="DD957" i="15"/>
  <c r="DD959" i="15"/>
  <c r="DD960" i="15"/>
  <c r="DD961" i="15"/>
  <c r="DD963" i="15"/>
  <c r="DD987" i="15"/>
  <c r="DD991" i="15"/>
  <c r="DD992" i="15"/>
  <c r="DD993" i="15"/>
  <c r="DD995" i="15"/>
  <c r="DD996" i="15"/>
  <c r="DD997" i="15"/>
  <c r="DD999" i="15"/>
  <c r="DD1000" i="15"/>
  <c r="DD1001" i="15"/>
  <c r="DD1003" i="15"/>
  <c r="DD1004" i="15"/>
  <c r="DD1005" i="15"/>
  <c r="DD1007" i="15"/>
  <c r="DD1008" i="15"/>
  <c r="DD1009" i="15"/>
  <c r="DD1011" i="15"/>
  <c r="DD1035" i="15"/>
  <c r="DD1039" i="15"/>
  <c r="DD1040" i="15"/>
  <c r="DD1041" i="15"/>
  <c r="DD1043" i="15"/>
  <c r="DD1044" i="15"/>
  <c r="DD1045" i="15"/>
  <c r="DD1047" i="15"/>
  <c r="DD1048" i="15"/>
  <c r="DD1049" i="15"/>
  <c r="DD1051" i="15"/>
  <c r="DD1052" i="15"/>
  <c r="DD1053" i="15"/>
  <c r="DD1055" i="15"/>
  <c r="DD1056" i="15"/>
  <c r="DD1057" i="15"/>
  <c r="DD1059" i="15"/>
  <c r="DD1083" i="15"/>
  <c r="DD1087" i="15"/>
  <c r="DD1088" i="15"/>
  <c r="DD1089" i="15"/>
  <c r="DD1091" i="15"/>
  <c r="DD1092" i="15"/>
  <c r="DD1093" i="15"/>
  <c r="DD1095" i="15"/>
  <c r="DD1096" i="15"/>
  <c r="DD1097" i="15"/>
  <c r="DD1099" i="15"/>
  <c r="DD1100" i="15"/>
  <c r="DD1101" i="15"/>
  <c r="DD1103" i="15"/>
  <c r="DD1104" i="15"/>
  <c r="DD1105" i="15"/>
  <c r="DD1107" i="15"/>
  <c r="DD1131" i="15"/>
  <c r="DD1135" i="15"/>
  <c r="DD1136" i="15"/>
  <c r="DD1137" i="15"/>
  <c r="DD1139" i="15"/>
  <c r="DD1140" i="15"/>
  <c r="DD1141" i="15"/>
  <c r="DD1143" i="15"/>
  <c r="DD1144" i="15"/>
  <c r="DD1145" i="15"/>
  <c r="DD1147" i="15"/>
  <c r="DD1148" i="15"/>
  <c r="DD1149" i="15"/>
  <c r="DD1151" i="15"/>
  <c r="DD1152" i="15"/>
  <c r="DD1153" i="15"/>
  <c r="DD1155" i="15"/>
  <c r="DD1179" i="15"/>
  <c r="DD1183" i="15"/>
  <c r="DD1184" i="15"/>
  <c r="DD1185" i="15"/>
  <c r="DD1187" i="15"/>
  <c r="DD1188" i="15"/>
  <c r="DD1189" i="15"/>
  <c r="DD1191" i="15"/>
  <c r="DD1192" i="15"/>
  <c r="DD1193" i="15"/>
  <c r="DD1195" i="15"/>
  <c r="DD1196" i="15"/>
  <c r="DD1197" i="15"/>
  <c r="DD1199" i="15"/>
  <c r="DD1200" i="15"/>
  <c r="DD1201" i="15"/>
  <c r="DD1203" i="15"/>
  <c r="DD1227" i="15"/>
  <c r="DD1231" i="15"/>
  <c r="DD1232" i="15"/>
  <c r="DD1233" i="15"/>
  <c r="DD1234" i="15"/>
  <c r="DD1236" i="15"/>
  <c r="DD1237" i="15"/>
  <c r="DD1261" i="15"/>
  <c r="DD1285" i="15"/>
  <c r="DD1289" i="15"/>
  <c r="DD1290" i="15"/>
  <c r="DD1291" i="15"/>
  <c r="DD1293" i="15"/>
  <c r="DD1294" i="15"/>
  <c r="DD1295" i="15"/>
  <c r="DD1297" i="15"/>
  <c r="DD1298" i="15"/>
  <c r="DD1299" i="15"/>
  <c r="DD1301" i="15"/>
  <c r="DD1302" i="15"/>
  <c r="DD1303" i="15"/>
  <c r="DD1305" i="15"/>
  <c r="DD1306" i="15"/>
  <c r="DD1307" i="15"/>
  <c r="DD1309" i="15"/>
  <c r="DD1313" i="15"/>
  <c r="DD1314" i="15"/>
  <c r="DD1315" i="15"/>
  <c r="DD1317" i="15"/>
  <c r="DD1318" i="15"/>
  <c r="DD1319" i="15"/>
  <c r="DD1321" i="15"/>
  <c r="DD1322" i="15"/>
  <c r="DD1323" i="15"/>
  <c r="DD1325" i="15"/>
  <c r="DD1326" i="15"/>
  <c r="DD1327" i="15"/>
  <c r="DD1329" i="15"/>
  <c r="DD1330" i="15"/>
  <c r="DD1331" i="15"/>
  <c r="DD1333" i="15"/>
  <c r="DD1337" i="15"/>
  <c r="DD1338" i="15"/>
  <c r="DD1339" i="15"/>
  <c r="DD1341" i="15"/>
  <c r="DD1342" i="15"/>
  <c r="DD1343" i="15"/>
  <c r="DD1345" i="15"/>
  <c r="DD1346" i="15"/>
  <c r="DD1347" i="15"/>
  <c r="DD1349" i="15"/>
  <c r="DD1350" i="15"/>
  <c r="DD1351" i="15"/>
  <c r="DD1353" i="15"/>
  <c r="DD1354" i="15"/>
  <c r="DD1355" i="15"/>
  <c r="DD1357" i="15"/>
  <c r="DD1361" i="15"/>
  <c r="DD1362" i="15"/>
  <c r="DD1363" i="15"/>
  <c r="DD1365" i="15"/>
  <c r="DD1366" i="15"/>
  <c r="DD1367" i="15"/>
  <c r="DD1369" i="15"/>
  <c r="DD1370" i="15"/>
  <c r="DD1371" i="15"/>
  <c r="DD1373" i="15"/>
  <c r="DD1374" i="15"/>
  <c r="DD1375" i="15"/>
  <c r="DD1377" i="15"/>
  <c r="DD1378" i="15"/>
  <c r="DD1379" i="15"/>
  <c r="DD1381" i="15"/>
  <c r="DD1405" i="15"/>
  <c r="DD1431" i="15"/>
  <c r="DD1438" i="15"/>
  <c r="DD1439" i="15"/>
  <c r="DD1440" i="15"/>
  <c r="DD1442" i="15"/>
  <c r="DD1443" i="15"/>
  <c r="DD1444" i="15"/>
  <c r="DD1446" i="15"/>
  <c r="DD1447" i="15"/>
  <c r="DD1448" i="15"/>
  <c r="DD1450" i="15"/>
  <c r="DD1451" i="15"/>
  <c r="DD1452" i="15"/>
  <c r="DD1454" i="15"/>
  <c r="DD1455" i="15"/>
  <c r="DD1456" i="15"/>
  <c r="DD1458" i="15"/>
  <c r="DD1465" i="15"/>
  <c r="DD1466" i="15"/>
  <c r="DD1467" i="15"/>
  <c r="DD1469" i="15"/>
  <c r="DD1470" i="15"/>
  <c r="DD1471" i="15"/>
  <c r="DD1473" i="15"/>
  <c r="DD1474" i="15"/>
  <c r="DD1475" i="15"/>
  <c r="DD1477" i="15"/>
  <c r="DD1478" i="15"/>
  <c r="DD1479" i="15"/>
  <c r="DD1481" i="15"/>
  <c r="DD1482" i="15"/>
  <c r="DD1483" i="15"/>
  <c r="DD1485" i="15"/>
  <c r="DD1489" i="15"/>
  <c r="DD1490" i="15"/>
  <c r="DD1491" i="15"/>
  <c r="DD1493" i="15"/>
  <c r="DD1494" i="15"/>
  <c r="DD1495" i="15"/>
  <c r="DD1497" i="15"/>
  <c r="DD1498" i="15"/>
  <c r="DD1499" i="15"/>
  <c r="DD1501" i="15"/>
  <c r="DD1502" i="15"/>
  <c r="DD1503" i="15"/>
  <c r="DD1505" i="15"/>
  <c r="DD1506" i="15"/>
  <c r="DD1507" i="15"/>
  <c r="DD1509" i="15"/>
  <c r="DD1513" i="15"/>
  <c r="DD1514" i="15"/>
  <c r="DD1515" i="15"/>
  <c r="DD1517" i="15"/>
  <c r="DD1518" i="15"/>
  <c r="DD1519" i="15"/>
  <c r="DD1521" i="15"/>
  <c r="DD1522" i="15"/>
  <c r="DD1523" i="15"/>
  <c r="DD1525" i="15"/>
  <c r="DD1526" i="15"/>
  <c r="DD1527" i="15"/>
  <c r="DD1529" i="15"/>
  <c r="DD1530" i="15"/>
  <c r="DD1531" i="15"/>
  <c r="DD1533" i="15"/>
  <c r="DD1538" i="15"/>
  <c r="DD1539" i="15"/>
  <c r="DD1540" i="15"/>
  <c r="DD1541" i="15"/>
  <c r="DD1542" i="15"/>
  <c r="DD1544" i="15"/>
  <c r="DD1545" i="15"/>
  <c r="DD1546" i="15"/>
  <c r="DD1547" i="15"/>
  <c r="DD1551" i="15"/>
  <c r="DD1552" i="15"/>
  <c r="DD1553" i="15"/>
  <c r="DD1554" i="15"/>
  <c r="DE135" i="15"/>
  <c r="DE183" i="15"/>
  <c r="DE260" i="15"/>
  <c r="DE261" i="15"/>
  <c r="DE262" i="15"/>
  <c r="DE264" i="15"/>
  <c r="DE265" i="15"/>
  <c r="DE266" i="15"/>
  <c r="DE268" i="15"/>
  <c r="DE269" i="15"/>
  <c r="DE270" i="15"/>
  <c r="DE272" i="15"/>
  <c r="DE273" i="15"/>
  <c r="DE274" i="15"/>
  <c r="DE276" i="15"/>
  <c r="DE277" i="15"/>
  <c r="DE278" i="15"/>
  <c r="DE280" i="15"/>
  <c r="DE284" i="15"/>
  <c r="DE285" i="15"/>
  <c r="DE286" i="15"/>
  <c r="DE288" i="15"/>
  <c r="DE289" i="15"/>
  <c r="DE290" i="15"/>
  <c r="DE292" i="15"/>
  <c r="DE293" i="15"/>
  <c r="DE294" i="15"/>
  <c r="DE296" i="15"/>
  <c r="DE297" i="15"/>
  <c r="DE298" i="15"/>
  <c r="DE300" i="15"/>
  <c r="DE301" i="15"/>
  <c r="DE302" i="15"/>
  <c r="DE304" i="15"/>
  <c r="DE10" i="15"/>
  <c r="DE14" i="15"/>
  <c r="DE15" i="15"/>
  <c r="DE39" i="15"/>
  <c r="DE43" i="15"/>
  <c r="DE44" i="15"/>
  <c r="DE45" i="15"/>
  <c r="DE47" i="15"/>
  <c r="DE48" i="15"/>
  <c r="DE49" i="15"/>
  <c r="DE51" i="15"/>
  <c r="DE52" i="15"/>
  <c r="DE53" i="15"/>
  <c r="DE55" i="15"/>
  <c r="DE56" i="15"/>
  <c r="DE57" i="15"/>
  <c r="DE59" i="15"/>
  <c r="DE60" i="15"/>
  <c r="DE61" i="15"/>
  <c r="DE63" i="15"/>
  <c r="DE87" i="15"/>
  <c r="DE111" i="15"/>
  <c r="DE159" i="15"/>
  <c r="DE187" i="15"/>
  <c r="DE188" i="15"/>
  <c r="DE189" i="15"/>
  <c r="DE191" i="15"/>
  <c r="DE192" i="15"/>
  <c r="DE193" i="15"/>
  <c r="DE195" i="15"/>
  <c r="DE196" i="15"/>
  <c r="DE197" i="15"/>
  <c r="DE199" i="15"/>
  <c r="DE200" i="15"/>
  <c r="DE201" i="15"/>
  <c r="DE203" i="15"/>
  <c r="DE204" i="15"/>
  <c r="DE205" i="15"/>
  <c r="DE207" i="15"/>
  <c r="DE211" i="15"/>
  <c r="DE212" i="15"/>
  <c r="DE213" i="15"/>
  <c r="DE215" i="15"/>
  <c r="DE216" i="15"/>
  <c r="DE217" i="15"/>
  <c r="DE219" i="15"/>
  <c r="DE220" i="15"/>
  <c r="DE221" i="15"/>
  <c r="DE223" i="15"/>
  <c r="DE224" i="15"/>
  <c r="DE225" i="15"/>
  <c r="DE227" i="15"/>
  <c r="DE228" i="15"/>
  <c r="DE229" i="15"/>
  <c r="DE231" i="15"/>
  <c r="DE255" i="15"/>
  <c r="DE308" i="15"/>
  <c r="DE309" i="15"/>
  <c r="DE310" i="15"/>
  <c r="DE312" i="15"/>
  <c r="DE313" i="15"/>
  <c r="DE314" i="15"/>
  <c r="DE316" i="15"/>
  <c r="DE317" i="15"/>
  <c r="DE318" i="15"/>
  <c r="DE320" i="15"/>
  <c r="DE321" i="15"/>
  <c r="DE322" i="15"/>
  <c r="DE324" i="15"/>
  <c r="DE325" i="15"/>
  <c r="DE326" i="15"/>
  <c r="DE328" i="15"/>
  <c r="DE332" i="15"/>
  <c r="DE333" i="15"/>
  <c r="DE334" i="15"/>
  <c r="DE336" i="15"/>
  <c r="DE337" i="15"/>
  <c r="DE338" i="15"/>
  <c r="DE340" i="15"/>
  <c r="DE341" i="15"/>
  <c r="DE342" i="15"/>
  <c r="DE344" i="15"/>
  <c r="DE345" i="15"/>
  <c r="DE346" i="15"/>
  <c r="DE348" i="15"/>
  <c r="DE349" i="15"/>
  <c r="DE350" i="15"/>
  <c r="DE352" i="15"/>
  <c r="DE376" i="15"/>
  <c r="DE380" i="15"/>
  <c r="DE381" i="15"/>
  <c r="DE382" i="15"/>
  <c r="DE384" i="15"/>
  <c r="DE385" i="15"/>
  <c r="DE386" i="15"/>
  <c r="DE388" i="15"/>
  <c r="DE389" i="15"/>
  <c r="DE390" i="15"/>
  <c r="DE392" i="15"/>
  <c r="DE393" i="15"/>
  <c r="DE394" i="15"/>
  <c r="DE396" i="15"/>
  <c r="DE397" i="15"/>
  <c r="DE398" i="15"/>
  <c r="DE400" i="15"/>
  <c r="DE424" i="15"/>
  <c r="DE428" i="15"/>
  <c r="DE429" i="15"/>
  <c r="DE430" i="15"/>
  <c r="DE432" i="15"/>
  <c r="DE433" i="15"/>
  <c r="DE434" i="15"/>
  <c r="DE436" i="15"/>
  <c r="DE437" i="15"/>
  <c r="DE438" i="15"/>
  <c r="DE440" i="15"/>
  <c r="DE441" i="15"/>
  <c r="DE442" i="15"/>
  <c r="DE444" i="15"/>
  <c r="DE445" i="15"/>
  <c r="DE446" i="15"/>
  <c r="DE448" i="15"/>
  <c r="DE472" i="15"/>
  <c r="DE476" i="15"/>
  <c r="DE477" i="15"/>
  <c r="DE478" i="15"/>
  <c r="DE480" i="15"/>
  <c r="DE481" i="15"/>
  <c r="DE482" i="15"/>
  <c r="DE484" i="15"/>
  <c r="DE485" i="15"/>
  <c r="DE486" i="15"/>
  <c r="DE488" i="15"/>
  <c r="DE489" i="15"/>
  <c r="DE490" i="15"/>
  <c r="DE492" i="15"/>
  <c r="DE493" i="15"/>
  <c r="DE494" i="15"/>
  <c r="DE496" i="15"/>
  <c r="DE520" i="15"/>
  <c r="DE524" i="15"/>
  <c r="DE525" i="15"/>
  <c r="DE526" i="15"/>
  <c r="DE528" i="15"/>
  <c r="DE529" i="15"/>
  <c r="DE530" i="15"/>
  <c r="DE532" i="15"/>
  <c r="DE533" i="15"/>
  <c r="DE534" i="15"/>
  <c r="DE536" i="15"/>
  <c r="DE537" i="15"/>
  <c r="DE538" i="15"/>
  <c r="DE540" i="15"/>
  <c r="DE541" i="15"/>
  <c r="DE542" i="15"/>
  <c r="DE544" i="15"/>
  <c r="DE568" i="15"/>
  <c r="DE573" i="15"/>
  <c r="DE574" i="15"/>
  <c r="DE575" i="15"/>
  <c r="DE577" i="15"/>
  <c r="DE578" i="15"/>
  <c r="DE579" i="15"/>
  <c r="DE581" i="15"/>
  <c r="DE582" i="15"/>
  <c r="DE583" i="15"/>
  <c r="DE585" i="15"/>
  <c r="DE586" i="15"/>
  <c r="DE587" i="15"/>
  <c r="DE589" i="15"/>
  <c r="DE590" i="15"/>
  <c r="DE591" i="15"/>
  <c r="DE593" i="15"/>
  <c r="DE597" i="15"/>
  <c r="DE598" i="15"/>
  <c r="DE599" i="15"/>
  <c r="DE601" i="15"/>
  <c r="DE602" i="15"/>
  <c r="DE603" i="15"/>
  <c r="DE605" i="15"/>
  <c r="DE606" i="15"/>
  <c r="DE607" i="15"/>
  <c r="DE609" i="15"/>
  <c r="DE610" i="15"/>
  <c r="DE611" i="15"/>
  <c r="DE613" i="15"/>
  <c r="DE614" i="15"/>
  <c r="DE615" i="15"/>
  <c r="DE617" i="15"/>
  <c r="DE621" i="15"/>
  <c r="DE622" i="15"/>
  <c r="DE623" i="15"/>
  <c r="DE625" i="15"/>
  <c r="DE626" i="15"/>
  <c r="DE627" i="15"/>
  <c r="DE629" i="15"/>
  <c r="DE630" i="15"/>
  <c r="DE631" i="15"/>
  <c r="DE633" i="15"/>
  <c r="DE634" i="15"/>
  <c r="DE635" i="15"/>
  <c r="DE637" i="15"/>
  <c r="DE638" i="15"/>
  <c r="DE639" i="15"/>
  <c r="DE641" i="15"/>
  <c r="DE645" i="15"/>
  <c r="DE646" i="15"/>
  <c r="DE647" i="15"/>
  <c r="DE649" i="15"/>
  <c r="DE650" i="15"/>
  <c r="DE651" i="15"/>
  <c r="DE653" i="15"/>
  <c r="DE654" i="15"/>
  <c r="DE655" i="15"/>
  <c r="DE657" i="15"/>
  <c r="DE658" i="15"/>
  <c r="DE659" i="15"/>
  <c r="DE661" i="15"/>
  <c r="DE662" i="15"/>
  <c r="DE663" i="15"/>
  <c r="DE665" i="15"/>
  <c r="DE669" i="15"/>
  <c r="DE670" i="15"/>
  <c r="DE671" i="15"/>
  <c r="DE673" i="15"/>
  <c r="DE674" i="15"/>
  <c r="DE675" i="15"/>
  <c r="DE677" i="15"/>
  <c r="DE678" i="15"/>
  <c r="DE679" i="15"/>
  <c r="DE681" i="15"/>
  <c r="DE682" i="15"/>
  <c r="DE683" i="15"/>
  <c r="DE685" i="15"/>
  <c r="DE686" i="15"/>
  <c r="DE687" i="15"/>
  <c r="DE689" i="15"/>
  <c r="DE693" i="15"/>
  <c r="DE694" i="15"/>
  <c r="DE695" i="15"/>
  <c r="DE697" i="15"/>
  <c r="DE698" i="15"/>
  <c r="DE699" i="15"/>
  <c r="DE701" i="15"/>
  <c r="DE702" i="15"/>
  <c r="DE703" i="15"/>
  <c r="DE705" i="15"/>
  <c r="DE706" i="15"/>
  <c r="DE707" i="15"/>
  <c r="DE709" i="15"/>
  <c r="DE710" i="15"/>
  <c r="DE711" i="15"/>
  <c r="DE713" i="15"/>
  <c r="DE717" i="15"/>
  <c r="DE718" i="15"/>
  <c r="DE719" i="15"/>
  <c r="DE721" i="15"/>
  <c r="DE722" i="15"/>
  <c r="DE723" i="15"/>
  <c r="DE725" i="15"/>
  <c r="DE726" i="15"/>
  <c r="DE727" i="15"/>
  <c r="DE729" i="15"/>
  <c r="DE730" i="15"/>
  <c r="DE731" i="15"/>
  <c r="DE733" i="15"/>
  <c r="DE734" i="15"/>
  <c r="DE735" i="15"/>
  <c r="DE737" i="15"/>
  <c r="DE801" i="15"/>
  <c r="DE825" i="15"/>
  <c r="DE849" i="15"/>
  <c r="DE853" i="15"/>
  <c r="DE854" i="15"/>
  <c r="DE855" i="15"/>
  <c r="DE856" i="15"/>
  <c r="DE857" i="15"/>
  <c r="DE858" i="15"/>
  <c r="DE860" i="15"/>
  <c r="DE861" i="15"/>
  <c r="DE885" i="15"/>
  <c r="DE912" i="15"/>
  <c r="DE919" i="15"/>
  <c r="DE920" i="15"/>
  <c r="DE921" i="15"/>
  <c r="DE923" i="15"/>
  <c r="DE924" i="15"/>
  <c r="DE925" i="15"/>
  <c r="DE927" i="15"/>
  <c r="DE928" i="15"/>
  <c r="DE929" i="15"/>
  <c r="DE931" i="15"/>
  <c r="DE932" i="15"/>
  <c r="DE933" i="15"/>
  <c r="DE935" i="15"/>
  <c r="DE936" i="15"/>
  <c r="DE937" i="15"/>
  <c r="DE939" i="15"/>
  <c r="DE943" i="15"/>
  <c r="DE944" i="15"/>
  <c r="DE945" i="15"/>
  <c r="DE947" i="15"/>
  <c r="DE948" i="15"/>
  <c r="DE949" i="15"/>
  <c r="DE951" i="15"/>
  <c r="DE952" i="15"/>
  <c r="DE953" i="15"/>
  <c r="DE955" i="15"/>
  <c r="DE956" i="15"/>
  <c r="DE957" i="15"/>
  <c r="DE959" i="15"/>
  <c r="DE960" i="15"/>
  <c r="DE961" i="15"/>
  <c r="DE963" i="15"/>
  <c r="DE987" i="15"/>
  <c r="DE991" i="15"/>
  <c r="DE992" i="15"/>
  <c r="DE993" i="15"/>
  <c r="DE995" i="15"/>
  <c r="DE996" i="15"/>
  <c r="DE997" i="15"/>
  <c r="DE999" i="15"/>
  <c r="DE1000" i="15"/>
  <c r="DE1001" i="15"/>
  <c r="DE1003" i="15"/>
  <c r="DE1004" i="15"/>
  <c r="DE1005" i="15"/>
  <c r="DE1007" i="15"/>
  <c r="DE1008" i="15"/>
  <c r="DE1009" i="15"/>
  <c r="DE1011" i="15"/>
  <c r="DE1035" i="15"/>
  <c r="DE1039" i="15"/>
  <c r="DE1040" i="15"/>
  <c r="DE1041" i="15"/>
  <c r="DE1043" i="15"/>
  <c r="DE1044" i="15"/>
  <c r="DE1045" i="15"/>
  <c r="DE1047" i="15"/>
  <c r="DE1048" i="15"/>
  <c r="DE1049" i="15"/>
  <c r="DE1051" i="15"/>
  <c r="DE1052" i="15"/>
  <c r="DE1053" i="15"/>
  <c r="DE1055" i="15"/>
  <c r="DE1056" i="15"/>
  <c r="DE1057" i="15"/>
  <c r="DE1059" i="15"/>
  <c r="DE1083" i="15"/>
  <c r="DE1087" i="15"/>
  <c r="DE1088" i="15"/>
  <c r="DE1089" i="15"/>
  <c r="DE1091" i="15"/>
  <c r="DE1092" i="15"/>
  <c r="DE1093" i="15"/>
  <c r="DE1095" i="15"/>
  <c r="DE1096" i="15"/>
  <c r="DE1097" i="15"/>
  <c r="DE1099" i="15"/>
  <c r="DE1100" i="15"/>
  <c r="DE1101" i="15"/>
  <c r="DE1103" i="15"/>
  <c r="DE1104" i="15"/>
  <c r="DE1105" i="15"/>
  <c r="DE1107" i="15"/>
  <c r="DE1131" i="15"/>
  <c r="DE1135" i="15"/>
  <c r="DE1136" i="15"/>
  <c r="DE1137" i="15"/>
  <c r="DE1139" i="15"/>
  <c r="DE1140" i="15"/>
  <c r="DE1141" i="15"/>
  <c r="DE1143" i="15"/>
  <c r="DE1144" i="15"/>
  <c r="DE1145" i="15"/>
  <c r="DE1147" i="15"/>
  <c r="DE1148" i="15"/>
  <c r="DE1149" i="15"/>
  <c r="DE1151" i="15"/>
  <c r="DE1152" i="15"/>
  <c r="DE1153" i="15"/>
  <c r="DE1155" i="15"/>
  <c r="DE1179" i="15"/>
  <c r="DE1183" i="15"/>
  <c r="DE1184" i="15"/>
  <c r="DE1185" i="15"/>
  <c r="DE1187" i="15"/>
  <c r="DE1188" i="15"/>
  <c r="DE1189" i="15"/>
  <c r="DE1191" i="15"/>
  <c r="DE1192" i="15"/>
  <c r="DE1193" i="15"/>
  <c r="DE1195" i="15"/>
  <c r="DE1196" i="15"/>
  <c r="DE1197" i="15"/>
  <c r="DE1199" i="15"/>
  <c r="DE1200" i="15"/>
  <c r="DE1201" i="15"/>
  <c r="DE1203" i="15"/>
  <c r="DE1227" i="15"/>
  <c r="DE1231" i="15"/>
  <c r="DE1232" i="15"/>
  <c r="DE1233" i="15"/>
  <c r="DE1234" i="15"/>
  <c r="DE1236" i="15"/>
  <c r="DE1237" i="15"/>
  <c r="DE1261" i="15"/>
  <c r="DE1285" i="15"/>
  <c r="DE1289" i="15"/>
  <c r="DE1290" i="15"/>
  <c r="DE1291" i="15"/>
  <c r="DE1293" i="15"/>
  <c r="DE1294" i="15"/>
  <c r="DE1295" i="15"/>
  <c r="DE1297" i="15"/>
  <c r="DE1298" i="15"/>
  <c r="DE1299" i="15"/>
  <c r="DE1301" i="15"/>
  <c r="DE1302" i="15"/>
  <c r="DE1303" i="15"/>
  <c r="DE1305" i="15"/>
  <c r="DE1306" i="15"/>
  <c r="DE1307" i="15"/>
  <c r="DE1309" i="15"/>
  <c r="DE1313" i="15"/>
  <c r="DE1314" i="15"/>
  <c r="DE1315" i="15"/>
  <c r="DE1317" i="15"/>
  <c r="DE1318" i="15"/>
  <c r="DE1319" i="15"/>
  <c r="DE1321" i="15"/>
  <c r="DE1322" i="15"/>
  <c r="DE1323" i="15"/>
  <c r="DE1325" i="15"/>
  <c r="DE1326" i="15"/>
  <c r="DE1327" i="15"/>
  <c r="DE1329" i="15"/>
  <c r="DE1330" i="15"/>
  <c r="DE1331" i="15"/>
  <c r="DE1333" i="15"/>
  <c r="DE1337" i="15"/>
  <c r="DE1338" i="15"/>
  <c r="DE1339" i="15"/>
  <c r="DE1341" i="15"/>
  <c r="DE1342" i="15"/>
  <c r="DE1343" i="15"/>
  <c r="DE1345" i="15"/>
  <c r="DE1346" i="15"/>
  <c r="DE1347" i="15"/>
  <c r="DE1349" i="15"/>
  <c r="DE1350" i="15"/>
  <c r="DE1351" i="15"/>
  <c r="DE1353" i="15"/>
  <c r="DE1354" i="15"/>
  <c r="DE1355" i="15"/>
  <c r="DE1357" i="15"/>
  <c r="DE1361" i="15"/>
  <c r="DE1362" i="15"/>
  <c r="DE1363" i="15"/>
  <c r="DE1365" i="15"/>
  <c r="DE1366" i="15"/>
  <c r="DE1367" i="15"/>
  <c r="DE1369" i="15"/>
  <c r="DE1370" i="15"/>
  <c r="DE1371" i="15"/>
  <c r="DE1373" i="15"/>
  <c r="DE1374" i="15"/>
  <c r="DE1375" i="15"/>
  <c r="DE1377" i="15"/>
  <c r="DE1378" i="15"/>
  <c r="DE1379" i="15"/>
  <c r="DE1381" i="15"/>
  <c r="DE1405" i="15"/>
  <c r="DE1431" i="15"/>
  <c r="DE1438" i="15"/>
  <c r="DE1439" i="15"/>
  <c r="DE1440" i="15"/>
  <c r="DE1442" i="15"/>
  <c r="DE1443" i="15"/>
  <c r="DE1444" i="15"/>
  <c r="DE1446" i="15"/>
  <c r="DE1447" i="15"/>
  <c r="DE1448" i="15"/>
  <c r="DE1450" i="15"/>
  <c r="DE1451" i="15"/>
  <c r="DE1452" i="15"/>
  <c r="DE1454" i="15"/>
  <c r="DE1455" i="15"/>
  <c r="DE1456" i="15"/>
  <c r="DE1458" i="15"/>
  <c r="DE1465" i="15"/>
  <c r="DE1466" i="15"/>
  <c r="DE1467" i="15"/>
  <c r="DE1469" i="15"/>
  <c r="DE1470" i="15"/>
  <c r="DE1471" i="15"/>
  <c r="DE1473" i="15"/>
  <c r="DE1474" i="15"/>
  <c r="DE1475" i="15"/>
  <c r="DE1477" i="15"/>
  <c r="DE1478" i="15"/>
  <c r="DE1479" i="15"/>
  <c r="DE1481" i="15"/>
  <c r="DE1482" i="15"/>
  <c r="DE1483" i="15"/>
  <c r="DE1485" i="15"/>
  <c r="DE1489" i="15"/>
  <c r="DE1490" i="15"/>
  <c r="DE1491" i="15"/>
  <c r="DE1493" i="15"/>
  <c r="DE1494" i="15"/>
  <c r="DE1495" i="15"/>
  <c r="DE1497" i="15"/>
  <c r="DE1498" i="15"/>
  <c r="DE1499" i="15"/>
  <c r="DE1501" i="15"/>
  <c r="DE1502" i="15"/>
  <c r="DE1503" i="15"/>
  <c r="DE1505" i="15"/>
  <c r="DE1506" i="15"/>
  <c r="DE1507" i="15"/>
  <c r="DE1509" i="15"/>
  <c r="DE1513" i="15"/>
  <c r="DE1514" i="15"/>
  <c r="DE1515" i="15"/>
  <c r="DE1517" i="15"/>
  <c r="DE1518" i="15"/>
  <c r="DE1519" i="15"/>
  <c r="DE1521" i="15"/>
  <c r="DE1522" i="15"/>
  <c r="DE1523" i="15"/>
  <c r="DE1525" i="15"/>
  <c r="DE1526" i="15"/>
  <c r="DE1527" i="15"/>
  <c r="DE1529" i="15"/>
  <c r="DE1530" i="15"/>
  <c r="DE1531" i="15"/>
  <c r="DE1533" i="15"/>
  <c r="DE1538" i="15"/>
  <c r="DE1539" i="15"/>
  <c r="DE1540" i="15"/>
  <c r="DE1541" i="15"/>
  <c r="DE1542" i="15"/>
  <c r="DE1544" i="15"/>
  <c r="DE1545" i="15"/>
  <c r="DE1546" i="15"/>
  <c r="DE1547" i="15"/>
  <c r="DE1551" i="15"/>
  <c r="DE1552" i="15"/>
  <c r="DE1553" i="15"/>
  <c r="DE1554" i="15"/>
  <c r="DF135" i="15"/>
  <c r="DF183" i="15"/>
  <c r="DF260" i="15"/>
  <c r="DF261" i="15"/>
  <c r="DF262" i="15"/>
  <c r="DF264" i="15"/>
  <c r="DF265" i="15"/>
  <c r="DF266" i="15"/>
  <c r="DF268" i="15"/>
  <c r="DF269" i="15"/>
  <c r="DF270" i="15"/>
  <c r="DF272" i="15"/>
  <c r="DF273" i="15"/>
  <c r="DF274" i="15"/>
  <c r="DF276" i="15"/>
  <c r="DF277" i="15"/>
  <c r="DF278" i="15"/>
  <c r="DF280" i="15"/>
  <c r="DF284" i="15"/>
  <c r="DF285" i="15"/>
  <c r="DF286" i="15"/>
  <c r="DF288" i="15"/>
  <c r="DF289" i="15"/>
  <c r="DF290" i="15"/>
  <c r="DF292" i="15"/>
  <c r="DF293" i="15"/>
  <c r="DF294" i="15"/>
  <c r="DF296" i="15"/>
  <c r="DF297" i="15"/>
  <c r="DF298" i="15"/>
  <c r="DF300" i="15"/>
  <c r="DF301" i="15"/>
  <c r="DF302" i="15"/>
  <c r="DF304" i="15"/>
  <c r="DF10" i="15"/>
  <c r="DF14" i="15"/>
  <c r="DF15" i="15"/>
  <c r="DF39" i="15"/>
  <c r="DF43" i="15"/>
  <c r="DF44" i="15"/>
  <c r="DF45" i="15"/>
  <c r="DF47" i="15"/>
  <c r="DF48" i="15"/>
  <c r="DF49" i="15"/>
  <c r="DF51" i="15"/>
  <c r="DF52" i="15"/>
  <c r="DF53" i="15"/>
  <c r="DF55" i="15"/>
  <c r="DF56" i="15"/>
  <c r="DF57" i="15"/>
  <c r="DF59" i="15"/>
  <c r="DF60" i="15"/>
  <c r="DF61" i="15"/>
  <c r="DF63" i="15"/>
  <c r="DF87" i="15"/>
  <c r="DF111" i="15"/>
  <c r="DF159" i="15"/>
  <c r="DF187" i="15"/>
  <c r="DF188" i="15"/>
  <c r="DF189" i="15"/>
  <c r="DF191" i="15"/>
  <c r="DF192" i="15"/>
  <c r="DF193" i="15"/>
  <c r="DF195" i="15"/>
  <c r="DF196" i="15"/>
  <c r="DF197" i="15"/>
  <c r="DF199" i="15"/>
  <c r="DF200" i="15"/>
  <c r="DF201" i="15"/>
  <c r="DF203" i="15"/>
  <c r="DF204" i="15"/>
  <c r="DF205" i="15"/>
  <c r="DF207" i="15"/>
  <c r="DF211" i="15"/>
  <c r="DF212" i="15"/>
  <c r="DF213" i="15"/>
  <c r="DF215" i="15"/>
  <c r="DF216" i="15"/>
  <c r="DF217" i="15"/>
  <c r="DF219" i="15"/>
  <c r="DF220" i="15"/>
  <c r="DF221" i="15"/>
  <c r="DF223" i="15"/>
  <c r="DF224" i="15"/>
  <c r="DF225" i="15"/>
  <c r="DF227" i="15"/>
  <c r="DF228" i="15"/>
  <c r="DF229" i="15"/>
  <c r="DF231" i="15"/>
  <c r="DF255" i="15"/>
  <c r="DF308" i="15"/>
  <c r="DF309" i="15"/>
  <c r="DF310" i="15"/>
  <c r="DF312" i="15"/>
  <c r="DF313" i="15"/>
  <c r="DF314" i="15"/>
  <c r="DF316" i="15"/>
  <c r="DF317" i="15"/>
  <c r="DF318" i="15"/>
  <c r="DF320" i="15"/>
  <c r="DF321" i="15"/>
  <c r="DF322" i="15"/>
  <c r="DF324" i="15"/>
  <c r="DF325" i="15"/>
  <c r="DF326" i="15"/>
  <c r="DF328" i="15"/>
  <c r="DF332" i="15"/>
  <c r="DF333" i="15"/>
  <c r="DF334" i="15"/>
  <c r="DF336" i="15"/>
  <c r="DF337" i="15"/>
  <c r="DF338" i="15"/>
  <c r="DF340" i="15"/>
  <c r="DF341" i="15"/>
  <c r="DF342" i="15"/>
  <c r="DF344" i="15"/>
  <c r="DF345" i="15"/>
  <c r="DF346" i="15"/>
  <c r="DF348" i="15"/>
  <c r="DF349" i="15"/>
  <c r="DF350" i="15"/>
  <c r="DF352" i="15"/>
  <c r="DF376" i="15"/>
  <c r="DF380" i="15"/>
  <c r="DF381" i="15"/>
  <c r="DF382" i="15"/>
  <c r="DF384" i="15"/>
  <c r="DF385" i="15"/>
  <c r="DF386" i="15"/>
  <c r="DF388" i="15"/>
  <c r="DF389" i="15"/>
  <c r="DF390" i="15"/>
  <c r="DF392" i="15"/>
  <c r="DF393" i="15"/>
  <c r="DF394" i="15"/>
  <c r="DF396" i="15"/>
  <c r="DF397" i="15"/>
  <c r="DF398" i="15"/>
  <c r="DF400" i="15"/>
  <c r="DF424" i="15"/>
  <c r="DF428" i="15"/>
  <c r="DF429" i="15"/>
  <c r="DF430" i="15"/>
  <c r="DF432" i="15"/>
  <c r="DF433" i="15"/>
  <c r="DF434" i="15"/>
  <c r="DF436" i="15"/>
  <c r="DF437" i="15"/>
  <c r="DF438" i="15"/>
  <c r="DF440" i="15"/>
  <c r="DF441" i="15"/>
  <c r="DF442" i="15"/>
  <c r="DF444" i="15"/>
  <c r="DF445" i="15"/>
  <c r="DF446" i="15"/>
  <c r="DF448" i="15"/>
  <c r="DF472" i="15"/>
  <c r="DF476" i="15"/>
  <c r="DF477" i="15"/>
  <c r="DF478" i="15"/>
  <c r="DF480" i="15"/>
  <c r="DF481" i="15"/>
  <c r="DF482" i="15"/>
  <c r="DF484" i="15"/>
  <c r="DF485" i="15"/>
  <c r="DF486" i="15"/>
  <c r="DF488" i="15"/>
  <c r="DF489" i="15"/>
  <c r="DF490" i="15"/>
  <c r="DF492" i="15"/>
  <c r="DF493" i="15"/>
  <c r="DF494" i="15"/>
  <c r="DF496" i="15"/>
  <c r="DF520" i="15"/>
  <c r="DF524" i="15"/>
  <c r="DF525" i="15"/>
  <c r="DF526" i="15"/>
  <c r="DF528" i="15"/>
  <c r="DF529" i="15"/>
  <c r="DF530" i="15"/>
  <c r="DF532" i="15"/>
  <c r="DF533" i="15"/>
  <c r="DF534" i="15"/>
  <c r="DF536" i="15"/>
  <c r="DF537" i="15"/>
  <c r="DF538" i="15"/>
  <c r="DF540" i="15"/>
  <c r="DF541" i="15"/>
  <c r="DF542" i="15"/>
  <c r="DF544" i="15"/>
  <c r="DF568" i="15"/>
  <c r="DF573" i="15"/>
  <c r="DF574" i="15"/>
  <c r="DF575" i="15"/>
  <c r="DF577" i="15"/>
  <c r="DF578" i="15"/>
  <c r="DF579" i="15"/>
  <c r="DF581" i="15"/>
  <c r="DF582" i="15"/>
  <c r="DF583" i="15"/>
  <c r="DF585" i="15"/>
  <c r="DF586" i="15"/>
  <c r="DF587" i="15"/>
  <c r="DF589" i="15"/>
  <c r="DF590" i="15"/>
  <c r="DF591" i="15"/>
  <c r="DF593" i="15"/>
  <c r="DF597" i="15"/>
  <c r="DF598" i="15"/>
  <c r="DF599" i="15"/>
  <c r="DF601" i="15"/>
  <c r="DF602" i="15"/>
  <c r="DF603" i="15"/>
  <c r="DF605" i="15"/>
  <c r="DF606" i="15"/>
  <c r="DF607" i="15"/>
  <c r="DF609" i="15"/>
  <c r="DF610" i="15"/>
  <c r="DF611" i="15"/>
  <c r="DF613" i="15"/>
  <c r="DF614" i="15"/>
  <c r="DF615" i="15"/>
  <c r="DF617" i="15"/>
  <c r="DF621" i="15"/>
  <c r="DF622" i="15"/>
  <c r="DF623" i="15"/>
  <c r="DF625" i="15"/>
  <c r="DF626" i="15"/>
  <c r="DF627" i="15"/>
  <c r="DF629" i="15"/>
  <c r="DF630" i="15"/>
  <c r="DF631" i="15"/>
  <c r="DF633" i="15"/>
  <c r="DF634" i="15"/>
  <c r="DF635" i="15"/>
  <c r="DF637" i="15"/>
  <c r="DF638" i="15"/>
  <c r="DF639" i="15"/>
  <c r="DF641" i="15"/>
  <c r="DF645" i="15"/>
  <c r="DF646" i="15"/>
  <c r="DF647" i="15"/>
  <c r="DF649" i="15"/>
  <c r="DF650" i="15"/>
  <c r="DF651" i="15"/>
  <c r="DF653" i="15"/>
  <c r="DF654" i="15"/>
  <c r="DF655" i="15"/>
  <c r="DF657" i="15"/>
  <c r="DF658" i="15"/>
  <c r="DF659" i="15"/>
  <c r="DF661" i="15"/>
  <c r="DF662" i="15"/>
  <c r="DF663" i="15"/>
  <c r="DF665" i="15"/>
  <c r="DF669" i="15"/>
  <c r="DF670" i="15"/>
  <c r="DF671" i="15"/>
  <c r="DF673" i="15"/>
  <c r="DF674" i="15"/>
  <c r="DF675" i="15"/>
  <c r="DF677" i="15"/>
  <c r="DF678" i="15"/>
  <c r="DF679" i="15"/>
  <c r="DF681" i="15"/>
  <c r="DF682" i="15"/>
  <c r="DF683" i="15"/>
  <c r="DF685" i="15"/>
  <c r="DF686" i="15"/>
  <c r="DF687" i="15"/>
  <c r="DF689" i="15"/>
  <c r="DF693" i="15"/>
  <c r="DF694" i="15"/>
  <c r="DF695" i="15"/>
  <c r="DF697" i="15"/>
  <c r="DF698" i="15"/>
  <c r="DF699" i="15"/>
  <c r="DF701" i="15"/>
  <c r="DF702" i="15"/>
  <c r="DF703" i="15"/>
  <c r="DF705" i="15"/>
  <c r="DF706" i="15"/>
  <c r="DF707" i="15"/>
  <c r="DF709" i="15"/>
  <c r="DF710" i="15"/>
  <c r="DF711" i="15"/>
  <c r="DF713" i="15"/>
  <c r="DF717" i="15"/>
  <c r="DF718" i="15"/>
  <c r="DF719" i="15"/>
  <c r="DF721" i="15"/>
  <c r="DF722" i="15"/>
  <c r="DF723" i="15"/>
  <c r="DF725" i="15"/>
  <c r="DF726" i="15"/>
  <c r="DF727" i="15"/>
  <c r="DF729" i="15"/>
  <c r="DF730" i="15"/>
  <c r="DF731" i="15"/>
  <c r="DF733" i="15"/>
  <c r="DF734" i="15"/>
  <c r="DF735" i="15"/>
  <c r="DF737" i="15"/>
  <c r="DF801" i="15"/>
  <c r="DF825" i="15"/>
  <c r="DF849" i="15"/>
  <c r="DF853" i="15"/>
  <c r="DF854" i="15"/>
  <c r="DF855" i="15"/>
  <c r="DF856" i="15"/>
  <c r="DF857" i="15"/>
  <c r="DF858" i="15"/>
  <c r="DF860" i="15"/>
  <c r="DF861" i="15"/>
  <c r="DF885" i="15"/>
  <c r="DF912" i="15"/>
  <c r="DF919" i="15"/>
  <c r="DF920" i="15"/>
  <c r="DF921" i="15"/>
  <c r="DF923" i="15"/>
  <c r="DF924" i="15"/>
  <c r="DF925" i="15"/>
  <c r="DF927" i="15"/>
  <c r="DF928" i="15"/>
  <c r="DF929" i="15"/>
  <c r="DF931" i="15"/>
  <c r="DF932" i="15"/>
  <c r="DF933" i="15"/>
  <c r="DF935" i="15"/>
  <c r="DF936" i="15"/>
  <c r="DF937" i="15"/>
  <c r="DF939" i="15"/>
  <c r="DF943" i="15"/>
  <c r="DF944" i="15"/>
  <c r="DF945" i="15"/>
  <c r="DF947" i="15"/>
  <c r="DF948" i="15"/>
  <c r="DF949" i="15"/>
  <c r="DF951" i="15"/>
  <c r="DF952" i="15"/>
  <c r="DF953" i="15"/>
  <c r="DF955" i="15"/>
  <c r="DF956" i="15"/>
  <c r="DF957" i="15"/>
  <c r="DF959" i="15"/>
  <c r="DF960" i="15"/>
  <c r="DF961" i="15"/>
  <c r="DF963" i="15"/>
  <c r="DF987" i="15"/>
  <c r="DF991" i="15"/>
  <c r="DF992" i="15"/>
  <c r="DF993" i="15"/>
  <c r="DF995" i="15"/>
  <c r="DF996" i="15"/>
  <c r="DF997" i="15"/>
  <c r="DF999" i="15"/>
  <c r="DF1000" i="15"/>
  <c r="DF1001" i="15"/>
  <c r="DF1003" i="15"/>
  <c r="DF1004" i="15"/>
  <c r="DF1005" i="15"/>
  <c r="DF1007" i="15"/>
  <c r="DF1008" i="15"/>
  <c r="DF1009" i="15"/>
  <c r="DF1011" i="15"/>
  <c r="DF1035" i="15"/>
  <c r="DF1039" i="15"/>
  <c r="DF1040" i="15"/>
  <c r="DF1041" i="15"/>
  <c r="DF1043" i="15"/>
  <c r="DF1044" i="15"/>
  <c r="DF1045" i="15"/>
  <c r="DF1047" i="15"/>
  <c r="DF1048" i="15"/>
  <c r="DF1049" i="15"/>
  <c r="DF1051" i="15"/>
  <c r="DF1052" i="15"/>
  <c r="DF1053" i="15"/>
  <c r="DF1055" i="15"/>
  <c r="DF1056" i="15"/>
  <c r="DF1057" i="15"/>
  <c r="DF1059" i="15"/>
  <c r="DF1083" i="15"/>
  <c r="DF1087" i="15"/>
  <c r="DF1088" i="15"/>
  <c r="DF1089" i="15"/>
  <c r="DF1091" i="15"/>
  <c r="DF1092" i="15"/>
  <c r="DF1093" i="15"/>
  <c r="DF1095" i="15"/>
  <c r="DF1096" i="15"/>
  <c r="DF1097" i="15"/>
  <c r="DF1099" i="15"/>
  <c r="DF1100" i="15"/>
  <c r="DF1101" i="15"/>
  <c r="DF1103" i="15"/>
  <c r="DF1104" i="15"/>
  <c r="DF1105" i="15"/>
  <c r="DF1107" i="15"/>
  <c r="DF1131" i="15"/>
  <c r="DF1135" i="15"/>
  <c r="DF1136" i="15"/>
  <c r="DF1137" i="15"/>
  <c r="DF1139" i="15"/>
  <c r="DF1140" i="15"/>
  <c r="DF1141" i="15"/>
  <c r="DF1143" i="15"/>
  <c r="DF1144" i="15"/>
  <c r="DF1145" i="15"/>
  <c r="DF1147" i="15"/>
  <c r="DF1148" i="15"/>
  <c r="DF1149" i="15"/>
  <c r="DF1151" i="15"/>
  <c r="DF1152" i="15"/>
  <c r="DF1153" i="15"/>
  <c r="DF1155" i="15"/>
  <c r="DF1179" i="15"/>
  <c r="DF1183" i="15"/>
  <c r="DF1184" i="15"/>
  <c r="DF1185" i="15"/>
  <c r="DF1187" i="15"/>
  <c r="DF1188" i="15"/>
  <c r="DF1189" i="15"/>
  <c r="DF1191" i="15"/>
  <c r="DF1192" i="15"/>
  <c r="DF1193" i="15"/>
  <c r="DF1195" i="15"/>
  <c r="DF1196" i="15"/>
  <c r="DF1197" i="15"/>
  <c r="DF1199" i="15"/>
  <c r="DF1200" i="15"/>
  <c r="DF1201" i="15"/>
  <c r="DF1203" i="15"/>
  <c r="DF1227" i="15"/>
  <c r="DF1231" i="15"/>
  <c r="DF1232" i="15"/>
  <c r="DF1233" i="15"/>
  <c r="DF1234" i="15"/>
  <c r="DF1236" i="15"/>
  <c r="DF1237" i="15"/>
  <c r="DF1261" i="15"/>
  <c r="DF1285" i="15"/>
  <c r="DF1289" i="15"/>
  <c r="DF1290" i="15"/>
  <c r="DF1291" i="15"/>
  <c r="DF1293" i="15"/>
  <c r="DF1294" i="15"/>
  <c r="DF1295" i="15"/>
  <c r="DF1297" i="15"/>
  <c r="DF1298" i="15"/>
  <c r="DF1299" i="15"/>
  <c r="DF1301" i="15"/>
  <c r="DF1302" i="15"/>
  <c r="DF1303" i="15"/>
  <c r="DF1305" i="15"/>
  <c r="DF1306" i="15"/>
  <c r="DF1307" i="15"/>
  <c r="DF1309" i="15"/>
  <c r="DF1313" i="15"/>
  <c r="DF1314" i="15"/>
  <c r="DF1315" i="15"/>
  <c r="DF1317" i="15"/>
  <c r="DF1318" i="15"/>
  <c r="DF1319" i="15"/>
  <c r="DF1321" i="15"/>
  <c r="DF1322" i="15"/>
  <c r="DF1323" i="15"/>
  <c r="DF1325" i="15"/>
  <c r="DF1326" i="15"/>
  <c r="DF1327" i="15"/>
  <c r="DF1329" i="15"/>
  <c r="DF1330" i="15"/>
  <c r="DF1331" i="15"/>
  <c r="DF1333" i="15"/>
  <c r="DF1337" i="15"/>
  <c r="DF1338" i="15"/>
  <c r="DF1339" i="15"/>
  <c r="DF1341" i="15"/>
  <c r="DF1342" i="15"/>
  <c r="DF1343" i="15"/>
  <c r="DF1345" i="15"/>
  <c r="DF1346" i="15"/>
  <c r="DF1347" i="15"/>
  <c r="DF1349" i="15"/>
  <c r="DF1350" i="15"/>
  <c r="DF1351" i="15"/>
  <c r="DF1353" i="15"/>
  <c r="DF1354" i="15"/>
  <c r="DF1355" i="15"/>
  <c r="DF1357" i="15"/>
  <c r="DF1361" i="15"/>
  <c r="DF1362" i="15"/>
  <c r="DF1363" i="15"/>
  <c r="DF1365" i="15"/>
  <c r="DF1366" i="15"/>
  <c r="DF1367" i="15"/>
  <c r="DF1369" i="15"/>
  <c r="DF1370" i="15"/>
  <c r="DF1371" i="15"/>
  <c r="DF1373" i="15"/>
  <c r="DF1374" i="15"/>
  <c r="DF1375" i="15"/>
  <c r="DF1377" i="15"/>
  <c r="DF1378" i="15"/>
  <c r="DF1379" i="15"/>
  <c r="DF1381" i="15"/>
  <c r="DF1405" i="15"/>
  <c r="DF1431" i="15"/>
  <c r="DF1438" i="15"/>
  <c r="DF1439" i="15"/>
  <c r="DF1440" i="15"/>
  <c r="DF1442" i="15"/>
  <c r="DF1443" i="15"/>
  <c r="DF1444" i="15"/>
  <c r="DF1446" i="15"/>
  <c r="DF1447" i="15"/>
  <c r="DF1448" i="15"/>
  <c r="DF1450" i="15"/>
  <c r="DF1451" i="15"/>
  <c r="DF1452" i="15"/>
  <c r="DF1454" i="15"/>
  <c r="DF1455" i="15"/>
  <c r="DF1456" i="15"/>
  <c r="DF1458" i="15"/>
  <c r="DF1465" i="15"/>
  <c r="DF1466" i="15"/>
  <c r="DF1467" i="15"/>
  <c r="DF1469" i="15"/>
  <c r="DF1470" i="15"/>
  <c r="DF1471" i="15"/>
  <c r="DF1473" i="15"/>
  <c r="DF1474" i="15"/>
  <c r="DF1475" i="15"/>
  <c r="DF1477" i="15"/>
  <c r="DF1478" i="15"/>
  <c r="DF1479" i="15"/>
  <c r="DF1481" i="15"/>
  <c r="DF1482" i="15"/>
  <c r="DF1483" i="15"/>
  <c r="DF1485" i="15"/>
  <c r="DF1489" i="15"/>
  <c r="DF1490" i="15"/>
  <c r="DF1491" i="15"/>
  <c r="DF1493" i="15"/>
  <c r="DF1494" i="15"/>
  <c r="DF1495" i="15"/>
  <c r="DF1497" i="15"/>
  <c r="DF1498" i="15"/>
  <c r="DF1499" i="15"/>
  <c r="DF1501" i="15"/>
  <c r="DF1502" i="15"/>
  <c r="DF1503" i="15"/>
  <c r="DF1505" i="15"/>
  <c r="DF1506" i="15"/>
  <c r="DF1507" i="15"/>
  <c r="DF1509" i="15"/>
  <c r="DF1513" i="15"/>
  <c r="DF1514" i="15"/>
  <c r="DF1515" i="15"/>
  <c r="DF1517" i="15"/>
  <c r="DF1518" i="15"/>
  <c r="DF1519" i="15"/>
  <c r="DF1521" i="15"/>
  <c r="DF1522" i="15"/>
  <c r="DF1523" i="15"/>
  <c r="DF1525" i="15"/>
  <c r="DF1526" i="15"/>
  <c r="DF1527" i="15"/>
  <c r="DF1529" i="15"/>
  <c r="DF1530" i="15"/>
  <c r="DF1531" i="15"/>
  <c r="DF1533" i="15"/>
  <c r="DF1538" i="15"/>
  <c r="DF1539" i="15"/>
  <c r="DF1540" i="15"/>
  <c r="DF1541" i="15"/>
  <c r="DF1542" i="15"/>
  <c r="DF1544" i="15"/>
  <c r="DF1545" i="15"/>
  <c r="DF1546" i="15"/>
  <c r="DF1547" i="15"/>
  <c r="DF1551" i="15"/>
  <c r="DF1552" i="15"/>
  <c r="DF1553" i="15"/>
  <c r="DF1554" i="15"/>
  <c r="DG135" i="15"/>
  <c r="DG183" i="15"/>
  <c r="DG260" i="15"/>
  <c r="DG261" i="15"/>
  <c r="DG262" i="15"/>
  <c r="DG264" i="15"/>
  <c r="DG265" i="15"/>
  <c r="DG266" i="15"/>
  <c r="DG268" i="15"/>
  <c r="DG269" i="15"/>
  <c r="DG270" i="15"/>
  <c r="DG272" i="15"/>
  <c r="DG273" i="15"/>
  <c r="DG274" i="15"/>
  <c r="DG276" i="15"/>
  <c r="DG277" i="15"/>
  <c r="DG278" i="15"/>
  <c r="DG280" i="15"/>
  <c r="DG284" i="15"/>
  <c r="DG285" i="15"/>
  <c r="DG286" i="15"/>
  <c r="DG288" i="15"/>
  <c r="DG289" i="15"/>
  <c r="DG290" i="15"/>
  <c r="DG292" i="15"/>
  <c r="DG293" i="15"/>
  <c r="DG294" i="15"/>
  <c r="DG296" i="15"/>
  <c r="DG297" i="15"/>
  <c r="DG298" i="15"/>
  <c r="DG300" i="15"/>
  <c r="DG301" i="15"/>
  <c r="DG302" i="15"/>
  <c r="DG304" i="15"/>
  <c r="DG10" i="15"/>
  <c r="DG14" i="15"/>
  <c r="DG15" i="15"/>
  <c r="DG39" i="15"/>
  <c r="DG43" i="15"/>
  <c r="DG44" i="15"/>
  <c r="DG45" i="15"/>
  <c r="DG47" i="15"/>
  <c r="DG48" i="15"/>
  <c r="DG49" i="15"/>
  <c r="DG51" i="15"/>
  <c r="DG52" i="15"/>
  <c r="DG53" i="15"/>
  <c r="DG55" i="15"/>
  <c r="DG56" i="15"/>
  <c r="DG57" i="15"/>
  <c r="DG59" i="15"/>
  <c r="DG60" i="15"/>
  <c r="DG61" i="15"/>
  <c r="DG63" i="15"/>
  <c r="DG87" i="15"/>
  <c r="DG111" i="15"/>
  <c r="DG159" i="15"/>
  <c r="DG187" i="15"/>
  <c r="DG188" i="15"/>
  <c r="DG189" i="15"/>
  <c r="DG191" i="15"/>
  <c r="DG192" i="15"/>
  <c r="DG193" i="15"/>
  <c r="DG195" i="15"/>
  <c r="DG196" i="15"/>
  <c r="DG197" i="15"/>
  <c r="DG199" i="15"/>
  <c r="DG200" i="15"/>
  <c r="DG201" i="15"/>
  <c r="DG203" i="15"/>
  <c r="DG204" i="15"/>
  <c r="DG205" i="15"/>
  <c r="DG207" i="15"/>
  <c r="DG211" i="15"/>
  <c r="DG212" i="15"/>
  <c r="DG213" i="15"/>
  <c r="DG215" i="15"/>
  <c r="DG216" i="15"/>
  <c r="DG217" i="15"/>
  <c r="DG219" i="15"/>
  <c r="DG220" i="15"/>
  <c r="DG221" i="15"/>
  <c r="DG223" i="15"/>
  <c r="DG224" i="15"/>
  <c r="DG225" i="15"/>
  <c r="DG227" i="15"/>
  <c r="DG228" i="15"/>
  <c r="DG229" i="15"/>
  <c r="DG231" i="15"/>
  <c r="DG255" i="15"/>
  <c r="DG308" i="15"/>
  <c r="DG309" i="15"/>
  <c r="DG310" i="15"/>
  <c r="DG312" i="15"/>
  <c r="DG313" i="15"/>
  <c r="DG314" i="15"/>
  <c r="DG316" i="15"/>
  <c r="DG317" i="15"/>
  <c r="DG318" i="15"/>
  <c r="DG320" i="15"/>
  <c r="DG321" i="15"/>
  <c r="DG322" i="15"/>
  <c r="DG324" i="15"/>
  <c r="DG325" i="15"/>
  <c r="DG326" i="15"/>
  <c r="DG328" i="15"/>
  <c r="DG332" i="15"/>
  <c r="DG333" i="15"/>
  <c r="DG334" i="15"/>
  <c r="DG336" i="15"/>
  <c r="DG337" i="15"/>
  <c r="DG338" i="15"/>
  <c r="DG340" i="15"/>
  <c r="DG341" i="15"/>
  <c r="DG342" i="15"/>
  <c r="DG344" i="15"/>
  <c r="DG345" i="15"/>
  <c r="DG346" i="15"/>
  <c r="DG348" i="15"/>
  <c r="DG349" i="15"/>
  <c r="DG350" i="15"/>
  <c r="DG352" i="15"/>
  <c r="DG376" i="15"/>
  <c r="DG380" i="15"/>
  <c r="DG381" i="15"/>
  <c r="DG382" i="15"/>
  <c r="DG384" i="15"/>
  <c r="DG385" i="15"/>
  <c r="DG386" i="15"/>
  <c r="DG388" i="15"/>
  <c r="DG389" i="15"/>
  <c r="DG390" i="15"/>
  <c r="DG392" i="15"/>
  <c r="DG393" i="15"/>
  <c r="DG394" i="15"/>
  <c r="DG396" i="15"/>
  <c r="DG397" i="15"/>
  <c r="DG398" i="15"/>
  <c r="DG400" i="15"/>
  <c r="DG424" i="15"/>
  <c r="DG428" i="15"/>
  <c r="DG429" i="15"/>
  <c r="DG430" i="15"/>
  <c r="DG432" i="15"/>
  <c r="DG433" i="15"/>
  <c r="DG434" i="15"/>
  <c r="DG436" i="15"/>
  <c r="DG437" i="15"/>
  <c r="DG438" i="15"/>
  <c r="DG440" i="15"/>
  <c r="DG441" i="15"/>
  <c r="DG442" i="15"/>
  <c r="DG444" i="15"/>
  <c r="DG445" i="15"/>
  <c r="DG446" i="15"/>
  <c r="DG448" i="15"/>
  <c r="DG472" i="15"/>
  <c r="DG476" i="15"/>
  <c r="DG477" i="15"/>
  <c r="DG478" i="15"/>
  <c r="DG480" i="15"/>
  <c r="DG481" i="15"/>
  <c r="DG482" i="15"/>
  <c r="DG484" i="15"/>
  <c r="DG485" i="15"/>
  <c r="DG486" i="15"/>
  <c r="DG488" i="15"/>
  <c r="DG489" i="15"/>
  <c r="DG490" i="15"/>
  <c r="DG492" i="15"/>
  <c r="DG493" i="15"/>
  <c r="DG494" i="15"/>
  <c r="DG496" i="15"/>
  <c r="DG520" i="15"/>
  <c r="DG524" i="15"/>
  <c r="DG525" i="15"/>
  <c r="DG526" i="15"/>
  <c r="DG528" i="15"/>
  <c r="DG529" i="15"/>
  <c r="DG530" i="15"/>
  <c r="DG532" i="15"/>
  <c r="DG533" i="15"/>
  <c r="DG534" i="15"/>
  <c r="DG536" i="15"/>
  <c r="DG537" i="15"/>
  <c r="DG538" i="15"/>
  <c r="DG540" i="15"/>
  <c r="DG541" i="15"/>
  <c r="DG542" i="15"/>
  <c r="DG544" i="15"/>
  <c r="DG568" i="15"/>
  <c r="DG573" i="15"/>
  <c r="DG574" i="15"/>
  <c r="DG575" i="15"/>
  <c r="DG577" i="15"/>
  <c r="DG578" i="15"/>
  <c r="DG579" i="15"/>
  <c r="DG581" i="15"/>
  <c r="DG582" i="15"/>
  <c r="DG583" i="15"/>
  <c r="DG585" i="15"/>
  <c r="DG586" i="15"/>
  <c r="DG587" i="15"/>
  <c r="DG589" i="15"/>
  <c r="DG590" i="15"/>
  <c r="DG591" i="15"/>
  <c r="DG593" i="15"/>
  <c r="DG597" i="15"/>
  <c r="DG598" i="15"/>
  <c r="DG599" i="15"/>
  <c r="DG601" i="15"/>
  <c r="DG602" i="15"/>
  <c r="DG603" i="15"/>
  <c r="DG605" i="15"/>
  <c r="DG606" i="15"/>
  <c r="DG607" i="15"/>
  <c r="DG609" i="15"/>
  <c r="DG610" i="15"/>
  <c r="DG611" i="15"/>
  <c r="DG613" i="15"/>
  <c r="DG614" i="15"/>
  <c r="DG615" i="15"/>
  <c r="DG617" i="15"/>
  <c r="DG621" i="15"/>
  <c r="DG622" i="15"/>
  <c r="DG623" i="15"/>
  <c r="DG625" i="15"/>
  <c r="DG626" i="15"/>
  <c r="DG627" i="15"/>
  <c r="DG629" i="15"/>
  <c r="DG630" i="15"/>
  <c r="DG631" i="15"/>
  <c r="DG633" i="15"/>
  <c r="DG634" i="15"/>
  <c r="DG635" i="15"/>
  <c r="DG637" i="15"/>
  <c r="DG638" i="15"/>
  <c r="DG639" i="15"/>
  <c r="DG641" i="15"/>
  <c r="DG645" i="15"/>
  <c r="DG646" i="15"/>
  <c r="DG647" i="15"/>
  <c r="DG649" i="15"/>
  <c r="DG650" i="15"/>
  <c r="DG651" i="15"/>
  <c r="DG653" i="15"/>
  <c r="DG654" i="15"/>
  <c r="DG655" i="15"/>
  <c r="DG657" i="15"/>
  <c r="DG658" i="15"/>
  <c r="DG659" i="15"/>
  <c r="DG661" i="15"/>
  <c r="DG662" i="15"/>
  <c r="DG663" i="15"/>
  <c r="DG665" i="15"/>
  <c r="DG669" i="15"/>
  <c r="DG670" i="15"/>
  <c r="DG671" i="15"/>
  <c r="DG673" i="15"/>
  <c r="DG674" i="15"/>
  <c r="DG675" i="15"/>
  <c r="DG677" i="15"/>
  <c r="DG678" i="15"/>
  <c r="DG679" i="15"/>
  <c r="DG681" i="15"/>
  <c r="DG682" i="15"/>
  <c r="DG683" i="15"/>
  <c r="DG685" i="15"/>
  <c r="DG686" i="15"/>
  <c r="DG687" i="15"/>
  <c r="DG689" i="15"/>
  <c r="DG693" i="15"/>
  <c r="DG694" i="15"/>
  <c r="DG695" i="15"/>
  <c r="DG697" i="15"/>
  <c r="DG698" i="15"/>
  <c r="DG699" i="15"/>
  <c r="DG701" i="15"/>
  <c r="DG702" i="15"/>
  <c r="DG703" i="15"/>
  <c r="DG705" i="15"/>
  <c r="DG706" i="15"/>
  <c r="DG707" i="15"/>
  <c r="DG709" i="15"/>
  <c r="DG710" i="15"/>
  <c r="DG711" i="15"/>
  <c r="DG713" i="15"/>
  <c r="DG717" i="15"/>
  <c r="DG718" i="15"/>
  <c r="DG719" i="15"/>
  <c r="DG721" i="15"/>
  <c r="DG722" i="15"/>
  <c r="DG723" i="15"/>
  <c r="DG725" i="15"/>
  <c r="DG726" i="15"/>
  <c r="DG727" i="15"/>
  <c r="DG729" i="15"/>
  <c r="DG730" i="15"/>
  <c r="DG731" i="15"/>
  <c r="DG733" i="15"/>
  <c r="DG734" i="15"/>
  <c r="DG735" i="15"/>
  <c r="DG737" i="15"/>
  <c r="DG801" i="15"/>
  <c r="DG825" i="15"/>
  <c r="DG849" i="15"/>
  <c r="DG853" i="15"/>
  <c r="DG854" i="15"/>
  <c r="DG855" i="15"/>
  <c r="DG856" i="15"/>
  <c r="DG857" i="15"/>
  <c r="DG858" i="15"/>
  <c r="DG860" i="15"/>
  <c r="DG861" i="15"/>
  <c r="DG885" i="15"/>
  <c r="DG912" i="15"/>
  <c r="DG919" i="15"/>
  <c r="DG920" i="15"/>
  <c r="DG921" i="15"/>
  <c r="DG923" i="15"/>
  <c r="DG924" i="15"/>
  <c r="DG925" i="15"/>
  <c r="DG927" i="15"/>
  <c r="DG928" i="15"/>
  <c r="DG929" i="15"/>
  <c r="DG931" i="15"/>
  <c r="DG932" i="15"/>
  <c r="DG933" i="15"/>
  <c r="DG935" i="15"/>
  <c r="DG936" i="15"/>
  <c r="DG937" i="15"/>
  <c r="DG939" i="15"/>
  <c r="DG943" i="15"/>
  <c r="DG944" i="15"/>
  <c r="DG945" i="15"/>
  <c r="DG947" i="15"/>
  <c r="DG948" i="15"/>
  <c r="DG949" i="15"/>
  <c r="DG951" i="15"/>
  <c r="DG952" i="15"/>
  <c r="DG953" i="15"/>
  <c r="DG955" i="15"/>
  <c r="DG956" i="15"/>
  <c r="DG957" i="15"/>
  <c r="DG959" i="15"/>
  <c r="DG960" i="15"/>
  <c r="DG961" i="15"/>
  <c r="DG963" i="15"/>
  <c r="DG987" i="15"/>
  <c r="DG991" i="15"/>
  <c r="DG992" i="15"/>
  <c r="DG993" i="15"/>
  <c r="DG995" i="15"/>
  <c r="DG996" i="15"/>
  <c r="DG997" i="15"/>
  <c r="DG999" i="15"/>
  <c r="DG1000" i="15"/>
  <c r="DG1001" i="15"/>
  <c r="DG1003" i="15"/>
  <c r="DG1004" i="15"/>
  <c r="DG1005" i="15"/>
  <c r="DG1007" i="15"/>
  <c r="DG1008" i="15"/>
  <c r="DG1009" i="15"/>
  <c r="DG1011" i="15"/>
  <c r="DG1035" i="15"/>
  <c r="DG1039" i="15"/>
  <c r="DG1040" i="15"/>
  <c r="DG1041" i="15"/>
  <c r="DG1043" i="15"/>
  <c r="DG1044" i="15"/>
  <c r="DG1045" i="15"/>
  <c r="DG1047" i="15"/>
  <c r="DG1048" i="15"/>
  <c r="DG1049" i="15"/>
  <c r="DG1051" i="15"/>
  <c r="DG1052" i="15"/>
  <c r="DG1053" i="15"/>
  <c r="DG1055" i="15"/>
  <c r="DG1056" i="15"/>
  <c r="DG1057" i="15"/>
  <c r="DG1059" i="15"/>
  <c r="DG1083" i="15"/>
  <c r="DG1087" i="15"/>
  <c r="DG1088" i="15"/>
  <c r="DG1089" i="15"/>
  <c r="DG1091" i="15"/>
  <c r="DG1092" i="15"/>
  <c r="DG1093" i="15"/>
  <c r="DG1095" i="15"/>
  <c r="DG1096" i="15"/>
  <c r="DG1097" i="15"/>
  <c r="DG1099" i="15"/>
  <c r="DG1100" i="15"/>
  <c r="DG1101" i="15"/>
  <c r="DG1103" i="15"/>
  <c r="DG1104" i="15"/>
  <c r="DG1105" i="15"/>
  <c r="DG1107" i="15"/>
  <c r="DG1131" i="15"/>
  <c r="DG1135" i="15"/>
  <c r="DG1136" i="15"/>
  <c r="DG1137" i="15"/>
  <c r="DG1139" i="15"/>
  <c r="DG1140" i="15"/>
  <c r="DG1141" i="15"/>
  <c r="DG1143" i="15"/>
  <c r="DG1144" i="15"/>
  <c r="DG1145" i="15"/>
  <c r="DG1147" i="15"/>
  <c r="DG1148" i="15"/>
  <c r="DG1149" i="15"/>
  <c r="DG1151" i="15"/>
  <c r="DG1152" i="15"/>
  <c r="DG1153" i="15"/>
  <c r="DG1155" i="15"/>
  <c r="DG1179" i="15"/>
  <c r="DG1183" i="15"/>
  <c r="DG1184" i="15"/>
  <c r="DG1185" i="15"/>
  <c r="DG1187" i="15"/>
  <c r="DG1188" i="15"/>
  <c r="DG1189" i="15"/>
  <c r="DG1191" i="15"/>
  <c r="DG1192" i="15"/>
  <c r="DG1193" i="15"/>
  <c r="DG1195" i="15"/>
  <c r="DG1196" i="15"/>
  <c r="DG1197" i="15"/>
  <c r="DG1199" i="15"/>
  <c r="DG1200" i="15"/>
  <c r="DG1201" i="15"/>
  <c r="DG1203" i="15"/>
  <c r="DG1227" i="15"/>
  <c r="DG1231" i="15"/>
  <c r="DG1232" i="15"/>
  <c r="DG1233" i="15"/>
  <c r="DG1234" i="15"/>
  <c r="DG1236" i="15"/>
  <c r="DG1237" i="15"/>
  <c r="DG1261" i="15"/>
  <c r="DG1285" i="15"/>
  <c r="DG1289" i="15"/>
  <c r="DG1290" i="15"/>
  <c r="DG1291" i="15"/>
  <c r="DG1293" i="15"/>
  <c r="DG1294" i="15"/>
  <c r="DG1295" i="15"/>
  <c r="DG1297" i="15"/>
  <c r="DG1298" i="15"/>
  <c r="DG1299" i="15"/>
  <c r="DG1301" i="15"/>
  <c r="DG1302" i="15"/>
  <c r="DG1303" i="15"/>
  <c r="DG1305" i="15"/>
  <c r="DG1306" i="15"/>
  <c r="DG1307" i="15"/>
  <c r="DG1309" i="15"/>
  <c r="DG1313" i="15"/>
  <c r="DG1314" i="15"/>
  <c r="DG1315" i="15"/>
  <c r="DG1317" i="15"/>
  <c r="DG1318" i="15"/>
  <c r="DG1319" i="15"/>
  <c r="DG1321" i="15"/>
  <c r="DG1322" i="15"/>
  <c r="DG1323" i="15"/>
  <c r="DG1325" i="15"/>
  <c r="DG1326" i="15"/>
  <c r="DG1327" i="15"/>
  <c r="DG1329" i="15"/>
  <c r="DG1330" i="15"/>
  <c r="DG1331" i="15"/>
  <c r="DG1333" i="15"/>
  <c r="DG1337" i="15"/>
  <c r="DG1338" i="15"/>
  <c r="DG1339" i="15"/>
  <c r="DG1341" i="15"/>
  <c r="DG1342" i="15"/>
  <c r="DG1343" i="15"/>
  <c r="DG1345" i="15"/>
  <c r="DG1346" i="15"/>
  <c r="DG1347" i="15"/>
  <c r="DG1349" i="15"/>
  <c r="DG1350" i="15"/>
  <c r="DG1351" i="15"/>
  <c r="DG1353" i="15"/>
  <c r="DG1354" i="15"/>
  <c r="DG1355" i="15"/>
  <c r="DG1357" i="15"/>
  <c r="DG1361" i="15"/>
  <c r="DG1362" i="15"/>
  <c r="DG1363" i="15"/>
  <c r="DG1365" i="15"/>
  <c r="DG1366" i="15"/>
  <c r="DG1367" i="15"/>
  <c r="DG1369" i="15"/>
  <c r="DG1370" i="15"/>
  <c r="DG1371" i="15"/>
  <c r="DG1373" i="15"/>
  <c r="DG1374" i="15"/>
  <c r="DG1375" i="15"/>
  <c r="DG1377" i="15"/>
  <c r="DG1378" i="15"/>
  <c r="DG1379" i="15"/>
  <c r="DG1381" i="15"/>
  <c r="DG1405" i="15"/>
  <c r="DG1431" i="15"/>
  <c r="DG1438" i="15"/>
  <c r="DG1439" i="15"/>
  <c r="DG1440" i="15"/>
  <c r="DG1442" i="15"/>
  <c r="DG1443" i="15"/>
  <c r="DG1444" i="15"/>
  <c r="DG1446" i="15"/>
  <c r="DG1447" i="15"/>
  <c r="DG1448" i="15"/>
  <c r="DG1450" i="15"/>
  <c r="DG1451" i="15"/>
  <c r="DG1452" i="15"/>
  <c r="DG1454" i="15"/>
  <c r="DG1455" i="15"/>
  <c r="DG1456" i="15"/>
  <c r="DG1458" i="15"/>
  <c r="DG1465" i="15"/>
  <c r="DG1466" i="15"/>
  <c r="DG1467" i="15"/>
  <c r="DG1469" i="15"/>
  <c r="DG1470" i="15"/>
  <c r="DG1471" i="15"/>
  <c r="DG1473" i="15"/>
  <c r="DG1474" i="15"/>
  <c r="DG1475" i="15"/>
  <c r="DG1477" i="15"/>
  <c r="DG1478" i="15"/>
  <c r="DG1479" i="15"/>
  <c r="DG1481" i="15"/>
  <c r="DG1482" i="15"/>
  <c r="DG1483" i="15"/>
  <c r="DG1485" i="15"/>
  <c r="DG1489" i="15"/>
  <c r="DG1490" i="15"/>
  <c r="DG1491" i="15"/>
  <c r="DG1493" i="15"/>
  <c r="DG1494" i="15"/>
  <c r="DG1495" i="15"/>
  <c r="DG1497" i="15"/>
  <c r="DG1498" i="15"/>
  <c r="DG1499" i="15"/>
  <c r="DG1501" i="15"/>
  <c r="DG1502" i="15"/>
  <c r="DG1503" i="15"/>
  <c r="DG1505" i="15"/>
  <c r="DG1506" i="15"/>
  <c r="DG1507" i="15"/>
  <c r="DG1509" i="15"/>
  <c r="DG1513" i="15"/>
  <c r="DG1514" i="15"/>
  <c r="DG1515" i="15"/>
  <c r="DG1517" i="15"/>
  <c r="DG1518" i="15"/>
  <c r="DG1519" i="15"/>
  <c r="DG1521" i="15"/>
  <c r="DG1522" i="15"/>
  <c r="DG1523" i="15"/>
  <c r="DG1525" i="15"/>
  <c r="DG1526" i="15"/>
  <c r="DG1527" i="15"/>
  <c r="DG1529" i="15"/>
  <c r="DG1530" i="15"/>
  <c r="DG1531" i="15"/>
  <c r="DG1533" i="15"/>
  <c r="DG1538" i="15"/>
  <c r="DG1539" i="15"/>
  <c r="DG1540" i="15"/>
  <c r="DG1541" i="15"/>
  <c r="DG1542" i="15"/>
  <c r="DG1544" i="15"/>
  <c r="DG1545" i="15"/>
  <c r="DG1546" i="15"/>
  <c r="DG1547" i="15"/>
  <c r="DG1551" i="15"/>
  <c r="DG1552" i="15"/>
  <c r="DG1553" i="15"/>
  <c r="DG1554" i="15"/>
  <c r="DH135" i="15"/>
  <c r="DH183" i="15"/>
  <c r="DH260" i="15"/>
  <c r="DH261" i="15"/>
  <c r="DH262" i="15"/>
  <c r="DH264" i="15"/>
  <c r="DH265" i="15"/>
  <c r="DH266" i="15"/>
  <c r="DH268" i="15"/>
  <c r="DH269" i="15"/>
  <c r="DH270" i="15"/>
  <c r="DH272" i="15"/>
  <c r="DH273" i="15"/>
  <c r="DH274" i="15"/>
  <c r="DH276" i="15"/>
  <c r="DH277" i="15"/>
  <c r="DH278" i="15"/>
  <c r="DH280" i="15"/>
  <c r="DH284" i="15"/>
  <c r="DH285" i="15"/>
  <c r="DH286" i="15"/>
  <c r="DH288" i="15"/>
  <c r="DH289" i="15"/>
  <c r="DH290" i="15"/>
  <c r="DH292" i="15"/>
  <c r="DH293" i="15"/>
  <c r="DH294" i="15"/>
  <c r="DH296" i="15"/>
  <c r="DH297" i="15"/>
  <c r="DH298" i="15"/>
  <c r="DH300" i="15"/>
  <c r="DH301" i="15"/>
  <c r="DH302" i="15"/>
  <c r="DH304" i="15"/>
  <c r="DH10" i="15"/>
  <c r="DH14" i="15"/>
  <c r="DH15" i="15"/>
  <c r="DH39" i="15"/>
  <c r="DH43" i="15"/>
  <c r="DH44" i="15"/>
  <c r="DH45" i="15"/>
  <c r="DH47" i="15"/>
  <c r="DH48" i="15"/>
  <c r="DH49" i="15"/>
  <c r="DH51" i="15"/>
  <c r="DH52" i="15"/>
  <c r="DH53" i="15"/>
  <c r="DH55" i="15"/>
  <c r="DH56" i="15"/>
  <c r="DH57" i="15"/>
  <c r="DH59" i="15"/>
  <c r="DH60" i="15"/>
  <c r="DH61" i="15"/>
  <c r="DH63" i="15"/>
  <c r="DH87" i="15"/>
  <c r="DH111" i="15"/>
  <c r="DH159" i="15"/>
  <c r="DH187" i="15"/>
  <c r="DH188" i="15"/>
  <c r="DH189" i="15"/>
  <c r="DH191" i="15"/>
  <c r="DH192" i="15"/>
  <c r="DH193" i="15"/>
  <c r="DH195" i="15"/>
  <c r="DH196" i="15"/>
  <c r="DH197" i="15"/>
  <c r="DH199" i="15"/>
  <c r="DH200" i="15"/>
  <c r="DH201" i="15"/>
  <c r="DH203" i="15"/>
  <c r="DH204" i="15"/>
  <c r="DH205" i="15"/>
  <c r="DH207" i="15"/>
  <c r="DH211" i="15"/>
  <c r="DH212" i="15"/>
  <c r="DH213" i="15"/>
  <c r="DH215" i="15"/>
  <c r="DH216" i="15"/>
  <c r="DH217" i="15"/>
  <c r="DH219" i="15"/>
  <c r="DH220" i="15"/>
  <c r="DH221" i="15"/>
  <c r="DH223" i="15"/>
  <c r="DH224" i="15"/>
  <c r="DH225" i="15"/>
  <c r="DH227" i="15"/>
  <c r="DH228" i="15"/>
  <c r="DH229" i="15"/>
  <c r="DH231" i="15"/>
  <c r="DH255" i="15"/>
  <c r="DH308" i="15"/>
  <c r="DH309" i="15"/>
  <c r="DH310" i="15"/>
  <c r="DH312" i="15"/>
  <c r="DH313" i="15"/>
  <c r="DH314" i="15"/>
  <c r="DH316" i="15"/>
  <c r="DH317" i="15"/>
  <c r="DH318" i="15"/>
  <c r="DH320" i="15"/>
  <c r="DH321" i="15"/>
  <c r="DH322" i="15"/>
  <c r="DH324" i="15"/>
  <c r="DH325" i="15"/>
  <c r="DH326" i="15"/>
  <c r="DH328" i="15"/>
  <c r="DH332" i="15"/>
  <c r="DH333" i="15"/>
  <c r="DH334" i="15"/>
  <c r="DH336" i="15"/>
  <c r="DH337" i="15"/>
  <c r="DH338" i="15"/>
  <c r="DH340" i="15"/>
  <c r="DH341" i="15"/>
  <c r="DH342" i="15"/>
  <c r="DH344" i="15"/>
  <c r="DH345" i="15"/>
  <c r="DH346" i="15"/>
  <c r="DH348" i="15"/>
  <c r="DH349" i="15"/>
  <c r="DH350" i="15"/>
  <c r="DH352" i="15"/>
  <c r="DH376" i="15"/>
  <c r="DH380" i="15"/>
  <c r="DH381" i="15"/>
  <c r="DH382" i="15"/>
  <c r="DH384" i="15"/>
  <c r="DH385" i="15"/>
  <c r="DH386" i="15"/>
  <c r="DH388" i="15"/>
  <c r="DH389" i="15"/>
  <c r="DH390" i="15"/>
  <c r="DH392" i="15"/>
  <c r="DH393" i="15"/>
  <c r="DH394" i="15"/>
  <c r="DH396" i="15"/>
  <c r="DH397" i="15"/>
  <c r="DH398" i="15"/>
  <c r="DH400" i="15"/>
  <c r="DH424" i="15"/>
  <c r="DH428" i="15"/>
  <c r="DH429" i="15"/>
  <c r="DH430" i="15"/>
  <c r="DH432" i="15"/>
  <c r="DH433" i="15"/>
  <c r="DH434" i="15"/>
  <c r="DH436" i="15"/>
  <c r="DH437" i="15"/>
  <c r="DH438" i="15"/>
  <c r="DH440" i="15"/>
  <c r="DH441" i="15"/>
  <c r="DH442" i="15"/>
  <c r="DH444" i="15"/>
  <c r="DH445" i="15"/>
  <c r="DH446" i="15"/>
  <c r="DH448" i="15"/>
  <c r="DH472" i="15"/>
  <c r="DH476" i="15"/>
  <c r="DH477" i="15"/>
  <c r="DH478" i="15"/>
  <c r="DH480" i="15"/>
  <c r="DH481" i="15"/>
  <c r="DH482" i="15"/>
  <c r="DH484" i="15"/>
  <c r="DH485" i="15"/>
  <c r="DH486" i="15"/>
  <c r="DH488" i="15"/>
  <c r="DH489" i="15"/>
  <c r="DH490" i="15"/>
  <c r="DH492" i="15"/>
  <c r="DH493" i="15"/>
  <c r="DH494" i="15"/>
  <c r="DH496" i="15"/>
  <c r="DH520" i="15"/>
  <c r="DH524" i="15"/>
  <c r="DH525" i="15"/>
  <c r="DH526" i="15"/>
  <c r="DH528" i="15"/>
  <c r="DH529" i="15"/>
  <c r="DH530" i="15"/>
  <c r="DH532" i="15"/>
  <c r="DH533" i="15"/>
  <c r="DH534" i="15"/>
  <c r="DH536" i="15"/>
  <c r="DH537" i="15"/>
  <c r="DH538" i="15"/>
  <c r="DH540" i="15"/>
  <c r="DH541" i="15"/>
  <c r="DH542" i="15"/>
  <c r="DH544" i="15"/>
  <c r="DH568" i="15"/>
  <c r="DH573" i="15"/>
  <c r="DH574" i="15"/>
  <c r="DH575" i="15"/>
  <c r="DH577" i="15"/>
  <c r="DH578" i="15"/>
  <c r="DH579" i="15"/>
  <c r="DH581" i="15"/>
  <c r="DH582" i="15"/>
  <c r="DH583" i="15"/>
  <c r="DH585" i="15"/>
  <c r="DH586" i="15"/>
  <c r="DH587" i="15"/>
  <c r="DH589" i="15"/>
  <c r="DH590" i="15"/>
  <c r="DH591" i="15"/>
  <c r="DH593" i="15"/>
  <c r="DH597" i="15"/>
  <c r="DH598" i="15"/>
  <c r="DH599" i="15"/>
  <c r="DH601" i="15"/>
  <c r="DH602" i="15"/>
  <c r="DH603" i="15"/>
  <c r="DH605" i="15"/>
  <c r="DH606" i="15"/>
  <c r="DH607" i="15"/>
  <c r="DH609" i="15"/>
  <c r="DH610" i="15"/>
  <c r="DH611" i="15"/>
  <c r="DH613" i="15"/>
  <c r="DH614" i="15"/>
  <c r="DH615" i="15"/>
  <c r="DH617" i="15"/>
  <c r="DH621" i="15"/>
  <c r="DH622" i="15"/>
  <c r="DH623" i="15"/>
  <c r="DH625" i="15"/>
  <c r="DH626" i="15"/>
  <c r="DH627" i="15"/>
  <c r="DH629" i="15"/>
  <c r="DH630" i="15"/>
  <c r="DH631" i="15"/>
  <c r="DH633" i="15"/>
  <c r="DH634" i="15"/>
  <c r="DH635" i="15"/>
  <c r="DH637" i="15"/>
  <c r="DH638" i="15"/>
  <c r="DH639" i="15"/>
  <c r="DH641" i="15"/>
  <c r="DH645" i="15"/>
  <c r="DH646" i="15"/>
  <c r="DH647" i="15"/>
  <c r="DH649" i="15"/>
  <c r="DH650" i="15"/>
  <c r="DH651" i="15"/>
  <c r="DH653" i="15"/>
  <c r="DH654" i="15"/>
  <c r="DH655" i="15"/>
  <c r="DH657" i="15"/>
  <c r="DH658" i="15"/>
  <c r="DH659" i="15"/>
  <c r="DH661" i="15"/>
  <c r="DH662" i="15"/>
  <c r="DH663" i="15"/>
  <c r="DH665" i="15"/>
  <c r="DH669" i="15"/>
  <c r="DH670" i="15"/>
  <c r="DH671" i="15"/>
  <c r="DH673" i="15"/>
  <c r="DH674" i="15"/>
  <c r="DH675" i="15"/>
  <c r="DH677" i="15"/>
  <c r="DH678" i="15"/>
  <c r="DH679" i="15"/>
  <c r="DH681" i="15"/>
  <c r="DH682" i="15"/>
  <c r="DH683" i="15"/>
  <c r="DH685" i="15"/>
  <c r="DH686" i="15"/>
  <c r="DH687" i="15"/>
  <c r="DH689" i="15"/>
  <c r="DH693" i="15"/>
  <c r="DH694" i="15"/>
  <c r="DH695" i="15"/>
  <c r="DH697" i="15"/>
  <c r="DH698" i="15"/>
  <c r="DH699" i="15"/>
  <c r="DH701" i="15"/>
  <c r="DH702" i="15"/>
  <c r="DH703" i="15"/>
  <c r="DH705" i="15"/>
  <c r="DH706" i="15"/>
  <c r="DH707" i="15"/>
  <c r="DH709" i="15"/>
  <c r="DH710" i="15"/>
  <c r="DH711" i="15"/>
  <c r="DH713" i="15"/>
  <c r="DH717" i="15"/>
  <c r="DH718" i="15"/>
  <c r="DH719" i="15"/>
  <c r="DH721" i="15"/>
  <c r="DH722" i="15"/>
  <c r="DH723" i="15"/>
  <c r="DH725" i="15"/>
  <c r="DH726" i="15"/>
  <c r="DH727" i="15"/>
  <c r="DH729" i="15"/>
  <c r="DH730" i="15"/>
  <c r="DH731" i="15"/>
  <c r="DH733" i="15"/>
  <c r="DH734" i="15"/>
  <c r="DH735" i="15"/>
  <c r="DH737" i="15"/>
  <c r="DH801" i="15"/>
  <c r="DH825" i="15"/>
  <c r="DH849" i="15"/>
  <c r="DH853" i="15"/>
  <c r="DH854" i="15"/>
  <c r="DH855" i="15"/>
  <c r="DH856" i="15"/>
  <c r="DH857" i="15"/>
  <c r="DH858" i="15"/>
  <c r="DH860" i="15"/>
  <c r="DH861" i="15"/>
  <c r="DH885" i="15"/>
  <c r="DH912" i="15"/>
  <c r="DH919" i="15"/>
  <c r="DH920" i="15"/>
  <c r="DH921" i="15"/>
  <c r="DH923" i="15"/>
  <c r="DH924" i="15"/>
  <c r="DH925" i="15"/>
  <c r="DH927" i="15"/>
  <c r="DH928" i="15"/>
  <c r="DH929" i="15"/>
  <c r="DH931" i="15"/>
  <c r="DH932" i="15"/>
  <c r="DH933" i="15"/>
  <c r="DH935" i="15"/>
  <c r="DH936" i="15"/>
  <c r="DH937" i="15"/>
  <c r="DH939" i="15"/>
  <c r="DH943" i="15"/>
  <c r="DH944" i="15"/>
  <c r="DH945" i="15"/>
  <c r="DH947" i="15"/>
  <c r="DH948" i="15"/>
  <c r="DH949" i="15"/>
  <c r="DH951" i="15"/>
  <c r="DH952" i="15"/>
  <c r="DH953" i="15"/>
  <c r="DH955" i="15"/>
  <c r="DH956" i="15"/>
  <c r="DH957" i="15"/>
  <c r="DH959" i="15"/>
  <c r="DH960" i="15"/>
  <c r="DH961" i="15"/>
  <c r="DH963" i="15"/>
  <c r="DH987" i="15"/>
  <c r="DH991" i="15"/>
  <c r="DH992" i="15"/>
  <c r="DH993" i="15"/>
  <c r="DH995" i="15"/>
  <c r="DH996" i="15"/>
  <c r="DH997" i="15"/>
  <c r="DH999" i="15"/>
  <c r="DH1000" i="15"/>
  <c r="DH1001" i="15"/>
  <c r="DH1003" i="15"/>
  <c r="DH1004" i="15"/>
  <c r="DH1005" i="15"/>
  <c r="DH1007" i="15"/>
  <c r="DH1008" i="15"/>
  <c r="DH1009" i="15"/>
  <c r="DH1011" i="15"/>
  <c r="DH1035" i="15"/>
  <c r="DH1039" i="15"/>
  <c r="DH1040" i="15"/>
  <c r="DH1041" i="15"/>
  <c r="DH1043" i="15"/>
  <c r="DH1044" i="15"/>
  <c r="DH1045" i="15"/>
  <c r="DH1047" i="15"/>
  <c r="DH1048" i="15"/>
  <c r="DH1049" i="15"/>
  <c r="DH1051" i="15"/>
  <c r="DH1052" i="15"/>
  <c r="DH1053" i="15"/>
  <c r="DH1055" i="15"/>
  <c r="DH1056" i="15"/>
  <c r="DH1057" i="15"/>
  <c r="DH1059" i="15"/>
  <c r="DH1083" i="15"/>
  <c r="DH1087" i="15"/>
  <c r="DH1088" i="15"/>
  <c r="DH1089" i="15"/>
  <c r="DH1091" i="15"/>
  <c r="DH1092" i="15"/>
  <c r="DH1093" i="15"/>
  <c r="DH1095" i="15"/>
  <c r="DH1096" i="15"/>
  <c r="DH1097" i="15"/>
  <c r="DH1099" i="15"/>
  <c r="DH1100" i="15"/>
  <c r="DH1101" i="15"/>
  <c r="DH1103" i="15"/>
  <c r="DH1104" i="15"/>
  <c r="DH1105" i="15"/>
  <c r="DH1107" i="15"/>
  <c r="DH1131" i="15"/>
  <c r="DH1135" i="15"/>
  <c r="DH1136" i="15"/>
  <c r="DH1137" i="15"/>
  <c r="DH1139" i="15"/>
  <c r="DH1140" i="15"/>
  <c r="DH1141" i="15"/>
  <c r="DH1143" i="15"/>
  <c r="DH1144" i="15"/>
  <c r="DH1145" i="15"/>
  <c r="DH1147" i="15"/>
  <c r="DH1148" i="15"/>
  <c r="DH1149" i="15"/>
  <c r="DH1151" i="15"/>
  <c r="DH1152" i="15"/>
  <c r="DH1153" i="15"/>
  <c r="DH1155" i="15"/>
  <c r="DH1179" i="15"/>
  <c r="DH1183" i="15"/>
  <c r="DH1184" i="15"/>
  <c r="DH1185" i="15"/>
  <c r="DH1187" i="15"/>
  <c r="DH1188" i="15"/>
  <c r="DH1189" i="15"/>
  <c r="DH1191" i="15"/>
  <c r="DH1192" i="15"/>
  <c r="DH1193" i="15"/>
  <c r="DH1195" i="15"/>
  <c r="DH1196" i="15"/>
  <c r="DH1197" i="15"/>
  <c r="DH1199" i="15"/>
  <c r="DH1200" i="15"/>
  <c r="DH1201" i="15"/>
  <c r="DH1203" i="15"/>
  <c r="DH1227" i="15"/>
  <c r="DH1231" i="15"/>
  <c r="DH1232" i="15"/>
  <c r="DH1233" i="15"/>
  <c r="DH1234" i="15"/>
  <c r="DH1236" i="15"/>
  <c r="DH1237" i="15"/>
  <c r="DH1261" i="15"/>
  <c r="DH1285" i="15"/>
  <c r="DH1289" i="15"/>
  <c r="DH1290" i="15"/>
  <c r="DH1291" i="15"/>
  <c r="DH1293" i="15"/>
  <c r="DH1294" i="15"/>
  <c r="DH1295" i="15"/>
  <c r="DH1297" i="15"/>
  <c r="DH1298" i="15"/>
  <c r="DH1299" i="15"/>
  <c r="DH1301" i="15"/>
  <c r="DH1302" i="15"/>
  <c r="DH1303" i="15"/>
  <c r="DH1305" i="15"/>
  <c r="DH1306" i="15"/>
  <c r="DH1307" i="15"/>
  <c r="DH1309" i="15"/>
  <c r="DH1313" i="15"/>
  <c r="DH1314" i="15"/>
  <c r="DH1315" i="15"/>
  <c r="DH1317" i="15"/>
  <c r="DH1318" i="15"/>
  <c r="DH1319" i="15"/>
  <c r="DH1321" i="15"/>
  <c r="DH1322" i="15"/>
  <c r="DH1323" i="15"/>
  <c r="DH1325" i="15"/>
  <c r="DH1326" i="15"/>
  <c r="DH1327" i="15"/>
  <c r="DH1329" i="15"/>
  <c r="DH1330" i="15"/>
  <c r="DH1331" i="15"/>
  <c r="DH1333" i="15"/>
  <c r="DH1337" i="15"/>
  <c r="DH1338" i="15"/>
  <c r="DH1339" i="15"/>
  <c r="DH1341" i="15"/>
  <c r="DH1342" i="15"/>
  <c r="DH1343" i="15"/>
  <c r="DH1345" i="15"/>
  <c r="DH1346" i="15"/>
  <c r="DH1347" i="15"/>
  <c r="DH1349" i="15"/>
  <c r="DH1350" i="15"/>
  <c r="DH1351" i="15"/>
  <c r="DH1353" i="15"/>
  <c r="DH1354" i="15"/>
  <c r="DH1355" i="15"/>
  <c r="DH1357" i="15"/>
  <c r="DH1361" i="15"/>
  <c r="DH1362" i="15"/>
  <c r="DH1363" i="15"/>
  <c r="DH1365" i="15"/>
  <c r="DH1366" i="15"/>
  <c r="DH1367" i="15"/>
  <c r="DH1369" i="15"/>
  <c r="DH1370" i="15"/>
  <c r="DH1371" i="15"/>
  <c r="DH1373" i="15"/>
  <c r="DH1374" i="15"/>
  <c r="DH1375" i="15"/>
  <c r="DH1377" i="15"/>
  <c r="DH1378" i="15"/>
  <c r="DH1379" i="15"/>
  <c r="DH1381" i="15"/>
  <c r="DH1405" i="15"/>
  <c r="DH1431" i="15"/>
  <c r="DH1438" i="15"/>
  <c r="DH1439" i="15"/>
  <c r="DH1440" i="15"/>
  <c r="DH1442" i="15"/>
  <c r="DH1443" i="15"/>
  <c r="DH1444" i="15"/>
  <c r="DH1446" i="15"/>
  <c r="DH1447" i="15"/>
  <c r="DH1448" i="15"/>
  <c r="DH1450" i="15"/>
  <c r="DH1451" i="15"/>
  <c r="DH1452" i="15"/>
  <c r="DH1454" i="15"/>
  <c r="DH1455" i="15"/>
  <c r="DH1456" i="15"/>
  <c r="DH1458" i="15"/>
  <c r="DH1465" i="15"/>
  <c r="DH1466" i="15"/>
  <c r="DH1467" i="15"/>
  <c r="DH1469" i="15"/>
  <c r="DH1470" i="15"/>
  <c r="DH1471" i="15"/>
  <c r="DH1473" i="15"/>
  <c r="DH1474" i="15"/>
  <c r="DH1475" i="15"/>
  <c r="DH1477" i="15"/>
  <c r="DH1478" i="15"/>
  <c r="DH1479" i="15"/>
  <c r="DH1481" i="15"/>
  <c r="DH1482" i="15"/>
  <c r="DH1483" i="15"/>
  <c r="DH1485" i="15"/>
  <c r="DH1489" i="15"/>
  <c r="DH1490" i="15"/>
  <c r="DH1491" i="15"/>
  <c r="DH1493" i="15"/>
  <c r="DH1494" i="15"/>
  <c r="DH1495" i="15"/>
  <c r="DH1497" i="15"/>
  <c r="DH1498" i="15"/>
  <c r="DH1499" i="15"/>
  <c r="DH1501" i="15"/>
  <c r="DH1502" i="15"/>
  <c r="DH1503" i="15"/>
  <c r="DH1505" i="15"/>
  <c r="DH1506" i="15"/>
  <c r="DH1507" i="15"/>
  <c r="DH1509" i="15"/>
  <c r="DH1513" i="15"/>
  <c r="DH1514" i="15"/>
  <c r="DH1515" i="15"/>
  <c r="DH1517" i="15"/>
  <c r="DH1518" i="15"/>
  <c r="DH1519" i="15"/>
  <c r="DH1521" i="15"/>
  <c r="DH1522" i="15"/>
  <c r="DH1523" i="15"/>
  <c r="DH1525" i="15"/>
  <c r="DH1526" i="15"/>
  <c r="DH1527" i="15"/>
  <c r="DH1529" i="15"/>
  <c r="DH1530" i="15"/>
  <c r="DH1531" i="15"/>
  <c r="DH1533" i="15"/>
  <c r="DH1538" i="15"/>
  <c r="DH1539" i="15"/>
  <c r="DH1540" i="15"/>
  <c r="DH1541" i="15"/>
  <c r="DH1542" i="15"/>
  <c r="DH1544" i="15"/>
  <c r="DH1545" i="15"/>
  <c r="DH1546" i="15"/>
  <c r="DH1547" i="15"/>
  <c r="DH1551" i="15"/>
  <c r="DH1552" i="15"/>
  <c r="DH1553" i="15"/>
  <c r="DH1554" i="15"/>
  <c r="DI135" i="15"/>
  <c r="DI183" i="15"/>
  <c r="DI260" i="15"/>
  <c r="DI261" i="15"/>
  <c r="DI262" i="15"/>
  <c r="DI264" i="15"/>
  <c r="DI265" i="15"/>
  <c r="DI266" i="15"/>
  <c r="DI268" i="15"/>
  <c r="DI269" i="15"/>
  <c r="DI270" i="15"/>
  <c r="DI272" i="15"/>
  <c r="DI273" i="15"/>
  <c r="DI274" i="15"/>
  <c r="DI276" i="15"/>
  <c r="DI277" i="15"/>
  <c r="DI278" i="15"/>
  <c r="DI280" i="15"/>
  <c r="DI284" i="15"/>
  <c r="DI285" i="15"/>
  <c r="DI286" i="15"/>
  <c r="DI288" i="15"/>
  <c r="DI289" i="15"/>
  <c r="DI290" i="15"/>
  <c r="DI292" i="15"/>
  <c r="DI293" i="15"/>
  <c r="DI294" i="15"/>
  <c r="DI296" i="15"/>
  <c r="DI297" i="15"/>
  <c r="DI298" i="15"/>
  <c r="DI300" i="15"/>
  <c r="DI301" i="15"/>
  <c r="DI302" i="15"/>
  <c r="DI304" i="15"/>
  <c r="DI10" i="15"/>
  <c r="DI14" i="15"/>
  <c r="DI15" i="15"/>
  <c r="DI39" i="15"/>
  <c r="DI43" i="15"/>
  <c r="DI44" i="15"/>
  <c r="DI45" i="15"/>
  <c r="DI47" i="15"/>
  <c r="DI48" i="15"/>
  <c r="DI49" i="15"/>
  <c r="DI51" i="15"/>
  <c r="DI52" i="15"/>
  <c r="DI53" i="15"/>
  <c r="DI55" i="15"/>
  <c r="DI56" i="15"/>
  <c r="DI57" i="15"/>
  <c r="DI59" i="15"/>
  <c r="DI60" i="15"/>
  <c r="DI61" i="15"/>
  <c r="DI63" i="15"/>
  <c r="DI87" i="15"/>
  <c r="DI111" i="15"/>
  <c r="DI159" i="15"/>
  <c r="DI187" i="15"/>
  <c r="DI188" i="15"/>
  <c r="DI189" i="15"/>
  <c r="DI191" i="15"/>
  <c r="DI192" i="15"/>
  <c r="DI193" i="15"/>
  <c r="DI195" i="15"/>
  <c r="DI196" i="15"/>
  <c r="DI197" i="15"/>
  <c r="DI199" i="15"/>
  <c r="DI200" i="15"/>
  <c r="DI201" i="15"/>
  <c r="DI203" i="15"/>
  <c r="DI204" i="15"/>
  <c r="DI205" i="15"/>
  <c r="DI207" i="15"/>
  <c r="DI211" i="15"/>
  <c r="DI212" i="15"/>
  <c r="DI213" i="15"/>
  <c r="DI215" i="15"/>
  <c r="DI216" i="15"/>
  <c r="DI217" i="15"/>
  <c r="DI219" i="15"/>
  <c r="DI220" i="15"/>
  <c r="DI221" i="15"/>
  <c r="DI223" i="15"/>
  <c r="DI224" i="15"/>
  <c r="DI225" i="15"/>
  <c r="DI227" i="15"/>
  <c r="DI228" i="15"/>
  <c r="DI229" i="15"/>
  <c r="DI231" i="15"/>
  <c r="DI255" i="15"/>
  <c r="DI308" i="15"/>
  <c r="DI309" i="15"/>
  <c r="DI310" i="15"/>
  <c r="DI312" i="15"/>
  <c r="DI313" i="15"/>
  <c r="DI314" i="15"/>
  <c r="DI316" i="15"/>
  <c r="DI317" i="15"/>
  <c r="DI318" i="15"/>
  <c r="DI320" i="15"/>
  <c r="DI321" i="15"/>
  <c r="DI322" i="15"/>
  <c r="DI324" i="15"/>
  <c r="DI325" i="15"/>
  <c r="DI326" i="15"/>
  <c r="DI328" i="15"/>
  <c r="DI332" i="15"/>
  <c r="DI333" i="15"/>
  <c r="DI334" i="15"/>
  <c r="DI336" i="15"/>
  <c r="DI337" i="15"/>
  <c r="DI338" i="15"/>
  <c r="DI340" i="15"/>
  <c r="DI341" i="15"/>
  <c r="DI342" i="15"/>
  <c r="DI344" i="15"/>
  <c r="DI345" i="15"/>
  <c r="DI346" i="15"/>
  <c r="DI348" i="15"/>
  <c r="DI349" i="15"/>
  <c r="DI350" i="15"/>
  <c r="DI352" i="15"/>
  <c r="DI376" i="15"/>
  <c r="DI380" i="15"/>
  <c r="DI381" i="15"/>
  <c r="DI382" i="15"/>
  <c r="DI384" i="15"/>
  <c r="DI385" i="15"/>
  <c r="DI386" i="15"/>
  <c r="DI388" i="15"/>
  <c r="DI389" i="15"/>
  <c r="DI390" i="15"/>
  <c r="DI392" i="15"/>
  <c r="DI393" i="15"/>
  <c r="DI394" i="15"/>
  <c r="DI396" i="15"/>
  <c r="DI397" i="15"/>
  <c r="DI398" i="15"/>
  <c r="DI400" i="15"/>
  <c r="DI424" i="15"/>
  <c r="DI428" i="15"/>
  <c r="DI429" i="15"/>
  <c r="DI430" i="15"/>
  <c r="DI432" i="15"/>
  <c r="DI433" i="15"/>
  <c r="DI434" i="15"/>
  <c r="DI436" i="15"/>
  <c r="DI437" i="15"/>
  <c r="DI438" i="15"/>
  <c r="DI440" i="15"/>
  <c r="DI441" i="15"/>
  <c r="DI442" i="15"/>
  <c r="DI444" i="15"/>
  <c r="DI445" i="15"/>
  <c r="DI446" i="15"/>
  <c r="DI448" i="15"/>
  <c r="DI472" i="15"/>
  <c r="DI476" i="15"/>
  <c r="DI477" i="15"/>
  <c r="DI478" i="15"/>
  <c r="DI480" i="15"/>
  <c r="DI481" i="15"/>
  <c r="DI482" i="15"/>
  <c r="DI484" i="15"/>
  <c r="DI485" i="15"/>
  <c r="DI486" i="15"/>
  <c r="DI488" i="15"/>
  <c r="DI489" i="15"/>
  <c r="DI490" i="15"/>
  <c r="DI492" i="15"/>
  <c r="DI493" i="15"/>
  <c r="DI494" i="15"/>
  <c r="DI496" i="15"/>
  <c r="DI520" i="15"/>
  <c r="DI524" i="15"/>
  <c r="DI525" i="15"/>
  <c r="DI526" i="15"/>
  <c r="DI528" i="15"/>
  <c r="DI529" i="15"/>
  <c r="DI530" i="15"/>
  <c r="DI532" i="15"/>
  <c r="DI533" i="15"/>
  <c r="DI534" i="15"/>
  <c r="DI536" i="15"/>
  <c r="DI537" i="15"/>
  <c r="DI538" i="15"/>
  <c r="DI540" i="15"/>
  <c r="DI541" i="15"/>
  <c r="DI542" i="15"/>
  <c r="DI544" i="15"/>
  <c r="DI568" i="15"/>
  <c r="DI573" i="15"/>
  <c r="DI574" i="15"/>
  <c r="DI575" i="15"/>
  <c r="DI577" i="15"/>
  <c r="DI578" i="15"/>
  <c r="DI579" i="15"/>
  <c r="DI581" i="15"/>
  <c r="DI582" i="15"/>
  <c r="DI583" i="15"/>
  <c r="DI585" i="15"/>
  <c r="DI586" i="15"/>
  <c r="DI587" i="15"/>
  <c r="DI589" i="15"/>
  <c r="DI590" i="15"/>
  <c r="DI591" i="15"/>
  <c r="DI593" i="15"/>
  <c r="DI597" i="15"/>
  <c r="DI598" i="15"/>
  <c r="DI599" i="15"/>
  <c r="DI601" i="15"/>
  <c r="DI602" i="15"/>
  <c r="DI603" i="15"/>
  <c r="DI605" i="15"/>
  <c r="DI606" i="15"/>
  <c r="DI607" i="15"/>
  <c r="DI609" i="15"/>
  <c r="DI610" i="15"/>
  <c r="DI611" i="15"/>
  <c r="DI613" i="15"/>
  <c r="DI614" i="15"/>
  <c r="DI615" i="15"/>
  <c r="DI617" i="15"/>
  <c r="DI621" i="15"/>
  <c r="DI622" i="15"/>
  <c r="DI623" i="15"/>
  <c r="DI625" i="15"/>
  <c r="DI626" i="15"/>
  <c r="DI627" i="15"/>
  <c r="DI629" i="15"/>
  <c r="DI630" i="15"/>
  <c r="DI631" i="15"/>
  <c r="DI633" i="15"/>
  <c r="DI634" i="15"/>
  <c r="DI635" i="15"/>
  <c r="DI637" i="15"/>
  <c r="DI638" i="15"/>
  <c r="DI639" i="15"/>
  <c r="DI641" i="15"/>
  <c r="DI645" i="15"/>
  <c r="DI646" i="15"/>
  <c r="DI647" i="15"/>
  <c r="DI649" i="15"/>
  <c r="DI650" i="15"/>
  <c r="DI651" i="15"/>
  <c r="DI653" i="15"/>
  <c r="DI654" i="15"/>
  <c r="DI655" i="15"/>
  <c r="DI657" i="15"/>
  <c r="DI658" i="15"/>
  <c r="DI659" i="15"/>
  <c r="DI661" i="15"/>
  <c r="DI662" i="15"/>
  <c r="DI663" i="15"/>
  <c r="DI665" i="15"/>
  <c r="DI669" i="15"/>
  <c r="DI670" i="15"/>
  <c r="DI671" i="15"/>
  <c r="DI673" i="15"/>
  <c r="DI674" i="15"/>
  <c r="DI675" i="15"/>
  <c r="DI677" i="15"/>
  <c r="DI678" i="15"/>
  <c r="DI679" i="15"/>
  <c r="DI681" i="15"/>
  <c r="DI682" i="15"/>
  <c r="DI683" i="15"/>
  <c r="DI685" i="15"/>
  <c r="DI686" i="15"/>
  <c r="DI687" i="15"/>
  <c r="DI689" i="15"/>
  <c r="DI693" i="15"/>
  <c r="DI694" i="15"/>
  <c r="DI695" i="15"/>
  <c r="DI697" i="15"/>
  <c r="DI698" i="15"/>
  <c r="DI699" i="15"/>
  <c r="DI701" i="15"/>
  <c r="DI702" i="15"/>
  <c r="DI703" i="15"/>
  <c r="DI705" i="15"/>
  <c r="DI706" i="15"/>
  <c r="DI707" i="15"/>
  <c r="DI709" i="15"/>
  <c r="DI710" i="15"/>
  <c r="DI711" i="15"/>
  <c r="DI713" i="15"/>
  <c r="DI717" i="15"/>
  <c r="DI718" i="15"/>
  <c r="DI719" i="15"/>
  <c r="DI721" i="15"/>
  <c r="DI722" i="15"/>
  <c r="DI723" i="15"/>
  <c r="DI725" i="15"/>
  <c r="DI726" i="15"/>
  <c r="DI727" i="15"/>
  <c r="DI729" i="15"/>
  <c r="DI730" i="15"/>
  <c r="DI731" i="15"/>
  <c r="DI733" i="15"/>
  <c r="DI734" i="15"/>
  <c r="DI735" i="15"/>
  <c r="DI737" i="15"/>
  <c r="DI801" i="15"/>
  <c r="DI825" i="15"/>
  <c r="DI849" i="15"/>
  <c r="DI853" i="15"/>
  <c r="DI854" i="15"/>
  <c r="DI855" i="15"/>
  <c r="DI856" i="15"/>
  <c r="DI857" i="15"/>
  <c r="DI858" i="15"/>
  <c r="DI860" i="15"/>
  <c r="DI861" i="15"/>
  <c r="DI885" i="15"/>
  <c r="DI912" i="15"/>
  <c r="DI919" i="15"/>
  <c r="DI920" i="15"/>
  <c r="DI921" i="15"/>
  <c r="DI923" i="15"/>
  <c r="DI924" i="15"/>
  <c r="DI925" i="15"/>
  <c r="DI927" i="15"/>
  <c r="DI928" i="15"/>
  <c r="DI929" i="15"/>
  <c r="DI931" i="15"/>
  <c r="DI932" i="15"/>
  <c r="DI933" i="15"/>
  <c r="DI935" i="15"/>
  <c r="DI936" i="15"/>
  <c r="DI937" i="15"/>
  <c r="DI939" i="15"/>
  <c r="DI943" i="15"/>
  <c r="DI944" i="15"/>
  <c r="DI945" i="15"/>
  <c r="DI947" i="15"/>
  <c r="DI948" i="15"/>
  <c r="DI949" i="15"/>
  <c r="DI951" i="15"/>
  <c r="DI952" i="15"/>
  <c r="DI953" i="15"/>
  <c r="DI955" i="15"/>
  <c r="DI956" i="15"/>
  <c r="DI957" i="15"/>
  <c r="DI959" i="15"/>
  <c r="DI960" i="15"/>
  <c r="DI961" i="15"/>
  <c r="DI963" i="15"/>
  <c r="DI987" i="15"/>
  <c r="DI991" i="15"/>
  <c r="DI992" i="15"/>
  <c r="DI993" i="15"/>
  <c r="DI995" i="15"/>
  <c r="DI996" i="15"/>
  <c r="DI997" i="15"/>
  <c r="DI999" i="15"/>
  <c r="DI1000" i="15"/>
  <c r="DI1001" i="15"/>
  <c r="DI1003" i="15"/>
  <c r="DI1004" i="15"/>
  <c r="DI1005" i="15"/>
  <c r="DI1007" i="15"/>
  <c r="DI1008" i="15"/>
  <c r="DI1009" i="15"/>
  <c r="DI1011" i="15"/>
  <c r="DI1035" i="15"/>
  <c r="DI1039" i="15"/>
  <c r="DI1040" i="15"/>
  <c r="DI1041" i="15"/>
  <c r="DI1043" i="15"/>
  <c r="DI1044" i="15"/>
  <c r="DI1045" i="15"/>
  <c r="DI1047" i="15"/>
  <c r="DI1048" i="15"/>
  <c r="DI1049" i="15"/>
  <c r="DI1051" i="15"/>
  <c r="DI1052" i="15"/>
  <c r="DI1053" i="15"/>
  <c r="DI1055" i="15"/>
  <c r="DI1056" i="15"/>
  <c r="DI1057" i="15"/>
  <c r="DI1059" i="15"/>
  <c r="DI1083" i="15"/>
  <c r="DI1087" i="15"/>
  <c r="DI1088" i="15"/>
  <c r="DI1089" i="15"/>
  <c r="DI1091" i="15"/>
  <c r="DI1092" i="15"/>
  <c r="DI1093" i="15"/>
  <c r="DI1095" i="15"/>
  <c r="DI1096" i="15"/>
  <c r="DI1097" i="15"/>
  <c r="DI1099" i="15"/>
  <c r="DI1100" i="15"/>
  <c r="DI1101" i="15"/>
  <c r="DI1103" i="15"/>
  <c r="DI1104" i="15"/>
  <c r="DI1105" i="15"/>
  <c r="DI1107" i="15"/>
  <c r="DI1131" i="15"/>
  <c r="DI1135" i="15"/>
  <c r="DI1136" i="15"/>
  <c r="DI1137" i="15"/>
  <c r="DI1139" i="15"/>
  <c r="DI1140" i="15"/>
  <c r="DI1141" i="15"/>
  <c r="DI1143" i="15"/>
  <c r="DI1144" i="15"/>
  <c r="DI1145" i="15"/>
  <c r="DI1147" i="15"/>
  <c r="DI1148" i="15"/>
  <c r="DI1149" i="15"/>
  <c r="DI1151" i="15"/>
  <c r="DI1152" i="15"/>
  <c r="DI1153" i="15"/>
  <c r="DI1155" i="15"/>
  <c r="DI1179" i="15"/>
  <c r="DI1183" i="15"/>
  <c r="DI1184" i="15"/>
  <c r="DI1185" i="15"/>
  <c r="DI1187" i="15"/>
  <c r="DI1188" i="15"/>
  <c r="DI1189" i="15"/>
  <c r="DI1191" i="15"/>
  <c r="DI1192" i="15"/>
  <c r="DI1193" i="15"/>
  <c r="DI1195" i="15"/>
  <c r="DI1196" i="15"/>
  <c r="DI1197" i="15"/>
  <c r="DI1199" i="15"/>
  <c r="DI1200" i="15"/>
  <c r="DI1201" i="15"/>
  <c r="DI1203" i="15"/>
  <c r="DI1227" i="15"/>
  <c r="DI1231" i="15"/>
  <c r="DI1232" i="15"/>
  <c r="DI1233" i="15"/>
  <c r="DI1234" i="15"/>
  <c r="DI1236" i="15"/>
  <c r="DI1237" i="15"/>
  <c r="DI1261" i="15"/>
  <c r="DI1285" i="15"/>
  <c r="DI1289" i="15"/>
  <c r="DI1290" i="15"/>
  <c r="DI1291" i="15"/>
  <c r="DI1293" i="15"/>
  <c r="DI1294" i="15"/>
  <c r="DI1295" i="15"/>
  <c r="DI1297" i="15"/>
  <c r="DI1298" i="15"/>
  <c r="DI1299" i="15"/>
  <c r="DI1301" i="15"/>
  <c r="DI1302" i="15"/>
  <c r="DI1303" i="15"/>
  <c r="DI1305" i="15"/>
  <c r="DI1306" i="15"/>
  <c r="DI1307" i="15"/>
  <c r="DI1309" i="15"/>
  <c r="DI1313" i="15"/>
  <c r="DI1314" i="15"/>
  <c r="DI1315" i="15"/>
  <c r="DI1317" i="15"/>
  <c r="DI1318" i="15"/>
  <c r="DI1319" i="15"/>
  <c r="DI1321" i="15"/>
  <c r="DI1322" i="15"/>
  <c r="DI1323" i="15"/>
  <c r="DI1325" i="15"/>
  <c r="DI1326" i="15"/>
  <c r="DI1327" i="15"/>
  <c r="DI1329" i="15"/>
  <c r="DI1330" i="15"/>
  <c r="DI1331" i="15"/>
  <c r="DI1333" i="15"/>
  <c r="DI1337" i="15"/>
  <c r="DI1338" i="15"/>
  <c r="DI1339" i="15"/>
  <c r="DI1341" i="15"/>
  <c r="DI1342" i="15"/>
  <c r="DI1343" i="15"/>
  <c r="DI1345" i="15"/>
  <c r="DI1346" i="15"/>
  <c r="DI1347" i="15"/>
  <c r="DI1349" i="15"/>
  <c r="DI1350" i="15"/>
  <c r="DI1351" i="15"/>
  <c r="DI1353" i="15"/>
  <c r="DI1354" i="15"/>
  <c r="DI1355" i="15"/>
  <c r="DI1357" i="15"/>
  <c r="DI1361" i="15"/>
  <c r="DI1362" i="15"/>
  <c r="DI1363" i="15"/>
  <c r="DI1365" i="15"/>
  <c r="DI1366" i="15"/>
  <c r="DI1367" i="15"/>
  <c r="DI1369" i="15"/>
  <c r="DI1370" i="15"/>
  <c r="DI1371" i="15"/>
  <c r="DI1373" i="15"/>
  <c r="DI1374" i="15"/>
  <c r="DI1375" i="15"/>
  <c r="DI1377" i="15"/>
  <c r="DI1378" i="15"/>
  <c r="DI1379" i="15"/>
  <c r="DI1381" i="15"/>
  <c r="DI1405" i="15"/>
  <c r="DI1431" i="15"/>
  <c r="DI1438" i="15"/>
  <c r="DI1439" i="15"/>
  <c r="DI1440" i="15"/>
  <c r="DI1442" i="15"/>
  <c r="DI1443" i="15"/>
  <c r="DI1444" i="15"/>
  <c r="DI1446" i="15"/>
  <c r="DI1447" i="15"/>
  <c r="DI1448" i="15"/>
  <c r="DI1450" i="15"/>
  <c r="DI1451" i="15"/>
  <c r="DI1452" i="15"/>
  <c r="DI1454" i="15"/>
  <c r="DI1455" i="15"/>
  <c r="DI1456" i="15"/>
  <c r="DI1458" i="15"/>
  <c r="DI1465" i="15"/>
  <c r="DI1466" i="15"/>
  <c r="DI1467" i="15"/>
  <c r="DI1469" i="15"/>
  <c r="DI1470" i="15"/>
  <c r="DI1471" i="15"/>
  <c r="DI1473" i="15"/>
  <c r="DI1474" i="15"/>
  <c r="DI1475" i="15"/>
  <c r="DI1477" i="15"/>
  <c r="DI1478" i="15"/>
  <c r="DI1479" i="15"/>
  <c r="DI1481" i="15"/>
  <c r="DI1482" i="15"/>
  <c r="DI1483" i="15"/>
  <c r="DI1485" i="15"/>
  <c r="DI1489" i="15"/>
  <c r="DI1490" i="15"/>
  <c r="DI1491" i="15"/>
  <c r="DI1493" i="15"/>
  <c r="DI1494" i="15"/>
  <c r="DI1495" i="15"/>
  <c r="DI1497" i="15"/>
  <c r="DI1498" i="15"/>
  <c r="DI1499" i="15"/>
  <c r="DI1501" i="15"/>
  <c r="DI1502" i="15"/>
  <c r="DI1503" i="15"/>
  <c r="DI1505" i="15"/>
  <c r="DI1506" i="15"/>
  <c r="DI1507" i="15"/>
  <c r="DI1509" i="15"/>
  <c r="DI1513" i="15"/>
  <c r="DI1514" i="15"/>
  <c r="DI1515" i="15"/>
  <c r="DI1517" i="15"/>
  <c r="DI1518" i="15"/>
  <c r="DI1519" i="15"/>
  <c r="DI1521" i="15"/>
  <c r="DI1522" i="15"/>
  <c r="DI1523" i="15"/>
  <c r="DI1525" i="15"/>
  <c r="DI1526" i="15"/>
  <c r="DI1527" i="15"/>
  <c r="DI1529" i="15"/>
  <c r="DI1530" i="15"/>
  <c r="DI1531" i="15"/>
  <c r="DI1533" i="15"/>
  <c r="DI1538" i="15"/>
  <c r="DI1539" i="15"/>
  <c r="DI1540" i="15"/>
  <c r="DI1541" i="15"/>
  <c r="DI1542" i="15"/>
  <c r="DI1544" i="15"/>
  <c r="DI1545" i="15"/>
  <c r="DI1546" i="15"/>
  <c r="DI1547" i="15"/>
  <c r="DI1551" i="15"/>
  <c r="DI1552" i="15"/>
  <c r="DI1553" i="15"/>
  <c r="DI1554" i="15"/>
  <c r="DJ135" i="15"/>
  <c r="DJ183" i="15"/>
  <c r="DJ260" i="15"/>
  <c r="DJ261" i="15"/>
  <c r="DJ262" i="15"/>
  <c r="DJ264" i="15"/>
  <c r="DJ265" i="15"/>
  <c r="DJ266" i="15"/>
  <c r="DJ268" i="15"/>
  <c r="DJ269" i="15"/>
  <c r="DJ270" i="15"/>
  <c r="DJ272" i="15"/>
  <c r="DJ273" i="15"/>
  <c r="DJ274" i="15"/>
  <c r="DJ276" i="15"/>
  <c r="DJ277" i="15"/>
  <c r="DJ278" i="15"/>
  <c r="DJ280" i="15"/>
  <c r="DJ284" i="15"/>
  <c r="DJ285" i="15"/>
  <c r="DJ286" i="15"/>
  <c r="DJ288" i="15"/>
  <c r="DJ289" i="15"/>
  <c r="DJ290" i="15"/>
  <c r="DJ292" i="15"/>
  <c r="DJ293" i="15"/>
  <c r="DJ294" i="15"/>
  <c r="DJ296" i="15"/>
  <c r="DJ297" i="15"/>
  <c r="DJ298" i="15"/>
  <c r="DJ300" i="15"/>
  <c r="DJ301" i="15"/>
  <c r="DJ302" i="15"/>
  <c r="DJ304" i="15"/>
  <c r="DJ10" i="15"/>
  <c r="DJ14" i="15"/>
  <c r="DJ15" i="15"/>
  <c r="DJ39" i="15"/>
  <c r="DJ43" i="15"/>
  <c r="DJ44" i="15"/>
  <c r="DJ45" i="15"/>
  <c r="DJ47" i="15"/>
  <c r="DJ48" i="15"/>
  <c r="DJ49" i="15"/>
  <c r="DJ51" i="15"/>
  <c r="DJ52" i="15"/>
  <c r="DJ53" i="15"/>
  <c r="DJ55" i="15"/>
  <c r="DJ56" i="15"/>
  <c r="DJ57" i="15"/>
  <c r="DJ59" i="15"/>
  <c r="DJ60" i="15"/>
  <c r="DJ61" i="15"/>
  <c r="DJ63" i="15"/>
  <c r="DJ87" i="15"/>
  <c r="DJ111" i="15"/>
  <c r="DJ159" i="15"/>
  <c r="DJ187" i="15"/>
  <c r="DJ188" i="15"/>
  <c r="DJ189" i="15"/>
  <c r="DJ191" i="15"/>
  <c r="DJ192" i="15"/>
  <c r="DJ193" i="15"/>
  <c r="DJ195" i="15"/>
  <c r="DJ196" i="15"/>
  <c r="DJ197" i="15"/>
  <c r="DJ199" i="15"/>
  <c r="DJ200" i="15"/>
  <c r="DJ201" i="15"/>
  <c r="DJ203" i="15"/>
  <c r="DJ204" i="15"/>
  <c r="DJ205" i="15"/>
  <c r="DJ207" i="15"/>
  <c r="DJ211" i="15"/>
  <c r="DJ212" i="15"/>
  <c r="DJ213" i="15"/>
  <c r="DJ215" i="15"/>
  <c r="DJ216" i="15"/>
  <c r="DJ217" i="15"/>
  <c r="DJ219" i="15"/>
  <c r="DJ220" i="15"/>
  <c r="DJ221" i="15"/>
  <c r="DJ223" i="15"/>
  <c r="DJ224" i="15"/>
  <c r="DJ225" i="15"/>
  <c r="DJ227" i="15"/>
  <c r="DJ228" i="15"/>
  <c r="DJ229" i="15"/>
  <c r="DJ231" i="15"/>
  <c r="DJ255" i="15"/>
  <c r="DJ308" i="15"/>
  <c r="DJ309" i="15"/>
  <c r="DJ310" i="15"/>
  <c r="DJ312" i="15"/>
  <c r="DJ313" i="15"/>
  <c r="DJ314" i="15"/>
  <c r="DJ316" i="15"/>
  <c r="DJ317" i="15"/>
  <c r="DJ318" i="15"/>
  <c r="DJ320" i="15"/>
  <c r="DJ321" i="15"/>
  <c r="DJ322" i="15"/>
  <c r="DJ324" i="15"/>
  <c r="DJ325" i="15"/>
  <c r="DJ326" i="15"/>
  <c r="DJ328" i="15"/>
  <c r="DJ332" i="15"/>
  <c r="DJ333" i="15"/>
  <c r="DJ334" i="15"/>
  <c r="DJ336" i="15"/>
  <c r="DJ337" i="15"/>
  <c r="DJ338" i="15"/>
  <c r="DJ340" i="15"/>
  <c r="DJ341" i="15"/>
  <c r="DJ342" i="15"/>
  <c r="DJ344" i="15"/>
  <c r="DJ345" i="15"/>
  <c r="DJ346" i="15"/>
  <c r="DJ348" i="15"/>
  <c r="DJ349" i="15"/>
  <c r="DJ350" i="15"/>
  <c r="DJ352" i="15"/>
  <c r="DJ376" i="15"/>
  <c r="DJ380" i="15"/>
  <c r="DJ381" i="15"/>
  <c r="DJ382" i="15"/>
  <c r="DJ384" i="15"/>
  <c r="DJ385" i="15"/>
  <c r="DJ386" i="15"/>
  <c r="DJ388" i="15"/>
  <c r="DJ389" i="15"/>
  <c r="DJ390" i="15"/>
  <c r="DJ392" i="15"/>
  <c r="DJ393" i="15"/>
  <c r="DJ394" i="15"/>
  <c r="DJ396" i="15"/>
  <c r="DJ397" i="15"/>
  <c r="DJ398" i="15"/>
  <c r="DJ400" i="15"/>
  <c r="DJ424" i="15"/>
  <c r="DJ428" i="15"/>
  <c r="DJ429" i="15"/>
  <c r="DJ430" i="15"/>
  <c r="DJ432" i="15"/>
  <c r="DJ433" i="15"/>
  <c r="DJ434" i="15"/>
  <c r="DJ436" i="15"/>
  <c r="DJ437" i="15"/>
  <c r="DJ438" i="15"/>
  <c r="DJ440" i="15"/>
  <c r="DJ441" i="15"/>
  <c r="DJ442" i="15"/>
  <c r="DJ444" i="15"/>
  <c r="DJ445" i="15"/>
  <c r="DJ446" i="15"/>
  <c r="DJ448" i="15"/>
  <c r="DJ472" i="15"/>
  <c r="DJ476" i="15"/>
  <c r="DJ477" i="15"/>
  <c r="DJ478" i="15"/>
  <c r="DJ480" i="15"/>
  <c r="DJ481" i="15"/>
  <c r="DJ482" i="15"/>
  <c r="DJ484" i="15"/>
  <c r="DJ485" i="15"/>
  <c r="DJ486" i="15"/>
  <c r="DJ488" i="15"/>
  <c r="DJ489" i="15"/>
  <c r="DJ490" i="15"/>
  <c r="DJ492" i="15"/>
  <c r="DJ493" i="15"/>
  <c r="DJ494" i="15"/>
  <c r="DJ496" i="15"/>
  <c r="DJ520" i="15"/>
  <c r="DJ524" i="15"/>
  <c r="DJ525" i="15"/>
  <c r="DJ526" i="15"/>
  <c r="DJ528" i="15"/>
  <c r="DJ529" i="15"/>
  <c r="DJ530" i="15"/>
  <c r="DJ532" i="15"/>
  <c r="DJ533" i="15"/>
  <c r="DJ534" i="15"/>
  <c r="DJ536" i="15"/>
  <c r="DJ537" i="15"/>
  <c r="DJ538" i="15"/>
  <c r="DJ540" i="15"/>
  <c r="DJ541" i="15"/>
  <c r="DJ542" i="15"/>
  <c r="DJ544" i="15"/>
  <c r="DJ568" i="15"/>
  <c r="DJ573" i="15"/>
  <c r="DJ574" i="15"/>
  <c r="DJ575" i="15"/>
  <c r="DJ577" i="15"/>
  <c r="DJ578" i="15"/>
  <c r="DJ579" i="15"/>
  <c r="DJ581" i="15"/>
  <c r="DJ582" i="15"/>
  <c r="DJ583" i="15"/>
  <c r="DJ585" i="15"/>
  <c r="DJ586" i="15"/>
  <c r="DJ587" i="15"/>
  <c r="DJ589" i="15"/>
  <c r="DJ590" i="15"/>
  <c r="DJ591" i="15"/>
  <c r="DJ593" i="15"/>
  <c r="DJ597" i="15"/>
  <c r="DJ598" i="15"/>
  <c r="DJ599" i="15"/>
  <c r="DJ601" i="15"/>
  <c r="DJ602" i="15"/>
  <c r="DJ603" i="15"/>
  <c r="DJ605" i="15"/>
  <c r="DJ606" i="15"/>
  <c r="DJ607" i="15"/>
  <c r="DJ609" i="15"/>
  <c r="DJ610" i="15"/>
  <c r="DJ611" i="15"/>
  <c r="DJ613" i="15"/>
  <c r="DJ614" i="15"/>
  <c r="DJ615" i="15"/>
  <c r="DJ617" i="15"/>
  <c r="DJ621" i="15"/>
  <c r="DJ622" i="15"/>
  <c r="DJ623" i="15"/>
  <c r="DJ625" i="15"/>
  <c r="DJ626" i="15"/>
  <c r="DJ627" i="15"/>
  <c r="DJ629" i="15"/>
  <c r="DJ630" i="15"/>
  <c r="DJ631" i="15"/>
  <c r="DJ633" i="15"/>
  <c r="DJ634" i="15"/>
  <c r="DJ635" i="15"/>
  <c r="DJ637" i="15"/>
  <c r="DJ638" i="15"/>
  <c r="DJ639" i="15"/>
  <c r="DJ641" i="15"/>
  <c r="DJ645" i="15"/>
  <c r="DJ646" i="15"/>
  <c r="DJ647" i="15"/>
  <c r="DJ649" i="15"/>
  <c r="DJ650" i="15"/>
  <c r="DJ651" i="15"/>
  <c r="DJ653" i="15"/>
  <c r="DJ654" i="15"/>
  <c r="DJ655" i="15"/>
  <c r="DJ657" i="15"/>
  <c r="DJ658" i="15"/>
  <c r="DJ659" i="15"/>
  <c r="DJ661" i="15"/>
  <c r="DJ662" i="15"/>
  <c r="DJ663" i="15"/>
  <c r="DJ665" i="15"/>
  <c r="DJ669" i="15"/>
  <c r="DJ670" i="15"/>
  <c r="DJ671" i="15"/>
  <c r="DJ673" i="15"/>
  <c r="DJ674" i="15"/>
  <c r="DJ675" i="15"/>
  <c r="DJ677" i="15"/>
  <c r="DJ678" i="15"/>
  <c r="DJ679" i="15"/>
  <c r="DJ681" i="15"/>
  <c r="DJ682" i="15"/>
  <c r="DJ683" i="15"/>
  <c r="DJ685" i="15"/>
  <c r="DJ686" i="15"/>
  <c r="DJ687" i="15"/>
  <c r="DJ689" i="15"/>
  <c r="DJ693" i="15"/>
  <c r="DJ694" i="15"/>
  <c r="DJ695" i="15"/>
  <c r="DJ697" i="15"/>
  <c r="DJ698" i="15"/>
  <c r="DJ699" i="15"/>
  <c r="DJ701" i="15"/>
  <c r="DJ702" i="15"/>
  <c r="DJ703" i="15"/>
  <c r="DJ705" i="15"/>
  <c r="DJ706" i="15"/>
  <c r="DJ707" i="15"/>
  <c r="DJ709" i="15"/>
  <c r="DJ710" i="15"/>
  <c r="DJ711" i="15"/>
  <c r="DJ713" i="15"/>
  <c r="DJ717" i="15"/>
  <c r="DJ718" i="15"/>
  <c r="DJ719" i="15"/>
  <c r="DJ721" i="15"/>
  <c r="DJ722" i="15"/>
  <c r="DJ723" i="15"/>
  <c r="DJ725" i="15"/>
  <c r="DJ726" i="15"/>
  <c r="DJ727" i="15"/>
  <c r="DJ729" i="15"/>
  <c r="DJ730" i="15"/>
  <c r="DJ731" i="15"/>
  <c r="DJ733" i="15"/>
  <c r="DJ734" i="15"/>
  <c r="DJ735" i="15"/>
  <c r="DJ737" i="15"/>
  <c r="DJ801" i="15"/>
  <c r="DJ825" i="15"/>
  <c r="DJ849" i="15"/>
  <c r="DJ853" i="15"/>
  <c r="DJ854" i="15"/>
  <c r="DJ855" i="15"/>
  <c r="DJ856" i="15"/>
  <c r="DJ857" i="15"/>
  <c r="DJ858" i="15"/>
  <c r="DJ860" i="15"/>
  <c r="DJ861" i="15"/>
  <c r="DJ885" i="15"/>
  <c r="DJ912" i="15"/>
  <c r="DJ919" i="15"/>
  <c r="DJ920" i="15"/>
  <c r="DJ921" i="15"/>
  <c r="DJ923" i="15"/>
  <c r="DJ924" i="15"/>
  <c r="DJ925" i="15"/>
  <c r="DJ927" i="15"/>
  <c r="DJ928" i="15"/>
  <c r="DJ929" i="15"/>
  <c r="DJ931" i="15"/>
  <c r="DJ932" i="15"/>
  <c r="DJ933" i="15"/>
  <c r="DJ935" i="15"/>
  <c r="DJ936" i="15"/>
  <c r="DJ937" i="15"/>
  <c r="DJ939" i="15"/>
  <c r="DJ943" i="15"/>
  <c r="DJ944" i="15"/>
  <c r="DJ945" i="15"/>
  <c r="DJ947" i="15"/>
  <c r="DJ948" i="15"/>
  <c r="DJ949" i="15"/>
  <c r="DJ951" i="15"/>
  <c r="DJ952" i="15"/>
  <c r="DJ953" i="15"/>
  <c r="DJ955" i="15"/>
  <c r="DJ956" i="15"/>
  <c r="DJ957" i="15"/>
  <c r="DJ959" i="15"/>
  <c r="DJ960" i="15"/>
  <c r="DJ961" i="15"/>
  <c r="DJ963" i="15"/>
  <c r="DJ987" i="15"/>
  <c r="DJ991" i="15"/>
  <c r="DJ992" i="15"/>
  <c r="DJ993" i="15"/>
  <c r="DJ995" i="15"/>
  <c r="DJ996" i="15"/>
  <c r="DJ997" i="15"/>
  <c r="DJ999" i="15"/>
  <c r="DJ1000" i="15"/>
  <c r="DJ1001" i="15"/>
  <c r="DJ1003" i="15"/>
  <c r="DJ1004" i="15"/>
  <c r="DJ1005" i="15"/>
  <c r="DJ1007" i="15"/>
  <c r="DJ1008" i="15"/>
  <c r="DJ1009" i="15"/>
  <c r="DJ1011" i="15"/>
  <c r="DJ1035" i="15"/>
  <c r="DJ1039" i="15"/>
  <c r="DJ1040" i="15"/>
  <c r="DJ1041" i="15"/>
  <c r="DJ1043" i="15"/>
  <c r="DJ1044" i="15"/>
  <c r="DJ1045" i="15"/>
  <c r="DJ1047" i="15"/>
  <c r="DJ1048" i="15"/>
  <c r="DJ1049" i="15"/>
  <c r="DJ1051" i="15"/>
  <c r="DJ1052" i="15"/>
  <c r="DJ1053" i="15"/>
  <c r="DJ1055" i="15"/>
  <c r="DJ1056" i="15"/>
  <c r="DJ1057" i="15"/>
  <c r="DJ1059" i="15"/>
  <c r="DJ1083" i="15"/>
  <c r="DJ1087" i="15"/>
  <c r="DJ1088" i="15"/>
  <c r="DJ1089" i="15"/>
  <c r="DJ1091" i="15"/>
  <c r="DJ1092" i="15"/>
  <c r="DJ1093" i="15"/>
  <c r="DJ1095" i="15"/>
  <c r="DJ1096" i="15"/>
  <c r="DJ1097" i="15"/>
  <c r="DJ1099" i="15"/>
  <c r="DJ1100" i="15"/>
  <c r="DJ1101" i="15"/>
  <c r="DJ1103" i="15"/>
  <c r="DJ1104" i="15"/>
  <c r="DJ1105" i="15"/>
  <c r="DJ1107" i="15"/>
  <c r="DJ1131" i="15"/>
  <c r="DJ1135" i="15"/>
  <c r="DJ1136" i="15"/>
  <c r="DJ1137" i="15"/>
  <c r="DJ1139" i="15"/>
  <c r="DJ1140" i="15"/>
  <c r="DJ1141" i="15"/>
  <c r="DJ1143" i="15"/>
  <c r="DJ1144" i="15"/>
  <c r="DJ1145" i="15"/>
  <c r="DJ1147" i="15"/>
  <c r="DJ1148" i="15"/>
  <c r="DJ1149" i="15"/>
  <c r="DJ1151" i="15"/>
  <c r="DJ1152" i="15"/>
  <c r="DJ1153" i="15"/>
  <c r="DJ1155" i="15"/>
  <c r="DJ1179" i="15"/>
  <c r="DJ1183" i="15"/>
  <c r="DJ1184" i="15"/>
  <c r="DJ1185" i="15"/>
  <c r="DJ1187" i="15"/>
  <c r="DJ1188" i="15"/>
  <c r="DJ1189" i="15"/>
  <c r="DJ1191" i="15"/>
  <c r="DJ1192" i="15"/>
  <c r="DJ1193" i="15"/>
  <c r="DJ1195" i="15"/>
  <c r="DJ1196" i="15"/>
  <c r="DJ1197" i="15"/>
  <c r="DJ1199" i="15"/>
  <c r="DJ1200" i="15"/>
  <c r="DJ1201" i="15"/>
  <c r="DJ1203" i="15"/>
  <c r="DJ1227" i="15"/>
  <c r="DJ1231" i="15"/>
  <c r="DJ1232" i="15"/>
  <c r="DJ1233" i="15"/>
  <c r="DJ1234" i="15"/>
  <c r="DJ1236" i="15"/>
  <c r="DJ1237" i="15"/>
  <c r="DJ1261" i="15"/>
  <c r="DJ1285" i="15"/>
  <c r="DJ1289" i="15"/>
  <c r="DJ1290" i="15"/>
  <c r="DJ1291" i="15"/>
  <c r="DJ1293" i="15"/>
  <c r="DJ1294" i="15"/>
  <c r="DJ1295" i="15"/>
  <c r="DJ1297" i="15"/>
  <c r="DJ1298" i="15"/>
  <c r="DJ1299" i="15"/>
  <c r="DJ1301" i="15"/>
  <c r="DJ1302" i="15"/>
  <c r="DJ1303" i="15"/>
  <c r="DJ1305" i="15"/>
  <c r="DJ1306" i="15"/>
  <c r="DJ1307" i="15"/>
  <c r="DJ1309" i="15"/>
  <c r="DJ1313" i="15"/>
  <c r="DJ1314" i="15"/>
  <c r="DJ1315" i="15"/>
  <c r="DJ1317" i="15"/>
  <c r="DJ1318" i="15"/>
  <c r="DJ1319" i="15"/>
  <c r="DJ1321" i="15"/>
  <c r="DJ1322" i="15"/>
  <c r="DJ1323" i="15"/>
  <c r="DJ1325" i="15"/>
  <c r="DJ1326" i="15"/>
  <c r="DJ1327" i="15"/>
  <c r="DJ1329" i="15"/>
  <c r="DJ1330" i="15"/>
  <c r="DJ1331" i="15"/>
  <c r="DJ1333" i="15"/>
  <c r="DJ1337" i="15"/>
  <c r="DJ1338" i="15"/>
  <c r="DJ1339" i="15"/>
  <c r="DJ1341" i="15"/>
  <c r="DJ1342" i="15"/>
  <c r="DJ1343" i="15"/>
  <c r="DJ1345" i="15"/>
  <c r="DJ1346" i="15"/>
  <c r="DJ1347" i="15"/>
  <c r="DJ1349" i="15"/>
  <c r="DJ1350" i="15"/>
  <c r="DJ1351" i="15"/>
  <c r="DJ1353" i="15"/>
  <c r="DJ1354" i="15"/>
  <c r="DJ1355" i="15"/>
  <c r="DJ1357" i="15"/>
  <c r="DJ1361" i="15"/>
  <c r="DJ1362" i="15"/>
  <c r="DJ1363" i="15"/>
  <c r="DJ1365" i="15"/>
  <c r="DJ1366" i="15"/>
  <c r="DJ1367" i="15"/>
  <c r="DJ1369" i="15"/>
  <c r="DJ1370" i="15"/>
  <c r="DJ1371" i="15"/>
  <c r="DJ1373" i="15"/>
  <c r="DJ1374" i="15"/>
  <c r="DJ1375" i="15"/>
  <c r="DJ1377" i="15"/>
  <c r="DJ1378" i="15"/>
  <c r="DJ1379" i="15"/>
  <c r="DJ1381" i="15"/>
  <c r="DJ1405" i="15"/>
  <c r="DJ1431" i="15"/>
  <c r="DJ1438" i="15"/>
  <c r="DJ1439" i="15"/>
  <c r="DJ1440" i="15"/>
  <c r="DJ1442" i="15"/>
  <c r="DJ1443" i="15"/>
  <c r="DJ1444" i="15"/>
  <c r="DJ1446" i="15"/>
  <c r="DJ1447" i="15"/>
  <c r="DJ1448" i="15"/>
  <c r="DJ1450" i="15"/>
  <c r="DJ1451" i="15"/>
  <c r="DJ1452" i="15"/>
  <c r="DJ1454" i="15"/>
  <c r="DJ1455" i="15"/>
  <c r="DJ1456" i="15"/>
  <c r="DJ1458" i="15"/>
  <c r="DJ1465" i="15"/>
  <c r="DJ1466" i="15"/>
  <c r="DJ1467" i="15"/>
  <c r="DJ1469" i="15"/>
  <c r="DJ1470" i="15"/>
  <c r="DJ1471" i="15"/>
  <c r="DJ1473" i="15"/>
  <c r="DJ1474" i="15"/>
  <c r="DJ1475" i="15"/>
  <c r="DJ1477" i="15"/>
  <c r="DJ1478" i="15"/>
  <c r="DJ1479" i="15"/>
  <c r="DJ1481" i="15"/>
  <c r="DJ1482" i="15"/>
  <c r="DJ1483" i="15"/>
  <c r="DJ1485" i="15"/>
  <c r="DJ1489" i="15"/>
  <c r="DJ1490" i="15"/>
  <c r="DJ1491" i="15"/>
  <c r="DJ1493" i="15"/>
  <c r="DJ1494" i="15"/>
  <c r="DJ1495" i="15"/>
  <c r="DJ1497" i="15"/>
  <c r="DJ1498" i="15"/>
  <c r="DJ1499" i="15"/>
  <c r="DJ1501" i="15"/>
  <c r="DJ1502" i="15"/>
  <c r="DJ1503" i="15"/>
  <c r="DJ1505" i="15"/>
  <c r="DJ1506" i="15"/>
  <c r="DJ1507" i="15"/>
  <c r="DJ1509" i="15"/>
  <c r="DJ1513" i="15"/>
  <c r="DJ1514" i="15"/>
  <c r="DJ1515" i="15"/>
  <c r="DJ1517" i="15"/>
  <c r="DJ1518" i="15"/>
  <c r="DJ1519" i="15"/>
  <c r="DJ1521" i="15"/>
  <c r="DJ1522" i="15"/>
  <c r="DJ1523" i="15"/>
  <c r="DJ1525" i="15"/>
  <c r="DJ1526" i="15"/>
  <c r="DJ1527" i="15"/>
  <c r="DJ1529" i="15"/>
  <c r="DJ1530" i="15"/>
  <c r="DJ1531" i="15"/>
  <c r="DJ1533" i="15"/>
  <c r="DJ1538" i="15"/>
  <c r="DJ1539" i="15"/>
  <c r="DJ1540" i="15"/>
  <c r="DJ1541" i="15"/>
  <c r="DJ1542" i="15"/>
  <c r="DJ1544" i="15"/>
  <c r="DJ1545" i="15"/>
  <c r="DJ1546" i="15"/>
  <c r="DJ1547" i="15"/>
  <c r="DJ1551" i="15"/>
  <c r="DJ1552" i="15"/>
  <c r="DJ1553" i="15"/>
  <c r="DJ1554" i="15"/>
  <c r="DK135" i="15"/>
  <c r="DK183" i="15"/>
  <c r="DK260" i="15"/>
  <c r="DK261" i="15"/>
  <c r="DK262" i="15"/>
  <c r="DK264" i="15"/>
  <c r="DK265" i="15"/>
  <c r="DK266" i="15"/>
  <c r="DK268" i="15"/>
  <c r="DK269" i="15"/>
  <c r="DK270" i="15"/>
  <c r="DK272" i="15"/>
  <c r="DK273" i="15"/>
  <c r="DK274" i="15"/>
  <c r="DK276" i="15"/>
  <c r="DK277" i="15"/>
  <c r="DK278" i="15"/>
  <c r="DK280" i="15"/>
  <c r="DK284" i="15"/>
  <c r="DK285" i="15"/>
  <c r="DK286" i="15"/>
  <c r="DK288" i="15"/>
  <c r="DK289" i="15"/>
  <c r="DK290" i="15"/>
  <c r="DK292" i="15"/>
  <c r="DK293" i="15"/>
  <c r="DK294" i="15"/>
  <c r="DK296" i="15"/>
  <c r="DK297" i="15"/>
  <c r="DK298" i="15"/>
  <c r="DK300" i="15"/>
  <c r="DK301" i="15"/>
  <c r="DK302" i="15"/>
  <c r="DK304" i="15"/>
  <c r="DK10" i="15"/>
  <c r="DK14" i="15"/>
  <c r="DK15" i="15"/>
  <c r="DK39" i="15"/>
  <c r="DK43" i="15"/>
  <c r="DK44" i="15"/>
  <c r="DK45" i="15"/>
  <c r="DK47" i="15"/>
  <c r="DK48" i="15"/>
  <c r="DK49" i="15"/>
  <c r="DK51" i="15"/>
  <c r="DK52" i="15"/>
  <c r="DK53" i="15"/>
  <c r="DK55" i="15"/>
  <c r="DK56" i="15"/>
  <c r="DK57" i="15"/>
  <c r="DK59" i="15"/>
  <c r="DK60" i="15"/>
  <c r="DK61" i="15"/>
  <c r="DK63" i="15"/>
  <c r="DK87" i="15"/>
  <c r="DK111" i="15"/>
  <c r="DK159" i="15"/>
  <c r="DK187" i="15"/>
  <c r="DK188" i="15"/>
  <c r="DK189" i="15"/>
  <c r="DK191" i="15"/>
  <c r="DK192" i="15"/>
  <c r="DK193" i="15"/>
  <c r="DK195" i="15"/>
  <c r="DK196" i="15"/>
  <c r="DK197" i="15"/>
  <c r="DK199" i="15"/>
  <c r="DK200" i="15"/>
  <c r="DK201" i="15"/>
  <c r="DK203" i="15"/>
  <c r="DK204" i="15"/>
  <c r="DK205" i="15"/>
  <c r="DK207" i="15"/>
  <c r="DK211" i="15"/>
  <c r="DK212" i="15"/>
  <c r="DK213" i="15"/>
  <c r="DK215" i="15"/>
  <c r="DK216" i="15"/>
  <c r="DK217" i="15"/>
  <c r="DK219" i="15"/>
  <c r="DK220" i="15"/>
  <c r="DK221" i="15"/>
  <c r="DK223" i="15"/>
  <c r="DK224" i="15"/>
  <c r="DK225" i="15"/>
  <c r="DK227" i="15"/>
  <c r="DK228" i="15"/>
  <c r="DK229" i="15"/>
  <c r="DK231" i="15"/>
  <c r="DK255" i="15"/>
  <c r="DK308" i="15"/>
  <c r="DK309" i="15"/>
  <c r="DK310" i="15"/>
  <c r="DK312" i="15"/>
  <c r="DK313" i="15"/>
  <c r="DK314" i="15"/>
  <c r="DK316" i="15"/>
  <c r="DK317" i="15"/>
  <c r="DK318" i="15"/>
  <c r="DK320" i="15"/>
  <c r="DK321" i="15"/>
  <c r="DK322" i="15"/>
  <c r="DK324" i="15"/>
  <c r="DK325" i="15"/>
  <c r="DK326" i="15"/>
  <c r="DK328" i="15"/>
  <c r="DK332" i="15"/>
  <c r="DK333" i="15"/>
  <c r="DK334" i="15"/>
  <c r="DK336" i="15"/>
  <c r="DK337" i="15"/>
  <c r="DK338" i="15"/>
  <c r="DK340" i="15"/>
  <c r="DK341" i="15"/>
  <c r="DK342" i="15"/>
  <c r="DK344" i="15"/>
  <c r="DK345" i="15"/>
  <c r="DK346" i="15"/>
  <c r="DK348" i="15"/>
  <c r="DK349" i="15"/>
  <c r="DK350" i="15"/>
  <c r="DK352" i="15"/>
  <c r="DK376" i="15"/>
  <c r="DK380" i="15"/>
  <c r="DK381" i="15"/>
  <c r="DK382" i="15"/>
  <c r="DK384" i="15"/>
  <c r="DK385" i="15"/>
  <c r="DK386" i="15"/>
  <c r="DK388" i="15"/>
  <c r="DK389" i="15"/>
  <c r="DK390" i="15"/>
  <c r="DK392" i="15"/>
  <c r="DK393" i="15"/>
  <c r="DK394" i="15"/>
  <c r="DK396" i="15"/>
  <c r="DK397" i="15"/>
  <c r="DK398" i="15"/>
  <c r="DK400" i="15"/>
  <c r="DK424" i="15"/>
  <c r="DK428" i="15"/>
  <c r="DK429" i="15"/>
  <c r="DK430" i="15"/>
  <c r="DK432" i="15"/>
  <c r="DK433" i="15"/>
  <c r="DK434" i="15"/>
  <c r="DK436" i="15"/>
  <c r="DK437" i="15"/>
  <c r="DK438" i="15"/>
  <c r="DK440" i="15"/>
  <c r="DK441" i="15"/>
  <c r="DK442" i="15"/>
  <c r="DK444" i="15"/>
  <c r="DK445" i="15"/>
  <c r="DK446" i="15"/>
  <c r="DK448" i="15"/>
  <c r="DK472" i="15"/>
  <c r="DK476" i="15"/>
  <c r="DK477" i="15"/>
  <c r="DK478" i="15"/>
  <c r="DK480" i="15"/>
  <c r="DK481" i="15"/>
  <c r="DK482" i="15"/>
  <c r="DK484" i="15"/>
  <c r="DK485" i="15"/>
  <c r="DK486" i="15"/>
  <c r="DK488" i="15"/>
  <c r="DK489" i="15"/>
  <c r="DK490" i="15"/>
  <c r="DK492" i="15"/>
  <c r="DK493" i="15"/>
  <c r="DK494" i="15"/>
  <c r="DK496" i="15"/>
  <c r="DK520" i="15"/>
  <c r="DK524" i="15"/>
  <c r="DK525" i="15"/>
  <c r="DK526" i="15"/>
  <c r="DK528" i="15"/>
  <c r="DK529" i="15"/>
  <c r="DK530" i="15"/>
  <c r="DK532" i="15"/>
  <c r="DK533" i="15"/>
  <c r="DK534" i="15"/>
  <c r="DK536" i="15"/>
  <c r="DK537" i="15"/>
  <c r="DK538" i="15"/>
  <c r="DK540" i="15"/>
  <c r="DK541" i="15"/>
  <c r="DK542" i="15"/>
  <c r="DK544" i="15"/>
  <c r="DK568" i="15"/>
  <c r="DK573" i="15"/>
  <c r="DK574" i="15"/>
  <c r="DK575" i="15"/>
  <c r="DK577" i="15"/>
  <c r="DK578" i="15"/>
  <c r="DK579" i="15"/>
  <c r="DK581" i="15"/>
  <c r="DK582" i="15"/>
  <c r="DK583" i="15"/>
  <c r="DK585" i="15"/>
  <c r="DK586" i="15"/>
  <c r="DK587" i="15"/>
  <c r="DK589" i="15"/>
  <c r="DK590" i="15"/>
  <c r="DK591" i="15"/>
  <c r="DK593" i="15"/>
  <c r="DK597" i="15"/>
  <c r="DK598" i="15"/>
  <c r="DK599" i="15"/>
  <c r="DK601" i="15"/>
  <c r="DK602" i="15"/>
  <c r="DK603" i="15"/>
  <c r="DK605" i="15"/>
  <c r="DK606" i="15"/>
  <c r="DK607" i="15"/>
  <c r="DK609" i="15"/>
  <c r="DK610" i="15"/>
  <c r="DK611" i="15"/>
  <c r="DK613" i="15"/>
  <c r="DK614" i="15"/>
  <c r="DK615" i="15"/>
  <c r="DK617" i="15"/>
  <c r="DK621" i="15"/>
  <c r="DK622" i="15"/>
  <c r="DK623" i="15"/>
  <c r="DK625" i="15"/>
  <c r="DK626" i="15"/>
  <c r="DK627" i="15"/>
  <c r="DK629" i="15"/>
  <c r="DK630" i="15"/>
  <c r="DK631" i="15"/>
  <c r="DK633" i="15"/>
  <c r="DK634" i="15"/>
  <c r="DK635" i="15"/>
  <c r="DK637" i="15"/>
  <c r="DK638" i="15"/>
  <c r="DK639" i="15"/>
  <c r="DK641" i="15"/>
  <c r="DK645" i="15"/>
  <c r="DK646" i="15"/>
  <c r="DK647" i="15"/>
  <c r="DK649" i="15"/>
  <c r="DK650" i="15"/>
  <c r="DK651" i="15"/>
  <c r="DK653" i="15"/>
  <c r="DK654" i="15"/>
  <c r="DK655" i="15"/>
  <c r="DK657" i="15"/>
  <c r="DK658" i="15"/>
  <c r="DK659" i="15"/>
  <c r="DK661" i="15"/>
  <c r="DK662" i="15"/>
  <c r="DK663" i="15"/>
  <c r="DK665" i="15"/>
  <c r="DK669" i="15"/>
  <c r="DK670" i="15"/>
  <c r="DK671" i="15"/>
  <c r="DK673" i="15"/>
  <c r="DK674" i="15"/>
  <c r="DK675" i="15"/>
  <c r="DK677" i="15"/>
  <c r="DK678" i="15"/>
  <c r="DK679" i="15"/>
  <c r="DK681" i="15"/>
  <c r="DK682" i="15"/>
  <c r="DK683" i="15"/>
  <c r="DK685" i="15"/>
  <c r="DK686" i="15"/>
  <c r="DK687" i="15"/>
  <c r="DK689" i="15"/>
  <c r="DK693" i="15"/>
  <c r="DK694" i="15"/>
  <c r="DK695" i="15"/>
  <c r="DK697" i="15"/>
  <c r="DK698" i="15"/>
  <c r="DK699" i="15"/>
  <c r="DK701" i="15"/>
  <c r="DK702" i="15"/>
  <c r="DK703" i="15"/>
  <c r="DK705" i="15"/>
  <c r="DK706" i="15"/>
  <c r="DK707" i="15"/>
  <c r="DK709" i="15"/>
  <c r="DK710" i="15"/>
  <c r="DK711" i="15"/>
  <c r="DK713" i="15"/>
  <c r="DK717" i="15"/>
  <c r="DK718" i="15"/>
  <c r="DK719" i="15"/>
  <c r="DK721" i="15"/>
  <c r="DK722" i="15"/>
  <c r="DK723" i="15"/>
  <c r="DK725" i="15"/>
  <c r="DK726" i="15"/>
  <c r="DK727" i="15"/>
  <c r="DK729" i="15"/>
  <c r="DK730" i="15"/>
  <c r="DK731" i="15"/>
  <c r="DK733" i="15"/>
  <c r="DK734" i="15"/>
  <c r="DK735" i="15"/>
  <c r="DK737" i="15"/>
  <c r="DK801" i="15"/>
  <c r="DK825" i="15"/>
  <c r="DK849" i="15"/>
  <c r="DK853" i="15"/>
  <c r="DK854" i="15"/>
  <c r="DK855" i="15"/>
  <c r="DK856" i="15"/>
  <c r="DK857" i="15"/>
  <c r="DK858" i="15"/>
  <c r="DK860" i="15"/>
  <c r="DK861" i="15"/>
  <c r="DK885" i="15"/>
  <c r="DK912" i="15"/>
  <c r="DK919" i="15"/>
  <c r="DK920" i="15"/>
  <c r="DK921" i="15"/>
  <c r="DK923" i="15"/>
  <c r="DK924" i="15"/>
  <c r="DK925" i="15"/>
  <c r="DK927" i="15"/>
  <c r="DK928" i="15"/>
  <c r="DK929" i="15"/>
  <c r="DK931" i="15"/>
  <c r="DK932" i="15"/>
  <c r="DK933" i="15"/>
  <c r="DK935" i="15"/>
  <c r="DK936" i="15"/>
  <c r="DK937" i="15"/>
  <c r="DK939" i="15"/>
  <c r="DK943" i="15"/>
  <c r="DK944" i="15"/>
  <c r="DK945" i="15"/>
  <c r="DK947" i="15"/>
  <c r="DK948" i="15"/>
  <c r="DK949" i="15"/>
  <c r="DK951" i="15"/>
  <c r="DK952" i="15"/>
  <c r="DK953" i="15"/>
  <c r="DK955" i="15"/>
  <c r="DK956" i="15"/>
  <c r="DK957" i="15"/>
  <c r="DK959" i="15"/>
  <c r="DK960" i="15"/>
  <c r="DK961" i="15"/>
  <c r="DK963" i="15"/>
  <c r="DK987" i="15"/>
  <c r="DK991" i="15"/>
  <c r="DK992" i="15"/>
  <c r="DK993" i="15"/>
  <c r="DK995" i="15"/>
  <c r="DK996" i="15"/>
  <c r="DK997" i="15"/>
  <c r="DK999" i="15"/>
  <c r="DK1000" i="15"/>
  <c r="DK1001" i="15"/>
  <c r="DK1003" i="15"/>
  <c r="DK1004" i="15"/>
  <c r="DK1005" i="15"/>
  <c r="DK1007" i="15"/>
  <c r="DK1008" i="15"/>
  <c r="DK1009" i="15"/>
  <c r="DK1011" i="15"/>
  <c r="DK1035" i="15"/>
  <c r="DK1039" i="15"/>
  <c r="DK1040" i="15"/>
  <c r="DK1041" i="15"/>
  <c r="DK1043" i="15"/>
  <c r="DK1044" i="15"/>
  <c r="DK1045" i="15"/>
  <c r="DK1047" i="15"/>
  <c r="DK1048" i="15"/>
  <c r="DK1049" i="15"/>
  <c r="DK1051" i="15"/>
  <c r="DK1052" i="15"/>
  <c r="DK1053" i="15"/>
  <c r="DK1055" i="15"/>
  <c r="DK1056" i="15"/>
  <c r="DK1057" i="15"/>
  <c r="DK1059" i="15"/>
  <c r="DK1083" i="15"/>
  <c r="DK1087" i="15"/>
  <c r="DK1088" i="15"/>
  <c r="DK1089" i="15"/>
  <c r="DK1091" i="15"/>
  <c r="DK1092" i="15"/>
  <c r="DK1093" i="15"/>
  <c r="DK1095" i="15"/>
  <c r="DK1096" i="15"/>
  <c r="DK1097" i="15"/>
  <c r="DK1099" i="15"/>
  <c r="DK1100" i="15"/>
  <c r="DK1101" i="15"/>
  <c r="DK1103" i="15"/>
  <c r="DK1104" i="15"/>
  <c r="DK1105" i="15"/>
  <c r="DK1107" i="15"/>
  <c r="DK1131" i="15"/>
  <c r="DK1135" i="15"/>
  <c r="DK1136" i="15"/>
  <c r="DK1137" i="15"/>
  <c r="DK1139" i="15"/>
  <c r="DK1140" i="15"/>
  <c r="DK1141" i="15"/>
  <c r="DK1143" i="15"/>
  <c r="DK1144" i="15"/>
  <c r="DK1145" i="15"/>
  <c r="DK1147" i="15"/>
  <c r="DK1148" i="15"/>
  <c r="DK1149" i="15"/>
  <c r="DK1151" i="15"/>
  <c r="DK1152" i="15"/>
  <c r="DK1153" i="15"/>
  <c r="DK1155" i="15"/>
  <c r="DK1179" i="15"/>
  <c r="DK1183" i="15"/>
  <c r="DK1184" i="15"/>
  <c r="DK1185" i="15"/>
  <c r="DK1187" i="15"/>
  <c r="DK1188" i="15"/>
  <c r="DK1189" i="15"/>
  <c r="DK1191" i="15"/>
  <c r="DK1192" i="15"/>
  <c r="DK1193" i="15"/>
  <c r="DK1195" i="15"/>
  <c r="DK1196" i="15"/>
  <c r="DK1197" i="15"/>
  <c r="DK1199" i="15"/>
  <c r="DK1200" i="15"/>
  <c r="DK1201" i="15"/>
  <c r="DK1203" i="15"/>
  <c r="DK1227" i="15"/>
  <c r="DK1231" i="15"/>
  <c r="DK1232" i="15"/>
  <c r="DK1233" i="15"/>
  <c r="DK1234" i="15"/>
  <c r="DK1236" i="15"/>
  <c r="DK1237" i="15"/>
  <c r="DK1261" i="15"/>
  <c r="DK1285" i="15"/>
  <c r="DK1289" i="15"/>
  <c r="DK1290" i="15"/>
  <c r="DK1291" i="15"/>
  <c r="DK1293" i="15"/>
  <c r="DK1294" i="15"/>
  <c r="DK1295" i="15"/>
  <c r="DK1297" i="15"/>
  <c r="DK1298" i="15"/>
  <c r="DK1299" i="15"/>
  <c r="DK1301" i="15"/>
  <c r="DK1302" i="15"/>
  <c r="DK1303" i="15"/>
  <c r="DK1305" i="15"/>
  <c r="DK1306" i="15"/>
  <c r="DK1307" i="15"/>
  <c r="DK1309" i="15"/>
  <c r="DK1313" i="15"/>
  <c r="DK1314" i="15"/>
  <c r="DK1315" i="15"/>
  <c r="DK1317" i="15"/>
  <c r="DK1318" i="15"/>
  <c r="DK1319" i="15"/>
  <c r="DK1321" i="15"/>
  <c r="DK1322" i="15"/>
  <c r="DK1323" i="15"/>
  <c r="DK1325" i="15"/>
  <c r="DK1326" i="15"/>
  <c r="DK1327" i="15"/>
  <c r="DK1329" i="15"/>
  <c r="DK1330" i="15"/>
  <c r="DK1331" i="15"/>
  <c r="DK1333" i="15"/>
  <c r="DK1337" i="15"/>
  <c r="DK1338" i="15"/>
  <c r="DK1339" i="15"/>
  <c r="DK1341" i="15"/>
  <c r="DK1342" i="15"/>
  <c r="DK1343" i="15"/>
  <c r="DK1345" i="15"/>
  <c r="DK1346" i="15"/>
  <c r="DK1347" i="15"/>
  <c r="DK1349" i="15"/>
  <c r="DK1350" i="15"/>
  <c r="DK1351" i="15"/>
  <c r="DK1353" i="15"/>
  <c r="DK1354" i="15"/>
  <c r="DK1355" i="15"/>
  <c r="DK1357" i="15"/>
  <c r="DK1361" i="15"/>
  <c r="DK1362" i="15"/>
  <c r="DK1363" i="15"/>
  <c r="DK1365" i="15"/>
  <c r="DK1366" i="15"/>
  <c r="DK1367" i="15"/>
  <c r="DK1369" i="15"/>
  <c r="DK1370" i="15"/>
  <c r="DK1371" i="15"/>
  <c r="DK1373" i="15"/>
  <c r="DK1374" i="15"/>
  <c r="DK1375" i="15"/>
  <c r="DK1377" i="15"/>
  <c r="DK1378" i="15"/>
  <c r="DK1379" i="15"/>
  <c r="DK1381" i="15"/>
  <c r="DK1405" i="15"/>
  <c r="DK1431" i="15"/>
  <c r="DK1438" i="15"/>
  <c r="DK1439" i="15"/>
  <c r="DK1440" i="15"/>
  <c r="DK1442" i="15"/>
  <c r="DK1443" i="15"/>
  <c r="DK1444" i="15"/>
  <c r="DK1446" i="15"/>
  <c r="DK1447" i="15"/>
  <c r="DK1448" i="15"/>
  <c r="DK1450" i="15"/>
  <c r="DK1451" i="15"/>
  <c r="DK1452" i="15"/>
  <c r="DK1454" i="15"/>
  <c r="DK1455" i="15"/>
  <c r="DK1456" i="15"/>
  <c r="DK1458" i="15"/>
  <c r="DK1465" i="15"/>
  <c r="DK1466" i="15"/>
  <c r="DK1467" i="15"/>
  <c r="DK1469" i="15"/>
  <c r="DK1470" i="15"/>
  <c r="DK1471" i="15"/>
  <c r="DK1473" i="15"/>
  <c r="DK1474" i="15"/>
  <c r="DK1475" i="15"/>
  <c r="DK1477" i="15"/>
  <c r="DK1478" i="15"/>
  <c r="DK1479" i="15"/>
  <c r="DK1481" i="15"/>
  <c r="DK1482" i="15"/>
  <c r="DK1483" i="15"/>
  <c r="DK1485" i="15"/>
  <c r="DK1489" i="15"/>
  <c r="DK1490" i="15"/>
  <c r="DK1491" i="15"/>
  <c r="DK1493" i="15"/>
  <c r="DK1494" i="15"/>
  <c r="DK1495" i="15"/>
  <c r="DK1497" i="15"/>
  <c r="DK1498" i="15"/>
  <c r="DK1499" i="15"/>
  <c r="DK1501" i="15"/>
  <c r="DK1502" i="15"/>
  <c r="DK1503" i="15"/>
  <c r="DK1505" i="15"/>
  <c r="DK1506" i="15"/>
  <c r="DK1507" i="15"/>
  <c r="DK1509" i="15"/>
  <c r="DK1513" i="15"/>
  <c r="DK1514" i="15"/>
  <c r="DK1515" i="15"/>
  <c r="DK1517" i="15"/>
  <c r="DK1518" i="15"/>
  <c r="DK1519" i="15"/>
  <c r="DK1521" i="15"/>
  <c r="DK1522" i="15"/>
  <c r="DK1523" i="15"/>
  <c r="DK1525" i="15"/>
  <c r="DK1526" i="15"/>
  <c r="DK1527" i="15"/>
  <c r="DK1529" i="15"/>
  <c r="DK1530" i="15"/>
  <c r="DK1531" i="15"/>
  <c r="DK1533" i="15"/>
  <c r="DK1538" i="15"/>
  <c r="DK1539" i="15"/>
  <c r="DK1540" i="15"/>
  <c r="DK1541" i="15"/>
  <c r="DK1542" i="15"/>
  <c r="DK1544" i="15"/>
  <c r="DK1545" i="15"/>
  <c r="DK1546" i="15"/>
  <c r="DK1547" i="15"/>
  <c r="DK1551" i="15"/>
  <c r="DK1552" i="15"/>
  <c r="DK1553" i="15"/>
  <c r="DK1554" i="15"/>
  <c r="DL135" i="15"/>
  <c r="DL183" i="15"/>
  <c r="DL260" i="15"/>
  <c r="DL261" i="15"/>
  <c r="DL262" i="15"/>
  <c r="DL264" i="15"/>
  <c r="DL265" i="15"/>
  <c r="DL266" i="15"/>
  <c r="DL268" i="15"/>
  <c r="DL269" i="15"/>
  <c r="DL270" i="15"/>
  <c r="DL272" i="15"/>
  <c r="DL273" i="15"/>
  <c r="DL274" i="15"/>
  <c r="DL276" i="15"/>
  <c r="DL277" i="15"/>
  <c r="DL278" i="15"/>
  <c r="DL280" i="15"/>
  <c r="DL284" i="15"/>
  <c r="DL285" i="15"/>
  <c r="DL286" i="15"/>
  <c r="DL288" i="15"/>
  <c r="DL289" i="15"/>
  <c r="DL290" i="15"/>
  <c r="DL292" i="15"/>
  <c r="DL293" i="15"/>
  <c r="DL294" i="15"/>
  <c r="DL296" i="15"/>
  <c r="DL297" i="15"/>
  <c r="DL298" i="15"/>
  <c r="DL300" i="15"/>
  <c r="DL301" i="15"/>
  <c r="DL302" i="15"/>
  <c r="DL304" i="15"/>
  <c r="DL10" i="15"/>
  <c r="DL14" i="15"/>
  <c r="DL15" i="15"/>
  <c r="DL39" i="15"/>
  <c r="DL43" i="15"/>
  <c r="DL44" i="15"/>
  <c r="DL45" i="15"/>
  <c r="DL47" i="15"/>
  <c r="DL48" i="15"/>
  <c r="DL49" i="15"/>
  <c r="DL51" i="15"/>
  <c r="DL52" i="15"/>
  <c r="DL53" i="15"/>
  <c r="DL55" i="15"/>
  <c r="DL56" i="15"/>
  <c r="DL57" i="15"/>
  <c r="DL59" i="15"/>
  <c r="DL60" i="15"/>
  <c r="DL61" i="15"/>
  <c r="DL63" i="15"/>
  <c r="DL87" i="15"/>
  <c r="DL111" i="15"/>
  <c r="DL159" i="15"/>
  <c r="DL187" i="15"/>
  <c r="DL188" i="15"/>
  <c r="DL189" i="15"/>
  <c r="DL191" i="15"/>
  <c r="DL192" i="15"/>
  <c r="DL193" i="15"/>
  <c r="DL195" i="15"/>
  <c r="DL196" i="15"/>
  <c r="DL197" i="15"/>
  <c r="DL199" i="15"/>
  <c r="DL200" i="15"/>
  <c r="DL201" i="15"/>
  <c r="DL203" i="15"/>
  <c r="DL204" i="15"/>
  <c r="DL205" i="15"/>
  <c r="DL207" i="15"/>
  <c r="DL211" i="15"/>
  <c r="DL212" i="15"/>
  <c r="DL213" i="15"/>
  <c r="DL215" i="15"/>
  <c r="DL216" i="15"/>
  <c r="DL217" i="15"/>
  <c r="DL219" i="15"/>
  <c r="DL220" i="15"/>
  <c r="DL221" i="15"/>
  <c r="DL223" i="15"/>
  <c r="DL224" i="15"/>
  <c r="DL225" i="15"/>
  <c r="DL227" i="15"/>
  <c r="DL228" i="15"/>
  <c r="DL229" i="15"/>
  <c r="DL231" i="15"/>
  <c r="DL255" i="15"/>
  <c r="DL308" i="15"/>
  <c r="DL309" i="15"/>
  <c r="DL310" i="15"/>
  <c r="DL312" i="15"/>
  <c r="DL313" i="15"/>
  <c r="DL314" i="15"/>
  <c r="DL316" i="15"/>
  <c r="DL317" i="15"/>
  <c r="DL318" i="15"/>
  <c r="DL320" i="15"/>
  <c r="DL321" i="15"/>
  <c r="DL322" i="15"/>
  <c r="DL324" i="15"/>
  <c r="DL325" i="15"/>
  <c r="DL326" i="15"/>
  <c r="DL328" i="15"/>
  <c r="DL332" i="15"/>
  <c r="DL333" i="15"/>
  <c r="DL334" i="15"/>
  <c r="DL336" i="15"/>
  <c r="DL337" i="15"/>
  <c r="DL338" i="15"/>
  <c r="DL340" i="15"/>
  <c r="DL341" i="15"/>
  <c r="DL342" i="15"/>
  <c r="DL344" i="15"/>
  <c r="DL345" i="15"/>
  <c r="DL346" i="15"/>
  <c r="DL348" i="15"/>
  <c r="DL349" i="15"/>
  <c r="DL350" i="15"/>
  <c r="DL352" i="15"/>
  <c r="DL376" i="15"/>
  <c r="DL380" i="15"/>
  <c r="DL381" i="15"/>
  <c r="DL382" i="15"/>
  <c r="DL384" i="15"/>
  <c r="DL385" i="15"/>
  <c r="DL386" i="15"/>
  <c r="DL388" i="15"/>
  <c r="DL389" i="15"/>
  <c r="DL390" i="15"/>
  <c r="DL392" i="15"/>
  <c r="DL393" i="15"/>
  <c r="DL394" i="15"/>
  <c r="DL396" i="15"/>
  <c r="DL397" i="15"/>
  <c r="DL398" i="15"/>
  <c r="DL400" i="15"/>
  <c r="DL424" i="15"/>
  <c r="DL428" i="15"/>
  <c r="DL429" i="15"/>
  <c r="DL430" i="15"/>
  <c r="DL432" i="15"/>
  <c r="DL433" i="15"/>
  <c r="DL434" i="15"/>
  <c r="DL436" i="15"/>
  <c r="DL437" i="15"/>
  <c r="DL438" i="15"/>
  <c r="DL440" i="15"/>
  <c r="DL441" i="15"/>
  <c r="DL442" i="15"/>
  <c r="DL444" i="15"/>
  <c r="DL445" i="15"/>
  <c r="DL446" i="15"/>
  <c r="DL448" i="15"/>
  <c r="DL472" i="15"/>
  <c r="DL476" i="15"/>
  <c r="DL477" i="15"/>
  <c r="DL478" i="15"/>
  <c r="DL480" i="15"/>
  <c r="DL481" i="15"/>
  <c r="DL482" i="15"/>
  <c r="DL484" i="15"/>
  <c r="DL485" i="15"/>
  <c r="DL486" i="15"/>
  <c r="DL488" i="15"/>
  <c r="DL489" i="15"/>
  <c r="DL490" i="15"/>
  <c r="DL492" i="15"/>
  <c r="DL493" i="15"/>
  <c r="DL494" i="15"/>
  <c r="DL496" i="15"/>
  <c r="DL520" i="15"/>
  <c r="DL524" i="15"/>
  <c r="DL525" i="15"/>
  <c r="DL526" i="15"/>
  <c r="DL528" i="15"/>
  <c r="DL529" i="15"/>
  <c r="DL530" i="15"/>
  <c r="DL532" i="15"/>
  <c r="DL533" i="15"/>
  <c r="DL534" i="15"/>
  <c r="DL536" i="15"/>
  <c r="DL537" i="15"/>
  <c r="DL538" i="15"/>
  <c r="DL540" i="15"/>
  <c r="DL541" i="15"/>
  <c r="DL542" i="15"/>
  <c r="DL544" i="15"/>
  <c r="DL568" i="15"/>
  <c r="DL573" i="15"/>
  <c r="DL574" i="15"/>
  <c r="DL575" i="15"/>
  <c r="DL577" i="15"/>
  <c r="DL578" i="15"/>
  <c r="DL579" i="15"/>
  <c r="DL581" i="15"/>
  <c r="DL582" i="15"/>
  <c r="DL583" i="15"/>
  <c r="DL585" i="15"/>
  <c r="DL586" i="15"/>
  <c r="DL587" i="15"/>
  <c r="DL589" i="15"/>
  <c r="DL590" i="15"/>
  <c r="DL591" i="15"/>
  <c r="DL593" i="15"/>
  <c r="DL597" i="15"/>
  <c r="DL598" i="15"/>
  <c r="DL599" i="15"/>
  <c r="DL601" i="15"/>
  <c r="DL602" i="15"/>
  <c r="DL603" i="15"/>
  <c r="DL605" i="15"/>
  <c r="DL606" i="15"/>
  <c r="DL607" i="15"/>
  <c r="DL609" i="15"/>
  <c r="DL610" i="15"/>
  <c r="DL611" i="15"/>
  <c r="DL613" i="15"/>
  <c r="DL614" i="15"/>
  <c r="DL615" i="15"/>
  <c r="DL617" i="15"/>
  <c r="DL621" i="15"/>
  <c r="DL622" i="15"/>
  <c r="DL623" i="15"/>
  <c r="DL625" i="15"/>
  <c r="DL626" i="15"/>
  <c r="DL627" i="15"/>
  <c r="DL629" i="15"/>
  <c r="DL630" i="15"/>
  <c r="DL631" i="15"/>
  <c r="DL633" i="15"/>
  <c r="DL634" i="15"/>
  <c r="DL635" i="15"/>
  <c r="DL637" i="15"/>
  <c r="DL638" i="15"/>
  <c r="DL639" i="15"/>
  <c r="DL641" i="15"/>
  <c r="DL645" i="15"/>
  <c r="DL646" i="15"/>
  <c r="DL647" i="15"/>
  <c r="DL649" i="15"/>
  <c r="DL650" i="15"/>
  <c r="DL651" i="15"/>
  <c r="DL653" i="15"/>
  <c r="DL654" i="15"/>
  <c r="DL655" i="15"/>
  <c r="DL657" i="15"/>
  <c r="DL658" i="15"/>
  <c r="DL659" i="15"/>
  <c r="DL661" i="15"/>
  <c r="DL662" i="15"/>
  <c r="DL663" i="15"/>
  <c r="DL665" i="15"/>
  <c r="DL669" i="15"/>
  <c r="DL670" i="15"/>
  <c r="DL671" i="15"/>
  <c r="DL673" i="15"/>
  <c r="DL674" i="15"/>
  <c r="DL675" i="15"/>
  <c r="DL677" i="15"/>
  <c r="DL678" i="15"/>
  <c r="DL679" i="15"/>
  <c r="DL681" i="15"/>
  <c r="DL682" i="15"/>
  <c r="DL683" i="15"/>
  <c r="DL685" i="15"/>
  <c r="DL686" i="15"/>
  <c r="DL687" i="15"/>
  <c r="DL689" i="15"/>
  <c r="DL693" i="15"/>
  <c r="DL694" i="15"/>
  <c r="DL695" i="15"/>
  <c r="DL697" i="15"/>
  <c r="DL698" i="15"/>
  <c r="DL699" i="15"/>
  <c r="DL701" i="15"/>
  <c r="DL702" i="15"/>
  <c r="DL703" i="15"/>
  <c r="DL705" i="15"/>
  <c r="DL706" i="15"/>
  <c r="DL707" i="15"/>
  <c r="DL709" i="15"/>
  <c r="DL710" i="15"/>
  <c r="DL711" i="15"/>
  <c r="DL713" i="15"/>
  <c r="DL717" i="15"/>
  <c r="DL718" i="15"/>
  <c r="DL719" i="15"/>
  <c r="DL721" i="15"/>
  <c r="DL722" i="15"/>
  <c r="DL723" i="15"/>
  <c r="DL725" i="15"/>
  <c r="DL726" i="15"/>
  <c r="DL727" i="15"/>
  <c r="DL729" i="15"/>
  <c r="DL730" i="15"/>
  <c r="DL731" i="15"/>
  <c r="DL733" i="15"/>
  <c r="DL734" i="15"/>
  <c r="DL735" i="15"/>
  <c r="DL737" i="15"/>
  <c r="DL801" i="15"/>
  <c r="DL825" i="15"/>
  <c r="DL849" i="15"/>
  <c r="DL853" i="15"/>
  <c r="DL854" i="15"/>
  <c r="DL855" i="15"/>
  <c r="DL856" i="15"/>
  <c r="DL857" i="15"/>
  <c r="DL858" i="15"/>
  <c r="DL860" i="15"/>
  <c r="DL861" i="15"/>
  <c r="DL885" i="15"/>
  <c r="DL912" i="15"/>
  <c r="DL919" i="15"/>
  <c r="DL920" i="15"/>
  <c r="DL921" i="15"/>
  <c r="DL923" i="15"/>
  <c r="DL924" i="15"/>
  <c r="DL925" i="15"/>
  <c r="DL927" i="15"/>
  <c r="DL928" i="15"/>
  <c r="DL929" i="15"/>
  <c r="DL931" i="15"/>
  <c r="DL932" i="15"/>
  <c r="DL933" i="15"/>
  <c r="DL935" i="15"/>
  <c r="DL936" i="15"/>
  <c r="DL937" i="15"/>
  <c r="DL939" i="15"/>
  <c r="DL943" i="15"/>
  <c r="DL944" i="15"/>
  <c r="DL945" i="15"/>
  <c r="DL947" i="15"/>
  <c r="DL948" i="15"/>
  <c r="DL949" i="15"/>
  <c r="DL951" i="15"/>
  <c r="DL952" i="15"/>
  <c r="DL953" i="15"/>
  <c r="DL955" i="15"/>
  <c r="DL956" i="15"/>
  <c r="DL957" i="15"/>
  <c r="DL959" i="15"/>
  <c r="DL960" i="15"/>
  <c r="DL961" i="15"/>
  <c r="DL963" i="15"/>
  <c r="DL987" i="15"/>
  <c r="DL991" i="15"/>
  <c r="DL992" i="15"/>
  <c r="DL993" i="15"/>
  <c r="DL995" i="15"/>
  <c r="DL996" i="15"/>
  <c r="DL997" i="15"/>
  <c r="DL999" i="15"/>
  <c r="DL1000" i="15"/>
  <c r="DL1001" i="15"/>
  <c r="DL1003" i="15"/>
  <c r="DL1004" i="15"/>
  <c r="DL1005" i="15"/>
  <c r="DL1007" i="15"/>
  <c r="DL1008" i="15"/>
  <c r="DL1009" i="15"/>
  <c r="DL1011" i="15"/>
  <c r="DL1035" i="15"/>
  <c r="DL1039" i="15"/>
  <c r="DL1040" i="15"/>
  <c r="DL1041" i="15"/>
  <c r="DL1043" i="15"/>
  <c r="DL1044" i="15"/>
  <c r="DL1045" i="15"/>
  <c r="DL1047" i="15"/>
  <c r="DL1048" i="15"/>
  <c r="DL1049" i="15"/>
  <c r="DL1051" i="15"/>
  <c r="DL1052" i="15"/>
  <c r="DL1053" i="15"/>
  <c r="DL1055" i="15"/>
  <c r="DL1056" i="15"/>
  <c r="DL1057" i="15"/>
  <c r="DL1059" i="15"/>
  <c r="DL1083" i="15"/>
  <c r="DL1087" i="15"/>
  <c r="DL1088" i="15"/>
  <c r="DL1089" i="15"/>
  <c r="DL1091" i="15"/>
  <c r="DL1092" i="15"/>
  <c r="DL1093" i="15"/>
  <c r="DL1095" i="15"/>
  <c r="DL1096" i="15"/>
  <c r="DL1097" i="15"/>
  <c r="DL1099" i="15"/>
  <c r="DL1100" i="15"/>
  <c r="DL1101" i="15"/>
  <c r="DL1103" i="15"/>
  <c r="DL1104" i="15"/>
  <c r="DL1105" i="15"/>
  <c r="DL1107" i="15"/>
  <c r="DL1131" i="15"/>
  <c r="DL1135" i="15"/>
  <c r="DL1136" i="15"/>
  <c r="DL1137" i="15"/>
  <c r="DL1139" i="15"/>
  <c r="DL1140" i="15"/>
  <c r="DL1141" i="15"/>
  <c r="DL1143" i="15"/>
  <c r="DL1144" i="15"/>
  <c r="DL1145" i="15"/>
  <c r="DL1147" i="15"/>
  <c r="DL1148" i="15"/>
  <c r="DL1149" i="15"/>
  <c r="DL1151" i="15"/>
  <c r="DL1152" i="15"/>
  <c r="DL1153" i="15"/>
  <c r="DL1155" i="15"/>
  <c r="DL1179" i="15"/>
  <c r="DL1183" i="15"/>
  <c r="DL1184" i="15"/>
  <c r="DL1185" i="15"/>
  <c r="DL1187" i="15"/>
  <c r="DL1188" i="15"/>
  <c r="DL1189" i="15"/>
  <c r="DL1191" i="15"/>
  <c r="DL1192" i="15"/>
  <c r="DL1193" i="15"/>
  <c r="DL1195" i="15"/>
  <c r="DL1196" i="15"/>
  <c r="DL1197" i="15"/>
  <c r="DL1199" i="15"/>
  <c r="DL1200" i="15"/>
  <c r="DL1201" i="15"/>
  <c r="DL1203" i="15"/>
  <c r="DL1227" i="15"/>
  <c r="DL1231" i="15"/>
  <c r="DL1232" i="15"/>
  <c r="DL1233" i="15"/>
  <c r="DL1234" i="15"/>
  <c r="DL1236" i="15"/>
  <c r="DL1237" i="15"/>
  <c r="DL1261" i="15"/>
  <c r="DL1285" i="15"/>
  <c r="DL1289" i="15"/>
  <c r="DL1290" i="15"/>
  <c r="DL1291" i="15"/>
  <c r="DL1293" i="15"/>
  <c r="DL1294" i="15"/>
  <c r="DL1295" i="15"/>
  <c r="DL1297" i="15"/>
  <c r="DL1298" i="15"/>
  <c r="DL1299" i="15"/>
  <c r="DL1301" i="15"/>
  <c r="DL1302" i="15"/>
  <c r="DL1303" i="15"/>
  <c r="DL1305" i="15"/>
  <c r="DL1306" i="15"/>
  <c r="DL1307" i="15"/>
  <c r="DL1309" i="15"/>
  <c r="DL1313" i="15"/>
  <c r="DL1314" i="15"/>
  <c r="DL1315" i="15"/>
  <c r="DL1317" i="15"/>
  <c r="DL1318" i="15"/>
  <c r="DL1319" i="15"/>
  <c r="DL1321" i="15"/>
  <c r="DL1322" i="15"/>
  <c r="DL1323" i="15"/>
  <c r="DL1325" i="15"/>
  <c r="DL1326" i="15"/>
  <c r="DL1327" i="15"/>
  <c r="DL1329" i="15"/>
  <c r="DL1330" i="15"/>
  <c r="DL1331" i="15"/>
  <c r="DL1333" i="15"/>
  <c r="DL1337" i="15"/>
  <c r="DL1338" i="15"/>
  <c r="DL1339" i="15"/>
  <c r="DL1341" i="15"/>
  <c r="DL1342" i="15"/>
  <c r="DL1343" i="15"/>
  <c r="DL1345" i="15"/>
  <c r="DL1346" i="15"/>
  <c r="DL1347" i="15"/>
  <c r="DL1349" i="15"/>
  <c r="DL1350" i="15"/>
  <c r="DL1351" i="15"/>
  <c r="DL1353" i="15"/>
  <c r="DL1354" i="15"/>
  <c r="DL1355" i="15"/>
  <c r="DL1357" i="15"/>
  <c r="DL1361" i="15"/>
  <c r="DL1362" i="15"/>
  <c r="DL1363" i="15"/>
  <c r="DL1365" i="15"/>
  <c r="DL1366" i="15"/>
  <c r="DL1367" i="15"/>
  <c r="DL1369" i="15"/>
  <c r="DL1370" i="15"/>
  <c r="DL1371" i="15"/>
  <c r="DL1373" i="15"/>
  <c r="DL1374" i="15"/>
  <c r="DL1375" i="15"/>
  <c r="DL1377" i="15"/>
  <c r="DL1378" i="15"/>
  <c r="DL1379" i="15"/>
  <c r="DL1381" i="15"/>
  <c r="DL1405" i="15"/>
  <c r="DL1431" i="15"/>
  <c r="DL1438" i="15"/>
  <c r="DL1439" i="15"/>
  <c r="DL1440" i="15"/>
  <c r="DL1442" i="15"/>
  <c r="DL1443" i="15"/>
  <c r="DL1444" i="15"/>
  <c r="DL1446" i="15"/>
  <c r="DL1447" i="15"/>
  <c r="DL1448" i="15"/>
  <c r="DL1450" i="15"/>
  <c r="DL1451" i="15"/>
  <c r="DL1452" i="15"/>
  <c r="DL1454" i="15"/>
  <c r="DL1455" i="15"/>
  <c r="DL1456" i="15"/>
  <c r="DL1458" i="15"/>
  <c r="DL1465" i="15"/>
  <c r="DL1466" i="15"/>
  <c r="DL1467" i="15"/>
  <c r="DL1469" i="15"/>
  <c r="DL1470" i="15"/>
  <c r="DL1471" i="15"/>
  <c r="DL1473" i="15"/>
  <c r="DL1474" i="15"/>
  <c r="DL1475" i="15"/>
  <c r="DL1477" i="15"/>
  <c r="DL1478" i="15"/>
  <c r="DL1479" i="15"/>
  <c r="DL1481" i="15"/>
  <c r="DL1482" i="15"/>
  <c r="DL1483" i="15"/>
  <c r="DL1485" i="15"/>
  <c r="DL1489" i="15"/>
  <c r="DL1490" i="15"/>
  <c r="DL1491" i="15"/>
  <c r="DL1493" i="15"/>
  <c r="DL1494" i="15"/>
  <c r="DL1495" i="15"/>
  <c r="DL1497" i="15"/>
  <c r="DL1498" i="15"/>
  <c r="DL1499" i="15"/>
  <c r="DL1501" i="15"/>
  <c r="DL1502" i="15"/>
  <c r="DL1503" i="15"/>
  <c r="DL1505" i="15"/>
  <c r="DL1506" i="15"/>
  <c r="DL1507" i="15"/>
  <c r="DL1509" i="15"/>
  <c r="DL1513" i="15"/>
  <c r="DL1514" i="15"/>
  <c r="DL1515" i="15"/>
  <c r="DL1517" i="15"/>
  <c r="DL1518" i="15"/>
  <c r="DL1519" i="15"/>
  <c r="DL1521" i="15"/>
  <c r="DL1522" i="15"/>
  <c r="DL1523" i="15"/>
  <c r="DL1525" i="15"/>
  <c r="DL1526" i="15"/>
  <c r="DL1527" i="15"/>
  <c r="DL1529" i="15"/>
  <c r="DL1530" i="15"/>
  <c r="DL1531" i="15"/>
  <c r="DL1533" i="15"/>
  <c r="DL1538" i="15"/>
  <c r="DL1539" i="15"/>
  <c r="DL1540" i="15"/>
  <c r="DL1541" i="15"/>
  <c r="DL1542" i="15"/>
  <c r="DL1544" i="15"/>
  <c r="DL1545" i="15"/>
  <c r="DL1546" i="15"/>
  <c r="DL1547" i="15"/>
  <c r="DL1551" i="15"/>
  <c r="DL1552" i="15"/>
  <c r="DL1553" i="15"/>
  <c r="DL1554" i="15"/>
  <c r="DM135" i="15"/>
  <c r="DM183" i="15"/>
  <c r="DM260" i="15"/>
  <c r="DM261" i="15"/>
  <c r="DM262" i="15"/>
  <c r="DM264" i="15"/>
  <c r="DM265" i="15"/>
  <c r="DM266" i="15"/>
  <c r="DM268" i="15"/>
  <c r="DM269" i="15"/>
  <c r="DM270" i="15"/>
  <c r="DM272" i="15"/>
  <c r="DM273" i="15"/>
  <c r="DM274" i="15"/>
  <c r="DM276" i="15"/>
  <c r="DM277" i="15"/>
  <c r="DM278" i="15"/>
  <c r="DM280" i="15"/>
  <c r="DM284" i="15"/>
  <c r="DM285" i="15"/>
  <c r="DM286" i="15"/>
  <c r="DM288" i="15"/>
  <c r="DM289" i="15"/>
  <c r="DM290" i="15"/>
  <c r="DM292" i="15"/>
  <c r="DM293" i="15"/>
  <c r="DM294" i="15"/>
  <c r="DM296" i="15"/>
  <c r="DM297" i="15"/>
  <c r="DM298" i="15"/>
  <c r="DM300" i="15"/>
  <c r="DM301" i="15"/>
  <c r="DM302" i="15"/>
  <c r="DM304" i="15"/>
  <c r="DM10" i="15"/>
  <c r="DM14" i="15"/>
  <c r="DM15" i="15"/>
  <c r="DM39" i="15"/>
  <c r="DM43" i="15"/>
  <c r="DM44" i="15"/>
  <c r="DM45" i="15"/>
  <c r="DM47" i="15"/>
  <c r="DM48" i="15"/>
  <c r="DM49" i="15"/>
  <c r="DM51" i="15"/>
  <c r="DM52" i="15"/>
  <c r="DM53" i="15"/>
  <c r="DM55" i="15"/>
  <c r="DM56" i="15"/>
  <c r="DM57" i="15"/>
  <c r="DM59" i="15"/>
  <c r="DM60" i="15"/>
  <c r="DM61" i="15"/>
  <c r="DM63" i="15"/>
  <c r="DM87" i="15"/>
  <c r="DM111" i="15"/>
  <c r="DM159" i="15"/>
  <c r="DM187" i="15"/>
  <c r="DM188" i="15"/>
  <c r="DM189" i="15"/>
  <c r="DM191" i="15"/>
  <c r="DM192" i="15"/>
  <c r="DM193" i="15"/>
  <c r="DM195" i="15"/>
  <c r="DM196" i="15"/>
  <c r="DM197" i="15"/>
  <c r="DM199" i="15"/>
  <c r="DM200" i="15"/>
  <c r="DM201" i="15"/>
  <c r="DM203" i="15"/>
  <c r="DM204" i="15"/>
  <c r="DM205" i="15"/>
  <c r="DM207" i="15"/>
  <c r="DM211" i="15"/>
  <c r="DM212" i="15"/>
  <c r="DM213" i="15"/>
  <c r="DM215" i="15"/>
  <c r="DM216" i="15"/>
  <c r="DM217" i="15"/>
  <c r="DM219" i="15"/>
  <c r="DM220" i="15"/>
  <c r="DM221" i="15"/>
  <c r="DM223" i="15"/>
  <c r="DM224" i="15"/>
  <c r="DM225" i="15"/>
  <c r="DM227" i="15"/>
  <c r="DM228" i="15"/>
  <c r="DM229" i="15"/>
  <c r="DM231" i="15"/>
  <c r="DM255" i="15"/>
  <c r="DM308" i="15"/>
  <c r="DM309" i="15"/>
  <c r="DM310" i="15"/>
  <c r="DM312" i="15"/>
  <c r="DM313" i="15"/>
  <c r="DM314" i="15"/>
  <c r="DM316" i="15"/>
  <c r="DM317" i="15"/>
  <c r="DM318" i="15"/>
  <c r="DM320" i="15"/>
  <c r="DM321" i="15"/>
  <c r="DM322" i="15"/>
  <c r="DM324" i="15"/>
  <c r="DM325" i="15"/>
  <c r="DM326" i="15"/>
  <c r="DM328" i="15"/>
  <c r="DM332" i="15"/>
  <c r="DM333" i="15"/>
  <c r="DM334" i="15"/>
  <c r="DM336" i="15"/>
  <c r="DM337" i="15"/>
  <c r="DM338" i="15"/>
  <c r="DM340" i="15"/>
  <c r="DM341" i="15"/>
  <c r="DM342" i="15"/>
  <c r="DM344" i="15"/>
  <c r="DM345" i="15"/>
  <c r="DM346" i="15"/>
  <c r="DM348" i="15"/>
  <c r="DM349" i="15"/>
  <c r="DM350" i="15"/>
  <c r="DM352" i="15"/>
  <c r="DM376" i="15"/>
  <c r="DM380" i="15"/>
  <c r="DM381" i="15"/>
  <c r="DM382" i="15"/>
  <c r="DM384" i="15"/>
  <c r="DM385" i="15"/>
  <c r="DM386" i="15"/>
  <c r="DM388" i="15"/>
  <c r="DM389" i="15"/>
  <c r="DM390" i="15"/>
  <c r="DM392" i="15"/>
  <c r="DM393" i="15"/>
  <c r="DM394" i="15"/>
  <c r="DM396" i="15"/>
  <c r="DM397" i="15"/>
  <c r="DM398" i="15"/>
  <c r="DM400" i="15"/>
  <c r="DM424" i="15"/>
  <c r="DM428" i="15"/>
  <c r="DM429" i="15"/>
  <c r="DM430" i="15"/>
  <c r="DM432" i="15"/>
  <c r="DM433" i="15"/>
  <c r="DM434" i="15"/>
  <c r="DM436" i="15"/>
  <c r="DM437" i="15"/>
  <c r="DM438" i="15"/>
  <c r="DM440" i="15"/>
  <c r="DM441" i="15"/>
  <c r="DM442" i="15"/>
  <c r="DM444" i="15"/>
  <c r="DM445" i="15"/>
  <c r="DM446" i="15"/>
  <c r="DM448" i="15"/>
  <c r="DM472" i="15"/>
  <c r="DM476" i="15"/>
  <c r="DM477" i="15"/>
  <c r="DM478" i="15"/>
  <c r="DM480" i="15"/>
  <c r="DM481" i="15"/>
  <c r="DM482" i="15"/>
  <c r="DM484" i="15"/>
  <c r="DM485" i="15"/>
  <c r="DM486" i="15"/>
  <c r="DM488" i="15"/>
  <c r="DM489" i="15"/>
  <c r="DM490" i="15"/>
  <c r="DM492" i="15"/>
  <c r="DM493" i="15"/>
  <c r="DM494" i="15"/>
  <c r="DM496" i="15"/>
  <c r="DM520" i="15"/>
  <c r="DM524" i="15"/>
  <c r="DM525" i="15"/>
  <c r="DM526" i="15"/>
  <c r="DM528" i="15"/>
  <c r="DM529" i="15"/>
  <c r="DM530" i="15"/>
  <c r="DM532" i="15"/>
  <c r="DM533" i="15"/>
  <c r="DM534" i="15"/>
  <c r="DM536" i="15"/>
  <c r="DM537" i="15"/>
  <c r="DM538" i="15"/>
  <c r="DM540" i="15"/>
  <c r="DM541" i="15"/>
  <c r="DM542" i="15"/>
  <c r="DM544" i="15"/>
  <c r="DM568" i="15"/>
  <c r="DM573" i="15"/>
  <c r="DM574" i="15"/>
  <c r="DM575" i="15"/>
  <c r="DM577" i="15"/>
  <c r="DM578" i="15"/>
  <c r="DM579" i="15"/>
  <c r="DM581" i="15"/>
  <c r="DM582" i="15"/>
  <c r="DM583" i="15"/>
  <c r="DM585" i="15"/>
  <c r="DM586" i="15"/>
  <c r="DM587" i="15"/>
  <c r="DM589" i="15"/>
  <c r="DM590" i="15"/>
  <c r="DM591" i="15"/>
  <c r="DM593" i="15"/>
  <c r="DM597" i="15"/>
  <c r="DM598" i="15"/>
  <c r="DM599" i="15"/>
  <c r="DM601" i="15"/>
  <c r="DM602" i="15"/>
  <c r="DM603" i="15"/>
  <c r="DM605" i="15"/>
  <c r="DM606" i="15"/>
  <c r="DM607" i="15"/>
  <c r="DM609" i="15"/>
  <c r="DM610" i="15"/>
  <c r="DM611" i="15"/>
  <c r="DM613" i="15"/>
  <c r="DM614" i="15"/>
  <c r="DM615" i="15"/>
  <c r="DM617" i="15"/>
  <c r="DM621" i="15"/>
  <c r="DM622" i="15"/>
  <c r="DM623" i="15"/>
  <c r="DM625" i="15"/>
  <c r="DM626" i="15"/>
  <c r="DM627" i="15"/>
  <c r="DM629" i="15"/>
  <c r="DM630" i="15"/>
  <c r="DM631" i="15"/>
  <c r="DM633" i="15"/>
  <c r="DM634" i="15"/>
  <c r="DM635" i="15"/>
  <c r="DM637" i="15"/>
  <c r="DM638" i="15"/>
  <c r="DM639" i="15"/>
  <c r="DM641" i="15"/>
  <c r="DM645" i="15"/>
  <c r="DM646" i="15"/>
  <c r="DM647" i="15"/>
  <c r="DM649" i="15"/>
  <c r="DM650" i="15"/>
  <c r="DM651" i="15"/>
  <c r="DM653" i="15"/>
  <c r="DM654" i="15"/>
  <c r="DM655" i="15"/>
  <c r="DM657" i="15"/>
  <c r="DM658" i="15"/>
  <c r="DM659" i="15"/>
  <c r="DM661" i="15"/>
  <c r="DM662" i="15"/>
  <c r="DM663" i="15"/>
  <c r="DM665" i="15"/>
  <c r="DM669" i="15"/>
  <c r="DM670" i="15"/>
  <c r="DM671" i="15"/>
  <c r="DM673" i="15"/>
  <c r="DM674" i="15"/>
  <c r="DM675" i="15"/>
  <c r="DM677" i="15"/>
  <c r="DM678" i="15"/>
  <c r="DM679" i="15"/>
  <c r="DM681" i="15"/>
  <c r="DM682" i="15"/>
  <c r="DM683" i="15"/>
  <c r="DM685" i="15"/>
  <c r="DM686" i="15"/>
  <c r="DM687" i="15"/>
  <c r="DM689" i="15"/>
  <c r="DM693" i="15"/>
  <c r="DM694" i="15"/>
  <c r="DM695" i="15"/>
  <c r="DM697" i="15"/>
  <c r="DM698" i="15"/>
  <c r="DM699" i="15"/>
  <c r="DM701" i="15"/>
  <c r="DM702" i="15"/>
  <c r="DM703" i="15"/>
  <c r="DM705" i="15"/>
  <c r="DM706" i="15"/>
  <c r="DM707" i="15"/>
  <c r="DM709" i="15"/>
  <c r="DM710" i="15"/>
  <c r="DM711" i="15"/>
  <c r="DM713" i="15"/>
  <c r="DM717" i="15"/>
  <c r="DM718" i="15"/>
  <c r="DM719" i="15"/>
  <c r="DM721" i="15"/>
  <c r="DM722" i="15"/>
  <c r="DM723" i="15"/>
  <c r="DM725" i="15"/>
  <c r="DM726" i="15"/>
  <c r="DM727" i="15"/>
  <c r="DM729" i="15"/>
  <c r="DM730" i="15"/>
  <c r="DM731" i="15"/>
  <c r="DM733" i="15"/>
  <c r="DM734" i="15"/>
  <c r="DM735" i="15"/>
  <c r="DM737" i="15"/>
  <c r="DM801" i="15"/>
  <c r="DM825" i="15"/>
  <c r="DM849" i="15"/>
  <c r="DM853" i="15"/>
  <c r="DM854" i="15"/>
  <c r="DM855" i="15"/>
  <c r="DM856" i="15"/>
  <c r="DM857" i="15"/>
  <c r="DM858" i="15"/>
  <c r="DM860" i="15"/>
  <c r="DM861" i="15"/>
  <c r="DM885" i="15"/>
  <c r="DM912" i="15"/>
  <c r="DM919" i="15"/>
  <c r="DM920" i="15"/>
  <c r="DM921" i="15"/>
  <c r="DM923" i="15"/>
  <c r="DM924" i="15"/>
  <c r="DM925" i="15"/>
  <c r="DM927" i="15"/>
  <c r="DM928" i="15"/>
  <c r="DM929" i="15"/>
  <c r="DM931" i="15"/>
  <c r="DM932" i="15"/>
  <c r="DM933" i="15"/>
  <c r="DM935" i="15"/>
  <c r="DM936" i="15"/>
  <c r="DM937" i="15"/>
  <c r="DM939" i="15"/>
  <c r="DM943" i="15"/>
  <c r="DM944" i="15"/>
  <c r="DM945" i="15"/>
  <c r="DM947" i="15"/>
  <c r="DM948" i="15"/>
  <c r="DM949" i="15"/>
  <c r="DM951" i="15"/>
  <c r="DM952" i="15"/>
  <c r="DM953" i="15"/>
  <c r="DM955" i="15"/>
  <c r="DM956" i="15"/>
  <c r="DM957" i="15"/>
  <c r="DM959" i="15"/>
  <c r="DM960" i="15"/>
  <c r="DM961" i="15"/>
  <c r="DM963" i="15"/>
  <c r="DM987" i="15"/>
  <c r="DM991" i="15"/>
  <c r="DM992" i="15"/>
  <c r="DM993" i="15"/>
  <c r="DM995" i="15"/>
  <c r="DM996" i="15"/>
  <c r="DM997" i="15"/>
  <c r="DM999" i="15"/>
  <c r="DM1000" i="15"/>
  <c r="DM1001" i="15"/>
  <c r="DM1003" i="15"/>
  <c r="DM1004" i="15"/>
  <c r="DM1005" i="15"/>
  <c r="DM1007" i="15"/>
  <c r="DM1008" i="15"/>
  <c r="DM1009" i="15"/>
  <c r="DM1011" i="15"/>
  <c r="DM1035" i="15"/>
  <c r="DM1039" i="15"/>
  <c r="DM1040" i="15"/>
  <c r="DM1041" i="15"/>
  <c r="DM1043" i="15"/>
  <c r="DM1044" i="15"/>
  <c r="DM1045" i="15"/>
  <c r="DM1047" i="15"/>
  <c r="DM1048" i="15"/>
  <c r="DM1049" i="15"/>
  <c r="DM1051" i="15"/>
  <c r="DM1052" i="15"/>
  <c r="DM1053" i="15"/>
  <c r="DM1055" i="15"/>
  <c r="DM1056" i="15"/>
  <c r="DM1057" i="15"/>
  <c r="DM1059" i="15"/>
  <c r="DM1083" i="15"/>
  <c r="DM1087" i="15"/>
  <c r="DM1088" i="15"/>
  <c r="DM1089" i="15"/>
  <c r="DM1091" i="15"/>
  <c r="DM1092" i="15"/>
  <c r="DM1093" i="15"/>
  <c r="DM1095" i="15"/>
  <c r="DM1096" i="15"/>
  <c r="DM1097" i="15"/>
  <c r="DM1099" i="15"/>
  <c r="DM1100" i="15"/>
  <c r="DM1101" i="15"/>
  <c r="DM1103" i="15"/>
  <c r="DM1104" i="15"/>
  <c r="DM1105" i="15"/>
  <c r="DM1107" i="15"/>
  <c r="DM1131" i="15"/>
  <c r="DM1135" i="15"/>
  <c r="DM1136" i="15"/>
  <c r="DM1137" i="15"/>
  <c r="DM1139" i="15"/>
  <c r="DM1140" i="15"/>
  <c r="DM1141" i="15"/>
  <c r="DM1143" i="15"/>
  <c r="DM1144" i="15"/>
  <c r="DM1145" i="15"/>
  <c r="DM1147" i="15"/>
  <c r="DM1148" i="15"/>
  <c r="DM1149" i="15"/>
  <c r="DM1151" i="15"/>
  <c r="DM1152" i="15"/>
  <c r="DM1153" i="15"/>
  <c r="DM1155" i="15"/>
  <c r="DM1179" i="15"/>
  <c r="DM1183" i="15"/>
  <c r="DM1184" i="15"/>
  <c r="DM1185" i="15"/>
  <c r="DM1187" i="15"/>
  <c r="DM1188" i="15"/>
  <c r="DM1189" i="15"/>
  <c r="DM1191" i="15"/>
  <c r="DM1192" i="15"/>
  <c r="DM1193" i="15"/>
  <c r="DM1195" i="15"/>
  <c r="DM1196" i="15"/>
  <c r="DM1197" i="15"/>
  <c r="DM1199" i="15"/>
  <c r="DM1200" i="15"/>
  <c r="DM1201" i="15"/>
  <c r="DM1203" i="15"/>
  <c r="DM1227" i="15"/>
  <c r="DM1231" i="15"/>
  <c r="DM1232" i="15"/>
  <c r="DM1233" i="15"/>
  <c r="DM1234" i="15"/>
  <c r="DM1236" i="15"/>
  <c r="DM1237" i="15"/>
  <c r="DM1261" i="15"/>
  <c r="DM1285" i="15"/>
  <c r="DM1289" i="15"/>
  <c r="DM1290" i="15"/>
  <c r="DM1291" i="15"/>
  <c r="DM1293" i="15"/>
  <c r="DM1294" i="15"/>
  <c r="DM1295" i="15"/>
  <c r="DM1297" i="15"/>
  <c r="DM1298" i="15"/>
  <c r="DM1299" i="15"/>
  <c r="DM1301" i="15"/>
  <c r="DM1302" i="15"/>
  <c r="DM1303" i="15"/>
  <c r="DM1305" i="15"/>
  <c r="DM1306" i="15"/>
  <c r="DM1307" i="15"/>
  <c r="DM1309" i="15"/>
  <c r="DM1313" i="15"/>
  <c r="DM1314" i="15"/>
  <c r="DM1315" i="15"/>
  <c r="DM1317" i="15"/>
  <c r="DM1318" i="15"/>
  <c r="DM1319" i="15"/>
  <c r="DM1321" i="15"/>
  <c r="DM1322" i="15"/>
  <c r="DM1323" i="15"/>
  <c r="DM1325" i="15"/>
  <c r="DM1326" i="15"/>
  <c r="DM1327" i="15"/>
  <c r="DM1329" i="15"/>
  <c r="DM1330" i="15"/>
  <c r="DM1331" i="15"/>
  <c r="DM1333" i="15"/>
  <c r="DM1337" i="15"/>
  <c r="DM1338" i="15"/>
  <c r="DM1339" i="15"/>
  <c r="DM1341" i="15"/>
  <c r="DM1342" i="15"/>
  <c r="DM1343" i="15"/>
  <c r="DM1345" i="15"/>
  <c r="DM1346" i="15"/>
  <c r="DM1347" i="15"/>
  <c r="DM1349" i="15"/>
  <c r="DM1350" i="15"/>
  <c r="DM1351" i="15"/>
  <c r="DM1353" i="15"/>
  <c r="DM1354" i="15"/>
  <c r="DM1355" i="15"/>
  <c r="DM1357" i="15"/>
  <c r="DM1361" i="15"/>
  <c r="DM1362" i="15"/>
  <c r="DM1363" i="15"/>
  <c r="DM1365" i="15"/>
  <c r="DM1366" i="15"/>
  <c r="DM1367" i="15"/>
  <c r="DM1369" i="15"/>
  <c r="DM1370" i="15"/>
  <c r="DM1371" i="15"/>
  <c r="DM1373" i="15"/>
  <c r="DM1374" i="15"/>
  <c r="DM1375" i="15"/>
  <c r="DM1377" i="15"/>
  <c r="DM1378" i="15"/>
  <c r="DM1379" i="15"/>
  <c r="DM1381" i="15"/>
  <c r="DM1405" i="15"/>
  <c r="DM1431" i="15"/>
  <c r="DM1438" i="15"/>
  <c r="DM1439" i="15"/>
  <c r="DM1440" i="15"/>
  <c r="DM1442" i="15"/>
  <c r="DM1443" i="15"/>
  <c r="DM1444" i="15"/>
  <c r="DM1446" i="15"/>
  <c r="DM1447" i="15"/>
  <c r="DM1448" i="15"/>
  <c r="DM1450" i="15"/>
  <c r="DM1451" i="15"/>
  <c r="DM1452" i="15"/>
  <c r="DM1454" i="15"/>
  <c r="DM1455" i="15"/>
  <c r="DM1456" i="15"/>
  <c r="DM1458" i="15"/>
  <c r="DM1465" i="15"/>
  <c r="DM1466" i="15"/>
  <c r="DM1467" i="15"/>
  <c r="DM1469" i="15"/>
  <c r="DM1470" i="15"/>
  <c r="DM1471" i="15"/>
  <c r="DM1473" i="15"/>
  <c r="DM1474" i="15"/>
  <c r="DM1475" i="15"/>
  <c r="DM1477" i="15"/>
  <c r="DM1478" i="15"/>
  <c r="DM1479" i="15"/>
  <c r="DM1481" i="15"/>
  <c r="DM1482" i="15"/>
  <c r="DM1483" i="15"/>
  <c r="DM1485" i="15"/>
  <c r="DM1489" i="15"/>
  <c r="DM1490" i="15"/>
  <c r="DM1491" i="15"/>
  <c r="DM1493" i="15"/>
  <c r="DM1494" i="15"/>
  <c r="DM1495" i="15"/>
  <c r="DM1497" i="15"/>
  <c r="DM1498" i="15"/>
  <c r="DM1499" i="15"/>
  <c r="DM1501" i="15"/>
  <c r="DM1502" i="15"/>
  <c r="DM1503" i="15"/>
  <c r="DM1505" i="15"/>
  <c r="DM1506" i="15"/>
  <c r="DM1507" i="15"/>
  <c r="DM1509" i="15"/>
  <c r="DM1513" i="15"/>
  <c r="DM1514" i="15"/>
  <c r="DM1515" i="15"/>
  <c r="DM1517" i="15"/>
  <c r="DM1518" i="15"/>
  <c r="DM1519" i="15"/>
  <c r="DM1521" i="15"/>
  <c r="DM1522" i="15"/>
  <c r="DM1523" i="15"/>
  <c r="DM1525" i="15"/>
  <c r="DM1526" i="15"/>
  <c r="DM1527" i="15"/>
  <c r="DM1529" i="15"/>
  <c r="DM1530" i="15"/>
  <c r="DM1531" i="15"/>
  <c r="DM1533" i="15"/>
  <c r="DM1538" i="15"/>
  <c r="DM1539" i="15"/>
  <c r="DM1540" i="15"/>
  <c r="DM1541" i="15"/>
  <c r="DM1542" i="15"/>
  <c r="DM1544" i="15"/>
  <c r="DM1545" i="15"/>
  <c r="DM1546" i="15"/>
  <c r="DM1547" i="15"/>
  <c r="DM1551" i="15"/>
  <c r="DM1552" i="15"/>
  <c r="DM1553" i="15"/>
  <c r="DM1554" i="15"/>
  <c r="DN135" i="15"/>
  <c r="DN183" i="15"/>
  <c r="DN260" i="15"/>
  <c r="DN261" i="15"/>
  <c r="DN262" i="15"/>
  <c r="DN264" i="15"/>
  <c r="DN265" i="15"/>
  <c r="DN266" i="15"/>
  <c r="DN268" i="15"/>
  <c r="DN269" i="15"/>
  <c r="DN270" i="15"/>
  <c r="DN272" i="15"/>
  <c r="DN273" i="15"/>
  <c r="DN274" i="15"/>
  <c r="DN276" i="15"/>
  <c r="DN277" i="15"/>
  <c r="DN278" i="15"/>
  <c r="DN280" i="15"/>
  <c r="DN284" i="15"/>
  <c r="DN285" i="15"/>
  <c r="DN286" i="15"/>
  <c r="DN288" i="15"/>
  <c r="DN289" i="15"/>
  <c r="DN290" i="15"/>
  <c r="DN292" i="15"/>
  <c r="DN293" i="15"/>
  <c r="DN294" i="15"/>
  <c r="DN296" i="15"/>
  <c r="DN297" i="15"/>
  <c r="DN298" i="15"/>
  <c r="DN300" i="15"/>
  <c r="DN301" i="15"/>
  <c r="DN302" i="15"/>
  <c r="DN304" i="15"/>
  <c r="DN10" i="15"/>
  <c r="DN14" i="15"/>
  <c r="DN15" i="15"/>
  <c r="DN39" i="15"/>
  <c r="DN43" i="15"/>
  <c r="DN44" i="15"/>
  <c r="DN45" i="15"/>
  <c r="DN47" i="15"/>
  <c r="DN48" i="15"/>
  <c r="DN49" i="15"/>
  <c r="DN51" i="15"/>
  <c r="DN52" i="15"/>
  <c r="DN53" i="15"/>
  <c r="DN55" i="15"/>
  <c r="DN56" i="15"/>
  <c r="DN57" i="15"/>
  <c r="DN59" i="15"/>
  <c r="DN60" i="15"/>
  <c r="DN61" i="15"/>
  <c r="DN63" i="15"/>
  <c r="DN87" i="15"/>
  <c r="DN111" i="15"/>
  <c r="DN159" i="15"/>
  <c r="DN187" i="15"/>
  <c r="DN188" i="15"/>
  <c r="DN189" i="15"/>
  <c r="DN191" i="15"/>
  <c r="DN192" i="15"/>
  <c r="DN193" i="15"/>
  <c r="DN195" i="15"/>
  <c r="DN196" i="15"/>
  <c r="DN197" i="15"/>
  <c r="DN199" i="15"/>
  <c r="DN200" i="15"/>
  <c r="DN201" i="15"/>
  <c r="DN203" i="15"/>
  <c r="DN204" i="15"/>
  <c r="DN205" i="15"/>
  <c r="DN207" i="15"/>
  <c r="DN211" i="15"/>
  <c r="DN212" i="15"/>
  <c r="DN213" i="15"/>
  <c r="DN215" i="15"/>
  <c r="DN216" i="15"/>
  <c r="DN217" i="15"/>
  <c r="DN219" i="15"/>
  <c r="DN220" i="15"/>
  <c r="DN221" i="15"/>
  <c r="DN223" i="15"/>
  <c r="DN224" i="15"/>
  <c r="DN225" i="15"/>
  <c r="DN227" i="15"/>
  <c r="DN228" i="15"/>
  <c r="DN229" i="15"/>
  <c r="DN231" i="15"/>
  <c r="DN255" i="15"/>
  <c r="DN308" i="15"/>
  <c r="DN309" i="15"/>
  <c r="DN310" i="15"/>
  <c r="DN312" i="15"/>
  <c r="DN313" i="15"/>
  <c r="DN314" i="15"/>
  <c r="DN316" i="15"/>
  <c r="DN317" i="15"/>
  <c r="DN318" i="15"/>
  <c r="DN320" i="15"/>
  <c r="DN321" i="15"/>
  <c r="DN322" i="15"/>
  <c r="DN324" i="15"/>
  <c r="DN325" i="15"/>
  <c r="DN326" i="15"/>
  <c r="DN328" i="15"/>
  <c r="DN332" i="15"/>
  <c r="DN333" i="15"/>
  <c r="DN334" i="15"/>
  <c r="DN336" i="15"/>
  <c r="DN337" i="15"/>
  <c r="DN338" i="15"/>
  <c r="DN340" i="15"/>
  <c r="DN341" i="15"/>
  <c r="DN342" i="15"/>
  <c r="DN344" i="15"/>
  <c r="DN345" i="15"/>
  <c r="DN346" i="15"/>
  <c r="DN348" i="15"/>
  <c r="DN349" i="15"/>
  <c r="DN350" i="15"/>
  <c r="DN352" i="15"/>
  <c r="DN376" i="15"/>
  <c r="DN380" i="15"/>
  <c r="DN381" i="15"/>
  <c r="DN382" i="15"/>
  <c r="DN384" i="15"/>
  <c r="DN385" i="15"/>
  <c r="DN386" i="15"/>
  <c r="DN388" i="15"/>
  <c r="DN389" i="15"/>
  <c r="DN390" i="15"/>
  <c r="DN392" i="15"/>
  <c r="DN393" i="15"/>
  <c r="DN394" i="15"/>
  <c r="DN396" i="15"/>
  <c r="DN397" i="15"/>
  <c r="DN398" i="15"/>
  <c r="DN400" i="15"/>
  <c r="DN424" i="15"/>
  <c r="DN428" i="15"/>
  <c r="DN429" i="15"/>
  <c r="DN430" i="15"/>
  <c r="DN432" i="15"/>
  <c r="DN433" i="15"/>
  <c r="DN434" i="15"/>
  <c r="DN436" i="15"/>
  <c r="DN437" i="15"/>
  <c r="DN438" i="15"/>
  <c r="DN440" i="15"/>
  <c r="DN441" i="15"/>
  <c r="DN442" i="15"/>
  <c r="DN444" i="15"/>
  <c r="DN445" i="15"/>
  <c r="DN446" i="15"/>
  <c r="DN448" i="15"/>
  <c r="DN472" i="15"/>
  <c r="DN476" i="15"/>
  <c r="DN477" i="15"/>
  <c r="DN478" i="15"/>
  <c r="DN480" i="15"/>
  <c r="DN481" i="15"/>
  <c r="DN482" i="15"/>
  <c r="DN484" i="15"/>
  <c r="DN485" i="15"/>
  <c r="DN486" i="15"/>
  <c r="DN488" i="15"/>
  <c r="DN489" i="15"/>
  <c r="DN490" i="15"/>
  <c r="DN492" i="15"/>
  <c r="DN493" i="15"/>
  <c r="DN494" i="15"/>
  <c r="DN496" i="15"/>
  <c r="DN520" i="15"/>
  <c r="DN524" i="15"/>
  <c r="DN525" i="15"/>
  <c r="DN526" i="15"/>
  <c r="DN528" i="15"/>
  <c r="DN529" i="15"/>
  <c r="DN530" i="15"/>
  <c r="DN532" i="15"/>
  <c r="DN533" i="15"/>
  <c r="DN534" i="15"/>
  <c r="DN536" i="15"/>
  <c r="DN537" i="15"/>
  <c r="DN538" i="15"/>
  <c r="DN540" i="15"/>
  <c r="DN541" i="15"/>
  <c r="DN542" i="15"/>
  <c r="DN544" i="15"/>
  <c r="DN568" i="15"/>
  <c r="DN573" i="15"/>
  <c r="DN574" i="15"/>
  <c r="DN575" i="15"/>
  <c r="DN577" i="15"/>
  <c r="DN578" i="15"/>
  <c r="DN579" i="15"/>
  <c r="DN581" i="15"/>
  <c r="DN582" i="15"/>
  <c r="DN583" i="15"/>
  <c r="DN585" i="15"/>
  <c r="DN586" i="15"/>
  <c r="DN587" i="15"/>
  <c r="DN589" i="15"/>
  <c r="DN590" i="15"/>
  <c r="DN591" i="15"/>
  <c r="DN593" i="15"/>
  <c r="DN597" i="15"/>
  <c r="DN598" i="15"/>
  <c r="DN599" i="15"/>
  <c r="DN601" i="15"/>
  <c r="DN602" i="15"/>
  <c r="DN603" i="15"/>
  <c r="DN605" i="15"/>
  <c r="DN606" i="15"/>
  <c r="DN607" i="15"/>
  <c r="DN609" i="15"/>
  <c r="DN610" i="15"/>
  <c r="DN611" i="15"/>
  <c r="DN613" i="15"/>
  <c r="DN614" i="15"/>
  <c r="DN615" i="15"/>
  <c r="DN617" i="15"/>
  <c r="DN621" i="15"/>
  <c r="DN622" i="15"/>
  <c r="DN623" i="15"/>
  <c r="DN625" i="15"/>
  <c r="DN626" i="15"/>
  <c r="DN627" i="15"/>
  <c r="DN629" i="15"/>
  <c r="DN630" i="15"/>
  <c r="DN631" i="15"/>
  <c r="DN633" i="15"/>
  <c r="DN634" i="15"/>
  <c r="DN635" i="15"/>
  <c r="DN637" i="15"/>
  <c r="DN638" i="15"/>
  <c r="DN639" i="15"/>
  <c r="DN641" i="15"/>
  <c r="DN645" i="15"/>
  <c r="DN646" i="15"/>
  <c r="DN647" i="15"/>
  <c r="DN649" i="15"/>
  <c r="DN650" i="15"/>
  <c r="DN651" i="15"/>
  <c r="DN653" i="15"/>
  <c r="DN654" i="15"/>
  <c r="DN655" i="15"/>
  <c r="DN657" i="15"/>
  <c r="DN658" i="15"/>
  <c r="DN659" i="15"/>
  <c r="DN661" i="15"/>
  <c r="DN662" i="15"/>
  <c r="DN663" i="15"/>
  <c r="DN665" i="15"/>
  <c r="DN669" i="15"/>
  <c r="DN670" i="15"/>
  <c r="DN671" i="15"/>
  <c r="DN673" i="15"/>
  <c r="DN674" i="15"/>
  <c r="DN675" i="15"/>
  <c r="DN677" i="15"/>
  <c r="DN678" i="15"/>
  <c r="DN679" i="15"/>
  <c r="DN681" i="15"/>
  <c r="DN682" i="15"/>
  <c r="DN683" i="15"/>
  <c r="DN685" i="15"/>
  <c r="DN686" i="15"/>
  <c r="DN687" i="15"/>
  <c r="DN689" i="15"/>
  <c r="DN693" i="15"/>
  <c r="DN694" i="15"/>
  <c r="DN695" i="15"/>
  <c r="DN697" i="15"/>
  <c r="DN698" i="15"/>
  <c r="DN699" i="15"/>
  <c r="DN701" i="15"/>
  <c r="DN702" i="15"/>
  <c r="DN703" i="15"/>
  <c r="DN705" i="15"/>
  <c r="DN706" i="15"/>
  <c r="DN707" i="15"/>
  <c r="DN709" i="15"/>
  <c r="DN710" i="15"/>
  <c r="DN711" i="15"/>
  <c r="DN713" i="15"/>
  <c r="DN717" i="15"/>
  <c r="DN718" i="15"/>
  <c r="DN719" i="15"/>
  <c r="DN721" i="15"/>
  <c r="DN722" i="15"/>
  <c r="DN723" i="15"/>
  <c r="DN725" i="15"/>
  <c r="DN726" i="15"/>
  <c r="DN727" i="15"/>
  <c r="DN729" i="15"/>
  <c r="DN730" i="15"/>
  <c r="DN731" i="15"/>
  <c r="DN733" i="15"/>
  <c r="DN734" i="15"/>
  <c r="DN735" i="15"/>
  <c r="DN737" i="15"/>
  <c r="DN801" i="15"/>
  <c r="DN825" i="15"/>
  <c r="DN849" i="15"/>
  <c r="DN853" i="15"/>
  <c r="DN854" i="15"/>
  <c r="DN855" i="15"/>
  <c r="DN856" i="15"/>
  <c r="DN857" i="15"/>
  <c r="DN858" i="15"/>
  <c r="DN860" i="15"/>
  <c r="DN861" i="15"/>
  <c r="DN885" i="15"/>
  <c r="DN912" i="15"/>
  <c r="DN919" i="15"/>
  <c r="DN920" i="15"/>
  <c r="DN921" i="15"/>
  <c r="DN923" i="15"/>
  <c r="DN924" i="15"/>
  <c r="DN925" i="15"/>
  <c r="DN927" i="15"/>
  <c r="DN928" i="15"/>
  <c r="DN929" i="15"/>
  <c r="DN931" i="15"/>
  <c r="DN932" i="15"/>
  <c r="DN933" i="15"/>
  <c r="DN935" i="15"/>
  <c r="DN936" i="15"/>
  <c r="DN937" i="15"/>
  <c r="DN939" i="15"/>
  <c r="DN943" i="15"/>
  <c r="DN944" i="15"/>
  <c r="DN945" i="15"/>
  <c r="DN947" i="15"/>
  <c r="DN948" i="15"/>
  <c r="DN949" i="15"/>
  <c r="DN951" i="15"/>
  <c r="DN952" i="15"/>
  <c r="DN953" i="15"/>
  <c r="DN955" i="15"/>
  <c r="DN956" i="15"/>
  <c r="DN957" i="15"/>
  <c r="DN959" i="15"/>
  <c r="DN960" i="15"/>
  <c r="DN961" i="15"/>
  <c r="DN963" i="15"/>
  <c r="DN987" i="15"/>
  <c r="DN991" i="15"/>
  <c r="DN992" i="15"/>
  <c r="DN993" i="15"/>
  <c r="DN995" i="15"/>
  <c r="DN996" i="15"/>
  <c r="DN997" i="15"/>
  <c r="DN999" i="15"/>
  <c r="DN1000" i="15"/>
  <c r="DN1001" i="15"/>
  <c r="DN1003" i="15"/>
  <c r="DN1004" i="15"/>
  <c r="DN1005" i="15"/>
  <c r="DN1007" i="15"/>
  <c r="DN1008" i="15"/>
  <c r="DN1009" i="15"/>
  <c r="DN1011" i="15"/>
  <c r="DN1035" i="15"/>
  <c r="DN1039" i="15"/>
  <c r="DN1040" i="15"/>
  <c r="DN1041" i="15"/>
  <c r="DN1043" i="15"/>
  <c r="DN1044" i="15"/>
  <c r="DN1045" i="15"/>
  <c r="DN1047" i="15"/>
  <c r="DN1048" i="15"/>
  <c r="DN1049" i="15"/>
  <c r="DN1051" i="15"/>
  <c r="DN1052" i="15"/>
  <c r="DN1053" i="15"/>
  <c r="DN1055" i="15"/>
  <c r="DN1056" i="15"/>
  <c r="DN1057" i="15"/>
  <c r="DN1059" i="15"/>
  <c r="DN1083" i="15"/>
  <c r="DN1087" i="15"/>
  <c r="DN1088" i="15"/>
  <c r="DN1089" i="15"/>
  <c r="DN1091" i="15"/>
  <c r="DN1092" i="15"/>
  <c r="DN1093" i="15"/>
  <c r="DN1095" i="15"/>
  <c r="DN1096" i="15"/>
  <c r="DN1097" i="15"/>
  <c r="DN1099" i="15"/>
  <c r="DN1100" i="15"/>
  <c r="DN1101" i="15"/>
  <c r="DN1103" i="15"/>
  <c r="DN1104" i="15"/>
  <c r="DN1105" i="15"/>
  <c r="DN1107" i="15"/>
  <c r="DN1131" i="15"/>
  <c r="DN1135" i="15"/>
  <c r="DN1136" i="15"/>
  <c r="DN1137" i="15"/>
  <c r="DN1139" i="15"/>
  <c r="DN1140" i="15"/>
  <c r="DN1141" i="15"/>
  <c r="DN1143" i="15"/>
  <c r="DN1144" i="15"/>
  <c r="DN1145" i="15"/>
  <c r="DN1147" i="15"/>
  <c r="DN1148" i="15"/>
  <c r="DN1149" i="15"/>
  <c r="DN1151" i="15"/>
  <c r="DN1152" i="15"/>
  <c r="DN1153" i="15"/>
  <c r="DN1155" i="15"/>
  <c r="DN1179" i="15"/>
  <c r="DN1183" i="15"/>
  <c r="DN1184" i="15"/>
  <c r="DN1185" i="15"/>
  <c r="DN1187" i="15"/>
  <c r="DN1188" i="15"/>
  <c r="DN1189" i="15"/>
  <c r="DN1191" i="15"/>
  <c r="DN1192" i="15"/>
  <c r="DN1193" i="15"/>
  <c r="DN1195" i="15"/>
  <c r="DN1196" i="15"/>
  <c r="DN1197" i="15"/>
  <c r="DN1199" i="15"/>
  <c r="DN1200" i="15"/>
  <c r="DN1201" i="15"/>
  <c r="DN1203" i="15"/>
  <c r="DN1227" i="15"/>
  <c r="DN1231" i="15"/>
  <c r="DN1232" i="15"/>
  <c r="DN1233" i="15"/>
  <c r="DN1234" i="15"/>
  <c r="DN1236" i="15"/>
  <c r="DN1237" i="15"/>
  <c r="DN1261" i="15"/>
  <c r="DN1285" i="15"/>
  <c r="DN1289" i="15"/>
  <c r="DN1290" i="15"/>
  <c r="DN1291" i="15"/>
  <c r="DN1293" i="15"/>
  <c r="DN1294" i="15"/>
  <c r="DN1295" i="15"/>
  <c r="DN1297" i="15"/>
  <c r="DN1298" i="15"/>
  <c r="DN1299" i="15"/>
  <c r="DN1301" i="15"/>
  <c r="DN1302" i="15"/>
  <c r="DN1303" i="15"/>
  <c r="DN1305" i="15"/>
  <c r="DN1306" i="15"/>
  <c r="DN1307" i="15"/>
  <c r="DN1309" i="15"/>
  <c r="DN1313" i="15"/>
  <c r="DN1314" i="15"/>
  <c r="DN1315" i="15"/>
  <c r="DN1317" i="15"/>
  <c r="DN1318" i="15"/>
  <c r="DN1319" i="15"/>
  <c r="DN1321" i="15"/>
  <c r="DN1322" i="15"/>
  <c r="DN1323" i="15"/>
  <c r="DN1325" i="15"/>
  <c r="DN1326" i="15"/>
  <c r="DN1327" i="15"/>
  <c r="DN1329" i="15"/>
  <c r="DN1330" i="15"/>
  <c r="DN1331" i="15"/>
  <c r="DN1333" i="15"/>
  <c r="DN1337" i="15"/>
  <c r="DN1338" i="15"/>
  <c r="DN1339" i="15"/>
  <c r="DN1341" i="15"/>
  <c r="DN1342" i="15"/>
  <c r="DN1343" i="15"/>
  <c r="DN1345" i="15"/>
  <c r="DN1346" i="15"/>
  <c r="DN1347" i="15"/>
  <c r="DN1349" i="15"/>
  <c r="DN1350" i="15"/>
  <c r="DN1351" i="15"/>
  <c r="DN1353" i="15"/>
  <c r="DN1354" i="15"/>
  <c r="DN1355" i="15"/>
  <c r="DN1357" i="15"/>
  <c r="DN1361" i="15"/>
  <c r="DN1362" i="15"/>
  <c r="DN1363" i="15"/>
  <c r="DN1365" i="15"/>
  <c r="DN1366" i="15"/>
  <c r="DN1367" i="15"/>
  <c r="DN1369" i="15"/>
  <c r="DN1370" i="15"/>
  <c r="DN1371" i="15"/>
  <c r="DN1373" i="15"/>
  <c r="DN1374" i="15"/>
  <c r="DN1375" i="15"/>
  <c r="DN1377" i="15"/>
  <c r="DN1378" i="15"/>
  <c r="DN1379" i="15"/>
  <c r="DN1381" i="15"/>
  <c r="DN1405" i="15"/>
  <c r="DN1431" i="15"/>
  <c r="DN1438" i="15"/>
  <c r="DN1439" i="15"/>
  <c r="DN1440" i="15"/>
  <c r="DN1442" i="15"/>
  <c r="DN1443" i="15"/>
  <c r="DN1444" i="15"/>
  <c r="DN1446" i="15"/>
  <c r="DN1447" i="15"/>
  <c r="DN1448" i="15"/>
  <c r="DN1450" i="15"/>
  <c r="DN1451" i="15"/>
  <c r="DN1452" i="15"/>
  <c r="DN1454" i="15"/>
  <c r="DN1455" i="15"/>
  <c r="DN1456" i="15"/>
  <c r="DN1458" i="15"/>
  <c r="DN1465" i="15"/>
  <c r="DN1466" i="15"/>
  <c r="DN1467" i="15"/>
  <c r="DN1469" i="15"/>
  <c r="DN1470" i="15"/>
  <c r="DN1471" i="15"/>
  <c r="DN1473" i="15"/>
  <c r="DN1474" i="15"/>
  <c r="DN1475" i="15"/>
  <c r="DN1477" i="15"/>
  <c r="DN1478" i="15"/>
  <c r="DN1479" i="15"/>
  <c r="DN1481" i="15"/>
  <c r="DN1482" i="15"/>
  <c r="DN1483" i="15"/>
  <c r="DN1485" i="15"/>
  <c r="DN1489" i="15"/>
  <c r="DN1490" i="15"/>
  <c r="DN1491" i="15"/>
  <c r="DN1493" i="15"/>
  <c r="DN1494" i="15"/>
  <c r="DN1495" i="15"/>
  <c r="DN1497" i="15"/>
  <c r="DN1498" i="15"/>
  <c r="DN1499" i="15"/>
  <c r="DN1501" i="15"/>
  <c r="DN1502" i="15"/>
  <c r="DN1503" i="15"/>
  <c r="DN1505" i="15"/>
  <c r="DN1506" i="15"/>
  <c r="DN1507" i="15"/>
  <c r="DN1509" i="15"/>
  <c r="DN1513" i="15"/>
  <c r="DN1514" i="15"/>
  <c r="DN1515" i="15"/>
  <c r="DN1517" i="15"/>
  <c r="DN1518" i="15"/>
  <c r="DN1519" i="15"/>
  <c r="DN1521" i="15"/>
  <c r="DN1522" i="15"/>
  <c r="DN1523" i="15"/>
  <c r="DN1525" i="15"/>
  <c r="DN1526" i="15"/>
  <c r="DN1527" i="15"/>
  <c r="DN1529" i="15"/>
  <c r="DN1530" i="15"/>
  <c r="DN1531" i="15"/>
  <c r="DN1533" i="15"/>
  <c r="DN1538" i="15"/>
  <c r="DN1539" i="15"/>
  <c r="DN1540" i="15"/>
  <c r="DN1541" i="15"/>
  <c r="DN1542" i="15"/>
  <c r="DN1544" i="15"/>
  <c r="DN1545" i="15"/>
  <c r="DN1546" i="15"/>
  <c r="DN1547" i="15"/>
  <c r="DN1551" i="15"/>
  <c r="DN1552" i="15"/>
  <c r="DN1553" i="15"/>
  <c r="DN1554" i="15"/>
  <c r="DO135" i="15"/>
  <c r="DO183" i="15"/>
  <c r="DO260" i="15"/>
  <c r="DO261" i="15"/>
  <c r="DO262" i="15"/>
  <c r="DO264" i="15"/>
  <c r="DO265" i="15"/>
  <c r="DO266" i="15"/>
  <c r="DO268" i="15"/>
  <c r="DO269" i="15"/>
  <c r="DO270" i="15"/>
  <c r="DO272" i="15"/>
  <c r="DO273" i="15"/>
  <c r="DO274" i="15"/>
  <c r="DO276" i="15"/>
  <c r="DO277" i="15"/>
  <c r="DO278" i="15"/>
  <c r="DO280" i="15"/>
  <c r="DO284" i="15"/>
  <c r="DO285" i="15"/>
  <c r="DO286" i="15"/>
  <c r="DO288" i="15"/>
  <c r="DO289" i="15"/>
  <c r="DO290" i="15"/>
  <c r="DO292" i="15"/>
  <c r="DO293" i="15"/>
  <c r="DO294" i="15"/>
  <c r="DO296" i="15"/>
  <c r="DO297" i="15"/>
  <c r="DO298" i="15"/>
  <c r="DO300" i="15"/>
  <c r="DO301" i="15"/>
  <c r="DO302" i="15"/>
  <c r="DO304" i="15"/>
  <c r="DO10" i="15"/>
  <c r="DO14" i="15"/>
  <c r="DO15" i="15"/>
  <c r="DO39" i="15"/>
  <c r="DO43" i="15"/>
  <c r="DO44" i="15"/>
  <c r="DO45" i="15"/>
  <c r="DO47" i="15"/>
  <c r="DO48" i="15"/>
  <c r="DO49" i="15"/>
  <c r="DO51" i="15"/>
  <c r="DO52" i="15"/>
  <c r="DO53" i="15"/>
  <c r="DO55" i="15"/>
  <c r="DO56" i="15"/>
  <c r="DO57" i="15"/>
  <c r="DO59" i="15"/>
  <c r="DO60" i="15"/>
  <c r="DO61" i="15"/>
  <c r="DO63" i="15"/>
  <c r="DO87" i="15"/>
  <c r="DO111" i="15"/>
  <c r="DO159" i="15"/>
  <c r="DO187" i="15"/>
  <c r="DO188" i="15"/>
  <c r="DO189" i="15"/>
  <c r="DO191" i="15"/>
  <c r="DO192" i="15"/>
  <c r="DO193" i="15"/>
  <c r="DO195" i="15"/>
  <c r="DO196" i="15"/>
  <c r="DO197" i="15"/>
  <c r="DO199" i="15"/>
  <c r="DO200" i="15"/>
  <c r="DO201" i="15"/>
  <c r="DO203" i="15"/>
  <c r="DO204" i="15"/>
  <c r="DO205" i="15"/>
  <c r="DO207" i="15"/>
  <c r="DO211" i="15"/>
  <c r="DO212" i="15"/>
  <c r="DO213" i="15"/>
  <c r="DO215" i="15"/>
  <c r="DO216" i="15"/>
  <c r="DO217" i="15"/>
  <c r="DO219" i="15"/>
  <c r="DO220" i="15"/>
  <c r="DO221" i="15"/>
  <c r="DO223" i="15"/>
  <c r="DO224" i="15"/>
  <c r="DO225" i="15"/>
  <c r="DO227" i="15"/>
  <c r="DO228" i="15"/>
  <c r="DO229" i="15"/>
  <c r="DO231" i="15"/>
  <c r="DO255" i="15"/>
  <c r="DO308" i="15"/>
  <c r="DO309" i="15"/>
  <c r="DO310" i="15"/>
  <c r="DO312" i="15"/>
  <c r="DO313" i="15"/>
  <c r="DO314" i="15"/>
  <c r="DO316" i="15"/>
  <c r="DO317" i="15"/>
  <c r="DO318" i="15"/>
  <c r="DO320" i="15"/>
  <c r="DO321" i="15"/>
  <c r="DO322" i="15"/>
  <c r="DO324" i="15"/>
  <c r="DO325" i="15"/>
  <c r="DO326" i="15"/>
  <c r="DO328" i="15"/>
  <c r="DO332" i="15"/>
  <c r="DO333" i="15"/>
  <c r="DO334" i="15"/>
  <c r="DO336" i="15"/>
  <c r="DO337" i="15"/>
  <c r="DO338" i="15"/>
  <c r="DO340" i="15"/>
  <c r="DO341" i="15"/>
  <c r="DO342" i="15"/>
  <c r="DO344" i="15"/>
  <c r="DO345" i="15"/>
  <c r="DO346" i="15"/>
  <c r="DO348" i="15"/>
  <c r="DO349" i="15"/>
  <c r="DO350" i="15"/>
  <c r="DO352" i="15"/>
  <c r="DO376" i="15"/>
  <c r="DO380" i="15"/>
  <c r="DO381" i="15"/>
  <c r="DO382" i="15"/>
  <c r="DO384" i="15"/>
  <c r="DO385" i="15"/>
  <c r="DO386" i="15"/>
  <c r="DO388" i="15"/>
  <c r="DO389" i="15"/>
  <c r="DO390" i="15"/>
  <c r="DO392" i="15"/>
  <c r="DO393" i="15"/>
  <c r="DO394" i="15"/>
  <c r="DO396" i="15"/>
  <c r="DO397" i="15"/>
  <c r="DO398" i="15"/>
  <c r="DO400" i="15"/>
  <c r="DO424" i="15"/>
  <c r="DO428" i="15"/>
  <c r="DO429" i="15"/>
  <c r="DO430" i="15"/>
  <c r="DO432" i="15"/>
  <c r="DO433" i="15"/>
  <c r="DO434" i="15"/>
  <c r="DO436" i="15"/>
  <c r="DO437" i="15"/>
  <c r="DO438" i="15"/>
  <c r="DO440" i="15"/>
  <c r="DO441" i="15"/>
  <c r="DO442" i="15"/>
  <c r="DO444" i="15"/>
  <c r="DO445" i="15"/>
  <c r="DO446" i="15"/>
  <c r="DO448" i="15"/>
  <c r="DO472" i="15"/>
  <c r="DO476" i="15"/>
  <c r="DO477" i="15"/>
  <c r="DO478" i="15"/>
  <c r="DO480" i="15"/>
  <c r="DO481" i="15"/>
  <c r="DO482" i="15"/>
  <c r="DO484" i="15"/>
  <c r="DO485" i="15"/>
  <c r="DO486" i="15"/>
  <c r="DO488" i="15"/>
  <c r="DO489" i="15"/>
  <c r="DO490" i="15"/>
  <c r="DO492" i="15"/>
  <c r="DO493" i="15"/>
  <c r="DO494" i="15"/>
  <c r="DO496" i="15"/>
  <c r="DO520" i="15"/>
  <c r="DO524" i="15"/>
  <c r="DO525" i="15"/>
  <c r="DO526" i="15"/>
  <c r="DO528" i="15"/>
  <c r="DO529" i="15"/>
  <c r="DO530" i="15"/>
  <c r="DO532" i="15"/>
  <c r="DO533" i="15"/>
  <c r="DO534" i="15"/>
  <c r="DO536" i="15"/>
  <c r="DO537" i="15"/>
  <c r="DO538" i="15"/>
  <c r="DO540" i="15"/>
  <c r="DO541" i="15"/>
  <c r="DO542" i="15"/>
  <c r="DO544" i="15"/>
  <c r="DO568" i="15"/>
  <c r="DO573" i="15"/>
  <c r="DO574" i="15"/>
  <c r="DO575" i="15"/>
  <c r="DO577" i="15"/>
  <c r="DO578" i="15"/>
  <c r="DO579" i="15"/>
  <c r="DO581" i="15"/>
  <c r="DO582" i="15"/>
  <c r="DO583" i="15"/>
  <c r="DO585" i="15"/>
  <c r="DO586" i="15"/>
  <c r="DO587" i="15"/>
  <c r="DO589" i="15"/>
  <c r="DO590" i="15"/>
  <c r="DO591" i="15"/>
  <c r="DO593" i="15"/>
  <c r="DO597" i="15"/>
  <c r="DO598" i="15"/>
  <c r="DO599" i="15"/>
  <c r="DO601" i="15"/>
  <c r="DO602" i="15"/>
  <c r="DO603" i="15"/>
  <c r="DO605" i="15"/>
  <c r="DO606" i="15"/>
  <c r="DO607" i="15"/>
  <c r="DO609" i="15"/>
  <c r="DO610" i="15"/>
  <c r="DO611" i="15"/>
  <c r="DO613" i="15"/>
  <c r="DO614" i="15"/>
  <c r="DO615" i="15"/>
  <c r="DO617" i="15"/>
  <c r="DO621" i="15"/>
  <c r="DO622" i="15"/>
  <c r="DO623" i="15"/>
  <c r="DO625" i="15"/>
  <c r="DO626" i="15"/>
  <c r="DO627" i="15"/>
  <c r="DO629" i="15"/>
  <c r="DO630" i="15"/>
  <c r="DO631" i="15"/>
  <c r="DO633" i="15"/>
  <c r="DO634" i="15"/>
  <c r="DO635" i="15"/>
  <c r="DO637" i="15"/>
  <c r="DO638" i="15"/>
  <c r="DO639" i="15"/>
  <c r="DO641" i="15"/>
  <c r="DO645" i="15"/>
  <c r="DO646" i="15"/>
  <c r="DO647" i="15"/>
  <c r="DO649" i="15"/>
  <c r="DO650" i="15"/>
  <c r="DO651" i="15"/>
  <c r="DO653" i="15"/>
  <c r="DO654" i="15"/>
  <c r="DO655" i="15"/>
  <c r="DO657" i="15"/>
  <c r="DO658" i="15"/>
  <c r="DO659" i="15"/>
  <c r="DO661" i="15"/>
  <c r="DO662" i="15"/>
  <c r="DO663" i="15"/>
  <c r="DO665" i="15"/>
  <c r="DO669" i="15"/>
  <c r="DO670" i="15"/>
  <c r="DO671" i="15"/>
  <c r="DO673" i="15"/>
  <c r="DO674" i="15"/>
  <c r="DO675" i="15"/>
  <c r="DO677" i="15"/>
  <c r="DO678" i="15"/>
  <c r="DO679" i="15"/>
  <c r="DO681" i="15"/>
  <c r="DO682" i="15"/>
  <c r="DO683" i="15"/>
  <c r="DO685" i="15"/>
  <c r="DO686" i="15"/>
  <c r="DO687" i="15"/>
  <c r="DO689" i="15"/>
  <c r="DO693" i="15"/>
  <c r="DO694" i="15"/>
  <c r="DO695" i="15"/>
  <c r="DO697" i="15"/>
  <c r="DO698" i="15"/>
  <c r="DO699" i="15"/>
  <c r="DO701" i="15"/>
  <c r="DO702" i="15"/>
  <c r="DO703" i="15"/>
  <c r="DO705" i="15"/>
  <c r="DO706" i="15"/>
  <c r="DO707" i="15"/>
  <c r="DO709" i="15"/>
  <c r="DO710" i="15"/>
  <c r="DO711" i="15"/>
  <c r="DO713" i="15"/>
  <c r="DO717" i="15"/>
  <c r="DO718" i="15"/>
  <c r="DO719" i="15"/>
  <c r="DO721" i="15"/>
  <c r="DO722" i="15"/>
  <c r="DO723" i="15"/>
  <c r="DO725" i="15"/>
  <c r="DO726" i="15"/>
  <c r="DO727" i="15"/>
  <c r="DO729" i="15"/>
  <c r="DO730" i="15"/>
  <c r="DO731" i="15"/>
  <c r="DO733" i="15"/>
  <c r="DO734" i="15"/>
  <c r="DO735" i="15"/>
  <c r="DO737" i="15"/>
  <c r="DO801" i="15"/>
  <c r="DO825" i="15"/>
  <c r="DO849" i="15"/>
  <c r="DO853" i="15"/>
  <c r="DO854" i="15"/>
  <c r="DO855" i="15"/>
  <c r="DO856" i="15"/>
  <c r="DO857" i="15"/>
  <c r="DO858" i="15"/>
  <c r="DO860" i="15"/>
  <c r="DO861" i="15"/>
  <c r="DO885" i="15"/>
  <c r="DO912" i="15"/>
  <c r="DO919" i="15"/>
  <c r="DO920" i="15"/>
  <c r="DO921" i="15"/>
  <c r="DO923" i="15"/>
  <c r="DO924" i="15"/>
  <c r="DO925" i="15"/>
  <c r="DO927" i="15"/>
  <c r="DO928" i="15"/>
  <c r="DO929" i="15"/>
  <c r="DO931" i="15"/>
  <c r="DO932" i="15"/>
  <c r="DO933" i="15"/>
  <c r="DO935" i="15"/>
  <c r="DO936" i="15"/>
  <c r="DO937" i="15"/>
  <c r="DO939" i="15"/>
  <c r="DO943" i="15"/>
  <c r="DO944" i="15"/>
  <c r="DO945" i="15"/>
  <c r="DO947" i="15"/>
  <c r="DO948" i="15"/>
  <c r="DO949" i="15"/>
  <c r="DO951" i="15"/>
  <c r="DO952" i="15"/>
  <c r="DO953" i="15"/>
  <c r="DO955" i="15"/>
  <c r="DO956" i="15"/>
  <c r="DO957" i="15"/>
  <c r="DO959" i="15"/>
  <c r="DO960" i="15"/>
  <c r="DO961" i="15"/>
  <c r="DO963" i="15"/>
  <c r="DO987" i="15"/>
  <c r="DO991" i="15"/>
  <c r="DO992" i="15"/>
  <c r="DO993" i="15"/>
  <c r="DO995" i="15"/>
  <c r="DO996" i="15"/>
  <c r="DO997" i="15"/>
  <c r="DO999" i="15"/>
  <c r="DO1000" i="15"/>
  <c r="DO1001" i="15"/>
  <c r="DO1003" i="15"/>
  <c r="DO1004" i="15"/>
  <c r="DO1005" i="15"/>
  <c r="DO1007" i="15"/>
  <c r="DO1008" i="15"/>
  <c r="DO1009" i="15"/>
  <c r="DO1011" i="15"/>
  <c r="DO1035" i="15"/>
  <c r="DO1039" i="15"/>
  <c r="DO1040" i="15"/>
  <c r="DO1041" i="15"/>
  <c r="DO1043" i="15"/>
  <c r="DO1044" i="15"/>
  <c r="DO1045" i="15"/>
  <c r="DO1047" i="15"/>
  <c r="DO1048" i="15"/>
  <c r="DO1049" i="15"/>
  <c r="DO1051" i="15"/>
  <c r="DO1052" i="15"/>
  <c r="DO1053" i="15"/>
  <c r="DO1055" i="15"/>
  <c r="DO1056" i="15"/>
  <c r="DO1057" i="15"/>
  <c r="DO1059" i="15"/>
  <c r="DO1083" i="15"/>
  <c r="DO1087" i="15"/>
  <c r="DO1088" i="15"/>
  <c r="DO1089" i="15"/>
  <c r="DO1091" i="15"/>
  <c r="DO1092" i="15"/>
  <c r="DO1093" i="15"/>
  <c r="DO1095" i="15"/>
  <c r="DO1096" i="15"/>
  <c r="DO1097" i="15"/>
  <c r="DO1099" i="15"/>
  <c r="DO1100" i="15"/>
  <c r="DO1101" i="15"/>
  <c r="DO1103" i="15"/>
  <c r="DO1104" i="15"/>
  <c r="DO1105" i="15"/>
  <c r="DO1107" i="15"/>
  <c r="DO1131" i="15"/>
  <c r="DO1135" i="15"/>
  <c r="DO1136" i="15"/>
  <c r="DO1137" i="15"/>
  <c r="DO1139" i="15"/>
  <c r="DO1140" i="15"/>
  <c r="DO1141" i="15"/>
  <c r="DO1143" i="15"/>
  <c r="DO1144" i="15"/>
  <c r="DO1145" i="15"/>
  <c r="DO1147" i="15"/>
  <c r="DO1148" i="15"/>
  <c r="DO1149" i="15"/>
  <c r="DO1151" i="15"/>
  <c r="DO1152" i="15"/>
  <c r="DO1153" i="15"/>
  <c r="DO1155" i="15"/>
  <c r="DO1179" i="15"/>
  <c r="DO1183" i="15"/>
  <c r="DO1184" i="15"/>
  <c r="DO1185" i="15"/>
  <c r="DO1187" i="15"/>
  <c r="DO1188" i="15"/>
  <c r="DO1189" i="15"/>
  <c r="DO1191" i="15"/>
  <c r="DO1192" i="15"/>
  <c r="DO1193" i="15"/>
  <c r="DO1195" i="15"/>
  <c r="DO1196" i="15"/>
  <c r="DO1197" i="15"/>
  <c r="DO1199" i="15"/>
  <c r="DO1200" i="15"/>
  <c r="DO1201" i="15"/>
  <c r="DO1203" i="15"/>
  <c r="DO1227" i="15"/>
  <c r="DO1231" i="15"/>
  <c r="DO1232" i="15"/>
  <c r="DO1233" i="15"/>
  <c r="DO1234" i="15"/>
  <c r="DO1236" i="15"/>
  <c r="DO1237" i="15"/>
  <c r="DO1261" i="15"/>
  <c r="DO1285" i="15"/>
  <c r="DO1289" i="15"/>
  <c r="DO1290" i="15"/>
  <c r="DO1291" i="15"/>
  <c r="DO1293" i="15"/>
  <c r="DO1294" i="15"/>
  <c r="DO1295" i="15"/>
  <c r="DO1297" i="15"/>
  <c r="DO1298" i="15"/>
  <c r="DO1299" i="15"/>
  <c r="DO1301" i="15"/>
  <c r="DO1302" i="15"/>
  <c r="DO1303" i="15"/>
  <c r="DO1305" i="15"/>
  <c r="DO1306" i="15"/>
  <c r="DO1307" i="15"/>
  <c r="DO1309" i="15"/>
  <c r="DO1313" i="15"/>
  <c r="DO1314" i="15"/>
  <c r="DO1315" i="15"/>
  <c r="DO1317" i="15"/>
  <c r="DO1318" i="15"/>
  <c r="DO1319" i="15"/>
  <c r="DO1321" i="15"/>
  <c r="DO1322" i="15"/>
  <c r="DO1323" i="15"/>
  <c r="DO1325" i="15"/>
  <c r="DO1326" i="15"/>
  <c r="DO1327" i="15"/>
  <c r="DO1329" i="15"/>
  <c r="DO1330" i="15"/>
  <c r="DO1331" i="15"/>
  <c r="DO1333" i="15"/>
  <c r="DO1337" i="15"/>
  <c r="DO1338" i="15"/>
  <c r="DO1339" i="15"/>
  <c r="DO1341" i="15"/>
  <c r="DO1342" i="15"/>
  <c r="DO1343" i="15"/>
  <c r="DO1345" i="15"/>
  <c r="DO1346" i="15"/>
  <c r="DO1347" i="15"/>
  <c r="DO1349" i="15"/>
  <c r="DO1350" i="15"/>
  <c r="DO1351" i="15"/>
  <c r="DO1353" i="15"/>
  <c r="DO1354" i="15"/>
  <c r="DO1355" i="15"/>
  <c r="DO1357" i="15"/>
  <c r="DO1361" i="15"/>
  <c r="DO1362" i="15"/>
  <c r="DO1363" i="15"/>
  <c r="DO1365" i="15"/>
  <c r="DO1366" i="15"/>
  <c r="DO1367" i="15"/>
  <c r="DO1369" i="15"/>
  <c r="DO1370" i="15"/>
  <c r="DO1371" i="15"/>
  <c r="DO1373" i="15"/>
  <c r="DO1374" i="15"/>
  <c r="DO1375" i="15"/>
  <c r="DO1377" i="15"/>
  <c r="DO1378" i="15"/>
  <c r="DO1379" i="15"/>
  <c r="DO1381" i="15"/>
  <c r="DO1405" i="15"/>
  <c r="DO1431" i="15"/>
  <c r="DO1438" i="15"/>
  <c r="DO1439" i="15"/>
  <c r="DO1440" i="15"/>
  <c r="DO1442" i="15"/>
  <c r="DO1443" i="15"/>
  <c r="DO1444" i="15"/>
  <c r="DO1446" i="15"/>
  <c r="DO1447" i="15"/>
  <c r="DO1448" i="15"/>
  <c r="DO1450" i="15"/>
  <c r="DO1451" i="15"/>
  <c r="DO1452" i="15"/>
  <c r="DO1454" i="15"/>
  <c r="DO1455" i="15"/>
  <c r="DO1456" i="15"/>
  <c r="DO1458" i="15"/>
  <c r="DO1465" i="15"/>
  <c r="DO1466" i="15"/>
  <c r="DO1467" i="15"/>
  <c r="DO1469" i="15"/>
  <c r="DO1470" i="15"/>
  <c r="DO1471" i="15"/>
  <c r="DO1473" i="15"/>
  <c r="DO1474" i="15"/>
  <c r="DO1475" i="15"/>
  <c r="DO1477" i="15"/>
  <c r="DO1478" i="15"/>
  <c r="DO1479" i="15"/>
  <c r="DO1481" i="15"/>
  <c r="DO1482" i="15"/>
  <c r="DO1483" i="15"/>
  <c r="DO1485" i="15"/>
  <c r="DO1489" i="15"/>
  <c r="DO1490" i="15"/>
  <c r="DO1491" i="15"/>
  <c r="DO1493" i="15"/>
  <c r="DO1494" i="15"/>
  <c r="DO1495" i="15"/>
  <c r="DO1497" i="15"/>
  <c r="DO1498" i="15"/>
  <c r="DO1499" i="15"/>
  <c r="DO1501" i="15"/>
  <c r="DO1502" i="15"/>
  <c r="DO1503" i="15"/>
  <c r="DO1505" i="15"/>
  <c r="DO1506" i="15"/>
  <c r="DO1507" i="15"/>
  <c r="DO1509" i="15"/>
  <c r="DO1513" i="15"/>
  <c r="DO1514" i="15"/>
  <c r="DO1515" i="15"/>
  <c r="DO1517" i="15"/>
  <c r="DO1518" i="15"/>
  <c r="DO1519" i="15"/>
  <c r="DO1521" i="15"/>
  <c r="DO1522" i="15"/>
  <c r="DO1523" i="15"/>
  <c r="DO1525" i="15"/>
  <c r="DO1526" i="15"/>
  <c r="DO1527" i="15"/>
  <c r="DO1529" i="15"/>
  <c r="DO1530" i="15"/>
  <c r="DO1531" i="15"/>
  <c r="DO1533" i="15"/>
  <c r="DO1538" i="15"/>
  <c r="DO1539" i="15"/>
  <c r="DO1540" i="15"/>
  <c r="DO1541" i="15"/>
  <c r="DO1542" i="15"/>
  <c r="DO1544" i="15"/>
  <c r="DO1545" i="15"/>
  <c r="DO1546" i="15"/>
  <c r="DO1547" i="15"/>
  <c r="DO1551" i="15"/>
  <c r="DO1552" i="15"/>
  <c r="DO1553" i="15"/>
  <c r="DO1554" i="15"/>
  <c r="DP135" i="15"/>
  <c r="DP183" i="15"/>
  <c r="DP260" i="15"/>
  <c r="DP261" i="15"/>
  <c r="DP262" i="15"/>
  <c r="DP264" i="15"/>
  <c r="DP265" i="15"/>
  <c r="DP266" i="15"/>
  <c r="DP268" i="15"/>
  <c r="DP269" i="15"/>
  <c r="DP270" i="15"/>
  <c r="DP272" i="15"/>
  <c r="DP273" i="15"/>
  <c r="DP274" i="15"/>
  <c r="DP276" i="15"/>
  <c r="DP277" i="15"/>
  <c r="DP278" i="15"/>
  <c r="DP280" i="15"/>
  <c r="DP284" i="15"/>
  <c r="DP285" i="15"/>
  <c r="DP286" i="15"/>
  <c r="DP288" i="15"/>
  <c r="DP289" i="15"/>
  <c r="DP290" i="15"/>
  <c r="DP292" i="15"/>
  <c r="DP293" i="15"/>
  <c r="DP294" i="15"/>
  <c r="DP296" i="15"/>
  <c r="DP297" i="15"/>
  <c r="DP298" i="15"/>
  <c r="DP300" i="15"/>
  <c r="DP301" i="15"/>
  <c r="DP302" i="15"/>
  <c r="DP304" i="15"/>
  <c r="DP10" i="15"/>
  <c r="DP14" i="15"/>
  <c r="DP15" i="15"/>
  <c r="DP39" i="15"/>
  <c r="DP43" i="15"/>
  <c r="DP44" i="15"/>
  <c r="DP45" i="15"/>
  <c r="DP47" i="15"/>
  <c r="DP48" i="15"/>
  <c r="DP49" i="15"/>
  <c r="DP51" i="15"/>
  <c r="DP52" i="15"/>
  <c r="DP53" i="15"/>
  <c r="DP55" i="15"/>
  <c r="DP56" i="15"/>
  <c r="DP57" i="15"/>
  <c r="DP59" i="15"/>
  <c r="DP60" i="15"/>
  <c r="DP61" i="15"/>
  <c r="DP63" i="15"/>
  <c r="DP87" i="15"/>
  <c r="DP111" i="15"/>
  <c r="DP159" i="15"/>
  <c r="DP187" i="15"/>
  <c r="DP188" i="15"/>
  <c r="DP189" i="15"/>
  <c r="DP191" i="15"/>
  <c r="DP192" i="15"/>
  <c r="DP193" i="15"/>
  <c r="DP195" i="15"/>
  <c r="DP196" i="15"/>
  <c r="DP197" i="15"/>
  <c r="DP199" i="15"/>
  <c r="DP200" i="15"/>
  <c r="DP201" i="15"/>
  <c r="DP203" i="15"/>
  <c r="DP204" i="15"/>
  <c r="DP205" i="15"/>
  <c r="DP207" i="15"/>
  <c r="DP211" i="15"/>
  <c r="DP212" i="15"/>
  <c r="DP213" i="15"/>
  <c r="DP215" i="15"/>
  <c r="DP216" i="15"/>
  <c r="DP217" i="15"/>
  <c r="DP219" i="15"/>
  <c r="DP220" i="15"/>
  <c r="DP221" i="15"/>
  <c r="DP223" i="15"/>
  <c r="DP224" i="15"/>
  <c r="DP225" i="15"/>
  <c r="DP227" i="15"/>
  <c r="DP228" i="15"/>
  <c r="DP229" i="15"/>
  <c r="DP231" i="15"/>
  <c r="DP255" i="15"/>
  <c r="DP308" i="15"/>
  <c r="DP309" i="15"/>
  <c r="DP310" i="15"/>
  <c r="DP312" i="15"/>
  <c r="DP313" i="15"/>
  <c r="DP314" i="15"/>
  <c r="DP316" i="15"/>
  <c r="DP317" i="15"/>
  <c r="DP318" i="15"/>
  <c r="DP320" i="15"/>
  <c r="DP321" i="15"/>
  <c r="DP322" i="15"/>
  <c r="DP324" i="15"/>
  <c r="DP325" i="15"/>
  <c r="DP326" i="15"/>
  <c r="DP328" i="15"/>
  <c r="DP332" i="15"/>
  <c r="DP333" i="15"/>
  <c r="DP334" i="15"/>
  <c r="DP336" i="15"/>
  <c r="DP337" i="15"/>
  <c r="DP338" i="15"/>
  <c r="DP340" i="15"/>
  <c r="DP341" i="15"/>
  <c r="DP342" i="15"/>
  <c r="DP344" i="15"/>
  <c r="DP345" i="15"/>
  <c r="DP346" i="15"/>
  <c r="DP348" i="15"/>
  <c r="DP349" i="15"/>
  <c r="DP350" i="15"/>
  <c r="DP352" i="15"/>
  <c r="DP376" i="15"/>
  <c r="DP380" i="15"/>
  <c r="DP381" i="15"/>
  <c r="DP382" i="15"/>
  <c r="DP384" i="15"/>
  <c r="DP385" i="15"/>
  <c r="DP386" i="15"/>
  <c r="DP388" i="15"/>
  <c r="DP389" i="15"/>
  <c r="DP390" i="15"/>
  <c r="DP392" i="15"/>
  <c r="DP393" i="15"/>
  <c r="DP394" i="15"/>
  <c r="DP396" i="15"/>
  <c r="DP397" i="15"/>
  <c r="DP398" i="15"/>
  <c r="DP400" i="15"/>
  <c r="DP424" i="15"/>
  <c r="DP428" i="15"/>
  <c r="DP429" i="15"/>
  <c r="DP430" i="15"/>
  <c r="DP432" i="15"/>
  <c r="DP433" i="15"/>
  <c r="DP434" i="15"/>
  <c r="DP436" i="15"/>
  <c r="DP437" i="15"/>
  <c r="DP438" i="15"/>
  <c r="DP440" i="15"/>
  <c r="DP441" i="15"/>
  <c r="DP442" i="15"/>
  <c r="DP444" i="15"/>
  <c r="DP445" i="15"/>
  <c r="DP446" i="15"/>
  <c r="DP448" i="15"/>
  <c r="DP472" i="15"/>
  <c r="DP476" i="15"/>
  <c r="DP477" i="15"/>
  <c r="DP478" i="15"/>
  <c r="DP480" i="15"/>
  <c r="DP481" i="15"/>
  <c r="DP482" i="15"/>
  <c r="DP484" i="15"/>
  <c r="DP485" i="15"/>
  <c r="DP486" i="15"/>
  <c r="DP488" i="15"/>
  <c r="DP489" i="15"/>
  <c r="DP490" i="15"/>
  <c r="DP492" i="15"/>
  <c r="DP493" i="15"/>
  <c r="DP494" i="15"/>
  <c r="DP496" i="15"/>
  <c r="DP520" i="15"/>
  <c r="DP524" i="15"/>
  <c r="DP525" i="15"/>
  <c r="DP526" i="15"/>
  <c r="DP528" i="15"/>
  <c r="DP529" i="15"/>
  <c r="DP530" i="15"/>
  <c r="DP532" i="15"/>
  <c r="DP533" i="15"/>
  <c r="DP534" i="15"/>
  <c r="DP536" i="15"/>
  <c r="DP537" i="15"/>
  <c r="DP538" i="15"/>
  <c r="DP540" i="15"/>
  <c r="DP541" i="15"/>
  <c r="DP542" i="15"/>
  <c r="DP544" i="15"/>
  <c r="DP568" i="15"/>
  <c r="DP573" i="15"/>
  <c r="DP574" i="15"/>
  <c r="DP575" i="15"/>
  <c r="DP577" i="15"/>
  <c r="DP578" i="15"/>
  <c r="DP579" i="15"/>
  <c r="DP581" i="15"/>
  <c r="DP582" i="15"/>
  <c r="DP583" i="15"/>
  <c r="DP585" i="15"/>
  <c r="DP586" i="15"/>
  <c r="DP587" i="15"/>
  <c r="DP589" i="15"/>
  <c r="DP590" i="15"/>
  <c r="DP591" i="15"/>
  <c r="DP593" i="15"/>
  <c r="DP597" i="15"/>
  <c r="DP598" i="15"/>
  <c r="DP599" i="15"/>
  <c r="DP601" i="15"/>
  <c r="DP602" i="15"/>
  <c r="DP603" i="15"/>
  <c r="DP605" i="15"/>
  <c r="DP606" i="15"/>
  <c r="DP607" i="15"/>
  <c r="DP609" i="15"/>
  <c r="DP610" i="15"/>
  <c r="DP611" i="15"/>
  <c r="DP613" i="15"/>
  <c r="DP614" i="15"/>
  <c r="DP615" i="15"/>
  <c r="DP617" i="15"/>
  <c r="DP621" i="15"/>
  <c r="DP622" i="15"/>
  <c r="DP623" i="15"/>
  <c r="DP625" i="15"/>
  <c r="DP626" i="15"/>
  <c r="DP627" i="15"/>
  <c r="DP629" i="15"/>
  <c r="DP630" i="15"/>
  <c r="DP631" i="15"/>
  <c r="DP633" i="15"/>
  <c r="DP634" i="15"/>
  <c r="DP635" i="15"/>
  <c r="DP637" i="15"/>
  <c r="DP638" i="15"/>
  <c r="DP639" i="15"/>
  <c r="DP641" i="15"/>
  <c r="DP645" i="15"/>
  <c r="DP646" i="15"/>
  <c r="DP647" i="15"/>
  <c r="DP649" i="15"/>
  <c r="DP650" i="15"/>
  <c r="DP651" i="15"/>
  <c r="DP653" i="15"/>
  <c r="DP654" i="15"/>
  <c r="DP655" i="15"/>
  <c r="DP657" i="15"/>
  <c r="DP658" i="15"/>
  <c r="DP659" i="15"/>
  <c r="DP661" i="15"/>
  <c r="DP662" i="15"/>
  <c r="DP663" i="15"/>
  <c r="DP665" i="15"/>
  <c r="DP669" i="15"/>
  <c r="DP670" i="15"/>
  <c r="DP671" i="15"/>
  <c r="DP673" i="15"/>
  <c r="DP674" i="15"/>
  <c r="DP675" i="15"/>
  <c r="DP677" i="15"/>
  <c r="DP678" i="15"/>
  <c r="DP679" i="15"/>
  <c r="DP681" i="15"/>
  <c r="DP682" i="15"/>
  <c r="DP683" i="15"/>
  <c r="DP685" i="15"/>
  <c r="DP686" i="15"/>
  <c r="DP687" i="15"/>
  <c r="DP689" i="15"/>
  <c r="DP693" i="15"/>
  <c r="DP694" i="15"/>
  <c r="DP695" i="15"/>
  <c r="DP697" i="15"/>
  <c r="DP698" i="15"/>
  <c r="DP699" i="15"/>
  <c r="DP701" i="15"/>
  <c r="DP702" i="15"/>
  <c r="DP703" i="15"/>
  <c r="DP705" i="15"/>
  <c r="DP706" i="15"/>
  <c r="DP707" i="15"/>
  <c r="DP709" i="15"/>
  <c r="DP710" i="15"/>
  <c r="DP711" i="15"/>
  <c r="DP713" i="15"/>
  <c r="DP717" i="15"/>
  <c r="DP718" i="15"/>
  <c r="DP719" i="15"/>
  <c r="DP721" i="15"/>
  <c r="DP722" i="15"/>
  <c r="DP723" i="15"/>
  <c r="DP725" i="15"/>
  <c r="DP726" i="15"/>
  <c r="DP727" i="15"/>
  <c r="DP729" i="15"/>
  <c r="DP730" i="15"/>
  <c r="DP731" i="15"/>
  <c r="DP733" i="15"/>
  <c r="DP734" i="15"/>
  <c r="DP735" i="15"/>
  <c r="DP737" i="15"/>
  <c r="DP801" i="15"/>
  <c r="DP825" i="15"/>
  <c r="DP849" i="15"/>
  <c r="DP853" i="15"/>
  <c r="DP854" i="15"/>
  <c r="DP855" i="15"/>
  <c r="DP856" i="15"/>
  <c r="DP857" i="15"/>
  <c r="DP858" i="15"/>
  <c r="DP860" i="15"/>
  <c r="DP861" i="15"/>
  <c r="DP885" i="15"/>
  <c r="DP912" i="15"/>
  <c r="DP919" i="15"/>
  <c r="DP920" i="15"/>
  <c r="DP921" i="15"/>
  <c r="DP923" i="15"/>
  <c r="DP924" i="15"/>
  <c r="DP925" i="15"/>
  <c r="DP927" i="15"/>
  <c r="DP928" i="15"/>
  <c r="DP929" i="15"/>
  <c r="DP931" i="15"/>
  <c r="DP932" i="15"/>
  <c r="DP933" i="15"/>
  <c r="DP935" i="15"/>
  <c r="DP936" i="15"/>
  <c r="DP937" i="15"/>
  <c r="DP939" i="15"/>
  <c r="DP943" i="15"/>
  <c r="DP944" i="15"/>
  <c r="DP945" i="15"/>
  <c r="DP947" i="15"/>
  <c r="DP948" i="15"/>
  <c r="DP949" i="15"/>
  <c r="DP951" i="15"/>
  <c r="DP952" i="15"/>
  <c r="DP953" i="15"/>
  <c r="DP955" i="15"/>
  <c r="DP956" i="15"/>
  <c r="DP957" i="15"/>
  <c r="DP959" i="15"/>
  <c r="DP960" i="15"/>
  <c r="DP961" i="15"/>
  <c r="DP963" i="15"/>
  <c r="DP987" i="15"/>
  <c r="DP991" i="15"/>
  <c r="DP992" i="15"/>
  <c r="DP993" i="15"/>
  <c r="DP995" i="15"/>
  <c r="DP996" i="15"/>
  <c r="DP997" i="15"/>
  <c r="DP999" i="15"/>
  <c r="DP1000" i="15"/>
  <c r="DP1001" i="15"/>
  <c r="DP1003" i="15"/>
  <c r="DP1004" i="15"/>
  <c r="DP1005" i="15"/>
  <c r="DP1007" i="15"/>
  <c r="DP1008" i="15"/>
  <c r="DP1009" i="15"/>
  <c r="DP1011" i="15"/>
  <c r="DP1035" i="15"/>
  <c r="DP1039" i="15"/>
  <c r="DP1040" i="15"/>
  <c r="DP1041" i="15"/>
  <c r="DP1043" i="15"/>
  <c r="DP1044" i="15"/>
  <c r="DP1045" i="15"/>
  <c r="DP1047" i="15"/>
  <c r="DP1048" i="15"/>
  <c r="DP1049" i="15"/>
  <c r="DP1051" i="15"/>
  <c r="DP1052" i="15"/>
  <c r="DP1053" i="15"/>
  <c r="DP1055" i="15"/>
  <c r="DP1056" i="15"/>
  <c r="DP1057" i="15"/>
  <c r="DP1059" i="15"/>
  <c r="DP1083" i="15"/>
  <c r="DP1087" i="15"/>
  <c r="DP1088" i="15"/>
  <c r="DP1089" i="15"/>
  <c r="DP1091" i="15"/>
  <c r="DP1092" i="15"/>
  <c r="DP1093" i="15"/>
  <c r="DP1095" i="15"/>
  <c r="DP1096" i="15"/>
  <c r="DP1097" i="15"/>
  <c r="DP1099" i="15"/>
  <c r="DP1100" i="15"/>
  <c r="DP1101" i="15"/>
  <c r="DP1103" i="15"/>
  <c r="DP1104" i="15"/>
  <c r="DP1105" i="15"/>
  <c r="DP1107" i="15"/>
  <c r="DP1131" i="15"/>
  <c r="DP1135" i="15"/>
  <c r="DP1136" i="15"/>
  <c r="DP1137" i="15"/>
  <c r="DP1139" i="15"/>
  <c r="DP1140" i="15"/>
  <c r="DP1141" i="15"/>
  <c r="DP1143" i="15"/>
  <c r="DP1144" i="15"/>
  <c r="DP1145" i="15"/>
  <c r="DP1147" i="15"/>
  <c r="DP1148" i="15"/>
  <c r="DP1149" i="15"/>
  <c r="DP1151" i="15"/>
  <c r="DP1152" i="15"/>
  <c r="DP1153" i="15"/>
  <c r="DP1155" i="15"/>
  <c r="DP1179" i="15"/>
  <c r="DP1183" i="15"/>
  <c r="DP1184" i="15"/>
  <c r="DP1185" i="15"/>
  <c r="DP1187" i="15"/>
  <c r="DP1188" i="15"/>
  <c r="DP1189" i="15"/>
  <c r="DP1191" i="15"/>
  <c r="DP1192" i="15"/>
  <c r="DP1193" i="15"/>
  <c r="DP1195" i="15"/>
  <c r="DP1196" i="15"/>
  <c r="DP1197" i="15"/>
  <c r="DP1199" i="15"/>
  <c r="DP1200" i="15"/>
  <c r="DP1201" i="15"/>
  <c r="DP1203" i="15"/>
  <c r="DP1227" i="15"/>
  <c r="DP1231" i="15"/>
  <c r="DP1232" i="15"/>
  <c r="DP1233" i="15"/>
  <c r="DP1234" i="15"/>
  <c r="DP1236" i="15"/>
  <c r="DP1237" i="15"/>
  <c r="DP1261" i="15"/>
  <c r="DP1285" i="15"/>
  <c r="DP1289" i="15"/>
  <c r="DP1290" i="15"/>
  <c r="DP1291" i="15"/>
  <c r="DP1293" i="15"/>
  <c r="DP1294" i="15"/>
  <c r="DP1295" i="15"/>
  <c r="DP1297" i="15"/>
  <c r="DP1298" i="15"/>
  <c r="DP1299" i="15"/>
  <c r="DP1301" i="15"/>
  <c r="DP1302" i="15"/>
  <c r="DP1303" i="15"/>
  <c r="DP1305" i="15"/>
  <c r="DP1306" i="15"/>
  <c r="DP1307" i="15"/>
  <c r="DP1309" i="15"/>
  <c r="DP1313" i="15"/>
  <c r="DP1314" i="15"/>
  <c r="DP1315" i="15"/>
  <c r="DP1317" i="15"/>
  <c r="DP1318" i="15"/>
  <c r="DP1319" i="15"/>
  <c r="DP1321" i="15"/>
  <c r="DP1322" i="15"/>
  <c r="DP1323" i="15"/>
  <c r="DP1325" i="15"/>
  <c r="DP1326" i="15"/>
  <c r="DP1327" i="15"/>
  <c r="DP1329" i="15"/>
  <c r="DP1330" i="15"/>
  <c r="DP1331" i="15"/>
  <c r="DP1333" i="15"/>
  <c r="DP1337" i="15"/>
  <c r="DP1338" i="15"/>
  <c r="DP1339" i="15"/>
  <c r="DP1341" i="15"/>
  <c r="DP1342" i="15"/>
  <c r="DP1343" i="15"/>
  <c r="DP1345" i="15"/>
  <c r="DP1346" i="15"/>
  <c r="DP1347" i="15"/>
  <c r="DP1349" i="15"/>
  <c r="DP1350" i="15"/>
  <c r="DP1351" i="15"/>
  <c r="DP1353" i="15"/>
  <c r="DP1354" i="15"/>
  <c r="DP1355" i="15"/>
  <c r="DP1357" i="15"/>
  <c r="DP1361" i="15"/>
  <c r="DP1362" i="15"/>
  <c r="DP1363" i="15"/>
  <c r="DP1365" i="15"/>
  <c r="DP1366" i="15"/>
  <c r="DP1367" i="15"/>
  <c r="DP1369" i="15"/>
  <c r="DP1370" i="15"/>
  <c r="DP1371" i="15"/>
  <c r="DP1373" i="15"/>
  <c r="DP1374" i="15"/>
  <c r="DP1375" i="15"/>
  <c r="DP1377" i="15"/>
  <c r="DP1378" i="15"/>
  <c r="DP1379" i="15"/>
  <c r="DP1381" i="15"/>
  <c r="DP1405" i="15"/>
  <c r="DP1431" i="15"/>
  <c r="DP1438" i="15"/>
  <c r="DP1439" i="15"/>
  <c r="DP1440" i="15"/>
  <c r="DP1442" i="15"/>
  <c r="DP1443" i="15"/>
  <c r="DP1444" i="15"/>
  <c r="DP1446" i="15"/>
  <c r="DP1447" i="15"/>
  <c r="DP1448" i="15"/>
  <c r="DP1450" i="15"/>
  <c r="DP1451" i="15"/>
  <c r="DP1452" i="15"/>
  <c r="DP1454" i="15"/>
  <c r="DP1455" i="15"/>
  <c r="DP1456" i="15"/>
  <c r="DP1458" i="15"/>
  <c r="DP1465" i="15"/>
  <c r="DP1466" i="15"/>
  <c r="DP1467" i="15"/>
  <c r="DP1469" i="15"/>
  <c r="DP1470" i="15"/>
  <c r="DP1471" i="15"/>
  <c r="DP1473" i="15"/>
  <c r="DP1474" i="15"/>
  <c r="DP1475" i="15"/>
  <c r="DP1477" i="15"/>
  <c r="DP1478" i="15"/>
  <c r="DP1479" i="15"/>
  <c r="DP1481" i="15"/>
  <c r="DP1482" i="15"/>
  <c r="DP1483" i="15"/>
  <c r="DP1485" i="15"/>
  <c r="DP1489" i="15"/>
  <c r="DP1490" i="15"/>
  <c r="DP1491" i="15"/>
  <c r="DP1493" i="15"/>
  <c r="DP1494" i="15"/>
  <c r="DP1495" i="15"/>
  <c r="DP1497" i="15"/>
  <c r="DP1498" i="15"/>
  <c r="DP1499" i="15"/>
  <c r="DP1501" i="15"/>
  <c r="DP1502" i="15"/>
  <c r="DP1503" i="15"/>
  <c r="DP1505" i="15"/>
  <c r="DP1506" i="15"/>
  <c r="DP1507" i="15"/>
  <c r="DP1509" i="15"/>
  <c r="DP1513" i="15"/>
  <c r="DP1514" i="15"/>
  <c r="DP1515" i="15"/>
  <c r="DP1517" i="15"/>
  <c r="DP1518" i="15"/>
  <c r="DP1519" i="15"/>
  <c r="DP1521" i="15"/>
  <c r="DP1522" i="15"/>
  <c r="DP1523" i="15"/>
  <c r="DP1525" i="15"/>
  <c r="DP1526" i="15"/>
  <c r="DP1527" i="15"/>
  <c r="DP1529" i="15"/>
  <c r="DP1530" i="15"/>
  <c r="DP1531" i="15"/>
  <c r="DP1533" i="15"/>
  <c r="DP1538" i="15"/>
  <c r="DP1539" i="15"/>
  <c r="DP1540" i="15"/>
  <c r="DP1541" i="15"/>
  <c r="DP1542" i="15"/>
  <c r="DP1544" i="15"/>
  <c r="DP1545" i="15"/>
  <c r="DP1546" i="15"/>
  <c r="DP1547" i="15"/>
  <c r="DP1551" i="15"/>
  <c r="DP1552" i="15"/>
  <c r="DP1553" i="15"/>
  <c r="DP1554" i="15"/>
  <c r="DQ135" i="15"/>
  <c r="DQ183" i="15"/>
  <c r="DQ260" i="15"/>
  <c r="DQ261" i="15"/>
  <c r="DQ262" i="15"/>
  <c r="DQ264" i="15"/>
  <c r="DQ265" i="15"/>
  <c r="DQ266" i="15"/>
  <c r="DQ268" i="15"/>
  <c r="DQ269" i="15"/>
  <c r="DQ270" i="15"/>
  <c r="DQ272" i="15"/>
  <c r="DQ273" i="15"/>
  <c r="DQ274" i="15"/>
  <c r="DQ276" i="15"/>
  <c r="DQ277" i="15"/>
  <c r="DQ278" i="15"/>
  <c r="DQ280" i="15"/>
  <c r="DQ284" i="15"/>
  <c r="DQ285" i="15"/>
  <c r="DQ286" i="15"/>
  <c r="DQ288" i="15"/>
  <c r="DQ289" i="15"/>
  <c r="DQ290" i="15"/>
  <c r="DQ292" i="15"/>
  <c r="DQ293" i="15"/>
  <c r="DQ294" i="15"/>
  <c r="DQ296" i="15"/>
  <c r="DQ297" i="15"/>
  <c r="DQ298" i="15"/>
  <c r="DQ300" i="15"/>
  <c r="DQ301" i="15"/>
  <c r="DQ302" i="15"/>
  <c r="DQ304" i="15"/>
  <c r="DQ10" i="15"/>
  <c r="DQ14" i="15"/>
  <c r="DQ15" i="15"/>
  <c r="DQ39" i="15"/>
  <c r="DQ43" i="15"/>
  <c r="DQ44" i="15"/>
  <c r="DQ45" i="15"/>
  <c r="DQ47" i="15"/>
  <c r="DQ48" i="15"/>
  <c r="DQ49" i="15"/>
  <c r="DQ51" i="15"/>
  <c r="DQ52" i="15"/>
  <c r="DQ53" i="15"/>
  <c r="DQ55" i="15"/>
  <c r="DQ56" i="15"/>
  <c r="DQ57" i="15"/>
  <c r="DQ59" i="15"/>
  <c r="DQ60" i="15"/>
  <c r="DQ61" i="15"/>
  <c r="DQ63" i="15"/>
  <c r="DQ87" i="15"/>
  <c r="DQ111" i="15"/>
  <c r="DQ159" i="15"/>
  <c r="DQ187" i="15"/>
  <c r="DQ188" i="15"/>
  <c r="DQ189" i="15"/>
  <c r="DQ191" i="15"/>
  <c r="DQ192" i="15"/>
  <c r="DQ193" i="15"/>
  <c r="DQ195" i="15"/>
  <c r="DQ196" i="15"/>
  <c r="DQ197" i="15"/>
  <c r="DQ199" i="15"/>
  <c r="DQ200" i="15"/>
  <c r="DQ201" i="15"/>
  <c r="DQ203" i="15"/>
  <c r="DQ204" i="15"/>
  <c r="DQ205" i="15"/>
  <c r="DQ207" i="15"/>
  <c r="DQ211" i="15"/>
  <c r="DQ212" i="15"/>
  <c r="DQ213" i="15"/>
  <c r="DQ215" i="15"/>
  <c r="DQ216" i="15"/>
  <c r="DQ217" i="15"/>
  <c r="DQ219" i="15"/>
  <c r="DQ220" i="15"/>
  <c r="DQ221" i="15"/>
  <c r="DQ223" i="15"/>
  <c r="DQ224" i="15"/>
  <c r="DQ225" i="15"/>
  <c r="DQ227" i="15"/>
  <c r="DQ228" i="15"/>
  <c r="DQ229" i="15"/>
  <c r="DQ231" i="15"/>
  <c r="DQ255" i="15"/>
  <c r="DQ308" i="15"/>
  <c r="DQ309" i="15"/>
  <c r="DQ310" i="15"/>
  <c r="DQ312" i="15"/>
  <c r="DQ313" i="15"/>
  <c r="DQ314" i="15"/>
  <c r="DQ316" i="15"/>
  <c r="DQ317" i="15"/>
  <c r="DQ318" i="15"/>
  <c r="DQ320" i="15"/>
  <c r="DQ321" i="15"/>
  <c r="DQ322" i="15"/>
  <c r="DQ324" i="15"/>
  <c r="DQ325" i="15"/>
  <c r="DQ326" i="15"/>
  <c r="DQ328" i="15"/>
  <c r="DQ332" i="15"/>
  <c r="DQ333" i="15"/>
  <c r="DQ334" i="15"/>
  <c r="DQ336" i="15"/>
  <c r="DQ337" i="15"/>
  <c r="DQ338" i="15"/>
  <c r="DQ340" i="15"/>
  <c r="DQ341" i="15"/>
  <c r="DQ342" i="15"/>
  <c r="DQ344" i="15"/>
  <c r="DQ345" i="15"/>
  <c r="DQ346" i="15"/>
  <c r="DQ348" i="15"/>
  <c r="DQ349" i="15"/>
  <c r="DQ350" i="15"/>
  <c r="DQ352" i="15"/>
  <c r="DQ376" i="15"/>
  <c r="DQ380" i="15"/>
  <c r="DQ381" i="15"/>
  <c r="DQ382" i="15"/>
  <c r="DQ384" i="15"/>
  <c r="DQ385" i="15"/>
  <c r="DQ386" i="15"/>
  <c r="DQ388" i="15"/>
  <c r="DQ389" i="15"/>
  <c r="DQ390" i="15"/>
  <c r="DQ392" i="15"/>
  <c r="DQ393" i="15"/>
  <c r="DQ394" i="15"/>
  <c r="DQ396" i="15"/>
  <c r="DQ397" i="15"/>
  <c r="DQ398" i="15"/>
  <c r="DQ400" i="15"/>
  <c r="DQ424" i="15"/>
  <c r="DQ428" i="15"/>
  <c r="DQ429" i="15"/>
  <c r="DQ430" i="15"/>
  <c r="DQ432" i="15"/>
  <c r="DQ433" i="15"/>
  <c r="DQ434" i="15"/>
  <c r="DQ436" i="15"/>
  <c r="DQ437" i="15"/>
  <c r="DQ438" i="15"/>
  <c r="DQ440" i="15"/>
  <c r="DQ441" i="15"/>
  <c r="DQ442" i="15"/>
  <c r="DQ444" i="15"/>
  <c r="DQ445" i="15"/>
  <c r="DQ446" i="15"/>
  <c r="DQ448" i="15"/>
  <c r="DQ472" i="15"/>
  <c r="DQ476" i="15"/>
  <c r="DQ477" i="15"/>
  <c r="DQ478" i="15"/>
  <c r="DQ480" i="15"/>
  <c r="DQ481" i="15"/>
  <c r="DQ482" i="15"/>
  <c r="DQ484" i="15"/>
  <c r="DQ485" i="15"/>
  <c r="DQ486" i="15"/>
  <c r="DQ488" i="15"/>
  <c r="DQ489" i="15"/>
  <c r="DQ490" i="15"/>
  <c r="DQ492" i="15"/>
  <c r="DQ493" i="15"/>
  <c r="DQ494" i="15"/>
  <c r="DQ496" i="15"/>
  <c r="DQ520" i="15"/>
  <c r="DQ524" i="15"/>
  <c r="DQ525" i="15"/>
  <c r="DQ526" i="15"/>
  <c r="DQ528" i="15"/>
  <c r="DQ529" i="15"/>
  <c r="DQ530" i="15"/>
  <c r="DQ532" i="15"/>
  <c r="DQ533" i="15"/>
  <c r="DQ534" i="15"/>
  <c r="DQ536" i="15"/>
  <c r="DQ537" i="15"/>
  <c r="DQ538" i="15"/>
  <c r="DQ540" i="15"/>
  <c r="DQ541" i="15"/>
  <c r="DQ542" i="15"/>
  <c r="DQ544" i="15"/>
  <c r="DQ568" i="15"/>
  <c r="DQ573" i="15"/>
  <c r="DQ574" i="15"/>
  <c r="DQ575" i="15"/>
  <c r="DQ577" i="15"/>
  <c r="DQ578" i="15"/>
  <c r="DQ579" i="15"/>
  <c r="DQ581" i="15"/>
  <c r="DQ582" i="15"/>
  <c r="DQ583" i="15"/>
  <c r="DQ585" i="15"/>
  <c r="DQ586" i="15"/>
  <c r="DQ587" i="15"/>
  <c r="DQ589" i="15"/>
  <c r="DQ590" i="15"/>
  <c r="DQ591" i="15"/>
  <c r="DQ593" i="15"/>
  <c r="DQ597" i="15"/>
  <c r="DQ598" i="15"/>
  <c r="DQ599" i="15"/>
  <c r="DQ601" i="15"/>
  <c r="DQ602" i="15"/>
  <c r="DQ603" i="15"/>
  <c r="DQ605" i="15"/>
  <c r="DQ606" i="15"/>
  <c r="DQ607" i="15"/>
  <c r="DQ609" i="15"/>
  <c r="DQ610" i="15"/>
  <c r="DQ611" i="15"/>
  <c r="DQ613" i="15"/>
  <c r="DQ614" i="15"/>
  <c r="DQ615" i="15"/>
  <c r="DQ617" i="15"/>
  <c r="DQ621" i="15"/>
  <c r="DQ622" i="15"/>
  <c r="DQ623" i="15"/>
  <c r="DQ625" i="15"/>
  <c r="DQ626" i="15"/>
  <c r="DQ627" i="15"/>
  <c r="DQ629" i="15"/>
  <c r="DQ630" i="15"/>
  <c r="DQ631" i="15"/>
  <c r="DQ633" i="15"/>
  <c r="DQ634" i="15"/>
  <c r="DQ635" i="15"/>
  <c r="DQ637" i="15"/>
  <c r="DQ638" i="15"/>
  <c r="DQ639" i="15"/>
  <c r="DQ641" i="15"/>
  <c r="DQ645" i="15"/>
  <c r="DQ646" i="15"/>
  <c r="DQ647" i="15"/>
  <c r="DQ649" i="15"/>
  <c r="DQ650" i="15"/>
  <c r="DQ651" i="15"/>
  <c r="DQ653" i="15"/>
  <c r="DQ654" i="15"/>
  <c r="DQ655" i="15"/>
  <c r="DQ657" i="15"/>
  <c r="DQ658" i="15"/>
  <c r="DQ659" i="15"/>
  <c r="DQ661" i="15"/>
  <c r="DQ662" i="15"/>
  <c r="DQ663" i="15"/>
  <c r="DQ665" i="15"/>
  <c r="DQ669" i="15"/>
  <c r="DQ670" i="15"/>
  <c r="DQ671" i="15"/>
  <c r="DQ673" i="15"/>
  <c r="DQ674" i="15"/>
  <c r="DQ675" i="15"/>
  <c r="DQ677" i="15"/>
  <c r="DQ678" i="15"/>
  <c r="DQ679" i="15"/>
  <c r="DQ681" i="15"/>
  <c r="DQ682" i="15"/>
  <c r="DQ683" i="15"/>
  <c r="DQ685" i="15"/>
  <c r="DQ686" i="15"/>
  <c r="DQ687" i="15"/>
  <c r="DQ689" i="15"/>
  <c r="DQ693" i="15"/>
  <c r="DQ694" i="15"/>
  <c r="DQ695" i="15"/>
  <c r="DQ697" i="15"/>
  <c r="DQ698" i="15"/>
  <c r="DQ699" i="15"/>
  <c r="DQ701" i="15"/>
  <c r="DQ702" i="15"/>
  <c r="DQ703" i="15"/>
  <c r="DQ705" i="15"/>
  <c r="DQ706" i="15"/>
  <c r="DQ707" i="15"/>
  <c r="DQ709" i="15"/>
  <c r="DQ710" i="15"/>
  <c r="DQ711" i="15"/>
  <c r="DQ713" i="15"/>
  <c r="DQ717" i="15"/>
  <c r="DQ718" i="15"/>
  <c r="DQ719" i="15"/>
  <c r="DQ721" i="15"/>
  <c r="DQ722" i="15"/>
  <c r="DQ723" i="15"/>
  <c r="DQ725" i="15"/>
  <c r="DQ726" i="15"/>
  <c r="DQ727" i="15"/>
  <c r="DQ729" i="15"/>
  <c r="DQ730" i="15"/>
  <c r="DQ731" i="15"/>
  <c r="DQ733" i="15"/>
  <c r="DQ734" i="15"/>
  <c r="DQ735" i="15"/>
  <c r="DQ737" i="15"/>
  <c r="DQ801" i="15"/>
  <c r="DQ825" i="15"/>
  <c r="DQ849" i="15"/>
  <c r="DQ853" i="15"/>
  <c r="DQ854" i="15"/>
  <c r="DQ855" i="15"/>
  <c r="DQ856" i="15"/>
  <c r="DQ857" i="15"/>
  <c r="DQ858" i="15"/>
  <c r="DQ860" i="15"/>
  <c r="DQ861" i="15"/>
  <c r="DQ885" i="15"/>
  <c r="DQ912" i="15"/>
  <c r="DQ919" i="15"/>
  <c r="DQ920" i="15"/>
  <c r="DQ921" i="15"/>
  <c r="DQ923" i="15"/>
  <c r="DQ924" i="15"/>
  <c r="DQ925" i="15"/>
  <c r="DQ927" i="15"/>
  <c r="DQ928" i="15"/>
  <c r="DQ929" i="15"/>
  <c r="DQ931" i="15"/>
  <c r="DQ932" i="15"/>
  <c r="DQ933" i="15"/>
  <c r="DQ935" i="15"/>
  <c r="DQ936" i="15"/>
  <c r="DQ937" i="15"/>
  <c r="DQ939" i="15"/>
  <c r="DQ943" i="15"/>
  <c r="DQ944" i="15"/>
  <c r="DQ945" i="15"/>
  <c r="DQ947" i="15"/>
  <c r="DQ948" i="15"/>
  <c r="DQ949" i="15"/>
  <c r="DQ951" i="15"/>
  <c r="DQ952" i="15"/>
  <c r="DQ953" i="15"/>
  <c r="DQ955" i="15"/>
  <c r="DQ956" i="15"/>
  <c r="DQ957" i="15"/>
  <c r="DQ959" i="15"/>
  <c r="DQ960" i="15"/>
  <c r="DQ961" i="15"/>
  <c r="DQ963" i="15"/>
  <c r="DQ987" i="15"/>
  <c r="DQ991" i="15"/>
  <c r="DQ992" i="15"/>
  <c r="DQ993" i="15"/>
  <c r="DQ995" i="15"/>
  <c r="DQ996" i="15"/>
  <c r="DQ997" i="15"/>
  <c r="DQ999" i="15"/>
  <c r="DQ1000" i="15"/>
  <c r="DQ1001" i="15"/>
  <c r="DQ1003" i="15"/>
  <c r="DQ1004" i="15"/>
  <c r="DQ1005" i="15"/>
  <c r="DQ1007" i="15"/>
  <c r="DQ1008" i="15"/>
  <c r="DQ1009" i="15"/>
  <c r="DQ1011" i="15"/>
  <c r="DQ1035" i="15"/>
  <c r="DQ1039" i="15"/>
  <c r="DQ1040" i="15"/>
  <c r="DQ1041" i="15"/>
  <c r="DQ1043" i="15"/>
  <c r="DQ1044" i="15"/>
  <c r="DQ1045" i="15"/>
  <c r="DQ1047" i="15"/>
  <c r="DQ1048" i="15"/>
  <c r="DQ1049" i="15"/>
  <c r="DQ1051" i="15"/>
  <c r="DQ1052" i="15"/>
  <c r="DQ1053" i="15"/>
  <c r="DQ1055" i="15"/>
  <c r="DQ1056" i="15"/>
  <c r="DQ1057" i="15"/>
  <c r="DQ1059" i="15"/>
  <c r="DQ1083" i="15"/>
  <c r="DQ1087" i="15"/>
  <c r="DQ1088" i="15"/>
  <c r="DQ1089" i="15"/>
  <c r="DQ1091" i="15"/>
  <c r="DQ1092" i="15"/>
  <c r="DQ1093" i="15"/>
  <c r="DQ1095" i="15"/>
  <c r="DQ1096" i="15"/>
  <c r="DQ1097" i="15"/>
  <c r="DQ1099" i="15"/>
  <c r="DQ1100" i="15"/>
  <c r="DQ1101" i="15"/>
  <c r="DQ1103" i="15"/>
  <c r="DQ1104" i="15"/>
  <c r="DQ1105" i="15"/>
  <c r="DQ1107" i="15"/>
  <c r="DQ1131" i="15"/>
  <c r="DQ1135" i="15"/>
  <c r="DQ1136" i="15"/>
  <c r="DQ1137" i="15"/>
  <c r="DQ1139" i="15"/>
  <c r="DQ1140" i="15"/>
  <c r="DQ1141" i="15"/>
  <c r="DQ1143" i="15"/>
  <c r="DQ1144" i="15"/>
  <c r="DQ1145" i="15"/>
  <c r="DQ1147" i="15"/>
  <c r="DQ1148" i="15"/>
  <c r="DQ1149" i="15"/>
  <c r="DQ1151" i="15"/>
  <c r="DQ1152" i="15"/>
  <c r="DQ1153" i="15"/>
  <c r="DQ1155" i="15"/>
  <c r="DQ1179" i="15"/>
  <c r="DQ1183" i="15"/>
  <c r="DQ1184" i="15"/>
  <c r="DQ1185" i="15"/>
  <c r="DQ1187" i="15"/>
  <c r="DQ1188" i="15"/>
  <c r="DQ1189" i="15"/>
  <c r="DQ1191" i="15"/>
  <c r="DQ1192" i="15"/>
  <c r="DQ1193" i="15"/>
  <c r="DQ1195" i="15"/>
  <c r="DQ1196" i="15"/>
  <c r="DQ1197" i="15"/>
  <c r="DQ1199" i="15"/>
  <c r="DQ1200" i="15"/>
  <c r="DQ1201" i="15"/>
  <c r="DQ1203" i="15"/>
  <c r="DQ1227" i="15"/>
  <c r="DQ1231" i="15"/>
  <c r="DQ1232" i="15"/>
  <c r="DQ1233" i="15"/>
  <c r="DQ1234" i="15"/>
  <c r="DQ1236" i="15"/>
  <c r="DQ1237" i="15"/>
  <c r="DQ1261" i="15"/>
  <c r="DQ1285" i="15"/>
  <c r="DQ1289" i="15"/>
  <c r="DQ1290" i="15"/>
  <c r="DQ1291" i="15"/>
  <c r="DQ1293" i="15"/>
  <c r="DQ1294" i="15"/>
  <c r="DQ1295" i="15"/>
  <c r="DQ1297" i="15"/>
  <c r="DQ1298" i="15"/>
  <c r="DQ1299" i="15"/>
  <c r="DQ1301" i="15"/>
  <c r="DQ1302" i="15"/>
  <c r="DQ1303" i="15"/>
  <c r="DQ1305" i="15"/>
  <c r="DQ1306" i="15"/>
  <c r="DQ1307" i="15"/>
  <c r="DQ1309" i="15"/>
  <c r="DQ1313" i="15"/>
  <c r="DQ1314" i="15"/>
  <c r="DQ1315" i="15"/>
  <c r="DQ1317" i="15"/>
  <c r="DQ1318" i="15"/>
  <c r="DQ1319" i="15"/>
  <c r="DQ1321" i="15"/>
  <c r="DQ1322" i="15"/>
  <c r="DQ1323" i="15"/>
  <c r="DQ1325" i="15"/>
  <c r="DQ1326" i="15"/>
  <c r="DQ1327" i="15"/>
  <c r="DQ1329" i="15"/>
  <c r="DQ1330" i="15"/>
  <c r="DQ1331" i="15"/>
  <c r="DQ1333" i="15"/>
  <c r="DQ1337" i="15"/>
  <c r="DQ1338" i="15"/>
  <c r="DQ1339" i="15"/>
  <c r="DQ1341" i="15"/>
  <c r="DQ1342" i="15"/>
  <c r="DQ1343" i="15"/>
  <c r="DQ1345" i="15"/>
  <c r="DQ1346" i="15"/>
  <c r="DQ1347" i="15"/>
  <c r="DQ1349" i="15"/>
  <c r="DQ1350" i="15"/>
  <c r="DQ1351" i="15"/>
  <c r="DQ1353" i="15"/>
  <c r="DQ1354" i="15"/>
  <c r="DQ1355" i="15"/>
  <c r="DQ1357" i="15"/>
  <c r="DQ1361" i="15"/>
  <c r="DQ1362" i="15"/>
  <c r="DQ1363" i="15"/>
  <c r="DQ1365" i="15"/>
  <c r="DQ1366" i="15"/>
  <c r="DQ1367" i="15"/>
  <c r="DQ1369" i="15"/>
  <c r="DQ1370" i="15"/>
  <c r="DQ1371" i="15"/>
  <c r="DQ1373" i="15"/>
  <c r="DQ1374" i="15"/>
  <c r="DQ1375" i="15"/>
  <c r="DQ1377" i="15"/>
  <c r="DQ1378" i="15"/>
  <c r="DQ1379" i="15"/>
  <c r="DQ1381" i="15"/>
  <c r="DQ1405" i="15"/>
  <c r="DQ1431" i="15"/>
  <c r="DQ1438" i="15"/>
  <c r="DQ1439" i="15"/>
  <c r="DQ1440" i="15"/>
  <c r="DQ1442" i="15"/>
  <c r="DQ1443" i="15"/>
  <c r="DQ1444" i="15"/>
  <c r="DQ1446" i="15"/>
  <c r="DQ1447" i="15"/>
  <c r="DQ1448" i="15"/>
  <c r="DQ1450" i="15"/>
  <c r="DQ1451" i="15"/>
  <c r="DQ1452" i="15"/>
  <c r="DQ1454" i="15"/>
  <c r="DQ1455" i="15"/>
  <c r="DQ1456" i="15"/>
  <c r="DQ1458" i="15"/>
  <c r="DQ1465" i="15"/>
  <c r="DQ1466" i="15"/>
  <c r="DQ1467" i="15"/>
  <c r="DQ1469" i="15"/>
  <c r="DQ1470" i="15"/>
  <c r="DQ1471" i="15"/>
  <c r="DQ1473" i="15"/>
  <c r="DQ1474" i="15"/>
  <c r="DQ1475" i="15"/>
  <c r="DQ1477" i="15"/>
  <c r="DQ1478" i="15"/>
  <c r="DQ1479" i="15"/>
  <c r="DQ1481" i="15"/>
  <c r="DQ1482" i="15"/>
  <c r="DQ1483" i="15"/>
  <c r="DQ1485" i="15"/>
  <c r="DQ1489" i="15"/>
  <c r="DQ1490" i="15"/>
  <c r="DQ1491" i="15"/>
  <c r="DQ1493" i="15"/>
  <c r="DQ1494" i="15"/>
  <c r="DQ1495" i="15"/>
  <c r="DQ1497" i="15"/>
  <c r="DQ1498" i="15"/>
  <c r="DQ1499" i="15"/>
  <c r="DQ1501" i="15"/>
  <c r="DQ1502" i="15"/>
  <c r="DQ1503" i="15"/>
  <c r="DQ1505" i="15"/>
  <c r="DQ1506" i="15"/>
  <c r="DQ1507" i="15"/>
  <c r="DQ1509" i="15"/>
  <c r="DQ1513" i="15"/>
  <c r="DQ1514" i="15"/>
  <c r="DQ1515" i="15"/>
  <c r="DQ1517" i="15"/>
  <c r="DQ1518" i="15"/>
  <c r="DQ1519" i="15"/>
  <c r="DQ1521" i="15"/>
  <c r="DQ1522" i="15"/>
  <c r="DQ1523" i="15"/>
  <c r="DQ1525" i="15"/>
  <c r="DQ1526" i="15"/>
  <c r="DQ1527" i="15"/>
  <c r="DQ1529" i="15"/>
  <c r="DQ1530" i="15"/>
  <c r="DQ1531" i="15"/>
  <c r="DQ1533" i="15"/>
  <c r="DQ1538" i="15"/>
  <c r="DQ1539" i="15"/>
  <c r="DQ1540" i="15"/>
  <c r="DQ1541" i="15"/>
  <c r="DQ1542" i="15"/>
  <c r="DQ1544" i="15"/>
  <c r="DQ1545" i="15"/>
  <c r="DQ1546" i="15"/>
  <c r="DQ1547" i="15"/>
  <c r="DQ1551" i="15"/>
  <c r="DQ1552" i="15"/>
  <c r="DQ1553" i="15"/>
  <c r="DQ1554" i="15"/>
  <c r="DR135" i="15"/>
  <c r="DR183" i="15"/>
  <c r="DR260" i="15"/>
  <c r="DR261" i="15"/>
  <c r="DR262" i="15"/>
  <c r="DR264" i="15"/>
  <c r="DR265" i="15"/>
  <c r="DR266" i="15"/>
  <c r="DR268" i="15"/>
  <c r="DR269" i="15"/>
  <c r="DR270" i="15"/>
  <c r="DR272" i="15"/>
  <c r="DR273" i="15"/>
  <c r="DR274" i="15"/>
  <c r="DR276" i="15"/>
  <c r="DR277" i="15"/>
  <c r="DR278" i="15"/>
  <c r="DR280" i="15"/>
  <c r="DR284" i="15"/>
  <c r="DR285" i="15"/>
  <c r="DR286" i="15"/>
  <c r="DR288" i="15"/>
  <c r="DR289" i="15"/>
  <c r="DR290" i="15"/>
  <c r="DR292" i="15"/>
  <c r="DR293" i="15"/>
  <c r="DR294" i="15"/>
  <c r="DR296" i="15"/>
  <c r="DR297" i="15"/>
  <c r="DR298" i="15"/>
  <c r="DR300" i="15"/>
  <c r="DR301" i="15"/>
  <c r="DR302" i="15"/>
  <c r="DR304" i="15"/>
  <c r="DR10" i="15"/>
  <c r="DR14" i="15"/>
  <c r="DR15" i="15"/>
  <c r="DR39" i="15"/>
  <c r="DR43" i="15"/>
  <c r="DR44" i="15"/>
  <c r="DR45" i="15"/>
  <c r="DR47" i="15"/>
  <c r="DR48" i="15"/>
  <c r="DR49" i="15"/>
  <c r="DR51" i="15"/>
  <c r="DR52" i="15"/>
  <c r="DR53" i="15"/>
  <c r="DR55" i="15"/>
  <c r="DR56" i="15"/>
  <c r="DR57" i="15"/>
  <c r="DR59" i="15"/>
  <c r="DR60" i="15"/>
  <c r="DR61" i="15"/>
  <c r="DR63" i="15"/>
  <c r="DR87" i="15"/>
  <c r="DR111" i="15"/>
  <c r="DR159" i="15"/>
  <c r="DR187" i="15"/>
  <c r="DR188" i="15"/>
  <c r="DR189" i="15"/>
  <c r="DR191" i="15"/>
  <c r="DR192" i="15"/>
  <c r="DR193" i="15"/>
  <c r="DR195" i="15"/>
  <c r="DR196" i="15"/>
  <c r="DR197" i="15"/>
  <c r="DR199" i="15"/>
  <c r="DR200" i="15"/>
  <c r="DR201" i="15"/>
  <c r="DR203" i="15"/>
  <c r="DR204" i="15"/>
  <c r="DR205" i="15"/>
  <c r="DR207" i="15"/>
  <c r="DR211" i="15"/>
  <c r="DR212" i="15"/>
  <c r="DR213" i="15"/>
  <c r="DR215" i="15"/>
  <c r="DR216" i="15"/>
  <c r="DR217" i="15"/>
  <c r="DR219" i="15"/>
  <c r="DR220" i="15"/>
  <c r="DR221" i="15"/>
  <c r="DR223" i="15"/>
  <c r="DR224" i="15"/>
  <c r="DR225" i="15"/>
  <c r="DR227" i="15"/>
  <c r="DR228" i="15"/>
  <c r="DR229" i="15"/>
  <c r="DR231" i="15"/>
  <c r="DR255" i="15"/>
  <c r="DR308" i="15"/>
  <c r="DR309" i="15"/>
  <c r="DR310" i="15"/>
  <c r="DR312" i="15"/>
  <c r="DR313" i="15"/>
  <c r="DR314" i="15"/>
  <c r="DR316" i="15"/>
  <c r="DR317" i="15"/>
  <c r="DR318" i="15"/>
  <c r="DR320" i="15"/>
  <c r="DR321" i="15"/>
  <c r="DR322" i="15"/>
  <c r="DR324" i="15"/>
  <c r="DR325" i="15"/>
  <c r="DR326" i="15"/>
  <c r="DR328" i="15"/>
  <c r="DR332" i="15"/>
  <c r="DR333" i="15"/>
  <c r="DR334" i="15"/>
  <c r="DR336" i="15"/>
  <c r="DR337" i="15"/>
  <c r="DR338" i="15"/>
  <c r="DR340" i="15"/>
  <c r="DR341" i="15"/>
  <c r="DR342" i="15"/>
  <c r="DR344" i="15"/>
  <c r="DR345" i="15"/>
  <c r="DR346" i="15"/>
  <c r="DR348" i="15"/>
  <c r="DR349" i="15"/>
  <c r="DR350" i="15"/>
  <c r="DR352" i="15"/>
  <c r="DR376" i="15"/>
  <c r="DR380" i="15"/>
  <c r="DR381" i="15"/>
  <c r="DR382" i="15"/>
  <c r="DR384" i="15"/>
  <c r="DR385" i="15"/>
  <c r="DR386" i="15"/>
  <c r="DR388" i="15"/>
  <c r="DR389" i="15"/>
  <c r="DR390" i="15"/>
  <c r="DR392" i="15"/>
  <c r="DR393" i="15"/>
  <c r="DR394" i="15"/>
  <c r="DR396" i="15"/>
  <c r="DR397" i="15"/>
  <c r="DR398" i="15"/>
  <c r="DR400" i="15"/>
  <c r="DR424" i="15"/>
  <c r="DR428" i="15"/>
  <c r="DR429" i="15"/>
  <c r="DR430" i="15"/>
  <c r="DR432" i="15"/>
  <c r="DR433" i="15"/>
  <c r="DR434" i="15"/>
  <c r="DR436" i="15"/>
  <c r="DR437" i="15"/>
  <c r="DR438" i="15"/>
  <c r="DR440" i="15"/>
  <c r="DR441" i="15"/>
  <c r="DR442" i="15"/>
  <c r="DR444" i="15"/>
  <c r="DR445" i="15"/>
  <c r="DR446" i="15"/>
  <c r="DR448" i="15"/>
  <c r="DR472" i="15"/>
  <c r="DR476" i="15"/>
  <c r="DR477" i="15"/>
  <c r="DR478" i="15"/>
  <c r="DR480" i="15"/>
  <c r="DR481" i="15"/>
  <c r="DR482" i="15"/>
  <c r="DR484" i="15"/>
  <c r="DR485" i="15"/>
  <c r="DR486" i="15"/>
  <c r="DR488" i="15"/>
  <c r="DR489" i="15"/>
  <c r="DR490" i="15"/>
  <c r="DR492" i="15"/>
  <c r="DR493" i="15"/>
  <c r="DR494" i="15"/>
  <c r="DR496" i="15"/>
  <c r="DR520" i="15"/>
  <c r="DR524" i="15"/>
  <c r="DR525" i="15"/>
  <c r="DR526" i="15"/>
  <c r="DR528" i="15"/>
  <c r="DR529" i="15"/>
  <c r="DR530" i="15"/>
  <c r="DR532" i="15"/>
  <c r="DR533" i="15"/>
  <c r="DR534" i="15"/>
  <c r="DR536" i="15"/>
  <c r="DR537" i="15"/>
  <c r="DR538" i="15"/>
  <c r="DR540" i="15"/>
  <c r="DR541" i="15"/>
  <c r="DR542" i="15"/>
  <c r="DR544" i="15"/>
  <c r="DR568" i="15"/>
  <c r="DR573" i="15"/>
  <c r="DR574" i="15"/>
  <c r="DR575" i="15"/>
  <c r="DR577" i="15"/>
  <c r="DR578" i="15"/>
  <c r="DR579" i="15"/>
  <c r="DR581" i="15"/>
  <c r="DR582" i="15"/>
  <c r="DR583" i="15"/>
  <c r="DR585" i="15"/>
  <c r="DR586" i="15"/>
  <c r="DR587" i="15"/>
  <c r="DR589" i="15"/>
  <c r="DR590" i="15"/>
  <c r="DR591" i="15"/>
  <c r="DR593" i="15"/>
  <c r="DR597" i="15"/>
  <c r="DR598" i="15"/>
  <c r="DR599" i="15"/>
  <c r="DR601" i="15"/>
  <c r="DR602" i="15"/>
  <c r="DR603" i="15"/>
  <c r="DR605" i="15"/>
  <c r="DR606" i="15"/>
  <c r="DR607" i="15"/>
  <c r="DR609" i="15"/>
  <c r="DR610" i="15"/>
  <c r="DR611" i="15"/>
  <c r="DR613" i="15"/>
  <c r="DR614" i="15"/>
  <c r="DR615" i="15"/>
  <c r="DR617" i="15"/>
  <c r="DR621" i="15"/>
  <c r="DR622" i="15"/>
  <c r="DR623" i="15"/>
  <c r="DR625" i="15"/>
  <c r="DR626" i="15"/>
  <c r="DR627" i="15"/>
  <c r="DR629" i="15"/>
  <c r="DR630" i="15"/>
  <c r="DR631" i="15"/>
  <c r="DR633" i="15"/>
  <c r="DR634" i="15"/>
  <c r="DR635" i="15"/>
  <c r="DR637" i="15"/>
  <c r="DR638" i="15"/>
  <c r="DR639" i="15"/>
  <c r="DR641" i="15"/>
  <c r="DR645" i="15"/>
  <c r="DR646" i="15"/>
  <c r="DR647" i="15"/>
  <c r="DR649" i="15"/>
  <c r="DR650" i="15"/>
  <c r="DR651" i="15"/>
  <c r="DR653" i="15"/>
  <c r="DR654" i="15"/>
  <c r="DR655" i="15"/>
  <c r="DR657" i="15"/>
  <c r="DR658" i="15"/>
  <c r="DR659" i="15"/>
  <c r="DR661" i="15"/>
  <c r="DR662" i="15"/>
  <c r="DR663" i="15"/>
  <c r="DR665" i="15"/>
  <c r="DR669" i="15"/>
  <c r="DR670" i="15"/>
  <c r="DR671" i="15"/>
  <c r="DR673" i="15"/>
  <c r="DR674" i="15"/>
  <c r="DR675" i="15"/>
  <c r="DR677" i="15"/>
  <c r="DR678" i="15"/>
  <c r="DR679" i="15"/>
  <c r="DR681" i="15"/>
  <c r="DR682" i="15"/>
  <c r="DR683" i="15"/>
  <c r="DR685" i="15"/>
  <c r="DR686" i="15"/>
  <c r="DR687" i="15"/>
  <c r="DR689" i="15"/>
  <c r="DR693" i="15"/>
  <c r="DR694" i="15"/>
  <c r="DR695" i="15"/>
  <c r="DR697" i="15"/>
  <c r="DR698" i="15"/>
  <c r="DR699" i="15"/>
  <c r="DR701" i="15"/>
  <c r="DR702" i="15"/>
  <c r="DR703" i="15"/>
  <c r="DR705" i="15"/>
  <c r="DR706" i="15"/>
  <c r="DR707" i="15"/>
  <c r="DR709" i="15"/>
  <c r="DR710" i="15"/>
  <c r="DR711" i="15"/>
  <c r="DR713" i="15"/>
  <c r="DR717" i="15"/>
  <c r="DR718" i="15"/>
  <c r="DR719" i="15"/>
  <c r="DR721" i="15"/>
  <c r="DR722" i="15"/>
  <c r="DR723" i="15"/>
  <c r="DR725" i="15"/>
  <c r="DR726" i="15"/>
  <c r="DR727" i="15"/>
  <c r="DR729" i="15"/>
  <c r="DR730" i="15"/>
  <c r="DR731" i="15"/>
  <c r="DR733" i="15"/>
  <c r="DR734" i="15"/>
  <c r="DR735" i="15"/>
  <c r="DR737" i="15"/>
  <c r="DR801" i="15"/>
  <c r="DR825" i="15"/>
  <c r="DR849" i="15"/>
  <c r="DR853" i="15"/>
  <c r="DR854" i="15"/>
  <c r="DR855" i="15"/>
  <c r="DR856" i="15"/>
  <c r="DR857" i="15"/>
  <c r="DR858" i="15"/>
  <c r="DR860" i="15"/>
  <c r="DR861" i="15"/>
  <c r="DR885" i="15"/>
  <c r="DR912" i="15"/>
  <c r="DR919" i="15"/>
  <c r="DR920" i="15"/>
  <c r="DR921" i="15"/>
  <c r="DR923" i="15"/>
  <c r="DR924" i="15"/>
  <c r="DR925" i="15"/>
  <c r="DR927" i="15"/>
  <c r="DR928" i="15"/>
  <c r="DR929" i="15"/>
  <c r="DR931" i="15"/>
  <c r="DR932" i="15"/>
  <c r="DR933" i="15"/>
  <c r="DR935" i="15"/>
  <c r="DR936" i="15"/>
  <c r="DR937" i="15"/>
  <c r="DR939" i="15"/>
  <c r="DR943" i="15"/>
  <c r="DR944" i="15"/>
  <c r="DR945" i="15"/>
  <c r="DR947" i="15"/>
  <c r="DR948" i="15"/>
  <c r="DR949" i="15"/>
  <c r="DR951" i="15"/>
  <c r="DR952" i="15"/>
  <c r="DR953" i="15"/>
  <c r="DR955" i="15"/>
  <c r="DR956" i="15"/>
  <c r="DR957" i="15"/>
  <c r="DR959" i="15"/>
  <c r="DR960" i="15"/>
  <c r="DR961" i="15"/>
  <c r="DR963" i="15"/>
  <c r="DR987" i="15"/>
  <c r="DR991" i="15"/>
  <c r="DR992" i="15"/>
  <c r="DR993" i="15"/>
  <c r="DR995" i="15"/>
  <c r="DR996" i="15"/>
  <c r="DR997" i="15"/>
  <c r="DR999" i="15"/>
  <c r="DR1000" i="15"/>
  <c r="DR1001" i="15"/>
  <c r="DR1003" i="15"/>
  <c r="DR1004" i="15"/>
  <c r="DR1005" i="15"/>
  <c r="DR1007" i="15"/>
  <c r="DR1008" i="15"/>
  <c r="DR1009" i="15"/>
  <c r="DR1011" i="15"/>
  <c r="DR1035" i="15"/>
  <c r="DR1039" i="15"/>
  <c r="DR1040" i="15"/>
  <c r="DR1041" i="15"/>
  <c r="DR1043" i="15"/>
  <c r="DR1044" i="15"/>
  <c r="DR1045" i="15"/>
  <c r="DR1047" i="15"/>
  <c r="DR1048" i="15"/>
  <c r="DR1049" i="15"/>
  <c r="DR1051" i="15"/>
  <c r="DR1052" i="15"/>
  <c r="DR1053" i="15"/>
  <c r="DR1055" i="15"/>
  <c r="DR1056" i="15"/>
  <c r="DR1057" i="15"/>
  <c r="DR1059" i="15"/>
  <c r="DR1083" i="15"/>
  <c r="DR1087" i="15"/>
  <c r="DR1088" i="15"/>
  <c r="DR1089" i="15"/>
  <c r="DR1091" i="15"/>
  <c r="DR1092" i="15"/>
  <c r="DR1093" i="15"/>
  <c r="DR1095" i="15"/>
  <c r="DR1096" i="15"/>
  <c r="DR1097" i="15"/>
  <c r="DR1099" i="15"/>
  <c r="DR1100" i="15"/>
  <c r="DR1101" i="15"/>
  <c r="DR1103" i="15"/>
  <c r="DR1104" i="15"/>
  <c r="DR1105" i="15"/>
  <c r="DR1107" i="15"/>
  <c r="DR1131" i="15"/>
  <c r="DR1135" i="15"/>
  <c r="DR1136" i="15"/>
  <c r="DR1137" i="15"/>
  <c r="DR1139" i="15"/>
  <c r="DR1140" i="15"/>
  <c r="DR1141" i="15"/>
  <c r="DR1143" i="15"/>
  <c r="DR1144" i="15"/>
  <c r="DR1145" i="15"/>
  <c r="DR1147" i="15"/>
  <c r="DR1148" i="15"/>
  <c r="DR1149" i="15"/>
  <c r="DR1151" i="15"/>
  <c r="DR1152" i="15"/>
  <c r="DR1153" i="15"/>
  <c r="DR1155" i="15"/>
  <c r="DR1179" i="15"/>
  <c r="DR1183" i="15"/>
  <c r="DR1184" i="15"/>
  <c r="DR1185" i="15"/>
  <c r="DR1187" i="15"/>
  <c r="DR1188" i="15"/>
  <c r="DR1189" i="15"/>
  <c r="DR1191" i="15"/>
  <c r="DR1192" i="15"/>
  <c r="DR1193" i="15"/>
  <c r="DR1195" i="15"/>
  <c r="DR1196" i="15"/>
  <c r="DR1197" i="15"/>
  <c r="DR1199" i="15"/>
  <c r="DR1200" i="15"/>
  <c r="DR1201" i="15"/>
  <c r="DR1203" i="15"/>
  <c r="DR1227" i="15"/>
  <c r="DR1231" i="15"/>
  <c r="DR1232" i="15"/>
  <c r="DR1233" i="15"/>
  <c r="DR1234" i="15"/>
  <c r="DR1236" i="15"/>
  <c r="DR1237" i="15"/>
  <c r="DR1261" i="15"/>
  <c r="DR1285" i="15"/>
  <c r="DR1289" i="15"/>
  <c r="DR1290" i="15"/>
  <c r="DR1291" i="15"/>
  <c r="DR1293" i="15"/>
  <c r="DR1294" i="15"/>
  <c r="DR1295" i="15"/>
  <c r="DR1297" i="15"/>
  <c r="DR1298" i="15"/>
  <c r="DR1299" i="15"/>
  <c r="DR1301" i="15"/>
  <c r="DR1302" i="15"/>
  <c r="DR1303" i="15"/>
  <c r="DR1305" i="15"/>
  <c r="DR1306" i="15"/>
  <c r="DR1307" i="15"/>
  <c r="DR1309" i="15"/>
  <c r="DR1313" i="15"/>
  <c r="DR1314" i="15"/>
  <c r="DR1315" i="15"/>
  <c r="DR1317" i="15"/>
  <c r="DR1318" i="15"/>
  <c r="DR1319" i="15"/>
  <c r="DR1321" i="15"/>
  <c r="DR1322" i="15"/>
  <c r="DR1323" i="15"/>
  <c r="DR1325" i="15"/>
  <c r="DR1326" i="15"/>
  <c r="DR1327" i="15"/>
  <c r="DR1329" i="15"/>
  <c r="DR1330" i="15"/>
  <c r="DR1331" i="15"/>
  <c r="DR1333" i="15"/>
  <c r="DR1337" i="15"/>
  <c r="DR1338" i="15"/>
  <c r="DR1339" i="15"/>
  <c r="DR1341" i="15"/>
  <c r="DR1342" i="15"/>
  <c r="DR1343" i="15"/>
  <c r="DR1345" i="15"/>
  <c r="DR1346" i="15"/>
  <c r="DR1347" i="15"/>
  <c r="DR1349" i="15"/>
  <c r="DR1350" i="15"/>
  <c r="DR1351" i="15"/>
  <c r="DR1353" i="15"/>
  <c r="DR1354" i="15"/>
  <c r="DR1355" i="15"/>
  <c r="DR1357" i="15"/>
  <c r="DR1361" i="15"/>
  <c r="DR1362" i="15"/>
  <c r="DR1363" i="15"/>
  <c r="DR1365" i="15"/>
  <c r="DR1366" i="15"/>
  <c r="DR1367" i="15"/>
  <c r="DR1369" i="15"/>
  <c r="DR1370" i="15"/>
  <c r="DR1371" i="15"/>
  <c r="DR1373" i="15"/>
  <c r="DR1374" i="15"/>
  <c r="DR1375" i="15"/>
  <c r="DR1377" i="15"/>
  <c r="DR1378" i="15"/>
  <c r="DR1379" i="15"/>
  <c r="DR1381" i="15"/>
  <c r="DR1405" i="15"/>
  <c r="DR1431" i="15"/>
  <c r="DR1438" i="15"/>
  <c r="DR1439" i="15"/>
  <c r="DR1440" i="15"/>
  <c r="DR1442" i="15"/>
  <c r="DR1443" i="15"/>
  <c r="DR1444" i="15"/>
  <c r="DR1446" i="15"/>
  <c r="DR1447" i="15"/>
  <c r="DR1448" i="15"/>
  <c r="DR1450" i="15"/>
  <c r="DR1451" i="15"/>
  <c r="DR1452" i="15"/>
  <c r="DR1454" i="15"/>
  <c r="DR1455" i="15"/>
  <c r="DR1456" i="15"/>
  <c r="DR1458" i="15"/>
  <c r="DR1465" i="15"/>
  <c r="DR1466" i="15"/>
  <c r="DR1467" i="15"/>
  <c r="DR1469" i="15"/>
  <c r="DR1470" i="15"/>
  <c r="DR1471" i="15"/>
  <c r="DR1473" i="15"/>
  <c r="DR1474" i="15"/>
  <c r="DR1475" i="15"/>
  <c r="DR1477" i="15"/>
  <c r="DR1478" i="15"/>
  <c r="DR1479" i="15"/>
  <c r="DR1481" i="15"/>
  <c r="DR1482" i="15"/>
  <c r="DR1483" i="15"/>
  <c r="DR1485" i="15"/>
  <c r="DR1489" i="15"/>
  <c r="DR1490" i="15"/>
  <c r="DR1491" i="15"/>
  <c r="DR1493" i="15"/>
  <c r="DR1494" i="15"/>
  <c r="DR1495" i="15"/>
  <c r="DR1497" i="15"/>
  <c r="DR1498" i="15"/>
  <c r="DR1499" i="15"/>
  <c r="DR1501" i="15"/>
  <c r="DR1502" i="15"/>
  <c r="DR1503" i="15"/>
  <c r="DR1505" i="15"/>
  <c r="DR1506" i="15"/>
  <c r="DR1507" i="15"/>
  <c r="DR1509" i="15"/>
  <c r="DR1513" i="15"/>
  <c r="DR1514" i="15"/>
  <c r="DR1515" i="15"/>
  <c r="DR1517" i="15"/>
  <c r="DR1518" i="15"/>
  <c r="DR1519" i="15"/>
  <c r="DR1521" i="15"/>
  <c r="DR1522" i="15"/>
  <c r="DR1523" i="15"/>
  <c r="DR1525" i="15"/>
  <c r="DR1526" i="15"/>
  <c r="DR1527" i="15"/>
  <c r="DR1529" i="15"/>
  <c r="DR1530" i="15"/>
  <c r="DR1531" i="15"/>
  <c r="DR1533" i="15"/>
  <c r="DR1538" i="15"/>
  <c r="DR1539" i="15"/>
  <c r="DR1540" i="15"/>
  <c r="DR1541" i="15"/>
  <c r="DR1542" i="15"/>
  <c r="DR1544" i="15"/>
  <c r="DR1545" i="15"/>
  <c r="DR1546" i="15"/>
  <c r="DR1547" i="15"/>
  <c r="DR1551" i="15"/>
  <c r="DR1552" i="15"/>
  <c r="DR1553" i="15"/>
  <c r="DR1554" i="15"/>
  <c r="DS135" i="15"/>
  <c r="DS183" i="15"/>
  <c r="DS260" i="15"/>
  <c r="DS261" i="15"/>
  <c r="DS262" i="15"/>
  <c r="DS264" i="15"/>
  <c r="DS265" i="15"/>
  <c r="DS266" i="15"/>
  <c r="DS268" i="15"/>
  <c r="DS269" i="15"/>
  <c r="DS270" i="15"/>
  <c r="DS272" i="15"/>
  <c r="DS273" i="15"/>
  <c r="DS274" i="15"/>
  <c r="DS276" i="15"/>
  <c r="DS277" i="15"/>
  <c r="DS278" i="15"/>
  <c r="DS280" i="15"/>
  <c r="DS284" i="15"/>
  <c r="DS285" i="15"/>
  <c r="DS286" i="15"/>
  <c r="DS288" i="15"/>
  <c r="DS289" i="15"/>
  <c r="DS290" i="15"/>
  <c r="DS292" i="15"/>
  <c r="DS293" i="15"/>
  <c r="DS294" i="15"/>
  <c r="DS296" i="15"/>
  <c r="DS297" i="15"/>
  <c r="DS298" i="15"/>
  <c r="DS300" i="15"/>
  <c r="DS301" i="15"/>
  <c r="DS302" i="15"/>
  <c r="DS304" i="15"/>
  <c r="DS10" i="15"/>
  <c r="DS14" i="15"/>
  <c r="DS15" i="15"/>
  <c r="DS39" i="15"/>
  <c r="DS43" i="15"/>
  <c r="DS44" i="15"/>
  <c r="DS45" i="15"/>
  <c r="DS47" i="15"/>
  <c r="DS48" i="15"/>
  <c r="DS49" i="15"/>
  <c r="DS51" i="15"/>
  <c r="DS52" i="15"/>
  <c r="DS53" i="15"/>
  <c r="DS55" i="15"/>
  <c r="DS56" i="15"/>
  <c r="DS57" i="15"/>
  <c r="DS59" i="15"/>
  <c r="DS60" i="15"/>
  <c r="DS61" i="15"/>
  <c r="DS63" i="15"/>
  <c r="DS87" i="15"/>
  <c r="DS111" i="15"/>
  <c r="DS159" i="15"/>
  <c r="DS187" i="15"/>
  <c r="DS188" i="15"/>
  <c r="DS189" i="15"/>
  <c r="DS191" i="15"/>
  <c r="DS192" i="15"/>
  <c r="DS193" i="15"/>
  <c r="DS195" i="15"/>
  <c r="DS196" i="15"/>
  <c r="DS197" i="15"/>
  <c r="DS199" i="15"/>
  <c r="DS200" i="15"/>
  <c r="DS201" i="15"/>
  <c r="DS203" i="15"/>
  <c r="DS204" i="15"/>
  <c r="DS205" i="15"/>
  <c r="DS207" i="15"/>
  <c r="DS211" i="15"/>
  <c r="DS212" i="15"/>
  <c r="DS213" i="15"/>
  <c r="DS215" i="15"/>
  <c r="DS216" i="15"/>
  <c r="DS217" i="15"/>
  <c r="DS219" i="15"/>
  <c r="DS220" i="15"/>
  <c r="DS221" i="15"/>
  <c r="DS223" i="15"/>
  <c r="DS224" i="15"/>
  <c r="DS225" i="15"/>
  <c r="DS227" i="15"/>
  <c r="DS228" i="15"/>
  <c r="DS229" i="15"/>
  <c r="DS231" i="15"/>
  <c r="DS255" i="15"/>
  <c r="DS308" i="15"/>
  <c r="DS309" i="15"/>
  <c r="DS310" i="15"/>
  <c r="DS312" i="15"/>
  <c r="DS313" i="15"/>
  <c r="DS314" i="15"/>
  <c r="DS316" i="15"/>
  <c r="DS317" i="15"/>
  <c r="DS318" i="15"/>
  <c r="DS320" i="15"/>
  <c r="DS321" i="15"/>
  <c r="DS322" i="15"/>
  <c r="DS324" i="15"/>
  <c r="DS325" i="15"/>
  <c r="DS326" i="15"/>
  <c r="DS328" i="15"/>
  <c r="DS332" i="15"/>
  <c r="DS333" i="15"/>
  <c r="DS334" i="15"/>
  <c r="DS336" i="15"/>
  <c r="DS337" i="15"/>
  <c r="DS338" i="15"/>
  <c r="DS340" i="15"/>
  <c r="DS341" i="15"/>
  <c r="DS342" i="15"/>
  <c r="DS344" i="15"/>
  <c r="DS345" i="15"/>
  <c r="DS346" i="15"/>
  <c r="DS348" i="15"/>
  <c r="DS349" i="15"/>
  <c r="DS350" i="15"/>
  <c r="DS352" i="15"/>
  <c r="DS376" i="15"/>
  <c r="DS380" i="15"/>
  <c r="DS381" i="15"/>
  <c r="DS382" i="15"/>
  <c r="DS384" i="15"/>
  <c r="DS385" i="15"/>
  <c r="DS386" i="15"/>
  <c r="DS388" i="15"/>
  <c r="DS389" i="15"/>
  <c r="DS390" i="15"/>
  <c r="DS392" i="15"/>
  <c r="DS393" i="15"/>
  <c r="DS394" i="15"/>
  <c r="DS396" i="15"/>
  <c r="DS397" i="15"/>
  <c r="DS398" i="15"/>
  <c r="DS400" i="15"/>
  <c r="DS424" i="15"/>
  <c r="DS428" i="15"/>
  <c r="DS429" i="15"/>
  <c r="DS430" i="15"/>
  <c r="DS432" i="15"/>
  <c r="DS433" i="15"/>
  <c r="DS434" i="15"/>
  <c r="DS436" i="15"/>
  <c r="DS437" i="15"/>
  <c r="DS438" i="15"/>
  <c r="DS440" i="15"/>
  <c r="DS441" i="15"/>
  <c r="DS442" i="15"/>
  <c r="DS444" i="15"/>
  <c r="DS445" i="15"/>
  <c r="DS446" i="15"/>
  <c r="DS448" i="15"/>
  <c r="DS472" i="15"/>
  <c r="DS476" i="15"/>
  <c r="DS477" i="15"/>
  <c r="DS478" i="15"/>
  <c r="DS480" i="15"/>
  <c r="DS481" i="15"/>
  <c r="DS482" i="15"/>
  <c r="DS484" i="15"/>
  <c r="DS485" i="15"/>
  <c r="DS486" i="15"/>
  <c r="DS488" i="15"/>
  <c r="DS489" i="15"/>
  <c r="DS490" i="15"/>
  <c r="DS492" i="15"/>
  <c r="DS493" i="15"/>
  <c r="DS494" i="15"/>
  <c r="DS496" i="15"/>
  <c r="DS520" i="15"/>
  <c r="DS524" i="15"/>
  <c r="DS525" i="15"/>
  <c r="DS526" i="15"/>
  <c r="DS528" i="15"/>
  <c r="DS529" i="15"/>
  <c r="DS530" i="15"/>
  <c r="DS532" i="15"/>
  <c r="DS533" i="15"/>
  <c r="DS534" i="15"/>
  <c r="DS536" i="15"/>
  <c r="DS537" i="15"/>
  <c r="DS538" i="15"/>
  <c r="DS540" i="15"/>
  <c r="DS541" i="15"/>
  <c r="DS542" i="15"/>
  <c r="DS544" i="15"/>
  <c r="DS568" i="15"/>
  <c r="DS573" i="15"/>
  <c r="DS574" i="15"/>
  <c r="DS575" i="15"/>
  <c r="DS577" i="15"/>
  <c r="DS578" i="15"/>
  <c r="DS579" i="15"/>
  <c r="DS581" i="15"/>
  <c r="DS582" i="15"/>
  <c r="DS583" i="15"/>
  <c r="DS585" i="15"/>
  <c r="DS586" i="15"/>
  <c r="DS587" i="15"/>
  <c r="DS589" i="15"/>
  <c r="DS590" i="15"/>
  <c r="DS591" i="15"/>
  <c r="DS593" i="15"/>
  <c r="DS597" i="15"/>
  <c r="DS598" i="15"/>
  <c r="DS599" i="15"/>
  <c r="DS601" i="15"/>
  <c r="DS602" i="15"/>
  <c r="DS603" i="15"/>
  <c r="DS605" i="15"/>
  <c r="DS606" i="15"/>
  <c r="DS607" i="15"/>
  <c r="DS609" i="15"/>
  <c r="DS610" i="15"/>
  <c r="DS611" i="15"/>
  <c r="DS613" i="15"/>
  <c r="DS614" i="15"/>
  <c r="DS615" i="15"/>
  <c r="DS617" i="15"/>
  <c r="DS621" i="15"/>
  <c r="DS622" i="15"/>
  <c r="DS623" i="15"/>
  <c r="DS625" i="15"/>
  <c r="DS626" i="15"/>
  <c r="DS627" i="15"/>
  <c r="DS629" i="15"/>
  <c r="DS630" i="15"/>
  <c r="DS631" i="15"/>
  <c r="DS633" i="15"/>
  <c r="DS634" i="15"/>
  <c r="DS635" i="15"/>
  <c r="DS637" i="15"/>
  <c r="DS638" i="15"/>
  <c r="DS639" i="15"/>
  <c r="DS641" i="15"/>
  <c r="DS645" i="15"/>
  <c r="DS646" i="15"/>
  <c r="DS647" i="15"/>
  <c r="DS649" i="15"/>
  <c r="DS650" i="15"/>
  <c r="DS651" i="15"/>
  <c r="DS653" i="15"/>
  <c r="DS654" i="15"/>
  <c r="DS655" i="15"/>
  <c r="DS657" i="15"/>
  <c r="DS658" i="15"/>
  <c r="DS659" i="15"/>
  <c r="DS661" i="15"/>
  <c r="DS662" i="15"/>
  <c r="DS663" i="15"/>
  <c r="DS665" i="15"/>
  <c r="DS669" i="15"/>
  <c r="DS670" i="15"/>
  <c r="DS671" i="15"/>
  <c r="DS673" i="15"/>
  <c r="DS674" i="15"/>
  <c r="DS675" i="15"/>
  <c r="DS677" i="15"/>
  <c r="DS678" i="15"/>
  <c r="DS679" i="15"/>
  <c r="DS681" i="15"/>
  <c r="DS682" i="15"/>
  <c r="DS683" i="15"/>
  <c r="DS685" i="15"/>
  <c r="DS686" i="15"/>
  <c r="DS687" i="15"/>
  <c r="DS689" i="15"/>
  <c r="DS693" i="15"/>
  <c r="DS694" i="15"/>
  <c r="DS695" i="15"/>
  <c r="DS697" i="15"/>
  <c r="DS698" i="15"/>
  <c r="DS699" i="15"/>
  <c r="DS701" i="15"/>
  <c r="DS702" i="15"/>
  <c r="DS703" i="15"/>
  <c r="DS705" i="15"/>
  <c r="DS706" i="15"/>
  <c r="DS707" i="15"/>
  <c r="DS709" i="15"/>
  <c r="DS710" i="15"/>
  <c r="DS711" i="15"/>
  <c r="DS713" i="15"/>
  <c r="DS717" i="15"/>
  <c r="DS718" i="15"/>
  <c r="DS719" i="15"/>
  <c r="DS721" i="15"/>
  <c r="DS722" i="15"/>
  <c r="DS723" i="15"/>
  <c r="DS725" i="15"/>
  <c r="DS726" i="15"/>
  <c r="DS727" i="15"/>
  <c r="DS729" i="15"/>
  <c r="DS730" i="15"/>
  <c r="DS731" i="15"/>
  <c r="DS733" i="15"/>
  <c r="DS734" i="15"/>
  <c r="DS735" i="15"/>
  <c r="DS737" i="15"/>
  <c r="DS801" i="15"/>
  <c r="DS825" i="15"/>
  <c r="DS849" i="15"/>
  <c r="DS853" i="15"/>
  <c r="DS854" i="15"/>
  <c r="DS855" i="15"/>
  <c r="DS856" i="15"/>
  <c r="DS857" i="15"/>
  <c r="DS858" i="15"/>
  <c r="DS860" i="15"/>
  <c r="DS861" i="15"/>
  <c r="DS885" i="15"/>
  <c r="DS912" i="15"/>
  <c r="DS919" i="15"/>
  <c r="DS920" i="15"/>
  <c r="DS921" i="15"/>
  <c r="DS923" i="15"/>
  <c r="DS924" i="15"/>
  <c r="DS925" i="15"/>
  <c r="DS927" i="15"/>
  <c r="DS928" i="15"/>
  <c r="DS929" i="15"/>
  <c r="DS931" i="15"/>
  <c r="DS932" i="15"/>
  <c r="DS933" i="15"/>
  <c r="DS935" i="15"/>
  <c r="DS936" i="15"/>
  <c r="DS937" i="15"/>
  <c r="DS939" i="15"/>
  <c r="DS943" i="15"/>
  <c r="DS944" i="15"/>
  <c r="DS945" i="15"/>
  <c r="DS947" i="15"/>
  <c r="DS948" i="15"/>
  <c r="DS949" i="15"/>
  <c r="DS951" i="15"/>
  <c r="DS952" i="15"/>
  <c r="DS953" i="15"/>
  <c r="DS955" i="15"/>
  <c r="DS956" i="15"/>
  <c r="DS957" i="15"/>
  <c r="DS959" i="15"/>
  <c r="DS960" i="15"/>
  <c r="DS961" i="15"/>
  <c r="DS963" i="15"/>
  <c r="DS987" i="15"/>
  <c r="DS991" i="15"/>
  <c r="DS992" i="15"/>
  <c r="DS993" i="15"/>
  <c r="DS995" i="15"/>
  <c r="DS996" i="15"/>
  <c r="DS997" i="15"/>
  <c r="DS999" i="15"/>
  <c r="DS1000" i="15"/>
  <c r="DS1001" i="15"/>
  <c r="DS1003" i="15"/>
  <c r="DS1004" i="15"/>
  <c r="DS1005" i="15"/>
  <c r="DS1007" i="15"/>
  <c r="DS1008" i="15"/>
  <c r="DS1009" i="15"/>
  <c r="DS1011" i="15"/>
  <c r="DS1035" i="15"/>
  <c r="DS1039" i="15"/>
  <c r="DS1040" i="15"/>
  <c r="DS1041" i="15"/>
  <c r="DS1043" i="15"/>
  <c r="DS1044" i="15"/>
  <c r="DS1045" i="15"/>
  <c r="DS1047" i="15"/>
  <c r="DS1048" i="15"/>
  <c r="DS1049" i="15"/>
  <c r="DS1051" i="15"/>
  <c r="DS1052" i="15"/>
  <c r="DS1053" i="15"/>
  <c r="DS1055" i="15"/>
  <c r="DS1056" i="15"/>
  <c r="DS1057" i="15"/>
  <c r="DS1059" i="15"/>
  <c r="DS1083" i="15"/>
  <c r="DS1087" i="15"/>
  <c r="DS1088" i="15"/>
  <c r="DS1089" i="15"/>
  <c r="DS1091" i="15"/>
  <c r="DS1092" i="15"/>
  <c r="DS1093" i="15"/>
  <c r="DS1095" i="15"/>
  <c r="DS1096" i="15"/>
  <c r="DS1097" i="15"/>
  <c r="DS1099" i="15"/>
  <c r="DS1100" i="15"/>
  <c r="DS1101" i="15"/>
  <c r="DS1103" i="15"/>
  <c r="DS1104" i="15"/>
  <c r="DS1105" i="15"/>
  <c r="DS1107" i="15"/>
  <c r="DS1131" i="15"/>
  <c r="DS1135" i="15"/>
  <c r="DS1136" i="15"/>
  <c r="DS1137" i="15"/>
  <c r="DS1139" i="15"/>
  <c r="DS1140" i="15"/>
  <c r="DS1141" i="15"/>
  <c r="DS1143" i="15"/>
  <c r="DS1144" i="15"/>
  <c r="DS1145" i="15"/>
  <c r="DS1147" i="15"/>
  <c r="DS1148" i="15"/>
  <c r="DS1149" i="15"/>
  <c r="DS1151" i="15"/>
  <c r="DS1152" i="15"/>
  <c r="DS1153" i="15"/>
  <c r="DS1155" i="15"/>
  <c r="DS1179" i="15"/>
  <c r="DS1183" i="15"/>
  <c r="DS1184" i="15"/>
  <c r="DS1185" i="15"/>
  <c r="DS1187" i="15"/>
  <c r="DS1188" i="15"/>
  <c r="DS1189" i="15"/>
  <c r="DS1191" i="15"/>
  <c r="DS1192" i="15"/>
  <c r="DS1193" i="15"/>
  <c r="DS1195" i="15"/>
  <c r="DS1196" i="15"/>
  <c r="DS1197" i="15"/>
  <c r="DS1199" i="15"/>
  <c r="DS1200" i="15"/>
  <c r="DS1201" i="15"/>
  <c r="DS1203" i="15"/>
  <c r="DS1227" i="15"/>
  <c r="DS1231" i="15"/>
  <c r="DS1232" i="15"/>
  <c r="DS1233" i="15"/>
  <c r="DS1234" i="15"/>
  <c r="DS1236" i="15"/>
  <c r="DS1237" i="15"/>
  <c r="DS1261" i="15"/>
  <c r="DS1285" i="15"/>
  <c r="DS1289" i="15"/>
  <c r="DS1290" i="15"/>
  <c r="DS1291" i="15"/>
  <c r="DS1293" i="15"/>
  <c r="DS1294" i="15"/>
  <c r="DS1295" i="15"/>
  <c r="DS1297" i="15"/>
  <c r="DS1298" i="15"/>
  <c r="DS1299" i="15"/>
  <c r="DS1301" i="15"/>
  <c r="DS1302" i="15"/>
  <c r="DS1303" i="15"/>
  <c r="DS1305" i="15"/>
  <c r="DS1306" i="15"/>
  <c r="DS1307" i="15"/>
  <c r="DS1309" i="15"/>
  <c r="DS1313" i="15"/>
  <c r="DS1314" i="15"/>
  <c r="DS1315" i="15"/>
  <c r="DS1317" i="15"/>
  <c r="DS1318" i="15"/>
  <c r="DS1319" i="15"/>
  <c r="DS1321" i="15"/>
  <c r="DS1322" i="15"/>
  <c r="DS1323" i="15"/>
  <c r="DS1325" i="15"/>
  <c r="DS1326" i="15"/>
  <c r="DS1327" i="15"/>
  <c r="DS1329" i="15"/>
  <c r="DS1330" i="15"/>
  <c r="DS1331" i="15"/>
  <c r="DS1333" i="15"/>
  <c r="DS1337" i="15"/>
  <c r="DS1338" i="15"/>
  <c r="DS1339" i="15"/>
  <c r="DS1341" i="15"/>
  <c r="DS1342" i="15"/>
  <c r="DS1343" i="15"/>
  <c r="DS1345" i="15"/>
  <c r="DS1346" i="15"/>
  <c r="DS1347" i="15"/>
  <c r="DS1349" i="15"/>
  <c r="DS1350" i="15"/>
  <c r="DS1351" i="15"/>
  <c r="DS1353" i="15"/>
  <c r="DS1354" i="15"/>
  <c r="DS1355" i="15"/>
  <c r="DS1357" i="15"/>
  <c r="DS1361" i="15"/>
  <c r="DS1362" i="15"/>
  <c r="DS1363" i="15"/>
  <c r="DS1365" i="15"/>
  <c r="DS1366" i="15"/>
  <c r="DS1367" i="15"/>
  <c r="DS1369" i="15"/>
  <c r="DS1370" i="15"/>
  <c r="DS1371" i="15"/>
  <c r="DS1373" i="15"/>
  <c r="DS1374" i="15"/>
  <c r="DS1375" i="15"/>
  <c r="DS1377" i="15"/>
  <c r="DS1378" i="15"/>
  <c r="DS1379" i="15"/>
  <c r="DS1381" i="15"/>
  <c r="DS1405" i="15"/>
  <c r="DS1431" i="15"/>
  <c r="DS1438" i="15"/>
  <c r="DS1439" i="15"/>
  <c r="DS1440" i="15"/>
  <c r="DS1442" i="15"/>
  <c r="DS1443" i="15"/>
  <c r="DS1444" i="15"/>
  <c r="DS1446" i="15"/>
  <c r="DS1447" i="15"/>
  <c r="DS1448" i="15"/>
  <c r="DS1450" i="15"/>
  <c r="DS1451" i="15"/>
  <c r="DS1452" i="15"/>
  <c r="DS1454" i="15"/>
  <c r="DS1455" i="15"/>
  <c r="DS1456" i="15"/>
  <c r="DS1458" i="15"/>
  <c r="DS1465" i="15"/>
  <c r="DS1466" i="15"/>
  <c r="DS1467" i="15"/>
  <c r="DS1469" i="15"/>
  <c r="DS1470" i="15"/>
  <c r="DS1471" i="15"/>
  <c r="DS1473" i="15"/>
  <c r="DS1474" i="15"/>
  <c r="DS1475" i="15"/>
  <c r="DS1477" i="15"/>
  <c r="DS1478" i="15"/>
  <c r="DS1479" i="15"/>
  <c r="DS1481" i="15"/>
  <c r="DS1482" i="15"/>
  <c r="DS1483" i="15"/>
  <c r="DS1485" i="15"/>
  <c r="DS1489" i="15"/>
  <c r="DS1490" i="15"/>
  <c r="DS1491" i="15"/>
  <c r="DS1493" i="15"/>
  <c r="DS1494" i="15"/>
  <c r="DS1495" i="15"/>
  <c r="DS1497" i="15"/>
  <c r="DS1498" i="15"/>
  <c r="DS1499" i="15"/>
  <c r="DS1501" i="15"/>
  <c r="DS1502" i="15"/>
  <c r="DS1503" i="15"/>
  <c r="DS1505" i="15"/>
  <c r="DS1506" i="15"/>
  <c r="DS1507" i="15"/>
  <c r="DS1509" i="15"/>
  <c r="DS1513" i="15"/>
  <c r="DS1514" i="15"/>
  <c r="DS1515" i="15"/>
  <c r="DS1517" i="15"/>
  <c r="DS1518" i="15"/>
  <c r="DS1519" i="15"/>
  <c r="DS1521" i="15"/>
  <c r="DS1522" i="15"/>
  <c r="DS1523" i="15"/>
  <c r="DS1525" i="15"/>
  <c r="DS1526" i="15"/>
  <c r="DS1527" i="15"/>
  <c r="DS1529" i="15"/>
  <c r="DS1530" i="15"/>
  <c r="DS1531" i="15"/>
  <c r="DS1533" i="15"/>
  <c r="DS1538" i="15"/>
  <c r="DS1539" i="15"/>
  <c r="DS1540" i="15"/>
  <c r="DS1541" i="15"/>
  <c r="DS1542" i="15"/>
  <c r="DS1544" i="15"/>
  <c r="DS1545" i="15"/>
  <c r="DS1546" i="15"/>
  <c r="DS1547" i="15"/>
  <c r="DS1551" i="15"/>
  <c r="DS1552" i="15"/>
  <c r="DS1553" i="15"/>
  <c r="DS1554" i="15"/>
  <c r="DT135" i="15"/>
  <c r="DT183" i="15"/>
  <c r="DT260" i="15"/>
  <c r="DT261" i="15"/>
  <c r="DT262" i="15"/>
  <c r="DT264" i="15"/>
  <c r="DT265" i="15"/>
  <c r="DT266" i="15"/>
  <c r="DT268" i="15"/>
  <c r="DT269" i="15"/>
  <c r="DT270" i="15"/>
  <c r="DT272" i="15"/>
  <c r="DT273" i="15"/>
  <c r="DT274" i="15"/>
  <c r="DT276" i="15"/>
  <c r="DT277" i="15"/>
  <c r="DT278" i="15"/>
  <c r="DT280" i="15"/>
  <c r="DT284" i="15"/>
  <c r="DT285" i="15"/>
  <c r="DT286" i="15"/>
  <c r="DT288" i="15"/>
  <c r="DT289" i="15"/>
  <c r="DT290" i="15"/>
  <c r="DT292" i="15"/>
  <c r="DT293" i="15"/>
  <c r="DT294" i="15"/>
  <c r="DT296" i="15"/>
  <c r="DT297" i="15"/>
  <c r="DT298" i="15"/>
  <c r="DT300" i="15"/>
  <c r="DT301" i="15"/>
  <c r="DT302" i="15"/>
  <c r="DT304" i="15"/>
  <c r="DT10" i="15"/>
  <c r="DT14" i="15"/>
  <c r="DT15" i="15"/>
  <c r="DT39" i="15"/>
  <c r="DT43" i="15"/>
  <c r="DT44" i="15"/>
  <c r="DT45" i="15"/>
  <c r="DT47" i="15"/>
  <c r="DT48" i="15"/>
  <c r="DT49" i="15"/>
  <c r="DT51" i="15"/>
  <c r="DT52" i="15"/>
  <c r="DT53" i="15"/>
  <c r="DT55" i="15"/>
  <c r="DT56" i="15"/>
  <c r="DT57" i="15"/>
  <c r="DT59" i="15"/>
  <c r="DT60" i="15"/>
  <c r="DT61" i="15"/>
  <c r="DT63" i="15"/>
  <c r="DT87" i="15"/>
  <c r="DT111" i="15"/>
  <c r="DT159" i="15"/>
  <c r="DT187" i="15"/>
  <c r="DT188" i="15"/>
  <c r="DT189" i="15"/>
  <c r="DT191" i="15"/>
  <c r="DT192" i="15"/>
  <c r="DT193" i="15"/>
  <c r="DT195" i="15"/>
  <c r="DT196" i="15"/>
  <c r="DT197" i="15"/>
  <c r="DT199" i="15"/>
  <c r="DT200" i="15"/>
  <c r="DT201" i="15"/>
  <c r="DT203" i="15"/>
  <c r="DT204" i="15"/>
  <c r="DT205" i="15"/>
  <c r="DT207" i="15"/>
  <c r="DT211" i="15"/>
  <c r="DT212" i="15"/>
  <c r="DT213" i="15"/>
  <c r="DT215" i="15"/>
  <c r="DT216" i="15"/>
  <c r="DT217" i="15"/>
  <c r="DT219" i="15"/>
  <c r="DT220" i="15"/>
  <c r="DT221" i="15"/>
  <c r="DT223" i="15"/>
  <c r="DT224" i="15"/>
  <c r="DT225" i="15"/>
  <c r="DT227" i="15"/>
  <c r="DT228" i="15"/>
  <c r="DT229" i="15"/>
  <c r="DT231" i="15"/>
  <c r="DT255" i="15"/>
  <c r="DT308" i="15"/>
  <c r="DT309" i="15"/>
  <c r="DT310" i="15"/>
  <c r="DT312" i="15"/>
  <c r="DT313" i="15"/>
  <c r="DT314" i="15"/>
  <c r="DT316" i="15"/>
  <c r="DT317" i="15"/>
  <c r="DT318" i="15"/>
  <c r="DT320" i="15"/>
  <c r="DT321" i="15"/>
  <c r="DT322" i="15"/>
  <c r="DT324" i="15"/>
  <c r="DT325" i="15"/>
  <c r="DT326" i="15"/>
  <c r="DT328" i="15"/>
  <c r="DT332" i="15"/>
  <c r="DT333" i="15"/>
  <c r="DT334" i="15"/>
  <c r="DT336" i="15"/>
  <c r="DT337" i="15"/>
  <c r="DT338" i="15"/>
  <c r="DT340" i="15"/>
  <c r="DT341" i="15"/>
  <c r="DT342" i="15"/>
  <c r="DT344" i="15"/>
  <c r="DT345" i="15"/>
  <c r="DT346" i="15"/>
  <c r="DT348" i="15"/>
  <c r="DT349" i="15"/>
  <c r="DT350" i="15"/>
  <c r="DT352" i="15"/>
  <c r="DT376" i="15"/>
  <c r="DT380" i="15"/>
  <c r="DT381" i="15"/>
  <c r="DT382" i="15"/>
  <c r="DT384" i="15"/>
  <c r="DT385" i="15"/>
  <c r="DT386" i="15"/>
  <c r="DT388" i="15"/>
  <c r="DT389" i="15"/>
  <c r="DT390" i="15"/>
  <c r="DT392" i="15"/>
  <c r="DT393" i="15"/>
  <c r="DT394" i="15"/>
  <c r="DT396" i="15"/>
  <c r="DT397" i="15"/>
  <c r="DT398" i="15"/>
  <c r="DT400" i="15"/>
  <c r="DT424" i="15"/>
  <c r="DT428" i="15"/>
  <c r="DT429" i="15"/>
  <c r="DT430" i="15"/>
  <c r="DT432" i="15"/>
  <c r="DT433" i="15"/>
  <c r="DT434" i="15"/>
  <c r="DT436" i="15"/>
  <c r="DT437" i="15"/>
  <c r="DT438" i="15"/>
  <c r="DT440" i="15"/>
  <c r="DT441" i="15"/>
  <c r="DT442" i="15"/>
  <c r="DT444" i="15"/>
  <c r="DT445" i="15"/>
  <c r="DT446" i="15"/>
  <c r="DT448" i="15"/>
  <c r="DT472" i="15"/>
  <c r="DT476" i="15"/>
  <c r="DT477" i="15"/>
  <c r="DT478" i="15"/>
  <c r="DT480" i="15"/>
  <c r="DT481" i="15"/>
  <c r="DT482" i="15"/>
  <c r="DT484" i="15"/>
  <c r="DT485" i="15"/>
  <c r="DT486" i="15"/>
  <c r="DT488" i="15"/>
  <c r="DT489" i="15"/>
  <c r="DT490" i="15"/>
  <c r="DT492" i="15"/>
  <c r="DT493" i="15"/>
  <c r="DT494" i="15"/>
  <c r="DT496" i="15"/>
  <c r="DT520" i="15"/>
  <c r="DT524" i="15"/>
  <c r="DT525" i="15"/>
  <c r="DT526" i="15"/>
  <c r="DT528" i="15"/>
  <c r="DT529" i="15"/>
  <c r="DT530" i="15"/>
  <c r="DT532" i="15"/>
  <c r="DT533" i="15"/>
  <c r="DT534" i="15"/>
  <c r="DT536" i="15"/>
  <c r="DT537" i="15"/>
  <c r="DT538" i="15"/>
  <c r="DT540" i="15"/>
  <c r="DT541" i="15"/>
  <c r="DT542" i="15"/>
  <c r="DT544" i="15"/>
  <c r="DT568" i="15"/>
  <c r="DT573" i="15"/>
  <c r="DT574" i="15"/>
  <c r="DT575" i="15"/>
  <c r="DT577" i="15"/>
  <c r="DT578" i="15"/>
  <c r="DT579" i="15"/>
  <c r="DT581" i="15"/>
  <c r="DT582" i="15"/>
  <c r="DT583" i="15"/>
  <c r="DT585" i="15"/>
  <c r="DT586" i="15"/>
  <c r="DT587" i="15"/>
  <c r="DT589" i="15"/>
  <c r="DT590" i="15"/>
  <c r="DT591" i="15"/>
  <c r="DT593" i="15"/>
  <c r="DT597" i="15"/>
  <c r="DT598" i="15"/>
  <c r="DT599" i="15"/>
  <c r="DT601" i="15"/>
  <c r="DT602" i="15"/>
  <c r="DT603" i="15"/>
  <c r="DT605" i="15"/>
  <c r="DT606" i="15"/>
  <c r="DT607" i="15"/>
  <c r="DT609" i="15"/>
  <c r="DT610" i="15"/>
  <c r="DT611" i="15"/>
  <c r="DT613" i="15"/>
  <c r="DT614" i="15"/>
  <c r="DT615" i="15"/>
  <c r="DT617" i="15"/>
  <c r="DT621" i="15"/>
  <c r="DT622" i="15"/>
  <c r="DT623" i="15"/>
  <c r="DT625" i="15"/>
  <c r="DT626" i="15"/>
  <c r="DT627" i="15"/>
  <c r="DT629" i="15"/>
  <c r="DT630" i="15"/>
  <c r="DT631" i="15"/>
  <c r="DT633" i="15"/>
  <c r="DT634" i="15"/>
  <c r="DT635" i="15"/>
  <c r="DT637" i="15"/>
  <c r="DT638" i="15"/>
  <c r="DT639" i="15"/>
  <c r="DT641" i="15"/>
  <c r="DT645" i="15"/>
  <c r="DT646" i="15"/>
  <c r="DT647" i="15"/>
  <c r="DT649" i="15"/>
  <c r="DT650" i="15"/>
  <c r="DT651" i="15"/>
  <c r="DT653" i="15"/>
  <c r="DT654" i="15"/>
  <c r="DT655" i="15"/>
  <c r="DT657" i="15"/>
  <c r="DT658" i="15"/>
  <c r="DT659" i="15"/>
  <c r="DT661" i="15"/>
  <c r="DT662" i="15"/>
  <c r="DT663" i="15"/>
  <c r="DT665" i="15"/>
  <c r="DT669" i="15"/>
  <c r="DT670" i="15"/>
  <c r="DT671" i="15"/>
  <c r="DT673" i="15"/>
  <c r="DT674" i="15"/>
  <c r="DT675" i="15"/>
  <c r="DT677" i="15"/>
  <c r="DT678" i="15"/>
  <c r="DT679" i="15"/>
  <c r="DT681" i="15"/>
  <c r="DT682" i="15"/>
  <c r="DT683" i="15"/>
  <c r="DT685" i="15"/>
  <c r="DT686" i="15"/>
  <c r="DT687" i="15"/>
  <c r="DT689" i="15"/>
  <c r="DT693" i="15"/>
  <c r="DT694" i="15"/>
  <c r="DT695" i="15"/>
  <c r="DT697" i="15"/>
  <c r="DT698" i="15"/>
  <c r="DT699" i="15"/>
  <c r="DT701" i="15"/>
  <c r="DT702" i="15"/>
  <c r="DT703" i="15"/>
  <c r="DT705" i="15"/>
  <c r="DT706" i="15"/>
  <c r="DT707" i="15"/>
  <c r="DT709" i="15"/>
  <c r="DT710" i="15"/>
  <c r="DT711" i="15"/>
  <c r="DT713" i="15"/>
  <c r="DT717" i="15"/>
  <c r="DT718" i="15"/>
  <c r="DT719" i="15"/>
  <c r="DT721" i="15"/>
  <c r="DT722" i="15"/>
  <c r="DT723" i="15"/>
  <c r="DT725" i="15"/>
  <c r="DT726" i="15"/>
  <c r="DT727" i="15"/>
  <c r="DT729" i="15"/>
  <c r="DT730" i="15"/>
  <c r="DT731" i="15"/>
  <c r="DT733" i="15"/>
  <c r="DT734" i="15"/>
  <c r="DT735" i="15"/>
  <c r="DT737" i="15"/>
  <c r="DT801" i="15"/>
  <c r="DT825" i="15"/>
  <c r="DT849" i="15"/>
  <c r="DT853" i="15"/>
  <c r="DT854" i="15"/>
  <c r="DT855" i="15"/>
  <c r="DT856" i="15"/>
  <c r="DT857" i="15"/>
  <c r="DT858" i="15"/>
  <c r="DT860" i="15"/>
  <c r="DT861" i="15"/>
  <c r="DT885" i="15"/>
  <c r="DT912" i="15"/>
  <c r="DT919" i="15"/>
  <c r="DT920" i="15"/>
  <c r="DT921" i="15"/>
  <c r="DT923" i="15"/>
  <c r="DT924" i="15"/>
  <c r="DT925" i="15"/>
  <c r="DT927" i="15"/>
  <c r="DT928" i="15"/>
  <c r="DT929" i="15"/>
  <c r="DT931" i="15"/>
  <c r="DT932" i="15"/>
  <c r="DT933" i="15"/>
  <c r="DT935" i="15"/>
  <c r="DT936" i="15"/>
  <c r="DT937" i="15"/>
  <c r="DT939" i="15"/>
  <c r="DT943" i="15"/>
  <c r="DT944" i="15"/>
  <c r="DT945" i="15"/>
  <c r="DT947" i="15"/>
  <c r="DT948" i="15"/>
  <c r="DT949" i="15"/>
  <c r="DT951" i="15"/>
  <c r="DT952" i="15"/>
  <c r="DT953" i="15"/>
  <c r="DT955" i="15"/>
  <c r="DT956" i="15"/>
  <c r="DT957" i="15"/>
  <c r="DT959" i="15"/>
  <c r="DT960" i="15"/>
  <c r="DT961" i="15"/>
  <c r="DT963" i="15"/>
  <c r="DT987" i="15"/>
  <c r="DT991" i="15"/>
  <c r="DT992" i="15"/>
  <c r="DT993" i="15"/>
  <c r="DT995" i="15"/>
  <c r="DT996" i="15"/>
  <c r="DT997" i="15"/>
  <c r="DT999" i="15"/>
  <c r="DT1000" i="15"/>
  <c r="DT1001" i="15"/>
  <c r="DT1003" i="15"/>
  <c r="DT1004" i="15"/>
  <c r="DT1005" i="15"/>
  <c r="DT1007" i="15"/>
  <c r="DT1008" i="15"/>
  <c r="DT1009" i="15"/>
  <c r="DT1011" i="15"/>
  <c r="DT1035" i="15"/>
  <c r="DT1039" i="15"/>
  <c r="DT1040" i="15"/>
  <c r="DT1041" i="15"/>
  <c r="DT1043" i="15"/>
  <c r="DT1044" i="15"/>
  <c r="DT1045" i="15"/>
  <c r="DT1047" i="15"/>
  <c r="DT1048" i="15"/>
  <c r="DT1049" i="15"/>
  <c r="DT1051" i="15"/>
  <c r="DT1052" i="15"/>
  <c r="DT1053" i="15"/>
  <c r="DT1055" i="15"/>
  <c r="DT1056" i="15"/>
  <c r="DT1057" i="15"/>
  <c r="DT1059" i="15"/>
  <c r="DT1083" i="15"/>
  <c r="DT1087" i="15"/>
  <c r="DT1088" i="15"/>
  <c r="DT1089" i="15"/>
  <c r="DT1091" i="15"/>
  <c r="DT1092" i="15"/>
  <c r="DT1093" i="15"/>
  <c r="DT1095" i="15"/>
  <c r="DT1096" i="15"/>
  <c r="DT1097" i="15"/>
  <c r="DT1099" i="15"/>
  <c r="DT1100" i="15"/>
  <c r="DT1101" i="15"/>
  <c r="DT1103" i="15"/>
  <c r="DT1104" i="15"/>
  <c r="DT1105" i="15"/>
  <c r="DT1107" i="15"/>
  <c r="DT1131" i="15"/>
  <c r="DT1135" i="15"/>
  <c r="DT1136" i="15"/>
  <c r="DT1137" i="15"/>
  <c r="DT1139" i="15"/>
  <c r="DT1140" i="15"/>
  <c r="DT1141" i="15"/>
  <c r="DT1143" i="15"/>
  <c r="DT1144" i="15"/>
  <c r="DT1145" i="15"/>
  <c r="DT1147" i="15"/>
  <c r="DT1148" i="15"/>
  <c r="DT1149" i="15"/>
  <c r="DT1151" i="15"/>
  <c r="DT1152" i="15"/>
  <c r="DT1153" i="15"/>
  <c r="DT1155" i="15"/>
  <c r="DT1179" i="15"/>
  <c r="DT1183" i="15"/>
  <c r="DT1184" i="15"/>
  <c r="DT1185" i="15"/>
  <c r="DT1187" i="15"/>
  <c r="DT1188" i="15"/>
  <c r="DT1189" i="15"/>
  <c r="DT1191" i="15"/>
  <c r="DT1192" i="15"/>
  <c r="DT1193" i="15"/>
  <c r="DT1195" i="15"/>
  <c r="DT1196" i="15"/>
  <c r="DT1197" i="15"/>
  <c r="DT1199" i="15"/>
  <c r="DT1200" i="15"/>
  <c r="DT1201" i="15"/>
  <c r="DT1203" i="15"/>
  <c r="DT1227" i="15"/>
  <c r="DT1231" i="15"/>
  <c r="DT1232" i="15"/>
  <c r="DT1233" i="15"/>
  <c r="DT1234" i="15"/>
  <c r="DT1236" i="15"/>
  <c r="DT1237" i="15"/>
  <c r="DT1261" i="15"/>
  <c r="DT1285" i="15"/>
  <c r="DT1289" i="15"/>
  <c r="DT1290" i="15"/>
  <c r="DT1291" i="15"/>
  <c r="DT1293" i="15"/>
  <c r="DT1294" i="15"/>
  <c r="DT1295" i="15"/>
  <c r="DT1297" i="15"/>
  <c r="DT1298" i="15"/>
  <c r="DT1299" i="15"/>
  <c r="DT1301" i="15"/>
  <c r="DT1302" i="15"/>
  <c r="DT1303" i="15"/>
  <c r="DT1305" i="15"/>
  <c r="DT1306" i="15"/>
  <c r="DT1307" i="15"/>
  <c r="DT1309" i="15"/>
  <c r="DT1313" i="15"/>
  <c r="DT1314" i="15"/>
  <c r="DT1315" i="15"/>
  <c r="DT1317" i="15"/>
  <c r="DT1318" i="15"/>
  <c r="DT1319" i="15"/>
  <c r="DT1321" i="15"/>
  <c r="DT1322" i="15"/>
  <c r="DT1323" i="15"/>
  <c r="DT1325" i="15"/>
  <c r="DT1326" i="15"/>
  <c r="DT1327" i="15"/>
  <c r="DT1329" i="15"/>
  <c r="DT1330" i="15"/>
  <c r="DT1331" i="15"/>
  <c r="DT1333" i="15"/>
  <c r="DT1337" i="15"/>
  <c r="DT1338" i="15"/>
  <c r="DT1339" i="15"/>
  <c r="DT1341" i="15"/>
  <c r="DT1342" i="15"/>
  <c r="DT1343" i="15"/>
  <c r="DT1345" i="15"/>
  <c r="DT1346" i="15"/>
  <c r="DT1347" i="15"/>
  <c r="DT1349" i="15"/>
  <c r="DT1350" i="15"/>
  <c r="DT1351" i="15"/>
  <c r="DT1353" i="15"/>
  <c r="DT1354" i="15"/>
  <c r="DT1355" i="15"/>
  <c r="DT1357" i="15"/>
  <c r="DT1361" i="15"/>
  <c r="DT1362" i="15"/>
  <c r="DT1363" i="15"/>
  <c r="DT1365" i="15"/>
  <c r="DT1366" i="15"/>
  <c r="DT1367" i="15"/>
  <c r="DT1369" i="15"/>
  <c r="DT1370" i="15"/>
  <c r="DT1371" i="15"/>
  <c r="DT1373" i="15"/>
  <c r="DT1374" i="15"/>
  <c r="DT1375" i="15"/>
  <c r="DT1377" i="15"/>
  <c r="DT1378" i="15"/>
  <c r="DT1379" i="15"/>
  <c r="DT1381" i="15"/>
  <c r="DT1405" i="15"/>
  <c r="DT1431" i="15"/>
  <c r="DT1438" i="15"/>
  <c r="DT1439" i="15"/>
  <c r="DT1440" i="15"/>
  <c r="DT1442" i="15"/>
  <c r="DT1443" i="15"/>
  <c r="DT1444" i="15"/>
  <c r="DT1446" i="15"/>
  <c r="DT1447" i="15"/>
  <c r="DT1448" i="15"/>
  <c r="DT1450" i="15"/>
  <c r="DT1451" i="15"/>
  <c r="DT1452" i="15"/>
  <c r="DT1454" i="15"/>
  <c r="DT1455" i="15"/>
  <c r="DT1456" i="15"/>
  <c r="DT1458" i="15"/>
  <c r="DT1465" i="15"/>
  <c r="DT1466" i="15"/>
  <c r="DT1467" i="15"/>
  <c r="DT1469" i="15"/>
  <c r="DT1470" i="15"/>
  <c r="DT1471" i="15"/>
  <c r="DT1473" i="15"/>
  <c r="DT1474" i="15"/>
  <c r="DT1475" i="15"/>
  <c r="DT1477" i="15"/>
  <c r="DT1478" i="15"/>
  <c r="DT1479" i="15"/>
  <c r="DT1481" i="15"/>
  <c r="DT1482" i="15"/>
  <c r="DT1483" i="15"/>
  <c r="DT1485" i="15"/>
  <c r="DT1489" i="15"/>
  <c r="DT1490" i="15"/>
  <c r="DT1491" i="15"/>
  <c r="DT1493" i="15"/>
  <c r="DT1494" i="15"/>
  <c r="DT1495" i="15"/>
  <c r="DT1497" i="15"/>
  <c r="DT1498" i="15"/>
  <c r="DT1499" i="15"/>
  <c r="DT1501" i="15"/>
  <c r="DT1502" i="15"/>
  <c r="DT1503" i="15"/>
  <c r="DT1505" i="15"/>
  <c r="DT1506" i="15"/>
  <c r="DT1507" i="15"/>
  <c r="DT1509" i="15"/>
  <c r="DT1513" i="15"/>
  <c r="DT1514" i="15"/>
  <c r="DT1515" i="15"/>
  <c r="DT1517" i="15"/>
  <c r="DT1518" i="15"/>
  <c r="DT1519" i="15"/>
  <c r="DT1521" i="15"/>
  <c r="DT1522" i="15"/>
  <c r="DT1523" i="15"/>
  <c r="DT1525" i="15"/>
  <c r="DT1526" i="15"/>
  <c r="DT1527" i="15"/>
  <c r="DT1529" i="15"/>
  <c r="DT1530" i="15"/>
  <c r="DT1531" i="15"/>
  <c r="DT1533" i="15"/>
  <c r="DT1538" i="15"/>
  <c r="DT1539" i="15"/>
  <c r="DT1540" i="15"/>
  <c r="DT1541" i="15"/>
  <c r="DT1542" i="15"/>
  <c r="DT1544" i="15"/>
  <c r="DT1545" i="15"/>
  <c r="DT1546" i="15"/>
  <c r="DT1547" i="15"/>
  <c r="DT1551" i="15"/>
  <c r="DT1552" i="15"/>
  <c r="DT1553" i="15"/>
  <c r="DT1554" i="15"/>
  <c r="DU135" i="15"/>
  <c r="DU183" i="15"/>
  <c r="DU260" i="15"/>
  <c r="DU261" i="15"/>
  <c r="DU262" i="15"/>
  <c r="DU264" i="15"/>
  <c r="DU265" i="15"/>
  <c r="DU266" i="15"/>
  <c r="DU268" i="15"/>
  <c r="DU269" i="15"/>
  <c r="DU270" i="15"/>
  <c r="DU272" i="15"/>
  <c r="DU273" i="15"/>
  <c r="DU274" i="15"/>
  <c r="DU276" i="15"/>
  <c r="DU277" i="15"/>
  <c r="DU278" i="15"/>
  <c r="DU280" i="15"/>
  <c r="DU284" i="15"/>
  <c r="DU285" i="15"/>
  <c r="DU286" i="15"/>
  <c r="DU288" i="15"/>
  <c r="DU289" i="15"/>
  <c r="DU290" i="15"/>
  <c r="DU292" i="15"/>
  <c r="DU293" i="15"/>
  <c r="DU294" i="15"/>
  <c r="DU296" i="15"/>
  <c r="DU297" i="15"/>
  <c r="DU298" i="15"/>
  <c r="DU300" i="15"/>
  <c r="DU301" i="15"/>
  <c r="DU302" i="15"/>
  <c r="DU304" i="15"/>
  <c r="DU10" i="15"/>
  <c r="DU14" i="15"/>
  <c r="DU15" i="15"/>
  <c r="DU39" i="15"/>
  <c r="DU43" i="15"/>
  <c r="DU44" i="15"/>
  <c r="DU45" i="15"/>
  <c r="DU47" i="15"/>
  <c r="DU48" i="15"/>
  <c r="DU49" i="15"/>
  <c r="DU51" i="15"/>
  <c r="DU52" i="15"/>
  <c r="DU53" i="15"/>
  <c r="DU55" i="15"/>
  <c r="DU56" i="15"/>
  <c r="DU57" i="15"/>
  <c r="DU59" i="15"/>
  <c r="DU60" i="15"/>
  <c r="DU61" i="15"/>
  <c r="DU63" i="15"/>
  <c r="DU87" i="15"/>
  <c r="DU111" i="15"/>
  <c r="DU159" i="15"/>
  <c r="DU187" i="15"/>
  <c r="DU188" i="15"/>
  <c r="DU189" i="15"/>
  <c r="DU191" i="15"/>
  <c r="DU192" i="15"/>
  <c r="DU193" i="15"/>
  <c r="DU195" i="15"/>
  <c r="DU196" i="15"/>
  <c r="DU197" i="15"/>
  <c r="DU199" i="15"/>
  <c r="DU200" i="15"/>
  <c r="DU201" i="15"/>
  <c r="DU203" i="15"/>
  <c r="DU204" i="15"/>
  <c r="DU205" i="15"/>
  <c r="DU207" i="15"/>
  <c r="DU211" i="15"/>
  <c r="DU212" i="15"/>
  <c r="DU213" i="15"/>
  <c r="DU215" i="15"/>
  <c r="DU216" i="15"/>
  <c r="DU217" i="15"/>
  <c r="DU219" i="15"/>
  <c r="DU220" i="15"/>
  <c r="DU221" i="15"/>
  <c r="DU223" i="15"/>
  <c r="DU224" i="15"/>
  <c r="DU225" i="15"/>
  <c r="DU227" i="15"/>
  <c r="DU228" i="15"/>
  <c r="DU229" i="15"/>
  <c r="DU231" i="15"/>
  <c r="DU255" i="15"/>
  <c r="DU308" i="15"/>
  <c r="DU309" i="15"/>
  <c r="DU310" i="15"/>
  <c r="DU312" i="15"/>
  <c r="DU313" i="15"/>
  <c r="DU314" i="15"/>
  <c r="DU316" i="15"/>
  <c r="DU317" i="15"/>
  <c r="DU318" i="15"/>
  <c r="DU320" i="15"/>
  <c r="DU321" i="15"/>
  <c r="DU322" i="15"/>
  <c r="DU324" i="15"/>
  <c r="DU325" i="15"/>
  <c r="DU326" i="15"/>
  <c r="DU328" i="15"/>
  <c r="DU332" i="15"/>
  <c r="DU333" i="15"/>
  <c r="DU334" i="15"/>
  <c r="DU336" i="15"/>
  <c r="DU337" i="15"/>
  <c r="DU338" i="15"/>
  <c r="DU340" i="15"/>
  <c r="DU341" i="15"/>
  <c r="DU342" i="15"/>
  <c r="DU344" i="15"/>
  <c r="DU345" i="15"/>
  <c r="DU346" i="15"/>
  <c r="DU348" i="15"/>
  <c r="DU349" i="15"/>
  <c r="DU350" i="15"/>
  <c r="DU352" i="15"/>
  <c r="DU376" i="15"/>
  <c r="DU380" i="15"/>
  <c r="DU381" i="15"/>
  <c r="DU382" i="15"/>
  <c r="DU384" i="15"/>
  <c r="DU385" i="15"/>
  <c r="DU386" i="15"/>
  <c r="DU388" i="15"/>
  <c r="DU389" i="15"/>
  <c r="DU390" i="15"/>
  <c r="DU392" i="15"/>
  <c r="DU393" i="15"/>
  <c r="DU394" i="15"/>
  <c r="DU396" i="15"/>
  <c r="DU397" i="15"/>
  <c r="DU398" i="15"/>
  <c r="DU400" i="15"/>
  <c r="DU424" i="15"/>
  <c r="DU428" i="15"/>
  <c r="DU429" i="15"/>
  <c r="DU430" i="15"/>
  <c r="DU432" i="15"/>
  <c r="DU433" i="15"/>
  <c r="DU434" i="15"/>
  <c r="DU436" i="15"/>
  <c r="DU437" i="15"/>
  <c r="DU438" i="15"/>
  <c r="DU440" i="15"/>
  <c r="DU441" i="15"/>
  <c r="DU442" i="15"/>
  <c r="DU444" i="15"/>
  <c r="DU445" i="15"/>
  <c r="DU446" i="15"/>
  <c r="DU448" i="15"/>
  <c r="DU472" i="15"/>
  <c r="DU476" i="15"/>
  <c r="DU477" i="15"/>
  <c r="DU478" i="15"/>
  <c r="DU480" i="15"/>
  <c r="DU481" i="15"/>
  <c r="DU482" i="15"/>
  <c r="DU484" i="15"/>
  <c r="DU485" i="15"/>
  <c r="DU486" i="15"/>
  <c r="DU488" i="15"/>
  <c r="DU489" i="15"/>
  <c r="DU490" i="15"/>
  <c r="DU492" i="15"/>
  <c r="DU493" i="15"/>
  <c r="DU494" i="15"/>
  <c r="DU496" i="15"/>
  <c r="DU520" i="15"/>
  <c r="DU524" i="15"/>
  <c r="DU525" i="15"/>
  <c r="DU526" i="15"/>
  <c r="DU528" i="15"/>
  <c r="DU529" i="15"/>
  <c r="DU530" i="15"/>
  <c r="DU532" i="15"/>
  <c r="DU533" i="15"/>
  <c r="DU534" i="15"/>
  <c r="DU536" i="15"/>
  <c r="DU537" i="15"/>
  <c r="DU538" i="15"/>
  <c r="DU540" i="15"/>
  <c r="DU541" i="15"/>
  <c r="DU542" i="15"/>
  <c r="DU544" i="15"/>
  <c r="DU568" i="15"/>
  <c r="DU573" i="15"/>
  <c r="DU574" i="15"/>
  <c r="DU575" i="15"/>
  <c r="DU577" i="15"/>
  <c r="DU578" i="15"/>
  <c r="DU579" i="15"/>
  <c r="DU581" i="15"/>
  <c r="DU582" i="15"/>
  <c r="DU583" i="15"/>
  <c r="DU585" i="15"/>
  <c r="DU586" i="15"/>
  <c r="DU587" i="15"/>
  <c r="DU589" i="15"/>
  <c r="DU590" i="15"/>
  <c r="DU591" i="15"/>
  <c r="DU593" i="15"/>
  <c r="DU597" i="15"/>
  <c r="DU598" i="15"/>
  <c r="DU599" i="15"/>
  <c r="DU601" i="15"/>
  <c r="DU602" i="15"/>
  <c r="DU603" i="15"/>
  <c r="DU605" i="15"/>
  <c r="DU606" i="15"/>
  <c r="DU607" i="15"/>
  <c r="DU609" i="15"/>
  <c r="DU610" i="15"/>
  <c r="DU611" i="15"/>
  <c r="DU613" i="15"/>
  <c r="DU614" i="15"/>
  <c r="DU615" i="15"/>
  <c r="DU617" i="15"/>
  <c r="DU621" i="15"/>
  <c r="DU622" i="15"/>
  <c r="DU623" i="15"/>
  <c r="DU625" i="15"/>
  <c r="DU626" i="15"/>
  <c r="DU627" i="15"/>
  <c r="DU629" i="15"/>
  <c r="DU630" i="15"/>
  <c r="DU631" i="15"/>
  <c r="DU633" i="15"/>
  <c r="DU634" i="15"/>
  <c r="DU635" i="15"/>
  <c r="DU637" i="15"/>
  <c r="DU638" i="15"/>
  <c r="DU639" i="15"/>
  <c r="DU641" i="15"/>
  <c r="DU645" i="15"/>
  <c r="DU646" i="15"/>
  <c r="DU647" i="15"/>
  <c r="DU649" i="15"/>
  <c r="DU650" i="15"/>
  <c r="DU651" i="15"/>
  <c r="DU653" i="15"/>
  <c r="DU654" i="15"/>
  <c r="DU655" i="15"/>
  <c r="DU657" i="15"/>
  <c r="DU658" i="15"/>
  <c r="DU659" i="15"/>
  <c r="DU661" i="15"/>
  <c r="DU662" i="15"/>
  <c r="DU663" i="15"/>
  <c r="DU665" i="15"/>
  <c r="DU669" i="15"/>
  <c r="DU670" i="15"/>
  <c r="DU671" i="15"/>
  <c r="DU673" i="15"/>
  <c r="DU674" i="15"/>
  <c r="DU675" i="15"/>
  <c r="DU677" i="15"/>
  <c r="DU678" i="15"/>
  <c r="DU679" i="15"/>
  <c r="DU681" i="15"/>
  <c r="DU682" i="15"/>
  <c r="DU683" i="15"/>
  <c r="DU685" i="15"/>
  <c r="DU686" i="15"/>
  <c r="DU687" i="15"/>
  <c r="DU689" i="15"/>
  <c r="DU693" i="15"/>
  <c r="DU694" i="15"/>
  <c r="DU695" i="15"/>
  <c r="DU697" i="15"/>
  <c r="DU698" i="15"/>
  <c r="DU699" i="15"/>
  <c r="DU701" i="15"/>
  <c r="DU702" i="15"/>
  <c r="DU703" i="15"/>
  <c r="DU705" i="15"/>
  <c r="DU706" i="15"/>
  <c r="DU707" i="15"/>
  <c r="DU709" i="15"/>
  <c r="DU710" i="15"/>
  <c r="DU711" i="15"/>
  <c r="DU713" i="15"/>
  <c r="DU717" i="15"/>
  <c r="DU718" i="15"/>
  <c r="DU719" i="15"/>
  <c r="DU721" i="15"/>
  <c r="DU722" i="15"/>
  <c r="DU723" i="15"/>
  <c r="DU725" i="15"/>
  <c r="DU726" i="15"/>
  <c r="DU727" i="15"/>
  <c r="DU729" i="15"/>
  <c r="DU730" i="15"/>
  <c r="DU731" i="15"/>
  <c r="DU733" i="15"/>
  <c r="DU734" i="15"/>
  <c r="DU735" i="15"/>
  <c r="DU737" i="15"/>
  <c r="DU801" i="15"/>
  <c r="DU825" i="15"/>
  <c r="DU849" i="15"/>
  <c r="DU853" i="15"/>
  <c r="DU854" i="15"/>
  <c r="DU855" i="15"/>
  <c r="DU856" i="15"/>
  <c r="DU857" i="15"/>
  <c r="DU858" i="15"/>
  <c r="DU860" i="15"/>
  <c r="DU861" i="15"/>
  <c r="DU885" i="15"/>
  <c r="DU912" i="15"/>
  <c r="DU919" i="15"/>
  <c r="DU920" i="15"/>
  <c r="DU921" i="15"/>
  <c r="DU923" i="15"/>
  <c r="DU924" i="15"/>
  <c r="DU925" i="15"/>
  <c r="DU927" i="15"/>
  <c r="DU928" i="15"/>
  <c r="DU929" i="15"/>
  <c r="DU931" i="15"/>
  <c r="DU932" i="15"/>
  <c r="DU933" i="15"/>
  <c r="DU935" i="15"/>
  <c r="DU936" i="15"/>
  <c r="DU937" i="15"/>
  <c r="DU939" i="15"/>
  <c r="DU943" i="15"/>
  <c r="DU944" i="15"/>
  <c r="DU945" i="15"/>
  <c r="DU947" i="15"/>
  <c r="DU948" i="15"/>
  <c r="DU949" i="15"/>
  <c r="DU951" i="15"/>
  <c r="DU952" i="15"/>
  <c r="DU953" i="15"/>
  <c r="DU955" i="15"/>
  <c r="DU956" i="15"/>
  <c r="DU957" i="15"/>
  <c r="DU959" i="15"/>
  <c r="DU960" i="15"/>
  <c r="DU961" i="15"/>
  <c r="DU963" i="15"/>
  <c r="DU987" i="15"/>
  <c r="DU991" i="15"/>
  <c r="DU992" i="15"/>
  <c r="DU993" i="15"/>
  <c r="DU995" i="15"/>
  <c r="DU996" i="15"/>
  <c r="DU997" i="15"/>
  <c r="DU999" i="15"/>
  <c r="DU1000" i="15"/>
  <c r="DU1001" i="15"/>
  <c r="DU1003" i="15"/>
  <c r="DU1004" i="15"/>
  <c r="DU1005" i="15"/>
  <c r="DU1007" i="15"/>
  <c r="DU1008" i="15"/>
  <c r="DU1009" i="15"/>
  <c r="DU1011" i="15"/>
  <c r="DU1035" i="15"/>
  <c r="DU1039" i="15"/>
  <c r="DU1040" i="15"/>
  <c r="DU1041" i="15"/>
  <c r="DU1043" i="15"/>
  <c r="DU1044" i="15"/>
  <c r="DU1045" i="15"/>
  <c r="DU1047" i="15"/>
  <c r="DU1048" i="15"/>
  <c r="DU1049" i="15"/>
  <c r="DU1051" i="15"/>
  <c r="DU1052" i="15"/>
  <c r="DU1053" i="15"/>
  <c r="DU1055" i="15"/>
  <c r="DU1056" i="15"/>
  <c r="DU1057" i="15"/>
  <c r="DU1059" i="15"/>
  <c r="DU1083" i="15"/>
  <c r="DU1087" i="15"/>
  <c r="DU1088" i="15"/>
  <c r="DU1089" i="15"/>
  <c r="DU1091" i="15"/>
  <c r="DU1092" i="15"/>
  <c r="DU1093" i="15"/>
  <c r="DU1095" i="15"/>
  <c r="DU1096" i="15"/>
  <c r="DU1097" i="15"/>
  <c r="DU1099" i="15"/>
  <c r="DU1100" i="15"/>
  <c r="DU1101" i="15"/>
  <c r="DU1103" i="15"/>
  <c r="DU1104" i="15"/>
  <c r="DU1105" i="15"/>
  <c r="DU1107" i="15"/>
  <c r="DU1131" i="15"/>
  <c r="DU1135" i="15"/>
  <c r="DU1136" i="15"/>
  <c r="DU1137" i="15"/>
  <c r="DU1139" i="15"/>
  <c r="DU1140" i="15"/>
  <c r="DU1141" i="15"/>
  <c r="DU1143" i="15"/>
  <c r="DU1144" i="15"/>
  <c r="DU1145" i="15"/>
  <c r="DU1147" i="15"/>
  <c r="DU1148" i="15"/>
  <c r="DU1149" i="15"/>
  <c r="DU1151" i="15"/>
  <c r="DU1152" i="15"/>
  <c r="DU1153" i="15"/>
  <c r="DU1155" i="15"/>
  <c r="DU1179" i="15"/>
  <c r="DU1183" i="15"/>
  <c r="DU1184" i="15"/>
  <c r="DU1185" i="15"/>
  <c r="DU1187" i="15"/>
  <c r="DU1188" i="15"/>
  <c r="DU1189" i="15"/>
  <c r="DU1191" i="15"/>
  <c r="DU1192" i="15"/>
  <c r="DU1193" i="15"/>
  <c r="DU1195" i="15"/>
  <c r="DU1196" i="15"/>
  <c r="DU1197" i="15"/>
  <c r="DU1199" i="15"/>
  <c r="DU1200" i="15"/>
  <c r="DU1201" i="15"/>
  <c r="DU1203" i="15"/>
  <c r="DU1227" i="15"/>
  <c r="DU1231" i="15"/>
  <c r="DU1232" i="15"/>
  <c r="DU1233" i="15"/>
  <c r="DU1234" i="15"/>
  <c r="DU1236" i="15"/>
  <c r="DU1237" i="15"/>
  <c r="DU1261" i="15"/>
  <c r="DU1285" i="15"/>
  <c r="DU1289" i="15"/>
  <c r="DU1290" i="15"/>
  <c r="DU1291" i="15"/>
  <c r="DU1293" i="15"/>
  <c r="DU1294" i="15"/>
  <c r="DU1295" i="15"/>
  <c r="DU1297" i="15"/>
  <c r="DU1298" i="15"/>
  <c r="DU1299" i="15"/>
  <c r="DU1301" i="15"/>
  <c r="DU1302" i="15"/>
  <c r="DU1303" i="15"/>
  <c r="DU1305" i="15"/>
  <c r="DU1306" i="15"/>
  <c r="DU1307" i="15"/>
  <c r="DU1309" i="15"/>
  <c r="DU1313" i="15"/>
  <c r="DU1314" i="15"/>
  <c r="DU1315" i="15"/>
  <c r="DU1317" i="15"/>
  <c r="DU1318" i="15"/>
  <c r="DU1319" i="15"/>
  <c r="DU1321" i="15"/>
  <c r="DU1322" i="15"/>
  <c r="DU1323" i="15"/>
  <c r="DU1325" i="15"/>
  <c r="DU1326" i="15"/>
  <c r="DU1327" i="15"/>
  <c r="DU1329" i="15"/>
  <c r="DU1330" i="15"/>
  <c r="DU1331" i="15"/>
  <c r="DU1333" i="15"/>
  <c r="DU1337" i="15"/>
  <c r="DU1338" i="15"/>
  <c r="DU1339" i="15"/>
  <c r="DU1341" i="15"/>
  <c r="DU1342" i="15"/>
  <c r="DU1343" i="15"/>
  <c r="DU1345" i="15"/>
  <c r="DU1346" i="15"/>
  <c r="DU1347" i="15"/>
  <c r="DU1349" i="15"/>
  <c r="DU1350" i="15"/>
  <c r="DU1351" i="15"/>
  <c r="DU1353" i="15"/>
  <c r="DU1354" i="15"/>
  <c r="DU1355" i="15"/>
  <c r="DU1357" i="15"/>
  <c r="DU1361" i="15"/>
  <c r="DU1362" i="15"/>
  <c r="DU1363" i="15"/>
  <c r="DU1365" i="15"/>
  <c r="DU1366" i="15"/>
  <c r="DU1367" i="15"/>
  <c r="DU1369" i="15"/>
  <c r="DU1370" i="15"/>
  <c r="DU1371" i="15"/>
  <c r="DU1373" i="15"/>
  <c r="DU1374" i="15"/>
  <c r="DU1375" i="15"/>
  <c r="DU1377" i="15"/>
  <c r="DU1378" i="15"/>
  <c r="DU1379" i="15"/>
  <c r="DU1381" i="15"/>
  <c r="DU1405" i="15"/>
  <c r="DU1431" i="15"/>
  <c r="DU1438" i="15"/>
  <c r="DU1439" i="15"/>
  <c r="DU1440" i="15"/>
  <c r="DU1442" i="15"/>
  <c r="DU1443" i="15"/>
  <c r="DU1444" i="15"/>
  <c r="DU1446" i="15"/>
  <c r="DU1447" i="15"/>
  <c r="DU1448" i="15"/>
  <c r="DU1450" i="15"/>
  <c r="DU1451" i="15"/>
  <c r="DU1452" i="15"/>
  <c r="DU1454" i="15"/>
  <c r="DU1455" i="15"/>
  <c r="DU1456" i="15"/>
  <c r="DU1458" i="15"/>
  <c r="DU1465" i="15"/>
  <c r="DU1466" i="15"/>
  <c r="DU1467" i="15"/>
  <c r="DU1469" i="15"/>
  <c r="DU1470" i="15"/>
  <c r="DU1471" i="15"/>
  <c r="DU1473" i="15"/>
  <c r="DU1474" i="15"/>
  <c r="DU1475" i="15"/>
  <c r="DU1477" i="15"/>
  <c r="DU1478" i="15"/>
  <c r="DU1479" i="15"/>
  <c r="DU1481" i="15"/>
  <c r="DU1482" i="15"/>
  <c r="DU1483" i="15"/>
  <c r="DU1485" i="15"/>
  <c r="DU1489" i="15"/>
  <c r="DU1490" i="15"/>
  <c r="DU1491" i="15"/>
  <c r="DU1493" i="15"/>
  <c r="DU1494" i="15"/>
  <c r="DU1495" i="15"/>
  <c r="DU1497" i="15"/>
  <c r="DU1498" i="15"/>
  <c r="DU1499" i="15"/>
  <c r="DU1501" i="15"/>
  <c r="DU1502" i="15"/>
  <c r="DU1503" i="15"/>
  <c r="DU1505" i="15"/>
  <c r="DU1506" i="15"/>
  <c r="DU1507" i="15"/>
  <c r="DU1509" i="15"/>
  <c r="DU1513" i="15"/>
  <c r="DU1514" i="15"/>
  <c r="DU1515" i="15"/>
  <c r="DU1517" i="15"/>
  <c r="DU1518" i="15"/>
  <c r="DU1519" i="15"/>
  <c r="DU1521" i="15"/>
  <c r="DU1522" i="15"/>
  <c r="DU1523" i="15"/>
  <c r="DU1525" i="15"/>
  <c r="DU1526" i="15"/>
  <c r="DU1527" i="15"/>
  <c r="DU1529" i="15"/>
  <c r="DU1530" i="15"/>
  <c r="DU1531" i="15"/>
  <c r="DU1533" i="15"/>
  <c r="DU1538" i="15"/>
  <c r="DU1539" i="15"/>
  <c r="DU1540" i="15"/>
  <c r="DU1541" i="15"/>
  <c r="DU1542" i="15"/>
  <c r="DU1544" i="15"/>
  <c r="DU1545" i="15"/>
  <c r="DU1546" i="15"/>
  <c r="DU1547" i="15"/>
  <c r="DU1551" i="15"/>
  <c r="DU1552" i="15"/>
  <c r="DU1553" i="15"/>
  <c r="DU1554" i="15"/>
  <c r="DV135" i="15"/>
  <c r="DV183" i="15"/>
  <c r="DV260" i="15"/>
  <c r="DV261" i="15"/>
  <c r="DV262" i="15"/>
  <c r="DV264" i="15"/>
  <c r="DV265" i="15"/>
  <c r="DV266" i="15"/>
  <c r="DV268" i="15"/>
  <c r="DV269" i="15"/>
  <c r="DV270" i="15"/>
  <c r="DV272" i="15"/>
  <c r="DV273" i="15"/>
  <c r="DV274" i="15"/>
  <c r="DV276" i="15"/>
  <c r="DV277" i="15"/>
  <c r="DV278" i="15"/>
  <c r="DV280" i="15"/>
  <c r="DV284" i="15"/>
  <c r="DV285" i="15"/>
  <c r="DV286" i="15"/>
  <c r="DV288" i="15"/>
  <c r="DV289" i="15"/>
  <c r="DV290" i="15"/>
  <c r="DV292" i="15"/>
  <c r="DV293" i="15"/>
  <c r="DV294" i="15"/>
  <c r="DV296" i="15"/>
  <c r="DV297" i="15"/>
  <c r="DV298" i="15"/>
  <c r="DV300" i="15"/>
  <c r="DV301" i="15"/>
  <c r="DV302" i="15"/>
  <c r="DV304" i="15"/>
  <c r="DV10" i="15"/>
  <c r="DV14" i="15"/>
  <c r="DV15" i="15"/>
  <c r="DV39" i="15"/>
  <c r="DV43" i="15"/>
  <c r="DV44" i="15"/>
  <c r="DV45" i="15"/>
  <c r="DV47" i="15"/>
  <c r="DV48" i="15"/>
  <c r="DV49" i="15"/>
  <c r="DV51" i="15"/>
  <c r="DV52" i="15"/>
  <c r="DV53" i="15"/>
  <c r="DV55" i="15"/>
  <c r="DV56" i="15"/>
  <c r="DV57" i="15"/>
  <c r="DV59" i="15"/>
  <c r="DV60" i="15"/>
  <c r="DV61" i="15"/>
  <c r="DV63" i="15"/>
  <c r="DV87" i="15"/>
  <c r="DV111" i="15"/>
  <c r="DV159" i="15"/>
  <c r="DV187" i="15"/>
  <c r="DV188" i="15"/>
  <c r="DV189" i="15"/>
  <c r="DV191" i="15"/>
  <c r="DV192" i="15"/>
  <c r="DV193" i="15"/>
  <c r="DV195" i="15"/>
  <c r="DV196" i="15"/>
  <c r="DV197" i="15"/>
  <c r="DV199" i="15"/>
  <c r="DV200" i="15"/>
  <c r="DV201" i="15"/>
  <c r="DV203" i="15"/>
  <c r="DV204" i="15"/>
  <c r="DV205" i="15"/>
  <c r="DV207" i="15"/>
  <c r="DV211" i="15"/>
  <c r="DV212" i="15"/>
  <c r="DV213" i="15"/>
  <c r="DV215" i="15"/>
  <c r="DV216" i="15"/>
  <c r="DV217" i="15"/>
  <c r="DV219" i="15"/>
  <c r="DV220" i="15"/>
  <c r="DV221" i="15"/>
  <c r="DV223" i="15"/>
  <c r="DV224" i="15"/>
  <c r="DV225" i="15"/>
  <c r="DV227" i="15"/>
  <c r="DV228" i="15"/>
  <c r="DV229" i="15"/>
  <c r="DV231" i="15"/>
  <c r="DV255" i="15"/>
  <c r="DV308" i="15"/>
  <c r="DV309" i="15"/>
  <c r="DV310" i="15"/>
  <c r="DV312" i="15"/>
  <c r="DV313" i="15"/>
  <c r="DV314" i="15"/>
  <c r="DV316" i="15"/>
  <c r="DV317" i="15"/>
  <c r="DV318" i="15"/>
  <c r="DV320" i="15"/>
  <c r="DV321" i="15"/>
  <c r="DV322" i="15"/>
  <c r="DV324" i="15"/>
  <c r="DV325" i="15"/>
  <c r="DV326" i="15"/>
  <c r="DV328" i="15"/>
  <c r="DV332" i="15"/>
  <c r="DV333" i="15"/>
  <c r="DV334" i="15"/>
  <c r="DV336" i="15"/>
  <c r="DV337" i="15"/>
  <c r="DV338" i="15"/>
  <c r="DV340" i="15"/>
  <c r="DV341" i="15"/>
  <c r="DV342" i="15"/>
  <c r="DV344" i="15"/>
  <c r="DV345" i="15"/>
  <c r="DV346" i="15"/>
  <c r="DV348" i="15"/>
  <c r="DV349" i="15"/>
  <c r="DV350" i="15"/>
  <c r="DV352" i="15"/>
  <c r="DV376" i="15"/>
  <c r="DV380" i="15"/>
  <c r="DV381" i="15"/>
  <c r="DV382" i="15"/>
  <c r="DV384" i="15"/>
  <c r="DV385" i="15"/>
  <c r="DV386" i="15"/>
  <c r="DV388" i="15"/>
  <c r="DV389" i="15"/>
  <c r="DV390" i="15"/>
  <c r="DV392" i="15"/>
  <c r="DV393" i="15"/>
  <c r="DV394" i="15"/>
  <c r="DV396" i="15"/>
  <c r="DV397" i="15"/>
  <c r="DV398" i="15"/>
  <c r="DV400" i="15"/>
  <c r="DV424" i="15"/>
  <c r="DV428" i="15"/>
  <c r="DV429" i="15"/>
  <c r="DV430" i="15"/>
  <c r="DV432" i="15"/>
  <c r="DV433" i="15"/>
  <c r="DV434" i="15"/>
  <c r="DV436" i="15"/>
  <c r="DV437" i="15"/>
  <c r="DV438" i="15"/>
  <c r="DV440" i="15"/>
  <c r="DV441" i="15"/>
  <c r="DV442" i="15"/>
  <c r="DV444" i="15"/>
  <c r="DV445" i="15"/>
  <c r="DV446" i="15"/>
  <c r="DV448" i="15"/>
  <c r="DV472" i="15"/>
  <c r="DV476" i="15"/>
  <c r="DV477" i="15"/>
  <c r="DV478" i="15"/>
  <c r="DV480" i="15"/>
  <c r="DV481" i="15"/>
  <c r="DV482" i="15"/>
  <c r="DV484" i="15"/>
  <c r="DV485" i="15"/>
  <c r="DV486" i="15"/>
  <c r="DV488" i="15"/>
  <c r="DV489" i="15"/>
  <c r="DV490" i="15"/>
  <c r="DV492" i="15"/>
  <c r="DV493" i="15"/>
  <c r="DV494" i="15"/>
  <c r="DV496" i="15"/>
  <c r="DV520" i="15"/>
  <c r="DV524" i="15"/>
  <c r="DV525" i="15"/>
  <c r="DV526" i="15"/>
  <c r="DV528" i="15"/>
  <c r="DV529" i="15"/>
  <c r="DV530" i="15"/>
  <c r="DV532" i="15"/>
  <c r="DV533" i="15"/>
  <c r="DV534" i="15"/>
  <c r="DV536" i="15"/>
  <c r="DV537" i="15"/>
  <c r="DV538" i="15"/>
  <c r="DV540" i="15"/>
  <c r="DV541" i="15"/>
  <c r="DV542" i="15"/>
  <c r="DV544" i="15"/>
  <c r="DV568" i="15"/>
  <c r="DV573" i="15"/>
  <c r="DV574" i="15"/>
  <c r="DV575" i="15"/>
  <c r="DV577" i="15"/>
  <c r="DV578" i="15"/>
  <c r="DV579" i="15"/>
  <c r="DV581" i="15"/>
  <c r="DV582" i="15"/>
  <c r="DV583" i="15"/>
  <c r="DV585" i="15"/>
  <c r="DV586" i="15"/>
  <c r="DV587" i="15"/>
  <c r="DV589" i="15"/>
  <c r="DV590" i="15"/>
  <c r="DV591" i="15"/>
  <c r="DV593" i="15"/>
  <c r="DV597" i="15"/>
  <c r="DV598" i="15"/>
  <c r="DV599" i="15"/>
  <c r="DV601" i="15"/>
  <c r="DV602" i="15"/>
  <c r="DV603" i="15"/>
  <c r="DV605" i="15"/>
  <c r="DV606" i="15"/>
  <c r="DV607" i="15"/>
  <c r="DV609" i="15"/>
  <c r="DV610" i="15"/>
  <c r="DV611" i="15"/>
  <c r="DV613" i="15"/>
  <c r="DV614" i="15"/>
  <c r="DV615" i="15"/>
  <c r="DV617" i="15"/>
  <c r="DV621" i="15"/>
  <c r="DV622" i="15"/>
  <c r="DV623" i="15"/>
  <c r="DV625" i="15"/>
  <c r="DV626" i="15"/>
  <c r="DV627" i="15"/>
  <c r="DV629" i="15"/>
  <c r="DV630" i="15"/>
  <c r="DV631" i="15"/>
  <c r="DV633" i="15"/>
  <c r="DV634" i="15"/>
  <c r="DV635" i="15"/>
  <c r="DV637" i="15"/>
  <c r="DV638" i="15"/>
  <c r="DV639" i="15"/>
  <c r="DV641" i="15"/>
  <c r="DV645" i="15"/>
  <c r="DV646" i="15"/>
  <c r="DV647" i="15"/>
  <c r="DV649" i="15"/>
  <c r="DV650" i="15"/>
  <c r="DV651" i="15"/>
  <c r="DV653" i="15"/>
  <c r="DV654" i="15"/>
  <c r="DV655" i="15"/>
  <c r="DV657" i="15"/>
  <c r="DV658" i="15"/>
  <c r="DV659" i="15"/>
  <c r="DV661" i="15"/>
  <c r="DV662" i="15"/>
  <c r="DV663" i="15"/>
  <c r="DV665" i="15"/>
  <c r="DV669" i="15"/>
  <c r="DV670" i="15"/>
  <c r="DV671" i="15"/>
  <c r="DV673" i="15"/>
  <c r="DV674" i="15"/>
  <c r="DV675" i="15"/>
  <c r="DV677" i="15"/>
  <c r="DV678" i="15"/>
  <c r="DV679" i="15"/>
  <c r="DV681" i="15"/>
  <c r="DV682" i="15"/>
  <c r="DV683" i="15"/>
  <c r="DV685" i="15"/>
  <c r="DV686" i="15"/>
  <c r="DV687" i="15"/>
  <c r="DV689" i="15"/>
  <c r="DV693" i="15"/>
  <c r="DV694" i="15"/>
  <c r="DV695" i="15"/>
  <c r="DV697" i="15"/>
  <c r="DV698" i="15"/>
  <c r="DV699" i="15"/>
  <c r="DV701" i="15"/>
  <c r="DV702" i="15"/>
  <c r="DV703" i="15"/>
  <c r="DV705" i="15"/>
  <c r="DV706" i="15"/>
  <c r="DV707" i="15"/>
  <c r="DV709" i="15"/>
  <c r="DV710" i="15"/>
  <c r="DV711" i="15"/>
  <c r="DV713" i="15"/>
  <c r="DV717" i="15"/>
  <c r="DV718" i="15"/>
  <c r="DV719" i="15"/>
  <c r="DV721" i="15"/>
  <c r="DV722" i="15"/>
  <c r="DV723" i="15"/>
  <c r="DV725" i="15"/>
  <c r="DV726" i="15"/>
  <c r="DV727" i="15"/>
  <c r="DV729" i="15"/>
  <c r="DV730" i="15"/>
  <c r="DV731" i="15"/>
  <c r="DV733" i="15"/>
  <c r="DV734" i="15"/>
  <c r="DV735" i="15"/>
  <c r="DV737" i="15"/>
  <c r="DV801" i="15"/>
  <c r="DV825" i="15"/>
  <c r="DV849" i="15"/>
  <c r="DV853" i="15"/>
  <c r="DV854" i="15"/>
  <c r="DV855" i="15"/>
  <c r="DV856" i="15"/>
  <c r="DV857" i="15"/>
  <c r="DV858" i="15"/>
  <c r="DV860" i="15"/>
  <c r="DV861" i="15"/>
  <c r="DV885" i="15"/>
  <c r="DV912" i="15"/>
  <c r="DV919" i="15"/>
  <c r="DV920" i="15"/>
  <c r="DV921" i="15"/>
  <c r="DV923" i="15"/>
  <c r="DV924" i="15"/>
  <c r="DV925" i="15"/>
  <c r="DV927" i="15"/>
  <c r="DV928" i="15"/>
  <c r="DV929" i="15"/>
  <c r="DV931" i="15"/>
  <c r="DV932" i="15"/>
  <c r="DV933" i="15"/>
  <c r="DV935" i="15"/>
  <c r="DV936" i="15"/>
  <c r="DV937" i="15"/>
  <c r="DV939" i="15"/>
  <c r="DV943" i="15"/>
  <c r="DV944" i="15"/>
  <c r="DV945" i="15"/>
  <c r="DV947" i="15"/>
  <c r="DV948" i="15"/>
  <c r="DV949" i="15"/>
  <c r="DV951" i="15"/>
  <c r="DV952" i="15"/>
  <c r="DV953" i="15"/>
  <c r="DV955" i="15"/>
  <c r="DV956" i="15"/>
  <c r="DV957" i="15"/>
  <c r="DV959" i="15"/>
  <c r="DV960" i="15"/>
  <c r="DV961" i="15"/>
  <c r="DV963" i="15"/>
  <c r="DV987" i="15"/>
  <c r="DV991" i="15"/>
  <c r="DV992" i="15"/>
  <c r="DV993" i="15"/>
  <c r="DV995" i="15"/>
  <c r="DV996" i="15"/>
  <c r="DV997" i="15"/>
  <c r="DV999" i="15"/>
  <c r="DV1000" i="15"/>
  <c r="DV1001" i="15"/>
  <c r="DV1003" i="15"/>
  <c r="DV1004" i="15"/>
  <c r="DV1005" i="15"/>
  <c r="DV1007" i="15"/>
  <c r="DV1008" i="15"/>
  <c r="DV1009" i="15"/>
  <c r="DV1011" i="15"/>
  <c r="DV1035" i="15"/>
  <c r="DV1039" i="15"/>
  <c r="DV1040" i="15"/>
  <c r="DV1041" i="15"/>
  <c r="DV1043" i="15"/>
  <c r="DV1044" i="15"/>
  <c r="DV1045" i="15"/>
  <c r="DV1047" i="15"/>
  <c r="DV1048" i="15"/>
  <c r="DV1049" i="15"/>
  <c r="DV1051" i="15"/>
  <c r="DV1052" i="15"/>
  <c r="DV1053" i="15"/>
  <c r="DV1055" i="15"/>
  <c r="DV1056" i="15"/>
  <c r="DV1057" i="15"/>
  <c r="DV1059" i="15"/>
  <c r="DV1083" i="15"/>
  <c r="DV1087" i="15"/>
  <c r="DV1088" i="15"/>
  <c r="DV1089" i="15"/>
  <c r="DV1091" i="15"/>
  <c r="DV1092" i="15"/>
  <c r="DV1093" i="15"/>
  <c r="DV1095" i="15"/>
  <c r="DV1096" i="15"/>
  <c r="DV1097" i="15"/>
  <c r="DV1099" i="15"/>
  <c r="DV1100" i="15"/>
  <c r="DV1101" i="15"/>
  <c r="DV1103" i="15"/>
  <c r="DV1104" i="15"/>
  <c r="DV1105" i="15"/>
  <c r="DV1107" i="15"/>
  <c r="DV1131" i="15"/>
  <c r="DV1135" i="15"/>
  <c r="DV1136" i="15"/>
  <c r="DV1137" i="15"/>
  <c r="DV1139" i="15"/>
  <c r="DV1140" i="15"/>
  <c r="DV1141" i="15"/>
  <c r="DV1143" i="15"/>
  <c r="DV1144" i="15"/>
  <c r="DV1145" i="15"/>
  <c r="DV1147" i="15"/>
  <c r="DV1148" i="15"/>
  <c r="DV1149" i="15"/>
  <c r="DV1151" i="15"/>
  <c r="DV1152" i="15"/>
  <c r="DV1153" i="15"/>
  <c r="DV1155" i="15"/>
  <c r="DV1179" i="15"/>
  <c r="DV1183" i="15"/>
  <c r="DV1184" i="15"/>
  <c r="DV1185" i="15"/>
  <c r="DV1187" i="15"/>
  <c r="DV1188" i="15"/>
  <c r="DV1189" i="15"/>
  <c r="DV1191" i="15"/>
  <c r="DV1192" i="15"/>
  <c r="DV1193" i="15"/>
  <c r="DV1195" i="15"/>
  <c r="DV1196" i="15"/>
  <c r="DV1197" i="15"/>
  <c r="DV1199" i="15"/>
  <c r="DV1200" i="15"/>
  <c r="DV1201" i="15"/>
  <c r="DV1203" i="15"/>
  <c r="DV1227" i="15"/>
  <c r="DV1231" i="15"/>
  <c r="DV1232" i="15"/>
  <c r="DV1233" i="15"/>
  <c r="DV1234" i="15"/>
  <c r="DV1236" i="15"/>
  <c r="DV1237" i="15"/>
  <c r="DV1261" i="15"/>
  <c r="DV1285" i="15"/>
  <c r="DV1289" i="15"/>
  <c r="DV1290" i="15"/>
  <c r="DV1291" i="15"/>
  <c r="DV1293" i="15"/>
  <c r="DV1294" i="15"/>
  <c r="DV1295" i="15"/>
  <c r="DV1297" i="15"/>
  <c r="DV1298" i="15"/>
  <c r="DV1299" i="15"/>
  <c r="DV1301" i="15"/>
  <c r="DV1302" i="15"/>
  <c r="DV1303" i="15"/>
  <c r="DV1305" i="15"/>
  <c r="DV1306" i="15"/>
  <c r="DV1307" i="15"/>
  <c r="DV1309" i="15"/>
  <c r="DV1313" i="15"/>
  <c r="DV1314" i="15"/>
  <c r="DV1315" i="15"/>
  <c r="DV1317" i="15"/>
  <c r="DV1318" i="15"/>
  <c r="DV1319" i="15"/>
  <c r="DV1321" i="15"/>
  <c r="DV1322" i="15"/>
  <c r="DV1323" i="15"/>
  <c r="DV1325" i="15"/>
  <c r="DV1326" i="15"/>
  <c r="DV1327" i="15"/>
  <c r="DV1329" i="15"/>
  <c r="DV1330" i="15"/>
  <c r="DV1331" i="15"/>
  <c r="DV1333" i="15"/>
  <c r="DV1337" i="15"/>
  <c r="DV1338" i="15"/>
  <c r="DV1339" i="15"/>
  <c r="DV1341" i="15"/>
  <c r="DV1342" i="15"/>
  <c r="DV1343" i="15"/>
  <c r="DV1345" i="15"/>
  <c r="DV1346" i="15"/>
  <c r="DV1347" i="15"/>
  <c r="DV1349" i="15"/>
  <c r="DV1350" i="15"/>
  <c r="DV1351" i="15"/>
  <c r="DV1353" i="15"/>
  <c r="DV1354" i="15"/>
  <c r="DV1355" i="15"/>
  <c r="DV1357" i="15"/>
  <c r="DV1361" i="15"/>
  <c r="DV1362" i="15"/>
  <c r="DV1363" i="15"/>
  <c r="DV1365" i="15"/>
  <c r="DV1366" i="15"/>
  <c r="DV1367" i="15"/>
  <c r="DV1369" i="15"/>
  <c r="DV1370" i="15"/>
  <c r="DV1371" i="15"/>
  <c r="DV1373" i="15"/>
  <c r="DV1374" i="15"/>
  <c r="DV1375" i="15"/>
  <c r="DV1377" i="15"/>
  <c r="DV1378" i="15"/>
  <c r="DV1379" i="15"/>
  <c r="DV1381" i="15"/>
  <c r="DV1405" i="15"/>
  <c r="DV1431" i="15"/>
  <c r="DV1438" i="15"/>
  <c r="DV1439" i="15"/>
  <c r="DV1440" i="15"/>
  <c r="DV1442" i="15"/>
  <c r="DV1443" i="15"/>
  <c r="DV1444" i="15"/>
  <c r="DV1446" i="15"/>
  <c r="DV1447" i="15"/>
  <c r="DV1448" i="15"/>
  <c r="DV1450" i="15"/>
  <c r="DV1451" i="15"/>
  <c r="DV1452" i="15"/>
  <c r="DV1454" i="15"/>
  <c r="DV1455" i="15"/>
  <c r="DV1456" i="15"/>
  <c r="DV1458" i="15"/>
  <c r="DV1465" i="15"/>
  <c r="DV1466" i="15"/>
  <c r="DV1467" i="15"/>
  <c r="DV1469" i="15"/>
  <c r="DV1470" i="15"/>
  <c r="DV1471" i="15"/>
  <c r="DV1473" i="15"/>
  <c r="DV1474" i="15"/>
  <c r="DV1475" i="15"/>
  <c r="DV1477" i="15"/>
  <c r="DV1478" i="15"/>
  <c r="DV1479" i="15"/>
  <c r="DV1481" i="15"/>
  <c r="DV1482" i="15"/>
  <c r="DV1483" i="15"/>
  <c r="DV1485" i="15"/>
  <c r="DV1489" i="15"/>
  <c r="DV1490" i="15"/>
  <c r="DV1491" i="15"/>
  <c r="DV1493" i="15"/>
  <c r="DV1494" i="15"/>
  <c r="DV1495" i="15"/>
  <c r="DV1497" i="15"/>
  <c r="DV1498" i="15"/>
  <c r="DV1499" i="15"/>
  <c r="DV1501" i="15"/>
  <c r="DV1502" i="15"/>
  <c r="DV1503" i="15"/>
  <c r="DV1505" i="15"/>
  <c r="DV1506" i="15"/>
  <c r="DV1507" i="15"/>
  <c r="DV1509" i="15"/>
  <c r="DV1513" i="15"/>
  <c r="DV1514" i="15"/>
  <c r="DV1515" i="15"/>
  <c r="DV1517" i="15"/>
  <c r="DV1518" i="15"/>
  <c r="DV1519" i="15"/>
  <c r="DV1521" i="15"/>
  <c r="DV1522" i="15"/>
  <c r="DV1523" i="15"/>
  <c r="DV1525" i="15"/>
  <c r="DV1526" i="15"/>
  <c r="DV1527" i="15"/>
  <c r="DV1529" i="15"/>
  <c r="DV1530" i="15"/>
  <c r="DV1531" i="15"/>
  <c r="DV1533" i="15"/>
  <c r="DV1538" i="15"/>
  <c r="DV1539" i="15"/>
  <c r="DV1540" i="15"/>
  <c r="DV1541" i="15"/>
  <c r="DV1542" i="15"/>
  <c r="DV1544" i="15"/>
  <c r="DV1545" i="15"/>
  <c r="DV1546" i="15"/>
  <c r="DV1547" i="15"/>
  <c r="DV1551" i="15"/>
  <c r="DV1552" i="15"/>
  <c r="DV1553" i="15"/>
  <c r="DV1554" i="15"/>
  <c r="DW135" i="15"/>
  <c r="DW183" i="15"/>
  <c r="DW260" i="15"/>
  <c r="DW261" i="15"/>
  <c r="DW262" i="15"/>
  <c r="DW264" i="15"/>
  <c r="DW265" i="15"/>
  <c r="DW266" i="15"/>
  <c r="DW268" i="15"/>
  <c r="DW269" i="15"/>
  <c r="DW270" i="15"/>
  <c r="DW272" i="15"/>
  <c r="DW273" i="15"/>
  <c r="DW274" i="15"/>
  <c r="DW276" i="15"/>
  <c r="DW277" i="15"/>
  <c r="DW278" i="15"/>
  <c r="DW280" i="15"/>
  <c r="DW284" i="15"/>
  <c r="DW285" i="15"/>
  <c r="DW286" i="15"/>
  <c r="DW288" i="15"/>
  <c r="DW289" i="15"/>
  <c r="DW290" i="15"/>
  <c r="DW292" i="15"/>
  <c r="DW293" i="15"/>
  <c r="DW294" i="15"/>
  <c r="DW296" i="15"/>
  <c r="DW297" i="15"/>
  <c r="DW298" i="15"/>
  <c r="DW300" i="15"/>
  <c r="DW301" i="15"/>
  <c r="DW302" i="15"/>
  <c r="DW304" i="15"/>
  <c r="DW10" i="15"/>
  <c r="DW14" i="15"/>
  <c r="DW15" i="15"/>
  <c r="DW39" i="15"/>
  <c r="DW43" i="15"/>
  <c r="DW44" i="15"/>
  <c r="DW45" i="15"/>
  <c r="DW47" i="15"/>
  <c r="DW48" i="15"/>
  <c r="DW49" i="15"/>
  <c r="DW51" i="15"/>
  <c r="DW52" i="15"/>
  <c r="DW53" i="15"/>
  <c r="DW55" i="15"/>
  <c r="DW56" i="15"/>
  <c r="DW57" i="15"/>
  <c r="DW59" i="15"/>
  <c r="DW60" i="15"/>
  <c r="DW61" i="15"/>
  <c r="DW63" i="15"/>
  <c r="DW87" i="15"/>
  <c r="DW111" i="15"/>
  <c r="DW159" i="15"/>
  <c r="DW187" i="15"/>
  <c r="DW188" i="15"/>
  <c r="DW189" i="15"/>
  <c r="DW191" i="15"/>
  <c r="DW192" i="15"/>
  <c r="DW193" i="15"/>
  <c r="DW195" i="15"/>
  <c r="DW196" i="15"/>
  <c r="DW197" i="15"/>
  <c r="DW199" i="15"/>
  <c r="DW200" i="15"/>
  <c r="DW201" i="15"/>
  <c r="DW203" i="15"/>
  <c r="DW204" i="15"/>
  <c r="DW205" i="15"/>
  <c r="DW207" i="15"/>
  <c r="DW211" i="15"/>
  <c r="DW212" i="15"/>
  <c r="DW213" i="15"/>
  <c r="DW215" i="15"/>
  <c r="DW216" i="15"/>
  <c r="DW217" i="15"/>
  <c r="DW219" i="15"/>
  <c r="DW220" i="15"/>
  <c r="DW221" i="15"/>
  <c r="DW223" i="15"/>
  <c r="DW224" i="15"/>
  <c r="DW225" i="15"/>
  <c r="DW227" i="15"/>
  <c r="DW228" i="15"/>
  <c r="DW229" i="15"/>
  <c r="DW231" i="15"/>
  <c r="DW255" i="15"/>
  <c r="DW308" i="15"/>
  <c r="DW309" i="15"/>
  <c r="DW310" i="15"/>
  <c r="DW312" i="15"/>
  <c r="DW313" i="15"/>
  <c r="DW314" i="15"/>
  <c r="DW316" i="15"/>
  <c r="DW317" i="15"/>
  <c r="DW318" i="15"/>
  <c r="DW320" i="15"/>
  <c r="DW321" i="15"/>
  <c r="DW322" i="15"/>
  <c r="DW324" i="15"/>
  <c r="DW325" i="15"/>
  <c r="DW326" i="15"/>
  <c r="DW328" i="15"/>
  <c r="DW332" i="15"/>
  <c r="DW333" i="15"/>
  <c r="DW334" i="15"/>
  <c r="DW336" i="15"/>
  <c r="DW337" i="15"/>
  <c r="DW338" i="15"/>
  <c r="DW340" i="15"/>
  <c r="DW341" i="15"/>
  <c r="DW342" i="15"/>
  <c r="DW344" i="15"/>
  <c r="DW345" i="15"/>
  <c r="DW346" i="15"/>
  <c r="DW348" i="15"/>
  <c r="DW349" i="15"/>
  <c r="DW350" i="15"/>
  <c r="DW352" i="15"/>
  <c r="DW376" i="15"/>
  <c r="DW380" i="15"/>
  <c r="DW381" i="15"/>
  <c r="DW382" i="15"/>
  <c r="DW384" i="15"/>
  <c r="DW385" i="15"/>
  <c r="DW386" i="15"/>
  <c r="DW388" i="15"/>
  <c r="DW389" i="15"/>
  <c r="DW390" i="15"/>
  <c r="DW392" i="15"/>
  <c r="DW393" i="15"/>
  <c r="DW394" i="15"/>
  <c r="DW396" i="15"/>
  <c r="DW397" i="15"/>
  <c r="DW398" i="15"/>
  <c r="DW400" i="15"/>
  <c r="DW424" i="15"/>
  <c r="DW428" i="15"/>
  <c r="DW429" i="15"/>
  <c r="DW430" i="15"/>
  <c r="DW432" i="15"/>
  <c r="DW433" i="15"/>
  <c r="DW434" i="15"/>
  <c r="DW436" i="15"/>
  <c r="DW437" i="15"/>
  <c r="DW438" i="15"/>
  <c r="DW440" i="15"/>
  <c r="DW441" i="15"/>
  <c r="DW442" i="15"/>
  <c r="DW444" i="15"/>
  <c r="DW445" i="15"/>
  <c r="DW446" i="15"/>
  <c r="DW448" i="15"/>
  <c r="DW472" i="15"/>
  <c r="DW476" i="15"/>
  <c r="DW477" i="15"/>
  <c r="DW478" i="15"/>
  <c r="DW480" i="15"/>
  <c r="DW481" i="15"/>
  <c r="DW482" i="15"/>
  <c r="DW484" i="15"/>
  <c r="DW485" i="15"/>
  <c r="DW486" i="15"/>
  <c r="DW488" i="15"/>
  <c r="DW489" i="15"/>
  <c r="DW490" i="15"/>
  <c r="DW492" i="15"/>
  <c r="DW493" i="15"/>
  <c r="DW494" i="15"/>
  <c r="DW496" i="15"/>
  <c r="DW520" i="15"/>
  <c r="DW524" i="15"/>
  <c r="DW525" i="15"/>
  <c r="DW526" i="15"/>
  <c r="DW528" i="15"/>
  <c r="DW529" i="15"/>
  <c r="DW530" i="15"/>
  <c r="DW532" i="15"/>
  <c r="DW533" i="15"/>
  <c r="DW534" i="15"/>
  <c r="DW536" i="15"/>
  <c r="DW537" i="15"/>
  <c r="DW538" i="15"/>
  <c r="DW540" i="15"/>
  <c r="DW541" i="15"/>
  <c r="DW542" i="15"/>
  <c r="DW544" i="15"/>
  <c r="DW568" i="15"/>
  <c r="DW573" i="15"/>
  <c r="DW574" i="15"/>
  <c r="DW575" i="15"/>
  <c r="DW577" i="15"/>
  <c r="DW578" i="15"/>
  <c r="DW579" i="15"/>
  <c r="DW581" i="15"/>
  <c r="DW582" i="15"/>
  <c r="DW583" i="15"/>
  <c r="DW585" i="15"/>
  <c r="DW586" i="15"/>
  <c r="DW587" i="15"/>
  <c r="DW589" i="15"/>
  <c r="DW590" i="15"/>
  <c r="DW591" i="15"/>
  <c r="DW593" i="15"/>
  <c r="DW597" i="15"/>
  <c r="DW598" i="15"/>
  <c r="DW599" i="15"/>
  <c r="DW601" i="15"/>
  <c r="DW602" i="15"/>
  <c r="DW603" i="15"/>
  <c r="DW605" i="15"/>
  <c r="DW606" i="15"/>
  <c r="DW607" i="15"/>
  <c r="DW609" i="15"/>
  <c r="DW610" i="15"/>
  <c r="DW611" i="15"/>
  <c r="DW613" i="15"/>
  <c r="DW614" i="15"/>
  <c r="DW615" i="15"/>
  <c r="DW617" i="15"/>
  <c r="DW621" i="15"/>
  <c r="DW622" i="15"/>
  <c r="DW623" i="15"/>
  <c r="DW625" i="15"/>
  <c r="DW626" i="15"/>
  <c r="DW627" i="15"/>
  <c r="DW629" i="15"/>
  <c r="DW630" i="15"/>
  <c r="DW631" i="15"/>
  <c r="DW633" i="15"/>
  <c r="DW634" i="15"/>
  <c r="DW635" i="15"/>
  <c r="DW637" i="15"/>
  <c r="DW638" i="15"/>
  <c r="DW639" i="15"/>
  <c r="DW641" i="15"/>
  <c r="DW645" i="15"/>
  <c r="DW646" i="15"/>
  <c r="DW647" i="15"/>
  <c r="DW649" i="15"/>
  <c r="DW650" i="15"/>
  <c r="DW651" i="15"/>
  <c r="DW653" i="15"/>
  <c r="DW654" i="15"/>
  <c r="DW655" i="15"/>
  <c r="DW657" i="15"/>
  <c r="DW658" i="15"/>
  <c r="DW659" i="15"/>
  <c r="DW661" i="15"/>
  <c r="DW662" i="15"/>
  <c r="DW663" i="15"/>
  <c r="DW665" i="15"/>
  <c r="DW669" i="15"/>
  <c r="DW670" i="15"/>
  <c r="DW671" i="15"/>
  <c r="DW673" i="15"/>
  <c r="DW674" i="15"/>
  <c r="DW675" i="15"/>
  <c r="DW677" i="15"/>
  <c r="DW678" i="15"/>
  <c r="DW679" i="15"/>
  <c r="DW681" i="15"/>
  <c r="DW682" i="15"/>
  <c r="DW683" i="15"/>
  <c r="DW685" i="15"/>
  <c r="DW686" i="15"/>
  <c r="DW687" i="15"/>
  <c r="DW689" i="15"/>
  <c r="DW693" i="15"/>
  <c r="DW694" i="15"/>
  <c r="DW695" i="15"/>
  <c r="DW697" i="15"/>
  <c r="DW698" i="15"/>
  <c r="DW699" i="15"/>
  <c r="DW701" i="15"/>
  <c r="DW702" i="15"/>
  <c r="DW703" i="15"/>
  <c r="DW705" i="15"/>
  <c r="DW706" i="15"/>
  <c r="DW707" i="15"/>
  <c r="DW709" i="15"/>
  <c r="DW710" i="15"/>
  <c r="DW711" i="15"/>
  <c r="DW713" i="15"/>
  <c r="DW717" i="15"/>
  <c r="DW718" i="15"/>
  <c r="DW719" i="15"/>
  <c r="DW721" i="15"/>
  <c r="DW722" i="15"/>
  <c r="DW723" i="15"/>
  <c r="DW725" i="15"/>
  <c r="DW726" i="15"/>
  <c r="DW727" i="15"/>
  <c r="DW729" i="15"/>
  <c r="DW730" i="15"/>
  <c r="DW731" i="15"/>
  <c r="DW733" i="15"/>
  <c r="DW734" i="15"/>
  <c r="DW735" i="15"/>
  <c r="DW737" i="15"/>
  <c r="DW801" i="15"/>
  <c r="DW825" i="15"/>
  <c r="DW849" i="15"/>
  <c r="DW853" i="15"/>
  <c r="DW854" i="15"/>
  <c r="DW855" i="15"/>
  <c r="DW856" i="15"/>
  <c r="DW857" i="15"/>
  <c r="DW858" i="15"/>
  <c r="DW860" i="15"/>
  <c r="DW861" i="15"/>
  <c r="DW885" i="15"/>
  <c r="DW912" i="15"/>
  <c r="DW919" i="15"/>
  <c r="DW920" i="15"/>
  <c r="DW921" i="15"/>
  <c r="DW923" i="15"/>
  <c r="DW924" i="15"/>
  <c r="DW925" i="15"/>
  <c r="DW927" i="15"/>
  <c r="DW928" i="15"/>
  <c r="DW929" i="15"/>
  <c r="DW931" i="15"/>
  <c r="DW932" i="15"/>
  <c r="DW933" i="15"/>
  <c r="DW935" i="15"/>
  <c r="DW936" i="15"/>
  <c r="DW937" i="15"/>
  <c r="DW939" i="15"/>
  <c r="DW943" i="15"/>
  <c r="DW944" i="15"/>
  <c r="DW945" i="15"/>
  <c r="DW947" i="15"/>
  <c r="DW948" i="15"/>
  <c r="DW949" i="15"/>
  <c r="DW951" i="15"/>
  <c r="DW952" i="15"/>
  <c r="DW953" i="15"/>
  <c r="DW955" i="15"/>
  <c r="DW956" i="15"/>
  <c r="DW957" i="15"/>
  <c r="DW959" i="15"/>
  <c r="DW960" i="15"/>
  <c r="DW961" i="15"/>
  <c r="DW963" i="15"/>
  <c r="DW987" i="15"/>
  <c r="DW991" i="15"/>
  <c r="DW992" i="15"/>
  <c r="DW993" i="15"/>
  <c r="DW995" i="15"/>
  <c r="DW996" i="15"/>
  <c r="DW997" i="15"/>
  <c r="DW999" i="15"/>
  <c r="DW1000" i="15"/>
  <c r="DW1001" i="15"/>
  <c r="DW1003" i="15"/>
  <c r="DW1004" i="15"/>
  <c r="DW1005" i="15"/>
  <c r="DW1007" i="15"/>
  <c r="DW1008" i="15"/>
  <c r="DW1009" i="15"/>
  <c r="DW1011" i="15"/>
  <c r="DW1035" i="15"/>
  <c r="DW1039" i="15"/>
  <c r="DW1040" i="15"/>
  <c r="DW1041" i="15"/>
  <c r="DW1043" i="15"/>
  <c r="DW1044" i="15"/>
  <c r="DW1045" i="15"/>
  <c r="DW1047" i="15"/>
  <c r="DW1048" i="15"/>
  <c r="DW1049" i="15"/>
  <c r="DW1051" i="15"/>
  <c r="DW1052" i="15"/>
  <c r="DW1053" i="15"/>
  <c r="DW1055" i="15"/>
  <c r="DW1056" i="15"/>
  <c r="DW1057" i="15"/>
  <c r="DW1059" i="15"/>
  <c r="DW1083" i="15"/>
  <c r="DW1087" i="15"/>
  <c r="DW1088" i="15"/>
  <c r="DW1089" i="15"/>
  <c r="DW1091" i="15"/>
  <c r="DW1092" i="15"/>
  <c r="DW1093" i="15"/>
  <c r="DW1095" i="15"/>
  <c r="DW1096" i="15"/>
  <c r="DW1097" i="15"/>
  <c r="DW1099" i="15"/>
  <c r="DW1100" i="15"/>
  <c r="DW1101" i="15"/>
  <c r="DW1103" i="15"/>
  <c r="DW1104" i="15"/>
  <c r="DW1105" i="15"/>
  <c r="DW1107" i="15"/>
  <c r="DW1131" i="15"/>
  <c r="DW1135" i="15"/>
  <c r="DW1136" i="15"/>
  <c r="DW1137" i="15"/>
  <c r="DW1139" i="15"/>
  <c r="DW1140" i="15"/>
  <c r="DW1141" i="15"/>
  <c r="DW1143" i="15"/>
  <c r="DW1144" i="15"/>
  <c r="DW1145" i="15"/>
  <c r="DW1147" i="15"/>
  <c r="DW1148" i="15"/>
  <c r="DW1149" i="15"/>
  <c r="DW1151" i="15"/>
  <c r="DW1152" i="15"/>
  <c r="DW1153" i="15"/>
  <c r="DW1155" i="15"/>
  <c r="DW1179" i="15"/>
  <c r="DW1183" i="15"/>
  <c r="DW1184" i="15"/>
  <c r="DW1185" i="15"/>
  <c r="DW1187" i="15"/>
  <c r="DW1188" i="15"/>
  <c r="DW1189" i="15"/>
  <c r="DW1191" i="15"/>
  <c r="DW1192" i="15"/>
  <c r="DW1193" i="15"/>
  <c r="DW1195" i="15"/>
  <c r="DW1196" i="15"/>
  <c r="DW1197" i="15"/>
  <c r="DW1199" i="15"/>
  <c r="DW1200" i="15"/>
  <c r="DW1201" i="15"/>
  <c r="DW1203" i="15"/>
  <c r="DW1227" i="15"/>
  <c r="DW1231" i="15"/>
  <c r="DW1232" i="15"/>
  <c r="DW1233" i="15"/>
  <c r="DW1234" i="15"/>
  <c r="DW1236" i="15"/>
  <c r="DW1237" i="15"/>
  <c r="DW1261" i="15"/>
  <c r="DW1285" i="15"/>
  <c r="DW1289" i="15"/>
  <c r="DW1290" i="15"/>
  <c r="DW1291" i="15"/>
  <c r="DW1293" i="15"/>
  <c r="DW1294" i="15"/>
  <c r="DW1295" i="15"/>
  <c r="DW1297" i="15"/>
  <c r="DW1298" i="15"/>
  <c r="DW1299" i="15"/>
  <c r="DW1301" i="15"/>
  <c r="DW1302" i="15"/>
  <c r="DW1303" i="15"/>
  <c r="DW1305" i="15"/>
  <c r="DW1306" i="15"/>
  <c r="DW1307" i="15"/>
  <c r="DW1309" i="15"/>
  <c r="DW1313" i="15"/>
  <c r="DW1314" i="15"/>
  <c r="DW1315" i="15"/>
  <c r="DW1317" i="15"/>
  <c r="DW1318" i="15"/>
  <c r="DW1319" i="15"/>
  <c r="DW1321" i="15"/>
  <c r="DW1322" i="15"/>
  <c r="DW1323" i="15"/>
  <c r="DW1325" i="15"/>
  <c r="DW1326" i="15"/>
  <c r="DW1327" i="15"/>
  <c r="DW1329" i="15"/>
  <c r="DW1330" i="15"/>
  <c r="DW1331" i="15"/>
  <c r="DW1333" i="15"/>
  <c r="DW1337" i="15"/>
  <c r="DW1338" i="15"/>
  <c r="DW1339" i="15"/>
  <c r="DW1341" i="15"/>
  <c r="DW1342" i="15"/>
  <c r="DW1343" i="15"/>
  <c r="DW1345" i="15"/>
  <c r="DW1346" i="15"/>
  <c r="DW1347" i="15"/>
  <c r="DW1349" i="15"/>
  <c r="DW1350" i="15"/>
  <c r="DW1351" i="15"/>
  <c r="DW1353" i="15"/>
  <c r="DW1354" i="15"/>
  <c r="DW1355" i="15"/>
  <c r="DW1357" i="15"/>
  <c r="DW1361" i="15"/>
  <c r="DW1362" i="15"/>
  <c r="DW1363" i="15"/>
  <c r="DW1365" i="15"/>
  <c r="DW1366" i="15"/>
  <c r="DW1367" i="15"/>
  <c r="DW1369" i="15"/>
  <c r="DW1370" i="15"/>
  <c r="DW1371" i="15"/>
  <c r="DW1373" i="15"/>
  <c r="DW1374" i="15"/>
  <c r="DW1375" i="15"/>
  <c r="DW1377" i="15"/>
  <c r="DW1378" i="15"/>
  <c r="DW1379" i="15"/>
  <c r="DW1381" i="15"/>
  <c r="DW1405" i="15"/>
  <c r="DW1431" i="15"/>
  <c r="DW1438" i="15"/>
  <c r="DW1439" i="15"/>
  <c r="DW1440" i="15"/>
  <c r="DW1442" i="15"/>
  <c r="DW1443" i="15"/>
  <c r="DW1444" i="15"/>
  <c r="DW1446" i="15"/>
  <c r="DW1447" i="15"/>
  <c r="DW1448" i="15"/>
  <c r="DW1450" i="15"/>
  <c r="DW1451" i="15"/>
  <c r="DW1452" i="15"/>
  <c r="DW1454" i="15"/>
  <c r="DW1455" i="15"/>
  <c r="DW1456" i="15"/>
  <c r="DW1458" i="15"/>
  <c r="DW1465" i="15"/>
  <c r="DW1466" i="15"/>
  <c r="DW1467" i="15"/>
  <c r="DW1469" i="15"/>
  <c r="DW1470" i="15"/>
  <c r="DW1471" i="15"/>
  <c r="DW1473" i="15"/>
  <c r="DW1474" i="15"/>
  <c r="DW1475" i="15"/>
  <c r="DW1477" i="15"/>
  <c r="DW1478" i="15"/>
  <c r="DW1479" i="15"/>
  <c r="DW1481" i="15"/>
  <c r="DW1482" i="15"/>
  <c r="DW1483" i="15"/>
  <c r="DW1485" i="15"/>
  <c r="DW1489" i="15"/>
  <c r="DW1490" i="15"/>
  <c r="DW1491" i="15"/>
  <c r="DW1493" i="15"/>
  <c r="DW1494" i="15"/>
  <c r="DW1495" i="15"/>
  <c r="DW1497" i="15"/>
  <c r="DW1498" i="15"/>
  <c r="DW1499" i="15"/>
  <c r="DW1501" i="15"/>
  <c r="DW1502" i="15"/>
  <c r="DW1503" i="15"/>
  <c r="DW1505" i="15"/>
  <c r="DW1506" i="15"/>
  <c r="DW1507" i="15"/>
  <c r="DW1509" i="15"/>
  <c r="DW1513" i="15"/>
  <c r="DW1514" i="15"/>
  <c r="DW1515" i="15"/>
  <c r="DW1517" i="15"/>
  <c r="DW1518" i="15"/>
  <c r="DW1519" i="15"/>
  <c r="DW1521" i="15"/>
  <c r="DW1522" i="15"/>
  <c r="DW1523" i="15"/>
  <c r="DW1525" i="15"/>
  <c r="DW1526" i="15"/>
  <c r="DW1527" i="15"/>
  <c r="DW1529" i="15"/>
  <c r="DW1530" i="15"/>
  <c r="DW1531" i="15"/>
  <c r="DW1533" i="15"/>
  <c r="DW1538" i="15"/>
  <c r="DW1539" i="15"/>
  <c r="DW1540" i="15"/>
  <c r="DW1541" i="15"/>
  <c r="DW1542" i="15"/>
  <c r="DW1544" i="15"/>
  <c r="DW1545" i="15"/>
  <c r="DW1546" i="15"/>
  <c r="DW1547" i="15"/>
  <c r="DW1551" i="15"/>
  <c r="DW1552" i="15"/>
  <c r="DW1553" i="15"/>
  <c r="DW1554" i="15"/>
  <c r="DX135" i="15"/>
  <c r="DX183" i="15"/>
  <c r="DX260" i="15"/>
  <c r="DX261" i="15"/>
  <c r="DX262" i="15"/>
  <c r="DX264" i="15"/>
  <c r="DX265" i="15"/>
  <c r="DX266" i="15"/>
  <c r="DX268" i="15"/>
  <c r="DX269" i="15"/>
  <c r="DX270" i="15"/>
  <c r="DX272" i="15"/>
  <c r="DX273" i="15"/>
  <c r="DX274" i="15"/>
  <c r="DX276" i="15"/>
  <c r="DX277" i="15"/>
  <c r="DX278" i="15"/>
  <c r="DX280" i="15"/>
  <c r="DX284" i="15"/>
  <c r="DX285" i="15"/>
  <c r="DX286" i="15"/>
  <c r="DX288" i="15"/>
  <c r="DX289" i="15"/>
  <c r="DX290" i="15"/>
  <c r="DX292" i="15"/>
  <c r="DX293" i="15"/>
  <c r="DX294" i="15"/>
  <c r="DX296" i="15"/>
  <c r="DX297" i="15"/>
  <c r="DX298" i="15"/>
  <c r="DX300" i="15"/>
  <c r="DX301" i="15"/>
  <c r="DX302" i="15"/>
  <c r="DX304" i="15"/>
  <c r="DX10" i="15"/>
  <c r="DX14" i="15"/>
  <c r="DX15" i="15"/>
  <c r="DX39" i="15"/>
  <c r="DX43" i="15"/>
  <c r="DX44" i="15"/>
  <c r="DX45" i="15"/>
  <c r="DX47" i="15"/>
  <c r="DX48" i="15"/>
  <c r="DX49" i="15"/>
  <c r="DX51" i="15"/>
  <c r="DX52" i="15"/>
  <c r="DX53" i="15"/>
  <c r="DX55" i="15"/>
  <c r="DX56" i="15"/>
  <c r="DX57" i="15"/>
  <c r="DX59" i="15"/>
  <c r="DX60" i="15"/>
  <c r="DX61" i="15"/>
  <c r="DX63" i="15"/>
  <c r="DX87" i="15"/>
  <c r="DX111" i="15"/>
  <c r="DX159" i="15"/>
  <c r="DX187" i="15"/>
  <c r="DX188" i="15"/>
  <c r="DX189" i="15"/>
  <c r="DX191" i="15"/>
  <c r="DX192" i="15"/>
  <c r="DX193" i="15"/>
  <c r="DX195" i="15"/>
  <c r="DX196" i="15"/>
  <c r="DX197" i="15"/>
  <c r="DX199" i="15"/>
  <c r="DX200" i="15"/>
  <c r="DX201" i="15"/>
  <c r="DX203" i="15"/>
  <c r="DX204" i="15"/>
  <c r="DX205" i="15"/>
  <c r="DX207" i="15"/>
  <c r="DX211" i="15"/>
  <c r="DX212" i="15"/>
  <c r="DX213" i="15"/>
  <c r="DX215" i="15"/>
  <c r="DX216" i="15"/>
  <c r="DX217" i="15"/>
  <c r="DX219" i="15"/>
  <c r="DX220" i="15"/>
  <c r="DX221" i="15"/>
  <c r="DX223" i="15"/>
  <c r="DX224" i="15"/>
  <c r="DX225" i="15"/>
  <c r="DX227" i="15"/>
  <c r="DX228" i="15"/>
  <c r="DX229" i="15"/>
  <c r="DX231" i="15"/>
  <c r="DX255" i="15"/>
  <c r="DX308" i="15"/>
  <c r="DX309" i="15"/>
  <c r="DX310" i="15"/>
  <c r="DX312" i="15"/>
  <c r="DX313" i="15"/>
  <c r="DX314" i="15"/>
  <c r="DX316" i="15"/>
  <c r="DX317" i="15"/>
  <c r="DX318" i="15"/>
  <c r="DX320" i="15"/>
  <c r="DX321" i="15"/>
  <c r="DX322" i="15"/>
  <c r="DX324" i="15"/>
  <c r="DX325" i="15"/>
  <c r="DX326" i="15"/>
  <c r="DX328" i="15"/>
  <c r="DX332" i="15"/>
  <c r="DX333" i="15"/>
  <c r="DX334" i="15"/>
  <c r="DX336" i="15"/>
  <c r="DX337" i="15"/>
  <c r="DX338" i="15"/>
  <c r="DX340" i="15"/>
  <c r="DX341" i="15"/>
  <c r="DX342" i="15"/>
  <c r="DX344" i="15"/>
  <c r="DX345" i="15"/>
  <c r="DX346" i="15"/>
  <c r="DX348" i="15"/>
  <c r="DX349" i="15"/>
  <c r="DX350" i="15"/>
  <c r="DX352" i="15"/>
  <c r="DX376" i="15"/>
  <c r="DX380" i="15"/>
  <c r="DX381" i="15"/>
  <c r="DX382" i="15"/>
  <c r="DX384" i="15"/>
  <c r="DX385" i="15"/>
  <c r="DX386" i="15"/>
  <c r="DX388" i="15"/>
  <c r="DX389" i="15"/>
  <c r="DX390" i="15"/>
  <c r="DX392" i="15"/>
  <c r="DX393" i="15"/>
  <c r="DX394" i="15"/>
  <c r="DX396" i="15"/>
  <c r="DX397" i="15"/>
  <c r="DX398" i="15"/>
  <c r="DX400" i="15"/>
  <c r="DX424" i="15"/>
  <c r="DX428" i="15"/>
  <c r="DX429" i="15"/>
  <c r="DX430" i="15"/>
  <c r="DX432" i="15"/>
  <c r="DX433" i="15"/>
  <c r="DX434" i="15"/>
  <c r="DX436" i="15"/>
  <c r="DX437" i="15"/>
  <c r="DX438" i="15"/>
  <c r="DX440" i="15"/>
  <c r="DX441" i="15"/>
  <c r="DX442" i="15"/>
  <c r="DX444" i="15"/>
  <c r="DX445" i="15"/>
  <c r="DX446" i="15"/>
  <c r="DX448" i="15"/>
  <c r="DX472" i="15"/>
  <c r="DX476" i="15"/>
  <c r="DX477" i="15"/>
  <c r="DX478" i="15"/>
  <c r="DX480" i="15"/>
  <c r="DX481" i="15"/>
  <c r="DX482" i="15"/>
  <c r="DX484" i="15"/>
  <c r="DX485" i="15"/>
  <c r="DX486" i="15"/>
  <c r="DX488" i="15"/>
  <c r="DX489" i="15"/>
  <c r="DX490" i="15"/>
  <c r="DX492" i="15"/>
  <c r="DX493" i="15"/>
  <c r="DX494" i="15"/>
  <c r="DX496" i="15"/>
  <c r="DX520" i="15"/>
  <c r="DX524" i="15"/>
  <c r="DX525" i="15"/>
  <c r="DX526" i="15"/>
  <c r="DX528" i="15"/>
  <c r="DX529" i="15"/>
  <c r="DX530" i="15"/>
  <c r="DX532" i="15"/>
  <c r="DX533" i="15"/>
  <c r="DX534" i="15"/>
  <c r="DX536" i="15"/>
  <c r="DX537" i="15"/>
  <c r="DX538" i="15"/>
  <c r="DX540" i="15"/>
  <c r="DX541" i="15"/>
  <c r="DX542" i="15"/>
  <c r="DX544" i="15"/>
  <c r="DX568" i="15"/>
  <c r="DX573" i="15"/>
  <c r="DX574" i="15"/>
  <c r="DX575" i="15"/>
  <c r="DX577" i="15"/>
  <c r="DX578" i="15"/>
  <c r="DX579" i="15"/>
  <c r="DX581" i="15"/>
  <c r="DX582" i="15"/>
  <c r="DX583" i="15"/>
  <c r="DX585" i="15"/>
  <c r="DX586" i="15"/>
  <c r="DX587" i="15"/>
  <c r="DX589" i="15"/>
  <c r="DX590" i="15"/>
  <c r="DX591" i="15"/>
  <c r="DX593" i="15"/>
  <c r="DX597" i="15"/>
  <c r="DX598" i="15"/>
  <c r="DX599" i="15"/>
  <c r="DX601" i="15"/>
  <c r="DX602" i="15"/>
  <c r="DX603" i="15"/>
  <c r="DX605" i="15"/>
  <c r="DX606" i="15"/>
  <c r="DX607" i="15"/>
  <c r="DX609" i="15"/>
  <c r="DX610" i="15"/>
  <c r="DX611" i="15"/>
  <c r="DX613" i="15"/>
  <c r="DX614" i="15"/>
  <c r="DX615" i="15"/>
  <c r="DX617" i="15"/>
  <c r="DX621" i="15"/>
  <c r="DX622" i="15"/>
  <c r="DX623" i="15"/>
  <c r="DX625" i="15"/>
  <c r="DX626" i="15"/>
  <c r="DX627" i="15"/>
  <c r="DX629" i="15"/>
  <c r="DX630" i="15"/>
  <c r="DX631" i="15"/>
  <c r="DX633" i="15"/>
  <c r="DX634" i="15"/>
  <c r="DX635" i="15"/>
  <c r="DX637" i="15"/>
  <c r="DX638" i="15"/>
  <c r="DX639" i="15"/>
  <c r="DX641" i="15"/>
  <c r="DX645" i="15"/>
  <c r="DX646" i="15"/>
  <c r="DX647" i="15"/>
  <c r="DX649" i="15"/>
  <c r="DX650" i="15"/>
  <c r="DX651" i="15"/>
  <c r="DX653" i="15"/>
  <c r="DX654" i="15"/>
  <c r="DX655" i="15"/>
  <c r="DX657" i="15"/>
  <c r="DX658" i="15"/>
  <c r="DX659" i="15"/>
  <c r="DX661" i="15"/>
  <c r="DX662" i="15"/>
  <c r="DX663" i="15"/>
  <c r="DX665" i="15"/>
  <c r="DX669" i="15"/>
  <c r="DX670" i="15"/>
  <c r="DX671" i="15"/>
  <c r="DX673" i="15"/>
  <c r="DX674" i="15"/>
  <c r="DX675" i="15"/>
  <c r="DX677" i="15"/>
  <c r="DX678" i="15"/>
  <c r="DX679" i="15"/>
  <c r="DX681" i="15"/>
  <c r="DX682" i="15"/>
  <c r="DX683" i="15"/>
  <c r="DX685" i="15"/>
  <c r="DX686" i="15"/>
  <c r="DX687" i="15"/>
  <c r="DX689" i="15"/>
  <c r="DX693" i="15"/>
  <c r="DX694" i="15"/>
  <c r="DX695" i="15"/>
  <c r="DX697" i="15"/>
  <c r="DX698" i="15"/>
  <c r="DX699" i="15"/>
  <c r="DX701" i="15"/>
  <c r="DX702" i="15"/>
  <c r="DX703" i="15"/>
  <c r="DX705" i="15"/>
  <c r="DX706" i="15"/>
  <c r="DX707" i="15"/>
  <c r="DX709" i="15"/>
  <c r="DX710" i="15"/>
  <c r="DX711" i="15"/>
  <c r="DX713" i="15"/>
  <c r="DX717" i="15"/>
  <c r="DX718" i="15"/>
  <c r="DX719" i="15"/>
  <c r="DX721" i="15"/>
  <c r="DX722" i="15"/>
  <c r="DX723" i="15"/>
  <c r="DX725" i="15"/>
  <c r="DX726" i="15"/>
  <c r="DX727" i="15"/>
  <c r="DX729" i="15"/>
  <c r="DX730" i="15"/>
  <c r="DX731" i="15"/>
  <c r="DX733" i="15"/>
  <c r="DX734" i="15"/>
  <c r="DX735" i="15"/>
  <c r="DX737" i="15"/>
  <c r="DX801" i="15"/>
  <c r="DX825" i="15"/>
  <c r="DX849" i="15"/>
  <c r="DX853" i="15"/>
  <c r="DX854" i="15"/>
  <c r="DX855" i="15"/>
  <c r="DX856" i="15"/>
  <c r="DX857" i="15"/>
  <c r="DX858" i="15"/>
  <c r="DX860" i="15"/>
  <c r="DX861" i="15"/>
  <c r="DX885" i="15"/>
  <c r="DX912" i="15"/>
  <c r="DX919" i="15"/>
  <c r="DX920" i="15"/>
  <c r="DX921" i="15"/>
  <c r="DX923" i="15"/>
  <c r="DX924" i="15"/>
  <c r="DX925" i="15"/>
  <c r="DX927" i="15"/>
  <c r="DX928" i="15"/>
  <c r="DX929" i="15"/>
  <c r="DX931" i="15"/>
  <c r="DX932" i="15"/>
  <c r="DX933" i="15"/>
  <c r="DX935" i="15"/>
  <c r="DX936" i="15"/>
  <c r="DX937" i="15"/>
  <c r="DX939" i="15"/>
  <c r="DX943" i="15"/>
  <c r="DX944" i="15"/>
  <c r="DX945" i="15"/>
  <c r="DX947" i="15"/>
  <c r="DX948" i="15"/>
  <c r="DX949" i="15"/>
  <c r="DX951" i="15"/>
  <c r="DX952" i="15"/>
  <c r="DX953" i="15"/>
  <c r="DX955" i="15"/>
  <c r="DX956" i="15"/>
  <c r="DX957" i="15"/>
  <c r="DX959" i="15"/>
  <c r="DX960" i="15"/>
  <c r="DX961" i="15"/>
  <c r="DX963" i="15"/>
  <c r="DX987" i="15"/>
  <c r="DX991" i="15"/>
  <c r="DX992" i="15"/>
  <c r="DX993" i="15"/>
  <c r="DX995" i="15"/>
  <c r="DX996" i="15"/>
  <c r="DX997" i="15"/>
  <c r="DX999" i="15"/>
  <c r="DX1000" i="15"/>
  <c r="DX1001" i="15"/>
  <c r="DX1003" i="15"/>
  <c r="DX1004" i="15"/>
  <c r="DX1005" i="15"/>
  <c r="DX1007" i="15"/>
  <c r="DX1008" i="15"/>
  <c r="DX1009" i="15"/>
  <c r="DX1011" i="15"/>
  <c r="DX1035" i="15"/>
  <c r="DX1039" i="15"/>
  <c r="DX1040" i="15"/>
  <c r="DX1041" i="15"/>
  <c r="DX1043" i="15"/>
  <c r="DX1044" i="15"/>
  <c r="DX1045" i="15"/>
  <c r="DX1047" i="15"/>
  <c r="DX1048" i="15"/>
  <c r="DX1049" i="15"/>
  <c r="DX1051" i="15"/>
  <c r="DX1052" i="15"/>
  <c r="DX1053" i="15"/>
  <c r="DX1055" i="15"/>
  <c r="DX1056" i="15"/>
  <c r="DX1057" i="15"/>
  <c r="DX1059" i="15"/>
  <c r="DX1083" i="15"/>
  <c r="DX1087" i="15"/>
  <c r="DX1088" i="15"/>
  <c r="DX1089" i="15"/>
  <c r="DX1091" i="15"/>
  <c r="DX1092" i="15"/>
  <c r="DX1093" i="15"/>
  <c r="DX1095" i="15"/>
  <c r="DX1096" i="15"/>
  <c r="DX1097" i="15"/>
  <c r="DX1099" i="15"/>
  <c r="DX1100" i="15"/>
  <c r="DX1101" i="15"/>
  <c r="DX1103" i="15"/>
  <c r="DX1104" i="15"/>
  <c r="DX1105" i="15"/>
  <c r="DX1107" i="15"/>
  <c r="DX1131" i="15"/>
  <c r="DX1135" i="15"/>
  <c r="DX1136" i="15"/>
  <c r="DX1137" i="15"/>
  <c r="DX1139" i="15"/>
  <c r="DX1140" i="15"/>
  <c r="DX1141" i="15"/>
  <c r="DX1143" i="15"/>
  <c r="DX1144" i="15"/>
  <c r="DX1145" i="15"/>
  <c r="DX1147" i="15"/>
  <c r="DX1148" i="15"/>
  <c r="DX1149" i="15"/>
  <c r="DX1151" i="15"/>
  <c r="DX1152" i="15"/>
  <c r="DX1153" i="15"/>
  <c r="DX1155" i="15"/>
  <c r="DX1179" i="15"/>
  <c r="DX1183" i="15"/>
  <c r="DX1184" i="15"/>
  <c r="DX1185" i="15"/>
  <c r="DX1187" i="15"/>
  <c r="DX1188" i="15"/>
  <c r="DX1189" i="15"/>
  <c r="DX1191" i="15"/>
  <c r="DX1192" i="15"/>
  <c r="DX1193" i="15"/>
  <c r="DX1195" i="15"/>
  <c r="DX1196" i="15"/>
  <c r="DX1197" i="15"/>
  <c r="DX1199" i="15"/>
  <c r="DX1200" i="15"/>
  <c r="DX1201" i="15"/>
  <c r="DX1203" i="15"/>
  <c r="DX1207" i="15"/>
  <c r="DX1208" i="15"/>
  <c r="DX1209" i="15"/>
  <c r="DX1211" i="15"/>
  <c r="DX1212" i="15"/>
  <c r="DX1213" i="15"/>
  <c r="DX1215" i="15"/>
  <c r="DX1216" i="15"/>
  <c r="DX1217" i="15"/>
  <c r="DX1219" i="15"/>
  <c r="DX1220" i="15"/>
  <c r="DX1221" i="15"/>
  <c r="DX1223" i="15"/>
  <c r="DX1224" i="15"/>
  <c r="DX1225" i="15"/>
  <c r="DX1227" i="15"/>
  <c r="DX1231" i="15"/>
  <c r="DX1232" i="15"/>
  <c r="DX1233" i="15"/>
  <c r="DX1234" i="15"/>
  <c r="DX1236" i="15"/>
  <c r="DX1237" i="15"/>
  <c r="DX1261" i="15"/>
  <c r="DX1285" i="15"/>
  <c r="DX1289" i="15"/>
  <c r="DX1290" i="15"/>
  <c r="DX1291" i="15"/>
  <c r="DX1293" i="15"/>
  <c r="DX1294" i="15"/>
  <c r="DX1295" i="15"/>
  <c r="DX1297" i="15"/>
  <c r="DX1298" i="15"/>
  <c r="DX1299" i="15"/>
  <c r="DX1301" i="15"/>
  <c r="DX1302" i="15"/>
  <c r="DX1303" i="15"/>
  <c r="DX1305" i="15"/>
  <c r="DX1306" i="15"/>
  <c r="DX1307" i="15"/>
  <c r="DX1309" i="15"/>
  <c r="DX1313" i="15"/>
  <c r="DX1314" i="15"/>
  <c r="DX1315" i="15"/>
  <c r="DX1317" i="15"/>
  <c r="DX1318" i="15"/>
  <c r="DX1319" i="15"/>
  <c r="DX1321" i="15"/>
  <c r="DX1322" i="15"/>
  <c r="DX1323" i="15"/>
  <c r="DX1325" i="15"/>
  <c r="DX1326" i="15"/>
  <c r="DX1327" i="15"/>
  <c r="DX1329" i="15"/>
  <c r="DX1330" i="15"/>
  <c r="DX1331" i="15"/>
  <c r="DX1333" i="15"/>
  <c r="DX1337" i="15"/>
  <c r="DX1338" i="15"/>
  <c r="DX1339" i="15"/>
  <c r="DX1341" i="15"/>
  <c r="DX1342" i="15"/>
  <c r="DX1343" i="15"/>
  <c r="DX1345" i="15"/>
  <c r="DX1346" i="15"/>
  <c r="DX1347" i="15"/>
  <c r="DX1349" i="15"/>
  <c r="DX1350" i="15"/>
  <c r="DX1351" i="15"/>
  <c r="DX1353" i="15"/>
  <c r="DX1354" i="15"/>
  <c r="DX1355" i="15"/>
  <c r="DX1357" i="15"/>
  <c r="DX1361" i="15"/>
  <c r="DX1362" i="15"/>
  <c r="DX1363" i="15"/>
  <c r="DX1365" i="15"/>
  <c r="DX1366" i="15"/>
  <c r="DX1367" i="15"/>
  <c r="DX1369" i="15"/>
  <c r="DX1370" i="15"/>
  <c r="DX1371" i="15"/>
  <c r="DX1373" i="15"/>
  <c r="DX1374" i="15"/>
  <c r="DX1375" i="15"/>
  <c r="DX1377" i="15"/>
  <c r="DX1378" i="15"/>
  <c r="DX1379" i="15"/>
  <c r="DX1381" i="15"/>
  <c r="DX1405" i="15"/>
  <c r="DX1431" i="15"/>
  <c r="DX1438" i="15"/>
  <c r="DX1439" i="15"/>
  <c r="DX1440" i="15"/>
  <c r="DX1442" i="15"/>
  <c r="DX1443" i="15"/>
  <c r="DX1444" i="15"/>
  <c r="DX1446" i="15"/>
  <c r="DX1447" i="15"/>
  <c r="DX1448" i="15"/>
  <c r="DX1450" i="15"/>
  <c r="DX1451" i="15"/>
  <c r="DX1452" i="15"/>
  <c r="DX1454" i="15"/>
  <c r="DX1455" i="15"/>
  <c r="DX1456" i="15"/>
  <c r="DX1458" i="15"/>
  <c r="DX1465" i="15"/>
  <c r="DX1466" i="15"/>
  <c r="DX1467" i="15"/>
  <c r="DX1469" i="15"/>
  <c r="DX1470" i="15"/>
  <c r="DX1471" i="15"/>
  <c r="DX1473" i="15"/>
  <c r="DX1474" i="15"/>
  <c r="DX1475" i="15"/>
  <c r="DX1477" i="15"/>
  <c r="DX1478" i="15"/>
  <c r="DX1479" i="15"/>
  <c r="DX1481" i="15"/>
  <c r="DX1482" i="15"/>
  <c r="DX1483" i="15"/>
  <c r="DX1485" i="15"/>
  <c r="DX1489" i="15"/>
  <c r="DX1490" i="15"/>
  <c r="DX1491" i="15"/>
  <c r="DX1493" i="15"/>
  <c r="DX1494" i="15"/>
  <c r="DX1495" i="15"/>
  <c r="DX1497" i="15"/>
  <c r="DX1498" i="15"/>
  <c r="DX1499" i="15"/>
  <c r="DX1501" i="15"/>
  <c r="DX1502" i="15"/>
  <c r="DX1503" i="15"/>
  <c r="DX1505" i="15"/>
  <c r="DX1506" i="15"/>
  <c r="DX1507" i="15"/>
  <c r="DX1509" i="15"/>
  <c r="DX1513" i="15"/>
  <c r="DX1514" i="15"/>
  <c r="DX1515" i="15"/>
  <c r="DX1517" i="15"/>
  <c r="DX1518" i="15"/>
  <c r="DX1519" i="15"/>
  <c r="DX1521" i="15"/>
  <c r="DX1522" i="15"/>
  <c r="DX1523" i="15"/>
  <c r="DX1525" i="15"/>
  <c r="DX1526" i="15"/>
  <c r="DX1527" i="15"/>
  <c r="DX1529" i="15"/>
  <c r="DX1530" i="15"/>
  <c r="DX1531" i="15"/>
  <c r="DX1533" i="15"/>
  <c r="DX1538" i="15"/>
  <c r="DX1539" i="15"/>
  <c r="DX1540" i="15"/>
  <c r="DX1541" i="15"/>
  <c r="DX1542" i="15"/>
  <c r="DX1544" i="15"/>
  <c r="DX1545" i="15"/>
  <c r="DX1546" i="15"/>
  <c r="DX1547" i="15"/>
  <c r="DX1551" i="15"/>
  <c r="DX1552" i="15"/>
  <c r="DX1553" i="15"/>
  <c r="DX1554" i="15"/>
  <c r="DY135" i="15"/>
  <c r="DY183" i="15"/>
  <c r="DY260" i="15"/>
  <c r="DY261" i="15"/>
  <c r="DY262" i="15"/>
  <c r="DY264" i="15"/>
  <c r="DY265" i="15"/>
  <c r="DY266" i="15"/>
  <c r="DY268" i="15"/>
  <c r="DY269" i="15"/>
  <c r="DY270" i="15"/>
  <c r="DY272" i="15"/>
  <c r="DY273" i="15"/>
  <c r="DY274" i="15"/>
  <c r="DY276" i="15"/>
  <c r="DY277" i="15"/>
  <c r="DY278" i="15"/>
  <c r="DY280" i="15"/>
  <c r="DY284" i="15"/>
  <c r="DY285" i="15"/>
  <c r="DY286" i="15"/>
  <c r="DY288" i="15"/>
  <c r="DY289" i="15"/>
  <c r="DY290" i="15"/>
  <c r="DY292" i="15"/>
  <c r="DY293" i="15"/>
  <c r="DY294" i="15"/>
  <c r="DY296" i="15"/>
  <c r="DY297" i="15"/>
  <c r="DY298" i="15"/>
  <c r="DY300" i="15"/>
  <c r="DY301" i="15"/>
  <c r="DY302" i="15"/>
  <c r="DY304" i="15"/>
  <c r="DY10" i="15"/>
  <c r="DY14" i="15"/>
  <c r="DY15" i="15"/>
  <c r="DY39" i="15"/>
  <c r="DY43" i="15"/>
  <c r="DY44" i="15"/>
  <c r="DY45" i="15"/>
  <c r="DY47" i="15"/>
  <c r="DY48" i="15"/>
  <c r="DY49" i="15"/>
  <c r="DY51" i="15"/>
  <c r="DY52" i="15"/>
  <c r="DY53" i="15"/>
  <c r="DY55" i="15"/>
  <c r="DY56" i="15"/>
  <c r="DY57" i="15"/>
  <c r="DY59" i="15"/>
  <c r="DY60" i="15"/>
  <c r="DY61" i="15"/>
  <c r="DY63" i="15"/>
  <c r="DY87" i="15"/>
  <c r="DY111" i="15"/>
  <c r="DY159" i="15"/>
  <c r="DY187" i="15"/>
  <c r="DY188" i="15"/>
  <c r="DY189" i="15"/>
  <c r="DY191" i="15"/>
  <c r="DY192" i="15"/>
  <c r="DY193" i="15"/>
  <c r="DY195" i="15"/>
  <c r="DY196" i="15"/>
  <c r="DY197" i="15"/>
  <c r="DY199" i="15"/>
  <c r="DY200" i="15"/>
  <c r="DY201" i="15"/>
  <c r="DY203" i="15"/>
  <c r="DY204" i="15"/>
  <c r="DY205" i="15"/>
  <c r="DY207" i="15"/>
  <c r="DY211" i="15"/>
  <c r="DY212" i="15"/>
  <c r="DY213" i="15"/>
  <c r="DY215" i="15"/>
  <c r="DY216" i="15"/>
  <c r="DY217" i="15"/>
  <c r="DY219" i="15"/>
  <c r="DY220" i="15"/>
  <c r="DY221" i="15"/>
  <c r="DY223" i="15"/>
  <c r="DY224" i="15"/>
  <c r="DY225" i="15"/>
  <c r="DY227" i="15"/>
  <c r="DY228" i="15"/>
  <c r="DY229" i="15"/>
  <c r="DY231" i="15"/>
  <c r="DY255" i="15"/>
  <c r="DY308" i="15"/>
  <c r="DY309" i="15"/>
  <c r="DY310" i="15"/>
  <c r="DY312" i="15"/>
  <c r="DY313" i="15"/>
  <c r="DY314" i="15"/>
  <c r="DY316" i="15"/>
  <c r="DY317" i="15"/>
  <c r="DY318" i="15"/>
  <c r="DY320" i="15"/>
  <c r="DY321" i="15"/>
  <c r="DY322" i="15"/>
  <c r="DY324" i="15"/>
  <c r="DY325" i="15"/>
  <c r="DY326" i="15"/>
  <c r="DY328" i="15"/>
  <c r="DY332" i="15"/>
  <c r="DY333" i="15"/>
  <c r="DY334" i="15"/>
  <c r="DY336" i="15"/>
  <c r="DY337" i="15"/>
  <c r="DY338" i="15"/>
  <c r="DY340" i="15"/>
  <c r="DY341" i="15"/>
  <c r="DY342" i="15"/>
  <c r="DY344" i="15"/>
  <c r="DY345" i="15"/>
  <c r="DY346" i="15"/>
  <c r="DY348" i="15"/>
  <c r="DY349" i="15"/>
  <c r="DY350" i="15"/>
  <c r="DY352" i="15"/>
  <c r="DY376" i="15"/>
  <c r="DY380" i="15"/>
  <c r="DY381" i="15"/>
  <c r="DY382" i="15"/>
  <c r="DY384" i="15"/>
  <c r="DY385" i="15"/>
  <c r="DY386" i="15"/>
  <c r="DY388" i="15"/>
  <c r="DY389" i="15"/>
  <c r="DY390" i="15"/>
  <c r="DY392" i="15"/>
  <c r="DY393" i="15"/>
  <c r="DY394" i="15"/>
  <c r="DY396" i="15"/>
  <c r="DY397" i="15"/>
  <c r="DY398" i="15"/>
  <c r="DY400" i="15"/>
  <c r="DY424" i="15"/>
  <c r="DY428" i="15"/>
  <c r="DY429" i="15"/>
  <c r="DY430" i="15"/>
  <c r="DY432" i="15"/>
  <c r="DY433" i="15"/>
  <c r="DY434" i="15"/>
  <c r="DY436" i="15"/>
  <c r="DY437" i="15"/>
  <c r="DY438" i="15"/>
  <c r="DY440" i="15"/>
  <c r="DY441" i="15"/>
  <c r="DY442" i="15"/>
  <c r="DY444" i="15"/>
  <c r="DY445" i="15"/>
  <c r="DY446" i="15"/>
  <c r="DY448" i="15"/>
  <c r="DY472" i="15"/>
  <c r="DY476" i="15"/>
  <c r="DY477" i="15"/>
  <c r="DY478" i="15"/>
  <c r="DY480" i="15"/>
  <c r="DY481" i="15"/>
  <c r="DY482" i="15"/>
  <c r="DY484" i="15"/>
  <c r="DY485" i="15"/>
  <c r="DY486" i="15"/>
  <c r="DY488" i="15"/>
  <c r="DY489" i="15"/>
  <c r="DY490" i="15"/>
  <c r="DY492" i="15"/>
  <c r="DY493" i="15"/>
  <c r="DY494" i="15"/>
  <c r="DY496" i="15"/>
  <c r="DY520" i="15"/>
  <c r="DY524" i="15"/>
  <c r="DY525" i="15"/>
  <c r="DY526" i="15"/>
  <c r="DY528" i="15"/>
  <c r="DY529" i="15"/>
  <c r="DY530" i="15"/>
  <c r="DY532" i="15"/>
  <c r="DY533" i="15"/>
  <c r="DY534" i="15"/>
  <c r="DY536" i="15"/>
  <c r="DY537" i="15"/>
  <c r="DY538" i="15"/>
  <c r="DY540" i="15"/>
  <c r="DY541" i="15"/>
  <c r="DY542" i="15"/>
  <c r="DY544" i="15"/>
  <c r="DY568" i="15"/>
  <c r="DY573" i="15"/>
  <c r="DY574" i="15"/>
  <c r="DY575" i="15"/>
  <c r="DY577" i="15"/>
  <c r="DY578" i="15"/>
  <c r="DY579" i="15"/>
  <c r="DY581" i="15"/>
  <c r="DY582" i="15"/>
  <c r="DY583" i="15"/>
  <c r="DY585" i="15"/>
  <c r="DY586" i="15"/>
  <c r="DY587" i="15"/>
  <c r="DY589" i="15"/>
  <c r="DY590" i="15"/>
  <c r="DY591" i="15"/>
  <c r="DY593" i="15"/>
  <c r="DY597" i="15"/>
  <c r="DY598" i="15"/>
  <c r="DY599" i="15"/>
  <c r="DY601" i="15"/>
  <c r="DY602" i="15"/>
  <c r="DY603" i="15"/>
  <c r="DY605" i="15"/>
  <c r="DY606" i="15"/>
  <c r="DY607" i="15"/>
  <c r="DY609" i="15"/>
  <c r="DY610" i="15"/>
  <c r="DY611" i="15"/>
  <c r="DY613" i="15"/>
  <c r="DY614" i="15"/>
  <c r="DY615" i="15"/>
  <c r="DY617" i="15"/>
  <c r="DY621" i="15"/>
  <c r="DY622" i="15"/>
  <c r="DY623" i="15"/>
  <c r="DY625" i="15"/>
  <c r="DY626" i="15"/>
  <c r="DY627" i="15"/>
  <c r="DY629" i="15"/>
  <c r="DY630" i="15"/>
  <c r="DY631" i="15"/>
  <c r="DY633" i="15"/>
  <c r="DY634" i="15"/>
  <c r="DY635" i="15"/>
  <c r="DY637" i="15"/>
  <c r="DY638" i="15"/>
  <c r="DY639" i="15"/>
  <c r="DY641" i="15"/>
  <c r="DY645" i="15"/>
  <c r="DY646" i="15"/>
  <c r="DY647" i="15"/>
  <c r="DY649" i="15"/>
  <c r="DY650" i="15"/>
  <c r="DY651" i="15"/>
  <c r="DY653" i="15"/>
  <c r="DY654" i="15"/>
  <c r="DY655" i="15"/>
  <c r="DY657" i="15"/>
  <c r="DY658" i="15"/>
  <c r="DY659" i="15"/>
  <c r="DY661" i="15"/>
  <c r="DY662" i="15"/>
  <c r="DY663" i="15"/>
  <c r="DY665" i="15"/>
  <c r="DY669" i="15"/>
  <c r="DY670" i="15"/>
  <c r="DY671" i="15"/>
  <c r="DY673" i="15"/>
  <c r="DY674" i="15"/>
  <c r="DY675" i="15"/>
  <c r="DY677" i="15"/>
  <c r="DY678" i="15"/>
  <c r="DY679" i="15"/>
  <c r="DY681" i="15"/>
  <c r="DY682" i="15"/>
  <c r="DY683" i="15"/>
  <c r="DY685" i="15"/>
  <c r="DY686" i="15"/>
  <c r="DY687" i="15"/>
  <c r="DY689" i="15"/>
  <c r="DY693" i="15"/>
  <c r="DY694" i="15"/>
  <c r="DY695" i="15"/>
  <c r="DY697" i="15"/>
  <c r="DY698" i="15"/>
  <c r="DY699" i="15"/>
  <c r="DY701" i="15"/>
  <c r="DY702" i="15"/>
  <c r="DY703" i="15"/>
  <c r="DY705" i="15"/>
  <c r="DY706" i="15"/>
  <c r="DY707" i="15"/>
  <c r="DY709" i="15"/>
  <c r="DY710" i="15"/>
  <c r="DY711" i="15"/>
  <c r="DY713" i="15"/>
  <c r="DY717" i="15"/>
  <c r="DY718" i="15"/>
  <c r="DY719" i="15"/>
  <c r="DY721" i="15"/>
  <c r="DY722" i="15"/>
  <c r="DY723" i="15"/>
  <c r="DY725" i="15"/>
  <c r="DY726" i="15"/>
  <c r="DY727" i="15"/>
  <c r="DY729" i="15"/>
  <c r="DY730" i="15"/>
  <c r="DY731" i="15"/>
  <c r="DY733" i="15"/>
  <c r="DY734" i="15"/>
  <c r="DY735" i="15"/>
  <c r="DY737" i="15"/>
  <c r="DY801" i="15"/>
  <c r="DY825" i="15"/>
  <c r="DY849" i="15"/>
  <c r="DY853" i="15"/>
  <c r="DY854" i="15"/>
  <c r="DY855" i="15"/>
  <c r="DY856" i="15"/>
  <c r="DY857" i="15"/>
  <c r="DY858" i="15"/>
  <c r="DY860" i="15"/>
  <c r="DY861" i="15"/>
  <c r="DY885" i="15"/>
  <c r="DY912" i="15"/>
  <c r="DY919" i="15"/>
  <c r="DY920" i="15"/>
  <c r="DY921" i="15"/>
  <c r="DY923" i="15"/>
  <c r="DY924" i="15"/>
  <c r="DY925" i="15"/>
  <c r="DY927" i="15"/>
  <c r="DY928" i="15"/>
  <c r="DY929" i="15"/>
  <c r="DY931" i="15"/>
  <c r="DY932" i="15"/>
  <c r="DY933" i="15"/>
  <c r="DY935" i="15"/>
  <c r="DY936" i="15"/>
  <c r="DY937" i="15"/>
  <c r="DY939" i="15"/>
  <c r="DY943" i="15"/>
  <c r="DY944" i="15"/>
  <c r="DY945" i="15"/>
  <c r="DY947" i="15"/>
  <c r="DY948" i="15"/>
  <c r="DY949" i="15"/>
  <c r="DY951" i="15"/>
  <c r="DY952" i="15"/>
  <c r="DY953" i="15"/>
  <c r="DY955" i="15"/>
  <c r="DY956" i="15"/>
  <c r="DY957" i="15"/>
  <c r="DY959" i="15"/>
  <c r="DY960" i="15"/>
  <c r="DY961" i="15"/>
  <c r="DY963" i="15"/>
  <c r="DY987" i="15"/>
  <c r="DY991" i="15"/>
  <c r="DY992" i="15"/>
  <c r="DY993" i="15"/>
  <c r="DY995" i="15"/>
  <c r="DY996" i="15"/>
  <c r="DY997" i="15"/>
  <c r="DY999" i="15"/>
  <c r="DY1000" i="15"/>
  <c r="DY1001" i="15"/>
  <c r="DY1003" i="15"/>
  <c r="DY1004" i="15"/>
  <c r="DY1005" i="15"/>
  <c r="DY1007" i="15"/>
  <c r="DY1008" i="15"/>
  <c r="DY1009" i="15"/>
  <c r="DY1011" i="15"/>
  <c r="DY1035" i="15"/>
  <c r="DY1039" i="15"/>
  <c r="DY1040" i="15"/>
  <c r="DY1041" i="15"/>
  <c r="DY1043" i="15"/>
  <c r="DY1044" i="15"/>
  <c r="DY1045" i="15"/>
  <c r="DY1047" i="15"/>
  <c r="DY1048" i="15"/>
  <c r="DY1049" i="15"/>
  <c r="DY1051" i="15"/>
  <c r="DY1052" i="15"/>
  <c r="DY1053" i="15"/>
  <c r="DY1055" i="15"/>
  <c r="DY1056" i="15"/>
  <c r="DY1057" i="15"/>
  <c r="DY1059" i="15"/>
  <c r="DY1083" i="15"/>
  <c r="DY1087" i="15"/>
  <c r="DY1088" i="15"/>
  <c r="DY1089" i="15"/>
  <c r="DY1091" i="15"/>
  <c r="DY1092" i="15"/>
  <c r="DY1093" i="15"/>
  <c r="DY1095" i="15"/>
  <c r="DY1096" i="15"/>
  <c r="DY1097" i="15"/>
  <c r="DY1099" i="15"/>
  <c r="DY1100" i="15"/>
  <c r="DY1101" i="15"/>
  <c r="DY1103" i="15"/>
  <c r="DY1104" i="15"/>
  <c r="DY1105" i="15"/>
  <c r="DY1107" i="15"/>
  <c r="DY1131" i="15"/>
  <c r="DY1135" i="15"/>
  <c r="DY1136" i="15"/>
  <c r="DY1137" i="15"/>
  <c r="DY1139" i="15"/>
  <c r="DY1140" i="15"/>
  <c r="DY1141" i="15"/>
  <c r="DY1143" i="15"/>
  <c r="DY1144" i="15"/>
  <c r="DY1145" i="15"/>
  <c r="DY1147" i="15"/>
  <c r="DY1148" i="15"/>
  <c r="DY1149" i="15"/>
  <c r="DY1151" i="15"/>
  <c r="DY1152" i="15"/>
  <c r="DY1153" i="15"/>
  <c r="DY1155" i="15"/>
  <c r="DY1179" i="15"/>
  <c r="DY1183" i="15"/>
  <c r="DY1184" i="15"/>
  <c r="DY1185" i="15"/>
  <c r="DY1187" i="15"/>
  <c r="DY1188" i="15"/>
  <c r="DY1189" i="15"/>
  <c r="DY1191" i="15"/>
  <c r="DY1192" i="15"/>
  <c r="DY1193" i="15"/>
  <c r="DY1195" i="15"/>
  <c r="DY1196" i="15"/>
  <c r="DY1197" i="15"/>
  <c r="DY1199" i="15"/>
  <c r="DY1200" i="15"/>
  <c r="DY1201" i="15"/>
  <c r="DY1203" i="15"/>
  <c r="DY1207" i="15"/>
  <c r="DY1208" i="15"/>
  <c r="DY1209" i="15"/>
  <c r="DY1211" i="15"/>
  <c r="DY1212" i="15"/>
  <c r="DY1213" i="15"/>
  <c r="DY1215" i="15"/>
  <c r="DY1216" i="15"/>
  <c r="DY1217" i="15"/>
  <c r="DY1219" i="15"/>
  <c r="DY1220" i="15"/>
  <c r="DY1221" i="15"/>
  <c r="DY1223" i="15"/>
  <c r="DY1224" i="15"/>
  <c r="DY1225" i="15"/>
  <c r="DY1227" i="15"/>
  <c r="DY1231" i="15"/>
  <c r="DY1232" i="15"/>
  <c r="DY1233" i="15"/>
  <c r="DY1234" i="15"/>
  <c r="DY1236" i="15"/>
  <c r="DY1237" i="15"/>
  <c r="DY1261" i="15"/>
  <c r="DY1285" i="15"/>
  <c r="DY1289" i="15"/>
  <c r="DY1290" i="15"/>
  <c r="DY1291" i="15"/>
  <c r="DY1293" i="15"/>
  <c r="DY1294" i="15"/>
  <c r="DY1295" i="15"/>
  <c r="DY1297" i="15"/>
  <c r="DY1298" i="15"/>
  <c r="DY1299" i="15"/>
  <c r="DY1301" i="15"/>
  <c r="DY1302" i="15"/>
  <c r="DY1303" i="15"/>
  <c r="DY1305" i="15"/>
  <c r="DY1306" i="15"/>
  <c r="DY1307" i="15"/>
  <c r="DY1309" i="15"/>
  <c r="DY1313" i="15"/>
  <c r="DY1314" i="15"/>
  <c r="DY1315" i="15"/>
  <c r="DY1317" i="15"/>
  <c r="DY1318" i="15"/>
  <c r="DY1319" i="15"/>
  <c r="DY1321" i="15"/>
  <c r="DY1322" i="15"/>
  <c r="DY1323" i="15"/>
  <c r="DY1325" i="15"/>
  <c r="DY1326" i="15"/>
  <c r="DY1327" i="15"/>
  <c r="DY1329" i="15"/>
  <c r="DY1330" i="15"/>
  <c r="DY1331" i="15"/>
  <c r="DY1333" i="15"/>
  <c r="DY1337" i="15"/>
  <c r="DY1338" i="15"/>
  <c r="DY1339" i="15"/>
  <c r="DY1341" i="15"/>
  <c r="DY1342" i="15"/>
  <c r="DY1343" i="15"/>
  <c r="DY1345" i="15"/>
  <c r="DY1346" i="15"/>
  <c r="DY1347" i="15"/>
  <c r="DY1349" i="15"/>
  <c r="DY1350" i="15"/>
  <c r="DY1351" i="15"/>
  <c r="DY1353" i="15"/>
  <c r="DY1354" i="15"/>
  <c r="DY1355" i="15"/>
  <c r="DY1357" i="15"/>
  <c r="DY1361" i="15"/>
  <c r="DY1362" i="15"/>
  <c r="DY1363" i="15"/>
  <c r="DY1365" i="15"/>
  <c r="DY1366" i="15"/>
  <c r="DY1367" i="15"/>
  <c r="DY1369" i="15"/>
  <c r="DY1370" i="15"/>
  <c r="DY1371" i="15"/>
  <c r="DY1373" i="15"/>
  <c r="DY1374" i="15"/>
  <c r="DY1375" i="15"/>
  <c r="DY1377" i="15"/>
  <c r="DY1378" i="15"/>
  <c r="DY1379" i="15"/>
  <c r="DY1381" i="15"/>
  <c r="DY1405" i="15"/>
  <c r="DY1431" i="15"/>
  <c r="DY1438" i="15"/>
  <c r="DY1439" i="15"/>
  <c r="DY1440" i="15"/>
  <c r="DY1442" i="15"/>
  <c r="DY1443" i="15"/>
  <c r="DY1444" i="15"/>
  <c r="DY1446" i="15"/>
  <c r="DY1447" i="15"/>
  <c r="DY1448" i="15"/>
  <c r="DY1450" i="15"/>
  <c r="DY1451" i="15"/>
  <c r="DY1452" i="15"/>
  <c r="DY1454" i="15"/>
  <c r="DY1455" i="15"/>
  <c r="DY1456" i="15"/>
  <c r="DY1458" i="15"/>
  <c r="DY1465" i="15"/>
  <c r="DY1466" i="15"/>
  <c r="DY1467" i="15"/>
  <c r="DY1469" i="15"/>
  <c r="DY1470" i="15"/>
  <c r="DY1471" i="15"/>
  <c r="DY1473" i="15"/>
  <c r="DY1474" i="15"/>
  <c r="DY1475" i="15"/>
  <c r="DY1477" i="15"/>
  <c r="DY1478" i="15"/>
  <c r="DY1479" i="15"/>
  <c r="DY1481" i="15"/>
  <c r="DY1482" i="15"/>
  <c r="DY1483" i="15"/>
  <c r="DY1485" i="15"/>
  <c r="DY1489" i="15"/>
  <c r="DY1490" i="15"/>
  <c r="DY1491" i="15"/>
  <c r="DY1493" i="15"/>
  <c r="DY1494" i="15"/>
  <c r="DY1495" i="15"/>
  <c r="DY1497" i="15"/>
  <c r="DY1498" i="15"/>
  <c r="DY1499" i="15"/>
  <c r="DY1501" i="15"/>
  <c r="DY1502" i="15"/>
  <c r="DY1503" i="15"/>
  <c r="DY1505" i="15"/>
  <c r="DY1506" i="15"/>
  <c r="DY1507" i="15"/>
  <c r="DY1509" i="15"/>
  <c r="DY1513" i="15"/>
  <c r="DY1514" i="15"/>
  <c r="DY1515" i="15"/>
  <c r="DY1517" i="15"/>
  <c r="DY1518" i="15"/>
  <c r="DY1519" i="15"/>
  <c r="DY1521" i="15"/>
  <c r="DY1522" i="15"/>
  <c r="DY1523" i="15"/>
  <c r="DY1525" i="15"/>
  <c r="DY1526" i="15"/>
  <c r="DY1527" i="15"/>
  <c r="DY1529" i="15"/>
  <c r="DY1530" i="15"/>
  <c r="DY1531" i="15"/>
  <c r="DY1533" i="15"/>
  <c r="DY1538" i="15"/>
  <c r="DY1539" i="15"/>
  <c r="DY1540" i="15"/>
  <c r="DY1541" i="15"/>
  <c r="DY1542" i="15"/>
  <c r="DY1544" i="15"/>
  <c r="DY1545" i="15"/>
  <c r="DY1546" i="15"/>
  <c r="DY1547" i="15"/>
  <c r="DY1551" i="15"/>
  <c r="DY1552" i="15"/>
  <c r="DY1553" i="15"/>
  <c r="DY1554" i="15"/>
  <c r="D1561" i="15"/>
  <c r="D1562" i="15"/>
  <c r="D1560" i="15"/>
  <c r="F107" i="3"/>
  <c r="F94" i="3"/>
  <c r="F95" i="3"/>
  <c r="F93" i="3"/>
  <c r="C94" i="3"/>
  <c r="C95" i="3"/>
  <c r="C93" i="3"/>
  <c r="I1555" i="15"/>
  <c r="J1555" i="15"/>
  <c r="K1555" i="15"/>
  <c r="L1555" i="15"/>
  <c r="M1555" i="15"/>
  <c r="N1555" i="15"/>
  <c r="O1555" i="15"/>
  <c r="P1555" i="15"/>
  <c r="Q1555" i="15"/>
  <c r="R1555" i="15"/>
  <c r="S1555" i="15"/>
  <c r="T1555" i="15"/>
  <c r="U1555" i="15"/>
  <c r="V1555" i="15"/>
  <c r="W1555" i="15"/>
  <c r="X1555" i="15"/>
  <c r="Y1555" i="15"/>
  <c r="Z1555" i="15"/>
  <c r="AA1555" i="15"/>
  <c r="AB1555" i="15"/>
  <c r="AC1555" i="15"/>
  <c r="AD1555" i="15"/>
  <c r="AE1555" i="15"/>
  <c r="AF1555" i="15"/>
  <c r="AG1555" i="15"/>
  <c r="AH1555" i="15"/>
  <c r="AI1555" i="15"/>
  <c r="AJ1555" i="15"/>
  <c r="AK1555" i="15"/>
  <c r="AL1555" i="15"/>
  <c r="AM1555" i="15"/>
  <c r="AN1555" i="15"/>
  <c r="AO1555" i="15"/>
  <c r="AP1555" i="15"/>
  <c r="AQ1555" i="15"/>
  <c r="AR1555" i="15"/>
  <c r="AS1555" i="15"/>
  <c r="AT1555" i="15"/>
  <c r="AU1555" i="15"/>
  <c r="AV1555" i="15"/>
  <c r="AW1555" i="15"/>
  <c r="AX1555" i="15"/>
  <c r="AY1555" i="15"/>
  <c r="AZ1555" i="15"/>
  <c r="BA1555" i="15"/>
  <c r="BB1555" i="15"/>
  <c r="BC1555" i="15"/>
  <c r="BD1555" i="15"/>
  <c r="BE1555" i="15"/>
  <c r="BF1555" i="15"/>
  <c r="BG1555" i="15"/>
  <c r="BH1555" i="15"/>
  <c r="BI1555" i="15"/>
  <c r="BJ1555" i="15"/>
  <c r="BK1555" i="15"/>
  <c r="BL1555" i="15"/>
  <c r="BM1555" i="15"/>
  <c r="BN1555" i="15"/>
  <c r="BO1555" i="15"/>
  <c r="BP1555" i="15"/>
  <c r="BQ1555" i="15"/>
  <c r="BR1555" i="15"/>
  <c r="BS1555" i="15"/>
  <c r="BT1555" i="15"/>
  <c r="BU1555" i="15"/>
  <c r="BV1555" i="15"/>
  <c r="BW1555" i="15"/>
  <c r="BX1555" i="15"/>
  <c r="BY1555" i="15"/>
  <c r="BZ1555" i="15"/>
  <c r="CA1555" i="15"/>
  <c r="CB1555" i="15"/>
  <c r="CC1555" i="15"/>
  <c r="CD1555" i="15"/>
  <c r="CE1555" i="15"/>
  <c r="CF1555" i="15"/>
  <c r="CG1555" i="15"/>
  <c r="CH1555" i="15"/>
  <c r="CI1555" i="15"/>
  <c r="CJ1555" i="15"/>
  <c r="CK1555" i="15"/>
  <c r="CL1555" i="15"/>
  <c r="CM1555" i="15"/>
  <c r="CN1555" i="15"/>
  <c r="CO1555" i="15"/>
  <c r="CP1555" i="15"/>
  <c r="CQ1555" i="15"/>
  <c r="CR1555" i="15"/>
  <c r="CS1555" i="15"/>
  <c r="CT1555" i="15"/>
  <c r="CU1555" i="15"/>
  <c r="CV1555" i="15"/>
  <c r="CW1555" i="15"/>
  <c r="CX1555" i="15"/>
  <c r="CY1555" i="15"/>
  <c r="CZ1555" i="15"/>
  <c r="DA1555" i="15"/>
  <c r="DB1555" i="15"/>
  <c r="DC1555" i="15"/>
  <c r="DD1555" i="15"/>
  <c r="DE1555" i="15"/>
  <c r="DF1555" i="15"/>
  <c r="DG1555" i="15"/>
  <c r="DH1555" i="15"/>
  <c r="DI1555" i="15"/>
  <c r="DJ1555" i="15"/>
  <c r="DK1555" i="15"/>
  <c r="DL1555" i="15"/>
  <c r="DM1555" i="15"/>
  <c r="DN1555" i="15"/>
  <c r="DO1555" i="15"/>
  <c r="DP1555" i="15"/>
  <c r="DQ1555" i="15"/>
  <c r="DR1555" i="15"/>
  <c r="DS1555" i="15"/>
  <c r="DT1555" i="15"/>
  <c r="DU1555" i="15"/>
  <c r="DV1555" i="15"/>
  <c r="DW1555" i="15"/>
  <c r="DX1555" i="15"/>
  <c r="DY1555" i="15"/>
  <c r="D1557" i="15"/>
  <c r="D1558" i="15"/>
  <c r="F91" i="3"/>
  <c r="I8" i="15"/>
  <c r="D1239" i="15"/>
  <c r="B1241" i="15"/>
  <c r="C1241" i="15"/>
  <c r="D1263" i="15"/>
  <c r="B1265" i="15"/>
  <c r="C1265" i="15"/>
  <c r="E1263" i="15"/>
  <c r="D161" i="15"/>
  <c r="B163" i="15"/>
  <c r="C163" i="15"/>
  <c r="J8" i="15"/>
  <c r="D65" i="15"/>
  <c r="B67" i="15"/>
  <c r="C67" i="15"/>
  <c r="D113" i="15"/>
  <c r="B115" i="15"/>
  <c r="C115" i="15"/>
  <c r="E65" i="15"/>
  <c r="F65" i="15"/>
  <c r="E113" i="15"/>
  <c r="F113" i="15"/>
  <c r="D546" i="15"/>
  <c r="B548" i="15"/>
  <c r="C548" i="15"/>
  <c r="D17" i="15"/>
  <c r="B19" i="15"/>
  <c r="C19" i="15"/>
  <c r="D402" i="15"/>
  <c r="B404" i="15"/>
  <c r="C404" i="15"/>
  <c r="D450" i="15"/>
  <c r="B452" i="15"/>
  <c r="C452" i="15"/>
  <c r="D498" i="15"/>
  <c r="B500" i="15"/>
  <c r="C500" i="15"/>
  <c r="K8" i="15"/>
  <c r="K9" i="15"/>
  <c r="E1239" i="15"/>
  <c r="L8" i="15"/>
  <c r="L9" i="15"/>
  <c r="E17" i="15"/>
  <c r="F17" i="15"/>
  <c r="M8" i="15"/>
  <c r="M9" i="15"/>
  <c r="N8" i="15"/>
  <c r="N9" i="15"/>
  <c r="O8" i="15"/>
  <c r="O9" i="15"/>
  <c r="P8" i="15"/>
  <c r="P9" i="15"/>
  <c r="Q8" i="15"/>
  <c r="Q9" i="15"/>
  <c r="R8" i="15"/>
  <c r="R9" i="15"/>
  <c r="S8" i="15"/>
  <c r="S9" i="15"/>
  <c r="T8" i="15"/>
  <c r="T9" i="15"/>
  <c r="U8" i="15"/>
  <c r="U9" i="15"/>
  <c r="V8" i="15"/>
  <c r="V9" i="15"/>
  <c r="W8" i="15"/>
  <c r="W9" i="15"/>
  <c r="X8" i="15"/>
  <c r="X9" i="15"/>
  <c r="Y8" i="15"/>
  <c r="Y9" i="15"/>
  <c r="Z8" i="15"/>
  <c r="Z9" i="15"/>
  <c r="AA8" i="15"/>
  <c r="AA9" i="15"/>
  <c r="AB8" i="15"/>
  <c r="AB9" i="15"/>
  <c r="AC8" i="15"/>
  <c r="AC9" i="15"/>
  <c r="AD8" i="15"/>
  <c r="AD9" i="15"/>
  <c r="AE8" i="15"/>
  <c r="AE9" i="15"/>
  <c r="AF8" i="15"/>
  <c r="AF9" i="15"/>
  <c r="AG8" i="15"/>
  <c r="AG9" i="15"/>
  <c r="AH8" i="15"/>
  <c r="AH9" i="15"/>
  <c r="AI8" i="15"/>
  <c r="AI9" i="15"/>
  <c r="AJ8" i="15"/>
  <c r="AJ9" i="15"/>
  <c r="AK8" i="15"/>
  <c r="AK9" i="15"/>
  <c r="AL8" i="15"/>
  <c r="AL9" i="15"/>
  <c r="AM8" i="15"/>
  <c r="AM9" i="15"/>
  <c r="AN8" i="15"/>
  <c r="AN9" i="15"/>
  <c r="AO8" i="15"/>
  <c r="AO9" i="15"/>
  <c r="AP8" i="15"/>
  <c r="AP9" i="15"/>
  <c r="AQ8" i="15"/>
  <c r="AQ9" i="15"/>
  <c r="AR8" i="15"/>
  <c r="AR9" i="15"/>
  <c r="AS8" i="15"/>
  <c r="AS9" i="15"/>
  <c r="AT8" i="15"/>
  <c r="AT9" i="15"/>
  <c r="AU8" i="15"/>
  <c r="AU9" i="15"/>
  <c r="AV8" i="15"/>
  <c r="AV9" i="15"/>
  <c r="AW8" i="15"/>
  <c r="AW9" i="15"/>
  <c r="AX8" i="15"/>
  <c r="AX9" i="15"/>
  <c r="AY8" i="15"/>
  <c r="AY9" i="15"/>
  <c r="AZ8" i="15"/>
  <c r="AZ9" i="15"/>
  <c r="BA8" i="15"/>
  <c r="BA9" i="15"/>
  <c r="BB8" i="15"/>
  <c r="BB9" i="15"/>
  <c r="BC8" i="15"/>
  <c r="BC9" i="15"/>
  <c r="BD8" i="15"/>
  <c r="BD9" i="15"/>
  <c r="BE8" i="15"/>
  <c r="BE9" i="15"/>
  <c r="BF8" i="15"/>
  <c r="BF9" i="15"/>
  <c r="BG8" i="15"/>
  <c r="BG9" i="15"/>
  <c r="BH8" i="15"/>
  <c r="BH9" i="15"/>
  <c r="BI8" i="15"/>
  <c r="BI9" i="15"/>
  <c r="BJ8" i="15"/>
  <c r="BJ9" i="15"/>
  <c r="BK8" i="15"/>
  <c r="BK9" i="15"/>
  <c r="BL8" i="15"/>
  <c r="BL9" i="15"/>
  <c r="BM8" i="15"/>
  <c r="BM9" i="15"/>
  <c r="BN8" i="15"/>
  <c r="BN9" i="15"/>
  <c r="BO8" i="15"/>
  <c r="BO9" i="15"/>
  <c r="BP8" i="15"/>
  <c r="BP9" i="15"/>
  <c r="BQ8" i="15"/>
  <c r="BQ9" i="15"/>
  <c r="BR8" i="15"/>
  <c r="BR9" i="15"/>
  <c r="BS8" i="15"/>
  <c r="BS9" i="15"/>
  <c r="BT8" i="15"/>
  <c r="BT9" i="15"/>
  <c r="BU8" i="15"/>
  <c r="BU9" i="15"/>
  <c r="BV8" i="15"/>
  <c r="BV9" i="15"/>
  <c r="BW8" i="15"/>
  <c r="BW9" i="15"/>
  <c r="BX8" i="15"/>
  <c r="BX9" i="15"/>
  <c r="BY8" i="15"/>
  <c r="BY9" i="15"/>
  <c r="BZ8" i="15"/>
  <c r="BZ9" i="15"/>
  <c r="CA8" i="15"/>
  <c r="CA9" i="15"/>
  <c r="CB8" i="15"/>
  <c r="CB9" i="15"/>
  <c r="CC8" i="15"/>
  <c r="CC9" i="15"/>
  <c r="CD8" i="15"/>
  <c r="CD9" i="15"/>
  <c r="CE8" i="15"/>
  <c r="CE9" i="15"/>
  <c r="CF8" i="15"/>
  <c r="CF9" i="15"/>
  <c r="CG8" i="15"/>
  <c r="CG9" i="15"/>
  <c r="CH8" i="15"/>
  <c r="CH9" i="15"/>
  <c r="CI8" i="15"/>
  <c r="CI9" i="15"/>
  <c r="CJ8" i="15"/>
  <c r="CJ9" i="15"/>
  <c r="CK8" i="15"/>
  <c r="CK9" i="15"/>
  <c r="CL8" i="15"/>
  <c r="CL9" i="15"/>
  <c r="CM8" i="15"/>
  <c r="CM9" i="15"/>
  <c r="CN8" i="15"/>
  <c r="CN9" i="15"/>
  <c r="CO8" i="15"/>
  <c r="CO9" i="15"/>
  <c r="CP8" i="15"/>
  <c r="CP9" i="15"/>
  <c r="CQ8" i="15"/>
  <c r="CQ9" i="15"/>
  <c r="CR8" i="15"/>
  <c r="CR9" i="15"/>
  <c r="CS8" i="15"/>
  <c r="CS9" i="15"/>
  <c r="CT8" i="15"/>
  <c r="CT9" i="15"/>
  <c r="CU8" i="15"/>
  <c r="CU9" i="15"/>
  <c r="CV8" i="15"/>
  <c r="CV9" i="15"/>
  <c r="CW8" i="15"/>
  <c r="CW9" i="15"/>
  <c r="CX8" i="15"/>
  <c r="CX9" i="15"/>
  <c r="CY8" i="15"/>
  <c r="CY9" i="15"/>
  <c r="CZ8" i="15"/>
  <c r="CZ9" i="15"/>
  <c r="DA8" i="15"/>
  <c r="DA9" i="15"/>
  <c r="DB8" i="15"/>
  <c r="DB9" i="15"/>
  <c r="DC8" i="15"/>
  <c r="DC9" i="15"/>
  <c r="DD8" i="15"/>
  <c r="DD9" i="15"/>
  <c r="DE8" i="15"/>
  <c r="DE9" i="15"/>
  <c r="DF8" i="15"/>
  <c r="DF9" i="15"/>
  <c r="DG8" i="15"/>
  <c r="DG9" i="15"/>
  <c r="DH8" i="15"/>
  <c r="DH9" i="15"/>
  <c r="DI8" i="15"/>
  <c r="DI9" i="15"/>
  <c r="DJ8" i="15"/>
  <c r="DJ9" i="15"/>
  <c r="DK8" i="15"/>
  <c r="DK9" i="15"/>
  <c r="DL8" i="15"/>
  <c r="DL9" i="15"/>
  <c r="DM8" i="15"/>
  <c r="DM9" i="15"/>
  <c r="DN8" i="15"/>
  <c r="DN9" i="15"/>
  <c r="DO8" i="15"/>
  <c r="DO9" i="15"/>
  <c r="DP8" i="15"/>
  <c r="DP9" i="15"/>
  <c r="DQ8" i="15"/>
  <c r="DQ9" i="15"/>
  <c r="DR8" i="15"/>
  <c r="DR9" i="15"/>
  <c r="DS8" i="15"/>
  <c r="DS9" i="15"/>
  <c r="DT8" i="15"/>
  <c r="DT9" i="15"/>
  <c r="DU8" i="15"/>
  <c r="DU9" i="15"/>
  <c r="DV8" i="15"/>
  <c r="DV9" i="15"/>
  <c r="DW8" i="15"/>
  <c r="DW9" i="15"/>
  <c r="DX8" i="15"/>
  <c r="DX9" i="15"/>
  <c r="D1383" i="15"/>
  <c r="B1385" i="15"/>
  <c r="C1385" i="15"/>
  <c r="DY8" i="15"/>
  <c r="DY9" i="15"/>
  <c r="E1383" i="15"/>
  <c r="D1409" i="15"/>
  <c r="B1411" i="15"/>
  <c r="C1411" i="15"/>
  <c r="E1436" i="15"/>
  <c r="B1438" i="15"/>
  <c r="C1438" i="15"/>
  <c r="E1463" i="15"/>
  <c r="B1465" i="15"/>
  <c r="C1465" i="15"/>
  <c r="D1311" i="15"/>
  <c r="B1313" i="15"/>
  <c r="C1313" i="15"/>
  <c r="B1242" i="15"/>
  <c r="C1242" i="15"/>
  <c r="B1266" i="15"/>
  <c r="C1266" i="15"/>
  <c r="B164" i="15"/>
  <c r="C164" i="15"/>
  <c r="B68" i="15"/>
  <c r="C68" i="15"/>
  <c r="B116" i="15"/>
  <c r="C116" i="15"/>
  <c r="B549" i="15"/>
  <c r="C549" i="15"/>
  <c r="B20" i="15"/>
  <c r="C20" i="15"/>
  <c r="B405" i="15"/>
  <c r="C405" i="15"/>
  <c r="B453" i="15"/>
  <c r="C453" i="15"/>
  <c r="B501" i="15"/>
  <c r="C501" i="15"/>
  <c r="B1386" i="15"/>
  <c r="C1386" i="15"/>
  <c r="B1412" i="15"/>
  <c r="C1412" i="15"/>
  <c r="B1439" i="15"/>
  <c r="C1439" i="15"/>
  <c r="B1466" i="15"/>
  <c r="C1466" i="15"/>
  <c r="B1314" i="15"/>
  <c r="C1314" i="15"/>
  <c r="B1243" i="15"/>
  <c r="C1243" i="15"/>
  <c r="B1267" i="15"/>
  <c r="C1267" i="15"/>
  <c r="B165" i="15"/>
  <c r="C165" i="15"/>
  <c r="B69" i="15"/>
  <c r="C69" i="15"/>
  <c r="B117" i="15"/>
  <c r="C117" i="15"/>
  <c r="B550" i="15"/>
  <c r="C550" i="15"/>
  <c r="B21" i="15"/>
  <c r="C21" i="15"/>
  <c r="B406" i="15"/>
  <c r="C406" i="15"/>
  <c r="B454" i="15"/>
  <c r="C454" i="15"/>
  <c r="B502" i="15"/>
  <c r="C502" i="15"/>
  <c r="B1387" i="15"/>
  <c r="C1387" i="15"/>
  <c r="B1413" i="15"/>
  <c r="C1413" i="15"/>
  <c r="B1440" i="15"/>
  <c r="C1440" i="15"/>
  <c r="B1467" i="15"/>
  <c r="C1467" i="15"/>
  <c r="B1315" i="15"/>
  <c r="C1315" i="15"/>
  <c r="B1245" i="15"/>
  <c r="C1245" i="15"/>
  <c r="B1269" i="15"/>
  <c r="C1269" i="15"/>
  <c r="B167" i="15"/>
  <c r="C167" i="15"/>
  <c r="B71" i="15"/>
  <c r="C71" i="15"/>
  <c r="B119" i="15"/>
  <c r="C119" i="15"/>
  <c r="B552" i="15"/>
  <c r="C552" i="15"/>
  <c r="B23" i="15"/>
  <c r="C23" i="15"/>
  <c r="B408" i="15"/>
  <c r="C408" i="15"/>
  <c r="B456" i="15"/>
  <c r="C456" i="15"/>
  <c r="B504" i="15"/>
  <c r="C504" i="15"/>
  <c r="B1389" i="15"/>
  <c r="C1389" i="15"/>
  <c r="B1415" i="15"/>
  <c r="C1415" i="15"/>
  <c r="B1442" i="15"/>
  <c r="C1442" i="15"/>
  <c r="B1469" i="15"/>
  <c r="C1469" i="15"/>
  <c r="B1317" i="15"/>
  <c r="C1317" i="15"/>
  <c r="B1246" i="15"/>
  <c r="C1246" i="15"/>
  <c r="B1270" i="15"/>
  <c r="C1270" i="15"/>
  <c r="B168" i="15"/>
  <c r="C168" i="15"/>
  <c r="B72" i="15"/>
  <c r="C72" i="15"/>
  <c r="B120" i="15"/>
  <c r="C120" i="15"/>
  <c r="B553" i="15"/>
  <c r="C553" i="15"/>
  <c r="B24" i="15"/>
  <c r="C24" i="15"/>
  <c r="B409" i="15"/>
  <c r="C409" i="15"/>
  <c r="B457" i="15"/>
  <c r="C457" i="15"/>
  <c r="B505" i="15"/>
  <c r="C505" i="15"/>
  <c r="B1390" i="15"/>
  <c r="C1390" i="15"/>
  <c r="B1416" i="15"/>
  <c r="C1416" i="15"/>
  <c r="B1443" i="15"/>
  <c r="C1443" i="15"/>
  <c r="B1470" i="15"/>
  <c r="C1470" i="15"/>
  <c r="B1318" i="15"/>
  <c r="C1318" i="15"/>
  <c r="B1247" i="15"/>
  <c r="C1247" i="15"/>
  <c r="B1271" i="15"/>
  <c r="C1271" i="15"/>
  <c r="B169" i="15"/>
  <c r="C169" i="15"/>
  <c r="B73" i="15"/>
  <c r="C73" i="15"/>
  <c r="B121" i="15"/>
  <c r="C121" i="15"/>
  <c r="B554" i="15"/>
  <c r="C554" i="15"/>
  <c r="B25" i="15"/>
  <c r="C25" i="15"/>
  <c r="B410" i="15"/>
  <c r="C410" i="15"/>
  <c r="B458" i="15"/>
  <c r="C458" i="15"/>
  <c r="B506" i="15"/>
  <c r="C506" i="15"/>
  <c r="B1391" i="15"/>
  <c r="C1391" i="15"/>
  <c r="B1417" i="15"/>
  <c r="C1417" i="15"/>
  <c r="B1444" i="15"/>
  <c r="C1444" i="15"/>
  <c r="B1471" i="15"/>
  <c r="C1471" i="15"/>
  <c r="B1319" i="15"/>
  <c r="C1319" i="15"/>
  <c r="B1249" i="15"/>
  <c r="C1249" i="15"/>
  <c r="B1273" i="15"/>
  <c r="C1273" i="15"/>
  <c r="B171" i="15"/>
  <c r="C171" i="15"/>
  <c r="B75" i="15"/>
  <c r="C75" i="15"/>
  <c r="B123" i="15"/>
  <c r="C123" i="15"/>
  <c r="B556" i="15"/>
  <c r="C556" i="15"/>
  <c r="B27" i="15"/>
  <c r="C27" i="15"/>
  <c r="B412" i="15"/>
  <c r="C412" i="15"/>
  <c r="B460" i="15"/>
  <c r="C460" i="15"/>
  <c r="B508" i="15"/>
  <c r="C508" i="15"/>
  <c r="B1393" i="15"/>
  <c r="C1393" i="15"/>
  <c r="B1419" i="15"/>
  <c r="C1419" i="15"/>
  <c r="B1446" i="15"/>
  <c r="C1446" i="15"/>
  <c r="B1473" i="15"/>
  <c r="C1473" i="15"/>
  <c r="B1321" i="15"/>
  <c r="C1321" i="15"/>
  <c r="B1250" i="15"/>
  <c r="C1250" i="15"/>
  <c r="B1274" i="15"/>
  <c r="C1274" i="15"/>
  <c r="B172" i="15"/>
  <c r="C172" i="15"/>
  <c r="B76" i="15"/>
  <c r="C76" i="15"/>
  <c r="B124" i="15"/>
  <c r="C124" i="15"/>
  <c r="B557" i="15"/>
  <c r="C557" i="15"/>
  <c r="B28" i="15"/>
  <c r="C28" i="15"/>
  <c r="B413" i="15"/>
  <c r="C413" i="15"/>
  <c r="B461" i="15"/>
  <c r="C461" i="15"/>
  <c r="B509" i="15"/>
  <c r="C509" i="15"/>
  <c r="B1394" i="15"/>
  <c r="C1394" i="15"/>
  <c r="B1420" i="15"/>
  <c r="C1420" i="15"/>
  <c r="B1447" i="15"/>
  <c r="C1447" i="15"/>
  <c r="B1474" i="15"/>
  <c r="C1474" i="15"/>
  <c r="B1322" i="15"/>
  <c r="C1322" i="15"/>
  <c r="B1251" i="15"/>
  <c r="C1251" i="15"/>
  <c r="B1275" i="15"/>
  <c r="C1275" i="15"/>
  <c r="B173" i="15"/>
  <c r="C173" i="15"/>
  <c r="B77" i="15"/>
  <c r="C77" i="15"/>
  <c r="B125" i="15"/>
  <c r="C125" i="15"/>
  <c r="B558" i="15"/>
  <c r="C558" i="15"/>
  <c r="B29" i="15"/>
  <c r="C29" i="15"/>
  <c r="B414" i="15"/>
  <c r="C414" i="15"/>
  <c r="B462" i="15"/>
  <c r="C462" i="15"/>
  <c r="B510" i="15"/>
  <c r="C510" i="15"/>
  <c r="B1395" i="15"/>
  <c r="C1395" i="15"/>
  <c r="B1421" i="15"/>
  <c r="C1421" i="15"/>
  <c r="B1448" i="15"/>
  <c r="C1448" i="15"/>
  <c r="B1475" i="15"/>
  <c r="C1475" i="15"/>
  <c r="B1323" i="15"/>
  <c r="C1323" i="15"/>
  <c r="B1253" i="15"/>
  <c r="C1253" i="15"/>
  <c r="B1277" i="15"/>
  <c r="C1277" i="15"/>
  <c r="B175" i="15"/>
  <c r="C175" i="15"/>
  <c r="B79" i="15"/>
  <c r="C79" i="15"/>
  <c r="B127" i="15"/>
  <c r="C127" i="15"/>
  <c r="B560" i="15"/>
  <c r="C560" i="15"/>
  <c r="B31" i="15"/>
  <c r="C31" i="15"/>
  <c r="B416" i="15"/>
  <c r="C416" i="15"/>
  <c r="B464" i="15"/>
  <c r="C464" i="15"/>
  <c r="B512" i="15"/>
  <c r="C512" i="15"/>
  <c r="B1397" i="15"/>
  <c r="C1397" i="15"/>
  <c r="B1423" i="15"/>
  <c r="C1423" i="15"/>
  <c r="B1450" i="15"/>
  <c r="C1450" i="15"/>
  <c r="B1477" i="15"/>
  <c r="C1477" i="15"/>
  <c r="B1325" i="15"/>
  <c r="C1325" i="15"/>
  <c r="B1254" i="15"/>
  <c r="C1254" i="15"/>
  <c r="B1278" i="15"/>
  <c r="C1278" i="15"/>
  <c r="B176" i="15"/>
  <c r="C176" i="15"/>
  <c r="B80" i="15"/>
  <c r="C80" i="15"/>
  <c r="B128" i="15"/>
  <c r="C128" i="15"/>
  <c r="B561" i="15"/>
  <c r="C561" i="15"/>
  <c r="B32" i="15"/>
  <c r="C32" i="15"/>
  <c r="B417" i="15"/>
  <c r="C417" i="15"/>
  <c r="B465" i="15"/>
  <c r="C465" i="15"/>
  <c r="B513" i="15"/>
  <c r="C513" i="15"/>
  <c r="B1398" i="15"/>
  <c r="C1398" i="15"/>
  <c r="B1424" i="15"/>
  <c r="C1424" i="15"/>
  <c r="B1451" i="15"/>
  <c r="C1451" i="15"/>
  <c r="B1478" i="15"/>
  <c r="C1478" i="15"/>
  <c r="B1326" i="15"/>
  <c r="C1326" i="15"/>
  <c r="B1255" i="15"/>
  <c r="C1255" i="15"/>
  <c r="B1279" i="15"/>
  <c r="C1279" i="15"/>
  <c r="B177" i="15"/>
  <c r="C177" i="15"/>
  <c r="B81" i="15"/>
  <c r="C81" i="15"/>
  <c r="B129" i="15"/>
  <c r="C129" i="15"/>
  <c r="B562" i="15"/>
  <c r="C562" i="15"/>
  <c r="B33" i="15"/>
  <c r="C33" i="15"/>
  <c r="B418" i="15"/>
  <c r="C418" i="15"/>
  <c r="B466" i="15"/>
  <c r="C466" i="15"/>
  <c r="B514" i="15"/>
  <c r="C514" i="15"/>
  <c r="B1399" i="15"/>
  <c r="C1399" i="15"/>
  <c r="B1425" i="15"/>
  <c r="C1425" i="15"/>
  <c r="B1452" i="15"/>
  <c r="C1452" i="15"/>
  <c r="B1479" i="15"/>
  <c r="C1479" i="15"/>
  <c r="B1327" i="15"/>
  <c r="C1327" i="15"/>
  <c r="B1257" i="15"/>
  <c r="C1257" i="15"/>
  <c r="B1281" i="15"/>
  <c r="C1281" i="15"/>
  <c r="B179" i="15"/>
  <c r="C179" i="15"/>
  <c r="B83" i="15"/>
  <c r="C83" i="15"/>
  <c r="B131" i="15"/>
  <c r="C131" i="15"/>
  <c r="B564" i="15"/>
  <c r="C564" i="15"/>
  <c r="B35" i="15"/>
  <c r="C35" i="15"/>
  <c r="B420" i="15"/>
  <c r="C420" i="15"/>
  <c r="B468" i="15"/>
  <c r="C468" i="15"/>
  <c r="B516" i="15"/>
  <c r="C516" i="15"/>
  <c r="B1401" i="15"/>
  <c r="C1401" i="15"/>
  <c r="B1427" i="15"/>
  <c r="C1427" i="15"/>
  <c r="B1454" i="15"/>
  <c r="C1454" i="15"/>
  <c r="B1481" i="15"/>
  <c r="C1481" i="15"/>
  <c r="B1329" i="15"/>
  <c r="C1329" i="15"/>
  <c r="B1258" i="15"/>
  <c r="C1258" i="15"/>
  <c r="B1282" i="15"/>
  <c r="C1282" i="15"/>
  <c r="B180" i="15"/>
  <c r="C180" i="15"/>
  <c r="B84" i="15"/>
  <c r="C84" i="15"/>
  <c r="B132" i="15"/>
  <c r="C132" i="15"/>
  <c r="B565" i="15"/>
  <c r="C565" i="15"/>
  <c r="B36" i="15"/>
  <c r="C36" i="15"/>
  <c r="B421" i="15"/>
  <c r="C421" i="15"/>
  <c r="B469" i="15"/>
  <c r="C469" i="15"/>
  <c r="B517" i="15"/>
  <c r="C517" i="15"/>
  <c r="B1402" i="15"/>
  <c r="C1402" i="15"/>
  <c r="B1428" i="15"/>
  <c r="C1428" i="15"/>
  <c r="B1455" i="15"/>
  <c r="C1455" i="15"/>
  <c r="B1482" i="15"/>
  <c r="C1482" i="15"/>
  <c r="B1330" i="15"/>
  <c r="C1330" i="15"/>
  <c r="B1259" i="15"/>
  <c r="C1259" i="15"/>
  <c r="B1283" i="15"/>
  <c r="C1283" i="15"/>
  <c r="B181" i="15"/>
  <c r="C181" i="15"/>
  <c r="B85" i="15"/>
  <c r="C85" i="15"/>
  <c r="B133" i="15"/>
  <c r="C133" i="15"/>
  <c r="B566" i="15"/>
  <c r="C566" i="15"/>
  <c r="B37" i="15"/>
  <c r="C37" i="15"/>
  <c r="B422" i="15"/>
  <c r="C422" i="15"/>
  <c r="B470" i="15"/>
  <c r="C470" i="15"/>
  <c r="B518" i="15"/>
  <c r="C518" i="15"/>
  <c r="B1403" i="15"/>
  <c r="C1403" i="15"/>
  <c r="B1429" i="15"/>
  <c r="C1429" i="15"/>
  <c r="B1456" i="15"/>
  <c r="C1456" i="15"/>
  <c r="B1483" i="15"/>
  <c r="C1483" i="15"/>
  <c r="B1331" i="15"/>
  <c r="C1331" i="15"/>
  <c r="E51" i="17"/>
  <c r="F51" i="17"/>
  <c r="G51" i="17"/>
  <c r="H51" i="17"/>
  <c r="I51" i="17"/>
  <c r="J51" i="17"/>
  <c r="K51" i="17"/>
  <c r="L51" i="17"/>
  <c r="M51" i="17"/>
  <c r="N51" i="17"/>
  <c r="O51" i="17"/>
  <c r="P51" i="17"/>
  <c r="Q51" i="17"/>
  <c r="R51" i="17"/>
  <c r="D51" i="17"/>
  <c r="T33" i="17"/>
  <c r="T34" i="17"/>
  <c r="D258" i="15"/>
  <c r="B260" i="15"/>
  <c r="C260" i="15"/>
  <c r="B261" i="15"/>
  <c r="C261" i="15"/>
  <c r="B262" i="15"/>
  <c r="C262" i="15"/>
  <c r="B264" i="15"/>
  <c r="C264" i="15"/>
  <c r="B265" i="15"/>
  <c r="C265" i="15"/>
  <c r="B266" i="15"/>
  <c r="C266" i="15"/>
  <c r="B268" i="15"/>
  <c r="C268" i="15"/>
  <c r="B269" i="15"/>
  <c r="C269" i="15"/>
  <c r="B270" i="15"/>
  <c r="C270" i="15"/>
  <c r="B272" i="15"/>
  <c r="C272" i="15"/>
  <c r="B273" i="15"/>
  <c r="C273" i="15"/>
  <c r="B274" i="15"/>
  <c r="C274" i="15"/>
  <c r="B276" i="15"/>
  <c r="C276" i="15"/>
  <c r="B277" i="15"/>
  <c r="C277" i="15"/>
  <c r="B278" i="15"/>
  <c r="C278" i="15"/>
  <c r="D282" i="15"/>
  <c r="B284" i="15"/>
  <c r="C284" i="15"/>
  <c r="B285" i="15"/>
  <c r="C285" i="15"/>
  <c r="B286" i="15"/>
  <c r="C286" i="15"/>
  <c r="B288" i="15"/>
  <c r="C288" i="15"/>
  <c r="B289" i="15"/>
  <c r="C289" i="15"/>
  <c r="B290" i="15"/>
  <c r="C290" i="15"/>
  <c r="B292" i="15"/>
  <c r="C292" i="15"/>
  <c r="B293" i="15"/>
  <c r="C293" i="15"/>
  <c r="B294" i="15"/>
  <c r="C294" i="15"/>
  <c r="B296" i="15"/>
  <c r="C296" i="15"/>
  <c r="B297" i="15"/>
  <c r="C297" i="15"/>
  <c r="B298" i="15"/>
  <c r="C298" i="15"/>
  <c r="B300" i="15"/>
  <c r="C300" i="15"/>
  <c r="B301" i="15"/>
  <c r="C301" i="15"/>
  <c r="B302" i="15"/>
  <c r="C302" i="15"/>
  <c r="D306" i="15"/>
  <c r="B308" i="15"/>
  <c r="C308" i="15"/>
  <c r="B309" i="15"/>
  <c r="C309" i="15"/>
  <c r="B310" i="15"/>
  <c r="C310" i="15"/>
  <c r="B312" i="15"/>
  <c r="C312" i="15"/>
  <c r="B313" i="15"/>
  <c r="C313" i="15"/>
  <c r="B314" i="15"/>
  <c r="C314" i="15"/>
  <c r="B316" i="15"/>
  <c r="C316" i="15"/>
  <c r="B317" i="15"/>
  <c r="C317" i="15"/>
  <c r="B318" i="15"/>
  <c r="C318" i="15"/>
  <c r="B320" i="15"/>
  <c r="C320" i="15"/>
  <c r="B321" i="15"/>
  <c r="C321" i="15"/>
  <c r="B322" i="15"/>
  <c r="C322" i="15"/>
  <c r="B324" i="15"/>
  <c r="C324" i="15"/>
  <c r="B325" i="15"/>
  <c r="C325" i="15"/>
  <c r="B326" i="15"/>
  <c r="C326" i="15"/>
  <c r="E330" i="15"/>
  <c r="B332" i="15"/>
  <c r="C332" i="15"/>
  <c r="B333" i="15"/>
  <c r="C333" i="15"/>
  <c r="B334" i="15"/>
  <c r="C334" i="15"/>
  <c r="B336" i="15"/>
  <c r="C336" i="15"/>
  <c r="B337" i="15"/>
  <c r="C337" i="15"/>
  <c r="B338" i="15"/>
  <c r="C338" i="15"/>
  <c r="B340" i="15"/>
  <c r="C340" i="15"/>
  <c r="B341" i="15"/>
  <c r="C341" i="15"/>
  <c r="B342" i="15"/>
  <c r="C342" i="15"/>
  <c r="B344" i="15"/>
  <c r="C344" i="15"/>
  <c r="B345" i="15"/>
  <c r="C345" i="15"/>
  <c r="B346" i="15"/>
  <c r="C346" i="15"/>
  <c r="B348" i="15"/>
  <c r="C348" i="15"/>
  <c r="B349" i="15"/>
  <c r="C349" i="15"/>
  <c r="B350" i="15"/>
  <c r="C350" i="15"/>
  <c r="D354" i="15"/>
  <c r="B356" i="15"/>
  <c r="C356" i="15"/>
  <c r="E354" i="15"/>
  <c r="B357" i="15"/>
  <c r="C357" i="15"/>
  <c r="B358" i="15"/>
  <c r="C358" i="15"/>
  <c r="B360" i="15"/>
  <c r="C360" i="15"/>
  <c r="B361" i="15"/>
  <c r="C361" i="15"/>
  <c r="B362" i="15"/>
  <c r="C362" i="15"/>
  <c r="B364" i="15"/>
  <c r="C364" i="15"/>
  <c r="B365" i="15"/>
  <c r="C365" i="15"/>
  <c r="B366" i="15"/>
  <c r="C366" i="15"/>
  <c r="B368" i="15"/>
  <c r="C368" i="15"/>
  <c r="B369" i="15"/>
  <c r="C369" i="15"/>
  <c r="B370" i="15"/>
  <c r="C370" i="15"/>
  <c r="B372" i="15"/>
  <c r="C372" i="15"/>
  <c r="B373" i="15"/>
  <c r="C373" i="15"/>
  <c r="B374" i="15"/>
  <c r="C374" i="15"/>
  <c r="D378" i="15"/>
  <c r="B380" i="15"/>
  <c r="C380" i="15"/>
  <c r="B381" i="15"/>
  <c r="C381" i="15"/>
  <c r="B382" i="15"/>
  <c r="C382" i="15"/>
  <c r="B384" i="15"/>
  <c r="C384" i="15"/>
  <c r="B385" i="15"/>
  <c r="C385" i="15"/>
  <c r="B386" i="15"/>
  <c r="C386" i="15"/>
  <c r="B388" i="15"/>
  <c r="C388" i="15"/>
  <c r="B389" i="15"/>
  <c r="C389" i="15"/>
  <c r="B390" i="15"/>
  <c r="C390" i="15"/>
  <c r="B392" i="15"/>
  <c r="C392" i="15"/>
  <c r="B393" i="15"/>
  <c r="C393" i="15"/>
  <c r="B394" i="15"/>
  <c r="C394" i="15"/>
  <c r="B396" i="15"/>
  <c r="C396" i="15"/>
  <c r="B397" i="15"/>
  <c r="C397" i="15"/>
  <c r="B398" i="15"/>
  <c r="C398" i="15"/>
  <c r="D426" i="15"/>
  <c r="B428" i="15"/>
  <c r="C428" i="15"/>
  <c r="B429" i="15"/>
  <c r="C429" i="15"/>
  <c r="B430" i="15"/>
  <c r="C430" i="15"/>
  <c r="B432" i="15"/>
  <c r="C432" i="15"/>
  <c r="B433" i="15"/>
  <c r="C433" i="15"/>
  <c r="B434" i="15"/>
  <c r="C434" i="15"/>
  <c r="B436" i="15"/>
  <c r="C436" i="15"/>
  <c r="B437" i="15"/>
  <c r="C437" i="15"/>
  <c r="B438" i="15"/>
  <c r="C438" i="15"/>
  <c r="B440" i="15"/>
  <c r="C440" i="15"/>
  <c r="B441" i="15"/>
  <c r="C441" i="15"/>
  <c r="B442" i="15"/>
  <c r="C442" i="15"/>
  <c r="B444" i="15"/>
  <c r="C444" i="15"/>
  <c r="B445" i="15"/>
  <c r="C445" i="15"/>
  <c r="B446" i="15"/>
  <c r="C446" i="15"/>
  <c r="D474" i="15"/>
  <c r="B476" i="15"/>
  <c r="C476" i="15"/>
  <c r="B477" i="15"/>
  <c r="C477" i="15"/>
  <c r="B478" i="15"/>
  <c r="C478" i="15"/>
  <c r="B480" i="15"/>
  <c r="C480" i="15"/>
  <c r="B481" i="15"/>
  <c r="C481" i="15"/>
  <c r="B482" i="15"/>
  <c r="C482" i="15"/>
  <c r="B484" i="15"/>
  <c r="C484" i="15"/>
  <c r="B485" i="15"/>
  <c r="C485" i="15"/>
  <c r="B486" i="15"/>
  <c r="C486" i="15"/>
  <c r="B488" i="15"/>
  <c r="C488" i="15"/>
  <c r="B489" i="15"/>
  <c r="C489" i="15"/>
  <c r="B490" i="15"/>
  <c r="C490" i="15"/>
  <c r="B492" i="15"/>
  <c r="C492" i="15"/>
  <c r="B493" i="15"/>
  <c r="C493" i="15"/>
  <c r="B494" i="15"/>
  <c r="C494" i="15"/>
  <c r="D522" i="15"/>
  <c r="B524" i="15"/>
  <c r="C524" i="15"/>
  <c r="B525" i="15"/>
  <c r="C525" i="15"/>
  <c r="B526" i="15"/>
  <c r="C526" i="15"/>
  <c r="B528" i="15"/>
  <c r="C528" i="15"/>
  <c r="B529" i="15"/>
  <c r="C529" i="15"/>
  <c r="B530" i="15"/>
  <c r="C530" i="15"/>
  <c r="B532" i="15"/>
  <c r="C532" i="15"/>
  <c r="B533" i="15"/>
  <c r="C533" i="15"/>
  <c r="B534" i="15"/>
  <c r="C534" i="15"/>
  <c r="B536" i="15"/>
  <c r="C536" i="15"/>
  <c r="B537" i="15"/>
  <c r="C537" i="15"/>
  <c r="B538" i="15"/>
  <c r="C538" i="15"/>
  <c r="B540" i="15"/>
  <c r="C540" i="15"/>
  <c r="B541" i="15"/>
  <c r="C541" i="15"/>
  <c r="B542" i="15"/>
  <c r="C542" i="15"/>
  <c r="D571" i="15"/>
  <c r="B573" i="15"/>
  <c r="C573" i="15"/>
  <c r="B574" i="15"/>
  <c r="C574" i="15"/>
  <c r="B575" i="15"/>
  <c r="C575" i="15"/>
  <c r="B577" i="15"/>
  <c r="C577" i="15"/>
  <c r="B578" i="15"/>
  <c r="C578" i="15"/>
  <c r="B579" i="15"/>
  <c r="C579" i="15"/>
  <c r="B581" i="15"/>
  <c r="C581" i="15"/>
  <c r="B582" i="15"/>
  <c r="C582" i="15"/>
  <c r="B583" i="15"/>
  <c r="C583" i="15"/>
  <c r="B585" i="15"/>
  <c r="C585" i="15"/>
  <c r="B586" i="15"/>
  <c r="C586" i="15"/>
  <c r="B587" i="15"/>
  <c r="C587" i="15"/>
  <c r="B589" i="15"/>
  <c r="C589" i="15"/>
  <c r="B590" i="15"/>
  <c r="C590" i="15"/>
  <c r="B591" i="15"/>
  <c r="C591" i="15"/>
  <c r="D595" i="15"/>
  <c r="B597" i="15"/>
  <c r="C597" i="15"/>
  <c r="B598" i="15"/>
  <c r="C598" i="15"/>
  <c r="B599" i="15"/>
  <c r="C599" i="15"/>
  <c r="B601" i="15"/>
  <c r="C601" i="15"/>
  <c r="B602" i="15"/>
  <c r="C602" i="15"/>
  <c r="B603" i="15"/>
  <c r="C603" i="15"/>
  <c r="B605" i="15"/>
  <c r="C605" i="15"/>
  <c r="B606" i="15"/>
  <c r="C606" i="15"/>
  <c r="B607" i="15"/>
  <c r="C607" i="15"/>
  <c r="B609" i="15"/>
  <c r="C609" i="15"/>
  <c r="B610" i="15"/>
  <c r="C610" i="15"/>
  <c r="B611" i="15"/>
  <c r="C611" i="15"/>
  <c r="B613" i="15"/>
  <c r="C613" i="15"/>
  <c r="B614" i="15"/>
  <c r="C614" i="15"/>
  <c r="B615" i="15"/>
  <c r="C615" i="15"/>
  <c r="D619" i="15"/>
  <c r="B621" i="15"/>
  <c r="C621" i="15"/>
  <c r="B622" i="15"/>
  <c r="C622" i="15"/>
  <c r="B623" i="15"/>
  <c r="C623" i="15"/>
  <c r="B625" i="15"/>
  <c r="C625" i="15"/>
  <c r="B626" i="15"/>
  <c r="C626" i="15"/>
  <c r="B627" i="15"/>
  <c r="C627" i="15"/>
  <c r="B629" i="15"/>
  <c r="C629" i="15"/>
  <c r="B630" i="15"/>
  <c r="C630" i="15"/>
  <c r="B631" i="15"/>
  <c r="C631" i="15"/>
  <c r="B633" i="15"/>
  <c r="C633" i="15"/>
  <c r="B634" i="15"/>
  <c r="C634" i="15"/>
  <c r="B635" i="15"/>
  <c r="C635" i="15"/>
  <c r="B637" i="15"/>
  <c r="C637" i="15"/>
  <c r="B638" i="15"/>
  <c r="C638" i="15"/>
  <c r="B639" i="15"/>
  <c r="C639" i="15"/>
  <c r="D643" i="15"/>
  <c r="B645" i="15"/>
  <c r="C645" i="15"/>
  <c r="B646" i="15"/>
  <c r="C646" i="15"/>
  <c r="B647" i="15"/>
  <c r="C647" i="15"/>
  <c r="B649" i="15"/>
  <c r="C649" i="15"/>
  <c r="B650" i="15"/>
  <c r="C650" i="15"/>
  <c r="B651" i="15"/>
  <c r="C651" i="15"/>
  <c r="B653" i="15"/>
  <c r="C653" i="15"/>
  <c r="B654" i="15"/>
  <c r="C654" i="15"/>
  <c r="B655" i="15"/>
  <c r="C655" i="15"/>
  <c r="B657" i="15"/>
  <c r="C657" i="15"/>
  <c r="B658" i="15"/>
  <c r="C658" i="15"/>
  <c r="B659" i="15"/>
  <c r="C659" i="15"/>
  <c r="B661" i="15"/>
  <c r="C661" i="15"/>
  <c r="B662" i="15"/>
  <c r="C662" i="15"/>
  <c r="B663" i="15"/>
  <c r="C663" i="15"/>
  <c r="D667" i="15"/>
  <c r="B669" i="15"/>
  <c r="C669" i="15"/>
  <c r="B670" i="15"/>
  <c r="C670" i="15"/>
  <c r="B671" i="15"/>
  <c r="C671" i="15"/>
  <c r="B673" i="15"/>
  <c r="C673" i="15"/>
  <c r="B674" i="15"/>
  <c r="C674" i="15"/>
  <c r="B675" i="15"/>
  <c r="C675" i="15"/>
  <c r="B677" i="15"/>
  <c r="C677" i="15"/>
  <c r="B678" i="15"/>
  <c r="C678" i="15"/>
  <c r="B679" i="15"/>
  <c r="C679" i="15"/>
  <c r="B681" i="15"/>
  <c r="C681" i="15"/>
  <c r="B682" i="15"/>
  <c r="C682" i="15"/>
  <c r="B683" i="15"/>
  <c r="C683" i="15"/>
  <c r="B685" i="15"/>
  <c r="C685" i="15"/>
  <c r="B686" i="15"/>
  <c r="C686" i="15"/>
  <c r="B687" i="15"/>
  <c r="C687" i="15"/>
  <c r="D691" i="15"/>
  <c r="B693" i="15"/>
  <c r="C693" i="15"/>
  <c r="B694" i="15"/>
  <c r="C694" i="15"/>
  <c r="B695" i="15"/>
  <c r="C695" i="15"/>
  <c r="B697" i="15"/>
  <c r="C697" i="15"/>
  <c r="B698" i="15"/>
  <c r="C698" i="15"/>
  <c r="B699" i="15"/>
  <c r="C699" i="15"/>
  <c r="B701" i="15"/>
  <c r="C701" i="15"/>
  <c r="B702" i="15"/>
  <c r="C702" i="15"/>
  <c r="B703" i="15"/>
  <c r="C703" i="15"/>
  <c r="B705" i="15"/>
  <c r="C705" i="15"/>
  <c r="B706" i="15"/>
  <c r="C706" i="15"/>
  <c r="B707" i="15"/>
  <c r="C707" i="15"/>
  <c r="B709" i="15"/>
  <c r="C709" i="15"/>
  <c r="B710" i="15"/>
  <c r="C710" i="15"/>
  <c r="B711" i="15"/>
  <c r="C711" i="15"/>
  <c r="D715" i="15"/>
  <c r="B717" i="15"/>
  <c r="C717" i="15"/>
  <c r="B718" i="15"/>
  <c r="C718" i="15"/>
  <c r="B719" i="15"/>
  <c r="C719" i="15"/>
  <c r="B721" i="15"/>
  <c r="C721" i="15"/>
  <c r="B722" i="15"/>
  <c r="C722" i="15"/>
  <c r="B723" i="15"/>
  <c r="C723" i="15"/>
  <c r="B725" i="15"/>
  <c r="C725" i="15"/>
  <c r="B726" i="15"/>
  <c r="C726" i="15"/>
  <c r="B727" i="15"/>
  <c r="C727" i="15"/>
  <c r="B729" i="15"/>
  <c r="C729" i="15"/>
  <c r="B730" i="15"/>
  <c r="C730" i="15"/>
  <c r="B731" i="15"/>
  <c r="C731" i="15"/>
  <c r="B733" i="15"/>
  <c r="C733" i="15"/>
  <c r="B734" i="15"/>
  <c r="C734" i="15"/>
  <c r="B735" i="15"/>
  <c r="C735" i="15"/>
  <c r="D739" i="15"/>
  <c r="B742" i="15"/>
  <c r="C742" i="15"/>
  <c r="B743" i="15"/>
  <c r="C743" i="15"/>
  <c r="B744" i="15"/>
  <c r="C744" i="15"/>
  <c r="B745" i="15"/>
  <c r="C745" i="15"/>
  <c r="B746" i="15"/>
  <c r="C746" i="15"/>
  <c r="D755" i="15"/>
  <c r="B756" i="15"/>
  <c r="C756" i="15"/>
  <c r="B757" i="15"/>
  <c r="C757" i="15"/>
  <c r="B758" i="15"/>
  <c r="C758" i="15"/>
  <c r="B759" i="15"/>
  <c r="C759" i="15"/>
  <c r="B760" i="15"/>
  <c r="C760" i="15"/>
  <c r="B763" i="15"/>
  <c r="C763" i="15"/>
  <c r="B764" i="15"/>
  <c r="C764" i="15"/>
  <c r="B765" i="15"/>
  <c r="C765" i="15"/>
  <c r="B766" i="15"/>
  <c r="C766" i="15"/>
  <c r="B767" i="15"/>
  <c r="C767" i="15"/>
  <c r="D769" i="15"/>
  <c r="B771" i="15"/>
  <c r="C771" i="15"/>
  <c r="B772" i="15"/>
  <c r="C772" i="15"/>
  <c r="B773" i="15"/>
  <c r="C773" i="15"/>
  <c r="B774" i="15"/>
  <c r="C774" i="15"/>
  <c r="B775" i="15"/>
  <c r="C775" i="15"/>
  <c r="D779" i="15"/>
  <c r="B781" i="15"/>
  <c r="C781" i="15"/>
  <c r="B782" i="15"/>
  <c r="C782" i="15"/>
  <c r="B783" i="15"/>
  <c r="C783" i="15"/>
  <c r="B785" i="15"/>
  <c r="C785" i="15"/>
  <c r="B786" i="15"/>
  <c r="C786" i="15"/>
  <c r="B787" i="15"/>
  <c r="C787" i="15"/>
  <c r="B789" i="15"/>
  <c r="C789" i="15"/>
  <c r="B790" i="15"/>
  <c r="C790" i="15"/>
  <c r="B791" i="15"/>
  <c r="C791" i="15"/>
  <c r="B793" i="15"/>
  <c r="C793" i="15"/>
  <c r="B794" i="15"/>
  <c r="C794" i="15"/>
  <c r="B795" i="15"/>
  <c r="C795" i="15"/>
  <c r="B797" i="15"/>
  <c r="C797" i="15"/>
  <c r="B798" i="15"/>
  <c r="C798" i="15"/>
  <c r="B799" i="15"/>
  <c r="C799" i="15"/>
  <c r="D803" i="15"/>
  <c r="B805" i="15"/>
  <c r="C805" i="15"/>
  <c r="B806" i="15"/>
  <c r="C806" i="15"/>
  <c r="B807" i="15"/>
  <c r="C807" i="15"/>
  <c r="B809" i="15"/>
  <c r="C809" i="15"/>
  <c r="B810" i="15"/>
  <c r="C810" i="15"/>
  <c r="B811" i="15"/>
  <c r="C811" i="15"/>
  <c r="B813" i="15"/>
  <c r="C813" i="15"/>
  <c r="B814" i="15"/>
  <c r="C814" i="15"/>
  <c r="B815" i="15"/>
  <c r="C815" i="15"/>
  <c r="B817" i="15"/>
  <c r="C817" i="15"/>
  <c r="B818" i="15"/>
  <c r="C818" i="15"/>
  <c r="B819" i="15"/>
  <c r="C819" i="15"/>
  <c r="B821" i="15"/>
  <c r="C821" i="15"/>
  <c r="B822" i="15"/>
  <c r="C822" i="15"/>
  <c r="B823" i="15"/>
  <c r="C823" i="15"/>
  <c r="D863" i="15"/>
  <c r="B865" i="15"/>
  <c r="C865" i="15"/>
  <c r="B866" i="15"/>
  <c r="C866" i="15"/>
  <c r="B867" i="15"/>
  <c r="C867" i="15"/>
  <c r="B869" i="15"/>
  <c r="C869" i="15"/>
  <c r="B870" i="15"/>
  <c r="C870" i="15"/>
  <c r="B871" i="15"/>
  <c r="C871" i="15"/>
  <c r="B873" i="15"/>
  <c r="C873" i="15"/>
  <c r="B874" i="15"/>
  <c r="C874" i="15"/>
  <c r="B875" i="15"/>
  <c r="C875" i="15"/>
  <c r="B877" i="15"/>
  <c r="C877" i="15"/>
  <c r="B878" i="15"/>
  <c r="C878" i="15"/>
  <c r="B879" i="15"/>
  <c r="C879" i="15"/>
  <c r="B881" i="15"/>
  <c r="C881" i="15"/>
  <c r="B882" i="15"/>
  <c r="C882" i="15"/>
  <c r="B883" i="15"/>
  <c r="C883" i="15"/>
  <c r="D890" i="15"/>
  <c r="B892" i="15"/>
  <c r="C892" i="15"/>
  <c r="B893" i="15"/>
  <c r="C893" i="15"/>
  <c r="B894" i="15"/>
  <c r="C894" i="15"/>
  <c r="B896" i="15"/>
  <c r="C896" i="15"/>
  <c r="B897" i="15"/>
  <c r="C897" i="15"/>
  <c r="B898" i="15"/>
  <c r="C898" i="15"/>
  <c r="B900" i="15"/>
  <c r="C900" i="15"/>
  <c r="B901" i="15"/>
  <c r="C901" i="15"/>
  <c r="B902" i="15"/>
  <c r="C902" i="15"/>
  <c r="B904" i="15"/>
  <c r="C904" i="15"/>
  <c r="B905" i="15"/>
  <c r="C905" i="15"/>
  <c r="B906" i="15"/>
  <c r="C906" i="15"/>
  <c r="B908" i="15"/>
  <c r="C908" i="15"/>
  <c r="B909" i="15"/>
  <c r="C909" i="15"/>
  <c r="B910" i="15"/>
  <c r="C910" i="15"/>
  <c r="E739" i="15"/>
  <c r="F739" i="15"/>
  <c r="E917" i="15"/>
  <c r="B919" i="15"/>
  <c r="C919" i="15"/>
  <c r="B920" i="15"/>
  <c r="C920" i="15"/>
  <c r="B921" i="15"/>
  <c r="C921" i="15"/>
  <c r="B923" i="15"/>
  <c r="C923" i="15"/>
  <c r="B924" i="15"/>
  <c r="C924" i="15"/>
  <c r="B925" i="15"/>
  <c r="C925" i="15"/>
  <c r="B927" i="15"/>
  <c r="C927" i="15"/>
  <c r="B928" i="15"/>
  <c r="C928" i="15"/>
  <c r="B929" i="15"/>
  <c r="C929" i="15"/>
  <c r="B931" i="15"/>
  <c r="C931" i="15"/>
  <c r="B932" i="15"/>
  <c r="C932" i="15"/>
  <c r="B933" i="15"/>
  <c r="C933" i="15"/>
  <c r="B935" i="15"/>
  <c r="C935" i="15"/>
  <c r="B936" i="15"/>
  <c r="C936" i="15"/>
  <c r="B937" i="15"/>
  <c r="C937" i="15"/>
  <c r="D941" i="15"/>
  <c r="B943" i="15"/>
  <c r="C943" i="15"/>
  <c r="E941" i="15"/>
  <c r="B944" i="15"/>
  <c r="C944" i="15"/>
  <c r="B945" i="15"/>
  <c r="C945" i="15"/>
  <c r="B947" i="15"/>
  <c r="C947" i="15"/>
  <c r="B948" i="15"/>
  <c r="C948" i="15"/>
  <c r="B949" i="15"/>
  <c r="C949" i="15"/>
  <c r="B951" i="15"/>
  <c r="C951" i="15"/>
  <c r="B952" i="15"/>
  <c r="C952" i="15"/>
  <c r="B953" i="15"/>
  <c r="C953" i="15"/>
  <c r="B955" i="15"/>
  <c r="C955" i="15"/>
  <c r="B956" i="15"/>
  <c r="C956" i="15"/>
  <c r="B957" i="15"/>
  <c r="C957" i="15"/>
  <c r="B959" i="15"/>
  <c r="C959" i="15"/>
  <c r="B960" i="15"/>
  <c r="C960" i="15"/>
  <c r="B961" i="15"/>
  <c r="C961" i="15"/>
  <c r="D965" i="15"/>
  <c r="B967" i="15"/>
  <c r="C967" i="15"/>
  <c r="B968" i="15"/>
  <c r="C968" i="15"/>
  <c r="B969" i="15"/>
  <c r="C969" i="15"/>
  <c r="B971" i="15"/>
  <c r="C971" i="15"/>
  <c r="B972" i="15"/>
  <c r="C972" i="15"/>
  <c r="B973" i="15"/>
  <c r="C973" i="15"/>
  <c r="B975" i="15"/>
  <c r="C975" i="15"/>
  <c r="B976" i="15"/>
  <c r="C976" i="15"/>
  <c r="B977" i="15"/>
  <c r="C977" i="15"/>
  <c r="B979" i="15"/>
  <c r="C979" i="15"/>
  <c r="B980" i="15"/>
  <c r="C980" i="15"/>
  <c r="B981" i="15"/>
  <c r="C981" i="15"/>
  <c r="B983" i="15"/>
  <c r="C983" i="15"/>
  <c r="B984" i="15"/>
  <c r="C984" i="15"/>
  <c r="B985" i="15"/>
  <c r="C985" i="15"/>
  <c r="E989" i="15"/>
  <c r="B991" i="15"/>
  <c r="C991" i="15"/>
  <c r="B992" i="15"/>
  <c r="C992" i="15"/>
  <c r="B993" i="15"/>
  <c r="C993" i="15"/>
  <c r="B995" i="15"/>
  <c r="C995" i="15"/>
  <c r="B996" i="15"/>
  <c r="C996" i="15"/>
  <c r="B997" i="15"/>
  <c r="C997" i="15"/>
  <c r="B999" i="15"/>
  <c r="C999" i="15"/>
  <c r="B1000" i="15"/>
  <c r="C1000" i="15"/>
  <c r="B1001" i="15"/>
  <c r="C1001" i="15"/>
  <c r="B1003" i="15"/>
  <c r="C1003" i="15"/>
  <c r="B1004" i="15"/>
  <c r="C1004" i="15"/>
  <c r="B1005" i="15"/>
  <c r="C1005" i="15"/>
  <c r="B1007" i="15"/>
  <c r="C1007" i="15"/>
  <c r="B1008" i="15"/>
  <c r="C1008" i="15"/>
  <c r="B1009" i="15"/>
  <c r="C1009" i="15"/>
  <c r="D1013" i="15"/>
  <c r="B1015" i="15"/>
  <c r="C1015" i="15"/>
  <c r="B1016" i="15"/>
  <c r="C1016" i="15"/>
  <c r="B1017" i="15"/>
  <c r="C1017" i="15"/>
  <c r="B1019" i="15"/>
  <c r="C1019" i="15"/>
  <c r="B1020" i="15"/>
  <c r="C1020" i="15"/>
  <c r="B1021" i="15"/>
  <c r="C1021" i="15"/>
  <c r="B1023" i="15"/>
  <c r="C1023" i="15"/>
  <c r="B1024" i="15"/>
  <c r="C1024" i="15"/>
  <c r="B1025" i="15"/>
  <c r="C1025" i="15"/>
  <c r="B1027" i="15"/>
  <c r="C1027" i="15"/>
  <c r="B1028" i="15"/>
  <c r="C1028" i="15"/>
  <c r="B1029" i="15"/>
  <c r="C1029" i="15"/>
  <c r="B1031" i="15"/>
  <c r="C1031" i="15"/>
  <c r="B1032" i="15"/>
  <c r="C1032" i="15"/>
  <c r="B1033" i="15"/>
  <c r="C1033" i="15"/>
  <c r="E1037" i="15"/>
  <c r="B1039" i="15"/>
  <c r="C1039" i="15"/>
  <c r="B1040" i="15"/>
  <c r="C1040" i="15"/>
  <c r="B1041" i="15"/>
  <c r="C1041" i="15"/>
  <c r="B1043" i="15"/>
  <c r="C1043" i="15"/>
  <c r="B1044" i="15"/>
  <c r="C1044" i="15"/>
  <c r="B1045" i="15"/>
  <c r="C1045" i="15"/>
  <c r="B1047" i="15"/>
  <c r="C1047" i="15"/>
  <c r="B1048" i="15"/>
  <c r="C1048" i="15"/>
  <c r="B1049" i="15"/>
  <c r="C1049" i="15"/>
  <c r="B1051" i="15"/>
  <c r="C1051" i="15"/>
  <c r="B1052" i="15"/>
  <c r="C1052" i="15"/>
  <c r="B1053" i="15"/>
  <c r="C1053" i="15"/>
  <c r="B1055" i="15"/>
  <c r="C1055" i="15"/>
  <c r="B1056" i="15"/>
  <c r="C1056" i="15"/>
  <c r="B1057" i="15"/>
  <c r="C1057" i="15"/>
  <c r="D1061" i="15"/>
  <c r="B1063" i="15"/>
  <c r="C1063" i="15"/>
  <c r="B1064" i="15"/>
  <c r="C1064" i="15"/>
  <c r="B1065" i="15"/>
  <c r="C1065" i="15"/>
  <c r="B1067" i="15"/>
  <c r="C1067" i="15"/>
  <c r="B1068" i="15"/>
  <c r="C1068" i="15"/>
  <c r="B1069" i="15"/>
  <c r="C1069" i="15"/>
  <c r="B1071" i="15"/>
  <c r="C1071" i="15"/>
  <c r="B1072" i="15"/>
  <c r="C1072" i="15"/>
  <c r="B1073" i="15"/>
  <c r="C1073" i="15"/>
  <c r="B1075" i="15"/>
  <c r="C1075" i="15"/>
  <c r="B1076" i="15"/>
  <c r="C1076" i="15"/>
  <c r="B1077" i="15"/>
  <c r="C1077" i="15"/>
  <c r="B1079" i="15"/>
  <c r="C1079" i="15"/>
  <c r="B1080" i="15"/>
  <c r="C1080" i="15"/>
  <c r="B1081" i="15"/>
  <c r="C1081" i="15"/>
  <c r="E1085" i="15"/>
  <c r="B1087" i="15"/>
  <c r="C1087" i="15"/>
  <c r="B1088" i="15"/>
  <c r="C1088" i="15"/>
  <c r="B1089" i="15"/>
  <c r="C1089" i="15"/>
  <c r="B1091" i="15"/>
  <c r="C1091" i="15"/>
  <c r="B1092" i="15"/>
  <c r="C1092" i="15"/>
  <c r="B1093" i="15"/>
  <c r="C1093" i="15"/>
  <c r="B1095" i="15"/>
  <c r="C1095" i="15"/>
  <c r="B1096" i="15"/>
  <c r="C1096" i="15"/>
  <c r="B1097" i="15"/>
  <c r="C1097" i="15"/>
  <c r="B1099" i="15"/>
  <c r="C1099" i="15"/>
  <c r="B1100" i="15"/>
  <c r="C1100" i="15"/>
  <c r="B1101" i="15"/>
  <c r="C1101" i="15"/>
  <c r="B1103" i="15"/>
  <c r="C1103" i="15"/>
  <c r="B1104" i="15"/>
  <c r="C1104" i="15"/>
  <c r="B1105" i="15"/>
  <c r="C1105" i="15"/>
  <c r="D1109" i="15"/>
  <c r="B1111" i="15"/>
  <c r="C1111" i="15"/>
  <c r="B1112" i="15"/>
  <c r="C1112" i="15"/>
  <c r="B1113" i="15"/>
  <c r="C1113" i="15"/>
  <c r="B1115" i="15"/>
  <c r="C1115" i="15"/>
  <c r="B1116" i="15"/>
  <c r="C1116" i="15"/>
  <c r="B1117" i="15"/>
  <c r="C1117" i="15"/>
  <c r="B1119" i="15"/>
  <c r="C1119" i="15"/>
  <c r="B1120" i="15"/>
  <c r="C1120" i="15"/>
  <c r="B1121" i="15"/>
  <c r="C1121" i="15"/>
  <c r="B1123" i="15"/>
  <c r="C1123" i="15"/>
  <c r="B1124" i="15"/>
  <c r="C1124" i="15"/>
  <c r="B1125" i="15"/>
  <c r="C1125" i="15"/>
  <c r="B1127" i="15"/>
  <c r="C1127" i="15"/>
  <c r="B1128" i="15"/>
  <c r="C1128" i="15"/>
  <c r="B1129" i="15"/>
  <c r="C1129" i="15"/>
  <c r="E1133" i="15"/>
  <c r="B1135" i="15"/>
  <c r="C1135" i="15"/>
  <c r="B1136" i="15"/>
  <c r="C1136" i="15"/>
  <c r="B1137" i="15"/>
  <c r="C1137" i="15"/>
  <c r="B1139" i="15"/>
  <c r="C1139" i="15"/>
  <c r="B1140" i="15"/>
  <c r="C1140" i="15"/>
  <c r="B1141" i="15"/>
  <c r="C1141" i="15"/>
  <c r="B1143" i="15"/>
  <c r="C1143" i="15"/>
  <c r="B1144" i="15"/>
  <c r="C1144" i="15"/>
  <c r="B1145" i="15"/>
  <c r="C1145" i="15"/>
  <c r="B1147" i="15"/>
  <c r="C1147" i="15"/>
  <c r="B1148" i="15"/>
  <c r="C1148" i="15"/>
  <c r="B1149" i="15"/>
  <c r="C1149" i="15"/>
  <c r="B1151" i="15"/>
  <c r="C1151" i="15"/>
  <c r="B1152" i="15"/>
  <c r="C1152" i="15"/>
  <c r="B1153" i="15"/>
  <c r="C1153" i="15"/>
  <c r="D1157" i="15"/>
  <c r="B1159" i="15"/>
  <c r="C1159" i="15"/>
  <c r="B1160" i="15"/>
  <c r="C1160" i="15"/>
  <c r="B1161" i="15"/>
  <c r="C1161" i="15"/>
  <c r="B1163" i="15"/>
  <c r="C1163" i="15"/>
  <c r="B1164" i="15"/>
  <c r="C1164" i="15"/>
  <c r="B1165" i="15"/>
  <c r="C1165" i="15"/>
  <c r="B1167" i="15"/>
  <c r="C1167" i="15"/>
  <c r="B1168" i="15"/>
  <c r="C1168" i="15"/>
  <c r="B1169" i="15"/>
  <c r="C1169" i="15"/>
  <c r="B1171" i="15"/>
  <c r="C1171" i="15"/>
  <c r="B1172" i="15"/>
  <c r="C1172" i="15"/>
  <c r="B1173" i="15"/>
  <c r="C1173" i="15"/>
  <c r="B1175" i="15"/>
  <c r="C1175" i="15"/>
  <c r="B1176" i="15"/>
  <c r="C1176" i="15"/>
  <c r="B1177" i="15"/>
  <c r="C1177" i="15"/>
  <c r="E1181" i="15"/>
  <c r="B1183" i="15"/>
  <c r="C1183" i="15"/>
  <c r="B1184" i="15"/>
  <c r="C1184" i="15"/>
  <c r="B1185" i="15"/>
  <c r="C1185" i="15"/>
  <c r="B1187" i="15"/>
  <c r="C1187" i="15"/>
  <c r="B1188" i="15"/>
  <c r="C1188" i="15"/>
  <c r="B1189" i="15"/>
  <c r="C1189" i="15"/>
  <c r="B1191" i="15"/>
  <c r="C1191" i="15"/>
  <c r="B1192" i="15"/>
  <c r="C1192" i="15"/>
  <c r="B1193" i="15"/>
  <c r="C1193" i="15"/>
  <c r="B1195" i="15"/>
  <c r="C1195" i="15"/>
  <c r="B1196" i="15"/>
  <c r="C1196" i="15"/>
  <c r="B1197" i="15"/>
  <c r="C1197" i="15"/>
  <c r="B1199" i="15"/>
  <c r="C1199" i="15"/>
  <c r="B1200" i="15"/>
  <c r="C1200" i="15"/>
  <c r="B1201" i="15"/>
  <c r="C1201" i="15"/>
  <c r="EC115" i="15"/>
  <c r="EC116" i="15"/>
  <c r="EC117" i="15"/>
  <c r="EC119" i="15"/>
  <c r="EC120" i="15"/>
  <c r="EC121" i="15"/>
  <c r="EC123" i="15"/>
  <c r="EC124" i="15"/>
  <c r="EC125" i="15"/>
  <c r="EC127" i="15"/>
  <c r="EC128" i="15"/>
  <c r="EC129" i="15"/>
  <c r="EC131" i="15"/>
  <c r="EC132" i="15"/>
  <c r="EC133" i="15"/>
  <c r="EC163" i="15"/>
  <c r="EC164" i="15"/>
  <c r="EC165" i="15"/>
  <c r="EC167" i="15"/>
  <c r="EC168" i="15"/>
  <c r="EC169" i="15"/>
  <c r="EC171" i="15"/>
  <c r="EC172" i="15"/>
  <c r="EC173" i="15"/>
  <c r="EC175" i="15"/>
  <c r="EC176" i="15"/>
  <c r="EC177" i="15"/>
  <c r="EC179" i="15"/>
  <c r="EC180" i="15"/>
  <c r="EC181" i="15"/>
  <c r="EC260" i="15"/>
  <c r="EC261" i="15"/>
  <c r="EC262" i="15"/>
  <c r="EC264" i="15"/>
  <c r="EC265" i="15"/>
  <c r="EC266" i="15"/>
  <c r="EC268" i="15"/>
  <c r="EC269" i="15"/>
  <c r="EC270" i="15"/>
  <c r="EC272" i="15"/>
  <c r="EC273" i="15"/>
  <c r="EC274" i="15"/>
  <c r="EC276" i="15"/>
  <c r="EC277" i="15"/>
  <c r="EC278" i="15"/>
  <c r="EC284" i="15"/>
  <c r="EC285" i="15"/>
  <c r="EC286" i="15"/>
  <c r="EC288" i="15"/>
  <c r="EC289" i="15"/>
  <c r="EC290" i="15"/>
  <c r="EC292" i="15"/>
  <c r="EC293" i="15"/>
  <c r="EC294" i="15"/>
  <c r="EC296" i="15"/>
  <c r="EC297" i="15"/>
  <c r="EC298" i="15"/>
  <c r="EC300" i="15"/>
  <c r="EC301" i="15"/>
  <c r="EC302" i="15"/>
  <c r="EC308" i="15"/>
  <c r="EC309" i="15"/>
  <c r="EC310" i="15"/>
  <c r="EC312" i="15"/>
  <c r="EC313" i="15"/>
  <c r="EC314" i="15"/>
  <c r="EC316" i="15"/>
  <c r="EC317" i="15"/>
  <c r="EC318" i="15"/>
  <c r="EC320" i="15"/>
  <c r="EC321" i="15"/>
  <c r="EC322" i="15"/>
  <c r="EC324" i="15"/>
  <c r="EC325" i="15"/>
  <c r="EC326" i="15"/>
  <c r="EC332" i="15"/>
  <c r="EC333" i="15"/>
  <c r="EC334" i="15"/>
  <c r="EC336" i="15"/>
  <c r="EC337" i="15"/>
  <c r="EC338" i="15"/>
  <c r="EC340" i="15"/>
  <c r="EC341" i="15"/>
  <c r="EC342" i="15"/>
  <c r="EC344" i="15"/>
  <c r="EC345" i="15"/>
  <c r="EC346" i="15"/>
  <c r="EC348" i="15"/>
  <c r="EC349" i="15"/>
  <c r="EC350" i="15"/>
  <c r="EC356" i="15"/>
  <c r="EC357" i="15"/>
  <c r="EC358" i="15"/>
  <c r="EC360" i="15"/>
  <c r="EC361" i="15"/>
  <c r="EC362" i="15"/>
  <c r="EC364" i="15"/>
  <c r="EC365" i="15"/>
  <c r="EC366" i="15"/>
  <c r="EC368" i="15"/>
  <c r="EC369" i="15"/>
  <c r="EC370" i="15"/>
  <c r="EC372" i="15"/>
  <c r="EC373" i="15"/>
  <c r="EC374" i="15"/>
  <c r="EC380" i="15"/>
  <c r="EC381" i="15"/>
  <c r="EC382" i="15"/>
  <c r="EC384" i="15"/>
  <c r="EC385" i="15"/>
  <c r="EC386" i="15"/>
  <c r="EC388" i="15"/>
  <c r="EC389" i="15"/>
  <c r="EC390" i="15"/>
  <c r="EC392" i="15"/>
  <c r="EC393" i="15"/>
  <c r="EC394" i="15"/>
  <c r="EC396" i="15"/>
  <c r="EC397" i="15"/>
  <c r="EC398" i="15"/>
  <c r="EC404" i="15"/>
  <c r="EC405" i="15"/>
  <c r="EC406" i="15"/>
  <c r="EC408" i="15"/>
  <c r="EC409" i="15"/>
  <c r="EC410" i="15"/>
  <c r="EC412" i="15"/>
  <c r="EC413" i="15"/>
  <c r="EC414" i="15"/>
  <c r="EC416" i="15"/>
  <c r="EC417" i="15"/>
  <c r="EC418" i="15"/>
  <c r="EC420" i="15"/>
  <c r="EC421" i="15"/>
  <c r="EC422" i="15"/>
  <c r="EC428" i="15"/>
  <c r="EC429" i="15"/>
  <c r="EC430" i="15"/>
  <c r="EC432" i="15"/>
  <c r="EC433" i="15"/>
  <c r="EC434" i="15"/>
  <c r="EC436" i="15"/>
  <c r="EC437" i="15"/>
  <c r="EC438" i="15"/>
  <c r="EC440" i="15"/>
  <c r="EC441" i="15"/>
  <c r="EC442" i="15"/>
  <c r="EC444" i="15"/>
  <c r="EC445" i="15"/>
  <c r="EC446" i="15"/>
  <c r="EC452" i="15"/>
  <c r="EC453" i="15"/>
  <c r="EC454" i="15"/>
  <c r="EC456" i="15"/>
  <c r="EC457" i="15"/>
  <c r="EC458" i="15"/>
  <c r="EC460" i="15"/>
  <c r="EC461" i="15"/>
  <c r="EC462" i="15"/>
  <c r="EC464" i="15"/>
  <c r="EC465" i="15"/>
  <c r="EC466" i="15"/>
  <c r="EC468" i="15"/>
  <c r="EC469" i="15"/>
  <c r="EC470" i="15"/>
  <c r="EC476" i="15"/>
  <c r="EC477" i="15"/>
  <c r="EC478" i="15"/>
  <c r="EC480" i="15"/>
  <c r="EC481" i="15"/>
  <c r="EC482" i="15"/>
  <c r="EC484" i="15"/>
  <c r="EC485" i="15"/>
  <c r="EC486" i="15"/>
  <c r="EC488" i="15"/>
  <c r="EC489" i="15"/>
  <c r="EC490" i="15"/>
  <c r="EC492" i="15"/>
  <c r="EC493" i="15"/>
  <c r="EC494" i="15"/>
  <c r="EC500" i="15"/>
  <c r="EC501" i="15"/>
  <c r="EC502" i="15"/>
  <c r="EC504" i="15"/>
  <c r="EC505" i="15"/>
  <c r="EC506" i="15"/>
  <c r="EC508" i="15"/>
  <c r="EC509" i="15"/>
  <c r="EC510" i="15"/>
  <c r="EC512" i="15"/>
  <c r="EC513" i="15"/>
  <c r="EC514" i="15"/>
  <c r="EC516" i="15"/>
  <c r="EC517" i="15"/>
  <c r="EC518" i="15"/>
  <c r="EC524" i="15"/>
  <c r="EC525" i="15"/>
  <c r="EC526" i="15"/>
  <c r="EC528" i="15"/>
  <c r="EC529" i="15"/>
  <c r="EC530" i="15"/>
  <c r="EC532" i="15"/>
  <c r="EC533" i="15"/>
  <c r="EC534" i="15"/>
  <c r="EC536" i="15"/>
  <c r="EC537" i="15"/>
  <c r="EC538" i="15"/>
  <c r="EC540" i="15"/>
  <c r="EC541" i="15"/>
  <c r="EC542" i="15"/>
  <c r="EC548" i="15"/>
  <c r="EC549" i="15"/>
  <c r="EC550" i="15"/>
  <c r="EC552" i="15"/>
  <c r="EC553" i="15"/>
  <c r="EC554" i="15"/>
  <c r="EC556" i="15"/>
  <c r="EC557" i="15"/>
  <c r="EC558" i="15"/>
  <c r="EC560" i="15"/>
  <c r="EC561" i="15"/>
  <c r="EC562" i="15"/>
  <c r="EC564" i="15"/>
  <c r="EC565" i="15"/>
  <c r="EC566" i="15"/>
  <c r="EC573" i="15"/>
  <c r="EC574" i="15"/>
  <c r="EC575" i="15"/>
  <c r="EC577" i="15"/>
  <c r="EC578" i="15"/>
  <c r="EC579" i="15"/>
  <c r="EC581" i="15"/>
  <c r="EC582" i="15"/>
  <c r="EC583" i="15"/>
  <c r="EC585" i="15"/>
  <c r="EC586" i="15"/>
  <c r="EC587" i="15"/>
  <c r="EC589" i="15"/>
  <c r="EC590" i="15"/>
  <c r="EC591" i="15"/>
  <c r="EC597" i="15"/>
  <c r="EC598" i="15"/>
  <c r="EC599" i="15"/>
  <c r="EC601" i="15"/>
  <c r="EC602" i="15"/>
  <c r="EC603" i="15"/>
  <c r="EC605" i="15"/>
  <c r="EC606" i="15"/>
  <c r="EC607" i="15"/>
  <c r="EC609" i="15"/>
  <c r="EC610" i="15"/>
  <c r="EC611" i="15"/>
  <c r="EC613" i="15"/>
  <c r="EC614" i="15"/>
  <c r="EC615" i="15"/>
  <c r="EC621" i="15"/>
  <c r="EC622" i="15"/>
  <c r="EC623" i="15"/>
  <c r="EC625" i="15"/>
  <c r="EC626" i="15"/>
  <c r="EC627" i="15"/>
  <c r="EC629" i="15"/>
  <c r="EC630" i="15"/>
  <c r="EC631" i="15"/>
  <c r="EC633" i="15"/>
  <c r="EC634" i="15"/>
  <c r="EC635" i="15"/>
  <c r="EC637" i="15"/>
  <c r="EC638" i="15"/>
  <c r="EC639" i="15"/>
  <c r="EC645" i="15"/>
  <c r="EC646" i="15"/>
  <c r="EC647" i="15"/>
  <c r="EC649" i="15"/>
  <c r="EC650" i="15"/>
  <c r="EC651" i="15"/>
  <c r="EC653" i="15"/>
  <c r="EC654" i="15"/>
  <c r="EC655" i="15"/>
  <c r="EC657" i="15"/>
  <c r="EC658" i="15"/>
  <c r="EC659" i="15"/>
  <c r="EC661" i="15"/>
  <c r="EC662" i="15"/>
  <c r="EC663" i="15"/>
  <c r="EC669" i="15"/>
  <c r="EC670" i="15"/>
  <c r="EC671" i="15"/>
  <c r="EC673" i="15"/>
  <c r="EC674" i="15"/>
  <c r="EC675" i="15"/>
  <c r="EC677" i="15"/>
  <c r="EC678" i="15"/>
  <c r="EC679" i="15"/>
  <c r="EC681" i="15"/>
  <c r="EC682" i="15"/>
  <c r="EC683" i="15"/>
  <c r="EC685" i="15"/>
  <c r="EC686" i="15"/>
  <c r="EC687" i="15"/>
  <c r="EC693" i="15"/>
  <c r="EC694" i="15"/>
  <c r="EC695" i="15"/>
  <c r="EC697" i="15"/>
  <c r="EC698" i="15"/>
  <c r="EC699" i="15"/>
  <c r="EC701" i="15"/>
  <c r="EC702" i="15"/>
  <c r="EC703" i="15"/>
  <c r="EC705" i="15"/>
  <c r="EC706" i="15"/>
  <c r="EC707" i="15"/>
  <c r="EC709" i="15"/>
  <c r="EC710" i="15"/>
  <c r="EC711" i="15"/>
  <c r="EC717" i="15"/>
  <c r="EC718" i="15"/>
  <c r="EC719" i="15"/>
  <c r="EC721" i="15"/>
  <c r="EC722" i="15"/>
  <c r="EC723" i="15"/>
  <c r="EC725" i="15"/>
  <c r="EC726" i="15"/>
  <c r="EC727" i="15"/>
  <c r="EC729" i="15"/>
  <c r="EC730" i="15"/>
  <c r="EC731" i="15"/>
  <c r="EC733" i="15"/>
  <c r="EC734" i="15"/>
  <c r="EC735" i="15"/>
  <c r="EC892" i="15"/>
  <c r="EC893" i="15"/>
  <c r="EC894" i="15"/>
  <c r="EC896" i="15"/>
  <c r="EC897" i="15"/>
  <c r="EC898" i="15"/>
  <c r="EC900" i="15"/>
  <c r="EC901" i="15"/>
  <c r="EC902" i="15"/>
  <c r="EC904" i="15"/>
  <c r="EC905" i="15"/>
  <c r="EC906" i="15"/>
  <c r="EC908" i="15"/>
  <c r="EC909" i="15"/>
  <c r="EC910" i="15"/>
  <c r="EC919" i="15"/>
  <c r="EC920" i="15"/>
  <c r="EC921" i="15"/>
  <c r="EC923" i="15"/>
  <c r="EC924" i="15"/>
  <c r="EC925" i="15"/>
  <c r="EC927" i="15"/>
  <c r="EC928" i="15"/>
  <c r="EC929" i="15"/>
  <c r="EC931" i="15"/>
  <c r="EC932" i="15"/>
  <c r="EC933" i="15"/>
  <c r="EC935" i="15"/>
  <c r="EC936" i="15"/>
  <c r="EC937" i="15"/>
  <c r="EC943" i="15"/>
  <c r="EC944" i="15"/>
  <c r="EC945" i="15"/>
  <c r="EC947" i="15"/>
  <c r="EC948" i="15"/>
  <c r="EC949" i="15"/>
  <c r="EC951" i="15"/>
  <c r="EC952" i="15"/>
  <c r="EC953" i="15"/>
  <c r="EC955" i="15"/>
  <c r="EC956" i="15"/>
  <c r="EC957" i="15"/>
  <c r="EC959" i="15"/>
  <c r="EC960" i="15"/>
  <c r="EC961" i="15"/>
  <c r="EC967" i="15"/>
  <c r="EC968" i="15"/>
  <c r="EC969" i="15"/>
  <c r="EC971" i="15"/>
  <c r="EC972" i="15"/>
  <c r="EC973" i="15"/>
  <c r="EC975" i="15"/>
  <c r="EC976" i="15"/>
  <c r="EC977" i="15"/>
  <c r="EC979" i="15"/>
  <c r="EC980" i="15"/>
  <c r="EC981" i="15"/>
  <c r="EC983" i="15"/>
  <c r="EC984" i="15"/>
  <c r="EC985" i="15"/>
  <c r="EC991" i="15"/>
  <c r="EC992" i="15"/>
  <c r="EC993" i="15"/>
  <c r="EC995" i="15"/>
  <c r="EC996" i="15"/>
  <c r="EC997" i="15"/>
  <c r="EC999" i="15"/>
  <c r="EC1000" i="15"/>
  <c r="EC1001" i="15"/>
  <c r="EC1003" i="15"/>
  <c r="EC1004" i="15"/>
  <c r="EC1005" i="15"/>
  <c r="EC1007" i="15"/>
  <c r="EC1008" i="15"/>
  <c r="EC1009" i="15"/>
  <c r="EC1015" i="15"/>
  <c r="EC1016" i="15"/>
  <c r="EC1017" i="15"/>
  <c r="EC1019" i="15"/>
  <c r="EC1020" i="15"/>
  <c r="EC1021" i="15"/>
  <c r="EC1023" i="15"/>
  <c r="EC1024" i="15"/>
  <c r="EC1025" i="15"/>
  <c r="EC1027" i="15"/>
  <c r="EC1028" i="15"/>
  <c r="EC1029" i="15"/>
  <c r="EC1031" i="15"/>
  <c r="EC1032" i="15"/>
  <c r="EC1033" i="15"/>
  <c r="EC1039" i="15"/>
  <c r="EC1040" i="15"/>
  <c r="EC1041" i="15"/>
  <c r="EC1043" i="15"/>
  <c r="EC1044" i="15"/>
  <c r="EC1045" i="15"/>
  <c r="EC1047" i="15"/>
  <c r="EC1048" i="15"/>
  <c r="EC1049" i="15"/>
  <c r="EC1051" i="15"/>
  <c r="EC1052" i="15"/>
  <c r="EC1053" i="15"/>
  <c r="EC1055" i="15"/>
  <c r="EC1056" i="15"/>
  <c r="EC1057" i="15"/>
  <c r="EC1063" i="15"/>
  <c r="EC1064" i="15"/>
  <c r="EC1065" i="15"/>
  <c r="EC1067" i="15"/>
  <c r="EC1068" i="15"/>
  <c r="EC1069" i="15"/>
  <c r="EC1071" i="15"/>
  <c r="EC1072" i="15"/>
  <c r="EC1073" i="15"/>
  <c r="EC1075" i="15"/>
  <c r="EC1076" i="15"/>
  <c r="EC1077" i="15"/>
  <c r="EC1079" i="15"/>
  <c r="EC1080" i="15"/>
  <c r="EC1081" i="15"/>
  <c r="EC1087" i="15"/>
  <c r="EC1088" i="15"/>
  <c r="EC1089" i="15"/>
  <c r="EC1091" i="15"/>
  <c r="EC1092" i="15"/>
  <c r="EC1093" i="15"/>
  <c r="EC1095" i="15"/>
  <c r="EC1096" i="15"/>
  <c r="EC1097" i="15"/>
  <c r="EC1099" i="15"/>
  <c r="EC1100" i="15"/>
  <c r="EC1101" i="15"/>
  <c r="EC1103" i="15"/>
  <c r="EC1104" i="15"/>
  <c r="EC1105" i="15"/>
  <c r="EC1111" i="15"/>
  <c r="EC1112" i="15"/>
  <c r="EC1113" i="15"/>
  <c r="EC1115" i="15"/>
  <c r="EC1116" i="15"/>
  <c r="EC1117" i="15"/>
  <c r="EC1119" i="15"/>
  <c r="EC1120" i="15"/>
  <c r="EC1121" i="15"/>
  <c r="EC1123" i="15"/>
  <c r="EC1124" i="15"/>
  <c r="EC1125" i="15"/>
  <c r="EC1127" i="15"/>
  <c r="EC1128" i="15"/>
  <c r="EC1129" i="15"/>
  <c r="EC1135" i="15"/>
  <c r="EC1136" i="15"/>
  <c r="EC1137" i="15"/>
  <c r="EC1139" i="15"/>
  <c r="EC1140" i="15"/>
  <c r="EC1141" i="15"/>
  <c r="EC1143" i="15"/>
  <c r="EC1144" i="15"/>
  <c r="EC1145" i="15"/>
  <c r="EC1147" i="15"/>
  <c r="EC1148" i="15"/>
  <c r="EC1149" i="15"/>
  <c r="EC1151" i="15"/>
  <c r="EC1152" i="15"/>
  <c r="EC1153" i="15"/>
  <c r="EC1159" i="15"/>
  <c r="EC1160" i="15"/>
  <c r="EC1161" i="15"/>
  <c r="EC1163" i="15"/>
  <c r="EC1164" i="15"/>
  <c r="EC1165" i="15"/>
  <c r="EC1167" i="15"/>
  <c r="EC1168" i="15"/>
  <c r="EC1169" i="15"/>
  <c r="EC1171" i="15"/>
  <c r="EC1172" i="15"/>
  <c r="EC1173" i="15"/>
  <c r="EC1175" i="15"/>
  <c r="EC1176" i="15"/>
  <c r="EC1177" i="15"/>
  <c r="EC1183" i="15"/>
  <c r="EC1184" i="15"/>
  <c r="EC1185" i="15"/>
  <c r="EC1187" i="15"/>
  <c r="EC1188" i="15"/>
  <c r="EC1189" i="15"/>
  <c r="EC1191" i="15"/>
  <c r="EC1192" i="15"/>
  <c r="EC1193" i="15"/>
  <c r="EC1195" i="15"/>
  <c r="EC1196" i="15"/>
  <c r="EC1197" i="15"/>
  <c r="EC1199" i="15"/>
  <c r="EC1200" i="15"/>
  <c r="EC1201" i="15"/>
  <c r="EC1241" i="15"/>
  <c r="EC1242" i="15"/>
  <c r="EC1243" i="15"/>
  <c r="EC1245" i="15"/>
  <c r="EC1246" i="15"/>
  <c r="EC1247" i="15"/>
  <c r="EC1249" i="15"/>
  <c r="EC1250" i="15"/>
  <c r="EC1251" i="15"/>
  <c r="EC1253" i="15"/>
  <c r="EC1254" i="15"/>
  <c r="EC1255" i="15"/>
  <c r="EC1257" i="15"/>
  <c r="EC1258" i="15"/>
  <c r="EC1259" i="15"/>
  <c r="EC1265" i="15"/>
  <c r="EC1266" i="15"/>
  <c r="EC1267" i="15"/>
  <c r="EC1269" i="15"/>
  <c r="EC1270" i="15"/>
  <c r="EC1271" i="15"/>
  <c r="EC1273" i="15"/>
  <c r="EC1274" i="15"/>
  <c r="EC1275" i="15"/>
  <c r="EC1277" i="15"/>
  <c r="EC1278" i="15"/>
  <c r="EC1279" i="15"/>
  <c r="EC1281" i="15"/>
  <c r="EC1282" i="15"/>
  <c r="EC1283" i="15"/>
  <c r="B1337" i="15"/>
  <c r="EC1337" i="15"/>
  <c r="B1338" i="15"/>
  <c r="EC1338" i="15"/>
  <c r="B1339" i="15"/>
  <c r="EC1339" i="15"/>
  <c r="B1341" i="15"/>
  <c r="EC1341" i="15"/>
  <c r="B1342" i="15"/>
  <c r="EC1342" i="15"/>
  <c r="B1343" i="15"/>
  <c r="EC1343" i="15"/>
  <c r="B1345" i="15"/>
  <c r="EC1345" i="15"/>
  <c r="B1346" i="15"/>
  <c r="EC1346" i="15"/>
  <c r="B1347" i="15"/>
  <c r="EC1347" i="15"/>
  <c r="B1349" i="15"/>
  <c r="EC1349" i="15"/>
  <c r="B1350" i="15"/>
  <c r="EC1350" i="15"/>
  <c r="B1351" i="15"/>
  <c r="EC1351" i="15"/>
  <c r="B1353" i="15"/>
  <c r="EC1353" i="15"/>
  <c r="B1354" i="15"/>
  <c r="EC1354" i="15"/>
  <c r="B1355" i="15"/>
  <c r="EC1355" i="15"/>
  <c r="EC1465" i="15"/>
  <c r="EC1466" i="15"/>
  <c r="EC1467" i="15"/>
  <c r="EC1469" i="15"/>
  <c r="EC1470" i="15"/>
  <c r="EC1471" i="15"/>
  <c r="EC1473" i="15"/>
  <c r="EC1474" i="15"/>
  <c r="EC1475" i="15"/>
  <c r="EC1477" i="15"/>
  <c r="EC1478" i="15"/>
  <c r="EC1479" i="15"/>
  <c r="EC1481" i="15"/>
  <c r="EC1482" i="15"/>
  <c r="EC1483" i="15"/>
  <c r="ED115" i="15"/>
  <c r="ED116" i="15"/>
  <c r="ED117" i="15"/>
  <c r="ED119" i="15"/>
  <c r="ED120" i="15"/>
  <c r="ED121" i="15"/>
  <c r="ED123" i="15"/>
  <c r="ED124" i="15"/>
  <c r="ED125" i="15"/>
  <c r="ED127" i="15"/>
  <c r="ED128" i="15"/>
  <c r="ED129" i="15"/>
  <c r="ED131" i="15"/>
  <c r="ED132" i="15"/>
  <c r="ED133" i="15"/>
  <c r="ED163" i="15"/>
  <c r="ED164" i="15"/>
  <c r="ED165" i="15"/>
  <c r="ED167" i="15"/>
  <c r="ED168" i="15"/>
  <c r="ED169" i="15"/>
  <c r="ED171" i="15"/>
  <c r="ED172" i="15"/>
  <c r="ED173" i="15"/>
  <c r="ED175" i="15"/>
  <c r="ED176" i="15"/>
  <c r="ED177" i="15"/>
  <c r="ED179" i="15"/>
  <c r="ED180" i="15"/>
  <c r="ED181" i="15"/>
  <c r="ED260" i="15"/>
  <c r="ED261" i="15"/>
  <c r="ED262" i="15"/>
  <c r="ED264" i="15"/>
  <c r="ED265" i="15"/>
  <c r="ED266" i="15"/>
  <c r="ED268" i="15"/>
  <c r="ED269" i="15"/>
  <c r="ED270" i="15"/>
  <c r="ED272" i="15"/>
  <c r="ED273" i="15"/>
  <c r="ED274" i="15"/>
  <c r="ED276" i="15"/>
  <c r="ED277" i="15"/>
  <c r="ED278" i="15"/>
  <c r="ED284" i="15"/>
  <c r="ED285" i="15"/>
  <c r="ED286" i="15"/>
  <c r="ED288" i="15"/>
  <c r="ED289" i="15"/>
  <c r="ED290" i="15"/>
  <c r="ED292" i="15"/>
  <c r="ED293" i="15"/>
  <c r="ED294" i="15"/>
  <c r="ED296" i="15"/>
  <c r="ED297" i="15"/>
  <c r="ED298" i="15"/>
  <c r="ED300" i="15"/>
  <c r="ED301" i="15"/>
  <c r="ED302" i="15"/>
  <c r="ED308" i="15"/>
  <c r="ED309" i="15"/>
  <c r="ED310" i="15"/>
  <c r="ED312" i="15"/>
  <c r="ED313" i="15"/>
  <c r="ED314" i="15"/>
  <c r="ED316" i="15"/>
  <c r="ED317" i="15"/>
  <c r="ED318" i="15"/>
  <c r="ED320" i="15"/>
  <c r="ED321" i="15"/>
  <c r="ED322" i="15"/>
  <c r="ED324" i="15"/>
  <c r="ED325" i="15"/>
  <c r="ED326" i="15"/>
  <c r="ED332" i="15"/>
  <c r="ED333" i="15"/>
  <c r="ED334" i="15"/>
  <c r="ED336" i="15"/>
  <c r="ED337" i="15"/>
  <c r="ED338" i="15"/>
  <c r="ED340" i="15"/>
  <c r="ED341" i="15"/>
  <c r="ED342" i="15"/>
  <c r="ED344" i="15"/>
  <c r="ED345" i="15"/>
  <c r="ED346" i="15"/>
  <c r="ED348" i="15"/>
  <c r="ED349" i="15"/>
  <c r="ED350" i="15"/>
  <c r="ED356" i="15"/>
  <c r="ED357" i="15"/>
  <c r="ED358" i="15"/>
  <c r="ED360" i="15"/>
  <c r="ED361" i="15"/>
  <c r="ED362" i="15"/>
  <c r="ED364" i="15"/>
  <c r="ED365" i="15"/>
  <c r="ED366" i="15"/>
  <c r="ED368" i="15"/>
  <c r="ED369" i="15"/>
  <c r="ED370" i="15"/>
  <c r="ED372" i="15"/>
  <c r="ED373" i="15"/>
  <c r="ED374" i="15"/>
  <c r="ED380" i="15"/>
  <c r="ED381" i="15"/>
  <c r="ED382" i="15"/>
  <c r="ED384" i="15"/>
  <c r="ED385" i="15"/>
  <c r="ED386" i="15"/>
  <c r="ED388" i="15"/>
  <c r="ED389" i="15"/>
  <c r="ED390" i="15"/>
  <c r="ED392" i="15"/>
  <c r="ED393" i="15"/>
  <c r="ED394" i="15"/>
  <c r="ED396" i="15"/>
  <c r="ED397" i="15"/>
  <c r="ED398" i="15"/>
  <c r="ED404" i="15"/>
  <c r="ED405" i="15"/>
  <c r="ED406" i="15"/>
  <c r="ED408" i="15"/>
  <c r="ED409" i="15"/>
  <c r="ED410" i="15"/>
  <c r="ED412" i="15"/>
  <c r="ED413" i="15"/>
  <c r="ED414" i="15"/>
  <c r="ED416" i="15"/>
  <c r="ED417" i="15"/>
  <c r="ED418" i="15"/>
  <c r="ED420" i="15"/>
  <c r="ED421" i="15"/>
  <c r="ED422" i="15"/>
  <c r="ED428" i="15"/>
  <c r="ED429" i="15"/>
  <c r="ED430" i="15"/>
  <c r="ED432" i="15"/>
  <c r="ED433" i="15"/>
  <c r="ED434" i="15"/>
  <c r="ED436" i="15"/>
  <c r="ED437" i="15"/>
  <c r="ED438" i="15"/>
  <c r="ED440" i="15"/>
  <c r="ED441" i="15"/>
  <c r="ED442" i="15"/>
  <c r="ED444" i="15"/>
  <c r="ED445" i="15"/>
  <c r="ED446" i="15"/>
  <c r="ED452" i="15"/>
  <c r="ED453" i="15"/>
  <c r="ED454" i="15"/>
  <c r="ED456" i="15"/>
  <c r="ED457" i="15"/>
  <c r="ED458" i="15"/>
  <c r="ED460" i="15"/>
  <c r="ED461" i="15"/>
  <c r="ED462" i="15"/>
  <c r="ED464" i="15"/>
  <c r="ED465" i="15"/>
  <c r="ED466" i="15"/>
  <c r="ED468" i="15"/>
  <c r="ED469" i="15"/>
  <c r="ED470" i="15"/>
  <c r="ED476" i="15"/>
  <c r="ED477" i="15"/>
  <c r="ED478" i="15"/>
  <c r="ED480" i="15"/>
  <c r="ED481" i="15"/>
  <c r="ED482" i="15"/>
  <c r="ED484" i="15"/>
  <c r="ED485" i="15"/>
  <c r="ED486" i="15"/>
  <c r="ED488" i="15"/>
  <c r="ED489" i="15"/>
  <c r="ED490" i="15"/>
  <c r="ED492" i="15"/>
  <c r="ED493" i="15"/>
  <c r="ED494" i="15"/>
  <c r="ED500" i="15"/>
  <c r="ED501" i="15"/>
  <c r="ED502" i="15"/>
  <c r="ED504" i="15"/>
  <c r="ED505" i="15"/>
  <c r="ED506" i="15"/>
  <c r="ED508" i="15"/>
  <c r="ED509" i="15"/>
  <c r="ED510" i="15"/>
  <c r="ED512" i="15"/>
  <c r="ED513" i="15"/>
  <c r="ED514" i="15"/>
  <c r="ED516" i="15"/>
  <c r="ED517" i="15"/>
  <c r="ED518" i="15"/>
  <c r="ED524" i="15"/>
  <c r="ED525" i="15"/>
  <c r="ED526" i="15"/>
  <c r="ED528" i="15"/>
  <c r="ED529" i="15"/>
  <c r="ED530" i="15"/>
  <c r="ED532" i="15"/>
  <c r="ED533" i="15"/>
  <c r="ED534" i="15"/>
  <c r="ED536" i="15"/>
  <c r="ED537" i="15"/>
  <c r="ED538" i="15"/>
  <c r="ED540" i="15"/>
  <c r="ED541" i="15"/>
  <c r="ED542" i="15"/>
  <c r="ED548" i="15"/>
  <c r="ED549" i="15"/>
  <c r="ED550" i="15"/>
  <c r="ED552" i="15"/>
  <c r="ED553" i="15"/>
  <c r="ED554" i="15"/>
  <c r="ED556" i="15"/>
  <c r="ED557" i="15"/>
  <c r="ED558" i="15"/>
  <c r="ED560" i="15"/>
  <c r="ED561" i="15"/>
  <c r="ED562" i="15"/>
  <c r="ED564" i="15"/>
  <c r="ED565" i="15"/>
  <c r="ED566" i="15"/>
  <c r="ED573" i="15"/>
  <c r="ED574" i="15"/>
  <c r="ED575" i="15"/>
  <c r="ED577" i="15"/>
  <c r="ED578" i="15"/>
  <c r="ED579" i="15"/>
  <c r="ED581" i="15"/>
  <c r="ED582" i="15"/>
  <c r="ED583" i="15"/>
  <c r="ED585" i="15"/>
  <c r="ED586" i="15"/>
  <c r="ED587" i="15"/>
  <c r="ED589" i="15"/>
  <c r="ED590" i="15"/>
  <c r="ED591" i="15"/>
  <c r="ED597" i="15"/>
  <c r="ED598" i="15"/>
  <c r="ED599" i="15"/>
  <c r="ED601" i="15"/>
  <c r="ED602" i="15"/>
  <c r="ED603" i="15"/>
  <c r="ED605" i="15"/>
  <c r="ED606" i="15"/>
  <c r="ED607" i="15"/>
  <c r="ED609" i="15"/>
  <c r="ED610" i="15"/>
  <c r="ED611" i="15"/>
  <c r="ED613" i="15"/>
  <c r="ED614" i="15"/>
  <c r="ED615" i="15"/>
  <c r="ED621" i="15"/>
  <c r="ED622" i="15"/>
  <c r="ED623" i="15"/>
  <c r="ED625" i="15"/>
  <c r="ED626" i="15"/>
  <c r="ED627" i="15"/>
  <c r="ED629" i="15"/>
  <c r="ED630" i="15"/>
  <c r="ED631" i="15"/>
  <c r="ED633" i="15"/>
  <c r="ED634" i="15"/>
  <c r="ED635" i="15"/>
  <c r="ED637" i="15"/>
  <c r="ED638" i="15"/>
  <c r="ED639" i="15"/>
  <c r="ED645" i="15"/>
  <c r="ED646" i="15"/>
  <c r="ED647" i="15"/>
  <c r="ED649" i="15"/>
  <c r="ED650" i="15"/>
  <c r="ED651" i="15"/>
  <c r="ED653" i="15"/>
  <c r="ED654" i="15"/>
  <c r="ED655" i="15"/>
  <c r="ED657" i="15"/>
  <c r="ED658" i="15"/>
  <c r="ED659" i="15"/>
  <c r="ED661" i="15"/>
  <c r="ED662" i="15"/>
  <c r="ED663" i="15"/>
  <c r="ED669" i="15"/>
  <c r="ED670" i="15"/>
  <c r="ED671" i="15"/>
  <c r="ED673" i="15"/>
  <c r="ED674" i="15"/>
  <c r="ED675" i="15"/>
  <c r="ED677" i="15"/>
  <c r="ED678" i="15"/>
  <c r="ED679" i="15"/>
  <c r="ED681" i="15"/>
  <c r="ED682" i="15"/>
  <c r="ED683" i="15"/>
  <c r="ED685" i="15"/>
  <c r="ED686" i="15"/>
  <c r="ED687" i="15"/>
  <c r="ED693" i="15"/>
  <c r="ED694" i="15"/>
  <c r="ED695" i="15"/>
  <c r="ED697" i="15"/>
  <c r="ED698" i="15"/>
  <c r="ED699" i="15"/>
  <c r="ED701" i="15"/>
  <c r="ED702" i="15"/>
  <c r="ED703" i="15"/>
  <c r="ED705" i="15"/>
  <c r="ED706" i="15"/>
  <c r="ED707" i="15"/>
  <c r="ED709" i="15"/>
  <c r="ED710" i="15"/>
  <c r="ED711" i="15"/>
  <c r="ED717" i="15"/>
  <c r="ED718" i="15"/>
  <c r="ED719" i="15"/>
  <c r="ED721" i="15"/>
  <c r="ED722" i="15"/>
  <c r="ED723" i="15"/>
  <c r="ED725" i="15"/>
  <c r="ED726" i="15"/>
  <c r="ED727" i="15"/>
  <c r="ED729" i="15"/>
  <c r="ED730" i="15"/>
  <c r="ED731" i="15"/>
  <c r="ED733" i="15"/>
  <c r="ED734" i="15"/>
  <c r="ED735" i="15"/>
  <c r="ED892" i="15"/>
  <c r="ED893" i="15"/>
  <c r="ED894" i="15"/>
  <c r="ED896" i="15"/>
  <c r="ED897" i="15"/>
  <c r="ED898" i="15"/>
  <c r="ED900" i="15"/>
  <c r="ED901" i="15"/>
  <c r="ED902" i="15"/>
  <c r="ED904" i="15"/>
  <c r="ED905" i="15"/>
  <c r="ED906" i="15"/>
  <c r="ED908" i="15"/>
  <c r="ED909" i="15"/>
  <c r="ED910" i="15"/>
  <c r="ED919" i="15"/>
  <c r="ED920" i="15"/>
  <c r="ED921" i="15"/>
  <c r="ED923" i="15"/>
  <c r="ED924" i="15"/>
  <c r="ED925" i="15"/>
  <c r="ED927" i="15"/>
  <c r="ED928" i="15"/>
  <c r="ED929" i="15"/>
  <c r="ED931" i="15"/>
  <c r="ED932" i="15"/>
  <c r="ED933" i="15"/>
  <c r="ED935" i="15"/>
  <c r="ED936" i="15"/>
  <c r="ED937" i="15"/>
  <c r="ED943" i="15"/>
  <c r="ED944" i="15"/>
  <c r="ED945" i="15"/>
  <c r="ED947" i="15"/>
  <c r="ED948" i="15"/>
  <c r="ED949" i="15"/>
  <c r="ED951" i="15"/>
  <c r="ED952" i="15"/>
  <c r="ED953" i="15"/>
  <c r="ED955" i="15"/>
  <c r="ED956" i="15"/>
  <c r="ED957" i="15"/>
  <c r="ED959" i="15"/>
  <c r="ED960" i="15"/>
  <c r="ED961" i="15"/>
  <c r="ED967" i="15"/>
  <c r="ED968" i="15"/>
  <c r="ED969" i="15"/>
  <c r="ED971" i="15"/>
  <c r="ED972" i="15"/>
  <c r="ED973" i="15"/>
  <c r="ED975" i="15"/>
  <c r="ED976" i="15"/>
  <c r="ED977" i="15"/>
  <c r="ED979" i="15"/>
  <c r="ED980" i="15"/>
  <c r="ED981" i="15"/>
  <c r="ED983" i="15"/>
  <c r="ED984" i="15"/>
  <c r="ED985" i="15"/>
  <c r="ED991" i="15"/>
  <c r="ED992" i="15"/>
  <c r="ED993" i="15"/>
  <c r="ED995" i="15"/>
  <c r="ED996" i="15"/>
  <c r="ED997" i="15"/>
  <c r="ED999" i="15"/>
  <c r="ED1000" i="15"/>
  <c r="ED1001" i="15"/>
  <c r="ED1003" i="15"/>
  <c r="ED1004" i="15"/>
  <c r="ED1005" i="15"/>
  <c r="ED1007" i="15"/>
  <c r="ED1008" i="15"/>
  <c r="ED1009" i="15"/>
  <c r="ED1015" i="15"/>
  <c r="ED1016" i="15"/>
  <c r="ED1017" i="15"/>
  <c r="ED1019" i="15"/>
  <c r="ED1020" i="15"/>
  <c r="ED1021" i="15"/>
  <c r="ED1023" i="15"/>
  <c r="ED1024" i="15"/>
  <c r="ED1025" i="15"/>
  <c r="ED1027" i="15"/>
  <c r="ED1028" i="15"/>
  <c r="ED1029" i="15"/>
  <c r="ED1031" i="15"/>
  <c r="ED1032" i="15"/>
  <c r="ED1033" i="15"/>
  <c r="ED1039" i="15"/>
  <c r="ED1040" i="15"/>
  <c r="ED1041" i="15"/>
  <c r="ED1043" i="15"/>
  <c r="ED1044" i="15"/>
  <c r="ED1045" i="15"/>
  <c r="ED1047" i="15"/>
  <c r="ED1048" i="15"/>
  <c r="ED1049" i="15"/>
  <c r="ED1051" i="15"/>
  <c r="ED1052" i="15"/>
  <c r="ED1053" i="15"/>
  <c r="ED1055" i="15"/>
  <c r="ED1056" i="15"/>
  <c r="ED1057" i="15"/>
  <c r="ED1063" i="15"/>
  <c r="ED1064" i="15"/>
  <c r="ED1065" i="15"/>
  <c r="ED1067" i="15"/>
  <c r="ED1068" i="15"/>
  <c r="ED1069" i="15"/>
  <c r="ED1071" i="15"/>
  <c r="ED1072" i="15"/>
  <c r="ED1073" i="15"/>
  <c r="ED1075" i="15"/>
  <c r="ED1076" i="15"/>
  <c r="ED1077" i="15"/>
  <c r="ED1079" i="15"/>
  <c r="ED1080" i="15"/>
  <c r="ED1081" i="15"/>
  <c r="ED1087" i="15"/>
  <c r="ED1088" i="15"/>
  <c r="ED1089" i="15"/>
  <c r="ED1091" i="15"/>
  <c r="ED1092" i="15"/>
  <c r="ED1093" i="15"/>
  <c r="ED1095" i="15"/>
  <c r="ED1096" i="15"/>
  <c r="ED1097" i="15"/>
  <c r="ED1099" i="15"/>
  <c r="ED1100" i="15"/>
  <c r="ED1101" i="15"/>
  <c r="ED1103" i="15"/>
  <c r="ED1104" i="15"/>
  <c r="ED1105" i="15"/>
  <c r="ED1111" i="15"/>
  <c r="ED1112" i="15"/>
  <c r="ED1113" i="15"/>
  <c r="ED1115" i="15"/>
  <c r="ED1116" i="15"/>
  <c r="ED1117" i="15"/>
  <c r="ED1119" i="15"/>
  <c r="ED1120" i="15"/>
  <c r="ED1121" i="15"/>
  <c r="ED1123" i="15"/>
  <c r="ED1124" i="15"/>
  <c r="ED1125" i="15"/>
  <c r="ED1127" i="15"/>
  <c r="ED1128" i="15"/>
  <c r="ED1129" i="15"/>
  <c r="ED1135" i="15"/>
  <c r="ED1136" i="15"/>
  <c r="ED1137" i="15"/>
  <c r="ED1139" i="15"/>
  <c r="ED1140" i="15"/>
  <c r="ED1141" i="15"/>
  <c r="ED1143" i="15"/>
  <c r="ED1144" i="15"/>
  <c r="ED1145" i="15"/>
  <c r="ED1147" i="15"/>
  <c r="ED1148" i="15"/>
  <c r="ED1149" i="15"/>
  <c r="ED1151" i="15"/>
  <c r="ED1152" i="15"/>
  <c r="ED1153" i="15"/>
  <c r="ED1159" i="15"/>
  <c r="ED1160" i="15"/>
  <c r="ED1161" i="15"/>
  <c r="ED1163" i="15"/>
  <c r="ED1164" i="15"/>
  <c r="ED1165" i="15"/>
  <c r="ED1167" i="15"/>
  <c r="ED1168" i="15"/>
  <c r="ED1169" i="15"/>
  <c r="ED1171" i="15"/>
  <c r="ED1172" i="15"/>
  <c r="ED1173" i="15"/>
  <c r="ED1175" i="15"/>
  <c r="ED1176" i="15"/>
  <c r="ED1177" i="15"/>
  <c r="ED1183" i="15"/>
  <c r="ED1184" i="15"/>
  <c r="ED1185" i="15"/>
  <c r="ED1187" i="15"/>
  <c r="ED1188" i="15"/>
  <c r="ED1189" i="15"/>
  <c r="ED1191" i="15"/>
  <c r="ED1192" i="15"/>
  <c r="ED1193" i="15"/>
  <c r="ED1195" i="15"/>
  <c r="ED1196" i="15"/>
  <c r="ED1197" i="15"/>
  <c r="ED1199" i="15"/>
  <c r="ED1200" i="15"/>
  <c r="ED1201" i="15"/>
  <c r="ED1241" i="15"/>
  <c r="ED1242" i="15"/>
  <c r="ED1243" i="15"/>
  <c r="ED1245" i="15"/>
  <c r="ED1246" i="15"/>
  <c r="ED1247" i="15"/>
  <c r="ED1249" i="15"/>
  <c r="ED1250" i="15"/>
  <c r="ED1251" i="15"/>
  <c r="ED1253" i="15"/>
  <c r="ED1254" i="15"/>
  <c r="ED1255" i="15"/>
  <c r="ED1257" i="15"/>
  <c r="ED1258" i="15"/>
  <c r="ED1259" i="15"/>
  <c r="ED1265" i="15"/>
  <c r="ED1266" i="15"/>
  <c r="ED1267" i="15"/>
  <c r="ED1269" i="15"/>
  <c r="ED1270" i="15"/>
  <c r="ED1271" i="15"/>
  <c r="ED1273" i="15"/>
  <c r="ED1274" i="15"/>
  <c r="ED1275" i="15"/>
  <c r="ED1277" i="15"/>
  <c r="ED1278" i="15"/>
  <c r="ED1279" i="15"/>
  <c r="ED1281" i="15"/>
  <c r="ED1282" i="15"/>
  <c r="ED1283" i="15"/>
  <c r="C1337" i="15"/>
  <c r="ED1337" i="15"/>
  <c r="C1338" i="15"/>
  <c r="ED1338" i="15"/>
  <c r="C1339" i="15"/>
  <c r="ED1339" i="15"/>
  <c r="C1341" i="15"/>
  <c r="ED1341" i="15"/>
  <c r="C1342" i="15"/>
  <c r="ED1342" i="15"/>
  <c r="C1343" i="15"/>
  <c r="ED1343" i="15"/>
  <c r="C1345" i="15"/>
  <c r="ED1345" i="15"/>
  <c r="C1346" i="15"/>
  <c r="ED1346" i="15"/>
  <c r="C1347" i="15"/>
  <c r="ED1347" i="15"/>
  <c r="C1349" i="15"/>
  <c r="ED1349" i="15"/>
  <c r="C1350" i="15"/>
  <c r="ED1350" i="15"/>
  <c r="C1351" i="15"/>
  <c r="ED1351" i="15"/>
  <c r="C1353" i="15"/>
  <c r="ED1353" i="15"/>
  <c r="C1354" i="15"/>
  <c r="ED1354" i="15"/>
  <c r="C1355" i="15"/>
  <c r="ED1355" i="15"/>
  <c r="ED1465" i="15"/>
  <c r="ED1466" i="15"/>
  <c r="ED1467" i="15"/>
  <c r="ED1469" i="15"/>
  <c r="ED1470" i="15"/>
  <c r="ED1471" i="15"/>
  <c r="ED1473" i="15"/>
  <c r="ED1474" i="15"/>
  <c r="ED1475" i="15"/>
  <c r="ED1477" i="15"/>
  <c r="ED1478" i="15"/>
  <c r="ED1479" i="15"/>
  <c r="ED1481" i="15"/>
  <c r="ED1482" i="15"/>
  <c r="ED1483" i="15"/>
  <c r="E691" i="15"/>
  <c r="F691" i="15"/>
  <c r="E643" i="15"/>
  <c r="F643" i="15"/>
  <c r="C46" i="23"/>
  <c r="J46" i="23"/>
  <c r="C47" i="23"/>
  <c r="J47" i="23"/>
  <c r="C48" i="23"/>
  <c r="J48" i="23"/>
  <c r="A1" i="3"/>
  <c r="EF135" i="15"/>
  <c r="EF183" i="15"/>
  <c r="EF280" i="15"/>
  <c r="EB280" i="15"/>
  <c r="EB115" i="15"/>
  <c r="EB116" i="15"/>
  <c r="EB117" i="15"/>
  <c r="EB119" i="15"/>
  <c r="EB120" i="15"/>
  <c r="EB121" i="15"/>
  <c r="EB123" i="15"/>
  <c r="EB124" i="15"/>
  <c r="EB125" i="15"/>
  <c r="EB127" i="15"/>
  <c r="EB128" i="15"/>
  <c r="EB129" i="15"/>
  <c r="EB131" i="15"/>
  <c r="EB132" i="15"/>
  <c r="EB133" i="15"/>
  <c r="EB135" i="15"/>
  <c r="EB163" i="15"/>
  <c r="EB164" i="15"/>
  <c r="EB165" i="15"/>
  <c r="EB167" i="15"/>
  <c r="EB168" i="15"/>
  <c r="EB169" i="15"/>
  <c r="EB171" i="15"/>
  <c r="EB172" i="15"/>
  <c r="EB173" i="15"/>
  <c r="EB175" i="15"/>
  <c r="EB176" i="15"/>
  <c r="EB177" i="15"/>
  <c r="EB179" i="15"/>
  <c r="EB180" i="15"/>
  <c r="EB181" i="15"/>
  <c r="EB183" i="15"/>
  <c r="EB260" i="15"/>
  <c r="EB261" i="15"/>
  <c r="EB262" i="15"/>
  <c r="EB264" i="15"/>
  <c r="EB265" i="15"/>
  <c r="EB266" i="15"/>
  <c r="EB268" i="15"/>
  <c r="EB269" i="15"/>
  <c r="EB270" i="15"/>
  <c r="EB272" i="15"/>
  <c r="EB273" i="15"/>
  <c r="EB274" i="15"/>
  <c r="EB276" i="15"/>
  <c r="EB277" i="15"/>
  <c r="EB278" i="15"/>
  <c r="EB284" i="15"/>
  <c r="EB285" i="15"/>
  <c r="EB286" i="15"/>
  <c r="EB288" i="15"/>
  <c r="EB289" i="15"/>
  <c r="EB290" i="15"/>
  <c r="EB292" i="15"/>
  <c r="EB293" i="15"/>
  <c r="EB294" i="15"/>
  <c r="EB296" i="15"/>
  <c r="EB297" i="15"/>
  <c r="EB298" i="15"/>
  <c r="EB300" i="15"/>
  <c r="EB301" i="15"/>
  <c r="EB302" i="15"/>
  <c r="EB304" i="15"/>
  <c r="EB308" i="15"/>
  <c r="EB309" i="15"/>
  <c r="EB310" i="15"/>
  <c r="EB312" i="15"/>
  <c r="EB313" i="15"/>
  <c r="EB314" i="15"/>
  <c r="EB316" i="15"/>
  <c r="EB317" i="15"/>
  <c r="EB318" i="15"/>
  <c r="EB320" i="15"/>
  <c r="EB321" i="15"/>
  <c r="EB322" i="15"/>
  <c r="EB324" i="15"/>
  <c r="EB325" i="15"/>
  <c r="EB326" i="15"/>
  <c r="EB328" i="15"/>
  <c r="EB332" i="15"/>
  <c r="EB333" i="15"/>
  <c r="EB334" i="15"/>
  <c r="EB336" i="15"/>
  <c r="EB337" i="15"/>
  <c r="EB338" i="15"/>
  <c r="EB340" i="15"/>
  <c r="EB341" i="15"/>
  <c r="EB342" i="15"/>
  <c r="EB344" i="15"/>
  <c r="EB345" i="15"/>
  <c r="EB346" i="15"/>
  <c r="EB348" i="15"/>
  <c r="EB349" i="15"/>
  <c r="EB350" i="15"/>
  <c r="EB352" i="15"/>
  <c r="EB356" i="15"/>
  <c r="EB357" i="15"/>
  <c r="EB358" i="15"/>
  <c r="EB360" i="15"/>
  <c r="EB361" i="15"/>
  <c r="EB362" i="15"/>
  <c r="EB364" i="15"/>
  <c r="EB365" i="15"/>
  <c r="EB366" i="15"/>
  <c r="EB368" i="15"/>
  <c r="EB369" i="15"/>
  <c r="EB370" i="15"/>
  <c r="EB372" i="15"/>
  <c r="EB373" i="15"/>
  <c r="EB374" i="15"/>
  <c r="EB376" i="15"/>
  <c r="EB380" i="15"/>
  <c r="EB381" i="15"/>
  <c r="EB382" i="15"/>
  <c r="EB384" i="15"/>
  <c r="EB385" i="15"/>
  <c r="EB386" i="15"/>
  <c r="EB388" i="15"/>
  <c r="EB389" i="15"/>
  <c r="EB390" i="15"/>
  <c r="EB392" i="15"/>
  <c r="EB393" i="15"/>
  <c r="EB394" i="15"/>
  <c r="EB396" i="15"/>
  <c r="EB397" i="15"/>
  <c r="EB398" i="15"/>
  <c r="EB400" i="15"/>
  <c r="EB404" i="15"/>
  <c r="EB405" i="15"/>
  <c r="EB406" i="15"/>
  <c r="EB408" i="15"/>
  <c r="EB409" i="15"/>
  <c r="EB410" i="15"/>
  <c r="EB412" i="15"/>
  <c r="EB413" i="15"/>
  <c r="EB414" i="15"/>
  <c r="EB416" i="15"/>
  <c r="EB417" i="15"/>
  <c r="EB418" i="15"/>
  <c r="EB420" i="15"/>
  <c r="EB421" i="15"/>
  <c r="EB422" i="15"/>
  <c r="EB424" i="15"/>
  <c r="EB428" i="15"/>
  <c r="EB429" i="15"/>
  <c r="EB430" i="15"/>
  <c r="EB432" i="15"/>
  <c r="EB433" i="15"/>
  <c r="EB434" i="15"/>
  <c r="EB436" i="15"/>
  <c r="EB437" i="15"/>
  <c r="EB438" i="15"/>
  <c r="EB440" i="15"/>
  <c r="EB441" i="15"/>
  <c r="EB442" i="15"/>
  <c r="EB444" i="15"/>
  <c r="EB445" i="15"/>
  <c r="EB446" i="15"/>
  <c r="EB448" i="15"/>
  <c r="EB452" i="15"/>
  <c r="EB453" i="15"/>
  <c r="EB454" i="15"/>
  <c r="EB456" i="15"/>
  <c r="EB457" i="15"/>
  <c r="EB458" i="15"/>
  <c r="EB460" i="15"/>
  <c r="EB461" i="15"/>
  <c r="EB462" i="15"/>
  <c r="EB464" i="15"/>
  <c r="EB465" i="15"/>
  <c r="EB466" i="15"/>
  <c r="EB468" i="15"/>
  <c r="EB469" i="15"/>
  <c r="EB470" i="15"/>
  <c r="EB472" i="15"/>
  <c r="EB476" i="15"/>
  <c r="EB477" i="15"/>
  <c r="EB478" i="15"/>
  <c r="EB480" i="15"/>
  <c r="EB481" i="15"/>
  <c r="EB482" i="15"/>
  <c r="EB484" i="15"/>
  <c r="EB485" i="15"/>
  <c r="EB486" i="15"/>
  <c r="EB488" i="15"/>
  <c r="EB489" i="15"/>
  <c r="EB490" i="15"/>
  <c r="EB492" i="15"/>
  <c r="EB493" i="15"/>
  <c r="EB494" i="15"/>
  <c r="EB496" i="15"/>
  <c r="EB500" i="15"/>
  <c r="EB501" i="15"/>
  <c r="EB502" i="15"/>
  <c r="EB504" i="15"/>
  <c r="EB505" i="15"/>
  <c r="EB506" i="15"/>
  <c r="EB508" i="15"/>
  <c r="EB509" i="15"/>
  <c r="EB510" i="15"/>
  <c r="EB512" i="15"/>
  <c r="EB513" i="15"/>
  <c r="EB514" i="15"/>
  <c r="EB516" i="15"/>
  <c r="EB517" i="15"/>
  <c r="EB518" i="15"/>
  <c r="EB520" i="15"/>
  <c r="EB524" i="15"/>
  <c r="EB525" i="15"/>
  <c r="EB526" i="15"/>
  <c r="EB528" i="15"/>
  <c r="EB529" i="15"/>
  <c r="EB530" i="15"/>
  <c r="EB532" i="15"/>
  <c r="EB533" i="15"/>
  <c r="EB534" i="15"/>
  <c r="EB536" i="15"/>
  <c r="EB537" i="15"/>
  <c r="EB538" i="15"/>
  <c r="EB540" i="15"/>
  <c r="EB541" i="15"/>
  <c r="EB542" i="15"/>
  <c r="EB544" i="15"/>
  <c r="EB548" i="15"/>
  <c r="EB549" i="15"/>
  <c r="EB550" i="15"/>
  <c r="EB552" i="15"/>
  <c r="EB553" i="15"/>
  <c r="EB554" i="15"/>
  <c r="EB556" i="15"/>
  <c r="EB557" i="15"/>
  <c r="EB558" i="15"/>
  <c r="EB560" i="15"/>
  <c r="EB561" i="15"/>
  <c r="EB562" i="15"/>
  <c r="EB564" i="15"/>
  <c r="EB565" i="15"/>
  <c r="EB566" i="15"/>
  <c r="EB568" i="15"/>
  <c r="EB573" i="15"/>
  <c r="EB574" i="15"/>
  <c r="EB575" i="15"/>
  <c r="EB577" i="15"/>
  <c r="EB578" i="15"/>
  <c r="EB579" i="15"/>
  <c r="EB581" i="15"/>
  <c r="EB582" i="15"/>
  <c r="EB583" i="15"/>
  <c r="EB585" i="15"/>
  <c r="EB586" i="15"/>
  <c r="EB587" i="15"/>
  <c r="EB589" i="15"/>
  <c r="EB590" i="15"/>
  <c r="EB591" i="15"/>
  <c r="EB593" i="15"/>
  <c r="EB597" i="15"/>
  <c r="EB598" i="15"/>
  <c r="EB599" i="15"/>
  <c r="EB601" i="15"/>
  <c r="EB602" i="15"/>
  <c r="EB603" i="15"/>
  <c r="EB605" i="15"/>
  <c r="EB606" i="15"/>
  <c r="EB607" i="15"/>
  <c r="EB609" i="15"/>
  <c r="EB610" i="15"/>
  <c r="EB611" i="15"/>
  <c r="EB613" i="15"/>
  <c r="EB614" i="15"/>
  <c r="EB615" i="15"/>
  <c r="EB617" i="15"/>
  <c r="EB621" i="15"/>
  <c r="EB622" i="15"/>
  <c r="EB623" i="15"/>
  <c r="EB625" i="15"/>
  <c r="EB626" i="15"/>
  <c r="EB627" i="15"/>
  <c r="EB629" i="15"/>
  <c r="EB630" i="15"/>
  <c r="EB631" i="15"/>
  <c r="EB633" i="15"/>
  <c r="EB634" i="15"/>
  <c r="EB635" i="15"/>
  <c r="EB637" i="15"/>
  <c r="EB638" i="15"/>
  <c r="EB639" i="15"/>
  <c r="EB641" i="15"/>
  <c r="EB645" i="15"/>
  <c r="EB646" i="15"/>
  <c r="EB647" i="15"/>
  <c r="EB649" i="15"/>
  <c r="EB650" i="15"/>
  <c r="EB651" i="15"/>
  <c r="EB653" i="15"/>
  <c r="EB654" i="15"/>
  <c r="EB655" i="15"/>
  <c r="EB657" i="15"/>
  <c r="EB658" i="15"/>
  <c r="EB659" i="15"/>
  <c r="EB661" i="15"/>
  <c r="EB662" i="15"/>
  <c r="EB663" i="15"/>
  <c r="EB665" i="15"/>
  <c r="EB669" i="15"/>
  <c r="EB670" i="15"/>
  <c r="EB671" i="15"/>
  <c r="EB673" i="15"/>
  <c r="EB674" i="15"/>
  <c r="EB675" i="15"/>
  <c r="EB677" i="15"/>
  <c r="EB678" i="15"/>
  <c r="EB679" i="15"/>
  <c r="EB681" i="15"/>
  <c r="EB682" i="15"/>
  <c r="EB683" i="15"/>
  <c r="EB685" i="15"/>
  <c r="EB686" i="15"/>
  <c r="EB687" i="15"/>
  <c r="EB689" i="15"/>
  <c r="EB693" i="15"/>
  <c r="EB694" i="15"/>
  <c r="EB695" i="15"/>
  <c r="EB697" i="15"/>
  <c r="EB698" i="15"/>
  <c r="EB699" i="15"/>
  <c r="EB701" i="15"/>
  <c r="EB702" i="15"/>
  <c r="EB703" i="15"/>
  <c r="EB705" i="15"/>
  <c r="EB706" i="15"/>
  <c r="EB707" i="15"/>
  <c r="EB709" i="15"/>
  <c r="EB710" i="15"/>
  <c r="EB711" i="15"/>
  <c r="EB713" i="15"/>
  <c r="EB717" i="15"/>
  <c r="EB718" i="15"/>
  <c r="EB719" i="15"/>
  <c r="EB721" i="15"/>
  <c r="EB722" i="15"/>
  <c r="EB723" i="15"/>
  <c r="EB725" i="15"/>
  <c r="EB726" i="15"/>
  <c r="EB727" i="15"/>
  <c r="EB729" i="15"/>
  <c r="EB730" i="15"/>
  <c r="EB731" i="15"/>
  <c r="EB733" i="15"/>
  <c r="EB734" i="15"/>
  <c r="EB735" i="15"/>
  <c r="EB737" i="15"/>
  <c r="EB892" i="15"/>
  <c r="EB893" i="15"/>
  <c r="EB894" i="15"/>
  <c r="EB896" i="15"/>
  <c r="EB897" i="15"/>
  <c r="EB898" i="15"/>
  <c r="EB900" i="15"/>
  <c r="EB901" i="15"/>
  <c r="EB902" i="15"/>
  <c r="EB904" i="15"/>
  <c r="EB905" i="15"/>
  <c r="EB906" i="15"/>
  <c r="EB908" i="15"/>
  <c r="EB909" i="15"/>
  <c r="EB910" i="15"/>
  <c r="EB912" i="15"/>
  <c r="EB919" i="15"/>
  <c r="EB920" i="15"/>
  <c r="EB921" i="15"/>
  <c r="EB923" i="15"/>
  <c r="EB924" i="15"/>
  <c r="EB925" i="15"/>
  <c r="EB927" i="15"/>
  <c r="EB928" i="15"/>
  <c r="EB929" i="15"/>
  <c r="EB931" i="15"/>
  <c r="EB932" i="15"/>
  <c r="EB933" i="15"/>
  <c r="EB935" i="15"/>
  <c r="EB936" i="15"/>
  <c r="EB937" i="15"/>
  <c r="EB939" i="15"/>
  <c r="EB943" i="15"/>
  <c r="EB944" i="15"/>
  <c r="EB945" i="15"/>
  <c r="EB947" i="15"/>
  <c r="EB948" i="15"/>
  <c r="EB949" i="15"/>
  <c r="EB951" i="15"/>
  <c r="EB952" i="15"/>
  <c r="EB953" i="15"/>
  <c r="EB955" i="15"/>
  <c r="EB956" i="15"/>
  <c r="EB957" i="15"/>
  <c r="EB959" i="15"/>
  <c r="EB960" i="15"/>
  <c r="EB961" i="15"/>
  <c r="EB963" i="15"/>
  <c r="EB967" i="15"/>
  <c r="EB968" i="15"/>
  <c r="EB969" i="15"/>
  <c r="EB971" i="15"/>
  <c r="EB972" i="15"/>
  <c r="EB973" i="15"/>
  <c r="EB975" i="15"/>
  <c r="EB976" i="15"/>
  <c r="EB977" i="15"/>
  <c r="EB979" i="15"/>
  <c r="EB980" i="15"/>
  <c r="EB981" i="15"/>
  <c r="EB983" i="15"/>
  <c r="EB984" i="15"/>
  <c r="EB985" i="15"/>
  <c r="EB987" i="15"/>
  <c r="EB991" i="15"/>
  <c r="EB992" i="15"/>
  <c r="EB993" i="15"/>
  <c r="EB995" i="15"/>
  <c r="EB996" i="15"/>
  <c r="EB997" i="15"/>
  <c r="EB999" i="15"/>
  <c r="EB1000" i="15"/>
  <c r="EB1001" i="15"/>
  <c r="EB1003" i="15"/>
  <c r="EB1004" i="15"/>
  <c r="EB1005" i="15"/>
  <c r="EB1007" i="15"/>
  <c r="EB1008" i="15"/>
  <c r="EB1009" i="15"/>
  <c r="EB1011" i="15"/>
  <c r="EB1015" i="15"/>
  <c r="EB1016" i="15"/>
  <c r="EB1017" i="15"/>
  <c r="EB1019" i="15"/>
  <c r="EB1020" i="15"/>
  <c r="EB1021" i="15"/>
  <c r="EB1023" i="15"/>
  <c r="EB1024" i="15"/>
  <c r="EB1025" i="15"/>
  <c r="EB1027" i="15"/>
  <c r="EB1028" i="15"/>
  <c r="EB1029" i="15"/>
  <c r="EB1031" i="15"/>
  <c r="EB1032" i="15"/>
  <c r="EB1033" i="15"/>
  <c r="EB1035" i="15"/>
  <c r="EB1039" i="15"/>
  <c r="EB1040" i="15"/>
  <c r="EB1041" i="15"/>
  <c r="EB1043" i="15"/>
  <c r="EB1044" i="15"/>
  <c r="EB1045" i="15"/>
  <c r="EB1047" i="15"/>
  <c r="EB1048" i="15"/>
  <c r="EB1049" i="15"/>
  <c r="EB1051" i="15"/>
  <c r="EB1052" i="15"/>
  <c r="EB1053" i="15"/>
  <c r="EB1055" i="15"/>
  <c r="EB1056" i="15"/>
  <c r="EB1057" i="15"/>
  <c r="EB1059" i="15"/>
  <c r="EB1063" i="15"/>
  <c r="EB1064" i="15"/>
  <c r="EB1065" i="15"/>
  <c r="EB1067" i="15"/>
  <c r="EB1068" i="15"/>
  <c r="EB1069" i="15"/>
  <c r="EB1071" i="15"/>
  <c r="EB1072" i="15"/>
  <c r="EB1073" i="15"/>
  <c r="EB1075" i="15"/>
  <c r="EB1076" i="15"/>
  <c r="EB1077" i="15"/>
  <c r="EB1079" i="15"/>
  <c r="EB1080" i="15"/>
  <c r="EB1081" i="15"/>
  <c r="EB1083" i="15"/>
  <c r="EB1087" i="15"/>
  <c r="EB1088" i="15"/>
  <c r="EB1089" i="15"/>
  <c r="EB1091" i="15"/>
  <c r="EB1092" i="15"/>
  <c r="EB1093" i="15"/>
  <c r="EB1095" i="15"/>
  <c r="EB1096" i="15"/>
  <c r="EB1097" i="15"/>
  <c r="EB1099" i="15"/>
  <c r="EB1100" i="15"/>
  <c r="EB1101" i="15"/>
  <c r="EB1103" i="15"/>
  <c r="EB1104" i="15"/>
  <c r="EB1105" i="15"/>
  <c r="EB1107" i="15"/>
  <c r="EB1111" i="15"/>
  <c r="EB1112" i="15"/>
  <c r="EB1113" i="15"/>
  <c r="EB1115" i="15"/>
  <c r="EB1116" i="15"/>
  <c r="EB1117" i="15"/>
  <c r="EB1119" i="15"/>
  <c r="EB1120" i="15"/>
  <c r="EB1121" i="15"/>
  <c r="EB1123" i="15"/>
  <c r="EB1124" i="15"/>
  <c r="EB1125" i="15"/>
  <c r="EB1127" i="15"/>
  <c r="EB1128" i="15"/>
  <c r="EB1129" i="15"/>
  <c r="EB1131" i="15"/>
  <c r="EB1135" i="15"/>
  <c r="EB1136" i="15"/>
  <c r="EB1137" i="15"/>
  <c r="EB1139" i="15"/>
  <c r="EB1140" i="15"/>
  <c r="EB1141" i="15"/>
  <c r="EB1143" i="15"/>
  <c r="EB1144" i="15"/>
  <c r="EB1145" i="15"/>
  <c r="EB1147" i="15"/>
  <c r="EB1148" i="15"/>
  <c r="EB1149" i="15"/>
  <c r="EB1151" i="15"/>
  <c r="EB1152" i="15"/>
  <c r="EB1153" i="15"/>
  <c r="EB1155" i="15"/>
  <c r="EB1159" i="15"/>
  <c r="EB1160" i="15"/>
  <c r="EB1161" i="15"/>
  <c r="EB1163" i="15"/>
  <c r="EB1164" i="15"/>
  <c r="EB1165" i="15"/>
  <c r="EB1167" i="15"/>
  <c r="EB1168" i="15"/>
  <c r="EB1169" i="15"/>
  <c r="EB1171" i="15"/>
  <c r="EB1172" i="15"/>
  <c r="EB1173" i="15"/>
  <c r="EB1175" i="15"/>
  <c r="EB1176" i="15"/>
  <c r="EB1177" i="15"/>
  <c r="EB1179" i="15"/>
  <c r="EB1183" i="15"/>
  <c r="EB1184" i="15"/>
  <c r="EB1185" i="15"/>
  <c r="EB1187" i="15"/>
  <c r="EB1188" i="15"/>
  <c r="EB1189" i="15"/>
  <c r="EB1191" i="15"/>
  <c r="EB1192" i="15"/>
  <c r="EB1193" i="15"/>
  <c r="EB1195" i="15"/>
  <c r="EB1196" i="15"/>
  <c r="EB1197" i="15"/>
  <c r="EB1199" i="15"/>
  <c r="EB1200" i="15"/>
  <c r="EB1201" i="15"/>
  <c r="EB1203" i="15"/>
  <c r="EB1241" i="15"/>
  <c r="EB1242" i="15"/>
  <c r="EB1243" i="15"/>
  <c r="EB1245" i="15"/>
  <c r="EB1246" i="15"/>
  <c r="EB1247" i="15"/>
  <c r="EB1249" i="15"/>
  <c r="EB1250" i="15"/>
  <c r="EB1251" i="15"/>
  <c r="EB1253" i="15"/>
  <c r="EB1254" i="15"/>
  <c r="EB1255" i="15"/>
  <c r="EB1257" i="15"/>
  <c r="EB1258" i="15"/>
  <c r="EB1259" i="15"/>
  <c r="EB1261" i="15"/>
  <c r="EB1265" i="15"/>
  <c r="EB1266" i="15"/>
  <c r="EB1267" i="15"/>
  <c r="EB1269" i="15"/>
  <c r="EB1270" i="15"/>
  <c r="EB1271" i="15"/>
  <c r="EB1273" i="15"/>
  <c r="EB1274" i="15"/>
  <c r="EB1275" i="15"/>
  <c r="EB1277" i="15"/>
  <c r="EB1278" i="15"/>
  <c r="EB1279" i="15"/>
  <c r="EB1281" i="15"/>
  <c r="EB1282" i="15"/>
  <c r="EB1283" i="15"/>
  <c r="EB1285" i="15"/>
  <c r="EB1337" i="15"/>
  <c r="EB1338" i="15"/>
  <c r="EB1339" i="15"/>
  <c r="EB1341" i="15"/>
  <c r="EB1342" i="15"/>
  <c r="EB1343" i="15"/>
  <c r="EB1345" i="15"/>
  <c r="EB1346" i="15"/>
  <c r="EB1347" i="15"/>
  <c r="EB1349" i="15"/>
  <c r="EB1350" i="15"/>
  <c r="EB1351" i="15"/>
  <c r="EB1353" i="15"/>
  <c r="EB1354" i="15"/>
  <c r="EB1355" i="15"/>
  <c r="EB1357" i="15"/>
  <c r="EB1465" i="15"/>
  <c r="EB1466" i="15"/>
  <c r="EB1467" i="15"/>
  <c r="EB1469" i="15"/>
  <c r="EB1470" i="15"/>
  <c r="EB1471" i="15"/>
  <c r="EB1473" i="15"/>
  <c r="EB1474" i="15"/>
  <c r="EB1475" i="15"/>
  <c r="EB1477" i="15"/>
  <c r="EB1478" i="15"/>
  <c r="EB1479" i="15"/>
  <c r="EB1481" i="15"/>
  <c r="EB1482" i="15"/>
  <c r="EB1483" i="15"/>
  <c r="EB1485" i="15"/>
  <c r="EF115" i="15"/>
  <c r="EF116" i="15"/>
  <c r="EF117" i="15"/>
  <c r="EF119" i="15"/>
  <c r="EF120" i="15"/>
  <c r="EF121" i="15"/>
  <c r="EF123" i="15"/>
  <c r="EF124" i="15"/>
  <c r="EF125" i="15"/>
  <c r="EF127" i="15"/>
  <c r="EF128" i="15"/>
  <c r="EF129" i="15"/>
  <c r="EF131" i="15"/>
  <c r="EF132" i="15"/>
  <c r="EF133" i="15"/>
  <c r="EF163" i="15"/>
  <c r="EF164" i="15"/>
  <c r="EF165" i="15"/>
  <c r="EF167" i="15"/>
  <c r="EF168" i="15"/>
  <c r="EF169" i="15"/>
  <c r="EF171" i="15"/>
  <c r="EF172" i="15"/>
  <c r="EF173" i="15"/>
  <c r="EF175" i="15"/>
  <c r="EF176" i="15"/>
  <c r="EF177" i="15"/>
  <c r="EF179" i="15"/>
  <c r="EF180" i="15"/>
  <c r="EF181" i="15"/>
  <c r="EF260" i="15"/>
  <c r="EF261" i="15"/>
  <c r="EF262" i="15"/>
  <c r="EF264" i="15"/>
  <c r="EF265" i="15"/>
  <c r="EF266" i="15"/>
  <c r="EF268" i="15"/>
  <c r="EF269" i="15"/>
  <c r="EF270" i="15"/>
  <c r="EF272" i="15"/>
  <c r="EF273" i="15"/>
  <c r="EF274" i="15"/>
  <c r="EF276" i="15"/>
  <c r="EF277" i="15"/>
  <c r="EF278" i="15"/>
  <c r="EF304" i="15"/>
  <c r="EF284" i="15"/>
  <c r="EF285" i="15"/>
  <c r="EF286" i="15"/>
  <c r="EF288" i="15"/>
  <c r="EF289" i="15"/>
  <c r="EF290" i="15"/>
  <c r="EF292" i="15"/>
  <c r="EF293" i="15"/>
  <c r="EF294" i="15"/>
  <c r="EF296" i="15"/>
  <c r="EF297" i="15"/>
  <c r="EF298" i="15"/>
  <c r="EF300" i="15"/>
  <c r="EF301" i="15"/>
  <c r="EF302" i="15"/>
  <c r="EF328" i="15"/>
  <c r="EF308" i="15"/>
  <c r="EF309" i="15"/>
  <c r="EF310" i="15"/>
  <c r="EF312" i="15"/>
  <c r="EF313" i="15"/>
  <c r="EF314" i="15"/>
  <c r="EF316" i="15"/>
  <c r="EF317" i="15"/>
  <c r="EF318" i="15"/>
  <c r="EF320" i="15"/>
  <c r="EF321" i="15"/>
  <c r="EF322" i="15"/>
  <c r="EF324" i="15"/>
  <c r="EF325" i="15"/>
  <c r="EF326" i="15"/>
  <c r="EF352" i="15"/>
  <c r="EF332" i="15"/>
  <c r="EF333" i="15"/>
  <c r="EF334" i="15"/>
  <c r="EF336" i="15"/>
  <c r="EF337" i="15"/>
  <c r="EF338" i="15"/>
  <c r="EF340" i="15"/>
  <c r="EF341" i="15"/>
  <c r="EF342" i="15"/>
  <c r="EF344" i="15"/>
  <c r="EF345" i="15"/>
  <c r="EF346" i="15"/>
  <c r="EF348" i="15"/>
  <c r="EF349" i="15"/>
  <c r="EF350" i="15"/>
  <c r="EF376" i="15"/>
  <c r="EF356" i="15"/>
  <c r="EF357" i="15"/>
  <c r="EF358" i="15"/>
  <c r="EF360" i="15"/>
  <c r="EF361" i="15"/>
  <c r="EF362" i="15"/>
  <c r="EF364" i="15"/>
  <c r="EF365" i="15"/>
  <c r="EF366" i="15"/>
  <c r="EF368" i="15"/>
  <c r="EF369" i="15"/>
  <c r="EF370" i="15"/>
  <c r="EF372" i="15"/>
  <c r="EF373" i="15"/>
  <c r="EF374" i="15"/>
  <c r="EF400" i="15"/>
  <c r="EF380" i="15"/>
  <c r="EF381" i="15"/>
  <c r="EF382" i="15"/>
  <c r="EF384" i="15"/>
  <c r="EF385" i="15"/>
  <c r="EF386" i="15"/>
  <c r="EF388" i="15"/>
  <c r="EF389" i="15"/>
  <c r="EF390" i="15"/>
  <c r="EF392" i="15"/>
  <c r="EF393" i="15"/>
  <c r="EF394" i="15"/>
  <c r="EF396" i="15"/>
  <c r="EF397" i="15"/>
  <c r="EF398" i="15"/>
  <c r="EF424" i="15"/>
  <c r="EF404" i="15"/>
  <c r="EF405" i="15"/>
  <c r="EF406" i="15"/>
  <c r="EF408" i="15"/>
  <c r="EF409" i="15"/>
  <c r="EF410" i="15"/>
  <c r="EF412" i="15"/>
  <c r="EF413" i="15"/>
  <c r="EF414" i="15"/>
  <c r="EF416" i="15"/>
  <c r="EF417" i="15"/>
  <c r="EF418" i="15"/>
  <c r="EF420" i="15"/>
  <c r="EF421" i="15"/>
  <c r="EF422" i="15"/>
  <c r="EF448" i="15"/>
  <c r="EF428" i="15"/>
  <c r="EF429" i="15"/>
  <c r="EF430" i="15"/>
  <c r="EF432" i="15"/>
  <c r="EF433" i="15"/>
  <c r="EF434" i="15"/>
  <c r="EF436" i="15"/>
  <c r="EF437" i="15"/>
  <c r="EF438" i="15"/>
  <c r="EF440" i="15"/>
  <c r="EF441" i="15"/>
  <c r="EF442" i="15"/>
  <c r="EF444" i="15"/>
  <c r="EF445" i="15"/>
  <c r="EF446" i="15"/>
  <c r="EF472" i="15"/>
  <c r="EF452" i="15"/>
  <c r="EF453" i="15"/>
  <c r="EF454" i="15"/>
  <c r="EF456" i="15"/>
  <c r="EF457" i="15"/>
  <c r="EF458" i="15"/>
  <c r="EF460" i="15"/>
  <c r="EF461" i="15"/>
  <c r="EF462" i="15"/>
  <c r="EF464" i="15"/>
  <c r="EF465" i="15"/>
  <c r="EF466" i="15"/>
  <c r="EF468" i="15"/>
  <c r="EF469" i="15"/>
  <c r="EF470" i="15"/>
  <c r="EF496" i="15"/>
  <c r="EF476" i="15"/>
  <c r="EF477" i="15"/>
  <c r="EF478" i="15"/>
  <c r="EF480" i="15"/>
  <c r="EF481" i="15"/>
  <c r="EF482" i="15"/>
  <c r="EF484" i="15"/>
  <c r="EF485" i="15"/>
  <c r="EF486" i="15"/>
  <c r="EF488" i="15"/>
  <c r="EF489" i="15"/>
  <c r="EF490" i="15"/>
  <c r="EF492" i="15"/>
  <c r="EF493" i="15"/>
  <c r="EF494" i="15"/>
  <c r="EF520" i="15"/>
  <c r="EF500" i="15"/>
  <c r="EF501" i="15"/>
  <c r="EF502" i="15"/>
  <c r="EF504" i="15"/>
  <c r="EF505" i="15"/>
  <c r="EF506" i="15"/>
  <c r="EF508" i="15"/>
  <c r="EF509" i="15"/>
  <c r="EF510" i="15"/>
  <c r="EF512" i="15"/>
  <c r="EF513" i="15"/>
  <c r="EF514" i="15"/>
  <c r="EF516" i="15"/>
  <c r="EF517" i="15"/>
  <c r="EF518" i="15"/>
  <c r="EF544" i="15"/>
  <c r="EF524" i="15"/>
  <c r="EF525" i="15"/>
  <c r="EF526" i="15"/>
  <c r="EF528" i="15"/>
  <c r="EF529" i="15"/>
  <c r="EF530" i="15"/>
  <c r="EF532" i="15"/>
  <c r="EF533" i="15"/>
  <c r="EF534" i="15"/>
  <c r="EF536" i="15"/>
  <c r="EF537" i="15"/>
  <c r="EF538" i="15"/>
  <c r="EF540" i="15"/>
  <c r="EF541" i="15"/>
  <c r="EF542" i="15"/>
  <c r="EF568" i="15"/>
  <c r="EF548" i="15"/>
  <c r="EF549" i="15"/>
  <c r="EF550" i="15"/>
  <c r="EF552" i="15"/>
  <c r="EF553" i="15"/>
  <c r="EF554" i="15"/>
  <c r="EF556" i="15"/>
  <c r="EF557" i="15"/>
  <c r="EF558" i="15"/>
  <c r="EF560" i="15"/>
  <c r="EF561" i="15"/>
  <c r="EF562" i="15"/>
  <c r="EF564" i="15"/>
  <c r="EF565" i="15"/>
  <c r="EF566" i="15"/>
  <c r="EF593" i="15"/>
  <c r="EF573" i="15"/>
  <c r="EF574" i="15"/>
  <c r="EF575" i="15"/>
  <c r="EF577" i="15"/>
  <c r="EF578" i="15"/>
  <c r="EF579" i="15"/>
  <c r="EF581" i="15"/>
  <c r="EF582" i="15"/>
  <c r="EF583" i="15"/>
  <c r="EF585" i="15"/>
  <c r="EF586" i="15"/>
  <c r="EF587" i="15"/>
  <c r="EF589" i="15"/>
  <c r="EF590" i="15"/>
  <c r="EF591" i="15"/>
  <c r="EF617" i="15"/>
  <c r="EF597" i="15"/>
  <c r="EF598" i="15"/>
  <c r="EF599" i="15"/>
  <c r="EF601" i="15"/>
  <c r="EF602" i="15"/>
  <c r="EF603" i="15"/>
  <c r="EF605" i="15"/>
  <c r="EF606" i="15"/>
  <c r="EF607" i="15"/>
  <c r="EF609" i="15"/>
  <c r="EF610" i="15"/>
  <c r="EF611" i="15"/>
  <c r="EF613" i="15"/>
  <c r="EF614" i="15"/>
  <c r="EF615" i="15"/>
  <c r="EF641" i="15"/>
  <c r="EF621" i="15"/>
  <c r="EF622" i="15"/>
  <c r="EF623" i="15"/>
  <c r="EF625" i="15"/>
  <c r="EF626" i="15"/>
  <c r="EF627" i="15"/>
  <c r="EF629" i="15"/>
  <c r="EF630" i="15"/>
  <c r="EF631" i="15"/>
  <c r="EF633" i="15"/>
  <c r="EF634" i="15"/>
  <c r="EF635" i="15"/>
  <c r="EF637" i="15"/>
  <c r="EF638" i="15"/>
  <c r="EF639" i="15"/>
  <c r="EF665" i="15"/>
  <c r="EF645" i="15"/>
  <c r="EF646" i="15"/>
  <c r="EF647" i="15"/>
  <c r="EF649" i="15"/>
  <c r="EF650" i="15"/>
  <c r="EF651" i="15"/>
  <c r="EF653" i="15"/>
  <c r="EF654" i="15"/>
  <c r="EF655" i="15"/>
  <c r="EF657" i="15"/>
  <c r="EF658" i="15"/>
  <c r="EF659" i="15"/>
  <c r="EF661" i="15"/>
  <c r="EF662" i="15"/>
  <c r="EF663" i="15"/>
  <c r="EF689" i="15"/>
  <c r="EF669" i="15"/>
  <c r="EF670" i="15"/>
  <c r="EF671" i="15"/>
  <c r="EF673" i="15"/>
  <c r="EF674" i="15"/>
  <c r="EF675" i="15"/>
  <c r="EF677" i="15"/>
  <c r="EF678" i="15"/>
  <c r="EF679" i="15"/>
  <c r="EF681" i="15"/>
  <c r="EF682" i="15"/>
  <c r="EF683" i="15"/>
  <c r="EF685" i="15"/>
  <c r="EF686" i="15"/>
  <c r="EF687" i="15"/>
  <c r="EF713" i="15"/>
  <c r="EF693" i="15"/>
  <c r="EF694" i="15"/>
  <c r="EF695" i="15"/>
  <c r="EF697" i="15"/>
  <c r="EF698" i="15"/>
  <c r="EF699" i="15"/>
  <c r="EF701" i="15"/>
  <c r="EF702" i="15"/>
  <c r="EF703" i="15"/>
  <c r="EF705" i="15"/>
  <c r="EF706" i="15"/>
  <c r="EF707" i="15"/>
  <c r="EF709" i="15"/>
  <c r="EF710" i="15"/>
  <c r="EF711" i="15"/>
  <c r="EF737" i="15"/>
  <c r="EF717" i="15"/>
  <c r="EF718" i="15"/>
  <c r="EF719" i="15"/>
  <c r="EF721" i="15"/>
  <c r="EF722" i="15"/>
  <c r="EF723" i="15"/>
  <c r="EF725" i="15"/>
  <c r="EF726" i="15"/>
  <c r="EF727" i="15"/>
  <c r="EF729" i="15"/>
  <c r="EF730" i="15"/>
  <c r="EF731" i="15"/>
  <c r="EF733" i="15"/>
  <c r="EF734" i="15"/>
  <c r="EF735" i="15"/>
  <c r="EF912" i="15"/>
  <c r="EF892" i="15"/>
  <c r="EF893" i="15"/>
  <c r="EF894" i="15"/>
  <c r="EF896" i="15"/>
  <c r="EF897" i="15"/>
  <c r="EF898" i="15"/>
  <c r="EF900" i="15"/>
  <c r="EF901" i="15"/>
  <c r="EF902" i="15"/>
  <c r="EF904" i="15"/>
  <c r="EF905" i="15"/>
  <c r="EF906" i="15"/>
  <c r="EF908" i="15"/>
  <c r="EF909" i="15"/>
  <c r="EF910" i="15"/>
  <c r="EF939" i="15"/>
  <c r="EF919" i="15"/>
  <c r="EF920" i="15"/>
  <c r="EF921" i="15"/>
  <c r="EF923" i="15"/>
  <c r="EF924" i="15"/>
  <c r="EF925" i="15"/>
  <c r="EF927" i="15"/>
  <c r="EF928" i="15"/>
  <c r="EF929" i="15"/>
  <c r="EF931" i="15"/>
  <c r="EF932" i="15"/>
  <c r="EF933" i="15"/>
  <c r="EF935" i="15"/>
  <c r="EF936" i="15"/>
  <c r="EF937" i="15"/>
  <c r="EF963" i="15"/>
  <c r="EF943" i="15"/>
  <c r="EF944" i="15"/>
  <c r="EF945" i="15"/>
  <c r="EF947" i="15"/>
  <c r="EF948" i="15"/>
  <c r="EF949" i="15"/>
  <c r="EF951" i="15"/>
  <c r="EF952" i="15"/>
  <c r="EF953" i="15"/>
  <c r="EF955" i="15"/>
  <c r="EF956" i="15"/>
  <c r="EF957" i="15"/>
  <c r="EF959" i="15"/>
  <c r="EF960" i="15"/>
  <c r="EF961" i="15"/>
  <c r="EF987" i="15"/>
  <c r="EF967" i="15"/>
  <c r="EF968" i="15"/>
  <c r="EF969" i="15"/>
  <c r="EF971" i="15"/>
  <c r="EF972" i="15"/>
  <c r="EF973" i="15"/>
  <c r="EF975" i="15"/>
  <c r="EF976" i="15"/>
  <c r="EF977" i="15"/>
  <c r="EF979" i="15"/>
  <c r="EF980" i="15"/>
  <c r="EF981" i="15"/>
  <c r="EF983" i="15"/>
  <c r="EF984" i="15"/>
  <c r="EF985" i="15"/>
  <c r="EF1011" i="15"/>
  <c r="EF991" i="15"/>
  <c r="EF992" i="15"/>
  <c r="EF993" i="15"/>
  <c r="EF995" i="15"/>
  <c r="EF996" i="15"/>
  <c r="EF997" i="15"/>
  <c r="EF999" i="15"/>
  <c r="EF1000" i="15"/>
  <c r="EF1001" i="15"/>
  <c r="EF1003" i="15"/>
  <c r="EF1004" i="15"/>
  <c r="EF1005" i="15"/>
  <c r="EF1007" i="15"/>
  <c r="EF1008" i="15"/>
  <c r="EF1009" i="15"/>
  <c r="EF1035" i="15"/>
  <c r="EF1015" i="15"/>
  <c r="EF1016" i="15"/>
  <c r="EF1017" i="15"/>
  <c r="EF1019" i="15"/>
  <c r="EF1020" i="15"/>
  <c r="EF1021" i="15"/>
  <c r="EF1023" i="15"/>
  <c r="EF1024" i="15"/>
  <c r="EF1025" i="15"/>
  <c r="EF1027" i="15"/>
  <c r="EF1028" i="15"/>
  <c r="EF1029" i="15"/>
  <c r="EF1031" i="15"/>
  <c r="EF1032" i="15"/>
  <c r="EF1033" i="15"/>
  <c r="EF1059" i="15"/>
  <c r="EF1039" i="15"/>
  <c r="EF1040" i="15"/>
  <c r="EF1041" i="15"/>
  <c r="EF1043" i="15"/>
  <c r="EF1044" i="15"/>
  <c r="EF1045" i="15"/>
  <c r="EF1047" i="15"/>
  <c r="EF1048" i="15"/>
  <c r="EF1049" i="15"/>
  <c r="EF1051" i="15"/>
  <c r="EF1052" i="15"/>
  <c r="EF1053" i="15"/>
  <c r="EF1055" i="15"/>
  <c r="EF1056" i="15"/>
  <c r="EF1057" i="15"/>
  <c r="EF1083" i="15"/>
  <c r="EF1063" i="15"/>
  <c r="EF1064" i="15"/>
  <c r="EF1065" i="15"/>
  <c r="EF1067" i="15"/>
  <c r="EF1068" i="15"/>
  <c r="EF1069" i="15"/>
  <c r="EF1071" i="15"/>
  <c r="EF1072" i="15"/>
  <c r="EF1073" i="15"/>
  <c r="EF1075" i="15"/>
  <c r="EF1076" i="15"/>
  <c r="EF1077" i="15"/>
  <c r="EF1079" i="15"/>
  <c r="EF1080" i="15"/>
  <c r="EF1081" i="15"/>
  <c r="EF1107" i="15"/>
  <c r="EF1087" i="15"/>
  <c r="EF1088" i="15"/>
  <c r="EF1089" i="15"/>
  <c r="EF1091" i="15"/>
  <c r="EF1092" i="15"/>
  <c r="EF1093" i="15"/>
  <c r="EF1095" i="15"/>
  <c r="EF1096" i="15"/>
  <c r="EF1097" i="15"/>
  <c r="EF1099" i="15"/>
  <c r="EF1100" i="15"/>
  <c r="EF1101" i="15"/>
  <c r="EF1103" i="15"/>
  <c r="EF1104" i="15"/>
  <c r="EF1105" i="15"/>
  <c r="EF1131" i="15"/>
  <c r="EF1111" i="15"/>
  <c r="EF1112" i="15"/>
  <c r="EF1113" i="15"/>
  <c r="EF1115" i="15"/>
  <c r="EF1116" i="15"/>
  <c r="EF1117" i="15"/>
  <c r="EF1119" i="15"/>
  <c r="EF1120" i="15"/>
  <c r="EF1121" i="15"/>
  <c r="EF1123" i="15"/>
  <c r="EF1124" i="15"/>
  <c r="EF1125" i="15"/>
  <c r="EF1127" i="15"/>
  <c r="EF1128" i="15"/>
  <c r="EF1129" i="15"/>
  <c r="EF1155" i="15"/>
  <c r="EF1135" i="15"/>
  <c r="EF1136" i="15"/>
  <c r="EF1137" i="15"/>
  <c r="EF1139" i="15"/>
  <c r="EF1140" i="15"/>
  <c r="EF1141" i="15"/>
  <c r="EF1143" i="15"/>
  <c r="EF1144" i="15"/>
  <c r="EF1145" i="15"/>
  <c r="EF1147" i="15"/>
  <c r="EF1148" i="15"/>
  <c r="EF1149" i="15"/>
  <c r="EF1151" i="15"/>
  <c r="EF1152" i="15"/>
  <c r="EF1153" i="15"/>
  <c r="EF1179" i="15"/>
  <c r="EF1159" i="15"/>
  <c r="EF1160" i="15"/>
  <c r="EF1161" i="15"/>
  <c r="EF1163" i="15"/>
  <c r="EF1164" i="15"/>
  <c r="EF1165" i="15"/>
  <c r="EF1167" i="15"/>
  <c r="EF1168" i="15"/>
  <c r="EF1169" i="15"/>
  <c r="EF1171" i="15"/>
  <c r="EF1172" i="15"/>
  <c r="EF1173" i="15"/>
  <c r="EF1175" i="15"/>
  <c r="EF1176" i="15"/>
  <c r="EF1177" i="15"/>
  <c r="EF1203" i="15"/>
  <c r="EF1183" i="15"/>
  <c r="EF1184" i="15"/>
  <c r="EF1185" i="15"/>
  <c r="EF1187" i="15"/>
  <c r="EF1188" i="15"/>
  <c r="EF1189" i="15"/>
  <c r="EF1191" i="15"/>
  <c r="EF1192" i="15"/>
  <c r="EF1193" i="15"/>
  <c r="EF1195" i="15"/>
  <c r="EF1196" i="15"/>
  <c r="EF1197" i="15"/>
  <c r="EF1199" i="15"/>
  <c r="EF1200" i="15"/>
  <c r="EF1201" i="15"/>
  <c r="EF1261" i="15"/>
  <c r="EF1241" i="15"/>
  <c r="EF1242" i="15"/>
  <c r="EF1243" i="15"/>
  <c r="EF1245" i="15"/>
  <c r="EF1246" i="15"/>
  <c r="EF1247" i="15"/>
  <c r="EF1249" i="15"/>
  <c r="EF1250" i="15"/>
  <c r="EF1251" i="15"/>
  <c r="EF1253" i="15"/>
  <c r="EF1254" i="15"/>
  <c r="EF1255" i="15"/>
  <c r="EF1257" i="15"/>
  <c r="EF1258" i="15"/>
  <c r="EF1259" i="15"/>
  <c r="EF1285" i="15"/>
  <c r="EF1265" i="15"/>
  <c r="EF1266" i="15"/>
  <c r="EF1267" i="15"/>
  <c r="EF1269" i="15"/>
  <c r="EF1270" i="15"/>
  <c r="EF1271" i="15"/>
  <c r="EF1273" i="15"/>
  <c r="EF1274" i="15"/>
  <c r="EF1275" i="15"/>
  <c r="EF1277" i="15"/>
  <c r="EF1278" i="15"/>
  <c r="EF1279" i="15"/>
  <c r="EF1281" i="15"/>
  <c r="EF1282" i="15"/>
  <c r="EF1283" i="15"/>
  <c r="EF1357" i="15"/>
  <c r="EF1337" i="15"/>
  <c r="EF1338" i="15"/>
  <c r="EF1339" i="15"/>
  <c r="EF1341" i="15"/>
  <c r="EF1342" i="15"/>
  <c r="EF1343" i="15"/>
  <c r="EF1345" i="15"/>
  <c r="EF1346" i="15"/>
  <c r="EF1347" i="15"/>
  <c r="EF1349" i="15"/>
  <c r="EF1350" i="15"/>
  <c r="EF1351" i="15"/>
  <c r="EF1353" i="15"/>
  <c r="EF1354" i="15"/>
  <c r="EF1355" i="15"/>
  <c r="EF1485" i="15"/>
  <c r="EF1465" i="15"/>
  <c r="EF1466" i="15"/>
  <c r="EF1467" i="15"/>
  <c r="EF1469" i="15"/>
  <c r="EF1470" i="15"/>
  <c r="EF1471" i="15"/>
  <c r="EF1473" i="15"/>
  <c r="EF1474" i="15"/>
  <c r="EF1475" i="15"/>
  <c r="EF1477" i="15"/>
  <c r="EF1478" i="15"/>
  <c r="EF1479" i="15"/>
  <c r="EF1481" i="15"/>
  <c r="EF1482" i="15"/>
  <c r="EF1483" i="15"/>
  <c r="EG15" i="3"/>
  <c r="J15" i="3"/>
  <c r="EG16" i="3"/>
  <c r="J16" i="3"/>
  <c r="EG17" i="3"/>
  <c r="J17" i="3"/>
  <c r="EG18" i="3"/>
  <c r="J18" i="3"/>
  <c r="J20" i="3"/>
  <c r="EG24" i="3"/>
  <c r="J24" i="3"/>
  <c r="EG25" i="3"/>
  <c r="J25" i="3"/>
  <c r="EG26" i="3"/>
  <c r="J26" i="3"/>
  <c r="EG27" i="3"/>
  <c r="J27" i="3"/>
  <c r="EG28" i="3"/>
  <c r="J28" i="3"/>
  <c r="J30" i="3"/>
  <c r="J32" i="3"/>
  <c r="EG36" i="3"/>
  <c r="J36" i="3"/>
  <c r="EG37" i="3"/>
  <c r="J37" i="3"/>
  <c r="J39" i="3"/>
  <c r="J41" i="3"/>
  <c r="EG45" i="3"/>
  <c r="J45" i="3"/>
  <c r="EG46" i="3"/>
  <c r="J46" i="3"/>
  <c r="EG47" i="3"/>
  <c r="J47" i="3"/>
  <c r="EG48" i="3"/>
  <c r="J48" i="3"/>
  <c r="J50" i="3"/>
  <c r="J52" i="3"/>
  <c r="EG57" i="3"/>
  <c r="J57" i="3"/>
  <c r="EG58" i="3"/>
  <c r="J58" i="3"/>
  <c r="EG59" i="3"/>
  <c r="J59" i="3"/>
  <c r="EG60" i="3"/>
  <c r="J60" i="3"/>
  <c r="EG61" i="3"/>
  <c r="J61" i="3"/>
  <c r="J63" i="3"/>
  <c r="EG67" i="3"/>
  <c r="J67" i="3"/>
  <c r="J69" i="3"/>
  <c r="J71" i="3"/>
  <c r="EG76" i="3"/>
  <c r="J76" i="3"/>
  <c r="J78" i="3"/>
  <c r="EG82" i="3"/>
  <c r="J82" i="3"/>
  <c r="J84" i="3"/>
  <c r="J86" i="3"/>
  <c r="K15" i="3"/>
  <c r="K16" i="3"/>
  <c r="K17" i="3"/>
  <c r="K18" i="3"/>
  <c r="K20" i="3"/>
  <c r="K24" i="3"/>
  <c r="K25" i="3"/>
  <c r="K26" i="3"/>
  <c r="K27" i="3"/>
  <c r="K28" i="3"/>
  <c r="K30" i="3"/>
  <c r="K32" i="3"/>
  <c r="K36" i="3"/>
  <c r="K37" i="3"/>
  <c r="K39" i="3"/>
  <c r="K41" i="3"/>
  <c r="K45" i="3"/>
  <c r="K46" i="3"/>
  <c r="K47" i="3"/>
  <c r="K48" i="3"/>
  <c r="K50" i="3"/>
  <c r="K52" i="3"/>
  <c r="K57" i="3"/>
  <c r="K58" i="3"/>
  <c r="K59" i="3"/>
  <c r="K60" i="3"/>
  <c r="K61" i="3"/>
  <c r="K63" i="3"/>
  <c r="K67" i="3"/>
  <c r="K69" i="3"/>
  <c r="K71" i="3"/>
  <c r="K76" i="3"/>
  <c r="K78" i="3"/>
  <c r="K82" i="3"/>
  <c r="K84" i="3"/>
  <c r="K86" i="3"/>
  <c r="L15" i="3"/>
  <c r="L16" i="3"/>
  <c r="L17" i="3"/>
  <c r="L18" i="3"/>
  <c r="L20" i="3"/>
  <c r="L24" i="3"/>
  <c r="L25" i="3"/>
  <c r="L26" i="3"/>
  <c r="L27" i="3"/>
  <c r="L28" i="3"/>
  <c r="L30" i="3"/>
  <c r="L32" i="3"/>
  <c r="L36" i="3"/>
  <c r="L37" i="3"/>
  <c r="L39" i="3"/>
  <c r="L41" i="3"/>
  <c r="L45" i="3"/>
  <c r="L46" i="3"/>
  <c r="L47" i="3"/>
  <c r="L48" i="3"/>
  <c r="L50" i="3"/>
  <c r="L52" i="3"/>
  <c r="L57" i="3"/>
  <c r="L58" i="3"/>
  <c r="L59" i="3"/>
  <c r="L60" i="3"/>
  <c r="L61" i="3"/>
  <c r="L63" i="3"/>
  <c r="L67" i="3"/>
  <c r="L69" i="3"/>
  <c r="L71" i="3"/>
  <c r="L76" i="3"/>
  <c r="L78" i="3"/>
  <c r="L82" i="3"/>
  <c r="L84" i="3"/>
  <c r="L86" i="3"/>
  <c r="M15" i="3"/>
  <c r="M16" i="3"/>
  <c r="M17" i="3"/>
  <c r="M18" i="3"/>
  <c r="M20" i="3"/>
  <c r="M24" i="3"/>
  <c r="M25" i="3"/>
  <c r="M26" i="3"/>
  <c r="M27" i="3"/>
  <c r="M28" i="3"/>
  <c r="M30" i="3"/>
  <c r="M32" i="3"/>
  <c r="M36" i="3"/>
  <c r="M37" i="3"/>
  <c r="M39" i="3"/>
  <c r="M41" i="3"/>
  <c r="M45" i="3"/>
  <c r="M46" i="3"/>
  <c r="M47" i="3"/>
  <c r="M48" i="3"/>
  <c r="M50" i="3"/>
  <c r="M52" i="3"/>
  <c r="M57" i="3"/>
  <c r="M58" i="3"/>
  <c r="M59" i="3"/>
  <c r="M60" i="3"/>
  <c r="M61" i="3"/>
  <c r="M63" i="3"/>
  <c r="M67" i="3"/>
  <c r="M69" i="3"/>
  <c r="M71" i="3"/>
  <c r="M76" i="3"/>
  <c r="M78" i="3"/>
  <c r="M82" i="3"/>
  <c r="M84" i="3"/>
  <c r="M86" i="3"/>
  <c r="N15" i="3"/>
  <c r="N16" i="3"/>
  <c r="N17" i="3"/>
  <c r="N18" i="3"/>
  <c r="N20" i="3"/>
  <c r="N24" i="3"/>
  <c r="N25" i="3"/>
  <c r="N26" i="3"/>
  <c r="N27" i="3"/>
  <c r="N28" i="3"/>
  <c r="N30" i="3"/>
  <c r="N32" i="3"/>
  <c r="N36" i="3"/>
  <c r="N37" i="3"/>
  <c r="N39" i="3"/>
  <c r="N41" i="3"/>
  <c r="N45" i="3"/>
  <c r="N46" i="3"/>
  <c r="N47" i="3"/>
  <c r="N48" i="3"/>
  <c r="N50" i="3"/>
  <c r="N52" i="3"/>
  <c r="N57" i="3"/>
  <c r="N58" i="3"/>
  <c r="N59" i="3"/>
  <c r="N60" i="3"/>
  <c r="N61" i="3"/>
  <c r="N63" i="3"/>
  <c r="N67" i="3"/>
  <c r="N69" i="3"/>
  <c r="N71" i="3"/>
  <c r="N76" i="3"/>
  <c r="N78" i="3"/>
  <c r="N82" i="3"/>
  <c r="N84" i="3"/>
  <c r="N86" i="3"/>
  <c r="O15" i="3"/>
  <c r="O16" i="3"/>
  <c r="O17" i="3"/>
  <c r="O18" i="3"/>
  <c r="O20" i="3"/>
  <c r="O24" i="3"/>
  <c r="O25" i="3"/>
  <c r="O26" i="3"/>
  <c r="O27" i="3"/>
  <c r="O28" i="3"/>
  <c r="O30" i="3"/>
  <c r="O32" i="3"/>
  <c r="O36" i="3"/>
  <c r="O37" i="3"/>
  <c r="O39" i="3"/>
  <c r="O41" i="3"/>
  <c r="O45" i="3"/>
  <c r="O46" i="3"/>
  <c r="O47" i="3"/>
  <c r="O48" i="3"/>
  <c r="O50" i="3"/>
  <c r="O52" i="3"/>
  <c r="O57" i="3"/>
  <c r="O58" i="3"/>
  <c r="O59" i="3"/>
  <c r="O60" i="3"/>
  <c r="O61" i="3"/>
  <c r="O63" i="3"/>
  <c r="O67" i="3"/>
  <c r="O69" i="3"/>
  <c r="O71" i="3"/>
  <c r="O76" i="3"/>
  <c r="O78" i="3"/>
  <c r="O82" i="3"/>
  <c r="O84" i="3"/>
  <c r="O86" i="3"/>
  <c r="P15" i="3"/>
  <c r="P16" i="3"/>
  <c r="P17" i="3"/>
  <c r="P18" i="3"/>
  <c r="P20" i="3"/>
  <c r="P24" i="3"/>
  <c r="P25" i="3"/>
  <c r="P26" i="3"/>
  <c r="P27" i="3"/>
  <c r="P28" i="3"/>
  <c r="P30" i="3"/>
  <c r="P32" i="3"/>
  <c r="P36" i="3"/>
  <c r="P37" i="3"/>
  <c r="P39" i="3"/>
  <c r="P41" i="3"/>
  <c r="P45" i="3"/>
  <c r="P46" i="3"/>
  <c r="P47" i="3"/>
  <c r="P48" i="3"/>
  <c r="P50" i="3"/>
  <c r="P52" i="3"/>
  <c r="P57" i="3"/>
  <c r="P58" i="3"/>
  <c r="P59" i="3"/>
  <c r="P60" i="3"/>
  <c r="P61" i="3"/>
  <c r="P63" i="3"/>
  <c r="P67" i="3"/>
  <c r="P69" i="3"/>
  <c r="P71" i="3"/>
  <c r="P76" i="3"/>
  <c r="P78" i="3"/>
  <c r="P82" i="3"/>
  <c r="P84" i="3"/>
  <c r="P86" i="3"/>
  <c r="Q15" i="3"/>
  <c r="Q16" i="3"/>
  <c r="Q17" i="3"/>
  <c r="Q18" i="3"/>
  <c r="Q20" i="3"/>
  <c r="Q24" i="3"/>
  <c r="Q25" i="3"/>
  <c r="Q26" i="3"/>
  <c r="Q27" i="3"/>
  <c r="Q28" i="3"/>
  <c r="Q30" i="3"/>
  <c r="Q32" i="3"/>
  <c r="Q36" i="3"/>
  <c r="Q37" i="3"/>
  <c r="Q39" i="3"/>
  <c r="Q41" i="3"/>
  <c r="Q45" i="3"/>
  <c r="Q46" i="3"/>
  <c r="Q47" i="3"/>
  <c r="Q48" i="3"/>
  <c r="Q50" i="3"/>
  <c r="Q52" i="3"/>
  <c r="Q57" i="3"/>
  <c r="Q58" i="3"/>
  <c r="Q59" i="3"/>
  <c r="Q60" i="3"/>
  <c r="Q61" i="3"/>
  <c r="Q63" i="3"/>
  <c r="Q67" i="3"/>
  <c r="Q69" i="3"/>
  <c r="Q71" i="3"/>
  <c r="Q76" i="3"/>
  <c r="Q78" i="3"/>
  <c r="Q82" i="3"/>
  <c r="Q84" i="3"/>
  <c r="Q86" i="3"/>
  <c r="R15" i="3"/>
  <c r="R16" i="3"/>
  <c r="R17" i="3"/>
  <c r="R18" i="3"/>
  <c r="R20" i="3"/>
  <c r="R24" i="3"/>
  <c r="R25" i="3"/>
  <c r="R26" i="3"/>
  <c r="R27" i="3"/>
  <c r="R28" i="3"/>
  <c r="R30" i="3"/>
  <c r="R32" i="3"/>
  <c r="R36" i="3"/>
  <c r="R37" i="3"/>
  <c r="R39" i="3"/>
  <c r="R41" i="3"/>
  <c r="R45" i="3"/>
  <c r="R46" i="3"/>
  <c r="R47" i="3"/>
  <c r="R48" i="3"/>
  <c r="R50" i="3"/>
  <c r="R52" i="3"/>
  <c r="R57" i="3"/>
  <c r="R58" i="3"/>
  <c r="R59" i="3"/>
  <c r="R60" i="3"/>
  <c r="R61" i="3"/>
  <c r="R63" i="3"/>
  <c r="R67" i="3"/>
  <c r="R69" i="3"/>
  <c r="R71" i="3"/>
  <c r="R76" i="3"/>
  <c r="R78" i="3"/>
  <c r="R82" i="3"/>
  <c r="R84" i="3"/>
  <c r="R86" i="3"/>
  <c r="S15" i="3"/>
  <c r="S16" i="3"/>
  <c r="S17" i="3"/>
  <c r="S18" i="3"/>
  <c r="S20" i="3"/>
  <c r="S24" i="3"/>
  <c r="S25" i="3"/>
  <c r="S26" i="3"/>
  <c r="S27" i="3"/>
  <c r="S28" i="3"/>
  <c r="S30" i="3"/>
  <c r="S32" i="3"/>
  <c r="S36" i="3"/>
  <c r="S37" i="3"/>
  <c r="S39" i="3"/>
  <c r="S41" i="3"/>
  <c r="S45" i="3"/>
  <c r="S46" i="3"/>
  <c r="S47" i="3"/>
  <c r="S48" i="3"/>
  <c r="S50" i="3"/>
  <c r="S52" i="3"/>
  <c r="S57" i="3"/>
  <c r="S58" i="3"/>
  <c r="S59" i="3"/>
  <c r="S60" i="3"/>
  <c r="S61" i="3"/>
  <c r="S63" i="3"/>
  <c r="S67" i="3"/>
  <c r="S69" i="3"/>
  <c r="S71" i="3"/>
  <c r="S76" i="3"/>
  <c r="S78" i="3"/>
  <c r="S82" i="3"/>
  <c r="S84" i="3"/>
  <c r="S86" i="3"/>
  <c r="T15" i="3"/>
  <c r="T16" i="3"/>
  <c r="T17" i="3"/>
  <c r="T18" i="3"/>
  <c r="T20" i="3"/>
  <c r="T24" i="3"/>
  <c r="T25" i="3"/>
  <c r="T26" i="3"/>
  <c r="T27" i="3"/>
  <c r="T28" i="3"/>
  <c r="T30" i="3"/>
  <c r="T32" i="3"/>
  <c r="T36" i="3"/>
  <c r="T37" i="3"/>
  <c r="T39" i="3"/>
  <c r="T41" i="3"/>
  <c r="T45" i="3"/>
  <c r="T46" i="3"/>
  <c r="T47" i="3"/>
  <c r="T48" i="3"/>
  <c r="T50" i="3"/>
  <c r="T52" i="3"/>
  <c r="T57" i="3"/>
  <c r="T58" i="3"/>
  <c r="T59" i="3"/>
  <c r="T60" i="3"/>
  <c r="T61" i="3"/>
  <c r="T63" i="3"/>
  <c r="T67" i="3"/>
  <c r="T69" i="3"/>
  <c r="T71" i="3"/>
  <c r="T76" i="3"/>
  <c r="T78" i="3"/>
  <c r="T82" i="3"/>
  <c r="T84" i="3"/>
  <c r="T86" i="3"/>
  <c r="U15" i="3"/>
  <c r="U16" i="3"/>
  <c r="U17" i="3"/>
  <c r="U18" i="3"/>
  <c r="U20" i="3"/>
  <c r="U24" i="3"/>
  <c r="U25" i="3"/>
  <c r="U26" i="3"/>
  <c r="U27" i="3"/>
  <c r="U28" i="3"/>
  <c r="U30" i="3"/>
  <c r="U32" i="3"/>
  <c r="U36" i="3"/>
  <c r="U37" i="3"/>
  <c r="U39" i="3"/>
  <c r="U41" i="3"/>
  <c r="U45" i="3"/>
  <c r="U46" i="3"/>
  <c r="U47" i="3"/>
  <c r="U48" i="3"/>
  <c r="U50" i="3"/>
  <c r="U52" i="3"/>
  <c r="U57" i="3"/>
  <c r="U58" i="3"/>
  <c r="U59" i="3"/>
  <c r="U60" i="3"/>
  <c r="U61" i="3"/>
  <c r="U63" i="3"/>
  <c r="U67" i="3"/>
  <c r="U69" i="3"/>
  <c r="U71" i="3"/>
  <c r="U76" i="3"/>
  <c r="U78" i="3"/>
  <c r="U82" i="3"/>
  <c r="U84" i="3"/>
  <c r="U86" i="3"/>
  <c r="V15" i="3"/>
  <c r="V16" i="3"/>
  <c r="V17" i="3"/>
  <c r="V18" i="3"/>
  <c r="V20" i="3"/>
  <c r="V24" i="3"/>
  <c r="V25" i="3"/>
  <c r="V26" i="3"/>
  <c r="V27" i="3"/>
  <c r="V28" i="3"/>
  <c r="V30" i="3"/>
  <c r="V32" i="3"/>
  <c r="V36" i="3"/>
  <c r="V37" i="3"/>
  <c r="V39" i="3"/>
  <c r="V41" i="3"/>
  <c r="V45" i="3"/>
  <c r="V46" i="3"/>
  <c r="V47" i="3"/>
  <c r="V48" i="3"/>
  <c r="V50" i="3"/>
  <c r="V52" i="3"/>
  <c r="V57" i="3"/>
  <c r="V58" i="3"/>
  <c r="V59" i="3"/>
  <c r="V60" i="3"/>
  <c r="V61" i="3"/>
  <c r="V63" i="3"/>
  <c r="V67" i="3"/>
  <c r="V69" i="3"/>
  <c r="V71" i="3"/>
  <c r="V76" i="3"/>
  <c r="V78" i="3"/>
  <c r="V82" i="3"/>
  <c r="V84" i="3"/>
  <c r="V86" i="3"/>
  <c r="W15" i="3"/>
  <c r="W16" i="3"/>
  <c r="W17" i="3"/>
  <c r="W18" i="3"/>
  <c r="W20" i="3"/>
  <c r="W24" i="3"/>
  <c r="W25" i="3"/>
  <c r="W26" i="3"/>
  <c r="W27" i="3"/>
  <c r="W28" i="3"/>
  <c r="W30" i="3"/>
  <c r="W32" i="3"/>
  <c r="W36" i="3"/>
  <c r="W37" i="3"/>
  <c r="W39" i="3"/>
  <c r="W41" i="3"/>
  <c r="W45" i="3"/>
  <c r="W46" i="3"/>
  <c r="W47" i="3"/>
  <c r="W48" i="3"/>
  <c r="W50" i="3"/>
  <c r="W52" i="3"/>
  <c r="W57" i="3"/>
  <c r="W58" i="3"/>
  <c r="W59" i="3"/>
  <c r="W60" i="3"/>
  <c r="W61" i="3"/>
  <c r="W63" i="3"/>
  <c r="W67" i="3"/>
  <c r="W69" i="3"/>
  <c r="W71" i="3"/>
  <c r="W76" i="3"/>
  <c r="W78" i="3"/>
  <c r="W82" i="3"/>
  <c r="W84" i="3"/>
  <c r="W86" i="3"/>
  <c r="X15" i="3"/>
  <c r="X16" i="3"/>
  <c r="X17" i="3"/>
  <c r="X18" i="3"/>
  <c r="X20" i="3"/>
  <c r="X24" i="3"/>
  <c r="X25" i="3"/>
  <c r="X26" i="3"/>
  <c r="X27" i="3"/>
  <c r="X28" i="3"/>
  <c r="X30" i="3"/>
  <c r="X32" i="3"/>
  <c r="X36" i="3"/>
  <c r="X37" i="3"/>
  <c r="X39" i="3"/>
  <c r="X41" i="3"/>
  <c r="X45" i="3"/>
  <c r="X46" i="3"/>
  <c r="X47" i="3"/>
  <c r="X48" i="3"/>
  <c r="X50" i="3"/>
  <c r="X52" i="3"/>
  <c r="X57" i="3"/>
  <c r="X58" i="3"/>
  <c r="X59" i="3"/>
  <c r="X60" i="3"/>
  <c r="X61" i="3"/>
  <c r="X63" i="3"/>
  <c r="X67" i="3"/>
  <c r="X69" i="3"/>
  <c r="X71" i="3"/>
  <c r="X76" i="3"/>
  <c r="X78" i="3"/>
  <c r="X82" i="3"/>
  <c r="X84" i="3"/>
  <c r="X86" i="3"/>
  <c r="Y15" i="3"/>
  <c r="Y16" i="3"/>
  <c r="Y17" i="3"/>
  <c r="Y18" i="3"/>
  <c r="Y20" i="3"/>
  <c r="Y24" i="3"/>
  <c r="Y25" i="3"/>
  <c r="Y26" i="3"/>
  <c r="Y27" i="3"/>
  <c r="Y28" i="3"/>
  <c r="Y30" i="3"/>
  <c r="Y32" i="3"/>
  <c r="Y36" i="3"/>
  <c r="Y37" i="3"/>
  <c r="Y39" i="3"/>
  <c r="Y41" i="3"/>
  <c r="Y45" i="3"/>
  <c r="Y46" i="3"/>
  <c r="Y47" i="3"/>
  <c r="Y48" i="3"/>
  <c r="Y50" i="3"/>
  <c r="Y52" i="3"/>
  <c r="Y57" i="3"/>
  <c r="Y58" i="3"/>
  <c r="Y59" i="3"/>
  <c r="Y60" i="3"/>
  <c r="Y61" i="3"/>
  <c r="Y63" i="3"/>
  <c r="Y67" i="3"/>
  <c r="Y69" i="3"/>
  <c r="Y71" i="3"/>
  <c r="Y76" i="3"/>
  <c r="Y78" i="3"/>
  <c r="Y82" i="3"/>
  <c r="Y84" i="3"/>
  <c r="Y86" i="3"/>
  <c r="Z15" i="3"/>
  <c r="Z16" i="3"/>
  <c r="Z17" i="3"/>
  <c r="Z18" i="3"/>
  <c r="Z20" i="3"/>
  <c r="Z24" i="3"/>
  <c r="Z25" i="3"/>
  <c r="Z26" i="3"/>
  <c r="Z27" i="3"/>
  <c r="Z28" i="3"/>
  <c r="Z30" i="3"/>
  <c r="Z32" i="3"/>
  <c r="Z36" i="3"/>
  <c r="Z37" i="3"/>
  <c r="Z39" i="3"/>
  <c r="Z41" i="3"/>
  <c r="Z45" i="3"/>
  <c r="Z46" i="3"/>
  <c r="Z47" i="3"/>
  <c r="Z48" i="3"/>
  <c r="Z50" i="3"/>
  <c r="Z52" i="3"/>
  <c r="Z57" i="3"/>
  <c r="Z58" i="3"/>
  <c r="Z59" i="3"/>
  <c r="Z60" i="3"/>
  <c r="Z61" i="3"/>
  <c r="Z63" i="3"/>
  <c r="Z67" i="3"/>
  <c r="Z69" i="3"/>
  <c r="Z71" i="3"/>
  <c r="Z76" i="3"/>
  <c r="Z78" i="3"/>
  <c r="Z82" i="3"/>
  <c r="Z84" i="3"/>
  <c r="Z86" i="3"/>
  <c r="AA15" i="3"/>
  <c r="AA16" i="3"/>
  <c r="AA17" i="3"/>
  <c r="AA18" i="3"/>
  <c r="AA20" i="3"/>
  <c r="AA24" i="3"/>
  <c r="AA25" i="3"/>
  <c r="AA26" i="3"/>
  <c r="AA27" i="3"/>
  <c r="AA28" i="3"/>
  <c r="AA30" i="3"/>
  <c r="AA32" i="3"/>
  <c r="AA36" i="3"/>
  <c r="AA37" i="3"/>
  <c r="AA39" i="3"/>
  <c r="AA41" i="3"/>
  <c r="AA45" i="3"/>
  <c r="AA46" i="3"/>
  <c r="AA47" i="3"/>
  <c r="AA48" i="3"/>
  <c r="AA50" i="3"/>
  <c r="AA52" i="3"/>
  <c r="AA57" i="3"/>
  <c r="AA58" i="3"/>
  <c r="AA59" i="3"/>
  <c r="AA60" i="3"/>
  <c r="AA61" i="3"/>
  <c r="AA63" i="3"/>
  <c r="AA67" i="3"/>
  <c r="AA69" i="3"/>
  <c r="AA71" i="3"/>
  <c r="AA76" i="3"/>
  <c r="AA78" i="3"/>
  <c r="AA82" i="3"/>
  <c r="AA84" i="3"/>
  <c r="AA86" i="3"/>
  <c r="AB15" i="3"/>
  <c r="AB16" i="3"/>
  <c r="AB17" i="3"/>
  <c r="AB18" i="3"/>
  <c r="AB20" i="3"/>
  <c r="AB24" i="3"/>
  <c r="AB25" i="3"/>
  <c r="AB26" i="3"/>
  <c r="AB27" i="3"/>
  <c r="AB28" i="3"/>
  <c r="AB30" i="3"/>
  <c r="AB32" i="3"/>
  <c r="AB36" i="3"/>
  <c r="AB37" i="3"/>
  <c r="AB39" i="3"/>
  <c r="AB41" i="3"/>
  <c r="AB45" i="3"/>
  <c r="AB46" i="3"/>
  <c r="AB47" i="3"/>
  <c r="AB48" i="3"/>
  <c r="AB50" i="3"/>
  <c r="AB52" i="3"/>
  <c r="AB57" i="3"/>
  <c r="AB58" i="3"/>
  <c r="AB59" i="3"/>
  <c r="AB60" i="3"/>
  <c r="AB61" i="3"/>
  <c r="AB63" i="3"/>
  <c r="AB67" i="3"/>
  <c r="AB69" i="3"/>
  <c r="AB71" i="3"/>
  <c r="AB76" i="3"/>
  <c r="AB78" i="3"/>
  <c r="AB82" i="3"/>
  <c r="AB84" i="3"/>
  <c r="AB86" i="3"/>
  <c r="AC15" i="3"/>
  <c r="AC16" i="3"/>
  <c r="AC17" i="3"/>
  <c r="AC18" i="3"/>
  <c r="AC20" i="3"/>
  <c r="AC24" i="3"/>
  <c r="AC25" i="3"/>
  <c r="AC26" i="3"/>
  <c r="AC27" i="3"/>
  <c r="AC28" i="3"/>
  <c r="AC30" i="3"/>
  <c r="AC32" i="3"/>
  <c r="AC36" i="3"/>
  <c r="AC37" i="3"/>
  <c r="AC39" i="3"/>
  <c r="AC41" i="3"/>
  <c r="AC45" i="3"/>
  <c r="AC46" i="3"/>
  <c r="AC47" i="3"/>
  <c r="AC48" i="3"/>
  <c r="AC50" i="3"/>
  <c r="AC52" i="3"/>
  <c r="AC57" i="3"/>
  <c r="AC58" i="3"/>
  <c r="AC59" i="3"/>
  <c r="AC60" i="3"/>
  <c r="AC61" i="3"/>
  <c r="AC63" i="3"/>
  <c r="AC67" i="3"/>
  <c r="AC69" i="3"/>
  <c r="AC71" i="3"/>
  <c r="AC76" i="3"/>
  <c r="AC78" i="3"/>
  <c r="AC82" i="3"/>
  <c r="AC84" i="3"/>
  <c r="AC86" i="3"/>
  <c r="AD15" i="3"/>
  <c r="AD16" i="3"/>
  <c r="AD17" i="3"/>
  <c r="AD18" i="3"/>
  <c r="AD20" i="3"/>
  <c r="AD24" i="3"/>
  <c r="AD25" i="3"/>
  <c r="AD26" i="3"/>
  <c r="AD27" i="3"/>
  <c r="AD28" i="3"/>
  <c r="AD30" i="3"/>
  <c r="AD32" i="3"/>
  <c r="AD36" i="3"/>
  <c r="AD37" i="3"/>
  <c r="AD39" i="3"/>
  <c r="AD41" i="3"/>
  <c r="AD45" i="3"/>
  <c r="AD46" i="3"/>
  <c r="AD47" i="3"/>
  <c r="AD48" i="3"/>
  <c r="AD50" i="3"/>
  <c r="AD52" i="3"/>
  <c r="AD57" i="3"/>
  <c r="AD58" i="3"/>
  <c r="AD59" i="3"/>
  <c r="AD60" i="3"/>
  <c r="AD61" i="3"/>
  <c r="AD63" i="3"/>
  <c r="AD67" i="3"/>
  <c r="AD69" i="3"/>
  <c r="AD71" i="3"/>
  <c r="AD76" i="3"/>
  <c r="AD78" i="3"/>
  <c r="AD82" i="3"/>
  <c r="AD84" i="3"/>
  <c r="AD86" i="3"/>
  <c r="AE15" i="3"/>
  <c r="AE16" i="3"/>
  <c r="AE17" i="3"/>
  <c r="AE18" i="3"/>
  <c r="AE20" i="3"/>
  <c r="AE24" i="3"/>
  <c r="AE25" i="3"/>
  <c r="AE26" i="3"/>
  <c r="AE27" i="3"/>
  <c r="AE28" i="3"/>
  <c r="AE30" i="3"/>
  <c r="AE32" i="3"/>
  <c r="AE36" i="3"/>
  <c r="AE37" i="3"/>
  <c r="AE39" i="3"/>
  <c r="AE41" i="3"/>
  <c r="AE45" i="3"/>
  <c r="AE46" i="3"/>
  <c r="AE47" i="3"/>
  <c r="AE48" i="3"/>
  <c r="AE50" i="3"/>
  <c r="AE52" i="3"/>
  <c r="AE57" i="3"/>
  <c r="AE58" i="3"/>
  <c r="AE59" i="3"/>
  <c r="AE60" i="3"/>
  <c r="AE61" i="3"/>
  <c r="AE63" i="3"/>
  <c r="AE67" i="3"/>
  <c r="AE69" i="3"/>
  <c r="AE71" i="3"/>
  <c r="AE76" i="3"/>
  <c r="AE78" i="3"/>
  <c r="AE82" i="3"/>
  <c r="AE84" i="3"/>
  <c r="AE86" i="3"/>
  <c r="AF15" i="3"/>
  <c r="AF16" i="3"/>
  <c r="AF17" i="3"/>
  <c r="AF18" i="3"/>
  <c r="AF20" i="3"/>
  <c r="AF24" i="3"/>
  <c r="AF25" i="3"/>
  <c r="AF26" i="3"/>
  <c r="AF27" i="3"/>
  <c r="AF28" i="3"/>
  <c r="AF30" i="3"/>
  <c r="AF32" i="3"/>
  <c r="AF36" i="3"/>
  <c r="AF37" i="3"/>
  <c r="AF39" i="3"/>
  <c r="AF41" i="3"/>
  <c r="AF45" i="3"/>
  <c r="AF46" i="3"/>
  <c r="AF47" i="3"/>
  <c r="AF48" i="3"/>
  <c r="AF50" i="3"/>
  <c r="AF52" i="3"/>
  <c r="AF57" i="3"/>
  <c r="AF58" i="3"/>
  <c r="AF59" i="3"/>
  <c r="AF60" i="3"/>
  <c r="AF61" i="3"/>
  <c r="AF63" i="3"/>
  <c r="AF67" i="3"/>
  <c r="AF69" i="3"/>
  <c r="AF71" i="3"/>
  <c r="AF76" i="3"/>
  <c r="AF78" i="3"/>
  <c r="AF82" i="3"/>
  <c r="AF84" i="3"/>
  <c r="AF86" i="3"/>
  <c r="AG15" i="3"/>
  <c r="AG16" i="3"/>
  <c r="AG17" i="3"/>
  <c r="AG18" i="3"/>
  <c r="AG20" i="3"/>
  <c r="AG24" i="3"/>
  <c r="AG25" i="3"/>
  <c r="AG26" i="3"/>
  <c r="AG27" i="3"/>
  <c r="AG28" i="3"/>
  <c r="AG30" i="3"/>
  <c r="AG32" i="3"/>
  <c r="AG36" i="3"/>
  <c r="AG37" i="3"/>
  <c r="AG39" i="3"/>
  <c r="AG41" i="3"/>
  <c r="AG45" i="3"/>
  <c r="AG46" i="3"/>
  <c r="AG47" i="3"/>
  <c r="AG48" i="3"/>
  <c r="AG50" i="3"/>
  <c r="AG52" i="3"/>
  <c r="AG57" i="3"/>
  <c r="AG58" i="3"/>
  <c r="AG59" i="3"/>
  <c r="AG60" i="3"/>
  <c r="AG61" i="3"/>
  <c r="AG63" i="3"/>
  <c r="AG67" i="3"/>
  <c r="AG69" i="3"/>
  <c r="AG71" i="3"/>
  <c r="AG76" i="3"/>
  <c r="AG78" i="3"/>
  <c r="AG82" i="3"/>
  <c r="AG84" i="3"/>
  <c r="AG86" i="3"/>
  <c r="AH15" i="3"/>
  <c r="AH16" i="3"/>
  <c r="AH17" i="3"/>
  <c r="AH18" i="3"/>
  <c r="AH20" i="3"/>
  <c r="AH24" i="3"/>
  <c r="AH25" i="3"/>
  <c r="AH26" i="3"/>
  <c r="AH27" i="3"/>
  <c r="AH28" i="3"/>
  <c r="AH30" i="3"/>
  <c r="AH32" i="3"/>
  <c r="AH36" i="3"/>
  <c r="AH37" i="3"/>
  <c r="AH39" i="3"/>
  <c r="AH41" i="3"/>
  <c r="AH45" i="3"/>
  <c r="AH46" i="3"/>
  <c r="AH47" i="3"/>
  <c r="AH48" i="3"/>
  <c r="AH50" i="3"/>
  <c r="AH52" i="3"/>
  <c r="AH57" i="3"/>
  <c r="AH58" i="3"/>
  <c r="AH59" i="3"/>
  <c r="AH60" i="3"/>
  <c r="AH61" i="3"/>
  <c r="AH63" i="3"/>
  <c r="AH67" i="3"/>
  <c r="AH69" i="3"/>
  <c r="AH71" i="3"/>
  <c r="AH76" i="3"/>
  <c r="AH78" i="3"/>
  <c r="AH82" i="3"/>
  <c r="AH84" i="3"/>
  <c r="AH86" i="3"/>
  <c r="AI15" i="3"/>
  <c r="AI16" i="3"/>
  <c r="AI17" i="3"/>
  <c r="AI18" i="3"/>
  <c r="AI20" i="3"/>
  <c r="AI24" i="3"/>
  <c r="AI25" i="3"/>
  <c r="AI26" i="3"/>
  <c r="AI27" i="3"/>
  <c r="AI28" i="3"/>
  <c r="AI30" i="3"/>
  <c r="AI32" i="3"/>
  <c r="AI36" i="3"/>
  <c r="AI37" i="3"/>
  <c r="AI39" i="3"/>
  <c r="AI41" i="3"/>
  <c r="AI45" i="3"/>
  <c r="AI46" i="3"/>
  <c r="AI47" i="3"/>
  <c r="AI48" i="3"/>
  <c r="AI50" i="3"/>
  <c r="AI52" i="3"/>
  <c r="AI57" i="3"/>
  <c r="AI58" i="3"/>
  <c r="AI59" i="3"/>
  <c r="AI60" i="3"/>
  <c r="AI61" i="3"/>
  <c r="AI63" i="3"/>
  <c r="AI67" i="3"/>
  <c r="AI69" i="3"/>
  <c r="AI71" i="3"/>
  <c r="AI76" i="3"/>
  <c r="AI78" i="3"/>
  <c r="AI82" i="3"/>
  <c r="AI84" i="3"/>
  <c r="AI86" i="3"/>
  <c r="AJ15" i="3"/>
  <c r="AJ16" i="3"/>
  <c r="AJ17" i="3"/>
  <c r="AJ18" i="3"/>
  <c r="AJ20" i="3"/>
  <c r="AJ24" i="3"/>
  <c r="AJ25" i="3"/>
  <c r="AJ26" i="3"/>
  <c r="AJ27" i="3"/>
  <c r="AJ28" i="3"/>
  <c r="AJ30" i="3"/>
  <c r="AJ32" i="3"/>
  <c r="AJ36" i="3"/>
  <c r="AJ37" i="3"/>
  <c r="AJ39" i="3"/>
  <c r="AJ41" i="3"/>
  <c r="AJ45" i="3"/>
  <c r="AJ46" i="3"/>
  <c r="AJ47" i="3"/>
  <c r="AJ48" i="3"/>
  <c r="AJ50" i="3"/>
  <c r="AJ52" i="3"/>
  <c r="AJ57" i="3"/>
  <c r="AJ58" i="3"/>
  <c r="AJ59" i="3"/>
  <c r="AJ60" i="3"/>
  <c r="AJ61" i="3"/>
  <c r="AJ63" i="3"/>
  <c r="AJ67" i="3"/>
  <c r="AJ69" i="3"/>
  <c r="AJ71" i="3"/>
  <c r="AJ76" i="3"/>
  <c r="AJ78" i="3"/>
  <c r="AJ82" i="3"/>
  <c r="AJ84" i="3"/>
  <c r="AJ86" i="3"/>
  <c r="AK15" i="3"/>
  <c r="AK16" i="3"/>
  <c r="AK17" i="3"/>
  <c r="AK18" i="3"/>
  <c r="AK20" i="3"/>
  <c r="AK24" i="3"/>
  <c r="AK25" i="3"/>
  <c r="AK26" i="3"/>
  <c r="AK27" i="3"/>
  <c r="AK28" i="3"/>
  <c r="AK30" i="3"/>
  <c r="AK32" i="3"/>
  <c r="AK36" i="3"/>
  <c r="AK37" i="3"/>
  <c r="AK39" i="3"/>
  <c r="AK41" i="3"/>
  <c r="AK45" i="3"/>
  <c r="AK46" i="3"/>
  <c r="AK47" i="3"/>
  <c r="AK48" i="3"/>
  <c r="AK50" i="3"/>
  <c r="AK52" i="3"/>
  <c r="AK57" i="3"/>
  <c r="AK58" i="3"/>
  <c r="AK59" i="3"/>
  <c r="AK60" i="3"/>
  <c r="AK61" i="3"/>
  <c r="AK63" i="3"/>
  <c r="AK67" i="3"/>
  <c r="AK69" i="3"/>
  <c r="AK71" i="3"/>
  <c r="AK76" i="3"/>
  <c r="AK78" i="3"/>
  <c r="AK82" i="3"/>
  <c r="AK84" i="3"/>
  <c r="AK86" i="3"/>
  <c r="AL15" i="3"/>
  <c r="AL16" i="3"/>
  <c r="AL17" i="3"/>
  <c r="AL18" i="3"/>
  <c r="AL20" i="3"/>
  <c r="AL24" i="3"/>
  <c r="AL25" i="3"/>
  <c r="AL26" i="3"/>
  <c r="AL27" i="3"/>
  <c r="AL28" i="3"/>
  <c r="AL30" i="3"/>
  <c r="AL32" i="3"/>
  <c r="AL36" i="3"/>
  <c r="AL37" i="3"/>
  <c r="AL39" i="3"/>
  <c r="AL41" i="3"/>
  <c r="AL45" i="3"/>
  <c r="AL46" i="3"/>
  <c r="AL47" i="3"/>
  <c r="AL48" i="3"/>
  <c r="AL50" i="3"/>
  <c r="AL52" i="3"/>
  <c r="AL57" i="3"/>
  <c r="AL58" i="3"/>
  <c r="AL59" i="3"/>
  <c r="AL60" i="3"/>
  <c r="AL61" i="3"/>
  <c r="AL63" i="3"/>
  <c r="AL67" i="3"/>
  <c r="AL69" i="3"/>
  <c r="AL71" i="3"/>
  <c r="AL76" i="3"/>
  <c r="AL78" i="3"/>
  <c r="AL82" i="3"/>
  <c r="AL84" i="3"/>
  <c r="AL86" i="3"/>
  <c r="AM15" i="3"/>
  <c r="AM16" i="3"/>
  <c r="AM17" i="3"/>
  <c r="AM18" i="3"/>
  <c r="AM20" i="3"/>
  <c r="AM24" i="3"/>
  <c r="AM25" i="3"/>
  <c r="AM26" i="3"/>
  <c r="AM27" i="3"/>
  <c r="AM28" i="3"/>
  <c r="AM30" i="3"/>
  <c r="AM32" i="3"/>
  <c r="AM36" i="3"/>
  <c r="AM37" i="3"/>
  <c r="AM39" i="3"/>
  <c r="AM41" i="3"/>
  <c r="AM45" i="3"/>
  <c r="AM46" i="3"/>
  <c r="AM47" i="3"/>
  <c r="AM48" i="3"/>
  <c r="AM50" i="3"/>
  <c r="AM52" i="3"/>
  <c r="AM57" i="3"/>
  <c r="AM58" i="3"/>
  <c r="AM59" i="3"/>
  <c r="AM60" i="3"/>
  <c r="AM61" i="3"/>
  <c r="AM63" i="3"/>
  <c r="AM67" i="3"/>
  <c r="AM69" i="3"/>
  <c r="AM71" i="3"/>
  <c r="AM76" i="3"/>
  <c r="AM78" i="3"/>
  <c r="AM82" i="3"/>
  <c r="AM84" i="3"/>
  <c r="AM86" i="3"/>
  <c r="AN15" i="3"/>
  <c r="AN16" i="3"/>
  <c r="AN17" i="3"/>
  <c r="AN18" i="3"/>
  <c r="AN20" i="3"/>
  <c r="AN24" i="3"/>
  <c r="AN25" i="3"/>
  <c r="AN26" i="3"/>
  <c r="AN27" i="3"/>
  <c r="AN28" i="3"/>
  <c r="AN30" i="3"/>
  <c r="AN32" i="3"/>
  <c r="AN36" i="3"/>
  <c r="AN37" i="3"/>
  <c r="AN39" i="3"/>
  <c r="AN41" i="3"/>
  <c r="AN45" i="3"/>
  <c r="AN46" i="3"/>
  <c r="AN47" i="3"/>
  <c r="AN48" i="3"/>
  <c r="AN50" i="3"/>
  <c r="AN52" i="3"/>
  <c r="AN57" i="3"/>
  <c r="AN58" i="3"/>
  <c r="AN59" i="3"/>
  <c r="AN60" i="3"/>
  <c r="AN61" i="3"/>
  <c r="AN63" i="3"/>
  <c r="AN67" i="3"/>
  <c r="AN69" i="3"/>
  <c r="AN71" i="3"/>
  <c r="AN76" i="3"/>
  <c r="AN78" i="3"/>
  <c r="AN82" i="3"/>
  <c r="AN84" i="3"/>
  <c r="AN86" i="3"/>
  <c r="AO15" i="3"/>
  <c r="AO16" i="3"/>
  <c r="AO17" i="3"/>
  <c r="AO18" i="3"/>
  <c r="AO20" i="3"/>
  <c r="AO24" i="3"/>
  <c r="AO25" i="3"/>
  <c r="AO26" i="3"/>
  <c r="AO27" i="3"/>
  <c r="AO28" i="3"/>
  <c r="AO30" i="3"/>
  <c r="AO32" i="3"/>
  <c r="AO36" i="3"/>
  <c r="AO37" i="3"/>
  <c r="AO39" i="3"/>
  <c r="AO41" i="3"/>
  <c r="AO45" i="3"/>
  <c r="AO46" i="3"/>
  <c r="AO47" i="3"/>
  <c r="AO48" i="3"/>
  <c r="AO50" i="3"/>
  <c r="AO52" i="3"/>
  <c r="AO57" i="3"/>
  <c r="AO58" i="3"/>
  <c r="AO59" i="3"/>
  <c r="AO60" i="3"/>
  <c r="AO61" i="3"/>
  <c r="AO63" i="3"/>
  <c r="AO67" i="3"/>
  <c r="AO69" i="3"/>
  <c r="AO71" i="3"/>
  <c r="AO76" i="3"/>
  <c r="AO78" i="3"/>
  <c r="AO82" i="3"/>
  <c r="AO84" i="3"/>
  <c r="AO86" i="3"/>
  <c r="AP15" i="3"/>
  <c r="AP16" i="3"/>
  <c r="AP17" i="3"/>
  <c r="AP18" i="3"/>
  <c r="AP20" i="3"/>
  <c r="AP24" i="3"/>
  <c r="AP25" i="3"/>
  <c r="AP26" i="3"/>
  <c r="AP27" i="3"/>
  <c r="AP28" i="3"/>
  <c r="AP30" i="3"/>
  <c r="AP32" i="3"/>
  <c r="AP36" i="3"/>
  <c r="AP37" i="3"/>
  <c r="AP39" i="3"/>
  <c r="AP41" i="3"/>
  <c r="AP45" i="3"/>
  <c r="AP46" i="3"/>
  <c r="AP47" i="3"/>
  <c r="AP48" i="3"/>
  <c r="AP50" i="3"/>
  <c r="AP52" i="3"/>
  <c r="AP57" i="3"/>
  <c r="AP58" i="3"/>
  <c r="AP59" i="3"/>
  <c r="AP60" i="3"/>
  <c r="AP61" i="3"/>
  <c r="AP63" i="3"/>
  <c r="AP67" i="3"/>
  <c r="AP69" i="3"/>
  <c r="AP71" i="3"/>
  <c r="AP76" i="3"/>
  <c r="AP78" i="3"/>
  <c r="AP82" i="3"/>
  <c r="AP84" i="3"/>
  <c r="AP86" i="3"/>
  <c r="AQ15" i="3"/>
  <c r="AQ16" i="3"/>
  <c r="AQ17" i="3"/>
  <c r="AQ18" i="3"/>
  <c r="AQ20" i="3"/>
  <c r="AQ24" i="3"/>
  <c r="AQ25" i="3"/>
  <c r="AQ26" i="3"/>
  <c r="AQ27" i="3"/>
  <c r="AQ28" i="3"/>
  <c r="AQ30" i="3"/>
  <c r="AQ32" i="3"/>
  <c r="AQ36" i="3"/>
  <c r="AQ37" i="3"/>
  <c r="AQ39" i="3"/>
  <c r="AQ41" i="3"/>
  <c r="AQ45" i="3"/>
  <c r="AQ46" i="3"/>
  <c r="AQ47" i="3"/>
  <c r="AQ48" i="3"/>
  <c r="AQ50" i="3"/>
  <c r="AQ52" i="3"/>
  <c r="AQ57" i="3"/>
  <c r="AQ58" i="3"/>
  <c r="AQ59" i="3"/>
  <c r="AQ60" i="3"/>
  <c r="AQ61" i="3"/>
  <c r="AQ63" i="3"/>
  <c r="AQ67" i="3"/>
  <c r="AQ69" i="3"/>
  <c r="AQ71" i="3"/>
  <c r="AQ76" i="3"/>
  <c r="AQ78" i="3"/>
  <c r="AQ82" i="3"/>
  <c r="AQ84" i="3"/>
  <c r="AQ86" i="3"/>
  <c r="AR15" i="3"/>
  <c r="AR16" i="3"/>
  <c r="AR17" i="3"/>
  <c r="AR18" i="3"/>
  <c r="AR20" i="3"/>
  <c r="AR24" i="3"/>
  <c r="AR25" i="3"/>
  <c r="AR26" i="3"/>
  <c r="AR27" i="3"/>
  <c r="AR28" i="3"/>
  <c r="AR30" i="3"/>
  <c r="AR32" i="3"/>
  <c r="AR36" i="3"/>
  <c r="AR37" i="3"/>
  <c r="AR39" i="3"/>
  <c r="AR41" i="3"/>
  <c r="AR45" i="3"/>
  <c r="AR46" i="3"/>
  <c r="AR47" i="3"/>
  <c r="AR48" i="3"/>
  <c r="AR50" i="3"/>
  <c r="AR52" i="3"/>
  <c r="AR57" i="3"/>
  <c r="AR58" i="3"/>
  <c r="AR59" i="3"/>
  <c r="AR60" i="3"/>
  <c r="AR61" i="3"/>
  <c r="AR63" i="3"/>
  <c r="AR67" i="3"/>
  <c r="AR69" i="3"/>
  <c r="AR71" i="3"/>
  <c r="AR76" i="3"/>
  <c r="AR78" i="3"/>
  <c r="AR82" i="3"/>
  <c r="AR84" i="3"/>
  <c r="AR86" i="3"/>
  <c r="AS15" i="3"/>
  <c r="AS16" i="3"/>
  <c r="AS17" i="3"/>
  <c r="AS18" i="3"/>
  <c r="AS20" i="3"/>
  <c r="AS24" i="3"/>
  <c r="AS25" i="3"/>
  <c r="AS26" i="3"/>
  <c r="AS27" i="3"/>
  <c r="AS28" i="3"/>
  <c r="AS30" i="3"/>
  <c r="AS32" i="3"/>
  <c r="AS36" i="3"/>
  <c r="AS37" i="3"/>
  <c r="AS39" i="3"/>
  <c r="AS41" i="3"/>
  <c r="AS45" i="3"/>
  <c r="AS46" i="3"/>
  <c r="AS47" i="3"/>
  <c r="AS48" i="3"/>
  <c r="AS50" i="3"/>
  <c r="AS52" i="3"/>
  <c r="AS57" i="3"/>
  <c r="AS58" i="3"/>
  <c r="AS59" i="3"/>
  <c r="AS60" i="3"/>
  <c r="AS61" i="3"/>
  <c r="AS63" i="3"/>
  <c r="AS67" i="3"/>
  <c r="AS69" i="3"/>
  <c r="AS71" i="3"/>
  <c r="AS76" i="3"/>
  <c r="AS78" i="3"/>
  <c r="AS82" i="3"/>
  <c r="AS84" i="3"/>
  <c r="AS86" i="3"/>
  <c r="AT15" i="3"/>
  <c r="AT16" i="3"/>
  <c r="AT17" i="3"/>
  <c r="AT18" i="3"/>
  <c r="AT20" i="3"/>
  <c r="AT24" i="3"/>
  <c r="AT25" i="3"/>
  <c r="AT26" i="3"/>
  <c r="AT27" i="3"/>
  <c r="AT28" i="3"/>
  <c r="AT30" i="3"/>
  <c r="AT32" i="3"/>
  <c r="AT36" i="3"/>
  <c r="AT37" i="3"/>
  <c r="AT39" i="3"/>
  <c r="AT41" i="3"/>
  <c r="AT45" i="3"/>
  <c r="AT46" i="3"/>
  <c r="AT47" i="3"/>
  <c r="AT48" i="3"/>
  <c r="AT50" i="3"/>
  <c r="AT52" i="3"/>
  <c r="AT57" i="3"/>
  <c r="AT58" i="3"/>
  <c r="AT59" i="3"/>
  <c r="AT60" i="3"/>
  <c r="AT61" i="3"/>
  <c r="AT63" i="3"/>
  <c r="AT67" i="3"/>
  <c r="AT69" i="3"/>
  <c r="AT71" i="3"/>
  <c r="AT76" i="3"/>
  <c r="AT78" i="3"/>
  <c r="AT82" i="3"/>
  <c r="AT84" i="3"/>
  <c r="AT86" i="3"/>
  <c r="AU15" i="3"/>
  <c r="AU16" i="3"/>
  <c r="AU17" i="3"/>
  <c r="AU18" i="3"/>
  <c r="AU20" i="3"/>
  <c r="AU24" i="3"/>
  <c r="AU25" i="3"/>
  <c r="AU26" i="3"/>
  <c r="AU27" i="3"/>
  <c r="AU28" i="3"/>
  <c r="AU30" i="3"/>
  <c r="AU32" i="3"/>
  <c r="AU36" i="3"/>
  <c r="AU37" i="3"/>
  <c r="AU39" i="3"/>
  <c r="AU41" i="3"/>
  <c r="AU45" i="3"/>
  <c r="AU46" i="3"/>
  <c r="AU47" i="3"/>
  <c r="AU48" i="3"/>
  <c r="AU50" i="3"/>
  <c r="AU52" i="3"/>
  <c r="AU57" i="3"/>
  <c r="AU58" i="3"/>
  <c r="AU59" i="3"/>
  <c r="AU60" i="3"/>
  <c r="AU61" i="3"/>
  <c r="AU63" i="3"/>
  <c r="AU67" i="3"/>
  <c r="AU69" i="3"/>
  <c r="AU71" i="3"/>
  <c r="AU76" i="3"/>
  <c r="AU78" i="3"/>
  <c r="AU82" i="3"/>
  <c r="AU84" i="3"/>
  <c r="AU86" i="3"/>
  <c r="AV15" i="3"/>
  <c r="AV16" i="3"/>
  <c r="AV17" i="3"/>
  <c r="AV18" i="3"/>
  <c r="AV20" i="3"/>
  <c r="AV24" i="3"/>
  <c r="AV25" i="3"/>
  <c r="AV26" i="3"/>
  <c r="AV27" i="3"/>
  <c r="AV28" i="3"/>
  <c r="AV30" i="3"/>
  <c r="AV32" i="3"/>
  <c r="AV36" i="3"/>
  <c r="AV37" i="3"/>
  <c r="AV39" i="3"/>
  <c r="AV41" i="3"/>
  <c r="AV45" i="3"/>
  <c r="AV46" i="3"/>
  <c r="AV47" i="3"/>
  <c r="AV48" i="3"/>
  <c r="AV50" i="3"/>
  <c r="AV52" i="3"/>
  <c r="AV57" i="3"/>
  <c r="AV58" i="3"/>
  <c r="AV59" i="3"/>
  <c r="AV60" i="3"/>
  <c r="AV61" i="3"/>
  <c r="AV63" i="3"/>
  <c r="AV67" i="3"/>
  <c r="AV69" i="3"/>
  <c r="AV71" i="3"/>
  <c r="AV76" i="3"/>
  <c r="AV78" i="3"/>
  <c r="AV82" i="3"/>
  <c r="AV84" i="3"/>
  <c r="AV86" i="3"/>
  <c r="AW15" i="3"/>
  <c r="AW16" i="3"/>
  <c r="AW17" i="3"/>
  <c r="AW18" i="3"/>
  <c r="AW20" i="3"/>
  <c r="AW24" i="3"/>
  <c r="AW25" i="3"/>
  <c r="AW26" i="3"/>
  <c r="AW27" i="3"/>
  <c r="AW28" i="3"/>
  <c r="AW30" i="3"/>
  <c r="AW32" i="3"/>
  <c r="AW36" i="3"/>
  <c r="AW37" i="3"/>
  <c r="AW39" i="3"/>
  <c r="AW41" i="3"/>
  <c r="AW45" i="3"/>
  <c r="AW46" i="3"/>
  <c r="AW47" i="3"/>
  <c r="AW48" i="3"/>
  <c r="AW50" i="3"/>
  <c r="AW52" i="3"/>
  <c r="AW57" i="3"/>
  <c r="AW58" i="3"/>
  <c r="AW59" i="3"/>
  <c r="AW60" i="3"/>
  <c r="AW61" i="3"/>
  <c r="AW63" i="3"/>
  <c r="AW67" i="3"/>
  <c r="AW69" i="3"/>
  <c r="AW71" i="3"/>
  <c r="AW76" i="3"/>
  <c r="AW78" i="3"/>
  <c r="AW82" i="3"/>
  <c r="AW84" i="3"/>
  <c r="AW86" i="3"/>
  <c r="AX15" i="3"/>
  <c r="AX16" i="3"/>
  <c r="AX17" i="3"/>
  <c r="AX18" i="3"/>
  <c r="AX20" i="3"/>
  <c r="AX24" i="3"/>
  <c r="AX25" i="3"/>
  <c r="AX26" i="3"/>
  <c r="AX27" i="3"/>
  <c r="AX28" i="3"/>
  <c r="AX30" i="3"/>
  <c r="AX32" i="3"/>
  <c r="AX36" i="3"/>
  <c r="AX37" i="3"/>
  <c r="AX39" i="3"/>
  <c r="AX41" i="3"/>
  <c r="AX45" i="3"/>
  <c r="AX46" i="3"/>
  <c r="AX47" i="3"/>
  <c r="AX48" i="3"/>
  <c r="AX50" i="3"/>
  <c r="AX52" i="3"/>
  <c r="AX57" i="3"/>
  <c r="AX58" i="3"/>
  <c r="AX59" i="3"/>
  <c r="AX60" i="3"/>
  <c r="AX61" i="3"/>
  <c r="AX63" i="3"/>
  <c r="AX67" i="3"/>
  <c r="AX69" i="3"/>
  <c r="AX71" i="3"/>
  <c r="AX76" i="3"/>
  <c r="AX78" i="3"/>
  <c r="AX82" i="3"/>
  <c r="AX84" i="3"/>
  <c r="AX86" i="3"/>
  <c r="AY15" i="3"/>
  <c r="AY16" i="3"/>
  <c r="AY17" i="3"/>
  <c r="AY18" i="3"/>
  <c r="AY20" i="3"/>
  <c r="AY24" i="3"/>
  <c r="AY25" i="3"/>
  <c r="AY26" i="3"/>
  <c r="AY27" i="3"/>
  <c r="AY28" i="3"/>
  <c r="AY30" i="3"/>
  <c r="AY32" i="3"/>
  <c r="AY36" i="3"/>
  <c r="AY37" i="3"/>
  <c r="AY39" i="3"/>
  <c r="AY41" i="3"/>
  <c r="AY45" i="3"/>
  <c r="AY46" i="3"/>
  <c r="AY47" i="3"/>
  <c r="AY48" i="3"/>
  <c r="AY50" i="3"/>
  <c r="AY52" i="3"/>
  <c r="AY57" i="3"/>
  <c r="AY58" i="3"/>
  <c r="AY59" i="3"/>
  <c r="AY60" i="3"/>
  <c r="AY61" i="3"/>
  <c r="AY63" i="3"/>
  <c r="AY67" i="3"/>
  <c r="AY69" i="3"/>
  <c r="AY71" i="3"/>
  <c r="AY76" i="3"/>
  <c r="AY78" i="3"/>
  <c r="AY82" i="3"/>
  <c r="AY84" i="3"/>
  <c r="AY86" i="3"/>
  <c r="AZ15" i="3"/>
  <c r="AZ16" i="3"/>
  <c r="AZ17" i="3"/>
  <c r="AZ18" i="3"/>
  <c r="AZ20" i="3"/>
  <c r="AZ24" i="3"/>
  <c r="AZ25" i="3"/>
  <c r="AZ26" i="3"/>
  <c r="AZ27" i="3"/>
  <c r="AZ28" i="3"/>
  <c r="AZ30" i="3"/>
  <c r="AZ32" i="3"/>
  <c r="AZ36" i="3"/>
  <c r="AZ37" i="3"/>
  <c r="AZ39" i="3"/>
  <c r="AZ41" i="3"/>
  <c r="AZ45" i="3"/>
  <c r="AZ46" i="3"/>
  <c r="AZ47" i="3"/>
  <c r="AZ48" i="3"/>
  <c r="AZ50" i="3"/>
  <c r="AZ52" i="3"/>
  <c r="AZ57" i="3"/>
  <c r="AZ58" i="3"/>
  <c r="AZ59" i="3"/>
  <c r="AZ60" i="3"/>
  <c r="AZ61" i="3"/>
  <c r="AZ63" i="3"/>
  <c r="AZ67" i="3"/>
  <c r="AZ69" i="3"/>
  <c r="AZ71" i="3"/>
  <c r="AZ76" i="3"/>
  <c r="AZ78" i="3"/>
  <c r="AZ82" i="3"/>
  <c r="AZ84" i="3"/>
  <c r="AZ86" i="3"/>
  <c r="BA15" i="3"/>
  <c r="BA16" i="3"/>
  <c r="BA17" i="3"/>
  <c r="BA18" i="3"/>
  <c r="BA20" i="3"/>
  <c r="BA24" i="3"/>
  <c r="BA25" i="3"/>
  <c r="BA26" i="3"/>
  <c r="BA27" i="3"/>
  <c r="BA28" i="3"/>
  <c r="BA30" i="3"/>
  <c r="BA32" i="3"/>
  <c r="BA36" i="3"/>
  <c r="BA37" i="3"/>
  <c r="BA39" i="3"/>
  <c r="BA41" i="3"/>
  <c r="BA45" i="3"/>
  <c r="BA46" i="3"/>
  <c r="BA47" i="3"/>
  <c r="BA48" i="3"/>
  <c r="BA50" i="3"/>
  <c r="BA52" i="3"/>
  <c r="BA57" i="3"/>
  <c r="BA58" i="3"/>
  <c r="BA59" i="3"/>
  <c r="BA60" i="3"/>
  <c r="BA61" i="3"/>
  <c r="BA63" i="3"/>
  <c r="BA67" i="3"/>
  <c r="BA69" i="3"/>
  <c r="BA71" i="3"/>
  <c r="BA76" i="3"/>
  <c r="BA78" i="3"/>
  <c r="BA82" i="3"/>
  <c r="BA84" i="3"/>
  <c r="BA86" i="3"/>
  <c r="BB15" i="3"/>
  <c r="BB16" i="3"/>
  <c r="BB17" i="3"/>
  <c r="BB18" i="3"/>
  <c r="BB20" i="3"/>
  <c r="BB24" i="3"/>
  <c r="BB25" i="3"/>
  <c r="BB26" i="3"/>
  <c r="BB27" i="3"/>
  <c r="BB28" i="3"/>
  <c r="BB30" i="3"/>
  <c r="BB32" i="3"/>
  <c r="BB36" i="3"/>
  <c r="BB37" i="3"/>
  <c r="BB39" i="3"/>
  <c r="BB41" i="3"/>
  <c r="BB45" i="3"/>
  <c r="BB46" i="3"/>
  <c r="BB47" i="3"/>
  <c r="BB48" i="3"/>
  <c r="BB50" i="3"/>
  <c r="BB52" i="3"/>
  <c r="BB57" i="3"/>
  <c r="BB58" i="3"/>
  <c r="BB59" i="3"/>
  <c r="BB60" i="3"/>
  <c r="BB61" i="3"/>
  <c r="BB63" i="3"/>
  <c r="BB67" i="3"/>
  <c r="BB69" i="3"/>
  <c r="BB71" i="3"/>
  <c r="BB76" i="3"/>
  <c r="BB78" i="3"/>
  <c r="BB82" i="3"/>
  <c r="BB84" i="3"/>
  <c r="BB86" i="3"/>
  <c r="BC15" i="3"/>
  <c r="BC16" i="3"/>
  <c r="BC17" i="3"/>
  <c r="BC18" i="3"/>
  <c r="BC20" i="3"/>
  <c r="BC24" i="3"/>
  <c r="BC25" i="3"/>
  <c r="BC26" i="3"/>
  <c r="BC27" i="3"/>
  <c r="BC28" i="3"/>
  <c r="BC30" i="3"/>
  <c r="BC32" i="3"/>
  <c r="BC36" i="3"/>
  <c r="BC37" i="3"/>
  <c r="BC39" i="3"/>
  <c r="BC41" i="3"/>
  <c r="BC45" i="3"/>
  <c r="BC46" i="3"/>
  <c r="BC47" i="3"/>
  <c r="BC48" i="3"/>
  <c r="BC50" i="3"/>
  <c r="BC52" i="3"/>
  <c r="BC57" i="3"/>
  <c r="BC58" i="3"/>
  <c r="BC59" i="3"/>
  <c r="BC60" i="3"/>
  <c r="BC61" i="3"/>
  <c r="BC63" i="3"/>
  <c r="BC67" i="3"/>
  <c r="BC69" i="3"/>
  <c r="BC71" i="3"/>
  <c r="BC76" i="3"/>
  <c r="BC78" i="3"/>
  <c r="BC82" i="3"/>
  <c r="BC84" i="3"/>
  <c r="BC86" i="3"/>
  <c r="BD15" i="3"/>
  <c r="BD16" i="3"/>
  <c r="BD17" i="3"/>
  <c r="BD18" i="3"/>
  <c r="BD20" i="3"/>
  <c r="BD24" i="3"/>
  <c r="BD25" i="3"/>
  <c r="BD26" i="3"/>
  <c r="BD27" i="3"/>
  <c r="BD28" i="3"/>
  <c r="BD30" i="3"/>
  <c r="BD32" i="3"/>
  <c r="BD36" i="3"/>
  <c r="BD37" i="3"/>
  <c r="BD39" i="3"/>
  <c r="BD41" i="3"/>
  <c r="BD45" i="3"/>
  <c r="BD46" i="3"/>
  <c r="BD47" i="3"/>
  <c r="BD48" i="3"/>
  <c r="BD50" i="3"/>
  <c r="BD52" i="3"/>
  <c r="BD57" i="3"/>
  <c r="BD58" i="3"/>
  <c r="BD59" i="3"/>
  <c r="BD60" i="3"/>
  <c r="BD61" i="3"/>
  <c r="BD63" i="3"/>
  <c r="BD67" i="3"/>
  <c r="BD69" i="3"/>
  <c r="BD71" i="3"/>
  <c r="BD76" i="3"/>
  <c r="BD78" i="3"/>
  <c r="BD82" i="3"/>
  <c r="BD84" i="3"/>
  <c r="BD86" i="3"/>
  <c r="BE15" i="3"/>
  <c r="BE16" i="3"/>
  <c r="BE17" i="3"/>
  <c r="BE18" i="3"/>
  <c r="BE20" i="3"/>
  <c r="BE24" i="3"/>
  <c r="BE25" i="3"/>
  <c r="BE26" i="3"/>
  <c r="BE27" i="3"/>
  <c r="BE28" i="3"/>
  <c r="BE30" i="3"/>
  <c r="BE32" i="3"/>
  <c r="BE36" i="3"/>
  <c r="BE37" i="3"/>
  <c r="BE39" i="3"/>
  <c r="BE41" i="3"/>
  <c r="BE45" i="3"/>
  <c r="BE46" i="3"/>
  <c r="BE47" i="3"/>
  <c r="BE48" i="3"/>
  <c r="BE50" i="3"/>
  <c r="BE52" i="3"/>
  <c r="BE57" i="3"/>
  <c r="BE58" i="3"/>
  <c r="BE59" i="3"/>
  <c r="BE60" i="3"/>
  <c r="BE61" i="3"/>
  <c r="BE63" i="3"/>
  <c r="BE67" i="3"/>
  <c r="BE69" i="3"/>
  <c r="BE71" i="3"/>
  <c r="BE76" i="3"/>
  <c r="BE78" i="3"/>
  <c r="BE82" i="3"/>
  <c r="BE84" i="3"/>
  <c r="BE86" i="3"/>
  <c r="BF15" i="3"/>
  <c r="BF16" i="3"/>
  <c r="BF17" i="3"/>
  <c r="BF18" i="3"/>
  <c r="BF20" i="3"/>
  <c r="BF24" i="3"/>
  <c r="BF25" i="3"/>
  <c r="BF26" i="3"/>
  <c r="BF27" i="3"/>
  <c r="BF28" i="3"/>
  <c r="BF30" i="3"/>
  <c r="BF32" i="3"/>
  <c r="BF36" i="3"/>
  <c r="BF37" i="3"/>
  <c r="BF39" i="3"/>
  <c r="BF41" i="3"/>
  <c r="BF45" i="3"/>
  <c r="BF46" i="3"/>
  <c r="BF47" i="3"/>
  <c r="BF48" i="3"/>
  <c r="BF50" i="3"/>
  <c r="BF52" i="3"/>
  <c r="BF57" i="3"/>
  <c r="BF58" i="3"/>
  <c r="BF59" i="3"/>
  <c r="BF60" i="3"/>
  <c r="BF61" i="3"/>
  <c r="BF63" i="3"/>
  <c r="BF67" i="3"/>
  <c r="BF69" i="3"/>
  <c r="BF71" i="3"/>
  <c r="BF76" i="3"/>
  <c r="BF78" i="3"/>
  <c r="BF82" i="3"/>
  <c r="BF84" i="3"/>
  <c r="BF86" i="3"/>
  <c r="BG15" i="3"/>
  <c r="BG16" i="3"/>
  <c r="BG17" i="3"/>
  <c r="BG18" i="3"/>
  <c r="BG20" i="3"/>
  <c r="BG24" i="3"/>
  <c r="BG25" i="3"/>
  <c r="BG26" i="3"/>
  <c r="BG27" i="3"/>
  <c r="BG28" i="3"/>
  <c r="BG30" i="3"/>
  <c r="BG32" i="3"/>
  <c r="BG36" i="3"/>
  <c r="BG37" i="3"/>
  <c r="BG39" i="3"/>
  <c r="BG41" i="3"/>
  <c r="BG45" i="3"/>
  <c r="BG46" i="3"/>
  <c r="BG47" i="3"/>
  <c r="BG48" i="3"/>
  <c r="BG50" i="3"/>
  <c r="BG52" i="3"/>
  <c r="BG57" i="3"/>
  <c r="BG58" i="3"/>
  <c r="BG59" i="3"/>
  <c r="BG60" i="3"/>
  <c r="BG61" i="3"/>
  <c r="BG63" i="3"/>
  <c r="BG67" i="3"/>
  <c r="BG69" i="3"/>
  <c r="BG71" i="3"/>
  <c r="BG76" i="3"/>
  <c r="BG78" i="3"/>
  <c r="BG82" i="3"/>
  <c r="BG84" i="3"/>
  <c r="BG86" i="3"/>
  <c r="BH15" i="3"/>
  <c r="BH16" i="3"/>
  <c r="BH17" i="3"/>
  <c r="BH18" i="3"/>
  <c r="BH20" i="3"/>
  <c r="BH24" i="3"/>
  <c r="BH25" i="3"/>
  <c r="BH26" i="3"/>
  <c r="BH27" i="3"/>
  <c r="BH28" i="3"/>
  <c r="BH30" i="3"/>
  <c r="BH32" i="3"/>
  <c r="BH36" i="3"/>
  <c r="BH37" i="3"/>
  <c r="BH39" i="3"/>
  <c r="BH41" i="3"/>
  <c r="BH45" i="3"/>
  <c r="BH46" i="3"/>
  <c r="BH47" i="3"/>
  <c r="BH48" i="3"/>
  <c r="BH50" i="3"/>
  <c r="BH52" i="3"/>
  <c r="BH57" i="3"/>
  <c r="BH58" i="3"/>
  <c r="BH59" i="3"/>
  <c r="BH60" i="3"/>
  <c r="BH61" i="3"/>
  <c r="BH63" i="3"/>
  <c r="BH67" i="3"/>
  <c r="BH69" i="3"/>
  <c r="BH71" i="3"/>
  <c r="BH76" i="3"/>
  <c r="BH78" i="3"/>
  <c r="BH82" i="3"/>
  <c r="BH84" i="3"/>
  <c r="BH86" i="3"/>
  <c r="BI15" i="3"/>
  <c r="BI16" i="3"/>
  <c r="BI17" i="3"/>
  <c r="BI18" i="3"/>
  <c r="BI20" i="3"/>
  <c r="BI24" i="3"/>
  <c r="BI25" i="3"/>
  <c r="BI26" i="3"/>
  <c r="BI27" i="3"/>
  <c r="BI28" i="3"/>
  <c r="BI30" i="3"/>
  <c r="BI32" i="3"/>
  <c r="BI36" i="3"/>
  <c r="BI37" i="3"/>
  <c r="BI39" i="3"/>
  <c r="BI41" i="3"/>
  <c r="BI45" i="3"/>
  <c r="BI46" i="3"/>
  <c r="BI47" i="3"/>
  <c r="BI48" i="3"/>
  <c r="BI50" i="3"/>
  <c r="BI52" i="3"/>
  <c r="BI57" i="3"/>
  <c r="BI58" i="3"/>
  <c r="BI59" i="3"/>
  <c r="BI60" i="3"/>
  <c r="BI61" i="3"/>
  <c r="BI63" i="3"/>
  <c r="BI67" i="3"/>
  <c r="BI69" i="3"/>
  <c r="BI71" i="3"/>
  <c r="BI76" i="3"/>
  <c r="BI78" i="3"/>
  <c r="BI82" i="3"/>
  <c r="BI84" i="3"/>
  <c r="BI86" i="3"/>
  <c r="BJ15" i="3"/>
  <c r="BJ16" i="3"/>
  <c r="BJ17" i="3"/>
  <c r="BJ18" i="3"/>
  <c r="BJ20" i="3"/>
  <c r="BJ24" i="3"/>
  <c r="BJ25" i="3"/>
  <c r="BJ26" i="3"/>
  <c r="BJ27" i="3"/>
  <c r="BJ28" i="3"/>
  <c r="BJ30" i="3"/>
  <c r="BJ32" i="3"/>
  <c r="BJ36" i="3"/>
  <c r="BJ37" i="3"/>
  <c r="BJ39" i="3"/>
  <c r="BJ41" i="3"/>
  <c r="BJ45" i="3"/>
  <c r="BJ46" i="3"/>
  <c r="BJ47" i="3"/>
  <c r="BJ48" i="3"/>
  <c r="BJ50" i="3"/>
  <c r="BJ52" i="3"/>
  <c r="BJ57" i="3"/>
  <c r="BJ58" i="3"/>
  <c r="BJ59" i="3"/>
  <c r="BJ60" i="3"/>
  <c r="BJ61" i="3"/>
  <c r="BJ63" i="3"/>
  <c r="BJ67" i="3"/>
  <c r="BJ69" i="3"/>
  <c r="BJ71" i="3"/>
  <c r="BJ76" i="3"/>
  <c r="BJ78" i="3"/>
  <c r="BJ82" i="3"/>
  <c r="BJ84" i="3"/>
  <c r="BJ86" i="3"/>
  <c r="BK15" i="3"/>
  <c r="BK16" i="3"/>
  <c r="BK17" i="3"/>
  <c r="BK18" i="3"/>
  <c r="BK20" i="3"/>
  <c r="BK24" i="3"/>
  <c r="BK25" i="3"/>
  <c r="BK26" i="3"/>
  <c r="BK27" i="3"/>
  <c r="BK28" i="3"/>
  <c r="BK30" i="3"/>
  <c r="BK32" i="3"/>
  <c r="BK36" i="3"/>
  <c r="BK37" i="3"/>
  <c r="BK39" i="3"/>
  <c r="BK41" i="3"/>
  <c r="BK45" i="3"/>
  <c r="BK46" i="3"/>
  <c r="BK47" i="3"/>
  <c r="BK48" i="3"/>
  <c r="BK50" i="3"/>
  <c r="BK52" i="3"/>
  <c r="BK57" i="3"/>
  <c r="BK58" i="3"/>
  <c r="BK59" i="3"/>
  <c r="BK60" i="3"/>
  <c r="BK61" i="3"/>
  <c r="BK63" i="3"/>
  <c r="BK67" i="3"/>
  <c r="BK69" i="3"/>
  <c r="BK71" i="3"/>
  <c r="BK76" i="3"/>
  <c r="BK78" i="3"/>
  <c r="BK82" i="3"/>
  <c r="BK84" i="3"/>
  <c r="BK86" i="3"/>
  <c r="BL15" i="3"/>
  <c r="BL16" i="3"/>
  <c r="BL17" i="3"/>
  <c r="BL18" i="3"/>
  <c r="BL20" i="3"/>
  <c r="BL24" i="3"/>
  <c r="BL25" i="3"/>
  <c r="BL26" i="3"/>
  <c r="BL27" i="3"/>
  <c r="BL28" i="3"/>
  <c r="BL30" i="3"/>
  <c r="BL32" i="3"/>
  <c r="BL36" i="3"/>
  <c r="BL37" i="3"/>
  <c r="BL39" i="3"/>
  <c r="BL41" i="3"/>
  <c r="BL45" i="3"/>
  <c r="BL46" i="3"/>
  <c r="BL47" i="3"/>
  <c r="BL48" i="3"/>
  <c r="BL50" i="3"/>
  <c r="BL52" i="3"/>
  <c r="BL57" i="3"/>
  <c r="BL58" i="3"/>
  <c r="BL59" i="3"/>
  <c r="BL60" i="3"/>
  <c r="BL61" i="3"/>
  <c r="BL63" i="3"/>
  <c r="BL67" i="3"/>
  <c r="BL69" i="3"/>
  <c r="BL71" i="3"/>
  <c r="BL76" i="3"/>
  <c r="BL78" i="3"/>
  <c r="BL82" i="3"/>
  <c r="BL84" i="3"/>
  <c r="BL86" i="3"/>
  <c r="BM15" i="3"/>
  <c r="BM16" i="3"/>
  <c r="BM17" i="3"/>
  <c r="BM18" i="3"/>
  <c r="BM20" i="3"/>
  <c r="BM24" i="3"/>
  <c r="BM25" i="3"/>
  <c r="BM26" i="3"/>
  <c r="BM27" i="3"/>
  <c r="BM28" i="3"/>
  <c r="BM30" i="3"/>
  <c r="BM32" i="3"/>
  <c r="BM36" i="3"/>
  <c r="BM37" i="3"/>
  <c r="BM39" i="3"/>
  <c r="BM41" i="3"/>
  <c r="BM45" i="3"/>
  <c r="BM46" i="3"/>
  <c r="BM47" i="3"/>
  <c r="BM48" i="3"/>
  <c r="BM50" i="3"/>
  <c r="BM52" i="3"/>
  <c r="BM57" i="3"/>
  <c r="BM58" i="3"/>
  <c r="BM59" i="3"/>
  <c r="BM60" i="3"/>
  <c r="BM61" i="3"/>
  <c r="BM63" i="3"/>
  <c r="BM67" i="3"/>
  <c r="BM69" i="3"/>
  <c r="BM71" i="3"/>
  <c r="BM76" i="3"/>
  <c r="BM78" i="3"/>
  <c r="BM82" i="3"/>
  <c r="BM84" i="3"/>
  <c r="BM86" i="3"/>
  <c r="BN15" i="3"/>
  <c r="BN16" i="3"/>
  <c r="BN17" i="3"/>
  <c r="BN18" i="3"/>
  <c r="BN20" i="3"/>
  <c r="BN24" i="3"/>
  <c r="BN25" i="3"/>
  <c r="BN26" i="3"/>
  <c r="BN27" i="3"/>
  <c r="BN28" i="3"/>
  <c r="BN30" i="3"/>
  <c r="BN32" i="3"/>
  <c r="BN36" i="3"/>
  <c r="BN37" i="3"/>
  <c r="BN39" i="3"/>
  <c r="BN41" i="3"/>
  <c r="BN45" i="3"/>
  <c r="BN46" i="3"/>
  <c r="BN47" i="3"/>
  <c r="BN48" i="3"/>
  <c r="BN50" i="3"/>
  <c r="BN52" i="3"/>
  <c r="BN57" i="3"/>
  <c r="BN58" i="3"/>
  <c r="BN59" i="3"/>
  <c r="BN60" i="3"/>
  <c r="BN61" i="3"/>
  <c r="BN63" i="3"/>
  <c r="BN67" i="3"/>
  <c r="BN69" i="3"/>
  <c r="BN71" i="3"/>
  <c r="BN76" i="3"/>
  <c r="BN78" i="3"/>
  <c r="BN82" i="3"/>
  <c r="BN84" i="3"/>
  <c r="BN86" i="3"/>
  <c r="BO15" i="3"/>
  <c r="BO16" i="3"/>
  <c r="BO17" i="3"/>
  <c r="BO18" i="3"/>
  <c r="BO20" i="3"/>
  <c r="BO24" i="3"/>
  <c r="BO25" i="3"/>
  <c r="BO26" i="3"/>
  <c r="BO27" i="3"/>
  <c r="BO28" i="3"/>
  <c r="BO30" i="3"/>
  <c r="BO32" i="3"/>
  <c r="BO36" i="3"/>
  <c r="BO37" i="3"/>
  <c r="BO39" i="3"/>
  <c r="BO41" i="3"/>
  <c r="BO45" i="3"/>
  <c r="BO46" i="3"/>
  <c r="BO47" i="3"/>
  <c r="BO48" i="3"/>
  <c r="BO50" i="3"/>
  <c r="BO52" i="3"/>
  <c r="BO57" i="3"/>
  <c r="BO58" i="3"/>
  <c r="BO59" i="3"/>
  <c r="BO60" i="3"/>
  <c r="BO61" i="3"/>
  <c r="BO63" i="3"/>
  <c r="BO67" i="3"/>
  <c r="BO69" i="3"/>
  <c r="BO71" i="3"/>
  <c r="BO76" i="3"/>
  <c r="BO78" i="3"/>
  <c r="BO82" i="3"/>
  <c r="BO84" i="3"/>
  <c r="BO86" i="3"/>
  <c r="BP15" i="3"/>
  <c r="BP16" i="3"/>
  <c r="BP17" i="3"/>
  <c r="BP18" i="3"/>
  <c r="BP20" i="3"/>
  <c r="BP24" i="3"/>
  <c r="BP25" i="3"/>
  <c r="BP26" i="3"/>
  <c r="BP27" i="3"/>
  <c r="BP28" i="3"/>
  <c r="BP30" i="3"/>
  <c r="BP32" i="3"/>
  <c r="BP36" i="3"/>
  <c r="BP37" i="3"/>
  <c r="BP39" i="3"/>
  <c r="BP41" i="3"/>
  <c r="BP45" i="3"/>
  <c r="BP46" i="3"/>
  <c r="BP47" i="3"/>
  <c r="BP48" i="3"/>
  <c r="BP50" i="3"/>
  <c r="BP52" i="3"/>
  <c r="BP57" i="3"/>
  <c r="BP58" i="3"/>
  <c r="BP59" i="3"/>
  <c r="BP60" i="3"/>
  <c r="BP61" i="3"/>
  <c r="BP63" i="3"/>
  <c r="BP67" i="3"/>
  <c r="BP69" i="3"/>
  <c r="BP71" i="3"/>
  <c r="BP76" i="3"/>
  <c r="BP78" i="3"/>
  <c r="BP82" i="3"/>
  <c r="BP84" i="3"/>
  <c r="BP86" i="3"/>
  <c r="BQ15" i="3"/>
  <c r="BQ16" i="3"/>
  <c r="BQ17" i="3"/>
  <c r="BQ18" i="3"/>
  <c r="BQ20" i="3"/>
  <c r="BQ24" i="3"/>
  <c r="BQ25" i="3"/>
  <c r="BQ26" i="3"/>
  <c r="BQ27" i="3"/>
  <c r="BQ28" i="3"/>
  <c r="BQ30" i="3"/>
  <c r="BQ32" i="3"/>
  <c r="BQ36" i="3"/>
  <c r="BQ37" i="3"/>
  <c r="BQ39" i="3"/>
  <c r="BQ41" i="3"/>
  <c r="BQ45" i="3"/>
  <c r="BQ46" i="3"/>
  <c r="BQ47" i="3"/>
  <c r="BQ48" i="3"/>
  <c r="BQ50" i="3"/>
  <c r="BQ52" i="3"/>
  <c r="BQ57" i="3"/>
  <c r="BQ58" i="3"/>
  <c r="BQ59" i="3"/>
  <c r="BQ60" i="3"/>
  <c r="BQ61" i="3"/>
  <c r="BQ63" i="3"/>
  <c r="BQ67" i="3"/>
  <c r="BQ69" i="3"/>
  <c r="BQ71" i="3"/>
  <c r="BQ76" i="3"/>
  <c r="BQ78" i="3"/>
  <c r="BQ82" i="3"/>
  <c r="BQ84" i="3"/>
  <c r="BQ86" i="3"/>
  <c r="BR15" i="3"/>
  <c r="BR16" i="3"/>
  <c r="BR17" i="3"/>
  <c r="BR18" i="3"/>
  <c r="BR20" i="3"/>
  <c r="BR24" i="3"/>
  <c r="BR25" i="3"/>
  <c r="BR26" i="3"/>
  <c r="BR27" i="3"/>
  <c r="BR28" i="3"/>
  <c r="BR30" i="3"/>
  <c r="BR32" i="3"/>
  <c r="BR36" i="3"/>
  <c r="BR37" i="3"/>
  <c r="BR39" i="3"/>
  <c r="BR41" i="3"/>
  <c r="BR45" i="3"/>
  <c r="BR46" i="3"/>
  <c r="BR47" i="3"/>
  <c r="BR48" i="3"/>
  <c r="BR50" i="3"/>
  <c r="BR52" i="3"/>
  <c r="BR57" i="3"/>
  <c r="BR58" i="3"/>
  <c r="BR59" i="3"/>
  <c r="BR60" i="3"/>
  <c r="BR61" i="3"/>
  <c r="BR63" i="3"/>
  <c r="BR67" i="3"/>
  <c r="BR69" i="3"/>
  <c r="BR71" i="3"/>
  <c r="BR76" i="3"/>
  <c r="BR78" i="3"/>
  <c r="BR82" i="3"/>
  <c r="BR84" i="3"/>
  <c r="BR86" i="3"/>
  <c r="BS15" i="3"/>
  <c r="BS16" i="3"/>
  <c r="BS17" i="3"/>
  <c r="BS18" i="3"/>
  <c r="BS20" i="3"/>
  <c r="BS24" i="3"/>
  <c r="BS25" i="3"/>
  <c r="BS26" i="3"/>
  <c r="BS27" i="3"/>
  <c r="BS28" i="3"/>
  <c r="BS30" i="3"/>
  <c r="BS32" i="3"/>
  <c r="BS36" i="3"/>
  <c r="BS37" i="3"/>
  <c r="BS39" i="3"/>
  <c r="BS41" i="3"/>
  <c r="BS45" i="3"/>
  <c r="BS46" i="3"/>
  <c r="BS47" i="3"/>
  <c r="BS48" i="3"/>
  <c r="BS50" i="3"/>
  <c r="BS52" i="3"/>
  <c r="BS57" i="3"/>
  <c r="BS58" i="3"/>
  <c r="BS59" i="3"/>
  <c r="BS60" i="3"/>
  <c r="BS61" i="3"/>
  <c r="BS63" i="3"/>
  <c r="BS67" i="3"/>
  <c r="BS69" i="3"/>
  <c r="BS71" i="3"/>
  <c r="BS76" i="3"/>
  <c r="BS78" i="3"/>
  <c r="BS82" i="3"/>
  <c r="BS84" i="3"/>
  <c r="BS86" i="3"/>
  <c r="BT15" i="3"/>
  <c r="BT16" i="3"/>
  <c r="BT17" i="3"/>
  <c r="BT18" i="3"/>
  <c r="BT20" i="3"/>
  <c r="BT24" i="3"/>
  <c r="BT25" i="3"/>
  <c r="BT26" i="3"/>
  <c r="BT27" i="3"/>
  <c r="BT28" i="3"/>
  <c r="BT30" i="3"/>
  <c r="BT32" i="3"/>
  <c r="BT36" i="3"/>
  <c r="BT37" i="3"/>
  <c r="BT39" i="3"/>
  <c r="BT41" i="3"/>
  <c r="BT45" i="3"/>
  <c r="BT46" i="3"/>
  <c r="BT47" i="3"/>
  <c r="BT48" i="3"/>
  <c r="BT50" i="3"/>
  <c r="BT52" i="3"/>
  <c r="BT57" i="3"/>
  <c r="BT58" i="3"/>
  <c r="BT59" i="3"/>
  <c r="BT60" i="3"/>
  <c r="BT61" i="3"/>
  <c r="BT63" i="3"/>
  <c r="BT67" i="3"/>
  <c r="BT69" i="3"/>
  <c r="BT71" i="3"/>
  <c r="BT76" i="3"/>
  <c r="BT78" i="3"/>
  <c r="BT82" i="3"/>
  <c r="BT84" i="3"/>
  <c r="BT86" i="3"/>
  <c r="BU15" i="3"/>
  <c r="BU16" i="3"/>
  <c r="BU17" i="3"/>
  <c r="BU18" i="3"/>
  <c r="BU20" i="3"/>
  <c r="BU24" i="3"/>
  <c r="BU25" i="3"/>
  <c r="BU26" i="3"/>
  <c r="BU27" i="3"/>
  <c r="BU28" i="3"/>
  <c r="BU30" i="3"/>
  <c r="BU32" i="3"/>
  <c r="BU36" i="3"/>
  <c r="BU37" i="3"/>
  <c r="BU39" i="3"/>
  <c r="BU41" i="3"/>
  <c r="BU45" i="3"/>
  <c r="BU46" i="3"/>
  <c r="BU47" i="3"/>
  <c r="BU48" i="3"/>
  <c r="BU50" i="3"/>
  <c r="BU52" i="3"/>
  <c r="BU57" i="3"/>
  <c r="BU58" i="3"/>
  <c r="BU59" i="3"/>
  <c r="BU60" i="3"/>
  <c r="BU61" i="3"/>
  <c r="BU63" i="3"/>
  <c r="BU67" i="3"/>
  <c r="BU69" i="3"/>
  <c r="BU71" i="3"/>
  <c r="BU76" i="3"/>
  <c r="BU78" i="3"/>
  <c r="BU82" i="3"/>
  <c r="BU84" i="3"/>
  <c r="BU86" i="3"/>
  <c r="BV15" i="3"/>
  <c r="BV16" i="3"/>
  <c r="BV17" i="3"/>
  <c r="BV18" i="3"/>
  <c r="BV20" i="3"/>
  <c r="BV24" i="3"/>
  <c r="BV25" i="3"/>
  <c r="BV26" i="3"/>
  <c r="BV27" i="3"/>
  <c r="BV28" i="3"/>
  <c r="BV30" i="3"/>
  <c r="BV32" i="3"/>
  <c r="BV36" i="3"/>
  <c r="BV37" i="3"/>
  <c r="BV39" i="3"/>
  <c r="BV41" i="3"/>
  <c r="BV45" i="3"/>
  <c r="BV46" i="3"/>
  <c r="BV47" i="3"/>
  <c r="BV48" i="3"/>
  <c r="BV50" i="3"/>
  <c r="BV52" i="3"/>
  <c r="BV57" i="3"/>
  <c r="BV58" i="3"/>
  <c r="BV59" i="3"/>
  <c r="BV60" i="3"/>
  <c r="BV61" i="3"/>
  <c r="BV63" i="3"/>
  <c r="BV67" i="3"/>
  <c r="BV69" i="3"/>
  <c r="BV71" i="3"/>
  <c r="BV76" i="3"/>
  <c r="BV78" i="3"/>
  <c r="BV82" i="3"/>
  <c r="BV84" i="3"/>
  <c r="BV86" i="3"/>
  <c r="BW15" i="3"/>
  <c r="BW16" i="3"/>
  <c r="BW17" i="3"/>
  <c r="BW18" i="3"/>
  <c r="BW20" i="3"/>
  <c r="BW24" i="3"/>
  <c r="BW25" i="3"/>
  <c r="BW26" i="3"/>
  <c r="BW27" i="3"/>
  <c r="BW28" i="3"/>
  <c r="BW30" i="3"/>
  <c r="BW32" i="3"/>
  <c r="BW36" i="3"/>
  <c r="BW37" i="3"/>
  <c r="BW39" i="3"/>
  <c r="BW41" i="3"/>
  <c r="BW45" i="3"/>
  <c r="BW46" i="3"/>
  <c r="BW47" i="3"/>
  <c r="BW48" i="3"/>
  <c r="BW50" i="3"/>
  <c r="BW52" i="3"/>
  <c r="BW57" i="3"/>
  <c r="BW58" i="3"/>
  <c r="BW59" i="3"/>
  <c r="BW60" i="3"/>
  <c r="BW61" i="3"/>
  <c r="BW63" i="3"/>
  <c r="BW67" i="3"/>
  <c r="BW69" i="3"/>
  <c r="BW71" i="3"/>
  <c r="BW76" i="3"/>
  <c r="BW78" i="3"/>
  <c r="BW82" i="3"/>
  <c r="BW84" i="3"/>
  <c r="BW86" i="3"/>
  <c r="BX15" i="3"/>
  <c r="BX16" i="3"/>
  <c r="BX17" i="3"/>
  <c r="BX18" i="3"/>
  <c r="BX20" i="3"/>
  <c r="BX24" i="3"/>
  <c r="BX25" i="3"/>
  <c r="BX26" i="3"/>
  <c r="BX27" i="3"/>
  <c r="BX28" i="3"/>
  <c r="BX30" i="3"/>
  <c r="BX32" i="3"/>
  <c r="BX36" i="3"/>
  <c r="BX37" i="3"/>
  <c r="BX39" i="3"/>
  <c r="BX41" i="3"/>
  <c r="BX45" i="3"/>
  <c r="BX46" i="3"/>
  <c r="BX47" i="3"/>
  <c r="BX48" i="3"/>
  <c r="BX50" i="3"/>
  <c r="BX52" i="3"/>
  <c r="BX57" i="3"/>
  <c r="BX58" i="3"/>
  <c r="BX59" i="3"/>
  <c r="BX60" i="3"/>
  <c r="BX61" i="3"/>
  <c r="BX63" i="3"/>
  <c r="BX67" i="3"/>
  <c r="BX69" i="3"/>
  <c r="BX71" i="3"/>
  <c r="BX76" i="3"/>
  <c r="BX78" i="3"/>
  <c r="BX82" i="3"/>
  <c r="BX84" i="3"/>
  <c r="BX86" i="3"/>
  <c r="BY15" i="3"/>
  <c r="BY16" i="3"/>
  <c r="BY17" i="3"/>
  <c r="BY18" i="3"/>
  <c r="BY20" i="3"/>
  <c r="BY24" i="3"/>
  <c r="BY25" i="3"/>
  <c r="BY26" i="3"/>
  <c r="BY27" i="3"/>
  <c r="BY28" i="3"/>
  <c r="BY30" i="3"/>
  <c r="BY32" i="3"/>
  <c r="BY36" i="3"/>
  <c r="BY37" i="3"/>
  <c r="BY39" i="3"/>
  <c r="BY41" i="3"/>
  <c r="BY45" i="3"/>
  <c r="BY46" i="3"/>
  <c r="BY47" i="3"/>
  <c r="BY48" i="3"/>
  <c r="BY50" i="3"/>
  <c r="BY52" i="3"/>
  <c r="BY57" i="3"/>
  <c r="BY58" i="3"/>
  <c r="BY59" i="3"/>
  <c r="BY60" i="3"/>
  <c r="BY61" i="3"/>
  <c r="BY63" i="3"/>
  <c r="BY67" i="3"/>
  <c r="BY69" i="3"/>
  <c r="BY71" i="3"/>
  <c r="BY76" i="3"/>
  <c r="BY78" i="3"/>
  <c r="BY82" i="3"/>
  <c r="BY84" i="3"/>
  <c r="BY86" i="3"/>
  <c r="BZ15" i="3"/>
  <c r="BZ16" i="3"/>
  <c r="BZ17" i="3"/>
  <c r="BZ18" i="3"/>
  <c r="BZ20" i="3"/>
  <c r="BZ24" i="3"/>
  <c r="BZ25" i="3"/>
  <c r="BZ26" i="3"/>
  <c r="BZ27" i="3"/>
  <c r="BZ28" i="3"/>
  <c r="BZ30" i="3"/>
  <c r="BZ32" i="3"/>
  <c r="BZ36" i="3"/>
  <c r="BZ37" i="3"/>
  <c r="BZ39" i="3"/>
  <c r="BZ41" i="3"/>
  <c r="BZ45" i="3"/>
  <c r="BZ46" i="3"/>
  <c r="BZ47" i="3"/>
  <c r="BZ48" i="3"/>
  <c r="BZ50" i="3"/>
  <c r="BZ52" i="3"/>
  <c r="BZ57" i="3"/>
  <c r="BZ58" i="3"/>
  <c r="BZ59" i="3"/>
  <c r="BZ60" i="3"/>
  <c r="BZ61" i="3"/>
  <c r="BZ63" i="3"/>
  <c r="BZ67" i="3"/>
  <c r="BZ69" i="3"/>
  <c r="BZ71" i="3"/>
  <c r="BZ76" i="3"/>
  <c r="BZ78" i="3"/>
  <c r="BZ82" i="3"/>
  <c r="BZ84" i="3"/>
  <c r="BZ86" i="3"/>
  <c r="CA15" i="3"/>
  <c r="CA16" i="3"/>
  <c r="CA17" i="3"/>
  <c r="CA18" i="3"/>
  <c r="CA20" i="3"/>
  <c r="CA24" i="3"/>
  <c r="CA25" i="3"/>
  <c r="CA26" i="3"/>
  <c r="CA27" i="3"/>
  <c r="CA28" i="3"/>
  <c r="CA30" i="3"/>
  <c r="CA32" i="3"/>
  <c r="CA36" i="3"/>
  <c r="CA37" i="3"/>
  <c r="CA39" i="3"/>
  <c r="CA41" i="3"/>
  <c r="CA45" i="3"/>
  <c r="CA46" i="3"/>
  <c r="CA47" i="3"/>
  <c r="CA48" i="3"/>
  <c r="CA50" i="3"/>
  <c r="CA52" i="3"/>
  <c r="CA57" i="3"/>
  <c r="CA58" i="3"/>
  <c r="CA59" i="3"/>
  <c r="CA60" i="3"/>
  <c r="CA61" i="3"/>
  <c r="CA63" i="3"/>
  <c r="CA67" i="3"/>
  <c r="CA69" i="3"/>
  <c r="CA71" i="3"/>
  <c r="CA76" i="3"/>
  <c r="CA78" i="3"/>
  <c r="CA82" i="3"/>
  <c r="CA84" i="3"/>
  <c r="CA86" i="3"/>
  <c r="CB15" i="3"/>
  <c r="CB16" i="3"/>
  <c r="CB17" i="3"/>
  <c r="CB18" i="3"/>
  <c r="CB20" i="3"/>
  <c r="CB24" i="3"/>
  <c r="CB25" i="3"/>
  <c r="CB26" i="3"/>
  <c r="CB27" i="3"/>
  <c r="CB28" i="3"/>
  <c r="CB30" i="3"/>
  <c r="CB32" i="3"/>
  <c r="CB36" i="3"/>
  <c r="CB37" i="3"/>
  <c r="CB39" i="3"/>
  <c r="CB41" i="3"/>
  <c r="CB45" i="3"/>
  <c r="CB46" i="3"/>
  <c r="CB47" i="3"/>
  <c r="CB48" i="3"/>
  <c r="CB50" i="3"/>
  <c r="CB52" i="3"/>
  <c r="CB57" i="3"/>
  <c r="CB58" i="3"/>
  <c r="CB59" i="3"/>
  <c r="CB60" i="3"/>
  <c r="CB61" i="3"/>
  <c r="CB63" i="3"/>
  <c r="CB67" i="3"/>
  <c r="CB69" i="3"/>
  <c r="CB71" i="3"/>
  <c r="CB76" i="3"/>
  <c r="CB78" i="3"/>
  <c r="CB82" i="3"/>
  <c r="CB84" i="3"/>
  <c r="CB86" i="3"/>
  <c r="CC15" i="3"/>
  <c r="CC16" i="3"/>
  <c r="CC17" i="3"/>
  <c r="CC18" i="3"/>
  <c r="CC20" i="3"/>
  <c r="CC24" i="3"/>
  <c r="CC25" i="3"/>
  <c r="CC26" i="3"/>
  <c r="CC27" i="3"/>
  <c r="CC28" i="3"/>
  <c r="CC30" i="3"/>
  <c r="CC32" i="3"/>
  <c r="CC36" i="3"/>
  <c r="CC37" i="3"/>
  <c r="CC39" i="3"/>
  <c r="CC41" i="3"/>
  <c r="CC45" i="3"/>
  <c r="CC46" i="3"/>
  <c r="CC47" i="3"/>
  <c r="CC48" i="3"/>
  <c r="CC50" i="3"/>
  <c r="CC52" i="3"/>
  <c r="CC57" i="3"/>
  <c r="CC58" i="3"/>
  <c r="CC59" i="3"/>
  <c r="CC60" i="3"/>
  <c r="CC61" i="3"/>
  <c r="CC63" i="3"/>
  <c r="CC67" i="3"/>
  <c r="CC69" i="3"/>
  <c r="CC71" i="3"/>
  <c r="CC76" i="3"/>
  <c r="CC78" i="3"/>
  <c r="CC82" i="3"/>
  <c r="CC84" i="3"/>
  <c r="CC86" i="3"/>
  <c r="CD15" i="3"/>
  <c r="CD16" i="3"/>
  <c r="CD17" i="3"/>
  <c r="CD18" i="3"/>
  <c r="CD20" i="3"/>
  <c r="CD24" i="3"/>
  <c r="CD25" i="3"/>
  <c r="CD26" i="3"/>
  <c r="CD27" i="3"/>
  <c r="CD28" i="3"/>
  <c r="CD30" i="3"/>
  <c r="CD32" i="3"/>
  <c r="CD36" i="3"/>
  <c r="CD37" i="3"/>
  <c r="CD39" i="3"/>
  <c r="CD41" i="3"/>
  <c r="CD45" i="3"/>
  <c r="CD46" i="3"/>
  <c r="CD47" i="3"/>
  <c r="CD48" i="3"/>
  <c r="CD50" i="3"/>
  <c r="CD52" i="3"/>
  <c r="CD57" i="3"/>
  <c r="CD58" i="3"/>
  <c r="CD59" i="3"/>
  <c r="CD60" i="3"/>
  <c r="CD61" i="3"/>
  <c r="CD63" i="3"/>
  <c r="CD67" i="3"/>
  <c r="CD69" i="3"/>
  <c r="CD71" i="3"/>
  <c r="CD76" i="3"/>
  <c r="CD78" i="3"/>
  <c r="CD82" i="3"/>
  <c r="CD84" i="3"/>
  <c r="CD86" i="3"/>
  <c r="CE15" i="3"/>
  <c r="CE16" i="3"/>
  <c r="CE17" i="3"/>
  <c r="CE18" i="3"/>
  <c r="CE20" i="3"/>
  <c r="CE24" i="3"/>
  <c r="CE25" i="3"/>
  <c r="CE26" i="3"/>
  <c r="CE27" i="3"/>
  <c r="CE28" i="3"/>
  <c r="CE30" i="3"/>
  <c r="CE32" i="3"/>
  <c r="CE36" i="3"/>
  <c r="CE37" i="3"/>
  <c r="CE39" i="3"/>
  <c r="CE41" i="3"/>
  <c r="CE45" i="3"/>
  <c r="CE46" i="3"/>
  <c r="CE47" i="3"/>
  <c r="CE48" i="3"/>
  <c r="CE50" i="3"/>
  <c r="CE52" i="3"/>
  <c r="CE57" i="3"/>
  <c r="CE58" i="3"/>
  <c r="CE59" i="3"/>
  <c r="CE60" i="3"/>
  <c r="CE61" i="3"/>
  <c r="CE63" i="3"/>
  <c r="CE67" i="3"/>
  <c r="CE69" i="3"/>
  <c r="CE71" i="3"/>
  <c r="CE76" i="3"/>
  <c r="CE78" i="3"/>
  <c r="CE82" i="3"/>
  <c r="CE84" i="3"/>
  <c r="CE86" i="3"/>
  <c r="CF15" i="3"/>
  <c r="CF16" i="3"/>
  <c r="CF17" i="3"/>
  <c r="CF18" i="3"/>
  <c r="CF20" i="3"/>
  <c r="CF24" i="3"/>
  <c r="CF25" i="3"/>
  <c r="CF26" i="3"/>
  <c r="CF27" i="3"/>
  <c r="CF28" i="3"/>
  <c r="CF30" i="3"/>
  <c r="CF32" i="3"/>
  <c r="CF36" i="3"/>
  <c r="CF37" i="3"/>
  <c r="CF39" i="3"/>
  <c r="CF41" i="3"/>
  <c r="CF45" i="3"/>
  <c r="CF46" i="3"/>
  <c r="CF47" i="3"/>
  <c r="CF48" i="3"/>
  <c r="CF50" i="3"/>
  <c r="CF52" i="3"/>
  <c r="CF57" i="3"/>
  <c r="CF58" i="3"/>
  <c r="CF59" i="3"/>
  <c r="CF60" i="3"/>
  <c r="CF61" i="3"/>
  <c r="CF63" i="3"/>
  <c r="CF67" i="3"/>
  <c r="CF69" i="3"/>
  <c r="CF71" i="3"/>
  <c r="CF76" i="3"/>
  <c r="CF78" i="3"/>
  <c r="CF82" i="3"/>
  <c r="CF84" i="3"/>
  <c r="CF86" i="3"/>
  <c r="CG15" i="3"/>
  <c r="CG16" i="3"/>
  <c r="CG17" i="3"/>
  <c r="CG18" i="3"/>
  <c r="CG20" i="3"/>
  <c r="CG24" i="3"/>
  <c r="CG25" i="3"/>
  <c r="CG26" i="3"/>
  <c r="CG27" i="3"/>
  <c r="CG28" i="3"/>
  <c r="CG30" i="3"/>
  <c r="CG32" i="3"/>
  <c r="CG36" i="3"/>
  <c r="CG37" i="3"/>
  <c r="CG39" i="3"/>
  <c r="CG41" i="3"/>
  <c r="CG45" i="3"/>
  <c r="CG46" i="3"/>
  <c r="CG47" i="3"/>
  <c r="CG48" i="3"/>
  <c r="CG50" i="3"/>
  <c r="CG52" i="3"/>
  <c r="CG57" i="3"/>
  <c r="CG58" i="3"/>
  <c r="CG59" i="3"/>
  <c r="CG60" i="3"/>
  <c r="CG61" i="3"/>
  <c r="CG63" i="3"/>
  <c r="CG67" i="3"/>
  <c r="CG69" i="3"/>
  <c r="CG71" i="3"/>
  <c r="CG76" i="3"/>
  <c r="CG78" i="3"/>
  <c r="CG82" i="3"/>
  <c r="CG84" i="3"/>
  <c r="CG86" i="3"/>
  <c r="CH15" i="3"/>
  <c r="CH16" i="3"/>
  <c r="CH17" i="3"/>
  <c r="CH18" i="3"/>
  <c r="CH20" i="3"/>
  <c r="CH24" i="3"/>
  <c r="CH25" i="3"/>
  <c r="CH26" i="3"/>
  <c r="CH27" i="3"/>
  <c r="CH28" i="3"/>
  <c r="CH30" i="3"/>
  <c r="CH32" i="3"/>
  <c r="CH36" i="3"/>
  <c r="CH37" i="3"/>
  <c r="CH39" i="3"/>
  <c r="CH41" i="3"/>
  <c r="CH45" i="3"/>
  <c r="CH46" i="3"/>
  <c r="CH47" i="3"/>
  <c r="CH48" i="3"/>
  <c r="CH50" i="3"/>
  <c r="CH52" i="3"/>
  <c r="CH57" i="3"/>
  <c r="CH58" i="3"/>
  <c r="CH59" i="3"/>
  <c r="CH60" i="3"/>
  <c r="CH61" i="3"/>
  <c r="CH63" i="3"/>
  <c r="CH67" i="3"/>
  <c r="CH69" i="3"/>
  <c r="CH71" i="3"/>
  <c r="CH76" i="3"/>
  <c r="CH78" i="3"/>
  <c r="CH82" i="3"/>
  <c r="CH84" i="3"/>
  <c r="CH86" i="3"/>
  <c r="CI15" i="3"/>
  <c r="CI16" i="3"/>
  <c r="CI17" i="3"/>
  <c r="CI18" i="3"/>
  <c r="CI20" i="3"/>
  <c r="CI24" i="3"/>
  <c r="CI25" i="3"/>
  <c r="CI26" i="3"/>
  <c r="CI27" i="3"/>
  <c r="CI28" i="3"/>
  <c r="CI30" i="3"/>
  <c r="CI32" i="3"/>
  <c r="CI36" i="3"/>
  <c r="CI37" i="3"/>
  <c r="CI39" i="3"/>
  <c r="CI41" i="3"/>
  <c r="CI45" i="3"/>
  <c r="CI46" i="3"/>
  <c r="CI47" i="3"/>
  <c r="CI48" i="3"/>
  <c r="CI50" i="3"/>
  <c r="CI52" i="3"/>
  <c r="CI57" i="3"/>
  <c r="CI58" i="3"/>
  <c r="CI59" i="3"/>
  <c r="CI60" i="3"/>
  <c r="CI61" i="3"/>
  <c r="CI63" i="3"/>
  <c r="CI67" i="3"/>
  <c r="CI69" i="3"/>
  <c r="CI71" i="3"/>
  <c r="CI76" i="3"/>
  <c r="CI78" i="3"/>
  <c r="CI82" i="3"/>
  <c r="CI84" i="3"/>
  <c r="CI86" i="3"/>
  <c r="CJ15" i="3"/>
  <c r="CJ16" i="3"/>
  <c r="CJ17" i="3"/>
  <c r="CJ18" i="3"/>
  <c r="CJ20" i="3"/>
  <c r="CJ24" i="3"/>
  <c r="CJ25" i="3"/>
  <c r="CJ26" i="3"/>
  <c r="CJ27" i="3"/>
  <c r="CJ28" i="3"/>
  <c r="CJ30" i="3"/>
  <c r="CJ32" i="3"/>
  <c r="CJ36" i="3"/>
  <c r="CJ37" i="3"/>
  <c r="CJ39" i="3"/>
  <c r="CJ41" i="3"/>
  <c r="CJ45" i="3"/>
  <c r="CJ46" i="3"/>
  <c r="CJ47" i="3"/>
  <c r="CJ48" i="3"/>
  <c r="CJ50" i="3"/>
  <c r="CJ52" i="3"/>
  <c r="CJ57" i="3"/>
  <c r="CJ58" i="3"/>
  <c r="CJ59" i="3"/>
  <c r="CJ60" i="3"/>
  <c r="CJ61" i="3"/>
  <c r="CJ63" i="3"/>
  <c r="CJ67" i="3"/>
  <c r="CJ69" i="3"/>
  <c r="CJ71" i="3"/>
  <c r="CJ76" i="3"/>
  <c r="CJ78" i="3"/>
  <c r="CJ82" i="3"/>
  <c r="CJ84" i="3"/>
  <c r="CJ86" i="3"/>
  <c r="CK15" i="3"/>
  <c r="CK16" i="3"/>
  <c r="CK17" i="3"/>
  <c r="CK18" i="3"/>
  <c r="CK20" i="3"/>
  <c r="CK24" i="3"/>
  <c r="CK25" i="3"/>
  <c r="CK26" i="3"/>
  <c r="CK27" i="3"/>
  <c r="CK28" i="3"/>
  <c r="CK30" i="3"/>
  <c r="CK32" i="3"/>
  <c r="CK36" i="3"/>
  <c r="CK37" i="3"/>
  <c r="CK39" i="3"/>
  <c r="CK41" i="3"/>
  <c r="CK45" i="3"/>
  <c r="CK46" i="3"/>
  <c r="CK47" i="3"/>
  <c r="CK48" i="3"/>
  <c r="CK50" i="3"/>
  <c r="CK52" i="3"/>
  <c r="CK57" i="3"/>
  <c r="CK58" i="3"/>
  <c r="CK59" i="3"/>
  <c r="CK60" i="3"/>
  <c r="CK61" i="3"/>
  <c r="CK63" i="3"/>
  <c r="CK67" i="3"/>
  <c r="CK69" i="3"/>
  <c r="CK71" i="3"/>
  <c r="CK76" i="3"/>
  <c r="CK78" i="3"/>
  <c r="CK82" i="3"/>
  <c r="CK84" i="3"/>
  <c r="CK86" i="3"/>
  <c r="CL15" i="3"/>
  <c r="CL16" i="3"/>
  <c r="CL17" i="3"/>
  <c r="CL18" i="3"/>
  <c r="CL20" i="3"/>
  <c r="CL24" i="3"/>
  <c r="CL25" i="3"/>
  <c r="CL26" i="3"/>
  <c r="CL27" i="3"/>
  <c r="CL28" i="3"/>
  <c r="CL30" i="3"/>
  <c r="CL32" i="3"/>
  <c r="CL36" i="3"/>
  <c r="CL37" i="3"/>
  <c r="CL39" i="3"/>
  <c r="CL41" i="3"/>
  <c r="CL45" i="3"/>
  <c r="CL46" i="3"/>
  <c r="CL47" i="3"/>
  <c r="CL48" i="3"/>
  <c r="CL50" i="3"/>
  <c r="CL52" i="3"/>
  <c r="CL57" i="3"/>
  <c r="CL58" i="3"/>
  <c r="CL59" i="3"/>
  <c r="CL60" i="3"/>
  <c r="CL61" i="3"/>
  <c r="CL63" i="3"/>
  <c r="CL67" i="3"/>
  <c r="CL69" i="3"/>
  <c r="CL71" i="3"/>
  <c r="CL76" i="3"/>
  <c r="CL78" i="3"/>
  <c r="CL82" i="3"/>
  <c r="CL84" i="3"/>
  <c r="CL86" i="3"/>
  <c r="CM15" i="3"/>
  <c r="CM16" i="3"/>
  <c r="CM17" i="3"/>
  <c r="CM18" i="3"/>
  <c r="CM20" i="3"/>
  <c r="CM24" i="3"/>
  <c r="CM25" i="3"/>
  <c r="CM26" i="3"/>
  <c r="CM27" i="3"/>
  <c r="CM28" i="3"/>
  <c r="CM30" i="3"/>
  <c r="CM32" i="3"/>
  <c r="CM36" i="3"/>
  <c r="CM37" i="3"/>
  <c r="CM39" i="3"/>
  <c r="CM41" i="3"/>
  <c r="CM45" i="3"/>
  <c r="CM46" i="3"/>
  <c r="CM47" i="3"/>
  <c r="CM48" i="3"/>
  <c r="CM50" i="3"/>
  <c r="CM52" i="3"/>
  <c r="CM57" i="3"/>
  <c r="CM58" i="3"/>
  <c r="CM59" i="3"/>
  <c r="CM60" i="3"/>
  <c r="CM61" i="3"/>
  <c r="CM63" i="3"/>
  <c r="CM67" i="3"/>
  <c r="CM69" i="3"/>
  <c r="CM71" i="3"/>
  <c r="CM76" i="3"/>
  <c r="CM78" i="3"/>
  <c r="CM82" i="3"/>
  <c r="CM84" i="3"/>
  <c r="CM86" i="3"/>
  <c r="CN15" i="3"/>
  <c r="CN16" i="3"/>
  <c r="CN17" i="3"/>
  <c r="CN18" i="3"/>
  <c r="CN20" i="3"/>
  <c r="CN24" i="3"/>
  <c r="CN25" i="3"/>
  <c r="CN26" i="3"/>
  <c r="CN27" i="3"/>
  <c r="CN28" i="3"/>
  <c r="CN30" i="3"/>
  <c r="CN32" i="3"/>
  <c r="CN36" i="3"/>
  <c r="CN37" i="3"/>
  <c r="CN39" i="3"/>
  <c r="CN41" i="3"/>
  <c r="CN45" i="3"/>
  <c r="CN46" i="3"/>
  <c r="CN47" i="3"/>
  <c r="CN48" i="3"/>
  <c r="CN50" i="3"/>
  <c r="CN52" i="3"/>
  <c r="CN57" i="3"/>
  <c r="CN58" i="3"/>
  <c r="CN59" i="3"/>
  <c r="CN60" i="3"/>
  <c r="CN61" i="3"/>
  <c r="CN63" i="3"/>
  <c r="CN67" i="3"/>
  <c r="CN69" i="3"/>
  <c r="CN71" i="3"/>
  <c r="CN76" i="3"/>
  <c r="CN78" i="3"/>
  <c r="CN82" i="3"/>
  <c r="CN84" i="3"/>
  <c r="CN86" i="3"/>
  <c r="CO15" i="3"/>
  <c r="CO16" i="3"/>
  <c r="CO17" i="3"/>
  <c r="CO18" i="3"/>
  <c r="CO20" i="3"/>
  <c r="CO24" i="3"/>
  <c r="CO25" i="3"/>
  <c r="CO26" i="3"/>
  <c r="CO27" i="3"/>
  <c r="CO28" i="3"/>
  <c r="CO30" i="3"/>
  <c r="CO32" i="3"/>
  <c r="CO36" i="3"/>
  <c r="CO37" i="3"/>
  <c r="CO39" i="3"/>
  <c r="CO41" i="3"/>
  <c r="CO45" i="3"/>
  <c r="CO46" i="3"/>
  <c r="CO47" i="3"/>
  <c r="CO48" i="3"/>
  <c r="CO50" i="3"/>
  <c r="CO52" i="3"/>
  <c r="CO57" i="3"/>
  <c r="CO58" i="3"/>
  <c r="CO59" i="3"/>
  <c r="CO60" i="3"/>
  <c r="CO61" i="3"/>
  <c r="CO63" i="3"/>
  <c r="CO67" i="3"/>
  <c r="CO69" i="3"/>
  <c r="CO71" i="3"/>
  <c r="CO76" i="3"/>
  <c r="CO78" i="3"/>
  <c r="CO82" i="3"/>
  <c r="CO84" i="3"/>
  <c r="CO86" i="3"/>
  <c r="CP15" i="3"/>
  <c r="CP16" i="3"/>
  <c r="CP17" i="3"/>
  <c r="CP18" i="3"/>
  <c r="CP20" i="3"/>
  <c r="CP24" i="3"/>
  <c r="CP25" i="3"/>
  <c r="CP26" i="3"/>
  <c r="CP27" i="3"/>
  <c r="CP28" i="3"/>
  <c r="CP30" i="3"/>
  <c r="CP32" i="3"/>
  <c r="CP36" i="3"/>
  <c r="CP37" i="3"/>
  <c r="CP39" i="3"/>
  <c r="CP41" i="3"/>
  <c r="CP45" i="3"/>
  <c r="CP46" i="3"/>
  <c r="CP47" i="3"/>
  <c r="CP48" i="3"/>
  <c r="CP50" i="3"/>
  <c r="CP52" i="3"/>
  <c r="CP57" i="3"/>
  <c r="CP58" i="3"/>
  <c r="CP59" i="3"/>
  <c r="CP60" i="3"/>
  <c r="CP61" i="3"/>
  <c r="CP63" i="3"/>
  <c r="CP67" i="3"/>
  <c r="CP69" i="3"/>
  <c r="CP71" i="3"/>
  <c r="CP76" i="3"/>
  <c r="CP78" i="3"/>
  <c r="CP82" i="3"/>
  <c r="CP84" i="3"/>
  <c r="CP86" i="3"/>
  <c r="CQ15" i="3"/>
  <c r="CQ16" i="3"/>
  <c r="CQ17" i="3"/>
  <c r="CQ18" i="3"/>
  <c r="CQ20" i="3"/>
  <c r="CQ24" i="3"/>
  <c r="CQ25" i="3"/>
  <c r="CQ26" i="3"/>
  <c r="CQ27" i="3"/>
  <c r="CQ28" i="3"/>
  <c r="CQ30" i="3"/>
  <c r="CQ32" i="3"/>
  <c r="CQ36" i="3"/>
  <c r="CQ37" i="3"/>
  <c r="CQ39" i="3"/>
  <c r="CQ41" i="3"/>
  <c r="CQ45" i="3"/>
  <c r="CQ46" i="3"/>
  <c r="CQ47" i="3"/>
  <c r="CQ48" i="3"/>
  <c r="CQ50" i="3"/>
  <c r="CQ52" i="3"/>
  <c r="CQ57" i="3"/>
  <c r="CQ58" i="3"/>
  <c r="CQ59" i="3"/>
  <c r="CQ60" i="3"/>
  <c r="CQ61" i="3"/>
  <c r="CQ63" i="3"/>
  <c r="CQ67" i="3"/>
  <c r="CQ69" i="3"/>
  <c r="CQ71" i="3"/>
  <c r="CQ76" i="3"/>
  <c r="CQ78" i="3"/>
  <c r="CQ82" i="3"/>
  <c r="CQ84" i="3"/>
  <c r="CQ86" i="3"/>
  <c r="CR15" i="3"/>
  <c r="CR16" i="3"/>
  <c r="CR17" i="3"/>
  <c r="CR18" i="3"/>
  <c r="CR20" i="3"/>
  <c r="CR24" i="3"/>
  <c r="CR25" i="3"/>
  <c r="CR26" i="3"/>
  <c r="CR27" i="3"/>
  <c r="CR28" i="3"/>
  <c r="CR30" i="3"/>
  <c r="CR32" i="3"/>
  <c r="CR36" i="3"/>
  <c r="CR37" i="3"/>
  <c r="CR39" i="3"/>
  <c r="CR41" i="3"/>
  <c r="CR45" i="3"/>
  <c r="CR46" i="3"/>
  <c r="CR47" i="3"/>
  <c r="CR48" i="3"/>
  <c r="CR50" i="3"/>
  <c r="CR52" i="3"/>
  <c r="CR57" i="3"/>
  <c r="CR58" i="3"/>
  <c r="CR59" i="3"/>
  <c r="CR60" i="3"/>
  <c r="CR61" i="3"/>
  <c r="CR63" i="3"/>
  <c r="CR67" i="3"/>
  <c r="CR69" i="3"/>
  <c r="CR71" i="3"/>
  <c r="CR76" i="3"/>
  <c r="CR78" i="3"/>
  <c r="CR82" i="3"/>
  <c r="CR84" i="3"/>
  <c r="CR86" i="3"/>
  <c r="CS15" i="3"/>
  <c r="CS16" i="3"/>
  <c r="CS17" i="3"/>
  <c r="CS18" i="3"/>
  <c r="CS20" i="3"/>
  <c r="CS24" i="3"/>
  <c r="CS25" i="3"/>
  <c r="CS26" i="3"/>
  <c r="CS27" i="3"/>
  <c r="CS28" i="3"/>
  <c r="CS30" i="3"/>
  <c r="CS32" i="3"/>
  <c r="CS36" i="3"/>
  <c r="CS37" i="3"/>
  <c r="CS39" i="3"/>
  <c r="CS41" i="3"/>
  <c r="CS45" i="3"/>
  <c r="CS46" i="3"/>
  <c r="CS47" i="3"/>
  <c r="CS48" i="3"/>
  <c r="CS50" i="3"/>
  <c r="CS52" i="3"/>
  <c r="CS57" i="3"/>
  <c r="CS58" i="3"/>
  <c r="CS59" i="3"/>
  <c r="CS60" i="3"/>
  <c r="CS61" i="3"/>
  <c r="CS63" i="3"/>
  <c r="CS67" i="3"/>
  <c r="CS69" i="3"/>
  <c r="CS71" i="3"/>
  <c r="CS76" i="3"/>
  <c r="CS78" i="3"/>
  <c r="CS82" i="3"/>
  <c r="CS84" i="3"/>
  <c r="CS86" i="3"/>
  <c r="CT15" i="3"/>
  <c r="CT16" i="3"/>
  <c r="CT17" i="3"/>
  <c r="CT18" i="3"/>
  <c r="CT20" i="3"/>
  <c r="CT24" i="3"/>
  <c r="CT25" i="3"/>
  <c r="CT26" i="3"/>
  <c r="CT27" i="3"/>
  <c r="CT28" i="3"/>
  <c r="CT30" i="3"/>
  <c r="CT32" i="3"/>
  <c r="CT36" i="3"/>
  <c r="CT37" i="3"/>
  <c r="CT39" i="3"/>
  <c r="CT41" i="3"/>
  <c r="CT45" i="3"/>
  <c r="CT46" i="3"/>
  <c r="CT47" i="3"/>
  <c r="CT48" i="3"/>
  <c r="CT50" i="3"/>
  <c r="CT52" i="3"/>
  <c r="CT57" i="3"/>
  <c r="CT58" i="3"/>
  <c r="CT59" i="3"/>
  <c r="CT60" i="3"/>
  <c r="CT61" i="3"/>
  <c r="CT63" i="3"/>
  <c r="CT67" i="3"/>
  <c r="CT69" i="3"/>
  <c r="CT71" i="3"/>
  <c r="CT76" i="3"/>
  <c r="CT78" i="3"/>
  <c r="CT82" i="3"/>
  <c r="CT84" i="3"/>
  <c r="CT86" i="3"/>
  <c r="CU15" i="3"/>
  <c r="CU16" i="3"/>
  <c r="CU17" i="3"/>
  <c r="CU18" i="3"/>
  <c r="CU20" i="3"/>
  <c r="CU24" i="3"/>
  <c r="CU25" i="3"/>
  <c r="CU26" i="3"/>
  <c r="CU27" i="3"/>
  <c r="CU28" i="3"/>
  <c r="CU30" i="3"/>
  <c r="CU32" i="3"/>
  <c r="CU36" i="3"/>
  <c r="CU37" i="3"/>
  <c r="CU39" i="3"/>
  <c r="CU41" i="3"/>
  <c r="CU45" i="3"/>
  <c r="CU46" i="3"/>
  <c r="CU47" i="3"/>
  <c r="CU48" i="3"/>
  <c r="CU50" i="3"/>
  <c r="CU52" i="3"/>
  <c r="CU57" i="3"/>
  <c r="CU58" i="3"/>
  <c r="CU59" i="3"/>
  <c r="CU60" i="3"/>
  <c r="CU61" i="3"/>
  <c r="CU63" i="3"/>
  <c r="CU67" i="3"/>
  <c r="CU69" i="3"/>
  <c r="CU71" i="3"/>
  <c r="CU76" i="3"/>
  <c r="CU78" i="3"/>
  <c r="CU82" i="3"/>
  <c r="CU84" i="3"/>
  <c r="CU86" i="3"/>
  <c r="CV15" i="3"/>
  <c r="CV16" i="3"/>
  <c r="CV17" i="3"/>
  <c r="CV18" i="3"/>
  <c r="CV20" i="3"/>
  <c r="CV24" i="3"/>
  <c r="CV25" i="3"/>
  <c r="CV26" i="3"/>
  <c r="CV27" i="3"/>
  <c r="CV28" i="3"/>
  <c r="CV30" i="3"/>
  <c r="CV32" i="3"/>
  <c r="CV36" i="3"/>
  <c r="CV37" i="3"/>
  <c r="CV39" i="3"/>
  <c r="CV41" i="3"/>
  <c r="CV45" i="3"/>
  <c r="CV46" i="3"/>
  <c r="CV47" i="3"/>
  <c r="CV48" i="3"/>
  <c r="CV50" i="3"/>
  <c r="CV52" i="3"/>
  <c r="CV57" i="3"/>
  <c r="CV58" i="3"/>
  <c r="CV59" i="3"/>
  <c r="CV60" i="3"/>
  <c r="CV61" i="3"/>
  <c r="CV63" i="3"/>
  <c r="CV67" i="3"/>
  <c r="CV69" i="3"/>
  <c r="CV71" i="3"/>
  <c r="CV76" i="3"/>
  <c r="CV78" i="3"/>
  <c r="CV82" i="3"/>
  <c r="CV84" i="3"/>
  <c r="CV86" i="3"/>
  <c r="CW15" i="3"/>
  <c r="CW16" i="3"/>
  <c r="CW17" i="3"/>
  <c r="CW18" i="3"/>
  <c r="CW20" i="3"/>
  <c r="CW24" i="3"/>
  <c r="CW25" i="3"/>
  <c r="CW26" i="3"/>
  <c r="CW27" i="3"/>
  <c r="CW28" i="3"/>
  <c r="CW30" i="3"/>
  <c r="CW32" i="3"/>
  <c r="CW36" i="3"/>
  <c r="CW37" i="3"/>
  <c r="CW39" i="3"/>
  <c r="CW41" i="3"/>
  <c r="CW45" i="3"/>
  <c r="CW46" i="3"/>
  <c r="CW47" i="3"/>
  <c r="CW48" i="3"/>
  <c r="CW50" i="3"/>
  <c r="CW52" i="3"/>
  <c r="CW57" i="3"/>
  <c r="CW58" i="3"/>
  <c r="CW59" i="3"/>
  <c r="CW60" i="3"/>
  <c r="CW61" i="3"/>
  <c r="CW63" i="3"/>
  <c r="CW67" i="3"/>
  <c r="CW69" i="3"/>
  <c r="CW71" i="3"/>
  <c r="CW76" i="3"/>
  <c r="CW78" i="3"/>
  <c r="CW82" i="3"/>
  <c r="CW84" i="3"/>
  <c r="CW86" i="3"/>
  <c r="CX15" i="3"/>
  <c r="CX16" i="3"/>
  <c r="CX17" i="3"/>
  <c r="CX18" i="3"/>
  <c r="CX20" i="3"/>
  <c r="CX24" i="3"/>
  <c r="CX25" i="3"/>
  <c r="CX26" i="3"/>
  <c r="CX27" i="3"/>
  <c r="CX28" i="3"/>
  <c r="CX30" i="3"/>
  <c r="CX32" i="3"/>
  <c r="CX36" i="3"/>
  <c r="CX37" i="3"/>
  <c r="CX39" i="3"/>
  <c r="CX41" i="3"/>
  <c r="CX45" i="3"/>
  <c r="CX46" i="3"/>
  <c r="CX47" i="3"/>
  <c r="CX48" i="3"/>
  <c r="CX50" i="3"/>
  <c r="CX52" i="3"/>
  <c r="CX57" i="3"/>
  <c r="CX58" i="3"/>
  <c r="CX59" i="3"/>
  <c r="CX60" i="3"/>
  <c r="CX61" i="3"/>
  <c r="CX63" i="3"/>
  <c r="CX67" i="3"/>
  <c r="CX69" i="3"/>
  <c r="CX71" i="3"/>
  <c r="CX76" i="3"/>
  <c r="CX78" i="3"/>
  <c r="CX82" i="3"/>
  <c r="CX84" i="3"/>
  <c r="CX86" i="3"/>
  <c r="CY15" i="3"/>
  <c r="CY16" i="3"/>
  <c r="CY17" i="3"/>
  <c r="CY18" i="3"/>
  <c r="CY20" i="3"/>
  <c r="CY24" i="3"/>
  <c r="CY25" i="3"/>
  <c r="CY26" i="3"/>
  <c r="CY27" i="3"/>
  <c r="CY28" i="3"/>
  <c r="CY30" i="3"/>
  <c r="CY32" i="3"/>
  <c r="CY36" i="3"/>
  <c r="CY37" i="3"/>
  <c r="CY39" i="3"/>
  <c r="CY41" i="3"/>
  <c r="CY45" i="3"/>
  <c r="CY46" i="3"/>
  <c r="CY47" i="3"/>
  <c r="CY48" i="3"/>
  <c r="CY50" i="3"/>
  <c r="CY52" i="3"/>
  <c r="CY57" i="3"/>
  <c r="CY58" i="3"/>
  <c r="CY59" i="3"/>
  <c r="CY60" i="3"/>
  <c r="CY61" i="3"/>
  <c r="CY63" i="3"/>
  <c r="CY67" i="3"/>
  <c r="CY69" i="3"/>
  <c r="CY71" i="3"/>
  <c r="CY76" i="3"/>
  <c r="CY78" i="3"/>
  <c r="CY82" i="3"/>
  <c r="CY84" i="3"/>
  <c r="CY86" i="3"/>
  <c r="CZ15" i="3"/>
  <c r="CZ16" i="3"/>
  <c r="CZ17" i="3"/>
  <c r="CZ18" i="3"/>
  <c r="CZ20" i="3"/>
  <c r="CZ24" i="3"/>
  <c r="CZ25" i="3"/>
  <c r="CZ26" i="3"/>
  <c r="CZ27" i="3"/>
  <c r="CZ28" i="3"/>
  <c r="CZ30" i="3"/>
  <c r="CZ32" i="3"/>
  <c r="CZ36" i="3"/>
  <c r="CZ37" i="3"/>
  <c r="CZ39" i="3"/>
  <c r="CZ41" i="3"/>
  <c r="CZ45" i="3"/>
  <c r="CZ46" i="3"/>
  <c r="CZ47" i="3"/>
  <c r="CZ48" i="3"/>
  <c r="CZ50" i="3"/>
  <c r="CZ52" i="3"/>
  <c r="CZ57" i="3"/>
  <c r="CZ58" i="3"/>
  <c r="CZ59" i="3"/>
  <c r="CZ60" i="3"/>
  <c r="CZ61" i="3"/>
  <c r="CZ63" i="3"/>
  <c r="CZ67" i="3"/>
  <c r="CZ69" i="3"/>
  <c r="CZ71" i="3"/>
  <c r="CZ76" i="3"/>
  <c r="CZ78" i="3"/>
  <c r="CZ82" i="3"/>
  <c r="CZ84" i="3"/>
  <c r="CZ86" i="3"/>
  <c r="DA15" i="3"/>
  <c r="DA16" i="3"/>
  <c r="DA17" i="3"/>
  <c r="DA18" i="3"/>
  <c r="DA20" i="3"/>
  <c r="DA24" i="3"/>
  <c r="DA25" i="3"/>
  <c r="DA26" i="3"/>
  <c r="DA27" i="3"/>
  <c r="DA28" i="3"/>
  <c r="DA30" i="3"/>
  <c r="DA32" i="3"/>
  <c r="DA36" i="3"/>
  <c r="DA37" i="3"/>
  <c r="DA39" i="3"/>
  <c r="DA41" i="3"/>
  <c r="DA45" i="3"/>
  <c r="DA46" i="3"/>
  <c r="DA47" i="3"/>
  <c r="DA48" i="3"/>
  <c r="DA50" i="3"/>
  <c r="DA52" i="3"/>
  <c r="DA57" i="3"/>
  <c r="DA58" i="3"/>
  <c r="DA59" i="3"/>
  <c r="DA60" i="3"/>
  <c r="DA61" i="3"/>
  <c r="DA63" i="3"/>
  <c r="DA67" i="3"/>
  <c r="DA69" i="3"/>
  <c r="DA71" i="3"/>
  <c r="DA76" i="3"/>
  <c r="DA78" i="3"/>
  <c r="DA82" i="3"/>
  <c r="DA84" i="3"/>
  <c r="DA86" i="3"/>
  <c r="DB15" i="3"/>
  <c r="DB16" i="3"/>
  <c r="DB17" i="3"/>
  <c r="DB18" i="3"/>
  <c r="DB20" i="3"/>
  <c r="DB24" i="3"/>
  <c r="DB25" i="3"/>
  <c r="DB26" i="3"/>
  <c r="DB27" i="3"/>
  <c r="DB28" i="3"/>
  <c r="DB30" i="3"/>
  <c r="DB32" i="3"/>
  <c r="DB36" i="3"/>
  <c r="DB37" i="3"/>
  <c r="DB39" i="3"/>
  <c r="DB41" i="3"/>
  <c r="DB45" i="3"/>
  <c r="DB46" i="3"/>
  <c r="DB47" i="3"/>
  <c r="DB48" i="3"/>
  <c r="DB50" i="3"/>
  <c r="DB52" i="3"/>
  <c r="DB57" i="3"/>
  <c r="DB58" i="3"/>
  <c r="DB59" i="3"/>
  <c r="DB60" i="3"/>
  <c r="DB61" i="3"/>
  <c r="DB63" i="3"/>
  <c r="DB67" i="3"/>
  <c r="DB69" i="3"/>
  <c r="DB71" i="3"/>
  <c r="DB76" i="3"/>
  <c r="DB78" i="3"/>
  <c r="DB82" i="3"/>
  <c r="DB84" i="3"/>
  <c r="DB86" i="3"/>
  <c r="DC15" i="3"/>
  <c r="DC16" i="3"/>
  <c r="DC17" i="3"/>
  <c r="DC18" i="3"/>
  <c r="DC20" i="3"/>
  <c r="DC24" i="3"/>
  <c r="DC25" i="3"/>
  <c r="DC26" i="3"/>
  <c r="DC27" i="3"/>
  <c r="DC28" i="3"/>
  <c r="DC30" i="3"/>
  <c r="DC32" i="3"/>
  <c r="DC36" i="3"/>
  <c r="DC37" i="3"/>
  <c r="DC39" i="3"/>
  <c r="DC41" i="3"/>
  <c r="DC45" i="3"/>
  <c r="DC46" i="3"/>
  <c r="DC47" i="3"/>
  <c r="DC48" i="3"/>
  <c r="DC50" i="3"/>
  <c r="DC52" i="3"/>
  <c r="DC57" i="3"/>
  <c r="DC58" i="3"/>
  <c r="DC59" i="3"/>
  <c r="DC60" i="3"/>
  <c r="DC61" i="3"/>
  <c r="DC63" i="3"/>
  <c r="DC67" i="3"/>
  <c r="DC69" i="3"/>
  <c r="DC71" i="3"/>
  <c r="DC76" i="3"/>
  <c r="DC78" i="3"/>
  <c r="DC82" i="3"/>
  <c r="DC84" i="3"/>
  <c r="DC86" i="3"/>
  <c r="DD15" i="3"/>
  <c r="DD16" i="3"/>
  <c r="DD17" i="3"/>
  <c r="DD18" i="3"/>
  <c r="DD20" i="3"/>
  <c r="DD24" i="3"/>
  <c r="DD25" i="3"/>
  <c r="DD26" i="3"/>
  <c r="DD27" i="3"/>
  <c r="DD28" i="3"/>
  <c r="DD30" i="3"/>
  <c r="DD32" i="3"/>
  <c r="DD36" i="3"/>
  <c r="DD37" i="3"/>
  <c r="DD39" i="3"/>
  <c r="DD41" i="3"/>
  <c r="DD45" i="3"/>
  <c r="DD46" i="3"/>
  <c r="DD47" i="3"/>
  <c r="DD48" i="3"/>
  <c r="DD50" i="3"/>
  <c r="DD52" i="3"/>
  <c r="DD57" i="3"/>
  <c r="DD58" i="3"/>
  <c r="DD59" i="3"/>
  <c r="DD60" i="3"/>
  <c r="DD61" i="3"/>
  <c r="DD63" i="3"/>
  <c r="DD67" i="3"/>
  <c r="DD69" i="3"/>
  <c r="DD71" i="3"/>
  <c r="DD76" i="3"/>
  <c r="DD78" i="3"/>
  <c r="DD82" i="3"/>
  <c r="DD84" i="3"/>
  <c r="DD86" i="3"/>
  <c r="DE15" i="3"/>
  <c r="DE16" i="3"/>
  <c r="DE17" i="3"/>
  <c r="DE18" i="3"/>
  <c r="DE20" i="3"/>
  <c r="DE24" i="3"/>
  <c r="DE25" i="3"/>
  <c r="DE26" i="3"/>
  <c r="DE27" i="3"/>
  <c r="DE28" i="3"/>
  <c r="DE30" i="3"/>
  <c r="DE32" i="3"/>
  <c r="DE36" i="3"/>
  <c r="DE37" i="3"/>
  <c r="DE39" i="3"/>
  <c r="DE41" i="3"/>
  <c r="DE45" i="3"/>
  <c r="DE46" i="3"/>
  <c r="DE47" i="3"/>
  <c r="DE48" i="3"/>
  <c r="DE50" i="3"/>
  <c r="DE52" i="3"/>
  <c r="DE57" i="3"/>
  <c r="DE58" i="3"/>
  <c r="DE59" i="3"/>
  <c r="DE60" i="3"/>
  <c r="DE61" i="3"/>
  <c r="DE63" i="3"/>
  <c r="DE67" i="3"/>
  <c r="DE69" i="3"/>
  <c r="DE71" i="3"/>
  <c r="DE76" i="3"/>
  <c r="DE78" i="3"/>
  <c r="DE82" i="3"/>
  <c r="DE84" i="3"/>
  <c r="DE86" i="3"/>
  <c r="DF15" i="3"/>
  <c r="DF16" i="3"/>
  <c r="DF17" i="3"/>
  <c r="DF18" i="3"/>
  <c r="DF20" i="3"/>
  <c r="DF24" i="3"/>
  <c r="DF25" i="3"/>
  <c r="DF26" i="3"/>
  <c r="DF27" i="3"/>
  <c r="DF28" i="3"/>
  <c r="DF30" i="3"/>
  <c r="DF32" i="3"/>
  <c r="DF36" i="3"/>
  <c r="DF37" i="3"/>
  <c r="DF39" i="3"/>
  <c r="DF41" i="3"/>
  <c r="DF45" i="3"/>
  <c r="DF46" i="3"/>
  <c r="DF47" i="3"/>
  <c r="DF48" i="3"/>
  <c r="DF50" i="3"/>
  <c r="DF52" i="3"/>
  <c r="DF57" i="3"/>
  <c r="DF58" i="3"/>
  <c r="DF59" i="3"/>
  <c r="DF60" i="3"/>
  <c r="DF61" i="3"/>
  <c r="DF63" i="3"/>
  <c r="DF67" i="3"/>
  <c r="DF69" i="3"/>
  <c r="DF71" i="3"/>
  <c r="DF76" i="3"/>
  <c r="DF78" i="3"/>
  <c r="DF82" i="3"/>
  <c r="DF84" i="3"/>
  <c r="DF86" i="3"/>
  <c r="DG15" i="3"/>
  <c r="DG16" i="3"/>
  <c r="DG17" i="3"/>
  <c r="DG18" i="3"/>
  <c r="DG20" i="3"/>
  <c r="DG24" i="3"/>
  <c r="DG25" i="3"/>
  <c r="DG26" i="3"/>
  <c r="DG27" i="3"/>
  <c r="DG28" i="3"/>
  <c r="DG30" i="3"/>
  <c r="DG32" i="3"/>
  <c r="DG36" i="3"/>
  <c r="DG37" i="3"/>
  <c r="DG39" i="3"/>
  <c r="DG41" i="3"/>
  <c r="DG45" i="3"/>
  <c r="DG46" i="3"/>
  <c r="DG47" i="3"/>
  <c r="DG48" i="3"/>
  <c r="DG50" i="3"/>
  <c r="DG52" i="3"/>
  <c r="DG57" i="3"/>
  <c r="DG58" i="3"/>
  <c r="DG59" i="3"/>
  <c r="DG60" i="3"/>
  <c r="DG61" i="3"/>
  <c r="DG63" i="3"/>
  <c r="DG67" i="3"/>
  <c r="DG69" i="3"/>
  <c r="DG71" i="3"/>
  <c r="DG76" i="3"/>
  <c r="DG78" i="3"/>
  <c r="DG82" i="3"/>
  <c r="DG84" i="3"/>
  <c r="DG86" i="3"/>
  <c r="DH15" i="3"/>
  <c r="DH16" i="3"/>
  <c r="DH17" i="3"/>
  <c r="DH18" i="3"/>
  <c r="DH20" i="3"/>
  <c r="DH24" i="3"/>
  <c r="DH25" i="3"/>
  <c r="DH26" i="3"/>
  <c r="DH27" i="3"/>
  <c r="DH28" i="3"/>
  <c r="DH30" i="3"/>
  <c r="DH32" i="3"/>
  <c r="DH36" i="3"/>
  <c r="DH37" i="3"/>
  <c r="DH39" i="3"/>
  <c r="DH41" i="3"/>
  <c r="DH45" i="3"/>
  <c r="DH46" i="3"/>
  <c r="DH47" i="3"/>
  <c r="DH48" i="3"/>
  <c r="DH50" i="3"/>
  <c r="DH52" i="3"/>
  <c r="DH57" i="3"/>
  <c r="DH58" i="3"/>
  <c r="DH59" i="3"/>
  <c r="DH60" i="3"/>
  <c r="DH61" i="3"/>
  <c r="DH63" i="3"/>
  <c r="DH67" i="3"/>
  <c r="DH69" i="3"/>
  <c r="DH71" i="3"/>
  <c r="DH76" i="3"/>
  <c r="DH78" i="3"/>
  <c r="DH82" i="3"/>
  <c r="DH84" i="3"/>
  <c r="DH86" i="3"/>
  <c r="DI15" i="3"/>
  <c r="DI16" i="3"/>
  <c r="DI17" i="3"/>
  <c r="DI18" i="3"/>
  <c r="DI20" i="3"/>
  <c r="DI24" i="3"/>
  <c r="DI25" i="3"/>
  <c r="DI26" i="3"/>
  <c r="DI27" i="3"/>
  <c r="DI28" i="3"/>
  <c r="DI30" i="3"/>
  <c r="DI32" i="3"/>
  <c r="DI36" i="3"/>
  <c r="DI37" i="3"/>
  <c r="DI39" i="3"/>
  <c r="DI41" i="3"/>
  <c r="DI45" i="3"/>
  <c r="DI46" i="3"/>
  <c r="DI47" i="3"/>
  <c r="DI48" i="3"/>
  <c r="DI50" i="3"/>
  <c r="DI52" i="3"/>
  <c r="DI57" i="3"/>
  <c r="DI58" i="3"/>
  <c r="DI59" i="3"/>
  <c r="DI60" i="3"/>
  <c r="DI61" i="3"/>
  <c r="DI63" i="3"/>
  <c r="DI67" i="3"/>
  <c r="DI69" i="3"/>
  <c r="DI71" i="3"/>
  <c r="DI76" i="3"/>
  <c r="DI78" i="3"/>
  <c r="DI82" i="3"/>
  <c r="DI84" i="3"/>
  <c r="DI86" i="3"/>
  <c r="DJ15" i="3"/>
  <c r="DJ16" i="3"/>
  <c r="DJ17" i="3"/>
  <c r="DJ18" i="3"/>
  <c r="DJ20" i="3"/>
  <c r="DJ24" i="3"/>
  <c r="DJ25" i="3"/>
  <c r="DJ26" i="3"/>
  <c r="DJ27" i="3"/>
  <c r="DJ28" i="3"/>
  <c r="DJ30" i="3"/>
  <c r="DJ32" i="3"/>
  <c r="DJ36" i="3"/>
  <c r="DJ37" i="3"/>
  <c r="DJ39" i="3"/>
  <c r="DJ41" i="3"/>
  <c r="DJ45" i="3"/>
  <c r="DJ46" i="3"/>
  <c r="DJ47" i="3"/>
  <c r="DJ48" i="3"/>
  <c r="DJ50" i="3"/>
  <c r="DJ52" i="3"/>
  <c r="DJ57" i="3"/>
  <c r="DJ58" i="3"/>
  <c r="DJ59" i="3"/>
  <c r="DJ60" i="3"/>
  <c r="DJ61" i="3"/>
  <c r="DJ63" i="3"/>
  <c r="DJ67" i="3"/>
  <c r="DJ69" i="3"/>
  <c r="DJ71" i="3"/>
  <c r="DJ76" i="3"/>
  <c r="DJ78" i="3"/>
  <c r="DJ82" i="3"/>
  <c r="DJ84" i="3"/>
  <c r="DJ86" i="3"/>
  <c r="DK15" i="3"/>
  <c r="DK16" i="3"/>
  <c r="DK17" i="3"/>
  <c r="DK18" i="3"/>
  <c r="DK20" i="3"/>
  <c r="DK24" i="3"/>
  <c r="DK25" i="3"/>
  <c r="DK26" i="3"/>
  <c r="DK27" i="3"/>
  <c r="DK28" i="3"/>
  <c r="DK30" i="3"/>
  <c r="DK32" i="3"/>
  <c r="DK36" i="3"/>
  <c r="DK37" i="3"/>
  <c r="DK39" i="3"/>
  <c r="DK41" i="3"/>
  <c r="DK45" i="3"/>
  <c r="DK46" i="3"/>
  <c r="DK47" i="3"/>
  <c r="DK48" i="3"/>
  <c r="DK50" i="3"/>
  <c r="DK52" i="3"/>
  <c r="DK57" i="3"/>
  <c r="DK58" i="3"/>
  <c r="DK59" i="3"/>
  <c r="DK60" i="3"/>
  <c r="DK61" i="3"/>
  <c r="DK63" i="3"/>
  <c r="DK67" i="3"/>
  <c r="DK69" i="3"/>
  <c r="DK71" i="3"/>
  <c r="DK76" i="3"/>
  <c r="DK78" i="3"/>
  <c r="DK82" i="3"/>
  <c r="DK84" i="3"/>
  <c r="DK86" i="3"/>
  <c r="DL15" i="3"/>
  <c r="DL16" i="3"/>
  <c r="DL17" i="3"/>
  <c r="DL18" i="3"/>
  <c r="DL20" i="3"/>
  <c r="DL24" i="3"/>
  <c r="DL25" i="3"/>
  <c r="DL26" i="3"/>
  <c r="DL27" i="3"/>
  <c r="DL28" i="3"/>
  <c r="DL30" i="3"/>
  <c r="DL32" i="3"/>
  <c r="DL36" i="3"/>
  <c r="DL37" i="3"/>
  <c r="DL39" i="3"/>
  <c r="DL41" i="3"/>
  <c r="DL45" i="3"/>
  <c r="DL46" i="3"/>
  <c r="DL47" i="3"/>
  <c r="DL48" i="3"/>
  <c r="DL50" i="3"/>
  <c r="DL52" i="3"/>
  <c r="DL57" i="3"/>
  <c r="DL58" i="3"/>
  <c r="DL59" i="3"/>
  <c r="DL60" i="3"/>
  <c r="DL61" i="3"/>
  <c r="DL63" i="3"/>
  <c r="DL67" i="3"/>
  <c r="DL69" i="3"/>
  <c r="DL71" i="3"/>
  <c r="DL76" i="3"/>
  <c r="DL78" i="3"/>
  <c r="DL82" i="3"/>
  <c r="DL84" i="3"/>
  <c r="DL86" i="3"/>
  <c r="DM15" i="3"/>
  <c r="DM16" i="3"/>
  <c r="DM17" i="3"/>
  <c r="DM18" i="3"/>
  <c r="DM20" i="3"/>
  <c r="DM24" i="3"/>
  <c r="DM25" i="3"/>
  <c r="DM26" i="3"/>
  <c r="DM27" i="3"/>
  <c r="DM28" i="3"/>
  <c r="DM30" i="3"/>
  <c r="DM32" i="3"/>
  <c r="DM36" i="3"/>
  <c r="DM37" i="3"/>
  <c r="DM39" i="3"/>
  <c r="DM41" i="3"/>
  <c r="DM45" i="3"/>
  <c r="DM46" i="3"/>
  <c r="DM47" i="3"/>
  <c r="DM48" i="3"/>
  <c r="DM50" i="3"/>
  <c r="DM52" i="3"/>
  <c r="DM57" i="3"/>
  <c r="DM58" i="3"/>
  <c r="DM59" i="3"/>
  <c r="DM60" i="3"/>
  <c r="DM61" i="3"/>
  <c r="DM63" i="3"/>
  <c r="DM67" i="3"/>
  <c r="DM69" i="3"/>
  <c r="DM71" i="3"/>
  <c r="DM76" i="3"/>
  <c r="DM78" i="3"/>
  <c r="DM82" i="3"/>
  <c r="DM84" i="3"/>
  <c r="DM86" i="3"/>
  <c r="DN15" i="3"/>
  <c r="DN16" i="3"/>
  <c r="DN17" i="3"/>
  <c r="DN18" i="3"/>
  <c r="DN20" i="3"/>
  <c r="DN24" i="3"/>
  <c r="DN25" i="3"/>
  <c r="DN26" i="3"/>
  <c r="DN27" i="3"/>
  <c r="DN28" i="3"/>
  <c r="DN30" i="3"/>
  <c r="DN32" i="3"/>
  <c r="DN36" i="3"/>
  <c r="DN37" i="3"/>
  <c r="DN39" i="3"/>
  <c r="DN41" i="3"/>
  <c r="DN45" i="3"/>
  <c r="DN46" i="3"/>
  <c r="DN47" i="3"/>
  <c r="DN48" i="3"/>
  <c r="DN50" i="3"/>
  <c r="DN52" i="3"/>
  <c r="DN57" i="3"/>
  <c r="DN58" i="3"/>
  <c r="DN59" i="3"/>
  <c r="DN60" i="3"/>
  <c r="DN61" i="3"/>
  <c r="DN63" i="3"/>
  <c r="DN67" i="3"/>
  <c r="DN69" i="3"/>
  <c r="DN71" i="3"/>
  <c r="DN76" i="3"/>
  <c r="DN78" i="3"/>
  <c r="DN82" i="3"/>
  <c r="DN84" i="3"/>
  <c r="DN86" i="3"/>
  <c r="DO15" i="3"/>
  <c r="DO16" i="3"/>
  <c r="DO17" i="3"/>
  <c r="DO18" i="3"/>
  <c r="DO20" i="3"/>
  <c r="DO24" i="3"/>
  <c r="DO25" i="3"/>
  <c r="DO26" i="3"/>
  <c r="DO27" i="3"/>
  <c r="DO28" i="3"/>
  <c r="DO30" i="3"/>
  <c r="DO32" i="3"/>
  <c r="DO36" i="3"/>
  <c r="DO37" i="3"/>
  <c r="DO39" i="3"/>
  <c r="DO41" i="3"/>
  <c r="DO45" i="3"/>
  <c r="DO46" i="3"/>
  <c r="DO47" i="3"/>
  <c r="DO48" i="3"/>
  <c r="DO50" i="3"/>
  <c r="DO52" i="3"/>
  <c r="DO57" i="3"/>
  <c r="DO58" i="3"/>
  <c r="DO59" i="3"/>
  <c r="DO60" i="3"/>
  <c r="DO61" i="3"/>
  <c r="DO63" i="3"/>
  <c r="DO67" i="3"/>
  <c r="DO69" i="3"/>
  <c r="DO71" i="3"/>
  <c r="DO76" i="3"/>
  <c r="DO78" i="3"/>
  <c r="DO82" i="3"/>
  <c r="DO84" i="3"/>
  <c r="DO86" i="3"/>
  <c r="DP15" i="3"/>
  <c r="DP16" i="3"/>
  <c r="DP17" i="3"/>
  <c r="DP18" i="3"/>
  <c r="DP20" i="3"/>
  <c r="DP24" i="3"/>
  <c r="DP25" i="3"/>
  <c r="DP26" i="3"/>
  <c r="DP27" i="3"/>
  <c r="DP28" i="3"/>
  <c r="DP30" i="3"/>
  <c r="DP32" i="3"/>
  <c r="DP36" i="3"/>
  <c r="DP37" i="3"/>
  <c r="DP39" i="3"/>
  <c r="DP41" i="3"/>
  <c r="DP45" i="3"/>
  <c r="DP46" i="3"/>
  <c r="DP47" i="3"/>
  <c r="DP48" i="3"/>
  <c r="DP50" i="3"/>
  <c r="DP52" i="3"/>
  <c r="DP57" i="3"/>
  <c r="DP58" i="3"/>
  <c r="DP59" i="3"/>
  <c r="DP60" i="3"/>
  <c r="DP61" i="3"/>
  <c r="DP63" i="3"/>
  <c r="DP67" i="3"/>
  <c r="DP69" i="3"/>
  <c r="DP71" i="3"/>
  <c r="DP76" i="3"/>
  <c r="DP78" i="3"/>
  <c r="DP82" i="3"/>
  <c r="DP84" i="3"/>
  <c r="DP86" i="3"/>
  <c r="DQ15" i="3"/>
  <c r="DQ16" i="3"/>
  <c r="DQ17" i="3"/>
  <c r="DQ18" i="3"/>
  <c r="DQ20" i="3"/>
  <c r="DQ24" i="3"/>
  <c r="DQ25" i="3"/>
  <c r="DQ26" i="3"/>
  <c r="DQ27" i="3"/>
  <c r="DQ28" i="3"/>
  <c r="DQ30" i="3"/>
  <c r="DQ32" i="3"/>
  <c r="DQ36" i="3"/>
  <c r="DQ37" i="3"/>
  <c r="DQ39" i="3"/>
  <c r="DQ41" i="3"/>
  <c r="DQ45" i="3"/>
  <c r="DQ46" i="3"/>
  <c r="DQ47" i="3"/>
  <c r="DQ48" i="3"/>
  <c r="DQ50" i="3"/>
  <c r="DQ52" i="3"/>
  <c r="DQ57" i="3"/>
  <c r="DQ58" i="3"/>
  <c r="DQ59" i="3"/>
  <c r="DQ60" i="3"/>
  <c r="DQ61" i="3"/>
  <c r="DQ63" i="3"/>
  <c r="DQ67" i="3"/>
  <c r="DQ69" i="3"/>
  <c r="DQ71" i="3"/>
  <c r="DQ76" i="3"/>
  <c r="DQ78" i="3"/>
  <c r="DQ82" i="3"/>
  <c r="DQ84" i="3"/>
  <c r="DQ86" i="3"/>
  <c r="DR15" i="3"/>
  <c r="DR16" i="3"/>
  <c r="DR17" i="3"/>
  <c r="DR18" i="3"/>
  <c r="DR20" i="3"/>
  <c r="DR24" i="3"/>
  <c r="DR25" i="3"/>
  <c r="DR26" i="3"/>
  <c r="DR27" i="3"/>
  <c r="DR28" i="3"/>
  <c r="DR30" i="3"/>
  <c r="DR32" i="3"/>
  <c r="DR36" i="3"/>
  <c r="DR37" i="3"/>
  <c r="DR39" i="3"/>
  <c r="DR41" i="3"/>
  <c r="DR45" i="3"/>
  <c r="DR46" i="3"/>
  <c r="DR47" i="3"/>
  <c r="DR48" i="3"/>
  <c r="DR50" i="3"/>
  <c r="DR52" i="3"/>
  <c r="DR57" i="3"/>
  <c r="DR58" i="3"/>
  <c r="DR59" i="3"/>
  <c r="DR60" i="3"/>
  <c r="DR61" i="3"/>
  <c r="DR63" i="3"/>
  <c r="DR67" i="3"/>
  <c r="DR69" i="3"/>
  <c r="DR71" i="3"/>
  <c r="DR76" i="3"/>
  <c r="DR78" i="3"/>
  <c r="DR82" i="3"/>
  <c r="DR84" i="3"/>
  <c r="DR86" i="3"/>
  <c r="DS15" i="3"/>
  <c r="DS16" i="3"/>
  <c r="DS17" i="3"/>
  <c r="DS18" i="3"/>
  <c r="DS20" i="3"/>
  <c r="DS24" i="3"/>
  <c r="DS25" i="3"/>
  <c r="DS26" i="3"/>
  <c r="DS27" i="3"/>
  <c r="DS28" i="3"/>
  <c r="DS30" i="3"/>
  <c r="DS32" i="3"/>
  <c r="DS36" i="3"/>
  <c r="DS37" i="3"/>
  <c r="DS39" i="3"/>
  <c r="DS41" i="3"/>
  <c r="DS45" i="3"/>
  <c r="DS46" i="3"/>
  <c r="DS47" i="3"/>
  <c r="DS48" i="3"/>
  <c r="DS50" i="3"/>
  <c r="DS52" i="3"/>
  <c r="DS57" i="3"/>
  <c r="DS58" i="3"/>
  <c r="DS59" i="3"/>
  <c r="DS60" i="3"/>
  <c r="DS61" i="3"/>
  <c r="DS63" i="3"/>
  <c r="DS67" i="3"/>
  <c r="DS69" i="3"/>
  <c r="DS71" i="3"/>
  <c r="DS76" i="3"/>
  <c r="DS78" i="3"/>
  <c r="DS82" i="3"/>
  <c r="DS84" i="3"/>
  <c r="DS86" i="3"/>
  <c r="DT15" i="3"/>
  <c r="DT16" i="3"/>
  <c r="DT17" i="3"/>
  <c r="DT18" i="3"/>
  <c r="DT20" i="3"/>
  <c r="DT24" i="3"/>
  <c r="DT25" i="3"/>
  <c r="DT26" i="3"/>
  <c r="DT27" i="3"/>
  <c r="DT28" i="3"/>
  <c r="DT30" i="3"/>
  <c r="DT32" i="3"/>
  <c r="DT36" i="3"/>
  <c r="DT37" i="3"/>
  <c r="DT39" i="3"/>
  <c r="DT41" i="3"/>
  <c r="DT45" i="3"/>
  <c r="DT46" i="3"/>
  <c r="DT47" i="3"/>
  <c r="DT48" i="3"/>
  <c r="DT50" i="3"/>
  <c r="DT52" i="3"/>
  <c r="DT57" i="3"/>
  <c r="DT58" i="3"/>
  <c r="DT59" i="3"/>
  <c r="DT60" i="3"/>
  <c r="DT61" i="3"/>
  <c r="DT63" i="3"/>
  <c r="DT67" i="3"/>
  <c r="DT69" i="3"/>
  <c r="DT71" i="3"/>
  <c r="DT76" i="3"/>
  <c r="DT78" i="3"/>
  <c r="DT82" i="3"/>
  <c r="DT84" i="3"/>
  <c r="DT86" i="3"/>
  <c r="DU15" i="3"/>
  <c r="DU16" i="3"/>
  <c r="DU17" i="3"/>
  <c r="DU18" i="3"/>
  <c r="DU20" i="3"/>
  <c r="DU24" i="3"/>
  <c r="DU25" i="3"/>
  <c r="DU26" i="3"/>
  <c r="DU27" i="3"/>
  <c r="DU28" i="3"/>
  <c r="DU30" i="3"/>
  <c r="DU32" i="3"/>
  <c r="DU36" i="3"/>
  <c r="DU37" i="3"/>
  <c r="DU39" i="3"/>
  <c r="DU41" i="3"/>
  <c r="DU45" i="3"/>
  <c r="DU46" i="3"/>
  <c r="DU47" i="3"/>
  <c r="DU48" i="3"/>
  <c r="DU50" i="3"/>
  <c r="DU52" i="3"/>
  <c r="DU57" i="3"/>
  <c r="DU58" i="3"/>
  <c r="DU59" i="3"/>
  <c r="DU60" i="3"/>
  <c r="DU61" i="3"/>
  <c r="DU63" i="3"/>
  <c r="DU67" i="3"/>
  <c r="DU69" i="3"/>
  <c r="DU71" i="3"/>
  <c r="DU76" i="3"/>
  <c r="DU78" i="3"/>
  <c r="DU82" i="3"/>
  <c r="DU84" i="3"/>
  <c r="DU86" i="3"/>
  <c r="DV15" i="3"/>
  <c r="DV16" i="3"/>
  <c r="DV17" i="3"/>
  <c r="DV18" i="3"/>
  <c r="DV20" i="3"/>
  <c r="DV24" i="3"/>
  <c r="DV25" i="3"/>
  <c r="DV26" i="3"/>
  <c r="DV27" i="3"/>
  <c r="DV28" i="3"/>
  <c r="DV30" i="3"/>
  <c r="DV32" i="3"/>
  <c r="DV36" i="3"/>
  <c r="DV37" i="3"/>
  <c r="DV39" i="3"/>
  <c r="DV41" i="3"/>
  <c r="DV45" i="3"/>
  <c r="DV46" i="3"/>
  <c r="DV47" i="3"/>
  <c r="DV48" i="3"/>
  <c r="DV50" i="3"/>
  <c r="DV52" i="3"/>
  <c r="DV57" i="3"/>
  <c r="DV58" i="3"/>
  <c r="DV59" i="3"/>
  <c r="DV60" i="3"/>
  <c r="DV61" i="3"/>
  <c r="DV63" i="3"/>
  <c r="DV67" i="3"/>
  <c r="DV69" i="3"/>
  <c r="DV71" i="3"/>
  <c r="DV76" i="3"/>
  <c r="DV78" i="3"/>
  <c r="DV82" i="3"/>
  <c r="DV84" i="3"/>
  <c r="DV86" i="3"/>
  <c r="DW15" i="3"/>
  <c r="DW16" i="3"/>
  <c r="DW17" i="3"/>
  <c r="DW18" i="3"/>
  <c r="DW20" i="3"/>
  <c r="DW24" i="3"/>
  <c r="DW25" i="3"/>
  <c r="DW26" i="3"/>
  <c r="DW27" i="3"/>
  <c r="DW28" i="3"/>
  <c r="DW30" i="3"/>
  <c r="DW32" i="3"/>
  <c r="DW36" i="3"/>
  <c r="DW37" i="3"/>
  <c r="DW39" i="3"/>
  <c r="DW41" i="3"/>
  <c r="DW45" i="3"/>
  <c r="DW46" i="3"/>
  <c r="DW47" i="3"/>
  <c r="DW48" i="3"/>
  <c r="DW50" i="3"/>
  <c r="DW52" i="3"/>
  <c r="DW57" i="3"/>
  <c r="DW58" i="3"/>
  <c r="DW59" i="3"/>
  <c r="DW60" i="3"/>
  <c r="DW61" i="3"/>
  <c r="DW63" i="3"/>
  <c r="DW67" i="3"/>
  <c r="DW69" i="3"/>
  <c r="DW71" i="3"/>
  <c r="DW76" i="3"/>
  <c r="DW78" i="3"/>
  <c r="DW82" i="3"/>
  <c r="DW84" i="3"/>
  <c r="DW86" i="3"/>
  <c r="DX15" i="3"/>
  <c r="DX16" i="3"/>
  <c r="DX17" i="3"/>
  <c r="DX18" i="3"/>
  <c r="DX20" i="3"/>
  <c r="DX24" i="3"/>
  <c r="DX25" i="3"/>
  <c r="DX26" i="3"/>
  <c r="DX27" i="3"/>
  <c r="DX28" i="3"/>
  <c r="DX30" i="3"/>
  <c r="DX32" i="3"/>
  <c r="DX36" i="3"/>
  <c r="DX37" i="3"/>
  <c r="DX39" i="3"/>
  <c r="DX41" i="3"/>
  <c r="DX45" i="3"/>
  <c r="DX46" i="3"/>
  <c r="DX47" i="3"/>
  <c r="DX48" i="3"/>
  <c r="DX50" i="3"/>
  <c r="DX52" i="3"/>
  <c r="DX57" i="3"/>
  <c r="DX58" i="3"/>
  <c r="DX59" i="3"/>
  <c r="DX60" i="3"/>
  <c r="DX61" i="3"/>
  <c r="DX63" i="3"/>
  <c r="DX67" i="3"/>
  <c r="DX69" i="3"/>
  <c r="DX71" i="3"/>
  <c r="DX76" i="3"/>
  <c r="DX78" i="3"/>
  <c r="DX82" i="3"/>
  <c r="DX84" i="3"/>
  <c r="DX86" i="3"/>
  <c r="DY15" i="3"/>
  <c r="DY16" i="3"/>
  <c r="DY17" i="3"/>
  <c r="DY18" i="3"/>
  <c r="DY20" i="3"/>
  <c r="DY24" i="3"/>
  <c r="DY25" i="3"/>
  <c r="DY26" i="3"/>
  <c r="DY27" i="3"/>
  <c r="DY28" i="3"/>
  <c r="DY30" i="3"/>
  <c r="DY32" i="3"/>
  <c r="DY36" i="3"/>
  <c r="DY37" i="3"/>
  <c r="DY39" i="3"/>
  <c r="DY41" i="3"/>
  <c r="DY45" i="3"/>
  <c r="DY46" i="3"/>
  <c r="DY47" i="3"/>
  <c r="DY48" i="3"/>
  <c r="DY50" i="3"/>
  <c r="DY52" i="3"/>
  <c r="DY57" i="3"/>
  <c r="DY58" i="3"/>
  <c r="DY59" i="3"/>
  <c r="DY60" i="3"/>
  <c r="DY61" i="3"/>
  <c r="DY63" i="3"/>
  <c r="DY67" i="3"/>
  <c r="DY69" i="3"/>
  <c r="DY71" i="3"/>
  <c r="DY76" i="3"/>
  <c r="DY78" i="3"/>
  <c r="DY82" i="3"/>
  <c r="DY84" i="3"/>
  <c r="DY86" i="3"/>
  <c r="DZ15" i="3"/>
  <c r="DZ16" i="3"/>
  <c r="DZ17" i="3"/>
  <c r="DZ18" i="3"/>
  <c r="DZ20" i="3"/>
  <c r="DZ24" i="3"/>
  <c r="DZ25" i="3"/>
  <c r="DZ26" i="3"/>
  <c r="DZ27" i="3"/>
  <c r="DZ28" i="3"/>
  <c r="DZ30" i="3"/>
  <c r="DZ32" i="3"/>
  <c r="DZ36" i="3"/>
  <c r="DZ37" i="3"/>
  <c r="DZ39" i="3"/>
  <c r="DZ41" i="3"/>
  <c r="DZ45" i="3"/>
  <c r="DZ46" i="3"/>
  <c r="DZ47" i="3"/>
  <c r="DZ48" i="3"/>
  <c r="DZ50" i="3"/>
  <c r="DZ52" i="3"/>
  <c r="DZ57" i="3"/>
  <c r="DZ58" i="3"/>
  <c r="DZ59" i="3"/>
  <c r="DZ60" i="3"/>
  <c r="DZ61" i="3"/>
  <c r="DZ63" i="3"/>
  <c r="DZ67" i="3"/>
  <c r="DZ69" i="3"/>
  <c r="DZ71" i="3"/>
  <c r="DZ76" i="3"/>
  <c r="DZ78" i="3"/>
  <c r="DZ82" i="3"/>
  <c r="DZ84" i="3"/>
  <c r="DZ86" i="3"/>
  <c r="F66" i="22"/>
  <c r="T88" i="3"/>
  <c r="U88" i="3"/>
  <c r="V88" i="3"/>
  <c r="W88" i="3"/>
  <c r="X88" i="3"/>
  <c r="Y88" i="3"/>
  <c r="Z88" i="3"/>
  <c r="AA88" i="3"/>
  <c r="AB88" i="3"/>
  <c r="AC88" i="3"/>
  <c r="AD88" i="3"/>
  <c r="AE88" i="3"/>
  <c r="AF88" i="3"/>
  <c r="AG88" i="3"/>
  <c r="AH88" i="3"/>
  <c r="AI88" i="3"/>
  <c r="AJ88" i="3"/>
  <c r="AK88" i="3"/>
  <c r="AL88" i="3"/>
  <c r="AM88" i="3"/>
  <c r="AN88" i="3"/>
  <c r="AO88" i="3"/>
  <c r="AP88" i="3"/>
  <c r="AQ88" i="3"/>
  <c r="AR88" i="3"/>
  <c r="AS88" i="3"/>
  <c r="AT88" i="3"/>
  <c r="AU88" i="3"/>
  <c r="AV88" i="3"/>
  <c r="AW88" i="3"/>
  <c r="AX88" i="3"/>
  <c r="AY88" i="3"/>
  <c r="AZ88" i="3"/>
  <c r="BA88" i="3"/>
  <c r="BB88" i="3"/>
  <c r="BC88" i="3"/>
  <c r="BD88" i="3"/>
  <c r="BE88" i="3"/>
  <c r="BF88" i="3"/>
  <c r="BG88" i="3"/>
  <c r="BH88" i="3"/>
  <c r="BI88" i="3"/>
  <c r="BJ88" i="3"/>
  <c r="BK88" i="3"/>
  <c r="BL88" i="3"/>
  <c r="BM88" i="3"/>
  <c r="BN88" i="3"/>
  <c r="BO88" i="3"/>
  <c r="BP88" i="3"/>
  <c r="BQ88" i="3"/>
  <c r="BR88" i="3"/>
  <c r="BS88" i="3"/>
  <c r="BT88" i="3"/>
  <c r="BU88" i="3"/>
  <c r="BV88" i="3"/>
  <c r="BW88" i="3"/>
  <c r="BX88" i="3"/>
  <c r="BY88" i="3"/>
  <c r="BZ88" i="3"/>
  <c r="CA88" i="3"/>
  <c r="CB88" i="3"/>
  <c r="CC88" i="3"/>
  <c r="CD88" i="3"/>
  <c r="CE88" i="3"/>
  <c r="CF88" i="3"/>
  <c r="CG88" i="3"/>
  <c r="CH88" i="3"/>
  <c r="CI88" i="3"/>
  <c r="CJ88" i="3"/>
  <c r="CK88" i="3"/>
  <c r="CL88" i="3"/>
  <c r="CM88" i="3"/>
  <c r="CN88" i="3"/>
  <c r="CO88" i="3"/>
  <c r="CP88" i="3"/>
  <c r="CQ88" i="3"/>
  <c r="CR88" i="3"/>
  <c r="CS88" i="3"/>
  <c r="CT88" i="3"/>
  <c r="CU88" i="3"/>
  <c r="CV88" i="3"/>
  <c r="CW88" i="3"/>
  <c r="CX88" i="3"/>
  <c r="CY88" i="3"/>
  <c r="CZ88" i="3"/>
  <c r="DA88" i="3"/>
  <c r="DB88" i="3"/>
  <c r="DC88" i="3"/>
  <c r="DD88" i="3"/>
  <c r="DE88" i="3"/>
  <c r="DF88" i="3"/>
  <c r="DG88" i="3"/>
  <c r="DH88" i="3"/>
  <c r="DI88" i="3"/>
  <c r="DJ88" i="3"/>
  <c r="DK88" i="3"/>
  <c r="DL88" i="3"/>
  <c r="DM88" i="3"/>
  <c r="DN88" i="3"/>
  <c r="DO88" i="3"/>
  <c r="DP88" i="3"/>
  <c r="DQ88" i="3"/>
  <c r="DR88" i="3"/>
  <c r="DS88" i="3"/>
  <c r="DT88" i="3"/>
  <c r="DU88" i="3"/>
  <c r="DV88" i="3"/>
  <c r="DW88" i="3"/>
  <c r="DX88" i="3"/>
  <c r="DY88" i="3"/>
  <c r="DZ88" i="3"/>
  <c r="K88" i="3"/>
  <c r="L88" i="3"/>
  <c r="M88" i="3"/>
  <c r="N88" i="3"/>
  <c r="O88" i="3"/>
  <c r="P88" i="3"/>
  <c r="Q88" i="3"/>
  <c r="R88" i="3"/>
  <c r="S88" i="3"/>
  <c r="J88" i="3"/>
  <c r="EG27" i="22"/>
  <c r="F79" i="22"/>
  <c r="J27" i="22"/>
  <c r="EG44" i="22"/>
  <c r="J44" i="22"/>
  <c r="EG45" i="22"/>
  <c r="J45" i="22"/>
  <c r="EG46" i="22"/>
  <c r="J46" i="22"/>
  <c r="EG47" i="22"/>
  <c r="J47" i="22"/>
  <c r="J19" i="23"/>
  <c r="K75" i="22"/>
  <c r="K27" i="22"/>
  <c r="K44" i="22"/>
  <c r="K45" i="22"/>
  <c r="K46" i="22"/>
  <c r="K47" i="22"/>
  <c r="K19" i="23"/>
  <c r="L75" i="22"/>
  <c r="L27" i="22"/>
  <c r="L44" i="22"/>
  <c r="L45" i="22"/>
  <c r="L46" i="22"/>
  <c r="L47" i="22"/>
  <c r="L19" i="23"/>
  <c r="M75" i="22"/>
  <c r="M27" i="22"/>
  <c r="M44" i="22"/>
  <c r="M45" i="22"/>
  <c r="M46" i="22"/>
  <c r="M47" i="22"/>
  <c r="M19" i="23"/>
  <c r="N75" i="22"/>
  <c r="N27" i="22"/>
  <c r="N44" i="22"/>
  <c r="N45" i="22"/>
  <c r="N46" i="22"/>
  <c r="N47" i="22"/>
  <c r="N19" i="23"/>
  <c r="O75" i="22"/>
  <c r="O27" i="22"/>
  <c r="O44" i="22"/>
  <c r="O45" i="22"/>
  <c r="O46" i="22"/>
  <c r="O47" i="22"/>
  <c r="O19" i="23"/>
  <c r="P75" i="22"/>
  <c r="P27" i="22"/>
  <c r="P44" i="22"/>
  <c r="P45" i="22"/>
  <c r="P46" i="22"/>
  <c r="P47" i="22"/>
  <c r="P19" i="23"/>
  <c r="Q75" i="22"/>
  <c r="Q27" i="22"/>
  <c r="Q44" i="22"/>
  <c r="Q45" i="22"/>
  <c r="Q46" i="22"/>
  <c r="Q47" i="22"/>
  <c r="Q19" i="23"/>
  <c r="R75" i="22"/>
  <c r="R27" i="22"/>
  <c r="R44" i="22"/>
  <c r="R45" i="22"/>
  <c r="R46" i="22"/>
  <c r="R47" i="22"/>
  <c r="R19" i="23"/>
  <c r="S75" i="22"/>
  <c r="S27" i="22"/>
  <c r="S44" i="22"/>
  <c r="S45" i="22"/>
  <c r="S46" i="22"/>
  <c r="S47" i="22"/>
  <c r="S19" i="23"/>
  <c r="T75" i="22"/>
  <c r="T27" i="22"/>
  <c r="T44" i="22"/>
  <c r="T45" i="22"/>
  <c r="T46" i="22"/>
  <c r="T47" i="22"/>
  <c r="T19" i="23"/>
  <c r="U75" i="22"/>
  <c r="U27" i="22"/>
  <c r="U44" i="22"/>
  <c r="U45" i="22"/>
  <c r="U46" i="22"/>
  <c r="U47" i="22"/>
  <c r="U19" i="23"/>
  <c r="V75" i="22"/>
  <c r="V27" i="22"/>
  <c r="V44" i="22"/>
  <c r="V45" i="22"/>
  <c r="V46" i="22"/>
  <c r="V47" i="22"/>
  <c r="V19" i="23"/>
  <c r="W75" i="22"/>
  <c r="W27" i="22"/>
  <c r="W44" i="22"/>
  <c r="W45" i="22"/>
  <c r="W46" i="22"/>
  <c r="W47" i="22"/>
  <c r="W19" i="23"/>
  <c r="X75" i="22"/>
  <c r="X27" i="22"/>
  <c r="X44" i="22"/>
  <c r="X45" i="22"/>
  <c r="X46" i="22"/>
  <c r="X47" i="22"/>
  <c r="X19" i="23"/>
  <c r="Y75" i="22"/>
  <c r="Y27" i="22"/>
  <c r="Y44" i="22"/>
  <c r="Y45" i="22"/>
  <c r="Y46" i="22"/>
  <c r="Y47" i="22"/>
  <c r="Y19" i="23"/>
  <c r="Z75" i="22"/>
  <c r="Z27" i="22"/>
  <c r="Z44" i="22"/>
  <c r="Z45" i="22"/>
  <c r="Z46" i="22"/>
  <c r="Z47" i="22"/>
  <c r="Z19" i="23"/>
  <c r="AA75" i="22"/>
  <c r="AA27" i="22"/>
  <c r="AA44" i="22"/>
  <c r="AA45" i="22"/>
  <c r="AA46" i="22"/>
  <c r="AA47" i="22"/>
  <c r="AA19" i="23"/>
  <c r="AB75" i="22"/>
  <c r="AB27" i="22"/>
  <c r="AB44" i="22"/>
  <c r="AB45" i="22"/>
  <c r="AB46" i="22"/>
  <c r="AB47" i="22"/>
  <c r="AB19" i="23"/>
  <c r="AC75" i="22"/>
  <c r="AC27" i="22"/>
  <c r="AC44" i="22"/>
  <c r="AC45" i="22"/>
  <c r="AC46" i="22"/>
  <c r="AC47" i="22"/>
  <c r="AC19" i="23"/>
  <c r="AD75" i="22"/>
  <c r="AD27" i="22"/>
  <c r="AD44" i="22"/>
  <c r="AD45" i="22"/>
  <c r="AD46" i="22"/>
  <c r="AD47" i="22"/>
  <c r="AD19" i="23"/>
  <c r="AE75" i="22"/>
  <c r="AE27" i="22"/>
  <c r="AE44" i="22"/>
  <c r="AE45" i="22"/>
  <c r="AE46" i="22"/>
  <c r="AE47" i="22"/>
  <c r="AE19" i="23"/>
  <c r="AF75" i="22"/>
  <c r="AF27" i="22"/>
  <c r="AF44" i="22"/>
  <c r="AF45" i="22"/>
  <c r="AF46" i="22"/>
  <c r="AF47" i="22"/>
  <c r="AF19" i="23"/>
  <c r="AG75" i="22"/>
  <c r="AG27" i="22"/>
  <c r="AG44" i="22"/>
  <c r="AG45" i="22"/>
  <c r="AG46" i="22"/>
  <c r="AG47" i="22"/>
  <c r="AG19" i="23"/>
  <c r="AH75" i="22"/>
  <c r="AH27" i="22"/>
  <c r="AH44" i="22"/>
  <c r="AH45" i="22"/>
  <c r="AH46" i="22"/>
  <c r="AH47" i="22"/>
  <c r="AH19" i="23"/>
  <c r="AI75" i="22"/>
  <c r="AI27" i="22"/>
  <c r="AI44" i="22"/>
  <c r="AI45" i="22"/>
  <c r="AI46" i="22"/>
  <c r="AI47" i="22"/>
  <c r="AI19" i="23"/>
  <c r="AJ75" i="22"/>
  <c r="AJ27" i="22"/>
  <c r="AJ44" i="22"/>
  <c r="AJ45" i="22"/>
  <c r="AJ46" i="22"/>
  <c r="AJ47" i="22"/>
  <c r="AJ19" i="23"/>
  <c r="AK75" i="22"/>
  <c r="AK27" i="22"/>
  <c r="AK44" i="22"/>
  <c r="AK45" i="22"/>
  <c r="AK46" i="22"/>
  <c r="AK47" i="22"/>
  <c r="AK19" i="23"/>
  <c r="AL75" i="22"/>
  <c r="AL27" i="22"/>
  <c r="AL44" i="22"/>
  <c r="AL45" i="22"/>
  <c r="AL46" i="22"/>
  <c r="AL47" i="22"/>
  <c r="AL19" i="23"/>
  <c r="AM75" i="22"/>
  <c r="AM27" i="22"/>
  <c r="AM44" i="22"/>
  <c r="AM45" i="22"/>
  <c r="AM46" i="22"/>
  <c r="AM47" i="22"/>
  <c r="AM19" i="23"/>
  <c r="AN75" i="22"/>
  <c r="AN27" i="22"/>
  <c r="AN44" i="22"/>
  <c r="AN45" i="22"/>
  <c r="AN46" i="22"/>
  <c r="AN47" i="22"/>
  <c r="AN19" i="23"/>
  <c r="AO75" i="22"/>
  <c r="AO27" i="22"/>
  <c r="AO44" i="22"/>
  <c r="AO45" i="22"/>
  <c r="AO46" i="22"/>
  <c r="AO47" i="22"/>
  <c r="AO19" i="23"/>
  <c r="AP75" i="22"/>
  <c r="AP27" i="22"/>
  <c r="AP44" i="22"/>
  <c r="AP45" i="22"/>
  <c r="AP46" i="22"/>
  <c r="AP47" i="22"/>
  <c r="AP19" i="23"/>
  <c r="AQ75" i="22"/>
  <c r="AQ27" i="22"/>
  <c r="AQ44" i="22"/>
  <c r="AQ45" i="22"/>
  <c r="AQ46" i="22"/>
  <c r="AQ47" i="22"/>
  <c r="AQ19" i="23"/>
  <c r="AR75" i="22"/>
  <c r="AR27" i="22"/>
  <c r="AR44" i="22"/>
  <c r="AR45" i="22"/>
  <c r="AR46" i="22"/>
  <c r="AR47" i="22"/>
  <c r="AR19" i="23"/>
  <c r="AS75" i="22"/>
  <c r="AS27" i="22"/>
  <c r="AS44" i="22"/>
  <c r="AS45" i="22"/>
  <c r="AS46" i="22"/>
  <c r="AS47" i="22"/>
  <c r="AS19" i="23"/>
  <c r="AT75" i="22"/>
  <c r="AT27" i="22"/>
  <c r="AT44" i="22"/>
  <c r="AT45" i="22"/>
  <c r="AT46" i="22"/>
  <c r="AT47" i="22"/>
  <c r="AT19" i="23"/>
  <c r="AU75" i="22"/>
  <c r="AU27" i="22"/>
  <c r="AU44" i="22"/>
  <c r="AU45" i="22"/>
  <c r="AU46" i="22"/>
  <c r="AU47" i="22"/>
  <c r="AU19" i="23"/>
  <c r="AV75" i="22"/>
  <c r="AV27" i="22"/>
  <c r="AV44" i="22"/>
  <c r="AV45" i="22"/>
  <c r="AV46" i="22"/>
  <c r="AV47" i="22"/>
  <c r="AV19" i="23"/>
  <c r="AW75" i="22"/>
  <c r="AW27" i="22"/>
  <c r="AW44" i="22"/>
  <c r="AW45" i="22"/>
  <c r="AW46" i="22"/>
  <c r="AW47" i="22"/>
  <c r="AW19" i="23"/>
  <c r="AX75" i="22"/>
  <c r="AX27" i="22"/>
  <c r="AX44" i="22"/>
  <c r="AX45" i="22"/>
  <c r="AX46" i="22"/>
  <c r="AX47" i="22"/>
  <c r="AX19" i="23"/>
  <c r="AY75" i="22"/>
  <c r="AY27" i="22"/>
  <c r="AY44" i="22"/>
  <c r="AY45" i="22"/>
  <c r="AY46" i="22"/>
  <c r="AY47" i="22"/>
  <c r="AY19" i="23"/>
  <c r="AZ75" i="22"/>
  <c r="AZ27" i="22"/>
  <c r="AZ44" i="22"/>
  <c r="AZ45" i="22"/>
  <c r="AZ46" i="22"/>
  <c r="AZ47" i="22"/>
  <c r="AZ19" i="23"/>
  <c r="BA75" i="22"/>
  <c r="BA27" i="22"/>
  <c r="BA44" i="22"/>
  <c r="BA45" i="22"/>
  <c r="BA46" i="22"/>
  <c r="BA47" i="22"/>
  <c r="BA19" i="23"/>
  <c r="BB75" i="22"/>
  <c r="BB27" i="22"/>
  <c r="BB44" i="22"/>
  <c r="BB45" i="22"/>
  <c r="BB46" i="22"/>
  <c r="BB47" i="22"/>
  <c r="BB19" i="23"/>
  <c r="BC75" i="22"/>
  <c r="BC27" i="22"/>
  <c r="BC44" i="22"/>
  <c r="BC45" i="22"/>
  <c r="BC46" i="22"/>
  <c r="BC47" i="22"/>
  <c r="BC19" i="23"/>
  <c r="BD75" i="22"/>
  <c r="BD27" i="22"/>
  <c r="BD44" i="22"/>
  <c r="BD45" i="22"/>
  <c r="BD46" i="22"/>
  <c r="BD47" i="22"/>
  <c r="BD19" i="23"/>
  <c r="BE75" i="22"/>
  <c r="BE27" i="22"/>
  <c r="BE44" i="22"/>
  <c r="BE45" i="22"/>
  <c r="BE46" i="22"/>
  <c r="BE47" i="22"/>
  <c r="BE19" i="23"/>
  <c r="BF75" i="22"/>
  <c r="BF27" i="22"/>
  <c r="BF44" i="22"/>
  <c r="BF45" i="22"/>
  <c r="BF46" i="22"/>
  <c r="BF47" i="22"/>
  <c r="BF19" i="23"/>
  <c r="BG75" i="22"/>
  <c r="BG27" i="22"/>
  <c r="BG44" i="22"/>
  <c r="BG45" i="22"/>
  <c r="BG46" i="22"/>
  <c r="BG47" i="22"/>
  <c r="BG19" i="23"/>
  <c r="BH75" i="22"/>
  <c r="BH27" i="22"/>
  <c r="BH44" i="22"/>
  <c r="BH45" i="22"/>
  <c r="BH46" i="22"/>
  <c r="BH47" i="22"/>
  <c r="BH19" i="23"/>
  <c r="BI75" i="22"/>
  <c r="BI27" i="22"/>
  <c r="BI44" i="22"/>
  <c r="BI45" i="22"/>
  <c r="BI46" i="22"/>
  <c r="BI47" i="22"/>
  <c r="BI19" i="23"/>
  <c r="BJ75" i="22"/>
  <c r="BJ27" i="22"/>
  <c r="BJ44" i="22"/>
  <c r="BJ45" i="22"/>
  <c r="BJ46" i="22"/>
  <c r="BJ47" i="22"/>
  <c r="BJ19" i="23"/>
  <c r="BK75" i="22"/>
  <c r="BK27" i="22"/>
  <c r="BK44" i="22"/>
  <c r="BK45" i="22"/>
  <c r="BK46" i="22"/>
  <c r="BK47" i="22"/>
  <c r="BK19" i="23"/>
  <c r="BL75" i="22"/>
  <c r="BL27" i="22"/>
  <c r="BL44" i="22"/>
  <c r="BL45" i="22"/>
  <c r="BL46" i="22"/>
  <c r="BL47" i="22"/>
  <c r="BL19" i="23"/>
  <c r="BM75" i="22"/>
  <c r="BM27" i="22"/>
  <c r="BM44" i="22"/>
  <c r="BM45" i="22"/>
  <c r="BM46" i="22"/>
  <c r="BM47" i="22"/>
  <c r="BM19" i="23"/>
  <c r="BN75" i="22"/>
  <c r="BN27" i="22"/>
  <c r="BN44" i="22"/>
  <c r="BN45" i="22"/>
  <c r="BN46" i="22"/>
  <c r="BN47" i="22"/>
  <c r="BN19" i="23"/>
  <c r="BO75" i="22"/>
  <c r="BO27" i="22"/>
  <c r="BO44" i="22"/>
  <c r="BO45" i="22"/>
  <c r="BO46" i="22"/>
  <c r="BO47" i="22"/>
  <c r="BO19" i="23"/>
  <c r="BP75" i="22"/>
  <c r="BP27" i="22"/>
  <c r="BP44" i="22"/>
  <c r="BP45" i="22"/>
  <c r="BP46" i="22"/>
  <c r="BP47" i="22"/>
  <c r="BP19" i="23"/>
  <c r="BQ75" i="22"/>
  <c r="BQ27" i="22"/>
  <c r="BQ44" i="22"/>
  <c r="BQ45" i="22"/>
  <c r="BQ46" i="22"/>
  <c r="BQ47" i="22"/>
  <c r="BQ19" i="23"/>
  <c r="BR75" i="22"/>
  <c r="BR27" i="22"/>
  <c r="BR44" i="22"/>
  <c r="BR45" i="22"/>
  <c r="BR46" i="22"/>
  <c r="BR47" i="22"/>
  <c r="BR19" i="23"/>
  <c r="BS75" i="22"/>
  <c r="BS27" i="22"/>
  <c r="BS44" i="22"/>
  <c r="BS45" i="22"/>
  <c r="BS46" i="22"/>
  <c r="BS47" i="22"/>
  <c r="BS19" i="23"/>
  <c r="BT75" i="22"/>
  <c r="BT27" i="22"/>
  <c r="BT44" i="22"/>
  <c r="BT45" i="22"/>
  <c r="BT46" i="22"/>
  <c r="BT47" i="22"/>
  <c r="BT19" i="23"/>
  <c r="BU75" i="22"/>
  <c r="BU27" i="22"/>
  <c r="BU44" i="22"/>
  <c r="BU45" i="22"/>
  <c r="BU46" i="22"/>
  <c r="BU47" i="22"/>
  <c r="BU19" i="23"/>
  <c r="BV75" i="22"/>
  <c r="BV27" i="22"/>
  <c r="BV44" i="22"/>
  <c r="BV45" i="22"/>
  <c r="BV46" i="22"/>
  <c r="BV47" i="22"/>
  <c r="BV19" i="23"/>
  <c r="BW75" i="22"/>
  <c r="BW27" i="22"/>
  <c r="BW44" i="22"/>
  <c r="BW45" i="22"/>
  <c r="BW46" i="22"/>
  <c r="BW47" i="22"/>
  <c r="BW19" i="23"/>
  <c r="BX75" i="22"/>
  <c r="BX27" i="22"/>
  <c r="BX44" i="22"/>
  <c r="BX45" i="22"/>
  <c r="BX46" i="22"/>
  <c r="BX47" i="22"/>
  <c r="BX19" i="23"/>
  <c r="BY75" i="22"/>
  <c r="BY27" i="22"/>
  <c r="BY44" i="22"/>
  <c r="BY45" i="22"/>
  <c r="BY46" i="22"/>
  <c r="BY47" i="22"/>
  <c r="BY19" i="23"/>
  <c r="BZ75" i="22"/>
  <c r="BZ27" i="22"/>
  <c r="BZ44" i="22"/>
  <c r="BZ45" i="22"/>
  <c r="BZ46" i="22"/>
  <c r="BZ47" i="22"/>
  <c r="BZ19" i="23"/>
  <c r="CA75" i="22"/>
  <c r="CA27" i="22"/>
  <c r="CA44" i="22"/>
  <c r="CA45" i="22"/>
  <c r="CA46" i="22"/>
  <c r="CA47" i="22"/>
  <c r="CA19" i="23"/>
  <c r="CB75" i="22"/>
  <c r="CB27" i="22"/>
  <c r="CB44" i="22"/>
  <c r="CB45" i="22"/>
  <c r="CB46" i="22"/>
  <c r="CB47" i="22"/>
  <c r="CB19" i="23"/>
  <c r="CC75" i="22"/>
  <c r="CC27" i="22"/>
  <c r="CC44" i="22"/>
  <c r="CC45" i="22"/>
  <c r="CC46" i="22"/>
  <c r="CC47" i="22"/>
  <c r="CC19" i="23"/>
  <c r="CD75" i="22"/>
  <c r="CD27" i="22"/>
  <c r="CD44" i="22"/>
  <c r="CD45" i="22"/>
  <c r="CD46" i="22"/>
  <c r="CD47" i="22"/>
  <c r="CD19" i="23"/>
  <c r="CE75" i="22"/>
  <c r="CE27" i="22"/>
  <c r="CE44" i="22"/>
  <c r="CE45" i="22"/>
  <c r="CE46" i="22"/>
  <c r="CE47" i="22"/>
  <c r="CE19" i="23"/>
  <c r="CF75" i="22"/>
  <c r="CF27" i="22"/>
  <c r="CF44" i="22"/>
  <c r="CF45" i="22"/>
  <c r="CF46" i="22"/>
  <c r="CF47" i="22"/>
  <c r="CF19" i="23"/>
  <c r="CG75" i="22"/>
  <c r="CG27" i="22"/>
  <c r="CG44" i="22"/>
  <c r="CG45" i="22"/>
  <c r="CG46" i="22"/>
  <c r="CG47" i="22"/>
  <c r="CG19" i="23"/>
  <c r="CH75" i="22"/>
  <c r="CH27" i="22"/>
  <c r="CH44" i="22"/>
  <c r="CH45" i="22"/>
  <c r="CH46" i="22"/>
  <c r="CH47" i="22"/>
  <c r="CH19" i="23"/>
  <c r="CI75" i="22"/>
  <c r="CI27" i="22"/>
  <c r="CI44" i="22"/>
  <c r="CI45" i="22"/>
  <c r="CI46" i="22"/>
  <c r="CI47" i="22"/>
  <c r="CI19" i="23"/>
  <c r="CJ75" i="22"/>
  <c r="CJ27" i="22"/>
  <c r="CJ44" i="22"/>
  <c r="CJ45" i="22"/>
  <c r="CJ46" i="22"/>
  <c r="CJ47" i="22"/>
  <c r="CJ19" i="23"/>
  <c r="CK75" i="22"/>
  <c r="CK27" i="22"/>
  <c r="CK44" i="22"/>
  <c r="CK45" i="22"/>
  <c r="CK46" i="22"/>
  <c r="CK47" i="22"/>
  <c r="CK19" i="23"/>
  <c r="CL75" i="22"/>
  <c r="CL27" i="22"/>
  <c r="CL44" i="22"/>
  <c r="CL45" i="22"/>
  <c r="CL46" i="22"/>
  <c r="CL47" i="22"/>
  <c r="CL19" i="23"/>
  <c r="CM75" i="22"/>
  <c r="CM27" i="22"/>
  <c r="CM44" i="22"/>
  <c r="CM45" i="22"/>
  <c r="CM46" i="22"/>
  <c r="CM47" i="22"/>
  <c r="CM19" i="23"/>
  <c r="CN75" i="22"/>
  <c r="CN27" i="22"/>
  <c r="CN44" i="22"/>
  <c r="CN45" i="22"/>
  <c r="CN46" i="22"/>
  <c r="CN47" i="22"/>
  <c r="CN19" i="23"/>
  <c r="CO75" i="22"/>
  <c r="CO27" i="22"/>
  <c r="CO44" i="22"/>
  <c r="CO45" i="22"/>
  <c r="CO46" i="22"/>
  <c r="CO47" i="22"/>
  <c r="CO19" i="23"/>
  <c r="CP75" i="22"/>
  <c r="CP27" i="22"/>
  <c r="CP44" i="22"/>
  <c r="CP45" i="22"/>
  <c r="CP46" i="22"/>
  <c r="CP47" i="22"/>
  <c r="CP19" i="23"/>
  <c r="CQ75" i="22"/>
  <c r="CQ27" i="22"/>
  <c r="CQ44" i="22"/>
  <c r="CQ45" i="22"/>
  <c r="CQ46" i="22"/>
  <c r="CQ47" i="22"/>
  <c r="CQ19" i="23"/>
  <c r="CR75" i="22"/>
  <c r="CR27" i="22"/>
  <c r="CR44" i="22"/>
  <c r="CR45" i="22"/>
  <c r="CR46" i="22"/>
  <c r="CR47" i="22"/>
  <c r="CR19" i="23"/>
  <c r="CS75" i="22"/>
  <c r="CS27" i="22"/>
  <c r="CS44" i="22"/>
  <c r="CS45" i="22"/>
  <c r="CS46" i="22"/>
  <c r="CS47" i="22"/>
  <c r="CS19" i="23"/>
  <c r="CT75" i="22"/>
  <c r="CT27" i="22"/>
  <c r="CT44" i="22"/>
  <c r="CT45" i="22"/>
  <c r="CT46" i="22"/>
  <c r="CT47" i="22"/>
  <c r="CT19" i="23"/>
  <c r="CU75" i="22"/>
  <c r="CU27" i="22"/>
  <c r="CU44" i="22"/>
  <c r="CU45" i="22"/>
  <c r="CU46" i="22"/>
  <c r="CU47" i="22"/>
  <c r="CU19" i="23"/>
  <c r="CV75" i="22"/>
  <c r="CV27" i="22"/>
  <c r="CV44" i="22"/>
  <c r="CV45" i="22"/>
  <c r="CV46" i="22"/>
  <c r="CV47" i="22"/>
  <c r="CV19" i="23"/>
  <c r="CW75" i="22"/>
  <c r="CW27" i="22"/>
  <c r="CW44" i="22"/>
  <c r="CW45" i="22"/>
  <c r="CW46" i="22"/>
  <c r="CW47" i="22"/>
  <c r="CW19" i="23"/>
  <c r="CX75" i="22"/>
  <c r="CX27" i="22"/>
  <c r="CX44" i="22"/>
  <c r="CX45" i="22"/>
  <c r="CX46" i="22"/>
  <c r="CX47" i="22"/>
  <c r="CX19" i="23"/>
  <c r="CY75" i="22"/>
  <c r="CY27" i="22"/>
  <c r="CY44" i="22"/>
  <c r="CY45" i="22"/>
  <c r="CY46" i="22"/>
  <c r="CY47" i="22"/>
  <c r="CY19" i="23"/>
  <c r="CZ75" i="22"/>
  <c r="CZ27" i="22"/>
  <c r="CZ44" i="22"/>
  <c r="CZ45" i="22"/>
  <c r="CZ46" i="22"/>
  <c r="CZ47" i="22"/>
  <c r="CZ19" i="23"/>
  <c r="DA75" i="22"/>
  <c r="DA27" i="22"/>
  <c r="DA44" i="22"/>
  <c r="DA45" i="22"/>
  <c r="DA46" i="22"/>
  <c r="DA47" i="22"/>
  <c r="DA19" i="23"/>
  <c r="DB75" i="22"/>
  <c r="DB27" i="22"/>
  <c r="DB44" i="22"/>
  <c r="DB45" i="22"/>
  <c r="DB46" i="22"/>
  <c r="DB47" i="22"/>
  <c r="DB19" i="23"/>
  <c r="DC75" i="22"/>
  <c r="DC27" i="22"/>
  <c r="DC44" i="22"/>
  <c r="DC45" i="22"/>
  <c r="DC46" i="22"/>
  <c r="DC47" i="22"/>
  <c r="DC19" i="23"/>
  <c r="DD75" i="22"/>
  <c r="DD27" i="22"/>
  <c r="DD44" i="22"/>
  <c r="DD45" i="22"/>
  <c r="DD46" i="22"/>
  <c r="DD47" i="22"/>
  <c r="DD19" i="23"/>
  <c r="DE75" i="22"/>
  <c r="DE27" i="22"/>
  <c r="DE44" i="22"/>
  <c r="DE45" i="22"/>
  <c r="DE46" i="22"/>
  <c r="DE47" i="22"/>
  <c r="DE19" i="23"/>
  <c r="DF75" i="22"/>
  <c r="DF27" i="22"/>
  <c r="DF44" i="22"/>
  <c r="DF45" i="22"/>
  <c r="DF46" i="22"/>
  <c r="DF47" i="22"/>
  <c r="DF19" i="23"/>
  <c r="DG75" i="22"/>
  <c r="DG27" i="22"/>
  <c r="DG44" i="22"/>
  <c r="DG45" i="22"/>
  <c r="DG46" i="22"/>
  <c r="DG47" i="22"/>
  <c r="DG19" i="23"/>
  <c r="DH75" i="22"/>
  <c r="DH27" i="22"/>
  <c r="DH44" i="22"/>
  <c r="DH45" i="22"/>
  <c r="DH46" i="22"/>
  <c r="DH47" i="22"/>
  <c r="DH19" i="23"/>
  <c r="DI75" i="22"/>
  <c r="DI27" i="22"/>
  <c r="DI44" i="22"/>
  <c r="DI45" i="22"/>
  <c r="DI46" i="22"/>
  <c r="DI47" i="22"/>
  <c r="DI19" i="23"/>
  <c r="DJ75" i="22"/>
  <c r="DJ27" i="22"/>
  <c r="DJ44" i="22"/>
  <c r="DJ45" i="22"/>
  <c r="DJ46" i="22"/>
  <c r="DJ47" i="22"/>
  <c r="DJ19" i="23"/>
  <c r="DK75" i="22"/>
  <c r="DK27" i="22"/>
  <c r="DK44" i="22"/>
  <c r="DK45" i="22"/>
  <c r="DK46" i="22"/>
  <c r="DK47" i="22"/>
  <c r="DK19" i="23"/>
  <c r="DL75" i="22"/>
  <c r="DL27" i="22"/>
  <c r="DL44" i="22"/>
  <c r="DL45" i="22"/>
  <c r="DL46" i="22"/>
  <c r="DL47" i="22"/>
  <c r="DL19" i="23"/>
  <c r="DM75" i="22"/>
  <c r="DM27" i="22"/>
  <c r="DM44" i="22"/>
  <c r="DM45" i="22"/>
  <c r="DM46" i="22"/>
  <c r="DM47" i="22"/>
  <c r="DM19" i="23"/>
  <c r="DN75" i="22"/>
  <c r="DN27" i="22"/>
  <c r="DN44" i="22"/>
  <c r="DN45" i="22"/>
  <c r="DN46" i="22"/>
  <c r="DN47" i="22"/>
  <c r="DN19" i="23"/>
  <c r="DO75" i="22"/>
  <c r="DO27" i="22"/>
  <c r="DO44" i="22"/>
  <c r="DO45" i="22"/>
  <c r="DO46" i="22"/>
  <c r="DO47" i="22"/>
  <c r="DO19" i="23"/>
  <c r="DP75" i="22"/>
  <c r="DP27" i="22"/>
  <c r="DP44" i="22"/>
  <c r="DP45" i="22"/>
  <c r="DP46" i="22"/>
  <c r="DP47" i="22"/>
  <c r="DP19" i="23"/>
  <c r="DQ75" i="22"/>
  <c r="DQ27" i="22"/>
  <c r="DQ44" i="22"/>
  <c r="DQ45" i="22"/>
  <c r="DQ46" i="22"/>
  <c r="DQ47" i="22"/>
  <c r="DQ19" i="23"/>
  <c r="DR75" i="22"/>
  <c r="DR27" i="22"/>
  <c r="DR44" i="22"/>
  <c r="DR45" i="22"/>
  <c r="DR46" i="22"/>
  <c r="DR47" i="22"/>
  <c r="DR19" i="23"/>
  <c r="DS75" i="22"/>
  <c r="DS27" i="22"/>
  <c r="DS44" i="22"/>
  <c r="DS45" i="22"/>
  <c r="DS46" i="22"/>
  <c r="DS47" i="22"/>
  <c r="DS19" i="23"/>
  <c r="DT75" i="22"/>
  <c r="DT27" i="22"/>
  <c r="DT44" i="22"/>
  <c r="DT45" i="22"/>
  <c r="DT46" i="22"/>
  <c r="DT47" i="22"/>
  <c r="DT19" i="23"/>
  <c r="DU75" i="22"/>
  <c r="DU27" i="22"/>
  <c r="DU44" i="22"/>
  <c r="DU45" i="22"/>
  <c r="DU46" i="22"/>
  <c r="DU47" i="22"/>
  <c r="DU19" i="23"/>
  <c r="DV75" i="22"/>
  <c r="DV27" i="22"/>
  <c r="DV44" i="22"/>
  <c r="DV45" i="22"/>
  <c r="DV46" i="22"/>
  <c r="DV47" i="22"/>
  <c r="DV19" i="23"/>
  <c r="DW75" i="22"/>
  <c r="DW27" i="22"/>
  <c r="DW44" i="22"/>
  <c r="DW45" i="22"/>
  <c r="DW46" i="22"/>
  <c r="DW47" i="22"/>
  <c r="DW19" i="23"/>
  <c r="DX75" i="22"/>
  <c r="DX27" i="22"/>
  <c r="DX44" i="22"/>
  <c r="DX45" i="22"/>
  <c r="DX46" i="22"/>
  <c r="DX47" i="22"/>
  <c r="DX19" i="23"/>
  <c r="DY75" i="22"/>
  <c r="DY27" i="22"/>
  <c r="DY44" i="22"/>
  <c r="DY45" i="22"/>
  <c r="DY46" i="22"/>
  <c r="DY47" i="22"/>
  <c r="DY19" i="23"/>
  <c r="DZ75" i="22"/>
  <c r="DZ27" i="22"/>
  <c r="DZ44" i="22"/>
  <c r="DZ45" i="22"/>
  <c r="DZ46" i="22"/>
  <c r="DZ47" i="22"/>
  <c r="DZ19" i="23"/>
  <c r="EG24" i="22"/>
  <c r="J24" i="22"/>
  <c r="J17" i="23"/>
  <c r="K24" i="22"/>
  <c r="K17" i="23"/>
  <c r="L24" i="22"/>
  <c r="L17" i="23"/>
  <c r="M24" i="22"/>
  <c r="M17" i="23"/>
  <c r="N24" i="22"/>
  <c r="N17" i="23"/>
  <c r="O24" i="22"/>
  <c r="O17" i="23"/>
  <c r="P24" i="22"/>
  <c r="P17" i="23"/>
  <c r="Q24" i="22"/>
  <c r="Q17" i="23"/>
  <c r="R24" i="22"/>
  <c r="R17" i="23"/>
  <c r="S24" i="22"/>
  <c r="S17" i="23"/>
  <c r="T24" i="22"/>
  <c r="T17" i="23"/>
  <c r="U24" i="22"/>
  <c r="U17" i="23"/>
  <c r="V24" i="22"/>
  <c r="V17" i="23"/>
  <c r="W24" i="22"/>
  <c r="W17" i="23"/>
  <c r="X24" i="22"/>
  <c r="X17" i="23"/>
  <c r="Y24" i="22"/>
  <c r="Y17" i="23"/>
  <c r="Z24" i="22"/>
  <c r="Z17" i="23"/>
  <c r="AA24" i="22"/>
  <c r="AA17" i="23"/>
  <c r="AB24" i="22"/>
  <c r="AB17" i="23"/>
  <c r="AC24" i="22"/>
  <c r="AC17" i="23"/>
  <c r="AD24" i="22"/>
  <c r="AD17" i="23"/>
  <c r="AE24" i="22"/>
  <c r="AE17" i="23"/>
  <c r="AF24" i="22"/>
  <c r="AF17" i="23"/>
  <c r="AG24" i="22"/>
  <c r="AG17" i="23"/>
  <c r="AH24" i="22"/>
  <c r="AH17" i="23"/>
  <c r="AI24" i="22"/>
  <c r="AI17" i="23"/>
  <c r="AJ24" i="22"/>
  <c r="AJ17" i="23"/>
  <c r="AK24" i="22"/>
  <c r="AK17" i="23"/>
  <c r="AL24" i="22"/>
  <c r="AL17" i="23"/>
  <c r="AM24" i="22"/>
  <c r="AM17" i="23"/>
  <c r="AN24" i="22"/>
  <c r="AN17" i="23"/>
  <c r="AO24" i="22"/>
  <c r="AO17" i="23"/>
  <c r="AP24" i="22"/>
  <c r="AP17" i="23"/>
  <c r="AQ24" i="22"/>
  <c r="AQ17" i="23"/>
  <c r="AR24" i="22"/>
  <c r="AR17" i="23"/>
  <c r="AS24" i="22"/>
  <c r="AS17" i="23"/>
  <c r="AT24" i="22"/>
  <c r="AT17" i="23"/>
  <c r="AU24" i="22"/>
  <c r="AU17" i="23"/>
  <c r="AV24" i="22"/>
  <c r="AV17" i="23"/>
  <c r="AW24" i="22"/>
  <c r="AW17" i="23"/>
  <c r="AX24" i="22"/>
  <c r="AX17" i="23"/>
  <c r="AY24" i="22"/>
  <c r="AY17" i="23"/>
  <c r="AZ24" i="22"/>
  <c r="AZ17" i="23"/>
  <c r="BA24" i="22"/>
  <c r="BA17" i="23"/>
  <c r="BB24" i="22"/>
  <c r="BB17" i="23"/>
  <c r="BC24" i="22"/>
  <c r="BC17" i="23"/>
  <c r="BD24" i="22"/>
  <c r="BD17" i="23"/>
  <c r="BE24" i="22"/>
  <c r="BE17" i="23"/>
  <c r="BF24" i="22"/>
  <c r="BF17" i="23"/>
  <c r="BG24" i="22"/>
  <c r="BG17" i="23"/>
  <c r="BH24" i="22"/>
  <c r="BH17" i="23"/>
  <c r="BI24" i="22"/>
  <c r="BI17" i="23"/>
  <c r="BJ24" i="22"/>
  <c r="BJ17" i="23"/>
  <c r="BK24" i="22"/>
  <c r="BK17" i="23"/>
  <c r="BL24" i="22"/>
  <c r="BL17" i="23"/>
  <c r="BM24" i="22"/>
  <c r="BM17" i="23"/>
  <c r="BN24" i="22"/>
  <c r="BN17" i="23"/>
  <c r="BO24" i="22"/>
  <c r="BO17" i="23"/>
  <c r="BP24" i="22"/>
  <c r="BP17" i="23"/>
  <c r="BQ24" i="22"/>
  <c r="BQ17" i="23"/>
  <c r="BR24" i="22"/>
  <c r="BR17" i="23"/>
  <c r="BS24" i="22"/>
  <c r="BS17" i="23"/>
  <c r="BT24" i="22"/>
  <c r="BT17" i="23"/>
  <c r="BU24" i="22"/>
  <c r="BU17" i="23"/>
  <c r="BV24" i="22"/>
  <c r="BV17" i="23"/>
  <c r="BW24" i="22"/>
  <c r="BW17" i="23"/>
  <c r="BX24" i="22"/>
  <c r="BX17" i="23"/>
  <c r="BY24" i="22"/>
  <c r="BY17" i="23"/>
  <c r="BZ24" i="22"/>
  <c r="BZ17" i="23"/>
  <c r="CA24" i="22"/>
  <c r="CA17" i="23"/>
  <c r="CB24" i="22"/>
  <c r="CB17" i="23"/>
  <c r="CC24" i="22"/>
  <c r="CC17" i="23"/>
  <c r="CD24" i="22"/>
  <c r="CD17" i="23"/>
  <c r="CE24" i="22"/>
  <c r="CE17" i="23"/>
  <c r="CF24" i="22"/>
  <c r="CF17" i="23"/>
  <c r="CG24" i="22"/>
  <c r="CG17" i="23"/>
  <c r="CH24" i="22"/>
  <c r="CH17" i="23"/>
  <c r="CI24" i="22"/>
  <c r="CI17" i="23"/>
  <c r="CJ24" i="22"/>
  <c r="CJ17" i="23"/>
  <c r="CK24" i="22"/>
  <c r="CK17" i="23"/>
  <c r="CL24" i="22"/>
  <c r="CL17" i="23"/>
  <c r="CM24" i="22"/>
  <c r="CM17" i="23"/>
  <c r="CN24" i="22"/>
  <c r="CN17" i="23"/>
  <c r="CO24" i="22"/>
  <c r="CO17" i="23"/>
  <c r="CP24" i="22"/>
  <c r="CP17" i="23"/>
  <c r="CQ24" i="22"/>
  <c r="CQ17" i="23"/>
  <c r="CR24" i="22"/>
  <c r="CR17" i="23"/>
  <c r="CS24" i="22"/>
  <c r="CS17" i="23"/>
  <c r="CT24" i="22"/>
  <c r="CT17" i="23"/>
  <c r="CU24" i="22"/>
  <c r="CU17" i="23"/>
  <c r="CV24" i="22"/>
  <c r="CV17" i="23"/>
  <c r="CW24" i="22"/>
  <c r="CW17" i="23"/>
  <c r="CX24" i="22"/>
  <c r="CX17" i="23"/>
  <c r="CY24" i="22"/>
  <c r="CY17" i="23"/>
  <c r="CZ24" i="22"/>
  <c r="CZ17" i="23"/>
  <c r="DA24" i="22"/>
  <c r="DA17" i="23"/>
  <c r="DB24" i="22"/>
  <c r="DB17" i="23"/>
  <c r="DC24" i="22"/>
  <c r="DC17" i="23"/>
  <c r="DD24" i="22"/>
  <c r="DD17" i="23"/>
  <c r="DE24" i="22"/>
  <c r="DE17" i="23"/>
  <c r="DF24" i="22"/>
  <c r="DF17" i="23"/>
  <c r="DG24" i="22"/>
  <c r="DG17" i="23"/>
  <c r="DH24" i="22"/>
  <c r="DH17" i="23"/>
  <c r="DI24" i="22"/>
  <c r="DI17" i="23"/>
  <c r="DJ24" i="22"/>
  <c r="DJ17" i="23"/>
  <c r="DK24" i="22"/>
  <c r="DK17" i="23"/>
  <c r="DL24" i="22"/>
  <c r="DL17" i="23"/>
  <c r="DM24" i="22"/>
  <c r="DM17" i="23"/>
  <c r="DN24" i="22"/>
  <c r="DN17" i="23"/>
  <c r="DO24" i="22"/>
  <c r="DO17" i="23"/>
  <c r="DP24" i="22"/>
  <c r="DP17" i="23"/>
  <c r="DQ24" i="22"/>
  <c r="DQ17" i="23"/>
  <c r="DR24" i="22"/>
  <c r="DR17" i="23"/>
  <c r="DS24" i="22"/>
  <c r="DS17" i="23"/>
  <c r="DT24" i="22"/>
  <c r="DT17" i="23"/>
  <c r="DU24" i="22"/>
  <c r="DU17" i="23"/>
  <c r="DV24" i="22"/>
  <c r="DV17" i="23"/>
  <c r="DW24" i="22"/>
  <c r="DW17" i="23"/>
  <c r="DX24" i="22"/>
  <c r="DX17" i="23"/>
  <c r="DY24" i="22"/>
  <c r="DY17" i="23"/>
  <c r="DZ24" i="22"/>
  <c r="DZ17" i="23"/>
  <c r="EG9" i="23"/>
  <c r="EG10" i="23"/>
  <c r="EG15" i="22"/>
  <c r="J15" i="22"/>
  <c r="EG16" i="22"/>
  <c r="J16" i="22"/>
  <c r="EG17" i="22"/>
  <c r="J17" i="22"/>
  <c r="J19" i="22"/>
  <c r="EG23" i="22"/>
  <c r="J23" i="22"/>
  <c r="EG25" i="22"/>
  <c r="J25" i="22"/>
  <c r="EG26" i="22"/>
  <c r="J26" i="22"/>
  <c r="J29" i="22"/>
  <c r="J31" i="22"/>
  <c r="EG35" i="22"/>
  <c r="J35" i="22"/>
  <c r="EG36" i="22"/>
  <c r="J36" i="22"/>
  <c r="J38" i="22"/>
  <c r="J40" i="22"/>
  <c r="J49" i="22"/>
  <c r="J51" i="22"/>
  <c r="EG56" i="22"/>
  <c r="J56" i="22"/>
  <c r="EG57" i="22"/>
  <c r="J57" i="22"/>
  <c r="EG58" i="22"/>
  <c r="J58" i="22"/>
  <c r="EG59" i="22"/>
  <c r="J59" i="22"/>
  <c r="EG60" i="22"/>
  <c r="J60" i="22"/>
  <c r="J62" i="22"/>
  <c r="EG66" i="22"/>
  <c r="J66" i="22"/>
  <c r="J68" i="22"/>
  <c r="J70" i="22"/>
  <c r="J31" i="23"/>
  <c r="K15" i="22"/>
  <c r="K16" i="22"/>
  <c r="K17" i="22"/>
  <c r="K19" i="22"/>
  <c r="K23" i="22"/>
  <c r="K25" i="22"/>
  <c r="K26" i="22"/>
  <c r="K29" i="22"/>
  <c r="K31" i="22"/>
  <c r="K35" i="22"/>
  <c r="K36" i="22"/>
  <c r="K38" i="22"/>
  <c r="K40" i="22"/>
  <c r="K49" i="22"/>
  <c r="K51" i="22"/>
  <c r="K56" i="22"/>
  <c r="K57" i="22"/>
  <c r="K58" i="22"/>
  <c r="K59" i="22"/>
  <c r="K60" i="22"/>
  <c r="K62" i="22"/>
  <c r="K66" i="22"/>
  <c r="K68" i="22"/>
  <c r="K70" i="22"/>
  <c r="K31" i="23"/>
  <c r="L15" i="22"/>
  <c r="L16" i="22"/>
  <c r="L17" i="22"/>
  <c r="L19" i="22"/>
  <c r="L23" i="22"/>
  <c r="L25" i="22"/>
  <c r="L26" i="22"/>
  <c r="L29" i="22"/>
  <c r="L31" i="22"/>
  <c r="L35" i="22"/>
  <c r="L36" i="22"/>
  <c r="L38" i="22"/>
  <c r="L40" i="22"/>
  <c r="L49" i="22"/>
  <c r="L51" i="22"/>
  <c r="L56" i="22"/>
  <c r="L57" i="22"/>
  <c r="L58" i="22"/>
  <c r="L59" i="22"/>
  <c r="L60" i="22"/>
  <c r="L62" i="22"/>
  <c r="L66" i="22"/>
  <c r="L68" i="22"/>
  <c r="L70" i="22"/>
  <c r="L31" i="23"/>
  <c r="M15" i="22"/>
  <c r="M16" i="22"/>
  <c r="M17" i="22"/>
  <c r="M19" i="22"/>
  <c r="M23" i="22"/>
  <c r="M25" i="22"/>
  <c r="M26" i="22"/>
  <c r="M29" i="22"/>
  <c r="M31" i="22"/>
  <c r="M35" i="22"/>
  <c r="M36" i="22"/>
  <c r="M38" i="22"/>
  <c r="M40" i="22"/>
  <c r="M49" i="22"/>
  <c r="M51" i="22"/>
  <c r="M56" i="22"/>
  <c r="M57" i="22"/>
  <c r="M58" i="22"/>
  <c r="M59" i="22"/>
  <c r="M60" i="22"/>
  <c r="M62" i="22"/>
  <c r="M66" i="22"/>
  <c r="M68" i="22"/>
  <c r="M70" i="22"/>
  <c r="M31" i="23"/>
  <c r="N15" i="22"/>
  <c r="N16" i="22"/>
  <c r="N17" i="22"/>
  <c r="N19" i="22"/>
  <c r="N23" i="22"/>
  <c r="N25" i="22"/>
  <c r="N26" i="22"/>
  <c r="N29" i="22"/>
  <c r="N31" i="22"/>
  <c r="N35" i="22"/>
  <c r="N36" i="22"/>
  <c r="N38" i="22"/>
  <c r="N40" i="22"/>
  <c r="N49" i="22"/>
  <c r="N51" i="22"/>
  <c r="N56" i="22"/>
  <c r="N57" i="22"/>
  <c r="N58" i="22"/>
  <c r="N59" i="22"/>
  <c r="N60" i="22"/>
  <c r="N62" i="22"/>
  <c r="N66" i="22"/>
  <c r="N68" i="22"/>
  <c r="N70" i="22"/>
  <c r="N31" i="23"/>
  <c r="O15" i="22"/>
  <c r="O16" i="22"/>
  <c r="O17" i="22"/>
  <c r="O19" i="22"/>
  <c r="O23" i="22"/>
  <c r="O25" i="22"/>
  <c r="O26" i="22"/>
  <c r="O29" i="22"/>
  <c r="O31" i="22"/>
  <c r="O35" i="22"/>
  <c r="O36" i="22"/>
  <c r="O38" i="22"/>
  <c r="O40" i="22"/>
  <c r="O49" i="22"/>
  <c r="O51" i="22"/>
  <c r="O56" i="22"/>
  <c r="O57" i="22"/>
  <c r="O58" i="22"/>
  <c r="O59" i="22"/>
  <c r="O60" i="22"/>
  <c r="O62" i="22"/>
  <c r="O66" i="22"/>
  <c r="O68" i="22"/>
  <c r="O70" i="22"/>
  <c r="O31" i="23"/>
  <c r="P15" i="22"/>
  <c r="P16" i="22"/>
  <c r="P17" i="22"/>
  <c r="P19" i="22"/>
  <c r="P23" i="22"/>
  <c r="P25" i="22"/>
  <c r="P26" i="22"/>
  <c r="P29" i="22"/>
  <c r="P31" i="22"/>
  <c r="P35" i="22"/>
  <c r="P36" i="22"/>
  <c r="P38" i="22"/>
  <c r="P40" i="22"/>
  <c r="P49" i="22"/>
  <c r="P51" i="22"/>
  <c r="P56" i="22"/>
  <c r="P57" i="22"/>
  <c r="P58" i="22"/>
  <c r="P59" i="22"/>
  <c r="P60" i="22"/>
  <c r="P62" i="22"/>
  <c r="P66" i="22"/>
  <c r="P68" i="22"/>
  <c r="P70" i="22"/>
  <c r="P31" i="23"/>
  <c r="Q15" i="22"/>
  <c r="Q16" i="22"/>
  <c r="Q17" i="22"/>
  <c r="Q19" i="22"/>
  <c r="Q23" i="22"/>
  <c r="Q25" i="22"/>
  <c r="Q26" i="22"/>
  <c r="Q29" i="22"/>
  <c r="Q31" i="22"/>
  <c r="Q35" i="22"/>
  <c r="Q36" i="22"/>
  <c r="Q38" i="22"/>
  <c r="Q40" i="22"/>
  <c r="Q49" i="22"/>
  <c r="Q51" i="22"/>
  <c r="Q56" i="22"/>
  <c r="Q57" i="22"/>
  <c r="Q58" i="22"/>
  <c r="Q59" i="22"/>
  <c r="Q60" i="22"/>
  <c r="Q62" i="22"/>
  <c r="Q66" i="22"/>
  <c r="Q68" i="22"/>
  <c r="Q70" i="22"/>
  <c r="Q31" i="23"/>
  <c r="R15" i="22"/>
  <c r="R16" i="22"/>
  <c r="R17" i="22"/>
  <c r="R19" i="22"/>
  <c r="R23" i="22"/>
  <c r="R25" i="22"/>
  <c r="R26" i="22"/>
  <c r="R29" i="22"/>
  <c r="R31" i="22"/>
  <c r="R35" i="22"/>
  <c r="R36" i="22"/>
  <c r="R38" i="22"/>
  <c r="R40" i="22"/>
  <c r="R49" i="22"/>
  <c r="R51" i="22"/>
  <c r="R56" i="22"/>
  <c r="R57" i="22"/>
  <c r="R58" i="22"/>
  <c r="R59" i="22"/>
  <c r="R60" i="22"/>
  <c r="R62" i="22"/>
  <c r="R66" i="22"/>
  <c r="R68" i="22"/>
  <c r="R70" i="22"/>
  <c r="R31" i="23"/>
  <c r="S15" i="22"/>
  <c r="S16" i="22"/>
  <c r="S17" i="22"/>
  <c r="S19" i="22"/>
  <c r="S23" i="22"/>
  <c r="S25" i="22"/>
  <c r="S26" i="22"/>
  <c r="S29" i="22"/>
  <c r="S31" i="22"/>
  <c r="S35" i="22"/>
  <c r="S36" i="22"/>
  <c r="S38" i="22"/>
  <c r="S40" i="22"/>
  <c r="S49" i="22"/>
  <c r="S51" i="22"/>
  <c r="S56" i="22"/>
  <c r="S57" i="22"/>
  <c r="S58" i="22"/>
  <c r="S59" i="22"/>
  <c r="S60" i="22"/>
  <c r="S62" i="22"/>
  <c r="S66" i="22"/>
  <c r="S68" i="22"/>
  <c r="S70" i="22"/>
  <c r="S31" i="23"/>
  <c r="T15" i="22"/>
  <c r="T16" i="22"/>
  <c r="T17" i="22"/>
  <c r="T19" i="22"/>
  <c r="T23" i="22"/>
  <c r="T25" i="22"/>
  <c r="T26" i="22"/>
  <c r="T29" i="22"/>
  <c r="T31" i="22"/>
  <c r="T35" i="22"/>
  <c r="T36" i="22"/>
  <c r="T38" i="22"/>
  <c r="T40" i="22"/>
  <c r="T49" i="22"/>
  <c r="T51" i="22"/>
  <c r="T56" i="22"/>
  <c r="T57" i="22"/>
  <c r="T58" i="22"/>
  <c r="T59" i="22"/>
  <c r="T60" i="22"/>
  <c r="T62" i="22"/>
  <c r="T66" i="22"/>
  <c r="T68" i="22"/>
  <c r="T70" i="22"/>
  <c r="T31" i="23"/>
  <c r="U15" i="22"/>
  <c r="U16" i="22"/>
  <c r="U17" i="22"/>
  <c r="U19" i="22"/>
  <c r="U23" i="22"/>
  <c r="U25" i="22"/>
  <c r="U26" i="22"/>
  <c r="U29" i="22"/>
  <c r="U31" i="22"/>
  <c r="U35" i="22"/>
  <c r="U36" i="22"/>
  <c r="U38" i="22"/>
  <c r="U40" i="22"/>
  <c r="U49" i="22"/>
  <c r="U51" i="22"/>
  <c r="U56" i="22"/>
  <c r="U57" i="22"/>
  <c r="U58" i="22"/>
  <c r="U59" i="22"/>
  <c r="U60" i="22"/>
  <c r="U62" i="22"/>
  <c r="U66" i="22"/>
  <c r="U68" i="22"/>
  <c r="U70" i="22"/>
  <c r="U31" i="23"/>
  <c r="V15" i="22"/>
  <c r="V16" i="22"/>
  <c r="V17" i="22"/>
  <c r="V19" i="22"/>
  <c r="V23" i="22"/>
  <c r="V25" i="22"/>
  <c r="V26" i="22"/>
  <c r="V29" i="22"/>
  <c r="V31" i="22"/>
  <c r="V35" i="22"/>
  <c r="V36" i="22"/>
  <c r="V38" i="22"/>
  <c r="V40" i="22"/>
  <c r="V49" i="22"/>
  <c r="V51" i="22"/>
  <c r="V56" i="22"/>
  <c r="V57" i="22"/>
  <c r="V58" i="22"/>
  <c r="V59" i="22"/>
  <c r="V60" i="22"/>
  <c r="V62" i="22"/>
  <c r="V66" i="22"/>
  <c r="V68" i="22"/>
  <c r="V70" i="22"/>
  <c r="V31" i="23"/>
  <c r="W15" i="22"/>
  <c r="W16" i="22"/>
  <c r="W17" i="22"/>
  <c r="W19" i="22"/>
  <c r="W23" i="22"/>
  <c r="W25" i="22"/>
  <c r="W26" i="22"/>
  <c r="W29" i="22"/>
  <c r="W31" i="22"/>
  <c r="W35" i="22"/>
  <c r="W36" i="22"/>
  <c r="W38" i="22"/>
  <c r="W40" i="22"/>
  <c r="W49" i="22"/>
  <c r="W51" i="22"/>
  <c r="W56" i="22"/>
  <c r="W57" i="22"/>
  <c r="W58" i="22"/>
  <c r="W59" i="22"/>
  <c r="W60" i="22"/>
  <c r="W62" i="22"/>
  <c r="W66" i="22"/>
  <c r="W68" i="22"/>
  <c r="W70" i="22"/>
  <c r="W31" i="23"/>
  <c r="X15" i="22"/>
  <c r="X16" i="22"/>
  <c r="X17" i="22"/>
  <c r="X19" i="22"/>
  <c r="X23" i="22"/>
  <c r="X25" i="22"/>
  <c r="X26" i="22"/>
  <c r="X29" i="22"/>
  <c r="X31" i="22"/>
  <c r="X35" i="22"/>
  <c r="X36" i="22"/>
  <c r="X38" i="22"/>
  <c r="X40" i="22"/>
  <c r="X49" i="22"/>
  <c r="X51" i="22"/>
  <c r="X56" i="22"/>
  <c r="X57" i="22"/>
  <c r="X58" i="22"/>
  <c r="X59" i="22"/>
  <c r="X60" i="22"/>
  <c r="X62" i="22"/>
  <c r="X66" i="22"/>
  <c r="X68" i="22"/>
  <c r="X70" i="22"/>
  <c r="X31" i="23"/>
  <c r="Y15" i="22"/>
  <c r="Y16" i="22"/>
  <c r="Y17" i="22"/>
  <c r="Y19" i="22"/>
  <c r="Y23" i="22"/>
  <c r="Y25" i="22"/>
  <c r="Y26" i="22"/>
  <c r="Y29" i="22"/>
  <c r="Y31" i="22"/>
  <c r="Y35" i="22"/>
  <c r="Y36" i="22"/>
  <c r="Y38" i="22"/>
  <c r="Y40" i="22"/>
  <c r="Y49" i="22"/>
  <c r="Y51" i="22"/>
  <c r="Y56" i="22"/>
  <c r="Y57" i="22"/>
  <c r="Y58" i="22"/>
  <c r="Y59" i="22"/>
  <c r="Y60" i="22"/>
  <c r="Y62" i="22"/>
  <c r="Y66" i="22"/>
  <c r="Y68" i="22"/>
  <c r="Y70" i="22"/>
  <c r="Y31" i="23"/>
  <c r="Z15" i="22"/>
  <c r="Z16" i="22"/>
  <c r="Z17" i="22"/>
  <c r="Z19" i="22"/>
  <c r="Z23" i="22"/>
  <c r="Z25" i="22"/>
  <c r="Z26" i="22"/>
  <c r="Z29" i="22"/>
  <c r="Z31" i="22"/>
  <c r="Z35" i="22"/>
  <c r="Z36" i="22"/>
  <c r="Z38" i="22"/>
  <c r="Z40" i="22"/>
  <c r="Z49" i="22"/>
  <c r="Z51" i="22"/>
  <c r="Z56" i="22"/>
  <c r="Z57" i="22"/>
  <c r="Z58" i="22"/>
  <c r="Z59" i="22"/>
  <c r="Z60" i="22"/>
  <c r="Z62" i="22"/>
  <c r="Z66" i="22"/>
  <c r="Z68" i="22"/>
  <c r="Z70" i="22"/>
  <c r="Z31" i="23"/>
  <c r="AA15" i="22"/>
  <c r="AA16" i="22"/>
  <c r="AA17" i="22"/>
  <c r="AA19" i="22"/>
  <c r="AA23" i="22"/>
  <c r="AA25" i="22"/>
  <c r="AA26" i="22"/>
  <c r="AA29" i="22"/>
  <c r="AA31" i="22"/>
  <c r="AA35" i="22"/>
  <c r="AA36" i="22"/>
  <c r="AA38" i="22"/>
  <c r="AA40" i="22"/>
  <c r="AA49" i="22"/>
  <c r="AA51" i="22"/>
  <c r="AA56" i="22"/>
  <c r="AA57" i="22"/>
  <c r="AA58" i="22"/>
  <c r="AA59" i="22"/>
  <c r="AA60" i="22"/>
  <c r="AA62" i="22"/>
  <c r="AA66" i="22"/>
  <c r="AA68" i="22"/>
  <c r="AA70" i="22"/>
  <c r="AA31" i="23"/>
  <c r="AB15" i="22"/>
  <c r="AB16" i="22"/>
  <c r="AB17" i="22"/>
  <c r="AB19" i="22"/>
  <c r="AB23" i="22"/>
  <c r="AB25" i="22"/>
  <c r="AB26" i="22"/>
  <c r="AB29" i="22"/>
  <c r="AB31" i="22"/>
  <c r="AB35" i="22"/>
  <c r="AB36" i="22"/>
  <c r="AB38" i="22"/>
  <c r="AB40" i="22"/>
  <c r="AB49" i="22"/>
  <c r="AB51" i="22"/>
  <c r="AB56" i="22"/>
  <c r="AB57" i="22"/>
  <c r="AB58" i="22"/>
  <c r="AB59" i="22"/>
  <c r="AB60" i="22"/>
  <c r="AB62" i="22"/>
  <c r="AB66" i="22"/>
  <c r="AB68" i="22"/>
  <c r="AB70" i="22"/>
  <c r="AB31" i="23"/>
  <c r="AC15" i="22"/>
  <c r="AC16" i="22"/>
  <c r="AC17" i="22"/>
  <c r="AC19" i="22"/>
  <c r="AC23" i="22"/>
  <c r="AC25" i="22"/>
  <c r="AC26" i="22"/>
  <c r="AC29" i="22"/>
  <c r="AC31" i="22"/>
  <c r="AC35" i="22"/>
  <c r="AC36" i="22"/>
  <c r="AC38" i="22"/>
  <c r="AC40" i="22"/>
  <c r="AC49" i="22"/>
  <c r="AC51" i="22"/>
  <c r="AC56" i="22"/>
  <c r="AC57" i="22"/>
  <c r="AC58" i="22"/>
  <c r="AC59" i="22"/>
  <c r="AC60" i="22"/>
  <c r="AC62" i="22"/>
  <c r="AC66" i="22"/>
  <c r="AC68" i="22"/>
  <c r="AC70" i="22"/>
  <c r="AC31" i="23"/>
  <c r="AD15" i="22"/>
  <c r="AD16" i="22"/>
  <c r="AD17" i="22"/>
  <c r="AD19" i="22"/>
  <c r="AD23" i="22"/>
  <c r="AD25" i="22"/>
  <c r="AD26" i="22"/>
  <c r="AD29" i="22"/>
  <c r="AD31" i="22"/>
  <c r="AD35" i="22"/>
  <c r="AD36" i="22"/>
  <c r="AD38" i="22"/>
  <c r="AD40" i="22"/>
  <c r="AD49" i="22"/>
  <c r="AD51" i="22"/>
  <c r="AD56" i="22"/>
  <c r="AD57" i="22"/>
  <c r="AD58" i="22"/>
  <c r="AD59" i="22"/>
  <c r="AD60" i="22"/>
  <c r="AD62" i="22"/>
  <c r="AD66" i="22"/>
  <c r="AD68" i="22"/>
  <c r="AD70" i="22"/>
  <c r="AD31" i="23"/>
  <c r="AE15" i="22"/>
  <c r="AE16" i="22"/>
  <c r="AE17" i="22"/>
  <c r="AE19" i="22"/>
  <c r="AE23" i="22"/>
  <c r="AE25" i="22"/>
  <c r="AE26" i="22"/>
  <c r="AE29" i="22"/>
  <c r="AE31" i="22"/>
  <c r="AE35" i="22"/>
  <c r="AE36" i="22"/>
  <c r="AE38" i="22"/>
  <c r="AE40" i="22"/>
  <c r="AE49" i="22"/>
  <c r="AE51" i="22"/>
  <c r="AE56" i="22"/>
  <c r="AE57" i="22"/>
  <c r="AE58" i="22"/>
  <c r="AE59" i="22"/>
  <c r="AE60" i="22"/>
  <c r="AE62" i="22"/>
  <c r="AE66" i="22"/>
  <c r="AE68" i="22"/>
  <c r="AE70" i="22"/>
  <c r="AE31" i="23"/>
  <c r="AF15" i="22"/>
  <c r="AF16" i="22"/>
  <c r="AF17" i="22"/>
  <c r="AF19" i="22"/>
  <c r="AF23" i="22"/>
  <c r="AF25" i="22"/>
  <c r="AF26" i="22"/>
  <c r="AF29" i="22"/>
  <c r="AF31" i="22"/>
  <c r="AF35" i="22"/>
  <c r="AF36" i="22"/>
  <c r="AF38" i="22"/>
  <c r="AF40" i="22"/>
  <c r="AF49" i="22"/>
  <c r="AF51" i="22"/>
  <c r="AF56" i="22"/>
  <c r="AF57" i="22"/>
  <c r="AF58" i="22"/>
  <c r="AF59" i="22"/>
  <c r="AF60" i="22"/>
  <c r="AF62" i="22"/>
  <c r="AF66" i="22"/>
  <c r="AF68" i="22"/>
  <c r="AF70" i="22"/>
  <c r="AF31" i="23"/>
  <c r="AG15" i="22"/>
  <c r="AG16" i="22"/>
  <c r="AG17" i="22"/>
  <c r="AG19" i="22"/>
  <c r="AG23" i="22"/>
  <c r="AG25" i="22"/>
  <c r="AG26" i="22"/>
  <c r="AG29" i="22"/>
  <c r="AG31" i="22"/>
  <c r="AG35" i="22"/>
  <c r="AG36" i="22"/>
  <c r="AG38" i="22"/>
  <c r="AG40" i="22"/>
  <c r="AG49" i="22"/>
  <c r="AG51" i="22"/>
  <c r="AG56" i="22"/>
  <c r="AG57" i="22"/>
  <c r="AG58" i="22"/>
  <c r="AG59" i="22"/>
  <c r="AG60" i="22"/>
  <c r="AG62" i="22"/>
  <c r="AG66" i="22"/>
  <c r="AG68" i="22"/>
  <c r="AG70" i="22"/>
  <c r="AG31" i="23"/>
  <c r="AH15" i="22"/>
  <c r="AH16" i="22"/>
  <c r="AH17" i="22"/>
  <c r="AH19" i="22"/>
  <c r="AH23" i="22"/>
  <c r="AH25" i="22"/>
  <c r="AH26" i="22"/>
  <c r="AH29" i="22"/>
  <c r="AH31" i="22"/>
  <c r="AH35" i="22"/>
  <c r="AH36" i="22"/>
  <c r="AH38" i="22"/>
  <c r="AH40" i="22"/>
  <c r="AH49" i="22"/>
  <c r="AH51" i="22"/>
  <c r="AH56" i="22"/>
  <c r="AH57" i="22"/>
  <c r="AH58" i="22"/>
  <c r="AH59" i="22"/>
  <c r="AH60" i="22"/>
  <c r="AH62" i="22"/>
  <c r="AH66" i="22"/>
  <c r="AH68" i="22"/>
  <c r="AH70" i="22"/>
  <c r="AH31" i="23"/>
  <c r="AI15" i="22"/>
  <c r="AI16" i="22"/>
  <c r="AI17" i="22"/>
  <c r="AI19" i="22"/>
  <c r="AI23" i="22"/>
  <c r="AI25" i="22"/>
  <c r="AI26" i="22"/>
  <c r="AI29" i="22"/>
  <c r="AI31" i="22"/>
  <c r="AI35" i="22"/>
  <c r="AI36" i="22"/>
  <c r="AI38" i="22"/>
  <c r="AI40" i="22"/>
  <c r="AI49" i="22"/>
  <c r="AI51" i="22"/>
  <c r="AI56" i="22"/>
  <c r="AI57" i="22"/>
  <c r="AI58" i="22"/>
  <c r="AI59" i="22"/>
  <c r="AI60" i="22"/>
  <c r="AI62" i="22"/>
  <c r="AI66" i="22"/>
  <c r="AI68" i="22"/>
  <c r="AI70" i="22"/>
  <c r="AI31" i="23"/>
  <c r="AJ15" i="22"/>
  <c r="AJ16" i="22"/>
  <c r="AJ17" i="22"/>
  <c r="AJ19" i="22"/>
  <c r="AJ23" i="22"/>
  <c r="AJ25" i="22"/>
  <c r="AJ26" i="22"/>
  <c r="AJ29" i="22"/>
  <c r="AJ31" i="22"/>
  <c r="AJ35" i="22"/>
  <c r="AJ36" i="22"/>
  <c r="AJ38" i="22"/>
  <c r="AJ40" i="22"/>
  <c r="AJ49" i="22"/>
  <c r="AJ51" i="22"/>
  <c r="AJ56" i="22"/>
  <c r="AJ57" i="22"/>
  <c r="AJ58" i="22"/>
  <c r="AJ59" i="22"/>
  <c r="AJ60" i="22"/>
  <c r="AJ62" i="22"/>
  <c r="AJ66" i="22"/>
  <c r="AJ68" i="22"/>
  <c r="AJ70" i="22"/>
  <c r="AJ31" i="23"/>
  <c r="AK15" i="22"/>
  <c r="AK16" i="22"/>
  <c r="AK17" i="22"/>
  <c r="AK19" i="22"/>
  <c r="AK23" i="22"/>
  <c r="AK25" i="22"/>
  <c r="AK26" i="22"/>
  <c r="AK29" i="22"/>
  <c r="AK31" i="22"/>
  <c r="AK35" i="22"/>
  <c r="AK36" i="22"/>
  <c r="AK38" i="22"/>
  <c r="AK40" i="22"/>
  <c r="AK49" i="22"/>
  <c r="AK51" i="22"/>
  <c r="AK56" i="22"/>
  <c r="AK57" i="22"/>
  <c r="AK58" i="22"/>
  <c r="AK59" i="22"/>
  <c r="AK60" i="22"/>
  <c r="AK62" i="22"/>
  <c r="AK66" i="22"/>
  <c r="AK68" i="22"/>
  <c r="AK70" i="22"/>
  <c r="AK31" i="23"/>
  <c r="AL15" i="22"/>
  <c r="AL16" i="22"/>
  <c r="AL17" i="22"/>
  <c r="AL19" i="22"/>
  <c r="AL23" i="22"/>
  <c r="AL25" i="22"/>
  <c r="AL26" i="22"/>
  <c r="AL29" i="22"/>
  <c r="AL31" i="22"/>
  <c r="AL35" i="22"/>
  <c r="AL36" i="22"/>
  <c r="AL38" i="22"/>
  <c r="AL40" i="22"/>
  <c r="AL49" i="22"/>
  <c r="AL51" i="22"/>
  <c r="AL56" i="22"/>
  <c r="AL57" i="22"/>
  <c r="AL58" i="22"/>
  <c r="AL59" i="22"/>
  <c r="AL60" i="22"/>
  <c r="AL62" i="22"/>
  <c r="AL66" i="22"/>
  <c r="AL68" i="22"/>
  <c r="AL70" i="22"/>
  <c r="AL31" i="23"/>
  <c r="AM15" i="22"/>
  <c r="AM16" i="22"/>
  <c r="AM17" i="22"/>
  <c r="AM19" i="22"/>
  <c r="AM23" i="22"/>
  <c r="AM25" i="22"/>
  <c r="AM26" i="22"/>
  <c r="AM29" i="22"/>
  <c r="AM31" i="22"/>
  <c r="AM35" i="22"/>
  <c r="AM36" i="22"/>
  <c r="AM38" i="22"/>
  <c r="AM40" i="22"/>
  <c r="AM49" i="22"/>
  <c r="AM51" i="22"/>
  <c r="AM56" i="22"/>
  <c r="AM57" i="22"/>
  <c r="AM58" i="22"/>
  <c r="AM59" i="22"/>
  <c r="AM60" i="22"/>
  <c r="AM62" i="22"/>
  <c r="AM66" i="22"/>
  <c r="AM68" i="22"/>
  <c r="AM70" i="22"/>
  <c r="AM31" i="23"/>
  <c r="AN15" i="22"/>
  <c r="AN16" i="22"/>
  <c r="AN17" i="22"/>
  <c r="AN19" i="22"/>
  <c r="AN23" i="22"/>
  <c r="AN25" i="22"/>
  <c r="AN26" i="22"/>
  <c r="AN29" i="22"/>
  <c r="AN31" i="22"/>
  <c r="AN35" i="22"/>
  <c r="AN36" i="22"/>
  <c r="AN38" i="22"/>
  <c r="AN40" i="22"/>
  <c r="AN49" i="22"/>
  <c r="AN51" i="22"/>
  <c r="AN56" i="22"/>
  <c r="AN57" i="22"/>
  <c r="AN58" i="22"/>
  <c r="AN59" i="22"/>
  <c r="AN60" i="22"/>
  <c r="AN62" i="22"/>
  <c r="AN66" i="22"/>
  <c r="AN68" i="22"/>
  <c r="AN70" i="22"/>
  <c r="AN31" i="23"/>
  <c r="AO15" i="22"/>
  <c r="AO16" i="22"/>
  <c r="AO17" i="22"/>
  <c r="AO19" i="22"/>
  <c r="AO23" i="22"/>
  <c r="AO25" i="22"/>
  <c r="AO26" i="22"/>
  <c r="AO29" i="22"/>
  <c r="AO31" i="22"/>
  <c r="AO35" i="22"/>
  <c r="AO36" i="22"/>
  <c r="AO38" i="22"/>
  <c r="AO40" i="22"/>
  <c r="AO49" i="22"/>
  <c r="AO51" i="22"/>
  <c r="AO56" i="22"/>
  <c r="AO57" i="22"/>
  <c r="AO58" i="22"/>
  <c r="AO59" i="22"/>
  <c r="AO60" i="22"/>
  <c r="AO62" i="22"/>
  <c r="AO66" i="22"/>
  <c r="AO68" i="22"/>
  <c r="AO70" i="22"/>
  <c r="AO31" i="23"/>
  <c r="AP15" i="22"/>
  <c r="AP16" i="22"/>
  <c r="AP17" i="22"/>
  <c r="AP19" i="22"/>
  <c r="AP23" i="22"/>
  <c r="AP25" i="22"/>
  <c r="AP26" i="22"/>
  <c r="AP29" i="22"/>
  <c r="AP31" i="22"/>
  <c r="AP35" i="22"/>
  <c r="AP36" i="22"/>
  <c r="AP38" i="22"/>
  <c r="AP40" i="22"/>
  <c r="AP49" i="22"/>
  <c r="AP51" i="22"/>
  <c r="AP56" i="22"/>
  <c r="AP57" i="22"/>
  <c r="AP58" i="22"/>
  <c r="AP59" i="22"/>
  <c r="AP60" i="22"/>
  <c r="AP62" i="22"/>
  <c r="AP66" i="22"/>
  <c r="AP68" i="22"/>
  <c r="AP70" i="22"/>
  <c r="AP31" i="23"/>
  <c r="AQ15" i="22"/>
  <c r="AQ16" i="22"/>
  <c r="AQ17" i="22"/>
  <c r="AQ19" i="22"/>
  <c r="AQ23" i="22"/>
  <c r="AQ25" i="22"/>
  <c r="AQ26" i="22"/>
  <c r="AQ29" i="22"/>
  <c r="AQ31" i="22"/>
  <c r="AQ35" i="22"/>
  <c r="AQ36" i="22"/>
  <c r="AQ38" i="22"/>
  <c r="AQ40" i="22"/>
  <c r="AQ49" i="22"/>
  <c r="AQ51" i="22"/>
  <c r="AQ56" i="22"/>
  <c r="AQ57" i="22"/>
  <c r="AQ58" i="22"/>
  <c r="AQ59" i="22"/>
  <c r="AQ60" i="22"/>
  <c r="AQ62" i="22"/>
  <c r="AQ66" i="22"/>
  <c r="AQ68" i="22"/>
  <c r="AQ70" i="22"/>
  <c r="AQ31" i="23"/>
  <c r="AR15" i="22"/>
  <c r="AR16" i="22"/>
  <c r="AR17" i="22"/>
  <c r="AR19" i="22"/>
  <c r="AR23" i="22"/>
  <c r="AR25" i="22"/>
  <c r="AR26" i="22"/>
  <c r="AR29" i="22"/>
  <c r="AR31" i="22"/>
  <c r="AR35" i="22"/>
  <c r="AR36" i="22"/>
  <c r="AR38" i="22"/>
  <c r="AR40" i="22"/>
  <c r="AR49" i="22"/>
  <c r="AR51" i="22"/>
  <c r="AR56" i="22"/>
  <c r="AR57" i="22"/>
  <c r="AR58" i="22"/>
  <c r="AR59" i="22"/>
  <c r="AR60" i="22"/>
  <c r="AR62" i="22"/>
  <c r="AR66" i="22"/>
  <c r="AR68" i="22"/>
  <c r="AR70" i="22"/>
  <c r="AR31" i="23"/>
  <c r="AS15" i="22"/>
  <c r="AS16" i="22"/>
  <c r="AS17" i="22"/>
  <c r="AS19" i="22"/>
  <c r="AS23" i="22"/>
  <c r="AS25" i="22"/>
  <c r="AS26" i="22"/>
  <c r="AS29" i="22"/>
  <c r="AS31" i="22"/>
  <c r="AS35" i="22"/>
  <c r="AS36" i="22"/>
  <c r="AS38" i="22"/>
  <c r="AS40" i="22"/>
  <c r="AS49" i="22"/>
  <c r="AS51" i="22"/>
  <c r="AS56" i="22"/>
  <c r="AS57" i="22"/>
  <c r="AS58" i="22"/>
  <c r="AS59" i="22"/>
  <c r="AS60" i="22"/>
  <c r="AS62" i="22"/>
  <c r="AS66" i="22"/>
  <c r="AS68" i="22"/>
  <c r="AS70" i="22"/>
  <c r="AS31" i="23"/>
  <c r="AT15" i="22"/>
  <c r="AT16" i="22"/>
  <c r="AT17" i="22"/>
  <c r="AT19" i="22"/>
  <c r="AT23" i="22"/>
  <c r="AT25" i="22"/>
  <c r="AT26" i="22"/>
  <c r="AT29" i="22"/>
  <c r="AT31" i="22"/>
  <c r="AT35" i="22"/>
  <c r="AT36" i="22"/>
  <c r="AT38" i="22"/>
  <c r="AT40" i="22"/>
  <c r="AT49" i="22"/>
  <c r="AT51" i="22"/>
  <c r="AT56" i="22"/>
  <c r="AT57" i="22"/>
  <c r="AT58" i="22"/>
  <c r="AT59" i="22"/>
  <c r="AT60" i="22"/>
  <c r="AT62" i="22"/>
  <c r="AT66" i="22"/>
  <c r="AT68" i="22"/>
  <c r="AT70" i="22"/>
  <c r="AT31" i="23"/>
  <c r="AU15" i="22"/>
  <c r="AU16" i="22"/>
  <c r="AU17" i="22"/>
  <c r="AU19" i="22"/>
  <c r="AU23" i="22"/>
  <c r="AU25" i="22"/>
  <c r="AU26" i="22"/>
  <c r="AU29" i="22"/>
  <c r="AU31" i="22"/>
  <c r="AU35" i="22"/>
  <c r="AU36" i="22"/>
  <c r="AU38" i="22"/>
  <c r="AU40" i="22"/>
  <c r="AU49" i="22"/>
  <c r="AU51" i="22"/>
  <c r="AU56" i="22"/>
  <c r="AU57" i="22"/>
  <c r="AU58" i="22"/>
  <c r="AU59" i="22"/>
  <c r="AU60" i="22"/>
  <c r="AU62" i="22"/>
  <c r="AU66" i="22"/>
  <c r="AU68" i="22"/>
  <c r="AU70" i="22"/>
  <c r="AU31" i="23"/>
  <c r="AV15" i="22"/>
  <c r="AV16" i="22"/>
  <c r="AV17" i="22"/>
  <c r="AV19" i="22"/>
  <c r="AV23" i="22"/>
  <c r="AV25" i="22"/>
  <c r="AV26" i="22"/>
  <c r="AV29" i="22"/>
  <c r="AV31" i="22"/>
  <c r="AV35" i="22"/>
  <c r="AV36" i="22"/>
  <c r="AV38" i="22"/>
  <c r="AV40" i="22"/>
  <c r="AV49" i="22"/>
  <c r="AV51" i="22"/>
  <c r="AV56" i="22"/>
  <c r="AV57" i="22"/>
  <c r="AV58" i="22"/>
  <c r="AV59" i="22"/>
  <c r="AV60" i="22"/>
  <c r="AV62" i="22"/>
  <c r="AV66" i="22"/>
  <c r="AV68" i="22"/>
  <c r="AV70" i="22"/>
  <c r="AV31" i="23"/>
  <c r="AW15" i="22"/>
  <c r="AW16" i="22"/>
  <c r="AW17" i="22"/>
  <c r="AW19" i="22"/>
  <c r="AW23" i="22"/>
  <c r="AW25" i="22"/>
  <c r="AW26" i="22"/>
  <c r="AW29" i="22"/>
  <c r="AW31" i="22"/>
  <c r="AW35" i="22"/>
  <c r="AW36" i="22"/>
  <c r="AW38" i="22"/>
  <c r="AW40" i="22"/>
  <c r="AW49" i="22"/>
  <c r="AW51" i="22"/>
  <c r="AW56" i="22"/>
  <c r="AW57" i="22"/>
  <c r="AW58" i="22"/>
  <c r="AW59" i="22"/>
  <c r="AW60" i="22"/>
  <c r="AW62" i="22"/>
  <c r="AW66" i="22"/>
  <c r="AW68" i="22"/>
  <c r="AW70" i="22"/>
  <c r="AW31" i="23"/>
  <c r="AX15" i="22"/>
  <c r="AX16" i="22"/>
  <c r="AX17" i="22"/>
  <c r="AX19" i="22"/>
  <c r="AX23" i="22"/>
  <c r="AX25" i="22"/>
  <c r="AX26" i="22"/>
  <c r="AX29" i="22"/>
  <c r="AX31" i="22"/>
  <c r="AX35" i="22"/>
  <c r="AX36" i="22"/>
  <c r="AX38" i="22"/>
  <c r="AX40" i="22"/>
  <c r="AX49" i="22"/>
  <c r="AX51" i="22"/>
  <c r="AX56" i="22"/>
  <c r="AX57" i="22"/>
  <c r="AX58" i="22"/>
  <c r="AX59" i="22"/>
  <c r="AX60" i="22"/>
  <c r="AX62" i="22"/>
  <c r="AX66" i="22"/>
  <c r="AX68" i="22"/>
  <c r="AX70" i="22"/>
  <c r="AX31" i="23"/>
  <c r="AY15" i="22"/>
  <c r="AY16" i="22"/>
  <c r="AY17" i="22"/>
  <c r="AY19" i="22"/>
  <c r="AY23" i="22"/>
  <c r="AY25" i="22"/>
  <c r="AY26" i="22"/>
  <c r="AY29" i="22"/>
  <c r="AY31" i="22"/>
  <c r="AY35" i="22"/>
  <c r="AY36" i="22"/>
  <c r="AY38" i="22"/>
  <c r="AY40" i="22"/>
  <c r="AY49" i="22"/>
  <c r="AY51" i="22"/>
  <c r="AY56" i="22"/>
  <c r="AY57" i="22"/>
  <c r="AY58" i="22"/>
  <c r="AY59" i="22"/>
  <c r="AY60" i="22"/>
  <c r="AY62" i="22"/>
  <c r="AY66" i="22"/>
  <c r="AY68" i="22"/>
  <c r="AY70" i="22"/>
  <c r="AY31" i="23"/>
  <c r="AZ15" i="22"/>
  <c r="AZ16" i="22"/>
  <c r="AZ17" i="22"/>
  <c r="AZ19" i="22"/>
  <c r="AZ23" i="22"/>
  <c r="AZ25" i="22"/>
  <c r="AZ26" i="22"/>
  <c r="AZ29" i="22"/>
  <c r="AZ31" i="22"/>
  <c r="AZ35" i="22"/>
  <c r="AZ36" i="22"/>
  <c r="AZ38" i="22"/>
  <c r="AZ40" i="22"/>
  <c r="AZ49" i="22"/>
  <c r="AZ51" i="22"/>
  <c r="AZ56" i="22"/>
  <c r="AZ57" i="22"/>
  <c r="AZ58" i="22"/>
  <c r="AZ59" i="22"/>
  <c r="AZ60" i="22"/>
  <c r="AZ62" i="22"/>
  <c r="AZ66" i="22"/>
  <c r="AZ68" i="22"/>
  <c r="AZ70" i="22"/>
  <c r="AZ31" i="23"/>
  <c r="BA15" i="22"/>
  <c r="BA16" i="22"/>
  <c r="BA17" i="22"/>
  <c r="BA19" i="22"/>
  <c r="BA23" i="22"/>
  <c r="BA25" i="22"/>
  <c r="BA26" i="22"/>
  <c r="BA29" i="22"/>
  <c r="BA31" i="22"/>
  <c r="BA35" i="22"/>
  <c r="BA36" i="22"/>
  <c r="BA38" i="22"/>
  <c r="BA40" i="22"/>
  <c r="BA49" i="22"/>
  <c r="BA51" i="22"/>
  <c r="BA56" i="22"/>
  <c r="BA57" i="22"/>
  <c r="BA58" i="22"/>
  <c r="BA59" i="22"/>
  <c r="BA60" i="22"/>
  <c r="BA62" i="22"/>
  <c r="BA66" i="22"/>
  <c r="BA68" i="22"/>
  <c r="BA70" i="22"/>
  <c r="BA31" i="23"/>
  <c r="BB15" i="22"/>
  <c r="BB16" i="22"/>
  <c r="BB17" i="22"/>
  <c r="BB19" i="22"/>
  <c r="BB23" i="22"/>
  <c r="BB25" i="22"/>
  <c r="BB26" i="22"/>
  <c r="BB29" i="22"/>
  <c r="BB31" i="22"/>
  <c r="BB35" i="22"/>
  <c r="BB36" i="22"/>
  <c r="BB38" i="22"/>
  <c r="BB40" i="22"/>
  <c r="BB49" i="22"/>
  <c r="BB51" i="22"/>
  <c r="BB56" i="22"/>
  <c r="BB57" i="22"/>
  <c r="BB58" i="22"/>
  <c r="BB59" i="22"/>
  <c r="BB60" i="22"/>
  <c r="BB62" i="22"/>
  <c r="BB66" i="22"/>
  <c r="BB68" i="22"/>
  <c r="BB70" i="22"/>
  <c r="BB31" i="23"/>
  <c r="BC15" i="22"/>
  <c r="BC16" i="22"/>
  <c r="BC17" i="22"/>
  <c r="BC19" i="22"/>
  <c r="BC23" i="22"/>
  <c r="BC25" i="22"/>
  <c r="BC26" i="22"/>
  <c r="BC29" i="22"/>
  <c r="BC31" i="22"/>
  <c r="BC35" i="22"/>
  <c r="BC36" i="22"/>
  <c r="BC38" i="22"/>
  <c r="BC40" i="22"/>
  <c r="BC49" i="22"/>
  <c r="BC51" i="22"/>
  <c r="BC56" i="22"/>
  <c r="BC57" i="22"/>
  <c r="BC58" i="22"/>
  <c r="BC59" i="22"/>
  <c r="BC60" i="22"/>
  <c r="BC62" i="22"/>
  <c r="BC66" i="22"/>
  <c r="BC68" i="22"/>
  <c r="BC70" i="22"/>
  <c r="BC31" i="23"/>
  <c r="BD15" i="22"/>
  <c r="BD16" i="22"/>
  <c r="BD17" i="22"/>
  <c r="BD19" i="22"/>
  <c r="BD23" i="22"/>
  <c r="BD25" i="22"/>
  <c r="BD26" i="22"/>
  <c r="BD29" i="22"/>
  <c r="BD31" i="22"/>
  <c r="BD35" i="22"/>
  <c r="BD36" i="22"/>
  <c r="BD38" i="22"/>
  <c r="BD40" i="22"/>
  <c r="BD49" i="22"/>
  <c r="BD51" i="22"/>
  <c r="BD56" i="22"/>
  <c r="BD57" i="22"/>
  <c r="BD58" i="22"/>
  <c r="BD59" i="22"/>
  <c r="BD60" i="22"/>
  <c r="BD62" i="22"/>
  <c r="BD66" i="22"/>
  <c r="BD68" i="22"/>
  <c r="BD70" i="22"/>
  <c r="BD31" i="23"/>
  <c r="BE15" i="22"/>
  <c r="BE16" i="22"/>
  <c r="BE17" i="22"/>
  <c r="BE19" i="22"/>
  <c r="BE23" i="22"/>
  <c r="BE25" i="22"/>
  <c r="BE26" i="22"/>
  <c r="BE29" i="22"/>
  <c r="BE31" i="22"/>
  <c r="BE35" i="22"/>
  <c r="BE36" i="22"/>
  <c r="BE38" i="22"/>
  <c r="BE40" i="22"/>
  <c r="BE49" i="22"/>
  <c r="BE51" i="22"/>
  <c r="BE56" i="22"/>
  <c r="BE57" i="22"/>
  <c r="BE58" i="22"/>
  <c r="BE59" i="22"/>
  <c r="BE60" i="22"/>
  <c r="BE62" i="22"/>
  <c r="BE66" i="22"/>
  <c r="BE68" i="22"/>
  <c r="BE70" i="22"/>
  <c r="BE31" i="23"/>
  <c r="BF15" i="22"/>
  <c r="BF16" i="22"/>
  <c r="BF17" i="22"/>
  <c r="BF19" i="22"/>
  <c r="BF23" i="22"/>
  <c r="BF25" i="22"/>
  <c r="BF26" i="22"/>
  <c r="BF29" i="22"/>
  <c r="BF31" i="22"/>
  <c r="BF35" i="22"/>
  <c r="BF36" i="22"/>
  <c r="BF38" i="22"/>
  <c r="BF40" i="22"/>
  <c r="BF49" i="22"/>
  <c r="BF51" i="22"/>
  <c r="BF56" i="22"/>
  <c r="BF57" i="22"/>
  <c r="BF58" i="22"/>
  <c r="BF59" i="22"/>
  <c r="BF60" i="22"/>
  <c r="BF62" i="22"/>
  <c r="BF66" i="22"/>
  <c r="BF68" i="22"/>
  <c r="BF70" i="22"/>
  <c r="BF31" i="23"/>
  <c r="BG15" i="22"/>
  <c r="BG16" i="22"/>
  <c r="BG17" i="22"/>
  <c r="BG19" i="22"/>
  <c r="BG23" i="22"/>
  <c r="BG25" i="22"/>
  <c r="BG26" i="22"/>
  <c r="BG29" i="22"/>
  <c r="BG31" i="22"/>
  <c r="BG35" i="22"/>
  <c r="BG36" i="22"/>
  <c r="BG38" i="22"/>
  <c r="BG40" i="22"/>
  <c r="BG49" i="22"/>
  <c r="BG51" i="22"/>
  <c r="BG56" i="22"/>
  <c r="BG57" i="22"/>
  <c r="BG58" i="22"/>
  <c r="BG59" i="22"/>
  <c r="BG60" i="22"/>
  <c r="BG62" i="22"/>
  <c r="BG66" i="22"/>
  <c r="BG68" i="22"/>
  <c r="BG70" i="22"/>
  <c r="BG31" i="23"/>
  <c r="BH15" i="22"/>
  <c r="BH16" i="22"/>
  <c r="BH17" i="22"/>
  <c r="BH19" i="22"/>
  <c r="BH23" i="22"/>
  <c r="BH25" i="22"/>
  <c r="BH26" i="22"/>
  <c r="BH29" i="22"/>
  <c r="BH31" i="22"/>
  <c r="BH35" i="22"/>
  <c r="BH36" i="22"/>
  <c r="BH38" i="22"/>
  <c r="BH40" i="22"/>
  <c r="BH49" i="22"/>
  <c r="BH51" i="22"/>
  <c r="BH56" i="22"/>
  <c r="BH57" i="22"/>
  <c r="BH58" i="22"/>
  <c r="BH59" i="22"/>
  <c r="BH60" i="22"/>
  <c r="BH62" i="22"/>
  <c r="BH66" i="22"/>
  <c r="BH68" i="22"/>
  <c r="BH70" i="22"/>
  <c r="BH31" i="23"/>
  <c r="BI15" i="22"/>
  <c r="BI16" i="22"/>
  <c r="BI17" i="22"/>
  <c r="BI19" i="22"/>
  <c r="BI23" i="22"/>
  <c r="BI25" i="22"/>
  <c r="BI26" i="22"/>
  <c r="BI29" i="22"/>
  <c r="BI31" i="22"/>
  <c r="BI35" i="22"/>
  <c r="BI36" i="22"/>
  <c r="BI38" i="22"/>
  <c r="BI40" i="22"/>
  <c r="BI49" i="22"/>
  <c r="BI51" i="22"/>
  <c r="BI56" i="22"/>
  <c r="BI57" i="22"/>
  <c r="BI58" i="22"/>
  <c r="BI59" i="22"/>
  <c r="BI60" i="22"/>
  <c r="BI62" i="22"/>
  <c r="BI66" i="22"/>
  <c r="BI68" i="22"/>
  <c r="BI70" i="22"/>
  <c r="BI31" i="23"/>
  <c r="BJ15" i="22"/>
  <c r="BJ16" i="22"/>
  <c r="BJ17" i="22"/>
  <c r="BJ19" i="22"/>
  <c r="BJ23" i="22"/>
  <c r="BJ25" i="22"/>
  <c r="BJ26" i="22"/>
  <c r="BJ29" i="22"/>
  <c r="BJ31" i="22"/>
  <c r="BJ35" i="22"/>
  <c r="BJ36" i="22"/>
  <c r="BJ38" i="22"/>
  <c r="BJ40" i="22"/>
  <c r="BJ49" i="22"/>
  <c r="BJ51" i="22"/>
  <c r="BJ56" i="22"/>
  <c r="BJ57" i="22"/>
  <c r="BJ58" i="22"/>
  <c r="BJ59" i="22"/>
  <c r="BJ60" i="22"/>
  <c r="BJ62" i="22"/>
  <c r="BJ66" i="22"/>
  <c r="BJ68" i="22"/>
  <c r="BJ70" i="22"/>
  <c r="BJ31" i="23"/>
  <c r="BK15" i="22"/>
  <c r="BK16" i="22"/>
  <c r="BK17" i="22"/>
  <c r="BK19" i="22"/>
  <c r="BK23" i="22"/>
  <c r="BK25" i="22"/>
  <c r="BK26" i="22"/>
  <c r="BK29" i="22"/>
  <c r="BK31" i="22"/>
  <c r="BK35" i="22"/>
  <c r="BK36" i="22"/>
  <c r="BK38" i="22"/>
  <c r="BK40" i="22"/>
  <c r="BK49" i="22"/>
  <c r="BK51" i="22"/>
  <c r="BK56" i="22"/>
  <c r="BK57" i="22"/>
  <c r="BK58" i="22"/>
  <c r="BK59" i="22"/>
  <c r="BK60" i="22"/>
  <c r="BK62" i="22"/>
  <c r="BK66" i="22"/>
  <c r="BK68" i="22"/>
  <c r="BK70" i="22"/>
  <c r="BK31" i="23"/>
  <c r="BL15" i="22"/>
  <c r="BL16" i="22"/>
  <c r="BL17" i="22"/>
  <c r="BL19" i="22"/>
  <c r="BL23" i="22"/>
  <c r="BL25" i="22"/>
  <c r="BL26" i="22"/>
  <c r="BL29" i="22"/>
  <c r="BL31" i="22"/>
  <c r="BL35" i="22"/>
  <c r="BL36" i="22"/>
  <c r="BL38" i="22"/>
  <c r="BL40" i="22"/>
  <c r="BL49" i="22"/>
  <c r="BL51" i="22"/>
  <c r="BL56" i="22"/>
  <c r="BL57" i="22"/>
  <c r="BL58" i="22"/>
  <c r="BL59" i="22"/>
  <c r="BL60" i="22"/>
  <c r="BL62" i="22"/>
  <c r="BL66" i="22"/>
  <c r="BL68" i="22"/>
  <c r="BL70" i="22"/>
  <c r="BL31" i="23"/>
  <c r="BM15" i="22"/>
  <c r="BM16" i="22"/>
  <c r="BM17" i="22"/>
  <c r="BM19" i="22"/>
  <c r="BM23" i="22"/>
  <c r="BM25" i="22"/>
  <c r="BM26" i="22"/>
  <c r="BM29" i="22"/>
  <c r="BM31" i="22"/>
  <c r="BM35" i="22"/>
  <c r="BM36" i="22"/>
  <c r="BM38" i="22"/>
  <c r="BM40" i="22"/>
  <c r="BM49" i="22"/>
  <c r="BM51" i="22"/>
  <c r="BM56" i="22"/>
  <c r="BM57" i="22"/>
  <c r="BM58" i="22"/>
  <c r="BM59" i="22"/>
  <c r="BM60" i="22"/>
  <c r="BM62" i="22"/>
  <c r="BM66" i="22"/>
  <c r="BM68" i="22"/>
  <c r="BM70" i="22"/>
  <c r="BM31" i="23"/>
  <c r="BN15" i="22"/>
  <c r="BN16" i="22"/>
  <c r="BN17" i="22"/>
  <c r="BN19" i="22"/>
  <c r="BN23" i="22"/>
  <c r="BN25" i="22"/>
  <c r="BN26" i="22"/>
  <c r="BN29" i="22"/>
  <c r="BN31" i="22"/>
  <c r="BN35" i="22"/>
  <c r="BN36" i="22"/>
  <c r="BN38" i="22"/>
  <c r="BN40" i="22"/>
  <c r="BN49" i="22"/>
  <c r="BN51" i="22"/>
  <c r="BN56" i="22"/>
  <c r="BN57" i="22"/>
  <c r="BN58" i="22"/>
  <c r="BN59" i="22"/>
  <c r="BN60" i="22"/>
  <c r="BN62" i="22"/>
  <c r="BN66" i="22"/>
  <c r="BN68" i="22"/>
  <c r="BN70" i="22"/>
  <c r="BN31" i="23"/>
  <c r="BO15" i="22"/>
  <c r="BO16" i="22"/>
  <c r="BO17" i="22"/>
  <c r="BO19" i="22"/>
  <c r="BO23" i="22"/>
  <c r="BO25" i="22"/>
  <c r="BO26" i="22"/>
  <c r="BO29" i="22"/>
  <c r="BO31" i="22"/>
  <c r="BO35" i="22"/>
  <c r="BO36" i="22"/>
  <c r="BO38" i="22"/>
  <c r="BO40" i="22"/>
  <c r="BO49" i="22"/>
  <c r="BO51" i="22"/>
  <c r="BO56" i="22"/>
  <c r="BO57" i="22"/>
  <c r="BO58" i="22"/>
  <c r="BO59" i="22"/>
  <c r="BO60" i="22"/>
  <c r="BO62" i="22"/>
  <c r="BO66" i="22"/>
  <c r="BO68" i="22"/>
  <c r="BO70" i="22"/>
  <c r="BO31" i="23"/>
  <c r="BP15" i="22"/>
  <c r="BP16" i="22"/>
  <c r="BP17" i="22"/>
  <c r="BP19" i="22"/>
  <c r="BP23" i="22"/>
  <c r="BP25" i="22"/>
  <c r="BP26" i="22"/>
  <c r="BP29" i="22"/>
  <c r="BP31" i="22"/>
  <c r="BP35" i="22"/>
  <c r="BP36" i="22"/>
  <c r="BP38" i="22"/>
  <c r="BP40" i="22"/>
  <c r="BP49" i="22"/>
  <c r="BP51" i="22"/>
  <c r="BP56" i="22"/>
  <c r="BP57" i="22"/>
  <c r="BP58" i="22"/>
  <c r="BP59" i="22"/>
  <c r="BP60" i="22"/>
  <c r="BP62" i="22"/>
  <c r="BP66" i="22"/>
  <c r="BP68" i="22"/>
  <c r="BP70" i="22"/>
  <c r="BP31" i="23"/>
  <c r="BQ15" i="22"/>
  <c r="BQ16" i="22"/>
  <c r="BQ17" i="22"/>
  <c r="BQ19" i="22"/>
  <c r="BQ23" i="22"/>
  <c r="BQ25" i="22"/>
  <c r="BQ26" i="22"/>
  <c r="BQ29" i="22"/>
  <c r="BQ31" i="22"/>
  <c r="BQ35" i="22"/>
  <c r="BQ36" i="22"/>
  <c r="BQ38" i="22"/>
  <c r="BQ40" i="22"/>
  <c r="BQ49" i="22"/>
  <c r="BQ51" i="22"/>
  <c r="BQ56" i="22"/>
  <c r="BQ57" i="22"/>
  <c r="BQ58" i="22"/>
  <c r="BQ59" i="22"/>
  <c r="BQ60" i="22"/>
  <c r="BQ62" i="22"/>
  <c r="BQ66" i="22"/>
  <c r="BQ68" i="22"/>
  <c r="BQ70" i="22"/>
  <c r="BQ31" i="23"/>
  <c r="BR15" i="22"/>
  <c r="BR16" i="22"/>
  <c r="BR17" i="22"/>
  <c r="BR19" i="22"/>
  <c r="BR23" i="22"/>
  <c r="BR25" i="22"/>
  <c r="BR26" i="22"/>
  <c r="BR29" i="22"/>
  <c r="BR31" i="22"/>
  <c r="BR35" i="22"/>
  <c r="BR36" i="22"/>
  <c r="BR38" i="22"/>
  <c r="BR40" i="22"/>
  <c r="BR49" i="22"/>
  <c r="BR51" i="22"/>
  <c r="BR56" i="22"/>
  <c r="BR57" i="22"/>
  <c r="BR58" i="22"/>
  <c r="BR59" i="22"/>
  <c r="BR60" i="22"/>
  <c r="BR62" i="22"/>
  <c r="BR66" i="22"/>
  <c r="BR68" i="22"/>
  <c r="BR70" i="22"/>
  <c r="BR31" i="23"/>
  <c r="BS15" i="22"/>
  <c r="BS16" i="22"/>
  <c r="BS17" i="22"/>
  <c r="BS19" i="22"/>
  <c r="BS23" i="22"/>
  <c r="BS25" i="22"/>
  <c r="BS26" i="22"/>
  <c r="BS29" i="22"/>
  <c r="BS31" i="22"/>
  <c r="BS35" i="22"/>
  <c r="BS36" i="22"/>
  <c r="BS38" i="22"/>
  <c r="BS40" i="22"/>
  <c r="BS49" i="22"/>
  <c r="BS51" i="22"/>
  <c r="BS56" i="22"/>
  <c r="BS57" i="22"/>
  <c r="BS58" i="22"/>
  <c r="BS59" i="22"/>
  <c r="BS60" i="22"/>
  <c r="BS62" i="22"/>
  <c r="BS66" i="22"/>
  <c r="BS68" i="22"/>
  <c r="BS70" i="22"/>
  <c r="BS31" i="23"/>
  <c r="BT15" i="22"/>
  <c r="BT16" i="22"/>
  <c r="BT17" i="22"/>
  <c r="BT19" i="22"/>
  <c r="BT23" i="22"/>
  <c r="BT25" i="22"/>
  <c r="BT26" i="22"/>
  <c r="BT29" i="22"/>
  <c r="BT31" i="22"/>
  <c r="BT35" i="22"/>
  <c r="BT36" i="22"/>
  <c r="BT38" i="22"/>
  <c r="BT40" i="22"/>
  <c r="BT49" i="22"/>
  <c r="BT51" i="22"/>
  <c r="BT56" i="22"/>
  <c r="BT57" i="22"/>
  <c r="BT58" i="22"/>
  <c r="BT59" i="22"/>
  <c r="BT60" i="22"/>
  <c r="BT62" i="22"/>
  <c r="BT66" i="22"/>
  <c r="BT68" i="22"/>
  <c r="BT70" i="22"/>
  <c r="BT31" i="23"/>
  <c r="BU15" i="22"/>
  <c r="BU16" i="22"/>
  <c r="BU17" i="22"/>
  <c r="BU19" i="22"/>
  <c r="BU23" i="22"/>
  <c r="BU25" i="22"/>
  <c r="BU26" i="22"/>
  <c r="BU29" i="22"/>
  <c r="BU31" i="22"/>
  <c r="BU35" i="22"/>
  <c r="BU36" i="22"/>
  <c r="BU38" i="22"/>
  <c r="BU40" i="22"/>
  <c r="BU49" i="22"/>
  <c r="BU51" i="22"/>
  <c r="BU56" i="22"/>
  <c r="BU57" i="22"/>
  <c r="BU58" i="22"/>
  <c r="BU59" i="22"/>
  <c r="BU60" i="22"/>
  <c r="BU62" i="22"/>
  <c r="BU66" i="22"/>
  <c r="BU68" i="22"/>
  <c r="BU70" i="22"/>
  <c r="BU31" i="23"/>
  <c r="BV15" i="22"/>
  <c r="BV16" i="22"/>
  <c r="BV17" i="22"/>
  <c r="BV19" i="22"/>
  <c r="BV23" i="22"/>
  <c r="BV25" i="22"/>
  <c r="BV26" i="22"/>
  <c r="BV29" i="22"/>
  <c r="BV31" i="22"/>
  <c r="BV35" i="22"/>
  <c r="BV36" i="22"/>
  <c r="BV38" i="22"/>
  <c r="BV40" i="22"/>
  <c r="BV49" i="22"/>
  <c r="BV51" i="22"/>
  <c r="BV56" i="22"/>
  <c r="BV57" i="22"/>
  <c r="BV58" i="22"/>
  <c r="BV59" i="22"/>
  <c r="BV60" i="22"/>
  <c r="BV62" i="22"/>
  <c r="BV66" i="22"/>
  <c r="BV68" i="22"/>
  <c r="BV70" i="22"/>
  <c r="BV31" i="23"/>
  <c r="BW15" i="22"/>
  <c r="BW16" i="22"/>
  <c r="BW17" i="22"/>
  <c r="BW19" i="22"/>
  <c r="BW23" i="22"/>
  <c r="BW25" i="22"/>
  <c r="BW26" i="22"/>
  <c r="BW29" i="22"/>
  <c r="BW31" i="22"/>
  <c r="BW35" i="22"/>
  <c r="BW36" i="22"/>
  <c r="BW38" i="22"/>
  <c r="BW40" i="22"/>
  <c r="BW49" i="22"/>
  <c r="BW51" i="22"/>
  <c r="BW56" i="22"/>
  <c r="BW57" i="22"/>
  <c r="BW58" i="22"/>
  <c r="BW59" i="22"/>
  <c r="BW60" i="22"/>
  <c r="BW62" i="22"/>
  <c r="BW66" i="22"/>
  <c r="BW68" i="22"/>
  <c r="BW70" i="22"/>
  <c r="BW31" i="23"/>
  <c r="BX15" i="22"/>
  <c r="BX16" i="22"/>
  <c r="BX17" i="22"/>
  <c r="BX19" i="22"/>
  <c r="BX23" i="22"/>
  <c r="BX25" i="22"/>
  <c r="BX26" i="22"/>
  <c r="BX29" i="22"/>
  <c r="BX31" i="22"/>
  <c r="BX35" i="22"/>
  <c r="BX36" i="22"/>
  <c r="BX38" i="22"/>
  <c r="BX40" i="22"/>
  <c r="BX49" i="22"/>
  <c r="BX51" i="22"/>
  <c r="BX56" i="22"/>
  <c r="BX57" i="22"/>
  <c r="BX58" i="22"/>
  <c r="BX59" i="22"/>
  <c r="BX60" i="22"/>
  <c r="BX62" i="22"/>
  <c r="BX66" i="22"/>
  <c r="BX68" i="22"/>
  <c r="BX70" i="22"/>
  <c r="BX31" i="23"/>
  <c r="BY15" i="22"/>
  <c r="BY16" i="22"/>
  <c r="BY17" i="22"/>
  <c r="BY19" i="22"/>
  <c r="BY23" i="22"/>
  <c r="BY25" i="22"/>
  <c r="BY26" i="22"/>
  <c r="BY29" i="22"/>
  <c r="BY31" i="22"/>
  <c r="BY35" i="22"/>
  <c r="BY36" i="22"/>
  <c r="BY38" i="22"/>
  <c r="BY40" i="22"/>
  <c r="BY49" i="22"/>
  <c r="BY51" i="22"/>
  <c r="BY56" i="22"/>
  <c r="BY57" i="22"/>
  <c r="BY58" i="22"/>
  <c r="BY59" i="22"/>
  <c r="BY60" i="22"/>
  <c r="BY62" i="22"/>
  <c r="BY66" i="22"/>
  <c r="BY68" i="22"/>
  <c r="BY70" i="22"/>
  <c r="BY31" i="23"/>
  <c r="BZ15" i="22"/>
  <c r="BZ16" i="22"/>
  <c r="BZ17" i="22"/>
  <c r="BZ19" i="22"/>
  <c r="BZ23" i="22"/>
  <c r="BZ25" i="22"/>
  <c r="BZ26" i="22"/>
  <c r="BZ29" i="22"/>
  <c r="BZ31" i="22"/>
  <c r="BZ35" i="22"/>
  <c r="BZ36" i="22"/>
  <c r="BZ38" i="22"/>
  <c r="BZ40" i="22"/>
  <c r="BZ49" i="22"/>
  <c r="BZ51" i="22"/>
  <c r="BZ56" i="22"/>
  <c r="BZ57" i="22"/>
  <c r="BZ58" i="22"/>
  <c r="BZ59" i="22"/>
  <c r="BZ60" i="22"/>
  <c r="BZ62" i="22"/>
  <c r="BZ66" i="22"/>
  <c r="BZ68" i="22"/>
  <c r="BZ70" i="22"/>
  <c r="BZ31" i="23"/>
  <c r="CA15" i="22"/>
  <c r="CA16" i="22"/>
  <c r="CA17" i="22"/>
  <c r="CA19" i="22"/>
  <c r="CA23" i="22"/>
  <c r="CA25" i="22"/>
  <c r="CA26" i="22"/>
  <c r="CA29" i="22"/>
  <c r="CA31" i="22"/>
  <c r="CA35" i="22"/>
  <c r="CA36" i="22"/>
  <c r="CA38" i="22"/>
  <c r="CA40" i="22"/>
  <c r="CA49" i="22"/>
  <c r="CA51" i="22"/>
  <c r="CA56" i="22"/>
  <c r="CA57" i="22"/>
  <c r="CA58" i="22"/>
  <c r="CA59" i="22"/>
  <c r="CA60" i="22"/>
  <c r="CA62" i="22"/>
  <c r="CA66" i="22"/>
  <c r="CA68" i="22"/>
  <c r="CA70" i="22"/>
  <c r="CA31" i="23"/>
  <c r="CB15" i="22"/>
  <c r="CB16" i="22"/>
  <c r="CB17" i="22"/>
  <c r="CB19" i="22"/>
  <c r="CB23" i="22"/>
  <c r="CB25" i="22"/>
  <c r="CB26" i="22"/>
  <c r="CB29" i="22"/>
  <c r="CB31" i="22"/>
  <c r="CB35" i="22"/>
  <c r="CB36" i="22"/>
  <c r="CB38" i="22"/>
  <c r="CB40" i="22"/>
  <c r="CB49" i="22"/>
  <c r="CB51" i="22"/>
  <c r="CB56" i="22"/>
  <c r="CB57" i="22"/>
  <c r="CB58" i="22"/>
  <c r="CB59" i="22"/>
  <c r="CB60" i="22"/>
  <c r="CB62" i="22"/>
  <c r="CB66" i="22"/>
  <c r="CB68" i="22"/>
  <c r="CB70" i="22"/>
  <c r="CB31" i="23"/>
  <c r="CC15" i="22"/>
  <c r="CC16" i="22"/>
  <c r="CC17" i="22"/>
  <c r="CC19" i="22"/>
  <c r="CC23" i="22"/>
  <c r="CC25" i="22"/>
  <c r="CC26" i="22"/>
  <c r="CC29" i="22"/>
  <c r="CC31" i="22"/>
  <c r="CC35" i="22"/>
  <c r="CC36" i="22"/>
  <c r="CC38" i="22"/>
  <c r="CC40" i="22"/>
  <c r="CC49" i="22"/>
  <c r="CC51" i="22"/>
  <c r="CC56" i="22"/>
  <c r="CC57" i="22"/>
  <c r="CC58" i="22"/>
  <c r="CC59" i="22"/>
  <c r="CC60" i="22"/>
  <c r="CC62" i="22"/>
  <c r="CC66" i="22"/>
  <c r="CC68" i="22"/>
  <c r="CC70" i="22"/>
  <c r="CC31" i="23"/>
  <c r="CD15" i="22"/>
  <c r="CD16" i="22"/>
  <c r="CD17" i="22"/>
  <c r="CD19" i="22"/>
  <c r="CD23" i="22"/>
  <c r="CD25" i="22"/>
  <c r="CD26" i="22"/>
  <c r="CD29" i="22"/>
  <c r="CD31" i="22"/>
  <c r="CD35" i="22"/>
  <c r="CD36" i="22"/>
  <c r="CD38" i="22"/>
  <c r="CD40" i="22"/>
  <c r="CD49" i="22"/>
  <c r="CD51" i="22"/>
  <c r="CD56" i="22"/>
  <c r="CD57" i="22"/>
  <c r="CD58" i="22"/>
  <c r="CD59" i="22"/>
  <c r="CD60" i="22"/>
  <c r="CD62" i="22"/>
  <c r="CD66" i="22"/>
  <c r="CD68" i="22"/>
  <c r="CD70" i="22"/>
  <c r="CD31" i="23"/>
  <c r="CE15" i="22"/>
  <c r="CE16" i="22"/>
  <c r="CE17" i="22"/>
  <c r="CE19" i="22"/>
  <c r="CE23" i="22"/>
  <c r="CE25" i="22"/>
  <c r="CE26" i="22"/>
  <c r="CE29" i="22"/>
  <c r="CE31" i="22"/>
  <c r="CE35" i="22"/>
  <c r="CE36" i="22"/>
  <c r="CE38" i="22"/>
  <c r="CE40" i="22"/>
  <c r="CE49" i="22"/>
  <c r="CE51" i="22"/>
  <c r="CE56" i="22"/>
  <c r="CE57" i="22"/>
  <c r="CE58" i="22"/>
  <c r="CE59" i="22"/>
  <c r="CE60" i="22"/>
  <c r="CE62" i="22"/>
  <c r="CE66" i="22"/>
  <c r="CE68" i="22"/>
  <c r="CE70" i="22"/>
  <c r="CE31" i="23"/>
  <c r="CF15" i="22"/>
  <c r="CF16" i="22"/>
  <c r="CF17" i="22"/>
  <c r="CF19" i="22"/>
  <c r="CF23" i="22"/>
  <c r="CF25" i="22"/>
  <c r="CF26" i="22"/>
  <c r="CF29" i="22"/>
  <c r="CF31" i="22"/>
  <c r="CF35" i="22"/>
  <c r="CF36" i="22"/>
  <c r="CF38" i="22"/>
  <c r="CF40" i="22"/>
  <c r="CF49" i="22"/>
  <c r="CF51" i="22"/>
  <c r="CF56" i="22"/>
  <c r="CF57" i="22"/>
  <c r="CF58" i="22"/>
  <c r="CF59" i="22"/>
  <c r="CF60" i="22"/>
  <c r="CF62" i="22"/>
  <c r="CF66" i="22"/>
  <c r="CF68" i="22"/>
  <c r="CF70" i="22"/>
  <c r="CF31" i="23"/>
  <c r="CG15" i="22"/>
  <c r="CG16" i="22"/>
  <c r="CG17" i="22"/>
  <c r="CG19" i="22"/>
  <c r="CG23" i="22"/>
  <c r="CG25" i="22"/>
  <c r="CG26" i="22"/>
  <c r="CG29" i="22"/>
  <c r="CG31" i="22"/>
  <c r="CG35" i="22"/>
  <c r="CG36" i="22"/>
  <c r="CG38" i="22"/>
  <c r="CG40" i="22"/>
  <c r="CG49" i="22"/>
  <c r="CG51" i="22"/>
  <c r="CG56" i="22"/>
  <c r="CG57" i="22"/>
  <c r="CG58" i="22"/>
  <c r="CG59" i="22"/>
  <c r="CG60" i="22"/>
  <c r="CG62" i="22"/>
  <c r="CG66" i="22"/>
  <c r="CG68" i="22"/>
  <c r="CG70" i="22"/>
  <c r="CG31" i="23"/>
  <c r="CH15" i="22"/>
  <c r="CH16" i="22"/>
  <c r="CH17" i="22"/>
  <c r="CH19" i="22"/>
  <c r="CH23" i="22"/>
  <c r="CH25" i="22"/>
  <c r="CH26" i="22"/>
  <c r="CH29" i="22"/>
  <c r="CH31" i="22"/>
  <c r="CH35" i="22"/>
  <c r="CH36" i="22"/>
  <c r="CH38" i="22"/>
  <c r="CH40" i="22"/>
  <c r="CH49" i="22"/>
  <c r="CH51" i="22"/>
  <c r="CH56" i="22"/>
  <c r="CH57" i="22"/>
  <c r="CH58" i="22"/>
  <c r="CH59" i="22"/>
  <c r="CH60" i="22"/>
  <c r="CH62" i="22"/>
  <c r="CH66" i="22"/>
  <c r="CH68" i="22"/>
  <c r="CH70" i="22"/>
  <c r="CH31" i="23"/>
  <c r="CI15" i="22"/>
  <c r="CI16" i="22"/>
  <c r="CI17" i="22"/>
  <c r="CI19" i="22"/>
  <c r="CI23" i="22"/>
  <c r="CI25" i="22"/>
  <c r="CI26" i="22"/>
  <c r="CI29" i="22"/>
  <c r="CI31" i="22"/>
  <c r="CI35" i="22"/>
  <c r="CI36" i="22"/>
  <c r="CI38" i="22"/>
  <c r="CI40" i="22"/>
  <c r="CI49" i="22"/>
  <c r="CI51" i="22"/>
  <c r="CI56" i="22"/>
  <c r="CI57" i="22"/>
  <c r="CI58" i="22"/>
  <c r="CI59" i="22"/>
  <c r="CI60" i="22"/>
  <c r="CI62" i="22"/>
  <c r="CI66" i="22"/>
  <c r="CI68" i="22"/>
  <c r="CI70" i="22"/>
  <c r="CI31" i="23"/>
  <c r="CJ15" i="22"/>
  <c r="CJ16" i="22"/>
  <c r="CJ17" i="22"/>
  <c r="CJ19" i="22"/>
  <c r="CJ23" i="22"/>
  <c r="CJ25" i="22"/>
  <c r="CJ26" i="22"/>
  <c r="CJ29" i="22"/>
  <c r="CJ31" i="22"/>
  <c r="CJ35" i="22"/>
  <c r="CJ36" i="22"/>
  <c r="CJ38" i="22"/>
  <c r="CJ40" i="22"/>
  <c r="CJ49" i="22"/>
  <c r="CJ51" i="22"/>
  <c r="CJ56" i="22"/>
  <c r="CJ57" i="22"/>
  <c r="CJ58" i="22"/>
  <c r="CJ59" i="22"/>
  <c r="CJ60" i="22"/>
  <c r="CJ62" i="22"/>
  <c r="CJ66" i="22"/>
  <c r="CJ68" i="22"/>
  <c r="CJ70" i="22"/>
  <c r="CJ31" i="23"/>
  <c r="CK15" i="22"/>
  <c r="CK16" i="22"/>
  <c r="CK17" i="22"/>
  <c r="CK19" i="22"/>
  <c r="CK23" i="22"/>
  <c r="CK25" i="22"/>
  <c r="CK26" i="22"/>
  <c r="CK29" i="22"/>
  <c r="CK31" i="22"/>
  <c r="CK35" i="22"/>
  <c r="CK36" i="22"/>
  <c r="CK38" i="22"/>
  <c r="CK40" i="22"/>
  <c r="CK49" i="22"/>
  <c r="CK51" i="22"/>
  <c r="CK56" i="22"/>
  <c r="CK57" i="22"/>
  <c r="CK58" i="22"/>
  <c r="CK59" i="22"/>
  <c r="CK60" i="22"/>
  <c r="CK62" i="22"/>
  <c r="CK66" i="22"/>
  <c r="CK68" i="22"/>
  <c r="CK70" i="22"/>
  <c r="CK31" i="23"/>
  <c r="CL15" i="22"/>
  <c r="CL16" i="22"/>
  <c r="CL17" i="22"/>
  <c r="CL19" i="22"/>
  <c r="CL23" i="22"/>
  <c r="CL25" i="22"/>
  <c r="CL26" i="22"/>
  <c r="CL29" i="22"/>
  <c r="CL31" i="22"/>
  <c r="CL35" i="22"/>
  <c r="CL36" i="22"/>
  <c r="CL38" i="22"/>
  <c r="CL40" i="22"/>
  <c r="CL49" i="22"/>
  <c r="CL51" i="22"/>
  <c r="CL56" i="22"/>
  <c r="CL57" i="22"/>
  <c r="CL58" i="22"/>
  <c r="CL59" i="22"/>
  <c r="CL60" i="22"/>
  <c r="CL62" i="22"/>
  <c r="CL66" i="22"/>
  <c r="CL68" i="22"/>
  <c r="CL70" i="22"/>
  <c r="CL31" i="23"/>
  <c r="CM15" i="22"/>
  <c r="CM16" i="22"/>
  <c r="CM17" i="22"/>
  <c r="CM19" i="22"/>
  <c r="CM23" i="22"/>
  <c r="CM25" i="22"/>
  <c r="CM26" i="22"/>
  <c r="CM29" i="22"/>
  <c r="CM31" i="22"/>
  <c r="CM35" i="22"/>
  <c r="CM36" i="22"/>
  <c r="CM38" i="22"/>
  <c r="CM40" i="22"/>
  <c r="CM49" i="22"/>
  <c r="CM51" i="22"/>
  <c r="CM56" i="22"/>
  <c r="CM57" i="22"/>
  <c r="CM58" i="22"/>
  <c r="CM59" i="22"/>
  <c r="CM60" i="22"/>
  <c r="CM62" i="22"/>
  <c r="CM66" i="22"/>
  <c r="CM68" i="22"/>
  <c r="CM70" i="22"/>
  <c r="CM31" i="23"/>
  <c r="CN15" i="22"/>
  <c r="CN16" i="22"/>
  <c r="CN17" i="22"/>
  <c r="CN19" i="22"/>
  <c r="CN23" i="22"/>
  <c r="CN25" i="22"/>
  <c r="CN26" i="22"/>
  <c r="CN29" i="22"/>
  <c r="CN31" i="22"/>
  <c r="CN35" i="22"/>
  <c r="CN36" i="22"/>
  <c r="CN38" i="22"/>
  <c r="CN40" i="22"/>
  <c r="CN49" i="22"/>
  <c r="CN51" i="22"/>
  <c r="CN56" i="22"/>
  <c r="CN57" i="22"/>
  <c r="CN58" i="22"/>
  <c r="CN59" i="22"/>
  <c r="CN60" i="22"/>
  <c r="CN62" i="22"/>
  <c r="CN66" i="22"/>
  <c r="CN68" i="22"/>
  <c r="CN70" i="22"/>
  <c r="CN31" i="23"/>
  <c r="CO15" i="22"/>
  <c r="CO16" i="22"/>
  <c r="CO17" i="22"/>
  <c r="CO19" i="22"/>
  <c r="CO23" i="22"/>
  <c r="CO25" i="22"/>
  <c r="CO26" i="22"/>
  <c r="CO29" i="22"/>
  <c r="CO31" i="22"/>
  <c r="CO35" i="22"/>
  <c r="CO36" i="22"/>
  <c r="CO38" i="22"/>
  <c r="CO40" i="22"/>
  <c r="CO49" i="22"/>
  <c r="CO51" i="22"/>
  <c r="CO56" i="22"/>
  <c r="CO57" i="22"/>
  <c r="CO58" i="22"/>
  <c r="CO59" i="22"/>
  <c r="CO60" i="22"/>
  <c r="CO62" i="22"/>
  <c r="CO66" i="22"/>
  <c r="CO68" i="22"/>
  <c r="CO70" i="22"/>
  <c r="CO31" i="23"/>
  <c r="CP15" i="22"/>
  <c r="CP16" i="22"/>
  <c r="CP17" i="22"/>
  <c r="CP19" i="22"/>
  <c r="CP23" i="22"/>
  <c r="CP25" i="22"/>
  <c r="CP26" i="22"/>
  <c r="CP29" i="22"/>
  <c r="CP31" i="22"/>
  <c r="CP35" i="22"/>
  <c r="CP36" i="22"/>
  <c r="CP38" i="22"/>
  <c r="CP40" i="22"/>
  <c r="CP49" i="22"/>
  <c r="CP51" i="22"/>
  <c r="CP56" i="22"/>
  <c r="CP57" i="22"/>
  <c r="CP58" i="22"/>
  <c r="CP59" i="22"/>
  <c r="CP60" i="22"/>
  <c r="CP62" i="22"/>
  <c r="CP66" i="22"/>
  <c r="CP68" i="22"/>
  <c r="CP70" i="22"/>
  <c r="CP31" i="23"/>
  <c r="CQ15" i="22"/>
  <c r="CQ16" i="22"/>
  <c r="CQ17" i="22"/>
  <c r="CQ19" i="22"/>
  <c r="CQ23" i="22"/>
  <c r="CQ25" i="22"/>
  <c r="CQ26" i="22"/>
  <c r="CQ29" i="22"/>
  <c r="CQ31" i="22"/>
  <c r="CQ35" i="22"/>
  <c r="CQ36" i="22"/>
  <c r="CQ38" i="22"/>
  <c r="CQ40" i="22"/>
  <c r="CQ49" i="22"/>
  <c r="CQ51" i="22"/>
  <c r="CQ56" i="22"/>
  <c r="CQ57" i="22"/>
  <c r="CQ58" i="22"/>
  <c r="CQ59" i="22"/>
  <c r="CQ60" i="22"/>
  <c r="CQ62" i="22"/>
  <c r="CQ66" i="22"/>
  <c r="CQ68" i="22"/>
  <c r="CQ70" i="22"/>
  <c r="CQ31" i="23"/>
  <c r="CR15" i="22"/>
  <c r="CR16" i="22"/>
  <c r="CR17" i="22"/>
  <c r="CR19" i="22"/>
  <c r="CR23" i="22"/>
  <c r="CR25" i="22"/>
  <c r="CR26" i="22"/>
  <c r="CR29" i="22"/>
  <c r="CR31" i="22"/>
  <c r="CR35" i="22"/>
  <c r="CR36" i="22"/>
  <c r="CR38" i="22"/>
  <c r="CR40" i="22"/>
  <c r="CR49" i="22"/>
  <c r="CR51" i="22"/>
  <c r="CR56" i="22"/>
  <c r="CR57" i="22"/>
  <c r="CR58" i="22"/>
  <c r="CR59" i="22"/>
  <c r="CR60" i="22"/>
  <c r="CR62" i="22"/>
  <c r="CR66" i="22"/>
  <c r="CR68" i="22"/>
  <c r="CR70" i="22"/>
  <c r="CR31" i="23"/>
  <c r="CS15" i="22"/>
  <c r="CS16" i="22"/>
  <c r="CS17" i="22"/>
  <c r="CS19" i="22"/>
  <c r="CS23" i="22"/>
  <c r="CS25" i="22"/>
  <c r="CS26" i="22"/>
  <c r="CS29" i="22"/>
  <c r="CS31" i="22"/>
  <c r="CS35" i="22"/>
  <c r="CS36" i="22"/>
  <c r="CS38" i="22"/>
  <c r="CS40" i="22"/>
  <c r="CS49" i="22"/>
  <c r="CS51" i="22"/>
  <c r="CS56" i="22"/>
  <c r="CS57" i="22"/>
  <c r="CS58" i="22"/>
  <c r="CS59" i="22"/>
  <c r="CS60" i="22"/>
  <c r="CS62" i="22"/>
  <c r="CS66" i="22"/>
  <c r="CS68" i="22"/>
  <c r="CS70" i="22"/>
  <c r="CS31" i="23"/>
  <c r="CT15" i="22"/>
  <c r="CT16" i="22"/>
  <c r="CT17" i="22"/>
  <c r="CT19" i="22"/>
  <c r="CT23" i="22"/>
  <c r="CT25" i="22"/>
  <c r="CT26" i="22"/>
  <c r="CT29" i="22"/>
  <c r="CT31" i="22"/>
  <c r="CT35" i="22"/>
  <c r="CT36" i="22"/>
  <c r="CT38" i="22"/>
  <c r="CT40" i="22"/>
  <c r="CT49" i="22"/>
  <c r="CT51" i="22"/>
  <c r="CT56" i="22"/>
  <c r="CT57" i="22"/>
  <c r="CT58" i="22"/>
  <c r="CT59" i="22"/>
  <c r="CT60" i="22"/>
  <c r="CT62" i="22"/>
  <c r="CT66" i="22"/>
  <c r="CT68" i="22"/>
  <c r="CT70" i="22"/>
  <c r="CT31" i="23"/>
  <c r="CU15" i="22"/>
  <c r="CU16" i="22"/>
  <c r="CU17" i="22"/>
  <c r="CU19" i="22"/>
  <c r="CU23" i="22"/>
  <c r="CU25" i="22"/>
  <c r="CU26" i="22"/>
  <c r="CU29" i="22"/>
  <c r="CU31" i="22"/>
  <c r="CU35" i="22"/>
  <c r="CU36" i="22"/>
  <c r="CU38" i="22"/>
  <c r="CU40" i="22"/>
  <c r="CU49" i="22"/>
  <c r="CU51" i="22"/>
  <c r="CU56" i="22"/>
  <c r="CU57" i="22"/>
  <c r="CU58" i="22"/>
  <c r="CU59" i="22"/>
  <c r="CU60" i="22"/>
  <c r="CU62" i="22"/>
  <c r="CU66" i="22"/>
  <c r="CU68" i="22"/>
  <c r="CU70" i="22"/>
  <c r="CU31" i="23"/>
  <c r="CV15" i="22"/>
  <c r="CV16" i="22"/>
  <c r="CV17" i="22"/>
  <c r="CV19" i="22"/>
  <c r="CV23" i="22"/>
  <c r="CV25" i="22"/>
  <c r="CV26" i="22"/>
  <c r="CV29" i="22"/>
  <c r="CV31" i="22"/>
  <c r="CV35" i="22"/>
  <c r="CV36" i="22"/>
  <c r="CV38" i="22"/>
  <c r="CV40" i="22"/>
  <c r="CV49" i="22"/>
  <c r="CV51" i="22"/>
  <c r="CV56" i="22"/>
  <c r="CV57" i="22"/>
  <c r="CV58" i="22"/>
  <c r="CV59" i="22"/>
  <c r="CV60" i="22"/>
  <c r="CV62" i="22"/>
  <c r="CV66" i="22"/>
  <c r="CV68" i="22"/>
  <c r="CV70" i="22"/>
  <c r="CV31" i="23"/>
  <c r="CW15" i="22"/>
  <c r="CW16" i="22"/>
  <c r="CW17" i="22"/>
  <c r="CW19" i="22"/>
  <c r="CW23" i="22"/>
  <c r="CW25" i="22"/>
  <c r="CW26" i="22"/>
  <c r="CW29" i="22"/>
  <c r="CW31" i="22"/>
  <c r="CW35" i="22"/>
  <c r="CW36" i="22"/>
  <c r="CW38" i="22"/>
  <c r="CW40" i="22"/>
  <c r="CW49" i="22"/>
  <c r="CW51" i="22"/>
  <c r="CW56" i="22"/>
  <c r="CW57" i="22"/>
  <c r="CW58" i="22"/>
  <c r="CW59" i="22"/>
  <c r="CW60" i="22"/>
  <c r="CW62" i="22"/>
  <c r="CW66" i="22"/>
  <c r="CW68" i="22"/>
  <c r="CW70" i="22"/>
  <c r="CW31" i="23"/>
  <c r="CX15" i="22"/>
  <c r="CX16" i="22"/>
  <c r="CX17" i="22"/>
  <c r="CX19" i="22"/>
  <c r="CX23" i="22"/>
  <c r="CX25" i="22"/>
  <c r="CX26" i="22"/>
  <c r="CX29" i="22"/>
  <c r="CX31" i="22"/>
  <c r="CX35" i="22"/>
  <c r="CX36" i="22"/>
  <c r="CX38" i="22"/>
  <c r="CX40" i="22"/>
  <c r="CX49" i="22"/>
  <c r="CX51" i="22"/>
  <c r="CX56" i="22"/>
  <c r="CX57" i="22"/>
  <c r="CX58" i="22"/>
  <c r="CX59" i="22"/>
  <c r="CX60" i="22"/>
  <c r="CX62" i="22"/>
  <c r="CX66" i="22"/>
  <c r="CX68" i="22"/>
  <c r="CX70" i="22"/>
  <c r="CX31" i="23"/>
  <c r="CY15" i="22"/>
  <c r="CY16" i="22"/>
  <c r="CY17" i="22"/>
  <c r="CY19" i="22"/>
  <c r="CY23" i="22"/>
  <c r="CY25" i="22"/>
  <c r="CY26" i="22"/>
  <c r="CY29" i="22"/>
  <c r="CY31" i="22"/>
  <c r="CY35" i="22"/>
  <c r="CY36" i="22"/>
  <c r="CY38" i="22"/>
  <c r="CY40" i="22"/>
  <c r="CY49" i="22"/>
  <c r="CY51" i="22"/>
  <c r="CY56" i="22"/>
  <c r="CY57" i="22"/>
  <c r="CY58" i="22"/>
  <c r="CY59" i="22"/>
  <c r="CY60" i="22"/>
  <c r="CY62" i="22"/>
  <c r="CY66" i="22"/>
  <c r="CY68" i="22"/>
  <c r="CY70" i="22"/>
  <c r="CY31" i="23"/>
  <c r="CZ15" i="22"/>
  <c r="CZ16" i="22"/>
  <c r="CZ17" i="22"/>
  <c r="CZ19" i="22"/>
  <c r="CZ23" i="22"/>
  <c r="CZ25" i="22"/>
  <c r="CZ26" i="22"/>
  <c r="CZ29" i="22"/>
  <c r="CZ31" i="22"/>
  <c r="CZ35" i="22"/>
  <c r="CZ36" i="22"/>
  <c r="CZ38" i="22"/>
  <c r="CZ40" i="22"/>
  <c r="CZ49" i="22"/>
  <c r="CZ51" i="22"/>
  <c r="CZ56" i="22"/>
  <c r="CZ57" i="22"/>
  <c r="CZ58" i="22"/>
  <c r="CZ59" i="22"/>
  <c r="CZ60" i="22"/>
  <c r="CZ62" i="22"/>
  <c r="CZ66" i="22"/>
  <c r="CZ68" i="22"/>
  <c r="CZ70" i="22"/>
  <c r="CZ31" i="23"/>
  <c r="DA15" i="22"/>
  <c r="DA16" i="22"/>
  <c r="DA17" i="22"/>
  <c r="DA19" i="22"/>
  <c r="DA23" i="22"/>
  <c r="DA25" i="22"/>
  <c r="DA26" i="22"/>
  <c r="DA29" i="22"/>
  <c r="DA31" i="22"/>
  <c r="DA35" i="22"/>
  <c r="DA36" i="22"/>
  <c r="DA38" i="22"/>
  <c r="DA40" i="22"/>
  <c r="DA49" i="22"/>
  <c r="DA51" i="22"/>
  <c r="DA56" i="22"/>
  <c r="DA57" i="22"/>
  <c r="DA58" i="22"/>
  <c r="DA59" i="22"/>
  <c r="DA60" i="22"/>
  <c r="DA62" i="22"/>
  <c r="DA66" i="22"/>
  <c r="DA68" i="22"/>
  <c r="DA70" i="22"/>
  <c r="DA31" i="23"/>
  <c r="DB15" i="22"/>
  <c r="DB16" i="22"/>
  <c r="DB17" i="22"/>
  <c r="DB19" i="22"/>
  <c r="DB23" i="22"/>
  <c r="DB25" i="22"/>
  <c r="DB26" i="22"/>
  <c r="DB29" i="22"/>
  <c r="DB31" i="22"/>
  <c r="DB35" i="22"/>
  <c r="DB36" i="22"/>
  <c r="DB38" i="22"/>
  <c r="DB40" i="22"/>
  <c r="DB49" i="22"/>
  <c r="DB51" i="22"/>
  <c r="DB56" i="22"/>
  <c r="DB57" i="22"/>
  <c r="DB58" i="22"/>
  <c r="DB59" i="22"/>
  <c r="DB60" i="22"/>
  <c r="DB62" i="22"/>
  <c r="DB66" i="22"/>
  <c r="DB68" i="22"/>
  <c r="DB70" i="22"/>
  <c r="DB31" i="23"/>
  <c r="DC15" i="22"/>
  <c r="DC16" i="22"/>
  <c r="DC17" i="22"/>
  <c r="DC19" i="22"/>
  <c r="DC23" i="22"/>
  <c r="DC25" i="22"/>
  <c r="DC26" i="22"/>
  <c r="DC29" i="22"/>
  <c r="DC31" i="22"/>
  <c r="DC35" i="22"/>
  <c r="DC36" i="22"/>
  <c r="DC38" i="22"/>
  <c r="DC40" i="22"/>
  <c r="DC49" i="22"/>
  <c r="DC51" i="22"/>
  <c r="DC56" i="22"/>
  <c r="DC57" i="22"/>
  <c r="DC58" i="22"/>
  <c r="DC59" i="22"/>
  <c r="DC60" i="22"/>
  <c r="DC62" i="22"/>
  <c r="DC66" i="22"/>
  <c r="DC68" i="22"/>
  <c r="DC70" i="22"/>
  <c r="DC31" i="23"/>
  <c r="DD15" i="22"/>
  <c r="DD16" i="22"/>
  <c r="DD17" i="22"/>
  <c r="DD19" i="22"/>
  <c r="DD23" i="22"/>
  <c r="DD25" i="22"/>
  <c r="DD26" i="22"/>
  <c r="DD29" i="22"/>
  <c r="DD31" i="22"/>
  <c r="DD35" i="22"/>
  <c r="DD36" i="22"/>
  <c r="DD38" i="22"/>
  <c r="DD40" i="22"/>
  <c r="DD49" i="22"/>
  <c r="DD51" i="22"/>
  <c r="DD56" i="22"/>
  <c r="DD57" i="22"/>
  <c r="DD58" i="22"/>
  <c r="DD59" i="22"/>
  <c r="DD60" i="22"/>
  <c r="DD62" i="22"/>
  <c r="DD66" i="22"/>
  <c r="DD68" i="22"/>
  <c r="DD70" i="22"/>
  <c r="DD31" i="23"/>
  <c r="DE15" i="22"/>
  <c r="DE16" i="22"/>
  <c r="DE17" i="22"/>
  <c r="DE19" i="22"/>
  <c r="DE23" i="22"/>
  <c r="DE25" i="22"/>
  <c r="DE26" i="22"/>
  <c r="DE29" i="22"/>
  <c r="DE31" i="22"/>
  <c r="DE35" i="22"/>
  <c r="DE36" i="22"/>
  <c r="DE38" i="22"/>
  <c r="DE40" i="22"/>
  <c r="DE49" i="22"/>
  <c r="DE51" i="22"/>
  <c r="DE56" i="22"/>
  <c r="DE57" i="22"/>
  <c r="DE58" i="22"/>
  <c r="DE59" i="22"/>
  <c r="DE60" i="22"/>
  <c r="DE62" i="22"/>
  <c r="DE66" i="22"/>
  <c r="DE68" i="22"/>
  <c r="DE70" i="22"/>
  <c r="DE31" i="23"/>
  <c r="DF15" i="22"/>
  <c r="DF16" i="22"/>
  <c r="DF17" i="22"/>
  <c r="DF19" i="22"/>
  <c r="DF23" i="22"/>
  <c r="DF25" i="22"/>
  <c r="DF26" i="22"/>
  <c r="DF29" i="22"/>
  <c r="DF31" i="22"/>
  <c r="DF35" i="22"/>
  <c r="DF36" i="22"/>
  <c r="DF38" i="22"/>
  <c r="DF40" i="22"/>
  <c r="DF49" i="22"/>
  <c r="DF51" i="22"/>
  <c r="DF56" i="22"/>
  <c r="DF57" i="22"/>
  <c r="DF58" i="22"/>
  <c r="DF59" i="22"/>
  <c r="DF60" i="22"/>
  <c r="DF62" i="22"/>
  <c r="DF66" i="22"/>
  <c r="DF68" i="22"/>
  <c r="DF70" i="22"/>
  <c r="DF31" i="23"/>
  <c r="DG15" i="22"/>
  <c r="DG16" i="22"/>
  <c r="DG17" i="22"/>
  <c r="DG19" i="22"/>
  <c r="DG23" i="22"/>
  <c r="DG25" i="22"/>
  <c r="DG26" i="22"/>
  <c r="DG29" i="22"/>
  <c r="DG31" i="22"/>
  <c r="DG35" i="22"/>
  <c r="DG36" i="22"/>
  <c r="DG38" i="22"/>
  <c r="DG40" i="22"/>
  <c r="DG49" i="22"/>
  <c r="DG51" i="22"/>
  <c r="DG56" i="22"/>
  <c r="DG57" i="22"/>
  <c r="DG58" i="22"/>
  <c r="DG59" i="22"/>
  <c r="DG60" i="22"/>
  <c r="DG62" i="22"/>
  <c r="DG66" i="22"/>
  <c r="DG68" i="22"/>
  <c r="DG70" i="22"/>
  <c r="DG31" i="23"/>
  <c r="DH15" i="22"/>
  <c r="DH16" i="22"/>
  <c r="DH17" i="22"/>
  <c r="DH19" i="22"/>
  <c r="DH23" i="22"/>
  <c r="DH25" i="22"/>
  <c r="DH26" i="22"/>
  <c r="DH29" i="22"/>
  <c r="DH31" i="22"/>
  <c r="DH35" i="22"/>
  <c r="DH36" i="22"/>
  <c r="DH38" i="22"/>
  <c r="DH40" i="22"/>
  <c r="DH49" i="22"/>
  <c r="DH51" i="22"/>
  <c r="DH56" i="22"/>
  <c r="DH57" i="22"/>
  <c r="DH58" i="22"/>
  <c r="DH59" i="22"/>
  <c r="DH60" i="22"/>
  <c r="DH62" i="22"/>
  <c r="DH66" i="22"/>
  <c r="DH68" i="22"/>
  <c r="DH70" i="22"/>
  <c r="DH31" i="23"/>
  <c r="DI15" i="22"/>
  <c r="DI16" i="22"/>
  <c r="DI17" i="22"/>
  <c r="DI19" i="22"/>
  <c r="DI23" i="22"/>
  <c r="DI25" i="22"/>
  <c r="DI26" i="22"/>
  <c r="DI29" i="22"/>
  <c r="DI31" i="22"/>
  <c r="DI35" i="22"/>
  <c r="DI36" i="22"/>
  <c r="DI38" i="22"/>
  <c r="DI40" i="22"/>
  <c r="DI49" i="22"/>
  <c r="DI51" i="22"/>
  <c r="DI56" i="22"/>
  <c r="DI57" i="22"/>
  <c r="DI58" i="22"/>
  <c r="DI59" i="22"/>
  <c r="DI60" i="22"/>
  <c r="DI62" i="22"/>
  <c r="DI66" i="22"/>
  <c r="DI68" i="22"/>
  <c r="DI70" i="22"/>
  <c r="DI31" i="23"/>
  <c r="DJ15" i="22"/>
  <c r="DJ16" i="22"/>
  <c r="DJ17" i="22"/>
  <c r="DJ19" i="22"/>
  <c r="DJ23" i="22"/>
  <c r="DJ25" i="22"/>
  <c r="DJ26" i="22"/>
  <c r="DJ29" i="22"/>
  <c r="DJ31" i="22"/>
  <c r="DJ35" i="22"/>
  <c r="DJ36" i="22"/>
  <c r="DJ38" i="22"/>
  <c r="DJ40" i="22"/>
  <c r="DJ49" i="22"/>
  <c r="DJ51" i="22"/>
  <c r="DJ56" i="22"/>
  <c r="DJ57" i="22"/>
  <c r="DJ58" i="22"/>
  <c r="DJ59" i="22"/>
  <c r="DJ60" i="22"/>
  <c r="DJ62" i="22"/>
  <c r="DJ66" i="22"/>
  <c r="DJ68" i="22"/>
  <c r="DJ70" i="22"/>
  <c r="DJ31" i="23"/>
  <c r="DK15" i="22"/>
  <c r="DK16" i="22"/>
  <c r="DK17" i="22"/>
  <c r="DK19" i="22"/>
  <c r="DK23" i="22"/>
  <c r="DK25" i="22"/>
  <c r="DK26" i="22"/>
  <c r="DK29" i="22"/>
  <c r="DK31" i="22"/>
  <c r="DK35" i="22"/>
  <c r="DK36" i="22"/>
  <c r="DK38" i="22"/>
  <c r="DK40" i="22"/>
  <c r="DK49" i="22"/>
  <c r="DK51" i="22"/>
  <c r="DK56" i="22"/>
  <c r="DK57" i="22"/>
  <c r="DK58" i="22"/>
  <c r="DK59" i="22"/>
  <c r="DK60" i="22"/>
  <c r="DK62" i="22"/>
  <c r="DK66" i="22"/>
  <c r="DK68" i="22"/>
  <c r="DK70" i="22"/>
  <c r="DK31" i="23"/>
  <c r="DL15" i="22"/>
  <c r="DL16" i="22"/>
  <c r="DL17" i="22"/>
  <c r="DL19" i="22"/>
  <c r="DL23" i="22"/>
  <c r="DL25" i="22"/>
  <c r="DL26" i="22"/>
  <c r="DL29" i="22"/>
  <c r="DL31" i="22"/>
  <c r="DL35" i="22"/>
  <c r="DL36" i="22"/>
  <c r="DL38" i="22"/>
  <c r="DL40" i="22"/>
  <c r="DL49" i="22"/>
  <c r="DL51" i="22"/>
  <c r="DL56" i="22"/>
  <c r="DL57" i="22"/>
  <c r="DL58" i="22"/>
  <c r="DL59" i="22"/>
  <c r="DL60" i="22"/>
  <c r="DL62" i="22"/>
  <c r="DL66" i="22"/>
  <c r="DL68" i="22"/>
  <c r="DL70" i="22"/>
  <c r="DL31" i="23"/>
  <c r="DM15" i="22"/>
  <c r="DM16" i="22"/>
  <c r="DM17" i="22"/>
  <c r="DM19" i="22"/>
  <c r="DM23" i="22"/>
  <c r="DM25" i="22"/>
  <c r="DM26" i="22"/>
  <c r="DM29" i="22"/>
  <c r="DM31" i="22"/>
  <c r="DM35" i="22"/>
  <c r="DM36" i="22"/>
  <c r="DM38" i="22"/>
  <c r="DM40" i="22"/>
  <c r="DM49" i="22"/>
  <c r="DM51" i="22"/>
  <c r="DM56" i="22"/>
  <c r="DM57" i="22"/>
  <c r="DM58" i="22"/>
  <c r="DM59" i="22"/>
  <c r="DM60" i="22"/>
  <c r="DM62" i="22"/>
  <c r="DM66" i="22"/>
  <c r="DM68" i="22"/>
  <c r="DM70" i="22"/>
  <c r="DM31" i="23"/>
  <c r="DN15" i="22"/>
  <c r="DN16" i="22"/>
  <c r="DN17" i="22"/>
  <c r="DN19" i="22"/>
  <c r="DN23" i="22"/>
  <c r="DN25" i="22"/>
  <c r="DN26" i="22"/>
  <c r="DN29" i="22"/>
  <c r="DN31" i="22"/>
  <c r="DN35" i="22"/>
  <c r="DN36" i="22"/>
  <c r="DN38" i="22"/>
  <c r="DN40" i="22"/>
  <c r="DN49" i="22"/>
  <c r="DN51" i="22"/>
  <c r="DN56" i="22"/>
  <c r="DN57" i="22"/>
  <c r="DN58" i="22"/>
  <c r="DN59" i="22"/>
  <c r="DN60" i="22"/>
  <c r="DN62" i="22"/>
  <c r="DN66" i="22"/>
  <c r="DN68" i="22"/>
  <c r="DN70" i="22"/>
  <c r="DN31" i="23"/>
  <c r="DO15" i="22"/>
  <c r="DO16" i="22"/>
  <c r="DO17" i="22"/>
  <c r="DO19" i="22"/>
  <c r="DO23" i="22"/>
  <c r="DO25" i="22"/>
  <c r="DO26" i="22"/>
  <c r="DO29" i="22"/>
  <c r="DO31" i="22"/>
  <c r="DO35" i="22"/>
  <c r="DO36" i="22"/>
  <c r="DO38" i="22"/>
  <c r="DO40" i="22"/>
  <c r="DO49" i="22"/>
  <c r="DO51" i="22"/>
  <c r="DO56" i="22"/>
  <c r="DO57" i="22"/>
  <c r="DO58" i="22"/>
  <c r="DO59" i="22"/>
  <c r="DO60" i="22"/>
  <c r="DO62" i="22"/>
  <c r="DO66" i="22"/>
  <c r="DO68" i="22"/>
  <c r="DO70" i="22"/>
  <c r="DO31" i="23"/>
  <c r="DP15" i="22"/>
  <c r="DP16" i="22"/>
  <c r="DP17" i="22"/>
  <c r="DP19" i="22"/>
  <c r="DP23" i="22"/>
  <c r="DP25" i="22"/>
  <c r="DP26" i="22"/>
  <c r="DP29" i="22"/>
  <c r="DP31" i="22"/>
  <c r="DP35" i="22"/>
  <c r="DP36" i="22"/>
  <c r="DP38" i="22"/>
  <c r="DP40" i="22"/>
  <c r="DP49" i="22"/>
  <c r="DP51" i="22"/>
  <c r="DP56" i="22"/>
  <c r="DP57" i="22"/>
  <c r="DP58" i="22"/>
  <c r="DP59" i="22"/>
  <c r="DP60" i="22"/>
  <c r="DP62" i="22"/>
  <c r="DP66" i="22"/>
  <c r="DP68" i="22"/>
  <c r="DP70" i="22"/>
  <c r="DP31" i="23"/>
  <c r="DQ15" i="22"/>
  <c r="DQ16" i="22"/>
  <c r="DQ17" i="22"/>
  <c r="DQ19" i="22"/>
  <c r="DQ23" i="22"/>
  <c r="DQ25" i="22"/>
  <c r="DQ26" i="22"/>
  <c r="DQ29" i="22"/>
  <c r="DQ31" i="22"/>
  <c r="DQ35" i="22"/>
  <c r="DQ36" i="22"/>
  <c r="DQ38" i="22"/>
  <c r="DQ40" i="22"/>
  <c r="DQ49" i="22"/>
  <c r="DQ51" i="22"/>
  <c r="DQ56" i="22"/>
  <c r="DQ57" i="22"/>
  <c r="DQ58" i="22"/>
  <c r="DQ59" i="22"/>
  <c r="DQ60" i="22"/>
  <c r="DQ62" i="22"/>
  <c r="DQ66" i="22"/>
  <c r="DQ68" i="22"/>
  <c r="DQ70" i="22"/>
  <c r="DQ31" i="23"/>
  <c r="DR15" i="22"/>
  <c r="DR16" i="22"/>
  <c r="DR17" i="22"/>
  <c r="DR19" i="22"/>
  <c r="DR23" i="22"/>
  <c r="DR25" i="22"/>
  <c r="DR26" i="22"/>
  <c r="DR29" i="22"/>
  <c r="DR31" i="22"/>
  <c r="DR35" i="22"/>
  <c r="DR36" i="22"/>
  <c r="DR38" i="22"/>
  <c r="DR40" i="22"/>
  <c r="DR49" i="22"/>
  <c r="DR51" i="22"/>
  <c r="DR56" i="22"/>
  <c r="DR57" i="22"/>
  <c r="DR58" i="22"/>
  <c r="DR59" i="22"/>
  <c r="DR60" i="22"/>
  <c r="DR62" i="22"/>
  <c r="DR66" i="22"/>
  <c r="DR68" i="22"/>
  <c r="DR70" i="22"/>
  <c r="DR31" i="23"/>
  <c r="DS15" i="22"/>
  <c r="DS16" i="22"/>
  <c r="DS17" i="22"/>
  <c r="DS19" i="22"/>
  <c r="DS23" i="22"/>
  <c r="DS25" i="22"/>
  <c r="DS26" i="22"/>
  <c r="DS29" i="22"/>
  <c r="DS31" i="22"/>
  <c r="DS35" i="22"/>
  <c r="DS36" i="22"/>
  <c r="DS38" i="22"/>
  <c r="DS40" i="22"/>
  <c r="DS49" i="22"/>
  <c r="DS51" i="22"/>
  <c r="DS56" i="22"/>
  <c r="DS57" i="22"/>
  <c r="DS58" i="22"/>
  <c r="DS59" i="22"/>
  <c r="DS60" i="22"/>
  <c r="DS62" i="22"/>
  <c r="DS66" i="22"/>
  <c r="DS68" i="22"/>
  <c r="DS70" i="22"/>
  <c r="DS31" i="23"/>
  <c r="DT15" i="22"/>
  <c r="DT16" i="22"/>
  <c r="DT17" i="22"/>
  <c r="DT19" i="22"/>
  <c r="DT23" i="22"/>
  <c r="DT25" i="22"/>
  <c r="DT26" i="22"/>
  <c r="DT29" i="22"/>
  <c r="DT31" i="22"/>
  <c r="DT35" i="22"/>
  <c r="DT36" i="22"/>
  <c r="DT38" i="22"/>
  <c r="DT40" i="22"/>
  <c r="DT49" i="22"/>
  <c r="DT51" i="22"/>
  <c r="DT56" i="22"/>
  <c r="DT57" i="22"/>
  <c r="DT58" i="22"/>
  <c r="DT59" i="22"/>
  <c r="DT60" i="22"/>
  <c r="DT62" i="22"/>
  <c r="DT66" i="22"/>
  <c r="DT68" i="22"/>
  <c r="DT70" i="22"/>
  <c r="DT31" i="23"/>
  <c r="DU15" i="22"/>
  <c r="DU16" i="22"/>
  <c r="DU17" i="22"/>
  <c r="DU19" i="22"/>
  <c r="DU23" i="22"/>
  <c r="DU25" i="22"/>
  <c r="DU26" i="22"/>
  <c r="DU29" i="22"/>
  <c r="DU31" i="22"/>
  <c r="DU35" i="22"/>
  <c r="DU36" i="22"/>
  <c r="DU38" i="22"/>
  <c r="DU40" i="22"/>
  <c r="DU49" i="22"/>
  <c r="DU51" i="22"/>
  <c r="DU56" i="22"/>
  <c r="DU57" i="22"/>
  <c r="DU58" i="22"/>
  <c r="DU59" i="22"/>
  <c r="DU60" i="22"/>
  <c r="DU62" i="22"/>
  <c r="DU66" i="22"/>
  <c r="DU68" i="22"/>
  <c r="DU70" i="22"/>
  <c r="DU31" i="23"/>
  <c r="DV15" i="22"/>
  <c r="DV16" i="22"/>
  <c r="DV17" i="22"/>
  <c r="DV19" i="22"/>
  <c r="DV23" i="22"/>
  <c r="DV25" i="22"/>
  <c r="DV26" i="22"/>
  <c r="DV29" i="22"/>
  <c r="DV31" i="22"/>
  <c r="DV35" i="22"/>
  <c r="DV36" i="22"/>
  <c r="DV38" i="22"/>
  <c r="DV40" i="22"/>
  <c r="DV49" i="22"/>
  <c r="DV51" i="22"/>
  <c r="DV56" i="22"/>
  <c r="DV57" i="22"/>
  <c r="DV58" i="22"/>
  <c r="DV59" i="22"/>
  <c r="DV60" i="22"/>
  <c r="DV62" i="22"/>
  <c r="DV66" i="22"/>
  <c r="DV68" i="22"/>
  <c r="DV70" i="22"/>
  <c r="DV31" i="23"/>
  <c r="DW15" i="22"/>
  <c r="DW16" i="22"/>
  <c r="DW17" i="22"/>
  <c r="DW19" i="22"/>
  <c r="DW23" i="22"/>
  <c r="DW25" i="22"/>
  <c r="DW26" i="22"/>
  <c r="DW29" i="22"/>
  <c r="DW31" i="22"/>
  <c r="DW35" i="22"/>
  <c r="DW36" i="22"/>
  <c r="DW38" i="22"/>
  <c r="DW40" i="22"/>
  <c r="DW49" i="22"/>
  <c r="DW51" i="22"/>
  <c r="DW56" i="22"/>
  <c r="DW57" i="22"/>
  <c r="DW58" i="22"/>
  <c r="DW59" i="22"/>
  <c r="DW60" i="22"/>
  <c r="DW62" i="22"/>
  <c r="DW66" i="22"/>
  <c r="DW68" i="22"/>
  <c r="DW70" i="22"/>
  <c r="DW31" i="23"/>
  <c r="DX15" i="22"/>
  <c r="DX16" i="22"/>
  <c r="DX17" i="22"/>
  <c r="DX19" i="22"/>
  <c r="DX23" i="22"/>
  <c r="DX25" i="22"/>
  <c r="DX26" i="22"/>
  <c r="DX29" i="22"/>
  <c r="DX31" i="22"/>
  <c r="DX35" i="22"/>
  <c r="DX36" i="22"/>
  <c r="DX38" i="22"/>
  <c r="DX40" i="22"/>
  <c r="DX49" i="22"/>
  <c r="DX51" i="22"/>
  <c r="DX56" i="22"/>
  <c r="DX57" i="22"/>
  <c r="DX58" i="22"/>
  <c r="DX59" i="22"/>
  <c r="DX60" i="22"/>
  <c r="DX62" i="22"/>
  <c r="DX66" i="22"/>
  <c r="DX68" i="22"/>
  <c r="DX70" i="22"/>
  <c r="DX31" i="23"/>
  <c r="DY15" i="22"/>
  <c r="DY16" i="22"/>
  <c r="DY17" i="22"/>
  <c r="DY19" i="22"/>
  <c r="DY23" i="22"/>
  <c r="DY25" i="22"/>
  <c r="DY26" i="22"/>
  <c r="DY29" i="22"/>
  <c r="DY31" i="22"/>
  <c r="DY35" i="22"/>
  <c r="DY36" i="22"/>
  <c r="DY38" i="22"/>
  <c r="DY40" i="22"/>
  <c r="DY49" i="22"/>
  <c r="DY51" i="22"/>
  <c r="DY56" i="22"/>
  <c r="DY57" i="22"/>
  <c r="DY58" i="22"/>
  <c r="DY59" i="22"/>
  <c r="DY60" i="22"/>
  <c r="DY62" i="22"/>
  <c r="DY66" i="22"/>
  <c r="DY68" i="22"/>
  <c r="DY70" i="22"/>
  <c r="DY31" i="23"/>
  <c r="DZ15" i="22"/>
  <c r="DZ16" i="22"/>
  <c r="DZ17" i="22"/>
  <c r="DZ19" i="22"/>
  <c r="DZ23" i="22"/>
  <c r="DZ25" i="22"/>
  <c r="DZ26" i="22"/>
  <c r="DZ29" i="22"/>
  <c r="DZ31" i="22"/>
  <c r="DZ35" i="22"/>
  <c r="DZ36" i="22"/>
  <c r="DZ38" i="22"/>
  <c r="DZ40" i="22"/>
  <c r="DZ49" i="22"/>
  <c r="DZ51" i="22"/>
  <c r="DZ56" i="22"/>
  <c r="DZ57" i="22"/>
  <c r="DZ58" i="22"/>
  <c r="DZ59" i="22"/>
  <c r="DZ60" i="22"/>
  <c r="DZ62" i="22"/>
  <c r="DZ66" i="22"/>
  <c r="DZ68" i="22"/>
  <c r="DZ70" i="22"/>
  <c r="DZ31" i="23"/>
  <c r="J25" i="23"/>
  <c r="K25" i="23"/>
  <c r="L25" i="23"/>
  <c r="M25" i="23"/>
  <c r="N25" i="23"/>
  <c r="O25" i="23"/>
  <c r="P25" i="23"/>
  <c r="Q25" i="23"/>
  <c r="R25" i="23"/>
  <c r="S25" i="23"/>
  <c r="T25" i="23"/>
  <c r="U25" i="23"/>
  <c r="V25" i="23"/>
  <c r="W25" i="23"/>
  <c r="X25" i="23"/>
  <c r="Y25" i="23"/>
  <c r="Z25" i="23"/>
  <c r="AA25" i="23"/>
  <c r="AB25" i="23"/>
  <c r="AC25" i="23"/>
  <c r="AD25" i="23"/>
  <c r="AE25" i="23"/>
  <c r="AF25" i="23"/>
  <c r="AG25" i="23"/>
  <c r="AH25" i="23"/>
  <c r="AI25" i="23"/>
  <c r="AJ25" i="23"/>
  <c r="AK25" i="23"/>
  <c r="AL25" i="23"/>
  <c r="AM25" i="23"/>
  <c r="AN25" i="23"/>
  <c r="AO25" i="23"/>
  <c r="AP25" i="23"/>
  <c r="AQ25" i="23"/>
  <c r="AR25" i="23"/>
  <c r="AS25" i="23"/>
  <c r="AT25" i="23"/>
  <c r="AU25" i="23"/>
  <c r="AV25" i="23"/>
  <c r="AW25" i="23"/>
  <c r="AX25" i="23"/>
  <c r="AY25" i="23"/>
  <c r="AZ25" i="23"/>
  <c r="BA25" i="23"/>
  <c r="BB25" i="23"/>
  <c r="BC25" i="23"/>
  <c r="BD25" i="23"/>
  <c r="BE25" i="23"/>
  <c r="BF25" i="23"/>
  <c r="BG25" i="23"/>
  <c r="BH25" i="23"/>
  <c r="BI25" i="23"/>
  <c r="BJ25" i="23"/>
  <c r="BK25" i="23"/>
  <c r="BL25" i="23"/>
  <c r="BM25" i="23"/>
  <c r="BN25" i="23"/>
  <c r="BO25" i="23"/>
  <c r="BP25" i="23"/>
  <c r="BQ25" i="23"/>
  <c r="BR25" i="23"/>
  <c r="BS25" i="23"/>
  <c r="BT25" i="23"/>
  <c r="BU25" i="23"/>
  <c r="BV25" i="23"/>
  <c r="BW25" i="23"/>
  <c r="BX25" i="23"/>
  <c r="BY25" i="23"/>
  <c r="BZ25" i="23"/>
  <c r="CA25" i="23"/>
  <c r="CB25" i="23"/>
  <c r="CC25" i="23"/>
  <c r="CD25" i="23"/>
  <c r="CE25" i="23"/>
  <c r="CF25" i="23"/>
  <c r="CG25" i="23"/>
  <c r="CH25" i="23"/>
  <c r="CI25" i="23"/>
  <c r="CJ25" i="23"/>
  <c r="CK25" i="23"/>
  <c r="CL25" i="23"/>
  <c r="CM25" i="23"/>
  <c r="CN25" i="23"/>
  <c r="CO25" i="23"/>
  <c r="CP25" i="23"/>
  <c r="CQ25" i="23"/>
  <c r="CR25" i="23"/>
  <c r="CS25" i="23"/>
  <c r="CT25" i="23"/>
  <c r="CU25" i="23"/>
  <c r="CV25" i="23"/>
  <c r="CW25" i="23"/>
  <c r="CX25" i="23"/>
  <c r="CY25" i="23"/>
  <c r="CZ25" i="23"/>
  <c r="DA25" i="23"/>
  <c r="DB25" i="23"/>
  <c r="DC25" i="23"/>
  <c r="DD25" i="23"/>
  <c r="DE25" i="23"/>
  <c r="DF25" i="23"/>
  <c r="DG25" i="23"/>
  <c r="DH25" i="23"/>
  <c r="DI25" i="23"/>
  <c r="DJ25" i="23"/>
  <c r="DK25" i="23"/>
  <c r="DL25" i="23"/>
  <c r="DM25" i="23"/>
  <c r="DN25" i="23"/>
  <c r="DO25" i="23"/>
  <c r="DP25" i="23"/>
  <c r="DQ25" i="23"/>
  <c r="DR25" i="23"/>
  <c r="DS25" i="23"/>
  <c r="DT25" i="23"/>
  <c r="DU25" i="23"/>
  <c r="DV25" i="23"/>
  <c r="DW25" i="23"/>
  <c r="DX25" i="23"/>
  <c r="DY25" i="23"/>
  <c r="DZ25" i="23"/>
  <c r="G1337" i="15"/>
  <c r="G1338" i="15"/>
  <c r="G1339" i="15"/>
  <c r="G1341" i="15"/>
  <c r="G1342" i="15"/>
  <c r="G1343" i="15"/>
  <c r="G1345" i="15"/>
  <c r="G1346" i="15"/>
  <c r="G1347" i="15"/>
  <c r="G1349" i="15"/>
  <c r="G1350" i="15"/>
  <c r="G1351" i="15"/>
  <c r="G1353" i="15"/>
  <c r="G1354" i="15"/>
  <c r="G1355" i="15"/>
  <c r="G1357" i="15"/>
  <c r="EE1355" i="15"/>
  <c r="EE1354" i="15"/>
  <c r="EE1353" i="15"/>
  <c r="EE1351" i="15"/>
  <c r="EE1350" i="15"/>
  <c r="EE1349" i="15"/>
  <c r="EE1347" i="15"/>
  <c r="EE1346" i="15"/>
  <c r="EE1345" i="15"/>
  <c r="EE1343" i="15"/>
  <c r="EE1342" i="15"/>
  <c r="EE1341" i="15"/>
  <c r="EE1339" i="15"/>
  <c r="EE1338" i="15"/>
  <c r="EE1337" i="15"/>
  <c r="J18" i="23"/>
  <c r="K18" i="23"/>
  <c r="L18" i="23"/>
  <c r="M18" i="23"/>
  <c r="N18" i="23"/>
  <c r="O18" i="23"/>
  <c r="P18" i="23"/>
  <c r="Q18" i="23"/>
  <c r="R18" i="23"/>
  <c r="S18" i="23"/>
  <c r="T18" i="23"/>
  <c r="U18" i="23"/>
  <c r="V18" i="23"/>
  <c r="W18" i="23"/>
  <c r="X18" i="23"/>
  <c r="Y18" i="23"/>
  <c r="Z18" i="23"/>
  <c r="AA18" i="23"/>
  <c r="AB18" i="23"/>
  <c r="AC18" i="23"/>
  <c r="AD18" i="23"/>
  <c r="AE18" i="23"/>
  <c r="AF18" i="23"/>
  <c r="AG18" i="23"/>
  <c r="AH18" i="23"/>
  <c r="AI18" i="23"/>
  <c r="AJ18" i="23"/>
  <c r="AK18" i="23"/>
  <c r="AL18" i="23"/>
  <c r="AM18" i="23"/>
  <c r="AN18" i="23"/>
  <c r="AO18" i="23"/>
  <c r="AP18" i="23"/>
  <c r="AQ18" i="23"/>
  <c r="AR18" i="23"/>
  <c r="AS18" i="23"/>
  <c r="AT18" i="23"/>
  <c r="AU18" i="23"/>
  <c r="AV18" i="23"/>
  <c r="AW18" i="23"/>
  <c r="AX18" i="23"/>
  <c r="AY18" i="23"/>
  <c r="AZ18" i="23"/>
  <c r="BA18" i="23"/>
  <c r="BB18" i="23"/>
  <c r="BC18" i="23"/>
  <c r="BD18" i="23"/>
  <c r="BE18" i="23"/>
  <c r="BF18" i="23"/>
  <c r="BG18" i="23"/>
  <c r="BH18" i="23"/>
  <c r="BI18" i="23"/>
  <c r="BJ18" i="23"/>
  <c r="BK18" i="23"/>
  <c r="BL18" i="23"/>
  <c r="BM18" i="23"/>
  <c r="BN18" i="23"/>
  <c r="BO18" i="23"/>
  <c r="BP18" i="23"/>
  <c r="BQ18" i="23"/>
  <c r="BR18" i="23"/>
  <c r="BS18" i="23"/>
  <c r="BT18" i="23"/>
  <c r="BU18" i="23"/>
  <c r="BV18" i="23"/>
  <c r="BW18" i="23"/>
  <c r="BX18" i="23"/>
  <c r="BY18" i="23"/>
  <c r="BZ18" i="23"/>
  <c r="CA18" i="23"/>
  <c r="CB18" i="23"/>
  <c r="CC18" i="23"/>
  <c r="CD18" i="23"/>
  <c r="CE18" i="23"/>
  <c r="CF18" i="23"/>
  <c r="CG18" i="23"/>
  <c r="CH18" i="23"/>
  <c r="CI18" i="23"/>
  <c r="CJ18" i="23"/>
  <c r="CK18" i="23"/>
  <c r="CL18" i="23"/>
  <c r="CM18" i="23"/>
  <c r="CN18" i="23"/>
  <c r="CO18" i="23"/>
  <c r="CP18" i="23"/>
  <c r="CQ18" i="23"/>
  <c r="CR18" i="23"/>
  <c r="CS18" i="23"/>
  <c r="CT18" i="23"/>
  <c r="CU18" i="23"/>
  <c r="CV18" i="23"/>
  <c r="CW18" i="23"/>
  <c r="CX18" i="23"/>
  <c r="CY18" i="23"/>
  <c r="CZ18" i="23"/>
  <c r="DA18" i="23"/>
  <c r="DB18" i="23"/>
  <c r="DC18" i="23"/>
  <c r="DD18" i="23"/>
  <c r="DE18" i="23"/>
  <c r="DF18" i="23"/>
  <c r="DG18" i="23"/>
  <c r="DH18" i="23"/>
  <c r="DI18" i="23"/>
  <c r="DJ18" i="23"/>
  <c r="DK18" i="23"/>
  <c r="DL18" i="23"/>
  <c r="DM18" i="23"/>
  <c r="DN18" i="23"/>
  <c r="DO18" i="23"/>
  <c r="DP18" i="23"/>
  <c r="DQ18" i="23"/>
  <c r="DR18" i="23"/>
  <c r="DS18" i="23"/>
  <c r="DT18" i="23"/>
  <c r="DU18" i="23"/>
  <c r="DV18" i="23"/>
  <c r="DW18" i="23"/>
  <c r="DX18" i="23"/>
  <c r="DY18" i="23"/>
  <c r="DZ18" i="23"/>
  <c r="J16" i="23"/>
  <c r="K16" i="23"/>
  <c r="L16" i="23"/>
  <c r="M16" i="23"/>
  <c r="N16" i="23"/>
  <c r="O16" i="23"/>
  <c r="P16" i="23"/>
  <c r="Q16" i="23"/>
  <c r="R16" i="23"/>
  <c r="S16" i="23"/>
  <c r="T16" i="23"/>
  <c r="U16" i="23"/>
  <c r="V16" i="23"/>
  <c r="W16" i="23"/>
  <c r="X16" i="23"/>
  <c r="Y16" i="23"/>
  <c r="Z16" i="23"/>
  <c r="AA16" i="23"/>
  <c r="AB16" i="23"/>
  <c r="AC16" i="23"/>
  <c r="AD16" i="23"/>
  <c r="AE16" i="23"/>
  <c r="AF16" i="23"/>
  <c r="AG16" i="23"/>
  <c r="AH16" i="23"/>
  <c r="AI16" i="23"/>
  <c r="AJ16" i="23"/>
  <c r="AK16" i="23"/>
  <c r="AL16" i="23"/>
  <c r="AM16" i="23"/>
  <c r="AN16" i="23"/>
  <c r="AO16" i="23"/>
  <c r="AP16" i="23"/>
  <c r="AQ16" i="23"/>
  <c r="AR16" i="23"/>
  <c r="AS16" i="23"/>
  <c r="AT16" i="23"/>
  <c r="AU16" i="23"/>
  <c r="AV16" i="23"/>
  <c r="AW16" i="23"/>
  <c r="AX16" i="23"/>
  <c r="AY16" i="23"/>
  <c r="AZ16" i="23"/>
  <c r="BA16" i="23"/>
  <c r="BB16" i="23"/>
  <c r="BC16" i="23"/>
  <c r="BD16" i="23"/>
  <c r="BE16" i="23"/>
  <c r="BF16" i="23"/>
  <c r="BG16" i="23"/>
  <c r="BH16" i="23"/>
  <c r="BI16" i="23"/>
  <c r="BJ16" i="23"/>
  <c r="BK16" i="23"/>
  <c r="BL16" i="23"/>
  <c r="BM16" i="23"/>
  <c r="BN16" i="23"/>
  <c r="BO16" i="23"/>
  <c r="BP16" i="23"/>
  <c r="BQ16" i="23"/>
  <c r="BR16" i="23"/>
  <c r="BS16" i="23"/>
  <c r="BT16" i="23"/>
  <c r="BU16" i="23"/>
  <c r="BV16" i="23"/>
  <c r="BW16" i="23"/>
  <c r="BX16" i="23"/>
  <c r="BY16" i="23"/>
  <c r="BZ16" i="23"/>
  <c r="CA16" i="23"/>
  <c r="CB16" i="23"/>
  <c r="CC16" i="23"/>
  <c r="CD16" i="23"/>
  <c r="CE16" i="23"/>
  <c r="CF16" i="23"/>
  <c r="CG16" i="23"/>
  <c r="CH16" i="23"/>
  <c r="CI16" i="23"/>
  <c r="CJ16" i="23"/>
  <c r="CK16" i="23"/>
  <c r="CL16" i="23"/>
  <c r="CM16" i="23"/>
  <c r="CN16" i="23"/>
  <c r="CO16" i="23"/>
  <c r="CP16" i="23"/>
  <c r="CQ16" i="23"/>
  <c r="CR16" i="23"/>
  <c r="CS16" i="23"/>
  <c r="CT16" i="23"/>
  <c r="CU16" i="23"/>
  <c r="CV16" i="23"/>
  <c r="CW16" i="23"/>
  <c r="CX16" i="23"/>
  <c r="CY16" i="23"/>
  <c r="CZ16" i="23"/>
  <c r="DA16" i="23"/>
  <c r="DB16" i="23"/>
  <c r="DC16" i="23"/>
  <c r="DD16" i="23"/>
  <c r="DE16" i="23"/>
  <c r="DF16" i="23"/>
  <c r="DG16" i="23"/>
  <c r="DH16" i="23"/>
  <c r="DI16" i="23"/>
  <c r="DJ16" i="23"/>
  <c r="DK16" i="23"/>
  <c r="DL16" i="23"/>
  <c r="DM16" i="23"/>
  <c r="DN16" i="23"/>
  <c r="DO16" i="23"/>
  <c r="DP16" i="23"/>
  <c r="DQ16" i="23"/>
  <c r="DR16" i="23"/>
  <c r="DS16" i="23"/>
  <c r="DT16" i="23"/>
  <c r="DU16" i="23"/>
  <c r="DV16" i="23"/>
  <c r="DW16" i="23"/>
  <c r="DX16" i="23"/>
  <c r="DY16" i="23"/>
  <c r="DZ16" i="23"/>
  <c r="J15" i="23"/>
  <c r="K15" i="23"/>
  <c r="L15" i="23"/>
  <c r="M15" i="23"/>
  <c r="N15" i="23"/>
  <c r="O15" i="23"/>
  <c r="P15" i="23"/>
  <c r="Q15" i="23"/>
  <c r="R15" i="23"/>
  <c r="S15" i="23"/>
  <c r="T15" i="23"/>
  <c r="U15" i="23"/>
  <c r="V15" i="23"/>
  <c r="W15" i="23"/>
  <c r="X15" i="23"/>
  <c r="Y15" i="23"/>
  <c r="Z15" i="23"/>
  <c r="AA15" i="23"/>
  <c r="AB15" i="23"/>
  <c r="AC15" i="23"/>
  <c r="AD15" i="23"/>
  <c r="AE15" i="23"/>
  <c r="AF15" i="23"/>
  <c r="AG15" i="23"/>
  <c r="AH15" i="23"/>
  <c r="AI15" i="23"/>
  <c r="AJ15" i="23"/>
  <c r="AK15" i="23"/>
  <c r="AL15" i="23"/>
  <c r="AM15" i="23"/>
  <c r="AN15" i="23"/>
  <c r="AO15" i="23"/>
  <c r="AP15" i="23"/>
  <c r="AQ15" i="23"/>
  <c r="AR15" i="23"/>
  <c r="AS15" i="23"/>
  <c r="AT15" i="23"/>
  <c r="AU15" i="23"/>
  <c r="AV15" i="23"/>
  <c r="AW15" i="23"/>
  <c r="AX15" i="23"/>
  <c r="AY15" i="23"/>
  <c r="AZ15" i="23"/>
  <c r="BA15" i="23"/>
  <c r="BB15" i="23"/>
  <c r="BC15" i="23"/>
  <c r="BD15" i="23"/>
  <c r="BE15" i="23"/>
  <c r="BF15" i="23"/>
  <c r="BG15" i="23"/>
  <c r="BH15" i="23"/>
  <c r="BI15" i="23"/>
  <c r="BJ15" i="23"/>
  <c r="BK15" i="23"/>
  <c r="BL15" i="23"/>
  <c r="BM15" i="23"/>
  <c r="BN15" i="23"/>
  <c r="BO15" i="23"/>
  <c r="BP15" i="23"/>
  <c r="BQ15" i="23"/>
  <c r="BR15" i="23"/>
  <c r="BS15" i="23"/>
  <c r="BT15" i="23"/>
  <c r="BU15" i="23"/>
  <c r="BV15" i="23"/>
  <c r="BW15" i="23"/>
  <c r="BX15" i="23"/>
  <c r="BY15" i="23"/>
  <c r="BZ15" i="23"/>
  <c r="CA15" i="23"/>
  <c r="CB15" i="23"/>
  <c r="CC15" i="23"/>
  <c r="CD15" i="23"/>
  <c r="CE15" i="23"/>
  <c r="CF15" i="23"/>
  <c r="CG15" i="23"/>
  <c r="CH15" i="23"/>
  <c r="CI15" i="23"/>
  <c r="CJ15" i="23"/>
  <c r="CK15" i="23"/>
  <c r="CL15" i="23"/>
  <c r="CM15" i="23"/>
  <c r="CN15" i="23"/>
  <c r="CO15" i="23"/>
  <c r="CP15" i="23"/>
  <c r="CQ15" i="23"/>
  <c r="CR15" i="23"/>
  <c r="CS15" i="23"/>
  <c r="CT15" i="23"/>
  <c r="CU15" i="23"/>
  <c r="CV15" i="23"/>
  <c r="CW15" i="23"/>
  <c r="CX15" i="23"/>
  <c r="CY15" i="23"/>
  <c r="CZ15" i="23"/>
  <c r="DA15" i="23"/>
  <c r="DB15" i="23"/>
  <c r="DC15" i="23"/>
  <c r="DD15" i="23"/>
  <c r="DE15" i="23"/>
  <c r="DF15" i="23"/>
  <c r="DG15" i="23"/>
  <c r="DH15" i="23"/>
  <c r="DI15" i="23"/>
  <c r="DJ15" i="23"/>
  <c r="DK15" i="23"/>
  <c r="DL15" i="23"/>
  <c r="DM15" i="23"/>
  <c r="DN15" i="23"/>
  <c r="DO15" i="23"/>
  <c r="DP15" i="23"/>
  <c r="DQ15" i="23"/>
  <c r="DR15" i="23"/>
  <c r="DS15" i="23"/>
  <c r="DT15" i="23"/>
  <c r="DU15" i="23"/>
  <c r="DV15" i="23"/>
  <c r="DW15" i="23"/>
  <c r="DX15" i="23"/>
  <c r="DY15" i="23"/>
  <c r="DZ15" i="23"/>
  <c r="EE115" i="15"/>
  <c r="EE116" i="15"/>
  <c r="EE117" i="15"/>
  <c r="EE119" i="15"/>
  <c r="EE120" i="15"/>
  <c r="EE121" i="15"/>
  <c r="EE123" i="15"/>
  <c r="EE124" i="15"/>
  <c r="EE125" i="15"/>
  <c r="EE127" i="15"/>
  <c r="EE128" i="15"/>
  <c r="EE129" i="15"/>
  <c r="EE131" i="15"/>
  <c r="EE132" i="15"/>
  <c r="EE133" i="15"/>
  <c r="EE163" i="15"/>
  <c r="EE164" i="15"/>
  <c r="EE165" i="15"/>
  <c r="EE167" i="15"/>
  <c r="EE168" i="15"/>
  <c r="EE169" i="15"/>
  <c r="EE171" i="15"/>
  <c r="EE172" i="15"/>
  <c r="EE173" i="15"/>
  <c r="EE175" i="15"/>
  <c r="EE176" i="15"/>
  <c r="EE177" i="15"/>
  <c r="EE179" i="15"/>
  <c r="EE180" i="15"/>
  <c r="EE181" i="15"/>
  <c r="EE260" i="15"/>
  <c r="EE261" i="15"/>
  <c r="EE262" i="15"/>
  <c r="EE264" i="15"/>
  <c r="EE265" i="15"/>
  <c r="EE266" i="15"/>
  <c r="EE268" i="15"/>
  <c r="EE269" i="15"/>
  <c r="EE270" i="15"/>
  <c r="EE272" i="15"/>
  <c r="EE273" i="15"/>
  <c r="EE274" i="15"/>
  <c r="EE276" i="15"/>
  <c r="EE277" i="15"/>
  <c r="EE278" i="15"/>
  <c r="EE284" i="15"/>
  <c r="EE285" i="15"/>
  <c r="EE286" i="15"/>
  <c r="EE288" i="15"/>
  <c r="EE289" i="15"/>
  <c r="EE290" i="15"/>
  <c r="EE292" i="15"/>
  <c r="EE293" i="15"/>
  <c r="EE294" i="15"/>
  <c r="EE296" i="15"/>
  <c r="EE297" i="15"/>
  <c r="EE298" i="15"/>
  <c r="EE300" i="15"/>
  <c r="EE301" i="15"/>
  <c r="EE302" i="15"/>
  <c r="EE308" i="15"/>
  <c r="EE309" i="15"/>
  <c r="EE310" i="15"/>
  <c r="EE312" i="15"/>
  <c r="EE313" i="15"/>
  <c r="EE314" i="15"/>
  <c r="EE316" i="15"/>
  <c r="EE317" i="15"/>
  <c r="EE318" i="15"/>
  <c r="EE320" i="15"/>
  <c r="EE321" i="15"/>
  <c r="EE322" i="15"/>
  <c r="EE324" i="15"/>
  <c r="EE325" i="15"/>
  <c r="EE326" i="15"/>
  <c r="EE332" i="15"/>
  <c r="EE333" i="15"/>
  <c r="EE334" i="15"/>
  <c r="EE336" i="15"/>
  <c r="EE337" i="15"/>
  <c r="EE338" i="15"/>
  <c r="EE340" i="15"/>
  <c r="EE341" i="15"/>
  <c r="EE342" i="15"/>
  <c r="EE344" i="15"/>
  <c r="EE345" i="15"/>
  <c r="EE346" i="15"/>
  <c r="EE348" i="15"/>
  <c r="EE349" i="15"/>
  <c r="EE350" i="15"/>
  <c r="EE356" i="15"/>
  <c r="EE357" i="15"/>
  <c r="EE358" i="15"/>
  <c r="EE360" i="15"/>
  <c r="EE361" i="15"/>
  <c r="EE362" i="15"/>
  <c r="EE364" i="15"/>
  <c r="EE365" i="15"/>
  <c r="EE366" i="15"/>
  <c r="EE368" i="15"/>
  <c r="EE369" i="15"/>
  <c r="EE370" i="15"/>
  <c r="EE372" i="15"/>
  <c r="EE373" i="15"/>
  <c r="EE374" i="15"/>
  <c r="EE380" i="15"/>
  <c r="EE381" i="15"/>
  <c r="EE382" i="15"/>
  <c r="EE384" i="15"/>
  <c r="EE385" i="15"/>
  <c r="EE386" i="15"/>
  <c r="EE388" i="15"/>
  <c r="EE389" i="15"/>
  <c r="EE390" i="15"/>
  <c r="EE392" i="15"/>
  <c r="EE393" i="15"/>
  <c r="EE394" i="15"/>
  <c r="EE396" i="15"/>
  <c r="EE397" i="15"/>
  <c r="EE398" i="15"/>
  <c r="EE404" i="15"/>
  <c r="EE405" i="15"/>
  <c r="EE406" i="15"/>
  <c r="EE408" i="15"/>
  <c r="EE409" i="15"/>
  <c r="EE410" i="15"/>
  <c r="EE412" i="15"/>
  <c r="EE413" i="15"/>
  <c r="EE414" i="15"/>
  <c r="EE416" i="15"/>
  <c r="EE417" i="15"/>
  <c r="EE418" i="15"/>
  <c r="EE420" i="15"/>
  <c r="EE421" i="15"/>
  <c r="EE422" i="15"/>
  <c r="EE428" i="15"/>
  <c r="EE429" i="15"/>
  <c r="EE430" i="15"/>
  <c r="EE432" i="15"/>
  <c r="EE433" i="15"/>
  <c r="EE434" i="15"/>
  <c r="EE436" i="15"/>
  <c r="EE437" i="15"/>
  <c r="EE438" i="15"/>
  <c r="EE440" i="15"/>
  <c r="EE441" i="15"/>
  <c r="EE442" i="15"/>
  <c r="EE444" i="15"/>
  <c r="EE445" i="15"/>
  <c r="EE446" i="15"/>
  <c r="EE452" i="15"/>
  <c r="EE453" i="15"/>
  <c r="EE454" i="15"/>
  <c r="EE456" i="15"/>
  <c r="EE457" i="15"/>
  <c r="EE458" i="15"/>
  <c r="EE460" i="15"/>
  <c r="EE461" i="15"/>
  <c r="EE462" i="15"/>
  <c r="EE464" i="15"/>
  <c r="EE465" i="15"/>
  <c r="EE466" i="15"/>
  <c r="EE468" i="15"/>
  <c r="EE469" i="15"/>
  <c r="EE470" i="15"/>
  <c r="EE476" i="15"/>
  <c r="EE477" i="15"/>
  <c r="EE478" i="15"/>
  <c r="EE480" i="15"/>
  <c r="EE481" i="15"/>
  <c r="EE482" i="15"/>
  <c r="EE484" i="15"/>
  <c r="EE485" i="15"/>
  <c r="EE486" i="15"/>
  <c r="EE488" i="15"/>
  <c r="EE489" i="15"/>
  <c r="EE490" i="15"/>
  <c r="EE492" i="15"/>
  <c r="EE493" i="15"/>
  <c r="EE494" i="15"/>
  <c r="EE500" i="15"/>
  <c r="EE501" i="15"/>
  <c r="EE502" i="15"/>
  <c r="EE504" i="15"/>
  <c r="EE505" i="15"/>
  <c r="EE506" i="15"/>
  <c r="EE508" i="15"/>
  <c r="EE509" i="15"/>
  <c r="EE510" i="15"/>
  <c r="EE512" i="15"/>
  <c r="EE513" i="15"/>
  <c r="EE514" i="15"/>
  <c r="EE516" i="15"/>
  <c r="EE517" i="15"/>
  <c r="EE518" i="15"/>
  <c r="EE524" i="15"/>
  <c r="EE525" i="15"/>
  <c r="EE526" i="15"/>
  <c r="EE528" i="15"/>
  <c r="EE529" i="15"/>
  <c r="EE530" i="15"/>
  <c r="EE532" i="15"/>
  <c r="EE533" i="15"/>
  <c r="EE534" i="15"/>
  <c r="EE536" i="15"/>
  <c r="EE537" i="15"/>
  <c r="EE538" i="15"/>
  <c r="EE540" i="15"/>
  <c r="EE541" i="15"/>
  <c r="EE542" i="15"/>
  <c r="EE548" i="15"/>
  <c r="EE549" i="15"/>
  <c r="EE550" i="15"/>
  <c r="EE552" i="15"/>
  <c r="EE553" i="15"/>
  <c r="EE554" i="15"/>
  <c r="EE556" i="15"/>
  <c r="EE557" i="15"/>
  <c r="EE558" i="15"/>
  <c r="EE560" i="15"/>
  <c r="EE561" i="15"/>
  <c r="EE562" i="15"/>
  <c r="EE564" i="15"/>
  <c r="EE565" i="15"/>
  <c r="EE566" i="15"/>
  <c r="EE573" i="15"/>
  <c r="EE574" i="15"/>
  <c r="EE575" i="15"/>
  <c r="EE577" i="15"/>
  <c r="EE578" i="15"/>
  <c r="EE579" i="15"/>
  <c r="EE581" i="15"/>
  <c r="EE582" i="15"/>
  <c r="EE583" i="15"/>
  <c r="EE585" i="15"/>
  <c r="EE586" i="15"/>
  <c r="EE587" i="15"/>
  <c r="EE589" i="15"/>
  <c r="EE590" i="15"/>
  <c r="EE591" i="15"/>
  <c r="EE597" i="15"/>
  <c r="EE598" i="15"/>
  <c r="EE599" i="15"/>
  <c r="EE601" i="15"/>
  <c r="EE602" i="15"/>
  <c r="EE603" i="15"/>
  <c r="EE605" i="15"/>
  <c r="EE606" i="15"/>
  <c r="EE607" i="15"/>
  <c r="EE609" i="15"/>
  <c r="EE610" i="15"/>
  <c r="EE611" i="15"/>
  <c r="EE613" i="15"/>
  <c r="EE614" i="15"/>
  <c r="EE615" i="15"/>
  <c r="EE621" i="15"/>
  <c r="EE622" i="15"/>
  <c r="EE623" i="15"/>
  <c r="EE625" i="15"/>
  <c r="EE626" i="15"/>
  <c r="EE627" i="15"/>
  <c r="EE629" i="15"/>
  <c r="EE630" i="15"/>
  <c r="EE631" i="15"/>
  <c r="EE633" i="15"/>
  <c r="EE634" i="15"/>
  <c r="EE635" i="15"/>
  <c r="EE637" i="15"/>
  <c r="EE638" i="15"/>
  <c r="EE639" i="15"/>
  <c r="EE645" i="15"/>
  <c r="EE646" i="15"/>
  <c r="EE647" i="15"/>
  <c r="EE649" i="15"/>
  <c r="EE650" i="15"/>
  <c r="EE651" i="15"/>
  <c r="EE653" i="15"/>
  <c r="EE654" i="15"/>
  <c r="EE655" i="15"/>
  <c r="EE657" i="15"/>
  <c r="EE658" i="15"/>
  <c r="EE659" i="15"/>
  <c r="EE661" i="15"/>
  <c r="EE662" i="15"/>
  <c r="EE663" i="15"/>
  <c r="EE669" i="15"/>
  <c r="EE670" i="15"/>
  <c r="EE671" i="15"/>
  <c r="EE673" i="15"/>
  <c r="EE674" i="15"/>
  <c r="EE675" i="15"/>
  <c r="EE677" i="15"/>
  <c r="EE678" i="15"/>
  <c r="EE679" i="15"/>
  <c r="EE681" i="15"/>
  <c r="EE682" i="15"/>
  <c r="EE683" i="15"/>
  <c r="EE685" i="15"/>
  <c r="EE686" i="15"/>
  <c r="EE687" i="15"/>
  <c r="EE693" i="15"/>
  <c r="EE694" i="15"/>
  <c r="EE695" i="15"/>
  <c r="EE697" i="15"/>
  <c r="EE698" i="15"/>
  <c r="EE699" i="15"/>
  <c r="EE701" i="15"/>
  <c r="EE702" i="15"/>
  <c r="EE703" i="15"/>
  <c r="EE705" i="15"/>
  <c r="EE706" i="15"/>
  <c r="EE707" i="15"/>
  <c r="EE709" i="15"/>
  <c r="EE710" i="15"/>
  <c r="EE711" i="15"/>
  <c r="EE717" i="15"/>
  <c r="EE718" i="15"/>
  <c r="EE719" i="15"/>
  <c r="EE721" i="15"/>
  <c r="EE722" i="15"/>
  <c r="EE723" i="15"/>
  <c r="EE725" i="15"/>
  <c r="EE726" i="15"/>
  <c r="EE727" i="15"/>
  <c r="EE729" i="15"/>
  <c r="EE730" i="15"/>
  <c r="EE731" i="15"/>
  <c r="EE733" i="15"/>
  <c r="EE734" i="15"/>
  <c r="EE735" i="15"/>
  <c r="EE892" i="15"/>
  <c r="EE893" i="15"/>
  <c r="EE894" i="15"/>
  <c r="EE896" i="15"/>
  <c r="EE897" i="15"/>
  <c r="EE898" i="15"/>
  <c r="EE900" i="15"/>
  <c r="EE901" i="15"/>
  <c r="EE902" i="15"/>
  <c r="EE904" i="15"/>
  <c r="EE905" i="15"/>
  <c r="EE906" i="15"/>
  <c r="EE908" i="15"/>
  <c r="EE909" i="15"/>
  <c r="EE910" i="15"/>
  <c r="EE919" i="15"/>
  <c r="EE920" i="15"/>
  <c r="EE921" i="15"/>
  <c r="EE923" i="15"/>
  <c r="EE924" i="15"/>
  <c r="EE925" i="15"/>
  <c r="EE927" i="15"/>
  <c r="EE928" i="15"/>
  <c r="EE929" i="15"/>
  <c r="EE931" i="15"/>
  <c r="EE932" i="15"/>
  <c r="EE933" i="15"/>
  <c r="EE935" i="15"/>
  <c r="EE936" i="15"/>
  <c r="EE937" i="15"/>
  <c r="EE943" i="15"/>
  <c r="EE944" i="15"/>
  <c r="EE945" i="15"/>
  <c r="EE947" i="15"/>
  <c r="EE948" i="15"/>
  <c r="EE949" i="15"/>
  <c r="EE951" i="15"/>
  <c r="EE952" i="15"/>
  <c r="EE953" i="15"/>
  <c r="EE955" i="15"/>
  <c r="EE956" i="15"/>
  <c r="EE957" i="15"/>
  <c r="EE959" i="15"/>
  <c r="EE960" i="15"/>
  <c r="EE961" i="15"/>
  <c r="EE967" i="15"/>
  <c r="EE968" i="15"/>
  <c r="EE969" i="15"/>
  <c r="EE971" i="15"/>
  <c r="EE972" i="15"/>
  <c r="EE973" i="15"/>
  <c r="EE975" i="15"/>
  <c r="EE976" i="15"/>
  <c r="EE977" i="15"/>
  <c r="EE979" i="15"/>
  <c r="EE980" i="15"/>
  <c r="EE981" i="15"/>
  <c r="EE983" i="15"/>
  <c r="EE984" i="15"/>
  <c r="EE985" i="15"/>
  <c r="EE991" i="15"/>
  <c r="EE992" i="15"/>
  <c r="EE993" i="15"/>
  <c r="EE995" i="15"/>
  <c r="EE996" i="15"/>
  <c r="EE997" i="15"/>
  <c r="EE999" i="15"/>
  <c r="EE1000" i="15"/>
  <c r="EE1001" i="15"/>
  <c r="EE1003" i="15"/>
  <c r="EE1004" i="15"/>
  <c r="EE1005" i="15"/>
  <c r="EE1007" i="15"/>
  <c r="EE1008" i="15"/>
  <c r="EE1009" i="15"/>
  <c r="EE1015" i="15"/>
  <c r="EE1016" i="15"/>
  <c r="EE1017" i="15"/>
  <c r="EE1019" i="15"/>
  <c r="EE1020" i="15"/>
  <c r="EE1021" i="15"/>
  <c r="EE1023" i="15"/>
  <c r="EE1024" i="15"/>
  <c r="EE1025" i="15"/>
  <c r="EE1027" i="15"/>
  <c r="EE1028" i="15"/>
  <c r="EE1029" i="15"/>
  <c r="EE1031" i="15"/>
  <c r="EE1032" i="15"/>
  <c r="EE1033" i="15"/>
  <c r="EE1039" i="15"/>
  <c r="EE1040" i="15"/>
  <c r="EE1041" i="15"/>
  <c r="EE1043" i="15"/>
  <c r="EE1044" i="15"/>
  <c r="EE1045" i="15"/>
  <c r="EE1047" i="15"/>
  <c r="EE1048" i="15"/>
  <c r="EE1049" i="15"/>
  <c r="EE1051" i="15"/>
  <c r="EE1052" i="15"/>
  <c r="EE1053" i="15"/>
  <c r="EE1055" i="15"/>
  <c r="EE1056" i="15"/>
  <c r="EE1057" i="15"/>
  <c r="EE1063" i="15"/>
  <c r="EE1064" i="15"/>
  <c r="EE1065" i="15"/>
  <c r="EE1067" i="15"/>
  <c r="EE1068" i="15"/>
  <c r="EE1069" i="15"/>
  <c r="EE1071" i="15"/>
  <c r="EE1072" i="15"/>
  <c r="EE1073" i="15"/>
  <c r="EE1075" i="15"/>
  <c r="EE1076" i="15"/>
  <c r="EE1077" i="15"/>
  <c r="EE1079" i="15"/>
  <c r="EE1080" i="15"/>
  <c r="EE1081" i="15"/>
  <c r="EE1087" i="15"/>
  <c r="EE1088" i="15"/>
  <c r="EE1089" i="15"/>
  <c r="EE1091" i="15"/>
  <c r="EE1092" i="15"/>
  <c r="EE1093" i="15"/>
  <c r="EE1095" i="15"/>
  <c r="EE1096" i="15"/>
  <c r="EE1097" i="15"/>
  <c r="EE1099" i="15"/>
  <c r="EE1100" i="15"/>
  <c r="EE1101" i="15"/>
  <c r="EE1103" i="15"/>
  <c r="EE1104" i="15"/>
  <c r="EE1105" i="15"/>
  <c r="EE1111" i="15"/>
  <c r="EE1112" i="15"/>
  <c r="EE1113" i="15"/>
  <c r="EE1115" i="15"/>
  <c r="EE1116" i="15"/>
  <c r="EE1117" i="15"/>
  <c r="EE1119" i="15"/>
  <c r="EE1120" i="15"/>
  <c r="EE1121" i="15"/>
  <c r="EE1123" i="15"/>
  <c r="EE1124" i="15"/>
  <c r="EE1125" i="15"/>
  <c r="EE1127" i="15"/>
  <c r="EE1128" i="15"/>
  <c r="EE1129" i="15"/>
  <c r="EE1135" i="15"/>
  <c r="EE1136" i="15"/>
  <c r="EE1137" i="15"/>
  <c r="EE1139" i="15"/>
  <c r="EE1140" i="15"/>
  <c r="EE1141" i="15"/>
  <c r="EE1143" i="15"/>
  <c r="EE1144" i="15"/>
  <c r="EE1145" i="15"/>
  <c r="EE1147" i="15"/>
  <c r="EE1148" i="15"/>
  <c r="EE1149" i="15"/>
  <c r="EE1151" i="15"/>
  <c r="EE1152" i="15"/>
  <c r="EE1153" i="15"/>
  <c r="EE1159" i="15"/>
  <c r="EE1160" i="15"/>
  <c r="EE1161" i="15"/>
  <c r="EE1163" i="15"/>
  <c r="EE1164" i="15"/>
  <c r="EE1165" i="15"/>
  <c r="EE1167" i="15"/>
  <c r="EE1168" i="15"/>
  <c r="EE1169" i="15"/>
  <c r="EE1171" i="15"/>
  <c r="EE1172" i="15"/>
  <c r="EE1173" i="15"/>
  <c r="EE1175" i="15"/>
  <c r="EE1176" i="15"/>
  <c r="EE1177" i="15"/>
  <c r="EE1183" i="15"/>
  <c r="EE1184" i="15"/>
  <c r="EE1185" i="15"/>
  <c r="EE1187" i="15"/>
  <c r="EE1188" i="15"/>
  <c r="EE1189" i="15"/>
  <c r="EE1191" i="15"/>
  <c r="EE1192" i="15"/>
  <c r="EE1193" i="15"/>
  <c r="EE1195" i="15"/>
  <c r="EE1196" i="15"/>
  <c r="EE1197" i="15"/>
  <c r="EE1199" i="15"/>
  <c r="EE1200" i="15"/>
  <c r="EE1201" i="15"/>
  <c r="EE1241" i="15"/>
  <c r="EE1242" i="15"/>
  <c r="EE1243" i="15"/>
  <c r="EE1245" i="15"/>
  <c r="EE1246" i="15"/>
  <c r="EE1247" i="15"/>
  <c r="EE1249" i="15"/>
  <c r="EE1250" i="15"/>
  <c r="EE1251" i="15"/>
  <c r="EE1253" i="15"/>
  <c r="EE1254" i="15"/>
  <c r="EE1255" i="15"/>
  <c r="EE1257" i="15"/>
  <c r="EE1258" i="15"/>
  <c r="EE1259" i="15"/>
  <c r="EE1265" i="15"/>
  <c r="EE1266" i="15"/>
  <c r="EE1267" i="15"/>
  <c r="EE1269" i="15"/>
  <c r="EE1270" i="15"/>
  <c r="EE1271" i="15"/>
  <c r="EE1273" i="15"/>
  <c r="EE1274" i="15"/>
  <c r="EE1275" i="15"/>
  <c r="EE1277" i="15"/>
  <c r="EE1278" i="15"/>
  <c r="EE1279" i="15"/>
  <c r="EE1281" i="15"/>
  <c r="EE1282" i="15"/>
  <c r="EE1283" i="15"/>
  <c r="EE1465" i="15"/>
  <c r="EE1466" i="15"/>
  <c r="EE1467" i="15"/>
  <c r="EE1469" i="15"/>
  <c r="EE1470" i="15"/>
  <c r="EE1471" i="15"/>
  <c r="EE1473" i="15"/>
  <c r="EE1474" i="15"/>
  <c r="EE1475" i="15"/>
  <c r="EE1477" i="15"/>
  <c r="EE1478" i="15"/>
  <c r="EE1479" i="15"/>
  <c r="EE1481" i="15"/>
  <c r="EE1482" i="15"/>
  <c r="EE1483" i="15"/>
  <c r="J14" i="23"/>
  <c r="J21" i="23"/>
  <c r="K14" i="23"/>
  <c r="L14" i="23"/>
  <c r="M14" i="23"/>
  <c r="N14" i="23"/>
  <c r="O14" i="23"/>
  <c r="P14" i="23"/>
  <c r="Q14" i="23"/>
  <c r="R14" i="23"/>
  <c r="S14" i="23"/>
  <c r="T14" i="23"/>
  <c r="U14" i="23"/>
  <c r="V14" i="23"/>
  <c r="W14" i="23"/>
  <c r="X14" i="23"/>
  <c r="Y14" i="23"/>
  <c r="Z14" i="23"/>
  <c r="AA14" i="23"/>
  <c r="AB14" i="23"/>
  <c r="AC14" i="23"/>
  <c r="AD14" i="23"/>
  <c r="AE14" i="23"/>
  <c r="AF14" i="23"/>
  <c r="AG14" i="23"/>
  <c r="AH14" i="23"/>
  <c r="AI14" i="23"/>
  <c r="AJ14" i="23"/>
  <c r="AK14" i="23"/>
  <c r="AL14" i="23"/>
  <c r="AM14" i="23"/>
  <c r="AN14" i="23"/>
  <c r="AO14" i="23"/>
  <c r="AP14" i="23"/>
  <c r="AQ14" i="23"/>
  <c r="AR14" i="23"/>
  <c r="AS14" i="23"/>
  <c r="AT14" i="23"/>
  <c r="AU14" i="23"/>
  <c r="AV14" i="23"/>
  <c r="AW14" i="23"/>
  <c r="AX14" i="23"/>
  <c r="AY14" i="23"/>
  <c r="AZ14" i="23"/>
  <c r="BA14" i="23"/>
  <c r="BB14" i="23"/>
  <c r="BC14" i="23"/>
  <c r="BD14" i="23"/>
  <c r="BE14" i="23"/>
  <c r="BF14" i="23"/>
  <c r="BG14" i="23"/>
  <c r="BH14" i="23"/>
  <c r="BI14" i="23"/>
  <c r="BJ14" i="23"/>
  <c r="BK14" i="23"/>
  <c r="BL14" i="23"/>
  <c r="BM14" i="23"/>
  <c r="BN14" i="23"/>
  <c r="BO14" i="23"/>
  <c r="BP14" i="23"/>
  <c r="BQ14" i="23"/>
  <c r="BR14" i="23"/>
  <c r="BS14" i="23"/>
  <c r="BT14" i="23"/>
  <c r="BU14" i="23"/>
  <c r="BV14" i="23"/>
  <c r="BW14" i="23"/>
  <c r="BX14" i="23"/>
  <c r="BY14" i="23"/>
  <c r="BZ14" i="23"/>
  <c r="CA14" i="23"/>
  <c r="CB14" i="23"/>
  <c r="CC14" i="23"/>
  <c r="CD14" i="23"/>
  <c r="CE14" i="23"/>
  <c r="CF14" i="23"/>
  <c r="CG14" i="23"/>
  <c r="CH14" i="23"/>
  <c r="CI14" i="23"/>
  <c r="CJ14" i="23"/>
  <c r="CK14" i="23"/>
  <c r="CL14" i="23"/>
  <c r="CM14" i="23"/>
  <c r="CN14" i="23"/>
  <c r="CO14" i="23"/>
  <c r="CP14" i="23"/>
  <c r="CQ14" i="23"/>
  <c r="CR14" i="23"/>
  <c r="CS14" i="23"/>
  <c r="CT14" i="23"/>
  <c r="CU14" i="23"/>
  <c r="CV14" i="23"/>
  <c r="CW14" i="23"/>
  <c r="CX14" i="23"/>
  <c r="CY14" i="23"/>
  <c r="CZ14" i="23"/>
  <c r="DA14" i="23"/>
  <c r="DB14" i="23"/>
  <c r="DC14" i="23"/>
  <c r="DD14" i="23"/>
  <c r="DE14" i="23"/>
  <c r="DF14" i="23"/>
  <c r="DG14" i="23"/>
  <c r="DH14" i="23"/>
  <c r="DI14" i="23"/>
  <c r="DJ14" i="23"/>
  <c r="DK14" i="23"/>
  <c r="DL14" i="23"/>
  <c r="DM14" i="23"/>
  <c r="DN14" i="23"/>
  <c r="DO14" i="23"/>
  <c r="DP14" i="23"/>
  <c r="DQ14" i="23"/>
  <c r="DR14" i="23"/>
  <c r="DS14" i="23"/>
  <c r="DT14" i="23"/>
  <c r="DU14" i="23"/>
  <c r="DV14" i="23"/>
  <c r="DW14" i="23"/>
  <c r="DX14" i="23"/>
  <c r="DY14" i="23"/>
  <c r="DZ14" i="23"/>
  <c r="B13" i="15"/>
  <c r="B12" i="15"/>
  <c r="K21" i="23"/>
  <c r="K42" i="23"/>
  <c r="K27" i="23"/>
  <c r="K33" i="23"/>
  <c r="K35" i="23"/>
  <c r="K38" i="23"/>
  <c r="L21" i="23"/>
  <c r="L42" i="23"/>
  <c r="L27" i="23"/>
  <c r="L33" i="23"/>
  <c r="L35" i="23"/>
  <c r="L38" i="23"/>
  <c r="M21" i="23"/>
  <c r="M42" i="23"/>
  <c r="M27" i="23"/>
  <c r="M33" i="23"/>
  <c r="M35" i="23"/>
  <c r="M38" i="23"/>
  <c r="N21" i="23"/>
  <c r="N42" i="23"/>
  <c r="N27" i="23"/>
  <c r="N33" i="23"/>
  <c r="N35" i="23"/>
  <c r="N38" i="23"/>
  <c r="O21" i="23"/>
  <c r="O42" i="23"/>
  <c r="O27" i="23"/>
  <c r="O33" i="23"/>
  <c r="O35" i="23"/>
  <c r="O38" i="23"/>
  <c r="P21" i="23"/>
  <c r="P42" i="23"/>
  <c r="P27" i="23"/>
  <c r="P33" i="23"/>
  <c r="P35" i="23"/>
  <c r="P38" i="23"/>
  <c r="Q21" i="23"/>
  <c r="Q42" i="23"/>
  <c r="Q27" i="23"/>
  <c r="Q33" i="23"/>
  <c r="Q35" i="23"/>
  <c r="Q38" i="23"/>
  <c r="R21" i="23"/>
  <c r="R42" i="23"/>
  <c r="R27" i="23"/>
  <c r="R33" i="23"/>
  <c r="R35" i="23"/>
  <c r="R38" i="23"/>
  <c r="S21" i="23"/>
  <c r="S42" i="23"/>
  <c r="S27" i="23"/>
  <c r="S33" i="23"/>
  <c r="S35" i="23"/>
  <c r="S38" i="23"/>
  <c r="T21" i="23"/>
  <c r="T42" i="23"/>
  <c r="T27" i="23"/>
  <c r="T33" i="23"/>
  <c r="T35" i="23"/>
  <c r="T38" i="23"/>
  <c r="U21" i="23"/>
  <c r="U42" i="23"/>
  <c r="U27" i="23"/>
  <c r="U33" i="23"/>
  <c r="U35" i="23"/>
  <c r="U38" i="23"/>
  <c r="V21" i="23"/>
  <c r="V42" i="23"/>
  <c r="V27" i="23"/>
  <c r="V33" i="23"/>
  <c r="V35" i="23"/>
  <c r="V38" i="23"/>
  <c r="W21" i="23"/>
  <c r="W42" i="23"/>
  <c r="W27" i="23"/>
  <c r="W33" i="23"/>
  <c r="W35" i="23"/>
  <c r="W38" i="23"/>
  <c r="X21" i="23"/>
  <c r="X42" i="23"/>
  <c r="X27" i="23"/>
  <c r="X33" i="23"/>
  <c r="X35" i="23"/>
  <c r="X38" i="23"/>
  <c r="Y21" i="23"/>
  <c r="Y42" i="23"/>
  <c r="Y27" i="23"/>
  <c r="Y33" i="23"/>
  <c r="Y35" i="23"/>
  <c r="Y38" i="23"/>
  <c r="Z21" i="23"/>
  <c r="Z42" i="23"/>
  <c r="Z27" i="23"/>
  <c r="Z33" i="23"/>
  <c r="Z35" i="23"/>
  <c r="Z38" i="23"/>
  <c r="AA21" i="23"/>
  <c r="AA42" i="23"/>
  <c r="AA27" i="23"/>
  <c r="AA33" i="23"/>
  <c r="AA35" i="23"/>
  <c r="AA38" i="23"/>
  <c r="AB21" i="23"/>
  <c r="AB42" i="23"/>
  <c r="AB27" i="23"/>
  <c r="AB33" i="23"/>
  <c r="AB35" i="23"/>
  <c r="AB38" i="23"/>
  <c r="AC21" i="23"/>
  <c r="AC42" i="23"/>
  <c r="AC27" i="23"/>
  <c r="AC33" i="23"/>
  <c r="AC35" i="23"/>
  <c r="AC38" i="23"/>
  <c r="AD21" i="23"/>
  <c r="AD42" i="23"/>
  <c r="AD27" i="23"/>
  <c r="AD33" i="23"/>
  <c r="AD35" i="23"/>
  <c r="AD38" i="23"/>
  <c r="AE21" i="23"/>
  <c r="AE42" i="23"/>
  <c r="AE27" i="23"/>
  <c r="AE33" i="23"/>
  <c r="AE35" i="23"/>
  <c r="AE38" i="23"/>
  <c r="AF21" i="23"/>
  <c r="AF42" i="23"/>
  <c r="AF27" i="23"/>
  <c r="AF33" i="23"/>
  <c r="AF35" i="23"/>
  <c r="AF38" i="23"/>
  <c r="AG21" i="23"/>
  <c r="AG42" i="23"/>
  <c r="AG27" i="23"/>
  <c r="AG33" i="23"/>
  <c r="AG35" i="23"/>
  <c r="AG38" i="23"/>
  <c r="AH21" i="23"/>
  <c r="AH42" i="23"/>
  <c r="AH27" i="23"/>
  <c r="AH33" i="23"/>
  <c r="AH35" i="23"/>
  <c r="AH38" i="23"/>
  <c r="AI21" i="23"/>
  <c r="AI42" i="23"/>
  <c r="AI27" i="23"/>
  <c r="AI33" i="23"/>
  <c r="AI35" i="23"/>
  <c r="AI38" i="23"/>
  <c r="AJ21" i="23"/>
  <c r="AJ42" i="23"/>
  <c r="AJ27" i="23"/>
  <c r="AJ33" i="23"/>
  <c r="AJ35" i="23"/>
  <c r="AJ38" i="23"/>
  <c r="AK21" i="23"/>
  <c r="AK42" i="23"/>
  <c r="AK27" i="23"/>
  <c r="AK33" i="23"/>
  <c r="AK35" i="23"/>
  <c r="AK38" i="23"/>
  <c r="AL21" i="23"/>
  <c r="AL42" i="23"/>
  <c r="AL27" i="23"/>
  <c r="AL33" i="23"/>
  <c r="AL35" i="23"/>
  <c r="AL38" i="23"/>
  <c r="AM21" i="23"/>
  <c r="AM42" i="23"/>
  <c r="AM27" i="23"/>
  <c r="AM33" i="23"/>
  <c r="AM35" i="23"/>
  <c r="AM38" i="23"/>
  <c r="AN21" i="23"/>
  <c r="AN42" i="23"/>
  <c r="AN27" i="23"/>
  <c r="AN33" i="23"/>
  <c r="AN35" i="23"/>
  <c r="AN38" i="23"/>
  <c r="AO21" i="23"/>
  <c r="AO42" i="23"/>
  <c r="AO27" i="23"/>
  <c r="AO33" i="23"/>
  <c r="AO35" i="23"/>
  <c r="AO38" i="23"/>
  <c r="AP21" i="23"/>
  <c r="AP42" i="23"/>
  <c r="AP27" i="23"/>
  <c r="AP33" i="23"/>
  <c r="AP35" i="23"/>
  <c r="AP38" i="23"/>
  <c r="AQ21" i="23"/>
  <c r="AQ42" i="23"/>
  <c r="AQ27" i="23"/>
  <c r="AQ33" i="23"/>
  <c r="AQ35" i="23"/>
  <c r="AQ38" i="23"/>
  <c r="AR21" i="23"/>
  <c r="AR42" i="23"/>
  <c r="AR27" i="23"/>
  <c r="AR33" i="23"/>
  <c r="AR35" i="23"/>
  <c r="AR38" i="23"/>
  <c r="AS21" i="23"/>
  <c r="AS42" i="23"/>
  <c r="AS27" i="23"/>
  <c r="AS33" i="23"/>
  <c r="AS35" i="23"/>
  <c r="AS38" i="23"/>
  <c r="AT21" i="23"/>
  <c r="AT42" i="23"/>
  <c r="AT27" i="23"/>
  <c r="AT33" i="23"/>
  <c r="AT35" i="23"/>
  <c r="AT38" i="23"/>
  <c r="AU21" i="23"/>
  <c r="AU42" i="23"/>
  <c r="AU27" i="23"/>
  <c r="AU33" i="23"/>
  <c r="AU35" i="23"/>
  <c r="AU38" i="23"/>
  <c r="AV21" i="23"/>
  <c r="AV42" i="23"/>
  <c r="AV27" i="23"/>
  <c r="AV33" i="23"/>
  <c r="AV35" i="23"/>
  <c r="AV38" i="23"/>
  <c r="AW21" i="23"/>
  <c r="AW42" i="23"/>
  <c r="AW27" i="23"/>
  <c r="AW33" i="23"/>
  <c r="AW35" i="23"/>
  <c r="AW38" i="23"/>
  <c r="AX21" i="23"/>
  <c r="AX42" i="23"/>
  <c r="AX27" i="23"/>
  <c r="AX33" i="23"/>
  <c r="AX35" i="23"/>
  <c r="AX38" i="23"/>
  <c r="AY21" i="23"/>
  <c r="AY42" i="23"/>
  <c r="AY27" i="23"/>
  <c r="AY33" i="23"/>
  <c r="AY35" i="23"/>
  <c r="AY38" i="23"/>
  <c r="AZ21" i="23"/>
  <c r="AZ42" i="23"/>
  <c r="AZ27" i="23"/>
  <c r="AZ33" i="23"/>
  <c r="AZ35" i="23"/>
  <c r="AZ38" i="23"/>
  <c r="BA21" i="23"/>
  <c r="BA42" i="23"/>
  <c r="BA27" i="23"/>
  <c r="BA33" i="23"/>
  <c r="BA35" i="23"/>
  <c r="BA38" i="23"/>
  <c r="BB21" i="23"/>
  <c r="BB42" i="23"/>
  <c r="BB27" i="23"/>
  <c r="BB33" i="23"/>
  <c r="BB35" i="23"/>
  <c r="BB38" i="23"/>
  <c r="BC21" i="23"/>
  <c r="BC42" i="23"/>
  <c r="BC27" i="23"/>
  <c r="BC33" i="23"/>
  <c r="BC35" i="23"/>
  <c r="BC38" i="23"/>
  <c r="BD21" i="23"/>
  <c r="BD42" i="23"/>
  <c r="BD27" i="23"/>
  <c r="BD33" i="23"/>
  <c r="BD35" i="23"/>
  <c r="BD38" i="23"/>
  <c r="BE21" i="23"/>
  <c r="BE42" i="23"/>
  <c r="BE27" i="23"/>
  <c r="BE33" i="23"/>
  <c r="BE35" i="23"/>
  <c r="BE38" i="23"/>
  <c r="BF21" i="23"/>
  <c r="BF42" i="23"/>
  <c r="BF27" i="23"/>
  <c r="BF33" i="23"/>
  <c r="BF35" i="23"/>
  <c r="BF38" i="23"/>
  <c r="BG21" i="23"/>
  <c r="BG42" i="23"/>
  <c r="BG27" i="23"/>
  <c r="BG33" i="23"/>
  <c r="BG35" i="23"/>
  <c r="BG38" i="23"/>
  <c r="BH21" i="23"/>
  <c r="BH42" i="23"/>
  <c r="BH27" i="23"/>
  <c r="BH33" i="23"/>
  <c r="BH35" i="23"/>
  <c r="BH38" i="23"/>
  <c r="BI21" i="23"/>
  <c r="BI42" i="23"/>
  <c r="BI27" i="23"/>
  <c r="BI33" i="23"/>
  <c r="BI35" i="23"/>
  <c r="BI38" i="23"/>
  <c r="BJ21" i="23"/>
  <c r="BJ42" i="23"/>
  <c r="BJ27" i="23"/>
  <c r="BJ33" i="23"/>
  <c r="BJ35" i="23"/>
  <c r="BJ38" i="23"/>
  <c r="BK21" i="23"/>
  <c r="BK42" i="23"/>
  <c r="BK27" i="23"/>
  <c r="BK33" i="23"/>
  <c r="BK35" i="23"/>
  <c r="BK38" i="23"/>
  <c r="BL21" i="23"/>
  <c r="BL42" i="23"/>
  <c r="BL27" i="23"/>
  <c r="BL33" i="23"/>
  <c r="BL35" i="23"/>
  <c r="BL38" i="23"/>
  <c r="BM21" i="23"/>
  <c r="BM42" i="23"/>
  <c r="BM27" i="23"/>
  <c r="BM33" i="23"/>
  <c r="BM35" i="23"/>
  <c r="BM38" i="23"/>
  <c r="BN21" i="23"/>
  <c r="BN42" i="23"/>
  <c r="BN27" i="23"/>
  <c r="BN33" i="23"/>
  <c r="BN35" i="23"/>
  <c r="BN38" i="23"/>
  <c r="BO21" i="23"/>
  <c r="BO42" i="23"/>
  <c r="BO27" i="23"/>
  <c r="BO33" i="23"/>
  <c r="BO35" i="23"/>
  <c r="BO38" i="23"/>
  <c r="BP21" i="23"/>
  <c r="BP42" i="23"/>
  <c r="BP27" i="23"/>
  <c r="BP33" i="23"/>
  <c r="BP35" i="23"/>
  <c r="BP38" i="23"/>
  <c r="BQ21" i="23"/>
  <c r="BQ42" i="23"/>
  <c r="BQ27" i="23"/>
  <c r="BQ33" i="23"/>
  <c r="BQ35" i="23"/>
  <c r="BQ38" i="23"/>
  <c r="BR21" i="23"/>
  <c r="BR42" i="23"/>
  <c r="BR27" i="23"/>
  <c r="BR33" i="23"/>
  <c r="BR35" i="23"/>
  <c r="BR38" i="23"/>
  <c r="BS21" i="23"/>
  <c r="BS42" i="23"/>
  <c r="BS27" i="23"/>
  <c r="BS33" i="23"/>
  <c r="BS35" i="23"/>
  <c r="BS38" i="23"/>
  <c r="BT21" i="23"/>
  <c r="BT42" i="23"/>
  <c r="BT27" i="23"/>
  <c r="BT33" i="23"/>
  <c r="BT35" i="23"/>
  <c r="BT38" i="23"/>
  <c r="BU21" i="23"/>
  <c r="BU42" i="23"/>
  <c r="BU27" i="23"/>
  <c r="BU33" i="23"/>
  <c r="BU35" i="23"/>
  <c r="BU38" i="23"/>
  <c r="BV21" i="23"/>
  <c r="BV42" i="23"/>
  <c r="BV27" i="23"/>
  <c r="BV33" i="23"/>
  <c r="BV35" i="23"/>
  <c r="BV38" i="23"/>
  <c r="BW21" i="23"/>
  <c r="BW42" i="23"/>
  <c r="BW27" i="23"/>
  <c r="BW33" i="23"/>
  <c r="BW35" i="23"/>
  <c r="BW38" i="23"/>
  <c r="BX21" i="23"/>
  <c r="BX42" i="23"/>
  <c r="BX27" i="23"/>
  <c r="BX33" i="23"/>
  <c r="BX35" i="23"/>
  <c r="BX38" i="23"/>
  <c r="BY21" i="23"/>
  <c r="BY42" i="23"/>
  <c r="BY27" i="23"/>
  <c r="BY33" i="23"/>
  <c r="BY35" i="23"/>
  <c r="BY38" i="23"/>
  <c r="BZ21" i="23"/>
  <c r="BZ42" i="23"/>
  <c r="BZ27" i="23"/>
  <c r="BZ33" i="23"/>
  <c r="BZ35" i="23"/>
  <c r="BZ38" i="23"/>
  <c r="CA21" i="23"/>
  <c r="CA42" i="23"/>
  <c r="CA27" i="23"/>
  <c r="CA33" i="23"/>
  <c r="CA35" i="23"/>
  <c r="CA38" i="23"/>
  <c r="CB21" i="23"/>
  <c r="CB42" i="23"/>
  <c r="CB27" i="23"/>
  <c r="CB33" i="23"/>
  <c r="CB35" i="23"/>
  <c r="CB38" i="23"/>
  <c r="CC21" i="23"/>
  <c r="CC42" i="23"/>
  <c r="CC27" i="23"/>
  <c r="CC33" i="23"/>
  <c r="CC35" i="23"/>
  <c r="CC38" i="23"/>
  <c r="CD21" i="23"/>
  <c r="CD42" i="23"/>
  <c r="CD27" i="23"/>
  <c r="CD33" i="23"/>
  <c r="CD35" i="23"/>
  <c r="CD38" i="23"/>
  <c r="CE21" i="23"/>
  <c r="CE42" i="23"/>
  <c r="CE27" i="23"/>
  <c r="CE33" i="23"/>
  <c r="CE35" i="23"/>
  <c r="CE38" i="23"/>
  <c r="CF21" i="23"/>
  <c r="CF42" i="23"/>
  <c r="CF27" i="23"/>
  <c r="CF33" i="23"/>
  <c r="CF35" i="23"/>
  <c r="CF38" i="23"/>
  <c r="CG21" i="23"/>
  <c r="CG42" i="23"/>
  <c r="CG27" i="23"/>
  <c r="CG33" i="23"/>
  <c r="CG35" i="23"/>
  <c r="CG38" i="23"/>
  <c r="CH21" i="23"/>
  <c r="CH42" i="23"/>
  <c r="CH27" i="23"/>
  <c r="CH33" i="23"/>
  <c r="CH35" i="23"/>
  <c r="CH38" i="23"/>
  <c r="CI21" i="23"/>
  <c r="CI42" i="23"/>
  <c r="CI27" i="23"/>
  <c r="CI33" i="23"/>
  <c r="CI35" i="23"/>
  <c r="CI38" i="23"/>
  <c r="CJ21" i="23"/>
  <c r="CJ42" i="23"/>
  <c r="CJ27" i="23"/>
  <c r="CJ33" i="23"/>
  <c r="CJ35" i="23"/>
  <c r="CJ38" i="23"/>
  <c r="CK21" i="23"/>
  <c r="CK42" i="23"/>
  <c r="CK27" i="23"/>
  <c r="CK33" i="23"/>
  <c r="CK35" i="23"/>
  <c r="CK38" i="23"/>
  <c r="CL21" i="23"/>
  <c r="CL42" i="23"/>
  <c r="CL27" i="23"/>
  <c r="CL33" i="23"/>
  <c r="CL35" i="23"/>
  <c r="CL38" i="23"/>
  <c r="CM21" i="23"/>
  <c r="CM42" i="23"/>
  <c r="CM27" i="23"/>
  <c r="CM33" i="23"/>
  <c r="CM35" i="23"/>
  <c r="CM38" i="23"/>
  <c r="CN21" i="23"/>
  <c r="CN42" i="23"/>
  <c r="CN27" i="23"/>
  <c r="CN33" i="23"/>
  <c r="CN35" i="23"/>
  <c r="CN38" i="23"/>
  <c r="CO21" i="23"/>
  <c r="CO42" i="23"/>
  <c r="CO27" i="23"/>
  <c r="CO33" i="23"/>
  <c r="CO35" i="23"/>
  <c r="CO38" i="23"/>
  <c r="CP21" i="23"/>
  <c r="CP42" i="23"/>
  <c r="CP27" i="23"/>
  <c r="CP33" i="23"/>
  <c r="CP35" i="23"/>
  <c r="CP38" i="23"/>
  <c r="CQ21" i="23"/>
  <c r="CQ42" i="23"/>
  <c r="CQ27" i="23"/>
  <c r="CQ33" i="23"/>
  <c r="CQ35" i="23"/>
  <c r="CQ38" i="23"/>
  <c r="CR21" i="23"/>
  <c r="CR42" i="23"/>
  <c r="CR27" i="23"/>
  <c r="CR33" i="23"/>
  <c r="CR35" i="23"/>
  <c r="CR38" i="23"/>
  <c r="CS21" i="23"/>
  <c r="CS42" i="23"/>
  <c r="CS27" i="23"/>
  <c r="CS33" i="23"/>
  <c r="CS35" i="23"/>
  <c r="CS38" i="23"/>
  <c r="CT21" i="23"/>
  <c r="CT42" i="23"/>
  <c r="CT27" i="23"/>
  <c r="CT33" i="23"/>
  <c r="CT35" i="23"/>
  <c r="CT38" i="23"/>
  <c r="CU21" i="23"/>
  <c r="CU42" i="23"/>
  <c r="CU27" i="23"/>
  <c r="CU33" i="23"/>
  <c r="CU35" i="23"/>
  <c r="CU38" i="23"/>
  <c r="CV21" i="23"/>
  <c r="CV42" i="23"/>
  <c r="CV27" i="23"/>
  <c r="CV33" i="23"/>
  <c r="CV35" i="23"/>
  <c r="CV38" i="23"/>
  <c r="CW21" i="23"/>
  <c r="CW42" i="23"/>
  <c r="CW27" i="23"/>
  <c r="CW33" i="23"/>
  <c r="CW35" i="23"/>
  <c r="CW38" i="23"/>
  <c r="CX21" i="23"/>
  <c r="CX42" i="23"/>
  <c r="CX27" i="23"/>
  <c r="CX33" i="23"/>
  <c r="CX35" i="23"/>
  <c r="CX38" i="23"/>
  <c r="CY21" i="23"/>
  <c r="CY42" i="23"/>
  <c r="CY27" i="23"/>
  <c r="CY33" i="23"/>
  <c r="CY35" i="23"/>
  <c r="CY38" i="23"/>
  <c r="CZ21" i="23"/>
  <c r="CZ42" i="23"/>
  <c r="CZ27" i="23"/>
  <c r="CZ33" i="23"/>
  <c r="CZ35" i="23"/>
  <c r="CZ38" i="23"/>
  <c r="DA21" i="23"/>
  <c r="DA42" i="23"/>
  <c r="DA27" i="23"/>
  <c r="DA33" i="23"/>
  <c r="DA35" i="23"/>
  <c r="DA38" i="23"/>
  <c r="DB21" i="23"/>
  <c r="DB42" i="23"/>
  <c r="DB27" i="23"/>
  <c r="DB33" i="23"/>
  <c r="DB35" i="23"/>
  <c r="DB38" i="23"/>
  <c r="DC21" i="23"/>
  <c r="DC42" i="23"/>
  <c r="DC27" i="23"/>
  <c r="DC33" i="23"/>
  <c r="DC35" i="23"/>
  <c r="DC38" i="23"/>
  <c r="DD21" i="23"/>
  <c r="DD42" i="23"/>
  <c r="DD27" i="23"/>
  <c r="DD33" i="23"/>
  <c r="DD35" i="23"/>
  <c r="DD38" i="23"/>
  <c r="DE21" i="23"/>
  <c r="DE42" i="23"/>
  <c r="DE27" i="23"/>
  <c r="DE33" i="23"/>
  <c r="DE35" i="23"/>
  <c r="DE38" i="23"/>
  <c r="DF21" i="23"/>
  <c r="DF42" i="23"/>
  <c r="DF27" i="23"/>
  <c r="DF33" i="23"/>
  <c r="DF35" i="23"/>
  <c r="DF38" i="23"/>
  <c r="DG21" i="23"/>
  <c r="DG42" i="23"/>
  <c r="DG27" i="23"/>
  <c r="DG33" i="23"/>
  <c r="DG35" i="23"/>
  <c r="DG38" i="23"/>
  <c r="DH21" i="23"/>
  <c r="DH42" i="23"/>
  <c r="DH27" i="23"/>
  <c r="DH33" i="23"/>
  <c r="DH35" i="23"/>
  <c r="DH38" i="23"/>
  <c r="DI21" i="23"/>
  <c r="DI42" i="23"/>
  <c r="DI27" i="23"/>
  <c r="DI33" i="23"/>
  <c r="DI35" i="23"/>
  <c r="DI38" i="23"/>
  <c r="DJ21" i="23"/>
  <c r="DJ42" i="23"/>
  <c r="DJ27" i="23"/>
  <c r="DJ33" i="23"/>
  <c r="DJ35" i="23"/>
  <c r="DJ38" i="23"/>
  <c r="DK21" i="23"/>
  <c r="DK42" i="23"/>
  <c r="DK27" i="23"/>
  <c r="DK33" i="23"/>
  <c r="DK35" i="23"/>
  <c r="DK38" i="23"/>
  <c r="DL21" i="23"/>
  <c r="DL42" i="23"/>
  <c r="DL27" i="23"/>
  <c r="DL33" i="23"/>
  <c r="DL35" i="23"/>
  <c r="DL38" i="23"/>
  <c r="DM21" i="23"/>
  <c r="DM42" i="23"/>
  <c r="DM27" i="23"/>
  <c r="DM33" i="23"/>
  <c r="DM35" i="23"/>
  <c r="DM38" i="23"/>
  <c r="DN21" i="23"/>
  <c r="DN42" i="23"/>
  <c r="DN27" i="23"/>
  <c r="DN33" i="23"/>
  <c r="DN35" i="23"/>
  <c r="DN38" i="23"/>
  <c r="DO21" i="23"/>
  <c r="DO42" i="23"/>
  <c r="DO27" i="23"/>
  <c r="DO33" i="23"/>
  <c r="DO35" i="23"/>
  <c r="DO38" i="23"/>
  <c r="DP21" i="23"/>
  <c r="DP42" i="23"/>
  <c r="DP27" i="23"/>
  <c r="DP33" i="23"/>
  <c r="DP35" i="23"/>
  <c r="DP38" i="23"/>
  <c r="DQ21" i="23"/>
  <c r="DQ42" i="23"/>
  <c r="DQ27" i="23"/>
  <c r="DQ33" i="23"/>
  <c r="DQ35" i="23"/>
  <c r="DQ38" i="23"/>
  <c r="DR21" i="23"/>
  <c r="DR42" i="23"/>
  <c r="DR27" i="23"/>
  <c r="DR33" i="23"/>
  <c r="DR35" i="23"/>
  <c r="DR38" i="23"/>
  <c r="DS21" i="23"/>
  <c r="DS42" i="23"/>
  <c r="DS27" i="23"/>
  <c r="DS33" i="23"/>
  <c r="DS35" i="23"/>
  <c r="DS38" i="23"/>
  <c r="DT21" i="23"/>
  <c r="DT42" i="23"/>
  <c r="DT27" i="23"/>
  <c r="DT33" i="23"/>
  <c r="DT35" i="23"/>
  <c r="DT38" i="23"/>
  <c r="DU21" i="23"/>
  <c r="DU42" i="23"/>
  <c r="DU27" i="23"/>
  <c r="DU33" i="23"/>
  <c r="DU35" i="23"/>
  <c r="DU38" i="23"/>
  <c r="DV21" i="23"/>
  <c r="DV42" i="23"/>
  <c r="DV27" i="23"/>
  <c r="DV33" i="23"/>
  <c r="DV35" i="23"/>
  <c r="DV38" i="23"/>
  <c r="DW21" i="23"/>
  <c r="DW42" i="23"/>
  <c r="DW27" i="23"/>
  <c r="DW33" i="23"/>
  <c r="DW35" i="23"/>
  <c r="DW38" i="23"/>
  <c r="DX21" i="23"/>
  <c r="DX42" i="23"/>
  <c r="DX27" i="23"/>
  <c r="DX33" i="23"/>
  <c r="DX35" i="23"/>
  <c r="DX38" i="23"/>
  <c r="DY21" i="23"/>
  <c r="DY42" i="23"/>
  <c r="DY27" i="23"/>
  <c r="DY33" i="23"/>
  <c r="DY35" i="23"/>
  <c r="DY38" i="23"/>
  <c r="DZ21" i="23"/>
  <c r="DZ42" i="23"/>
  <c r="DZ27" i="23"/>
  <c r="DZ33" i="23"/>
  <c r="DZ35" i="23"/>
  <c r="DZ38" i="23"/>
  <c r="J27" i="23"/>
  <c r="J33" i="23"/>
  <c r="J35" i="23"/>
  <c r="J40" i="23"/>
  <c r="J41" i="23"/>
  <c r="K40" i="23"/>
  <c r="K41" i="23"/>
  <c r="L40" i="23"/>
  <c r="L41" i="23"/>
  <c r="M40" i="23"/>
  <c r="M41" i="23"/>
  <c r="N40" i="23"/>
  <c r="N41" i="23"/>
  <c r="O40" i="23"/>
  <c r="O41" i="23"/>
  <c r="P40" i="23"/>
  <c r="P41" i="23"/>
  <c r="Q40" i="23"/>
  <c r="Q41" i="23"/>
  <c r="R40" i="23"/>
  <c r="R41" i="23"/>
  <c r="S40" i="23"/>
  <c r="S41" i="23"/>
  <c r="T40" i="23"/>
  <c r="T41" i="23"/>
  <c r="U40" i="23"/>
  <c r="U41" i="23"/>
  <c r="V40" i="23"/>
  <c r="V41" i="23"/>
  <c r="W40" i="23"/>
  <c r="W41" i="23"/>
  <c r="X40" i="23"/>
  <c r="X41" i="23"/>
  <c r="Y40" i="23"/>
  <c r="Y41" i="23"/>
  <c r="Z40" i="23"/>
  <c r="Z41" i="23"/>
  <c r="AA40" i="23"/>
  <c r="AA41" i="23"/>
  <c r="AB40" i="23"/>
  <c r="AB41" i="23"/>
  <c r="AC40" i="23"/>
  <c r="AC41" i="23"/>
  <c r="AD40" i="23"/>
  <c r="AD41" i="23"/>
  <c r="AE40" i="23"/>
  <c r="AE41" i="23"/>
  <c r="AF40" i="23"/>
  <c r="AF41" i="23"/>
  <c r="AG40" i="23"/>
  <c r="AG41" i="23"/>
  <c r="AH40" i="23"/>
  <c r="AH41" i="23"/>
  <c r="AI40" i="23"/>
  <c r="AI41" i="23"/>
  <c r="AJ40" i="23"/>
  <c r="AJ41" i="23"/>
  <c r="AK40" i="23"/>
  <c r="AK41" i="23"/>
  <c r="AL40" i="23"/>
  <c r="AL41" i="23"/>
  <c r="AM40" i="23"/>
  <c r="AM41" i="23"/>
  <c r="AN40" i="23"/>
  <c r="AN41" i="23"/>
  <c r="AO40" i="23"/>
  <c r="AO41" i="23"/>
  <c r="AP40" i="23"/>
  <c r="AP41" i="23"/>
  <c r="AQ40" i="23"/>
  <c r="AQ41" i="23"/>
  <c r="AR40" i="23"/>
  <c r="AR41" i="23"/>
  <c r="AS40" i="23"/>
  <c r="AS41" i="23"/>
  <c r="AT40" i="23"/>
  <c r="AT41" i="23"/>
  <c r="AU40" i="23"/>
  <c r="AU41" i="23"/>
  <c r="AV40" i="23"/>
  <c r="AV41" i="23"/>
  <c r="AW40" i="23"/>
  <c r="AW41" i="23"/>
  <c r="AX40" i="23"/>
  <c r="AX41" i="23"/>
  <c r="AY40" i="23"/>
  <c r="AY41" i="23"/>
  <c r="AZ40" i="23"/>
  <c r="AZ41" i="23"/>
  <c r="BA40" i="23"/>
  <c r="BA41" i="23"/>
  <c r="BB40" i="23"/>
  <c r="BB41" i="23"/>
  <c r="BC40" i="23"/>
  <c r="BC41" i="23"/>
  <c r="BD40" i="23"/>
  <c r="BD41" i="23"/>
  <c r="BE40" i="23"/>
  <c r="BE41" i="23"/>
  <c r="BF40" i="23"/>
  <c r="BF41" i="23"/>
  <c r="BG40" i="23"/>
  <c r="BG41" i="23"/>
  <c r="BH40" i="23"/>
  <c r="BH41" i="23"/>
  <c r="BI40" i="23"/>
  <c r="BI41" i="23"/>
  <c r="BJ40" i="23"/>
  <c r="BJ41" i="23"/>
  <c r="BK40" i="23"/>
  <c r="BK41" i="23"/>
  <c r="BL40" i="23"/>
  <c r="BL41" i="23"/>
  <c r="BM40" i="23"/>
  <c r="BM41" i="23"/>
  <c r="BN40" i="23"/>
  <c r="BN41" i="23"/>
  <c r="BO40" i="23"/>
  <c r="BO41" i="23"/>
  <c r="BP40" i="23"/>
  <c r="BP41" i="23"/>
  <c r="BQ40" i="23"/>
  <c r="BQ41" i="23"/>
  <c r="BR40" i="23"/>
  <c r="BR41" i="23"/>
  <c r="BS40" i="23"/>
  <c r="BS41" i="23"/>
  <c r="BT40" i="23"/>
  <c r="BT41" i="23"/>
  <c r="BU40" i="23"/>
  <c r="BU41" i="23"/>
  <c r="BV40" i="23"/>
  <c r="BV41" i="23"/>
  <c r="BW40" i="23"/>
  <c r="BW41" i="23"/>
  <c r="BX40" i="23"/>
  <c r="BX41" i="23"/>
  <c r="BY40" i="23"/>
  <c r="BY41" i="23"/>
  <c r="BZ40" i="23"/>
  <c r="BZ41" i="23"/>
  <c r="CA40" i="23"/>
  <c r="CA41" i="23"/>
  <c r="CB40" i="23"/>
  <c r="CB41" i="23"/>
  <c r="CC40" i="23"/>
  <c r="CC41" i="23"/>
  <c r="CD40" i="23"/>
  <c r="CD41" i="23"/>
  <c r="CE40" i="23"/>
  <c r="CE41" i="23"/>
  <c r="CF40" i="23"/>
  <c r="CF41" i="23"/>
  <c r="CG40" i="23"/>
  <c r="CG41" i="23"/>
  <c r="CH40" i="23"/>
  <c r="CH41" i="23"/>
  <c r="CI40" i="23"/>
  <c r="CI41" i="23"/>
  <c r="CJ40" i="23"/>
  <c r="CJ41" i="23"/>
  <c r="CK40" i="23"/>
  <c r="CK41" i="23"/>
  <c r="CL40" i="23"/>
  <c r="CL41" i="23"/>
  <c r="CM40" i="23"/>
  <c r="CM41" i="23"/>
  <c r="CN40" i="23"/>
  <c r="CN41" i="23"/>
  <c r="CO40" i="23"/>
  <c r="CO41" i="23"/>
  <c r="CP40" i="23"/>
  <c r="CP41" i="23"/>
  <c r="CQ40" i="23"/>
  <c r="CQ41" i="23"/>
  <c r="CR40" i="23"/>
  <c r="CR41" i="23"/>
  <c r="CS40" i="23"/>
  <c r="CS41" i="23"/>
  <c r="CT40" i="23"/>
  <c r="CT41" i="23"/>
  <c r="CU40" i="23"/>
  <c r="CU41" i="23"/>
  <c r="CV40" i="23"/>
  <c r="CV41" i="23"/>
  <c r="CW40" i="23"/>
  <c r="CW41" i="23"/>
  <c r="CX40" i="23"/>
  <c r="CX41" i="23"/>
  <c r="CY40" i="23"/>
  <c r="CY41" i="23"/>
  <c r="CZ40" i="23"/>
  <c r="CZ41" i="23"/>
  <c r="DA40" i="23"/>
  <c r="DA41" i="23"/>
  <c r="DB40" i="23"/>
  <c r="DB41" i="23"/>
  <c r="DC40" i="23"/>
  <c r="DC41" i="23"/>
  <c r="DD40" i="23"/>
  <c r="DD41" i="23"/>
  <c r="DE40" i="23"/>
  <c r="DE41" i="23"/>
  <c r="DF40" i="23"/>
  <c r="DF41" i="23"/>
  <c r="DG40" i="23"/>
  <c r="DG41" i="23"/>
  <c r="DH40" i="23"/>
  <c r="DH41" i="23"/>
  <c r="DI40" i="23"/>
  <c r="DI41" i="23"/>
  <c r="DJ40" i="23"/>
  <c r="DJ41" i="23"/>
  <c r="DK40" i="23"/>
  <c r="DK41" i="23"/>
  <c r="DL40" i="23"/>
  <c r="DL41" i="23"/>
  <c r="DM40" i="23"/>
  <c r="DM41" i="23"/>
  <c r="DN40" i="23"/>
  <c r="DN41" i="23"/>
  <c r="DO40" i="23"/>
  <c r="DO41" i="23"/>
  <c r="DP40" i="23"/>
  <c r="DP41" i="23"/>
  <c r="DQ40" i="23"/>
  <c r="DQ41" i="23"/>
  <c r="DR40" i="23"/>
  <c r="DR41" i="23"/>
  <c r="DS40" i="23"/>
  <c r="DS41" i="23"/>
  <c r="DT40" i="23"/>
  <c r="DT41" i="23"/>
  <c r="DU40" i="23"/>
  <c r="DU41" i="23"/>
  <c r="DV40" i="23"/>
  <c r="DV41" i="23"/>
  <c r="DW40" i="23"/>
  <c r="DW41" i="23"/>
  <c r="DX40" i="23"/>
  <c r="DX41" i="23"/>
  <c r="DY40" i="23"/>
  <c r="DY41" i="23"/>
  <c r="DZ40" i="23"/>
  <c r="DZ41" i="23"/>
  <c r="DZ44" i="23"/>
  <c r="DY44" i="23"/>
  <c r="DX44" i="23"/>
  <c r="DW44" i="23"/>
  <c r="DV44" i="23"/>
  <c r="DU44" i="23"/>
  <c r="DT44" i="23"/>
  <c r="DS44" i="23"/>
  <c r="DR44" i="23"/>
  <c r="DQ44" i="23"/>
  <c r="DP44" i="23"/>
  <c r="DO44" i="23"/>
  <c r="DN44" i="23"/>
  <c r="DM44" i="23"/>
  <c r="DL44" i="23"/>
  <c r="DK44" i="23"/>
  <c r="DJ44" i="23"/>
  <c r="DI44" i="23"/>
  <c r="DH44" i="23"/>
  <c r="DG44" i="23"/>
  <c r="DF44" i="23"/>
  <c r="DE44" i="23"/>
  <c r="DD44" i="23"/>
  <c r="DC44" i="23"/>
  <c r="DB44" i="23"/>
  <c r="DA44" i="23"/>
  <c r="CZ44" i="23"/>
  <c r="CY44" i="23"/>
  <c r="CX44" i="23"/>
  <c r="CW44" i="23"/>
  <c r="CV44" i="23"/>
  <c r="CU44" i="23"/>
  <c r="CT44" i="23"/>
  <c r="CS44" i="23"/>
  <c r="CR44" i="23"/>
  <c r="CQ44" i="23"/>
  <c r="CP44" i="23"/>
  <c r="CO44" i="23"/>
  <c r="CN44" i="23"/>
  <c r="CM44" i="23"/>
  <c r="CL44" i="23"/>
  <c r="CK44" i="23"/>
  <c r="CJ44" i="23"/>
  <c r="CI44" i="23"/>
  <c r="CH44" i="23"/>
  <c r="CG44" i="23"/>
  <c r="CF44" i="23"/>
  <c r="CE44" i="23"/>
  <c r="CD44" i="23"/>
  <c r="CC44" i="23"/>
  <c r="CB44" i="23"/>
  <c r="CA44" i="23"/>
  <c r="BZ44" i="23"/>
  <c r="BY44" i="23"/>
  <c r="BX44" i="23"/>
  <c r="BW44" i="23"/>
  <c r="BV44" i="23"/>
  <c r="BU44" i="23"/>
  <c r="BT44" i="23"/>
  <c r="BS44" i="23"/>
  <c r="BR44" i="23"/>
  <c r="BQ44" i="23"/>
  <c r="BP44" i="23"/>
  <c r="BO44" i="23"/>
  <c r="BN44" i="23"/>
  <c r="BM44" i="23"/>
  <c r="BL44" i="23"/>
  <c r="BK44" i="23"/>
  <c r="BJ44" i="23"/>
  <c r="BI44" i="23"/>
  <c r="BH44" i="23"/>
  <c r="BG44" i="23"/>
  <c r="BF44" i="23"/>
  <c r="BE44" i="23"/>
  <c r="BD44" i="23"/>
  <c r="BC44" i="23"/>
  <c r="BB44" i="23"/>
  <c r="BA44" i="23"/>
  <c r="AZ44" i="23"/>
  <c r="AY44" i="23"/>
  <c r="AX44" i="23"/>
  <c r="AW44" i="23"/>
  <c r="AV44" i="23"/>
  <c r="AU44" i="23"/>
  <c r="AT44" i="23"/>
  <c r="AS44" i="23"/>
  <c r="AR44" i="23"/>
  <c r="AQ44" i="23"/>
  <c r="AP44" i="23"/>
  <c r="AO44" i="23"/>
  <c r="AN44" i="23"/>
  <c r="AM44" i="23"/>
  <c r="AL44" i="23"/>
  <c r="AK44" i="23"/>
  <c r="AJ44" i="23"/>
  <c r="AI44" i="23"/>
  <c r="AH44" i="23"/>
  <c r="AG44" i="23"/>
  <c r="AF44" i="23"/>
  <c r="AE44" i="23"/>
  <c r="AD44" i="23"/>
  <c r="AC44" i="23"/>
  <c r="AB44" i="23"/>
  <c r="AA44" i="23"/>
  <c r="Z44" i="23"/>
  <c r="Y44" i="23"/>
  <c r="X44" i="23"/>
  <c r="W44" i="23"/>
  <c r="V44" i="23"/>
  <c r="U44" i="23"/>
  <c r="T44" i="23"/>
  <c r="S44" i="23"/>
  <c r="R44" i="23"/>
  <c r="Q44" i="23"/>
  <c r="P44" i="23"/>
  <c r="O44" i="23"/>
  <c r="N44" i="23"/>
  <c r="M44" i="23"/>
  <c r="L44" i="23"/>
  <c r="K44" i="23"/>
  <c r="J44" i="23"/>
  <c r="DZ43" i="23"/>
  <c r="DY43" i="23"/>
  <c r="DX43" i="23"/>
  <c r="DW43" i="23"/>
  <c r="DV43" i="23"/>
  <c r="DU43" i="23"/>
  <c r="DT43" i="23"/>
  <c r="DS43" i="23"/>
  <c r="DR43" i="23"/>
  <c r="DQ43" i="23"/>
  <c r="DP43" i="23"/>
  <c r="DO43" i="23"/>
  <c r="DN43" i="23"/>
  <c r="DM43" i="23"/>
  <c r="DL43" i="23"/>
  <c r="DK43" i="23"/>
  <c r="DJ43" i="23"/>
  <c r="DI43" i="23"/>
  <c r="DH43" i="23"/>
  <c r="DG43" i="23"/>
  <c r="DF43" i="23"/>
  <c r="DE43" i="23"/>
  <c r="DD43" i="23"/>
  <c r="DC43" i="23"/>
  <c r="DB43" i="23"/>
  <c r="DA43" i="23"/>
  <c r="CZ43" i="23"/>
  <c r="CY43" i="23"/>
  <c r="CX43" i="23"/>
  <c r="CW43" i="23"/>
  <c r="CV43" i="23"/>
  <c r="CU43" i="23"/>
  <c r="CT43" i="23"/>
  <c r="CS43" i="23"/>
  <c r="CR43" i="23"/>
  <c r="CQ43" i="23"/>
  <c r="CP43" i="23"/>
  <c r="CO43" i="23"/>
  <c r="CN43" i="23"/>
  <c r="CM43" i="23"/>
  <c r="CL43" i="23"/>
  <c r="CK43" i="23"/>
  <c r="CJ43" i="23"/>
  <c r="CI43" i="23"/>
  <c r="CH43" i="23"/>
  <c r="CG43" i="23"/>
  <c r="CF43" i="23"/>
  <c r="CE43" i="23"/>
  <c r="CD43" i="23"/>
  <c r="CC43" i="23"/>
  <c r="CB43" i="23"/>
  <c r="CA43" i="23"/>
  <c r="BZ43" i="23"/>
  <c r="BY43" i="23"/>
  <c r="BX43" i="23"/>
  <c r="BW43" i="23"/>
  <c r="BV43" i="23"/>
  <c r="BU43" i="23"/>
  <c r="BT43" i="23"/>
  <c r="BS43" i="23"/>
  <c r="BR43" i="23"/>
  <c r="BQ43" i="23"/>
  <c r="BP43" i="23"/>
  <c r="BO43" i="23"/>
  <c r="BN43" i="23"/>
  <c r="BM43" i="23"/>
  <c r="BL43" i="23"/>
  <c r="BK43" i="23"/>
  <c r="BJ43" i="23"/>
  <c r="BI43" i="23"/>
  <c r="BH43" i="23"/>
  <c r="BG43" i="23"/>
  <c r="BF43" i="23"/>
  <c r="BE43" i="23"/>
  <c r="BD43" i="23"/>
  <c r="BC43" i="23"/>
  <c r="BB43" i="23"/>
  <c r="BA43" i="23"/>
  <c r="AZ43" i="23"/>
  <c r="AY43" i="23"/>
  <c r="AX43" i="23"/>
  <c r="AW43" i="23"/>
  <c r="AV43" i="23"/>
  <c r="AU43" i="23"/>
  <c r="AT43" i="23"/>
  <c r="AS43" i="23"/>
  <c r="AR43" i="23"/>
  <c r="AQ43" i="23"/>
  <c r="AP43" i="23"/>
  <c r="AO43" i="23"/>
  <c r="AN43" i="23"/>
  <c r="AM43" i="23"/>
  <c r="AL43" i="23"/>
  <c r="AK43" i="23"/>
  <c r="AJ43" i="23"/>
  <c r="AI43" i="23"/>
  <c r="AH43" i="23"/>
  <c r="AG43" i="23"/>
  <c r="AF43" i="23"/>
  <c r="AE43" i="23"/>
  <c r="AD43" i="23"/>
  <c r="AC43" i="23"/>
  <c r="AB43" i="23"/>
  <c r="AA43" i="23"/>
  <c r="Z43" i="23"/>
  <c r="Y43" i="23"/>
  <c r="X43" i="23"/>
  <c r="W43" i="23"/>
  <c r="V43" i="23"/>
  <c r="U43" i="23"/>
  <c r="T43" i="23"/>
  <c r="S43" i="23"/>
  <c r="R43" i="23"/>
  <c r="Q43" i="23"/>
  <c r="P43" i="23"/>
  <c r="O43" i="23"/>
  <c r="N43" i="23"/>
  <c r="M43" i="23"/>
  <c r="L43" i="23"/>
  <c r="K43" i="23"/>
  <c r="J43" i="23"/>
  <c r="J10" i="23"/>
  <c r="K10" i="23"/>
  <c r="L10" i="23"/>
  <c r="M10" i="23"/>
  <c r="N10" i="23"/>
  <c r="O10" i="23"/>
  <c r="P10" i="23"/>
  <c r="Q10" i="23"/>
  <c r="R10" i="23"/>
  <c r="S10" i="23"/>
  <c r="T10" i="23"/>
  <c r="U10" i="23"/>
  <c r="V10" i="23"/>
  <c r="W10" i="23"/>
  <c r="X10" i="23"/>
  <c r="Y10" i="23"/>
  <c r="Z10" i="23"/>
  <c r="AA10" i="23"/>
  <c r="AB10" i="23"/>
  <c r="AC10" i="23"/>
  <c r="AD10" i="23"/>
  <c r="AE10" i="23"/>
  <c r="AF10" i="23"/>
  <c r="AG10" i="23"/>
  <c r="AH10" i="23"/>
  <c r="AI10" i="23"/>
  <c r="AJ10" i="23"/>
  <c r="AK10" i="23"/>
  <c r="AL10" i="23"/>
  <c r="AM10" i="23"/>
  <c r="AN10" i="23"/>
  <c r="AO10" i="23"/>
  <c r="AP10" i="23"/>
  <c r="AQ10" i="23"/>
  <c r="AR10" i="23"/>
  <c r="AS10" i="23"/>
  <c r="AT10" i="23"/>
  <c r="AU10" i="23"/>
  <c r="AV10" i="23"/>
  <c r="AW10" i="23"/>
  <c r="AX10" i="23"/>
  <c r="AY10" i="23"/>
  <c r="AZ10" i="23"/>
  <c r="BA10" i="23"/>
  <c r="BB10" i="23"/>
  <c r="BC10" i="23"/>
  <c r="BD10" i="23"/>
  <c r="BE10" i="23"/>
  <c r="BF10" i="23"/>
  <c r="BG10" i="23"/>
  <c r="BH10" i="23"/>
  <c r="BI10" i="23"/>
  <c r="BJ10" i="23"/>
  <c r="BK10" i="23"/>
  <c r="BL10" i="23"/>
  <c r="BM10" i="23"/>
  <c r="BN10" i="23"/>
  <c r="BO10" i="23"/>
  <c r="BP10" i="23"/>
  <c r="BQ10" i="23"/>
  <c r="BR10" i="23"/>
  <c r="BS10" i="23"/>
  <c r="BT10" i="23"/>
  <c r="BU10" i="23"/>
  <c r="BV10" i="23"/>
  <c r="BW10" i="23"/>
  <c r="BX10" i="23"/>
  <c r="BY10" i="23"/>
  <c r="BZ10" i="23"/>
  <c r="CA10" i="23"/>
  <c r="CB10" i="23"/>
  <c r="CC10" i="23"/>
  <c r="CD10" i="23"/>
  <c r="CE10" i="23"/>
  <c r="CF10" i="23"/>
  <c r="CG10" i="23"/>
  <c r="CH10" i="23"/>
  <c r="CI10" i="23"/>
  <c r="CJ10" i="23"/>
  <c r="CK10" i="23"/>
  <c r="CL10" i="23"/>
  <c r="CM10" i="23"/>
  <c r="CN10" i="23"/>
  <c r="CO10" i="23"/>
  <c r="CP10" i="23"/>
  <c r="CQ10" i="23"/>
  <c r="CR10" i="23"/>
  <c r="CS10" i="23"/>
  <c r="CT10" i="23"/>
  <c r="CU10" i="23"/>
  <c r="CV10" i="23"/>
  <c r="CW10" i="23"/>
  <c r="CX10" i="23"/>
  <c r="CY10" i="23"/>
  <c r="CZ10" i="23"/>
  <c r="DA10" i="23"/>
  <c r="DB10" i="23"/>
  <c r="DC10" i="23"/>
  <c r="DD10" i="23"/>
  <c r="DE10" i="23"/>
  <c r="DF10" i="23"/>
  <c r="DG10" i="23"/>
  <c r="DH10" i="23"/>
  <c r="DI10" i="23"/>
  <c r="DJ10" i="23"/>
  <c r="DK10" i="23"/>
  <c r="DL10" i="23"/>
  <c r="DM10" i="23"/>
  <c r="DN10" i="23"/>
  <c r="DO10" i="23"/>
  <c r="DP10" i="23"/>
  <c r="DQ10" i="23"/>
  <c r="DR10" i="23"/>
  <c r="DS10" i="23"/>
  <c r="DT10" i="23"/>
  <c r="DU10" i="23"/>
  <c r="DV10" i="23"/>
  <c r="DW10" i="23"/>
  <c r="DX10" i="23"/>
  <c r="DY10" i="23"/>
  <c r="DZ10" i="23"/>
  <c r="EC10" i="23"/>
  <c r="F35" i="23"/>
  <c r="F33" i="23"/>
  <c r="F31" i="23"/>
  <c r="F27" i="23"/>
  <c r="F16" i="23"/>
  <c r="F14" i="23"/>
  <c r="J9" i="23"/>
  <c r="K9" i="23"/>
  <c r="L9" i="23"/>
  <c r="M9" i="23"/>
  <c r="N9" i="23"/>
  <c r="O9" i="23"/>
  <c r="P9" i="23"/>
  <c r="Q9" i="23"/>
  <c r="R9" i="23"/>
  <c r="S9" i="23"/>
  <c r="T9" i="23"/>
  <c r="U9" i="23"/>
  <c r="V9" i="23"/>
  <c r="W9" i="23"/>
  <c r="X9" i="23"/>
  <c r="Y9" i="23"/>
  <c r="Z9" i="23"/>
  <c r="AA9" i="23"/>
  <c r="AB9" i="23"/>
  <c r="AC9" i="23"/>
  <c r="AD9" i="23"/>
  <c r="AE9" i="23"/>
  <c r="AF9" i="23"/>
  <c r="AG9" i="23"/>
  <c r="AH9" i="23"/>
  <c r="AI9" i="23"/>
  <c r="AJ9" i="23"/>
  <c r="AK9" i="23"/>
  <c r="AL9" i="23"/>
  <c r="AM9" i="23"/>
  <c r="AN9" i="23"/>
  <c r="AO9" i="23"/>
  <c r="AP9" i="23"/>
  <c r="AQ9" i="23"/>
  <c r="AR9" i="23"/>
  <c r="AS9" i="23"/>
  <c r="AT9" i="23"/>
  <c r="AU9" i="23"/>
  <c r="AV9" i="23"/>
  <c r="AW9" i="23"/>
  <c r="AX9" i="23"/>
  <c r="AY9" i="23"/>
  <c r="AZ9" i="23"/>
  <c r="BA9" i="23"/>
  <c r="BB9" i="23"/>
  <c r="BC9" i="23"/>
  <c r="BD9" i="23"/>
  <c r="BE9" i="23"/>
  <c r="BF9" i="23"/>
  <c r="BG9" i="23"/>
  <c r="BH9" i="23"/>
  <c r="BI9" i="23"/>
  <c r="BJ9" i="23"/>
  <c r="BK9" i="23"/>
  <c r="BL9" i="23"/>
  <c r="BM9" i="23"/>
  <c r="BN9" i="23"/>
  <c r="BO9" i="23"/>
  <c r="BP9" i="23"/>
  <c r="BQ9" i="23"/>
  <c r="BR9" i="23"/>
  <c r="BS9" i="23"/>
  <c r="BT9" i="23"/>
  <c r="BU9" i="23"/>
  <c r="BV9" i="23"/>
  <c r="BW9" i="23"/>
  <c r="BX9" i="23"/>
  <c r="BY9" i="23"/>
  <c r="BZ9" i="23"/>
  <c r="CA9" i="23"/>
  <c r="CB9" i="23"/>
  <c r="CC9" i="23"/>
  <c r="CD9" i="23"/>
  <c r="CE9" i="23"/>
  <c r="CF9" i="23"/>
  <c r="CG9" i="23"/>
  <c r="CH9" i="23"/>
  <c r="CI9" i="23"/>
  <c r="CJ9" i="23"/>
  <c r="CK9" i="23"/>
  <c r="CL9" i="23"/>
  <c r="CM9" i="23"/>
  <c r="CN9" i="23"/>
  <c r="CO9" i="23"/>
  <c r="CP9" i="23"/>
  <c r="CQ9" i="23"/>
  <c r="CR9" i="23"/>
  <c r="CS9" i="23"/>
  <c r="CT9" i="23"/>
  <c r="CU9" i="23"/>
  <c r="CV9" i="23"/>
  <c r="CW9" i="23"/>
  <c r="CX9" i="23"/>
  <c r="CY9" i="23"/>
  <c r="CZ9" i="23"/>
  <c r="DA9" i="23"/>
  <c r="DB9" i="23"/>
  <c r="DC9" i="23"/>
  <c r="DD9" i="23"/>
  <c r="DE9" i="23"/>
  <c r="DF9" i="23"/>
  <c r="DG9" i="23"/>
  <c r="DH9" i="23"/>
  <c r="DI9" i="23"/>
  <c r="DJ9" i="23"/>
  <c r="DK9" i="23"/>
  <c r="DL9" i="23"/>
  <c r="DM9" i="23"/>
  <c r="DN9" i="23"/>
  <c r="DO9" i="23"/>
  <c r="DP9" i="23"/>
  <c r="DQ9" i="23"/>
  <c r="DR9" i="23"/>
  <c r="DS9" i="23"/>
  <c r="DT9" i="23"/>
  <c r="DU9" i="23"/>
  <c r="DV9" i="23"/>
  <c r="DW9" i="23"/>
  <c r="DX9" i="23"/>
  <c r="DY9" i="23"/>
  <c r="DZ9" i="23"/>
  <c r="EC9" i="23"/>
  <c r="DZ5" i="23"/>
  <c r="DY5" i="23"/>
  <c r="DX5" i="23"/>
  <c r="DW5" i="23"/>
  <c r="DV5" i="23"/>
  <c r="DU5" i="23"/>
  <c r="DT5" i="23"/>
  <c r="DS5" i="23"/>
  <c r="DR5" i="23"/>
  <c r="DQ5" i="23"/>
  <c r="DP5" i="23"/>
  <c r="DO5" i="23"/>
  <c r="DN5" i="23"/>
  <c r="DM5" i="23"/>
  <c r="DL5" i="23"/>
  <c r="DK5" i="23"/>
  <c r="DJ5" i="23"/>
  <c r="DI5" i="23"/>
  <c r="DH5" i="23"/>
  <c r="DG5" i="23"/>
  <c r="DF5" i="23"/>
  <c r="DE5" i="23"/>
  <c r="DD5" i="23"/>
  <c r="DC5" i="23"/>
  <c r="DB5" i="23"/>
  <c r="DA5" i="23"/>
  <c r="CZ5" i="23"/>
  <c r="CY5" i="23"/>
  <c r="CX5" i="23"/>
  <c r="CW5" i="23"/>
  <c r="CV5" i="23"/>
  <c r="CU5" i="23"/>
  <c r="CT5" i="23"/>
  <c r="CS5" i="23"/>
  <c r="CR5" i="23"/>
  <c r="CQ5" i="23"/>
  <c r="CP5" i="23"/>
  <c r="CO5" i="23"/>
  <c r="CN5" i="23"/>
  <c r="CM5" i="23"/>
  <c r="CL5" i="23"/>
  <c r="CK5" i="23"/>
  <c r="CJ5" i="23"/>
  <c r="CI5" i="23"/>
  <c r="CH5" i="23"/>
  <c r="CG5" i="23"/>
  <c r="CF5" i="23"/>
  <c r="CE5" i="23"/>
  <c r="CD5" i="23"/>
  <c r="CC5" i="23"/>
  <c r="CB5" i="23"/>
  <c r="CA5" i="23"/>
  <c r="BZ5" i="23"/>
  <c r="BY5" i="23"/>
  <c r="BX5" i="23"/>
  <c r="BW5" i="23"/>
  <c r="BV5" i="23"/>
  <c r="BU5" i="23"/>
  <c r="BT5" i="23"/>
  <c r="BS5" i="23"/>
  <c r="BR5" i="23"/>
  <c r="BQ5" i="23"/>
  <c r="BP5" i="23"/>
  <c r="BO5" i="23"/>
  <c r="BN5" i="23"/>
  <c r="BM5" i="23"/>
  <c r="BL5" i="23"/>
  <c r="BK5" i="23"/>
  <c r="BJ5" i="23"/>
  <c r="BI5" i="23"/>
  <c r="BH5" i="23"/>
  <c r="BG5" i="23"/>
  <c r="BF5" i="23"/>
  <c r="BE5" i="23"/>
  <c r="BD5" i="23"/>
  <c r="BC5" i="23"/>
  <c r="BB5" i="23"/>
  <c r="BA5" i="23"/>
  <c r="AZ5" i="23"/>
  <c r="AY5" i="23"/>
  <c r="AX5" i="23"/>
  <c r="AW5" i="23"/>
  <c r="AV5" i="23"/>
  <c r="AU5" i="23"/>
  <c r="AT5" i="23"/>
  <c r="AS5" i="23"/>
  <c r="AR5" i="23"/>
  <c r="AQ5" i="23"/>
  <c r="AP5" i="23"/>
  <c r="AO5" i="23"/>
  <c r="AN5" i="23"/>
  <c r="AM5" i="23"/>
  <c r="AL5" i="23"/>
  <c r="AK5" i="23"/>
  <c r="AJ5" i="23"/>
  <c r="AI5" i="23"/>
  <c r="AH5" i="23"/>
  <c r="AG5" i="23"/>
  <c r="AF5" i="23"/>
  <c r="AE5" i="23"/>
  <c r="AD5" i="23"/>
  <c r="AC5" i="23"/>
  <c r="AB5" i="23"/>
  <c r="AA5" i="23"/>
  <c r="Z5" i="23"/>
  <c r="Y5" i="23"/>
  <c r="X5" i="23"/>
  <c r="W5" i="23"/>
  <c r="V5" i="23"/>
  <c r="U5" i="23"/>
  <c r="T5" i="23"/>
  <c r="S5" i="23"/>
  <c r="R5" i="23"/>
  <c r="Q5" i="23"/>
  <c r="P5" i="23"/>
  <c r="O5" i="23"/>
  <c r="N5" i="23"/>
  <c r="M5" i="23"/>
  <c r="L5" i="23"/>
  <c r="K5" i="23"/>
  <c r="J5" i="23"/>
  <c r="A1" i="23"/>
  <c r="EC15" i="22"/>
  <c r="EC16" i="22"/>
  <c r="EC17" i="22"/>
  <c r="EC19" i="22"/>
  <c r="EC23" i="22"/>
  <c r="EC24" i="22"/>
  <c r="EC25" i="22"/>
  <c r="EC26" i="22"/>
  <c r="EC27" i="22"/>
  <c r="EC29" i="22"/>
  <c r="EC31" i="22"/>
  <c r="EC35" i="22"/>
  <c r="EC36" i="22"/>
  <c r="EC38" i="22"/>
  <c r="EC40" i="22"/>
  <c r="EC44" i="22"/>
  <c r="EC45" i="22"/>
  <c r="EC46" i="22"/>
  <c r="EC47" i="22"/>
  <c r="EC49" i="22"/>
  <c r="EC51" i="22"/>
  <c r="EC56" i="22"/>
  <c r="EC57" i="22"/>
  <c r="EC58" i="22"/>
  <c r="EC59" i="22"/>
  <c r="EC60" i="22"/>
  <c r="EC62" i="22"/>
  <c r="EC66" i="22"/>
  <c r="EC68" i="22"/>
  <c r="EC70" i="22"/>
  <c r="G1183" i="15"/>
  <c r="G1184" i="15"/>
  <c r="G1185" i="15"/>
  <c r="G1187" i="15"/>
  <c r="G1188" i="15"/>
  <c r="G1189" i="15"/>
  <c r="G1191" i="15"/>
  <c r="G1192" i="15"/>
  <c r="G1193" i="15"/>
  <c r="G1195" i="15"/>
  <c r="G1196" i="15"/>
  <c r="G1197" i="15"/>
  <c r="G1199" i="15"/>
  <c r="G1200" i="15"/>
  <c r="G1201" i="15"/>
  <c r="G1203" i="15"/>
  <c r="G1135" i="15"/>
  <c r="G1136" i="15"/>
  <c r="G1137" i="15"/>
  <c r="G1139" i="15"/>
  <c r="G1140" i="15"/>
  <c r="G1141" i="15"/>
  <c r="G1143" i="15"/>
  <c r="G1144" i="15"/>
  <c r="G1145" i="15"/>
  <c r="G1147" i="15"/>
  <c r="G1148" i="15"/>
  <c r="G1149" i="15"/>
  <c r="G1151" i="15"/>
  <c r="G1152" i="15"/>
  <c r="G1153" i="15"/>
  <c r="G1155" i="15"/>
  <c r="G1087" i="15"/>
  <c r="G1088" i="15"/>
  <c r="G1089" i="15"/>
  <c r="G1091" i="15"/>
  <c r="G1092" i="15"/>
  <c r="G1093" i="15"/>
  <c r="G1095" i="15"/>
  <c r="G1096" i="15"/>
  <c r="G1097" i="15"/>
  <c r="G1099" i="15"/>
  <c r="G1100" i="15"/>
  <c r="G1101" i="15"/>
  <c r="G1103" i="15"/>
  <c r="G1104" i="15"/>
  <c r="G1105" i="15"/>
  <c r="G1107" i="15"/>
  <c r="G1039" i="15"/>
  <c r="G1040" i="15"/>
  <c r="G1041" i="15"/>
  <c r="G1043" i="15"/>
  <c r="G1044" i="15"/>
  <c r="G1045" i="15"/>
  <c r="G1047" i="15"/>
  <c r="G1048" i="15"/>
  <c r="G1049" i="15"/>
  <c r="G1051" i="15"/>
  <c r="G1052" i="15"/>
  <c r="G1053" i="15"/>
  <c r="G1055" i="15"/>
  <c r="G1056" i="15"/>
  <c r="G1057" i="15"/>
  <c r="G1059" i="15"/>
  <c r="G991" i="15"/>
  <c r="G992" i="15"/>
  <c r="G993" i="15"/>
  <c r="G995" i="15"/>
  <c r="G996" i="15"/>
  <c r="G997" i="15"/>
  <c r="G999" i="15"/>
  <c r="G1000" i="15"/>
  <c r="G1001" i="15"/>
  <c r="G1003" i="15"/>
  <c r="G1004" i="15"/>
  <c r="G1005" i="15"/>
  <c r="G1007" i="15"/>
  <c r="G1008" i="15"/>
  <c r="G1009" i="15"/>
  <c r="G1011" i="15"/>
  <c r="G1179" i="15"/>
  <c r="G1131" i="15"/>
  <c r="G1083" i="15"/>
  <c r="G1035" i="15"/>
  <c r="G987" i="15"/>
  <c r="G919" i="15"/>
  <c r="G920" i="15"/>
  <c r="G921" i="15"/>
  <c r="G923" i="15"/>
  <c r="G924" i="15"/>
  <c r="G925" i="15"/>
  <c r="G927" i="15"/>
  <c r="G928" i="15"/>
  <c r="G929" i="15"/>
  <c r="G931" i="15"/>
  <c r="G932" i="15"/>
  <c r="G933" i="15"/>
  <c r="G935" i="15"/>
  <c r="G936" i="15"/>
  <c r="G937" i="15"/>
  <c r="G939" i="15"/>
  <c r="E59" i="17"/>
  <c r="F59" i="17"/>
  <c r="G59" i="17"/>
  <c r="H59" i="17"/>
  <c r="I59" i="17"/>
  <c r="J59" i="17"/>
  <c r="K59" i="17"/>
  <c r="L59" i="17"/>
  <c r="M59" i="17"/>
  <c r="N59" i="17"/>
  <c r="O59" i="17"/>
  <c r="P59" i="17"/>
  <c r="Q59" i="17"/>
  <c r="R59" i="17"/>
  <c r="D59" i="17"/>
  <c r="E42" i="17"/>
  <c r="F42" i="17"/>
  <c r="G42" i="17"/>
  <c r="H42" i="17"/>
  <c r="I42" i="17"/>
  <c r="J42" i="17"/>
  <c r="K42" i="17"/>
  <c r="L42" i="17"/>
  <c r="M42" i="17"/>
  <c r="N42" i="17"/>
  <c r="O42" i="17"/>
  <c r="P42" i="17"/>
  <c r="Q42" i="17"/>
  <c r="R42" i="17"/>
  <c r="D42" i="17"/>
  <c r="T42" i="17"/>
  <c r="D89" i="17"/>
  <c r="E89" i="17"/>
  <c r="F89" i="17"/>
  <c r="G89" i="17"/>
  <c r="H89" i="17"/>
  <c r="I89" i="17"/>
  <c r="J89" i="17"/>
  <c r="K89" i="17"/>
  <c r="L89" i="17"/>
  <c r="M89" i="17"/>
  <c r="N89" i="17"/>
  <c r="O89" i="17"/>
  <c r="P89" i="17"/>
  <c r="Q89" i="17"/>
  <c r="R89" i="17"/>
  <c r="G717" i="15"/>
  <c r="G718" i="15"/>
  <c r="G719" i="15"/>
  <c r="G721" i="15"/>
  <c r="G722" i="15"/>
  <c r="G723" i="15"/>
  <c r="G725" i="15"/>
  <c r="G726" i="15"/>
  <c r="G727" i="15"/>
  <c r="G729" i="15"/>
  <c r="G730" i="15"/>
  <c r="G731" i="15"/>
  <c r="G733" i="15"/>
  <c r="G734" i="15"/>
  <c r="G735" i="15"/>
  <c r="G737" i="15"/>
  <c r="E58" i="17"/>
  <c r="F58" i="17"/>
  <c r="G58" i="17"/>
  <c r="H58" i="17"/>
  <c r="I58" i="17"/>
  <c r="J58" i="17"/>
  <c r="K58" i="17"/>
  <c r="L58" i="17"/>
  <c r="M58" i="17"/>
  <c r="N58" i="17"/>
  <c r="O58" i="17"/>
  <c r="P58" i="17"/>
  <c r="Q58" i="17"/>
  <c r="R58" i="17"/>
  <c r="D58" i="17"/>
  <c r="T40" i="17"/>
  <c r="E40" i="17"/>
  <c r="F40" i="17"/>
  <c r="G40" i="17"/>
  <c r="H40" i="17"/>
  <c r="I40" i="17"/>
  <c r="J40" i="17"/>
  <c r="K40" i="17"/>
  <c r="L40" i="17"/>
  <c r="M40" i="17"/>
  <c r="N40" i="17"/>
  <c r="O40" i="17"/>
  <c r="P40" i="17"/>
  <c r="Q40" i="17"/>
  <c r="R40" i="17"/>
  <c r="D40" i="17"/>
  <c r="G669" i="15"/>
  <c r="G670" i="15"/>
  <c r="G671" i="15"/>
  <c r="G673" i="15"/>
  <c r="G674" i="15"/>
  <c r="G675" i="15"/>
  <c r="G677" i="15"/>
  <c r="G678" i="15"/>
  <c r="G679" i="15"/>
  <c r="G681" i="15"/>
  <c r="G682" i="15"/>
  <c r="G683" i="15"/>
  <c r="G685" i="15"/>
  <c r="G686" i="15"/>
  <c r="G687" i="15"/>
  <c r="G689" i="15"/>
  <c r="G573" i="15"/>
  <c r="G574" i="15"/>
  <c r="G575" i="15"/>
  <c r="G577" i="15"/>
  <c r="G578" i="15"/>
  <c r="G579" i="15"/>
  <c r="G581" i="15"/>
  <c r="G582" i="15"/>
  <c r="G583" i="15"/>
  <c r="G585" i="15"/>
  <c r="G586" i="15"/>
  <c r="G587" i="15"/>
  <c r="G589" i="15"/>
  <c r="G590" i="15"/>
  <c r="G591" i="15"/>
  <c r="G593" i="15"/>
  <c r="G524" i="15"/>
  <c r="G525" i="15"/>
  <c r="G526" i="15"/>
  <c r="G528" i="15"/>
  <c r="G529" i="15"/>
  <c r="G530" i="15"/>
  <c r="G532" i="15"/>
  <c r="G533" i="15"/>
  <c r="G534" i="15"/>
  <c r="G536" i="15"/>
  <c r="G537" i="15"/>
  <c r="G538" i="15"/>
  <c r="G540" i="15"/>
  <c r="G541" i="15"/>
  <c r="G542" i="15"/>
  <c r="G544" i="15"/>
  <c r="G476" i="15"/>
  <c r="G477" i="15"/>
  <c r="G478" i="15"/>
  <c r="G480" i="15"/>
  <c r="G481" i="15"/>
  <c r="G482" i="15"/>
  <c r="G484" i="15"/>
  <c r="G485" i="15"/>
  <c r="G486" i="15"/>
  <c r="G488" i="15"/>
  <c r="G489" i="15"/>
  <c r="G490" i="15"/>
  <c r="G492" i="15"/>
  <c r="G493" i="15"/>
  <c r="G494" i="15"/>
  <c r="G496" i="15"/>
  <c r="G428" i="15"/>
  <c r="G429" i="15"/>
  <c r="G430" i="15"/>
  <c r="G432" i="15"/>
  <c r="G433" i="15"/>
  <c r="G434" i="15"/>
  <c r="G436" i="15"/>
  <c r="G437" i="15"/>
  <c r="G438" i="15"/>
  <c r="G440" i="15"/>
  <c r="G441" i="15"/>
  <c r="G442" i="15"/>
  <c r="G444" i="15"/>
  <c r="G445" i="15"/>
  <c r="G446" i="15"/>
  <c r="G448" i="15"/>
  <c r="G380" i="15"/>
  <c r="G381" i="15"/>
  <c r="G382" i="15"/>
  <c r="G384" i="15"/>
  <c r="G385" i="15"/>
  <c r="G386" i="15"/>
  <c r="G388" i="15"/>
  <c r="G389" i="15"/>
  <c r="G390" i="15"/>
  <c r="G392" i="15"/>
  <c r="G393" i="15"/>
  <c r="G394" i="15"/>
  <c r="G396" i="15"/>
  <c r="G397" i="15"/>
  <c r="G398" i="15"/>
  <c r="G400" i="15"/>
  <c r="D1436" i="15"/>
  <c r="G1411" i="15"/>
  <c r="G1412" i="15"/>
  <c r="G1413" i="15"/>
  <c r="G1415" i="15"/>
  <c r="G1416" i="15"/>
  <c r="G1417" i="15"/>
  <c r="G1419" i="15"/>
  <c r="G1420" i="15"/>
  <c r="G1421" i="15"/>
  <c r="G1423" i="15"/>
  <c r="G1424" i="15"/>
  <c r="G1425" i="15"/>
  <c r="G1427" i="15"/>
  <c r="G1428" i="15"/>
  <c r="G1429" i="15"/>
  <c r="G1431" i="15"/>
  <c r="F1263" i="15"/>
  <c r="I63" i="17"/>
  <c r="L63" i="17"/>
  <c r="O63" i="17"/>
  <c r="R63" i="17"/>
  <c r="R75" i="17"/>
  <c r="R76" i="17"/>
  <c r="R78" i="17"/>
  <c r="R57" i="17"/>
  <c r="H63" i="17"/>
  <c r="K63" i="17"/>
  <c r="N63" i="17"/>
  <c r="Q63" i="17"/>
  <c r="Q75" i="17"/>
  <c r="Q76" i="17"/>
  <c r="Q78" i="17"/>
  <c r="Q57" i="17"/>
  <c r="G63" i="17"/>
  <c r="J63" i="17"/>
  <c r="M63" i="17"/>
  <c r="P63" i="17"/>
  <c r="P75" i="17"/>
  <c r="P76" i="17"/>
  <c r="P78" i="17"/>
  <c r="P57" i="17"/>
  <c r="O75" i="17"/>
  <c r="O76" i="17"/>
  <c r="O78" i="17"/>
  <c r="O57" i="17"/>
  <c r="N75" i="17"/>
  <c r="N76" i="17"/>
  <c r="N78" i="17"/>
  <c r="N57" i="17"/>
  <c r="M75" i="17"/>
  <c r="M76" i="17"/>
  <c r="M78" i="17"/>
  <c r="M57" i="17"/>
  <c r="L75" i="17"/>
  <c r="L76" i="17"/>
  <c r="L78" i="17"/>
  <c r="L57" i="17"/>
  <c r="K75" i="17"/>
  <c r="K76" i="17"/>
  <c r="K78" i="17"/>
  <c r="K57" i="17"/>
  <c r="J75" i="17"/>
  <c r="J76" i="17"/>
  <c r="J78" i="17"/>
  <c r="J57" i="17"/>
  <c r="I75" i="17"/>
  <c r="I76" i="17"/>
  <c r="I78" i="17"/>
  <c r="I57" i="17"/>
  <c r="H75" i="17"/>
  <c r="H76" i="17"/>
  <c r="H78" i="17"/>
  <c r="H57" i="17"/>
  <c r="G75" i="17"/>
  <c r="G76" i="17"/>
  <c r="G78" i="17"/>
  <c r="G57" i="17"/>
  <c r="F75" i="17"/>
  <c r="F76" i="17"/>
  <c r="F78" i="17"/>
  <c r="F57" i="17"/>
  <c r="E75" i="17"/>
  <c r="E76" i="17"/>
  <c r="E78" i="17"/>
  <c r="E57" i="17"/>
  <c r="D75" i="17"/>
  <c r="D76" i="17"/>
  <c r="D78" i="17"/>
  <c r="D57" i="17"/>
  <c r="T48" i="17"/>
  <c r="T50" i="17"/>
  <c r="F67" i="3"/>
  <c r="D49" i="17"/>
  <c r="E49" i="17"/>
  <c r="F49" i="17"/>
  <c r="G49" i="17"/>
  <c r="H49" i="17"/>
  <c r="I49" i="17"/>
  <c r="J49" i="17"/>
  <c r="K49" i="17"/>
  <c r="L49" i="17"/>
  <c r="M49" i="17"/>
  <c r="N49" i="17"/>
  <c r="O49" i="17"/>
  <c r="P49" i="17"/>
  <c r="Q49" i="17"/>
  <c r="R49" i="17"/>
  <c r="K103" i="3"/>
  <c r="L103" i="3"/>
  <c r="M103" i="3"/>
  <c r="N103" i="3"/>
  <c r="O103" i="3"/>
  <c r="P103" i="3"/>
  <c r="Q103" i="3"/>
  <c r="R103" i="3"/>
  <c r="S103" i="3"/>
  <c r="T103" i="3"/>
  <c r="U103" i="3"/>
  <c r="V103" i="3"/>
  <c r="W103" i="3"/>
  <c r="X103" i="3"/>
  <c r="Y103" i="3"/>
  <c r="Z103" i="3"/>
  <c r="AA103" i="3"/>
  <c r="AB103" i="3"/>
  <c r="AC103" i="3"/>
  <c r="AD103" i="3"/>
  <c r="AE103" i="3"/>
  <c r="AF103" i="3"/>
  <c r="AG103" i="3"/>
  <c r="AH103" i="3"/>
  <c r="AI103" i="3"/>
  <c r="AJ103" i="3"/>
  <c r="AK103" i="3"/>
  <c r="AL103" i="3"/>
  <c r="AM103" i="3"/>
  <c r="AN103" i="3"/>
  <c r="AO103" i="3"/>
  <c r="AP103" i="3"/>
  <c r="AQ103" i="3"/>
  <c r="AR103" i="3"/>
  <c r="AS103" i="3"/>
  <c r="AT103" i="3"/>
  <c r="AU103" i="3"/>
  <c r="AV103" i="3"/>
  <c r="AW103" i="3"/>
  <c r="AX103" i="3"/>
  <c r="AY103" i="3"/>
  <c r="AZ103" i="3"/>
  <c r="BA103" i="3"/>
  <c r="BB103" i="3"/>
  <c r="BC103" i="3"/>
  <c r="BD103" i="3"/>
  <c r="BE103" i="3"/>
  <c r="BF103" i="3"/>
  <c r="BG103" i="3"/>
  <c r="BH103" i="3"/>
  <c r="BI103" i="3"/>
  <c r="BJ103" i="3"/>
  <c r="BK103" i="3"/>
  <c r="BL103" i="3"/>
  <c r="BM103" i="3"/>
  <c r="BN103" i="3"/>
  <c r="BO103" i="3"/>
  <c r="BP103" i="3"/>
  <c r="BQ103" i="3"/>
  <c r="BR103" i="3"/>
  <c r="BS103" i="3"/>
  <c r="BT103" i="3"/>
  <c r="BU103" i="3"/>
  <c r="BV103" i="3"/>
  <c r="BW103" i="3"/>
  <c r="BX103" i="3"/>
  <c r="BY103" i="3"/>
  <c r="BZ103" i="3"/>
  <c r="CA103" i="3"/>
  <c r="CB103" i="3"/>
  <c r="CC103" i="3"/>
  <c r="CD103" i="3"/>
  <c r="CE103" i="3"/>
  <c r="CF103" i="3"/>
  <c r="CG103" i="3"/>
  <c r="CH103" i="3"/>
  <c r="CI103" i="3"/>
  <c r="CJ103" i="3"/>
  <c r="CK103" i="3"/>
  <c r="CL103" i="3"/>
  <c r="CM103" i="3"/>
  <c r="CN103" i="3"/>
  <c r="CO103" i="3"/>
  <c r="CP103" i="3"/>
  <c r="CQ103" i="3"/>
  <c r="CR103" i="3"/>
  <c r="CS103" i="3"/>
  <c r="CT103" i="3"/>
  <c r="CU103" i="3"/>
  <c r="CV103" i="3"/>
  <c r="CW103" i="3"/>
  <c r="CX103" i="3"/>
  <c r="CY103" i="3"/>
  <c r="CZ103" i="3"/>
  <c r="DA103" i="3"/>
  <c r="DB103" i="3"/>
  <c r="DC103" i="3"/>
  <c r="DD103" i="3"/>
  <c r="DE103" i="3"/>
  <c r="DF103" i="3"/>
  <c r="DG103" i="3"/>
  <c r="DH103" i="3"/>
  <c r="DI103" i="3"/>
  <c r="DJ103" i="3"/>
  <c r="DK103" i="3"/>
  <c r="DL103" i="3"/>
  <c r="DM103" i="3"/>
  <c r="DN103" i="3"/>
  <c r="DO103" i="3"/>
  <c r="DP103" i="3"/>
  <c r="DQ103" i="3"/>
  <c r="DR103" i="3"/>
  <c r="DS103" i="3"/>
  <c r="DT103" i="3"/>
  <c r="DU103" i="3"/>
  <c r="DV103" i="3"/>
  <c r="DW103" i="3"/>
  <c r="DX103" i="3"/>
  <c r="DY103" i="3"/>
  <c r="DZ103" i="3"/>
  <c r="EC82" i="3"/>
  <c r="EG10" i="3"/>
  <c r="J10" i="3"/>
  <c r="K10" i="3"/>
  <c r="L10" i="3"/>
  <c r="M10" i="3"/>
  <c r="N10" i="3"/>
  <c r="O10" i="3"/>
  <c r="P10" i="3"/>
  <c r="Q10" i="3"/>
  <c r="R10" i="3"/>
  <c r="S10" i="3"/>
  <c r="T10" i="3"/>
  <c r="U10" i="3"/>
  <c r="V10" i="3"/>
  <c r="W10" i="3"/>
  <c r="X10" i="3"/>
  <c r="Y10" i="3"/>
  <c r="Z10" i="3"/>
  <c r="AA10" i="3"/>
  <c r="AB10" i="3"/>
  <c r="AC10" i="3"/>
  <c r="AD10" i="3"/>
  <c r="AE10" i="3"/>
  <c r="AF10" i="3"/>
  <c r="AG10" i="3"/>
  <c r="AH10" i="3"/>
  <c r="AI10" i="3"/>
  <c r="AJ10" i="3"/>
  <c r="AK10" i="3"/>
  <c r="AL10" i="3"/>
  <c r="AM10" i="3"/>
  <c r="AN10" i="3"/>
  <c r="AO10" i="3"/>
  <c r="AP10" i="3"/>
  <c r="AQ10" i="3"/>
  <c r="AR10" i="3"/>
  <c r="AS10" i="3"/>
  <c r="AT10" i="3"/>
  <c r="AU10" i="3"/>
  <c r="AV10" i="3"/>
  <c r="AW10" i="3"/>
  <c r="AX10" i="3"/>
  <c r="AY10" i="3"/>
  <c r="AZ10" i="3"/>
  <c r="BA10" i="3"/>
  <c r="BB10" i="3"/>
  <c r="BC10" i="3"/>
  <c r="BD10" i="3"/>
  <c r="BE10" i="3"/>
  <c r="BF10" i="3"/>
  <c r="BG10" i="3"/>
  <c r="BH10" i="3"/>
  <c r="BI10" i="3"/>
  <c r="BJ10" i="3"/>
  <c r="BK10" i="3"/>
  <c r="BL10" i="3"/>
  <c r="BM10" i="3"/>
  <c r="BN10" i="3"/>
  <c r="BO10" i="3"/>
  <c r="BP10" i="3"/>
  <c r="BQ10" i="3"/>
  <c r="BR10" i="3"/>
  <c r="BS10" i="3"/>
  <c r="BT10" i="3"/>
  <c r="BU10" i="3"/>
  <c r="BV10" i="3"/>
  <c r="BW10" i="3"/>
  <c r="BX10" i="3"/>
  <c r="BY10" i="3"/>
  <c r="BZ10" i="3"/>
  <c r="CA10" i="3"/>
  <c r="CB10" i="3"/>
  <c r="CC10" i="3"/>
  <c r="CD10" i="3"/>
  <c r="CE10" i="3"/>
  <c r="CF10" i="3"/>
  <c r="CG10" i="3"/>
  <c r="CH10" i="3"/>
  <c r="CI10" i="3"/>
  <c r="CJ10" i="3"/>
  <c r="CK10" i="3"/>
  <c r="CL10" i="3"/>
  <c r="CM10" i="3"/>
  <c r="CN10" i="3"/>
  <c r="CO10" i="3"/>
  <c r="CP10" i="3"/>
  <c r="CQ10" i="3"/>
  <c r="CR10" i="3"/>
  <c r="CS10" i="3"/>
  <c r="CT10" i="3"/>
  <c r="CU10" i="3"/>
  <c r="CV10" i="3"/>
  <c r="CW10" i="3"/>
  <c r="CX10" i="3"/>
  <c r="CY10" i="3"/>
  <c r="CZ10" i="3"/>
  <c r="DA10" i="3"/>
  <c r="DB10" i="3"/>
  <c r="DC10" i="3"/>
  <c r="DD10" i="3"/>
  <c r="DE10" i="3"/>
  <c r="DF10" i="3"/>
  <c r="DG10" i="3"/>
  <c r="DH10" i="3"/>
  <c r="DI10" i="3"/>
  <c r="DJ10" i="3"/>
  <c r="DK10" i="3"/>
  <c r="DL10" i="3"/>
  <c r="DM10" i="3"/>
  <c r="DN10" i="3"/>
  <c r="DO10" i="3"/>
  <c r="DP10" i="3"/>
  <c r="DQ10" i="3"/>
  <c r="DR10" i="3"/>
  <c r="DS10" i="3"/>
  <c r="DT10" i="3"/>
  <c r="DU10" i="3"/>
  <c r="DV10" i="3"/>
  <c r="DW10" i="3"/>
  <c r="DX10" i="3"/>
  <c r="DY10" i="3"/>
  <c r="DZ10" i="3"/>
  <c r="EC10" i="3"/>
  <c r="F82" i="3"/>
  <c r="EC76" i="3"/>
  <c r="F76" i="3"/>
  <c r="EC15" i="3"/>
  <c r="EC16" i="3"/>
  <c r="EC17" i="3"/>
  <c r="D13" i="17"/>
  <c r="D36" i="17"/>
  <c r="E13" i="17"/>
  <c r="E36" i="17"/>
  <c r="F13" i="17"/>
  <c r="F36" i="17"/>
  <c r="G13" i="17"/>
  <c r="G36" i="17"/>
  <c r="H13" i="17"/>
  <c r="H36" i="17"/>
  <c r="I13" i="17"/>
  <c r="I36" i="17"/>
  <c r="J13" i="17"/>
  <c r="J36" i="17"/>
  <c r="K13" i="17"/>
  <c r="K36" i="17"/>
  <c r="L13" i="17"/>
  <c r="L36" i="17"/>
  <c r="M13" i="17"/>
  <c r="M36" i="17"/>
  <c r="N13" i="17"/>
  <c r="N36" i="17"/>
  <c r="O13" i="17"/>
  <c r="O36" i="17"/>
  <c r="P13" i="17"/>
  <c r="P36" i="17"/>
  <c r="Q13" i="17"/>
  <c r="Q36" i="17"/>
  <c r="R13" i="17"/>
  <c r="R36" i="17"/>
  <c r="EC18" i="3"/>
  <c r="EC20" i="3"/>
  <c r="D56" i="17"/>
  <c r="E56" i="17"/>
  <c r="F56" i="17"/>
  <c r="G56" i="17"/>
  <c r="H56" i="17"/>
  <c r="I56" i="17"/>
  <c r="J56" i="17"/>
  <c r="K56" i="17"/>
  <c r="L56" i="17"/>
  <c r="M56" i="17"/>
  <c r="N56" i="17"/>
  <c r="O56" i="17"/>
  <c r="P56" i="17"/>
  <c r="Q56" i="17"/>
  <c r="R56" i="17"/>
  <c r="EC24" i="3"/>
  <c r="EC25" i="3"/>
  <c r="EC26" i="3"/>
  <c r="EC27" i="3"/>
  <c r="EC28" i="3"/>
  <c r="EC30" i="3"/>
  <c r="EC32" i="3"/>
  <c r="D25" i="17"/>
  <c r="E25" i="17"/>
  <c r="F25" i="17"/>
  <c r="G25" i="17"/>
  <c r="H25" i="17"/>
  <c r="I25" i="17"/>
  <c r="J25" i="17"/>
  <c r="K25" i="17"/>
  <c r="L25" i="17"/>
  <c r="M25" i="17"/>
  <c r="N25" i="17"/>
  <c r="O25" i="17"/>
  <c r="P25" i="17"/>
  <c r="Q25" i="17"/>
  <c r="R25" i="17"/>
  <c r="EC36" i="3"/>
  <c r="D26" i="17"/>
  <c r="E26" i="17"/>
  <c r="F26" i="17"/>
  <c r="G26" i="17"/>
  <c r="H26" i="17"/>
  <c r="I26" i="17"/>
  <c r="J26" i="17"/>
  <c r="K26" i="17"/>
  <c r="L26" i="17"/>
  <c r="M26" i="17"/>
  <c r="N26" i="17"/>
  <c r="O26" i="17"/>
  <c r="P26" i="17"/>
  <c r="Q26" i="17"/>
  <c r="R26" i="17"/>
  <c r="EC37" i="3"/>
  <c r="EC39" i="3"/>
  <c r="EC41" i="3"/>
  <c r="D77" i="17"/>
  <c r="E77" i="17"/>
  <c r="F77" i="17"/>
  <c r="G77" i="17"/>
  <c r="H77" i="17"/>
  <c r="I77" i="17"/>
  <c r="J77" i="17"/>
  <c r="K77" i="17"/>
  <c r="L77" i="17"/>
  <c r="M77" i="17"/>
  <c r="N77" i="17"/>
  <c r="O77" i="17"/>
  <c r="P77" i="17"/>
  <c r="Q77" i="17"/>
  <c r="R77" i="17"/>
  <c r="D68" i="17"/>
  <c r="E68" i="17"/>
  <c r="F68" i="17"/>
  <c r="G68" i="17"/>
  <c r="H68" i="17"/>
  <c r="I68" i="17"/>
  <c r="J68" i="17"/>
  <c r="K68" i="17"/>
  <c r="L68" i="17"/>
  <c r="M68" i="17"/>
  <c r="N68" i="17"/>
  <c r="O68" i="17"/>
  <c r="P68" i="17"/>
  <c r="Q68" i="17"/>
  <c r="R68" i="17"/>
  <c r="EC45" i="3"/>
  <c r="D74" i="17"/>
  <c r="E74" i="17"/>
  <c r="F74" i="17"/>
  <c r="G74" i="17"/>
  <c r="H74" i="17"/>
  <c r="I74" i="17"/>
  <c r="J74" i="17"/>
  <c r="K74" i="17"/>
  <c r="L74" i="17"/>
  <c r="M74" i="17"/>
  <c r="N74" i="17"/>
  <c r="O74" i="17"/>
  <c r="P74" i="17"/>
  <c r="Q74" i="17"/>
  <c r="R74" i="17"/>
  <c r="EC46" i="3"/>
  <c r="D55" i="17"/>
  <c r="E55" i="17"/>
  <c r="F55" i="17"/>
  <c r="G55" i="17"/>
  <c r="H55" i="17"/>
  <c r="I55" i="17"/>
  <c r="J55" i="17"/>
  <c r="K55" i="17"/>
  <c r="L55" i="17"/>
  <c r="M55" i="17"/>
  <c r="N55" i="17"/>
  <c r="O55" i="17"/>
  <c r="P55" i="17"/>
  <c r="Q55" i="17"/>
  <c r="R55" i="17"/>
  <c r="D11" i="20"/>
  <c r="B12" i="20"/>
  <c r="B13" i="20"/>
  <c r="B14" i="20"/>
  <c r="B15" i="20"/>
  <c r="B16" i="20"/>
  <c r="B17" i="20"/>
  <c r="B18" i="20"/>
  <c r="B19" i="20"/>
  <c r="B20" i="20"/>
  <c r="D8" i="20"/>
  <c r="E11" i="20"/>
  <c r="E8" i="20"/>
  <c r="F11" i="20"/>
  <c r="F8" i="20"/>
  <c r="G11" i="20"/>
  <c r="G8" i="20"/>
  <c r="H11" i="20"/>
  <c r="H8" i="20"/>
  <c r="D43" i="17"/>
  <c r="D45" i="17"/>
  <c r="E43" i="17"/>
  <c r="E45" i="17"/>
  <c r="F43" i="17"/>
  <c r="F45" i="17"/>
  <c r="G43" i="17"/>
  <c r="G45" i="17"/>
  <c r="H43" i="17"/>
  <c r="H45" i="17"/>
  <c r="I43" i="17"/>
  <c r="I45" i="17"/>
  <c r="J43" i="17"/>
  <c r="J45" i="17"/>
  <c r="K43" i="17"/>
  <c r="K45" i="17"/>
  <c r="L43" i="17"/>
  <c r="L45" i="17"/>
  <c r="M43" i="17"/>
  <c r="M45" i="17"/>
  <c r="N43" i="17"/>
  <c r="N45" i="17"/>
  <c r="O43" i="17"/>
  <c r="O45" i="17"/>
  <c r="P43" i="17"/>
  <c r="P45" i="17"/>
  <c r="Q43" i="17"/>
  <c r="Q45" i="17"/>
  <c r="R43" i="17"/>
  <c r="R45" i="17"/>
  <c r="EC47" i="3"/>
  <c r="D60" i="17"/>
  <c r="E60" i="17"/>
  <c r="F60" i="17"/>
  <c r="G60" i="17"/>
  <c r="H60" i="17"/>
  <c r="I60" i="17"/>
  <c r="J60" i="17"/>
  <c r="K60" i="17"/>
  <c r="L60" i="17"/>
  <c r="M60" i="17"/>
  <c r="N60" i="17"/>
  <c r="O60" i="17"/>
  <c r="P60" i="17"/>
  <c r="Q60" i="17"/>
  <c r="R60" i="17"/>
  <c r="EC48" i="3"/>
  <c r="EC50" i="3"/>
  <c r="EC52" i="3"/>
  <c r="EC57" i="3"/>
  <c r="EC58" i="3"/>
  <c r="EC59" i="3"/>
  <c r="EC60" i="3"/>
  <c r="EC61" i="3"/>
  <c r="EC63" i="3"/>
  <c r="A1" i="22"/>
  <c r="F81" i="22"/>
  <c r="C81" i="22"/>
  <c r="F80" i="22"/>
  <c r="C80" i="22"/>
  <c r="C79" i="22"/>
  <c r="J73" i="22"/>
  <c r="J74" i="22"/>
  <c r="K73" i="22"/>
  <c r="K74" i="22"/>
  <c r="L73" i="22"/>
  <c r="L74" i="22"/>
  <c r="M73" i="22"/>
  <c r="M74" i="22"/>
  <c r="N73" i="22"/>
  <c r="N74" i="22"/>
  <c r="O73" i="22"/>
  <c r="O74" i="22"/>
  <c r="P73" i="22"/>
  <c r="P74" i="22"/>
  <c r="Q73" i="22"/>
  <c r="Q74" i="22"/>
  <c r="R73" i="22"/>
  <c r="R74" i="22"/>
  <c r="S73" i="22"/>
  <c r="S74" i="22"/>
  <c r="T73" i="22"/>
  <c r="T74" i="22"/>
  <c r="U73" i="22"/>
  <c r="U74" i="22"/>
  <c r="V73" i="22"/>
  <c r="V74" i="22"/>
  <c r="W73" i="22"/>
  <c r="W74" i="22"/>
  <c r="X73" i="22"/>
  <c r="X74" i="22"/>
  <c r="Y73" i="22"/>
  <c r="Y74" i="22"/>
  <c r="Z73" i="22"/>
  <c r="Z74" i="22"/>
  <c r="AA73" i="22"/>
  <c r="AA74" i="22"/>
  <c r="AB73" i="22"/>
  <c r="AB74" i="22"/>
  <c r="AC73" i="22"/>
  <c r="AC74" i="22"/>
  <c r="AD73" i="22"/>
  <c r="AD74" i="22"/>
  <c r="AE73" i="22"/>
  <c r="AE74" i="22"/>
  <c r="AF73" i="22"/>
  <c r="AF74" i="22"/>
  <c r="AG73" i="22"/>
  <c r="AG74" i="22"/>
  <c r="AH73" i="22"/>
  <c r="AH74" i="22"/>
  <c r="AI73" i="22"/>
  <c r="AI74" i="22"/>
  <c r="AJ73" i="22"/>
  <c r="AJ74" i="22"/>
  <c r="AK73" i="22"/>
  <c r="AK74" i="22"/>
  <c r="AL73" i="22"/>
  <c r="AL74" i="22"/>
  <c r="AM73" i="22"/>
  <c r="AM74" i="22"/>
  <c r="AN73" i="22"/>
  <c r="AN74" i="22"/>
  <c r="AO73" i="22"/>
  <c r="AO74" i="22"/>
  <c r="AP73" i="22"/>
  <c r="AP74" i="22"/>
  <c r="AQ73" i="22"/>
  <c r="AQ74" i="22"/>
  <c r="AR73" i="22"/>
  <c r="AR74" i="22"/>
  <c r="AS73" i="22"/>
  <c r="AS74" i="22"/>
  <c r="AT73" i="22"/>
  <c r="AT74" i="22"/>
  <c r="AU73" i="22"/>
  <c r="AU74" i="22"/>
  <c r="AV73" i="22"/>
  <c r="AV74" i="22"/>
  <c r="AW73" i="22"/>
  <c r="AW74" i="22"/>
  <c r="AX73" i="22"/>
  <c r="AX74" i="22"/>
  <c r="AY73" i="22"/>
  <c r="AY74" i="22"/>
  <c r="AZ73" i="22"/>
  <c r="AZ74" i="22"/>
  <c r="BA73" i="22"/>
  <c r="BA74" i="22"/>
  <c r="BB73" i="22"/>
  <c r="BB74" i="22"/>
  <c r="BC73" i="22"/>
  <c r="BC74" i="22"/>
  <c r="BD73" i="22"/>
  <c r="BD74" i="22"/>
  <c r="BE73" i="22"/>
  <c r="BE74" i="22"/>
  <c r="BF73" i="22"/>
  <c r="BF74" i="22"/>
  <c r="BG73" i="22"/>
  <c r="BG74" i="22"/>
  <c r="BH73" i="22"/>
  <c r="BH74" i="22"/>
  <c r="BI73" i="22"/>
  <c r="BI74" i="22"/>
  <c r="BJ73" i="22"/>
  <c r="BJ74" i="22"/>
  <c r="BK73" i="22"/>
  <c r="BK74" i="22"/>
  <c r="BL73" i="22"/>
  <c r="BL74" i="22"/>
  <c r="BM73" i="22"/>
  <c r="BM74" i="22"/>
  <c r="BN73" i="22"/>
  <c r="BN74" i="22"/>
  <c r="BO73" i="22"/>
  <c r="BO74" i="22"/>
  <c r="BP73" i="22"/>
  <c r="BP74" i="22"/>
  <c r="BQ73" i="22"/>
  <c r="BQ74" i="22"/>
  <c r="BR73" i="22"/>
  <c r="BR74" i="22"/>
  <c r="BS73" i="22"/>
  <c r="BS74" i="22"/>
  <c r="BT73" i="22"/>
  <c r="BT74" i="22"/>
  <c r="BU73" i="22"/>
  <c r="BU74" i="22"/>
  <c r="BV73" i="22"/>
  <c r="BV74" i="22"/>
  <c r="BW73" i="22"/>
  <c r="BW74" i="22"/>
  <c r="BX73" i="22"/>
  <c r="BX74" i="22"/>
  <c r="BY73" i="22"/>
  <c r="BY74" i="22"/>
  <c r="BZ73" i="22"/>
  <c r="BZ74" i="22"/>
  <c r="CA73" i="22"/>
  <c r="CA74" i="22"/>
  <c r="CB73" i="22"/>
  <c r="CB74" i="22"/>
  <c r="CC73" i="22"/>
  <c r="CC74" i="22"/>
  <c r="CD73" i="22"/>
  <c r="CD74" i="22"/>
  <c r="CE73" i="22"/>
  <c r="CE74" i="22"/>
  <c r="CF73" i="22"/>
  <c r="CF74" i="22"/>
  <c r="CG73" i="22"/>
  <c r="CG74" i="22"/>
  <c r="CH73" i="22"/>
  <c r="CH74" i="22"/>
  <c r="CI73" i="22"/>
  <c r="CI74" i="22"/>
  <c r="CJ73" i="22"/>
  <c r="CJ74" i="22"/>
  <c r="CK73" i="22"/>
  <c r="CK74" i="22"/>
  <c r="CL73" i="22"/>
  <c r="CL74" i="22"/>
  <c r="CM73" i="22"/>
  <c r="CM74" i="22"/>
  <c r="CN73" i="22"/>
  <c r="CN74" i="22"/>
  <c r="CO73" i="22"/>
  <c r="CO74" i="22"/>
  <c r="CP73" i="22"/>
  <c r="CP74" i="22"/>
  <c r="CQ73" i="22"/>
  <c r="CQ74" i="22"/>
  <c r="CR73" i="22"/>
  <c r="CR74" i="22"/>
  <c r="CS73" i="22"/>
  <c r="CS74" i="22"/>
  <c r="CT73" i="22"/>
  <c r="CT74" i="22"/>
  <c r="CU73" i="22"/>
  <c r="CU74" i="22"/>
  <c r="CV73" i="22"/>
  <c r="CV74" i="22"/>
  <c r="CW73" i="22"/>
  <c r="CW74" i="22"/>
  <c r="CX73" i="22"/>
  <c r="CX74" i="22"/>
  <c r="CY73" i="22"/>
  <c r="CY74" i="22"/>
  <c r="CZ73" i="22"/>
  <c r="CZ74" i="22"/>
  <c r="DA73" i="22"/>
  <c r="DA74" i="22"/>
  <c r="DB73" i="22"/>
  <c r="DB74" i="22"/>
  <c r="DC73" i="22"/>
  <c r="DC74" i="22"/>
  <c r="DD73" i="22"/>
  <c r="DD74" i="22"/>
  <c r="DE73" i="22"/>
  <c r="DE74" i="22"/>
  <c r="DF73" i="22"/>
  <c r="DF74" i="22"/>
  <c r="DG73" i="22"/>
  <c r="DG74" i="22"/>
  <c r="DH73" i="22"/>
  <c r="DH74" i="22"/>
  <c r="DI73" i="22"/>
  <c r="DI74" i="22"/>
  <c r="DJ73" i="22"/>
  <c r="DJ74" i="22"/>
  <c r="DK73" i="22"/>
  <c r="DK74" i="22"/>
  <c r="DL73" i="22"/>
  <c r="DL74" i="22"/>
  <c r="DM73" i="22"/>
  <c r="DM74" i="22"/>
  <c r="DN73" i="22"/>
  <c r="DN74" i="22"/>
  <c r="DO73" i="22"/>
  <c r="DO74" i="22"/>
  <c r="DP73" i="22"/>
  <c r="DP74" i="22"/>
  <c r="DQ73" i="22"/>
  <c r="DQ74" i="22"/>
  <c r="DR73" i="22"/>
  <c r="DR74" i="22"/>
  <c r="DS73" i="22"/>
  <c r="DS74" i="22"/>
  <c r="DT73" i="22"/>
  <c r="DT74" i="22"/>
  <c r="DU73" i="22"/>
  <c r="DU74" i="22"/>
  <c r="DV73" i="22"/>
  <c r="DV74" i="22"/>
  <c r="DW73" i="22"/>
  <c r="DW74" i="22"/>
  <c r="DX73" i="22"/>
  <c r="DX74" i="22"/>
  <c r="DY73" i="22"/>
  <c r="DY74" i="22"/>
  <c r="DZ73" i="22"/>
  <c r="DZ74" i="22"/>
  <c r="DZ77" i="22"/>
  <c r="DY77" i="22"/>
  <c r="DX77" i="22"/>
  <c r="DW77" i="22"/>
  <c r="DV77" i="22"/>
  <c r="DU77" i="22"/>
  <c r="DT77" i="22"/>
  <c r="DS77" i="22"/>
  <c r="DR77" i="22"/>
  <c r="DQ77" i="22"/>
  <c r="DP77" i="22"/>
  <c r="DO77" i="22"/>
  <c r="DN77" i="22"/>
  <c r="DM77" i="22"/>
  <c r="DL77" i="22"/>
  <c r="DK77" i="22"/>
  <c r="DJ77" i="22"/>
  <c r="DI77" i="22"/>
  <c r="DH77" i="22"/>
  <c r="DG77" i="22"/>
  <c r="DF77" i="22"/>
  <c r="DE77" i="22"/>
  <c r="DD77" i="22"/>
  <c r="DC77" i="22"/>
  <c r="DB77" i="22"/>
  <c r="DA77" i="22"/>
  <c r="CZ77" i="22"/>
  <c r="CY77" i="22"/>
  <c r="CX77" i="22"/>
  <c r="CW77" i="22"/>
  <c r="CV77" i="22"/>
  <c r="CU77" i="22"/>
  <c r="CT77" i="22"/>
  <c r="CS77" i="22"/>
  <c r="CR77" i="22"/>
  <c r="CQ77" i="22"/>
  <c r="CP77" i="22"/>
  <c r="CO77" i="22"/>
  <c r="CN77" i="22"/>
  <c r="CM77" i="22"/>
  <c r="CL77" i="22"/>
  <c r="CK77" i="22"/>
  <c r="CJ77" i="22"/>
  <c r="CI77" i="22"/>
  <c r="CH77" i="22"/>
  <c r="CG77" i="22"/>
  <c r="CF77" i="22"/>
  <c r="CE77" i="22"/>
  <c r="CD77" i="22"/>
  <c r="CC77" i="22"/>
  <c r="CB77" i="22"/>
  <c r="CA77" i="22"/>
  <c r="BZ77" i="22"/>
  <c r="BY77" i="22"/>
  <c r="BX77" i="22"/>
  <c r="BW77" i="22"/>
  <c r="BV77" i="22"/>
  <c r="BU77" i="22"/>
  <c r="BT77" i="22"/>
  <c r="BS77" i="22"/>
  <c r="BR77" i="22"/>
  <c r="BQ77" i="22"/>
  <c r="BP77" i="22"/>
  <c r="BO77" i="22"/>
  <c r="BN77" i="22"/>
  <c r="BM77" i="22"/>
  <c r="BL77" i="22"/>
  <c r="BK77" i="22"/>
  <c r="BJ77" i="22"/>
  <c r="BI77" i="22"/>
  <c r="BH77" i="22"/>
  <c r="BG77" i="22"/>
  <c r="BF77" i="22"/>
  <c r="BE77" i="22"/>
  <c r="BD77" i="22"/>
  <c r="BC77" i="22"/>
  <c r="BB77" i="22"/>
  <c r="BA77" i="22"/>
  <c r="AZ77" i="22"/>
  <c r="AY77" i="22"/>
  <c r="AX77" i="22"/>
  <c r="AW77" i="22"/>
  <c r="AV77" i="22"/>
  <c r="AU77" i="22"/>
  <c r="AT77" i="22"/>
  <c r="AS77" i="22"/>
  <c r="AR77" i="22"/>
  <c r="AQ77" i="22"/>
  <c r="AP77" i="22"/>
  <c r="AO77" i="22"/>
  <c r="AN77" i="22"/>
  <c r="AM77" i="22"/>
  <c r="AL77" i="22"/>
  <c r="AK77" i="22"/>
  <c r="AJ77" i="22"/>
  <c r="AI77" i="22"/>
  <c r="AH77" i="22"/>
  <c r="AG77" i="22"/>
  <c r="AF77" i="22"/>
  <c r="AE77" i="22"/>
  <c r="AD77" i="22"/>
  <c r="AC77" i="22"/>
  <c r="AB77" i="22"/>
  <c r="AA77" i="22"/>
  <c r="Z77" i="22"/>
  <c r="Y77" i="22"/>
  <c r="X77" i="22"/>
  <c r="W77" i="22"/>
  <c r="V77" i="22"/>
  <c r="U77" i="22"/>
  <c r="T77" i="22"/>
  <c r="S77" i="22"/>
  <c r="R77" i="22"/>
  <c r="Q77" i="22"/>
  <c r="P77" i="22"/>
  <c r="O77" i="22"/>
  <c r="N77" i="22"/>
  <c r="M77" i="22"/>
  <c r="L77" i="22"/>
  <c r="K77" i="22"/>
  <c r="J77" i="22"/>
  <c r="DZ76" i="22"/>
  <c r="DY76" i="22"/>
  <c r="DX76" i="22"/>
  <c r="DW76" i="22"/>
  <c r="DV76" i="22"/>
  <c r="DU76" i="22"/>
  <c r="DT76" i="22"/>
  <c r="DS76" i="22"/>
  <c r="DR76" i="22"/>
  <c r="DQ76" i="22"/>
  <c r="DP76" i="22"/>
  <c r="DO76" i="22"/>
  <c r="DN76" i="22"/>
  <c r="DM76" i="22"/>
  <c r="DL76" i="22"/>
  <c r="DK76" i="22"/>
  <c r="DJ76" i="22"/>
  <c r="DI76" i="22"/>
  <c r="DH76" i="22"/>
  <c r="DG76" i="22"/>
  <c r="DF76" i="22"/>
  <c r="DE76" i="22"/>
  <c r="DD76" i="22"/>
  <c r="DC76" i="22"/>
  <c r="DB76" i="22"/>
  <c r="DA76" i="22"/>
  <c r="CZ76" i="22"/>
  <c r="CY76" i="22"/>
  <c r="CX76" i="22"/>
  <c r="CW76" i="22"/>
  <c r="CV76" i="22"/>
  <c r="CU76" i="22"/>
  <c r="CT76" i="22"/>
  <c r="CS76" i="22"/>
  <c r="CR76" i="22"/>
  <c r="CQ76" i="22"/>
  <c r="CP76" i="22"/>
  <c r="CO76" i="22"/>
  <c r="CN76" i="22"/>
  <c r="CM76" i="22"/>
  <c r="CL76" i="22"/>
  <c r="CK76" i="22"/>
  <c r="CJ76" i="22"/>
  <c r="CI76" i="22"/>
  <c r="CH76" i="22"/>
  <c r="CG76" i="22"/>
  <c r="CF76" i="22"/>
  <c r="CE76" i="22"/>
  <c r="CD76" i="22"/>
  <c r="CC76" i="22"/>
  <c r="CB76" i="22"/>
  <c r="CA76" i="22"/>
  <c r="BZ76" i="22"/>
  <c r="BY76" i="22"/>
  <c r="BX76" i="22"/>
  <c r="BW76" i="22"/>
  <c r="BV76" i="22"/>
  <c r="BU76" i="22"/>
  <c r="BT76" i="22"/>
  <c r="BS76" i="22"/>
  <c r="BR76" i="22"/>
  <c r="BQ76" i="22"/>
  <c r="BP76" i="22"/>
  <c r="BO76" i="22"/>
  <c r="BN76" i="22"/>
  <c r="BM76" i="22"/>
  <c r="BL76" i="22"/>
  <c r="BK76" i="22"/>
  <c r="BJ76" i="22"/>
  <c r="BI76" i="22"/>
  <c r="BH76" i="22"/>
  <c r="BG76" i="22"/>
  <c r="BF76" i="22"/>
  <c r="BE76" i="22"/>
  <c r="BD76" i="22"/>
  <c r="BC76" i="22"/>
  <c r="BB76" i="22"/>
  <c r="BA76" i="22"/>
  <c r="AZ76" i="22"/>
  <c r="AY76" i="22"/>
  <c r="AX76" i="22"/>
  <c r="AW76" i="22"/>
  <c r="AV76" i="22"/>
  <c r="AU76" i="22"/>
  <c r="AT76" i="22"/>
  <c r="AS76" i="22"/>
  <c r="AR76" i="22"/>
  <c r="AQ76" i="22"/>
  <c r="AP76" i="22"/>
  <c r="AO76" i="22"/>
  <c r="AN76" i="22"/>
  <c r="AM76" i="22"/>
  <c r="AL76" i="22"/>
  <c r="AK76" i="22"/>
  <c r="AJ76" i="22"/>
  <c r="AI76" i="22"/>
  <c r="AH76" i="22"/>
  <c r="AG76" i="22"/>
  <c r="AF76" i="22"/>
  <c r="AE76" i="22"/>
  <c r="AD76" i="22"/>
  <c r="AC76" i="22"/>
  <c r="AB76" i="22"/>
  <c r="AA76" i="22"/>
  <c r="Z76" i="22"/>
  <c r="Y76" i="22"/>
  <c r="X76" i="22"/>
  <c r="W76" i="22"/>
  <c r="V76" i="22"/>
  <c r="U76" i="22"/>
  <c r="T76" i="22"/>
  <c r="S76" i="22"/>
  <c r="R76" i="22"/>
  <c r="Q76" i="22"/>
  <c r="P76" i="22"/>
  <c r="O76" i="22"/>
  <c r="N76" i="22"/>
  <c r="M76" i="22"/>
  <c r="L76" i="22"/>
  <c r="K76" i="22"/>
  <c r="J76" i="22"/>
  <c r="EG10" i="22"/>
  <c r="J10" i="22"/>
  <c r="K10" i="22"/>
  <c r="L10" i="22"/>
  <c r="M10" i="22"/>
  <c r="N10" i="22"/>
  <c r="O10" i="22"/>
  <c r="P10" i="22"/>
  <c r="Q10" i="22"/>
  <c r="R10" i="22"/>
  <c r="S10" i="22"/>
  <c r="T10" i="22"/>
  <c r="U10" i="22"/>
  <c r="V10" i="22"/>
  <c r="W10" i="22"/>
  <c r="X10" i="22"/>
  <c r="Y10" i="22"/>
  <c r="Z10" i="22"/>
  <c r="AA10" i="22"/>
  <c r="AB10" i="22"/>
  <c r="AC10" i="22"/>
  <c r="AD10" i="22"/>
  <c r="AE10" i="22"/>
  <c r="AF10" i="22"/>
  <c r="AG10" i="22"/>
  <c r="AH10" i="22"/>
  <c r="AI10" i="22"/>
  <c r="AJ10" i="22"/>
  <c r="AK10" i="22"/>
  <c r="AL10" i="22"/>
  <c r="AM10" i="22"/>
  <c r="AN10" i="22"/>
  <c r="AO10" i="22"/>
  <c r="AP10" i="22"/>
  <c r="AQ10" i="22"/>
  <c r="AR10" i="22"/>
  <c r="AS10" i="22"/>
  <c r="AT10" i="22"/>
  <c r="AU10" i="22"/>
  <c r="AV10" i="22"/>
  <c r="AW10" i="22"/>
  <c r="AX10" i="22"/>
  <c r="AY10" i="22"/>
  <c r="AZ10" i="22"/>
  <c r="BA10" i="22"/>
  <c r="BB10" i="22"/>
  <c r="BC10" i="22"/>
  <c r="BD10" i="22"/>
  <c r="BE10" i="22"/>
  <c r="BF10" i="22"/>
  <c r="BG10" i="22"/>
  <c r="BH10" i="22"/>
  <c r="BI10" i="22"/>
  <c r="BJ10" i="22"/>
  <c r="BK10" i="22"/>
  <c r="BL10" i="22"/>
  <c r="BM10" i="22"/>
  <c r="BN10" i="22"/>
  <c r="BO10" i="22"/>
  <c r="BP10" i="22"/>
  <c r="BQ10" i="22"/>
  <c r="BR10" i="22"/>
  <c r="BS10" i="22"/>
  <c r="BT10" i="22"/>
  <c r="BU10" i="22"/>
  <c r="BV10" i="22"/>
  <c r="BW10" i="22"/>
  <c r="BX10" i="22"/>
  <c r="BY10" i="22"/>
  <c r="BZ10" i="22"/>
  <c r="CA10" i="22"/>
  <c r="CB10" i="22"/>
  <c r="CC10" i="22"/>
  <c r="CD10" i="22"/>
  <c r="CE10" i="22"/>
  <c r="CF10" i="22"/>
  <c r="CG10" i="22"/>
  <c r="CH10" i="22"/>
  <c r="CI10" i="22"/>
  <c r="CJ10" i="22"/>
  <c r="CK10" i="22"/>
  <c r="CL10" i="22"/>
  <c r="CM10" i="22"/>
  <c r="CN10" i="22"/>
  <c r="CO10" i="22"/>
  <c r="CP10" i="22"/>
  <c r="CQ10" i="22"/>
  <c r="CR10" i="22"/>
  <c r="CS10" i="22"/>
  <c r="CT10" i="22"/>
  <c r="CU10" i="22"/>
  <c r="CV10" i="22"/>
  <c r="CW10" i="22"/>
  <c r="CX10" i="22"/>
  <c r="CY10" i="22"/>
  <c r="CZ10" i="22"/>
  <c r="DA10" i="22"/>
  <c r="DB10" i="22"/>
  <c r="DC10" i="22"/>
  <c r="DD10" i="22"/>
  <c r="DE10" i="22"/>
  <c r="DF10" i="22"/>
  <c r="DG10" i="22"/>
  <c r="DH10" i="22"/>
  <c r="DI10" i="22"/>
  <c r="DJ10" i="22"/>
  <c r="DK10" i="22"/>
  <c r="DL10" i="22"/>
  <c r="DM10" i="22"/>
  <c r="DN10" i="22"/>
  <c r="DO10" i="22"/>
  <c r="DP10" i="22"/>
  <c r="DQ10" i="22"/>
  <c r="DR10" i="22"/>
  <c r="DS10" i="22"/>
  <c r="DT10" i="22"/>
  <c r="DU10" i="22"/>
  <c r="DV10" i="22"/>
  <c r="DW10" i="22"/>
  <c r="DX10" i="22"/>
  <c r="DY10" i="22"/>
  <c r="DZ10" i="22"/>
  <c r="EC10" i="22"/>
  <c r="F70" i="22"/>
  <c r="F62" i="22"/>
  <c r="F60" i="22"/>
  <c r="F59" i="22"/>
  <c r="F58" i="22"/>
  <c r="F57" i="22"/>
  <c r="F56" i="22"/>
  <c r="F51" i="22"/>
  <c r="F49" i="22"/>
  <c r="F47" i="22"/>
  <c r="F46" i="22"/>
  <c r="F45" i="22"/>
  <c r="F44" i="22"/>
  <c r="F40" i="22"/>
  <c r="F38" i="22"/>
  <c r="F36" i="22"/>
  <c r="F35" i="22"/>
  <c r="F31" i="22"/>
  <c r="F29" i="22"/>
  <c r="F27" i="22"/>
  <c r="F26" i="22"/>
  <c r="F25" i="22"/>
  <c r="F24" i="22"/>
  <c r="F23" i="22"/>
  <c r="F19" i="22"/>
  <c r="F17" i="22"/>
  <c r="F16" i="22"/>
  <c r="F15" i="22"/>
  <c r="EC11" i="22"/>
  <c r="DZ11" i="22"/>
  <c r="DY11" i="22"/>
  <c r="DX11" i="22"/>
  <c r="DW11" i="22"/>
  <c r="DV11" i="22"/>
  <c r="DU11" i="22"/>
  <c r="DT11" i="22"/>
  <c r="DS11" i="22"/>
  <c r="DR11" i="22"/>
  <c r="DQ11" i="22"/>
  <c r="DP11" i="22"/>
  <c r="DO11" i="22"/>
  <c r="DN11" i="22"/>
  <c r="DM11" i="22"/>
  <c r="DL11" i="22"/>
  <c r="DK11" i="22"/>
  <c r="DJ11" i="22"/>
  <c r="DI11" i="22"/>
  <c r="DH11" i="22"/>
  <c r="DG11" i="22"/>
  <c r="DF11" i="22"/>
  <c r="DE11" i="22"/>
  <c r="DD11" i="22"/>
  <c r="DC11" i="22"/>
  <c r="DB11" i="22"/>
  <c r="DA11" i="22"/>
  <c r="CZ11" i="22"/>
  <c r="CY11" i="22"/>
  <c r="CX11" i="22"/>
  <c r="CW11" i="22"/>
  <c r="CV11" i="22"/>
  <c r="CU11" i="22"/>
  <c r="CT11" i="22"/>
  <c r="CS11" i="22"/>
  <c r="CR11" i="22"/>
  <c r="CQ11" i="22"/>
  <c r="CP11" i="22"/>
  <c r="CO11" i="22"/>
  <c r="CN11" i="22"/>
  <c r="CM11" i="22"/>
  <c r="CL11" i="22"/>
  <c r="CK11" i="22"/>
  <c r="CJ11" i="22"/>
  <c r="CI11" i="22"/>
  <c r="CH11" i="22"/>
  <c r="CG11" i="22"/>
  <c r="CF11" i="22"/>
  <c r="CE11" i="22"/>
  <c r="CD11" i="22"/>
  <c r="CC11" i="22"/>
  <c r="CB11" i="22"/>
  <c r="CA11" i="22"/>
  <c r="BZ11" i="22"/>
  <c r="BY11" i="22"/>
  <c r="BX11" i="22"/>
  <c r="BW11" i="22"/>
  <c r="BV11" i="22"/>
  <c r="BU11" i="22"/>
  <c r="BT11" i="22"/>
  <c r="BS11" i="22"/>
  <c r="BR11" i="22"/>
  <c r="BQ11" i="22"/>
  <c r="BP11" i="22"/>
  <c r="BO11" i="22"/>
  <c r="BN11" i="22"/>
  <c r="BM11" i="22"/>
  <c r="BL11" i="22"/>
  <c r="BK11" i="22"/>
  <c r="BJ11" i="22"/>
  <c r="BI11" i="22"/>
  <c r="BH11" i="22"/>
  <c r="BG11" i="22"/>
  <c r="BF11" i="22"/>
  <c r="BE11" i="22"/>
  <c r="BD11" i="22"/>
  <c r="BC11" i="22"/>
  <c r="BB11" i="22"/>
  <c r="BA11" i="22"/>
  <c r="AZ11" i="22"/>
  <c r="AY11" i="22"/>
  <c r="AX11" i="22"/>
  <c r="AW11" i="22"/>
  <c r="AV11" i="22"/>
  <c r="AU11" i="22"/>
  <c r="AT11" i="22"/>
  <c r="AS11" i="22"/>
  <c r="AR11" i="22"/>
  <c r="AQ11" i="22"/>
  <c r="AP11" i="22"/>
  <c r="AO11" i="22"/>
  <c r="AN11" i="22"/>
  <c r="AM11" i="22"/>
  <c r="AL11" i="22"/>
  <c r="AK11" i="22"/>
  <c r="AJ11" i="22"/>
  <c r="AI11" i="22"/>
  <c r="AH11" i="22"/>
  <c r="AG11" i="22"/>
  <c r="AF11" i="22"/>
  <c r="AE11" i="22"/>
  <c r="AD11" i="22"/>
  <c r="AC11" i="22"/>
  <c r="AB11" i="22"/>
  <c r="AA11" i="22"/>
  <c r="Z11" i="22"/>
  <c r="Y11" i="22"/>
  <c r="X11" i="22"/>
  <c r="W11" i="22"/>
  <c r="V11" i="22"/>
  <c r="U11" i="22"/>
  <c r="T11" i="22"/>
  <c r="S11" i="22"/>
  <c r="R11" i="22"/>
  <c r="Q11" i="22"/>
  <c r="P11" i="22"/>
  <c r="O11" i="22"/>
  <c r="N11" i="22"/>
  <c r="M11" i="22"/>
  <c r="L11" i="22"/>
  <c r="K11" i="22"/>
  <c r="J11" i="22"/>
  <c r="EG9" i="22"/>
  <c r="J9" i="22"/>
  <c r="K9" i="22"/>
  <c r="L9" i="22"/>
  <c r="M9" i="22"/>
  <c r="N9" i="22"/>
  <c r="O9" i="22"/>
  <c r="P9" i="22"/>
  <c r="Q9" i="22"/>
  <c r="R9" i="22"/>
  <c r="S9" i="22"/>
  <c r="T9" i="22"/>
  <c r="U9" i="22"/>
  <c r="V9" i="22"/>
  <c r="W9" i="22"/>
  <c r="X9" i="22"/>
  <c r="Y9" i="22"/>
  <c r="Z9" i="22"/>
  <c r="AA9" i="22"/>
  <c r="AB9" i="22"/>
  <c r="AC9" i="22"/>
  <c r="AD9" i="22"/>
  <c r="AE9" i="22"/>
  <c r="AF9" i="22"/>
  <c r="AG9" i="22"/>
  <c r="AH9" i="22"/>
  <c r="AI9" i="22"/>
  <c r="AJ9" i="22"/>
  <c r="AK9" i="22"/>
  <c r="AL9" i="22"/>
  <c r="AM9" i="22"/>
  <c r="AN9" i="22"/>
  <c r="AO9" i="22"/>
  <c r="AP9" i="22"/>
  <c r="AQ9" i="22"/>
  <c r="AR9" i="22"/>
  <c r="AS9" i="22"/>
  <c r="AT9" i="22"/>
  <c r="AU9" i="22"/>
  <c r="AV9" i="22"/>
  <c r="AW9" i="22"/>
  <c r="AX9" i="22"/>
  <c r="AY9" i="22"/>
  <c r="AZ9" i="22"/>
  <c r="BA9" i="22"/>
  <c r="BB9" i="22"/>
  <c r="BC9" i="22"/>
  <c r="BD9" i="22"/>
  <c r="BE9" i="22"/>
  <c r="BF9" i="22"/>
  <c r="BG9" i="22"/>
  <c r="BH9" i="22"/>
  <c r="BI9" i="22"/>
  <c r="BJ9" i="22"/>
  <c r="BK9" i="22"/>
  <c r="BL9" i="22"/>
  <c r="BM9" i="22"/>
  <c r="BN9" i="22"/>
  <c r="BO9" i="22"/>
  <c r="BP9" i="22"/>
  <c r="BQ9" i="22"/>
  <c r="BR9" i="22"/>
  <c r="BS9" i="22"/>
  <c r="BT9" i="22"/>
  <c r="BU9" i="22"/>
  <c r="BV9" i="22"/>
  <c r="BW9" i="22"/>
  <c r="BX9" i="22"/>
  <c r="BY9" i="22"/>
  <c r="BZ9" i="22"/>
  <c r="CA9" i="22"/>
  <c r="CB9" i="22"/>
  <c r="CC9" i="22"/>
  <c r="CD9" i="22"/>
  <c r="CE9" i="22"/>
  <c r="CF9" i="22"/>
  <c r="CG9" i="22"/>
  <c r="CH9" i="22"/>
  <c r="CI9" i="22"/>
  <c r="CJ9" i="22"/>
  <c r="CK9" i="22"/>
  <c r="CL9" i="22"/>
  <c r="CM9" i="22"/>
  <c r="CN9" i="22"/>
  <c r="CO9" i="22"/>
  <c r="CP9" i="22"/>
  <c r="CQ9" i="22"/>
  <c r="CR9" i="22"/>
  <c r="CS9" i="22"/>
  <c r="CT9" i="22"/>
  <c r="CU9" i="22"/>
  <c r="CV9" i="22"/>
  <c r="CW9" i="22"/>
  <c r="CX9" i="22"/>
  <c r="CY9" i="22"/>
  <c r="CZ9" i="22"/>
  <c r="DA9" i="22"/>
  <c r="DB9" i="22"/>
  <c r="DC9" i="22"/>
  <c r="DD9" i="22"/>
  <c r="DE9" i="22"/>
  <c r="DF9" i="22"/>
  <c r="DG9" i="22"/>
  <c r="DH9" i="22"/>
  <c r="DI9" i="22"/>
  <c r="DJ9" i="22"/>
  <c r="DK9" i="22"/>
  <c r="DL9" i="22"/>
  <c r="DM9" i="22"/>
  <c r="DN9" i="22"/>
  <c r="DO9" i="22"/>
  <c r="DP9" i="22"/>
  <c r="DQ9" i="22"/>
  <c r="DR9" i="22"/>
  <c r="DS9" i="22"/>
  <c r="DT9" i="22"/>
  <c r="DU9" i="22"/>
  <c r="DV9" i="22"/>
  <c r="DW9" i="22"/>
  <c r="DX9" i="22"/>
  <c r="DY9" i="22"/>
  <c r="DZ9" i="22"/>
  <c r="EC9" i="22"/>
  <c r="DZ5" i="22"/>
  <c r="DY5" i="22"/>
  <c r="DX5" i="22"/>
  <c r="DW5" i="22"/>
  <c r="DV5" i="22"/>
  <c r="DU5" i="22"/>
  <c r="DT5" i="22"/>
  <c r="DS5" i="22"/>
  <c r="DR5" i="22"/>
  <c r="DQ5" i="22"/>
  <c r="DP5" i="22"/>
  <c r="DO5" i="22"/>
  <c r="DN5" i="22"/>
  <c r="DM5" i="22"/>
  <c r="DL5" i="22"/>
  <c r="DK5" i="22"/>
  <c r="DJ5" i="22"/>
  <c r="DI5" i="22"/>
  <c r="DH5" i="22"/>
  <c r="DG5" i="22"/>
  <c r="DF5" i="22"/>
  <c r="DE5" i="22"/>
  <c r="DD5" i="22"/>
  <c r="DC5" i="22"/>
  <c r="DB5" i="22"/>
  <c r="DA5" i="22"/>
  <c r="CZ5" i="22"/>
  <c r="CY5" i="22"/>
  <c r="CX5" i="22"/>
  <c r="CW5" i="22"/>
  <c r="CV5" i="22"/>
  <c r="CU5" i="22"/>
  <c r="CT5" i="22"/>
  <c r="CS5" i="22"/>
  <c r="CR5" i="22"/>
  <c r="CQ5" i="22"/>
  <c r="CP5" i="22"/>
  <c r="CO5" i="22"/>
  <c r="CN5" i="22"/>
  <c r="CM5" i="22"/>
  <c r="CL5" i="22"/>
  <c r="CK5" i="22"/>
  <c r="CJ5" i="22"/>
  <c r="CI5" i="22"/>
  <c r="CH5" i="22"/>
  <c r="CG5" i="22"/>
  <c r="CF5" i="22"/>
  <c r="CE5" i="22"/>
  <c r="CD5" i="22"/>
  <c r="CC5" i="22"/>
  <c r="CB5" i="22"/>
  <c r="CA5" i="22"/>
  <c r="BZ5" i="22"/>
  <c r="BY5" i="22"/>
  <c r="BX5" i="22"/>
  <c r="BW5" i="22"/>
  <c r="BV5" i="22"/>
  <c r="BU5" i="22"/>
  <c r="BT5" i="22"/>
  <c r="BS5" i="22"/>
  <c r="BR5" i="22"/>
  <c r="BQ5" i="22"/>
  <c r="BP5" i="22"/>
  <c r="BO5" i="22"/>
  <c r="BN5" i="22"/>
  <c r="BM5" i="22"/>
  <c r="BL5" i="22"/>
  <c r="BK5" i="22"/>
  <c r="BJ5" i="22"/>
  <c r="BI5" i="22"/>
  <c r="BH5" i="22"/>
  <c r="BG5" i="22"/>
  <c r="BF5" i="22"/>
  <c r="BE5" i="22"/>
  <c r="BD5" i="22"/>
  <c r="BC5" i="22"/>
  <c r="BB5" i="22"/>
  <c r="BA5" i="22"/>
  <c r="AZ5" i="22"/>
  <c r="AY5" i="22"/>
  <c r="AX5" i="22"/>
  <c r="AW5" i="22"/>
  <c r="AV5" i="22"/>
  <c r="AU5" i="22"/>
  <c r="AT5" i="22"/>
  <c r="AS5" i="22"/>
  <c r="AR5" i="22"/>
  <c r="AQ5" i="22"/>
  <c r="AP5" i="22"/>
  <c r="AO5" i="22"/>
  <c r="AN5" i="22"/>
  <c r="AM5" i="22"/>
  <c r="AL5" i="22"/>
  <c r="AK5" i="22"/>
  <c r="AJ5" i="22"/>
  <c r="AI5" i="22"/>
  <c r="AH5" i="22"/>
  <c r="AG5" i="22"/>
  <c r="AF5" i="22"/>
  <c r="AE5" i="22"/>
  <c r="AD5" i="22"/>
  <c r="AC5" i="22"/>
  <c r="AB5" i="22"/>
  <c r="AA5" i="22"/>
  <c r="Z5" i="22"/>
  <c r="Y5" i="22"/>
  <c r="X5" i="22"/>
  <c r="W5" i="22"/>
  <c r="V5" i="22"/>
  <c r="U5" i="22"/>
  <c r="T5" i="22"/>
  <c r="S5" i="22"/>
  <c r="R5" i="22"/>
  <c r="Q5" i="22"/>
  <c r="P5" i="22"/>
  <c r="O5" i="22"/>
  <c r="N5" i="22"/>
  <c r="M5" i="22"/>
  <c r="L5" i="22"/>
  <c r="K5" i="22"/>
  <c r="J5" i="22"/>
  <c r="S52" i="17"/>
  <c r="D1463" i="15"/>
  <c r="D1465" i="15"/>
  <c r="D1466" i="15"/>
  <c r="D1467" i="15"/>
  <c r="D1483" i="15"/>
  <c r="D1482" i="15"/>
  <c r="D1481" i="15"/>
  <c r="D1479" i="15"/>
  <c r="D1478" i="15"/>
  <c r="D1477" i="15"/>
  <c r="D1475" i="15"/>
  <c r="D1474" i="15"/>
  <c r="D1473" i="15"/>
  <c r="D1471" i="15"/>
  <c r="D1470" i="15"/>
  <c r="D1469" i="15"/>
  <c r="G1439" i="15"/>
  <c r="G1440" i="15"/>
  <c r="G1442" i="15"/>
  <c r="G1443" i="15"/>
  <c r="G1444" i="15"/>
  <c r="G1446" i="15"/>
  <c r="G1447" i="15"/>
  <c r="G1448" i="15"/>
  <c r="G1450" i="15"/>
  <c r="G1451" i="15"/>
  <c r="G1452" i="15"/>
  <c r="G1454" i="15"/>
  <c r="G1455" i="15"/>
  <c r="G1456" i="15"/>
  <c r="G1365" i="15"/>
  <c r="G1366" i="15"/>
  <c r="G1367" i="15"/>
  <c r="G1369" i="15"/>
  <c r="G1370" i="15"/>
  <c r="G1371" i="15"/>
  <c r="G1373" i="15"/>
  <c r="G1374" i="15"/>
  <c r="G1375" i="15"/>
  <c r="G1377" i="15"/>
  <c r="G1378" i="15"/>
  <c r="G1379" i="15"/>
  <c r="C1379" i="15"/>
  <c r="B1379" i="15"/>
  <c r="C1378" i="15"/>
  <c r="B1378" i="15"/>
  <c r="C1377" i="15"/>
  <c r="B1377" i="15"/>
  <c r="C1375" i="15"/>
  <c r="B1375" i="15"/>
  <c r="C1374" i="15"/>
  <c r="B1374" i="15"/>
  <c r="C1373" i="15"/>
  <c r="B1373" i="15"/>
  <c r="C1371" i="15"/>
  <c r="B1371" i="15"/>
  <c r="C1370" i="15"/>
  <c r="B1370" i="15"/>
  <c r="C1369" i="15"/>
  <c r="B1369" i="15"/>
  <c r="C1367" i="15"/>
  <c r="B1367" i="15"/>
  <c r="C1366" i="15"/>
  <c r="B1366" i="15"/>
  <c r="C1365" i="15"/>
  <c r="B1365" i="15"/>
  <c r="C1363" i="15"/>
  <c r="B1363" i="15"/>
  <c r="C1362" i="15"/>
  <c r="B1362" i="15"/>
  <c r="C1361" i="15"/>
  <c r="B1361" i="15"/>
  <c r="B1542" i="15"/>
  <c r="B1541" i="15"/>
  <c r="B1540" i="15"/>
  <c r="B1539" i="15"/>
  <c r="T51" i="17"/>
  <c r="C1531" i="15"/>
  <c r="B1531" i="15"/>
  <c r="C1530" i="15"/>
  <c r="B1530" i="15"/>
  <c r="C1529" i="15"/>
  <c r="B1529" i="15"/>
  <c r="C1527" i="15"/>
  <c r="B1527" i="15"/>
  <c r="C1526" i="15"/>
  <c r="B1526" i="15"/>
  <c r="C1525" i="15"/>
  <c r="B1525" i="15"/>
  <c r="C1523" i="15"/>
  <c r="B1523" i="15"/>
  <c r="C1522" i="15"/>
  <c r="B1522" i="15"/>
  <c r="C1521" i="15"/>
  <c r="B1521" i="15"/>
  <c r="C1519" i="15"/>
  <c r="B1519" i="15"/>
  <c r="C1518" i="15"/>
  <c r="B1518" i="15"/>
  <c r="C1517" i="15"/>
  <c r="B1517" i="15"/>
  <c r="C1515" i="15"/>
  <c r="B1515" i="15"/>
  <c r="C1514" i="15"/>
  <c r="B1514" i="15"/>
  <c r="C1513" i="15"/>
  <c r="B1513" i="15"/>
  <c r="B1489" i="15"/>
  <c r="C1489" i="15"/>
  <c r="B1490" i="15"/>
  <c r="C1490" i="15"/>
  <c r="B1491" i="15"/>
  <c r="C1491" i="15"/>
  <c r="B1493" i="15"/>
  <c r="C1493" i="15"/>
  <c r="B1494" i="15"/>
  <c r="C1494" i="15"/>
  <c r="B1495" i="15"/>
  <c r="C1495" i="15"/>
  <c r="B1497" i="15"/>
  <c r="C1497" i="15"/>
  <c r="B1498" i="15"/>
  <c r="C1498" i="15"/>
  <c r="B1499" i="15"/>
  <c r="C1499" i="15"/>
  <c r="B1501" i="15"/>
  <c r="C1501" i="15"/>
  <c r="B1502" i="15"/>
  <c r="C1502" i="15"/>
  <c r="B1503" i="15"/>
  <c r="C1503" i="15"/>
  <c r="B1505" i="15"/>
  <c r="C1505" i="15"/>
  <c r="B1506" i="15"/>
  <c r="C1506" i="15"/>
  <c r="B1507" i="15"/>
  <c r="C1507" i="15"/>
  <c r="B1289" i="15"/>
  <c r="C1289" i="15"/>
  <c r="B1290" i="15"/>
  <c r="C1290" i="15"/>
  <c r="B1291" i="15"/>
  <c r="C1291" i="15"/>
  <c r="B1293" i="15"/>
  <c r="C1293" i="15"/>
  <c r="B1294" i="15"/>
  <c r="C1294" i="15"/>
  <c r="B1295" i="15"/>
  <c r="C1295" i="15"/>
  <c r="B1297" i="15"/>
  <c r="C1297" i="15"/>
  <c r="B1298" i="15"/>
  <c r="C1298" i="15"/>
  <c r="B1299" i="15"/>
  <c r="C1299" i="15"/>
  <c r="B1301" i="15"/>
  <c r="C1301" i="15"/>
  <c r="B1302" i="15"/>
  <c r="C1302" i="15"/>
  <c r="B1303" i="15"/>
  <c r="C1303" i="15"/>
  <c r="B1305" i="15"/>
  <c r="C1305" i="15"/>
  <c r="B1306" i="15"/>
  <c r="C1306" i="15"/>
  <c r="B1307" i="15"/>
  <c r="C1307" i="15"/>
  <c r="G1289" i="15"/>
  <c r="G1290" i="15"/>
  <c r="G1291" i="15"/>
  <c r="G1293" i="15"/>
  <c r="G1294" i="15"/>
  <c r="G1295" i="15"/>
  <c r="G1297" i="15"/>
  <c r="G1298" i="15"/>
  <c r="G1299" i="15"/>
  <c r="G1301" i="15"/>
  <c r="G1302" i="15"/>
  <c r="G1303" i="15"/>
  <c r="G1305" i="15"/>
  <c r="G1306" i="15"/>
  <c r="G1307" i="15"/>
  <c r="G1309" i="15"/>
  <c r="B857" i="15"/>
  <c r="B856" i="15"/>
  <c r="B855" i="15"/>
  <c r="B854" i="15"/>
  <c r="B1234" i="15"/>
  <c r="B1233" i="15"/>
  <c r="B1232" i="15"/>
  <c r="B1231" i="15"/>
  <c r="T49" i="17"/>
  <c r="G1265" i="15"/>
  <c r="G1266" i="15"/>
  <c r="G1267" i="15"/>
  <c r="G1269" i="15"/>
  <c r="G1270" i="15"/>
  <c r="G1271" i="15"/>
  <c r="G1273" i="15"/>
  <c r="G1274" i="15"/>
  <c r="G1275" i="15"/>
  <c r="G1277" i="15"/>
  <c r="G1278" i="15"/>
  <c r="G1279" i="15"/>
  <c r="G1281" i="15"/>
  <c r="G1282" i="15"/>
  <c r="G1283" i="15"/>
  <c r="G1285" i="15"/>
  <c r="T47" i="17"/>
  <c r="G1241" i="15"/>
  <c r="G1242" i="15"/>
  <c r="G1243" i="15"/>
  <c r="G1245" i="15"/>
  <c r="G1246" i="15"/>
  <c r="G1247" i="15"/>
  <c r="G1249" i="15"/>
  <c r="G1250" i="15"/>
  <c r="G1251" i="15"/>
  <c r="G1253" i="15"/>
  <c r="G1254" i="15"/>
  <c r="G1255" i="15"/>
  <c r="G1257" i="15"/>
  <c r="G1258" i="15"/>
  <c r="G1259" i="15"/>
  <c r="G1261" i="15"/>
  <c r="B1207" i="15"/>
  <c r="C1207" i="15"/>
  <c r="B1208" i="15"/>
  <c r="C1208" i="15"/>
  <c r="B1209" i="15"/>
  <c r="C1209" i="15"/>
  <c r="B1211" i="15"/>
  <c r="C1211" i="15"/>
  <c r="B1212" i="15"/>
  <c r="C1212" i="15"/>
  <c r="B1213" i="15"/>
  <c r="C1213" i="15"/>
  <c r="B1215" i="15"/>
  <c r="C1215" i="15"/>
  <c r="B1216" i="15"/>
  <c r="C1216" i="15"/>
  <c r="B1217" i="15"/>
  <c r="C1217" i="15"/>
  <c r="B1219" i="15"/>
  <c r="C1219" i="15"/>
  <c r="B1220" i="15"/>
  <c r="C1220" i="15"/>
  <c r="B1221" i="15"/>
  <c r="C1221" i="15"/>
  <c r="B1223" i="15"/>
  <c r="C1223" i="15"/>
  <c r="B1224" i="15"/>
  <c r="C1224" i="15"/>
  <c r="B1225" i="15"/>
  <c r="C1225" i="15"/>
  <c r="G1207" i="15"/>
  <c r="G1208" i="15"/>
  <c r="G1209" i="15"/>
  <c r="G1211" i="15"/>
  <c r="G1212" i="15"/>
  <c r="G1213" i="15"/>
  <c r="G1215" i="15"/>
  <c r="G1216" i="15"/>
  <c r="G1217" i="15"/>
  <c r="G1219" i="15"/>
  <c r="G1220" i="15"/>
  <c r="G1221" i="15"/>
  <c r="G1223" i="15"/>
  <c r="G1224" i="15"/>
  <c r="G1225" i="15"/>
  <c r="G1227" i="15"/>
  <c r="B858" i="15"/>
  <c r="B853" i="15"/>
  <c r="F27" i="3"/>
  <c r="G500" i="15"/>
  <c r="G501" i="15"/>
  <c r="G502" i="15"/>
  <c r="G504" i="15"/>
  <c r="G505" i="15"/>
  <c r="G506" i="15"/>
  <c r="G508" i="15"/>
  <c r="G509" i="15"/>
  <c r="G510" i="15"/>
  <c r="G512" i="15"/>
  <c r="G513" i="15"/>
  <c r="G514" i="15"/>
  <c r="G516" i="15"/>
  <c r="G517" i="15"/>
  <c r="G518" i="15"/>
  <c r="G520" i="15"/>
  <c r="T18" i="17"/>
  <c r="F108" i="3"/>
  <c r="J101" i="3"/>
  <c r="F109" i="3"/>
  <c r="J102" i="3"/>
  <c r="J8" i="20"/>
  <c r="C753" i="15"/>
  <c r="B753" i="15"/>
  <c r="C752" i="15"/>
  <c r="B752" i="15"/>
  <c r="C751" i="15"/>
  <c r="B751" i="15"/>
  <c r="C750" i="15"/>
  <c r="B750" i="15"/>
  <c r="C749" i="15"/>
  <c r="B749" i="15"/>
  <c r="T5" i="17"/>
  <c r="T9" i="17"/>
  <c r="T10" i="17"/>
  <c r="T11" i="17"/>
  <c r="T13" i="17"/>
  <c r="T55" i="17"/>
  <c r="T56" i="17"/>
  <c r="T57" i="17"/>
  <c r="D21" i="17"/>
  <c r="D23" i="17"/>
  <c r="E21" i="17"/>
  <c r="E23" i="17"/>
  <c r="F21" i="17"/>
  <c r="F23" i="17"/>
  <c r="G21" i="17"/>
  <c r="G23" i="17"/>
  <c r="H21" i="17"/>
  <c r="H23" i="17"/>
  <c r="I21" i="17"/>
  <c r="I23" i="17"/>
  <c r="J21" i="17"/>
  <c r="J23" i="17"/>
  <c r="K21" i="17"/>
  <c r="K23" i="17"/>
  <c r="L21" i="17"/>
  <c r="L23" i="17"/>
  <c r="M21" i="17"/>
  <c r="M23" i="17"/>
  <c r="N21" i="17"/>
  <c r="N23" i="17"/>
  <c r="O21" i="17"/>
  <c r="O23" i="17"/>
  <c r="P21" i="17"/>
  <c r="P23" i="17"/>
  <c r="Q21" i="17"/>
  <c r="Q23" i="17"/>
  <c r="R21" i="17"/>
  <c r="R23" i="17"/>
  <c r="T23" i="17"/>
  <c r="T25" i="17"/>
  <c r="T26" i="17"/>
  <c r="T28" i="17"/>
  <c r="T30" i="17"/>
  <c r="E28" i="17"/>
  <c r="E30" i="17"/>
  <c r="F28" i="17"/>
  <c r="F30" i="17"/>
  <c r="G28" i="17"/>
  <c r="G30" i="17"/>
  <c r="H28" i="17"/>
  <c r="H30" i="17"/>
  <c r="I28" i="17"/>
  <c r="I30" i="17"/>
  <c r="J28" i="17"/>
  <c r="J30" i="17"/>
  <c r="K28" i="17"/>
  <c r="K30" i="17"/>
  <c r="L28" i="17"/>
  <c r="L30" i="17"/>
  <c r="M28" i="17"/>
  <c r="M30" i="17"/>
  <c r="N28" i="17"/>
  <c r="N30" i="17"/>
  <c r="O28" i="17"/>
  <c r="O30" i="17"/>
  <c r="P28" i="17"/>
  <c r="P30" i="17"/>
  <c r="Q28" i="17"/>
  <c r="Q30" i="17"/>
  <c r="R28" i="17"/>
  <c r="R30" i="17"/>
  <c r="D28" i="17"/>
  <c r="D30" i="17"/>
  <c r="T15" i="17"/>
  <c r="T16" i="17"/>
  <c r="T17" i="17"/>
  <c r="T19" i="17"/>
  <c r="T21" i="17"/>
  <c r="E91" i="17"/>
  <c r="F91" i="17"/>
  <c r="G91" i="17"/>
  <c r="H91" i="17"/>
  <c r="I91" i="17"/>
  <c r="J91" i="17"/>
  <c r="K91" i="17"/>
  <c r="L91" i="17"/>
  <c r="M91" i="17"/>
  <c r="N91" i="17"/>
  <c r="O91" i="17"/>
  <c r="P91" i="17"/>
  <c r="Q91" i="17"/>
  <c r="R91" i="17"/>
  <c r="D91" i="17"/>
  <c r="E94" i="17"/>
  <c r="F94" i="17"/>
  <c r="G94" i="17"/>
  <c r="H94" i="17"/>
  <c r="I94" i="17"/>
  <c r="J94" i="17"/>
  <c r="K94" i="17"/>
  <c r="L94" i="17"/>
  <c r="M94" i="17"/>
  <c r="N94" i="17"/>
  <c r="O94" i="17"/>
  <c r="P94" i="17"/>
  <c r="Q94" i="17"/>
  <c r="R94" i="17"/>
  <c r="D94" i="17"/>
  <c r="E85" i="17"/>
  <c r="F85" i="17"/>
  <c r="G85" i="17"/>
  <c r="H85" i="17"/>
  <c r="I85" i="17"/>
  <c r="J85" i="17"/>
  <c r="K85" i="17"/>
  <c r="L85" i="17"/>
  <c r="M85" i="17"/>
  <c r="N85" i="17"/>
  <c r="O85" i="17"/>
  <c r="P85" i="17"/>
  <c r="Q85" i="17"/>
  <c r="R85" i="17"/>
  <c r="D85" i="17"/>
  <c r="T60" i="17"/>
  <c r="T59" i="17"/>
  <c r="T58" i="17"/>
  <c r="E95" i="17"/>
  <c r="F95" i="17"/>
  <c r="G95" i="17"/>
  <c r="H95" i="17"/>
  <c r="I95" i="17"/>
  <c r="J95" i="17"/>
  <c r="K95" i="17"/>
  <c r="L95" i="17"/>
  <c r="M95" i="17"/>
  <c r="N95" i="17"/>
  <c r="O95" i="17"/>
  <c r="P95" i="17"/>
  <c r="Q95" i="17"/>
  <c r="R95" i="17"/>
  <c r="D95" i="17"/>
  <c r="D330" i="15"/>
  <c r="D350" i="15"/>
  <c r="D349" i="15"/>
  <c r="D348" i="15"/>
  <c r="D346" i="15"/>
  <c r="D345" i="15"/>
  <c r="D344" i="15"/>
  <c r="D342" i="15"/>
  <c r="D341" i="15"/>
  <c r="D340" i="15"/>
  <c r="D338" i="15"/>
  <c r="D337" i="15"/>
  <c r="D336" i="15"/>
  <c r="D334" i="15"/>
  <c r="D333" i="15"/>
  <c r="D332" i="15"/>
  <c r="C847" i="15"/>
  <c r="B847" i="15"/>
  <c r="C846" i="15"/>
  <c r="B846" i="15"/>
  <c r="C845" i="15"/>
  <c r="B845" i="15"/>
  <c r="C843" i="15"/>
  <c r="B843" i="15"/>
  <c r="C842" i="15"/>
  <c r="B842" i="15"/>
  <c r="C841" i="15"/>
  <c r="B841" i="15"/>
  <c r="C839" i="15"/>
  <c r="B839" i="15"/>
  <c r="C838" i="15"/>
  <c r="B838" i="15"/>
  <c r="C837" i="15"/>
  <c r="B837" i="15"/>
  <c r="C835" i="15"/>
  <c r="B835" i="15"/>
  <c r="C834" i="15"/>
  <c r="B834" i="15"/>
  <c r="C833" i="15"/>
  <c r="B833" i="15"/>
  <c r="C831" i="15"/>
  <c r="B831" i="15"/>
  <c r="C830" i="15"/>
  <c r="B830" i="15"/>
  <c r="C829" i="15"/>
  <c r="B829" i="15"/>
  <c r="C253" i="15"/>
  <c r="B253" i="15"/>
  <c r="C252" i="15"/>
  <c r="B252" i="15"/>
  <c r="C251" i="15"/>
  <c r="B251" i="15"/>
  <c r="C249" i="15"/>
  <c r="B249" i="15"/>
  <c r="C248" i="15"/>
  <c r="B248" i="15"/>
  <c r="C247" i="15"/>
  <c r="B247" i="15"/>
  <c r="C245" i="15"/>
  <c r="B245" i="15"/>
  <c r="C244" i="15"/>
  <c r="B244" i="15"/>
  <c r="C243" i="15"/>
  <c r="B243" i="15"/>
  <c r="C241" i="15"/>
  <c r="B241" i="15"/>
  <c r="C240" i="15"/>
  <c r="B240" i="15"/>
  <c r="C239" i="15"/>
  <c r="B239" i="15"/>
  <c r="C237" i="15"/>
  <c r="B237" i="15"/>
  <c r="C236" i="15"/>
  <c r="B236" i="15"/>
  <c r="C235" i="15"/>
  <c r="B235" i="15"/>
  <c r="C229" i="15"/>
  <c r="B229" i="15"/>
  <c r="C228" i="15"/>
  <c r="B228" i="15"/>
  <c r="C227" i="15"/>
  <c r="B227" i="15"/>
  <c r="C225" i="15"/>
  <c r="B225" i="15"/>
  <c r="C224" i="15"/>
  <c r="B224" i="15"/>
  <c r="C223" i="15"/>
  <c r="B223" i="15"/>
  <c r="C221" i="15"/>
  <c r="B221" i="15"/>
  <c r="C220" i="15"/>
  <c r="B220" i="15"/>
  <c r="C219" i="15"/>
  <c r="B219" i="15"/>
  <c r="C217" i="15"/>
  <c r="B217" i="15"/>
  <c r="C216" i="15"/>
  <c r="B216" i="15"/>
  <c r="C215" i="15"/>
  <c r="B215" i="15"/>
  <c r="C213" i="15"/>
  <c r="B213" i="15"/>
  <c r="C212" i="15"/>
  <c r="B212" i="15"/>
  <c r="C211" i="15"/>
  <c r="B211" i="15"/>
  <c r="C205" i="15"/>
  <c r="B205" i="15"/>
  <c r="C204" i="15"/>
  <c r="B204" i="15"/>
  <c r="C203" i="15"/>
  <c r="B203" i="15"/>
  <c r="C201" i="15"/>
  <c r="B201" i="15"/>
  <c r="C200" i="15"/>
  <c r="B200" i="15"/>
  <c r="C199" i="15"/>
  <c r="B199" i="15"/>
  <c r="C197" i="15"/>
  <c r="B197" i="15"/>
  <c r="C196" i="15"/>
  <c r="B196" i="15"/>
  <c r="C195" i="15"/>
  <c r="B195" i="15"/>
  <c r="C193" i="15"/>
  <c r="B193" i="15"/>
  <c r="C192" i="15"/>
  <c r="B192" i="15"/>
  <c r="C191" i="15"/>
  <c r="B191" i="15"/>
  <c r="C189" i="15"/>
  <c r="B189" i="15"/>
  <c r="C188" i="15"/>
  <c r="B188" i="15"/>
  <c r="C187" i="15"/>
  <c r="B187" i="15"/>
  <c r="C157" i="15"/>
  <c r="B157" i="15"/>
  <c r="C156" i="15"/>
  <c r="B156" i="15"/>
  <c r="C155" i="15"/>
  <c r="B155" i="15"/>
  <c r="C153" i="15"/>
  <c r="B153" i="15"/>
  <c r="C152" i="15"/>
  <c r="B152" i="15"/>
  <c r="C151" i="15"/>
  <c r="B151" i="15"/>
  <c r="C149" i="15"/>
  <c r="B149" i="15"/>
  <c r="C148" i="15"/>
  <c r="B148" i="15"/>
  <c r="C147" i="15"/>
  <c r="B147" i="15"/>
  <c r="C145" i="15"/>
  <c r="B145" i="15"/>
  <c r="C144" i="15"/>
  <c r="B144" i="15"/>
  <c r="C143" i="15"/>
  <c r="B143" i="15"/>
  <c r="C141" i="15"/>
  <c r="B141" i="15"/>
  <c r="C140" i="15"/>
  <c r="B140" i="15"/>
  <c r="C139" i="15"/>
  <c r="B139" i="15"/>
  <c r="C109" i="15"/>
  <c r="B109" i="15"/>
  <c r="C108" i="15"/>
  <c r="B108" i="15"/>
  <c r="C107" i="15"/>
  <c r="B107" i="15"/>
  <c r="C105" i="15"/>
  <c r="B105" i="15"/>
  <c r="C104" i="15"/>
  <c r="B104" i="15"/>
  <c r="C103" i="15"/>
  <c r="B103" i="15"/>
  <c r="C101" i="15"/>
  <c r="B101" i="15"/>
  <c r="C100" i="15"/>
  <c r="B100" i="15"/>
  <c r="C99" i="15"/>
  <c r="B99" i="15"/>
  <c r="C97" i="15"/>
  <c r="B97" i="15"/>
  <c r="C96" i="15"/>
  <c r="B96" i="15"/>
  <c r="C95" i="15"/>
  <c r="B95" i="15"/>
  <c r="C93" i="15"/>
  <c r="B93" i="15"/>
  <c r="C92" i="15"/>
  <c r="B92" i="15"/>
  <c r="C91" i="15"/>
  <c r="B91" i="15"/>
  <c r="C61" i="15"/>
  <c r="B61" i="15"/>
  <c r="C60" i="15"/>
  <c r="B60" i="15"/>
  <c r="C59" i="15"/>
  <c r="B59" i="15"/>
  <c r="C57" i="15"/>
  <c r="B57" i="15"/>
  <c r="C56" i="15"/>
  <c r="B56" i="15"/>
  <c r="C55" i="15"/>
  <c r="B55" i="15"/>
  <c r="C53" i="15"/>
  <c r="B53" i="15"/>
  <c r="C52" i="15"/>
  <c r="B52" i="15"/>
  <c r="C51" i="15"/>
  <c r="B51" i="15"/>
  <c r="C49" i="15"/>
  <c r="B49" i="15"/>
  <c r="C48" i="15"/>
  <c r="B48" i="15"/>
  <c r="C47" i="15"/>
  <c r="B47" i="15"/>
  <c r="C45" i="15"/>
  <c r="B45" i="15"/>
  <c r="C44" i="15"/>
  <c r="B44" i="15"/>
  <c r="C43" i="15"/>
  <c r="B43" i="15"/>
  <c r="R87" i="17"/>
  <c r="Q87" i="17"/>
  <c r="P87" i="17"/>
  <c r="O87" i="17"/>
  <c r="N87" i="17"/>
  <c r="M87" i="17"/>
  <c r="L87" i="17"/>
  <c r="K87" i="17"/>
  <c r="J87" i="17"/>
  <c r="I87" i="17"/>
  <c r="H87" i="17"/>
  <c r="G87" i="17"/>
  <c r="F87" i="17"/>
  <c r="E87" i="17"/>
  <c r="D87" i="17"/>
  <c r="T46" i="17"/>
  <c r="T45" i="17"/>
  <c r="T44" i="17"/>
  <c r="T43" i="17"/>
  <c r="T41" i="17"/>
  <c r="T39" i="17"/>
  <c r="T38" i="17"/>
  <c r="T37" i="17"/>
  <c r="T36" i="17"/>
  <c r="T35" i="17"/>
  <c r="F48" i="3"/>
  <c r="F47" i="3"/>
  <c r="F46" i="3"/>
  <c r="G943" i="15"/>
  <c r="G944" i="15"/>
  <c r="G945" i="15"/>
  <c r="G947" i="15"/>
  <c r="G948" i="15"/>
  <c r="G949" i="15"/>
  <c r="G951" i="15"/>
  <c r="G952" i="15"/>
  <c r="G953" i="15"/>
  <c r="G955" i="15"/>
  <c r="G956" i="15"/>
  <c r="G957" i="15"/>
  <c r="G959" i="15"/>
  <c r="G960" i="15"/>
  <c r="G961" i="15"/>
  <c r="G963" i="15"/>
  <c r="F61" i="3"/>
  <c r="F60" i="3"/>
  <c r="G912" i="15"/>
  <c r="G865" i="15"/>
  <c r="G866" i="15"/>
  <c r="G867" i="15"/>
  <c r="G869" i="15"/>
  <c r="G870" i="15"/>
  <c r="G871" i="15"/>
  <c r="G873" i="15"/>
  <c r="G874" i="15"/>
  <c r="G875" i="15"/>
  <c r="G877" i="15"/>
  <c r="G878" i="15"/>
  <c r="G879" i="15"/>
  <c r="G881" i="15"/>
  <c r="G882" i="15"/>
  <c r="G883" i="15"/>
  <c r="G885" i="15"/>
  <c r="G805" i="15"/>
  <c r="G806" i="15"/>
  <c r="G807" i="15"/>
  <c r="G809" i="15"/>
  <c r="G810" i="15"/>
  <c r="G811" i="15"/>
  <c r="G813" i="15"/>
  <c r="G814" i="15"/>
  <c r="G815" i="15"/>
  <c r="G817" i="15"/>
  <c r="G818" i="15"/>
  <c r="G819" i="15"/>
  <c r="G821" i="15"/>
  <c r="G822" i="15"/>
  <c r="G823" i="15"/>
  <c r="G825" i="15"/>
  <c r="G43" i="15"/>
  <c r="G44" i="15"/>
  <c r="G45" i="15"/>
  <c r="G47" i="15"/>
  <c r="G48" i="15"/>
  <c r="G49" i="15"/>
  <c r="G51" i="15"/>
  <c r="G52" i="15"/>
  <c r="G53" i="15"/>
  <c r="G55" i="15"/>
  <c r="G56" i="15"/>
  <c r="G57" i="15"/>
  <c r="G59" i="15"/>
  <c r="G60" i="15"/>
  <c r="G61" i="15"/>
  <c r="G63" i="15"/>
  <c r="G91" i="15"/>
  <c r="G92" i="15"/>
  <c r="G93" i="15"/>
  <c r="G95" i="15"/>
  <c r="G96" i="15"/>
  <c r="G97" i="15"/>
  <c r="G99" i="15"/>
  <c r="G100" i="15"/>
  <c r="G101" i="15"/>
  <c r="G103" i="15"/>
  <c r="G104" i="15"/>
  <c r="G105" i="15"/>
  <c r="G107" i="15"/>
  <c r="G108" i="15"/>
  <c r="G109" i="15"/>
  <c r="G111" i="15"/>
  <c r="G139" i="15"/>
  <c r="G140" i="15"/>
  <c r="G141" i="15"/>
  <c r="G143" i="15"/>
  <c r="G144" i="15"/>
  <c r="G145" i="15"/>
  <c r="G147" i="15"/>
  <c r="G148" i="15"/>
  <c r="G149" i="15"/>
  <c r="G151" i="15"/>
  <c r="G152" i="15"/>
  <c r="G153" i="15"/>
  <c r="G155" i="15"/>
  <c r="G156" i="15"/>
  <c r="G157" i="15"/>
  <c r="G159" i="15"/>
  <c r="G187" i="15"/>
  <c r="G188" i="15"/>
  <c r="G189" i="15"/>
  <c r="G191" i="15"/>
  <c r="G192" i="15"/>
  <c r="G193" i="15"/>
  <c r="G195" i="15"/>
  <c r="G196" i="15"/>
  <c r="G197" i="15"/>
  <c r="G199" i="15"/>
  <c r="G200" i="15"/>
  <c r="G201" i="15"/>
  <c r="G203" i="15"/>
  <c r="G204" i="15"/>
  <c r="G205" i="15"/>
  <c r="G207" i="15"/>
  <c r="G163" i="15"/>
  <c r="G781" i="15"/>
  <c r="G782" i="15"/>
  <c r="G783" i="15"/>
  <c r="G785" i="15"/>
  <c r="G786" i="15"/>
  <c r="G787" i="15"/>
  <c r="G789" i="15"/>
  <c r="G790" i="15"/>
  <c r="G791" i="15"/>
  <c r="G793" i="15"/>
  <c r="G794" i="15"/>
  <c r="G795" i="15"/>
  <c r="G797" i="15"/>
  <c r="G798" i="15"/>
  <c r="G799" i="15"/>
  <c r="G801" i="15"/>
  <c r="G847" i="15"/>
  <c r="G846" i="15"/>
  <c r="G845" i="15"/>
  <c r="G843" i="15"/>
  <c r="G842" i="15"/>
  <c r="G841" i="15"/>
  <c r="G839" i="15"/>
  <c r="G838" i="15"/>
  <c r="G837" i="15"/>
  <c r="G835" i="15"/>
  <c r="G834" i="15"/>
  <c r="G833" i="15"/>
  <c r="G831" i="15"/>
  <c r="G830" i="15"/>
  <c r="G829" i="15"/>
  <c r="G849" i="15"/>
  <c r="G767" i="15"/>
  <c r="G766" i="15"/>
  <c r="G765" i="15"/>
  <c r="G764" i="15"/>
  <c r="G763" i="15"/>
  <c r="G760" i="15"/>
  <c r="G759" i="15"/>
  <c r="G758" i="15"/>
  <c r="G757" i="15"/>
  <c r="G756" i="15"/>
  <c r="G749" i="15"/>
  <c r="G750" i="15"/>
  <c r="G751" i="15"/>
  <c r="G752" i="15"/>
  <c r="G753" i="15"/>
  <c r="G742" i="15"/>
  <c r="G743" i="15"/>
  <c r="G744" i="15"/>
  <c r="G745" i="15"/>
  <c r="G746" i="15"/>
  <c r="G774" i="15"/>
  <c r="G771" i="15"/>
  <c r="G772" i="15"/>
  <c r="G773" i="15"/>
  <c r="G775" i="15"/>
  <c r="G777" i="15"/>
  <c r="G693" i="15"/>
  <c r="G694" i="15"/>
  <c r="G695" i="15"/>
  <c r="G697" i="15"/>
  <c r="G698" i="15"/>
  <c r="G699" i="15"/>
  <c r="G701" i="15"/>
  <c r="G702" i="15"/>
  <c r="G703" i="15"/>
  <c r="G705" i="15"/>
  <c r="G706" i="15"/>
  <c r="G707" i="15"/>
  <c r="G709" i="15"/>
  <c r="G710" i="15"/>
  <c r="G711" i="15"/>
  <c r="G713" i="15"/>
  <c r="EG9" i="3"/>
  <c r="B6" i="15"/>
  <c r="B7" i="15"/>
  <c r="G83" i="15"/>
  <c r="G84" i="15"/>
  <c r="G85" i="15"/>
  <c r="G79" i="15"/>
  <c r="G80" i="15"/>
  <c r="G81" i="15"/>
  <c r="G75" i="15"/>
  <c r="G76" i="15"/>
  <c r="G77" i="15"/>
  <c r="G71" i="15"/>
  <c r="G72" i="15"/>
  <c r="G73" i="15"/>
  <c r="G67" i="15"/>
  <c r="G68" i="15"/>
  <c r="G69" i="15"/>
  <c r="G35" i="15"/>
  <c r="G36" i="15"/>
  <c r="G37" i="15"/>
  <c r="G31" i="15"/>
  <c r="G32" i="15"/>
  <c r="G33" i="15"/>
  <c r="G27" i="15"/>
  <c r="G28" i="15"/>
  <c r="G29" i="15"/>
  <c r="G23" i="15"/>
  <c r="G24" i="15"/>
  <c r="G25" i="15"/>
  <c r="G19" i="15"/>
  <c r="G20" i="15"/>
  <c r="G21" i="15"/>
  <c r="G645" i="15"/>
  <c r="G646" i="15"/>
  <c r="G647" i="15"/>
  <c r="G649" i="15"/>
  <c r="G650" i="15"/>
  <c r="G651" i="15"/>
  <c r="G653" i="15"/>
  <c r="G654" i="15"/>
  <c r="G655" i="15"/>
  <c r="G657" i="15"/>
  <c r="G658" i="15"/>
  <c r="G659" i="15"/>
  <c r="G661" i="15"/>
  <c r="G662" i="15"/>
  <c r="G663" i="15"/>
  <c r="G665" i="15"/>
  <c r="G356" i="15"/>
  <c r="G357" i="15"/>
  <c r="G358" i="15"/>
  <c r="G360" i="15"/>
  <c r="G361" i="15"/>
  <c r="G362" i="15"/>
  <c r="G364" i="15"/>
  <c r="G365" i="15"/>
  <c r="G366" i="15"/>
  <c r="G368" i="15"/>
  <c r="G369" i="15"/>
  <c r="G370" i="15"/>
  <c r="G372" i="15"/>
  <c r="G373" i="15"/>
  <c r="G374" i="15"/>
  <c r="G376" i="15"/>
  <c r="G621" i="15"/>
  <c r="G622" i="15"/>
  <c r="G623" i="15"/>
  <c r="G625" i="15"/>
  <c r="G626" i="15"/>
  <c r="G627" i="15"/>
  <c r="G629" i="15"/>
  <c r="G630" i="15"/>
  <c r="G631" i="15"/>
  <c r="G633" i="15"/>
  <c r="G634" i="15"/>
  <c r="G635" i="15"/>
  <c r="G637" i="15"/>
  <c r="G638" i="15"/>
  <c r="G639" i="15"/>
  <c r="G641" i="15"/>
  <c r="G260" i="15"/>
  <c r="G261" i="15"/>
  <c r="G262" i="15"/>
  <c r="G264" i="15"/>
  <c r="G265" i="15"/>
  <c r="G266" i="15"/>
  <c r="G268" i="15"/>
  <c r="G269" i="15"/>
  <c r="G270" i="15"/>
  <c r="G272" i="15"/>
  <c r="G273" i="15"/>
  <c r="G274" i="15"/>
  <c r="G276" i="15"/>
  <c r="G277" i="15"/>
  <c r="G278" i="15"/>
  <c r="G597" i="15"/>
  <c r="G598" i="15"/>
  <c r="G599" i="15"/>
  <c r="G601" i="15"/>
  <c r="G602" i="15"/>
  <c r="G603" i="15"/>
  <c r="G605" i="15"/>
  <c r="G606" i="15"/>
  <c r="G607" i="15"/>
  <c r="G609" i="15"/>
  <c r="G610" i="15"/>
  <c r="G611" i="15"/>
  <c r="G613" i="15"/>
  <c r="G614" i="15"/>
  <c r="G615" i="15"/>
  <c r="G617" i="15"/>
  <c r="J9" i="15"/>
  <c r="I9" i="15"/>
  <c r="G211" i="15"/>
  <c r="G212" i="15"/>
  <c r="G213" i="15"/>
  <c r="G215" i="15"/>
  <c r="G216" i="15"/>
  <c r="G217" i="15"/>
  <c r="G219" i="15"/>
  <c r="G220" i="15"/>
  <c r="G221" i="15"/>
  <c r="G223" i="15"/>
  <c r="G224" i="15"/>
  <c r="G225" i="15"/>
  <c r="G227" i="15"/>
  <c r="G228" i="15"/>
  <c r="G229" i="15"/>
  <c r="G231" i="15"/>
  <c r="G255" i="15"/>
  <c r="G548" i="15"/>
  <c r="G549" i="15"/>
  <c r="G550" i="15"/>
  <c r="G552" i="15"/>
  <c r="G553" i="15"/>
  <c r="G554" i="15"/>
  <c r="G556" i="15"/>
  <c r="G557" i="15"/>
  <c r="G558" i="15"/>
  <c r="G560" i="15"/>
  <c r="G561" i="15"/>
  <c r="G562" i="15"/>
  <c r="G564" i="15"/>
  <c r="G565" i="15"/>
  <c r="G566" i="15"/>
  <c r="G568" i="15"/>
  <c r="G452" i="15"/>
  <c r="G453" i="15"/>
  <c r="G454" i="15"/>
  <c r="G456" i="15"/>
  <c r="G457" i="15"/>
  <c r="G458" i="15"/>
  <c r="G460" i="15"/>
  <c r="G461" i="15"/>
  <c r="G462" i="15"/>
  <c r="G464" i="15"/>
  <c r="G465" i="15"/>
  <c r="G466" i="15"/>
  <c r="G468" i="15"/>
  <c r="G469" i="15"/>
  <c r="G470" i="15"/>
  <c r="G472" i="15"/>
  <c r="G404" i="15"/>
  <c r="G405" i="15"/>
  <c r="G406" i="15"/>
  <c r="G408" i="15"/>
  <c r="G409" i="15"/>
  <c r="G410" i="15"/>
  <c r="G412" i="15"/>
  <c r="G413" i="15"/>
  <c r="G414" i="15"/>
  <c r="G416" i="15"/>
  <c r="G417" i="15"/>
  <c r="G418" i="15"/>
  <c r="G420" i="15"/>
  <c r="G421" i="15"/>
  <c r="G422" i="15"/>
  <c r="G424" i="15"/>
  <c r="DZ9" i="3"/>
  <c r="DY9" i="3"/>
  <c r="DX9" i="3"/>
  <c r="DW9" i="3"/>
  <c r="DV9" i="3"/>
  <c r="DU9" i="3"/>
  <c r="DT9" i="3"/>
  <c r="DS9" i="3"/>
  <c r="DR9" i="3"/>
  <c r="DQ9" i="3"/>
  <c r="DP9" i="3"/>
  <c r="DO9" i="3"/>
  <c r="DN9" i="3"/>
  <c r="DM9" i="3"/>
  <c r="DL9" i="3"/>
  <c r="DK9" i="3"/>
  <c r="DJ9" i="3"/>
  <c r="DI9" i="3"/>
  <c r="DH9" i="3"/>
  <c r="DG9" i="3"/>
  <c r="DF9" i="3"/>
  <c r="DE9" i="3"/>
  <c r="DD9" i="3"/>
  <c r="DC9" i="3"/>
  <c r="DB9" i="3"/>
  <c r="DA9" i="3"/>
  <c r="CZ9" i="3"/>
  <c r="CY9" i="3"/>
  <c r="CX9" i="3"/>
  <c r="CW9" i="3"/>
  <c r="CV9" i="3"/>
  <c r="CU9" i="3"/>
  <c r="CT9" i="3"/>
  <c r="CS9" i="3"/>
  <c r="CR9" i="3"/>
  <c r="CQ9" i="3"/>
  <c r="CP9" i="3"/>
  <c r="CO9" i="3"/>
  <c r="CN9" i="3"/>
  <c r="CM9" i="3"/>
  <c r="CL9" i="3"/>
  <c r="CK9" i="3"/>
  <c r="CJ9" i="3"/>
  <c r="CI9" i="3"/>
  <c r="CH9" i="3"/>
  <c r="CG9" i="3"/>
  <c r="CF9" i="3"/>
  <c r="CE9" i="3"/>
  <c r="CD9" i="3"/>
  <c r="CC9" i="3"/>
  <c r="CB9" i="3"/>
  <c r="CA9" i="3"/>
  <c r="BZ9" i="3"/>
  <c r="BY9" i="3"/>
  <c r="BX9" i="3"/>
  <c r="BW9" i="3"/>
  <c r="BV9" i="3"/>
  <c r="BU9" i="3"/>
  <c r="BT9" i="3"/>
  <c r="BS9" i="3"/>
  <c r="BR9" i="3"/>
  <c r="BQ9" i="3"/>
  <c r="BP9" i="3"/>
  <c r="BO9" i="3"/>
  <c r="BN9" i="3"/>
  <c r="BM9" i="3"/>
  <c r="BL9" i="3"/>
  <c r="BK9" i="3"/>
  <c r="BJ9" i="3"/>
  <c r="BI9" i="3"/>
  <c r="BH9" i="3"/>
  <c r="BG9" i="3"/>
  <c r="BF9" i="3"/>
  <c r="BE9" i="3"/>
  <c r="BD9" i="3"/>
  <c r="BC9" i="3"/>
  <c r="BB9" i="3"/>
  <c r="BA9" i="3"/>
  <c r="AZ9" i="3"/>
  <c r="AY9" i="3"/>
  <c r="C109" i="3"/>
  <c r="C108" i="3"/>
  <c r="C107" i="3"/>
  <c r="J104" i="3"/>
  <c r="J105" i="3"/>
  <c r="K101" i="3"/>
  <c r="K102" i="3"/>
  <c r="K104" i="3"/>
  <c r="K105" i="3"/>
  <c r="J5" i="3"/>
  <c r="L101" i="3"/>
  <c r="L102" i="3"/>
  <c r="L104" i="3"/>
  <c r="L105" i="3"/>
  <c r="K5" i="3"/>
  <c r="M101" i="3"/>
  <c r="M102" i="3"/>
  <c r="A1" i="15"/>
  <c r="M104" i="3"/>
  <c r="M105" i="3"/>
  <c r="L5" i="3"/>
  <c r="N101" i="3"/>
  <c r="N102" i="3"/>
  <c r="N104" i="3"/>
  <c r="N105" i="3"/>
  <c r="M5" i="3"/>
  <c r="O101" i="3"/>
  <c r="O102" i="3"/>
  <c r="O104" i="3"/>
  <c r="O105" i="3"/>
  <c r="N5" i="3"/>
  <c r="P101" i="3"/>
  <c r="P102" i="3"/>
  <c r="P104" i="3"/>
  <c r="P105" i="3"/>
  <c r="O5" i="3"/>
  <c r="Q101" i="3"/>
  <c r="Q102" i="3"/>
  <c r="Q104" i="3"/>
  <c r="Q105" i="3"/>
  <c r="Q5" i="3"/>
  <c r="P5" i="3"/>
  <c r="R101" i="3"/>
  <c r="R102" i="3"/>
  <c r="R104" i="3"/>
  <c r="R105" i="3"/>
  <c r="S101" i="3"/>
  <c r="S102" i="3"/>
  <c r="J9" i="3"/>
  <c r="S104" i="3"/>
  <c r="S105" i="3"/>
  <c r="R5" i="3"/>
  <c r="T101" i="3"/>
  <c r="T102" i="3"/>
  <c r="K9" i="3"/>
  <c r="T104" i="3"/>
  <c r="T105" i="3"/>
  <c r="S5" i="3"/>
  <c r="U101" i="3"/>
  <c r="U102" i="3"/>
  <c r="U104" i="3"/>
  <c r="U105" i="3"/>
  <c r="T5" i="3"/>
  <c r="V101" i="3"/>
  <c r="V102" i="3"/>
  <c r="V104" i="3"/>
  <c r="V105" i="3"/>
  <c r="U5" i="3"/>
  <c r="W101" i="3"/>
  <c r="W102" i="3"/>
  <c r="L9" i="3"/>
  <c r="W104" i="3"/>
  <c r="W105" i="3"/>
  <c r="V5" i="3"/>
  <c r="X101" i="3"/>
  <c r="X102" i="3"/>
  <c r="X104" i="3"/>
  <c r="X105" i="3"/>
  <c r="W5" i="3"/>
  <c r="Y101" i="3"/>
  <c r="Y102" i="3"/>
  <c r="Y104" i="3"/>
  <c r="Y105" i="3"/>
  <c r="X5" i="3"/>
  <c r="Z101" i="3"/>
  <c r="Z102" i="3"/>
  <c r="M9" i="3"/>
  <c r="Z104" i="3"/>
  <c r="Z105" i="3"/>
  <c r="Y5" i="3"/>
  <c r="AA101" i="3"/>
  <c r="AA102" i="3"/>
  <c r="AA104" i="3"/>
  <c r="AA105" i="3"/>
  <c r="AA5" i="3"/>
  <c r="Z5" i="3"/>
  <c r="AB101" i="3"/>
  <c r="AB102" i="3"/>
  <c r="AB104" i="3"/>
  <c r="AB105" i="3"/>
  <c r="AC101" i="3"/>
  <c r="AC102" i="3"/>
  <c r="N9" i="3"/>
  <c r="AC104" i="3"/>
  <c r="AC105" i="3"/>
  <c r="AB5" i="3"/>
  <c r="AD101" i="3"/>
  <c r="AD102" i="3"/>
  <c r="AD104" i="3"/>
  <c r="AD105" i="3"/>
  <c r="AC5" i="3"/>
  <c r="AD5" i="3"/>
  <c r="AE101" i="3"/>
  <c r="AE102" i="3"/>
  <c r="AE104" i="3"/>
  <c r="AE105" i="3"/>
  <c r="AE5" i="3"/>
  <c r="AF101" i="3"/>
  <c r="O9" i="3"/>
  <c r="AF102" i="3"/>
  <c r="AF104" i="3"/>
  <c r="AF105" i="3"/>
  <c r="AF5" i="3"/>
  <c r="AG101" i="3"/>
  <c r="AG102" i="3"/>
  <c r="AG104" i="3"/>
  <c r="AG105" i="3"/>
  <c r="P9" i="3"/>
  <c r="AG5" i="3"/>
  <c r="AH101" i="3"/>
  <c r="AH102" i="3"/>
  <c r="AH104" i="3"/>
  <c r="AH105" i="3"/>
  <c r="AH5" i="3"/>
  <c r="AI101" i="3"/>
  <c r="Q9" i="3"/>
  <c r="AI102" i="3"/>
  <c r="AI104" i="3"/>
  <c r="AI105" i="3"/>
  <c r="AI5" i="3"/>
  <c r="AJ101" i="3"/>
  <c r="AJ102" i="3"/>
  <c r="AJ104" i="3"/>
  <c r="AJ105" i="3"/>
  <c r="R9" i="3"/>
  <c r="AJ5" i="3"/>
  <c r="AK101" i="3"/>
  <c r="AK102" i="3"/>
  <c r="AK104" i="3"/>
  <c r="AK105" i="3"/>
  <c r="AK5" i="3"/>
  <c r="AL101" i="3"/>
  <c r="S9" i="3"/>
  <c r="AL102" i="3"/>
  <c r="AL104" i="3"/>
  <c r="AL105" i="3"/>
  <c r="AL5" i="3"/>
  <c r="AM101" i="3"/>
  <c r="AM102" i="3"/>
  <c r="AM104" i="3"/>
  <c r="AM105" i="3"/>
  <c r="T9" i="3"/>
  <c r="AM5" i="3"/>
  <c r="AN101" i="3"/>
  <c r="AN102" i="3"/>
  <c r="AN104" i="3"/>
  <c r="AN105" i="3"/>
  <c r="AN5" i="3"/>
  <c r="AO101" i="3"/>
  <c r="U9" i="3"/>
  <c r="AO102" i="3"/>
  <c r="AO104" i="3"/>
  <c r="AO105" i="3"/>
  <c r="AP101" i="3"/>
  <c r="AP102" i="3"/>
  <c r="AP104" i="3"/>
  <c r="AP105" i="3"/>
  <c r="AO5" i="3"/>
  <c r="AP5" i="3"/>
  <c r="AQ101" i="3"/>
  <c r="AQ102" i="3"/>
  <c r="AQ104" i="3"/>
  <c r="AQ105" i="3"/>
  <c r="V9" i="3"/>
  <c r="AQ5" i="3"/>
  <c r="AR101" i="3"/>
  <c r="AR102" i="3"/>
  <c r="AR104" i="3"/>
  <c r="AR105" i="3"/>
  <c r="AR5" i="3"/>
  <c r="AS101" i="3"/>
  <c r="AS102" i="3"/>
  <c r="AS104" i="3"/>
  <c r="AS105" i="3"/>
  <c r="AS5" i="3"/>
  <c r="AT101" i="3"/>
  <c r="AT102" i="3"/>
  <c r="AT104" i="3"/>
  <c r="AT105" i="3"/>
  <c r="W9" i="3"/>
  <c r="AT5" i="3"/>
  <c r="AU101" i="3"/>
  <c r="AU102" i="3"/>
  <c r="AU104" i="3"/>
  <c r="AU105" i="3"/>
  <c r="AU5" i="3"/>
  <c r="AV101" i="3"/>
  <c r="AV102" i="3"/>
  <c r="AV104" i="3"/>
  <c r="AV105" i="3"/>
  <c r="AV5" i="3"/>
  <c r="AW101" i="3"/>
  <c r="AW102" i="3"/>
  <c r="AW104" i="3"/>
  <c r="AW105" i="3"/>
  <c r="X9" i="3"/>
  <c r="AW5" i="3"/>
  <c r="AX101" i="3"/>
  <c r="AX102" i="3"/>
  <c r="AX104" i="3"/>
  <c r="AX105" i="3"/>
  <c r="AX5" i="3"/>
  <c r="AY101" i="3"/>
  <c r="AY102" i="3"/>
  <c r="AY104" i="3"/>
  <c r="AY105" i="3"/>
  <c r="AY5" i="3"/>
  <c r="AZ101" i="3"/>
  <c r="AZ102" i="3"/>
  <c r="AZ104" i="3"/>
  <c r="AZ105" i="3"/>
  <c r="Y9" i="3"/>
  <c r="AZ5" i="3"/>
  <c r="BA101" i="3"/>
  <c r="BA102" i="3"/>
  <c r="BA104" i="3"/>
  <c r="BA105" i="3"/>
  <c r="BA5" i="3"/>
  <c r="BB101" i="3"/>
  <c r="BB102" i="3"/>
  <c r="BB104" i="3"/>
  <c r="BB105" i="3"/>
  <c r="BB5" i="3"/>
  <c r="BC101" i="3"/>
  <c r="BC102" i="3"/>
  <c r="BC104" i="3"/>
  <c r="BC105" i="3"/>
  <c r="Z9" i="3"/>
  <c r="BC5" i="3"/>
  <c r="BD101" i="3"/>
  <c r="BD102" i="3"/>
  <c r="BD104" i="3"/>
  <c r="BD105" i="3"/>
  <c r="BD5" i="3"/>
  <c r="BE101" i="3"/>
  <c r="BE102" i="3"/>
  <c r="BE104" i="3"/>
  <c r="BE105" i="3"/>
  <c r="BE5" i="3"/>
  <c r="BF101" i="3"/>
  <c r="BF102" i="3"/>
  <c r="BF104" i="3"/>
  <c r="BF105" i="3"/>
  <c r="AA9" i="3"/>
  <c r="BF5" i="3"/>
  <c r="BG101" i="3"/>
  <c r="BG102" i="3"/>
  <c r="BG104" i="3"/>
  <c r="BG105" i="3"/>
  <c r="BG5" i="3"/>
  <c r="BH101" i="3"/>
  <c r="BH102" i="3"/>
  <c r="BH104" i="3"/>
  <c r="BH105" i="3"/>
  <c r="BH5" i="3"/>
  <c r="BI101" i="3"/>
  <c r="BI102" i="3"/>
  <c r="BI104" i="3"/>
  <c r="BI105" i="3"/>
  <c r="AB9" i="3"/>
  <c r="BI5" i="3"/>
  <c r="BJ101" i="3"/>
  <c r="BJ102" i="3"/>
  <c r="BJ104" i="3"/>
  <c r="BJ105" i="3"/>
  <c r="BJ5" i="3"/>
  <c r="BK101" i="3"/>
  <c r="BK102" i="3"/>
  <c r="BK104" i="3"/>
  <c r="BK105" i="3"/>
  <c r="BK5" i="3"/>
  <c r="BL101" i="3"/>
  <c r="BL102" i="3"/>
  <c r="BL104" i="3"/>
  <c r="BL105" i="3"/>
  <c r="AC9" i="3"/>
  <c r="BL5" i="3"/>
  <c r="BM101" i="3"/>
  <c r="BM102" i="3"/>
  <c r="BM104" i="3"/>
  <c r="BM105" i="3"/>
  <c r="BM5" i="3"/>
  <c r="BN101" i="3"/>
  <c r="BN102" i="3"/>
  <c r="BN104" i="3"/>
  <c r="BN105" i="3"/>
  <c r="BN5" i="3"/>
  <c r="BO101" i="3"/>
  <c r="BO102" i="3"/>
  <c r="BO104" i="3"/>
  <c r="BO105" i="3"/>
  <c r="AD9" i="3"/>
  <c r="BO5" i="3"/>
  <c r="BP101" i="3"/>
  <c r="BP102" i="3"/>
  <c r="BP104" i="3"/>
  <c r="BP105" i="3"/>
  <c r="BP5" i="3"/>
  <c r="BQ101" i="3"/>
  <c r="BQ102" i="3"/>
  <c r="BQ104" i="3"/>
  <c r="BQ105" i="3"/>
  <c r="BQ5" i="3"/>
  <c r="BR101" i="3"/>
  <c r="BR102" i="3"/>
  <c r="BR104" i="3"/>
  <c r="BR105" i="3"/>
  <c r="AE9" i="3"/>
  <c r="BR5" i="3"/>
  <c r="BS101" i="3"/>
  <c r="BS102" i="3"/>
  <c r="BS104" i="3"/>
  <c r="BS105" i="3"/>
  <c r="BS5" i="3"/>
  <c r="BT101" i="3"/>
  <c r="BT102" i="3"/>
  <c r="BT104" i="3"/>
  <c r="BT105" i="3"/>
  <c r="BT5" i="3"/>
  <c r="BU101" i="3"/>
  <c r="BU102" i="3"/>
  <c r="BU104" i="3"/>
  <c r="BU105" i="3"/>
  <c r="AF9" i="3"/>
  <c r="BU5" i="3"/>
  <c r="BV101" i="3"/>
  <c r="BV102" i="3"/>
  <c r="BV104" i="3"/>
  <c r="BV105" i="3"/>
  <c r="BV5" i="3"/>
  <c r="BW101" i="3"/>
  <c r="BW102" i="3"/>
  <c r="BX101" i="3"/>
  <c r="BX102" i="3"/>
  <c r="BX104" i="3"/>
  <c r="BX105" i="3"/>
  <c r="BW104" i="3"/>
  <c r="BW105" i="3"/>
  <c r="BX5" i="3"/>
  <c r="BY101" i="3"/>
  <c r="BY102" i="3"/>
  <c r="BY104" i="3"/>
  <c r="BY105" i="3"/>
  <c r="AG9" i="3"/>
  <c r="BW5" i="3"/>
  <c r="BY5" i="3"/>
  <c r="BZ101" i="3"/>
  <c r="BZ102" i="3"/>
  <c r="BZ104" i="3"/>
  <c r="BZ105" i="3"/>
  <c r="BZ5" i="3"/>
  <c r="CA101" i="3"/>
  <c r="CA102" i="3"/>
  <c r="CA104" i="3"/>
  <c r="CA105" i="3"/>
  <c r="CA5" i="3"/>
  <c r="CB101" i="3"/>
  <c r="CB102" i="3"/>
  <c r="CB104" i="3"/>
  <c r="CB105" i="3"/>
  <c r="AH9" i="3"/>
  <c r="CB5" i="3"/>
  <c r="CC101" i="3"/>
  <c r="CC102" i="3"/>
  <c r="CC104" i="3"/>
  <c r="CC105" i="3"/>
  <c r="CC5" i="3"/>
  <c r="CD101" i="3"/>
  <c r="CD102" i="3"/>
  <c r="CD104" i="3"/>
  <c r="CD105" i="3"/>
  <c r="CD5" i="3"/>
  <c r="CE101" i="3"/>
  <c r="CE102" i="3"/>
  <c r="CE104" i="3"/>
  <c r="CE105" i="3"/>
  <c r="AI9" i="3"/>
  <c r="CE5" i="3"/>
  <c r="CF101" i="3"/>
  <c r="CF102" i="3"/>
  <c r="CF104" i="3"/>
  <c r="CF105" i="3"/>
  <c r="CF5" i="3"/>
  <c r="CG101" i="3"/>
  <c r="CG102" i="3"/>
  <c r="CG104" i="3"/>
  <c r="CG105" i="3"/>
  <c r="CG5" i="3"/>
  <c r="CH101" i="3"/>
  <c r="CH102" i="3"/>
  <c r="CH104" i="3"/>
  <c r="CH105" i="3"/>
  <c r="AJ9" i="3"/>
  <c r="CH5" i="3"/>
  <c r="CI101" i="3"/>
  <c r="CI102" i="3"/>
  <c r="CI104" i="3"/>
  <c r="CI105" i="3"/>
  <c r="CI5" i="3"/>
  <c r="CJ101" i="3"/>
  <c r="CJ102" i="3"/>
  <c r="CJ104" i="3"/>
  <c r="CJ105" i="3"/>
  <c r="CJ5" i="3"/>
  <c r="CK101" i="3"/>
  <c r="CK102" i="3"/>
  <c r="CK104" i="3"/>
  <c r="CK105" i="3"/>
  <c r="AK9" i="3"/>
  <c r="CK5" i="3"/>
  <c r="CL101" i="3"/>
  <c r="CL102" i="3"/>
  <c r="CL104" i="3"/>
  <c r="CL105" i="3"/>
  <c r="CL5" i="3"/>
  <c r="CM101" i="3"/>
  <c r="CM102" i="3"/>
  <c r="CM104" i="3"/>
  <c r="CM105" i="3"/>
  <c r="CM5" i="3"/>
  <c r="CN101" i="3"/>
  <c r="CN102" i="3"/>
  <c r="CN104" i="3"/>
  <c r="CN105" i="3"/>
  <c r="AL9" i="3"/>
  <c r="CN5" i="3"/>
  <c r="CO101" i="3"/>
  <c r="CO102" i="3"/>
  <c r="CO104" i="3"/>
  <c r="CO105" i="3"/>
  <c r="CO5" i="3"/>
  <c r="CP101" i="3"/>
  <c r="CP102" i="3"/>
  <c r="CP104" i="3"/>
  <c r="CP105" i="3"/>
  <c r="CP5" i="3"/>
  <c r="CQ101" i="3"/>
  <c r="CQ102" i="3"/>
  <c r="CQ104" i="3"/>
  <c r="CQ105" i="3"/>
  <c r="AM9" i="3"/>
  <c r="CQ5" i="3"/>
  <c r="CR101" i="3"/>
  <c r="CR102" i="3"/>
  <c r="CR104" i="3"/>
  <c r="CR105" i="3"/>
  <c r="CR5" i="3"/>
  <c r="CS101" i="3"/>
  <c r="CS102" i="3"/>
  <c r="CS104" i="3"/>
  <c r="CS105" i="3"/>
  <c r="CS5" i="3"/>
  <c r="CT101" i="3"/>
  <c r="CT102" i="3"/>
  <c r="CT104" i="3"/>
  <c r="CT105" i="3"/>
  <c r="AN9" i="3"/>
  <c r="CT5" i="3"/>
  <c r="CU101" i="3"/>
  <c r="CU102" i="3"/>
  <c r="CU104" i="3"/>
  <c r="CU105" i="3"/>
  <c r="CU5" i="3"/>
  <c r="CV101" i="3"/>
  <c r="CV102" i="3"/>
  <c r="CV104" i="3"/>
  <c r="CV105" i="3"/>
  <c r="CV5" i="3"/>
  <c r="CW101" i="3"/>
  <c r="CW102" i="3"/>
  <c r="CW104" i="3"/>
  <c r="CW105" i="3"/>
  <c r="AO9" i="3"/>
  <c r="CW5" i="3"/>
  <c r="CX101" i="3"/>
  <c r="CX102" i="3"/>
  <c r="CX104" i="3"/>
  <c r="CX105" i="3"/>
  <c r="CX5" i="3"/>
  <c r="CY101" i="3"/>
  <c r="CY102" i="3"/>
  <c r="CY104" i="3"/>
  <c r="CY105" i="3"/>
  <c r="CY5" i="3"/>
  <c r="CZ101" i="3"/>
  <c r="CZ102" i="3"/>
  <c r="CZ104" i="3"/>
  <c r="CZ105" i="3"/>
  <c r="AP9" i="3"/>
  <c r="CZ5" i="3"/>
  <c r="DA101" i="3"/>
  <c r="DA102" i="3"/>
  <c r="DA104" i="3"/>
  <c r="DA105" i="3"/>
  <c r="DA5" i="3"/>
  <c r="DB101" i="3"/>
  <c r="DB102" i="3"/>
  <c r="DB104" i="3"/>
  <c r="DB105" i="3"/>
  <c r="DB5" i="3"/>
  <c r="DC101" i="3"/>
  <c r="DC102" i="3"/>
  <c r="DC104" i="3"/>
  <c r="DC105" i="3"/>
  <c r="AQ9" i="3"/>
  <c r="DC5" i="3"/>
  <c r="DD101" i="3"/>
  <c r="DD102" i="3"/>
  <c r="DD104" i="3"/>
  <c r="DD105" i="3"/>
  <c r="DD5" i="3"/>
  <c r="DE101" i="3"/>
  <c r="DE102" i="3"/>
  <c r="DE104" i="3"/>
  <c r="DE105" i="3"/>
  <c r="DE5" i="3"/>
  <c r="DF101" i="3"/>
  <c r="DF102" i="3"/>
  <c r="DF104" i="3"/>
  <c r="DF105" i="3"/>
  <c r="AR9" i="3"/>
  <c r="DF5" i="3"/>
  <c r="DG101" i="3"/>
  <c r="DG102" i="3"/>
  <c r="DG104" i="3"/>
  <c r="DG105" i="3"/>
  <c r="DG5" i="3"/>
  <c r="DH101" i="3"/>
  <c r="DH102" i="3"/>
  <c r="DH104" i="3"/>
  <c r="DH105" i="3"/>
  <c r="DH5" i="3"/>
  <c r="DI101" i="3"/>
  <c r="DI102" i="3"/>
  <c r="DI104" i="3"/>
  <c r="DI105" i="3"/>
  <c r="AS9" i="3"/>
  <c r="DI5" i="3"/>
  <c r="DJ101" i="3"/>
  <c r="DJ102" i="3"/>
  <c r="DJ104" i="3"/>
  <c r="DJ105" i="3"/>
  <c r="DJ5" i="3"/>
  <c r="DK101" i="3"/>
  <c r="DK102" i="3"/>
  <c r="DK104" i="3"/>
  <c r="DK105" i="3"/>
  <c r="DK5" i="3"/>
  <c r="DL101" i="3"/>
  <c r="AT9" i="3"/>
  <c r="DL102" i="3"/>
  <c r="DL104" i="3"/>
  <c r="DL105" i="3"/>
  <c r="DL5" i="3"/>
  <c r="DM101" i="3"/>
  <c r="DM102" i="3"/>
  <c r="DM104" i="3"/>
  <c r="DM105" i="3"/>
  <c r="AU9" i="3"/>
  <c r="DM5" i="3"/>
  <c r="DN101" i="3"/>
  <c r="DN102" i="3"/>
  <c r="DN104" i="3"/>
  <c r="DN105" i="3"/>
  <c r="G179" i="15"/>
  <c r="G171" i="15"/>
  <c r="G180" i="15"/>
  <c r="G176" i="15"/>
  <c r="G165" i="15"/>
  <c r="G175" i="15"/>
  <c r="G172" i="15"/>
  <c r="G177" i="15"/>
  <c r="G167" i="15"/>
  <c r="G173" i="15"/>
  <c r="G181" i="15"/>
  <c r="G168" i="15"/>
  <c r="G169" i="15"/>
  <c r="G164" i="15"/>
  <c r="DN5" i="3"/>
  <c r="DO101" i="3"/>
  <c r="G280" i="15"/>
  <c r="AV9" i="3"/>
  <c r="DO102" i="3"/>
  <c r="DO104" i="3"/>
  <c r="DO105" i="3"/>
  <c r="DO5" i="3"/>
  <c r="DP101" i="3"/>
  <c r="DP102" i="3"/>
  <c r="DP104" i="3"/>
  <c r="DP105" i="3"/>
  <c r="G289" i="15"/>
  <c r="G313" i="15"/>
  <c r="G292" i="15"/>
  <c r="G316" i="15"/>
  <c r="G302" i="15"/>
  <c r="G326" i="15"/>
  <c r="G293" i="15"/>
  <c r="G317" i="15"/>
  <c r="G294" i="15"/>
  <c r="G318" i="15"/>
  <c r="G297" i="15"/>
  <c r="G321" i="15"/>
  <c r="G300" i="15"/>
  <c r="G324" i="15"/>
  <c r="AW9" i="3"/>
  <c r="DP5" i="3"/>
  <c r="DQ101" i="3"/>
  <c r="G285" i="15"/>
  <c r="G309" i="15"/>
  <c r="G301" i="15"/>
  <c r="G325" i="15"/>
  <c r="G286" i="15"/>
  <c r="G310" i="15"/>
  <c r="G288" i="15"/>
  <c r="G312" i="15"/>
  <c r="G290" i="15"/>
  <c r="G314" i="15"/>
  <c r="G296" i="15"/>
  <c r="G320" i="15"/>
  <c r="G298" i="15"/>
  <c r="G322" i="15"/>
  <c r="G133" i="15"/>
  <c r="G350" i="15"/>
  <c r="G132" i="15"/>
  <c r="G349" i="15"/>
  <c r="G131" i="15"/>
  <c r="G348" i="15"/>
  <c r="G127" i="15"/>
  <c r="G344" i="15"/>
  <c r="G129" i="15"/>
  <c r="G346" i="15"/>
  <c r="G128" i="15"/>
  <c r="G345" i="15"/>
  <c r="G116" i="15"/>
  <c r="G124" i="15"/>
  <c r="G341" i="15"/>
  <c r="G123" i="15"/>
  <c r="G340" i="15"/>
  <c r="G333" i="15"/>
  <c r="G125" i="15"/>
  <c r="G342" i="15"/>
  <c r="G120" i="15"/>
  <c r="G337" i="15"/>
  <c r="G121" i="15"/>
  <c r="G338" i="15"/>
  <c r="G119" i="15"/>
  <c r="G336" i="15"/>
  <c r="G117" i="15"/>
  <c r="G334" i="15"/>
  <c r="G115" i="15"/>
  <c r="AX9" i="3"/>
  <c r="G87" i="15"/>
  <c r="G39" i="15"/>
  <c r="DQ102" i="3"/>
  <c r="DQ104" i="3"/>
  <c r="DQ105" i="3"/>
  <c r="G135" i="15"/>
  <c r="G183" i="15"/>
  <c r="DQ5" i="3"/>
  <c r="DR101" i="3"/>
  <c r="AC11" i="3"/>
  <c r="AR11" i="3"/>
  <c r="AJ11" i="3"/>
  <c r="AA11" i="3"/>
  <c r="DR102" i="3"/>
  <c r="DR104" i="3"/>
  <c r="DR105" i="3"/>
  <c r="DX11" i="3"/>
  <c r="DT11" i="3"/>
  <c r="DP11" i="3"/>
  <c r="DL11" i="3"/>
  <c r="DH11" i="3"/>
  <c r="DD11" i="3"/>
  <c r="CZ11" i="3"/>
  <c r="CV11" i="3"/>
  <c r="CR11" i="3"/>
  <c r="CN11" i="3"/>
  <c r="CJ11" i="3"/>
  <c r="CF11" i="3"/>
  <c r="CB11" i="3"/>
  <c r="DW11" i="3"/>
  <c r="DS11" i="3"/>
  <c r="DO11" i="3"/>
  <c r="DK11" i="3"/>
  <c r="DG11" i="3"/>
  <c r="DC11" i="3"/>
  <c r="CY11" i="3"/>
  <c r="CU11" i="3"/>
  <c r="CQ11" i="3"/>
  <c r="CM11" i="3"/>
  <c r="CI11" i="3"/>
  <c r="CE11" i="3"/>
  <c r="DZ11" i="3"/>
  <c r="DV11" i="3"/>
  <c r="DR11" i="3"/>
  <c r="DN11" i="3"/>
  <c r="DJ11" i="3"/>
  <c r="DF11" i="3"/>
  <c r="DB11" i="3"/>
  <c r="CX11" i="3"/>
  <c r="CT11" i="3"/>
  <c r="CP11" i="3"/>
  <c r="CL11" i="3"/>
  <c r="CH11" i="3"/>
  <c r="CD11" i="3"/>
  <c r="DY11" i="3"/>
  <c r="DU11" i="3"/>
  <c r="DQ11" i="3"/>
  <c r="DM11" i="3"/>
  <c r="DI11" i="3"/>
  <c r="DE11" i="3"/>
  <c r="DA11" i="3"/>
  <c r="CW11" i="3"/>
  <c r="CS11" i="3"/>
  <c r="CO11" i="3"/>
  <c r="CK11" i="3"/>
  <c r="CG11" i="3"/>
  <c r="CC11" i="3"/>
  <c r="BX11" i="3"/>
  <c r="BT11" i="3"/>
  <c r="BP11" i="3"/>
  <c r="BL11" i="3"/>
  <c r="BH11" i="3"/>
  <c r="BD11" i="3"/>
  <c r="AZ11" i="3"/>
  <c r="CA11" i="3"/>
  <c r="BW11" i="3"/>
  <c r="BS11" i="3"/>
  <c r="BO11" i="3"/>
  <c r="BK11" i="3"/>
  <c r="BG11" i="3"/>
  <c r="BC11" i="3"/>
  <c r="AY11" i="3"/>
  <c r="BZ11" i="3"/>
  <c r="BV11" i="3"/>
  <c r="BR11" i="3"/>
  <c r="BN11" i="3"/>
  <c r="BJ11" i="3"/>
  <c r="BF11" i="3"/>
  <c r="BB11" i="3"/>
  <c r="BY11" i="3"/>
  <c r="BU11" i="3"/>
  <c r="BQ11" i="3"/>
  <c r="BM11" i="3"/>
  <c r="BI11" i="3"/>
  <c r="BE11" i="3"/>
  <c r="BA11" i="3"/>
  <c r="G308" i="15"/>
  <c r="G328" i="15"/>
  <c r="G284" i="15"/>
  <c r="G304" i="15"/>
  <c r="G332" i="15"/>
  <c r="G352" i="15"/>
  <c r="AB11" i="3"/>
  <c r="AF11" i="3"/>
  <c r="AK11" i="3"/>
  <c r="AD11" i="3"/>
  <c r="AI11" i="3"/>
  <c r="X11" i="3"/>
  <c r="V11" i="3"/>
  <c r="Y11" i="3"/>
  <c r="Z11" i="3"/>
  <c r="AP11" i="3"/>
  <c r="U11" i="3"/>
  <c r="AN11" i="3"/>
  <c r="S11" i="3"/>
  <c r="AW11" i="3"/>
  <c r="DR5" i="3"/>
  <c r="AX11" i="3"/>
  <c r="AU11" i="3"/>
  <c r="DS101" i="3"/>
  <c r="AE11" i="3"/>
  <c r="AQ11" i="3"/>
  <c r="AS11" i="3"/>
  <c r="W11" i="3"/>
  <c r="AT11" i="3"/>
  <c r="AO11" i="3"/>
  <c r="AV11" i="3"/>
  <c r="AH11" i="3"/>
  <c r="AL11" i="3"/>
  <c r="AG11" i="3"/>
  <c r="AM11" i="3"/>
  <c r="T11" i="3"/>
  <c r="DS102" i="3"/>
  <c r="DS104" i="3"/>
  <c r="DS105" i="3"/>
  <c r="DS5" i="3"/>
  <c r="DT101" i="3"/>
  <c r="DT102" i="3"/>
  <c r="DT104" i="3"/>
  <c r="DT105" i="3"/>
  <c r="DT5" i="3"/>
  <c r="DU101" i="3"/>
  <c r="DU102" i="3"/>
  <c r="DU104" i="3"/>
  <c r="DU105" i="3"/>
  <c r="DU5" i="3"/>
  <c r="DV101" i="3"/>
  <c r="DV102" i="3"/>
  <c r="DV104" i="3"/>
  <c r="DV105" i="3"/>
  <c r="DV5" i="3"/>
  <c r="DW101" i="3"/>
  <c r="DW102" i="3"/>
  <c r="DW104" i="3"/>
  <c r="DW105" i="3"/>
  <c r="DW5" i="3"/>
  <c r="DX101" i="3"/>
  <c r="DX102" i="3"/>
  <c r="DX104" i="3"/>
  <c r="DX105" i="3"/>
  <c r="DX5" i="3"/>
  <c r="DY101" i="3"/>
  <c r="DY102" i="3"/>
  <c r="DY104" i="3"/>
  <c r="DY105" i="3"/>
  <c r="DY5" i="3"/>
  <c r="DZ101" i="3"/>
  <c r="DZ102" i="3"/>
  <c r="DZ104" i="3"/>
  <c r="DZ105" i="3"/>
  <c r="DZ5" i="3"/>
  <c r="F18" i="3"/>
  <c r="N11" i="3"/>
  <c r="M11" i="3"/>
  <c r="Q11" i="3"/>
  <c r="P11" i="3"/>
  <c r="R11" i="3"/>
  <c r="O11" i="3"/>
  <c r="K11" i="3"/>
  <c r="L11" i="3"/>
  <c r="F17" i="3"/>
  <c r="F59" i="3"/>
  <c r="F26" i="3"/>
  <c r="F15" i="3"/>
  <c r="F58" i="3"/>
  <c r="F57" i="3"/>
  <c r="F24" i="3"/>
  <c r="F63" i="3"/>
  <c r="EC9" i="3"/>
  <c r="F28" i="3"/>
  <c r="J11" i="3"/>
  <c r="F16" i="3"/>
  <c r="EC11" i="3"/>
  <c r="F20" i="3"/>
  <c r="F25" i="3"/>
  <c r="F32" i="3"/>
  <c r="F30" i="3"/>
  <c r="EC78" i="3"/>
  <c r="F78" i="3"/>
  <c r="F36" i="3"/>
  <c r="F45" i="3"/>
  <c r="F37" i="3"/>
  <c r="F39" i="3"/>
  <c r="F41" i="3"/>
  <c r="EC84" i="3"/>
  <c r="F84" i="3"/>
  <c r="F50" i="3"/>
  <c r="F52" i="3"/>
  <c r="G1517" i="15"/>
  <c r="G1518" i="15"/>
  <c r="G1519" i="15"/>
  <c r="G1521" i="15"/>
  <c r="G1522" i="15"/>
  <c r="G1523" i="15"/>
  <c r="G1525" i="15"/>
  <c r="G1526" i="15"/>
  <c r="G1527" i="15"/>
  <c r="G1529" i="15"/>
  <c r="G1530" i="15"/>
  <c r="G1531" i="15"/>
  <c r="G1493" i="15"/>
  <c r="G1494" i="15"/>
  <c r="G1495" i="15"/>
  <c r="G1497" i="15"/>
  <c r="G1498" i="15"/>
  <c r="G1499" i="15"/>
  <c r="G1501" i="15"/>
  <c r="G1502" i="15"/>
  <c r="G1503" i="15"/>
  <c r="G1505" i="15"/>
  <c r="G1506" i="15"/>
  <c r="G1507" i="15"/>
  <c r="G1469" i="15"/>
  <c r="G1470" i="15"/>
  <c r="G1471" i="15"/>
  <c r="G1473" i="15"/>
  <c r="G1474" i="15"/>
  <c r="G1475" i="15"/>
  <c r="G1477" i="15"/>
  <c r="G1478" i="15"/>
  <c r="G1479" i="15"/>
  <c r="G1481" i="15"/>
  <c r="G1482" i="15"/>
  <c r="G1483" i="15"/>
  <c r="G1317" i="15"/>
  <c r="G1318" i="15"/>
  <c r="G1319" i="15"/>
  <c r="G1321" i="15"/>
  <c r="G1322" i="15"/>
  <c r="G1323" i="15"/>
  <c r="G1325" i="15"/>
  <c r="G1326" i="15"/>
  <c r="G1327" i="15"/>
  <c r="G1329" i="15"/>
  <c r="G1330" i="15"/>
  <c r="G1331" i="15"/>
  <c r="G1314" i="15"/>
  <c r="G1315" i="15"/>
  <c r="G1466" i="15"/>
  <c r="G1467" i="15"/>
  <c r="G1490" i="15"/>
  <c r="G1491" i="15"/>
  <c r="G1514" i="15"/>
  <c r="G1515" i="15"/>
  <c r="G1362" i="15"/>
  <c r="G1363" i="15"/>
  <c r="G1313" i="15"/>
  <c r="G1333" i="15"/>
  <c r="G1465" i="15"/>
  <c r="G1485" i="15"/>
  <c r="G1489" i="15"/>
  <c r="G1509" i="15"/>
  <c r="G1513" i="15"/>
  <c r="G1533" i="15"/>
  <c r="G1361" i="15"/>
  <c r="G1381" i="15"/>
  <c r="EC67" i="3"/>
  <c r="EC69" i="3"/>
  <c r="F69" i="3"/>
  <c r="EC71" i="3"/>
  <c r="EC86" i="3"/>
  <c r="F86" i="3"/>
  <c r="F71" i="3"/>
  <c r="G1438" i="15"/>
  <c r="G1458" i="15"/>
  <c r="F68" i="22"/>
  <c r="G1405" i="15"/>
  <c r="J38" i="23"/>
  <c r="F21" i="23"/>
  <c r="F15" i="23"/>
</calcChain>
</file>

<file path=xl/sharedStrings.xml><?xml version="1.0" encoding="utf-8"?>
<sst xmlns="http://schemas.openxmlformats.org/spreadsheetml/2006/main" count="724" uniqueCount="278">
  <si>
    <t>Total</t>
  </si>
  <si>
    <t>LOT</t>
  </si>
  <si>
    <t>Sales Center</t>
  </si>
  <si>
    <t>LF</t>
  </si>
  <si>
    <t>Legal</t>
  </si>
  <si>
    <t>Total Cost</t>
  </si>
  <si>
    <t>Unit Cost</t>
  </si>
  <si>
    <t>Start Date</t>
  </si>
  <si>
    <t>50' Wide</t>
  </si>
  <si>
    <t>60' Wide</t>
  </si>
  <si>
    <t>General Infrastructure:</t>
  </si>
  <si>
    <t>General Inputs</t>
  </si>
  <si>
    <t>Home Inventory</t>
  </si>
  <si>
    <t>Sub-total</t>
  </si>
  <si>
    <t>Home Construction</t>
  </si>
  <si>
    <t>Home Sales</t>
  </si>
  <si>
    <t>Lot Inventory</t>
  </si>
  <si>
    <t>Calculations</t>
  </si>
  <si>
    <t>Other</t>
  </si>
  <si>
    <t>Assuming 0% inflation over time</t>
  </si>
  <si>
    <t>Financing Sources:</t>
  </si>
  <si>
    <t>Financing Uses:</t>
  </si>
  <si>
    <t>Cash Flow from Operations</t>
  </si>
  <si>
    <t>Assets:</t>
  </si>
  <si>
    <t>Cash</t>
  </si>
  <si>
    <t>Liabilities:</t>
  </si>
  <si>
    <t>Equity:</t>
  </si>
  <si>
    <t>Average Home Price</t>
  </si>
  <si>
    <t>Land Held for Development</t>
  </si>
  <si>
    <t>General Overhead</t>
  </si>
  <si>
    <t>Direct Overhead</t>
  </si>
  <si>
    <t>Property Taxes</t>
  </si>
  <si>
    <t>Revenue:</t>
  </si>
  <si>
    <t>Retained Earnings</t>
  </si>
  <si>
    <t>Project Name</t>
  </si>
  <si>
    <t>Project Statistics:</t>
  </si>
  <si>
    <t>Assumption</t>
  </si>
  <si>
    <t>Base House Revenue</t>
  </si>
  <si>
    <t>Options &amp; Upgrades</t>
  </si>
  <si>
    <t>Premiums</t>
  </si>
  <si>
    <t>Total Assets</t>
  </si>
  <si>
    <t>Total Liabilities</t>
  </si>
  <si>
    <t>Total Equity</t>
  </si>
  <si>
    <t>Home Closings</t>
  </si>
  <si>
    <t>Lot Parcel Development</t>
  </si>
  <si>
    <t>End Date</t>
  </si>
  <si>
    <t>HOA Dues / Fees</t>
  </si>
  <si>
    <t>per home</t>
  </si>
  <si>
    <t>% revenue</t>
  </si>
  <si>
    <t>% loan</t>
  </si>
  <si>
    <t>Net Cash Flow</t>
  </si>
  <si>
    <t>Community ABC</t>
  </si>
  <si>
    <t>Begin Date</t>
  </si>
  <si>
    <t>75' Wide</t>
  </si>
  <si>
    <t>Product Sales</t>
  </si>
  <si>
    <t>Product Closing</t>
  </si>
  <si>
    <t>TOTAL</t>
  </si>
  <si>
    <t>Closing Delay (Months)</t>
  </si>
  <si>
    <t>Start Sales (Months)</t>
  </si>
  <si>
    <t># Units (Total)</t>
  </si>
  <si>
    <t>Land Acquisition</t>
  </si>
  <si>
    <t>Amenities</t>
  </si>
  <si>
    <t>Quantity</t>
  </si>
  <si>
    <t>Direct Profit</t>
  </si>
  <si>
    <t>Phase 1</t>
  </si>
  <si>
    <t>Phase 2</t>
  </si>
  <si>
    <t>Phase 3</t>
  </si>
  <si>
    <t>Phase 4</t>
  </si>
  <si>
    <t>Phase 5</t>
  </si>
  <si>
    <t>Sales Start Date</t>
  </si>
  <si>
    <t>Product Inputs</t>
  </si>
  <si>
    <t>Lot Dev. Start Date</t>
  </si>
  <si>
    <t>Lot Dev. Duration (Months)</t>
  </si>
  <si>
    <t>Sales Duration (Month)</t>
  </si>
  <si>
    <t>Start Lot Dev. (Months)</t>
  </si>
  <si>
    <t>Lot Development</t>
  </si>
  <si>
    <t>General Calculations</t>
  </si>
  <si>
    <t>Down Payment %</t>
  </si>
  <si>
    <t>Down Payment</t>
  </si>
  <si>
    <t>*</t>
  </si>
  <si>
    <t>Ledger</t>
  </si>
  <si>
    <t>Lookup Name</t>
  </si>
  <si>
    <t>Row</t>
  </si>
  <si>
    <t>Location</t>
  </si>
  <si>
    <t>Presentation - Months Per Period</t>
  </si>
  <si>
    <t>Presentation - Dollar Basis</t>
  </si>
  <si>
    <t>Calculation - Begin Date</t>
  </si>
  <si>
    <t>Presentation - Begin Date</t>
  </si>
  <si>
    <t>Calculation - Months Per Period</t>
  </si>
  <si>
    <t>Presentation Lookup Horizontal Selector</t>
  </si>
  <si>
    <t>Period Counter</t>
  </si>
  <si>
    <t>Column Counter</t>
  </si>
  <si>
    <t>Horizontal Lookup Selector</t>
  </si>
  <si>
    <t>Header</t>
  </si>
  <si>
    <t>Header Number</t>
  </si>
  <si>
    <t>Deposits</t>
  </si>
  <si>
    <t>Revenue - Base Home Revenue</t>
  </si>
  <si>
    <t>Revenue - Options &amp; Upgrades</t>
  </si>
  <si>
    <t>Revenue - Premiums</t>
  </si>
  <si>
    <t>Revenue - Deposits</t>
  </si>
  <si>
    <t>Note: Allocate expected total cost to "crews-on-site" over time.</t>
  </si>
  <si>
    <t>Column Counter - Index Calculations</t>
  </si>
  <si>
    <t>Broker Commissions</t>
  </si>
  <si>
    <t>Closing Costs</t>
  </si>
  <si>
    <t>S&amp;M - Broker Commissions</t>
  </si>
  <si>
    <t>Broker Commissions Rate</t>
  </si>
  <si>
    <t>Closing Costs Rate</t>
  </si>
  <si>
    <t>Broker Commission</t>
  </si>
  <si>
    <t>S&amp;M - Closing Costs</t>
  </si>
  <si>
    <t>Direct Costs - Direct Overhead</t>
  </si>
  <si>
    <t>Total Direct Overhead</t>
  </si>
  <si>
    <t>Land Acquisition Costs</t>
  </si>
  <si>
    <t>Acquire Land (Months)</t>
  </si>
  <si>
    <t>Lot Dev. Delay (Months)</t>
  </si>
  <si>
    <t>Direct Costs - Land Acquisition</t>
  </si>
  <si>
    <t>Land Acquisition Date</t>
  </si>
  <si>
    <t>Total Land Acquisition Costs</t>
  </si>
  <si>
    <t>Direct Costs</t>
  </si>
  <si>
    <t>Sale Price</t>
  </si>
  <si>
    <t>Selling &amp; Marketing</t>
  </si>
  <si>
    <t>Phase</t>
  </si>
  <si>
    <t>Product</t>
  </si>
  <si>
    <t>Advertising / Sales Center</t>
  </si>
  <si>
    <t>General Overhead Rate</t>
  </si>
  <si>
    <t>Total General Overhead</t>
  </si>
  <si>
    <t>Selling &amp; Marketing Rate</t>
  </si>
  <si>
    <t>Total Selling &amp; Marketing</t>
  </si>
  <si>
    <t>Selling &amp; Marketing Start Date</t>
  </si>
  <si>
    <t>Selling &amp; Marketing Duration (Months)</t>
  </si>
  <si>
    <t>General Overhead Duration (Months)</t>
  </si>
  <si>
    <t>General Overhead Start Date</t>
  </si>
  <si>
    <t>Start Selling &amp; Marketing (Months)</t>
  </si>
  <si>
    <t>Start General Overhead (Months)</t>
  </si>
  <si>
    <t>Spend Pattern</t>
  </si>
  <si>
    <t>Start Month</t>
  </si>
  <si>
    <t>General</t>
  </si>
  <si>
    <t>Master Infra.</t>
  </si>
  <si>
    <t>Signs &amp; Landsc.</t>
  </si>
  <si>
    <t>Periods</t>
  </si>
  <si>
    <t>Cue Spend:</t>
  </si>
  <si>
    <t>Count Periods:</t>
  </si>
  <si>
    <t>Master Infrastructure</t>
  </si>
  <si>
    <t>General Investment:</t>
  </si>
  <si>
    <t>Isolate Time Frame:</t>
  </si>
  <si>
    <t>Property Taxes - Valuation</t>
  </si>
  <si>
    <t>Total Revenue</t>
  </si>
  <si>
    <t>Cuml. Product Closing</t>
  </si>
  <si>
    <t>Cuml. Product Sales</t>
  </si>
  <si>
    <t>Cuml. Home Construction</t>
  </si>
  <si>
    <t>Cuml. Lot Development</t>
  </si>
  <si>
    <t>Note: Value-build up per investment in the project, then home sales price.</t>
  </si>
  <si>
    <t>Property Taxes - Constr. Value</t>
  </si>
  <si>
    <t>Prop. Taxes - Home Inv. Value</t>
  </si>
  <si>
    <t>Value declines over time for homes sold.</t>
  </si>
  <si>
    <t>Mill Rate (Per 000)</t>
  </si>
  <si>
    <t>Date Month</t>
  </si>
  <si>
    <t>Note: Paid in cash to tax collector once per year but partial holding during</t>
  </si>
  <si>
    <t>Signage / Landscaping</t>
  </si>
  <si>
    <t>Property tax between time of sale and closing will be reconciled on closing stmt.</t>
  </si>
  <si>
    <t xml:space="preserve"> the year will be reconciled on any home closing statement.</t>
  </si>
  <si>
    <t>Assumption made on timing for simplicity / significance.</t>
  </si>
  <si>
    <t>Appraiser Valuation Adjustment</t>
  </si>
  <si>
    <t>Prop. Tax Rate</t>
  </si>
  <si>
    <t>HOA Dues (Deficit Funding)</t>
  </si>
  <si>
    <t>HOA Dues</t>
  </si>
  <si>
    <t>Total HOA Dues</t>
  </si>
  <si>
    <t>Model Start Date</t>
  </si>
  <si>
    <t>Model End Date</t>
  </si>
  <si>
    <t>Timeline:</t>
  </si>
  <si>
    <t>Per Unit:</t>
  </si>
  <si>
    <t>Other Assumptions:</t>
  </si>
  <si>
    <t>Start Sales Delay (Months)</t>
  </si>
  <si>
    <t>Vertical End Date</t>
  </si>
  <si>
    <t>Vertical Duration (Months)</t>
  </si>
  <si>
    <t>Vertical Start Date</t>
  </si>
  <si>
    <t>Duration</t>
  </si>
  <si>
    <t>Lot Dev. End Date</t>
  </si>
  <si>
    <t>Sales End Date</t>
  </si>
  <si>
    <t>Closing Start Date</t>
  </si>
  <si>
    <t>Closing End Date</t>
  </si>
  <si>
    <t>Selling &amp; Marketing End Date</t>
  </si>
  <si>
    <t>General Overhead End Date</t>
  </si>
  <si>
    <t>Start Vertical Constr. (Months)</t>
  </si>
  <si>
    <t>Base Price</t>
  </si>
  <si>
    <t>Horizontal Costs</t>
  </si>
  <si>
    <t>Total Direct Costs</t>
  </si>
  <si>
    <t>Gross Profit</t>
  </si>
  <si>
    <t>Direct Costs:</t>
  </si>
  <si>
    <t>Transaction Costs:</t>
  </si>
  <si>
    <t>Total Transaction Costs</t>
  </si>
  <si>
    <t>Selling, General, and Administrative:</t>
  </si>
  <si>
    <t>Total SG&amp;A</t>
  </si>
  <si>
    <t>Net Operating Profit</t>
  </si>
  <si>
    <t>Transaction Costs</t>
  </si>
  <si>
    <t>Totals - Used in Calculations:</t>
  </si>
  <si>
    <t>Timeline - Month of Initiation:</t>
  </si>
  <si>
    <t>Timeline - Month Duration:</t>
  </si>
  <si>
    <t>Units</t>
  </si>
  <si>
    <t>Vertical Costs - Base Price</t>
  </si>
  <si>
    <t>Vertical Costs - Options</t>
  </si>
  <si>
    <t>Direct Costs - Horizontal</t>
  </si>
  <si>
    <t>Direct Costs - Base Vertical</t>
  </si>
  <si>
    <t>Direct Costs - Options Vertical</t>
  </si>
  <si>
    <t>Home Construction - Base</t>
  </si>
  <si>
    <t>Home Construction - Options</t>
  </si>
  <si>
    <t>Check:</t>
  </si>
  <si>
    <t>Financing - WIP Cash Flows</t>
  </si>
  <si>
    <t>Financing - Loan Draws</t>
  </si>
  <si>
    <t>Financing Delay</t>
  </si>
  <si>
    <t>WIP Cash Flows</t>
  </si>
  <si>
    <t>Financing - Ending Principal Balance</t>
  </si>
  <si>
    <t>Financing - Interest Accrued</t>
  </si>
  <si>
    <t>Financing - Interest Repaid</t>
  </si>
  <si>
    <t>Financing - Interest Balance</t>
  </si>
  <si>
    <t>Financing - Loan Balance</t>
  </si>
  <si>
    <t>Interest Expense</t>
  </si>
  <si>
    <t>Total Other Income (Expense)</t>
  </si>
  <si>
    <t>Other Income (Expense):</t>
  </si>
  <si>
    <t>General Investment</t>
  </si>
  <si>
    <t>Construction Loan Draws</t>
  </si>
  <si>
    <t>Construction Loan Repaid</t>
  </si>
  <si>
    <t>Financing Rate (Annual)</t>
  </si>
  <si>
    <t>Beginning Balance</t>
  </si>
  <si>
    <t>Check - Loan Table:</t>
  </si>
  <si>
    <t>Financing - Principal Repaid</t>
  </si>
  <si>
    <t>Math Check</t>
  </si>
  <si>
    <t>Interest Rate (Period)</t>
  </si>
  <si>
    <t>Interest Rate (Annual)</t>
  </si>
  <si>
    <t>Financing - Cuml. Interest Accrued</t>
  </si>
  <si>
    <t>NPV</t>
  </si>
  <si>
    <t>NPV Per Unit</t>
  </si>
  <si>
    <t>Financing - Interest Repaid Calc</t>
  </si>
  <si>
    <t>Financing Periods (Months)</t>
  </si>
  <si>
    <t>GAAP</t>
  </si>
  <si>
    <t>Income Before Tax</t>
  </si>
  <si>
    <t>int. rate</t>
  </si>
  <si>
    <t>LTV</t>
  </si>
  <si>
    <t>Note: This calculates compounded interest accrued when interest repaid</t>
  </si>
  <si>
    <t>Financing - Interest Accrued Calc.</t>
  </si>
  <si>
    <t>NPV Adjusted</t>
  </si>
  <si>
    <t>Financing - NPV Adjustment</t>
  </si>
  <si>
    <t>Note: This method allows a small error at the end of calculation, in order to</t>
  </si>
  <si>
    <t>is considered. This assumes a constant "interest accrued per home" and takes</t>
  </si>
  <si>
    <t>into account the timing of closings. This should produce a small error.</t>
  </si>
  <si>
    <t>by doing manual iterations but at the cost of greater complexity.</t>
  </si>
  <si>
    <t>circumvent using a circular calculation or goal/seek. This could be improved</t>
  </si>
  <si>
    <t>is not considered - it should tie perfectly. It looks just at principal payments.</t>
  </si>
  <si>
    <t>Total Per Unit</t>
  </si>
  <si>
    <t xml:space="preserve"> Alloc. of Legal</t>
  </si>
  <si>
    <t>Alloc. of Master Infra.</t>
  </si>
  <si>
    <t>Alloc. of Amenities</t>
  </si>
  <si>
    <t>Alloc. of Signs &amp; Landscaping</t>
  </si>
  <si>
    <t>Alloc. of Sales Center</t>
  </si>
  <si>
    <t>Amenity</t>
  </si>
  <si>
    <t>Total Equity &amp; Liabilities</t>
  </si>
  <si>
    <t>Balance?</t>
  </si>
  <si>
    <t>General Infrastructure</t>
  </si>
  <si>
    <t>Infrastructure - Spend Pattern</t>
  </si>
  <si>
    <t>Infrastructure - Cost</t>
  </si>
  <si>
    <t>Prop. Taxes - Alloc. of Infrastructure</t>
  </si>
  <si>
    <t>Cash Balance</t>
  </si>
  <si>
    <t>Stat</t>
  </si>
  <si>
    <t>Loans Outstanding</t>
  </si>
  <si>
    <t>Financing - Interest Expense</t>
  </si>
  <si>
    <t>All *</t>
  </si>
  <si>
    <t>All GAAP</t>
  </si>
  <si>
    <t>All Stat</t>
  </si>
  <si>
    <t>All Cash</t>
  </si>
  <si>
    <t>Low Cash Balance</t>
  </si>
  <si>
    <t>General Infrastructure Inputs</t>
  </si>
  <si>
    <t>IRR</t>
  </si>
  <si>
    <t>Cash Flow ($'s in millions)</t>
  </si>
  <si>
    <t>P&amp;L ($'s in millions)</t>
  </si>
  <si>
    <t>Balance Sheet ($'s in millions)</t>
  </si>
  <si>
    <t>IRR (Annualized)</t>
  </si>
  <si>
    <t>Appreciation Rate - Sales</t>
  </si>
  <si>
    <t>Appreciation Rate - Costs</t>
  </si>
  <si>
    <t>Financing Rate (Month)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</si>
</sst>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0">
    <numFmt numFmtId="8" formatCode="&quot;$&quot;#,##0.00_);[Red]\(&quot;$&quot;#,##0.00\)"/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(&quot;$&quot;* #,##0_);_(&quot;$&quot;* \(#,##0\);_(&quot;$&quot;* &quot;-&quot;??_);_(@_)"/>
    <numFmt numFmtId="165" formatCode="_(* #,##0_);_(* \(#,##0\);_(* &quot;-&quot;??_);_(@_)"/>
    <numFmt numFmtId="166" formatCode="mm/dd/yy;@"/>
    <numFmt numFmtId="167" formatCode="0.0%"/>
    <numFmt numFmtId="168" formatCode="_(&quot;$&quot;* #,##0.0_);_(&quot;$&quot;* \(#,##0.0\);_(&quot;$&quot;* &quot;-&quot;??_);_(@_)"/>
    <numFmt numFmtId="169" formatCode="_(* #,##0.0_);_(* \(#,##0.0\);_(* &quot;-&quot;??_);_(@_)"/>
    <numFmt numFmtId="170" formatCode="&quot;$&quot;#,##0.0_);[Red]\(&quot;$&quot;#,##0.0\)"/>
  </numFmts>
  <fonts count="1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FA7D00"/>
      <name val="Calibri"/>
      <family val="2"/>
      <scheme val="minor"/>
    </font>
    <font>
      <b/>
      <sz val="11"/>
      <color theme="1"/>
      <name val="Open Sans"/>
      <family val="2"/>
    </font>
    <font>
      <sz val="11"/>
      <color theme="1"/>
      <name val="Open Sans"/>
      <family val="2"/>
    </font>
    <font>
      <b/>
      <sz val="11"/>
      <color theme="0"/>
      <name val="Open Sans"/>
      <family val="2"/>
    </font>
    <font>
      <sz val="11"/>
      <color theme="0"/>
      <name val="Open Sans"/>
      <family val="2"/>
    </font>
    <font>
      <sz val="11"/>
      <color rgb="FF006600"/>
      <name val="Open Sans"/>
      <family val="2"/>
    </font>
    <font>
      <sz val="11"/>
      <color rgb="FF0070C0"/>
      <name val="Open Sans"/>
      <family val="2"/>
    </font>
    <font>
      <sz val="11"/>
      <name val="Open Sans"/>
      <family val="2"/>
    </font>
    <font>
      <b/>
      <sz val="11"/>
      <name val="Open Sans"/>
      <family val="2"/>
    </font>
    <font>
      <i/>
      <sz val="11"/>
      <color theme="1"/>
      <name val="Open Sans"/>
      <family val="2"/>
    </font>
    <font>
      <sz val="11"/>
      <color rgb="FF0000FF"/>
      <name val="Open Sans"/>
      <family val="2"/>
    </font>
    <font>
      <sz val="11"/>
      <color rgb="FF009600"/>
      <name val="Open Sans"/>
      <family val="2"/>
    </font>
    <font>
      <sz val="10"/>
      <color theme="1"/>
      <name val="Open Sans"/>
      <family val="2"/>
    </font>
    <font>
      <b/>
      <sz val="14"/>
      <color theme="1"/>
      <name val="Open Sans"/>
      <family val="2"/>
    </font>
  </fonts>
  <fills count="17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3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2" tint="-9.9978637043366805E-2"/>
        <bgColor indexed="64"/>
      </patternFill>
    </fill>
  </fills>
  <borders count="16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6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2" fillId="7" borderId="15" applyNumberFormat="0" applyAlignment="0" applyProtection="0"/>
    <xf numFmtId="0" fontId="3" fillId="8" borderId="15" applyNumberFormat="0" applyAlignment="0" applyProtection="0"/>
  </cellStyleXfs>
  <cellXfs count="267">
    <xf numFmtId="0" fontId="0" fillId="0" borderId="0" xfId="0"/>
    <xf numFmtId="0" fontId="4" fillId="0" borderId="0" xfId="0" applyFont="1" applyAlignment="1">
      <alignment vertical="center"/>
    </xf>
    <xf numFmtId="0" fontId="5" fillId="0" borderId="0" xfId="0" applyFont="1"/>
    <xf numFmtId="0" fontId="5" fillId="0" borderId="13" xfId="0" applyFont="1" applyBorder="1"/>
    <xf numFmtId="0" fontId="5" fillId="0" borderId="6" xfId="0" applyFont="1" applyBorder="1"/>
    <xf numFmtId="0" fontId="6" fillId="5" borderId="14" xfId="0" applyFont="1" applyFill="1" applyBorder="1" applyAlignment="1">
      <alignment horizontal="center" wrapText="1"/>
    </xf>
    <xf numFmtId="166" fontId="7" fillId="5" borderId="6" xfId="0" applyNumberFormat="1" applyFont="1" applyFill="1" applyBorder="1" applyAlignment="1">
      <alignment horizontal="center"/>
    </xf>
    <xf numFmtId="0" fontId="5" fillId="0" borderId="13" xfId="0" applyFont="1" applyFill="1" applyBorder="1"/>
    <xf numFmtId="0" fontId="4" fillId="0" borderId="6" xfId="0" applyFont="1" applyBorder="1"/>
    <xf numFmtId="0" fontId="4" fillId="0" borderId="6" xfId="0" applyFont="1" applyBorder="1" applyAlignment="1">
      <alignment horizontal="center" wrapText="1"/>
    </xf>
    <xf numFmtId="0" fontId="5" fillId="0" borderId="0" xfId="0" applyFont="1" applyFill="1"/>
    <xf numFmtId="165" fontId="5" fillId="0" borderId="13" xfId="1" applyNumberFormat="1" applyFont="1" applyFill="1" applyBorder="1"/>
    <xf numFmtId="43" fontId="5" fillId="0" borderId="0" xfId="1" applyNumberFormat="1" applyFont="1" applyFill="1"/>
    <xf numFmtId="165" fontId="5" fillId="0" borderId="13" xfId="0" applyNumberFormat="1" applyFont="1" applyFill="1" applyBorder="1"/>
    <xf numFmtId="0" fontId="4" fillId="0" borderId="1" xfId="0" applyFont="1" applyBorder="1"/>
    <xf numFmtId="43" fontId="4" fillId="0" borderId="1" xfId="1" applyFont="1" applyBorder="1"/>
    <xf numFmtId="0" fontId="5" fillId="0" borderId="5" xfId="0" applyFont="1" applyBorder="1"/>
    <xf numFmtId="43" fontId="5" fillId="0" borderId="0" xfId="1" applyFont="1"/>
    <xf numFmtId="0" fontId="5" fillId="0" borderId="1" xfId="0" applyFont="1" applyBorder="1"/>
    <xf numFmtId="43" fontId="5" fillId="0" borderId="1" xfId="1" applyFont="1" applyBorder="1"/>
    <xf numFmtId="169" fontId="5" fillId="0" borderId="0" xfId="1" applyNumberFormat="1" applyFont="1"/>
    <xf numFmtId="43" fontId="5" fillId="0" borderId="0" xfId="1" applyNumberFormat="1" applyFont="1"/>
    <xf numFmtId="43" fontId="5" fillId="0" borderId="8" xfId="1" applyFont="1" applyBorder="1"/>
    <xf numFmtId="165" fontId="5" fillId="0" borderId="2" xfId="1" applyNumberFormat="1" applyFont="1" applyBorder="1"/>
    <xf numFmtId="0" fontId="4" fillId="0" borderId="6" xfId="0" applyFont="1" applyBorder="1" applyAlignment="1">
      <alignment horizontal="center"/>
    </xf>
    <xf numFmtId="165" fontId="5" fillId="6" borderId="0" xfId="1" applyNumberFormat="1" applyFont="1" applyFill="1" applyBorder="1"/>
    <xf numFmtId="0" fontId="5" fillId="6" borderId="9" xfId="0" applyFont="1" applyFill="1" applyBorder="1"/>
    <xf numFmtId="0" fontId="5" fillId="0" borderId="0" xfId="0" applyFont="1" applyBorder="1"/>
    <xf numFmtId="0" fontId="4" fillId="0" borderId="0" xfId="0" applyFont="1" applyAlignment="1">
      <alignment horizontal="center"/>
    </xf>
    <xf numFmtId="0" fontId="9" fillId="0" borderId="0" xfId="0" applyFont="1" applyAlignment="1">
      <alignment horizontal="right"/>
    </xf>
    <xf numFmtId="166" fontId="9" fillId="0" borderId="0" xfId="0" applyNumberFormat="1" applyFont="1" applyAlignment="1">
      <alignment horizontal="right"/>
    </xf>
    <xf numFmtId="1" fontId="9" fillId="0" borderId="0" xfId="1" applyNumberFormat="1" applyFont="1" applyAlignment="1">
      <alignment horizontal="right"/>
    </xf>
    <xf numFmtId="37" fontId="9" fillId="0" borderId="0" xfId="2" applyNumberFormat="1" applyFont="1" applyAlignment="1">
      <alignment horizontal="right"/>
    </xf>
    <xf numFmtId="0" fontId="5" fillId="0" borderId="0" xfId="0" applyFont="1" applyAlignment="1">
      <alignment horizontal="center"/>
    </xf>
    <xf numFmtId="37" fontId="10" fillId="0" borderId="0" xfId="1" applyNumberFormat="1" applyFont="1" applyAlignment="1">
      <alignment horizontal="center"/>
    </xf>
    <xf numFmtId="37" fontId="5" fillId="0" borderId="0" xfId="0" applyNumberFormat="1" applyFont="1"/>
    <xf numFmtId="0" fontId="4" fillId="0" borderId="0" xfId="0" applyFont="1"/>
    <xf numFmtId="0" fontId="4" fillId="0" borderId="0" xfId="0" applyFont="1" applyFill="1"/>
    <xf numFmtId="0" fontId="5" fillId="0" borderId="0" xfId="0" applyFont="1" applyFill="1" applyBorder="1"/>
    <xf numFmtId="0" fontId="5" fillId="0" borderId="5" xfId="0" applyFont="1" applyFill="1" applyBorder="1"/>
    <xf numFmtId="0" fontId="5" fillId="0" borderId="4" xfId="0" applyFont="1" applyFill="1" applyBorder="1"/>
    <xf numFmtId="164" fontId="5" fillId="0" borderId="0" xfId="0" applyNumberFormat="1" applyFont="1"/>
    <xf numFmtId="43" fontId="5" fillId="0" borderId="0" xfId="0" applyNumberFormat="1" applyFont="1"/>
    <xf numFmtId="43" fontId="5" fillId="0" borderId="1" xfId="1" applyNumberFormat="1" applyFont="1" applyFill="1" applyBorder="1"/>
    <xf numFmtId="164" fontId="5" fillId="0" borderId="1" xfId="2" applyNumberFormat="1" applyFont="1" applyBorder="1"/>
    <xf numFmtId="10" fontId="5" fillId="0" borderId="0" xfId="3" applyNumberFormat="1" applyFont="1"/>
    <xf numFmtId="0" fontId="5" fillId="0" borderId="0" xfId="0" applyFont="1" applyAlignment="1">
      <alignment horizontal="right"/>
    </xf>
    <xf numFmtId="0" fontId="4" fillId="0" borderId="0" xfId="0" applyFont="1" applyAlignment="1"/>
    <xf numFmtId="0" fontId="5" fillId="0" borderId="7" xfId="0" applyFont="1" applyBorder="1"/>
    <xf numFmtId="0" fontId="5" fillId="0" borderId="8" xfId="0" applyFont="1" applyBorder="1"/>
    <xf numFmtId="0" fontId="12" fillId="0" borderId="0" xfId="0" applyFont="1"/>
    <xf numFmtId="0" fontId="5" fillId="0" borderId="9" xfId="0" applyFont="1" applyBorder="1"/>
    <xf numFmtId="0" fontId="6" fillId="5" borderId="0" xfId="0" applyFont="1" applyFill="1" applyBorder="1" applyAlignment="1">
      <alignment horizontal="centerContinuous"/>
    </xf>
    <xf numFmtId="0" fontId="5" fillId="0" borderId="10" xfId="0" applyFont="1" applyBorder="1"/>
    <xf numFmtId="0" fontId="4" fillId="0" borderId="0" xfId="0" applyFont="1" applyBorder="1" applyAlignment="1">
      <alignment horizontal="center"/>
    </xf>
    <xf numFmtId="0" fontId="6" fillId="5" borderId="0" xfId="0" applyFont="1" applyFill="1" applyBorder="1" applyAlignment="1">
      <alignment horizontal="center"/>
    </xf>
    <xf numFmtId="0" fontId="4" fillId="0" borderId="10" xfId="0" applyFont="1" applyBorder="1" applyAlignment="1">
      <alignment horizontal="center"/>
    </xf>
    <xf numFmtId="0" fontId="4" fillId="6" borderId="1" xfId="0" applyFont="1" applyFill="1" applyBorder="1"/>
    <xf numFmtId="0" fontId="5" fillId="6" borderId="1" xfId="0" applyFont="1" applyFill="1" applyBorder="1"/>
    <xf numFmtId="0" fontId="5" fillId="6" borderId="7" xfId="0" applyFont="1" applyFill="1" applyBorder="1"/>
    <xf numFmtId="0" fontId="5" fillId="6" borderId="8" xfId="0" applyFont="1" applyFill="1" applyBorder="1"/>
    <xf numFmtId="0" fontId="5" fillId="6" borderId="0" xfId="0" applyFont="1" applyFill="1" applyBorder="1"/>
    <xf numFmtId="0" fontId="5" fillId="6" borderId="10" xfId="0" applyFont="1" applyFill="1" applyBorder="1"/>
    <xf numFmtId="0" fontId="5" fillId="6" borderId="6" xfId="0" applyFont="1" applyFill="1" applyBorder="1"/>
    <xf numFmtId="0" fontId="5" fillId="6" borderId="11" xfId="0" applyFont="1" applyFill="1" applyBorder="1"/>
    <xf numFmtId="0" fontId="5" fillId="6" borderId="5" xfId="0" applyFont="1" applyFill="1" applyBorder="1"/>
    <xf numFmtId="164" fontId="5" fillId="6" borderId="6" xfId="2" applyNumberFormat="1" applyFont="1" applyFill="1" applyBorder="1"/>
    <xf numFmtId="0" fontId="4" fillId="0" borderId="9" xfId="0" applyFont="1" applyBorder="1"/>
    <xf numFmtId="164" fontId="5" fillId="0" borderId="0" xfId="2" applyNumberFormat="1" applyFont="1" applyFill="1" applyBorder="1"/>
    <xf numFmtId="168" fontId="5" fillId="0" borderId="0" xfId="2" applyNumberFormat="1" applyFont="1"/>
    <xf numFmtId="168" fontId="5" fillId="0" borderId="0" xfId="2" applyNumberFormat="1" applyFont="1" applyBorder="1"/>
    <xf numFmtId="168" fontId="5" fillId="0" borderId="10" xfId="2" applyNumberFormat="1" applyFont="1" applyBorder="1"/>
    <xf numFmtId="169" fontId="5" fillId="0" borderId="0" xfId="1" applyNumberFormat="1" applyFont="1" applyBorder="1"/>
    <xf numFmtId="169" fontId="4" fillId="0" borderId="1" xfId="1" applyNumberFormat="1" applyFont="1" applyBorder="1"/>
    <xf numFmtId="0" fontId="4" fillId="0" borderId="7" xfId="0" applyFont="1" applyBorder="1"/>
    <xf numFmtId="169" fontId="4" fillId="0" borderId="8" xfId="1" applyNumberFormat="1" applyFont="1" applyBorder="1"/>
    <xf numFmtId="43" fontId="5" fillId="0" borderId="0" xfId="1" applyFont="1" applyBorder="1"/>
    <xf numFmtId="43" fontId="5" fillId="0" borderId="10" xfId="1" applyFont="1" applyBorder="1"/>
    <xf numFmtId="169" fontId="5" fillId="0" borderId="10" xfId="1" applyNumberFormat="1" applyFont="1" applyBorder="1"/>
    <xf numFmtId="169" fontId="5" fillId="0" borderId="0" xfId="0" applyNumberFormat="1" applyFont="1"/>
    <xf numFmtId="169" fontId="5" fillId="0" borderId="10" xfId="0" applyNumberFormat="1" applyFont="1" applyBorder="1"/>
    <xf numFmtId="0" fontId="4" fillId="4" borderId="3" xfId="0" applyFont="1" applyFill="1" applyBorder="1"/>
    <xf numFmtId="0" fontId="5" fillId="4" borderId="12" xfId="0" applyFont="1" applyFill="1" applyBorder="1"/>
    <xf numFmtId="0" fontId="5" fillId="4" borderId="4" xfId="0" applyFont="1" applyFill="1" applyBorder="1"/>
    <xf numFmtId="169" fontId="4" fillId="4" borderId="3" xfId="1" applyNumberFormat="1" applyFont="1" applyFill="1" applyBorder="1"/>
    <xf numFmtId="169" fontId="4" fillId="4" borderId="4" xfId="1" applyNumberFormat="1" applyFont="1" applyFill="1" applyBorder="1"/>
    <xf numFmtId="10" fontId="5" fillId="0" borderId="0" xfId="0" applyNumberFormat="1" applyFont="1" applyFill="1" applyBorder="1"/>
    <xf numFmtId="0" fontId="4" fillId="0" borderId="8" xfId="0" applyFont="1" applyBorder="1"/>
    <xf numFmtId="169" fontId="4" fillId="0" borderId="1" xfId="0" applyNumberFormat="1" applyFont="1" applyBorder="1"/>
    <xf numFmtId="0" fontId="5" fillId="0" borderId="11" xfId="0" applyFont="1" applyBorder="1"/>
    <xf numFmtId="168" fontId="4" fillId="4" borderId="3" xfId="2" applyNumberFormat="1" applyFont="1" applyFill="1" applyBorder="1"/>
    <xf numFmtId="168" fontId="5" fillId="4" borderId="3" xfId="2" applyNumberFormat="1" applyFont="1" applyFill="1" applyBorder="1"/>
    <xf numFmtId="168" fontId="4" fillId="4" borderId="12" xfId="2" applyNumberFormat="1" applyFont="1" applyFill="1" applyBorder="1"/>
    <xf numFmtId="169" fontId="5" fillId="0" borderId="6" xfId="1" applyNumberFormat="1" applyFont="1" applyBorder="1"/>
    <xf numFmtId="169" fontId="5" fillId="0" borderId="5" xfId="1" applyNumberFormat="1" applyFont="1" applyBorder="1"/>
    <xf numFmtId="164" fontId="5" fillId="0" borderId="0" xfId="2" applyNumberFormat="1" applyFont="1" applyBorder="1"/>
    <xf numFmtId="169" fontId="5" fillId="0" borderId="0" xfId="0" applyNumberFormat="1" applyFont="1" applyBorder="1"/>
    <xf numFmtId="169" fontId="4" fillId="4" borderId="3" xfId="0" applyNumberFormat="1" applyFont="1" applyFill="1" applyBorder="1"/>
    <xf numFmtId="169" fontId="4" fillId="4" borderId="4" xfId="0" applyNumberFormat="1" applyFont="1" applyFill="1" applyBorder="1"/>
    <xf numFmtId="0" fontId="4" fillId="0" borderId="0" xfId="0" applyFont="1" applyFill="1" applyBorder="1"/>
    <xf numFmtId="43" fontId="4" fillId="0" borderId="0" xfId="0" applyNumberFormat="1" applyFont="1" applyFill="1" applyBorder="1"/>
    <xf numFmtId="0" fontId="4" fillId="0" borderId="9" xfId="0" applyFont="1" applyFill="1" applyBorder="1"/>
    <xf numFmtId="0" fontId="4" fillId="0" borderId="10" xfId="0" applyFont="1" applyFill="1" applyBorder="1"/>
    <xf numFmtId="169" fontId="4" fillId="0" borderId="8" xfId="0" applyNumberFormat="1" applyFont="1" applyBorder="1"/>
    <xf numFmtId="168" fontId="4" fillId="4" borderId="3" xfId="0" applyNumberFormat="1" applyFont="1" applyFill="1" applyBorder="1"/>
    <xf numFmtId="168" fontId="4" fillId="4" borderId="4" xfId="0" applyNumberFormat="1" applyFont="1" applyFill="1" applyBorder="1"/>
    <xf numFmtId="168" fontId="5" fillId="0" borderId="0" xfId="0" applyNumberFormat="1" applyFont="1"/>
    <xf numFmtId="170" fontId="5" fillId="0" borderId="0" xfId="0" applyNumberFormat="1" applyFont="1"/>
    <xf numFmtId="167" fontId="5" fillId="0" borderId="0" xfId="0" applyNumberFormat="1" applyFont="1"/>
    <xf numFmtId="165" fontId="5" fillId="0" borderId="13" xfId="1" applyNumberFormat="1" applyFont="1" applyBorder="1"/>
    <xf numFmtId="0" fontId="8" fillId="0" borderId="0" xfId="0" applyFont="1" applyBorder="1"/>
    <xf numFmtId="168" fontId="4" fillId="0" borderId="1" xfId="2" applyNumberFormat="1" applyFont="1" applyBorder="1"/>
    <xf numFmtId="0" fontId="5" fillId="0" borderId="0" xfId="1" applyNumberFormat="1" applyFont="1" applyAlignment="1">
      <alignment horizontal="center"/>
    </xf>
    <xf numFmtId="0" fontId="5" fillId="9" borderId="0" xfId="0" applyFont="1" applyFill="1"/>
    <xf numFmtId="0" fontId="5" fillId="9" borderId="13" xfId="0" applyFont="1" applyFill="1" applyBorder="1"/>
    <xf numFmtId="0" fontId="5" fillId="9" borderId="6" xfId="0" applyFont="1" applyFill="1" applyBorder="1"/>
    <xf numFmtId="0" fontId="3" fillId="8" borderId="15" xfId="5" applyAlignment="1">
      <alignment horizontal="center"/>
    </xf>
    <xf numFmtId="0" fontId="2" fillId="7" borderId="15" xfId="4" applyAlignment="1">
      <alignment horizontal="center"/>
    </xf>
    <xf numFmtId="0" fontId="13" fillId="0" borderId="0" xfId="0" applyFont="1" applyAlignment="1">
      <alignment horizontal="right"/>
    </xf>
    <xf numFmtId="166" fontId="13" fillId="0" borderId="0" xfId="0" applyNumberFormat="1" applyFont="1" applyAlignment="1">
      <alignment horizontal="right"/>
    </xf>
    <xf numFmtId="0" fontId="13" fillId="0" borderId="0" xfId="0" applyFont="1"/>
    <xf numFmtId="166" fontId="13" fillId="0" borderId="0" xfId="0" applyNumberFormat="1" applyFont="1"/>
    <xf numFmtId="37" fontId="13" fillId="0" borderId="0" xfId="2" applyNumberFormat="1" applyFont="1" applyAlignment="1">
      <alignment horizontal="right"/>
    </xf>
    <xf numFmtId="166" fontId="10" fillId="0" borderId="0" xfId="0" applyNumberFormat="1" applyFont="1" applyFill="1" applyBorder="1" applyAlignment="1">
      <alignment horizontal="center"/>
    </xf>
    <xf numFmtId="0" fontId="14" fillId="0" borderId="0" xfId="0" applyFont="1"/>
    <xf numFmtId="166" fontId="14" fillId="0" borderId="0" xfId="0" applyNumberFormat="1" applyFont="1" applyFill="1" applyBorder="1" applyAlignment="1">
      <alignment horizontal="right"/>
    </xf>
    <xf numFmtId="37" fontId="14" fillId="0" borderId="0" xfId="0" applyNumberFormat="1" applyFont="1"/>
    <xf numFmtId="166" fontId="14" fillId="0" borderId="0" xfId="0" applyNumberFormat="1" applyFont="1" applyAlignment="1">
      <alignment horizontal="center"/>
    </xf>
    <xf numFmtId="37" fontId="14" fillId="0" borderId="0" xfId="1" applyNumberFormat="1" applyFont="1" applyAlignment="1">
      <alignment horizontal="center"/>
    </xf>
    <xf numFmtId="164" fontId="14" fillId="0" borderId="0" xfId="2" applyNumberFormat="1" applyFont="1" applyAlignment="1">
      <alignment horizontal="center"/>
    </xf>
    <xf numFmtId="10" fontId="14" fillId="0" borderId="0" xfId="3" applyNumberFormat="1" applyFont="1" applyAlignment="1">
      <alignment horizontal="center"/>
    </xf>
    <xf numFmtId="0" fontId="14" fillId="0" borderId="0" xfId="0" applyFont="1" applyAlignment="1">
      <alignment horizontal="center"/>
    </xf>
    <xf numFmtId="0" fontId="10" fillId="0" borderId="0" xfId="0" applyNumberFormat="1" applyFont="1" applyFill="1" applyBorder="1" applyAlignment="1">
      <alignment horizontal="center"/>
    </xf>
    <xf numFmtId="165" fontId="14" fillId="0" borderId="0" xfId="1" applyNumberFormat="1" applyFont="1"/>
    <xf numFmtId="1" fontId="14" fillId="0" borderId="0" xfId="0" applyNumberFormat="1" applyFont="1" applyAlignment="1">
      <alignment horizontal="center"/>
    </xf>
    <xf numFmtId="0" fontId="6" fillId="5" borderId="0" xfId="0" applyNumberFormat="1" applyFont="1" applyFill="1" applyAlignment="1">
      <alignment horizontal="center"/>
    </xf>
    <xf numFmtId="164" fontId="5" fillId="0" borderId="1" xfId="2" applyNumberFormat="1" applyFont="1" applyFill="1" applyBorder="1"/>
    <xf numFmtId="164" fontId="5" fillId="4" borderId="3" xfId="2" applyNumberFormat="1" applyFont="1" applyFill="1" applyBorder="1"/>
    <xf numFmtId="164" fontId="5" fillId="4" borderId="3" xfId="2" applyNumberFormat="1" applyFont="1" applyFill="1" applyBorder="1" applyAlignment="1">
      <alignment horizontal="center"/>
    </xf>
    <xf numFmtId="164" fontId="5" fillId="0" borderId="0" xfId="2" applyNumberFormat="1" applyFont="1" applyBorder="1" applyAlignment="1">
      <alignment horizontal="center"/>
    </xf>
    <xf numFmtId="164" fontId="5" fillId="0" borderId="1" xfId="2" applyNumberFormat="1" applyFont="1" applyBorder="1" applyAlignment="1">
      <alignment horizontal="center"/>
    </xf>
    <xf numFmtId="10" fontId="5" fillId="0" borderId="0" xfId="0" applyNumberFormat="1" applyFont="1" applyBorder="1" applyAlignment="1">
      <alignment horizontal="center"/>
    </xf>
    <xf numFmtId="0" fontId="5" fillId="0" borderId="0" xfId="0" applyNumberFormat="1" applyFont="1" applyBorder="1" applyAlignment="1">
      <alignment horizontal="center"/>
    </xf>
    <xf numFmtId="0" fontId="5" fillId="0" borderId="0" xfId="0" applyFont="1" applyBorder="1" applyAlignment="1">
      <alignment horizontal="right"/>
    </xf>
    <xf numFmtId="0" fontId="5" fillId="10" borderId="0" xfId="0" applyFont="1" applyFill="1"/>
    <xf numFmtId="37" fontId="5" fillId="0" borderId="0" xfId="0" applyNumberFormat="1" applyFont="1" applyFill="1"/>
    <xf numFmtId="0" fontId="13" fillId="0" borderId="8" xfId="0" applyFont="1" applyBorder="1" applyAlignment="1">
      <alignment horizontal="center"/>
    </xf>
    <xf numFmtId="0" fontId="13" fillId="0" borderId="5" xfId="0" applyFont="1" applyBorder="1" applyAlignment="1">
      <alignment horizontal="center"/>
    </xf>
    <xf numFmtId="0" fontId="9" fillId="9" borderId="0" xfId="0" applyFont="1" applyFill="1" applyAlignment="1">
      <alignment horizontal="right"/>
    </xf>
    <xf numFmtId="166" fontId="9" fillId="9" borderId="0" xfId="0" applyNumberFormat="1" applyFont="1" applyFill="1" applyAlignment="1">
      <alignment horizontal="right"/>
    </xf>
    <xf numFmtId="1" fontId="9" fillId="9" borderId="0" xfId="1" applyNumberFormat="1" applyFont="1" applyFill="1" applyAlignment="1">
      <alignment horizontal="right"/>
    </xf>
    <xf numFmtId="37" fontId="9" fillId="9" borderId="0" xfId="2" applyNumberFormat="1" applyFont="1" applyFill="1" applyAlignment="1">
      <alignment horizontal="right"/>
    </xf>
    <xf numFmtId="0" fontId="4" fillId="0" borderId="0" xfId="0" applyFont="1" applyBorder="1"/>
    <xf numFmtId="37" fontId="14" fillId="0" borderId="0" xfId="1" applyNumberFormat="1" applyFont="1" applyBorder="1" applyAlignment="1">
      <alignment horizontal="center"/>
    </xf>
    <xf numFmtId="43" fontId="5" fillId="0" borderId="13" xfId="1" applyFont="1" applyFill="1" applyBorder="1"/>
    <xf numFmtId="0" fontId="14" fillId="0" borderId="0" xfId="3" applyNumberFormat="1" applyFont="1" applyAlignment="1">
      <alignment horizontal="center"/>
    </xf>
    <xf numFmtId="37" fontId="13" fillId="0" borderId="0" xfId="1" applyNumberFormat="1" applyFont="1" applyAlignment="1">
      <alignment horizontal="right"/>
    </xf>
    <xf numFmtId="37" fontId="10" fillId="0" borderId="0" xfId="1" applyNumberFormat="1" applyFont="1" applyBorder="1" applyAlignment="1">
      <alignment horizontal="right"/>
    </xf>
    <xf numFmtId="164" fontId="13" fillId="0" borderId="0" xfId="2" applyNumberFormat="1" applyFont="1" applyAlignment="1">
      <alignment horizontal="right"/>
    </xf>
    <xf numFmtId="164" fontId="10" fillId="0" borderId="0" xfId="2" applyNumberFormat="1" applyFont="1" applyBorder="1" applyAlignment="1">
      <alignment horizontal="right"/>
    </xf>
    <xf numFmtId="164" fontId="10" fillId="0" borderId="0" xfId="2" applyNumberFormat="1" applyFont="1" applyAlignment="1">
      <alignment horizontal="right"/>
    </xf>
    <xf numFmtId="10" fontId="13" fillId="0" borderId="0" xfId="3" applyNumberFormat="1" applyFont="1" applyAlignment="1">
      <alignment horizontal="right"/>
    </xf>
    <xf numFmtId="10" fontId="10" fillId="0" borderId="0" xfId="3" applyNumberFormat="1" applyFont="1" applyBorder="1" applyAlignment="1">
      <alignment horizontal="right"/>
    </xf>
    <xf numFmtId="10" fontId="10" fillId="0" borderId="0" xfId="3" applyNumberFormat="1" applyFont="1" applyAlignment="1">
      <alignment horizontal="right"/>
    </xf>
    <xf numFmtId="0" fontId="5" fillId="11" borderId="0" xfId="0" applyFont="1" applyFill="1"/>
    <xf numFmtId="0" fontId="5" fillId="2" borderId="0" xfId="0" applyFont="1" applyFill="1"/>
    <xf numFmtId="0" fontId="5" fillId="12" borderId="0" xfId="0" applyFont="1" applyFill="1"/>
    <xf numFmtId="164" fontId="11" fillId="0" borderId="1" xfId="2" applyNumberFormat="1" applyFont="1" applyBorder="1" applyAlignment="1">
      <alignment horizontal="right"/>
    </xf>
    <xf numFmtId="0" fontId="4" fillId="0" borderId="1" xfId="0" applyFont="1" applyBorder="1" applyAlignment="1">
      <alignment horizontal="right"/>
    </xf>
    <xf numFmtId="0" fontId="5" fillId="9" borderId="0" xfId="0" applyFont="1" applyFill="1" applyBorder="1"/>
    <xf numFmtId="0" fontId="5" fillId="0" borderId="0" xfId="0" applyFont="1" applyAlignment="1">
      <alignment horizontal="left"/>
    </xf>
    <xf numFmtId="164" fontId="10" fillId="0" borderId="0" xfId="2" applyNumberFormat="1" applyFont="1" applyFill="1" applyBorder="1" applyAlignment="1">
      <alignment horizontal="right"/>
    </xf>
    <xf numFmtId="0" fontId="5" fillId="0" borderId="0" xfId="0" applyFont="1" applyFill="1" applyBorder="1" applyAlignment="1">
      <alignment horizontal="right"/>
    </xf>
    <xf numFmtId="37" fontId="10" fillId="0" borderId="0" xfId="1" applyNumberFormat="1" applyFont="1" applyFill="1" applyBorder="1" applyAlignment="1">
      <alignment horizontal="right"/>
    </xf>
    <xf numFmtId="0" fontId="5" fillId="13" borderId="0" xfId="0" applyFont="1" applyFill="1"/>
    <xf numFmtId="0" fontId="5" fillId="14" borderId="0" xfId="0" applyFont="1" applyFill="1"/>
    <xf numFmtId="0" fontId="5" fillId="3" borderId="0" xfId="0" applyFont="1" applyFill="1"/>
    <xf numFmtId="0" fontId="5" fillId="6" borderId="0" xfId="0" applyFont="1" applyFill="1"/>
    <xf numFmtId="37" fontId="13" fillId="0" borderId="0" xfId="1" applyNumberFormat="1" applyFont="1" applyFill="1" applyAlignment="1">
      <alignment horizontal="right"/>
    </xf>
    <xf numFmtId="166" fontId="10" fillId="0" borderId="0" xfId="0" applyNumberFormat="1" applyFont="1" applyFill="1" applyAlignment="1">
      <alignment horizontal="right"/>
    </xf>
    <xf numFmtId="37" fontId="10" fillId="0" borderId="0" xfId="1" applyNumberFormat="1" applyFont="1" applyFill="1" applyAlignment="1">
      <alignment horizontal="right"/>
    </xf>
    <xf numFmtId="164" fontId="11" fillId="0" borderId="0" xfId="2" applyNumberFormat="1" applyFont="1" applyBorder="1" applyAlignment="1">
      <alignment horizontal="right"/>
    </xf>
    <xf numFmtId="0" fontId="4" fillId="0" borderId="0" xfId="0" applyFont="1" applyBorder="1" applyAlignment="1">
      <alignment horizontal="right"/>
    </xf>
    <xf numFmtId="164" fontId="4" fillId="0" borderId="1" xfId="0" applyNumberFormat="1" applyFont="1" applyBorder="1"/>
    <xf numFmtId="10" fontId="13" fillId="0" borderId="0" xfId="3" applyNumberFormat="1" applyFont="1" applyBorder="1" applyAlignment="1">
      <alignment horizontal="right"/>
    </xf>
    <xf numFmtId="10" fontId="13" fillId="0" borderId="0" xfId="3" applyNumberFormat="1" applyFont="1" applyFill="1" applyBorder="1" applyAlignment="1">
      <alignment horizontal="right"/>
    </xf>
    <xf numFmtId="0" fontId="4" fillId="0" borderId="1" xfId="0" applyFont="1" applyFill="1" applyBorder="1"/>
    <xf numFmtId="0" fontId="13" fillId="0" borderId="0" xfId="0" applyFont="1" applyBorder="1" applyAlignment="1">
      <alignment horizontal="right"/>
    </xf>
    <xf numFmtId="166" fontId="10" fillId="0" borderId="0" xfId="0" applyNumberFormat="1" applyFont="1" applyBorder="1" applyAlignment="1">
      <alignment horizontal="right"/>
    </xf>
    <xf numFmtId="167" fontId="13" fillId="0" borderId="0" xfId="3" applyNumberFormat="1" applyFont="1" applyBorder="1" applyAlignment="1">
      <alignment horizontal="right"/>
    </xf>
    <xf numFmtId="39" fontId="14" fillId="0" borderId="0" xfId="1" applyNumberFormat="1" applyFont="1" applyAlignment="1">
      <alignment horizontal="center"/>
    </xf>
    <xf numFmtId="0" fontId="6" fillId="5" borderId="6" xfId="0" applyFont="1" applyFill="1" applyBorder="1"/>
    <xf numFmtId="0" fontId="6" fillId="5" borderId="0" xfId="0" applyFont="1" applyFill="1" applyAlignment="1">
      <alignment horizontal="center"/>
    </xf>
    <xf numFmtId="0" fontId="6" fillId="5" borderId="6" xfId="0" applyFont="1" applyFill="1" applyBorder="1" applyAlignment="1">
      <alignment horizontal="center"/>
    </xf>
    <xf numFmtId="0" fontId="7" fillId="5" borderId="0" xfId="0" applyFont="1" applyFill="1" applyBorder="1"/>
    <xf numFmtId="0" fontId="7" fillId="5" borderId="0" xfId="0" applyFont="1" applyFill="1"/>
    <xf numFmtId="0" fontId="7" fillId="5" borderId="6" xfId="0" applyFont="1" applyFill="1" applyBorder="1"/>
    <xf numFmtId="169" fontId="13" fillId="0" borderId="0" xfId="1" applyNumberFormat="1" applyFont="1"/>
    <xf numFmtId="169" fontId="13" fillId="0" borderId="0" xfId="0" applyNumberFormat="1" applyFont="1"/>
    <xf numFmtId="43" fontId="5" fillId="15" borderId="0" xfId="1" applyNumberFormat="1" applyFont="1" applyFill="1"/>
    <xf numFmtId="0" fontId="5" fillId="0" borderId="2" xfId="0" applyFont="1" applyBorder="1"/>
    <xf numFmtId="164" fontId="10" fillId="0" borderId="0" xfId="2" applyNumberFormat="1" applyFont="1" applyFill="1" applyAlignment="1">
      <alignment horizontal="right"/>
    </xf>
    <xf numFmtId="10" fontId="13" fillId="0" borderId="0" xfId="3" applyNumberFormat="1" applyFont="1" applyFill="1" applyAlignment="1">
      <alignment horizontal="right"/>
    </xf>
    <xf numFmtId="164" fontId="10" fillId="0" borderId="0" xfId="2" applyNumberFormat="1" applyFont="1" applyAlignment="1">
      <alignment horizontal="center"/>
    </xf>
    <xf numFmtId="10" fontId="10" fillId="0" borderId="0" xfId="3" applyNumberFormat="1" applyFont="1" applyFill="1" applyAlignment="1">
      <alignment horizontal="right"/>
    </xf>
    <xf numFmtId="8" fontId="5" fillId="0" borderId="0" xfId="0" applyNumberFormat="1" applyFont="1"/>
    <xf numFmtId="8" fontId="5" fillId="0" borderId="1" xfId="0" applyNumberFormat="1" applyFont="1" applyBorder="1"/>
    <xf numFmtId="8" fontId="5" fillId="0" borderId="13" xfId="0" applyNumberFormat="1" applyFont="1" applyFill="1" applyBorder="1"/>
    <xf numFmtId="10" fontId="5" fillId="0" borderId="0" xfId="3" applyNumberFormat="1" applyFont="1" applyBorder="1" applyAlignment="1">
      <alignment horizontal="right"/>
    </xf>
    <xf numFmtId="0" fontId="6" fillId="5" borderId="0" xfId="0" applyFont="1" applyFill="1" applyAlignment="1">
      <alignment horizontal="center" wrapText="1"/>
    </xf>
    <xf numFmtId="39" fontId="10" fillId="0" borderId="0" xfId="1" applyNumberFormat="1" applyFont="1" applyAlignment="1">
      <alignment horizontal="center"/>
    </xf>
    <xf numFmtId="8" fontId="5" fillId="10" borderId="0" xfId="0" applyNumberFormat="1" applyFont="1" applyFill="1"/>
    <xf numFmtId="168" fontId="5" fillId="0" borderId="1" xfId="2" applyNumberFormat="1" applyFont="1" applyBorder="1"/>
    <xf numFmtId="168" fontId="4" fillId="0" borderId="7" xfId="2" applyNumberFormat="1" applyFont="1" applyBorder="1"/>
    <xf numFmtId="0" fontId="4" fillId="0" borderId="3" xfId="0" applyFont="1" applyFill="1" applyBorder="1"/>
    <xf numFmtId="0" fontId="5" fillId="0" borderId="12" xfId="0" applyFont="1" applyFill="1" applyBorder="1"/>
    <xf numFmtId="164" fontId="5" fillId="0" borderId="3" xfId="2" applyNumberFormat="1" applyFont="1" applyFill="1" applyBorder="1"/>
    <xf numFmtId="164" fontId="5" fillId="0" borderId="3" xfId="2" applyNumberFormat="1" applyFont="1" applyFill="1" applyBorder="1" applyAlignment="1">
      <alignment horizontal="center"/>
    </xf>
    <xf numFmtId="169" fontId="4" fillId="0" borderId="3" xfId="1" applyNumberFormat="1" applyFont="1" applyFill="1" applyBorder="1"/>
    <xf numFmtId="0" fontId="5" fillId="0" borderId="3" xfId="0" applyFont="1" applyFill="1" applyBorder="1"/>
    <xf numFmtId="0" fontId="4" fillId="0" borderId="12" xfId="0" applyFont="1" applyFill="1" applyBorder="1"/>
    <xf numFmtId="168" fontId="4" fillId="0" borderId="3" xfId="2" applyNumberFormat="1" applyFont="1" applyFill="1" applyBorder="1"/>
    <xf numFmtId="168" fontId="5" fillId="0" borderId="3" xfId="2" applyNumberFormat="1" applyFont="1" applyFill="1" applyBorder="1"/>
    <xf numFmtId="168" fontId="4" fillId="0" borderId="12" xfId="2" applyNumberFormat="1" applyFont="1" applyFill="1" applyBorder="1"/>
    <xf numFmtId="0" fontId="5" fillId="0" borderId="10" xfId="0" applyFont="1" applyFill="1" applyBorder="1"/>
    <xf numFmtId="0" fontId="5" fillId="0" borderId="9" xfId="0" applyFont="1" applyFill="1" applyBorder="1"/>
    <xf numFmtId="168" fontId="5" fillId="0" borderId="0" xfId="2" applyNumberFormat="1" applyFont="1" applyFill="1" applyBorder="1"/>
    <xf numFmtId="168" fontId="5" fillId="0" borderId="10" xfId="2" applyNumberFormat="1" applyFont="1" applyFill="1" applyBorder="1"/>
    <xf numFmtId="169" fontId="4" fillId="0" borderId="4" xfId="1" applyNumberFormat="1" applyFont="1" applyFill="1" applyBorder="1"/>
    <xf numFmtId="43" fontId="5" fillId="0" borderId="0" xfId="1" applyFont="1" applyFill="1"/>
    <xf numFmtId="43" fontId="5" fillId="0" borderId="0" xfId="1" applyFont="1" applyFill="1" applyBorder="1"/>
    <xf numFmtId="43" fontId="5" fillId="0" borderId="10" xfId="1" applyFont="1" applyFill="1" applyBorder="1"/>
    <xf numFmtId="169" fontId="5" fillId="0" borderId="0" xfId="1" applyNumberFormat="1" applyFont="1" applyFill="1" applyBorder="1"/>
    <xf numFmtId="169" fontId="5" fillId="0" borderId="10" xfId="1" applyNumberFormat="1" applyFont="1" applyFill="1" applyBorder="1"/>
    <xf numFmtId="169" fontId="4" fillId="0" borderId="1" xfId="0" applyNumberFormat="1" applyFont="1" applyFill="1" applyBorder="1"/>
    <xf numFmtId="169" fontId="4" fillId="0" borderId="7" xfId="0" applyNumberFormat="1" applyFont="1" applyFill="1" applyBorder="1"/>
    <xf numFmtId="0" fontId="5" fillId="0" borderId="8" xfId="0" applyFont="1" applyFill="1" applyBorder="1"/>
    <xf numFmtId="169" fontId="4" fillId="0" borderId="1" xfId="1" applyNumberFormat="1" applyFont="1" applyFill="1" applyBorder="1"/>
    <xf numFmtId="0" fontId="4" fillId="0" borderId="7" xfId="0" applyFont="1" applyFill="1" applyBorder="1"/>
    <xf numFmtId="43" fontId="5" fillId="0" borderId="8" xfId="1" applyFont="1" applyFill="1" applyBorder="1"/>
    <xf numFmtId="0" fontId="5" fillId="0" borderId="11" xfId="0" applyFont="1" applyFill="1" applyBorder="1"/>
    <xf numFmtId="0" fontId="5" fillId="0" borderId="6" xfId="0" applyFont="1" applyFill="1" applyBorder="1"/>
    <xf numFmtId="0" fontId="5" fillId="15" borderId="0" xfId="0" applyFont="1" applyFill="1"/>
    <xf numFmtId="43" fontId="5" fillId="15" borderId="0" xfId="0" applyNumberFormat="1" applyFont="1" applyFill="1"/>
    <xf numFmtId="164" fontId="5" fillId="0" borderId="0" xfId="2" applyNumberFormat="1" applyFont="1"/>
    <xf numFmtId="0" fontId="12" fillId="0" borderId="0" xfId="0" applyFont="1" applyFill="1"/>
    <xf numFmtId="0" fontId="12" fillId="0" borderId="9" xfId="0" applyFont="1" applyFill="1" applyBorder="1"/>
    <xf numFmtId="0" fontId="12" fillId="0" borderId="0" xfId="0" applyFont="1" applyFill="1" applyBorder="1" applyAlignment="1">
      <alignment horizontal="right"/>
    </xf>
    <xf numFmtId="0" fontId="12" fillId="0" borderId="10" xfId="0" applyFont="1" applyFill="1" applyBorder="1"/>
    <xf numFmtId="168" fontId="12" fillId="0" borderId="0" xfId="2" applyNumberFormat="1" applyFont="1" applyFill="1"/>
    <xf numFmtId="0" fontId="12" fillId="0" borderId="0" xfId="0" applyFont="1" applyFill="1" applyBorder="1"/>
    <xf numFmtId="9" fontId="5" fillId="0" borderId="0" xfId="0" applyNumberFormat="1" applyFont="1"/>
    <xf numFmtId="165" fontId="5" fillId="6" borderId="6" xfId="1" applyNumberFormat="1" applyFont="1" applyFill="1" applyBorder="1"/>
    <xf numFmtId="9" fontId="5" fillId="0" borderId="0" xfId="3" applyNumberFormat="1" applyFont="1"/>
    <xf numFmtId="9" fontId="13" fillId="0" borderId="0" xfId="0" applyNumberFormat="1" applyFont="1" applyAlignment="1">
      <alignment horizontal="center"/>
    </xf>
    <xf numFmtId="9" fontId="5" fillId="0" borderId="0" xfId="0" applyNumberFormat="1" applyFont="1" applyAlignment="1">
      <alignment horizontal="center"/>
    </xf>
    <xf numFmtId="0" fontId="15" fillId="16" borderId="7" xfId="0" applyFont="1" applyFill="1" applyBorder="1"/>
    <xf numFmtId="0" fontId="15" fillId="16" borderId="1" xfId="0" applyFont="1" applyFill="1" applyBorder="1"/>
    <xf numFmtId="9" fontId="15" fillId="16" borderId="8" xfId="0" applyNumberFormat="1" applyFont="1" applyFill="1" applyBorder="1"/>
    <xf numFmtId="0" fontId="15" fillId="16" borderId="9" xfId="0" applyFont="1" applyFill="1" applyBorder="1"/>
    <xf numFmtId="0" fontId="15" fillId="16" borderId="0" xfId="0" applyFont="1" applyFill="1" applyBorder="1"/>
    <xf numFmtId="0" fontId="15" fillId="16" borderId="10" xfId="0" applyFont="1" applyFill="1" applyBorder="1"/>
    <xf numFmtId="168" fontId="15" fillId="16" borderId="10" xfId="2" applyNumberFormat="1" applyFont="1" applyFill="1" applyBorder="1"/>
    <xf numFmtId="0" fontId="15" fillId="16" borderId="11" xfId="0" applyFont="1" applyFill="1" applyBorder="1"/>
    <xf numFmtId="0" fontId="15" fillId="16" borderId="6" xfId="0" applyFont="1" applyFill="1" applyBorder="1"/>
    <xf numFmtId="168" fontId="15" fillId="16" borderId="5" xfId="2" applyNumberFormat="1" applyFont="1" applyFill="1" applyBorder="1"/>
    <xf numFmtId="0" fontId="16" fillId="0" borderId="0" xfId="0" applyFont="1"/>
  </cellXfs>
  <cellStyles count="6">
    <cellStyle name="Calculation" xfId="5" builtinId="22"/>
    <cellStyle name="Comma" xfId="1" builtinId="3"/>
    <cellStyle name="Currency" xfId="2" builtinId="4"/>
    <cellStyle name="Input" xfId="4" builtinId="20"/>
    <cellStyle name="Normal" xfId="0" builtinId="0"/>
    <cellStyle name="Percent" xfId="3" builtinId="5"/>
  </cellStyles>
  <dxfs count="0"/>
  <tableStyles count="0" defaultTableStyle="TableStyleMedium2" defaultPivotStyle="PivotStyleMedium9"/>
  <colors>
    <mruColors>
      <color rgb="FF0000FF"/>
      <color rgb="FFFFFF99"/>
      <color rgb="FF009600"/>
      <color rgb="FF00AF00"/>
      <color rgb="FF00C800"/>
      <color rgb="FF00CC00"/>
      <color rgb="FF00FF00"/>
      <color rgb="FF006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theme="3" tint="0.79998168889431442"/>
  </sheetPr>
  <dimension ref="A2:BA81"/>
  <sheetViews>
    <sheetView showGridLines="0" zoomScale="85" zoomScaleNormal="85" workbookViewId="0"/>
  </sheetViews>
  <sheetFormatPr defaultRowHeight="16.5" x14ac:dyDescent="0.3"/>
  <cols>
    <col min="1" max="1" width="3.28515625" style="2" customWidth="1"/>
    <col min="2" max="2" width="16" style="2" customWidth="1"/>
    <col min="3" max="3" width="20.5703125" style="2" customWidth="1"/>
    <col min="4" max="6" width="18.28515625" style="2" customWidth="1"/>
    <col min="7" max="11" width="14.85546875" style="2" customWidth="1"/>
    <col min="12" max="12" width="12.85546875" style="2" customWidth="1"/>
    <col min="13" max="14" width="14.85546875" style="2" customWidth="1"/>
    <col min="15" max="24" width="12.85546875" style="2" customWidth="1"/>
    <col min="25" max="25" width="13.7109375" style="2" customWidth="1"/>
    <col min="26" max="35" width="12.85546875" style="2" customWidth="1"/>
    <col min="36" max="36" width="13.140625" style="2" customWidth="1"/>
    <col min="37" max="37" width="17.140625" style="2" customWidth="1"/>
    <col min="38" max="38" width="14.85546875" style="2" customWidth="1"/>
    <col min="39" max="39" width="11.42578125" style="2" customWidth="1"/>
    <col min="40" max="48" width="14.85546875" style="2" customWidth="1"/>
    <col min="49" max="52" width="12.7109375" style="2" customWidth="1"/>
    <col min="53" max="53" width="0.85546875" style="113" customWidth="1"/>
    <col min="54" max="16384" width="9.140625" style="2"/>
  </cols>
  <sheetData>
    <row r="2" spans="1:53" x14ac:dyDescent="0.3">
      <c r="A2" s="191" t="s">
        <v>11</v>
      </c>
      <c r="B2" s="196"/>
      <c r="C2" s="27"/>
      <c r="D2" s="28"/>
      <c r="L2" s="28"/>
      <c r="O2" s="28"/>
      <c r="P2" s="28"/>
      <c r="Q2" s="28"/>
      <c r="R2" s="28"/>
      <c r="S2" s="28"/>
      <c r="T2" s="28"/>
      <c r="U2" s="28"/>
      <c r="V2" s="28"/>
      <c r="W2" s="28"/>
      <c r="X2" s="28"/>
      <c r="Y2" s="28"/>
      <c r="Z2" s="28"/>
      <c r="AA2" s="28"/>
      <c r="AB2" s="28"/>
      <c r="AC2" s="28"/>
      <c r="AD2" s="28"/>
      <c r="AE2" s="28"/>
      <c r="AF2" s="28"/>
      <c r="AG2" s="28"/>
      <c r="AH2" s="28"/>
      <c r="AI2" s="28"/>
    </row>
    <row r="3" spans="1:53" x14ac:dyDescent="0.3">
      <c r="D3" s="28"/>
      <c r="L3" s="28"/>
      <c r="O3" s="28"/>
      <c r="P3" s="28"/>
      <c r="Q3" s="28"/>
      <c r="R3" s="28"/>
      <c r="S3" s="28"/>
      <c r="T3" s="28"/>
      <c r="U3" s="28"/>
      <c r="V3" s="28"/>
      <c r="W3" s="28"/>
      <c r="X3" s="28"/>
      <c r="Y3" s="28"/>
      <c r="Z3" s="28"/>
      <c r="AA3" s="28"/>
      <c r="AB3" s="28"/>
      <c r="AC3" s="28"/>
      <c r="AD3" s="28"/>
      <c r="AE3" s="28"/>
      <c r="AF3" s="28"/>
      <c r="AG3" s="28"/>
      <c r="AH3" s="28"/>
      <c r="AI3" s="28"/>
    </row>
    <row r="4" spans="1:53" x14ac:dyDescent="0.3">
      <c r="B4" s="2" t="s">
        <v>34</v>
      </c>
      <c r="D4" s="118" t="s">
        <v>51</v>
      </c>
      <c r="M4" s="29"/>
      <c r="N4" s="29"/>
      <c r="AN4" s="29"/>
      <c r="AO4" s="29"/>
      <c r="AP4" s="29"/>
      <c r="AQ4" s="29"/>
      <c r="AR4" s="29"/>
      <c r="AS4" s="29"/>
      <c r="AT4" s="29"/>
      <c r="AU4" s="29"/>
      <c r="AV4" s="29"/>
      <c r="AW4" s="29"/>
      <c r="AX4" s="29"/>
      <c r="AY4" s="29"/>
      <c r="AZ4" s="29"/>
      <c r="BA4" s="148"/>
    </row>
    <row r="5" spans="1:53" x14ac:dyDescent="0.3">
      <c r="D5" s="118"/>
      <c r="M5" s="29"/>
      <c r="N5" s="29"/>
      <c r="AN5" s="29"/>
      <c r="AO5" s="29"/>
      <c r="AP5" s="29"/>
      <c r="AQ5" s="29"/>
      <c r="AR5" s="29"/>
      <c r="AS5" s="29"/>
      <c r="AT5" s="29"/>
      <c r="AU5" s="29"/>
      <c r="AV5" s="29"/>
      <c r="AW5" s="29"/>
      <c r="AX5" s="29"/>
      <c r="AY5" s="29"/>
      <c r="AZ5" s="29"/>
      <c r="BA5" s="148"/>
    </row>
    <row r="6" spans="1:53" x14ac:dyDescent="0.3">
      <c r="B6" s="2" t="s">
        <v>86</v>
      </c>
      <c r="D6" s="119">
        <v>44561</v>
      </c>
      <c r="M6" s="30"/>
      <c r="N6" s="30"/>
      <c r="AN6" s="30"/>
      <c r="AO6" s="30"/>
      <c r="AP6" s="30"/>
      <c r="AQ6" s="30"/>
      <c r="AR6" s="30"/>
      <c r="AS6" s="30"/>
      <c r="AT6" s="30"/>
      <c r="AU6" s="30"/>
      <c r="AV6" s="30"/>
      <c r="AW6" s="30"/>
      <c r="AX6" s="30"/>
      <c r="AY6" s="30"/>
      <c r="AZ6" s="30"/>
      <c r="BA6" s="149"/>
    </row>
    <row r="7" spans="1:53" x14ac:dyDescent="0.3">
      <c r="B7" s="2" t="s">
        <v>88</v>
      </c>
      <c r="D7" s="122">
        <v>1</v>
      </c>
      <c r="M7" s="31"/>
      <c r="N7" s="31"/>
      <c r="AN7" s="31"/>
      <c r="AO7" s="31"/>
      <c r="AP7" s="31"/>
      <c r="AQ7" s="31"/>
      <c r="AR7" s="31"/>
      <c r="AS7" s="31"/>
      <c r="AT7" s="31"/>
      <c r="AU7" s="31"/>
      <c r="AV7" s="31"/>
      <c r="AW7" s="31"/>
      <c r="AX7" s="31"/>
      <c r="AY7" s="31"/>
      <c r="AZ7" s="31"/>
      <c r="BA7" s="150"/>
    </row>
    <row r="8" spans="1:53" x14ac:dyDescent="0.3">
      <c r="D8" s="120"/>
    </row>
    <row r="9" spans="1:53" x14ac:dyDescent="0.3">
      <c r="B9" s="2" t="s">
        <v>87</v>
      </c>
      <c r="D9" s="121">
        <f>D6</f>
        <v>44561</v>
      </c>
    </row>
    <row r="10" spans="1:53" x14ac:dyDescent="0.3">
      <c r="B10" s="2" t="s">
        <v>85</v>
      </c>
      <c r="D10" s="122">
        <v>1000000</v>
      </c>
      <c r="M10" s="32"/>
      <c r="N10" s="32"/>
      <c r="AN10" s="32"/>
      <c r="AO10" s="32"/>
      <c r="AP10" s="32"/>
      <c r="AQ10" s="32"/>
      <c r="AR10" s="32"/>
      <c r="AS10" s="32"/>
      <c r="AT10" s="32"/>
      <c r="AU10" s="32"/>
      <c r="AV10" s="32"/>
      <c r="AW10" s="32"/>
      <c r="AX10" s="32"/>
      <c r="AY10" s="32"/>
      <c r="AZ10" s="32"/>
      <c r="BA10" s="151"/>
    </row>
    <row r="11" spans="1:53" x14ac:dyDescent="0.3">
      <c r="B11" s="2" t="s">
        <v>84</v>
      </c>
      <c r="D11" s="122">
        <v>12</v>
      </c>
      <c r="M11" s="32"/>
      <c r="N11" s="32"/>
      <c r="AN11" s="32"/>
      <c r="AO11" s="32"/>
      <c r="AP11" s="32"/>
      <c r="AQ11" s="32"/>
      <c r="AR11" s="32"/>
      <c r="AS11" s="32"/>
      <c r="AT11" s="32"/>
      <c r="AU11" s="32"/>
      <c r="AV11" s="32"/>
      <c r="AW11" s="32"/>
      <c r="AX11" s="32"/>
      <c r="AY11" s="32"/>
      <c r="AZ11" s="32"/>
      <c r="BA11" s="151"/>
    </row>
    <row r="81" spans="8:8" x14ac:dyDescent="0.3">
      <c r="H81" s="27"/>
    </row>
  </sheetData>
  <dataValidations count="2">
    <dataValidation type="list" allowBlank="1" showInputMessage="1" showErrorMessage="1" sqref="D11" xr:uid="{00000000-0002-0000-0300-000000000000}">
      <formula1>"1, 3, 6, 12"</formula1>
    </dataValidation>
    <dataValidation type="list" allowBlank="1" showInputMessage="1" showErrorMessage="1" sqref="D7" xr:uid="{91DE88D2-B6EC-40F1-AC28-C92F3861CEC9}">
      <formula1>"1"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theme="3" tint="0.79998168889431442"/>
  </sheetPr>
  <dimension ref="A2:V97"/>
  <sheetViews>
    <sheetView showGridLines="0" zoomScale="70" zoomScaleNormal="70" workbookViewId="0">
      <pane xSplit="2" ySplit="3" topLeftCell="C4" activePane="bottomRight" state="frozen"/>
      <selection activeCell="D7" sqref="D7"/>
      <selection pane="topRight" activeCell="D7" sqref="D7"/>
      <selection pane="bottomLeft" activeCell="D7" sqref="D7"/>
      <selection pane="bottomRight"/>
    </sheetView>
  </sheetViews>
  <sheetFormatPr defaultRowHeight="16.5" x14ac:dyDescent="0.3"/>
  <cols>
    <col min="1" max="1" width="3.28515625" style="2" customWidth="1"/>
    <col min="2" max="2" width="40" style="2" customWidth="1"/>
    <col min="3" max="3" width="0.85546875" style="2" customWidth="1"/>
    <col min="4" max="18" width="17.42578125" style="2" customWidth="1"/>
    <col min="19" max="19" width="0.85546875" style="2" customWidth="1"/>
    <col min="20" max="20" width="18.42578125" style="27" customWidth="1"/>
    <col min="21" max="21" width="0.85546875" style="113" customWidth="1"/>
    <col min="22" max="26" width="15.85546875" style="2" customWidth="1"/>
    <col min="27" max="29" width="12.140625" style="2" customWidth="1"/>
    <col min="30" max="30" width="9.140625" style="2"/>
    <col min="31" max="50" width="9.140625" style="2" customWidth="1"/>
    <col min="51" max="16384" width="9.140625" style="2"/>
  </cols>
  <sheetData>
    <row r="2" spans="1:22" x14ac:dyDescent="0.3">
      <c r="B2" s="195"/>
      <c r="D2" s="192" t="s">
        <v>64</v>
      </c>
      <c r="E2" s="192" t="s">
        <v>64</v>
      </c>
      <c r="F2" s="192" t="s">
        <v>64</v>
      </c>
      <c r="G2" s="192" t="s">
        <v>65</v>
      </c>
      <c r="H2" s="192" t="s">
        <v>65</v>
      </c>
      <c r="I2" s="192" t="s">
        <v>65</v>
      </c>
      <c r="J2" s="192" t="s">
        <v>66</v>
      </c>
      <c r="K2" s="192" t="s">
        <v>66</v>
      </c>
      <c r="L2" s="192" t="s">
        <v>66</v>
      </c>
      <c r="M2" s="192" t="s">
        <v>67</v>
      </c>
      <c r="N2" s="192" t="s">
        <v>67</v>
      </c>
      <c r="O2" s="192" t="s">
        <v>67</v>
      </c>
      <c r="P2" s="192" t="s">
        <v>68</v>
      </c>
      <c r="Q2" s="192" t="s">
        <v>68</v>
      </c>
      <c r="R2" s="192" t="s">
        <v>68</v>
      </c>
      <c r="T2" s="194"/>
      <c r="V2" s="33"/>
    </row>
    <row r="3" spans="1:22" x14ac:dyDescent="0.3">
      <c r="B3" s="191" t="s">
        <v>70</v>
      </c>
      <c r="C3" s="4"/>
      <c r="D3" s="193" t="s">
        <v>8</v>
      </c>
      <c r="E3" s="193" t="s">
        <v>9</v>
      </c>
      <c r="F3" s="193" t="s">
        <v>53</v>
      </c>
      <c r="G3" s="193" t="s">
        <v>8</v>
      </c>
      <c r="H3" s="193" t="s">
        <v>9</v>
      </c>
      <c r="I3" s="193" t="s">
        <v>53</v>
      </c>
      <c r="J3" s="193" t="s">
        <v>8</v>
      </c>
      <c r="K3" s="193" t="s">
        <v>9</v>
      </c>
      <c r="L3" s="193" t="s">
        <v>53</v>
      </c>
      <c r="M3" s="193" t="s">
        <v>8</v>
      </c>
      <c r="N3" s="193" t="s">
        <v>9</v>
      </c>
      <c r="O3" s="193" t="s">
        <v>53</v>
      </c>
      <c r="P3" s="193" t="s">
        <v>8</v>
      </c>
      <c r="Q3" s="193" t="s">
        <v>9</v>
      </c>
      <c r="R3" s="193" t="s">
        <v>53</v>
      </c>
      <c r="S3" s="4"/>
      <c r="T3" s="193" t="s">
        <v>56</v>
      </c>
      <c r="V3" s="33"/>
    </row>
    <row r="5" spans="1:22" x14ac:dyDescent="0.3">
      <c r="B5" s="2" t="s">
        <v>59</v>
      </c>
      <c r="D5" s="156">
        <v>30</v>
      </c>
      <c r="E5" s="156">
        <v>30</v>
      </c>
      <c r="F5" s="156">
        <v>20</v>
      </c>
      <c r="G5" s="156">
        <v>30</v>
      </c>
      <c r="H5" s="156">
        <v>30</v>
      </c>
      <c r="I5" s="156">
        <v>20</v>
      </c>
      <c r="J5" s="156">
        <v>30</v>
      </c>
      <c r="K5" s="156">
        <v>30</v>
      </c>
      <c r="L5" s="156">
        <v>20</v>
      </c>
      <c r="M5" s="156">
        <v>30</v>
      </c>
      <c r="N5" s="156">
        <v>30</v>
      </c>
      <c r="O5" s="156">
        <v>20</v>
      </c>
      <c r="P5" s="156">
        <v>30</v>
      </c>
      <c r="Q5" s="156">
        <v>30</v>
      </c>
      <c r="R5" s="156">
        <v>20</v>
      </c>
      <c r="S5" s="46"/>
      <c r="T5" s="157">
        <f>SUM(C5:S5)</f>
        <v>400</v>
      </c>
    </row>
    <row r="6" spans="1:22" x14ac:dyDescent="0.3">
      <c r="D6" s="156"/>
      <c r="E6" s="156"/>
      <c r="F6" s="156"/>
      <c r="G6" s="156"/>
      <c r="H6" s="156"/>
      <c r="I6" s="156"/>
      <c r="J6" s="156"/>
      <c r="K6" s="156"/>
      <c r="L6" s="156"/>
      <c r="M6" s="156"/>
      <c r="N6" s="156"/>
      <c r="O6" s="156"/>
      <c r="P6" s="156"/>
      <c r="Q6" s="156"/>
      <c r="R6" s="156"/>
      <c r="S6" s="46"/>
      <c r="T6" s="157"/>
    </row>
    <row r="7" spans="1:22" x14ac:dyDescent="0.3">
      <c r="A7" s="37" t="s">
        <v>169</v>
      </c>
      <c r="D7" s="156"/>
      <c r="E7" s="156"/>
      <c r="F7" s="156"/>
      <c r="G7" s="156"/>
      <c r="H7" s="156"/>
      <c r="I7" s="156"/>
      <c r="J7" s="156"/>
      <c r="K7" s="156"/>
      <c r="L7" s="156"/>
      <c r="M7" s="156"/>
      <c r="N7" s="156"/>
      <c r="O7" s="156"/>
      <c r="P7" s="156"/>
      <c r="Q7" s="156"/>
      <c r="R7" s="156"/>
      <c r="S7" s="46"/>
      <c r="T7" s="157"/>
    </row>
    <row r="8" spans="1:22" ht="5.0999999999999996" customHeight="1" x14ac:dyDescent="0.3">
      <c r="B8" s="37"/>
      <c r="D8" s="156"/>
      <c r="E8" s="156"/>
      <c r="F8" s="156"/>
      <c r="G8" s="156"/>
      <c r="H8" s="156"/>
      <c r="I8" s="156"/>
      <c r="J8" s="156"/>
      <c r="K8" s="156"/>
      <c r="L8" s="156"/>
      <c r="M8" s="156"/>
      <c r="N8" s="156"/>
      <c r="O8" s="156"/>
      <c r="P8" s="156"/>
      <c r="Q8" s="156"/>
      <c r="R8" s="156"/>
      <c r="S8" s="46"/>
      <c r="T8" s="157"/>
    </row>
    <row r="9" spans="1:22" x14ac:dyDescent="0.3">
      <c r="B9" s="10" t="s">
        <v>183</v>
      </c>
      <c r="D9" s="158">
        <v>281000</v>
      </c>
      <c r="E9" s="158">
        <v>342500</v>
      </c>
      <c r="F9" s="158">
        <v>409500</v>
      </c>
      <c r="G9" s="158">
        <v>281000</v>
      </c>
      <c r="H9" s="158">
        <v>342500</v>
      </c>
      <c r="I9" s="158">
        <v>409500</v>
      </c>
      <c r="J9" s="158">
        <v>281000</v>
      </c>
      <c r="K9" s="158">
        <v>342500</v>
      </c>
      <c r="L9" s="158">
        <v>409500</v>
      </c>
      <c r="M9" s="158">
        <v>281000</v>
      </c>
      <c r="N9" s="158">
        <v>342500</v>
      </c>
      <c r="O9" s="158">
        <v>409500</v>
      </c>
      <c r="P9" s="158">
        <v>281000</v>
      </c>
      <c r="Q9" s="158">
        <v>342500</v>
      </c>
      <c r="R9" s="158">
        <v>409500</v>
      </c>
      <c r="S9" s="46"/>
      <c r="T9" s="159">
        <f>SUMPRODUCT($C$5:$S$5, C9:S9)/SUM($C$5:$S$5)</f>
        <v>336187.5</v>
      </c>
    </row>
    <row r="10" spans="1:22" x14ac:dyDescent="0.3">
      <c r="B10" s="10" t="s">
        <v>38</v>
      </c>
      <c r="D10" s="158">
        <v>40000</v>
      </c>
      <c r="E10" s="158">
        <v>40000</v>
      </c>
      <c r="F10" s="158">
        <v>40000</v>
      </c>
      <c r="G10" s="158">
        <v>40000</v>
      </c>
      <c r="H10" s="158">
        <v>40000</v>
      </c>
      <c r="I10" s="158">
        <v>40000</v>
      </c>
      <c r="J10" s="158">
        <v>40000</v>
      </c>
      <c r="K10" s="158">
        <v>40000</v>
      </c>
      <c r="L10" s="158">
        <v>40000</v>
      </c>
      <c r="M10" s="158">
        <v>40000</v>
      </c>
      <c r="N10" s="158">
        <v>40000</v>
      </c>
      <c r="O10" s="158">
        <v>40000</v>
      </c>
      <c r="P10" s="158">
        <v>40000</v>
      </c>
      <c r="Q10" s="158">
        <v>40000</v>
      </c>
      <c r="R10" s="158">
        <v>40000</v>
      </c>
      <c r="S10" s="46"/>
      <c r="T10" s="159">
        <f>SUMPRODUCT($C$5:$S$5, C10:S10)/SUM($C$5:$S$5)</f>
        <v>40000</v>
      </c>
    </row>
    <row r="11" spans="1:22" x14ac:dyDescent="0.3">
      <c r="B11" s="10" t="s">
        <v>39</v>
      </c>
      <c r="D11" s="158">
        <v>10000</v>
      </c>
      <c r="E11" s="158">
        <v>10000</v>
      </c>
      <c r="F11" s="158">
        <v>10000</v>
      </c>
      <c r="G11" s="158">
        <v>10000</v>
      </c>
      <c r="H11" s="158">
        <v>10000</v>
      </c>
      <c r="I11" s="158">
        <v>10000</v>
      </c>
      <c r="J11" s="158">
        <v>10000</v>
      </c>
      <c r="K11" s="158">
        <v>10000</v>
      </c>
      <c r="L11" s="158">
        <v>10000</v>
      </c>
      <c r="M11" s="158">
        <v>10000</v>
      </c>
      <c r="N11" s="158">
        <v>10000</v>
      </c>
      <c r="O11" s="158">
        <v>10000</v>
      </c>
      <c r="P11" s="158">
        <v>10000</v>
      </c>
      <c r="Q11" s="158">
        <v>10000</v>
      </c>
      <c r="R11" s="158">
        <v>10000</v>
      </c>
      <c r="S11" s="46"/>
      <c r="T11" s="159">
        <f>SUMPRODUCT($C$5:$S$5, C11:S11)/SUM($C$5:$S$5)</f>
        <v>10000</v>
      </c>
    </row>
    <row r="12" spans="1:22" ht="5.0999999999999996" customHeight="1" x14ac:dyDescent="0.3">
      <c r="B12" s="10"/>
      <c r="D12" s="158"/>
      <c r="E12" s="158"/>
      <c r="F12" s="158"/>
      <c r="G12" s="158"/>
      <c r="H12" s="158"/>
      <c r="I12" s="158"/>
      <c r="J12" s="158"/>
      <c r="K12" s="158"/>
      <c r="L12" s="158"/>
      <c r="M12" s="158"/>
      <c r="N12" s="158"/>
      <c r="O12" s="158"/>
      <c r="P12" s="158"/>
      <c r="Q12" s="158"/>
      <c r="R12" s="158"/>
      <c r="S12" s="46"/>
      <c r="T12" s="159"/>
    </row>
    <row r="13" spans="1:22" x14ac:dyDescent="0.3">
      <c r="B13" s="186" t="s">
        <v>118</v>
      </c>
      <c r="C13" s="14"/>
      <c r="D13" s="167">
        <f>SUM(D8:D12)</f>
        <v>331000</v>
      </c>
      <c r="E13" s="167">
        <f t="shared" ref="E13:T13" si="0">SUM(E8:E12)</f>
        <v>392500</v>
      </c>
      <c r="F13" s="167">
        <f t="shared" si="0"/>
        <v>459500</v>
      </c>
      <c r="G13" s="167">
        <f t="shared" si="0"/>
        <v>331000</v>
      </c>
      <c r="H13" s="167">
        <f t="shared" si="0"/>
        <v>392500</v>
      </c>
      <c r="I13" s="167">
        <f t="shared" si="0"/>
        <v>459500</v>
      </c>
      <c r="J13" s="167">
        <f t="shared" si="0"/>
        <v>331000</v>
      </c>
      <c r="K13" s="167">
        <f t="shared" si="0"/>
        <v>392500</v>
      </c>
      <c r="L13" s="167">
        <f t="shared" si="0"/>
        <v>459500</v>
      </c>
      <c r="M13" s="167">
        <f t="shared" si="0"/>
        <v>331000</v>
      </c>
      <c r="N13" s="167">
        <f t="shared" si="0"/>
        <v>392500</v>
      </c>
      <c r="O13" s="167">
        <f t="shared" si="0"/>
        <v>459500</v>
      </c>
      <c r="P13" s="167">
        <f t="shared" si="0"/>
        <v>331000</v>
      </c>
      <c r="Q13" s="167">
        <f t="shared" si="0"/>
        <v>392500</v>
      </c>
      <c r="R13" s="167">
        <f t="shared" si="0"/>
        <v>459500</v>
      </c>
      <c r="S13" s="168"/>
      <c r="T13" s="167">
        <f t="shared" si="0"/>
        <v>386187.5</v>
      </c>
    </row>
    <row r="14" spans="1:22" ht="5.0999999999999996" customHeight="1" x14ac:dyDescent="0.3">
      <c r="B14" s="99"/>
      <c r="C14" s="152"/>
      <c r="D14" s="181"/>
      <c r="E14" s="181"/>
      <c r="F14" s="181"/>
      <c r="G14" s="181"/>
      <c r="H14" s="181"/>
      <c r="I14" s="181"/>
      <c r="J14" s="181"/>
      <c r="K14" s="181"/>
      <c r="L14" s="181"/>
      <c r="M14" s="181"/>
      <c r="N14" s="181"/>
      <c r="O14" s="181"/>
      <c r="P14" s="181"/>
      <c r="Q14" s="181"/>
      <c r="R14" s="181"/>
      <c r="S14" s="182"/>
      <c r="T14" s="181"/>
    </row>
    <row r="15" spans="1:22" x14ac:dyDescent="0.3">
      <c r="B15" s="10" t="s">
        <v>111</v>
      </c>
      <c r="D15" s="158">
        <v>-20000</v>
      </c>
      <c r="E15" s="158">
        <v>-20000</v>
      </c>
      <c r="F15" s="158">
        <v>-20000</v>
      </c>
      <c r="G15" s="158">
        <v>-20000</v>
      </c>
      <c r="H15" s="158">
        <v>-20000</v>
      </c>
      <c r="I15" s="158">
        <v>-20000</v>
      </c>
      <c r="J15" s="158">
        <v>-20000</v>
      </c>
      <c r="K15" s="158">
        <v>-20000</v>
      </c>
      <c r="L15" s="158">
        <v>-20000</v>
      </c>
      <c r="M15" s="158">
        <v>-20000</v>
      </c>
      <c r="N15" s="158">
        <v>-20000</v>
      </c>
      <c r="O15" s="158">
        <v>-20000</v>
      </c>
      <c r="P15" s="158">
        <v>-20000</v>
      </c>
      <c r="Q15" s="158">
        <v>-20000</v>
      </c>
      <c r="R15" s="158">
        <v>-20000</v>
      </c>
      <c r="S15" s="46"/>
      <c r="T15" s="159">
        <f>SUMPRODUCT($C$5:$S$5, C15:S15)/SUM($C$5:$S$5)</f>
        <v>-20000</v>
      </c>
    </row>
    <row r="16" spans="1:22" x14ac:dyDescent="0.3">
      <c r="B16" s="10" t="s">
        <v>184</v>
      </c>
      <c r="D16" s="158">
        <v>-25000</v>
      </c>
      <c r="E16" s="158">
        <v>-25000</v>
      </c>
      <c r="F16" s="158">
        <v>-25000</v>
      </c>
      <c r="G16" s="158">
        <v>-25000</v>
      </c>
      <c r="H16" s="158">
        <v>-25000</v>
      </c>
      <c r="I16" s="158">
        <v>-25000</v>
      </c>
      <c r="J16" s="158">
        <v>-25000</v>
      </c>
      <c r="K16" s="158">
        <v>-25000</v>
      </c>
      <c r="L16" s="158">
        <v>-25000</v>
      </c>
      <c r="M16" s="158">
        <v>-25000</v>
      </c>
      <c r="N16" s="158">
        <v>-25000</v>
      </c>
      <c r="O16" s="158">
        <v>-25000</v>
      </c>
      <c r="P16" s="158">
        <v>-25000</v>
      </c>
      <c r="Q16" s="158">
        <v>-25000</v>
      </c>
      <c r="R16" s="158">
        <v>-25000</v>
      </c>
      <c r="S16" s="46"/>
      <c r="T16" s="159">
        <f>SUMPRODUCT($C$5:$S$5, C16:S16)/SUM($C$5:$S$5)</f>
        <v>-25000</v>
      </c>
    </row>
    <row r="17" spans="1:20" x14ac:dyDescent="0.3">
      <c r="B17" s="10" t="s">
        <v>198</v>
      </c>
      <c r="D17" s="158">
        <v>-130000</v>
      </c>
      <c r="E17" s="158">
        <v>-130000</v>
      </c>
      <c r="F17" s="158">
        <v>-130000</v>
      </c>
      <c r="G17" s="158">
        <v>-130000</v>
      </c>
      <c r="H17" s="158">
        <v>-130000</v>
      </c>
      <c r="I17" s="158">
        <v>-130000</v>
      </c>
      <c r="J17" s="158">
        <v>-130000</v>
      </c>
      <c r="K17" s="158">
        <v>-130000</v>
      </c>
      <c r="L17" s="158">
        <v>-130000</v>
      </c>
      <c r="M17" s="158">
        <v>-130000</v>
      </c>
      <c r="N17" s="158">
        <v>-130000</v>
      </c>
      <c r="O17" s="158">
        <v>-130000</v>
      </c>
      <c r="P17" s="158">
        <v>-130000</v>
      </c>
      <c r="Q17" s="158">
        <v>-130000</v>
      </c>
      <c r="R17" s="158">
        <v>-130000</v>
      </c>
      <c r="S17" s="46"/>
      <c r="T17" s="159">
        <f>SUMPRODUCT($C$5:$S$5, C17:S17)/SUM($C$5:$S$5)</f>
        <v>-130000</v>
      </c>
    </row>
    <row r="18" spans="1:20" x14ac:dyDescent="0.3">
      <c r="B18" s="10" t="s">
        <v>199</v>
      </c>
      <c r="D18" s="158">
        <v>-30000</v>
      </c>
      <c r="E18" s="158">
        <v>-30000</v>
      </c>
      <c r="F18" s="158">
        <v>-30000</v>
      </c>
      <c r="G18" s="158">
        <v>-30000</v>
      </c>
      <c r="H18" s="158">
        <v>-30000</v>
      </c>
      <c r="I18" s="158">
        <v>-30000</v>
      </c>
      <c r="J18" s="158">
        <v>-30000</v>
      </c>
      <c r="K18" s="158">
        <v>-30000</v>
      </c>
      <c r="L18" s="158">
        <v>-30000</v>
      </c>
      <c r="M18" s="158">
        <v>-30000</v>
      </c>
      <c r="N18" s="158">
        <v>-30000</v>
      </c>
      <c r="O18" s="158">
        <v>-30000</v>
      </c>
      <c r="P18" s="158">
        <v>-30000</v>
      </c>
      <c r="Q18" s="158">
        <v>-30000</v>
      </c>
      <c r="R18" s="158">
        <v>-30000</v>
      </c>
      <c r="S18" s="46"/>
      <c r="T18" s="159">
        <f>SUMPRODUCT($C$5:$S$5, C18:S18)/SUM($C$5:$S$5)</f>
        <v>-30000</v>
      </c>
    </row>
    <row r="19" spans="1:20" x14ac:dyDescent="0.3">
      <c r="B19" s="10" t="s">
        <v>30</v>
      </c>
      <c r="D19" s="158">
        <v>-6000</v>
      </c>
      <c r="E19" s="158">
        <v>-6000</v>
      </c>
      <c r="F19" s="158">
        <v>-6000</v>
      </c>
      <c r="G19" s="158">
        <v>-6000</v>
      </c>
      <c r="H19" s="158">
        <v>-6000</v>
      </c>
      <c r="I19" s="158">
        <v>-6000</v>
      </c>
      <c r="J19" s="158">
        <v>-6000</v>
      </c>
      <c r="K19" s="158">
        <v>-6000</v>
      </c>
      <c r="L19" s="158">
        <v>-6000</v>
      </c>
      <c r="M19" s="158">
        <v>-6000</v>
      </c>
      <c r="N19" s="158">
        <v>-6000</v>
      </c>
      <c r="O19" s="158">
        <v>-6000</v>
      </c>
      <c r="P19" s="158">
        <v>-6000</v>
      </c>
      <c r="Q19" s="158">
        <v>-6000</v>
      </c>
      <c r="R19" s="158">
        <v>-6000</v>
      </c>
      <c r="S19" s="46"/>
      <c r="T19" s="159">
        <f>SUMPRODUCT($C$5:$S$5, C19:S19)/SUM($C$5:$S$5)</f>
        <v>-6000</v>
      </c>
    </row>
    <row r="20" spans="1:20" ht="5.0999999999999996" customHeight="1" x14ac:dyDescent="0.3">
      <c r="B20" s="10"/>
      <c r="D20" s="158"/>
      <c r="E20" s="158"/>
      <c r="F20" s="158"/>
      <c r="G20" s="158"/>
      <c r="H20" s="158"/>
      <c r="I20" s="158"/>
      <c r="J20" s="158"/>
      <c r="K20" s="158"/>
      <c r="L20" s="158"/>
      <c r="M20" s="158"/>
      <c r="N20" s="158"/>
      <c r="O20" s="158"/>
      <c r="P20" s="158"/>
      <c r="Q20" s="158"/>
      <c r="R20" s="158"/>
      <c r="S20" s="46"/>
      <c r="T20" s="159"/>
    </row>
    <row r="21" spans="1:20" x14ac:dyDescent="0.3">
      <c r="B21" s="186" t="s">
        <v>117</v>
      </c>
      <c r="C21" s="14"/>
      <c r="D21" s="167">
        <f>SUM(D14:D20)</f>
        <v>-211000</v>
      </c>
      <c r="E21" s="167">
        <f t="shared" ref="E21:T21" si="1">SUM(E14:E20)</f>
        <v>-211000</v>
      </c>
      <c r="F21" s="167">
        <f t="shared" si="1"/>
        <v>-211000</v>
      </c>
      <c r="G21" s="167">
        <f t="shared" si="1"/>
        <v>-211000</v>
      </c>
      <c r="H21" s="167">
        <f t="shared" si="1"/>
        <v>-211000</v>
      </c>
      <c r="I21" s="167">
        <f t="shared" si="1"/>
        <v>-211000</v>
      </c>
      <c r="J21" s="167">
        <f t="shared" si="1"/>
        <v>-211000</v>
      </c>
      <c r="K21" s="167">
        <f t="shared" si="1"/>
        <v>-211000</v>
      </c>
      <c r="L21" s="167">
        <f t="shared" si="1"/>
        <v>-211000</v>
      </c>
      <c r="M21" s="167">
        <f t="shared" si="1"/>
        <v>-211000</v>
      </c>
      <c r="N21" s="167">
        <f t="shared" si="1"/>
        <v>-211000</v>
      </c>
      <c r="O21" s="167">
        <f t="shared" si="1"/>
        <v>-211000</v>
      </c>
      <c r="P21" s="167">
        <f t="shared" si="1"/>
        <v>-211000</v>
      </c>
      <c r="Q21" s="167">
        <f t="shared" si="1"/>
        <v>-211000</v>
      </c>
      <c r="R21" s="167">
        <f t="shared" si="1"/>
        <v>-211000</v>
      </c>
      <c r="S21" s="168"/>
      <c r="T21" s="167">
        <f t="shared" si="1"/>
        <v>-211000</v>
      </c>
    </row>
    <row r="22" spans="1:20" ht="5.0999999999999996" customHeight="1" x14ac:dyDescent="0.3">
      <c r="B22" s="99"/>
      <c r="C22" s="152"/>
      <c r="D22" s="181"/>
      <c r="E22" s="181"/>
      <c r="F22" s="181"/>
      <c r="G22" s="181"/>
      <c r="H22" s="181"/>
      <c r="I22" s="181"/>
      <c r="J22" s="181"/>
      <c r="K22" s="181"/>
      <c r="L22" s="181"/>
      <c r="M22" s="181"/>
      <c r="N22" s="181"/>
      <c r="O22" s="181"/>
      <c r="P22" s="181"/>
      <c r="Q22" s="181"/>
      <c r="R22" s="181"/>
      <c r="S22" s="182"/>
      <c r="T22" s="181"/>
    </row>
    <row r="23" spans="1:20" x14ac:dyDescent="0.3">
      <c r="B23" s="186" t="s">
        <v>63</v>
      </c>
      <c r="C23" s="14"/>
      <c r="D23" s="167">
        <f t="shared" ref="D23:R23" si="2">SUM(D21, D13)</f>
        <v>120000</v>
      </c>
      <c r="E23" s="167">
        <f t="shared" si="2"/>
        <v>181500</v>
      </c>
      <c r="F23" s="167">
        <f t="shared" si="2"/>
        <v>248500</v>
      </c>
      <c r="G23" s="167">
        <f t="shared" si="2"/>
        <v>120000</v>
      </c>
      <c r="H23" s="167">
        <f t="shared" si="2"/>
        <v>181500</v>
      </c>
      <c r="I23" s="167">
        <f t="shared" si="2"/>
        <v>248500</v>
      </c>
      <c r="J23" s="167">
        <f t="shared" si="2"/>
        <v>120000</v>
      </c>
      <c r="K23" s="167">
        <f t="shared" si="2"/>
        <v>181500</v>
      </c>
      <c r="L23" s="167">
        <f t="shared" si="2"/>
        <v>248500</v>
      </c>
      <c r="M23" s="167">
        <f t="shared" si="2"/>
        <v>120000</v>
      </c>
      <c r="N23" s="167">
        <f t="shared" si="2"/>
        <v>181500</v>
      </c>
      <c r="O23" s="167">
        <f t="shared" si="2"/>
        <v>248500</v>
      </c>
      <c r="P23" s="167">
        <f t="shared" si="2"/>
        <v>120000</v>
      </c>
      <c r="Q23" s="167">
        <f t="shared" si="2"/>
        <v>181500</v>
      </c>
      <c r="R23" s="167">
        <f t="shared" si="2"/>
        <v>248500</v>
      </c>
      <c r="S23" s="168"/>
      <c r="T23" s="167">
        <f>SUMPRODUCT($C$5:$S$5, C23:S23)/SUM($C$5:$S$5)</f>
        <v>175187.5</v>
      </c>
    </row>
    <row r="24" spans="1:20" ht="5.0999999999999996" customHeight="1" x14ac:dyDescent="0.3">
      <c r="B24" s="10"/>
    </row>
    <row r="25" spans="1:20" x14ac:dyDescent="0.3">
      <c r="B25" s="10" t="s">
        <v>107</v>
      </c>
      <c r="D25" s="160">
        <f t="shared" ref="D25:R25" si="3">D13*D37</f>
        <v>-16550</v>
      </c>
      <c r="E25" s="160">
        <f t="shared" si="3"/>
        <v>-19625</v>
      </c>
      <c r="F25" s="160">
        <f t="shared" si="3"/>
        <v>-22975</v>
      </c>
      <c r="G25" s="160">
        <f t="shared" si="3"/>
        <v>-16550</v>
      </c>
      <c r="H25" s="160">
        <f t="shared" si="3"/>
        <v>-19625</v>
      </c>
      <c r="I25" s="160">
        <f t="shared" si="3"/>
        <v>-22975</v>
      </c>
      <c r="J25" s="160">
        <f t="shared" si="3"/>
        <v>-16550</v>
      </c>
      <c r="K25" s="160">
        <f t="shared" si="3"/>
        <v>-19625</v>
      </c>
      <c r="L25" s="160">
        <f t="shared" si="3"/>
        <v>-22975</v>
      </c>
      <c r="M25" s="160">
        <f t="shared" si="3"/>
        <v>-16550</v>
      </c>
      <c r="N25" s="160">
        <f t="shared" si="3"/>
        <v>-19625</v>
      </c>
      <c r="O25" s="160">
        <f t="shared" si="3"/>
        <v>-22975</v>
      </c>
      <c r="P25" s="160">
        <f t="shared" si="3"/>
        <v>-16550</v>
      </c>
      <c r="Q25" s="160">
        <f t="shared" si="3"/>
        <v>-19625</v>
      </c>
      <c r="R25" s="160">
        <f t="shared" si="3"/>
        <v>-22975</v>
      </c>
      <c r="S25" s="46"/>
      <c r="T25" s="159">
        <f>SUMPRODUCT($C$5:$S$5, C25:S25)/SUM($C$5:$S$5)</f>
        <v>-19309.375</v>
      </c>
    </row>
    <row r="26" spans="1:20" x14ac:dyDescent="0.3">
      <c r="B26" s="10" t="s">
        <v>103</v>
      </c>
      <c r="D26" s="160">
        <f t="shared" ref="D26:R26" si="4">D13*D38</f>
        <v>-4137.5</v>
      </c>
      <c r="E26" s="160">
        <f t="shared" si="4"/>
        <v>-4906.25</v>
      </c>
      <c r="F26" s="160">
        <f t="shared" si="4"/>
        <v>-5743.75</v>
      </c>
      <c r="G26" s="160">
        <f t="shared" si="4"/>
        <v>-4137.5</v>
      </c>
      <c r="H26" s="160">
        <f t="shared" si="4"/>
        <v>-4906.25</v>
      </c>
      <c r="I26" s="160">
        <f t="shared" si="4"/>
        <v>-5743.75</v>
      </c>
      <c r="J26" s="160">
        <f t="shared" si="4"/>
        <v>-4137.5</v>
      </c>
      <c r="K26" s="160">
        <f t="shared" si="4"/>
        <v>-4906.25</v>
      </c>
      <c r="L26" s="160">
        <f t="shared" si="4"/>
        <v>-5743.75</v>
      </c>
      <c r="M26" s="160">
        <f t="shared" si="4"/>
        <v>-4137.5</v>
      </c>
      <c r="N26" s="160">
        <f t="shared" si="4"/>
        <v>-4906.25</v>
      </c>
      <c r="O26" s="160">
        <f t="shared" si="4"/>
        <v>-5743.75</v>
      </c>
      <c r="P26" s="160">
        <f t="shared" si="4"/>
        <v>-4137.5</v>
      </c>
      <c r="Q26" s="160">
        <f t="shared" si="4"/>
        <v>-4906.25</v>
      </c>
      <c r="R26" s="160">
        <f t="shared" si="4"/>
        <v>-5743.75</v>
      </c>
      <c r="S26" s="161"/>
      <c r="T26" s="159">
        <f>SUMPRODUCT($C$5:$S$5, C26:S26)/SUM($C$5:$S$5)</f>
        <v>-4827.34375</v>
      </c>
    </row>
    <row r="27" spans="1:20" ht="5.0999999999999996" customHeight="1" x14ac:dyDescent="0.3">
      <c r="B27" s="10"/>
    </row>
    <row r="28" spans="1:20" x14ac:dyDescent="0.3">
      <c r="B28" s="186" t="s">
        <v>193</v>
      </c>
      <c r="C28" s="14"/>
      <c r="D28" s="167">
        <f>SUM(D24:D27)</f>
        <v>-20687.5</v>
      </c>
      <c r="E28" s="167">
        <f t="shared" ref="E28:T28" si="5">SUM(E24:E27)</f>
        <v>-24531.25</v>
      </c>
      <c r="F28" s="167">
        <f t="shared" si="5"/>
        <v>-28718.75</v>
      </c>
      <c r="G28" s="167">
        <f t="shared" si="5"/>
        <v>-20687.5</v>
      </c>
      <c r="H28" s="167">
        <f t="shared" si="5"/>
        <v>-24531.25</v>
      </c>
      <c r="I28" s="167">
        <f t="shared" si="5"/>
        <v>-28718.75</v>
      </c>
      <c r="J28" s="167">
        <f t="shared" si="5"/>
        <v>-20687.5</v>
      </c>
      <c r="K28" s="167">
        <f t="shared" si="5"/>
        <v>-24531.25</v>
      </c>
      <c r="L28" s="167">
        <f t="shared" si="5"/>
        <v>-28718.75</v>
      </c>
      <c r="M28" s="167">
        <f t="shared" si="5"/>
        <v>-20687.5</v>
      </c>
      <c r="N28" s="167">
        <f t="shared" si="5"/>
        <v>-24531.25</v>
      </c>
      <c r="O28" s="167">
        <f t="shared" si="5"/>
        <v>-28718.75</v>
      </c>
      <c r="P28" s="167">
        <f t="shared" si="5"/>
        <v>-20687.5</v>
      </c>
      <c r="Q28" s="167">
        <f t="shared" si="5"/>
        <v>-24531.25</v>
      </c>
      <c r="R28" s="167">
        <f t="shared" si="5"/>
        <v>-28718.75</v>
      </c>
      <c r="S28" s="168"/>
      <c r="T28" s="167">
        <f t="shared" si="5"/>
        <v>-24136.71875</v>
      </c>
    </row>
    <row r="29" spans="1:20" ht="5.0999999999999996" customHeight="1" x14ac:dyDescent="0.3">
      <c r="B29" s="10"/>
    </row>
    <row r="30" spans="1:20" x14ac:dyDescent="0.3">
      <c r="B30" s="186" t="s">
        <v>186</v>
      </c>
      <c r="C30" s="14"/>
      <c r="D30" s="183">
        <f>SUM(D23, D28)</f>
        <v>99312.5</v>
      </c>
      <c r="E30" s="183">
        <f t="shared" ref="E30:T30" si="6">SUM(E23, E28)</f>
        <v>156968.75</v>
      </c>
      <c r="F30" s="183">
        <f t="shared" si="6"/>
        <v>219781.25</v>
      </c>
      <c r="G30" s="183">
        <f t="shared" si="6"/>
        <v>99312.5</v>
      </c>
      <c r="H30" s="183">
        <f t="shared" si="6"/>
        <v>156968.75</v>
      </c>
      <c r="I30" s="183">
        <f t="shared" si="6"/>
        <v>219781.25</v>
      </c>
      <c r="J30" s="183">
        <f t="shared" si="6"/>
        <v>99312.5</v>
      </c>
      <c r="K30" s="183">
        <f t="shared" si="6"/>
        <v>156968.75</v>
      </c>
      <c r="L30" s="183">
        <f t="shared" si="6"/>
        <v>219781.25</v>
      </c>
      <c r="M30" s="183">
        <f t="shared" si="6"/>
        <v>99312.5</v>
      </c>
      <c r="N30" s="183">
        <f t="shared" si="6"/>
        <v>156968.75</v>
      </c>
      <c r="O30" s="183">
        <f t="shared" si="6"/>
        <v>219781.25</v>
      </c>
      <c r="P30" s="183">
        <f t="shared" si="6"/>
        <v>99312.5</v>
      </c>
      <c r="Q30" s="183">
        <f t="shared" si="6"/>
        <v>156968.75</v>
      </c>
      <c r="R30" s="183">
        <f t="shared" si="6"/>
        <v>219781.25</v>
      </c>
      <c r="S30" s="14"/>
      <c r="T30" s="183">
        <f t="shared" si="6"/>
        <v>151050.78125</v>
      </c>
    </row>
    <row r="31" spans="1:20" x14ac:dyDescent="0.3">
      <c r="B31" s="10"/>
    </row>
    <row r="32" spans="1:20" x14ac:dyDescent="0.3">
      <c r="A32" s="37" t="s">
        <v>170</v>
      </c>
    </row>
    <row r="33" spans="2:20" x14ac:dyDescent="0.3">
      <c r="B33" s="10" t="s">
        <v>275</v>
      </c>
      <c r="D33" s="161">
        <v>0.02</v>
      </c>
      <c r="E33" s="161">
        <v>0.02</v>
      </c>
      <c r="F33" s="161">
        <v>0.02</v>
      </c>
      <c r="G33" s="161">
        <v>0.02</v>
      </c>
      <c r="H33" s="161">
        <v>0.02</v>
      </c>
      <c r="I33" s="161">
        <v>0.02</v>
      </c>
      <c r="J33" s="161">
        <v>0.02</v>
      </c>
      <c r="K33" s="161">
        <v>0.02</v>
      </c>
      <c r="L33" s="161">
        <v>0.02</v>
      </c>
      <c r="M33" s="161">
        <v>0.02</v>
      </c>
      <c r="N33" s="161">
        <v>0.02</v>
      </c>
      <c r="O33" s="161">
        <v>0.02</v>
      </c>
      <c r="P33" s="161">
        <v>0.02</v>
      </c>
      <c r="Q33" s="161">
        <v>0.02</v>
      </c>
      <c r="R33" s="161">
        <v>0.02</v>
      </c>
      <c r="S33" s="46"/>
      <c r="T33" s="162">
        <f t="shared" ref="T33:T51" si="7">SUMPRODUCT($C$5:$S$5, C33:S33)/SUM($C$5:$S$5)</f>
        <v>0.02</v>
      </c>
    </row>
    <row r="34" spans="2:20" x14ac:dyDescent="0.3">
      <c r="B34" s="10" t="s">
        <v>276</v>
      </c>
      <c r="D34" s="161">
        <v>0.02</v>
      </c>
      <c r="E34" s="161">
        <v>0.02</v>
      </c>
      <c r="F34" s="161">
        <v>0.02</v>
      </c>
      <c r="G34" s="161">
        <v>0.02</v>
      </c>
      <c r="H34" s="161">
        <v>0.02</v>
      </c>
      <c r="I34" s="161">
        <v>0.02</v>
      </c>
      <c r="J34" s="161">
        <v>0.02</v>
      </c>
      <c r="K34" s="161">
        <v>0.02</v>
      </c>
      <c r="L34" s="161">
        <v>0.02</v>
      </c>
      <c r="M34" s="161">
        <v>0.02</v>
      </c>
      <c r="N34" s="161">
        <v>0.02</v>
      </c>
      <c r="O34" s="161">
        <v>0.02</v>
      </c>
      <c r="P34" s="161">
        <v>0.02</v>
      </c>
      <c r="Q34" s="161">
        <v>0.02</v>
      </c>
      <c r="R34" s="161">
        <v>0.02</v>
      </c>
      <c r="S34" s="46"/>
      <c r="T34" s="162">
        <f t="shared" si="7"/>
        <v>0.02</v>
      </c>
    </row>
    <row r="35" spans="2:20" x14ac:dyDescent="0.3">
      <c r="B35" s="10" t="s">
        <v>77</v>
      </c>
      <c r="D35" s="161">
        <v>0.1</v>
      </c>
      <c r="E35" s="161">
        <v>0.1</v>
      </c>
      <c r="F35" s="161">
        <v>0.1</v>
      </c>
      <c r="G35" s="161">
        <v>0.1</v>
      </c>
      <c r="H35" s="161">
        <v>0.1</v>
      </c>
      <c r="I35" s="161">
        <v>0.1</v>
      </c>
      <c r="J35" s="161">
        <v>0.1</v>
      </c>
      <c r="K35" s="161">
        <v>0.1</v>
      </c>
      <c r="L35" s="161">
        <v>0.1</v>
      </c>
      <c r="M35" s="161">
        <v>0.1</v>
      </c>
      <c r="N35" s="161">
        <v>0.1</v>
      </c>
      <c r="O35" s="161">
        <v>0.1</v>
      </c>
      <c r="P35" s="161">
        <v>0.1</v>
      </c>
      <c r="Q35" s="161">
        <v>0.1</v>
      </c>
      <c r="R35" s="161">
        <v>0.1</v>
      </c>
      <c r="S35" s="46"/>
      <c r="T35" s="162">
        <f t="shared" si="7"/>
        <v>0.1</v>
      </c>
    </row>
    <row r="36" spans="2:20" x14ac:dyDescent="0.3">
      <c r="B36" s="10" t="s">
        <v>78</v>
      </c>
      <c r="D36" s="160">
        <f t="shared" ref="D36:R36" si="8">D13*D35</f>
        <v>33100</v>
      </c>
      <c r="E36" s="160">
        <f t="shared" si="8"/>
        <v>39250</v>
      </c>
      <c r="F36" s="160">
        <f t="shared" si="8"/>
        <v>45950</v>
      </c>
      <c r="G36" s="160">
        <f t="shared" si="8"/>
        <v>33100</v>
      </c>
      <c r="H36" s="160">
        <f t="shared" si="8"/>
        <v>39250</v>
      </c>
      <c r="I36" s="160">
        <f t="shared" si="8"/>
        <v>45950</v>
      </c>
      <c r="J36" s="160">
        <f t="shared" si="8"/>
        <v>33100</v>
      </c>
      <c r="K36" s="160">
        <f t="shared" si="8"/>
        <v>39250</v>
      </c>
      <c r="L36" s="160">
        <f t="shared" si="8"/>
        <v>45950</v>
      </c>
      <c r="M36" s="160">
        <f t="shared" si="8"/>
        <v>33100</v>
      </c>
      <c r="N36" s="160">
        <f t="shared" si="8"/>
        <v>39250</v>
      </c>
      <c r="O36" s="160">
        <f t="shared" si="8"/>
        <v>45950</v>
      </c>
      <c r="P36" s="160">
        <f t="shared" si="8"/>
        <v>33100</v>
      </c>
      <c r="Q36" s="160">
        <f t="shared" si="8"/>
        <v>39250</v>
      </c>
      <c r="R36" s="160">
        <f t="shared" si="8"/>
        <v>45950</v>
      </c>
      <c r="S36" s="46"/>
      <c r="T36" s="159">
        <f t="shared" si="7"/>
        <v>38618.75</v>
      </c>
    </row>
    <row r="37" spans="2:20" x14ac:dyDescent="0.3">
      <c r="B37" s="10" t="s">
        <v>105</v>
      </c>
      <c r="D37" s="161">
        <v>-0.05</v>
      </c>
      <c r="E37" s="161">
        <v>-0.05</v>
      </c>
      <c r="F37" s="161">
        <v>-0.05</v>
      </c>
      <c r="G37" s="161">
        <v>-0.05</v>
      </c>
      <c r="H37" s="161">
        <v>-0.05</v>
      </c>
      <c r="I37" s="161">
        <v>-0.05</v>
      </c>
      <c r="J37" s="161">
        <v>-0.05</v>
      </c>
      <c r="K37" s="161">
        <v>-0.05</v>
      </c>
      <c r="L37" s="161">
        <v>-0.05</v>
      </c>
      <c r="M37" s="161">
        <v>-0.05</v>
      </c>
      <c r="N37" s="161">
        <v>-0.05</v>
      </c>
      <c r="O37" s="161">
        <v>-0.05</v>
      </c>
      <c r="P37" s="161">
        <v>-0.05</v>
      </c>
      <c r="Q37" s="161">
        <v>-0.05</v>
      </c>
      <c r="R37" s="161">
        <v>-0.05</v>
      </c>
      <c r="S37" s="46"/>
      <c r="T37" s="162">
        <f t="shared" si="7"/>
        <v>-0.05</v>
      </c>
    </row>
    <row r="38" spans="2:20" x14ac:dyDescent="0.3">
      <c r="B38" s="10" t="s">
        <v>106</v>
      </c>
      <c r="D38" s="161">
        <v>-1.2500000000000001E-2</v>
      </c>
      <c r="E38" s="161">
        <v>-1.2500000000000001E-2</v>
      </c>
      <c r="F38" s="161">
        <v>-1.2500000000000001E-2</v>
      </c>
      <c r="G38" s="161">
        <v>-1.2500000000000001E-2</v>
      </c>
      <c r="H38" s="161">
        <v>-1.2500000000000001E-2</v>
      </c>
      <c r="I38" s="161">
        <v>-1.2500000000000001E-2</v>
      </c>
      <c r="J38" s="161">
        <v>-1.2500000000000001E-2</v>
      </c>
      <c r="K38" s="161">
        <v>-1.2500000000000001E-2</v>
      </c>
      <c r="L38" s="161">
        <v>-1.2500000000000001E-2</v>
      </c>
      <c r="M38" s="161">
        <v>-1.2500000000000001E-2</v>
      </c>
      <c r="N38" s="161">
        <v>-1.2500000000000001E-2</v>
      </c>
      <c r="O38" s="161">
        <v>-1.2500000000000001E-2</v>
      </c>
      <c r="P38" s="161">
        <v>-1.2500000000000001E-2</v>
      </c>
      <c r="Q38" s="161">
        <v>-1.2500000000000001E-2</v>
      </c>
      <c r="R38" s="161">
        <v>-1.2500000000000001E-2</v>
      </c>
      <c r="S38" s="46"/>
      <c r="T38" s="162">
        <f t="shared" si="7"/>
        <v>-1.2500000000000001E-2</v>
      </c>
    </row>
    <row r="39" spans="2:20" x14ac:dyDescent="0.3">
      <c r="B39" s="10" t="s">
        <v>125</v>
      </c>
      <c r="D39" s="161">
        <v>-2.5000000000000001E-2</v>
      </c>
      <c r="E39" s="161">
        <v>-2.5000000000000001E-2</v>
      </c>
      <c r="F39" s="161">
        <v>-2.5000000000000001E-2</v>
      </c>
      <c r="G39" s="161">
        <v>-2.5000000000000001E-2</v>
      </c>
      <c r="H39" s="161">
        <v>-2.5000000000000001E-2</v>
      </c>
      <c r="I39" s="161">
        <v>-2.5000000000000001E-2</v>
      </c>
      <c r="J39" s="161">
        <v>-2.5000000000000001E-2</v>
      </c>
      <c r="K39" s="161">
        <v>-2.5000000000000001E-2</v>
      </c>
      <c r="L39" s="161">
        <v>-2.5000000000000001E-2</v>
      </c>
      <c r="M39" s="161">
        <v>-2.5000000000000001E-2</v>
      </c>
      <c r="N39" s="161">
        <v>-2.5000000000000001E-2</v>
      </c>
      <c r="O39" s="161">
        <v>-2.5000000000000001E-2</v>
      </c>
      <c r="P39" s="161">
        <v>-2.5000000000000001E-2</v>
      </c>
      <c r="Q39" s="161">
        <v>-2.5000000000000001E-2</v>
      </c>
      <c r="R39" s="161">
        <v>-2.5000000000000001E-2</v>
      </c>
      <c r="S39" s="161"/>
      <c r="T39" s="162">
        <f t="shared" si="7"/>
        <v>-2.5000000000000001E-2</v>
      </c>
    </row>
    <row r="40" spans="2:20" x14ac:dyDescent="0.3">
      <c r="B40" s="10" t="s">
        <v>119</v>
      </c>
      <c r="D40" s="171">
        <f>D13*D39</f>
        <v>-8275</v>
      </c>
      <c r="E40" s="171">
        <f t="shared" ref="E40:R40" si="9">E13*E39</f>
        <v>-9812.5</v>
      </c>
      <c r="F40" s="171">
        <f t="shared" si="9"/>
        <v>-11487.5</v>
      </c>
      <c r="G40" s="171">
        <f t="shared" si="9"/>
        <v>-8275</v>
      </c>
      <c r="H40" s="171">
        <f t="shared" si="9"/>
        <v>-9812.5</v>
      </c>
      <c r="I40" s="171">
        <f t="shared" si="9"/>
        <v>-11487.5</v>
      </c>
      <c r="J40" s="171">
        <f t="shared" si="9"/>
        <v>-8275</v>
      </c>
      <c r="K40" s="171">
        <f t="shared" si="9"/>
        <v>-9812.5</v>
      </c>
      <c r="L40" s="171">
        <f t="shared" si="9"/>
        <v>-11487.5</v>
      </c>
      <c r="M40" s="171">
        <f t="shared" si="9"/>
        <v>-8275</v>
      </c>
      <c r="N40" s="171">
        <f t="shared" si="9"/>
        <v>-9812.5</v>
      </c>
      <c r="O40" s="171">
        <f t="shared" si="9"/>
        <v>-11487.5</v>
      </c>
      <c r="P40" s="171">
        <f t="shared" si="9"/>
        <v>-8275</v>
      </c>
      <c r="Q40" s="171">
        <f t="shared" si="9"/>
        <v>-9812.5</v>
      </c>
      <c r="R40" s="171">
        <f t="shared" si="9"/>
        <v>-11487.5</v>
      </c>
      <c r="S40" s="161"/>
      <c r="T40" s="159">
        <f t="shared" si="7"/>
        <v>-9654.6875</v>
      </c>
    </row>
    <row r="41" spans="2:20" x14ac:dyDescent="0.3">
      <c r="B41" s="10" t="s">
        <v>123</v>
      </c>
      <c r="D41" s="161">
        <v>-0.05</v>
      </c>
      <c r="E41" s="161">
        <v>-0.05</v>
      </c>
      <c r="F41" s="161">
        <v>-0.05</v>
      </c>
      <c r="G41" s="161">
        <v>-0.05</v>
      </c>
      <c r="H41" s="161">
        <v>-0.05</v>
      </c>
      <c r="I41" s="161">
        <v>-0.05</v>
      </c>
      <c r="J41" s="161">
        <v>-0.05</v>
      </c>
      <c r="K41" s="161">
        <v>-0.05</v>
      </c>
      <c r="L41" s="161">
        <v>-0.05</v>
      </c>
      <c r="M41" s="161">
        <v>-0.05</v>
      </c>
      <c r="N41" s="161">
        <v>-0.05</v>
      </c>
      <c r="O41" s="161">
        <v>-0.05</v>
      </c>
      <c r="P41" s="161">
        <v>-0.05</v>
      </c>
      <c r="Q41" s="161">
        <v>-0.05</v>
      </c>
      <c r="R41" s="161">
        <v>-0.05</v>
      </c>
      <c r="S41" s="161"/>
      <c r="T41" s="162">
        <f t="shared" si="7"/>
        <v>-0.05</v>
      </c>
    </row>
    <row r="42" spans="2:20" x14ac:dyDescent="0.3">
      <c r="B42" s="10" t="s">
        <v>29</v>
      </c>
      <c r="D42" s="171">
        <f>D13*D41</f>
        <v>-16550</v>
      </c>
      <c r="E42" s="171">
        <f t="shared" ref="E42:R42" si="10">E13*E41</f>
        <v>-19625</v>
      </c>
      <c r="F42" s="171">
        <f t="shared" si="10"/>
        <v>-22975</v>
      </c>
      <c r="G42" s="171">
        <f t="shared" si="10"/>
        <v>-16550</v>
      </c>
      <c r="H42" s="171">
        <f t="shared" si="10"/>
        <v>-19625</v>
      </c>
      <c r="I42" s="171">
        <f t="shared" si="10"/>
        <v>-22975</v>
      </c>
      <c r="J42" s="171">
        <f t="shared" si="10"/>
        <v>-16550</v>
      </c>
      <c r="K42" s="171">
        <f t="shared" si="10"/>
        <v>-19625</v>
      </c>
      <c r="L42" s="171">
        <f t="shared" si="10"/>
        <v>-22975</v>
      </c>
      <c r="M42" s="171">
        <f t="shared" si="10"/>
        <v>-16550</v>
      </c>
      <c r="N42" s="171">
        <f t="shared" si="10"/>
        <v>-19625</v>
      </c>
      <c r="O42" s="171">
        <f t="shared" si="10"/>
        <v>-22975</v>
      </c>
      <c r="P42" s="171">
        <f t="shared" si="10"/>
        <v>-16550</v>
      </c>
      <c r="Q42" s="171">
        <f t="shared" si="10"/>
        <v>-19625</v>
      </c>
      <c r="R42" s="171">
        <f t="shared" si="10"/>
        <v>-22975</v>
      </c>
      <c r="S42" s="161"/>
      <c r="T42" s="159">
        <f t="shared" ref="T42" si="11">SUMPRODUCT($C$5:$S$5, C42:S42)/SUM($C$5:$S$5)</f>
        <v>-19309.375</v>
      </c>
    </row>
    <row r="43" spans="2:20" x14ac:dyDescent="0.3">
      <c r="B43" s="10" t="s">
        <v>154</v>
      </c>
      <c r="D43" s="161">
        <f t="shared" ref="D43:R43" si="12">-5/1000</f>
        <v>-5.0000000000000001E-3</v>
      </c>
      <c r="E43" s="161">
        <f t="shared" si="12"/>
        <v>-5.0000000000000001E-3</v>
      </c>
      <c r="F43" s="161">
        <f t="shared" si="12"/>
        <v>-5.0000000000000001E-3</v>
      </c>
      <c r="G43" s="161">
        <f t="shared" si="12"/>
        <v>-5.0000000000000001E-3</v>
      </c>
      <c r="H43" s="161">
        <f t="shared" si="12"/>
        <v>-5.0000000000000001E-3</v>
      </c>
      <c r="I43" s="161">
        <f t="shared" si="12"/>
        <v>-5.0000000000000001E-3</v>
      </c>
      <c r="J43" s="161">
        <f t="shared" si="12"/>
        <v>-5.0000000000000001E-3</v>
      </c>
      <c r="K43" s="161">
        <f t="shared" si="12"/>
        <v>-5.0000000000000001E-3</v>
      </c>
      <c r="L43" s="161">
        <f t="shared" si="12"/>
        <v>-5.0000000000000001E-3</v>
      </c>
      <c r="M43" s="161">
        <f t="shared" si="12"/>
        <v>-5.0000000000000001E-3</v>
      </c>
      <c r="N43" s="161">
        <f t="shared" si="12"/>
        <v>-5.0000000000000001E-3</v>
      </c>
      <c r="O43" s="161">
        <f t="shared" si="12"/>
        <v>-5.0000000000000001E-3</v>
      </c>
      <c r="P43" s="161">
        <f t="shared" si="12"/>
        <v>-5.0000000000000001E-3</v>
      </c>
      <c r="Q43" s="161">
        <f t="shared" si="12"/>
        <v>-5.0000000000000001E-3</v>
      </c>
      <c r="R43" s="161">
        <f t="shared" si="12"/>
        <v>-5.0000000000000001E-3</v>
      </c>
      <c r="S43" s="46"/>
      <c r="T43" s="162">
        <f t="shared" si="7"/>
        <v>-5.0000000000000001E-3</v>
      </c>
    </row>
    <row r="44" spans="2:20" x14ac:dyDescent="0.3">
      <c r="B44" s="2" t="s">
        <v>161</v>
      </c>
      <c r="D44" s="161">
        <v>1</v>
      </c>
      <c r="E44" s="161">
        <v>1</v>
      </c>
      <c r="F44" s="161">
        <v>1</v>
      </c>
      <c r="G44" s="161">
        <v>1</v>
      </c>
      <c r="H44" s="161">
        <v>1</v>
      </c>
      <c r="I44" s="161">
        <v>1</v>
      </c>
      <c r="J44" s="161">
        <v>1</v>
      </c>
      <c r="K44" s="161">
        <v>1</v>
      </c>
      <c r="L44" s="161">
        <v>1</v>
      </c>
      <c r="M44" s="161">
        <v>1</v>
      </c>
      <c r="N44" s="161">
        <v>1</v>
      </c>
      <c r="O44" s="161">
        <v>1</v>
      </c>
      <c r="P44" s="161">
        <v>1</v>
      </c>
      <c r="Q44" s="161">
        <v>1</v>
      </c>
      <c r="R44" s="161">
        <v>1</v>
      </c>
      <c r="S44" s="46"/>
      <c r="T44" s="162">
        <f t="shared" si="7"/>
        <v>1</v>
      </c>
    </row>
    <row r="45" spans="2:20" x14ac:dyDescent="0.3">
      <c r="B45" s="2" t="s">
        <v>162</v>
      </c>
      <c r="D45" s="163">
        <f t="shared" ref="D45:R45" si="13">D43*D44</f>
        <v>-5.0000000000000001E-3</v>
      </c>
      <c r="E45" s="163">
        <f t="shared" si="13"/>
        <v>-5.0000000000000001E-3</v>
      </c>
      <c r="F45" s="163">
        <f t="shared" si="13"/>
        <v>-5.0000000000000001E-3</v>
      </c>
      <c r="G45" s="163">
        <f t="shared" si="13"/>
        <v>-5.0000000000000001E-3</v>
      </c>
      <c r="H45" s="163">
        <f t="shared" si="13"/>
        <v>-5.0000000000000001E-3</v>
      </c>
      <c r="I45" s="163">
        <f t="shared" si="13"/>
        <v>-5.0000000000000001E-3</v>
      </c>
      <c r="J45" s="163">
        <f t="shared" si="13"/>
        <v>-5.0000000000000001E-3</v>
      </c>
      <c r="K45" s="163">
        <f t="shared" si="13"/>
        <v>-5.0000000000000001E-3</v>
      </c>
      <c r="L45" s="163">
        <f t="shared" si="13"/>
        <v>-5.0000000000000001E-3</v>
      </c>
      <c r="M45" s="163">
        <f t="shared" si="13"/>
        <v>-5.0000000000000001E-3</v>
      </c>
      <c r="N45" s="163">
        <f t="shared" si="13"/>
        <v>-5.0000000000000001E-3</v>
      </c>
      <c r="O45" s="163">
        <f t="shared" si="13"/>
        <v>-5.0000000000000001E-3</v>
      </c>
      <c r="P45" s="163">
        <f t="shared" si="13"/>
        <v>-5.0000000000000001E-3</v>
      </c>
      <c r="Q45" s="163">
        <f t="shared" si="13"/>
        <v>-5.0000000000000001E-3</v>
      </c>
      <c r="R45" s="163">
        <f t="shared" si="13"/>
        <v>-5.0000000000000001E-3</v>
      </c>
      <c r="S45" s="46"/>
      <c r="T45" s="162">
        <f t="shared" si="7"/>
        <v>-5.0000000000000001E-3</v>
      </c>
    </row>
    <row r="46" spans="2:20" x14ac:dyDescent="0.3">
      <c r="B46" s="2" t="s">
        <v>164</v>
      </c>
      <c r="D46" s="158">
        <v>-500</v>
      </c>
      <c r="E46" s="158">
        <v>-500</v>
      </c>
      <c r="F46" s="158">
        <v>-500</v>
      </c>
      <c r="G46" s="158">
        <v>-500</v>
      </c>
      <c r="H46" s="158">
        <v>-500</v>
      </c>
      <c r="I46" s="158">
        <v>-500</v>
      </c>
      <c r="J46" s="158">
        <v>-500</v>
      </c>
      <c r="K46" s="158">
        <v>-500</v>
      </c>
      <c r="L46" s="158">
        <v>-500</v>
      </c>
      <c r="M46" s="158">
        <v>-500</v>
      </c>
      <c r="N46" s="158">
        <v>-500</v>
      </c>
      <c r="O46" s="158">
        <v>-500</v>
      </c>
      <c r="P46" s="158">
        <v>-500</v>
      </c>
      <c r="Q46" s="158">
        <v>-500</v>
      </c>
      <c r="R46" s="158">
        <v>-500</v>
      </c>
      <c r="S46" s="46"/>
      <c r="T46" s="159">
        <f t="shared" si="7"/>
        <v>-500</v>
      </c>
    </row>
    <row r="47" spans="2:20" x14ac:dyDescent="0.3">
      <c r="B47" s="2" t="s">
        <v>208</v>
      </c>
      <c r="D47" s="178">
        <v>2</v>
      </c>
      <c r="E47" s="178">
        <v>2</v>
      </c>
      <c r="F47" s="178">
        <v>2</v>
      </c>
      <c r="G47" s="178">
        <v>2</v>
      </c>
      <c r="H47" s="178">
        <v>2</v>
      </c>
      <c r="I47" s="178">
        <v>2</v>
      </c>
      <c r="J47" s="178">
        <v>2</v>
      </c>
      <c r="K47" s="178">
        <v>2</v>
      </c>
      <c r="L47" s="178">
        <v>2</v>
      </c>
      <c r="M47" s="178">
        <v>2</v>
      </c>
      <c r="N47" s="178">
        <v>2</v>
      </c>
      <c r="O47" s="178">
        <v>2</v>
      </c>
      <c r="P47" s="178">
        <v>2</v>
      </c>
      <c r="Q47" s="178">
        <v>2</v>
      </c>
      <c r="R47" s="178">
        <v>2</v>
      </c>
      <c r="S47" s="46"/>
      <c r="T47" s="180">
        <f t="shared" si="7"/>
        <v>2</v>
      </c>
    </row>
    <row r="48" spans="2:20" x14ac:dyDescent="0.3">
      <c r="B48" s="2" t="s">
        <v>236</v>
      </c>
      <c r="D48" s="202">
        <v>1</v>
      </c>
      <c r="E48" s="202">
        <v>1</v>
      </c>
      <c r="F48" s="202">
        <v>1</v>
      </c>
      <c r="G48" s="202">
        <v>1</v>
      </c>
      <c r="H48" s="202">
        <v>1</v>
      </c>
      <c r="I48" s="202">
        <v>1</v>
      </c>
      <c r="J48" s="202">
        <v>1</v>
      </c>
      <c r="K48" s="202">
        <v>1</v>
      </c>
      <c r="L48" s="202">
        <v>1</v>
      </c>
      <c r="M48" s="202">
        <v>1</v>
      </c>
      <c r="N48" s="202">
        <v>1</v>
      </c>
      <c r="O48" s="202">
        <v>1</v>
      </c>
      <c r="P48" s="202">
        <v>1</v>
      </c>
      <c r="Q48" s="202">
        <v>1</v>
      </c>
      <c r="R48" s="202">
        <v>1</v>
      </c>
      <c r="S48" s="46"/>
      <c r="T48" s="162">
        <f t="shared" si="7"/>
        <v>1</v>
      </c>
    </row>
    <row r="49" spans="1:20" x14ac:dyDescent="0.3">
      <c r="B49" s="2" t="s">
        <v>209</v>
      </c>
      <c r="D49" s="201">
        <f>SUM(D16, D17, D18, D19)</f>
        <v>-191000</v>
      </c>
      <c r="E49" s="201">
        <f t="shared" ref="E49:R49" si="14">SUM(E16, E17, E18, E19)</f>
        <v>-191000</v>
      </c>
      <c r="F49" s="201">
        <f t="shared" si="14"/>
        <v>-191000</v>
      </c>
      <c r="G49" s="201">
        <f t="shared" si="14"/>
        <v>-191000</v>
      </c>
      <c r="H49" s="201">
        <f t="shared" si="14"/>
        <v>-191000</v>
      </c>
      <c r="I49" s="201">
        <f t="shared" si="14"/>
        <v>-191000</v>
      </c>
      <c r="J49" s="201">
        <f t="shared" si="14"/>
        <v>-191000</v>
      </c>
      <c r="K49" s="201">
        <f t="shared" si="14"/>
        <v>-191000</v>
      </c>
      <c r="L49" s="201">
        <f t="shared" si="14"/>
        <v>-191000</v>
      </c>
      <c r="M49" s="201">
        <f t="shared" si="14"/>
        <v>-191000</v>
      </c>
      <c r="N49" s="201">
        <f t="shared" si="14"/>
        <v>-191000</v>
      </c>
      <c r="O49" s="201">
        <f t="shared" si="14"/>
        <v>-191000</v>
      </c>
      <c r="P49" s="201">
        <f t="shared" si="14"/>
        <v>-191000</v>
      </c>
      <c r="Q49" s="201">
        <f t="shared" si="14"/>
        <v>-191000</v>
      </c>
      <c r="R49" s="201">
        <f t="shared" si="14"/>
        <v>-191000</v>
      </c>
      <c r="S49" s="46"/>
      <c r="T49" s="159">
        <f t="shared" si="7"/>
        <v>-191000</v>
      </c>
    </row>
    <row r="50" spans="1:20" x14ac:dyDescent="0.3">
      <c r="B50" s="2" t="s">
        <v>221</v>
      </c>
      <c r="D50" s="202">
        <v>0.05</v>
      </c>
      <c r="E50" s="202">
        <v>0.05</v>
      </c>
      <c r="F50" s="202">
        <v>0.05</v>
      </c>
      <c r="G50" s="202">
        <v>0.05</v>
      </c>
      <c r="H50" s="202">
        <v>0.05</v>
      </c>
      <c r="I50" s="202">
        <v>0.05</v>
      </c>
      <c r="J50" s="202">
        <v>0.05</v>
      </c>
      <c r="K50" s="202">
        <v>0.05</v>
      </c>
      <c r="L50" s="202">
        <v>0.05</v>
      </c>
      <c r="M50" s="202">
        <v>0.05</v>
      </c>
      <c r="N50" s="202">
        <v>0.05</v>
      </c>
      <c r="O50" s="202">
        <v>0.05</v>
      </c>
      <c r="P50" s="202">
        <v>0.05</v>
      </c>
      <c r="Q50" s="202">
        <v>0.05</v>
      </c>
      <c r="R50" s="202">
        <v>0.05</v>
      </c>
      <c r="S50" s="46"/>
      <c r="T50" s="162">
        <f t="shared" si="7"/>
        <v>0.05</v>
      </c>
    </row>
    <row r="51" spans="1:20" x14ac:dyDescent="0.3">
      <c r="B51" s="2" t="s">
        <v>277</v>
      </c>
      <c r="D51" s="204">
        <f>D50/12</f>
        <v>4.1666666666666666E-3</v>
      </c>
      <c r="E51" s="204">
        <f t="shared" ref="E51:R51" si="15">E50/12</f>
        <v>4.1666666666666666E-3</v>
      </c>
      <c r="F51" s="204">
        <f t="shared" si="15"/>
        <v>4.1666666666666666E-3</v>
      </c>
      <c r="G51" s="204">
        <f t="shared" si="15"/>
        <v>4.1666666666666666E-3</v>
      </c>
      <c r="H51" s="204">
        <f t="shared" si="15"/>
        <v>4.1666666666666666E-3</v>
      </c>
      <c r="I51" s="204">
        <f t="shared" si="15"/>
        <v>4.1666666666666666E-3</v>
      </c>
      <c r="J51" s="204">
        <f t="shared" si="15"/>
        <v>4.1666666666666666E-3</v>
      </c>
      <c r="K51" s="204">
        <f t="shared" si="15"/>
        <v>4.1666666666666666E-3</v>
      </c>
      <c r="L51" s="204">
        <f t="shared" si="15"/>
        <v>4.1666666666666666E-3</v>
      </c>
      <c r="M51" s="204">
        <f t="shared" si="15"/>
        <v>4.1666666666666666E-3</v>
      </c>
      <c r="N51" s="204">
        <f t="shared" si="15"/>
        <v>4.1666666666666666E-3</v>
      </c>
      <c r="O51" s="204">
        <f t="shared" si="15"/>
        <v>4.1666666666666666E-3</v>
      </c>
      <c r="P51" s="204">
        <f t="shared" si="15"/>
        <v>4.1666666666666666E-3</v>
      </c>
      <c r="Q51" s="204">
        <f t="shared" si="15"/>
        <v>4.1666666666666666E-3</v>
      </c>
      <c r="R51" s="204">
        <f t="shared" si="15"/>
        <v>4.1666666666666666E-3</v>
      </c>
      <c r="S51" s="46"/>
      <c r="T51" s="162">
        <f t="shared" si="7"/>
        <v>4.1666666666666666E-3</v>
      </c>
    </row>
    <row r="52" spans="1:20" x14ac:dyDescent="0.3">
      <c r="B52" s="10" t="s">
        <v>232</v>
      </c>
      <c r="C52" s="10"/>
      <c r="D52" s="180">
        <f>DATEDIF(D81, D93, "M")+1</f>
        <v>26</v>
      </c>
      <c r="E52" s="180">
        <f t="shared" ref="E52:R52" si="16">DATEDIF(E81, E93, "M")+1</f>
        <v>26</v>
      </c>
      <c r="F52" s="180">
        <f t="shared" si="16"/>
        <v>26</v>
      </c>
      <c r="G52" s="180">
        <f t="shared" si="16"/>
        <v>38</v>
      </c>
      <c r="H52" s="180">
        <f t="shared" si="16"/>
        <v>38</v>
      </c>
      <c r="I52" s="180">
        <f t="shared" si="16"/>
        <v>38</v>
      </c>
      <c r="J52" s="180">
        <f t="shared" si="16"/>
        <v>50</v>
      </c>
      <c r="K52" s="180">
        <f t="shared" si="16"/>
        <v>50</v>
      </c>
      <c r="L52" s="180">
        <f t="shared" si="16"/>
        <v>50</v>
      </c>
      <c r="M52" s="180">
        <f t="shared" si="16"/>
        <v>62</v>
      </c>
      <c r="N52" s="180">
        <f t="shared" si="16"/>
        <v>62</v>
      </c>
      <c r="O52" s="180">
        <f t="shared" si="16"/>
        <v>62</v>
      </c>
      <c r="P52" s="180">
        <f t="shared" si="16"/>
        <v>74</v>
      </c>
      <c r="Q52" s="180">
        <f t="shared" si="16"/>
        <v>74</v>
      </c>
      <c r="R52" s="180">
        <f t="shared" si="16"/>
        <v>74</v>
      </c>
      <c r="S52" s="180">
        <f>DATEDIF(S81, S92, "M")+1</f>
        <v>1</v>
      </c>
      <c r="T52" s="172"/>
    </row>
    <row r="54" spans="1:20" x14ac:dyDescent="0.3">
      <c r="A54" s="36" t="s">
        <v>194</v>
      </c>
    </row>
    <row r="55" spans="1:20" x14ac:dyDescent="0.3">
      <c r="B55" s="38" t="s">
        <v>145</v>
      </c>
      <c r="C55" s="38"/>
      <c r="D55" s="171">
        <f t="shared" ref="D55:R55" si="17">D5*D13</f>
        <v>9930000</v>
      </c>
      <c r="E55" s="171">
        <f t="shared" si="17"/>
        <v>11775000</v>
      </c>
      <c r="F55" s="171">
        <f t="shared" si="17"/>
        <v>9190000</v>
      </c>
      <c r="G55" s="171">
        <f t="shared" si="17"/>
        <v>9930000</v>
      </c>
      <c r="H55" s="171">
        <f t="shared" si="17"/>
        <v>11775000</v>
      </c>
      <c r="I55" s="171">
        <f t="shared" si="17"/>
        <v>9190000</v>
      </c>
      <c r="J55" s="171">
        <f t="shared" si="17"/>
        <v>9930000</v>
      </c>
      <c r="K55" s="171">
        <f t="shared" si="17"/>
        <v>11775000</v>
      </c>
      <c r="L55" s="171">
        <f t="shared" si="17"/>
        <v>9190000</v>
      </c>
      <c r="M55" s="171">
        <f t="shared" si="17"/>
        <v>9930000</v>
      </c>
      <c r="N55" s="171">
        <f t="shared" si="17"/>
        <v>11775000</v>
      </c>
      <c r="O55" s="171">
        <f t="shared" si="17"/>
        <v>9190000</v>
      </c>
      <c r="P55" s="171">
        <f t="shared" si="17"/>
        <v>9930000</v>
      </c>
      <c r="Q55" s="171">
        <f t="shared" si="17"/>
        <v>11775000</v>
      </c>
      <c r="R55" s="171">
        <f t="shared" si="17"/>
        <v>9190000</v>
      </c>
      <c r="S55" s="172"/>
      <c r="T55" s="171">
        <f>T5*T13</f>
        <v>154475000</v>
      </c>
    </row>
    <row r="56" spans="1:20" x14ac:dyDescent="0.3">
      <c r="B56" s="38" t="s">
        <v>116</v>
      </c>
      <c r="C56" s="38"/>
      <c r="D56" s="171">
        <f t="shared" ref="D56:R56" si="18">D$5*D15</f>
        <v>-600000</v>
      </c>
      <c r="E56" s="171">
        <f t="shared" si="18"/>
        <v>-600000</v>
      </c>
      <c r="F56" s="171">
        <f t="shared" si="18"/>
        <v>-400000</v>
      </c>
      <c r="G56" s="171">
        <f t="shared" si="18"/>
        <v>-600000</v>
      </c>
      <c r="H56" s="171">
        <f t="shared" si="18"/>
        <v>-600000</v>
      </c>
      <c r="I56" s="171">
        <f t="shared" si="18"/>
        <v>-400000</v>
      </c>
      <c r="J56" s="171">
        <f t="shared" si="18"/>
        <v>-600000</v>
      </c>
      <c r="K56" s="171">
        <f t="shared" si="18"/>
        <v>-600000</v>
      </c>
      <c r="L56" s="171">
        <f t="shared" si="18"/>
        <v>-400000</v>
      </c>
      <c r="M56" s="171">
        <f t="shared" si="18"/>
        <v>-600000</v>
      </c>
      <c r="N56" s="171">
        <f t="shared" si="18"/>
        <v>-600000</v>
      </c>
      <c r="O56" s="171">
        <f t="shared" si="18"/>
        <v>-400000</v>
      </c>
      <c r="P56" s="171">
        <f t="shared" si="18"/>
        <v>-600000</v>
      </c>
      <c r="Q56" s="171">
        <f t="shared" si="18"/>
        <v>-600000</v>
      </c>
      <c r="R56" s="171">
        <f t="shared" si="18"/>
        <v>-400000</v>
      </c>
      <c r="S56" s="172"/>
      <c r="T56" s="173">
        <f>SUM(C56:S56)</f>
        <v>-8000000</v>
      </c>
    </row>
    <row r="57" spans="1:20" x14ac:dyDescent="0.3">
      <c r="B57" s="38" t="s">
        <v>110</v>
      </c>
      <c r="C57" s="38"/>
      <c r="D57" s="171">
        <f t="shared" ref="D57:R57" si="19">D$5*D19</f>
        <v>-180000</v>
      </c>
      <c r="E57" s="171">
        <f t="shared" si="19"/>
        <v>-180000</v>
      </c>
      <c r="F57" s="171">
        <f t="shared" si="19"/>
        <v>-120000</v>
      </c>
      <c r="G57" s="171">
        <f t="shared" si="19"/>
        <v>-180000</v>
      </c>
      <c r="H57" s="171">
        <f t="shared" si="19"/>
        <v>-180000</v>
      </c>
      <c r="I57" s="171">
        <f t="shared" si="19"/>
        <v>-120000</v>
      </c>
      <c r="J57" s="171">
        <f t="shared" si="19"/>
        <v>-180000</v>
      </c>
      <c r="K57" s="171">
        <f t="shared" si="19"/>
        <v>-180000</v>
      </c>
      <c r="L57" s="171">
        <f t="shared" si="19"/>
        <v>-120000</v>
      </c>
      <c r="M57" s="171">
        <f t="shared" si="19"/>
        <v>-180000</v>
      </c>
      <c r="N57" s="171">
        <f t="shared" si="19"/>
        <v>-180000</v>
      </c>
      <c r="O57" s="171">
        <f t="shared" si="19"/>
        <v>-120000</v>
      </c>
      <c r="P57" s="171">
        <f t="shared" si="19"/>
        <v>-180000</v>
      </c>
      <c r="Q57" s="171">
        <f t="shared" si="19"/>
        <v>-180000</v>
      </c>
      <c r="R57" s="171">
        <f t="shared" si="19"/>
        <v>-120000</v>
      </c>
      <c r="S57" s="172"/>
      <c r="T57" s="173">
        <f>SUM(C57:S57)</f>
        <v>-2400000</v>
      </c>
    </row>
    <row r="58" spans="1:20" x14ac:dyDescent="0.3">
      <c r="B58" s="38" t="s">
        <v>126</v>
      </c>
      <c r="C58" s="38"/>
      <c r="D58" s="171">
        <f>D5*D40</f>
        <v>-248250</v>
      </c>
      <c r="E58" s="171">
        <f t="shared" ref="E58:R58" si="20">E5*E40</f>
        <v>-294375</v>
      </c>
      <c r="F58" s="171">
        <f t="shared" si="20"/>
        <v>-229750</v>
      </c>
      <c r="G58" s="171">
        <f t="shared" si="20"/>
        <v>-248250</v>
      </c>
      <c r="H58" s="171">
        <f t="shared" si="20"/>
        <v>-294375</v>
      </c>
      <c r="I58" s="171">
        <f t="shared" si="20"/>
        <v>-229750</v>
      </c>
      <c r="J58" s="171">
        <f t="shared" si="20"/>
        <v>-248250</v>
      </c>
      <c r="K58" s="171">
        <f t="shared" si="20"/>
        <v>-294375</v>
      </c>
      <c r="L58" s="171">
        <f t="shared" si="20"/>
        <v>-229750</v>
      </c>
      <c r="M58" s="171">
        <f t="shared" si="20"/>
        <v>-248250</v>
      </c>
      <c r="N58" s="171">
        <f t="shared" si="20"/>
        <v>-294375</v>
      </c>
      <c r="O58" s="171">
        <f t="shared" si="20"/>
        <v>-229750</v>
      </c>
      <c r="P58" s="171">
        <f t="shared" si="20"/>
        <v>-248250</v>
      </c>
      <c r="Q58" s="171">
        <f t="shared" si="20"/>
        <v>-294375</v>
      </c>
      <c r="R58" s="171">
        <f t="shared" si="20"/>
        <v>-229750</v>
      </c>
      <c r="S58" s="185"/>
      <c r="T58" s="173">
        <f>SUM(C58:S58)</f>
        <v>-3861875</v>
      </c>
    </row>
    <row r="59" spans="1:20" x14ac:dyDescent="0.3">
      <c r="B59" s="38" t="s">
        <v>124</v>
      </c>
      <c r="C59" s="38"/>
      <c r="D59" s="171">
        <f>D5*D42</f>
        <v>-496500</v>
      </c>
      <c r="E59" s="171">
        <f t="shared" ref="E59:R59" si="21">E5*E42</f>
        <v>-588750</v>
      </c>
      <c r="F59" s="171">
        <f t="shared" si="21"/>
        <v>-459500</v>
      </c>
      <c r="G59" s="171">
        <f t="shared" si="21"/>
        <v>-496500</v>
      </c>
      <c r="H59" s="171">
        <f t="shared" si="21"/>
        <v>-588750</v>
      </c>
      <c r="I59" s="171">
        <f t="shared" si="21"/>
        <v>-459500</v>
      </c>
      <c r="J59" s="171">
        <f t="shared" si="21"/>
        <v>-496500</v>
      </c>
      <c r="K59" s="171">
        <f t="shared" si="21"/>
        <v>-588750</v>
      </c>
      <c r="L59" s="171">
        <f t="shared" si="21"/>
        <v>-459500</v>
      </c>
      <c r="M59" s="171">
        <f t="shared" si="21"/>
        <v>-496500</v>
      </c>
      <c r="N59" s="171">
        <f t="shared" si="21"/>
        <v>-588750</v>
      </c>
      <c r="O59" s="171">
        <f t="shared" si="21"/>
        <v>-459500</v>
      </c>
      <c r="P59" s="171">
        <f t="shared" si="21"/>
        <v>-496500</v>
      </c>
      <c r="Q59" s="171">
        <f t="shared" si="21"/>
        <v>-588750</v>
      </c>
      <c r="R59" s="171">
        <f t="shared" si="21"/>
        <v>-459500</v>
      </c>
      <c r="S59" s="185"/>
      <c r="T59" s="173">
        <f>SUM(C59:S59)</f>
        <v>-7723750</v>
      </c>
    </row>
    <row r="60" spans="1:20" x14ac:dyDescent="0.3">
      <c r="B60" s="38" t="s">
        <v>165</v>
      </c>
      <c r="C60" s="38"/>
      <c r="D60" s="171">
        <f t="shared" ref="D60:R60" si="22">D5*D46</f>
        <v>-15000</v>
      </c>
      <c r="E60" s="171">
        <f t="shared" si="22"/>
        <v>-15000</v>
      </c>
      <c r="F60" s="171">
        <f t="shared" si="22"/>
        <v>-10000</v>
      </c>
      <c r="G60" s="171">
        <f t="shared" si="22"/>
        <v>-15000</v>
      </c>
      <c r="H60" s="171">
        <f t="shared" si="22"/>
        <v>-15000</v>
      </c>
      <c r="I60" s="171">
        <f t="shared" si="22"/>
        <v>-10000</v>
      </c>
      <c r="J60" s="171">
        <f t="shared" si="22"/>
        <v>-15000</v>
      </c>
      <c r="K60" s="171">
        <f t="shared" si="22"/>
        <v>-15000</v>
      </c>
      <c r="L60" s="171">
        <f t="shared" si="22"/>
        <v>-10000</v>
      </c>
      <c r="M60" s="171">
        <f t="shared" si="22"/>
        <v>-15000</v>
      </c>
      <c r="N60" s="171">
        <f t="shared" si="22"/>
        <v>-15000</v>
      </c>
      <c r="O60" s="171">
        <f t="shared" si="22"/>
        <v>-10000</v>
      </c>
      <c r="P60" s="171">
        <f t="shared" si="22"/>
        <v>-15000</v>
      </c>
      <c r="Q60" s="171">
        <f t="shared" si="22"/>
        <v>-15000</v>
      </c>
      <c r="R60" s="171">
        <f t="shared" si="22"/>
        <v>-10000</v>
      </c>
      <c r="S60" s="172"/>
      <c r="T60" s="173">
        <f>SUM(C60:S60)</f>
        <v>-200000</v>
      </c>
    </row>
    <row r="61" spans="1:20" x14ac:dyDescent="0.3">
      <c r="D61" s="160"/>
      <c r="E61" s="160"/>
      <c r="F61" s="160"/>
      <c r="G61" s="160"/>
      <c r="H61" s="160"/>
      <c r="I61" s="160"/>
      <c r="J61" s="160"/>
      <c r="K61" s="160"/>
      <c r="L61" s="160"/>
      <c r="M61" s="160"/>
      <c r="N61" s="160"/>
      <c r="O61" s="160"/>
      <c r="P61" s="160"/>
      <c r="Q61" s="160"/>
      <c r="R61" s="160"/>
      <c r="S61" s="46"/>
      <c r="T61" s="159"/>
    </row>
    <row r="62" spans="1:20" x14ac:dyDescent="0.3">
      <c r="A62" s="36" t="s">
        <v>196</v>
      </c>
      <c r="D62" s="160"/>
      <c r="E62" s="160"/>
      <c r="F62" s="160"/>
      <c r="G62" s="160"/>
      <c r="H62" s="160"/>
      <c r="I62" s="160"/>
      <c r="J62" s="160"/>
      <c r="K62" s="160"/>
      <c r="L62" s="160"/>
      <c r="M62" s="160"/>
      <c r="N62" s="160"/>
      <c r="O62" s="160"/>
      <c r="P62" s="160"/>
      <c r="Q62" s="160"/>
      <c r="R62" s="160"/>
      <c r="S62" s="46"/>
      <c r="T62" s="159"/>
    </row>
    <row r="63" spans="1:20" x14ac:dyDescent="0.3">
      <c r="B63" s="166" t="s">
        <v>112</v>
      </c>
      <c r="C63" s="10"/>
      <c r="D63" s="178">
        <v>0</v>
      </c>
      <c r="E63" s="178">
        <v>0</v>
      </c>
      <c r="F63" s="178">
        <v>0</v>
      </c>
      <c r="G63" s="178">
        <f t="shared" ref="G63:R63" si="23">D63+12</f>
        <v>12</v>
      </c>
      <c r="H63" s="178">
        <f t="shared" si="23"/>
        <v>12</v>
      </c>
      <c r="I63" s="178">
        <f t="shared" si="23"/>
        <v>12</v>
      </c>
      <c r="J63" s="178">
        <f t="shared" si="23"/>
        <v>24</v>
      </c>
      <c r="K63" s="178">
        <f t="shared" si="23"/>
        <v>24</v>
      </c>
      <c r="L63" s="178">
        <f t="shared" si="23"/>
        <v>24</v>
      </c>
      <c r="M63" s="178">
        <f t="shared" si="23"/>
        <v>36</v>
      </c>
      <c r="N63" s="178">
        <f t="shared" si="23"/>
        <v>36</v>
      </c>
      <c r="O63" s="178">
        <f t="shared" si="23"/>
        <v>36</v>
      </c>
      <c r="P63" s="178">
        <f t="shared" si="23"/>
        <v>48</v>
      </c>
      <c r="Q63" s="178">
        <f t="shared" si="23"/>
        <v>48</v>
      </c>
      <c r="R63" s="178">
        <f t="shared" si="23"/>
        <v>48</v>
      </c>
      <c r="S63" s="172"/>
      <c r="T63" s="172"/>
    </row>
    <row r="64" spans="1:20" x14ac:dyDescent="0.3">
      <c r="B64" s="176" t="s">
        <v>113</v>
      </c>
      <c r="C64" s="10"/>
      <c r="D64" s="178">
        <v>1</v>
      </c>
      <c r="E64" s="178">
        <v>1</v>
      </c>
      <c r="F64" s="178">
        <v>1</v>
      </c>
      <c r="G64" s="178">
        <v>1</v>
      </c>
      <c r="H64" s="178">
        <v>1</v>
      </c>
      <c r="I64" s="178">
        <v>1</v>
      </c>
      <c r="J64" s="178">
        <v>1</v>
      </c>
      <c r="K64" s="178">
        <v>1</v>
      </c>
      <c r="L64" s="178">
        <v>1</v>
      </c>
      <c r="M64" s="178">
        <v>1</v>
      </c>
      <c r="N64" s="178">
        <v>1</v>
      </c>
      <c r="O64" s="178">
        <v>1</v>
      </c>
      <c r="P64" s="178">
        <v>1</v>
      </c>
      <c r="Q64" s="178">
        <v>1</v>
      </c>
      <c r="R64" s="178">
        <v>1</v>
      </c>
      <c r="S64" s="172"/>
      <c r="T64" s="172"/>
    </row>
    <row r="65" spans="1:20" x14ac:dyDescent="0.3">
      <c r="B65" s="174" t="s">
        <v>129</v>
      </c>
      <c r="C65" s="10"/>
      <c r="D65" s="180">
        <f>DATEDIF(D84, D93, "M")</f>
        <v>24</v>
      </c>
      <c r="E65" s="180">
        <f t="shared" ref="E65:R65" si="24">DATEDIF(E84, E93, "M")</f>
        <v>24</v>
      </c>
      <c r="F65" s="180">
        <f t="shared" si="24"/>
        <v>24</v>
      </c>
      <c r="G65" s="180">
        <f t="shared" si="24"/>
        <v>24</v>
      </c>
      <c r="H65" s="180">
        <f t="shared" si="24"/>
        <v>24</v>
      </c>
      <c r="I65" s="180">
        <f t="shared" si="24"/>
        <v>24</v>
      </c>
      <c r="J65" s="180">
        <f t="shared" si="24"/>
        <v>24</v>
      </c>
      <c r="K65" s="180">
        <f t="shared" si="24"/>
        <v>24</v>
      </c>
      <c r="L65" s="180">
        <f t="shared" si="24"/>
        <v>24</v>
      </c>
      <c r="M65" s="180">
        <f t="shared" si="24"/>
        <v>24</v>
      </c>
      <c r="N65" s="180">
        <f t="shared" si="24"/>
        <v>24</v>
      </c>
      <c r="O65" s="180">
        <f t="shared" si="24"/>
        <v>24</v>
      </c>
      <c r="P65" s="180">
        <f t="shared" si="24"/>
        <v>24</v>
      </c>
      <c r="Q65" s="180">
        <f t="shared" si="24"/>
        <v>24</v>
      </c>
      <c r="R65" s="180">
        <f t="shared" si="24"/>
        <v>24</v>
      </c>
      <c r="S65" s="172"/>
      <c r="T65" s="172"/>
    </row>
    <row r="66" spans="1:20" x14ac:dyDescent="0.3">
      <c r="B66" s="176" t="s">
        <v>72</v>
      </c>
      <c r="C66" s="10"/>
      <c r="D66" s="178">
        <v>6</v>
      </c>
      <c r="E66" s="178">
        <v>6</v>
      </c>
      <c r="F66" s="178">
        <v>6</v>
      </c>
      <c r="G66" s="178">
        <v>6</v>
      </c>
      <c r="H66" s="178">
        <v>6</v>
      </c>
      <c r="I66" s="178">
        <v>6</v>
      </c>
      <c r="J66" s="178">
        <v>6</v>
      </c>
      <c r="K66" s="178">
        <v>6</v>
      </c>
      <c r="L66" s="178">
        <v>6</v>
      </c>
      <c r="M66" s="178">
        <v>6</v>
      </c>
      <c r="N66" s="178">
        <v>6</v>
      </c>
      <c r="O66" s="178">
        <v>6</v>
      </c>
      <c r="P66" s="178">
        <v>6</v>
      </c>
      <c r="Q66" s="178">
        <v>6</v>
      </c>
      <c r="R66" s="178">
        <v>6</v>
      </c>
      <c r="S66" s="172"/>
      <c r="T66" s="172"/>
    </row>
    <row r="67" spans="1:20" x14ac:dyDescent="0.3">
      <c r="B67" s="164" t="s">
        <v>173</v>
      </c>
      <c r="C67" s="10"/>
      <c r="D67" s="178">
        <v>6</v>
      </c>
      <c r="E67" s="178">
        <v>6</v>
      </c>
      <c r="F67" s="178">
        <v>6</v>
      </c>
      <c r="G67" s="178">
        <v>6</v>
      </c>
      <c r="H67" s="178">
        <v>6</v>
      </c>
      <c r="I67" s="178">
        <v>6</v>
      </c>
      <c r="J67" s="178">
        <v>6</v>
      </c>
      <c r="K67" s="178">
        <v>6</v>
      </c>
      <c r="L67" s="178">
        <v>6</v>
      </c>
      <c r="M67" s="178">
        <v>6</v>
      </c>
      <c r="N67" s="178">
        <v>6</v>
      </c>
      <c r="O67" s="178">
        <v>6</v>
      </c>
      <c r="P67" s="178">
        <v>6</v>
      </c>
      <c r="Q67" s="178">
        <v>6</v>
      </c>
      <c r="R67" s="178">
        <v>6</v>
      </c>
      <c r="S67" s="172"/>
      <c r="T67" s="172"/>
    </row>
    <row r="68" spans="1:20" x14ac:dyDescent="0.3">
      <c r="B68" s="175" t="s">
        <v>128</v>
      </c>
      <c r="C68" s="10"/>
      <c r="D68" s="180">
        <f t="shared" ref="D68:R68" si="25">D70</f>
        <v>12</v>
      </c>
      <c r="E68" s="180">
        <f t="shared" si="25"/>
        <v>12</v>
      </c>
      <c r="F68" s="180">
        <f t="shared" si="25"/>
        <v>12</v>
      </c>
      <c r="G68" s="180">
        <f t="shared" si="25"/>
        <v>12</v>
      </c>
      <c r="H68" s="180">
        <f t="shared" si="25"/>
        <v>12</v>
      </c>
      <c r="I68" s="180">
        <f t="shared" si="25"/>
        <v>12</v>
      </c>
      <c r="J68" s="180">
        <f t="shared" si="25"/>
        <v>12</v>
      </c>
      <c r="K68" s="180">
        <f t="shared" si="25"/>
        <v>12</v>
      </c>
      <c r="L68" s="180">
        <f t="shared" si="25"/>
        <v>12</v>
      </c>
      <c r="M68" s="180">
        <f t="shared" si="25"/>
        <v>12</v>
      </c>
      <c r="N68" s="180">
        <f t="shared" si="25"/>
        <v>12</v>
      </c>
      <c r="O68" s="180">
        <f t="shared" si="25"/>
        <v>12</v>
      </c>
      <c r="P68" s="180">
        <f t="shared" si="25"/>
        <v>12</v>
      </c>
      <c r="Q68" s="180">
        <f t="shared" si="25"/>
        <v>12</v>
      </c>
      <c r="R68" s="180">
        <f t="shared" si="25"/>
        <v>12</v>
      </c>
      <c r="S68" s="172"/>
      <c r="T68" s="172"/>
    </row>
    <row r="69" spans="1:20" x14ac:dyDescent="0.3">
      <c r="B69" s="144" t="s">
        <v>171</v>
      </c>
      <c r="C69" s="10"/>
      <c r="D69" s="178">
        <v>0</v>
      </c>
      <c r="E69" s="178">
        <v>0</v>
      </c>
      <c r="F69" s="178">
        <v>0</v>
      </c>
      <c r="G69" s="178">
        <v>0</v>
      </c>
      <c r="H69" s="178">
        <v>0</v>
      </c>
      <c r="I69" s="178">
        <v>0</v>
      </c>
      <c r="J69" s="178">
        <v>0</v>
      </c>
      <c r="K69" s="178">
        <v>0</v>
      </c>
      <c r="L69" s="178">
        <v>0</v>
      </c>
      <c r="M69" s="178">
        <v>0</v>
      </c>
      <c r="N69" s="178">
        <v>0</v>
      </c>
      <c r="O69" s="178">
        <v>0</v>
      </c>
      <c r="P69" s="178">
        <v>0</v>
      </c>
      <c r="Q69" s="178">
        <v>0</v>
      </c>
      <c r="R69" s="178">
        <v>0</v>
      </c>
      <c r="S69" s="172"/>
      <c r="T69" s="172"/>
    </row>
    <row r="70" spans="1:20" x14ac:dyDescent="0.3">
      <c r="B70" s="144" t="s">
        <v>73</v>
      </c>
      <c r="C70" s="10"/>
      <c r="D70" s="178">
        <v>12</v>
      </c>
      <c r="E70" s="178">
        <v>12</v>
      </c>
      <c r="F70" s="178">
        <v>12</v>
      </c>
      <c r="G70" s="178">
        <v>12</v>
      </c>
      <c r="H70" s="178">
        <v>12</v>
      </c>
      <c r="I70" s="178">
        <v>12</v>
      </c>
      <c r="J70" s="178">
        <v>12</v>
      </c>
      <c r="K70" s="178">
        <v>12</v>
      </c>
      <c r="L70" s="178">
        <v>12</v>
      </c>
      <c r="M70" s="178">
        <v>12</v>
      </c>
      <c r="N70" s="178">
        <v>12</v>
      </c>
      <c r="O70" s="178">
        <v>12</v>
      </c>
      <c r="P70" s="178">
        <v>12</v>
      </c>
      <c r="Q70" s="178">
        <v>12</v>
      </c>
      <c r="R70" s="178">
        <v>12</v>
      </c>
      <c r="S70" s="172"/>
      <c r="T70" s="172"/>
    </row>
    <row r="71" spans="1:20" x14ac:dyDescent="0.3">
      <c r="B71" s="177" t="s">
        <v>57</v>
      </c>
      <c r="C71" s="10"/>
      <c r="D71" s="178">
        <v>6</v>
      </c>
      <c r="E71" s="178">
        <v>6</v>
      </c>
      <c r="F71" s="178">
        <v>6</v>
      </c>
      <c r="G71" s="178">
        <v>6</v>
      </c>
      <c r="H71" s="178">
        <v>6</v>
      </c>
      <c r="I71" s="178">
        <v>6</v>
      </c>
      <c r="J71" s="178">
        <v>6</v>
      </c>
      <c r="K71" s="178">
        <v>6</v>
      </c>
      <c r="L71" s="178">
        <v>6</v>
      </c>
      <c r="M71" s="178">
        <v>6</v>
      </c>
      <c r="N71" s="178">
        <v>6</v>
      </c>
      <c r="O71" s="178">
        <v>6</v>
      </c>
      <c r="P71" s="178">
        <v>6</v>
      </c>
      <c r="Q71" s="178">
        <v>6</v>
      </c>
      <c r="R71" s="178">
        <v>6</v>
      </c>
      <c r="S71" s="172"/>
      <c r="T71" s="172"/>
    </row>
    <row r="72" spans="1:20" x14ac:dyDescent="0.3">
      <c r="B72" s="10"/>
      <c r="C72" s="10"/>
      <c r="D72" s="178"/>
      <c r="E72" s="178"/>
      <c r="F72" s="178"/>
      <c r="G72" s="178"/>
      <c r="H72" s="178"/>
      <c r="I72" s="178"/>
      <c r="J72" s="178"/>
      <c r="K72" s="178"/>
      <c r="L72" s="178"/>
      <c r="M72" s="178"/>
      <c r="N72" s="178"/>
      <c r="O72" s="178"/>
      <c r="P72" s="178"/>
      <c r="Q72" s="178"/>
      <c r="R72" s="178"/>
      <c r="S72" s="172"/>
      <c r="T72" s="172"/>
    </row>
    <row r="73" spans="1:20" x14ac:dyDescent="0.3">
      <c r="A73" s="37" t="s">
        <v>195</v>
      </c>
      <c r="C73" s="10"/>
      <c r="D73" s="178"/>
      <c r="E73" s="178"/>
      <c r="F73" s="178"/>
      <c r="G73" s="178"/>
      <c r="H73" s="178"/>
      <c r="I73" s="178"/>
      <c r="J73" s="178"/>
      <c r="K73" s="178"/>
      <c r="L73" s="178"/>
      <c r="M73" s="178"/>
      <c r="N73" s="178"/>
      <c r="O73" s="178"/>
      <c r="P73" s="178"/>
      <c r="Q73" s="178"/>
      <c r="R73" s="178"/>
      <c r="S73" s="172"/>
      <c r="T73" s="172"/>
    </row>
    <row r="74" spans="1:20" x14ac:dyDescent="0.3">
      <c r="B74" s="174" t="s">
        <v>132</v>
      </c>
      <c r="C74" s="10"/>
      <c r="D74" s="180">
        <f t="shared" ref="D74:R74" si="26">D75</f>
        <v>1</v>
      </c>
      <c r="E74" s="180">
        <f t="shared" si="26"/>
        <v>1</v>
      </c>
      <c r="F74" s="180">
        <f t="shared" si="26"/>
        <v>1</v>
      </c>
      <c r="G74" s="180">
        <f t="shared" si="26"/>
        <v>13</v>
      </c>
      <c r="H74" s="180">
        <f t="shared" si="26"/>
        <v>13</v>
      </c>
      <c r="I74" s="180">
        <f t="shared" si="26"/>
        <v>13</v>
      </c>
      <c r="J74" s="180">
        <f t="shared" si="26"/>
        <v>25</v>
      </c>
      <c r="K74" s="180">
        <f t="shared" si="26"/>
        <v>25</v>
      </c>
      <c r="L74" s="180">
        <f t="shared" si="26"/>
        <v>25</v>
      </c>
      <c r="M74" s="180">
        <f t="shared" si="26"/>
        <v>37</v>
      </c>
      <c r="N74" s="180">
        <f t="shared" si="26"/>
        <v>37</v>
      </c>
      <c r="O74" s="180">
        <f t="shared" si="26"/>
        <v>37</v>
      </c>
      <c r="P74" s="180">
        <f t="shared" si="26"/>
        <v>49</v>
      </c>
      <c r="Q74" s="180">
        <f t="shared" si="26"/>
        <v>49</v>
      </c>
      <c r="R74" s="180">
        <f t="shared" si="26"/>
        <v>49</v>
      </c>
      <c r="S74" s="172"/>
      <c r="T74" s="172"/>
    </row>
    <row r="75" spans="1:20" x14ac:dyDescent="0.3">
      <c r="B75" s="176" t="s">
        <v>74</v>
      </c>
      <c r="C75" s="10"/>
      <c r="D75" s="180">
        <f t="shared" ref="D75:R75" si="27">D63+D64</f>
        <v>1</v>
      </c>
      <c r="E75" s="180">
        <f t="shared" si="27"/>
        <v>1</v>
      </c>
      <c r="F75" s="180">
        <f t="shared" si="27"/>
        <v>1</v>
      </c>
      <c r="G75" s="180">
        <f t="shared" si="27"/>
        <v>13</v>
      </c>
      <c r="H75" s="180">
        <f t="shared" si="27"/>
        <v>13</v>
      </c>
      <c r="I75" s="180">
        <f t="shared" si="27"/>
        <v>13</v>
      </c>
      <c r="J75" s="180">
        <f t="shared" si="27"/>
        <v>25</v>
      </c>
      <c r="K75" s="180">
        <f t="shared" si="27"/>
        <v>25</v>
      </c>
      <c r="L75" s="180">
        <f t="shared" si="27"/>
        <v>25</v>
      </c>
      <c r="M75" s="180">
        <f t="shared" si="27"/>
        <v>37</v>
      </c>
      <c r="N75" s="180">
        <f t="shared" si="27"/>
        <v>37</v>
      </c>
      <c r="O75" s="180">
        <f t="shared" si="27"/>
        <v>37</v>
      </c>
      <c r="P75" s="180">
        <f t="shared" si="27"/>
        <v>49</v>
      </c>
      <c r="Q75" s="180">
        <f t="shared" si="27"/>
        <v>49</v>
      </c>
      <c r="R75" s="180">
        <f t="shared" si="27"/>
        <v>49</v>
      </c>
      <c r="S75" s="172"/>
      <c r="T75" s="172"/>
    </row>
    <row r="76" spans="1:20" x14ac:dyDescent="0.3">
      <c r="B76" s="164" t="s">
        <v>182</v>
      </c>
      <c r="C76" s="10"/>
      <c r="D76" s="180">
        <f t="shared" ref="D76:R76" si="28">D75+D66</f>
        <v>7</v>
      </c>
      <c r="E76" s="180">
        <f t="shared" si="28"/>
        <v>7</v>
      </c>
      <c r="F76" s="180">
        <f t="shared" si="28"/>
        <v>7</v>
      </c>
      <c r="G76" s="180">
        <f t="shared" si="28"/>
        <v>19</v>
      </c>
      <c r="H76" s="180">
        <f t="shared" si="28"/>
        <v>19</v>
      </c>
      <c r="I76" s="180">
        <f t="shared" si="28"/>
        <v>19</v>
      </c>
      <c r="J76" s="180">
        <f t="shared" si="28"/>
        <v>31</v>
      </c>
      <c r="K76" s="180">
        <f t="shared" si="28"/>
        <v>31</v>
      </c>
      <c r="L76" s="180">
        <f t="shared" si="28"/>
        <v>31</v>
      </c>
      <c r="M76" s="180">
        <f t="shared" si="28"/>
        <v>43</v>
      </c>
      <c r="N76" s="180">
        <f t="shared" si="28"/>
        <v>43</v>
      </c>
      <c r="O76" s="180">
        <f t="shared" si="28"/>
        <v>43</v>
      </c>
      <c r="P76" s="180">
        <f t="shared" si="28"/>
        <v>55</v>
      </c>
      <c r="Q76" s="180">
        <f t="shared" si="28"/>
        <v>55</v>
      </c>
      <c r="R76" s="180">
        <f t="shared" si="28"/>
        <v>55</v>
      </c>
      <c r="S76" s="172"/>
      <c r="T76" s="172"/>
    </row>
    <row r="77" spans="1:20" x14ac:dyDescent="0.3">
      <c r="B77" s="175" t="s">
        <v>131</v>
      </c>
      <c r="C77" s="10"/>
      <c r="D77" s="178">
        <f t="shared" ref="D77:R77" si="29">D78-1</f>
        <v>6</v>
      </c>
      <c r="E77" s="178">
        <f t="shared" si="29"/>
        <v>6</v>
      </c>
      <c r="F77" s="178">
        <f t="shared" si="29"/>
        <v>6</v>
      </c>
      <c r="G77" s="178">
        <f t="shared" si="29"/>
        <v>18</v>
      </c>
      <c r="H77" s="178">
        <f t="shared" si="29"/>
        <v>18</v>
      </c>
      <c r="I77" s="178">
        <f t="shared" si="29"/>
        <v>18</v>
      </c>
      <c r="J77" s="178">
        <f t="shared" si="29"/>
        <v>30</v>
      </c>
      <c r="K77" s="178">
        <f t="shared" si="29"/>
        <v>30</v>
      </c>
      <c r="L77" s="178">
        <f t="shared" si="29"/>
        <v>30</v>
      </c>
      <c r="M77" s="178">
        <f t="shared" si="29"/>
        <v>42</v>
      </c>
      <c r="N77" s="178">
        <f t="shared" si="29"/>
        <v>42</v>
      </c>
      <c r="O77" s="178">
        <f t="shared" si="29"/>
        <v>42</v>
      </c>
      <c r="P77" s="178">
        <f t="shared" si="29"/>
        <v>54</v>
      </c>
      <c r="Q77" s="178">
        <f t="shared" si="29"/>
        <v>54</v>
      </c>
      <c r="R77" s="178">
        <f t="shared" si="29"/>
        <v>54</v>
      </c>
      <c r="S77" s="172"/>
      <c r="T77" s="172"/>
    </row>
    <row r="78" spans="1:20" x14ac:dyDescent="0.3">
      <c r="B78" s="144" t="s">
        <v>58</v>
      </c>
      <c r="C78" s="10"/>
      <c r="D78" s="180">
        <f t="shared" ref="D78:R78" si="30">D76+D69</f>
        <v>7</v>
      </c>
      <c r="E78" s="180">
        <f t="shared" si="30"/>
        <v>7</v>
      </c>
      <c r="F78" s="180">
        <f t="shared" si="30"/>
        <v>7</v>
      </c>
      <c r="G78" s="180">
        <f t="shared" si="30"/>
        <v>19</v>
      </c>
      <c r="H78" s="180">
        <f t="shared" si="30"/>
        <v>19</v>
      </c>
      <c r="I78" s="180">
        <f t="shared" si="30"/>
        <v>19</v>
      </c>
      <c r="J78" s="180">
        <f t="shared" si="30"/>
        <v>31</v>
      </c>
      <c r="K78" s="180">
        <f t="shared" si="30"/>
        <v>31</v>
      </c>
      <c r="L78" s="180">
        <f t="shared" si="30"/>
        <v>31</v>
      </c>
      <c r="M78" s="180">
        <f t="shared" si="30"/>
        <v>43</v>
      </c>
      <c r="N78" s="180">
        <f t="shared" si="30"/>
        <v>43</v>
      </c>
      <c r="O78" s="180">
        <f t="shared" si="30"/>
        <v>43</v>
      </c>
      <c r="P78" s="180">
        <f t="shared" si="30"/>
        <v>55</v>
      </c>
      <c r="Q78" s="180">
        <f t="shared" si="30"/>
        <v>55</v>
      </c>
      <c r="R78" s="180">
        <f t="shared" si="30"/>
        <v>55</v>
      </c>
      <c r="S78" s="172"/>
      <c r="T78" s="172"/>
    </row>
    <row r="79" spans="1:20" x14ac:dyDescent="0.3">
      <c r="B79" s="10"/>
      <c r="C79" s="10"/>
      <c r="D79" s="178"/>
      <c r="E79" s="178"/>
      <c r="F79" s="178"/>
      <c r="G79" s="178"/>
      <c r="H79" s="178"/>
      <c r="I79" s="178"/>
      <c r="J79" s="178"/>
      <c r="K79" s="178"/>
      <c r="L79" s="178"/>
      <c r="M79" s="178"/>
      <c r="N79" s="178"/>
      <c r="O79" s="178"/>
      <c r="P79" s="178"/>
      <c r="Q79" s="178"/>
      <c r="R79" s="178"/>
      <c r="S79" s="172"/>
      <c r="T79" s="172"/>
    </row>
    <row r="80" spans="1:20" x14ac:dyDescent="0.3">
      <c r="A80" s="37" t="s">
        <v>168</v>
      </c>
      <c r="C80" s="10"/>
      <c r="D80" s="178"/>
      <c r="E80" s="178"/>
      <c r="F80" s="178"/>
      <c r="G80" s="178"/>
      <c r="H80" s="178"/>
      <c r="I80" s="178"/>
      <c r="J80" s="178"/>
      <c r="K80" s="178"/>
      <c r="L80" s="178"/>
      <c r="M80" s="178"/>
      <c r="N80" s="178"/>
      <c r="O80" s="178"/>
      <c r="P80" s="178"/>
      <c r="Q80" s="178"/>
      <c r="R80" s="178"/>
      <c r="S80" s="172"/>
      <c r="T80" s="172"/>
    </row>
    <row r="81" spans="2:20" x14ac:dyDescent="0.3">
      <c r="B81" s="165" t="s">
        <v>166</v>
      </c>
      <c r="C81" s="10"/>
      <c r="D81" s="179">
        <f>Inputs!$D$6</f>
        <v>44561</v>
      </c>
      <c r="E81" s="179">
        <f>Inputs!$D$6</f>
        <v>44561</v>
      </c>
      <c r="F81" s="179">
        <f>Inputs!$D$6</f>
        <v>44561</v>
      </c>
      <c r="G81" s="179">
        <f>Inputs!$D$6</f>
        <v>44561</v>
      </c>
      <c r="H81" s="179">
        <f>Inputs!$D$6</f>
        <v>44561</v>
      </c>
      <c r="I81" s="179">
        <f>Inputs!$D$6</f>
        <v>44561</v>
      </c>
      <c r="J81" s="179">
        <f>Inputs!$D$6</f>
        <v>44561</v>
      </c>
      <c r="K81" s="179">
        <f>Inputs!$D$6</f>
        <v>44561</v>
      </c>
      <c r="L81" s="179">
        <f>Inputs!$D$6</f>
        <v>44561</v>
      </c>
      <c r="M81" s="179">
        <f>Inputs!$D$6</f>
        <v>44561</v>
      </c>
      <c r="N81" s="179">
        <f>Inputs!$D$6</f>
        <v>44561</v>
      </c>
      <c r="O81" s="179">
        <f>Inputs!$D$6</f>
        <v>44561</v>
      </c>
      <c r="P81" s="179">
        <f>Inputs!$D$6</f>
        <v>44561</v>
      </c>
      <c r="Q81" s="179">
        <f>Inputs!$D$6</f>
        <v>44561</v>
      </c>
      <c r="R81" s="179">
        <f>Inputs!$D$6</f>
        <v>44561</v>
      </c>
      <c r="S81" s="172"/>
      <c r="T81" s="172"/>
    </row>
    <row r="82" spans="2:20" x14ac:dyDescent="0.3">
      <c r="B82" s="166" t="s">
        <v>115</v>
      </c>
      <c r="C82" s="10"/>
      <c r="D82" s="179">
        <f>EOMONTH(Inputs!$D$6, D63)</f>
        <v>44561</v>
      </c>
      <c r="E82" s="179">
        <f>EOMONTH(Inputs!$D$6, E63)</f>
        <v>44561</v>
      </c>
      <c r="F82" s="179">
        <f>EOMONTH(Inputs!$D$6, F63)</f>
        <v>44561</v>
      </c>
      <c r="G82" s="179">
        <f>EOMONTH(Inputs!$D$6, G63)</f>
        <v>44926</v>
      </c>
      <c r="H82" s="179">
        <f>EOMONTH(Inputs!$D$6, H63)</f>
        <v>44926</v>
      </c>
      <c r="I82" s="179">
        <f>EOMONTH(Inputs!$D$6, I63)</f>
        <v>44926</v>
      </c>
      <c r="J82" s="179">
        <f>EOMONTH(Inputs!$D$6, J63)</f>
        <v>45291</v>
      </c>
      <c r="K82" s="179">
        <f>EOMONTH(Inputs!$D$6, K63)</f>
        <v>45291</v>
      </c>
      <c r="L82" s="179">
        <f>EOMONTH(Inputs!$D$6, L63)</f>
        <v>45291</v>
      </c>
      <c r="M82" s="179">
        <f>EOMONTH(Inputs!$D$6, M63)</f>
        <v>45657</v>
      </c>
      <c r="N82" s="179">
        <f>EOMONTH(Inputs!$D$6, N63)</f>
        <v>45657</v>
      </c>
      <c r="O82" s="179">
        <f>EOMONTH(Inputs!$D$6, O63)</f>
        <v>45657</v>
      </c>
      <c r="P82" s="179">
        <f>EOMONTH(Inputs!$D$6, P63)</f>
        <v>46022</v>
      </c>
      <c r="Q82" s="179">
        <f>EOMONTH(Inputs!$D$6, Q63)</f>
        <v>46022</v>
      </c>
      <c r="R82" s="179">
        <f>EOMONTH(Inputs!$D$6, R63)</f>
        <v>46022</v>
      </c>
      <c r="S82" s="172"/>
      <c r="T82" s="172"/>
    </row>
    <row r="83" spans="2:20" x14ac:dyDescent="0.3">
      <c r="B83" s="174" t="s">
        <v>130</v>
      </c>
      <c r="C83" s="10"/>
      <c r="D83" s="179">
        <f>EOMONTH(Inputs!$D$6, D74)</f>
        <v>44592</v>
      </c>
      <c r="E83" s="179">
        <f>EOMONTH(Inputs!$D$6, E74)</f>
        <v>44592</v>
      </c>
      <c r="F83" s="179">
        <f>EOMONTH(Inputs!$D$6, F74)</f>
        <v>44592</v>
      </c>
      <c r="G83" s="179">
        <f>EOMONTH(Inputs!$D$6, G74)</f>
        <v>44957</v>
      </c>
      <c r="H83" s="179">
        <f>EOMONTH(Inputs!$D$6, H74)</f>
        <v>44957</v>
      </c>
      <c r="I83" s="179">
        <f>EOMONTH(Inputs!$D$6, I74)</f>
        <v>44957</v>
      </c>
      <c r="J83" s="179">
        <f>EOMONTH(Inputs!$D$6, J74)</f>
        <v>45322</v>
      </c>
      <c r="K83" s="179">
        <f>EOMONTH(Inputs!$D$6, K74)</f>
        <v>45322</v>
      </c>
      <c r="L83" s="179">
        <f>EOMONTH(Inputs!$D$6, L74)</f>
        <v>45322</v>
      </c>
      <c r="M83" s="179">
        <f>EOMONTH(Inputs!$D$6, M74)</f>
        <v>45688</v>
      </c>
      <c r="N83" s="179">
        <f>EOMONTH(Inputs!$D$6, N74)</f>
        <v>45688</v>
      </c>
      <c r="O83" s="179">
        <f>EOMONTH(Inputs!$D$6, O74)</f>
        <v>45688</v>
      </c>
      <c r="P83" s="179">
        <f>EOMONTH(Inputs!$D$6, P74)</f>
        <v>46053</v>
      </c>
      <c r="Q83" s="179">
        <f>EOMONTH(Inputs!$D$6, Q74)</f>
        <v>46053</v>
      </c>
      <c r="R83" s="179">
        <f>EOMONTH(Inputs!$D$6, R74)</f>
        <v>46053</v>
      </c>
      <c r="S83" s="172"/>
      <c r="T83" s="172"/>
    </row>
    <row r="84" spans="2:20" x14ac:dyDescent="0.3">
      <c r="B84" s="176" t="s">
        <v>71</v>
      </c>
      <c r="C84" s="10"/>
      <c r="D84" s="179">
        <f>EOMONTH(Inputs!$D$6, D75)</f>
        <v>44592</v>
      </c>
      <c r="E84" s="179">
        <f>EOMONTH(Inputs!$D$6, E75)</f>
        <v>44592</v>
      </c>
      <c r="F84" s="179">
        <f>EOMONTH(Inputs!$D$6, F75)</f>
        <v>44592</v>
      </c>
      <c r="G84" s="179">
        <f>EOMONTH(Inputs!$D$6, G75)</f>
        <v>44957</v>
      </c>
      <c r="H84" s="179">
        <f>EOMONTH(Inputs!$D$6, H75)</f>
        <v>44957</v>
      </c>
      <c r="I84" s="179">
        <f>EOMONTH(Inputs!$D$6, I75)</f>
        <v>44957</v>
      </c>
      <c r="J84" s="179">
        <f>EOMONTH(Inputs!$D$6, J75)</f>
        <v>45322</v>
      </c>
      <c r="K84" s="179">
        <f>EOMONTH(Inputs!$D$6, K75)</f>
        <v>45322</v>
      </c>
      <c r="L84" s="179">
        <f>EOMONTH(Inputs!$D$6, L75)</f>
        <v>45322</v>
      </c>
      <c r="M84" s="179">
        <f>EOMONTH(Inputs!$D$6, M75)</f>
        <v>45688</v>
      </c>
      <c r="N84" s="179">
        <f>EOMONTH(Inputs!$D$6, N75)</f>
        <v>45688</v>
      </c>
      <c r="O84" s="179">
        <f>EOMONTH(Inputs!$D$6, O75)</f>
        <v>45688</v>
      </c>
      <c r="P84" s="179">
        <f>EOMONTH(Inputs!$D$6, P75)</f>
        <v>46053</v>
      </c>
      <c r="Q84" s="179">
        <f>EOMONTH(Inputs!$D$6, Q75)</f>
        <v>46053</v>
      </c>
      <c r="R84" s="179">
        <f>EOMONTH(Inputs!$D$6, R75)</f>
        <v>46053</v>
      </c>
      <c r="S84" s="172"/>
      <c r="T84" s="172"/>
    </row>
    <row r="85" spans="2:20" x14ac:dyDescent="0.3">
      <c r="B85" s="176" t="s">
        <v>176</v>
      </c>
      <c r="C85" s="10"/>
      <c r="D85" s="179">
        <f t="shared" ref="D85:R85" si="31">EOMONTH(D84, D66)</f>
        <v>44773</v>
      </c>
      <c r="E85" s="179">
        <f t="shared" si="31"/>
        <v>44773</v>
      </c>
      <c r="F85" s="179">
        <f t="shared" si="31"/>
        <v>44773</v>
      </c>
      <c r="G85" s="179">
        <f t="shared" si="31"/>
        <v>45138</v>
      </c>
      <c r="H85" s="179">
        <f t="shared" si="31"/>
        <v>45138</v>
      </c>
      <c r="I85" s="179">
        <f t="shared" si="31"/>
        <v>45138</v>
      </c>
      <c r="J85" s="179">
        <f t="shared" si="31"/>
        <v>45504</v>
      </c>
      <c r="K85" s="179">
        <f t="shared" si="31"/>
        <v>45504</v>
      </c>
      <c r="L85" s="179">
        <f t="shared" si="31"/>
        <v>45504</v>
      </c>
      <c r="M85" s="179">
        <f t="shared" si="31"/>
        <v>45869</v>
      </c>
      <c r="N85" s="179">
        <f t="shared" si="31"/>
        <v>45869</v>
      </c>
      <c r="O85" s="179">
        <f t="shared" si="31"/>
        <v>45869</v>
      </c>
      <c r="P85" s="179">
        <f t="shared" si="31"/>
        <v>46234</v>
      </c>
      <c r="Q85" s="179">
        <f t="shared" si="31"/>
        <v>46234</v>
      </c>
      <c r="R85" s="179">
        <f t="shared" si="31"/>
        <v>46234</v>
      </c>
      <c r="S85" s="172"/>
      <c r="T85" s="172"/>
    </row>
    <row r="86" spans="2:20" x14ac:dyDescent="0.3">
      <c r="B86" s="164" t="s">
        <v>174</v>
      </c>
      <c r="C86" s="10"/>
      <c r="D86" s="179">
        <f>EOMONTH(Inputs!$D$6, D76)</f>
        <v>44773</v>
      </c>
      <c r="E86" s="179">
        <f>EOMONTH(Inputs!$D$6, E76)</f>
        <v>44773</v>
      </c>
      <c r="F86" s="179">
        <f>EOMONTH(Inputs!$D$6, F76)</f>
        <v>44773</v>
      </c>
      <c r="G86" s="179">
        <f>EOMONTH(Inputs!$D$6, G76)</f>
        <v>45138</v>
      </c>
      <c r="H86" s="179">
        <f>EOMONTH(Inputs!$D$6, H76)</f>
        <v>45138</v>
      </c>
      <c r="I86" s="179">
        <f>EOMONTH(Inputs!$D$6, I76)</f>
        <v>45138</v>
      </c>
      <c r="J86" s="179">
        <f>EOMONTH(Inputs!$D$6, J76)</f>
        <v>45504</v>
      </c>
      <c r="K86" s="179">
        <f>EOMONTH(Inputs!$D$6, K76)</f>
        <v>45504</v>
      </c>
      <c r="L86" s="179">
        <f>EOMONTH(Inputs!$D$6, L76)</f>
        <v>45504</v>
      </c>
      <c r="M86" s="179">
        <f>EOMONTH(Inputs!$D$6, M76)</f>
        <v>45869</v>
      </c>
      <c r="N86" s="179">
        <f>EOMONTH(Inputs!$D$6, N76)</f>
        <v>45869</v>
      </c>
      <c r="O86" s="179">
        <f>EOMONTH(Inputs!$D$6, O76)</f>
        <v>45869</v>
      </c>
      <c r="P86" s="179">
        <f>EOMONTH(Inputs!$D$6, P76)</f>
        <v>46234</v>
      </c>
      <c r="Q86" s="179">
        <f>EOMONTH(Inputs!$D$6, Q76)</f>
        <v>46234</v>
      </c>
      <c r="R86" s="179">
        <f>EOMONTH(Inputs!$D$6, R76)</f>
        <v>46234</v>
      </c>
      <c r="S86" s="172"/>
      <c r="T86" s="172"/>
    </row>
    <row r="87" spans="2:20" x14ac:dyDescent="0.3">
      <c r="B87" s="164" t="s">
        <v>172</v>
      </c>
      <c r="C87" s="10"/>
      <c r="D87" s="179">
        <f t="shared" ref="D87:R87" si="32">EOMONTH(D86, D67)</f>
        <v>44957</v>
      </c>
      <c r="E87" s="179">
        <f t="shared" si="32"/>
        <v>44957</v>
      </c>
      <c r="F87" s="179">
        <f t="shared" si="32"/>
        <v>44957</v>
      </c>
      <c r="G87" s="179">
        <f t="shared" si="32"/>
        <v>45322</v>
      </c>
      <c r="H87" s="179">
        <f t="shared" si="32"/>
        <v>45322</v>
      </c>
      <c r="I87" s="179">
        <f t="shared" si="32"/>
        <v>45322</v>
      </c>
      <c r="J87" s="179">
        <f t="shared" si="32"/>
        <v>45688</v>
      </c>
      <c r="K87" s="179">
        <f t="shared" si="32"/>
        <v>45688</v>
      </c>
      <c r="L87" s="179">
        <f t="shared" si="32"/>
        <v>45688</v>
      </c>
      <c r="M87" s="179">
        <f t="shared" si="32"/>
        <v>46053</v>
      </c>
      <c r="N87" s="179">
        <f t="shared" si="32"/>
        <v>46053</v>
      </c>
      <c r="O87" s="179">
        <f t="shared" si="32"/>
        <v>46053</v>
      </c>
      <c r="P87" s="179">
        <f t="shared" si="32"/>
        <v>46418</v>
      </c>
      <c r="Q87" s="179">
        <f t="shared" si="32"/>
        <v>46418</v>
      </c>
      <c r="R87" s="179">
        <f t="shared" si="32"/>
        <v>46418</v>
      </c>
      <c r="S87" s="172"/>
      <c r="T87" s="172"/>
    </row>
    <row r="88" spans="2:20" x14ac:dyDescent="0.3">
      <c r="B88" s="175" t="s">
        <v>127</v>
      </c>
      <c r="C88" s="10"/>
      <c r="D88" s="179">
        <f>EOMONTH(Inputs!$D$6, D77)</f>
        <v>44742</v>
      </c>
      <c r="E88" s="179">
        <f>EOMONTH(Inputs!$D$6, E77)</f>
        <v>44742</v>
      </c>
      <c r="F88" s="179">
        <f>EOMONTH(Inputs!$D$6, F77)</f>
        <v>44742</v>
      </c>
      <c r="G88" s="179">
        <f>EOMONTH(Inputs!$D$6, G77)</f>
        <v>45107</v>
      </c>
      <c r="H88" s="179">
        <f>EOMONTH(Inputs!$D$6, H77)</f>
        <v>45107</v>
      </c>
      <c r="I88" s="179">
        <f>EOMONTH(Inputs!$D$6, I77)</f>
        <v>45107</v>
      </c>
      <c r="J88" s="179">
        <f>EOMONTH(Inputs!$D$6, J77)</f>
        <v>45473</v>
      </c>
      <c r="K88" s="179">
        <f>EOMONTH(Inputs!$D$6, K77)</f>
        <v>45473</v>
      </c>
      <c r="L88" s="179">
        <f>EOMONTH(Inputs!$D$6, L77)</f>
        <v>45473</v>
      </c>
      <c r="M88" s="179">
        <f>EOMONTH(Inputs!$D$6, M77)</f>
        <v>45838</v>
      </c>
      <c r="N88" s="179">
        <f>EOMONTH(Inputs!$D$6, N77)</f>
        <v>45838</v>
      </c>
      <c r="O88" s="179">
        <f>EOMONTH(Inputs!$D$6, O77)</f>
        <v>45838</v>
      </c>
      <c r="P88" s="179">
        <f>EOMONTH(Inputs!$D$6, P77)</f>
        <v>46203</v>
      </c>
      <c r="Q88" s="179">
        <f>EOMONTH(Inputs!$D$6, Q77)</f>
        <v>46203</v>
      </c>
      <c r="R88" s="179">
        <f>EOMONTH(Inputs!$D$6, R77)</f>
        <v>46203</v>
      </c>
      <c r="S88" s="172"/>
      <c r="T88" s="172"/>
    </row>
    <row r="89" spans="2:20" x14ac:dyDescent="0.3">
      <c r="B89" s="175" t="s">
        <v>180</v>
      </c>
      <c r="C89" s="10"/>
      <c r="D89" s="179">
        <f t="shared" ref="D89:R89" si="33">EOMONTH(D88, D68)</f>
        <v>45107</v>
      </c>
      <c r="E89" s="179">
        <f t="shared" si="33"/>
        <v>45107</v>
      </c>
      <c r="F89" s="179">
        <f t="shared" si="33"/>
        <v>45107</v>
      </c>
      <c r="G89" s="179">
        <f t="shared" si="33"/>
        <v>45473</v>
      </c>
      <c r="H89" s="179">
        <f t="shared" si="33"/>
        <v>45473</v>
      </c>
      <c r="I89" s="179">
        <f t="shared" si="33"/>
        <v>45473</v>
      </c>
      <c r="J89" s="179">
        <f t="shared" si="33"/>
        <v>45838</v>
      </c>
      <c r="K89" s="179">
        <f t="shared" si="33"/>
        <v>45838</v>
      </c>
      <c r="L89" s="179">
        <f t="shared" si="33"/>
        <v>45838</v>
      </c>
      <c r="M89" s="179">
        <f t="shared" si="33"/>
        <v>46203</v>
      </c>
      <c r="N89" s="179">
        <f t="shared" si="33"/>
        <v>46203</v>
      </c>
      <c r="O89" s="179">
        <f t="shared" si="33"/>
        <v>46203</v>
      </c>
      <c r="P89" s="179">
        <f t="shared" si="33"/>
        <v>46568</v>
      </c>
      <c r="Q89" s="179">
        <f t="shared" si="33"/>
        <v>46568</v>
      </c>
      <c r="R89" s="179">
        <f t="shared" si="33"/>
        <v>46568</v>
      </c>
      <c r="S89" s="172"/>
      <c r="T89" s="172"/>
    </row>
    <row r="90" spans="2:20" x14ac:dyDescent="0.3">
      <c r="B90" s="144" t="s">
        <v>69</v>
      </c>
      <c r="C90" s="10"/>
      <c r="D90" s="179">
        <f>EOMONTH(Inputs!$D$6, D78)</f>
        <v>44773</v>
      </c>
      <c r="E90" s="179">
        <f>EOMONTH(Inputs!$D$6, E78)</f>
        <v>44773</v>
      </c>
      <c r="F90" s="179">
        <f>EOMONTH(Inputs!$D$6, F78)</f>
        <v>44773</v>
      </c>
      <c r="G90" s="179">
        <f>EOMONTH(Inputs!$D$6, G78)</f>
        <v>45138</v>
      </c>
      <c r="H90" s="179">
        <f>EOMONTH(Inputs!$D$6, H78)</f>
        <v>45138</v>
      </c>
      <c r="I90" s="179">
        <f>EOMONTH(Inputs!$D$6, I78)</f>
        <v>45138</v>
      </c>
      <c r="J90" s="179">
        <f>EOMONTH(Inputs!$D$6, J78)</f>
        <v>45504</v>
      </c>
      <c r="K90" s="179">
        <f>EOMONTH(Inputs!$D$6, K78)</f>
        <v>45504</v>
      </c>
      <c r="L90" s="179">
        <f>EOMONTH(Inputs!$D$6, L78)</f>
        <v>45504</v>
      </c>
      <c r="M90" s="179">
        <f>EOMONTH(Inputs!$D$6, M78)</f>
        <v>45869</v>
      </c>
      <c r="N90" s="179">
        <f>EOMONTH(Inputs!$D$6, N78)</f>
        <v>45869</v>
      </c>
      <c r="O90" s="179">
        <f>EOMONTH(Inputs!$D$6, O78)</f>
        <v>45869</v>
      </c>
      <c r="P90" s="179">
        <f>EOMONTH(Inputs!$D$6, P78)</f>
        <v>46234</v>
      </c>
      <c r="Q90" s="179">
        <f>EOMONTH(Inputs!$D$6, Q78)</f>
        <v>46234</v>
      </c>
      <c r="R90" s="179">
        <f>EOMONTH(Inputs!$D$6, R78)</f>
        <v>46234</v>
      </c>
      <c r="S90" s="172"/>
      <c r="T90" s="172"/>
    </row>
    <row r="91" spans="2:20" x14ac:dyDescent="0.3">
      <c r="B91" s="177" t="s">
        <v>178</v>
      </c>
      <c r="C91" s="10"/>
      <c r="D91" s="179">
        <f t="shared" ref="D91:R91" si="34">EOMONTH(D90, D71)</f>
        <v>44957</v>
      </c>
      <c r="E91" s="179">
        <f t="shared" si="34"/>
        <v>44957</v>
      </c>
      <c r="F91" s="179">
        <f t="shared" si="34"/>
        <v>44957</v>
      </c>
      <c r="G91" s="179">
        <f t="shared" si="34"/>
        <v>45322</v>
      </c>
      <c r="H91" s="179">
        <f t="shared" si="34"/>
        <v>45322</v>
      </c>
      <c r="I91" s="179">
        <f t="shared" si="34"/>
        <v>45322</v>
      </c>
      <c r="J91" s="179">
        <f t="shared" si="34"/>
        <v>45688</v>
      </c>
      <c r="K91" s="179">
        <f t="shared" si="34"/>
        <v>45688</v>
      </c>
      <c r="L91" s="179">
        <f t="shared" si="34"/>
        <v>45688</v>
      </c>
      <c r="M91" s="179">
        <f t="shared" si="34"/>
        <v>46053</v>
      </c>
      <c r="N91" s="179">
        <f t="shared" si="34"/>
        <v>46053</v>
      </c>
      <c r="O91" s="179">
        <f t="shared" si="34"/>
        <v>46053</v>
      </c>
      <c r="P91" s="179">
        <f t="shared" si="34"/>
        <v>46418</v>
      </c>
      <c r="Q91" s="179">
        <f t="shared" si="34"/>
        <v>46418</v>
      </c>
      <c r="R91" s="179">
        <f t="shared" si="34"/>
        <v>46418</v>
      </c>
      <c r="S91" s="172"/>
      <c r="T91" s="172"/>
    </row>
    <row r="92" spans="2:20" x14ac:dyDescent="0.3">
      <c r="B92" s="144" t="s">
        <v>177</v>
      </c>
      <c r="C92" s="10"/>
      <c r="D92" s="179">
        <f t="shared" ref="D92:R92" si="35">EOMONTH(D90, D70)</f>
        <v>45138</v>
      </c>
      <c r="E92" s="179">
        <f t="shared" si="35"/>
        <v>45138</v>
      </c>
      <c r="F92" s="179">
        <f t="shared" si="35"/>
        <v>45138</v>
      </c>
      <c r="G92" s="179">
        <f t="shared" si="35"/>
        <v>45504</v>
      </c>
      <c r="H92" s="179">
        <f t="shared" si="35"/>
        <v>45504</v>
      </c>
      <c r="I92" s="179">
        <f t="shared" si="35"/>
        <v>45504</v>
      </c>
      <c r="J92" s="179">
        <f t="shared" si="35"/>
        <v>45869</v>
      </c>
      <c r="K92" s="179">
        <f t="shared" si="35"/>
        <v>45869</v>
      </c>
      <c r="L92" s="179">
        <f t="shared" si="35"/>
        <v>45869</v>
      </c>
      <c r="M92" s="179">
        <f t="shared" si="35"/>
        <v>46234</v>
      </c>
      <c r="N92" s="179">
        <f t="shared" si="35"/>
        <v>46234</v>
      </c>
      <c r="O92" s="179">
        <f t="shared" si="35"/>
        <v>46234</v>
      </c>
      <c r="P92" s="179">
        <f t="shared" si="35"/>
        <v>46599</v>
      </c>
      <c r="Q92" s="179">
        <f t="shared" si="35"/>
        <v>46599</v>
      </c>
      <c r="R92" s="179">
        <f t="shared" si="35"/>
        <v>46599</v>
      </c>
      <c r="S92" s="172"/>
      <c r="T92" s="172"/>
    </row>
    <row r="93" spans="2:20" x14ac:dyDescent="0.3">
      <c r="B93" s="177" t="s">
        <v>179</v>
      </c>
      <c r="C93" s="10"/>
      <c r="D93" s="179">
        <f t="shared" ref="D93:R93" si="36">EOMONTH(D92, D71)</f>
        <v>45322</v>
      </c>
      <c r="E93" s="179">
        <f t="shared" si="36"/>
        <v>45322</v>
      </c>
      <c r="F93" s="179">
        <f t="shared" si="36"/>
        <v>45322</v>
      </c>
      <c r="G93" s="179">
        <f t="shared" si="36"/>
        <v>45688</v>
      </c>
      <c r="H93" s="179">
        <f t="shared" si="36"/>
        <v>45688</v>
      </c>
      <c r="I93" s="179">
        <f t="shared" si="36"/>
        <v>45688</v>
      </c>
      <c r="J93" s="179">
        <f t="shared" si="36"/>
        <v>46053</v>
      </c>
      <c r="K93" s="179">
        <f t="shared" si="36"/>
        <v>46053</v>
      </c>
      <c r="L93" s="179">
        <f t="shared" si="36"/>
        <v>46053</v>
      </c>
      <c r="M93" s="179">
        <f t="shared" si="36"/>
        <v>46418</v>
      </c>
      <c r="N93" s="179">
        <f t="shared" si="36"/>
        <v>46418</v>
      </c>
      <c r="O93" s="179">
        <f t="shared" si="36"/>
        <v>46418</v>
      </c>
      <c r="P93" s="179">
        <f t="shared" si="36"/>
        <v>46783</v>
      </c>
      <c r="Q93" s="179">
        <f t="shared" si="36"/>
        <v>46783</v>
      </c>
      <c r="R93" s="179">
        <f t="shared" si="36"/>
        <v>46783</v>
      </c>
      <c r="S93" s="172"/>
      <c r="T93" s="172"/>
    </row>
    <row r="94" spans="2:20" x14ac:dyDescent="0.3">
      <c r="B94" s="174" t="s">
        <v>181</v>
      </c>
      <c r="C94" s="10"/>
      <c r="D94" s="179">
        <f t="shared" ref="D94:R94" si="37">EOMONTH(D83, D65)</f>
        <v>45322</v>
      </c>
      <c r="E94" s="179">
        <f t="shared" si="37"/>
        <v>45322</v>
      </c>
      <c r="F94" s="179">
        <f t="shared" si="37"/>
        <v>45322</v>
      </c>
      <c r="G94" s="179">
        <f t="shared" si="37"/>
        <v>45688</v>
      </c>
      <c r="H94" s="179">
        <f t="shared" si="37"/>
        <v>45688</v>
      </c>
      <c r="I94" s="179">
        <f t="shared" si="37"/>
        <v>45688</v>
      </c>
      <c r="J94" s="179">
        <f t="shared" si="37"/>
        <v>46053</v>
      </c>
      <c r="K94" s="179">
        <f t="shared" si="37"/>
        <v>46053</v>
      </c>
      <c r="L94" s="179">
        <f t="shared" si="37"/>
        <v>46053</v>
      </c>
      <c r="M94" s="179">
        <f t="shared" si="37"/>
        <v>46418</v>
      </c>
      <c r="N94" s="179">
        <f t="shared" si="37"/>
        <v>46418</v>
      </c>
      <c r="O94" s="179">
        <f t="shared" si="37"/>
        <v>46418</v>
      </c>
      <c r="P94" s="179">
        <f t="shared" si="37"/>
        <v>46783</v>
      </c>
      <c r="Q94" s="179">
        <f t="shared" si="37"/>
        <v>46783</v>
      </c>
      <c r="R94" s="179">
        <f t="shared" si="37"/>
        <v>46783</v>
      </c>
      <c r="S94" s="172"/>
      <c r="T94" s="172"/>
    </row>
    <row r="95" spans="2:20" x14ac:dyDescent="0.3">
      <c r="B95" s="165" t="s">
        <v>167</v>
      </c>
      <c r="C95" s="10"/>
      <c r="D95" s="179">
        <f t="shared" ref="D95:R95" si="38">EOMONTH(D83, D65)</f>
        <v>45322</v>
      </c>
      <c r="E95" s="179">
        <f t="shared" si="38"/>
        <v>45322</v>
      </c>
      <c r="F95" s="179">
        <f t="shared" si="38"/>
        <v>45322</v>
      </c>
      <c r="G95" s="179">
        <f t="shared" si="38"/>
        <v>45688</v>
      </c>
      <c r="H95" s="179">
        <f t="shared" si="38"/>
        <v>45688</v>
      </c>
      <c r="I95" s="179">
        <f t="shared" si="38"/>
        <v>45688</v>
      </c>
      <c r="J95" s="179">
        <f t="shared" si="38"/>
        <v>46053</v>
      </c>
      <c r="K95" s="179">
        <f t="shared" si="38"/>
        <v>46053</v>
      </c>
      <c r="L95" s="179">
        <f t="shared" si="38"/>
        <v>46053</v>
      </c>
      <c r="M95" s="179">
        <f t="shared" si="38"/>
        <v>46418</v>
      </c>
      <c r="N95" s="179">
        <f t="shared" si="38"/>
        <v>46418</v>
      </c>
      <c r="O95" s="179">
        <f t="shared" si="38"/>
        <v>46418</v>
      </c>
      <c r="P95" s="179">
        <f t="shared" si="38"/>
        <v>46783</v>
      </c>
      <c r="Q95" s="179">
        <f t="shared" si="38"/>
        <v>46783</v>
      </c>
      <c r="R95" s="179">
        <f t="shared" si="38"/>
        <v>46783</v>
      </c>
      <c r="S95" s="172"/>
      <c r="T95" s="172"/>
    </row>
    <row r="97" spans="20:20" s="113" customFormat="1" ht="5.0999999999999996" customHeight="1" x14ac:dyDescent="0.3">
      <c r="T97" s="169"/>
    </row>
  </sheetData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theme="3" tint="0.79998168889431442"/>
  </sheetPr>
  <dimension ref="A2:BC21"/>
  <sheetViews>
    <sheetView showGridLines="0" zoomScale="70" zoomScaleNormal="70" workbookViewId="0">
      <pane xSplit="2" ySplit="3" topLeftCell="C4" activePane="bottomRight" state="frozen"/>
      <selection activeCell="D7" sqref="D7"/>
      <selection pane="topRight" activeCell="D7" sqref="D7"/>
      <selection pane="bottomLeft" activeCell="D7" sqref="D7"/>
      <selection pane="bottomRight"/>
    </sheetView>
  </sheetViews>
  <sheetFormatPr defaultRowHeight="16.5" x14ac:dyDescent="0.3"/>
  <cols>
    <col min="1" max="1" width="3.28515625" style="2" customWidth="1"/>
    <col min="2" max="2" width="40" style="2" customWidth="1"/>
    <col min="3" max="3" width="0.85546875" style="2" customWidth="1"/>
    <col min="4" max="8" width="17.42578125" style="2" customWidth="1"/>
    <col min="9" max="9" width="0.85546875" style="2" customWidth="1"/>
    <col min="10" max="10" width="18.42578125" style="27" customWidth="1"/>
    <col min="11" max="11" width="0.85546875" style="113" customWidth="1"/>
    <col min="12" max="16" width="15.85546875" style="2" customWidth="1"/>
    <col min="17" max="19" width="12.140625" style="2" customWidth="1"/>
    <col min="20" max="20" width="9.140625" style="2"/>
    <col min="21" max="40" width="9.140625" style="2" customWidth="1"/>
    <col min="41" max="16384" width="9.140625" style="2"/>
  </cols>
  <sheetData>
    <row r="2" spans="1:55" x14ac:dyDescent="0.3">
      <c r="B2" s="195"/>
      <c r="D2" s="192" t="s">
        <v>4</v>
      </c>
      <c r="E2" s="192" t="s">
        <v>136</v>
      </c>
      <c r="F2" s="192" t="s">
        <v>61</v>
      </c>
      <c r="G2" s="209" t="s">
        <v>137</v>
      </c>
      <c r="H2" s="192" t="s">
        <v>2</v>
      </c>
      <c r="J2" s="194"/>
    </row>
    <row r="3" spans="1:55" x14ac:dyDescent="0.3">
      <c r="B3" s="191" t="s">
        <v>269</v>
      </c>
      <c r="C3" s="4"/>
      <c r="D3" s="193" t="s">
        <v>135</v>
      </c>
      <c r="E3" s="193" t="s">
        <v>135</v>
      </c>
      <c r="F3" s="193" t="s">
        <v>135</v>
      </c>
      <c r="G3" s="193" t="s">
        <v>135</v>
      </c>
      <c r="H3" s="193" t="s">
        <v>135</v>
      </c>
      <c r="I3" s="4"/>
      <c r="J3" s="193" t="s">
        <v>56</v>
      </c>
    </row>
    <row r="5" spans="1:55" s="113" customFormat="1" x14ac:dyDescent="0.3">
      <c r="A5" s="2"/>
      <c r="B5" s="2" t="s">
        <v>197</v>
      </c>
      <c r="C5" s="2"/>
      <c r="D5" s="46" t="s">
        <v>1</v>
      </c>
      <c r="E5" s="46" t="s">
        <v>3</v>
      </c>
      <c r="F5" s="46"/>
      <c r="G5" s="46"/>
      <c r="H5" s="46"/>
      <c r="I5" s="2"/>
      <c r="J5" s="27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  <c r="BB5" s="2"/>
      <c r="BC5" s="2"/>
    </row>
    <row r="6" spans="1:55" s="113" customFormat="1" x14ac:dyDescent="0.3">
      <c r="A6" s="2"/>
      <c r="B6" s="2" t="s">
        <v>62</v>
      </c>
      <c r="C6" s="2"/>
      <c r="D6" s="156">
        <v>400</v>
      </c>
      <c r="E6" s="156">
        <v>2500</v>
      </c>
      <c r="F6" s="156">
        <v>1</v>
      </c>
      <c r="G6" s="156">
        <v>1</v>
      </c>
      <c r="H6" s="156">
        <v>1</v>
      </c>
      <c r="I6" s="2"/>
      <c r="J6" s="27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  <c r="BB6" s="2"/>
      <c r="BC6" s="2"/>
    </row>
    <row r="7" spans="1:55" s="113" customFormat="1" x14ac:dyDescent="0.3">
      <c r="A7" s="2"/>
      <c r="B7" s="10" t="s">
        <v>6</v>
      </c>
      <c r="C7" s="2"/>
      <c r="D7" s="158">
        <v>-200</v>
      </c>
      <c r="E7" s="158">
        <v>-1000</v>
      </c>
      <c r="F7" s="158">
        <v>-2000000</v>
      </c>
      <c r="G7" s="158">
        <v>-500000</v>
      </c>
      <c r="H7" s="158">
        <v>-1000000</v>
      </c>
      <c r="I7" s="2"/>
      <c r="J7" s="27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  <c r="AR7" s="2"/>
      <c r="AS7" s="2"/>
      <c r="AT7" s="2"/>
      <c r="AU7" s="2"/>
      <c r="AV7" s="2"/>
      <c r="AW7" s="2"/>
      <c r="AX7" s="2"/>
      <c r="AY7" s="2"/>
      <c r="AZ7" s="2"/>
      <c r="BA7" s="2"/>
      <c r="BB7" s="2"/>
      <c r="BC7" s="2"/>
    </row>
    <row r="8" spans="1:55" s="113" customFormat="1" x14ac:dyDescent="0.3">
      <c r="A8" s="2"/>
      <c r="B8" s="10" t="s">
        <v>5</v>
      </c>
      <c r="C8" s="2"/>
      <c r="D8" s="159">
        <f>D6*D7</f>
        <v>-80000</v>
      </c>
      <c r="E8" s="159">
        <f>E6*E7</f>
        <v>-2500000</v>
      </c>
      <c r="F8" s="159">
        <f>F6*F7</f>
        <v>-2000000</v>
      </c>
      <c r="G8" s="159">
        <f>G6*G7</f>
        <v>-500000</v>
      </c>
      <c r="H8" s="159">
        <f>H6*H7</f>
        <v>-1000000</v>
      </c>
      <c r="I8" s="2"/>
      <c r="J8" s="173">
        <f>SUM(C8:I8)</f>
        <v>-6080000</v>
      </c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  <c r="BB8" s="2"/>
      <c r="BC8" s="2"/>
    </row>
    <row r="9" spans="1:55" s="113" customFormat="1" x14ac:dyDescent="0.3">
      <c r="A9" s="2"/>
      <c r="B9" s="2" t="s">
        <v>134</v>
      </c>
      <c r="C9" s="27"/>
      <c r="D9" s="187">
        <v>0</v>
      </c>
      <c r="E9" s="187">
        <v>1</v>
      </c>
      <c r="F9" s="187">
        <v>6</v>
      </c>
      <c r="G9" s="187">
        <v>1</v>
      </c>
      <c r="H9" s="187">
        <v>6</v>
      </c>
      <c r="I9" s="2"/>
      <c r="J9" s="27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2"/>
      <c r="AS9" s="2"/>
      <c r="AT9" s="2"/>
      <c r="AU9" s="2"/>
      <c r="AV9" s="2"/>
      <c r="AW9" s="2"/>
      <c r="AX9" s="2"/>
      <c r="AY9" s="2"/>
      <c r="AZ9" s="2"/>
      <c r="BA9" s="2"/>
      <c r="BB9" s="2"/>
      <c r="BC9" s="2"/>
    </row>
    <row r="10" spans="1:55" s="113" customFormat="1" x14ac:dyDescent="0.3">
      <c r="A10" s="2"/>
      <c r="B10" s="2" t="s">
        <v>7</v>
      </c>
      <c r="C10" s="27"/>
      <c r="D10" s="188">
        <f>EOMONTH(Inputs!$D$6, D9)</f>
        <v>44561</v>
      </c>
      <c r="E10" s="188">
        <f>EOMONTH(Inputs!$D$6, E9)</f>
        <v>44592</v>
      </c>
      <c r="F10" s="188">
        <f>EOMONTH(Inputs!$D$6, F9)</f>
        <v>44742</v>
      </c>
      <c r="G10" s="188">
        <f>EOMONTH(Inputs!$D$6, G9)</f>
        <v>44592</v>
      </c>
      <c r="H10" s="188">
        <f>EOMONTH(Inputs!$D$6, H9)</f>
        <v>44742</v>
      </c>
      <c r="I10" s="2"/>
      <c r="J10" s="27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2"/>
      <c r="AS10" s="2"/>
      <c r="AT10" s="2"/>
      <c r="AU10" s="2"/>
      <c r="AV10" s="2"/>
      <c r="AW10" s="2"/>
      <c r="AX10" s="2"/>
      <c r="AY10" s="2"/>
      <c r="AZ10" s="2"/>
      <c r="BA10" s="2"/>
      <c r="BB10" s="2"/>
      <c r="BC10" s="2"/>
    </row>
    <row r="11" spans="1:55" s="113" customFormat="1" x14ac:dyDescent="0.3">
      <c r="A11" s="2"/>
      <c r="B11" s="2" t="s">
        <v>138</v>
      </c>
      <c r="C11" s="27"/>
      <c r="D11" s="143">
        <f>COUNTA(D12:D21)</f>
        <v>1</v>
      </c>
      <c r="E11" s="143">
        <f t="shared" ref="E11:H11" si="0">COUNTA(E12:E21)</f>
        <v>9</v>
      </c>
      <c r="F11" s="143">
        <f t="shared" si="0"/>
        <v>9</v>
      </c>
      <c r="G11" s="143">
        <f t="shared" si="0"/>
        <v>1</v>
      </c>
      <c r="H11" s="143">
        <f t="shared" si="0"/>
        <v>9</v>
      </c>
      <c r="I11" s="2"/>
      <c r="J11" s="27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2"/>
      <c r="AS11" s="2"/>
      <c r="AT11" s="2"/>
      <c r="AU11" s="2"/>
      <c r="AV11" s="2"/>
      <c r="AW11" s="2"/>
      <c r="AX11" s="2"/>
      <c r="AY11" s="2"/>
      <c r="AZ11" s="2"/>
      <c r="BA11" s="2"/>
      <c r="BB11" s="2"/>
      <c r="BC11" s="2"/>
    </row>
    <row r="12" spans="1:55" s="113" customFormat="1" x14ac:dyDescent="0.3">
      <c r="A12" s="2"/>
      <c r="B12" s="170">
        <f t="shared" ref="B12:B20" si="1">ROW(B12)-ROW($B$11)</f>
        <v>1</v>
      </c>
      <c r="C12" s="27"/>
      <c r="D12" s="184">
        <v>1</v>
      </c>
      <c r="E12" s="184">
        <v>2.5000000000000001E-2</v>
      </c>
      <c r="F12" s="184">
        <v>2.5000000000000001E-2</v>
      </c>
      <c r="G12" s="184">
        <v>1</v>
      </c>
      <c r="H12" s="184">
        <v>2.5000000000000001E-2</v>
      </c>
      <c r="I12" s="2"/>
      <c r="J12" s="27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  <c r="AL12" s="2"/>
      <c r="AM12" s="2"/>
      <c r="AN12" s="2"/>
      <c r="AO12" s="2"/>
      <c r="AP12" s="2"/>
      <c r="AQ12" s="2"/>
      <c r="AR12" s="2"/>
      <c r="AS12" s="2"/>
      <c r="AT12" s="2"/>
      <c r="AU12" s="2"/>
      <c r="AV12" s="2"/>
      <c r="AW12" s="2"/>
      <c r="AX12" s="2"/>
      <c r="AY12" s="2"/>
      <c r="AZ12" s="2"/>
      <c r="BA12" s="2"/>
      <c r="BB12" s="2"/>
      <c r="BC12" s="2"/>
    </row>
    <row r="13" spans="1:55" s="113" customFormat="1" x14ac:dyDescent="0.3">
      <c r="A13" s="2"/>
      <c r="B13" s="170">
        <f t="shared" si="1"/>
        <v>2</v>
      </c>
      <c r="C13" s="27"/>
      <c r="D13" s="143"/>
      <c r="E13" s="189">
        <v>7.4999999999999997E-2</v>
      </c>
      <c r="F13" s="189">
        <v>7.4999999999999997E-2</v>
      </c>
      <c r="G13" s="189"/>
      <c r="H13" s="189">
        <v>7.4999999999999997E-2</v>
      </c>
      <c r="I13" s="2"/>
      <c r="J13" s="27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2"/>
      <c r="AL13" s="2"/>
      <c r="AM13" s="2"/>
      <c r="AN13" s="2"/>
      <c r="AO13" s="2"/>
      <c r="AP13" s="2"/>
      <c r="AQ13" s="2"/>
      <c r="AR13" s="2"/>
      <c r="AS13" s="2"/>
      <c r="AT13" s="2"/>
      <c r="AU13" s="2"/>
      <c r="AV13" s="2"/>
      <c r="AW13" s="2"/>
      <c r="AX13" s="2"/>
      <c r="AY13" s="2"/>
      <c r="AZ13" s="2"/>
      <c r="BA13" s="2"/>
      <c r="BB13" s="2"/>
      <c r="BC13" s="2"/>
    </row>
    <row r="14" spans="1:55" s="113" customFormat="1" x14ac:dyDescent="0.3">
      <c r="A14" s="2"/>
      <c r="B14" s="170">
        <f t="shared" si="1"/>
        <v>3</v>
      </c>
      <c r="C14" s="27"/>
      <c r="D14" s="143"/>
      <c r="E14" s="189">
        <v>0.1</v>
      </c>
      <c r="F14" s="189">
        <v>0.1</v>
      </c>
      <c r="G14" s="189"/>
      <c r="H14" s="189">
        <v>0.1</v>
      </c>
      <c r="I14" s="2"/>
      <c r="J14" s="27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  <c r="AD14" s="2"/>
      <c r="AE14" s="2"/>
      <c r="AF14" s="2"/>
      <c r="AG14" s="2"/>
      <c r="AH14" s="2"/>
      <c r="AI14" s="2"/>
      <c r="AJ14" s="2"/>
      <c r="AK14" s="2"/>
      <c r="AL14" s="2"/>
      <c r="AM14" s="2"/>
      <c r="AN14" s="2"/>
      <c r="AO14" s="2"/>
      <c r="AP14" s="2"/>
      <c r="AQ14" s="2"/>
      <c r="AR14" s="2"/>
      <c r="AS14" s="2"/>
      <c r="AT14" s="2"/>
      <c r="AU14" s="2"/>
      <c r="AV14" s="2"/>
      <c r="AW14" s="2"/>
      <c r="AX14" s="2"/>
      <c r="AY14" s="2"/>
      <c r="AZ14" s="2"/>
      <c r="BA14" s="2"/>
      <c r="BB14" s="2"/>
      <c r="BC14" s="2"/>
    </row>
    <row r="15" spans="1:55" s="113" customFormat="1" x14ac:dyDescent="0.3">
      <c r="A15" s="2"/>
      <c r="B15" s="170">
        <f t="shared" si="1"/>
        <v>4</v>
      </c>
      <c r="C15" s="27"/>
      <c r="D15" s="143"/>
      <c r="E15" s="189">
        <v>0.15</v>
      </c>
      <c r="F15" s="189">
        <v>0.15</v>
      </c>
      <c r="G15" s="189"/>
      <c r="H15" s="189">
        <v>0.15</v>
      </c>
      <c r="I15" s="2"/>
      <c r="J15" s="27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  <c r="AD15" s="2"/>
      <c r="AE15" s="2"/>
      <c r="AF15" s="2"/>
      <c r="AG15" s="2"/>
      <c r="AH15" s="2"/>
      <c r="AI15" s="2"/>
      <c r="AJ15" s="2"/>
      <c r="AK15" s="2"/>
      <c r="AL15" s="2"/>
      <c r="AM15" s="2"/>
      <c r="AN15" s="2"/>
      <c r="AO15" s="2"/>
      <c r="AP15" s="2"/>
      <c r="AQ15" s="2"/>
      <c r="AR15" s="2"/>
      <c r="AS15" s="2"/>
      <c r="AT15" s="2"/>
      <c r="AU15" s="2"/>
      <c r="AV15" s="2"/>
      <c r="AW15" s="2"/>
      <c r="AX15" s="2"/>
      <c r="AY15" s="2"/>
      <c r="AZ15" s="2"/>
      <c r="BA15" s="2"/>
      <c r="BB15" s="2"/>
      <c r="BC15" s="2"/>
    </row>
    <row r="16" spans="1:55" s="113" customFormat="1" x14ac:dyDescent="0.3">
      <c r="A16" s="2"/>
      <c r="B16" s="170">
        <f t="shared" si="1"/>
        <v>5</v>
      </c>
      <c r="C16" s="27"/>
      <c r="D16" s="143"/>
      <c r="E16" s="189">
        <v>0.3</v>
      </c>
      <c r="F16" s="189">
        <v>0.3</v>
      </c>
      <c r="G16" s="189"/>
      <c r="H16" s="189">
        <v>0.3</v>
      </c>
      <c r="I16" s="2"/>
      <c r="J16" s="27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  <c r="AD16" s="2"/>
      <c r="AE16" s="2"/>
      <c r="AF16" s="2"/>
      <c r="AG16" s="2"/>
      <c r="AH16" s="2"/>
      <c r="AI16" s="2"/>
      <c r="AJ16" s="2"/>
      <c r="AK16" s="2"/>
      <c r="AL16" s="2"/>
      <c r="AM16" s="2"/>
      <c r="AN16" s="2"/>
      <c r="AO16" s="2"/>
      <c r="AP16" s="2"/>
      <c r="AQ16" s="2"/>
      <c r="AR16" s="2"/>
      <c r="AS16" s="2"/>
      <c r="AT16" s="2"/>
      <c r="AU16" s="2"/>
      <c r="AV16" s="2"/>
      <c r="AW16" s="2"/>
      <c r="AX16" s="2"/>
      <c r="AY16" s="2"/>
      <c r="AZ16" s="2"/>
      <c r="BA16" s="2"/>
      <c r="BB16" s="2"/>
      <c r="BC16" s="2"/>
    </row>
    <row r="17" spans="1:55" s="113" customFormat="1" x14ac:dyDescent="0.3">
      <c r="A17" s="2"/>
      <c r="B17" s="170">
        <f t="shared" si="1"/>
        <v>6</v>
      </c>
      <c r="C17" s="27"/>
      <c r="D17" s="143"/>
      <c r="E17" s="184">
        <v>0.15</v>
      </c>
      <c r="F17" s="184">
        <v>0.15</v>
      </c>
      <c r="G17" s="184"/>
      <c r="H17" s="184">
        <v>0.15</v>
      </c>
      <c r="I17" s="2"/>
      <c r="J17" s="27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  <c r="AD17" s="2"/>
      <c r="AE17" s="2"/>
      <c r="AF17" s="2"/>
      <c r="AG17" s="2"/>
      <c r="AH17" s="2"/>
      <c r="AI17" s="2"/>
      <c r="AJ17" s="2"/>
      <c r="AK17" s="2"/>
      <c r="AL17" s="2"/>
      <c r="AM17" s="2"/>
      <c r="AN17" s="2"/>
      <c r="AO17" s="2"/>
      <c r="AP17" s="2"/>
      <c r="AQ17" s="2"/>
      <c r="AR17" s="2"/>
      <c r="AS17" s="2"/>
      <c r="AT17" s="2"/>
      <c r="AU17" s="2"/>
      <c r="AV17" s="2"/>
      <c r="AW17" s="2"/>
      <c r="AX17" s="2"/>
      <c r="AY17" s="2"/>
      <c r="AZ17" s="2"/>
      <c r="BA17" s="2"/>
      <c r="BB17" s="2"/>
      <c r="BC17" s="2"/>
    </row>
    <row r="18" spans="1:55" s="113" customFormat="1" x14ac:dyDescent="0.3">
      <c r="A18" s="2"/>
      <c r="B18" s="170">
        <f t="shared" si="1"/>
        <v>7</v>
      </c>
      <c r="C18" s="2"/>
      <c r="D18" s="46"/>
      <c r="E18" s="161">
        <v>0.1</v>
      </c>
      <c r="F18" s="161">
        <v>0.1</v>
      </c>
      <c r="G18" s="161"/>
      <c r="H18" s="161">
        <v>0.1</v>
      </c>
      <c r="I18" s="2"/>
      <c r="J18" s="27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  <c r="AD18" s="2"/>
      <c r="AE18" s="2"/>
      <c r="AF18" s="2"/>
      <c r="AG18" s="2"/>
      <c r="AH18" s="2"/>
      <c r="AI18" s="2"/>
      <c r="AJ18" s="2"/>
      <c r="AK18" s="2"/>
      <c r="AL18" s="2"/>
      <c r="AM18" s="2"/>
      <c r="AN18" s="2"/>
      <c r="AO18" s="2"/>
      <c r="AP18" s="2"/>
      <c r="AQ18" s="2"/>
      <c r="AR18" s="2"/>
      <c r="AS18" s="2"/>
      <c r="AT18" s="2"/>
      <c r="AU18" s="2"/>
      <c r="AV18" s="2"/>
      <c r="AW18" s="2"/>
      <c r="AX18" s="2"/>
      <c r="AY18" s="2"/>
      <c r="AZ18" s="2"/>
      <c r="BA18" s="2"/>
      <c r="BB18" s="2"/>
      <c r="BC18" s="2"/>
    </row>
    <row r="19" spans="1:55" s="113" customFormat="1" x14ac:dyDescent="0.3">
      <c r="A19" s="2"/>
      <c r="B19" s="170">
        <f t="shared" si="1"/>
        <v>8</v>
      </c>
      <c r="C19" s="2"/>
      <c r="D19" s="46"/>
      <c r="E19" s="161">
        <v>7.4999999999999997E-2</v>
      </c>
      <c r="F19" s="161">
        <v>7.4999999999999997E-2</v>
      </c>
      <c r="G19" s="161"/>
      <c r="H19" s="161">
        <v>7.4999999999999997E-2</v>
      </c>
      <c r="I19" s="2"/>
      <c r="J19" s="27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  <c r="AD19" s="2"/>
      <c r="AE19" s="2"/>
      <c r="AF19" s="2"/>
      <c r="AG19" s="2"/>
      <c r="AH19" s="2"/>
      <c r="AI19" s="2"/>
      <c r="AJ19" s="2"/>
      <c r="AK19" s="2"/>
      <c r="AL19" s="2"/>
      <c r="AM19" s="2"/>
      <c r="AN19" s="2"/>
      <c r="AO19" s="2"/>
      <c r="AP19" s="2"/>
      <c r="AQ19" s="2"/>
      <c r="AR19" s="2"/>
      <c r="AS19" s="2"/>
      <c r="AT19" s="2"/>
      <c r="AU19" s="2"/>
      <c r="AV19" s="2"/>
      <c r="AW19" s="2"/>
      <c r="AX19" s="2"/>
      <c r="AY19" s="2"/>
      <c r="AZ19" s="2"/>
      <c r="BA19" s="2"/>
      <c r="BB19" s="2"/>
      <c r="BC19" s="2"/>
    </row>
    <row r="20" spans="1:55" s="113" customFormat="1" x14ac:dyDescent="0.3">
      <c r="A20" s="2"/>
      <c r="B20" s="170">
        <f t="shared" si="1"/>
        <v>9</v>
      </c>
      <c r="C20" s="2"/>
      <c r="D20" s="46"/>
      <c r="E20" s="161">
        <v>2.5000000000000001E-2</v>
      </c>
      <c r="F20" s="161">
        <v>2.5000000000000001E-2</v>
      </c>
      <c r="G20" s="161"/>
      <c r="H20" s="161">
        <v>2.5000000000000001E-2</v>
      </c>
      <c r="I20" s="2"/>
      <c r="J20" s="27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  <c r="AC20" s="2"/>
      <c r="AD20" s="2"/>
      <c r="AE20" s="2"/>
      <c r="AF20" s="2"/>
      <c r="AG20" s="2"/>
      <c r="AH20" s="2"/>
      <c r="AI20" s="2"/>
      <c r="AJ20" s="2"/>
      <c r="AK20" s="2"/>
      <c r="AL20" s="2"/>
      <c r="AM20" s="2"/>
      <c r="AN20" s="2"/>
      <c r="AO20" s="2"/>
      <c r="AP20" s="2"/>
      <c r="AQ20" s="2"/>
      <c r="AR20" s="2"/>
      <c r="AS20" s="2"/>
      <c r="AT20" s="2"/>
      <c r="AU20" s="2"/>
      <c r="AV20" s="2"/>
      <c r="AW20" s="2"/>
      <c r="AX20" s="2"/>
      <c r="AY20" s="2"/>
      <c r="AZ20" s="2"/>
      <c r="BA20" s="2"/>
      <c r="BB20" s="2"/>
      <c r="BC20" s="2"/>
    </row>
    <row r="21" spans="1:55" s="113" customFormat="1" ht="5.0999999999999996" customHeight="1" x14ac:dyDescent="0.3">
      <c r="J21" s="169"/>
    </row>
  </sheetData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theme="1"/>
  </sheetPr>
  <dimension ref="A1:EF1562"/>
  <sheetViews>
    <sheetView showGridLines="0" zoomScale="70" zoomScaleNormal="70" workbookViewId="0">
      <pane xSplit="7" ySplit="2" topLeftCell="H3" activePane="bottomRight" state="frozen"/>
      <selection pane="topRight" activeCell="H1" sqref="H1"/>
      <selection pane="bottomLeft" activeCell="A3" sqref="A3"/>
      <selection pane="bottomRight"/>
    </sheetView>
  </sheetViews>
  <sheetFormatPr defaultRowHeight="16.5" x14ac:dyDescent="0.3"/>
  <cols>
    <col min="1" max="1" width="3.28515625" style="2" customWidth="1"/>
    <col min="2" max="3" width="17.140625" style="2" customWidth="1"/>
    <col min="4" max="4" width="15" style="2" customWidth="1"/>
    <col min="5" max="5" width="14.5703125" style="2" customWidth="1"/>
    <col min="6" max="6" width="15.42578125" style="2" customWidth="1"/>
    <col min="7" max="7" width="17" style="3" customWidth="1"/>
    <col min="8" max="8" width="0.85546875" style="2" customWidth="1"/>
    <col min="9" max="129" width="15.7109375" style="2" customWidth="1"/>
    <col min="130" max="130" width="0.85546875" style="113" customWidth="1"/>
    <col min="131" max="131" width="9.140625" style="2"/>
    <col min="132" max="132" width="11.7109375" style="2" bestFit="1" customWidth="1"/>
    <col min="133" max="134" width="11.5703125" style="2" customWidth="1"/>
    <col min="135" max="135" width="9.7109375" style="2" bestFit="1" customWidth="1"/>
    <col min="136" max="136" width="22.28515625" style="2" bestFit="1" customWidth="1"/>
    <col min="137" max="16384" width="9.140625" style="2"/>
  </cols>
  <sheetData>
    <row r="1" spans="1:136" x14ac:dyDescent="0.3">
      <c r="A1" s="1" t="str">
        <f>Inputs!$D$4</f>
        <v>Community ABC</v>
      </c>
      <c r="B1" s="1"/>
      <c r="C1" s="1"/>
    </row>
    <row r="2" spans="1:136" s="4" customFormat="1" x14ac:dyDescent="0.3">
      <c r="B2" s="4" t="s">
        <v>17</v>
      </c>
      <c r="G2" s="5" t="s">
        <v>56</v>
      </c>
      <c r="I2" s="6">
        <f>E6</f>
        <v>44561</v>
      </c>
      <c r="J2" s="6">
        <f>EOMONTH(I2, $E$7)</f>
        <v>44592</v>
      </c>
      <c r="K2" s="6">
        <f t="shared" ref="K2:BV2" si="0">EOMONTH(J2, $E$7)</f>
        <v>44620</v>
      </c>
      <c r="L2" s="6">
        <f t="shared" si="0"/>
        <v>44651</v>
      </c>
      <c r="M2" s="6">
        <f t="shared" si="0"/>
        <v>44681</v>
      </c>
      <c r="N2" s="6">
        <f t="shared" si="0"/>
        <v>44712</v>
      </c>
      <c r="O2" s="6">
        <f t="shared" si="0"/>
        <v>44742</v>
      </c>
      <c r="P2" s="6">
        <f t="shared" si="0"/>
        <v>44773</v>
      </c>
      <c r="Q2" s="6">
        <f t="shared" si="0"/>
        <v>44804</v>
      </c>
      <c r="R2" s="6">
        <f t="shared" si="0"/>
        <v>44834</v>
      </c>
      <c r="S2" s="6">
        <f t="shared" si="0"/>
        <v>44865</v>
      </c>
      <c r="T2" s="6">
        <f t="shared" si="0"/>
        <v>44895</v>
      </c>
      <c r="U2" s="6">
        <f t="shared" si="0"/>
        <v>44926</v>
      </c>
      <c r="V2" s="6">
        <f t="shared" si="0"/>
        <v>44957</v>
      </c>
      <c r="W2" s="6">
        <f t="shared" si="0"/>
        <v>44985</v>
      </c>
      <c r="X2" s="6">
        <f t="shared" si="0"/>
        <v>45016</v>
      </c>
      <c r="Y2" s="6">
        <f t="shared" si="0"/>
        <v>45046</v>
      </c>
      <c r="Z2" s="6">
        <f t="shared" si="0"/>
        <v>45077</v>
      </c>
      <c r="AA2" s="6">
        <f t="shared" si="0"/>
        <v>45107</v>
      </c>
      <c r="AB2" s="6">
        <f t="shared" si="0"/>
        <v>45138</v>
      </c>
      <c r="AC2" s="6">
        <f t="shared" si="0"/>
        <v>45169</v>
      </c>
      <c r="AD2" s="6">
        <f t="shared" si="0"/>
        <v>45199</v>
      </c>
      <c r="AE2" s="6">
        <f t="shared" si="0"/>
        <v>45230</v>
      </c>
      <c r="AF2" s="6">
        <f t="shared" si="0"/>
        <v>45260</v>
      </c>
      <c r="AG2" s="6">
        <f t="shared" si="0"/>
        <v>45291</v>
      </c>
      <c r="AH2" s="6">
        <f t="shared" si="0"/>
        <v>45322</v>
      </c>
      <c r="AI2" s="6">
        <f t="shared" si="0"/>
        <v>45351</v>
      </c>
      <c r="AJ2" s="6">
        <f t="shared" si="0"/>
        <v>45382</v>
      </c>
      <c r="AK2" s="6">
        <f t="shared" si="0"/>
        <v>45412</v>
      </c>
      <c r="AL2" s="6">
        <f t="shared" si="0"/>
        <v>45443</v>
      </c>
      <c r="AM2" s="6">
        <f t="shared" si="0"/>
        <v>45473</v>
      </c>
      <c r="AN2" s="6">
        <f t="shared" si="0"/>
        <v>45504</v>
      </c>
      <c r="AO2" s="6">
        <f t="shared" si="0"/>
        <v>45535</v>
      </c>
      <c r="AP2" s="6">
        <f t="shared" si="0"/>
        <v>45565</v>
      </c>
      <c r="AQ2" s="6">
        <f t="shared" si="0"/>
        <v>45596</v>
      </c>
      <c r="AR2" s="6">
        <f t="shared" si="0"/>
        <v>45626</v>
      </c>
      <c r="AS2" s="6">
        <f t="shared" si="0"/>
        <v>45657</v>
      </c>
      <c r="AT2" s="6">
        <f t="shared" si="0"/>
        <v>45688</v>
      </c>
      <c r="AU2" s="6">
        <f t="shared" si="0"/>
        <v>45716</v>
      </c>
      <c r="AV2" s="6">
        <f t="shared" si="0"/>
        <v>45747</v>
      </c>
      <c r="AW2" s="6">
        <f t="shared" si="0"/>
        <v>45777</v>
      </c>
      <c r="AX2" s="6">
        <f t="shared" si="0"/>
        <v>45808</v>
      </c>
      <c r="AY2" s="6">
        <f t="shared" si="0"/>
        <v>45838</v>
      </c>
      <c r="AZ2" s="6">
        <f t="shared" si="0"/>
        <v>45869</v>
      </c>
      <c r="BA2" s="6">
        <f t="shared" si="0"/>
        <v>45900</v>
      </c>
      <c r="BB2" s="6">
        <f t="shared" si="0"/>
        <v>45930</v>
      </c>
      <c r="BC2" s="6">
        <f t="shared" si="0"/>
        <v>45961</v>
      </c>
      <c r="BD2" s="6">
        <f t="shared" si="0"/>
        <v>45991</v>
      </c>
      <c r="BE2" s="6">
        <f t="shared" si="0"/>
        <v>46022</v>
      </c>
      <c r="BF2" s="6">
        <f t="shared" si="0"/>
        <v>46053</v>
      </c>
      <c r="BG2" s="6">
        <f t="shared" si="0"/>
        <v>46081</v>
      </c>
      <c r="BH2" s="6">
        <f t="shared" si="0"/>
        <v>46112</v>
      </c>
      <c r="BI2" s="6">
        <f t="shared" si="0"/>
        <v>46142</v>
      </c>
      <c r="BJ2" s="6">
        <f t="shared" si="0"/>
        <v>46173</v>
      </c>
      <c r="BK2" s="6">
        <f t="shared" si="0"/>
        <v>46203</v>
      </c>
      <c r="BL2" s="6">
        <f t="shared" si="0"/>
        <v>46234</v>
      </c>
      <c r="BM2" s="6">
        <f t="shared" si="0"/>
        <v>46265</v>
      </c>
      <c r="BN2" s="6">
        <f t="shared" si="0"/>
        <v>46295</v>
      </c>
      <c r="BO2" s="6">
        <f t="shared" si="0"/>
        <v>46326</v>
      </c>
      <c r="BP2" s="6">
        <f t="shared" si="0"/>
        <v>46356</v>
      </c>
      <c r="BQ2" s="6">
        <f t="shared" si="0"/>
        <v>46387</v>
      </c>
      <c r="BR2" s="6">
        <f t="shared" si="0"/>
        <v>46418</v>
      </c>
      <c r="BS2" s="6">
        <f t="shared" si="0"/>
        <v>46446</v>
      </c>
      <c r="BT2" s="6">
        <f t="shared" si="0"/>
        <v>46477</v>
      </c>
      <c r="BU2" s="6">
        <f t="shared" si="0"/>
        <v>46507</v>
      </c>
      <c r="BV2" s="6">
        <f t="shared" si="0"/>
        <v>46538</v>
      </c>
      <c r="BW2" s="6">
        <f t="shared" ref="BW2:DY2" si="1">EOMONTH(BV2, $E$7)</f>
        <v>46568</v>
      </c>
      <c r="BX2" s="6">
        <f t="shared" si="1"/>
        <v>46599</v>
      </c>
      <c r="BY2" s="6">
        <f t="shared" si="1"/>
        <v>46630</v>
      </c>
      <c r="BZ2" s="6">
        <f t="shared" si="1"/>
        <v>46660</v>
      </c>
      <c r="CA2" s="6">
        <f t="shared" si="1"/>
        <v>46691</v>
      </c>
      <c r="CB2" s="6">
        <f t="shared" si="1"/>
        <v>46721</v>
      </c>
      <c r="CC2" s="6">
        <f t="shared" si="1"/>
        <v>46752</v>
      </c>
      <c r="CD2" s="6">
        <f t="shared" si="1"/>
        <v>46783</v>
      </c>
      <c r="CE2" s="6">
        <f t="shared" si="1"/>
        <v>46812</v>
      </c>
      <c r="CF2" s="6">
        <f t="shared" si="1"/>
        <v>46843</v>
      </c>
      <c r="CG2" s="6">
        <f t="shared" si="1"/>
        <v>46873</v>
      </c>
      <c r="CH2" s="6">
        <f t="shared" si="1"/>
        <v>46904</v>
      </c>
      <c r="CI2" s="6">
        <f t="shared" si="1"/>
        <v>46934</v>
      </c>
      <c r="CJ2" s="6">
        <f t="shared" si="1"/>
        <v>46965</v>
      </c>
      <c r="CK2" s="6">
        <f t="shared" si="1"/>
        <v>46996</v>
      </c>
      <c r="CL2" s="6">
        <f t="shared" si="1"/>
        <v>47026</v>
      </c>
      <c r="CM2" s="6">
        <f t="shared" si="1"/>
        <v>47057</v>
      </c>
      <c r="CN2" s="6">
        <f t="shared" si="1"/>
        <v>47087</v>
      </c>
      <c r="CO2" s="6">
        <f t="shared" si="1"/>
        <v>47118</v>
      </c>
      <c r="CP2" s="6">
        <f t="shared" si="1"/>
        <v>47149</v>
      </c>
      <c r="CQ2" s="6">
        <f t="shared" si="1"/>
        <v>47177</v>
      </c>
      <c r="CR2" s="6">
        <f t="shared" si="1"/>
        <v>47208</v>
      </c>
      <c r="CS2" s="6">
        <f t="shared" si="1"/>
        <v>47238</v>
      </c>
      <c r="CT2" s="6">
        <f t="shared" si="1"/>
        <v>47269</v>
      </c>
      <c r="CU2" s="6">
        <f t="shared" si="1"/>
        <v>47299</v>
      </c>
      <c r="CV2" s="6">
        <f t="shared" si="1"/>
        <v>47330</v>
      </c>
      <c r="CW2" s="6">
        <f t="shared" si="1"/>
        <v>47361</v>
      </c>
      <c r="CX2" s="6">
        <f t="shared" si="1"/>
        <v>47391</v>
      </c>
      <c r="CY2" s="6">
        <f t="shared" si="1"/>
        <v>47422</v>
      </c>
      <c r="CZ2" s="6">
        <f t="shared" si="1"/>
        <v>47452</v>
      </c>
      <c r="DA2" s="6">
        <f t="shared" si="1"/>
        <v>47483</v>
      </c>
      <c r="DB2" s="6">
        <f t="shared" si="1"/>
        <v>47514</v>
      </c>
      <c r="DC2" s="6">
        <f t="shared" si="1"/>
        <v>47542</v>
      </c>
      <c r="DD2" s="6">
        <f t="shared" si="1"/>
        <v>47573</v>
      </c>
      <c r="DE2" s="6">
        <f t="shared" si="1"/>
        <v>47603</v>
      </c>
      <c r="DF2" s="6">
        <f t="shared" si="1"/>
        <v>47634</v>
      </c>
      <c r="DG2" s="6">
        <f t="shared" si="1"/>
        <v>47664</v>
      </c>
      <c r="DH2" s="6">
        <f t="shared" si="1"/>
        <v>47695</v>
      </c>
      <c r="DI2" s="6">
        <f t="shared" si="1"/>
        <v>47726</v>
      </c>
      <c r="DJ2" s="6">
        <f t="shared" si="1"/>
        <v>47756</v>
      </c>
      <c r="DK2" s="6">
        <f t="shared" si="1"/>
        <v>47787</v>
      </c>
      <c r="DL2" s="6">
        <f t="shared" si="1"/>
        <v>47817</v>
      </c>
      <c r="DM2" s="6">
        <f t="shared" si="1"/>
        <v>47848</v>
      </c>
      <c r="DN2" s="6">
        <f t="shared" si="1"/>
        <v>47879</v>
      </c>
      <c r="DO2" s="6">
        <f t="shared" si="1"/>
        <v>47907</v>
      </c>
      <c r="DP2" s="6">
        <f t="shared" si="1"/>
        <v>47938</v>
      </c>
      <c r="DQ2" s="6">
        <f t="shared" si="1"/>
        <v>47968</v>
      </c>
      <c r="DR2" s="6">
        <f t="shared" si="1"/>
        <v>47999</v>
      </c>
      <c r="DS2" s="6">
        <f t="shared" si="1"/>
        <v>48029</v>
      </c>
      <c r="DT2" s="6">
        <f t="shared" si="1"/>
        <v>48060</v>
      </c>
      <c r="DU2" s="6">
        <f t="shared" si="1"/>
        <v>48091</v>
      </c>
      <c r="DV2" s="6">
        <f t="shared" si="1"/>
        <v>48121</v>
      </c>
      <c r="DW2" s="6">
        <f t="shared" si="1"/>
        <v>48152</v>
      </c>
      <c r="DX2" s="6">
        <f t="shared" si="1"/>
        <v>48182</v>
      </c>
      <c r="DY2" s="6">
        <f t="shared" si="1"/>
        <v>48213</v>
      </c>
      <c r="DZ2" s="115"/>
      <c r="EB2" s="24" t="s">
        <v>83</v>
      </c>
      <c r="EC2" s="24" t="s">
        <v>120</v>
      </c>
      <c r="ED2" s="24" t="s">
        <v>121</v>
      </c>
      <c r="EE2" s="24" t="s">
        <v>80</v>
      </c>
      <c r="EF2" s="24" t="s">
        <v>81</v>
      </c>
    </row>
    <row r="3" spans="1:136" x14ac:dyDescent="0.3">
      <c r="G3" s="7"/>
    </row>
    <row r="4" spans="1:136" x14ac:dyDescent="0.3">
      <c r="A4" s="8" t="s">
        <v>76</v>
      </c>
      <c r="B4" s="4"/>
      <c r="C4" s="4"/>
      <c r="D4" s="9"/>
      <c r="E4" s="9"/>
      <c r="F4" s="9"/>
      <c r="G4" s="7"/>
    </row>
    <row r="5" spans="1:136" x14ac:dyDescent="0.3">
      <c r="G5" s="7"/>
    </row>
    <row r="6" spans="1:136" x14ac:dyDescent="0.3">
      <c r="B6" s="2" t="str">
        <f>Inputs!B6</f>
        <v>Calculation - Begin Date</v>
      </c>
      <c r="E6" s="127">
        <f>Inputs!D6</f>
        <v>44561</v>
      </c>
      <c r="G6" s="7"/>
    </row>
    <row r="7" spans="1:136" x14ac:dyDescent="0.3">
      <c r="B7" s="2" t="str">
        <f>Inputs!B7</f>
        <v>Calculation - Months Per Period</v>
      </c>
      <c r="E7" s="134">
        <f>Inputs!D7</f>
        <v>1</v>
      </c>
      <c r="G7" s="7"/>
    </row>
    <row r="8" spans="1:136" x14ac:dyDescent="0.3">
      <c r="B8" s="2" t="s">
        <v>91</v>
      </c>
      <c r="G8" s="7"/>
      <c r="I8" s="112">
        <f>COLUMN(I8)-COLUMN($H$8)</f>
        <v>1</v>
      </c>
      <c r="J8" s="112">
        <f t="shared" ref="J8:BU8" si="2">COLUMN(J8)-COLUMN($H$8)</f>
        <v>2</v>
      </c>
      <c r="K8" s="112">
        <f t="shared" si="2"/>
        <v>3</v>
      </c>
      <c r="L8" s="112">
        <f t="shared" si="2"/>
        <v>4</v>
      </c>
      <c r="M8" s="112">
        <f t="shared" si="2"/>
        <v>5</v>
      </c>
      <c r="N8" s="112">
        <f t="shared" si="2"/>
        <v>6</v>
      </c>
      <c r="O8" s="112">
        <f t="shared" si="2"/>
        <v>7</v>
      </c>
      <c r="P8" s="112">
        <f t="shared" si="2"/>
        <v>8</v>
      </c>
      <c r="Q8" s="112">
        <f t="shared" si="2"/>
        <v>9</v>
      </c>
      <c r="R8" s="112">
        <f t="shared" si="2"/>
        <v>10</v>
      </c>
      <c r="S8" s="112">
        <f t="shared" si="2"/>
        <v>11</v>
      </c>
      <c r="T8" s="112">
        <f t="shared" si="2"/>
        <v>12</v>
      </c>
      <c r="U8" s="112">
        <f t="shared" si="2"/>
        <v>13</v>
      </c>
      <c r="V8" s="112">
        <f t="shared" si="2"/>
        <v>14</v>
      </c>
      <c r="W8" s="112">
        <f t="shared" si="2"/>
        <v>15</v>
      </c>
      <c r="X8" s="112">
        <f t="shared" si="2"/>
        <v>16</v>
      </c>
      <c r="Y8" s="112">
        <f t="shared" si="2"/>
        <v>17</v>
      </c>
      <c r="Z8" s="112">
        <f t="shared" si="2"/>
        <v>18</v>
      </c>
      <c r="AA8" s="112">
        <f t="shared" si="2"/>
        <v>19</v>
      </c>
      <c r="AB8" s="112">
        <f t="shared" si="2"/>
        <v>20</v>
      </c>
      <c r="AC8" s="112">
        <f t="shared" si="2"/>
        <v>21</v>
      </c>
      <c r="AD8" s="112">
        <f t="shared" si="2"/>
        <v>22</v>
      </c>
      <c r="AE8" s="112">
        <f t="shared" si="2"/>
        <v>23</v>
      </c>
      <c r="AF8" s="112">
        <f t="shared" si="2"/>
        <v>24</v>
      </c>
      <c r="AG8" s="112">
        <f t="shared" si="2"/>
        <v>25</v>
      </c>
      <c r="AH8" s="112">
        <f t="shared" si="2"/>
        <v>26</v>
      </c>
      <c r="AI8" s="112">
        <f t="shared" si="2"/>
        <v>27</v>
      </c>
      <c r="AJ8" s="112">
        <f t="shared" si="2"/>
        <v>28</v>
      </c>
      <c r="AK8" s="112">
        <f t="shared" si="2"/>
        <v>29</v>
      </c>
      <c r="AL8" s="112">
        <f t="shared" si="2"/>
        <v>30</v>
      </c>
      <c r="AM8" s="112">
        <f t="shared" si="2"/>
        <v>31</v>
      </c>
      <c r="AN8" s="112">
        <f t="shared" si="2"/>
        <v>32</v>
      </c>
      <c r="AO8" s="112">
        <f t="shared" si="2"/>
        <v>33</v>
      </c>
      <c r="AP8" s="112">
        <f t="shared" si="2"/>
        <v>34</v>
      </c>
      <c r="AQ8" s="112">
        <f t="shared" si="2"/>
        <v>35</v>
      </c>
      <c r="AR8" s="112">
        <f t="shared" si="2"/>
        <v>36</v>
      </c>
      <c r="AS8" s="112">
        <f t="shared" si="2"/>
        <v>37</v>
      </c>
      <c r="AT8" s="112">
        <f t="shared" si="2"/>
        <v>38</v>
      </c>
      <c r="AU8" s="112">
        <f t="shared" si="2"/>
        <v>39</v>
      </c>
      <c r="AV8" s="112">
        <f t="shared" si="2"/>
        <v>40</v>
      </c>
      <c r="AW8" s="112">
        <f t="shared" si="2"/>
        <v>41</v>
      </c>
      <c r="AX8" s="112">
        <f t="shared" si="2"/>
        <v>42</v>
      </c>
      <c r="AY8" s="112">
        <f t="shared" si="2"/>
        <v>43</v>
      </c>
      <c r="AZ8" s="112">
        <f t="shared" si="2"/>
        <v>44</v>
      </c>
      <c r="BA8" s="112">
        <f t="shared" si="2"/>
        <v>45</v>
      </c>
      <c r="BB8" s="112">
        <f t="shared" si="2"/>
        <v>46</v>
      </c>
      <c r="BC8" s="112">
        <f t="shared" si="2"/>
        <v>47</v>
      </c>
      <c r="BD8" s="112">
        <f t="shared" si="2"/>
        <v>48</v>
      </c>
      <c r="BE8" s="112">
        <f t="shared" si="2"/>
        <v>49</v>
      </c>
      <c r="BF8" s="112">
        <f t="shared" si="2"/>
        <v>50</v>
      </c>
      <c r="BG8" s="112">
        <f t="shared" si="2"/>
        <v>51</v>
      </c>
      <c r="BH8" s="112">
        <f t="shared" si="2"/>
        <v>52</v>
      </c>
      <c r="BI8" s="112">
        <f t="shared" si="2"/>
        <v>53</v>
      </c>
      <c r="BJ8" s="112">
        <f t="shared" si="2"/>
        <v>54</v>
      </c>
      <c r="BK8" s="112">
        <f t="shared" si="2"/>
        <v>55</v>
      </c>
      <c r="BL8" s="112">
        <f t="shared" si="2"/>
        <v>56</v>
      </c>
      <c r="BM8" s="112">
        <f t="shared" si="2"/>
        <v>57</v>
      </c>
      <c r="BN8" s="112">
        <f t="shared" si="2"/>
        <v>58</v>
      </c>
      <c r="BO8" s="112">
        <f t="shared" si="2"/>
        <v>59</v>
      </c>
      <c r="BP8" s="112">
        <f t="shared" si="2"/>
        <v>60</v>
      </c>
      <c r="BQ8" s="112">
        <f t="shared" si="2"/>
        <v>61</v>
      </c>
      <c r="BR8" s="112">
        <f t="shared" si="2"/>
        <v>62</v>
      </c>
      <c r="BS8" s="112">
        <f t="shared" si="2"/>
        <v>63</v>
      </c>
      <c r="BT8" s="112">
        <f t="shared" si="2"/>
        <v>64</v>
      </c>
      <c r="BU8" s="112">
        <f t="shared" si="2"/>
        <v>65</v>
      </c>
      <c r="BV8" s="112">
        <f t="shared" ref="BV8:DY8" si="3">COLUMN(BV8)-COLUMN($H$8)</f>
        <v>66</v>
      </c>
      <c r="BW8" s="112">
        <f t="shared" si="3"/>
        <v>67</v>
      </c>
      <c r="BX8" s="112">
        <f t="shared" si="3"/>
        <v>68</v>
      </c>
      <c r="BY8" s="112">
        <f t="shared" si="3"/>
        <v>69</v>
      </c>
      <c r="BZ8" s="112">
        <f t="shared" si="3"/>
        <v>70</v>
      </c>
      <c r="CA8" s="112">
        <f t="shared" si="3"/>
        <v>71</v>
      </c>
      <c r="CB8" s="112">
        <f t="shared" si="3"/>
        <v>72</v>
      </c>
      <c r="CC8" s="112">
        <f t="shared" si="3"/>
        <v>73</v>
      </c>
      <c r="CD8" s="112">
        <f t="shared" si="3"/>
        <v>74</v>
      </c>
      <c r="CE8" s="112">
        <f t="shared" si="3"/>
        <v>75</v>
      </c>
      <c r="CF8" s="112">
        <f t="shared" si="3"/>
        <v>76</v>
      </c>
      <c r="CG8" s="112">
        <f t="shared" si="3"/>
        <v>77</v>
      </c>
      <c r="CH8" s="112">
        <f t="shared" si="3"/>
        <v>78</v>
      </c>
      <c r="CI8" s="112">
        <f t="shared" si="3"/>
        <v>79</v>
      </c>
      <c r="CJ8" s="112">
        <f t="shared" si="3"/>
        <v>80</v>
      </c>
      <c r="CK8" s="112">
        <f t="shared" si="3"/>
        <v>81</v>
      </c>
      <c r="CL8" s="112">
        <f t="shared" si="3"/>
        <v>82</v>
      </c>
      <c r="CM8" s="112">
        <f t="shared" si="3"/>
        <v>83</v>
      </c>
      <c r="CN8" s="112">
        <f t="shared" si="3"/>
        <v>84</v>
      </c>
      <c r="CO8" s="112">
        <f t="shared" si="3"/>
        <v>85</v>
      </c>
      <c r="CP8" s="112">
        <f t="shared" si="3"/>
        <v>86</v>
      </c>
      <c r="CQ8" s="112">
        <f t="shared" si="3"/>
        <v>87</v>
      </c>
      <c r="CR8" s="112">
        <f t="shared" si="3"/>
        <v>88</v>
      </c>
      <c r="CS8" s="112">
        <f t="shared" si="3"/>
        <v>89</v>
      </c>
      <c r="CT8" s="112">
        <f t="shared" si="3"/>
        <v>90</v>
      </c>
      <c r="CU8" s="112">
        <f t="shared" si="3"/>
        <v>91</v>
      </c>
      <c r="CV8" s="112">
        <f t="shared" si="3"/>
        <v>92</v>
      </c>
      <c r="CW8" s="112">
        <f t="shared" si="3"/>
        <v>93</v>
      </c>
      <c r="CX8" s="112">
        <f t="shared" si="3"/>
        <v>94</v>
      </c>
      <c r="CY8" s="112">
        <f t="shared" si="3"/>
        <v>95</v>
      </c>
      <c r="CZ8" s="112">
        <f t="shared" si="3"/>
        <v>96</v>
      </c>
      <c r="DA8" s="112">
        <f t="shared" si="3"/>
        <v>97</v>
      </c>
      <c r="DB8" s="112">
        <f t="shared" si="3"/>
        <v>98</v>
      </c>
      <c r="DC8" s="112">
        <f t="shared" si="3"/>
        <v>99</v>
      </c>
      <c r="DD8" s="112">
        <f t="shared" si="3"/>
        <v>100</v>
      </c>
      <c r="DE8" s="112">
        <f t="shared" si="3"/>
        <v>101</v>
      </c>
      <c r="DF8" s="112">
        <f t="shared" si="3"/>
        <v>102</v>
      </c>
      <c r="DG8" s="112">
        <f t="shared" si="3"/>
        <v>103</v>
      </c>
      <c r="DH8" s="112">
        <f t="shared" si="3"/>
        <v>104</v>
      </c>
      <c r="DI8" s="112">
        <f t="shared" si="3"/>
        <v>105</v>
      </c>
      <c r="DJ8" s="112">
        <f t="shared" si="3"/>
        <v>106</v>
      </c>
      <c r="DK8" s="112">
        <f t="shared" si="3"/>
        <v>107</v>
      </c>
      <c r="DL8" s="112">
        <f t="shared" si="3"/>
        <v>108</v>
      </c>
      <c r="DM8" s="112">
        <f t="shared" si="3"/>
        <v>109</v>
      </c>
      <c r="DN8" s="112">
        <f t="shared" si="3"/>
        <v>110</v>
      </c>
      <c r="DO8" s="112">
        <f t="shared" si="3"/>
        <v>111</v>
      </c>
      <c r="DP8" s="112">
        <f t="shared" si="3"/>
        <v>112</v>
      </c>
      <c r="DQ8" s="112">
        <f t="shared" si="3"/>
        <v>113</v>
      </c>
      <c r="DR8" s="112">
        <f t="shared" si="3"/>
        <v>114</v>
      </c>
      <c r="DS8" s="112">
        <f t="shared" si="3"/>
        <v>115</v>
      </c>
      <c r="DT8" s="112">
        <f t="shared" si="3"/>
        <v>116</v>
      </c>
      <c r="DU8" s="112">
        <f t="shared" si="3"/>
        <v>117</v>
      </c>
      <c r="DV8" s="112">
        <f t="shared" si="3"/>
        <v>118</v>
      </c>
      <c r="DW8" s="112">
        <f t="shared" si="3"/>
        <v>119</v>
      </c>
      <c r="DX8" s="112">
        <f t="shared" si="3"/>
        <v>120</v>
      </c>
      <c r="DY8" s="112">
        <f t="shared" si="3"/>
        <v>121</v>
      </c>
    </row>
    <row r="9" spans="1:136" x14ac:dyDescent="0.3">
      <c r="B9" s="2" t="s">
        <v>101</v>
      </c>
      <c r="G9" s="7"/>
      <c r="I9" s="112">
        <f>I8+1</f>
        <v>2</v>
      </c>
      <c r="J9" s="112">
        <f t="shared" ref="J9:BU9" si="4">J8+1</f>
        <v>3</v>
      </c>
      <c r="K9" s="112">
        <f t="shared" si="4"/>
        <v>4</v>
      </c>
      <c r="L9" s="112">
        <f t="shared" si="4"/>
        <v>5</v>
      </c>
      <c r="M9" s="112">
        <f t="shared" si="4"/>
        <v>6</v>
      </c>
      <c r="N9" s="112">
        <f t="shared" si="4"/>
        <v>7</v>
      </c>
      <c r="O9" s="112">
        <f t="shared" si="4"/>
        <v>8</v>
      </c>
      <c r="P9" s="112">
        <f t="shared" si="4"/>
        <v>9</v>
      </c>
      <c r="Q9" s="112">
        <f t="shared" si="4"/>
        <v>10</v>
      </c>
      <c r="R9" s="112">
        <f t="shared" si="4"/>
        <v>11</v>
      </c>
      <c r="S9" s="112">
        <f t="shared" si="4"/>
        <v>12</v>
      </c>
      <c r="T9" s="112">
        <f t="shared" si="4"/>
        <v>13</v>
      </c>
      <c r="U9" s="112">
        <f t="shared" si="4"/>
        <v>14</v>
      </c>
      <c r="V9" s="112">
        <f t="shared" si="4"/>
        <v>15</v>
      </c>
      <c r="W9" s="112">
        <f t="shared" si="4"/>
        <v>16</v>
      </c>
      <c r="X9" s="112">
        <f t="shared" si="4"/>
        <v>17</v>
      </c>
      <c r="Y9" s="112">
        <f t="shared" si="4"/>
        <v>18</v>
      </c>
      <c r="Z9" s="112">
        <f t="shared" si="4"/>
        <v>19</v>
      </c>
      <c r="AA9" s="112">
        <f t="shared" si="4"/>
        <v>20</v>
      </c>
      <c r="AB9" s="112">
        <f t="shared" si="4"/>
        <v>21</v>
      </c>
      <c r="AC9" s="112">
        <f t="shared" si="4"/>
        <v>22</v>
      </c>
      <c r="AD9" s="112">
        <f t="shared" si="4"/>
        <v>23</v>
      </c>
      <c r="AE9" s="112">
        <f t="shared" si="4"/>
        <v>24</v>
      </c>
      <c r="AF9" s="112">
        <f t="shared" si="4"/>
        <v>25</v>
      </c>
      <c r="AG9" s="112">
        <f t="shared" si="4"/>
        <v>26</v>
      </c>
      <c r="AH9" s="112">
        <f t="shared" si="4"/>
        <v>27</v>
      </c>
      <c r="AI9" s="112">
        <f t="shared" si="4"/>
        <v>28</v>
      </c>
      <c r="AJ9" s="112">
        <f t="shared" si="4"/>
        <v>29</v>
      </c>
      <c r="AK9" s="112">
        <f t="shared" si="4"/>
        <v>30</v>
      </c>
      <c r="AL9" s="112">
        <f t="shared" si="4"/>
        <v>31</v>
      </c>
      <c r="AM9" s="112">
        <f t="shared" si="4"/>
        <v>32</v>
      </c>
      <c r="AN9" s="112">
        <f t="shared" si="4"/>
        <v>33</v>
      </c>
      <c r="AO9" s="112">
        <f t="shared" si="4"/>
        <v>34</v>
      </c>
      <c r="AP9" s="112">
        <f t="shared" si="4"/>
        <v>35</v>
      </c>
      <c r="AQ9" s="112">
        <f t="shared" si="4"/>
        <v>36</v>
      </c>
      <c r="AR9" s="112">
        <f t="shared" si="4"/>
        <v>37</v>
      </c>
      <c r="AS9" s="112">
        <f t="shared" si="4"/>
        <v>38</v>
      </c>
      <c r="AT9" s="112">
        <f t="shared" si="4"/>
        <v>39</v>
      </c>
      <c r="AU9" s="112">
        <f t="shared" si="4"/>
        <v>40</v>
      </c>
      <c r="AV9" s="112">
        <f t="shared" si="4"/>
        <v>41</v>
      </c>
      <c r="AW9" s="112">
        <f t="shared" si="4"/>
        <v>42</v>
      </c>
      <c r="AX9" s="112">
        <f t="shared" si="4"/>
        <v>43</v>
      </c>
      <c r="AY9" s="112">
        <f t="shared" si="4"/>
        <v>44</v>
      </c>
      <c r="AZ9" s="112">
        <f t="shared" si="4"/>
        <v>45</v>
      </c>
      <c r="BA9" s="112">
        <f t="shared" si="4"/>
        <v>46</v>
      </c>
      <c r="BB9" s="112">
        <f t="shared" si="4"/>
        <v>47</v>
      </c>
      <c r="BC9" s="112">
        <f t="shared" si="4"/>
        <v>48</v>
      </c>
      <c r="BD9" s="112">
        <f t="shared" si="4"/>
        <v>49</v>
      </c>
      <c r="BE9" s="112">
        <f t="shared" si="4"/>
        <v>50</v>
      </c>
      <c r="BF9" s="112">
        <f t="shared" si="4"/>
        <v>51</v>
      </c>
      <c r="BG9" s="112">
        <f t="shared" si="4"/>
        <v>52</v>
      </c>
      <c r="BH9" s="112">
        <f t="shared" si="4"/>
        <v>53</v>
      </c>
      <c r="BI9" s="112">
        <f t="shared" si="4"/>
        <v>54</v>
      </c>
      <c r="BJ9" s="112">
        <f t="shared" si="4"/>
        <v>55</v>
      </c>
      <c r="BK9" s="112">
        <f t="shared" si="4"/>
        <v>56</v>
      </c>
      <c r="BL9" s="112">
        <f t="shared" si="4"/>
        <v>57</v>
      </c>
      <c r="BM9" s="112">
        <f t="shared" si="4"/>
        <v>58</v>
      </c>
      <c r="BN9" s="112">
        <f t="shared" si="4"/>
        <v>59</v>
      </c>
      <c r="BO9" s="112">
        <f t="shared" si="4"/>
        <v>60</v>
      </c>
      <c r="BP9" s="112">
        <f t="shared" si="4"/>
        <v>61</v>
      </c>
      <c r="BQ9" s="112">
        <f t="shared" si="4"/>
        <v>62</v>
      </c>
      <c r="BR9" s="112">
        <f t="shared" si="4"/>
        <v>63</v>
      </c>
      <c r="BS9" s="112">
        <f t="shared" si="4"/>
        <v>64</v>
      </c>
      <c r="BT9" s="112">
        <f t="shared" si="4"/>
        <v>65</v>
      </c>
      <c r="BU9" s="112">
        <f t="shared" si="4"/>
        <v>66</v>
      </c>
      <c r="BV9" s="112">
        <f t="shared" ref="BV9:DY9" si="5">BV8+1</f>
        <v>67</v>
      </c>
      <c r="BW9" s="112">
        <f t="shared" si="5"/>
        <v>68</v>
      </c>
      <c r="BX9" s="112">
        <f t="shared" si="5"/>
        <v>69</v>
      </c>
      <c r="BY9" s="112">
        <f t="shared" si="5"/>
        <v>70</v>
      </c>
      <c r="BZ9" s="112">
        <f t="shared" si="5"/>
        <v>71</v>
      </c>
      <c r="CA9" s="112">
        <f t="shared" si="5"/>
        <v>72</v>
      </c>
      <c r="CB9" s="112">
        <f t="shared" si="5"/>
        <v>73</v>
      </c>
      <c r="CC9" s="112">
        <f t="shared" si="5"/>
        <v>74</v>
      </c>
      <c r="CD9" s="112">
        <f t="shared" si="5"/>
        <v>75</v>
      </c>
      <c r="CE9" s="112">
        <f t="shared" si="5"/>
        <v>76</v>
      </c>
      <c r="CF9" s="112">
        <f t="shared" si="5"/>
        <v>77</v>
      </c>
      <c r="CG9" s="112">
        <f t="shared" si="5"/>
        <v>78</v>
      </c>
      <c r="CH9" s="112">
        <f t="shared" si="5"/>
        <v>79</v>
      </c>
      <c r="CI9" s="112">
        <f t="shared" si="5"/>
        <v>80</v>
      </c>
      <c r="CJ9" s="112">
        <f t="shared" si="5"/>
        <v>81</v>
      </c>
      <c r="CK9" s="112">
        <f t="shared" si="5"/>
        <v>82</v>
      </c>
      <c r="CL9" s="112">
        <f t="shared" si="5"/>
        <v>83</v>
      </c>
      <c r="CM9" s="112">
        <f t="shared" si="5"/>
        <v>84</v>
      </c>
      <c r="CN9" s="112">
        <f t="shared" si="5"/>
        <v>85</v>
      </c>
      <c r="CO9" s="112">
        <f t="shared" si="5"/>
        <v>86</v>
      </c>
      <c r="CP9" s="112">
        <f t="shared" si="5"/>
        <v>87</v>
      </c>
      <c r="CQ9" s="112">
        <f t="shared" si="5"/>
        <v>88</v>
      </c>
      <c r="CR9" s="112">
        <f t="shared" si="5"/>
        <v>89</v>
      </c>
      <c r="CS9" s="112">
        <f t="shared" si="5"/>
        <v>90</v>
      </c>
      <c r="CT9" s="112">
        <f t="shared" si="5"/>
        <v>91</v>
      </c>
      <c r="CU9" s="112">
        <f t="shared" si="5"/>
        <v>92</v>
      </c>
      <c r="CV9" s="112">
        <f t="shared" si="5"/>
        <v>93</v>
      </c>
      <c r="CW9" s="112">
        <f t="shared" si="5"/>
        <v>94</v>
      </c>
      <c r="CX9" s="112">
        <f t="shared" si="5"/>
        <v>95</v>
      </c>
      <c r="CY9" s="112">
        <f t="shared" si="5"/>
        <v>96</v>
      </c>
      <c r="CZ9" s="112">
        <f t="shared" si="5"/>
        <v>97</v>
      </c>
      <c r="DA9" s="112">
        <f t="shared" si="5"/>
        <v>98</v>
      </c>
      <c r="DB9" s="112">
        <f t="shared" si="5"/>
        <v>99</v>
      </c>
      <c r="DC9" s="112">
        <f t="shared" si="5"/>
        <v>100</v>
      </c>
      <c r="DD9" s="112">
        <f t="shared" si="5"/>
        <v>101</v>
      </c>
      <c r="DE9" s="112">
        <f t="shared" si="5"/>
        <v>102</v>
      </c>
      <c r="DF9" s="112">
        <f t="shared" si="5"/>
        <v>103</v>
      </c>
      <c r="DG9" s="112">
        <f t="shared" si="5"/>
        <v>104</v>
      </c>
      <c r="DH9" s="112">
        <f t="shared" si="5"/>
        <v>105</v>
      </c>
      <c r="DI9" s="112">
        <f t="shared" si="5"/>
        <v>106</v>
      </c>
      <c r="DJ9" s="112">
        <f t="shared" si="5"/>
        <v>107</v>
      </c>
      <c r="DK9" s="112">
        <f t="shared" si="5"/>
        <v>108</v>
      </c>
      <c r="DL9" s="112">
        <f t="shared" si="5"/>
        <v>109</v>
      </c>
      <c r="DM9" s="112">
        <f t="shared" si="5"/>
        <v>110</v>
      </c>
      <c r="DN9" s="112">
        <f t="shared" si="5"/>
        <v>111</v>
      </c>
      <c r="DO9" s="112">
        <f t="shared" si="5"/>
        <v>112</v>
      </c>
      <c r="DP9" s="112">
        <f t="shared" si="5"/>
        <v>113</v>
      </c>
      <c r="DQ9" s="112">
        <f t="shared" si="5"/>
        <v>114</v>
      </c>
      <c r="DR9" s="112">
        <f t="shared" si="5"/>
        <v>115</v>
      </c>
      <c r="DS9" s="112">
        <f t="shared" si="5"/>
        <v>116</v>
      </c>
      <c r="DT9" s="112">
        <f t="shared" si="5"/>
        <v>117</v>
      </c>
      <c r="DU9" s="112">
        <f t="shared" si="5"/>
        <v>118</v>
      </c>
      <c r="DV9" s="112">
        <f t="shared" si="5"/>
        <v>119</v>
      </c>
      <c r="DW9" s="112">
        <f t="shared" si="5"/>
        <v>120</v>
      </c>
      <c r="DX9" s="112">
        <f t="shared" si="5"/>
        <v>121</v>
      </c>
      <c r="DY9" s="112">
        <f t="shared" si="5"/>
        <v>122</v>
      </c>
    </row>
    <row r="10" spans="1:136" x14ac:dyDescent="0.3">
      <c r="B10" s="2" t="s">
        <v>155</v>
      </c>
      <c r="G10" s="7"/>
      <c r="I10" s="112">
        <f>MONTH(I2)</f>
        <v>12</v>
      </c>
      <c r="J10" s="112">
        <f t="shared" ref="J10:BU10" si="6">MONTH(J2)</f>
        <v>1</v>
      </c>
      <c r="K10" s="112">
        <f t="shared" si="6"/>
        <v>2</v>
      </c>
      <c r="L10" s="112">
        <f t="shared" si="6"/>
        <v>3</v>
      </c>
      <c r="M10" s="112">
        <f t="shared" si="6"/>
        <v>4</v>
      </c>
      <c r="N10" s="112">
        <f t="shared" si="6"/>
        <v>5</v>
      </c>
      <c r="O10" s="112">
        <f t="shared" si="6"/>
        <v>6</v>
      </c>
      <c r="P10" s="112">
        <f t="shared" si="6"/>
        <v>7</v>
      </c>
      <c r="Q10" s="112">
        <f t="shared" si="6"/>
        <v>8</v>
      </c>
      <c r="R10" s="112">
        <f t="shared" si="6"/>
        <v>9</v>
      </c>
      <c r="S10" s="112">
        <f t="shared" si="6"/>
        <v>10</v>
      </c>
      <c r="T10" s="112">
        <f t="shared" si="6"/>
        <v>11</v>
      </c>
      <c r="U10" s="112">
        <f t="shared" si="6"/>
        <v>12</v>
      </c>
      <c r="V10" s="112">
        <f t="shared" si="6"/>
        <v>1</v>
      </c>
      <c r="W10" s="112">
        <f t="shared" si="6"/>
        <v>2</v>
      </c>
      <c r="X10" s="112">
        <f t="shared" si="6"/>
        <v>3</v>
      </c>
      <c r="Y10" s="112">
        <f t="shared" si="6"/>
        <v>4</v>
      </c>
      <c r="Z10" s="112">
        <f t="shared" si="6"/>
        <v>5</v>
      </c>
      <c r="AA10" s="112">
        <f t="shared" si="6"/>
        <v>6</v>
      </c>
      <c r="AB10" s="112">
        <f t="shared" si="6"/>
        <v>7</v>
      </c>
      <c r="AC10" s="112">
        <f t="shared" si="6"/>
        <v>8</v>
      </c>
      <c r="AD10" s="112">
        <f t="shared" si="6"/>
        <v>9</v>
      </c>
      <c r="AE10" s="112">
        <f t="shared" si="6"/>
        <v>10</v>
      </c>
      <c r="AF10" s="112">
        <f t="shared" si="6"/>
        <v>11</v>
      </c>
      <c r="AG10" s="112">
        <f t="shared" si="6"/>
        <v>12</v>
      </c>
      <c r="AH10" s="112">
        <f t="shared" si="6"/>
        <v>1</v>
      </c>
      <c r="AI10" s="112">
        <f t="shared" si="6"/>
        <v>2</v>
      </c>
      <c r="AJ10" s="112">
        <f t="shared" si="6"/>
        <v>3</v>
      </c>
      <c r="AK10" s="112">
        <f t="shared" si="6"/>
        <v>4</v>
      </c>
      <c r="AL10" s="112">
        <f t="shared" si="6"/>
        <v>5</v>
      </c>
      <c r="AM10" s="112">
        <f t="shared" si="6"/>
        <v>6</v>
      </c>
      <c r="AN10" s="112">
        <f t="shared" si="6"/>
        <v>7</v>
      </c>
      <c r="AO10" s="112">
        <f t="shared" si="6"/>
        <v>8</v>
      </c>
      <c r="AP10" s="112">
        <f t="shared" si="6"/>
        <v>9</v>
      </c>
      <c r="AQ10" s="112">
        <f t="shared" si="6"/>
        <v>10</v>
      </c>
      <c r="AR10" s="112">
        <f t="shared" si="6"/>
        <v>11</v>
      </c>
      <c r="AS10" s="112">
        <f t="shared" si="6"/>
        <v>12</v>
      </c>
      <c r="AT10" s="112">
        <f t="shared" si="6"/>
        <v>1</v>
      </c>
      <c r="AU10" s="112">
        <f t="shared" si="6"/>
        <v>2</v>
      </c>
      <c r="AV10" s="112">
        <f t="shared" si="6"/>
        <v>3</v>
      </c>
      <c r="AW10" s="112">
        <f t="shared" si="6"/>
        <v>4</v>
      </c>
      <c r="AX10" s="112">
        <f t="shared" si="6"/>
        <v>5</v>
      </c>
      <c r="AY10" s="112">
        <f t="shared" si="6"/>
        <v>6</v>
      </c>
      <c r="AZ10" s="112">
        <f t="shared" si="6"/>
        <v>7</v>
      </c>
      <c r="BA10" s="112">
        <f t="shared" si="6"/>
        <v>8</v>
      </c>
      <c r="BB10" s="112">
        <f t="shared" si="6"/>
        <v>9</v>
      </c>
      <c r="BC10" s="112">
        <f t="shared" si="6"/>
        <v>10</v>
      </c>
      <c r="BD10" s="112">
        <f t="shared" si="6"/>
        <v>11</v>
      </c>
      <c r="BE10" s="112">
        <f t="shared" si="6"/>
        <v>12</v>
      </c>
      <c r="BF10" s="112">
        <f t="shared" si="6"/>
        <v>1</v>
      </c>
      <c r="BG10" s="112">
        <f t="shared" si="6"/>
        <v>2</v>
      </c>
      <c r="BH10" s="112">
        <f t="shared" si="6"/>
        <v>3</v>
      </c>
      <c r="BI10" s="112">
        <f t="shared" si="6"/>
        <v>4</v>
      </c>
      <c r="BJ10" s="112">
        <f t="shared" si="6"/>
        <v>5</v>
      </c>
      <c r="BK10" s="112">
        <f t="shared" si="6"/>
        <v>6</v>
      </c>
      <c r="BL10" s="112">
        <f t="shared" si="6"/>
        <v>7</v>
      </c>
      <c r="BM10" s="112">
        <f t="shared" si="6"/>
        <v>8</v>
      </c>
      <c r="BN10" s="112">
        <f t="shared" si="6"/>
        <v>9</v>
      </c>
      <c r="BO10" s="112">
        <f t="shared" si="6"/>
        <v>10</v>
      </c>
      <c r="BP10" s="112">
        <f t="shared" si="6"/>
        <v>11</v>
      </c>
      <c r="BQ10" s="112">
        <f t="shared" si="6"/>
        <v>12</v>
      </c>
      <c r="BR10" s="112">
        <f t="shared" si="6"/>
        <v>1</v>
      </c>
      <c r="BS10" s="112">
        <f t="shared" si="6"/>
        <v>2</v>
      </c>
      <c r="BT10" s="112">
        <f t="shared" si="6"/>
        <v>3</v>
      </c>
      <c r="BU10" s="112">
        <f t="shared" si="6"/>
        <v>4</v>
      </c>
      <c r="BV10" s="112">
        <f t="shared" ref="BV10:DY10" si="7">MONTH(BV2)</f>
        <v>5</v>
      </c>
      <c r="BW10" s="112">
        <f t="shared" si="7"/>
        <v>6</v>
      </c>
      <c r="BX10" s="112">
        <f t="shared" si="7"/>
        <v>7</v>
      </c>
      <c r="BY10" s="112">
        <f t="shared" si="7"/>
        <v>8</v>
      </c>
      <c r="BZ10" s="112">
        <f t="shared" si="7"/>
        <v>9</v>
      </c>
      <c r="CA10" s="112">
        <f t="shared" si="7"/>
        <v>10</v>
      </c>
      <c r="CB10" s="112">
        <f t="shared" si="7"/>
        <v>11</v>
      </c>
      <c r="CC10" s="112">
        <f t="shared" si="7"/>
        <v>12</v>
      </c>
      <c r="CD10" s="112">
        <f t="shared" si="7"/>
        <v>1</v>
      </c>
      <c r="CE10" s="112">
        <f t="shared" si="7"/>
        <v>2</v>
      </c>
      <c r="CF10" s="112">
        <f t="shared" si="7"/>
        <v>3</v>
      </c>
      <c r="CG10" s="112">
        <f t="shared" si="7"/>
        <v>4</v>
      </c>
      <c r="CH10" s="112">
        <f t="shared" si="7"/>
        <v>5</v>
      </c>
      <c r="CI10" s="112">
        <f t="shared" si="7"/>
        <v>6</v>
      </c>
      <c r="CJ10" s="112">
        <f t="shared" si="7"/>
        <v>7</v>
      </c>
      <c r="CK10" s="112">
        <f t="shared" si="7"/>
        <v>8</v>
      </c>
      <c r="CL10" s="112">
        <f t="shared" si="7"/>
        <v>9</v>
      </c>
      <c r="CM10" s="112">
        <f t="shared" si="7"/>
        <v>10</v>
      </c>
      <c r="CN10" s="112">
        <f t="shared" si="7"/>
        <v>11</v>
      </c>
      <c r="CO10" s="112">
        <f t="shared" si="7"/>
        <v>12</v>
      </c>
      <c r="CP10" s="112">
        <f t="shared" si="7"/>
        <v>1</v>
      </c>
      <c r="CQ10" s="112">
        <f t="shared" si="7"/>
        <v>2</v>
      </c>
      <c r="CR10" s="112">
        <f t="shared" si="7"/>
        <v>3</v>
      </c>
      <c r="CS10" s="112">
        <f t="shared" si="7"/>
        <v>4</v>
      </c>
      <c r="CT10" s="112">
        <f t="shared" si="7"/>
        <v>5</v>
      </c>
      <c r="CU10" s="112">
        <f t="shared" si="7"/>
        <v>6</v>
      </c>
      <c r="CV10" s="112">
        <f t="shared" si="7"/>
        <v>7</v>
      </c>
      <c r="CW10" s="112">
        <f t="shared" si="7"/>
        <v>8</v>
      </c>
      <c r="CX10" s="112">
        <f t="shared" si="7"/>
        <v>9</v>
      </c>
      <c r="CY10" s="112">
        <f t="shared" si="7"/>
        <v>10</v>
      </c>
      <c r="CZ10" s="112">
        <f t="shared" si="7"/>
        <v>11</v>
      </c>
      <c r="DA10" s="112">
        <f t="shared" si="7"/>
        <v>12</v>
      </c>
      <c r="DB10" s="112">
        <f t="shared" si="7"/>
        <v>1</v>
      </c>
      <c r="DC10" s="112">
        <f t="shared" si="7"/>
        <v>2</v>
      </c>
      <c r="DD10" s="112">
        <f t="shared" si="7"/>
        <v>3</v>
      </c>
      <c r="DE10" s="112">
        <f t="shared" si="7"/>
        <v>4</v>
      </c>
      <c r="DF10" s="112">
        <f t="shared" si="7"/>
        <v>5</v>
      </c>
      <c r="DG10" s="112">
        <f t="shared" si="7"/>
        <v>6</v>
      </c>
      <c r="DH10" s="112">
        <f t="shared" si="7"/>
        <v>7</v>
      </c>
      <c r="DI10" s="112">
        <f t="shared" si="7"/>
        <v>8</v>
      </c>
      <c r="DJ10" s="112">
        <f t="shared" si="7"/>
        <v>9</v>
      </c>
      <c r="DK10" s="112">
        <f t="shared" si="7"/>
        <v>10</v>
      </c>
      <c r="DL10" s="112">
        <f t="shared" si="7"/>
        <v>11</v>
      </c>
      <c r="DM10" s="112">
        <f t="shared" si="7"/>
        <v>12</v>
      </c>
      <c r="DN10" s="112">
        <f t="shared" si="7"/>
        <v>1</v>
      </c>
      <c r="DO10" s="112">
        <f t="shared" si="7"/>
        <v>2</v>
      </c>
      <c r="DP10" s="112">
        <f t="shared" si="7"/>
        <v>3</v>
      </c>
      <c r="DQ10" s="112">
        <f t="shared" si="7"/>
        <v>4</v>
      </c>
      <c r="DR10" s="112">
        <f t="shared" si="7"/>
        <v>5</v>
      </c>
      <c r="DS10" s="112">
        <f t="shared" si="7"/>
        <v>6</v>
      </c>
      <c r="DT10" s="112">
        <f t="shared" si="7"/>
        <v>7</v>
      </c>
      <c r="DU10" s="112">
        <f t="shared" si="7"/>
        <v>8</v>
      </c>
      <c r="DV10" s="112">
        <f t="shared" si="7"/>
        <v>9</v>
      </c>
      <c r="DW10" s="112">
        <f t="shared" si="7"/>
        <v>10</v>
      </c>
      <c r="DX10" s="112">
        <f t="shared" si="7"/>
        <v>11</v>
      </c>
      <c r="DY10" s="112">
        <f t="shared" si="7"/>
        <v>12</v>
      </c>
    </row>
    <row r="11" spans="1:136" x14ac:dyDescent="0.3">
      <c r="G11" s="7"/>
      <c r="I11" s="112"/>
      <c r="J11" s="112"/>
      <c r="K11" s="112"/>
      <c r="L11" s="112"/>
      <c r="M11" s="112"/>
      <c r="N11" s="112"/>
      <c r="O11" s="112"/>
      <c r="P11" s="112"/>
      <c r="Q11" s="112"/>
      <c r="R11" s="112"/>
      <c r="S11" s="112"/>
      <c r="T11" s="112"/>
      <c r="U11" s="112"/>
      <c r="V11" s="112"/>
      <c r="W11" s="112"/>
      <c r="X11" s="112"/>
      <c r="Y11" s="112"/>
      <c r="Z11" s="112"/>
      <c r="AA11" s="112"/>
      <c r="AB11" s="112"/>
      <c r="AC11" s="112"/>
      <c r="AD11" s="112"/>
      <c r="AE11" s="112"/>
      <c r="AF11" s="112"/>
      <c r="AG11" s="112"/>
      <c r="AH11" s="112"/>
      <c r="AI11" s="112"/>
      <c r="AJ11" s="112"/>
      <c r="AK11" s="112"/>
      <c r="AL11" s="112"/>
      <c r="AM11" s="112"/>
      <c r="AN11" s="112"/>
      <c r="AO11" s="112"/>
      <c r="AP11" s="112"/>
      <c r="AQ11" s="112"/>
      <c r="AR11" s="112"/>
      <c r="AS11" s="112"/>
      <c r="AT11" s="112"/>
      <c r="AU11" s="112"/>
      <c r="AV11" s="112"/>
      <c r="AW11" s="112"/>
      <c r="AX11" s="112"/>
      <c r="AY11" s="112"/>
      <c r="AZ11" s="112"/>
      <c r="BA11" s="112"/>
      <c r="BB11" s="112"/>
      <c r="BC11" s="112"/>
      <c r="BD11" s="112"/>
      <c r="BE11" s="112"/>
      <c r="BF11" s="112"/>
      <c r="BG11" s="112"/>
      <c r="BH11" s="112"/>
      <c r="BI11" s="112"/>
      <c r="BJ11" s="112"/>
      <c r="BK11" s="112"/>
      <c r="BL11" s="112"/>
      <c r="BM11" s="112"/>
      <c r="BN11" s="112"/>
      <c r="BO11" s="112"/>
      <c r="BP11" s="112"/>
      <c r="BQ11" s="112"/>
      <c r="BR11" s="112"/>
      <c r="BS11" s="112"/>
      <c r="BT11" s="112"/>
      <c r="BU11" s="112"/>
      <c r="BV11" s="112"/>
      <c r="BW11" s="112"/>
      <c r="BX11" s="112"/>
      <c r="BY11" s="112"/>
      <c r="BZ11" s="112"/>
      <c r="CA11" s="112"/>
      <c r="CB11" s="112"/>
      <c r="CC11" s="112"/>
      <c r="CD11" s="112"/>
      <c r="CE11" s="112"/>
      <c r="CF11" s="112"/>
      <c r="CG11" s="112"/>
      <c r="CH11" s="112"/>
      <c r="CI11" s="112"/>
      <c r="CJ11" s="112"/>
      <c r="CK11" s="112"/>
      <c r="CL11" s="112"/>
      <c r="CM11" s="112"/>
      <c r="CN11" s="112"/>
      <c r="CO11" s="112"/>
      <c r="CP11" s="112"/>
      <c r="CQ11" s="112"/>
      <c r="CR11" s="112"/>
      <c r="CS11" s="112"/>
      <c r="CT11" s="112"/>
      <c r="CU11" s="112"/>
      <c r="CV11" s="112"/>
      <c r="CW11" s="112"/>
      <c r="CX11" s="112"/>
      <c r="CY11" s="112"/>
      <c r="CZ11" s="112"/>
      <c r="DA11" s="112"/>
      <c r="DB11" s="112"/>
      <c r="DC11" s="112"/>
      <c r="DD11" s="112"/>
      <c r="DE11" s="112"/>
      <c r="DF11" s="112"/>
      <c r="DG11" s="112"/>
      <c r="DH11" s="112"/>
      <c r="DI11" s="112"/>
      <c r="DJ11" s="112"/>
      <c r="DK11" s="112"/>
      <c r="DL11" s="112"/>
      <c r="DM11" s="112"/>
      <c r="DN11" s="112"/>
      <c r="DO11" s="112"/>
      <c r="DP11" s="112"/>
      <c r="DQ11" s="112"/>
      <c r="DR11" s="112"/>
      <c r="DS11" s="112"/>
      <c r="DT11" s="112"/>
      <c r="DU11" s="112"/>
      <c r="DV11" s="112"/>
      <c r="DW11" s="112"/>
      <c r="DX11" s="112"/>
      <c r="DY11" s="112"/>
    </row>
    <row r="12" spans="1:136" x14ac:dyDescent="0.3">
      <c r="B12" s="2" t="str">
        <f>Inputs!$B$9</f>
        <v>Presentation - Begin Date</v>
      </c>
      <c r="E12" s="127">
        <f>Inputs!$D$9</f>
        <v>44561</v>
      </c>
      <c r="G12" s="7"/>
      <c r="I12" s="112"/>
      <c r="J12" s="112"/>
      <c r="K12" s="112"/>
      <c r="L12" s="112"/>
      <c r="M12" s="112"/>
      <c r="N12" s="112"/>
      <c r="O12" s="112"/>
      <c r="P12" s="112"/>
      <c r="Q12" s="112"/>
      <c r="R12" s="112"/>
      <c r="S12" s="112"/>
      <c r="T12" s="112"/>
      <c r="U12" s="112"/>
      <c r="V12" s="112"/>
      <c r="W12" s="112"/>
      <c r="X12" s="112"/>
      <c r="Y12" s="112"/>
      <c r="Z12" s="112"/>
      <c r="AA12" s="112"/>
      <c r="AB12" s="112"/>
      <c r="AC12" s="112"/>
      <c r="AD12" s="112"/>
      <c r="AE12" s="112"/>
      <c r="AF12" s="112"/>
      <c r="AG12" s="112"/>
      <c r="AH12" s="112"/>
      <c r="AI12" s="112"/>
      <c r="AJ12" s="112"/>
      <c r="AK12" s="112"/>
      <c r="AL12" s="112"/>
      <c r="AM12" s="112"/>
      <c r="AN12" s="112"/>
      <c r="AO12" s="112"/>
      <c r="AP12" s="112"/>
      <c r="AQ12" s="112"/>
      <c r="AR12" s="112"/>
      <c r="AS12" s="112"/>
      <c r="AT12" s="112"/>
      <c r="AU12" s="112"/>
      <c r="AV12" s="112"/>
      <c r="AW12" s="112"/>
      <c r="AX12" s="112"/>
      <c r="AY12" s="112"/>
      <c r="AZ12" s="112"/>
      <c r="BA12" s="112"/>
      <c r="BB12" s="112"/>
      <c r="BC12" s="112"/>
      <c r="BD12" s="112"/>
      <c r="BE12" s="112"/>
      <c r="BF12" s="112"/>
      <c r="BG12" s="112"/>
      <c r="BH12" s="112"/>
      <c r="BI12" s="112"/>
      <c r="BJ12" s="112"/>
      <c r="BK12" s="112"/>
      <c r="BL12" s="112"/>
      <c r="BM12" s="112"/>
      <c r="BN12" s="112"/>
      <c r="BO12" s="112"/>
      <c r="BP12" s="112"/>
      <c r="BQ12" s="112"/>
      <c r="BR12" s="112"/>
      <c r="BS12" s="112"/>
      <c r="BT12" s="112"/>
      <c r="BU12" s="112"/>
      <c r="BV12" s="112"/>
      <c r="BW12" s="112"/>
      <c r="BX12" s="112"/>
      <c r="BY12" s="112"/>
      <c r="BZ12" s="112"/>
      <c r="CA12" s="112"/>
      <c r="CB12" s="112"/>
      <c r="CC12" s="112"/>
      <c r="CD12" s="112"/>
      <c r="CE12" s="112"/>
      <c r="CF12" s="112"/>
      <c r="CG12" s="112"/>
      <c r="CH12" s="112"/>
      <c r="CI12" s="112"/>
      <c r="CJ12" s="112"/>
      <c r="CK12" s="112"/>
      <c r="CL12" s="112"/>
      <c r="CM12" s="112"/>
      <c r="CN12" s="112"/>
      <c r="CO12" s="112"/>
      <c r="CP12" s="112"/>
      <c r="CQ12" s="112"/>
      <c r="CR12" s="112"/>
      <c r="CS12" s="112"/>
      <c r="CT12" s="112"/>
      <c r="CU12" s="112"/>
      <c r="CV12" s="112"/>
      <c r="CW12" s="112"/>
      <c r="CX12" s="112"/>
      <c r="CY12" s="112"/>
      <c r="CZ12" s="112"/>
      <c r="DA12" s="112"/>
      <c r="DB12" s="112"/>
      <c r="DC12" s="112"/>
      <c r="DD12" s="112"/>
      <c r="DE12" s="112"/>
      <c r="DF12" s="112"/>
      <c r="DG12" s="112"/>
      <c r="DH12" s="112"/>
      <c r="DI12" s="112"/>
      <c r="DJ12" s="112"/>
      <c r="DK12" s="112"/>
      <c r="DL12" s="112"/>
      <c r="DM12" s="112"/>
      <c r="DN12" s="112"/>
      <c r="DO12" s="112"/>
      <c r="DP12" s="112"/>
      <c r="DQ12" s="112"/>
      <c r="DR12" s="112"/>
      <c r="DS12" s="112"/>
      <c r="DT12" s="112"/>
      <c r="DU12" s="112"/>
      <c r="DV12" s="112"/>
      <c r="DW12" s="112"/>
      <c r="DX12" s="112"/>
      <c r="DY12" s="112"/>
    </row>
    <row r="13" spans="1:136" x14ac:dyDescent="0.3">
      <c r="B13" s="2" t="str">
        <f>Inputs!$B$11</f>
        <v>Presentation - Months Per Period</v>
      </c>
      <c r="E13" s="128">
        <f>Inputs!$D$11</f>
        <v>12</v>
      </c>
      <c r="G13" s="7"/>
      <c r="I13" s="112"/>
      <c r="J13" s="112"/>
      <c r="K13" s="112"/>
      <c r="L13" s="112"/>
      <c r="M13" s="112"/>
      <c r="N13" s="112"/>
      <c r="O13" s="112"/>
      <c r="P13" s="112"/>
      <c r="Q13" s="112"/>
      <c r="R13" s="112"/>
      <c r="S13" s="112"/>
      <c r="T13" s="112"/>
      <c r="U13" s="112"/>
      <c r="V13" s="112"/>
      <c r="W13" s="112"/>
      <c r="X13" s="112"/>
      <c r="Y13" s="112"/>
      <c r="Z13" s="112"/>
      <c r="AA13" s="112"/>
      <c r="AB13" s="112"/>
      <c r="AC13" s="112"/>
      <c r="AD13" s="112"/>
      <c r="AE13" s="112"/>
      <c r="AF13" s="112"/>
      <c r="AG13" s="112"/>
      <c r="AH13" s="112"/>
      <c r="AI13" s="112"/>
      <c r="AJ13" s="112"/>
      <c r="AK13" s="112"/>
      <c r="AL13" s="112"/>
      <c r="AM13" s="112"/>
      <c r="AN13" s="112"/>
      <c r="AO13" s="112"/>
      <c r="AP13" s="112"/>
      <c r="AQ13" s="112"/>
      <c r="AR13" s="112"/>
      <c r="AS13" s="112"/>
      <c r="AT13" s="112"/>
      <c r="AU13" s="112"/>
      <c r="AV13" s="112"/>
      <c r="AW13" s="112"/>
      <c r="AX13" s="112"/>
      <c r="AY13" s="112"/>
      <c r="AZ13" s="112"/>
      <c r="BA13" s="112"/>
      <c r="BB13" s="112"/>
      <c r="BC13" s="112"/>
      <c r="BD13" s="112"/>
      <c r="BE13" s="112"/>
      <c r="BF13" s="112"/>
      <c r="BG13" s="112"/>
      <c r="BH13" s="112"/>
      <c r="BI13" s="112"/>
      <c r="BJ13" s="112"/>
      <c r="BK13" s="112"/>
      <c r="BL13" s="112"/>
      <c r="BM13" s="112"/>
      <c r="BN13" s="112"/>
      <c r="BO13" s="112"/>
      <c r="BP13" s="112"/>
      <c r="BQ13" s="112"/>
      <c r="BR13" s="112"/>
      <c r="BS13" s="112"/>
      <c r="BT13" s="112"/>
      <c r="BU13" s="112"/>
      <c r="BV13" s="112"/>
      <c r="BW13" s="112"/>
      <c r="BX13" s="112"/>
      <c r="BY13" s="112"/>
      <c r="BZ13" s="112"/>
      <c r="CA13" s="112"/>
      <c r="CB13" s="112"/>
      <c r="CC13" s="112"/>
      <c r="CD13" s="112"/>
      <c r="CE13" s="112"/>
      <c r="CF13" s="112"/>
      <c r="CG13" s="112"/>
      <c r="CH13" s="112"/>
      <c r="CI13" s="112"/>
      <c r="CJ13" s="112"/>
      <c r="CK13" s="112"/>
      <c r="CL13" s="112"/>
      <c r="CM13" s="112"/>
      <c r="CN13" s="112"/>
      <c r="CO13" s="112"/>
      <c r="CP13" s="112"/>
      <c r="CQ13" s="112"/>
      <c r="CR13" s="112"/>
      <c r="CS13" s="112"/>
      <c r="CT13" s="112"/>
      <c r="CU13" s="112"/>
      <c r="CV13" s="112"/>
      <c r="CW13" s="112"/>
      <c r="CX13" s="112"/>
      <c r="CY13" s="112"/>
      <c r="CZ13" s="112"/>
      <c r="DA13" s="112"/>
      <c r="DB13" s="112"/>
      <c r="DC13" s="112"/>
      <c r="DD13" s="112"/>
      <c r="DE13" s="112"/>
      <c r="DF13" s="112"/>
      <c r="DG13" s="112"/>
      <c r="DH13" s="112"/>
      <c r="DI13" s="112"/>
      <c r="DJ13" s="112"/>
      <c r="DK13" s="112"/>
      <c r="DL13" s="112"/>
      <c r="DM13" s="112"/>
      <c r="DN13" s="112"/>
      <c r="DO13" s="112"/>
      <c r="DP13" s="112"/>
      <c r="DQ13" s="112"/>
      <c r="DR13" s="112"/>
      <c r="DS13" s="112"/>
      <c r="DT13" s="112"/>
      <c r="DU13" s="112"/>
      <c r="DV13" s="112"/>
      <c r="DW13" s="112"/>
      <c r="DX13" s="112"/>
      <c r="DY13" s="112"/>
    </row>
    <row r="14" spans="1:136" x14ac:dyDescent="0.3">
      <c r="B14" s="2" t="s">
        <v>90</v>
      </c>
      <c r="E14" s="128"/>
      <c r="G14" s="7"/>
      <c r="I14" s="112">
        <f>IF(I$2=$E12, 1, IF(I$2&gt;$E12, H14+1, 0))</f>
        <v>1</v>
      </c>
      <c r="J14" s="112">
        <f t="shared" ref="J14:BU14" si="8">IF(J$2=$E12, 1, IF(J$2&gt;$E12, I14+1, 0))</f>
        <v>2</v>
      </c>
      <c r="K14" s="112">
        <f t="shared" si="8"/>
        <v>3</v>
      </c>
      <c r="L14" s="112">
        <f t="shared" si="8"/>
        <v>4</v>
      </c>
      <c r="M14" s="112">
        <f t="shared" si="8"/>
        <v>5</v>
      </c>
      <c r="N14" s="112">
        <f t="shared" si="8"/>
        <v>6</v>
      </c>
      <c r="O14" s="112">
        <f t="shared" si="8"/>
        <v>7</v>
      </c>
      <c r="P14" s="112">
        <f t="shared" si="8"/>
        <v>8</v>
      </c>
      <c r="Q14" s="112">
        <f t="shared" si="8"/>
        <v>9</v>
      </c>
      <c r="R14" s="112">
        <f t="shared" si="8"/>
        <v>10</v>
      </c>
      <c r="S14" s="112">
        <f t="shared" si="8"/>
        <v>11</v>
      </c>
      <c r="T14" s="112">
        <f t="shared" si="8"/>
        <v>12</v>
      </c>
      <c r="U14" s="112">
        <f t="shared" si="8"/>
        <v>13</v>
      </c>
      <c r="V14" s="112">
        <f t="shared" si="8"/>
        <v>14</v>
      </c>
      <c r="W14" s="112">
        <f t="shared" si="8"/>
        <v>15</v>
      </c>
      <c r="X14" s="112">
        <f t="shared" si="8"/>
        <v>16</v>
      </c>
      <c r="Y14" s="112">
        <f t="shared" si="8"/>
        <v>17</v>
      </c>
      <c r="Z14" s="112">
        <f t="shared" si="8"/>
        <v>18</v>
      </c>
      <c r="AA14" s="112">
        <f t="shared" si="8"/>
        <v>19</v>
      </c>
      <c r="AB14" s="112">
        <f t="shared" si="8"/>
        <v>20</v>
      </c>
      <c r="AC14" s="112">
        <f t="shared" si="8"/>
        <v>21</v>
      </c>
      <c r="AD14" s="112">
        <f t="shared" si="8"/>
        <v>22</v>
      </c>
      <c r="AE14" s="112">
        <f t="shared" si="8"/>
        <v>23</v>
      </c>
      <c r="AF14" s="112">
        <f t="shared" si="8"/>
        <v>24</v>
      </c>
      <c r="AG14" s="112">
        <f t="shared" si="8"/>
        <v>25</v>
      </c>
      <c r="AH14" s="112">
        <f t="shared" si="8"/>
        <v>26</v>
      </c>
      <c r="AI14" s="112">
        <f t="shared" si="8"/>
        <v>27</v>
      </c>
      <c r="AJ14" s="112">
        <f t="shared" si="8"/>
        <v>28</v>
      </c>
      <c r="AK14" s="112">
        <f t="shared" si="8"/>
        <v>29</v>
      </c>
      <c r="AL14" s="112">
        <f t="shared" si="8"/>
        <v>30</v>
      </c>
      <c r="AM14" s="112">
        <f t="shared" si="8"/>
        <v>31</v>
      </c>
      <c r="AN14" s="112">
        <f t="shared" si="8"/>
        <v>32</v>
      </c>
      <c r="AO14" s="112">
        <f t="shared" si="8"/>
        <v>33</v>
      </c>
      <c r="AP14" s="112">
        <f t="shared" si="8"/>
        <v>34</v>
      </c>
      <c r="AQ14" s="112">
        <f t="shared" si="8"/>
        <v>35</v>
      </c>
      <c r="AR14" s="112">
        <f t="shared" si="8"/>
        <v>36</v>
      </c>
      <c r="AS14" s="112">
        <f t="shared" si="8"/>
        <v>37</v>
      </c>
      <c r="AT14" s="112">
        <f t="shared" si="8"/>
        <v>38</v>
      </c>
      <c r="AU14" s="112">
        <f t="shared" si="8"/>
        <v>39</v>
      </c>
      <c r="AV14" s="112">
        <f t="shared" si="8"/>
        <v>40</v>
      </c>
      <c r="AW14" s="112">
        <f t="shared" si="8"/>
        <v>41</v>
      </c>
      <c r="AX14" s="112">
        <f t="shared" si="8"/>
        <v>42</v>
      </c>
      <c r="AY14" s="112">
        <f t="shared" si="8"/>
        <v>43</v>
      </c>
      <c r="AZ14" s="112">
        <f t="shared" si="8"/>
        <v>44</v>
      </c>
      <c r="BA14" s="112">
        <f t="shared" si="8"/>
        <v>45</v>
      </c>
      <c r="BB14" s="112">
        <f t="shared" si="8"/>
        <v>46</v>
      </c>
      <c r="BC14" s="112">
        <f t="shared" si="8"/>
        <v>47</v>
      </c>
      <c r="BD14" s="112">
        <f t="shared" si="8"/>
        <v>48</v>
      </c>
      <c r="BE14" s="112">
        <f t="shared" si="8"/>
        <v>49</v>
      </c>
      <c r="BF14" s="112">
        <f t="shared" si="8"/>
        <v>50</v>
      </c>
      <c r="BG14" s="112">
        <f t="shared" si="8"/>
        <v>51</v>
      </c>
      <c r="BH14" s="112">
        <f t="shared" si="8"/>
        <v>52</v>
      </c>
      <c r="BI14" s="112">
        <f t="shared" si="8"/>
        <v>53</v>
      </c>
      <c r="BJ14" s="112">
        <f t="shared" si="8"/>
        <v>54</v>
      </c>
      <c r="BK14" s="112">
        <f t="shared" si="8"/>
        <v>55</v>
      </c>
      <c r="BL14" s="112">
        <f t="shared" si="8"/>
        <v>56</v>
      </c>
      <c r="BM14" s="112">
        <f t="shared" si="8"/>
        <v>57</v>
      </c>
      <c r="BN14" s="112">
        <f t="shared" si="8"/>
        <v>58</v>
      </c>
      <c r="BO14" s="112">
        <f t="shared" si="8"/>
        <v>59</v>
      </c>
      <c r="BP14" s="112">
        <f t="shared" si="8"/>
        <v>60</v>
      </c>
      <c r="BQ14" s="112">
        <f t="shared" si="8"/>
        <v>61</v>
      </c>
      <c r="BR14" s="112">
        <f t="shared" si="8"/>
        <v>62</v>
      </c>
      <c r="BS14" s="112">
        <f t="shared" si="8"/>
        <v>63</v>
      </c>
      <c r="BT14" s="112">
        <f t="shared" si="8"/>
        <v>64</v>
      </c>
      <c r="BU14" s="112">
        <f t="shared" si="8"/>
        <v>65</v>
      </c>
      <c r="BV14" s="112">
        <f t="shared" ref="BV14:DY14" si="9">IF(BV$2=$E12, 1, IF(BV$2&gt;$E12, BU14+1, 0))</f>
        <v>66</v>
      </c>
      <c r="BW14" s="112">
        <f t="shared" si="9"/>
        <v>67</v>
      </c>
      <c r="BX14" s="112">
        <f t="shared" si="9"/>
        <v>68</v>
      </c>
      <c r="BY14" s="112">
        <f t="shared" si="9"/>
        <v>69</v>
      </c>
      <c r="BZ14" s="112">
        <f t="shared" si="9"/>
        <v>70</v>
      </c>
      <c r="CA14" s="112">
        <f t="shared" si="9"/>
        <v>71</v>
      </c>
      <c r="CB14" s="112">
        <f t="shared" si="9"/>
        <v>72</v>
      </c>
      <c r="CC14" s="112">
        <f t="shared" si="9"/>
        <v>73</v>
      </c>
      <c r="CD14" s="112">
        <f t="shared" si="9"/>
        <v>74</v>
      </c>
      <c r="CE14" s="112">
        <f t="shared" si="9"/>
        <v>75</v>
      </c>
      <c r="CF14" s="112">
        <f t="shared" si="9"/>
        <v>76</v>
      </c>
      <c r="CG14" s="112">
        <f t="shared" si="9"/>
        <v>77</v>
      </c>
      <c r="CH14" s="112">
        <f t="shared" si="9"/>
        <v>78</v>
      </c>
      <c r="CI14" s="112">
        <f t="shared" si="9"/>
        <v>79</v>
      </c>
      <c r="CJ14" s="112">
        <f t="shared" si="9"/>
        <v>80</v>
      </c>
      <c r="CK14" s="112">
        <f t="shared" si="9"/>
        <v>81</v>
      </c>
      <c r="CL14" s="112">
        <f t="shared" si="9"/>
        <v>82</v>
      </c>
      <c r="CM14" s="112">
        <f t="shared" si="9"/>
        <v>83</v>
      </c>
      <c r="CN14" s="112">
        <f t="shared" si="9"/>
        <v>84</v>
      </c>
      <c r="CO14" s="112">
        <f t="shared" si="9"/>
        <v>85</v>
      </c>
      <c r="CP14" s="112">
        <f t="shared" si="9"/>
        <v>86</v>
      </c>
      <c r="CQ14" s="112">
        <f t="shared" si="9"/>
        <v>87</v>
      </c>
      <c r="CR14" s="112">
        <f t="shared" si="9"/>
        <v>88</v>
      </c>
      <c r="CS14" s="112">
        <f t="shared" si="9"/>
        <v>89</v>
      </c>
      <c r="CT14" s="112">
        <f t="shared" si="9"/>
        <v>90</v>
      </c>
      <c r="CU14" s="112">
        <f t="shared" si="9"/>
        <v>91</v>
      </c>
      <c r="CV14" s="112">
        <f t="shared" si="9"/>
        <v>92</v>
      </c>
      <c r="CW14" s="112">
        <f t="shared" si="9"/>
        <v>93</v>
      </c>
      <c r="CX14" s="112">
        <f t="shared" si="9"/>
        <v>94</v>
      </c>
      <c r="CY14" s="112">
        <f t="shared" si="9"/>
        <v>95</v>
      </c>
      <c r="CZ14" s="112">
        <f t="shared" si="9"/>
        <v>96</v>
      </c>
      <c r="DA14" s="112">
        <f t="shared" si="9"/>
        <v>97</v>
      </c>
      <c r="DB14" s="112">
        <f t="shared" si="9"/>
        <v>98</v>
      </c>
      <c r="DC14" s="112">
        <f t="shared" si="9"/>
        <v>99</v>
      </c>
      <c r="DD14" s="112">
        <f t="shared" si="9"/>
        <v>100</v>
      </c>
      <c r="DE14" s="112">
        <f t="shared" si="9"/>
        <v>101</v>
      </c>
      <c r="DF14" s="112">
        <f t="shared" si="9"/>
        <v>102</v>
      </c>
      <c r="DG14" s="112">
        <f t="shared" si="9"/>
        <v>103</v>
      </c>
      <c r="DH14" s="112">
        <f t="shared" si="9"/>
        <v>104</v>
      </c>
      <c r="DI14" s="112">
        <f t="shared" si="9"/>
        <v>105</v>
      </c>
      <c r="DJ14" s="112">
        <f t="shared" si="9"/>
        <v>106</v>
      </c>
      <c r="DK14" s="112">
        <f t="shared" si="9"/>
        <v>107</v>
      </c>
      <c r="DL14" s="112">
        <f t="shared" si="9"/>
        <v>108</v>
      </c>
      <c r="DM14" s="112">
        <f t="shared" si="9"/>
        <v>109</v>
      </c>
      <c r="DN14" s="112">
        <f t="shared" si="9"/>
        <v>110</v>
      </c>
      <c r="DO14" s="112">
        <f t="shared" si="9"/>
        <v>111</v>
      </c>
      <c r="DP14" s="112">
        <f t="shared" si="9"/>
        <v>112</v>
      </c>
      <c r="DQ14" s="112">
        <f t="shared" si="9"/>
        <v>113</v>
      </c>
      <c r="DR14" s="112">
        <f t="shared" si="9"/>
        <v>114</v>
      </c>
      <c r="DS14" s="112">
        <f t="shared" si="9"/>
        <v>115</v>
      </c>
      <c r="DT14" s="112">
        <f t="shared" si="9"/>
        <v>116</v>
      </c>
      <c r="DU14" s="112">
        <f t="shared" si="9"/>
        <v>117</v>
      </c>
      <c r="DV14" s="112">
        <f t="shared" si="9"/>
        <v>118</v>
      </c>
      <c r="DW14" s="112">
        <f t="shared" si="9"/>
        <v>119</v>
      </c>
      <c r="DX14" s="112">
        <f t="shared" si="9"/>
        <v>120</v>
      </c>
      <c r="DY14" s="112">
        <f t="shared" si="9"/>
        <v>121</v>
      </c>
    </row>
    <row r="15" spans="1:136" x14ac:dyDescent="0.3">
      <c r="B15" s="2" t="s">
        <v>89</v>
      </c>
      <c r="G15" s="7"/>
      <c r="I15" s="112">
        <f>ROUNDUP(I$14/$E13,0)</f>
        <v>1</v>
      </c>
      <c r="J15" s="112">
        <f t="shared" ref="J15:BU15" si="10">ROUNDUP(J$14/$E13,0)</f>
        <v>1</v>
      </c>
      <c r="K15" s="112">
        <f t="shared" si="10"/>
        <v>1</v>
      </c>
      <c r="L15" s="112">
        <f t="shared" si="10"/>
        <v>1</v>
      </c>
      <c r="M15" s="112">
        <f t="shared" si="10"/>
        <v>1</v>
      </c>
      <c r="N15" s="112">
        <f t="shared" si="10"/>
        <v>1</v>
      </c>
      <c r="O15" s="112">
        <f t="shared" si="10"/>
        <v>1</v>
      </c>
      <c r="P15" s="112">
        <f t="shared" si="10"/>
        <v>1</v>
      </c>
      <c r="Q15" s="112">
        <f t="shared" si="10"/>
        <v>1</v>
      </c>
      <c r="R15" s="112">
        <f t="shared" si="10"/>
        <v>1</v>
      </c>
      <c r="S15" s="112">
        <f t="shared" si="10"/>
        <v>1</v>
      </c>
      <c r="T15" s="112">
        <f t="shared" si="10"/>
        <v>1</v>
      </c>
      <c r="U15" s="112">
        <f t="shared" si="10"/>
        <v>2</v>
      </c>
      <c r="V15" s="112">
        <f t="shared" si="10"/>
        <v>2</v>
      </c>
      <c r="W15" s="112">
        <f t="shared" si="10"/>
        <v>2</v>
      </c>
      <c r="X15" s="112">
        <f t="shared" si="10"/>
        <v>2</v>
      </c>
      <c r="Y15" s="112">
        <f t="shared" si="10"/>
        <v>2</v>
      </c>
      <c r="Z15" s="112">
        <f t="shared" si="10"/>
        <v>2</v>
      </c>
      <c r="AA15" s="112">
        <f t="shared" si="10"/>
        <v>2</v>
      </c>
      <c r="AB15" s="112">
        <f t="shared" si="10"/>
        <v>2</v>
      </c>
      <c r="AC15" s="112">
        <f t="shared" si="10"/>
        <v>2</v>
      </c>
      <c r="AD15" s="112">
        <f t="shared" si="10"/>
        <v>2</v>
      </c>
      <c r="AE15" s="112">
        <f t="shared" si="10"/>
        <v>2</v>
      </c>
      <c r="AF15" s="112">
        <f t="shared" si="10"/>
        <v>2</v>
      </c>
      <c r="AG15" s="112">
        <f t="shared" si="10"/>
        <v>3</v>
      </c>
      <c r="AH15" s="112">
        <f t="shared" si="10"/>
        <v>3</v>
      </c>
      <c r="AI15" s="112">
        <f t="shared" si="10"/>
        <v>3</v>
      </c>
      <c r="AJ15" s="112">
        <f t="shared" si="10"/>
        <v>3</v>
      </c>
      <c r="AK15" s="112">
        <f t="shared" si="10"/>
        <v>3</v>
      </c>
      <c r="AL15" s="112">
        <f t="shared" si="10"/>
        <v>3</v>
      </c>
      <c r="AM15" s="112">
        <f t="shared" si="10"/>
        <v>3</v>
      </c>
      <c r="AN15" s="112">
        <f t="shared" si="10"/>
        <v>3</v>
      </c>
      <c r="AO15" s="112">
        <f t="shared" si="10"/>
        <v>3</v>
      </c>
      <c r="AP15" s="112">
        <f t="shared" si="10"/>
        <v>3</v>
      </c>
      <c r="AQ15" s="112">
        <f t="shared" si="10"/>
        <v>3</v>
      </c>
      <c r="AR15" s="112">
        <f t="shared" si="10"/>
        <v>3</v>
      </c>
      <c r="AS15" s="112">
        <f t="shared" si="10"/>
        <v>4</v>
      </c>
      <c r="AT15" s="112">
        <f t="shared" si="10"/>
        <v>4</v>
      </c>
      <c r="AU15" s="112">
        <f t="shared" si="10"/>
        <v>4</v>
      </c>
      <c r="AV15" s="112">
        <f t="shared" si="10"/>
        <v>4</v>
      </c>
      <c r="AW15" s="112">
        <f t="shared" si="10"/>
        <v>4</v>
      </c>
      <c r="AX15" s="112">
        <f t="shared" si="10"/>
        <v>4</v>
      </c>
      <c r="AY15" s="112">
        <f t="shared" si="10"/>
        <v>4</v>
      </c>
      <c r="AZ15" s="112">
        <f t="shared" si="10"/>
        <v>4</v>
      </c>
      <c r="BA15" s="112">
        <f t="shared" si="10"/>
        <v>4</v>
      </c>
      <c r="BB15" s="112">
        <f t="shared" si="10"/>
        <v>4</v>
      </c>
      <c r="BC15" s="112">
        <f t="shared" si="10"/>
        <v>4</v>
      </c>
      <c r="BD15" s="112">
        <f t="shared" si="10"/>
        <v>4</v>
      </c>
      <c r="BE15" s="112">
        <f t="shared" si="10"/>
        <v>5</v>
      </c>
      <c r="BF15" s="112">
        <f t="shared" si="10"/>
        <v>5</v>
      </c>
      <c r="BG15" s="112">
        <f t="shared" si="10"/>
        <v>5</v>
      </c>
      <c r="BH15" s="112">
        <f t="shared" si="10"/>
        <v>5</v>
      </c>
      <c r="BI15" s="112">
        <f t="shared" si="10"/>
        <v>5</v>
      </c>
      <c r="BJ15" s="112">
        <f t="shared" si="10"/>
        <v>5</v>
      </c>
      <c r="BK15" s="112">
        <f t="shared" si="10"/>
        <v>5</v>
      </c>
      <c r="BL15" s="112">
        <f t="shared" si="10"/>
        <v>5</v>
      </c>
      <c r="BM15" s="112">
        <f t="shared" si="10"/>
        <v>5</v>
      </c>
      <c r="BN15" s="112">
        <f t="shared" si="10"/>
        <v>5</v>
      </c>
      <c r="BO15" s="112">
        <f t="shared" si="10"/>
        <v>5</v>
      </c>
      <c r="BP15" s="112">
        <f t="shared" si="10"/>
        <v>5</v>
      </c>
      <c r="BQ15" s="112">
        <f t="shared" si="10"/>
        <v>6</v>
      </c>
      <c r="BR15" s="112">
        <f t="shared" si="10"/>
        <v>6</v>
      </c>
      <c r="BS15" s="112">
        <f t="shared" si="10"/>
        <v>6</v>
      </c>
      <c r="BT15" s="112">
        <f t="shared" si="10"/>
        <v>6</v>
      </c>
      <c r="BU15" s="112">
        <f t="shared" si="10"/>
        <v>6</v>
      </c>
      <c r="BV15" s="112">
        <f t="shared" ref="BV15:DY15" si="11">ROUNDUP(BV$14/$E13,0)</f>
        <v>6</v>
      </c>
      <c r="BW15" s="112">
        <f t="shared" si="11"/>
        <v>6</v>
      </c>
      <c r="BX15" s="112">
        <f t="shared" si="11"/>
        <v>6</v>
      </c>
      <c r="BY15" s="112">
        <f t="shared" si="11"/>
        <v>6</v>
      </c>
      <c r="BZ15" s="112">
        <f t="shared" si="11"/>
        <v>6</v>
      </c>
      <c r="CA15" s="112">
        <f t="shared" si="11"/>
        <v>6</v>
      </c>
      <c r="CB15" s="112">
        <f t="shared" si="11"/>
        <v>6</v>
      </c>
      <c r="CC15" s="112">
        <f t="shared" si="11"/>
        <v>7</v>
      </c>
      <c r="CD15" s="112">
        <f t="shared" si="11"/>
        <v>7</v>
      </c>
      <c r="CE15" s="112">
        <f t="shared" si="11"/>
        <v>7</v>
      </c>
      <c r="CF15" s="112">
        <f t="shared" si="11"/>
        <v>7</v>
      </c>
      <c r="CG15" s="112">
        <f t="shared" si="11"/>
        <v>7</v>
      </c>
      <c r="CH15" s="112">
        <f t="shared" si="11"/>
        <v>7</v>
      </c>
      <c r="CI15" s="112">
        <f t="shared" si="11"/>
        <v>7</v>
      </c>
      <c r="CJ15" s="112">
        <f t="shared" si="11"/>
        <v>7</v>
      </c>
      <c r="CK15" s="112">
        <f t="shared" si="11"/>
        <v>7</v>
      </c>
      <c r="CL15" s="112">
        <f t="shared" si="11"/>
        <v>7</v>
      </c>
      <c r="CM15" s="112">
        <f t="shared" si="11"/>
        <v>7</v>
      </c>
      <c r="CN15" s="112">
        <f t="shared" si="11"/>
        <v>7</v>
      </c>
      <c r="CO15" s="112">
        <f t="shared" si="11"/>
        <v>8</v>
      </c>
      <c r="CP15" s="112">
        <f t="shared" si="11"/>
        <v>8</v>
      </c>
      <c r="CQ15" s="112">
        <f t="shared" si="11"/>
        <v>8</v>
      </c>
      <c r="CR15" s="112">
        <f t="shared" si="11"/>
        <v>8</v>
      </c>
      <c r="CS15" s="112">
        <f t="shared" si="11"/>
        <v>8</v>
      </c>
      <c r="CT15" s="112">
        <f t="shared" si="11"/>
        <v>8</v>
      </c>
      <c r="CU15" s="112">
        <f t="shared" si="11"/>
        <v>8</v>
      </c>
      <c r="CV15" s="112">
        <f t="shared" si="11"/>
        <v>8</v>
      </c>
      <c r="CW15" s="112">
        <f t="shared" si="11"/>
        <v>8</v>
      </c>
      <c r="CX15" s="112">
        <f t="shared" si="11"/>
        <v>8</v>
      </c>
      <c r="CY15" s="112">
        <f t="shared" si="11"/>
        <v>8</v>
      </c>
      <c r="CZ15" s="112">
        <f t="shared" si="11"/>
        <v>8</v>
      </c>
      <c r="DA15" s="112">
        <f t="shared" si="11"/>
        <v>9</v>
      </c>
      <c r="DB15" s="112">
        <f t="shared" si="11"/>
        <v>9</v>
      </c>
      <c r="DC15" s="112">
        <f t="shared" si="11"/>
        <v>9</v>
      </c>
      <c r="DD15" s="112">
        <f t="shared" si="11"/>
        <v>9</v>
      </c>
      <c r="DE15" s="112">
        <f t="shared" si="11"/>
        <v>9</v>
      </c>
      <c r="DF15" s="112">
        <f t="shared" si="11"/>
        <v>9</v>
      </c>
      <c r="DG15" s="112">
        <f t="shared" si="11"/>
        <v>9</v>
      </c>
      <c r="DH15" s="112">
        <f t="shared" si="11"/>
        <v>9</v>
      </c>
      <c r="DI15" s="112">
        <f t="shared" si="11"/>
        <v>9</v>
      </c>
      <c r="DJ15" s="112">
        <f t="shared" si="11"/>
        <v>9</v>
      </c>
      <c r="DK15" s="112">
        <f t="shared" si="11"/>
        <v>9</v>
      </c>
      <c r="DL15" s="112">
        <f t="shared" si="11"/>
        <v>9</v>
      </c>
      <c r="DM15" s="112">
        <f t="shared" si="11"/>
        <v>10</v>
      </c>
      <c r="DN15" s="112">
        <f t="shared" si="11"/>
        <v>10</v>
      </c>
      <c r="DO15" s="112">
        <f t="shared" si="11"/>
        <v>10</v>
      </c>
      <c r="DP15" s="112">
        <f t="shared" si="11"/>
        <v>10</v>
      </c>
      <c r="DQ15" s="112">
        <f t="shared" si="11"/>
        <v>10</v>
      </c>
      <c r="DR15" s="112">
        <f t="shared" si="11"/>
        <v>10</v>
      </c>
      <c r="DS15" s="112">
        <f t="shared" si="11"/>
        <v>10</v>
      </c>
      <c r="DT15" s="112">
        <f t="shared" si="11"/>
        <v>10</v>
      </c>
      <c r="DU15" s="112">
        <f t="shared" si="11"/>
        <v>10</v>
      </c>
      <c r="DV15" s="112">
        <f t="shared" si="11"/>
        <v>10</v>
      </c>
      <c r="DW15" s="112">
        <f t="shared" si="11"/>
        <v>10</v>
      </c>
      <c r="DX15" s="112">
        <f t="shared" si="11"/>
        <v>10</v>
      </c>
      <c r="DY15" s="112">
        <f t="shared" si="11"/>
        <v>11</v>
      </c>
    </row>
    <row r="16" spans="1:136" x14ac:dyDescent="0.3">
      <c r="G16" s="7"/>
    </row>
    <row r="17" spans="1:129" ht="49.5" x14ac:dyDescent="0.3">
      <c r="A17" s="8" t="s">
        <v>75</v>
      </c>
      <c r="B17" s="4"/>
      <c r="C17" s="4"/>
      <c r="D17" s="9" t="str">
        <f>Product!$B$84</f>
        <v>Lot Dev. Start Date</v>
      </c>
      <c r="E17" s="9" t="str">
        <f>Product!$B$5</f>
        <v># Units (Total)</v>
      </c>
      <c r="F17" s="9" t="str">
        <f>Product!$B$66</f>
        <v>Lot Dev. Duration (Months)</v>
      </c>
    </row>
    <row r="18" spans="1:129" x14ac:dyDescent="0.3">
      <c r="G18" s="7"/>
      <c r="I18" s="10"/>
      <c r="J18" s="10"/>
      <c r="K18" s="10"/>
      <c r="L18" s="10"/>
      <c r="M18" s="10"/>
      <c r="N18" s="10"/>
      <c r="O18" s="10"/>
      <c r="P18" s="10"/>
      <c r="Q18" s="10"/>
      <c r="R18" s="10"/>
      <c r="S18" s="10"/>
      <c r="T18" s="10"/>
      <c r="U18" s="10"/>
      <c r="V18" s="10"/>
      <c r="W18" s="10"/>
      <c r="X18" s="10"/>
      <c r="Y18" s="10"/>
      <c r="Z18" s="10"/>
      <c r="AA18" s="10"/>
      <c r="AB18" s="10"/>
      <c r="AC18" s="10"/>
      <c r="AD18" s="10"/>
      <c r="AE18" s="10"/>
      <c r="AF18" s="10"/>
      <c r="AG18" s="10"/>
      <c r="AH18" s="10"/>
      <c r="AI18" s="10"/>
      <c r="AJ18" s="10"/>
      <c r="AK18" s="10"/>
      <c r="AL18" s="10"/>
      <c r="AM18" s="10"/>
      <c r="AN18" s="10"/>
      <c r="AO18" s="10"/>
      <c r="AP18" s="10"/>
      <c r="AQ18" s="10"/>
      <c r="AR18" s="10"/>
      <c r="AS18" s="10"/>
      <c r="AT18" s="10"/>
      <c r="AU18" s="10"/>
      <c r="AV18" s="10"/>
      <c r="AW18" s="10"/>
      <c r="AX18" s="10"/>
      <c r="AY18" s="10"/>
      <c r="AZ18" s="10"/>
      <c r="BA18" s="10"/>
      <c r="BB18" s="10"/>
      <c r="BC18" s="10"/>
      <c r="BD18" s="10"/>
      <c r="BE18" s="10"/>
      <c r="BF18" s="10"/>
      <c r="BG18" s="10"/>
      <c r="BH18" s="10"/>
      <c r="BI18" s="10"/>
      <c r="BJ18" s="10"/>
      <c r="BK18" s="10"/>
      <c r="BL18" s="10"/>
      <c r="BM18" s="10"/>
      <c r="BN18" s="10"/>
      <c r="BO18" s="10"/>
      <c r="BP18" s="10"/>
      <c r="BQ18" s="10"/>
      <c r="BR18" s="10"/>
      <c r="BS18" s="10"/>
      <c r="BT18" s="10"/>
      <c r="BU18" s="10"/>
      <c r="BV18" s="10"/>
      <c r="BW18" s="10"/>
      <c r="BX18" s="10"/>
      <c r="BY18" s="10"/>
      <c r="BZ18" s="10"/>
      <c r="CA18" s="10"/>
      <c r="CB18" s="10"/>
      <c r="CC18" s="10"/>
      <c r="CD18" s="10"/>
      <c r="CE18" s="10"/>
      <c r="CF18" s="10"/>
      <c r="CG18" s="10"/>
      <c r="CH18" s="10"/>
      <c r="CI18" s="10"/>
      <c r="CJ18" s="10"/>
      <c r="CK18" s="10"/>
      <c r="CL18" s="10"/>
      <c r="CM18" s="10"/>
      <c r="CN18" s="10"/>
      <c r="CO18" s="10"/>
      <c r="CP18" s="10"/>
      <c r="CQ18" s="10"/>
      <c r="CR18" s="10"/>
      <c r="CS18" s="10"/>
      <c r="CT18" s="10"/>
      <c r="CU18" s="10"/>
      <c r="CV18" s="10"/>
      <c r="CW18" s="10"/>
      <c r="CX18" s="10"/>
      <c r="CY18" s="10"/>
      <c r="CZ18" s="10"/>
      <c r="DA18" s="10"/>
      <c r="DB18" s="10"/>
      <c r="DC18" s="10"/>
      <c r="DD18" s="10"/>
      <c r="DE18" s="10"/>
      <c r="DF18" s="10"/>
      <c r="DG18" s="10"/>
      <c r="DH18" s="10"/>
      <c r="DI18" s="10"/>
      <c r="DJ18" s="10"/>
      <c r="DK18" s="10"/>
      <c r="DL18" s="10"/>
      <c r="DM18" s="10"/>
      <c r="DN18" s="10"/>
      <c r="DO18" s="10"/>
      <c r="DP18" s="10"/>
      <c r="DQ18" s="10"/>
      <c r="DR18" s="10"/>
      <c r="DS18" s="10"/>
      <c r="DT18" s="10"/>
      <c r="DU18" s="10"/>
      <c r="DV18" s="10"/>
      <c r="DW18" s="10"/>
      <c r="DX18" s="10"/>
      <c r="DY18" s="10"/>
    </row>
    <row r="19" spans="1:129" x14ac:dyDescent="0.3">
      <c r="B19" s="2" t="str">
        <f>Product!$D$2</f>
        <v>Phase 1</v>
      </c>
      <c r="C19" s="2" t="str">
        <f>Product!$D$3</f>
        <v>50' Wide</v>
      </c>
      <c r="D19" s="127">
        <f>SUMIFS(INDEX(Product!$B$2:$U$97, MATCH(D17, Product!$B$2:$B$97, 0), ), Product!$B$2:$U$2, $B19, Product!$B$3:$U$3, $C19)</f>
        <v>44592</v>
      </c>
      <c r="E19" s="128">
        <f>SUMIFS(INDEX(Product!$B$2:$U$97, MATCH(E17, Product!$B$2:$B$97, 0), ), Product!$B$2:$U$2, $B19, Product!$B$3:$U$3, $C19)</f>
        <v>30</v>
      </c>
      <c r="F19" s="128">
        <f>SUMIFS(INDEX(Product!$B$2:$U$97, MATCH(F17, Product!$B$2:$B$97, 0), ), Product!$B$2:$U$2, $B19, Product!$B$3:$U$3, $C19)</f>
        <v>6</v>
      </c>
      <c r="G19" s="11">
        <f>SUM(H19:DZ19)</f>
        <v>30</v>
      </c>
      <c r="I19" s="12">
        <f>IF(I$2&gt;$D19,
MIN(IFERROR($E19/$F19, 0), $E19-SUM($H19:H19)),
0)</f>
        <v>0</v>
      </c>
      <c r="J19" s="12">
        <f>IF(J$2&gt;$D19,
MIN(IFERROR($E19/$F19, 0), $E19-SUM($H19:I19)),
0)</f>
        <v>0</v>
      </c>
      <c r="K19" s="12">
        <f>IF(K$2&gt;$D19,
MIN(IFERROR($E19/$F19, 0), $E19-SUM($H19:J19)),
0)</f>
        <v>5</v>
      </c>
      <c r="L19" s="12">
        <f>IF(L$2&gt;$D19,
MIN(IFERROR($E19/$F19, 0), $E19-SUM($H19:K19)),
0)</f>
        <v>5</v>
      </c>
      <c r="M19" s="12">
        <f>IF(M$2&gt;$D19,
MIN(IFERROR($E19/$F19, 0), $E19-SUM($H19:L19)),
0)</f>
        <v>5</v>
      </c>
      <c r="N19" s="12">
        <f>IF(N$2&gt;$D19,
MIN(IFERROR($E19/$F19, 0), $E19-SUM($H19:M19)),
0)</f>
        <v>5</v>
      </c>
      <c r="O19" s="12">
        <f>IF(O$2&gt;$D19,
MIN(IFERROR($E19/$F19, 0), $E19-SUM($H19:N19)),
0)</f>
        <v>5</v>
      </c>
      <c r="P19" s="12">
        <f>IF(P$2&gt;$D19,
MIN(IFERROR($E19/$F19, 0), $E19-SUM($H19:O19)),
0)</f>
        <v>5</v>
      </c>
      <c r="Q19" s="12">
        <f>IF(Q$2&gt;$D19,
MIN(IFERROR($E19/$F19, 0), $E19-SUM($H19:P19)),
0)</f>
        <v>0</v>
      </c>
      <c r="R19" s="12">
        <f>IF(R$2&gt;$D19,
MIN(IFERROR($E19/$F19, 0), $E19-SUM($H19:Q19)),
0)</f>
        <v>0</v>
      </c>
      <c r="S19" s="12">
        <f>IF(S$2&gt;$D19,
MIN(IFERROR($E19/$F19, 0), $E19-SUM($H19:R19)),
0)</f>
        <v>0</v>
      </c>
      <c r="T19" s="12">
        <f>IF(T$2&gt;$D19,
MIN(IFERROR($E19/$F19, 0), $E19-SUM($H19:S19)),
0)</f>
        <v>0</v>
      </c>
      <c r="U19" s="12">
        <f>IF(U$2&gt;$D19,
MIN(IFERROR($E19/$F19, 0), $E19-SUM($H19:T19)),
0)</f>
        <v>0</v>
      </c>
      <c r="V19" s="12">
        <f>IF(V$2&gt;$D19,
MIN(IFERROR($E19/$F19, 0), $E19-SUM($H19:U19)),
0)</f>
        <v>0</v>
      </c>
      <c r="W19" s="12">
        <f>IF(W$2&gt;$D19,
MIN(IFERROR($E19/$F19, 0), $E19-SUM($H19:V19)),
0)</f>
        <v>0</v>
      </c>
      <c r="X19" s="12">
        <f>IF(X$2&gt;$D19,
MIN(IFERROR($E19/$F19, 0), $E19-SUM($H19:W19)),
0)</f>
        <v>0</v>
      </c>
      <c r="Y19" s="12">
        <f>IF(Y$2&gt;$D19,
MIN(IFERROR($E19/$F19, 0), $E19-SUM($H19:X19)),
0)</f>
        <v>0</v>
      </c>
      <c r="Z19" s="12">
        <f>IF(Z$2&gt;$D19,
MIN(IFERROR($E19/$F19, 0), $E19-SUM($H19:Y19)),
0)</f>
        <v>0</v>
      </c>
      <c r="AA19" s="12">
        <f>IF(AA$2&gt;$D19,
MIN(IFERROR($E19/$F19, 0), $E19-SUM($H19:Z19)),
0)</f>
        <v>0</v>
      </c>
      <c r="AB19" s="12">
        <f>IF(AB$2&gt;$D19,
MIN(IFERROR($E19/$F19, 0), $E19-SUM($H19:AA19)),
0)</f>
        <v>0</v>
      </c>
      <c r="AC19" s="12">
        <f>IF(AC$2&gt;$D19,
MIN(IFERROR($E19/$F19, 0), $E19-SUM($H19:AB19)),
0)</f>
        <v>0</v>
      </c>
      <c r="AD19" s="12">
        <f>IF(AD$2&gt;$D19,
MIN(IFERROR($E19/$F19, 0), $E19-SUM($H19:AC19)),
0)</f>
        <v>0</v>
      </c>
      <c r="AE19" s="12">
        <f>IF(AE$2&gt;$D19,
MIN(IFERROR($E19/$F19, 0), $E19-SUM($H19:AD19)),
0)</f>
        <v>0</v>
      </c>
      <c r="AF19" s="12">
        <f>IF(AF$2&gt;$D19,
MIN(IFERROR($E19/$F19, 0), $E19-SUM($H19:AE19)),
0)</f>
        <v>0</v>
      </c>
      <c r="AG19" s="12">
        <f>IF(AG$2&gt;$D19,
MIN(IFERROR($E19/$F19, 0), $E19-SUM($H19:AF19)),
0)</f>
        <v>0</v>
      </c>
      <c r="AH19" s="12">
        <f>IF(AH$2&gt;$D19,
MIN(IFERROR($E19/$F19, 0), $E19-SUM($H19:AG19)),
0)</f>
        <v>0</v>
      </c>
      <c r="AI19" s="12">
        <f>IF(AI$2&gt;$D19,
MIN(IFERROR($E19/$F19, 0), $E19-SUM($H19:AH19)),
0)</f>
        <v>0</v>
      </c>
      <c r="AJ19" s="12">
        <f>IF(AJ$2&gt;$D19,
MIN(IFERROR($E19/$F19, 0), $E19-SUM($H19:AI19)),
0)</f>
        <v>0</v>
      </c>
      <c r="AK19" s="12">
        <f>IF(AK$2&gt;$D19,
MIN(IFERROR($E19/$F19, 0), $E19-SUM($H19:AJ19)),
0)</f>
        <v>0</v>
      </c>
      <c r="AL19" s="12">
        <f>IF(AL$2&gt;$D19,
MIN(IFERROR($E19/$F19, 0), $E19-SUM($H19:AK19)),
0)</f>
        <v>0</v>
      </c>
      <c r="AM19" s="12">
        <f>IF(AM$2&gt;$D19,
MIN(IFERROR($E19/$F19, 0), $E19-SUM($H19:AL19)),
0)</f>
        <v>0</v>
      </c>
      <c r="AN19" s="12">
        <f>IF(AN$2&gt;$D19,
MIN(IFERROR($E19/$F19, 0), $E19-SUM($H19:AM19)),
0)</f>
        <v>0</v>
      </c>
      <c r="AO19" s="12">
        <f>IF(AO$2&gt;$D19,
MIN(IFERROR($E19/$F19, 0), $E19-SUM($H19:AN19)),
0)</f>
        <v>0</v>
      </c>
      <c r="AP19" s="12">
        <f>IF(AP$2&gt;$D19,
MIN(IFERROR($E19/$F19, 0), $E19-SUM($H19:AO19)),
0)</f>
        <v>0</v>
      </c>
      <c r="AQ19" s="12">
        <f>IF(AQ$2&gt;$D19,
MIN(IFERROR($E19/$F19, 0), $E19-SUM($H19:AP19)),
0)</f>
        <v>0</v>
      </c>
      <c r="AR19" s="12">
        <f>IF(AR$2&gt;$D19,
MIN(IFERROR($E19/$F19, 0), $E19-SUM($H19:AQ19)),
0)</f>
        <v>0</v>
      </c>
      <c r="AS19" s="12">
        <f>IF(AS$2&gt;$D19,
MIN(IFERROR($E19/$F19, 0), $E19-SUM($H19:AR19)),
0)</f>
        <v>0</v>
      </c>
      <c r="AT19" s="12">
        <f>IF(AT$2&gt;$D19,
MIN(IFERROR($E19/$F19, 0), $E19-SUM($H19:AS19)),
0)</f>
        <v>0</v>
      </c>
      <c r="AU19" s="12">
        <f>IF(AU$2&gt;$D19,
MIN(IFERROR($E19/$F19, 0), $E19-SUM($H19:AT19)),
0)</f>
        <v>0</v>
      </c>
      <c r="AV19" s="12">
        <f>IF(AV$2&gt;$D19,
MIN(IFERROR($E19/$F19, 0), $E19-SUM($H19:AU19)),
0)</f>
        <v>0</v>
      </c>
      <c r="AW19" s="12">
        <f>IF(AW$2&gt;$D19,
MIN(IFERROR($E19/$F19, 0), $E19-SUM($H19:AV19)),
0)</f>
        <v>0</v>
      </c>
      <c r="AX19" s="12">
        <f>IF(AX$2&gt;$D19,
MIN(IFERROR($E19/$F19, 0), $E19-SUM($H19:AW19)),
0)</f>
        <v>0</v>
      </c>
      <c r="AY19" s="12">
        <f>IF(AY$2&gt;$D19,
MIN(IFERROR($E19/$F19, 0), $E19-SUM($H19:AX19)),
0)</f>
        <v>0</v>
      </c>
      <c r="AZ19" s="12">
        <f>IF(AZ$2&gt;$D19,
MIN(IFERROR($E19/$F19, 0), $E19-SUM($H19:AY19)),
0)</f>
        <v>0</v>
      </c>
      <c r="BA19" s="12">
        <f>IF(BA$2&gt;$D19,
MIN(IFERROR($E19/$F19, 0), $E19-SUM($H19:AZ19)),
0)</f>
        <v>0</v>
      </c>
      <c r="BB19" s="12">
        <f>IF(BB$2&gt;$D19,
MIN(IFERROR($E19/$F19, 0), $E19-SUM($H19:BA19)),
0)</f>
        <v>0</v>
      </c>
      <c r="BC19" s="12">
        <f>IF(BC$2&gt;$D19,
MIN(IFERROR($E19/$F19, 0), $E19-SUM($H19:BB19)),
0)</f>
        <v>0</v>
      </c>
      <c r="BD19" s="12">
        <f>IF(BD$2&gt;$D19,
MIN(IFERROR($E19/$F19, 0), $E19-SUM($H19:BC19)),
0)</f>
        <v>0</v>
      </c>
      <c r="BE19" s="12">
        <f>IF(BE$2&gt;$D19,
MIN(IFERROR($E19/$F19, 0), $E19-SUM($H19:BD19)),
0)</f>
        <v>0</v>
      </c>
      <c r="BF19" s="12">
        <f>IF(BF$2&gt;$D19,
MIN(IFERROR($E19/$F19, 0), $E19-SUM($H19:BE19)),
0)</f>
        <v>0</v>
      </c>
      <c r="BG19" s="12">
        <f>IF(BG$2&gt;$D19,
MIN(IFERROR($E19/$F19, 0), $E19-SUM($H19:BF19)),
0)</f>
        <v>0</v>
      </c>
      <c r="BH19" s="12">
        <f>IF(BH$2&gt;$D19,
MIN(IFERROR($E19/$F19, 0), $E19-SUM($H19:BG19)),
0)</f>
        <v>0</v>
      </c>
      <c r="BI19" s="12">
        <f>IF(BI$2&gt;$D19,
MIN(IFERROR($E19/$F19, 0), $E19-SUM($H19:BH19)),
0)</f>
        <v>0</v>
      </c>
      <c r="BJ19" s="12">
        <f>IF(BJ$2&gt;$D19,
MIN(IFERROR($E19/$F19, 0), $E19-SUM($H19:BI19)),
0)</f>
        <v>0</v>
      </c>
      <c r="BK19" s="12">
        <f>IF(BK$2&gt;$D19,
MIN(IFERROR($E19/$F19, 0), $E19-SUM($H19:BJ19)),
0)</f>
        <v>0</v>
      </c>
      <c r="BL19" s="12">
        <f>IF(BL$2&gt;$D19,
MIN(IFERROR($E19/$F19, 0), $E19-SUM($H19:BK19)),
0)</f>
        <v>0</v>
      </c>
      <c r="BM19" s="12">
        <f>IF(BM$2&gt;$D19,
MIN(IFERROR($E19/$F19, 0), $E19-SUM($H19:BL19)),
0)</f>
        <v>0</v>
      </c>
      <c r="BN19" s="12">
        <f>IF(BN$2&gt;$D19,
MIN(IFERROR($E19/$F19, 0), $E19-SUM($H19:BM19)),
0)</f>
        <v>0</v>
      </c>
      <c r="BO19" s="12">
        <f>IF(BO$2&gt;$D19,
MIN(IFERROR($E19/$F19, 0), $E19-SUM($H19:BN19)),
0)</f>
        <v>0</v>
      </c>
      <c r="BP19" s="12">
        <f>IF(BP$2&gt;$D19,
MIN(IFERROR($E19/$F19, 0), $E19-SUM($H19:BO19)),
0)</f>
        <v>0</v>
      </c>
      <c r="BQ19" s="12">
        <f>IF(BQ$2&gt;$D19,
MIN(IFERROR($E19/$F19, 0), $E19-SUM($H19:BP19)),
0)</f>
        <v>0</v>
      </c>
      <c r="BR19" s="12">
        <f>IF(BR$2&gt;$D19,
MIN(IFERROR($E19/$F19, 0), $E19-SUM($H19:BQ19)),
0)</f>
        <v>0</v>
      </c>
      <c r="BS19" s="12">
        <f>IF(BS$2&gt;$D19,
MIN(IFERROR($E19/$F19, 0), $E19-SUM($H19:BR19)),
0)</f>
        <v>0</v>
      </c>
      <c r="BT19" s="12">
        <f>IF(BT$2&gt;$D19,
MIN(IFERROR($E19/$F19, 0), $E19-SUM($H19:BS19)),
0)</f>
        <v>0</v>
      </c>
      <c r="BU19" s="12">
        <f>IF(BU$2&gt;$D19,
MIN(IFERROR($E19/$F19, 0), $E19-SUM($H19:BT19)),
0)</f>
        <v>0</v>
      </c>
      <c r="BV19" s="12">
        <f>IF(BV$2&gt;$D19,
MIN(IFERROR($E19/$F19, 0), $E19-SUM($H19:BU19)),
0)</f>
        <v>0</v>
      </c>
      <c r="BW19" s="12">
        <f>IF(BW$2&gt;$D19,
MIN(IFERROR($E19/$F19, 0), $E19-SUM($H19:BV19)),
0)</f>
        <v>0</v>
      </c>
      <c r="BX19" s="12">
        <f>IF(BX$2&gt;$D19,
MIN(IFERROR($E19/$F19, 0), $E19-SUM($H19:BW19)),
0)</f>
        <v>0</v>
      </c>
      <c r="BY19" s="12">
        <f>IF(BY$2&gt;$D19,
MIN(IFERROR($E19/$F19, 0), $E19-SUM($H19:BX19)),
0)</f>
        <v>0</v>
      </c>
      <c r="BZ19" s="12">
        <f>IF(BZ$2&gt;$D19,
MIN(IFERROR($E19/$F19, 0), $E19-SUM($H19:BY19)),
0)</f>
        <v>0</v>
      </c>
      <c r="CA19" s="12">
        <f>IF(CA$2&gt;$D19,
MIN(IFERROR($E19/$F19, 0), $E19-SUM($H19:BZ19)),
0)</f>
        <v>0</v>
      </c>
      <c r="CB19" s="12">
        <f>IF(CB$2&gt;$D19,
MIN(IFERROR($E19/$F19, 0), $E19-SUM($H19:CA19)),
0)</f>
        <v>0</v>
      </c>
      <c r="CC19" s="12">
        <f>IF(CC$2&gt;$D19,
MIN(IFERROR($E19/$F19, 0), $E19-SUM($H19:CB19)),
0)</f>
        <v>0</v>
      </c>
      <c r="CD19" s="12">
        <f>IF(CD$2&gt;$D19,
MIN(IFERROR($E19/$F19, 0), $E19-SUM($H19:CC19)),
0)</f>
        <v>0</v>
      </c>
      <c r="CE19" s="12">
        <f>IF(CE$2&gt;$D19,
MIN(IFERROR($E19/$F19, 0), $E19-SUM($H19:CD19)),
0)</f>
        <v>0</v>
      </c>
      <c r="CF19" s="12">
        <f>IF(CF$2&gt;$D19,
MIN(IFERROR($E19/$F19, 0), $E19-SUM($H19:CE19)),
0)</f>
        <v>0</v>
      </c>
      <c r="CG19" s="12">
        <f>IF(CG$2&gt;$D19,
MIN(IFERROR($E19/$F19, 0), $E19-SUM($H19:CF19)),
0)</f>
        <v>0</v>
      </c>
      <c r="CH19" s="12">
        <f>IF(CH$2&gt;$D19,
MIN(IFERROR($E19/$F19, 0), $E19-SUM($H19:CG19)),
0)</f>
        <v>0</v>
      </c>
      <c r="CI19" s="12">
        <f>IF(CI$2&gt;$D19,
MIN(IFERROR($E19/$F19, 0), $E19-SUM($H19:CH19)),
0)</f>
        <v>0</v>
      </c>
      <c r="CJ19" s="12">
        <f>IF(CJ$2&gt;$D19,
MIN(IFERROR($E19/$F19, 0), $E19-SUM($H19:CI19)),
0)</f>
        <v>0</v>
      </c>
      <c r="CK19" s="12">
        <f>IF(CK$2&gt;$D19,
MIN(IFERROR($E19/$F19, 0), $E19-SUM($H19:CJ19)),
0)</f>
        <v>0</v>
      </c>
      <c r="CL19" s="12">
        <f>IF(CL$2&gt;$D19,
MIN(IFERROR($E19/$F19, 0), $E19-SUM($H19:CK19)),
0)</f>
        <v>0</v>
      </c>
      <c r="CM19" s="12">
        <f>IF(CM$2&gt;$D19,
MIN(IFERROR($E19/$F19, 0), $E19-SUM($H19:CL19)),
0)</f>
        <v>0</v>
      </c>
      <c r="CN19" s="12">
        <f>IF(CN$2&gt;$D19,
MIN(IFERROR($E19/$F19, 0), $E19-SUM($H19:CM19)),
0)</f>
        <v>0</v>
      </c>
      <c r="CO19" s="12">
        <f>IF(CO$2&gt;$D19,
MIN(IFERROR($E19/$F19, 0), $E19-SUM($H19:CN19)),
0)</f>
        <v>0</v>
      </c>
      <c r="CP19" s="12">
        <f>IF(CP$2&gt;$D19,
MIN(IFERROR($E19/$F19, 0), $E19-SUM($H19:CO19)),
0)</f>
        <v>0</v>
      </c>
      <c r="CQ19" s="12">
        <f>IF(CQ$2&gt;$D19,
MIN(IFERROR($E19/$F19, 0), $E19-SUM($H19:CP19)),
0)</f>
        <v>0</v>
      </c>
      <c r="CR19" s="12">
        <f>IF(CR$2&gt;$D19,
MIN(IFERROR($E19/$F19, 0), $E19-SUM($H19:CQ19)),
0)</f>
        <v>0</v>
      </c>
      <c r="CS19" s="12">
        <f>IF(CS$2&gt;$D19,
MIN(IFERROR($E19/$F19, 0), $E19-SUM($H19:CR19)),
0)</f>
        <v>0</v>
      </c>
      <c r="CT19" s="12">
        <f>IF(CT$2&gt;$D19,
MIN(IFERROR($E19/$F19, 0), $E19-SUM($H19:CS19)),
0)</f>
        <v>0</v>
      </c>
      <c r="CU19" s="12">
        <f>IF(CU$2&gt;$D19,
MIN(IFERROR($E19/$F19, 0), $E19-SUM($H19:CT19)),
0)</f>
        <v>0</v>
      </c>
      <c r="CV19" s="12">
        <f>IF(CV$2&gt;$D19,
MIN(IFERROR($E19/$F19, 0), $E19-SUM($H19:CU19)),
0)</f>
        <v>0</v>
      </c>
      <c r="CW19" s="12">
        <f>IF(CW$2&gt;$D19,
MIN(IFERROR($E19/$F19, 0), $E19-SUM($H19:CV19)),
0)</f>
        <v>0</v>
      </c>
      <c r="CX19" s="12">
        <f>IF(CX$2&gt;$D19,
MIN(IFERROR($E19/$F19, 0), $E19-SUM($H19:CW19)),
0)</f>
        <v>0</v>
      </c>
      <c r="CY19" s="12">
        <f>IF(CY$2&gt;$D19,
MIN(IFERROR($E19/$F19, 0), $E19-SUM($H19:CX19)),
0)</f>
        <v>0</v>
      </c>
      <c r="CZ19" s="12">
        <f>IF(CZ$2&gt;$D19,
MIN(IFERROR($E19/$F19, 0), $E19-SUM($H19:CY19)),
0)</f>
        <v>0</v>
      </c>
      <c r="DA19" s="12">
        <f>IF(DA$2&gt;$D19,
MIN(IFERROR($E19/$F19, 0), $E19-SUM($H19:CZ19)),
0)</f>
        <v>0</v>
      </c>
      <c r="DB19" s="12">
        <f>IF(DB$2&gt;$D19,
MIN(IFERROR($E19/$F19, 0), $E19-SUM($H19:DA19)),
0)</f>
        <v>0</v>
      </c>
      <c r="DC19" s="12">
        <f>IF(DC$2&gt;$D19,
MIN(IFERROR($E19/$F19, 0), $E19-SUM($H19:DB19)),
0)</f>
        <v>0</v>
      </c>
      <c r="DD19" s="12">
        <f>IF(DD$2&gt;$D19,
MIN(IFERROR($E19/$F19, 0), $E19-SUM($H19:DC19)),
0)</f>
        <v>0</v>
      </c>
      <c r="DE19" s="12">
        <f>IF(DE$2&gt;$D19,
MIN(IFERROR($E19/$F19, 0), $E19-SUM($H19:DD19)),
0)</f>
        <v>0</v>
      </c>
      <c r="DF19" s="12">
        <f>IF(DF$2&gt;$D19,
MIN(IFERROR($E19/$F19, 0), $E19-SUM($H19:DE19)),
0)</f>
        <v>0</v>
      </c>
      <c r="DG19" s="12">
        <f>IF(DG$2&gt;$D19,
MIN(IFERROR($E19/$F19, 0), $E19-SUM($H19:DF19)),
0)</f>
        <v>0</v>
      </c>
      <c r="DH19" s="12">
        <f>IF(DH$2&gt;$D19,
MIN(IFERROR($E19/$F19, 0), $E19-SUM($H19:DG19)),
0)</f>
        <v>0</v>
      </c>
      <c r="DI19" s="12">
        <f>IF(DI$2&gt;$D19,
MIN(IFERROR($E19/$F19, 0), $E19-SUM($H19:DH19)),
0)</f>
        <v>0</v>
      </c>
      <c r="DJ19" s="12">
        <f>IF(DJ$2&gt;$D19,
MIN(IFERROR($E19/$F19, 0), $E19-SUM($H19:DI19)),
0)</f>
        <v>0</v>
      </c>
      <c r="DK19" s="12">
        <f>IF(DK$2&gt;$D19,
MIN(IFERROR($E19/$F19, 0), $E19-SUM($H19:DJ19)),
0)</f>
        <v>0</v>
      </c>
      <c r="DL19" s="12">
        <f>IF(DL$2&gt;$D19,
MIN(IFERROR($E19/$F19, 0), $E19-SUM($H19:DK19)),
0)</f>
        <v>0</v>
      </c>
      <c r="DM19" s="12">
        <f>IF(DM$2&gt;$D19,
MIN(IFERROR($E19/$F19, 0), $E19-SUM($H19:DL19)),
0)</f>
        <v>0</v>
      </c>
      <c r="DN19" s="12">
        <f>IF(DN$2&gt;$D19,
MIN(IFERROR($E19/$F19, 0), $E19-SUM($H19:DM19)),
0)</f>
        <v>0</v>
      </c>
      <c r="DO19" s="12">
        <f>IF(DO$2&gt;$D19,
MIN(IFERROR($E19/$F19, 0), $E19-SUM($H19:DN19)),
0)</f>
        <v>0</v>
      </c>
      <c r="DP19" s="12">
        <f>IF(DP$2&gt;$D19,
MIN(IFERROR($E19/$F19, 0), $E19-SUM($H19:DO19)),
0)</f>
        <v>0</v>
      </c>
      <c r="DQ19" s="12">
        <f>IF(DQ$2&gt;$D19,
MIN(IFERROR($E19/$F19, 0), $E19-SUM($H19:DP19)),
0)</f>
        <v>0</v>
      </c>
      <c r="DR19" s="12">
        <f>IF(DR$2&gt;$D19,
MIN(IFERROR($E19/$F19, 0), $E19-SUM($H19:DQ19)),
0)</f>
        <v>0</v>
      </c>
      <c r="DS19" s="12">
        <f>IF(DS$2&gt;$D19,
MIN(IFERROR($E19/$F19, 0), $E19-SUM($H19:DR19)),
0)</f>
        <v>0</v>
      </c>
      <c r="DT19" s="12">
        <f>IF(DT$2&gt;$D19,
MIN(IFERROR($E19/$F19, 0), $E19-SUM($H19:DS19)),
0)</f>
        <v>0</v>
      </c>
      <c r="DU19" s="12">
        <f>IF(DU$2&gt;$D19,
MIN(IFERROR($E19/$F19, 0), $E19-SUM($H19:DT19)),
0)</f>
        <v>0</v>
      </c>
      <c r="DV19" s="12">
        <f>IF(DV$2&gt;$D19,
MIN(IFERROR($E19/$F19, 0), $E19-SUM($H19:DU19)),
0)</f>
        <v>0</v>
      </c>
      <c r="DW19" s="12">
        <f>IF(DW$2&gt;$D19,
MIN(IFERROR($E19/$F19, 0), $E19-SUM($H19:DV19)),
0)</f>
        <v>0</v>
      </c>
      <c r="DX19" s="12">
        <f>IF(DX$2&gt;$D19,
MIN(IFERROR($E19/$F19, 0), $E19-SUM($H19:DW19)),
0)</f>
        <v>0</v>
      </c>
      <c r="DY19" s="12">
        <f>IF(DY$2&gt;$D19,
MIN(IFERROR($E19/$F19, 0), $E19-SUM($H19:DX19)),
0)</f>
        <v>0</v>
      </c>
    </row>
    <row r="20" spans="1:129" x14ac:dyDescent="0.3">
      <c r="B20" s="2" t="str">
        <f>Product!$E$2</f>
        <v>Phase 1</v>
      </c>
      <c r="C20" s="2" t="str">
        <f>Product!$E$3</f>
        <v>60' Wide</v>
      </c>
      <c r="D20" s="127">
        <f>SUMIFS(INDEX(Product!$B$2:$U$97, MATCH(D17, Product!$B$2:$B$97, 0), ), Product!$B$2:$U$2, $B20, Product!$B$3:$U$3, $C20)</f>
        <v>44592</v>
      </c>
      <c r="E20" s="128">
        <f>SUMIFS(INDEX(Product!$B$2:$U$97, MATCH(E17, Product!$B$2:$B$97, 0), ), Product!$B$2:$U$2, $B20, Product!$B$3:$U$3, $C20)</f>
        <v>30</v>
      </c>
      <c r="F20" s="128">
        <f>SUMIFS(INDEX(Product!$B$2:$U$97, MATCH(F17, Product!$B$2:$B$97, 0), ), Product!$B$2:$U$2, $B20, Product!$B$3:$U$3, $C20)</f>
        <v>6</v>
      </c>
      <c r="G20" s="11">
        <f>SUM(H20:DZ20)</f>
        <v>30</v>
      </c>
      <c r="I20" s="12">
        <f>IF(I$2&gt;$D20,
MIN(IFERROR($E20/$F20, 0), $E20-SUM($H20:H20)),
0)</f>
        <v>0</v>
      </c>
      <c r="J20" s="12">
        <f>IF(J$2&gt;$D20,
MIN(IFERROR($E20/$F20, 0), $E20-SUM($H20:I20)),
0)</f>
        <v>0</v>
      </c>
      <c r="K20" s="12">
        <f>IF(K$2&gt;$D20,
MIN(IFERROR($E20/$F20, 0), $E20-SUM($H20:J20)),
0)</f>
        <v>5</v>
      </c>
      <c r="L20" s="12">
        <f>IF(L$2&gt;$D20,
MIN(IFERROR($E20/$F20, 0), $E20-SUM($H20:K20)),
0)</f>
        <v>5</v>
      </c>
      <c r="M20" s="12">
        <f>IF(M$2&gt;$D20,
MIN(IFERROR($E20/$F20, 0), $E20-SUM($H20:L20)),
0)</f>
        <v>5</v>
      </c>
      <c r="N20" s="12">
        <f>IF(N$2&gt;$D20,
MIN(IFERROR($E20/$F20, 0), $E20-SUM($H20:M20)),
0)</f>
        <v>5</v>
      </c>
      <c r="O20" s="12">
        <f>IF(O$2&gt;$D20,
MIN(IFERROR($E20/$F20, 0), $E20-SUM($H20:N20)),
0)</f>
        <v>5</v>
      </c>
      <c r="P20" s="12">
        <f>IF(P$2&gt;$D20,
MIN(IFERROR($E20/$F20, 0), $E20-SUM($H20:O20)),
0)</f>
        <v>5</v>
      </c>
      <c r="Q20" s="12">
        <f>IF(Q$2&gt;$D20,
MIN(IFERROR($E20/$F20, 0), $E20-SUM($H20:P20)),
0)</f>
        <v>0</v>
      </c>
      <c r="R20" s="12">
        <f>IF(R$2&gt;$D20,
MIN(IFERROR($E20/$F20, 0), $E20-SUM($H20:Q20)),
0)</f>
        <v>0</v>
      </c>
      <c r="S20" s="12">
        <f>IF(S$2&gt;$D20,
MIN(IFERROR($E20/$F20, 0), $E20-SUM($H20:R20)),
0)</f>
        <v>0</v>
      </c>
      <c r="T20" s="12">
        <f>IF(T$2&gt;$D20,
MIN(IFERROR($E20/$F20, 0), $E20-SUM($H20:S20)),
0)</f>
        <v>0</v>
      </c>
      <c r="U20" s="12">
        <f>IF(U$2&gt;$D20,
MIN(IFERROR($E20/$F20, 0), $E20-SUM($H20:T20)),
0)</f>
        <v>0</v>
      </c>
      <c r="V20" s="12">
        <f>IF(V$2&gt;$D20,
MIN(IFERROR($E20/$F20, 0), $E20-SUM($H20:U20)),
0)</f>
        <v>0</v>
      </c>
      <c r="W20" s="12">
        <f>IF(W$2&gt;$D20,
MIN(IFERROR($E20/$F20, 0), $E20-SUM($H20:V20)),
0)</f>
        <v>0</v>
      </c>
      <c r="X20" s="12">
        <f>IF(X$2&gt;$D20,
MIN(IFERROR($E20/$F20, 0), $E20-SUM($H20:W20)),
0)</f>
        <v>0</v>
      </c>
      <c r="Y20" s="12">
        <f>IF(Y$2&gt;$D20,
MIN(IFERROR($E20/$F20, 0), $E20-SUM($H20:X20)),
0)</f>
        <v>0</v>
      </c>
      <c r="Z20" s="12">
        <f>IF(Z$2&gt;$D20,
MIN(IFERROR($E20/$F20, 0), $E20-SUM($H20:Y20)),
0)</f>
        <v>0</v>
      </c>
      <c r="AA20" s="12">
        <f>IF(AA$2&gt;$D20,
MIN(IFERROR($E20/$F20, 0), $E20-SUM($H20:Z20)),
0)</f>
        <v>0</v>
      </c>
      <c r="AB20" s="12">
        <f>IF(AB$2&gt;$D20,
MIN(IFERROR($E20/$F20, 0), $E20-SUM($H20:AA20)),
0)</f>
        <v>0</v>
      </c>
      <c r="AC20" s="12">
        <f>IF(AC$2&gt;$D20,
MIN(IFERROR($E20/$F20, 0), $E20-SUM($H20:AB20)),
0)</f>
        <v>0</v>
      </c>
      <c r="AD20" s="12">
        <f>IF(AD$2&gt;$D20,
MIN(IFERROR($E20/$F20, 0), $E20-SUM($H20:AC20)),
0)</f>
        <v>0</v>
      </c>
      <c r="AE20" s="12">
        <f>IF(AE$2&gt;$D20,
MIN(IFERROR($E20/$F20, 0), $E20-SUM($H20:AD20)),
0)</f>
        <v>0</v>
      </c>
      <c r="AF20" s="12">
        <f>IF(AF$2&gt;$D20,
MIN(IFERROR($E20/$F20, 0), $E20-SUM($H20:AE20)),
0)</f>
        <v>0</v>
      </c>
      <c r="AG20" s="12">
        <f>IF(AG$2&gt;$D20,
MIN(IFERROR($E20/$F20, 0), $E20-SUM($H20:AF20)),
0)</f>
        <v>0</v>
      </c>
      <c r="AH20" s="12">
        <f>IF(AH$2&gt;$D20,
MIN(IFERROR($E20/$F20, 0), $E20-SUM($H20:AG20)),
0)</f>
        <v>0</v>
      </c>
      <c r="AI20" s="12">
        <f>IF(AI$2&gt;$D20,
MIN(IFERROR($E20/$F20, 0), $E20-SUM($H20:AH20)),
0)</f>
        <v>0</v>
      </c>
      <c r="AJ20" s="12">
        <f>IF(AJ$2&gt;$D20,
MIN(IFERROR($E20/$F20, 0), $E20-SUM($H20:AI20)),
0)</f>
        <v>0</v>
      </c>
      <c r="AK20" s="12">
        <f>IF(AK$2&gt;$D20,
MIN(IFERROR($E20/$F20, 0), $E20-SUM($H20:AJ20)),
0)</f>
        <v>0</v>
      </c>
      <c r="AL20" s="12">
        <f>IF(AL$2&gt;$D20,
MIN(IFERROR($E20/$F20, 0), $E20-SUM($H20:AK20)),
0)</f>
        <v>0</v>
      </c>
      <c r="AM20" s="12">
        <f>IF(AM$2&gt;$D20,
MIN(IFERROR($E20/$F20, 0), $E20-SUM($H20:AL20)),
0)</f>
        <v>0</v>
      </c>
      <c r="AN20" s="12">
        <f>IF(AN$2&gt;$D20,
MIN(IFERROR($E20/$F20, 0), $E20-SUM($H20:AM20)),
0)</f>
        <v>0</v>
      </c>
      <c r="AO20" s="12">
        <f>IF(AO$2&gt;$D20,
MIN(IFERROR($E20/$F20, 0), $E20-SUM($H20:AN20)),
0)</f>
        <v>0</v>
      </c>
      <c r="AP20" s="12">
        <f>IF(AP$2&gt;$D20,
MIN(IFERROR($E20/$F20, 0), $E20-SUM($H20:AO20)),
0)</f>
        <v>0</v>
      </c>
      <c r="AQ20" s="12">
        <f>IF(AQ$2&gt;$D20,
MIN(IFERROR($E20/$F20, 0), $E20-SUM($H20:AP20)),
0)</f>
        <v>0</v>
      </c>
      <c r="AR20" s="12">
        <f>IF(AR$2&gt;$D20,
MIN(IFERROR($E20/$F20, 0), $E20-SUM($H20:AQ20)),
0)</f>
        <v>0</v>
      </c>
      <c r="AS20" s="12">
        <f>IF(AS$2&gt;$D20,
MIN(IFERROR($E20/$F20, 0), $E20-SUM($H20:AR20)),
0)</f>
        <v>0</v>
      </c>
      <c r="AT20" s="12">
        <f>IF(AT$2&gt;$D20,
MIN(IFERROR($E20/$F20, 0), $E20-SUM($H20:AS20)),
0)</f>
        <v>0</v>
      </c>
      <c r="AU20" s="12">
        <f>IF(AU$2&gt;$D20,
MIN(IFERROR($E20/$F20, 0), $E20-SUM($H20:AT20)),
0)</f>
        <v>0</v>
      </c>
      <c r="AV20" s="12">
        <f>IF(AV$2&gt;$D20,
MIN(IFERROR($E20/$F20, 0), $E20-SUM($H20:AU20)),
0)</f>
        <v>0</v>
      </c>
      <c r="AW20" s="12">
        <f>IF(AW$2&gt;$D20,
MIN(IFERROR($E20/$F20, 0), $E20-SUM($H20:AV20)),
0)</f>
        <v>0</v>
      </c>
      <c r="AX20" s="12">
        <f>IF(AX$2&gt;$D20,
MIN(IFERROR($E20/$F20, 0), $E20-SUM($H20:AW20)),
0)</f>
        <v>0</v>
      </c>
      <c r="AY20" s="12">
        <f>IF(AY$2&gt;$D20,
MIN(IFERROR($E20/$F20, 0), $E20-SUM($H20:AX20)),
0)</f>
        <v>0</v>
      </c>
      <c r="AZ20" s="12">
        <f>IF(AZ$2&gt;$D20,
MIN(IFERROR($E20/$F20, 0), $E20-SUM($H20:AY20)),
0)</f>
        <v>0</v>
      </c>
      <c r="BA20" s="12">
        <f>IF(BA$2&gt;$D20,
MIN(IFERROR($E20/$F20, 0), $E20-SUM($H20:AZ20)),
0)</f>
        <v>0</v>
      </c>
      <c r="BB20" s="12">
        <f>IF(BB$2&gt;$D20,
MIN(IFERROR($E20/$F20, 0), $E20-SUM($H20:BA20)),
0)</f>
        <v>0</v>
      </c>
      <c r="BC20" s="12">
        <f>IF(BC$2&gt;$D20,
MIN(IFERROR($E20/$F20, 0), $E20-SUM($H20:BB20)),
0)</f>
        <v>0</v>
      </c>
      <c r="BD20" s="12">
        <f>IF(BD$2&gt;$D20,
MIN(IFERROR($E20/$F20, 0), $E20-SUM($H20:BC20)),
0)</f>
        <v>0</v>
      </c>
      <c r="BE20" s="12">
        <f>IF(BE$2&gt;$D20,
MIN(IFERROR($E20/$F20, 0), $E20-SUM($H20:BD20)),
0)</f>
        <v>0</v>
      </c>
      <c r="BF20" s="12">
        <f>IF(BF$2&gt;$D20,
MIN(IFERROR($E20/$F20, 0), $E20-SUM($H20:BE20)),
0)</f>
        <v>0</v>
      </c>
      <c r="BG20" s="12">
        <f>IF(BG$2&gt;$D20,
MIN(IFERROR($E20/$F20, 0), $E20-SUM($H20:BF20)),
0)</f>
        <v>0</v>
      </c>
      <c r="BH20" s="12">
        <f>IF(BH$2&gt;$D20,
MIN(IFERROR($E20/$F20, 0), $E20-SUM($H20:BG20)),
0)</f>
        <v>0</v>
      </c>
      <c r="BI20" s="12">
        <f>IF(BI$2&gt;$D20,
MIN(IFERROR($E20/$F20, 0), $E20-SUM($H20:BH20)),
0)</f>
        <v>0</v>
      </c>
      <c r="BJ20" s="12">
        <f>IF(BJ$2&gt;$D20,
MIN(IFERROR($E20/$F20, 0), $E20-SUM($H20:BI20)),
0)</f>
        <v>0</v>
      </c>
      <c r="BK20" s="12">
        <f>IF(BK$2&gt;$D20,
MIN(IFERROR($E20/$F20, 0), $E20-SUM($H20:BJ20)),
0)</f>
        <v>0</v>
      </c>
      <c r="BL20" s="12">
        <f>IF(BL$2&gt;$D20,
MIN(IFERROR($E20/$F20, 0), $E20-SUM($H20:BK20)),
0)</f>
        <v>0</v>
      </c>
      <c r="BM20" s="12">
        <f>IF(BM$2&gt;$D20,
MIN(IFERROR($E20/$F20, 0), $E20-SUM($H20:BL20)),
0)</f>
        <v>0</v>
      </c>
      <c r="BN20" s="12">
        <f>IF(BN$2&gt;$D20,
MIN(IFERROR($E20/$F20, 0), $E20-SUM($H20:BM20)),
0)</f>
        <v>0</v>
      </c>
      <c r="BO20" s="12">
        <f>IF(BO$2&gt;$D20,
MIN(IFERROR($E20/$F20, 0), $E20-SUM($H20:BN20)),
0)</f>
        <v>0</v>
      </c>
      <c r="BP20" s="12">
        <f>IF(BP$2&gt;$D20,
MIN(IFERROR($E20/$F20, 0), $E20-SUM($H20:BO20)),
0)</f>
        <v>0</v>
      </c>
      <c r="BQ20" s="12">
        <f>IF(BQ$2&gt;$D20,
MIN(IFERROR($E20/$F20, 0), $E20-SUM($H20:BP20)),
0)</f>
        <v>0</v>
      </c>
      <c r="BR20" s="12">
        <f>IF(BR$2&gt;$D20,
MIN(IFERROR($E20/$F20, 0), $E20-SUM($H20:BQ20)),
0)</f>
        <v>0</v>
      </c>
      <c r="BS20" s="12">
        <f>IF(BS$2&gt;$D20,
MIN(IFERROR($E20/$F20, 0), $E20-SUM($H20:BR20)),
0)</f>
        <v>0</v>
      </c>
      <c r="BT20" s="12">
        <f>IF(BT$2&gt;$D20,
MIN(IFERROR($E20/$F20, 0), $E20-SUM($H20:BS20)),
0)</f>
        <v>0</v>
      </c>
      <c r="BU20" s="12">
        <f>IF(BU$2&gt;$D20,
MIN(IFERROR($E20/$F20, 0), $E20-SUM($H20:BT20)),
0)</f>
        <v>0</v>
      </c>
      <c r="BV20" s="12">
        <f>IF(BV$2&gt;$D20,
MIN(IFERROR($E20/$F20, 0), $E20-SUM($H20:BU20)),
0)</f>
        <v>0</v>
      </c>
      <c r="BW20" s="12">
        <f>IF(BW$2&gt;$D20,
MIN(IFERROR($E20/$F20, 0), $E20-SUM($H20:BV20)),
0)</f>
        <v>0</v>
      </c>
      <c r="BX20" s="12">
        <f>IF(BX$2&gt;$D20,
MIN(IFERROR($E20/$F20, 0), $E20-SUM($H20:BW20)),
0)</f>
        <v>0</v>
      </c>
      <c r="BY20" s="12">
        <f>IF(BY$2&gt;$D20,
MIN(IFERROR($E20/$F20, 0), $E20-SUM($H20:BX20)),
0)</f>
        <v>0</v>
      </c>
      <c r="BZ20" s="12">
        <f>IF(BZ$2&gt;$D20,
MIN(IFERROR($E20/$F20, 0), $E20-SUM($H20:BY20)),
0)</f>
        <v>0</v>
      </c>
      <c r="CA20" s="12">
        <f>IF(CA$2&gt;$D20,
MIN(IFERROR($E20/$F20, 0), $E20-SUM($H20:BZ20)),
0)</f>
        <v>0</v>
      </c>
      <c r="CB20" s="12">
        <f>IF(CB$2&gt;$D20,
MIN(IFERROR($E20/$F20, 0), $E20-SUM($H20:CA20)),
0)</f>
        <v>0</v>
      </c>
      <c r="CC20" s="12">
        <f>IF(CC$2&gt;$D20,
MIN(IFERROR($E20/$F20, 0), $E20-SUM($H20:CB20)),
0)</f>
        <v>0</v>
      </c>
      <c r="CD20" s="12">
        <f>IF(CD$2&gt;$D20,
MIN(IFERROR($E20/$F20, 0), $E20-SUM($H20:CC20)),
0)</f>
        <v>0</v>
      </c>
      <c r="CE20" s="12">
        <f>IF(CE$2&gt;$D20,
MIN(IFERROR($E20/$F20, 0), $E20-SUM($H20:CD20)),
0)</f>
        <v>0</v>
      </c>
      <c r="CF20" s="12">
        <f>IF(CF$2&gt;$D20,
MIN(IFERROR($E20/$F20, 0), $E20-SUM($H20:CE20)),
0)</f>
        <v>0</v>
      </c>
      <c r="CG20" s="12">
        <f>IF(CG$2&gt;$D20,
MIN(IFERROR($E20/$F20, 0), $E20-SUM($H20:CF20)),
0)</f>
        <v>0</v>
      </c>
      <c r="CH20" s="12">
        <f>IF(CH$2&gt;$D20,
MIN(IFERROR($E20/$F20, 0), $E20-SUM($H20:CG20)),
0)</f>
        <v>0</v>
      </c>
      <c r="CI20" s="12">
        <f>IF(CI$2&gt;$D20,
MIN(IFERROR($E20/$F20, 0), $E20-SUM($H20:CH20)),
0)</f>
        <v>0</v>
      </c>
      <c r="CJ20" s="12">
        <f>IF(CJ$2&gt;$D20,
MIN(IFERROR($E20/$F20, 0), $E20-SUM($H20:CI20)),
0)</f>
        <v>0</v>
      </c>
      <c r="CK20" s="12">
        <f>IF(CK$2&gt;$D20,
MIN(IFERROR($E20/$F20, 0), $E20-SUM($H20:CJ20)),
0)</f>
        <v>0</v>
      </c>
      <c r="CL20" s="12">
        <f>IF(CL$2&gt;$D20,
MIN(IFERROR($E20/$F20, 0), $E20-SUM($H20:CK20)),
0)</f>
        <v>0</v>
      </c>
      <c r="CM20" s="12">
        <f>IF(CM$2&gt;$D20,
MIN(IFERROR($E20/$F20, 0), $E20-SUM($H20:CL20)),
0)</f>
        <v>0</v>
      </c>
      <c r="CN20" s="12">
        <f>IF(CN$2&gt;$D20,
MIN(IFERROR($E20/$F20, 0), $E20-SUM($H20:CM20)),
0)</f>
        <v>0</v>
      </c>
      <c r="CO20" s="12">
        <f>IF(CO$2&gt;$D20,
MIN(IFERROR($E20/$F20, 0), $E20-SUM($H20:CN20)),
0)</f>
        <v>0</v>
      </c>
      <c r="CP20" s="12">
        <f>IF(CP$2&gt;$D20,
MIN(IFERROR($E20/$F20, 0), $E20-SUM($H20:CO20)),
0)</f>
        <v>0</v>
      </c>
      <c r="CQ20" s="12">
        <f>IF(CQ$2&gt;$D20,
MIN(IFERROR($E20/$F20, 0), $E20-SUM($H20:CP20)),
0)</f>
        <v>0</v>
      </c>
      <c r="CR20" s="12">
        <f>IF(CR$2&gt;$D20,
MIN(IFERROR($E20/$F20, 0), $E20-SUM($H20:CQ20)),
0)</f>
        <v>0</v>
      </c>
      <c r="CS20" s="12">
        <f>IF(CS$2&gt;$D20,
MIN(IFERROR($E20/$F20, 0), $E20-SUM($H20:CR20)),
0)</f>
        <v>0</v>
      </c>
      <c r="CT20" s="12">
        <f>IF(CT$2&gt;$D20,
MIN(IFERROR($E20/$F20, 0), $E20-SUM($H20:CS20)),
0)</f>
        <v>0</v>
      </c>
      <c r="CU20" s="12">
        <f>IF(CU$2&gt;$D20,
MIN(IFERROR($E20/$F20, 0), $E20-SUM($H20:CT20)),
0)</f>
        <v>0</v>
      </c>
      <c r="CV20" s="12">
        <f>IF(CV$2&gt;$D20,
MIN(IFERROR($E20/$F20, 0), $E20-SUM($H20:CU20)),
0)</f>
        <v>0</v>
      </c>
      <c r="CW20" s="12">
        <f>IF(CW$2&gt;$D20,
MIN(IFERROR($E20/$F20, 0), $E20-SUM($H20:CV20)),
0)</f>
        <v>0</v>
      </c>
      <c r="CX20" s="12">
        <f>IF(CX$2&gt;$D20,
MIN(IFERROR($E20/$F20, 0), $E20-SUM($H20:CW20)),
0)</f>
        <v>0</v>
      </c>
      <c r="CY20" s="12">
        <f>IF(CY$2&gt;$D20,
MIN(IFERROR($E20/$F20, 0), $E20-SUM($H20:CX20)),
0)</f>
        <v>0</v>
      </c>
      <c r="CZ20" s="12">
        <f>IF(CZ$2&gt;$D20,
MIN(IFERROR($E20/$F20, 0), $E20-SUM($H20:CY20)),
0)</f>
        <v>0</v>
      </c>
      <c r="DA20" s="12">
        <f>IF(DA$2&gt;$D20,
MIN(IFERROR($E20/$F20, 0), $E20-SUM($H20:CZ20)),
0)</f>
        <v>0</v>
      </c>
      <c r="DB20" s="12">
        <f>IF(DB$2&gt;$D20,
MIN(IFERROR($E20/$F20, 0), $E20-SUM($H20:DA20)),
0)</f>
        <v>0</v>
      </c>
      <c r="DC20" s="12">
        <f>IF(DC$2&gt;$D20,
MIN(IFERROR($E20/$F20, 0), $E20-SUM($H20:DB20)),
0)</f>
        <v>0</v>
      </c>
      <c r="DD20" s="12">
        <f>IF(DD$2&gt;$D20,
MIN(IFERROR($E20/$F20, 0), $E20-SUM($H20:DC20)),
0)</f>
        <v>0</v>
      </c>
      <c r="DE20" s="12">
        <f>IF(DE$2&gt;$D20,
MIN(IFERROR($E20/$F20, 0), $E20-SUM($H20:DD20)),
0)</f>
        <v>0</v>
      </c>
      <c r="DF20" s="12">
        <f>IF(DF$2&gt;$D20,
MIN(IFERROR($E20/$F20, 0), $E20-SUM($H20:DE20)),
0)</f>
        <v>0</v>
      </c>
      <c r="DG20" s="12">
        <f>IF(DG$2&gt;$D20,
MIN(IFERROR($E20/$F20, 0), $E20-SUM($H20:DF20)),
0)</f>
        <v>0</v>
      </c>
      <c r="DH20" s="12">
        <f>IF(DH$2&gt;$D20,
MIN(IFERROR($E20/$F20, 0), $E20-SUM($H20:DG20)),
0)</f>
        <v>0</v>
      </c>
      <c r="DI20" s="12">
        <f>IF(DI$2&gt;$D20,
MIN(IFERROR($E20/$F20, 0), $E20-SUM($H20:DH20)),
0)</f>
        <v>0</v>
      </c>
      <c r="DJ20" s="12">
        <f>IF(DJ$2&gt;$D20,
MIN(IFERROR($E20/$F20, 0), $E20-SUM($H20:DI20)),
0)</f>
        <v>0</v>
      </c>
      <c r="DK20" s="12">
        <f>IF(DK$2&gt;$D20,
MIN(IFERROR($E20/$F20, 0), $E20-SUM($H20:DJ20)),
0)</f>
        <v>0</v>
      </c>
      <c r="DL20" s="12">
        <f>IF(DL$2&gt;$D20,
MIN(IFERROR($E20/$F20, 0), $E20-SUM($H20:DK20)),
0)</f>
        <v>0</v>
      </c>
      <c r="DM20" s="12">
        <f>IF(DM$2&gt;$D20,
MIN(IFERROR($E20/$F20, 0), $E20-SUM($H20:DL20)),
0)</f>
        <v>0</v>
      </c>
      <c r="DN20" s="12">
        <f>IF(DN$2&gt;$D20,
MIN(IFERROR($E20/$F20, 0), $E20-SUM($H20:DM20)),
0)</f>
        <v>0</v>
      </c>
      <c r="DO20" s="12">
        <f>IF(DO$2&gt;$D20,
MIN(IFERROR($E20/$F20, 0), $E20-SUM($H20:DN20)),
0)</f>
        <v>0</v>
      </c>
      <c r="DP20" s="12">
        <f>IF(DP$2&gt;$D20,
MIN(IFERROR($E20/$F20, 0), $E20-SUM($H20:DO20)),
0)</f>
        <v>0</v>
      </c>
      <c r="DQ20" s="12">
        <f>IF(DQ$2&gt;$D20,
MIN(IFERROR($E20/$F20, 0), $E20-SUM($H20:DP20)),
0)</f>
        <v>0</v>
      </c>
      <c r="DR20" s="12">
        <f>IF(DR$2&gt;$D20,
MIN(IFERROR($E20/$F20, 0), $E20-SUM($H20:DQ20)),
0)</f>
        <v>0</v>
      </c>
      <c r="DS20" s="12">
        <f>IF(DS$2&gt;$D20,
MIN(IFERROR($E20/$F20, 0), $E20-SUM($H20:DR20)),
0)</f>
        <v>0</v>
      </c>
      <c r="DT20" s="12">
        <f>IF(DT$2&gt;$D20,
MIN(IFERROR($E20/$F20, 0), $E20-SUM($H20:DS20)),
0)</f>
        <v>0</v>
      </c>
      <c r="DU20" s="12">
        <f>IF(DU$2&gt;$D20,
MIN(IFERROR($E20/$F20, 0), $E20-SUM($H20:DT20)),
0)</f>
        <v>0</v>
      </c>
      <c r="DV20" s="12">
        <f>IF(DV$2&gt;$D20,
MIN(IFERROR($E20/$F20, 0), $E20-SUM($H20:DU20)),
0)</f>
        <v>0</v>
      </c>
      <c r="DW20" s="12">
        <f>IF(DW$2&gt;$D20,
MIN(IFERROR($E20/$F20, 0), $E20-SUM($H20:DV20)),
0)</f>
        <v>0</v>
      </c>
      <c r="DX20" s="12">
        <f>IF(DX$2&gt;$D20,
MIN(IFERROR($E20/$F20, 0), $E20-SUM($H20:DW20)),
0)</f>
        <v>0</v>
      </c>
      <c r="DY20" s="12">
        <f>IF(DY$2&gt;$D20,
MIN(IFERROR($E20/$F20, 0), $E20-SUM($H20:DX20)),
0)</f>
        <v>0</v>
      </c>
    </row>
    <row r="21" spans="1:129" x14ac:dyDescent="0.3">
      <c r="B21" s="2" t="str">
        <f>Product!$F$2</f>
        <v>Phase 1</v>
      </c>
      <c r="C21" s="2" t="str">
        <f>Product!$F$3</f>
        <v>75' Wide</v>
      </c>
      <c r="D21" s="127">
        <f>SUMIFS(INDEX(Product!$B$2:$U$97, MATCH(D17, Product!$B$2:$B$97, 0), ), Product!$B$2:$U$2, $B21, Product!$B$3:$U$3, $C21)</f>
        <v>44592</v>
      </c>
      <c r="E21" s="128">
        <f>SUMIFS(INDEX(Product!$B$2:$U$97, MATCH(E17, Product!$B$2:$B$97, 0), ), Product!$B$2:$U$2, $B21, Product!$B$3:$U$3, $C21)</f>
        <v>20</v>
      </c>
      <c r="F21" s="128">
        <f>SUMIFS(INDEX(Product!$B$2:$U$97, MATCH(F17, Product!$B$2:$B$97, 0), ), Product!$B$2:$U$2, $B21, Product!$B$3:$U$3, $C21)</f>
        <v>6</v>
      </c>
      <c r="G21" s="11">
        <f>SUM(H21:DZ21)</f>
        <v>20</v>
      </c>
      <c r="I21" s="12">
        <f>IF(I$2&gt;$D21,
MIN(IFERROR($E21/$F21, 0), $E21-SUM($H21:H21)),
0)</f>
        <v>0</v>
      </c>
      <c r="J21" s="12">
        <f>IF(J$2&gt;$D21,
MIN(IFERROR($E21/$F21, 0), $E21-SUM($H21:I21)),
0)</f>
        <v>0</v>
      </c>
      <c r="K21" s="12">
        <f>IF(K$2&gt;$D21,
MIN(IFERROR($E21/$F21, 0), $E21-SUM($H21:J21)),
0)</f>
        <v>3.3333333333333335</v>
      </c>
      <c r="L21" s="12">
        <f>IF(L$2&gt;$D21,
MIN(IFERROR($E21/$F21, 0), $E21-SUM($H21:K21)),
0)</f>
        <v>3.3333333333333335</v>
      </c>
      <c r="M21" s="12">
        <f>IF(M$2&gt;$D21,
MIN(IFERROR($E21/$F21, 0), $E21-SUM($H21:L21)),
0)</f>
        <v>3.3333333333333335</v>
      </c>
      <c r="N21" s="12">
        <f>IF(N$2&gt;$D21,
MIN(IFERROR($E21/$F21, 0), $E21-SUM($H21:M21)),
0)</f>
        <v>3.3333333333333335</v>
      </c>
      <c r="O21" s="12">
        <f>IF(O$2&gt;$D21,
MIN(IFERROR($E21/$F21, 0), $E21-SUM($H21:N21)),
0)</f>
        <v>3.3333333333333335</v>
      </c>
      <c r="P21" s="12">
        <f>IF(P$2&gt;$D21,
MIN(IFERROR($E21/$F21, 0), $E21-SUM($H21:O21)),
0)</f>
        <v>3.3333333333333321</v>
      </c>
      <c r="Q21" s="12">
        <f>IF(Q$2&gt;$D21,
MIN(IFERROR($E21/$F21, 0), $E21-SUM($H21:P21)),
0)</f>
        <v>0</v>
      </c>
      <c r="R21" s="12">
        <f>IF(R$2&gt;$D21,
MIN(IFERROR($E21/$F21, 0), $E21-SUM($H21:Q21)),
0)</f>
        <v>0</v>
      </c>
      <c r="S21" s="12">
        <f>IF(S$2&gt;$D21,
MIN(IFERROR($E21/$F21, 0), $E21-SUM($H21:R21)),
0)</f>
        <v>0</v>
      </c>
      <c r="T21" s="12">
        <f>IF(T$2&gt;$D21,
MIN(IFERROR($E21/$F21, 0), $E21-SUM($H21:S21)),
0)</f>
        <v>0</v>
      </c>
      <c r="U21" s="12">
        <f>IF(U$2&gt;$D21,
MIN(IFERROR($E21/$F21, 0), $E21-SUM($H21:T21)),
0)</f>
        <v>0</v>
      </c>
      <c r="V21" s="12">
        <f>IF(V$2&gt;$D21,
MIN(IFERROR($E21/$F21, 0), $E21-SUM($H21:U21)),
0)</f>
        <v>0</v>
      </c>
      <c r="W21" s="12">
        <f>IF(W$2&gt;$D21,
MIN(IFERROR($E21/$F21, 0), $E21-SUM($H21:V21)),
0)</f>
        <v>0</v>
      </c>
      <c r="X21" s="12">
        <f>IF(X$2&gt;$D21,
MIN(IFERROR($E21/$F21, 0), $E21-SUM($H21:W21)),
0)</f>
        <v>0</v>
      </c>
      <c r="Y21" s="12">
        <f>IF(Y$2&gt;$D21,
MIN(IFERROR($E21/$F21, 0), $E21-SUM($H21:X21)),
0)</f>
        <v>0</v>
      </c>
      <c r="Z21" s="12">
        <f>IF(Z$2&gt;$D21,
MIN(IFERROR($E21/$F21, 0), $E21-SUM($H21:Y21)),
0)</f>
        <v>0</v>
      </c>
      <c r="AA21" s="12">
        <f>IF(AA$2&gt;$D21,
MIN(IFERROR($E21/$F21, 0), $E21-SUM($H21:Z21)),
0)</f>
        <v>0</v>
      </c>
      <c r="AB21" s="12">
        <f>IF(AB$2&gt;$D21,
MIN(IFERROR($E21/$F21, 0), $E21-SUM($H21:AA21)),
0)</f>
        <v>0</v>
      </c>
      <c r="AC21" s="12">
        <f>IF(AC$2&gt;$D21,
MIN(IFERROR($E21/$F21, 0), $E21-SUM($H21:AB21)),
0)</f>
        <v>0</v>
      </c>
      <c r="AD21" s="12">
        <f>IF(AD$2&gt;$D21,
MIN(IFERROR($E21/$F21, 0), $E21-SUM($H21:AC21)),
0)</f>
        <v>0</v>
      </c>
      <c r="AE21" s="12">
        <f>IF(AE$2&gt;$D21,
MIN(IFERROR($E21/$F21, 0), $E21-SUM($H21:AD21)),
0)</f>
        <v>0</v>
      </c>
      <c r="AF21" s="12">
        <f>IF(AF$2&gt;$D21,
MIN(IFERROR($E21/$F21, 0), $E21-SUM($H21:AE21)),
0)</f>
        <v>0</v>
      </c>
      <c r="AG21" s="12">
        <f>IF(AG$2&gt;$D21,
MIN(IFERROR($E21/$F21, 0), $E21-SUM($H21:AF21)),
0)</f>
        <v>0</v>
      </c>
      <c r="AH21" s="12">
        <f>IF(AH$2&gt;$D21,
MIN(IFERROR($E21/$F21, 0), $E21-SUM($H21:AG21)),
0)</f>
        <v>0</v>
      </c>
      <c r="AI21" s="12">
        <f>IF(AI$2&gt;$D21,
MIN(IFERROR($E21/$F21, 0), $E21-SUM($H21:AH21)),
0)</f>
        <v>0</v>
      </c>
      <c r="AJ21" s="12">
        <f>IF(AJ$2&gt;$D21,
MIN(IFERROR($E21/$F21, 0), $E21-SUM($H21:AI21)),
0)</f>
        <v>0</v>
      </c>
      <c r="AK21" s="12">
        <f>IF(AK$2&gt;$D21,
MIN(IFERROR($E21/$F21, 0), $E21-SUM($H21:AJ21)),
0)</f>
        <v>0</v>
      </c>
      <c r="AL21" s="12">
        <f>IF(AL$2&gt;$D21,
MIN(IFERROR($E21/$F21, 0), $E21-SUM($H21:AK21)),
0)</f>
        <v>0</v>
      </c>
      <c r="AM21" s="12">
        <f>IF(AM$2&gt;$D21,
MIN(IFERROR($E21/$F21, 0), $E21-SUM($H21:AL21)),
0)</f>
        <v>0</v>
      </c>
      <c r="AN21" s="12">
        <f>IF(AN$2&gt;$D21,
MIN(IFERROR($E21/$F21, 0), $E21-SUM($H21:AM21)),
0)</f>
        <v>0</v>
      </c>
      <c r="AO21" s="12">
        <f>IF(AO$2&gt;$D21,
MIN(IFERROR($E21/$F21, 0), $E21-SUM($H21:AN21)),
0)</f>
        <v>0</v>
      </c>
      <c r="AP21" s="12">
        <f>IF(AP$2&gt;$D21,
MIN(IFERROR($E21/$F21, 0), $E21-SUM($H21:AO21)),
0)</f>
        <v>0</v>
      </c>
      <c r="AQ21" s="12">
        <f>IF(AQ$2&gt;$D21,
MIN(IFERROR($E21/$F21, 0), $E21-SUM($H21:AP21)),
0)</f>
        <v>0</v>
      </c>
      <c r="AR21" s="12">
        <f>IF(AR$2&gt;$D21,
MIN(IFERROR($E21/$F21, 0), $E21-SUM($H21:AQ21)),
0)</f>
        <v>0</v>
      </c>
      <c r="AS21" s="12">
        <f>IF(AS$2&gt;$D21,
MIN(IFERROR($E21/$F21, 0), $E21-SUM($H21:AR21)),
0)</f>
        <v>0</v>
      </c>
      <c r="AT21" s="12">
        <f>IF(AT$2&gt;$D21,
MIN(IFERROR($E21/$F21, 0), $E21-SUM($H21:AS21)),
0)</f>
        <v>0</v>
      </c>
      <c r="AU21" s="12">
        <f>IF(AU$2&gt;$D21,
MIN(IFERROR($E21/$F21, 0), $E21-SUM($H21:AT21)),
0)</f>
        <v>0</v>
      </c>
      <c r="AV21" s="12">
        <f>IF(AV$2&gt;$D21,
MIN(IFERROR($E21/$F21, 0), $E21-SUM($H21:AU21)),
0)</f>
        <v>0</v>
      </c>
      <c r="AW21" s="12">
        <f>IF(AW$2&gt;$D21,
MIN(IFERROR($E21/$F21, 0), $E21-SUM($H21:AV21)),
0)</f>
        <v>0</v>
      </c>
      <c r="AX21" s="12">
        <f>IF(AX$2&gt;$D21,
MIN(IFERROR($E21/$F21, 0), $E21-SUM($H21:AW21)),
0)</f>
        <v>0</v>
      </c>
      <c r="AY21" s="12">
        <f>IF(AY$2&gt;$D21,
MIN(IFERROR($E21/$F21, 0), $E21-SUM($H21:AX21)),
0)</f>
        <v>0</v>
      </c>
      <c r="AZ21" s="12">
        <f>IF(AZ$2&gt;$D21,
MIN(IFERROR($E21/$F21, 0), $E21-SUM($H21:AY21)),
0)</f>
        <v>0</v>
      </c>
      <c r="BA21" s="12">
        <f>IF(BA$2&gt;$D21,
MIN(IFERROR($E21/$F21, 0), $E21-SUM($H21:AZ21)),
0)</f>
        <v>0</v>
      </c>
      <c r="BB21" s="12">
        <f>IF(BB$2&gt;$D21,
MIN(IFERROR($E21/$F21, 0), $E21-SUM($H21:BA21)),
0)</f>
        <v>0</v>
      </c>
      <c r="BC21" s="12">
        <f>IF(BC$2&gt;$D21,
MIN(IFERROR($E21/$F21, 0), $E21-SUM($H21:BB21)),
0)</f>
        <v>0</v>
      </c>
      <c r="BD21" s="12">
        <f>IF(BD$2&gt;$D21,
MIN(IFERROR($E21/$F21, 0), $E21-SUM($H21:BC21)),
0)</f>
        <v>0</v>
      </c>
      <c r="BE21" s="12">
        <f>IF(BE$2&gt;$D21,
MIN(IFERROR($E21/$F21, 0), $E21-SUM($H21:BD21)),
0)</f>
        <v>0</v>
      </c>
      <c r="BF21" s="12">
        <f>IF(BF$2&gt;$D21,
MIN(IFERROR($E21/$F21, 0), $E21-SUM($H21:BE21)),
0)</f>
        <v>0</v>
      </c>
      <c r="BG21" s="12">
        <f>IF(BG$2&gt;$D21,
MIN(IFERROR($E21/$F21, 0), $E21-SUM($H21:BF21)),
0)</f>
        <v>0</v>
      </c>
      <c r="BH21" s="12">
        <f>IF(BH$2&gt;$D21,
MIN(IFERROR($E21/$F21, 0), $E21-SUM($H21:BG21)),
0)</f>
        <v>0</v>
      </c>
      <c r="BI21" s="12">
        <f>IF(BI$2&gt;$D21,
MIN(IFERROR($E21/$F21, 0), $E21-SUM($H21:BH21)),
0)</f>
        <v>0</v>
      </c>
      <c r="BJ21" s="12">
        <f>IF(BJ$2&gt;$D21,
MIN(IFERROR($E21/$F21, 0), $E21-SUM($H21:BI21)),
0)</f>
        <v>0</v>
      </c>
      <c r="BK21" s="12">
        <f>IF(BK$2&gt;$D21,
MIN(IFERROR($E21/$F21, 0), $E21-SUM($H21:BJ21)),
0)</f>
        <v>0</v>
      </c>
      <c r="BL21" s="12">
        <f>IF(BL$2&gt;$D21,
MIN(IFERROR($E21/$F21, 0), $E21-SUM($H21:BK21)),
0)</f>
        <v>0</v>
      </c>
      <c r="BM21" s="12">
        <f>IF(BM$2&gt;$D21,
MIN(IFERROR($E21/$F21, 0), $E21-SUM($H21:BL21)),
0)</f>
        <v>0</v>
      </c>
      <c r="BN21" s="12">
        <f>IF(BN$2&gt;$D21,
MIN(IFERROR($E21/$F21, 0), $E21-SUM($H21:BM21)),
0)</f>
        <v>0</v>
      </c>
      <c r="BO21" s="12">
        <f>IF(BO$2&gt;$D21,
MIN(IFERROR($E21/$F21, 0), $E21-SUM($H21:BN21)),
0)</f>
        <v>0</v>
      </c>
      <c r="BP21" s="12">
        <f>IF(BP$2&gt;$D21,
MIN(IFERROR($E21/$F21, 0), $E21-SUM($H21:BO21)),
0)</f>
        <v>0</v>
      </c>
      <c r="BQ21" s="12">
        <f>IF(BQ$2&gt;$D21,
MIN(IFERROR($E21/$F21, 0), $E21-SUM($H21:BP21)),
0)</f>
        <v>0</v>
      </c>
      <c r="BR21" s="12">
        <f>IF(BR$2&gt;$D21,
MIN(IFERROR($E21/$F21, 0), $E21-SUM($H21:BQ21)),
0)</f>
        <v>0</v>
      </c>
      <c r="BS21" s="12">
        <f>IF(BS$2&gt;$D21,
MIN(IFERROR($E21/$F21, 0), $E21-SUM($H21:BR21)),
0)</f>
        <v>0</v>
      </c>
      <c r="BT21" s="12">
        <f>IF(BT$2&gt;$D21,
MIN(IFERROR($E21/$F21, 0), $E21-SUM($H21:BS21)),
0)</f>
        <v>0</v>
      </c>
      <c r="BU21" s="12">
        <f>IF(BU$2&gt;$D21,
MIN(IFERROR($E21/$F21, 0), $E21-SUM($H21:BT21)),
0)</f>
        <v>0</v>
      </c>
      <c r="BV21" s="12">
        <f>IF(BV$2&gt;$D21,
MIN(IFERROR($E21/$F21, 0), $E21-SUM($H21:BU21)),
0)</f>
        <v>0</v>
      </c>
      <c r="BW21" s="12">
        <f>IF(BW$2&gt;$D21,
MIN(IFERROR($E21/$F21, 0), $E21-SUM($H21:BV21)),
0)</f>
        <v>0</v>
      </c>
      <c r="BX21" s="12">
        <f>IF(BX$2&gt;$D21,
MIN(IFERROR($E21/$F21, 0), $E21-SUM($H21:BW21)),
0)</f>
        <v>0</v>
      </c>
      <c r="BY21" s="12">
        <f>IF(BY$2&gt;$D21,
MIN(IFERROR($E21/$F21, 0), $E21-SUM($H21:BX21)),
0)</f>
        <v>0</v>
      </c>
      <c r="BZ21" s="12">
        <f>IF(BZ$2&gt;$D21,
MIN(IFERROR($E21/$F21, 0), $E21-SUM($H21:BY21)),
0)</f>
        <v>0</v>
      </c>
      <c r="CA21" s="12">
        <f>IF(CA$2&gt;$D21,
MIN(IFERROR($E21/$F21, 0), $E21-SUM($H21:BZ21)),
0)</f>
        <v>0</v>
      </c>
      <c r="CB21" s="12">
        <f>IF(CB$2&gt;$D21,
MIN(IFERROR($E21/$F21, 0), $E21-SUM($H21:CA21)),
0)</f>
        <v>0</v>
      </c>
      <c r="CC21" s="12">
        <f>IF(CC$2&gt;$D21,
MIN(IFERROR($E21/$F21, 0), $E21-SUM($H21:CB21)),
0)</f>
        <v>0</v>
      </c>
      <c r="CD21" s="12">
        <f>IF(CD$2&gt;$D21,
MIN(IFERROR($E21/$F21, 0), $E21-SUM($H21:CC21)),
0)</f>
        <v>0</v>
      </c>
      <c r="CE21" s="12">
        <f>IF(CE$2&gt;$D21,
MIN(IFERROR($E21/$F21, 0), $E21-SUM($H21:CD21)),
0)</f>
        <v>0</v>
      </c>
      <c r="CF21" s="12">
        <f>IF(CF$2&gt;$D21,
MIN(IFERROR($E21/$F21, 0), $E21-SUM($H21:CE21)),
0)</f>
        <v>0</v>
      </c>
      <c r="CG21" s="12">
        <f>IF(CG$2&gt;$D21,
MIN(IFERROR($E21/$F21, 0), $E21-SUM($H21:CF21)),
0)</f>
        <v>0</v>
      </c>
      <c r="CH21" s="12">
        <f>IF(CH$2&gt;$D21,
MIN(IFERROR($E21/$F21, 0), $E21-SUM($H21:CG21)),
0)</f>
        <v>0</v>
      </c>
      <c r="CI21" s="12">
        <f>IF(CI$2&gt;$D21,
MIN(IFERROR($E21/$F21, 0), $E21-SUM($H21:CH21)),
0)</f>
        <v>0</v>
      </c>
      <c r="CJ21" s="12">
        <f>IF(CJ$2&gt;$D21,
MIN(IFERROR($E21/$F21, 0), $E21-SUM($H21:CI21)),
0)</f>
        <v>0</v>
      </c>
      <c r="CK21" s="12">
        <f>IF(CK$2&gt;$D21,
MIN(IFERROR($E21/$F21, 0), $E21-SUM($H21:CJ21)),
0)</f>
        <v>0</v>
      </c>
      <c r="CL21" s="12">
        <f>IF(CL$2&gt;$D21,
MIN(IFERROR($E21/$F21, 0), $E21-SUM($H21:CK21)),
0)</f>
        <v>0</v>
      </c>
      <c r="CM21" s="12">
        <f>IF(CM$2&gt;$D21,
MIN(IFERROR($E21/$F21, 0), $E21-SUM($H21:CL21)),
0)</f>
        <v>0</v>
      </c>
      <c r="CN21" s="12">
        <f>IF(CN$2&gt;$D21,
MIN(IFERROR($E21/$F21, 0), $E21-SUM($H21:CM21)),
0)</f>
        <v>0</v>
      </c>
      <c r="CO21" s="12">
        <f>IF(CO$2&gt;$D21,
MIN(IFERROR($E21/$F21, 0), $E21-SUM($H21:CN21)),
0)</f>
        <v>0</v>
      </c>
      <c r="CP21" s="12">
        <f>IF(CP$2&gt;$D21,
MIN(IFERROR($E21/$F21, 0), $E21-SUM($H21:CO21)),
0)</f>
        <v>0</v>
      </c>
      <c r="CQ21" s="12">
        <f>IF(CQ$2&gt;$D21,
MIN(IFERROR($E21/$F21, 0), $E21-SUM($H21:CP21)),
0)</f>
        <v>0</v>
      </c>
      <c r="CR21" s="12">
        <f>IF(CR$2&gt;$D21,
MIN(IFERROR($E21/$F21, 0), $E21-SUM($H21:CQ21)),
0)</f>
        <v>0</v>
      </c>
      <c r="CS21" s="12">
        <f>IF(CS$2&gt;$D21,
MIN(IFERROR($E21/$F21, 0), $E21-SUM($H21:CR21)),
0)</f>
        <v>0</v>
      </c>
      <c r="CT21" s="12">
        <f>IF(CT$2&gt;$D21,
MIN(IFERROR($E21/$F21, 0), $E21-SUM($H21:CS21)),
0)</f>
        <v>0</v>
      </c>
      <c r="CU21" s="12">
        <f>IF(CU$2&gt;$D21,
MIN(IFERROR($E21/$F21, 0), $E21-SUM($H21:CT21)),
0)</f>
        <v>0</v>
      </c>
      <c r="CV21" s="12">
        <f>IF(CV$2&gt;$D21,
MIN(IFERROR($E21/$F21, 0), $E21-SUM($H21:CU21)),
0)</f>
        <v>0</v>
      </c>
      <c r="CW21" s="12">
        <f>IF(CW$2&gt;$D21,
MIN(IFERROR($E21/$F21, 0), $E21-SUM($H21:CV21)),
0)</f>
        <v>0</v>
      </c>
      <c r="CX21" s="12">
        <f>IF(CX$2&gt;$D21,
MIN(IFERROR($E21/$F21, 0), $E21-SUM($H21:CW21)),
0)</f>
        <v>0</v>
      </c>
      <c r="CY21" s="12">
        <f>IF(CY$2&gt;$D21,
MIN(IFERROR($E21/$F21, 0), $E21-SUM($H21:CX21)),
0)</f>
        <v>0</v>
      </c>
      <c r="CZ21" s="12">
        <f>IF(CZ$2&gt;$D21,
MIN(IFERROR($E21/$F21, 0), $E21-SUM($H21:CY21)),
0)</f>
        <v>0</v>
      </c>
      <c r="DA21" s="12">
        <f>IF(DA$2&gt;$D21,
MIN(IFERROR($E21/$F21, 0), $E21-SUM($H21:CZ21)),
0)</f>
        <v>0</v>
      </c>
      <c r="DB21" s="12">
        <f>IF(DB$2&gt;$D21,
MIN(IFERROR($E21/$F21, 0), $E21-SUM($H21:DA21)),
0)</f>
        <v>0</v>
      </c>
      <c r="DC21" s="12">
        <f>IF(DC$2&gt;$D21,
MIN(IFERROR($E21/$F21, 0), $E21-SUM($H21:DB21)),
0)</f>
        <v>0</v>
      </c>
      <c r="DD21" s="12">
        <f>IF(DD$2&gt;$D21,
MIN(IFERROR($E21/$F21, 0), $E21-SUM($H21:DC21)),
0)</f>
        <v>0</v>
      </c>
      <c r="DE21" s="12">
        <f>IF(DE$2&gt;$D21,
MIN(IFERROR($E21/$F21, 0), $E21-SUM($H21:DD21)),
0)</f>
        <v>0</v>
      </c>
      <c r="DF21" s="12">
        <f>IF(DF$2&gt;$D21,
MIN(IFERROR($E21/$F21, 0), $E21-SUM($H21:DE21)),
0)</f>
        <v>0</v>
      </c>
      <c r="DG21" s="12">
        <f>IF(DG$2&gt;$D21,
MIN(IFERROR($E21/$F21, 0), $E21-SUM($H21:DF21)),
0)</f>
        <v>0</v>
      </c>
      <c r="DH21" s="12">
        <f>IF(DH$2&gt;$D21,
MIN(IFERROR($E21/$F21, 0), $E21-SUM($H21:DG21)),
0)</f>
        <v>0</v>
      </c>
      <c r="DI21" s="12">
        <f>IF(DI$2&gt;$D21,
MIN(IFERROR($E21/$F21, 0), $E21-SUM($H21:DH21)),
0)</f>
        <v>0</v>
      </c>
      <c r="DJ21" s="12">
        <f>IF(DJ$2&gt;$D21,
MIN(IFERROR($E21/$F21, 0), $E21-SUM($H21:DI21)),
0)</f>
        <v>0</v>
      </c>
      <c r="DK21" s="12">
        <f>IF(DK$2&gt;$D21,
MIN(IFERROR($E21/$F21, 0), $E21-SUM($H21:DJ21)),
0)</f>
        <v>0</v>
      </c>
      <c r="DL21" s="12">
        <f>IF(DL$2&gt;$D21,
MIN(IFERROR($E21/$F21, 0), $E21-SUM($H21:DK21)),
0)</f>
        <v>0</v>
      </c>
      <c r="DM21" s="12">
        <f>IF(DM$2&gt;$D21,
MIN(IFERROR($E21/$F21, 0), $E21-SUM($H21:DL21)),
0)</f>
        <v>0</v>
      </c>
      <c r="DN21" s="12">
        <f>IF(DN$2&gt;$D21,
MIN(IFERROR($E21/$F21, 0), $E21-SUM($H21:DM21)),
0)</f>
        <v>0</v>
      </c>
      <c r="DO21" s="12">
        <f>IF(DO$2&gt;$D21,
MIN(IFERROR($E21/$F21, 0), $E21-SUM($H21:DN21)),
0)</f>
        <v>0</v>
      </c>
      <c r="DP21" s="12">
        <f>IF(DP$2&gt;$D21,
MIN(IFERROR($E21/$F21, 0), $E21-SUM($H21:DO21)),
0)</f>
        <v>0</v>
      </c>
      <c r="DQ21" s="12">
        <f>IF(DQ$2&gt;$D21,
MIN(IFERROR($E21/$F21, 0), $E21-SUM($H21:DP21)),
0)</f>
        <v>0</v>
      </c>
      <c r="DR21" s="12">
        <f>IF(DR$2&gt;$D21,
MIN(IFERROR($E21/$F21, 0), $E21-SUM($H21:DQ21)),
0)</f>
        <v>0</v>
      </c>
      <c r="DS21" s="12">
        <f>IF(DS$2&gt;$D21,
MIN(IFERROR($E21/$F21, 0), $E21-SUM($H21:DR21)),
0)</f>
        <v>0</v>
      </c>
      <c r="DT21" s="12">
        <f>IF(DT$2&gt;$D21,
MIN(IFERROR($E21/$F21, 0), $E21-SUM($H21:DS21)),
0)</f>
        <v>0</v>
      </c>
      <c r="DU21" s="12">
        <f>IF(DU$2&gt;$D21,
MIN(IFERROR($E21/$F21, 0), $E21-SUM($H21:DT21)),
0)</f>
        <v>0</v>
      </c>
      <c r="DV21" s="12">
        <f>IF(DV$2&gt;$D21,
MIN(IFERROR($E21/$F21, 0), $E21-SUM($H21:DU21)),
0)</f>
        <v>0</v>
      </c>
      <c r="DW21" s="12">
        <f>IF(DW$2&gt;$D21,
MIN(IFERROR($E21/$F21, 0), $E21-SUM($H21:DV21)),
0)</f>
        <v>0</v>
      </c>
      <c r="DX21" s="12">
        <f>IF(DX$2&gt;$D21,
MIN(IFERROR($E21/$F21, 0), $E21-SUM($H21:DW21)),
0)</f>
        <v>0</v>
      </c>
      <c r="DY21" s="12">
        <f>IF(DY$2&gt;$D21,
MIN(IFERROR($E21/$F21, 0), $E21-SUM($H21:DX21)),
0)</f>
        <v>0</v>
      </c>
    </row>
    <row r="22" spans="1:129" x14ac:dyDescent="0.3">
      <c r="D22" s="127"/>
      <c r="E22" s="128"/>
      <c r="F22" s="128"/>
      <c r="G22" s="13"/>
      <c r="I22" s="10"/>
      <c r="J22" s="10"/>
      <c r="K22" s="10"/>
      <c r="L22" s="10"/>
      <c r="M22" s="10"/>
      <c r="N22" s="10"/>
      <c r="O22" s="10"/>
      <c r="P22" s="10"/>
      <c r="Q22" s="10"/>
      <c r="R22" s="10"/>
      <c r="S22" s="10"/>
      <c r="T22" s="10"/>
      <c r="U22" s="10"/>
      <c r="V22" s="10"/>
      <c r="W22" s="10"/>
      <c r="X22" s="10"/>
      <c r="Y22" s="10"/>
      <c r="Z22" s="10"/>
      <c r="AA22" s="10"/>
      <c r="AB22" s="10"/>
      <c r="AC22" s="10"/>
      <c r="AD22" s="10"/>
      <c r="AE22" s="10"/>
      <c r="AF22" s="10"/>
      <c r="AG22" s="10"/>
      <c r="AH22" s="10"/>
      <c r="AI22" s="10"/>
      <c r="AJ22" s="10"/>
      <c r="AK22" s="10"/>
      <c r="AL22" s="10"/>
      <c r="AM22" s="10"/>
      <c r="AN22" s="10"/>
      <c r="AO22" s="10"/>
      <c r="AP22" s="10"/>
      <c r="AQ22" s="10"/>
      <c r="AR22" s="10"/>
      <c r="AS22" s="10"/>
      <c r="AT22" s="10"/>
      <c r="AU22" s="10"/>
      <c r="AV22" s="10"/>
      <c r="AW22" s="10"/>
      <c r="AX22" s="10"/>
      <c r="AY22" s="10"/>
      <c r="AZ22" s="10"/>
      <c r="BA22" s="10"/>
      <c r="BB22" s="10"/>
      <c r="BC22" s="10"/>
      <c r="BD22" s="10"/>
      <c r="BE22" s="10"/>
      <c r="BF22" s="10"/>
      <c r="BG22" s="10"/>
      <c r="BH22" s="10"/>
      <c r="BI22" s="10"/>
      <c r="BJ22" s="10"/>
      <c r="BK22" s="10"/>
      <c r="BL22" s="10"/>
      <c r="BM22" s="10"/>
      <c r="BN22" s="10"/>
      <c r="BO22" s="10"/>
      <c r="BP22" s="10"/>
      <c r="BQ22" s="10"/>
      <c r="BR22" s="10"/>
      <c r="BS22" s="10"/>
      <c r="BT22" s="10"/>
      <c r="BU22" s="10"/>
      <c r="BV22" s="10"/>
      <c r="BW22" s="10"/>
      <c r="BX22" s="10"/>
      <c r="BY22" s="10"/>
      <c r="BZ22" s="10"/>
      <c r="CA22" s="10"/>
      <c r="CB22" s="10"/>
      <c r="CC22" s="10"/>
      <c r="CD22" s="10"/>
      <c r="CE22" s="10"/>
      <c r="CF22" s="10"/>
      <c r="CG22" s="10"/>
      <c r="CH22" s="10"/>
      <c r="CI22" s="10"/>
      <c r="CJ22" s="10"/>
      <c r="CK22" s="10"/>
      <c r="CL22" s="10"/>
      <c r="CM22" s="10"/>
      <c r="CN22" s="10"/>
      <c r="CO22" s="10"/>
      <c r="CP22" s="10"/>
      <c r="CQ22" s="10"/>
      <c r="CR22" s="10"/>
      <c r="CS22" s="10"/>
      <c r="CT22" s="10"/>
      <c r="CU22" s="10"/>
      <c r="CV22" s="10"/>
      <c r="CW22" s="10"/>
      <c r="CX22" s="10"/>
      <c r="CY22" s="10"/>
      <c r="CZ22" s="10"/>
      <c r="DA22" s="10"/>
      <c r="DB22" s="10"/>
      <c r="DC22" s="10"/>
      <c r="DD22" s="10"/>
      <c r="DE22" s="10"/>
      <c r="DF22" s="10"/>
      <c r="DG22" s="10"/>
      <c r="DH22" s="10"/>
      <c r="DI22" s="10"/>
      <c r="DJ22" s="10"/>
      <c r="DK22" s="10"/>
      <c r="DL22" s="10"/>
      <c r="DM22" s="10"/>
      <c r="DN22" s="10"/>
      <c r="DO22" s="10"/>
      <c r="DP22" s="10"/>
      <c r="DQ22" s="10"/>
      <c r="DR22" s="10"/>
      <c r="DS22" s="10"/>
      <c r="DT22" s="10"/>
      <c r="DU22" s="10"/>
      <c r="DV22" s="10"/>
      <c r="DW22" s="10"/>
      <c r="DX22" s="10"/>
      <c r="DY22" s="10"/>
    </row>
    <row r="23" spans="1:129" x14ac:dyDescent="0.3">
      <c r="B23" s="2" t="str">
        <f>Product!$G$2</f>
        <v>Phase 2</v>
      </c>
      <c r="C23" s="2" t="str">
        <f>Product!$G$3</f>
        <v>50' Wide</v>
      </c>
      <c r="D23" s="127">
        <f>SUMIFS(INDEX(Product!$B$2:$U$97, MATCH(D17, Product!$B$2:$B$97, 0), ), Product!$B$2:$U$2, $B23, Product!$B$3:$U$3, $C23)</f>
        <v>44957</v>
      </c>
      <c r="E23" s="128">
        <f>SUMIFS(INDEX(Product!$B$2:$U$97, MATCH(E17, Product!$B$2:$B$97, 0), ), Product!$B$2:$U$2, $B23, Product!$B$3:$U$3, $C23)</f>
        <v>30</v>
      </c>
      <c r="F23" s="128">
        <f>SUMIFS(INDEX(Product!$B$2:$U$97, MATCH(F17, Product!$B$2:$B$97, 0), ), Product!$B$2:$U$2, $B23, Product!$B$3:$U$3, $C23)</f>
        <v>6</v>
      </c>
      <c r="G23" s="11">
        <f>SUM(H23:DZ23)</f>
        <v>30</v>
      </c>
      <c r="I23" s="12">
        <f>IF(I$2&gt;$D23,
MIN(IFERROR($E23/$F23, 0), $E23-SUM($H23:H23)),
0)</f>
        <v>0</v>
      </c>
      <c r="J23" s="12">
        <f>IF(J$2&gt;$D23,
MIN(IFERROR($E23/$F23, 0), $E23-SUM($H23:I23)),
0)</f>
        <v>0</v>
      </c>
      <c r="K23" s="12">
        <f>IF(K$2&gt;$D23,
MIN(IFERROR($E23/$F23, 0), $E23-SUM($H23:J23)),
0)</f>
        <v>0</v>
      </c>
      <c r="L23" s="12">
        <f>IF(L$2&gt;$D23,
MIN(IFERROR($E23/$F23, 0), $E23-SUM($H23:K23)),
0)</f>
        <v>0</v>
      </c>
      <c r="M23" s="12">
        <f>IF(M$2&gt;$D23,
MIN(IFERROR($E23/$F23, 0), $E23-SUM($H23:L23)),
0)</f>
        <v>0</v>
      </c>
      <c r="N23" s="12">
        <f>IF(N$2&gt;$D23,
MIN(IFERROR($E23/$F23, 0), $E23-SUM($H23:M23)),
0)</f>
        <v>0</v>
      </c>
      <c r="O23" s="12">
        <f>IF(O$2&gt;$D23,
MIN(IFERROR($E23/$F23, 0), $E23-SUM($H23:N23)),
0)</f>
        <v>0</v>
      </c>
      <c r="P23" s="12">
        <f>IF(P$2&gt;$D23,
MIN(IFERROR($E23/$F23, 0), $E23-SUM($H23:O23)),
0)</f>
        <v>0</v>
      </c>
      <c r="Q23" s="12">
        <f>IF(Q$2&gt;$D23,
MIN(IFERROR($E23/$F23, 0), $E23-SUM($H23:P23)),
0)</f>
        <v>0</v>
      </c>
      <c r="R23" s="12">
        <f>IF(R$2&gt;$D23,
MIN(IFERROR($E23/$F23, 0), $E23-SUM($H23:Q23)),
0)</f>
        <v>0</v>
      </c>
      <c r="S23" s="12">
        <f>IF(S$2&gt;$D23,
MIN(IFERROR($E23/$F23, 0), $E23-SUM($H23:R23)),
0)</f>
        <v>0</v>
      </c>
      <c r="T23" s="12">
        <f>IF(T$2&gt;$D23,
MIN(IFERROR($E23/$F23, 0), $E23-SUM($H23:S23)),
0)</f>
        <v>0</v>
      </c>
      <c r="U23" s="12">
        <f>IF(U$2&gt;$D23,
MIN(IFERROR($E23/$F23, 0), $E23-SUM($H23:T23)),
0)</f>
        <v>0</v>
      </c>
      <c r="V23" s="12">
        <f>IF(V$2&gt;$D23,
MIN(IFERROR($E23/$F23, 0), $E23-SUM($H23:U23)),
0)</f>
        <v>0</v>
      </c>
      <c r="W23" s="12">
        <f>IF(W$2&gt;$D23,
MIN(IFERROR($E23/$F23, 0), $E23-SUM($H23:V23)),
0)</f>
        <v>5</v>
      </c>
      <c r="X23" s="12">
        <f>IF(X$2&gt;$D23,
MIN(IFERROR($E23/$F23, 0), $E23-SUM($H23:W23)),
0)</f>
        <v>5</v>
      </c>
      <c r="Y23" s="12">
        <f>IF(Y$2&gt;$D23,
MIN(IFERROR($E23/$F23, 0), $E23-SUM($H23:X23)),
0)</f>
        <v>5</v>
      </c>
      <c r="Z23" s="12">
        <f>IF(Z$2&gt;$D23,
MIN(IFERROR($E23/$F23, 0), $E23-SUM($H23:Y23)),
0)</f>
        <v>5</v>
      </c>
      <c r="AA23" s="12">
        <f>IF(AA$2&gt;$D23,
MIN(IFERROR($E23/$F23, 0), $E23-SUM($H23:Z23)),
0)</f>
        <v>5</v>
      </c>
      <c r="AB23" s="12">
        <f>IF(AB$2&gt;$D23,
MIN(IFERROR($E23/$F23, 0), $E23-SUM($H23:AA23)),
0)</f>
        <v>5</v>
      </c>
      <c r="AC23" s="12">
        <f>IF(AC$2&gt;$D23,
MIN(IFERROR($E23/$F23, 0), $E23-SUM($H23:AB23)),
0)</f>
        <v>0</v>
      </c>
      <c r="AD23" s="12">
        <f>IF(AD$2&gt;$D23,
MIN(IFERROR($E23/$F23, 0), $E23-SUM($H23:AC23)),
0)</f>
        <v>0</v>
      </c>
      <c r="AE23" s="12">
        <f>IF(AE$2&gt;$D23,
MIN(IFERROR($E23/$F23, 0), $E23-SUM($H23:AD23)),
0)</f>
        <v>0</v>
      </c>
      <c r="AF23" s="12">
        <f>IF(AF$2&gt;$D23,
MIN(IFERROR($E23/$F23, 0), $E23-SUM($H23:AE23)),
0)</f>
        <v>0</v>
      </c>
      <c r="AG23" s="12">
        <f>IF(AG$2&gt;$D23,
MIN(IFERROR($E23/$F23, 0), $E23-SUM($H23:AF23)),
0)</f>
        <v>0</v>
      </c>
      <c r="AH23" s="12">
        <f>IF(AH$2&gt;$D23,
MIN(IFERROR($E23/$F23, 0), $E23-SUM($H23:AG23)),
0)</f>
        <v>0</v>
      </c>
      <c r="AI23" s="12">
        <f>IF(AI$2&gt;$D23,
MIN(IFERROR($E23/$F23, 0), $E23-SUM($H23:AH23)),
0)</f>
        <v>0</v>
      </c>
      <c r="AJ23" s="12">
        <f>IF(AJ$2&gt;$D23,
MIN(IFERROR($E23/$F23, 0), $E23-SUM($H23:AI23)),
0)</f>
        <v>0</v>
      </c>
      <c r="AK23" s="12">
        <f>IF(AK$2&gt;$D23,
MIN(IFERROR($E23/$F23, 0), $E23-SUM($H23:AJ23)),
0)</f>
        <v>0</v>
      </c>
      <c r="AL23" s="12">
        <f>IF(AL$2&gt;$D23,
MIN(IFERROR($E23/$F23, 0), $E23-SUM($H23:AK23)),
0)</f>
        <v>0</v>
      </c>
      <c r="AM23" s="12">
        <f>IF(AM$2&gt;$D23,
MIN(IFERROR($E23/$F23, 0), $E23-SUM($H23:AL23)),
0)</f>
        <v>0</v>
      </c>
      <c r="AN23" s="12">
        <f>IF(AN$2&gt;$D23,
MIN(IFERROR($E23/$F23, 0), $E23-SUM($H23:AM23)),
0)</f>
        <v>0</v>
      </c>
      <c r="AO23" s="12">
        <f>IF(AO$2&gt;$D23,
MIN(IFERROR($E23/$F23, 0), $E23-SUM($H23:AN23)),
0)</f>
        <v>0</v>
      </c>
      <c r="AP23" s="12">
        <f>IF(AP$2&gt;$D23,
MIN(IFERROR($E23/$F23, 0), $E23-SUM($H23:AO23)),
0)</f>
        <v>0</v>
      </c>
      <c r="AQ23" s="12">
        <f>IF(AQ$2&gt;$D23,
MIN(IFERROR($E23/$F23, 0), $E23-SUM($H23:AP23)),
0)</f>
        <v>0</v>
      </c>
      <c r="AR23" s="12">
        <f>IF(AR$2&gt;$D23,
MIN(IFERROR($E23/$F23, 0), $E23-SUM($H23:AQ23)),
0)</f>
        <v>0</v>
      </c>
      <c r="AS23" s="12">
        <f>IF(AS$2&gt;$D23,
MIN(IFERROR($E23/$F23, 0), $E23-SUM($H23:AR23)),
0)</f>
        <v>0</v>
      </c>
      <c r="AT23" s="12">
        <f>IF(AT$2&gt;$D23,
MIN(IFERROR($E23/$F23, 0), $E23-SUM($H23:AS23)),
0)</f>
        <v>0</v>
      </c>
      <c r="AU23" s="12">
        <f>IF(AU$2&gt;$D23,
MIN(IFERROR($E23/$F23, 0), $E23-SUM($H23:AT23)),
0)</f>
        <v>0</v>
      </c>
      <c r="AV23" s="12">
        <f>IF(AV$2&gt;$D23,
MIN(IFERROR($E23/$F23, 0), $E23-SUM($H23:AU23)),
0)</f>
        <v>0</v>
      </c>
      <c r="AW23" s="12">
        <f>IF(AW$2&gt;$D23,
MIN(IFERROR($E23/$F23, 0), $E23-SUM($H23:AV23)),
0)</f>
        <v>0</v>
      </c>
      <c r="AX23" s="12">
        <f>IF(AX$2&gt;$D23,
MIN(IFERROR($E23/$F23, 0), $E23-SUM($H23:AW23)),
0)</f>
        <v>0</v>
      </c>
      <c r="AY23" s="12">
        <f>IF(AY$2&gt;$D23,
MIN(IFERROR($E23/$F23, 0), $E23-SUM($H23:AX23)),
0)</f>
        <v>0</v>
      </c>
      <c r="AZ23" s="12">
        <f>IF(AZ$2&gt;$D23,
MIN(IFERROR($E23/$F23, 0), $E23-SUM($H23:AY23)),
0)</f>
        <v>0</v>
      </c>
      <c r="BA23" s="12">
        <f>IF(BA$2&gt;$D23,
MIN(IFERROR($E23/$F23, 0), $E23-SUM($H23:AZ23)),
0)</f>
        <v>0</v>
      </c>
      <c r="BB23" s="12">
        <f>IF(BB$2&gt;$D23,
MIN(IFERROR($E23/$F23, 0), $E23-SUM($H23:BA23)),
0)</f>
        <v>0</v>
      </c>
      <c r="BC23" s="12">
        <f>IF(BC$2&gt;$D23,
MIN(IFERROR($E23/$F23, 0), $E23-SUM($H23:BB23)),
0)</f>
        <v>0</v>
      </c>
      <c r="BD23" s="12">
        <f>IF(BD$2&gt;$D23,
MIN(IFERROR($E23/$F23, 0), $E23-SUM($H23:BC23)),
0)</f>
        <v>0</v>
      </c>
      <c r="BE23" s="12">
        <f>IF(BE$2&gt;$D23,
MIN(IFERROR($E23/$F23, 0), $E23-SUM($H23:BD23)),
0)</f>
        <v>0</v>
      </c>
      <c r="BF23" s="12">
        <f>IF(BF$2&gt;$D23,
MIN(IFERROR($E23/$F23, 0), $E23-SUM($H23:BE23)),
0)</f>
        <v>0</v>
      </c>
      <c r="BG23" s="12">
        <f>IF(BG$2&gt;$D23,
MIN(IFERROR($E23/$F23, 0), $E23-SUM($H23:BF23)),
0)</f>
        <v>0</v>
      </c>
      <c r="BH23" s="12">
        <f>IF(BH$2&gt;$D23,
MIN(IFERROR($E23/$F23, 0), $E23-SUM($H23:BG23)),
0)</f>
        <v>0</v>
      </c>
      <c r="BI23" s="12">
        <f>IF(BI$2&gt;$D23,
MIN(IFERROR($E23/$F23, 0), $E23-SUM($H23:BH23)),
0)</f>
        <v>0</v>
      </c>
      <c r="BJ23" s="12">
        <f>IF(BJ$2&gt;$D23,
MIN(IFERROR($E23/$F23, 0), $E23-SUM($H23:BI23)),
0)</f>
        <v>0</v>
      </c>
      <c r="BK23" s="12">
        <f>IF(BK$2&gt;$D23,
MIN(IFERROR($E23/$F23, 0), $E23-SUM($H23:BJ23)),
0)</f>
        <v>0</v>
      </c>
      <c r="BL23" s="12">
        <f>IF(BL$2&gt;$D23,
MIN(IFERROR($E23/$F23, 0), $E23-SUM($H23:BK23)),
0)</f>
        <v>0</v>
      </c>
      <c r="BM23" s="12">
        <f>IF(BM$2&gt;$D23,
MIN(IFERROR($E23/$F23, 0), $E23-SUM($H23:BL23)),
0)</f>
        <v>0</v>
      </c>
      <c r="BN23" s="12">
        <f>IF(BN$2&gt;$D23,
MIN(IFERROR($E23/$F23, 0), $E23-SUM($H23:BM23)),
0)</f>
        <v>0</v>
      </c>
      <c r="BO23" s="12">
        <f>IF(BO$2&gt;$D23,
MIN(IFERROR($E23/$F23, 0), $E23-SUM($H23:BN23)),
0)</f>
        <v>0</v>
      </c>
      <c r="BP23" s="12">
        <f>IF(BP$2&gt;$D23,
MIN(IFERROR($E23/$F23, 0), $E23-SUM($H23:BO23)),
0)</f>
        <v>0</v>
      </c>
      <c r="BQ23" s="12">
        <f>IF(BQ$2&gt;$D23,
MIN(IFERROR($E23/$F23, 0), $E23-SUM($H23:BP23)),
0)</f>
        <v>0</v>
      </c>
      <c r="BR23" s="12">
        <f>IF(BR$2&gt;$D23,
MIN(IFERROR($E23/$F23, 0), $E23-SUM($H23:BQ23)),
0)</f>
        <v>0</v>
      </c>
      <c r="BS23" s="12">
        <f>IF(BS$2&gt;$D23,
MIN(IFERROR($E23/$F23, 0), $E23-SUM($H23:BR23)),
0)</f>
        <v>0</v>
      </c>
      <c r="BT23" s="12">
        <f>IF(BT$2&gt;$D23,
MIN(IFERROR($E23/$F23, 0), $E23-SUM($H23:BS23)),
0)</f>
        <v>0</v>
      </c>
      <c r="BU23" s="12">
        <f>IF(BU$2&gt;$D23,
MIN(IFERROR($E23/$F23, 0), $E23-SUM($H23:BT23)),
0)</f>
        <v>0</v>
      </c>
      <c r="BV23" s="12">
        <f>IF(BV$2&gt;$D23,
MIN(IFERROR($E23/$F23, 0), $E23-SUM($H23:BU23)),
0)</f>
        <v>0</v>
      </c>
      <c r="BW23" s="12">
        <f>IF(BW$2&gt;$D23,
MIN(IFERROR($E23/$F23, 0), $E23-SUM($H23:BV23)),
0)</f>
        <v>0</v>
      </c>
      <c r="BX23" s="12">
        <f>IF(BX$2&gt;$D23,
MIN(IFERROR($E23/$F23, 0), $E23-SUM($H23:BW23)),
0)</f>
        <v>0</v>
      </c>
      <c r="BY23" s="12">
        <f>IF(BY$2&gt;$D23,
MIN(IFERROR($E23/$F23, 0), $E23-SUM($H23:BX23)),
0)</f>
        <v>0</v>
      </c>
      <c r="BZ23" s="12">
        <f>IF(BZ$2&gt;$D23,
MIN(IFERROR($E23/$F23, 0), $E23-SUM($H23:BY23)),
0)</f>
        <v>0</v>
      </c>
      <c r="CA23" s="12">
        <f>IF(CA$2&gt;$D23,
MIN(IFERROR($E23/$F23, 0), $E23-SUM($H23:BZ23)),
0)</f>
        <v>0</v>
      </c>
      <c r="CB23" s="12">
        <f>IF(CB$2&gt;$D23,
MIN(IFERROR($E23/$F23, 0), $E23-SUM($H23:CA23)),
0)</f>
        <v>0</v>
      </c>
      <c r="CC23" s="12">
        <f>IF(CC$2&gt;$D23,
MIN(IFERROR($E23/$F23, 0), $E23-SUM($H23:CB23)),
0)</f>
        <v>0</v>
      </c>
      <c r="CD23" s="12">
        <f>IF(CD$2&gt;$D23,
MIN(IFERROR($E23/$F23, 0), $E23-SUM($H23:CC23)),
0)</f>
        <v>0</v>
      </c>
      <c r="CE23" s="12">
        <f>IF(CE$2&gt;$D23,
MIN(IFERROR($E23/$F23, 0), $E23-SUM($H23:CD23)),
0)</f>
        <v>0</v>
      </c>
      <c r="CF23" s="12">
        <f>IF(CF$2&gt;$D23,
MIN(IFERROR($E23/$F23, 0), $E23-SUM($H23:CE23)),
0)</f>
        <v>0</v>
      </c>
      <c r="CG23" s="12">
        <f>IF(CG$2&gt;$D23,
MIN(IFERROR($E23/$F23, 0), $E23-SUM($H23:CF23)),
0)</f>
        <v>0</v>
      </c>
      <c r="CH23" s="12">
        <f>IF(CH$2&gt;$D23,
MIN(IFERROR($E23/$F23, 0), $E23-SUM($H23:CG23)),
0)</f>
        <v>0</v>
      </c>
      <c r="CI23" s="12">
        <f>IF(CI$2&gt;$D23,
MIN(IFERROR($E23/$F23, 0), $E23-SUM($H23:CH23)),
0)</f>
        <v>0</v>
      </c>
      <c r="CJ23" s="12">
        <f>IF(CJ$2&gt;$D23,
MIN(IFERROR($E23/$F23, 0), $E23-SUM($H23:CI23)),
0)</f>
        <v>0</v>
      </c>
      <c r="CK23" s="12">
        <f>IF(CK$2&gt;$D23,
MIN(IFERROR($E23/$F23, 0), $E23-SUM($H23:CJ23)),
0)</f>
        <v>0</v>
      </c>
      <c r="CL23" s="12">
        <f>IF(CL$2&gt;$D23,
MIN(IFERROR($E23/$F23, 0), $E23-SUM($H23:CK23)),
0)</f>
        <v>0</v>
      </c>
      <c r="CM23" s="12">
        <f>IF(CM$2&gt;$D23,
MIN(IFERROR($E23/$F23, 0), $E23-SUM($H23:CL23)),
0)</f>
        <v>0</v>
      </c>
      <c r="CN23" s="12">
        <f>IF(CN$2&gt;$D23,
MIN(IFERROR($E23/$F23, 0), $E23-SUM($H23:CM23)),
0)</f>
        <v>0</v>
      </c>
      <c r="CO23" s="12">
        <f>IF(CO$2&gt;$D23,
MIN(IFERROR($E23/$F23, 0), $E23-SUM($H23:CN23)),
0)</f>
        <v>0</v>
      </c>
      <c r="CP23" s="12">
        <f>IF(CP$2&gt;$D23,
MIN(IFERROR($E23/$F23, 0), $E23-SUM($H23:CO23)),
0)</f>
        <v>0</v>
      </c>
      <c r="CQ23" s="12">
        <f>IF(CQ$2&gt;$D23,
MIN(IFERROR($E23/$F23, 0), $E23-SUM($H23:CP23)),
0)</f>
        <v>0</v>
      </c>
      <c r="CR23" s="12">
        <f>IF(CR$2&gt;$D23,
MIN(IFERROR($E23/$F23, 0), $E23-SUM($H23:CQ23)),
0)</f>
        <v>0</v>
      </c>
      <c r="CS23" s="12">
        <f>IF(CS$2&gt;$D23,
MIN(IFERROR($E23/$F23, 0), $E23-SUM($H23:CR23)),
0)</f>
        <v>0</v>
      </c>
      <c r="CT23" s="12">
        <f>IF(CT$2&gt;$D23,
MIN(IFERROR($E23/$F23, 0), $E23-SUM($H23:CS23)),
0)</f>
        <v>0</v>
      </c>
      <c r="CU23" s="12">
        <f>IF(CU$2&gt;$D23,
MIN(IFERROR($E23/$F23, 0), $E23-SUM($H23:CT23)),
0)</f>
        <v>0</v>
      </c>
      <c r="CV23" s="12">
        <f>IF(CV$2&gt;$D23,
MIN(IFERROR($E23/$F23, 0), $E23-SUM($H23:CU23)),
0)</f>
        <v>0</v>
      </c>
      <c r="CW23" s="12">
        <f>IF(CW$2&gt;$D23,
MIN(IFERROR($E23/$F23, 0), $E23-SUM($H23:CV23)),
0)</f>
        <v>0</v>
      </c>
      <c r="CX23" s="12">
        <f>IF(CX$2&gt;$D23,
MIN(IFERROR($E23/$F23, 0), $E23-SUM($H23:CW23)),
0)</f>
        <v>0</v>
      </c>
      <c r="CY23" s="12">
        <f>IF(CY$2&gt;$D23,
MIN(IFERROR($E23/$F23, 0), $E23-SUM($H23:CX23)),
0)</f>
        <v>0</v>
      </c>
      <c r="CZ23" s="12">
        <f>IF(CZ$2&gt;$D23,
MIN(IFERROR($E23/$F23, 0), $E23-SUM($H23:CY23)),
0)</f>
        <v>0</v>
      </c>
      <c r="DA23" s="12">
        <f>IF(DA$2&gt;$D23,
MIN(IFERROR($E23/$F23, 0), $E23-SUM($H23:CZ23)),
0)</f>
        <v>0</v>
      </c>
      <c r="DB23" s="12">
        <f>IF(DB$2&gt;$D23,
MIN(IFERROR($E23/$F23, 0), $E23-SUM($H23:DA23)),
0)</f>
        <v>0</v>
      </c>
      <c r="DC23" s="12">
        <f>IF(DC$2&gt;$D23,
MIN(IFERROR($E23/$F23, 0), $E23-SUM($H23:DB23)),
0)</f>
        <v>0</v>
      </c>
      <c r="DD23" s="12">
        <f>IF(DD$2&gt;$D23,
MIN(IFERROR($E23/$F23, 0), $E23-SUM($H23:DC23)),
0)</f>
        <v>0</v>
      </c>
      <c r="DE23" s="12">
        <f>IF(DE$2&gt;$D23,
MIN(IFERROR($E23/$F23, 0), $E23-SUM($H23:DD23)),
0)</f>
        <v>0</v>
      </c>
      <c r="DF23" s="12">
        <f>IF(DF$2&gt;$D23,
MIN(IFERROR($E23/$F23, 0), $E23-SUM($H23:DE23)),
0)</f>
        <v>0</v>
      </c>
      <c r="DG23" s="12">
        <f>IF(DG$2&gt;$D23,
MIN(IFERROR($E23/$F23, 0), $E23-SUM($H23:DF23)),
0)</f>
        <v>0</v>
      </c>
      <c r="DH23" s="12">
        <f>IF(DH$2&gt;$D23,
MIN(IFERROR($E23/$F23, 0), $E23-SUM($H23:DG23)),
0)</f>
        <v>0</v>
      </c>
      <c r="DI23" s="12">
        <f>IF(DI$2&gt;$D23,
MIN(IFERROR($E23/$F23, 0), $E23-SUM($H23:DH23)),
0)</f>
        <v>0</v>
      </c>
      <c r="DJ23" s="12">
        <f>IF(DJ$2&gt;$D23,
MIN(IFERROR($E23/$F23, 0), $E23-SUM($H23:DI23)),
0)</f>
        <v>0</v>
      </c>
      <c r="DK23" s="12">
        <f>IF(DK$2&gt;$D23,
MIN(IFERROR($E23/$F23, 0), $E23-SUM($H23:DJ23)),
0)</f>
        <v>0</v>
      </c>
      <c r="DL23" s="12">
        <f>IF(DL$2&gt;$D23,
MIN(IFERROR($E23/$F23, 0), $E23-SUM($H23:DK23)),
0)</f>
        <v>0</v>
      </c>
      <c r="DM23" s="12">
        <f>IF(DM$2&gt;$D23,
MIN(IFERROR($E23/$F23, 0), $E23-SUM($H23:DL23)),
0)</f>
        <v>0</v>
      </c>
      <c r="DN23" s="12">
        <f>IF(DN$2&gt;$D23,
MIN(IFERROR($E23/$F23, 0), $E23-SUM($H23:DM23)),
0)</f>
        <v>0</v>
      </c>
      <c r="DO23" s="12">
        <f>IF(DO$2&gt;$D23,
MIN(IFERROR($E23/$F23, 0), $E23-SUM($H23:DN23)),
0)</f>
        <v>0</v>
      </c>
      <c r="DP23" s="12">
        <f>IF(DP$2&gt;$D23,
MIN(IFERROR($E23/$F23, 0), $E23-SUM($H23:DO23)),
0)</f>
        <v>0</v>
      </c>
      <c r="DQ23" s="12">
        <f>IF(DQ$2&gt;$D23,
MIN(IFERROR($E23/$F23, 0), $E23-SUM($H23:DP23)),
0)</f>
        <v>0</v>
      </c>
      <c r="DR23" s="12">
        <f>IF(DR$2&gt;$D23,
MIN(IFERROR($E23/$F23, 0), $E23-SUM($H23:DQ23)),
0)</f>
        <v>0</v>
      </c>
      <c r="DS23" s="12">
        <f>IF(DS$2&gt;$D23,
MIN(IFERROR($E23/$F23, 0), $E23-SUM($H23:DR23)),
0)</f>
        <v>0</v>
      </c>
      <c r="DT23" s="12">
        <f>IF(DT$2&gt;$D23,
MIN(IFERROR($E23/$F23, 0), $E23-SUM($H23:DS23)),
0)</f>
        <v>0</v>
      </c>
      <c r="DU23" s="12">
        <f>IF(DU$2&gt;$D23,
MIN(IFERROR($E23/$F23, 0), $E23-SUM($H23:DT23)),
0)</f>
        <v>0</v>
      </c>
      <c r="DV23" s="12">
        <f>IF(DV$2&gt;$D23,
MIN(IFERROR($E23/$F23, 0), $E23-SUM($H23:DU23)),
0)</f>
        <v>0</v>
      </c>
      <c r="DW23" s="12">
        <f>IF(DW$2&gt;$D23,
MIN(IFERROR($E23/$F23, 0), $E23-SUM($H23:DV23)),
0)</f>
        <v>0</v>
      </c>
      <c r="DX23" s="12">
        <f>IF(DX$2&gt;$D23,
MIN(IFERROR($E23/$F23, 0), $E23-SUM($H23:DW23)),
0)</f>
        <v>0</v>
      </c>
      <c r="DY23" s="12">
        <f>IF(DY$2&gt;$D23,
MIN(IFERROR($E23/$F23, 0), $E23-SUM($H23:DX23)),
0)</f>
        <v>0</v>
      </c>
    </row>
    <row r="24" spans="1:129" x14ac:dyDescent="0.3">
      <c r="B24" s="2" t="str">
        <f>Product!$H$2</f>
        <v>Phase 2</v>
      </c>
      <c r="C24" s="2" t="str">
        <f>Product!$H$3</f>
        <v>60' Wide</v>
      </c>
      <c r="D24" s="127">
        <f>SUMIFS(INDEX(Product!$B$2:$U$97, MATCH(D17, Product!$B$2:$B$97, 0), ), Product!$B$2:$U$2, $B24, Product!$B$3:$U$3, $C24)</f>
        <v>44957</v>
      </c>
      <c r="E24" s="128">
        <f>SUMIFS(INDEX(Product!$B$2:$U$97, MATCH(E17, Product!$B$2:$B$97, 0), ), Product!$B$2:$U$2, $B24, Product!$B$3:$U$3, $C24)</f>
        <v>30</v>
      </c>
      <c r="F24" s="128">
        <f>SUMIFS(INDEX(Product!$B$2:$U$97, MATCH(F17, Product!$B$2:$B$97, 0), ), Product!$B$2:$U$2, $B24, Product!$B$3:$U$3, $C24)</f>
        <v>6</v>
      </c>
      <c r="G24" s="11">
        <f>SUM(H24:DZ24)</f>
        <v>30</v>
      </c>
      <c r="I24" s="12">
        <f>IF(I$2&gt;$D24,
MIN(IFERROR($E24/$F24, 0), $E24-SUM($H24:H24)),
0)</f>
        <v>0</v>
      </c>
      <c r="J24" s="12">
        <f>IF(J$2&gt;$D24,
MIN(IFERROR($E24/$F24, 0), $E24-SUM($H24:I24)),
0)</f>
        <v>0</v>
      </c>
      <c r="K24" s="12">
        <f>IF(K$2&gt;$D24,
MIN(IFERROR($E24/$F24, 0), $E24-SUM($H24:J24)),
0)</f>
        <v>0</v>
      </c>
      <c r="L24" s="12">
        <f>IF(L$2&gt;$D24,
MIN(IFERROR($E24/$F24, 0), $E24-SUM($H24:K24)),
0)</f>
        <v>0</v>
      </c>
      <c r="M24" s="12">
        <f>IF(M$2&gt;$D24,
MIN(IFERROR($E24/$F24, 0), $E24-SUM($H24:L24)),
0)</f>
        <v>0</v>
      </c>
      <c r="N24" s="12">
        <f>IF(N$2&gt;$D24,
MIN(IFERROR($E24/$F24, 0), $E24-SUM($H24:M24)),
0)</f>
        <v>0</v>
      </c>
      <c r="O24" s="12">
        <f>IF(O$2&gt;$D24,
MIN(IFERROR($E24/$F24, 0), $E24-SUM($H24:N24)),
0)</f>
        <v>0</v>
      </c>
      <c r="P24" s="12">
        <f>IF(P$2&gt;$D24,
MIN(IFERROR($E24/$F24, 0), $E24-SUM($H24:O24)),
0)</f>
        <v>0</v>
      </c>
      <c r="Q24" s="12">
        <f>IF(Q$2&gt;$D24,
MIN(IFERROR($E24/$F24, 0), $E24-SUM($H24:P24)),
0)</f>
        <v>0</v>
      </c>
      <c r="R24" s="12">
        <f>IF(R$2&gt;$D24,
MIN(IFERROR($E24/$F24, 0), $E24-SUM($H24:Q24)),
0)</f>
        <v>0</v>
      </c>
      <c r="S24" s="12">
        <f>IF(S$2&gt;$D24,
MIN(IFERROR($E24/$F24, 0), $E24-SUM($H24:R24)),
0)</f>
        <v>0</v>
      </c>
      <c r="T24" s="12">
        <f>IF(T$2&gt;$D24,
MIN(IFERROR($E24/$F24, 0), $E24-SUM($H24:S24)),
0)</f>
        <v>0</v>
      </c>
      <c r="U24" s="12">
        <f>IF(U$2&gt;$D24,
MIN(IFERROR($E24/$F24, 0), $E24-SUM($H24:T24)),
0)</f>
        <v>0</v>
      </c>
      <c r="V24" s="12">
        <f>IF(V$2&gt;$D24,
MIN(IFERROR($E24/$F24, 0), $E24-SUM($H24:U24)),
0)</f>
        <v>0</v>
      </c>
      <c r="W24" s="12">
        <f>IF(W$2&gt;$D24,
MIN(IFERROR($E24/$F24, 0), $E24-SUM($H24:V24)),
0)</f>
        <v>5</v>
      </c>
      <c r="X24" s="12">
        <f>IF(X$2&gt;$D24,
MIN(IFERROR($E24/$F24, 0), $E24-SUM($H24:W24)),
0)</f>
        <v>5</v>
      </c>
      <c r="Y24" s="12">
        <f>IF(Y$2&gt;$D24,
MIN(IFERROR($E24/$F24, 0), $E24-SUM($H24:X24)),
0)</f>
        <v>5</v>
      </c>
      <c r="Z24" s="12">
        <f>IF(Z$2&gt;$D24,
MIN(IFERROR($E24/$F24, 0), $E24-SUM($H24:Y24)),
0)</f>
        <v>5</v>
      </c>
      <c r="AA24" s="12">
        <f>IF(AA$2&gt;$D24,
MIN(IFERROR($E24/$F24, 0), $E24-SUM($H24:Z24)),
0)</f>
        <v>5</v>
      </c>
      <c r="AB24" s="12">
        <f>IF(AB$2&gt;$D24,
MIN(IFERROR($E24/$F24, 0), $E24-SUM($H24:AA24)),
0)</f>
        <v>5</v>
      </c>
      <c r="AC24" s="12">
        <f>IF(AC$2&gt;$D24,
MIN(IFERROR($E24/$F24, 0), $E24-SUM($H24:AB24)),
0)</f>
        <v>0</v>
      </c>
      <c r="AD24" s="12">
        <f>IF(AD$2&gt;$D24,
MIN(IFERROR($E24/$F24, 0), $E24-SUM($H24:AC24)),
0)</f>
        <v>0</v>
      </c>
      <c r="AE24" s="12">
        <f>IF(AE$2&gt;$D24,
MIN(IFERROR($E24/$F24, 0), $E24-SUM($H24:AD24)),
0)</f>
        <v>0</v>
      </c>
      <c r="AF24" s="12">
        <f>IF(AF$2&gt;$D24,
MIN(IFERROR($E24/$F24, 0), $E24-SUM($H24:AE24)),
0)</f>
        <v>0</v>
      </c>
      <c r="AG24" s="12">
        <f>IF(AG$2&gt;$D24,
MIN(IFERROR($E24/$F24, 0), $E24-SUM($H24:AF24)),
0)</f>
        <v>0</v>
      </c>
      <c r="AH24" s="12">
        <f>IF(AH$2&gt;$D24,
MIN(IFERROR($E24/$F24, 0), $E24-SUM($H24:AG24)),
0)</f>
        <v>0</v>
      </c>
      <c r="AI24" s="12">
        <f>IF(AI$2&gt;$D24,
MIN(IFERROR($E24/$F24, 0), $E24-SUM($H24:AH24)),
0)</f>
        <v>0</v>
      </c>
      <c r="AJ24" s="12">
        <f>IF(AJ$2&gt;$D24,
MIN(IFERROR($E24/$F24, 0), $E24-SUM($H24:AI24)),
0)</f>
        <v>0</v>
      </c>
      <c r="AK24" s="12">
        <f>IF(AK$2&gt;$D24,
MIN(IFERROR($E24/$F24, 0), $E24-SUM($H24:AJ24)),
0)</f>
        <v>0</v>
      </c>
      <c r="AL24" s="12">
        <f>IF(AL$2&gt;$D24,
MIN(IFERROR($E24/$F24, 0), $E24-SUM($H24:AK24)),
0)</f>
        <v>0</v>
      </c>
      <c r="AM24" s="12">
        <f>IF(AM$2&gt;$D24,
MIN(IFERROR($E24/$F24, 0), $E24-SUM($H24:AL24)),
0)</f>
        <v>0</v>
      </c>
      <c r="AN24" s="12">
        <f>IF(AN$2&gt;$D24,
MIN(IFERROR($E24/$F24, 0), $E24-SUM($H24:AM24)),
0)</f>
        <v>0</v>
      </c>
      <c r="AO24" s="12">
        <f>IF(AO$2&gt;$D24,
MIN(IFERROR($E24/$F24, 0), $E24-SUM($H24:AN24)),
0)</f>
        <v>0</v>
      </c>
      <c r="AP24" s="12">
        <f>IF(AP$2&gt;$D24,
MIN(IFERROR($E24/$F24, 0), $E24-SUM($H24:AO24)),
0)</f>
        <v>0</v>
      </c>
      <c r="AQ24" s="12">
        <f>IF(AQ$2&gt;$D24,
MIN(IFERROR($E24/$F24, 0), $E24-SUM($H24:AP24)),
0)</f>
        <v>0</v>
      </c>
      <c r="AR24" s="12">
        <f>IF(AR$2&gt;$D24,
MIN(IFERROR($E24/$F24, 0), $E24-SUM($H24:AQ24)),
0)</f>
        <v>0</v>
      </c>
      <c r="AS24" s="12">
        <f>IF(AS$2&gt;$D24,
MIN(IFERROR($E24/$F24, 0), $E24-SUM($H24:AR24)),
0)</f>
        <v>0</v>
      </c>
      <c r="AT24" s="12">
        <f>IF(AT$2&gt;$D24,
MIN(IFERROR($E24/$F24, 0), $E24-SUM($H24:AS24)),
0)</f>
        <v>0</v>
      </c>
      <c r="AU24" s="12">
        <f>IF(AU$2&gt;$D24,
MIN(IFERROR($E24/$F24, 0), $E24-SUM($H24:AT24)),
0)</f>
        <v>0</v>
      </c>
      <c r="AV24" s="12">
        <f>IF(AV$2&gt;$D24,
MIN(IFERROR($E24/$F24, 0), $E24-SUM($H24:AU24)),
0)</f>
        <v>0</v>
      </c>
      <c r="AW24" s="12">
        <f>IF(AW$2&gt;$D24,
MIN(IFERROR($E24/$F24, 0), $E24-SUM($H24:AV24)),
0)</f>
        <v>0</v>
      </c>
      <c r="AX24" s="12">
        <f>IF(AX$2&gt;$D24,
MIN(IFERROR($E24/$F24, 0), $E24-SUM($H24:AW24)),
0)</f>
        <v>0</v>
      </c>
      <c r="AY24" s="12">
        <f>IF(AY$2&gt;$D24,
MIN(IFERROR($E24/$F24, 0), $E24-SUM($H24:AX24)),
0)</f>
        <v>0</v>
      </c>
      <c r="AZ24" s="12">
        <f>IF(AZ$2&gt;$D24,
MIN(IFERROR($E24/$F24, 0), $E24-SUM($H24:AY24)),
0)</f>
        <v>0</v>
      </c>
      <c r="BA24" s="12">
        <f>IF(BA$2&gt;$D24,
MIN(IFERROR($E24/$F24, 0), $E24-SUM($H24:AZ24)),
0)</f>
        <v>0</v>
      </c>
      <c r="BB24" s="12">
        <f>IF(BB$2&gt;$D24,
MIN(IFERROR($E24/$F24, 0), $E24-SUM($H24:BA24)),
0)</f>
        <v>0</v>
      </c>
      <c r="BC24" s="12">
        <f>IF(BC$2&gt;$D24,
MIN(IFERROR($E24/$F24, 0), $E24-SUM($H24:BB24)),
0)</f>
        <v>0</v>
      </c>
      <c r="BD24" s="12">
        <f>IF(BD$2&gt;$D24,
MIN(IFERROR($E24/$F24, 0), $E24-SUM($H24:BC24)),
0)</f>
        <v>0</v>
      </c>
      <c r="BE24" s="12">
        <f>IF(BE$2&gt;$D24,
MIN(IFERROR($E24/$F24, 0), $E24-SUM($H24:BD24)),
0)</f>
        <v>0</v>
      </c>
      <c r="BF24" s="12">
        <f>IF(BF$2&gt;$D24,
MIN(IFERROR($E24/$F24, 0), $E24-SUM($H24:BE24)),
0)</f>
        <v>0</v>
      </c>
      <c r="BG24" s="12">
        <f>IF(BG$2&gt;$D24,
MIN(IFERROR($E24/$F24, 0), $E24-SUM($H24:BF24)),
0)</f>
        <v>0</v>
      </c>
      <c r="BH24" s="12">
        <f>IF(BH$2&gt;$D24,
MIN(IFERROR($E24/$F24, 0), $E24-SUM($H24:BG24)),
0)</f>
        <v>0</v>
      </c>
      <c r="BI24" s="12">
        <f>IF(BI$2&gt;$D24,
MIN(IFERROR($E24/$F24, 0), $E24-SUM($H24:BH24)),
0)</f>
        <v>0</v>
      </c>
      <c r="BJ24" s="12">
        <f>IF(BJ$2&gt;$D24,
MIN(IFERROR($E24/$F24, 0), $E24-SUM($H24:BI24)),
0)</f>
        <v>0</v>
      </c>
      <c r="BK24" s="12">
        <f>IF(BK$2&gt;$D24,
MIN(IFERROR($E24/$F24, 0), $E24-SUM($H24:BJ24)),
0)</f>
        <v>0</v>
      </c>
      <c r="BL24" s="12">
        <f>IF(BL$2&gt;$D24,
MIN(IFERROR($E24/$F24, 0), $E24-SUM($H24:BK24)),
0)</f>
        <v>0</v>
      </c>
      <c r="BM24" s="12">
        <f>IF(BM$2&gt;$D24,
MIN(IFERROR($E24/$F24, 0), $E24-SUM($H24:BL24)),
0)</f>
        <v>0</v>
      </c>
      <c r="BN24" s="12">
        <f>IF(BN$2&gt;$D24,
MIN(IFERROR($E24/$F24, 0), $E24-SUM($H24:BM24)),
0)</f>
        <v>0</v>
      </c>
      <c r="BO24" s="12">
        <f>IF(BO$2&gt;$D24,
MIN(IFERROR($E24/$F24, 0), $E24-SUM($H24:BN24)),
0)</f>
        <v>0</v>
      </c>
      <c r="BP24" s="12">
        <f>IF(BP$2&gt;$D24,
MIN(IFERROR($E24/$F24, 0), $E24-SUM($H24:BO24)),
0)</f>
        <v>0</v>
      </c>
      <c r="BQ24" s="12">
        <f>IF(BQ$2&gt;$D24,
MIN(IFERROR($E24/$F24, 0), $E24-SUM($H24:BP24)),
0)</f>
        <v>0</v>
      </c>
      <c r="BR24" s="12">
        <f>IF(BR$2&gt;$D24,
MIN(IFERROR($E24/$F24, 0), $E24-SUM($H24:BQ24)),
0)</f>
        <v>0</v>
      </c>
      <c r="BS24" s="12">
        <f>IF(BS$2&gt;$D24,
MIN(IFERROR($E24/$F24, 0), $E24-SUM($H24:BR24)),
0)</f>
        <v>0</v>
      </c>
      <c r="BT24" s="12">
        <f>IF(BT$2&gt;$D24,
MIN(IFERROR($E24/$F24, 0), $E24-SUM($H24:BS24)),
0)</f>
        <v>0</v>
      </c>
      <c r="BU24" s="12">
        <f>IF(BU$2&gt;$D24,
MIN(IFERROR($E24/$F24, 0), $E24-SUM($H24:BT24)),
0)</f>
        <v>0</v>
      </c>
      <c r="BV24" s="12">
        <f>IF(BV$2&gt;$D24,
MIN(IFERROR($E24/$F24, 0), $E24-SUM($H24:BU24)),
0)</f>
        <v>0</v>
      </c>
      <c r="BW24" s="12">
        <f>IF(BW$2&gt;$D24,
MIN(IFERROR($E24/$F24, 0), $E24-SUM($H24:BV24)),
0)</f>
        <v>0</v>
      </c>
      <c r="BX24" s="12">
        <f>IF(BX$2&gt;$D24,
MIN(IFERROR($E24/$F24, 0), $E24-SUM($H24:BW24)),
0)</f>
        <v>0</v>
      </c>
      <c r="BY24" s="12">
        <f>IF(BY$2&gt;$D24,
MIN(IFERROR($E24/$F24, 0), $E24-SUM($H24:BX24)),
0)</f>
        <v>0</v>
      </c>
      <c r="BZ24" s="12">
        <f>IF(BZ$2&gt;$D24,
MIN(IFERROR($E24/$F24, 0), $E24-SUM($H24:BY24)),
0)</f>
        <v>0</v>
      </c>
      <c r="CA24" s="12">
        <f>IF(CA$2&gt;$D24,
MIN(IFERROR($E24/$F24, 0), $E24-SUM($H24:BZ24)),
0)</f>
        <v>0</v>
      </c>
      <c r="CB24" s="12">
        <f>IF(CB$2&gt;$D24,
MIN(IFERROR($E24/$F24, 0), $E24-SUM($H24:CA24)),
0)</f>
        <v>0</v>
      </c>
      <c r="CC24" s="12">
        <f>IF(CC$2&gt;$D24,
MIN(IFERROR($E24/$F24, 0), $E24-SUM($H24:CB24)),
0)</f>
        <v>0</v>
      </c>
      <c r="CD24" s="12">
        <f>IF(CD$2&gt;$D24,
MIN(IFERROR($E24/$F24, 0), $E24-SUM($H24:CC24)),
0)</f>
        <v>0</v>
      </c>
      <c r="CE24" s="12">
        <f>IF(CE$2&gt;$D24,
MIN(IFERROR($E24/$F24, 0), $E24-SUM($H24:CD24)),
0)</f>
        <v>0</v>
      </c>
      <c r="CF24" s="12">
        <f>IF(CF$2&gt;$D24,
MIN(IFERROR($E24/$F24, 0), $E24-SUM($H24:CE24)),
0)</f>
        <v>0</v>
      </c>
      <c r="CG24" s="12">
        <f>IF(CG$2&gt;$D24,
MIN(IFERROR($E24/$F24, 0), $E24-SUM($H24:CF24)),
0)</f>
        <v>0</v>
      </c>
      <c r="CH24" s="12">
        <f>IF(CH$2&gt;$D24,
MIN(IFERROR($E24/$F24, 0), $E24-SUM($H24:CG24)),
0)</f>
        <v>0</v>
      </c>
      <c r="CI24" s="12">
        <f>IF(CI$2&gt;$D24,
MIN(IFERROR($E24/$F24, 0), $E24-SUM($H24:CH24)),
0)</f>
        <v>0</v>
      </c>
      <c r="CJ24" s="12">
        <f>IF(CJ$2&gt;$D24,
MIN(IFERROR($E24/$F24, 0), $E24-SUM($H24:CI24)),
0)</f>
        <v>0</v>
      </c>
      <c r="CK24" s="12">
        <f>IF(CK$2&gt;$D24,
MIN(IFERROR($E24/$F24, 0), $E24-SUM($H24:CJ24)),
0)</f>
        <v>0</v>
      </c>
      <c r="CL24" s="12">
        <f>IF(CL$2&gt;$D24,
MIN(IFERROR($E24/$F24, 0), $E24-SUM($H24:CK24)),
0)</f>
        <v>0</v>
      </c>
      <c r="CM24" s="12">
        <f>IF(CM$2&gt;$D24,
MIN(IFERROR($E24/$F24, 0), $E24-SUM($H24:CL24)),
0)</f>
        <v>0</v>
      </c>
      <c r="CN24" s="12">
        <f>IF(CN$2&gt;$D24,
MIN(IFERROR($E24/$F24, 0), $E24-SUM($H24:CM24)),
0)</f>
        <v>0</v>
      </c>
      <c r="CO24" s="12">
        <f>IF(CO$2&gt;$D24,
MIN(IFERROR($E24/$F24, 0), $E24-SUM($H24:CN24)),
0)</f>
        <v>0</v>
      </c>
      <c r="CP24" s="12">
        <f>IF(CP$2&gt;$D24,
MIN(IFERROR($E24/$F24, 0), $E24-SUM($H24:CO24)),
0)</f>
        <v>0</v>
      </c>
      <c r="CQ24" s="12">
        <f>IF(CQ$2&gt;$D24,
MIN(IFERROR($E24/$F24, 0), $E24-SUM($H24:CP24)),
0)</f>
        <v>0</v>
      </c>
      <c r="CR24" s="12">
        <f>IF(CR$2&gt;$D24,
MIN(IFERROR($E24/$F24, 0), $E24-SUM($H24:CQ24)),
0)</f>
        <v>0</v>
      </c>
      <c r="CS24" s="12">
        <f>IF(CS$2&gt;$D24,
MIN(IFERROR($E24/$F24, 0), $E24-SUM($H24:CR24)),
0)</f>
        <v>0</v>
      </c>
      <c r="CT24" s="12">
        <f>IF(CT$2&gt;$D24,
MIN(IFERROR($E24/$F24, 0), $E24-SUM($H24:CS24)),
0)</f>
        <v>0</v>
      </c>
      <c r="CU24" s="12">
        <f>IF(CU$2&gt;$D24,
MIN(IFERROR($E24/$F24, 0), $E24-SUM($H24:CT24)),
0)</f>
        <v>0</v>
      </c>
      <c r="CV24" s="12">
        <f>IF(CV$2&gt;$D24,
MIN(IFERROR($E24/$F24, 0), $E24-SUM($H24:CU24)),
0)</f>
        <v>0</v>
      </c>
      <c r="CW24" s="12">
        <f>IF(CW$2&gt;$D24,
MIN(IFERROR($E24/$F24, 0), $E24-SUM($H24:CV24)),
0)</f>
        <v>0</v>
      </c>
      <c r="CX24" s="12">
        <f>IF(CX$2&gt;$D24,
MIN(IFERROR($E24/$F24, 0), $E24-SUM($H24:CW24)),
0)</f>
        <v>0</v>
      </c>
      <c r="CY24" s="12">
        <f>IF(CY$2&gt;$D24,
MIN(IFERROR($E24/$F24, 0), $E24-SUM($H24:CX24)),
0)</f>
        <v>0</v>
      </c>
      <c r="CZ24" s="12">
        <f>IF(CZ$2&gt;$D24,
MIN(IFERROR($E24/$F24, 0), $E24-SUM($H24:CY24)),
0)</f>
        <v>0</v>
      </c>
      <c r="DA24" s="12">
        <f>IF(DA$2&gt;$D24,
MIN(IFERROR($E24/$F24, 0), $E24-SUM($H24:CZ24)),
0)</f>
        <v>0</v>
      </c>
      <c r="DB24" s="12">
        <f>IF(DB$2&gt;$D24,
MIN(IFERROR($E24/$F24, 0), $E24-SUM($H24:DA24)),
0)</f>
        <v>0</v>
      </c>
      <c r="DC24" s="12">
        <f>IF(DC$2&gt;$D24,
MIN(IFERROR($E24/$F24, 0), $E24-SUM($H24:DB24)),
0)</f>
        <v>0</v>
      </c>
      <c r="DD24" s="12">
        <f>IF(DD$2&gt;$D24,
MIN(IFERROR($E24/$F24, 0), $E24-SUM($H24:DC24)),
0)</f>
        <v>0</v>
      </c>
      <c r="DE24" s="12">
        <f>IF(DE$2&gt;$D24,
MIN(IFERROR($E24/$F24, 0), $E24-SUM($H24:DD24)),
0)</f>
        <v>0</v>
      </c>
      <c r="DF24" s="12">
        <f>IF(DF$2&gt;$D24,
MIN(IFERROR($E24/$F24, 0), $E24-SUM($H24:DE24)),
0)</f>
        <v>0</v>
      </c>
      <c r="DG24" s="12">
        <f>IF(DG$2&gt;$D24,
MIN(IFERROR($E24/$F24, 0), $E24-SUM($H24:DF24)),
0)</f>
        <v>0</v>
      </c>
      <c r="DH24" s="12">
        <f>IF(DH$2&gt;$D24,
MIN(IFERROR($E24/$F24, 0), $E24-SUM($H24:DG24)),
0)</f>
        <v>0</v>
      </c>
      <c r="DI24" s="12">
        <f>IF(DI$2&gt;$D24,
MIN(IFERROR($E24/$F24, 0), $E24-SUM($H24:DH24)),
0)</f>
        <v>0</v>
      </c>
      <c r="DJ24" s="12">
        <f>IF(DJ$2&gt;$D24,
MIN(IFERROR($E24/$F24, 0), $E24-SUM($H24:DI24)),
0)</f>
        <v>0</v>
      </c>
      <c r="DK24" s="12">
        <f>IF(DK$2&gt;$D24,
MIN(IFERROR($E24/$F24, 0), $E24-SUM($H24:DJ24)),
0)</f>
        <v>0</v>
      </c>
      <c r="DL24" s="12">
        <f>IF(DL$2&gt;$D24,
MIN(IFERROR($E24/$F24, 0), $E24-SUM($H24:DK24)),
0)</f>
        <v>0</v>
      </c>
      <c r="DM24" s="12">
        <f>IF(DM$2&gt;$D24,
MIN(IFERROR($E24/$F24, 0), $E24-SUM($H24:DL24)),
0)</f>
        <v>0</v>
      </c>
      <c r="DN24" s="12">
        <f>IF(DN$2&gt;$D24,
MIN(IFERROR($E24/$F24, 0), $E24-SUM($H24:DM24)),
0)</f>
        <v>0</v>
      </c>
      <c r="DO24" s="12">
        <f>IF(DO$2&gt;$D24,
MIN(IFERROR($E24/$F24, 0), $E24-SUM($H24:DN24)),
0)</f>
        <v>0</v>
      </c>
      <c r="DP24" s="12">
        <f>IF(DP$2&gt;$D24,
MIN(IFERROR($E24/$F24, 0), $E24-SUM($H24:DO24)),
0)</f>
        <v>0</v>
      </c>
      <c r="DQ24" s="12">
        <f>IF(DQ$2&gt;$D24,
MIN(IFERROR($E24/$F24, 0), $E24-SUM($H24:DP24)),
0)</f>
        <v>0</v>
      </c>
      <c r="DR24" s="12">
        <f>IF(DR$2&gt;$D24,
MIN(IFERROR($E24/$F24, 0), $E24-SUM($H24:DQ24)),
0)</f>
        <v>0</v>
      </c>
      <c r="DS24" s="12">
        <f>IF(DS$2&gt;$D24,
MIN(IFERROR($E24/$F24, 0), $E24-SUM($H24:DR24)),
0)</f>
        <v>0</v>
      </c>
      <c r="DT24" s="12">
        <f>IF(DT$2&gt;$D24,
MIN(IFERROR($E24/$F24, 0), $E24-SUM($H24:DS24)),
0)</f>
        <v>0</v>
      </c>
      <c r="DU24" s="12">
        <f>IF(DU$2&gt;$D24,
MIN(IFERROR($E24/$F24, 0), $E24-SUM($H24:DT24)),
0)</f>
        <v>0</v>
      </c>
      <c r="DV24" s="12">
        <f>IF(DV$2&gt;$D24,
MIN(IFERROR($E24/$F24, 0), $E24-SUM($H24:DU24)),
0)</f>
        <v>0</v>
      </c>
      <c r="DW24" s="12">
        <f>IF(DW$2&gt;$D24,
MIN(IFERROR($E24/$F24, 0), $E24-SUM($H24:DV24)),
0)</f>
        <v>0</v>
      </c>
      <c r="DX24" s="12">
        <f>IF(DX$2&gt;$D24,
MIN(IFERROR($E24/$F24, 0), $E24-SUM($H24:DW24)),
0)</f>
        <v>0</v>
      </c>
      <c r="DY24" s="12">
        <f>IF(DY$2&gt;$D24,
MIN(IFERROR($E24/$F24, 0), $E24-SUM($H24:DX24)),
0)</f>
        <v>0</v>
      </c>
    </row>
    <row r="25" spans="1:129" x14ac:dyDescent="0.3">
      <c r="B25" s="2" t="str">
        <f>Product!$I$2</f>
        <v>Phase 2</v>
      </c>
      <c r="C25" s="2" t="str">
        <f>Product!$I$3</f>
        <v>75' Wide</v>
      </c>
      <c r="D25" s="127">
        <f>SUMIFS(INDEX(Product!$B$2:$U$97, MATCH(D17, Product!$B$2:$B$97, 0), ), Product!$B$2:$U$2, $B25, Product!$B$3:$U$3, $C25)</f>
        <v>44957</v>
      </c>
      <c r="E25" s="128">
        <f>SUMIFS(INDEX(Product!$B$2:$U$97, MATCH(E17, Product!$B$2:$B$97, 0), ), Product!$B$2:$U$2, $B25, Product!$B$3:$U$3, $C25)</f>
        <v>20</v>
      </c>
      <c r="F25" s="128">
        <f>SUMIFS(INDEX(Product!$B$2:$U$97, MATCH(F17, Product!$B$2:$B$97, 0), ), Product!$B$2:$U$2, $B25, Product!$B$3:$U$3, $C25)</f>
        <v>6</v>
      </c>
      <c r="G25" s="11">
        <f>SUM(H25:DZ25)</f>
        <v>20</v>
      </c>
      <c r="I25" s="12">
        <f>IF(I$2&gt;$D25,
MIN(IFERROR($E25/$F25, 0), $E25-SUM($H25:H25)),
0)</f>
        <v>0</v>
      </c>
      <c r="J25" s="12">
        <f>IF(J$2&gt;$D25,
MIN(IFERROR($E25/$F25, 0), $E25-SUM($H25:I25)),
0)</f>
        <v>0</v>
      </c>
      <c r="K25" s="12">
        <f>IF(K$2&gt;$D25,
MIN(IFERROR($E25/$F25, 0), $E25-SUM($H25:J25)),
0)</f>
        <v>0</v>
      </c>
      <c r="L25" s="12">
        <f>IF(L$2&gt;$D25,
MIN(IFERROR($E25/$F25, 0), $E25-SUM($H25:K25)),
0)</f>
        <v>0</v>
      </c>
      <c r="M25" s="12">
        <f>IF(M$2&gt;$D25,
MIN(IFERROR($E25/$F25, 0), $E25-SUM($H25:L25)),
0)</f>
        <v>0</v>
      </c>
      <c r="N25" s="12">
        <f>IF(N$2&gt;$D25,
MIN(IFERROR($E25/$F25, 0), $E25-SUM($H25:M25)),
0)</f>
        <v>0</v>
      </c>
      <c r="O25" s="12">
        <f>IF(O$2&gt;$D25,
MIN(IFERROR($E25/$F25, 0), $E25-SUM($H25:N25)),
0)</f>
        <v>0</v>
      </c>
      <c r="P25" s="12">
        <f>IF(P$2&gt;$D25,
MIN(IFERROR($E25/$F25, 0), $E25-SUM($H25:O25)),
0)</f>
        <v>0</v>
      </c>
      <c r="Q25" s="12">
        <f>IF(Q$2&gt;$D25,
MIN(IFERROR($E25/$F25, 0), $E25-SUM($H25:P25)),
0)</f>
        <v>0</v>
      </c>
      <c r="R25" s="12">
        <f>IF(R$2&gt;$D25,
MIN(IFERROR($E25/$F25, 0), $E25-SUM($H25:Q25)),
0)</f>
        <v>0</v>
      </c>
      <c r="S25" s="12">
        <f>IF(S$2&gt;$D25,
MIN(IFERROR($E25/$F25, 0), $E25-SUM($H25:R25)),
0)</f>
        <v>0</v>
      </c>
      <c r="T25" s="12">
        <f>IF(T$2&gt;$D25,
MIN(IFERROR($E25/$F25, 0), $E25-SUM($H25:S25)),
0)</f>
        <v>0</v>
      </c>
      <c r="U25" s="12">
        <f>IF(U$2&gt;$D25,
MIN(IFERROR($E25/$F25, 0), $E25-SUM($H25:T25)),
0)</f>
        <v>0</v>
      </c>
      <c r="V25" s="12">
        <f>IF(V$2&gt;$D25,
MIN(IFERROR($E25/$F25, 0), $E25-SUM($H25:U25)),
0)</f>
        <v>0</v>
      </c>
      <c r="W25" s="12">
        <f>IF(W$2&gt;$D25,
MIN(IFERROR($E25/$F25, 0), $E25-SUM($H25:V25)),
0)</f>
        <v>3.3333333333333335</v>
      </c>
      <c r="X25" s="12">
        <f>IF(X$2&gt;$D25,
MIN(IFERROR($E25/$F25, 0), $E25-SUM($H25:W25)),
0)</f>
        <v>3.3333333333333335</v>
      </c>
      <c r="Y25" s="12">
        <f>IF(Y$2&gt;$D25,
MIN(IFERROR($E25/$F25, 0), $E25-SUM($H25:X25)),
0)</f>
        <v>3.3333333333333335</v>
      </c>
      <c r="Z25" s="12">
        <f>IF(Z$2&gt;$D25,
MIN(IFERROR($E25/$F25, 0), $E25-SUM($H25:Y25)),
0)</f>
        <v>3.3333333333333335</v>
      </c>
      <c r="AA25" s="12">
        <f>IF(AA$2&gt;$D25,
MIN(IFERROR($E25/$F25, 0), $E25-SUM($H25:Z25)),
0)</f>
        <v>3.3333333333333335</v>
      </c>
      <c r="AB25" s="12">
        <f>IF(AB$2&gt;$D25,
MIN(IFERROR($E25/$F25, 0), $E25-SUM($H25:AA25)),
0)</f>
        <v>3.3333333333333321</v>
      </c>
      <c r="AC25" s="12">
        <f>IF(AC$2&gt;$D25,
MIN(IFERROR($E25/$F25, 0), $E25-SUM($H25:AB25)),
0)</f>
        <v>0</v>
      </c>
      <c r="AD25" s="12">
        <f>IF(AD$2&gt;$D25,
MIN(IFERROR($E25/$F25, 0), $E25-SUM($H25:AC25)),
0)</f>
        <v>0</v>
      </c>
      <c r="AE25" s="12">
        <f>IF(AE$2&gt;$D25,
MIN(IFERROR($E25/$F25, 0), $E25-SUM($H25:AD25)),
0)</f>
        <v>0</v>
      </c>
      <c r="AF25" s="12">
        <f>IF(AF$2&gt;$D25,
MIN(IFERROR($E25/$F25, 0), $E25-SUM($H25:AE25)),
0)</f>
        <v>0</v>
      </c>
      <c r="AG25" s="12">
        <f>IF(AG$2&gt;$D25,
MIN(IFERROR($E25/$F25, 0), $E25-SUM($H25:AF25)),
0)</f>
        <v>0</v>
      </c>
      <c r="AH25" s="12">
        <f>IF(AH$2&gt;$D25,
MIN(IFERROR($E25/$F25, 0), $E25-SUM($H25:AG25)),
0)</f>
        <v>0</v>
      </c>
      <c r="AI25" s="12">
        <f>IF(AI$2&gt;$D25,
MIN(IFERROR($E25/$F25, 0), $E25-SUM($H25:AH25)),
0)</f>
        <v>0</v>
      </c>
      <c r="AJ25" s="12">
        <f>IF(AJ$2&gt;$D25,
MIN(IFERROR($E25/$F25, 0), $E25-SUM($H25:AI25)),
0)</f>
        <v>0</v>
      </c>
      <c r="AK25" s="12">
        <f>IF(AK$2&gt;$D25,
MIN(IFERROR($E25/$F25, 0), $E25-SUM($H25:AJ25)),
0)</f>
        <v>0</v>
      </c>
      <c r="AL25" s="12">
        <f>IF(AL$2&gt;$D25,
MIN(IFERROR($E25/$F25, 0), $E25-SUM($H25:AK25)),
0)</f>
        <v>0</v>
      </c>
      <c r="AM25" s="12">
        <f>IF(AM$2&gt;$D25,
MIN(IFERROR($E25/$F25, 0), $E25-SUM($H25:AL25)),
0)</f>
        <v>0</v>
      </c>
      <c r="AN25" s="12">
        <f>IF(AN$2&gt;$D25,
MIN(IFERROR($E25/$F25, 0), $E25-SUM($H25:AM25)),
0)</f>
        <v>0</v>
      </c>
      <c r="AO25" s="12">
        <f>IF(AO$2&gt;$D25,
MIN(IFERROR($E25/$F25, 0), $E25-SUM($H25:AN25)),
0)</f>
        <v>0</v>
      </c>
      <c r="AP25" s="12">
        <f>IF(AP$2&gt;$D25,
MIN(IFERROR($E25/$F25, 0), $E25-SUM($H25:AO25)),
0)</f>
        <v>0</v>
      </c>
      <c r="AQ25" s="12">
        <f>IF(AQ$2&gt;$D25,
MIN(IFERROR($E25/$F25, 0), $E25-SUM($H25:AP25)),
0)</f>
        <v>0</v>
      </c>
      <c r="AR25" s="12">
        <f>IF(AR$2&gt;$D25,
MIN(IFERROR($E25/$F25, 0), $E25-SUM($H25:AQ25)),
0)</f>
        <v>0</v>
      </c>
      <c r="AS25" s="12">
        <f>IF(AS$2&gt;$D25,
MIN(IFERROR($E25/$F25, 0), $E25-SUM($H25:AR25)),
0)</f>
        <v>0</v>
      </c>
      <c r="AT25" s="12">
        <f>IF(AT$2&gt;$D25,
MIN(IFERROR($E25/$F25, 0), $E25-SUM($H25:AS25)),
0)</f>
        <v>0</v>
      </c>
      <c r="AU25" s="12">
        <f>IF(AU$2&gt;$D25,
MIN(IFERROR($E25/$F25, 0), $E25-SUM($H25:AT25)),
0)</f>
        <v>0</v>
      </c>
      <c r="AV25" s="12">
        <f>IF(AV$2&gt;$D25,
MIN(IFERROR($E25/$F25, 0), $E25-SUM($H25:AU25)),
0)</f>
        <v>0</v>
      </c>
      <c r="AW25" s="12">
        <f>IF(AW$2&gt;$D25,
MIN(IFERROR($E25/$F25, 0), $E25-SUM($H25:AV25)),
0)</f>
        <v>0</v>
      </c>
      <c r="AX25" s="12">
        <f>IF(AX$2&gt;$D25,
MIN(IFERROR($E25/$F25, 0), $E25-SUM($H25:AW25)),
0)</f>
        <v>0</v>
      </c>
      <c r="AY25" s="12">
        <f>IF(AY$2&gt;$D25,
MIN(IFERROR($E25/$F25, 0), $E25-SUM($H25:AX25)),
0)</f>
        <v>0</v>
      </c>
      <c r="AZ25" s="12">
        <f>IF(AZ$2&gt;$D25,
MIN(IFERROR($E25/$F25, 0), $E25-SUM($H25:AY25)),
0)</f>
        <v>0</v>
      </c>
      <c r="BA25" s="12">
        <f>IF(BA$2&gt;$D25,
MIN(IFERROR($E25/$F25, 0), $E25-SUM($H25:AZ25)),
0)</f>
        <v>0</v>
      </c>
      <c r="BB25" s="12">
        <f>IF(BB$2&gt;$D25,
MIN(IFERROR($E25/$F25, 0), $E25-SUM($H25:BA25)),
0)</f>
        <v>0</v>
      </c>
      <c r="BC25" s="12">
        <f>IF(BC$2&gt;$D25,
MIN(IFERROR($E25/$F25, 0), $E25-SUM($H25:BB25)),
0)</f>
        <v>0</v>
      </c>
      <c r="BD25" s="12">
        <f>IF(BD$2&gt;$D25,
MIN(IFERROR($E25/$F25, 0), $E25-SUM($H25:BC25)),
0)</f>
        <v>0</v>
      </c>
      <c r="BE25" s="12">
        <f>IF(BE$2&gt;$D25,
MIN(IFERROR($E25/$F25, 0), $E25-SUM($H25:BD25)),
0)</f>
        <v>0</v>
      </c>
      <c r="BF25" s="12">
        <f>IF(BF$2&gt;$D25,
MIN(IFERROR($E25/$F25, 0), $E25-SUM($H25:BE25)),
0)</f>
        <v>0</v>
      </c>
      <c r="BG25" s="12">
        <f>IF(BG$2&gt;$D25,
MIN(IFERROR($E25/$F25, 0), $E25-SUM($H25:BF25)),
0)</f>
        <v>0</v>
      </c>
      <c r="BH25" s="12">
        <f>IF(BH$2&gt;$D25,
MIN(IFERROR($E25/$F25, 0), $E25-SUM($H25:BG25)),
0)</f>
        <v>0</v>
      </c>
      <c r="BI25" s="12">
        <f>IF(BI$2&gt;$D25,
MIN(IFERROR($E25/$F25, 0), $E25-SUM($H25:BH25)),
0)</f>
        <v>0</v>
      </c>
      <c r="BJ25" s="12">
        <f>IF(BJ$2&gt;$D25,
MIN(IFERROR($E25/$F25, 0), $E25-SUM($H25:BI25)),
0)</f>
        <v>0</v>
      </c>
      <c r="BK25" s="12">
        <f>IF(BK$2&gt;$D25,
MIN(IFERROR($E25/$F25, 0), $E25-SUM($H25:BJ25)),
0)</f>
        <v>0</v>
      </c>
      <c r="BL25" s="12">
        <f>IF(BL$2&gt;$D25,
MIN(IFERROR($E25/$F25, 0), $E25-SUM($H25:BK25)),
0)</f>
        <v>0</v>
      </c>
      <c r="BM25" s="12">
        <f>IF(BM$2&gt;$D25,
MIN(IFERROR($E25/$F25, 0), $E25-SUM($H25:BL25)),
0)</f>
        <v>0</v>
      </c>
      <c r="BN25" s="12">
        <f>IF(BN$2&gt;$D25,
MIN(IFERROR($E25/$F25, 0), $E25-SUM($H25:BM25)),
0)</f>
        <v>0</v>
      </c>
      <c r="BO25" s="12">
        <f>IF(BO$2&gt;$D25,
MIN(IFERROR($E25/$F25, 0), $E25-SUM($H25:BN25)),
0)</f>
        <v>0</v>
      </c>
      <c r="BP25" s="12">
        <f>IF(BP$2&gt;$D25,
MIN(IFERROR($E25/$F25, 0), $E25-SUM($H25:BO25)),
0)</f>
        <v>0</v>
      </c>
      <c r="BQ25" s="12">
        <f>IF(BQ$2&gt;$D25,
MIN(IFERROR($E25/$F25, 0), $E25-SUM($H25:BP25)),
0)</f>
        <v>0</v>
      </c>
      <c r="BR25" s="12">
        <f>IF(BR$2&gt;$D25,
MIN(IFERROR($E25/$F25, 0), $E25-SUM($H25:BQ25)),
0)</f>
        <v>0</v>
      </c>
      <c r="BS25" s="12">
        <f>IF(BS$2&gt;$D25,
MIN(IFERROR($E25/$F25, 0), $E25-SUM($H25:BR25)),
0)</f>
        <v>0</v>
      </c>
      <c r="BT25" s="12">
        <f>IF(BT$2&gt;$D25,
MIN(IFERROR($E25/$F25, 0), $E25-SUM($H25:BS25)),
0)</f>
        <v>0</v>
      </c>
      <c r="BU25" s="12">
        <f>IF(BU$2&gt;$D25,
MIN(IFERROR($E25/$F25, 0), $E25-SUM($H25:BT25)),
0)</f>
        <v>0</v>
      </c>
      <c r="BV25" s="12">
        <f>IF(BV$2&gt;$D25,
MIN(IFERROR($E25/$F25, 0), $E25-SUM($H25:BU25)),
0)</f>
        <v>0</v>
      </c>
      <c r="BW25" s="12">
        <f>IF(BW$2&gt;$D25,
MIN(IFERROR($E25/$F25, 0), $E25-SUM($H25:BV25)),
0)</f>
        <v>0</v>
      </c>
      <c r="BX25" s="12">
        <f>IF(BX$2&gt;$D25,
MIN(IFERROR($E25/$F25, 0), $E25-SUM($H25:BW25)),
0)</f>
        <v>0</v>
      </c>
      <c r="BY25" s="12">
        <f>IF(BY$2&gt;$D25,
MIN(IFERROR($E25/$F25, 0), $E25-SUM($H25:BX25)),
0)</f>
        <v>0</v>
      </c>
      <c r="BZ25" s="12">
        <f>IF(BZ$2&gt;$D25,
MIN(IFERROR($E25/$F25, 0), $E25-SUM($H25:BY25)),
0)</f>
        <v>0</v>
      </c>
      <c r="CA25" s="12">
        <f>IF(CA$2&gt;$D25,
MIN(IFERROR($E25/$F25, 0), $E25-SUM($H25:BZ25)),
0)</f>
        <v>0</v>
      </c>
      <c r="CB25" s="12">
        <f>IF(CB$2&gt;$D25,
MIN(IFERROR($E25/$F25, 0), $E25-SUM($H25:CA25)),
0)</f>
        <v>0</v>
      </c>
      <c r="CC25" s="12">
        <f>IF(CC$2&gt;$D25,
MIN(IFERROR($E25/$F25, 0), $E25-SUM($H25:CB25)),
0)</f>
        <v>0</v>
      </c>
      <c r="CD25" s="12">
        <f>IF(CD$2&gt;$D25,
MIN(IFERROR($E25/$F25, 0), $E25-SUM($H25:CC25)),
0)</f>
        <v>0</v>
      </c>
      <c r="CE25" s="12">
        <f>IF(CE$2&gt;$D25,
MIN(IFERROR($E25/$F25, 0), $E25-SUM($H25:CD25)),
0)</f>
        <v>0</v>
      </c>
      <c r="CF25" s="12">
        <f>IF(CF$2&gt;$D25,
MIN(IFERROR($E25/$F25, 0), $E25-SUM($H25:CE25)),
0)</f>
        <v>0</v>
      </c>
      <c r="CG25" s="12">
        <f>IF(CG$2&gt;$D25,
MIN(IFERROR($E25/$F25, 0), $E25-SUM($H25:CF25)),
0)</f>
        <v>0</v>
      </c>
      <c r="CH25" s="12">
        <f>IF(CH$2&gt;$D25,
MIN(IFERROR($E25/$F25, 0), $E25-SUM($H25:CG25)),
0)</f>
        <v>0</v>
      </c>
      <c r="CI25" s="12">
        <f>IF(CI$2&gt;$D25,
MIN(IFERROR($E25/$F25, 0), $E25-SUM($H25:CH25)),
0)</f>
        <v>0</v>
      </c>
      <c r="CJ25" s="12">
        <f>IF(CJ$2&gt;$D25,
MIN(IFERROR($E25/$F25, 0), $E25-SUM($H25:CI25)),
0)</f>
        <v>0</v>
      </c>
      <c r="CK25" s="12">
        <f>IF(CK$2&gt;$D25,
MIN(IFERROR($E25/$F25, 0), $E25-SUM($H25:CJ25)),
0)</f>
        <v>0</v>
      </c>
      <c r="CL25" s="12">
        <f>IF(CL$2&gt;$D25,
MIN(IFERROR($E25/$F25, 0), $E25-SUM($H25:CK25)),
0)</f>
        <v>0</v>
      </c>
      <c r="CM25" s="12">
        <f>IF(CM$2&gt;$D25,
MIN(IFERROR($E25/$F25, 0), $E25-SUM($H25:CL25)),
0)</f>
        <v>0</v>
      </c>
      <c r="CN25" s="12">
        <f>IF(CN$2&gt;$D25,
MIN(IFERROR($E25/$F25, 0), $E25-SUM($H25:CM25)),
0)</f>
        <v>0</v>
      </c>
      <c r="CO25" s="12">
        <f>IF(CO$2&gt;$D25,
MIN(IFERROR($E25/$F25, 0), $E25-SUM($H25:CN25)),
0)</f>
        <v>0</v>
      </c>
      <c r="CP25" s="12">
        <f>IF(CP$2&gt;$D25,
MIN(IFERROR($E25/$F25, 0), $E25-SUM($H25:CO25)),
0)</f>
        <v>0</v>
      </c>
      <c r="CQ25" s="12">
        <f>IF(CQ$2&gt;$D25,
MIN(IFERROR($E25/$F25, 0), $E25-SUM($H25:CP25)),
0)</f>
        <v>0</v>
      </c>
      <c r="CR25" s="12">
        <f>IF(CR$2&gt;$D25,
MIN(IFERROR($E25/$F25, 0), $E25-SUM($H25:CQ25)),
0)</f>
        <v>0</v>
      </c>
      <c r="CS25" s="12">
        <f>IF(CS$2&gt;$D25,
MIN(IFERROR($E25/$F25, 0), $E25-SUM($H25:CR25)),
0)</f>
        <v>0</v>
      </c>
      <c r="CT25" s="12">
        <f>IF(CT$2&gt;$D25,
MIN(IFERROR($E25/$F25, 0), $E25-SUM($H25:CS25)),
0)</f>
        <v>0</v>
      </c>
      <c r="CU25" s="12">
        <f>IF(CU$2&gt;$D25,
MIN(IFERROR($E25/$F25, 0), $E25-SUM($H25:CT25)),
0)</f>
        <v>0</v>
      </c>
      <c r="CV25" s="12">
        <f>IF(CV$2&gt;$D25,
MIN(IFERROR($E25/$F25, 0), $E25-SUM($H25:CU25)),
0)</f>
        <v>0</v>
      </c>
      <c r="CW25" s="12">
        <f>IF(CW$2&gt;$D25,
MIN(IFERROR($E25/$F25, 0), $E25-SUM($H25:CV25)),
0)</f>
        <v>0</v>
      </c>
      <c r="CX25" s="12">
        <f>IF(CX$2&gt;$D25,
MIN(IFERROR($E25/$F25, 0), $E25-SUM($H25:CW25)),
0)</f>
        <v>0</v>
      </c>
      <c r="CY25" s="12">
        <f>IF(CY$2&gt;$D25,
MIN(IFERROR($E25/$F25, 0), $E25-SUM($H25:CX25)),
0)</f>
        <v>0</v>
      </c>
      <c r="CZ25" s="12">
        <f>IF(CZ$2&gt;$D25,
MIN(IFERROR($E25/$F25, 0), $E25-SUM($H25:CY25)),
0)</f>
        <v>0</v>
      </c>
      <c r="DA25" s="12">
        <f>IF(DA$2&gt;$D25,
MIN(IFERROR($E25/$F25, 0), $E25-SUM($H25:CZ25)),
0)</f>
        <v>0</v>
      </c>
      <c r="DB25" s="12">
        <f>IF(DB$2&gt;$D25,
MIN(IFERROR($E25/$F25, 0), $E25-SUM($H25:DA25)),
0)</f>
        <v>0</v>
      </c>
      <c r="DC25" s="12">
        <f>IF(DC$2&gt;$D25,
MIN(IFERROR($E25/$F25, 0), $E25-SUM($H25:DB25)),
0)</f>
        <v>0</v>
      </c>
      <c r="DD25" s="12">
        <f>IF(DD$2&gt;$D25,
MIN(IFERROR($E25/$F25, 0), $E25-SUM($H25:DC25)),
0)</f>
        <v>0</v>
      </c>
      <c r="DE25" s="12">
        <f>IF(DE$2&gt;$D25,
MIN(IFERROR($E25/$F25, 0), $E25-SUM($H25:DD25)),
0)</f>
        <v>0</v>
      </c>
      <c r="DF25" s="12">
        <f>IF(DF$2&gt;$D25,
MIN(IFERROR($E25/$F25, 0), $E25-SUM($H25:DE25)),
0)</f>
        <v>0</v>
      </c>
      <c r="DG25" s="12">
        <f>IF(DG$2&gt;$D25,
MIN(IFERROR($E25/$F25, 0), $E25-SUM($H25:DF25)),
0)</f>
        <v>0</v>
      </c>
      <c r="DH25" s="12">
        <f>IF(DH$2&gt;$D25,
MIN(IFERROR($E25/$F25, 0), $E25-SUM($H25:DG25)),
0)</f>
        <v>0</v>
      </c>
      <c r="DI25" s="12">
        <f>IF(DI$2&gt;$D25,
MIN(IFERROR($E25/$F25, 0), $E25-SUM($H25:DH25)),
0)</f>
        <v>0</v>
      </c>
      <c r="DJ25" s="12">
        <f>IF(DJ$2&gt;$D25,
MIN(IFERROR($E25/$F25, 0), $E25-SUM($H25:DI25)),
0)</f>
        <v>0</v>
      </c>
      <c r="DK25" s="12">
        <f>IF(DK$2&gt;$D25,
MIN(IFERROR($E25/$F25, 0), $E25-SUM($H25:DJ25)),
0)</f>
        <v>0</v>
      </c>
      <c r="DL25" s="12">
        <f>IF(DL$2&gt;$D25,
MIN(IFERROR($E25/$F25, 0), $E25-SUM($H25:DK25)),
0)</f>
        <v>0</v>
      </c>
      <c r="DM25" s="12">
        <f>IF(DM$2&gt;$D25,
MIN(IFERROR($E25/$F25, 0), $E25-SUM($H25:DL25)),
0)</f>
        <v>0</v>
      </c>
      <c r="DN25" s="12">
        <f>IF(DN$2&gt;$D25,
MIN(IFERROR($E25/$F25, 0), $E25-SUM($H25:DM25)),
0)</f>
        <v>0</v>
      </c>
      <c r="DO25" s="12">
        <f>IF(DO$2&gt;$D25,
MIN(IFERROR($E25/$F25, 0), $E25-SUM($H25:DN25)),
0)</f>
        <v>0</v>
      </c>
      <c r="DP25" s="12">
        <f>IF(DP$2&gt;$D25,
MIN(IFERROR($E25/$F25, 0), $E25-SUM($H25:DO25)),
0)</f>
        <v>0</v>
      </c>
      <c r="DQ25" s="12">
        <f>IF(DQ$2&gt;$D25,
MIN(IFERROR($E25/$F25, 0), $E25-SUM($H25:DP25)),
0)</f>
        <v>0</v>
      </c>
      <c r="DR25" s="12">
        <f>IF(DR$2&gt;$D25,
MIN(IFERROR($E25/$F25, 0), $E25-SUM($H25:DQ25)),
0)</f>
        <v>0</v>
      </c>
      <c r="DS25" s="12">
        <f>IF(DS$2&gt;$D25,
MIN(IFERROR($E25/$F25, 0), $E25-SUM($H25:DR25)),
0)</f>
        <v>0</v>
      </c>
      <c r="DT25" s="12">
        <f>IF(DT$2&gt;$D25,
MIN(IFERROR($E25/$F25, 0), $E25-SUM($H25:DS25)),
0)</f>
        <v>0</v>
      </c>
      <c r="DU25" s="12">
        <f>IF(DU$2&gt;$D25,
MIN(IFERROR($E25/$F25, 0), $E25-SUM($H25:DT25)),
0)</f>
        <v>0</v>
      </c>
      <c r="DV25" s="12">
        <f>IF(DV$2&gt;$D25,
MIN(IFERROR($E25/$F25, 0), $E25-SUM($H25:DU25)),
0)</f>
        <v>0</v>
      </c>
      <c r="DW25" s="12">
        <f>IF(DW$2&gt;$D25,
MIN(IFERROR($E25/$F25, 0), $E25-SUM($H25:DV25)),
0)</f>
        <v>0</v>
      </c>
      <c r="DX25" s="12">
        <f>IF(DX$2&gt;$D25,
MIN(IFERROR($E25/$F25, 0), $E25-SUM($H25:DW25)),
0)</f>
        <v>0</v>
      </c>
      <c r="DY25" s="12">
        <f>IF(DY$2&gt;$D25,
MIN(IFERROR($E25/$F25, 0), $E25-SUM($H25:DX25)),
0)</f>
        <v>0</v>
      </c>
    </row>
    <row r="26" spans="1:129" x14ac:dyDescent="0.3">
      <c r="D26" s="127"/>
      <c r="E26" s="128"/>
      <c r="F26" s="128"/>
      <c r="G26" s="13"/>
      <c r="I26" s="10"/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0"/>
      <c r="U26" s="10"/>
      <c r="V26" s="10"/>
      <c r="W26" s="10"/>
      <c r="X26" s="10"/>
      <c r="Y26" s="10"/>
      <c r="Z26" s="10"/>
      <c r="AA26" s="10"/>
      <c r="AB26" s="10"/>
      <c r="AC26" s="10"/>
      <c r="AD26" s="10"/>
      <c r="AE26" s="10"/>
      <c r="AF26" s="10"/>
      <c r="AG26" s="10"/>
      <c r="AH26" s="10"/>
      <c r="AI26" s="10"/>
      <c r="AJ26" s="10"/>
      <c r="AK26" s="10"/>
      <c r="AL26" s="10"/>
      <c r="AM26" s="10"/>
      <c r="AN26" s="10"/>
      <c r="AO26" s="10"/>
      <c r="AP26" s="10"/>
      <c r="AQ26" s="10"/>
      <c r="AR26" s="10"/>
      <c r="AS26" s="10"/>
      <c r="AT26" s="10"/>
      <c r="AU26" s="10"/>
      <c r="AV26" s="10"/>
      <c r="AW26" s="10"/>
      <c r="AX26" s="10"/>
      <c r="AY26" s="10"/>
      <c r="AZ26" s="10"/>
      <c r="BA26" s="10"/>
      <c r="BB26" s="10"/>
      <c r="BC26" s="10"/>
      <c r="BD26" s="10"/>
      <c r="BE26" s="10"/>
      <c r="BF26" s="10"/>
      <c r="BG26" s="10"/>
      <c r="BH26" s="10"/>
      <c r="BI26" s="10"/>
      <c r="BJ26" s="10"/>
      <c r="BK26" s="10"/>
      <c r="BL26" s="10"/>
      <c r="BM26" s="10"/>
      <c r="BN26" s="10"/>
      <c r="BO26" s="10"/>
      <c r="BP26" s="10"/>
      <c r="BQ26" s="10"/>
      <c r="BR26" s="10"/>
      <c r="BS26" s="10"/>
      <c r="BT26" s="10"/>
      <c r="BU26" s="10"/>
      <c r="BV26" s="10"/>
      <c r="BW26" s="10"/>
      <c r="BX26" s="10"/>
      <c r="BY26" s="10"/>
      <c r="BZ26" s="10"/>
      <c r="CA26" s="10"/>
      <c r="CB26" s="10"/>
      <c r="CC26" s="10"/>
      <c r="CD26" s="10"/>
      <c r="CE26" s="10"/>
      <c r="CF26" s="10"/>
      <c r="CG26" s="10"/>
      <c r="CH26" s="10"/>
      <c r="CI26" s="10"/>
      <c r="CJ26" s="10"/>
      <c r="CK26" s="10"/>
      <c r="CL26" s="10"/>
      <c r="CM26" s="10"/>
      <c r="CN26" s="10"/>
      <c r="CO26" s="10"/>
      <c r="CP26" s="10"/>
      <c r="CQ26" s="10"/>
      <c r="CR26" s="10"/>
      <c r="CS26" s="10"/>
      <c r="CT26" s="10"/>
      <c r="CU26" s="10"/>
      <c r="CV26" s="10"/>
      <c r="CW26" s="10"/>
      <c r="CX26" s="10"/>
      <c r="CY26" s="10"/>
      <c r="CZ26" s="10"/>
      <c r="DA26" s="10"/>
      <c r="DB26" s="10"/>
      <c r="DC26" s="10"/>
      <c r="DD26" s="10"/>
      <c r="DE26" s="10"/>
      <c r="DF26" s="10"/>
      <c r="DG26" s="10"/>
      <c r="DH26" s="10"/>
      <c r="DI26" s="10"/>
      <c r="DJ26" s="10"/>
      <c r="DK26" s="10"/>
      <c r="DL26" s="10"/>
      <c r="DM26" s="10"/>
      <c r="DN26" s="10"/>
      <c r="DO26" s="10"/>
      <c r="DP26" s="10"/>
      <c r="DQ26" s="10"/>
      <c r="DR26" s="10"/>
      <c r="DS26" s="10"/>
      <c r="DT26" s="10"/>
      <c r="DU26" s="10"/>
      <c r="DV26" s="10"/>
      <c r="DW26" s="10"/>
      <c r="DX26" s="10"/>
      <c r="DY26" s="10"/>
    </row>
    <row r="27" spans="1:129" x14ac:dyDescent="0.3">
      <c r="B27" s="2" t="str">
        <f>Product!$J$2</f>
        <v>Phase 3</v>
      </c>
      <c r="C27" s="2" t="str">
        <f>Product!$J$3</f>
        <v>50' Wide</v>
      </c>
      <c r="D27" s="127">
        <f>SUMIFS(INDEX(Product!$B$2:$U$97, MATCH(D17, Product!$B$2:$B$97, 0), ), Product!$B$2:$U$2, $B27, Product!$B$3:$U$3, $C27)</f>
        <v>45322</v>
      </c>
      <c r="E27" s="128">
        <f>SUMIFS(INDEX(Product!$B$2:$U$97, MATCH(E17, Product!$B$2:$B$97, 0), ), Product!$B$2:$U$2, $B27, Product!$B$3:$U$3, $C27)</f>
        <v>30</v>
      </c>
      <c r="F27" s="128">
        <f>SUMIFS(INDEX(Product!$B$2:$U$97, MATCH(F17, Product!$B$2:$B$97, 0), ), Product!$B$2:$U$2, $B27, Product!$B$3:$U$3, $C27)</f>
        <v>6</v>
      </c>
      <c r="G27" s="11">
        <f>SUM(H27:DZ27)</f>
        <v>30</v>
      </c>
      <c r="I27" s="12">
        <f>IF(I$2&gt;$D27,
MIN(IFERROR($E27/$F27, 0), $E27-SUM($H27:H27)),
0)</f>
        <v>0</v>
      </c>
      <c r="J27" s="12">
        <f>IF(J$2&gt;$D27,
MIN(IFERROR($E27/$F27, 0), $E27-SUM($H27:I27)),
0)</f>
        <v>0</v>
      </c>
      <c r="K27" s="12">
        <f>IF(K$2&gt;$D27,
MIN(IFERROR($E27/$F27, 0), $E27-SUM($H27:J27)),
0)</f>
        <v>0</v>
      </c>
      <c r="L27" s="12">
        <f>IF(L$2&gt;$D27,
MIN(IFERROR($E27/$F27, 0), $E27-SUM($H27:K27)),
0)</f>
        <v>0</v>
      </c>
      <c r="M27" s="12">
        <f>IF(M$2&gt;$D27,
MIN(IFERROR($E27/$F27, 0), $E27-SUM($H27:L27)),
0)</f>
        <v>0</v>
      </c>
      <c r="N27" s="12">
        <f>IF(N$2&gt;$D27,
MIN(IFERROR($E27/$F27, 0), $E27-SUM($H27:M27)),
0)</f>
        <v>0</v>
      </c>
      <c r="O27" s="12">
        <f>IF(O$2&gt;$D27,
MIN(IFERROR($E27/$F27, 0), $E27-SUM($H27:N27)),
0)</f>
        <v>0</v>
      </c>
      <c r="P27" s="12">
        <f>IF(P$2&gt;$D27,
MIN(IFERROR($E27/$F27, 0), $E27-SUM($H27:O27)),
0)</f>
        <v>0</v>
      </c>
      <c r="Q27" s="12">
        <f>IF(Q$2&gt;$D27,
MIN(IFERROR($E27/$F27, 0), $E27-SUM($H27:P27)),
0)</f>
        <v>0</v>
      </c>
      <c r="R27" s="12">
        <f>IF(R$2&gt;$D27,
MIN(IFERROR($E27/$F27, 0), $E27-SUM($H27:Q27)),
0)</f>
        <v>0</v>
      </c>
      <c r="S27" s="12">
        <f>IF(S$2&gt;$D27,
MIN(IFERROR($E27/$F27, 0), $E27-SUM($H27:R27)),
0)</f>
        <v>0</v>
      </c>
      <c r="T27" s="12">
        <f>IF(T$2&gt;$D27,
MIN(IFERROR($E27/$F27, 0), $E27-SUM($H27:S27)),
0)</f>
        <v>0</v>
      </c>
      <c r="U27" s="12">
        <f>IF(U$2&gt;$D27,
MIN(IFERROR($E27/$F27, 0), $E27-SUM($H27:T27)),
0)</f>
        <v>0</v>
      </c>
      <c r="V27" s="12">
        <f>IF(V$2&gt;$D27,
MIN(IFERROR($E27/$F27, 0), $E27-SUM($H27:U27)),
0)</f>
        <v>0</v>
      </c>
      <c r="W27" s="12">
        <f>IF(W$2&gt;$D27,
MIN(IFERROR($E27/$F27, 0), $E27-SUM($H27:V27)),
0)</f>
        <v>0</v>
      </c>
      <c r="X27" s="12">
        <f>IF(X$2&gt;$D27,
MIN(IFERROR($E27/$F27, 0), $E27-SUM($H27:W27)),
0)</f>
        <v>0</v>
      </c>
      <c r="Y27" s="12">
        <f>IF(Y$2&gt;$D27,
MIN(IFERROR($E27/$F27, 0), $E27-SUM($H27:X27)),
0)</f>
        <v>0</v>
      </c>
      <c r="Z27" s="12">
        <f>IF(Z$2&gt;$D27,
MIN(IFERROR($E27/$F27, 0), $E27-SUM($H27:Y27)),
0)</f>
        <v>0</v>
      </c>
      <c r="AA27" s="12">
        <f>IF(AA$2&gt;$D27,
MIN(IFERROR($E27/$F27, 0), $E27-SUM($H27:Z27)),
0)</f>
        <v>0</v>
      </c>
      <c r="AB27" s="12">
        <f>IF(AB$2&gt;$D27,
MIN(IFERROR($E27/$F27, 0), $E27-SUM($H27:AA27)),
0)</f>
        <v>0</v>
      </c>
      <c r="AC27" s="12">
        <f>IF(AC$2&gt;$D27,
MIN(IFERROR($E27/$F27, 0), $E27-SUM($H27:AB27)),
0)</f>
        <v>0</v>
      </c>
      <c r="AD27" s="12">
        <f>IF(AD$2&gt;$D27,
MIN(IFERROR($E27/$F27, 0), $E27-SUM($H27:AC27)),
0)</f>
        <v>0</v>
      </c>
      <c r="AE27" s="12">
        <f>IF(AE$2&gt;$D27,
MIN(IFERROR($E27/$F27, 0), $E27-SUM($H27:AD27)),
0)</f>
        <v>0</v>
      </c>
      <c r="AF27" s="12">
        <f>IF(AF$2&gt;$D27,
MIN(IFERROR($E27/$F27, 0), $E27-SUM($H27:AE27)),
0)</f>
        <v>0</v>
      </c>
      <c r="AG27" s="12">
        <f>IF(AG$2&gt;$D27,
MIN(IFERROR($E27/$F27, 0), $E27-SUM($H27:AF27)),
0)</f>
        <v>0</v>
      </c>
      <c r="AH27" s="12">
        <f>IF(AH$2&gt;$D27,
MIN(IFERROR($E27/$F27, 0), $E27-SUM($H27:AG27)),
0)</f>
        <v>0</v>
      </c>
      <c r="AI27" s="12">
        <f>IF(AI$2&gt;$D27,
MIN(IFERROR($E27/$F27, 0), $E27-SUM($H27:AH27)),
0)</f>
        <v>5</v>
      </c>
      <c r="AJ27" s="12">
        <f>IF(AJ$2&gt;$D27,
MIN(IFERROR($E27/$F27, 0), $E27-SUM($H27:AI27)),
0)</f>
        <v>5</v>
      </c>
      <c r="AK27" s="12">
        <f>IF(AK$2&gt;$D27,
MIN(IFERROR($E27/$F27, 0), $E27-SUM($H27:AJ27)),
0)</f>
        <v>5</v>
      </c>
      <c r="AL27" s="12">
        <f>IF(AL$2&gt;$D27,
MIN(IFERROR($E27/$F27, 0), $E27-SUM($H27:AK27)),
0)</f>
        <v>5</v>
      </c>
      <c r="AM27" s="12">
        <f>IF(AM$2&gt;$D27,
MIN(IFERROR($E27/$F27, 0), $E27-SUM($H27:AL27)),
0)</f>
        <v>5</v>
      </c>
      <c r="AN27" s="12">
        <f>IF(AN$2&gt;$D27,
MIN(IFERROR($E27/$F27, 0), $E27-SUM($H27:AM27)),
0)</f>
        <v>5</v>
      </c>
      <c r="AO27" s="12">
        <f>IF(AO$2&gt;$D27,
MIN(IFERROR($E27/$F27, 0), $E27-SUM($H27:AN27)),
0)</f>
        <v>0</v>
      </c>
      <c r="AP27" s="12">
        <f>IF(AP$2&gt;$D27,
MIN(IFERROR($E27/$F27, 0), $E27-SUM($H27:AO27)),
0)</f>
        <v>0</v>
      </c>
      <c r="AQ27" s="12">
        <f>IF(AQ$2&gt;$D27,
MIN(IFERROR($E27/$F27, 0), $E27-SUM($H27:AP27)),
0)</f>
        <v>0</v>
      </c>
      <c r="AR27" s="12">
        <f>IF(AR$2&gt;$D27,
MIN(IFERROR($E27/$F27, 0), $E27-SUM($H27:AQ27)),
0)</f>
        <v>0</v>
      </c>
      <c r="AS27" s="12">
        <f>IF(AS$2&gt;$D27,
MIN(IFERROR($E27/$F27, 0), $E27-SUM($H27:AR27)),
0)</f>
        <v>0</v>
      </c>
      <c r="AT27" s="12">
        <f>IF(AT$2&gt;$D27,
MIN(IFERROR($E27/$F27, 0), $E27-SUM($H27:AS27)),
0)</f>
        <v>0</v>
      </c>
      <c r="AU27" s="12">
        <f>IF(AU$2&gt;$D27,
MIN(IFERROR($E27/$F27, 0), $E27-SUM($H27:AT27)),
0)</f>
        <v>0</v>
      </c>
      <c r="AV27" s="12">
        <f>IF(AV$2&gt;$D27,
MIN(IFERROR($E27/$F27, 0), $E27-SUM($H27:AU27)),
0)</f>
        <v>0</v>
      </c>
      <c r="AW27" s="12">
        <f>IF(AW$2&gt;$D27,
MIN(IFERROR($E27/$F27, 0), $E27-SUM($H27:AV27)),
0)</f>
        <v>0</v>
      </c>
      <c r="AX27" s="12">
        <f>IF(AX$2&gt;$D27,
MIN(IFERROR($E27/$F27, 0), $E27-SUM($H27:AW27)),
0)</f>
        <v>0</v>
      </c>
      <c r="AY27" s="12">
        <f>IF(AY$2&gt;$D27,
MIN(IFERROR($E27/$F27, 0), $E27-SUM($H27:AX27)),
0)</f>
        <v>0</v>
      </c>
      <c r="AZ27" s="12">
        <f>IF(AZ$2&gt;$D27,
MIN(IFERROR($E27/$F27, 0), $E27-SUM($H27:AY27)),
0)</f>
        <v>0</v>
      </c>
      <c r="BA27" s="12">
        <f>IF(BA$2&gt;$D27,
MIN(IFERROR($E27/$F27, 0), $E27-SUM($H27:AZ27)),
0)</f>
        <v>0</v>
      </c>
      <c r="BB27" s="12">
        <f>IF(BB$2&gt;$D27,
MIN(IFERROR($E27/$F27, 0), $E27-SUM($H27:BA27)),
0)</f>
        <v>0</v>
      </c>
      <c r="BC27" s="12">
        <f>IF(BC$2&gt;$D27,
MIN(IFERROR($E27/$F27, 0), $E27-SUM($H27:BB27)),
0)</f>
        <v>0</v>
      </c>
      <c r="BD27" s="12">
        <f>IF(BD$2&gt;$D27,
MIN(IFERROR($E27/$F27, 0), $E27-SUM($H27:BC27)),
0)</f>
        <v>0</v>
      </c>
      <c r="BE27" s="12">
        <f>IF(BE$2&gt;$D27,
MIN(IFERROR($E27/$F27, 0), $E27-SUM($H27:BD27)),
0)</f>
        <v>0</v>
      </c>
      <c r="BF27" s="12">
        <f>IF(BF$2&gt;$D27,
MIN(IFERROR($E27/$F27, 0), $E27-SUM($H27:BE27)),
0)</f>
        <v>0</v>
      </c>
      <c r="BG27" s="12">
        <f>IF(BG$2&gt;$D27,
MIN(IFERROR($E27/$F27, 0), $E27-SUM($H27:BF27)),
0)</f>
        <v>0</v>
      </c>
      <c r="BH27" s="12">
        <f>IF(BH$2&gt;$D27,
MIN(IFERROR($E27/$F27, 0), $E27-SUM($H27:BG27)),
0)</f>
        <v>0</v>
      </c>
      <c r="BI27" s="12">
        <f>IF(BI$2&gt;$D27,
MIN(IFERROR($E27/$F27, 0), $E27-SUM($H27:BH27)),
0)</f>
        <v>0</v>
      </c>
      <c r="BJ27" s="12">
        <f>IF(BJ$2&gt;$D27,
MIN(IFERROR($E27/$F27, 0), $E27-SUM($H27:BI27)),
0)</f>
        <v>0</v>
      </c>
      <c r="BK27" s="12">
        <f>IF(BK$2&gt;$D27,
MIN(IFERROR($E27/$F27, 0), $E27-SUM($H27:BJ27)),
0)</f>
        <v>0</v>
      </c>
      <c r="BL27" s="12">
        <f>IF(BL$2&gt;$D27,
MIN(IFERROR($E27/$F27, 0), $E27-SUM($H27:BK27)),
0)</f>
        <v>0</v>
      </c>
      <c r="BM27" s="12">
        <f>IF(BM$2&gt;$D27,
MIN(IFERROR($E27/$F27, 0), $E27-SUM($H27:BL27)),
0)</f>
        <v>0</v>
      </c>
      <c r="BN27" s="12">
        <f>IF(BN$2&gt;$D27,
MIN(IFERROR($E27/$F27, 0), $E27-SUM($H27:BM27)),
0)</f>
        <v>0</v>
      </c>
      <c r="BO27" s="12">
        <f>IF(BO$2&gt;$D27,
MIN(IFERROR($E27/$F27, 0), $E27-SUM($H27:BN27)),
0)</f>
        <v>0</v>
      </c>
      <c r="BP27" s="12">
        <f>IF(BP$2&gt;$D27,
MIN(IFERROR($E27/$F27, 0), $E27-SUM($H27:BO27)),
0)</f>
        <v>0</v>
      </c>
      <c r="BQ27" s="12">
        <f>IF(BQ$2&gt;$D27,
MIN(IFERROR($E27/$F27, 0), $E27-SUM($H27:BP27)),
0)</f>
        <v>0</v>
      </c>
      <c r="BR27" s="12">
        <f>IF(BR$2&gt;$D27,
MIN(IFERROR($E27/$F27, 0), $E27-SUM($H27:BQ27)),
0)</f>
        <v>0</v>
      </c>
      <c r="BS27" s="12">
        <f>IF(BS$2&gt;$D27,
MIN(IFERROR($E27/$F27, 0), $E27-SUM($H27:BR27)),
0)</f>
        <v>0</v>
      </c>
      <c r="BT27" s="12">
        <f>IF(BT$2&gt;$D27,
MIN(IFERROR($E27/$F27, 0), $E27-SUM($H27:BS27)),
0)</f>
        <v>0</v>
      </c>
      <c r="BU27" s="12">
        <f>IF(BU$2&gt;$D27,
MIN(IFERROR($E27/$F27, 0), $E27-SUM($H27:BT27)),
0)</f>
        <v>0</v>
      </c>
      <c r="BV27" s="12">
        <f>IF(BV$2&gt;$D27,
MIN(IFERROR($E27/$F27, 0), $E27-SUM($H27:BU27)),
0)</f>
        <v>0</v>
      </c>
      <c r="BW27" s="12">
        <f>IF(BW$2&gt;$D27,
MIN(IFERROR($E27/$F27, 0), $E27-SUM($H27:BV27)),
0)</f>
        <v>0</v>
      </c>
      <c r="BX27" s="12">
        <f>IF(BX$2&gt;$D27,
MIN(IFERROR($E27/$F27, 0), $E27-SUM($H27:BW27)),
0)</f>
        <v>0</v>
      </c>
      <c r="BY27" s="12">
        <f>IF(BY$2&gt;$D27,
MIN(IFERROR($E27/$F27, 0), $E27-SUM($H27:BX27)),
0)</f>
        <v>0</v>
      </c>
      <c r="BZ27" s="12">
        <f>IF(BZ$2&gt;$D27,
MIN(IFERROR($E27/$F27, 0), $E27-SUM($H27:BY27)),
0)</f>
        <v>0</v>
      </c>
      <c r="CA27" s="12">
        <f>IF(CA$2&gt;$D27,
MIN(IFERROR($E27/$F27, 0), $E27-SUM($H27:BZ27)),
0)</f>
        <v>0</v>
      </c>
      <c r="CB27" s="12">
        <f>IF(CB$2&gt;$D27,
MIN(IFERROR($E27/$F27, 0), $E27-SUM($H27:CA27)),
0)</f>
        <v>0</v>
      </c>
      <c r="CC27" s="12">
        <f>IF(CC$2&gt;$D27,
MIN(IFERROR($E27/$F27, 0), $E27-SUM($H27:CB27)),
0)</f>
        <v>0</v>
      </c>
      <c r="CD27" s="12">
        <f>IF(CD$2&gt;$D27,
MIN(IFERROR($E27/$F27, 0), $E27-SUM($H27:CC27)),
0)</f>
        <v>0</v>
      </c>
      <c r="CE27" s="12">
        <f>IF(CE$2&gt;$D27,
MIN(IFERROR($E27/$F27, 0), $E27-SUM($H27:CD27)),
0)</f>
        <v>0</v>
      </c>
      <c r="CF27" s="12">
        <f>IF(CF$2&gt;$D27,
MIN(IFERROR($E27/$F27, 0), $E27-SUM($H27:CE27)),
0)</f>
        <v>0</v>
      </c>
      <c r="CG27" s="12">
        <f>IF(CG$2&gt;$D27,
MIN(IFERROR($E27/$F27, 0), $E27-SUM($H27:CF27)),
0)</f>
        <v>0</v>
      </c>
      <c r="CH27" s="12">
        <f>IF(CH$2&gt;$D27,
MIN(IFERROR($E27/$F27, 0), $E27-SUM($H27:CG27)),
0)</f>
        <v>0</v>
      </c>
      <c r="CI27" s="12">
        <f>IF(CI$2&gt;$D27,
MIN(IFERROR($E27/$F27, 0), $E27-SUM($H27:CH27)),
0)</f>
        <v>0</v>
      </c>
      <c r="CJ27" s="12">
        <f>IF(CJ$2&gt;$D27,
MIN(IFERROR($E27/$F27, 0), $E27-SUM($H27:CI27)),
0)</f>
        <v>0</v>
      </c>
      <c r="CK27" s="12">
        <f>IF(CK$2&gt;$D27,
MIN(IFERROR($E27/$F27, 0), $E27-SUM($H27:CJ27)),
0)</f>
        <v>0</v>
      </c>
      <c r="CL27" s="12">
        <f>IF(CL$2&gt;$D27,
MIN(IFERROR($E27/$F27, 0), $E27-SUM($H27:CK27)),
0)</f>
        <v>0</v>
      </c>
      <c r="CM27" s="12">
        <f>IF(CM$2&gt;$D27,
MIN(IFERROR($E27/$F27, 0), $E27-SUM($H27:CL27)),
0)</f>
        <v>0</v>
      </c>
      <c r="CN27" s="12">
        <f>IF(CN$2&gt;$D27,
MIN(IFERROR($E27/$F27, 0), $E27-SUM($H27:CM27)),
0)</f>
        <v>0</v>
      </c>
      <c r="CO27" s="12">
        <f>IF(CO$2&gt;$D27,
MIN(IFERROR($E27/$F27, 0), $E27-SUM($H27:CN27)),
0)</f>
        <v>0</v>
      </c>
      <c r="CP27" s="12">
        <f>IF(CP$2&gt;$D27,
MIN(IFERROR($E27/$F27, 0), $E27-SUM($H27:CO27)),
0)</f>
        <v>0</v>
      </c>
      <c r="CQ27" s="12">
        <f>IF(CQ$2&gt;$D27,
MIN(IFERROR($E27/$F27, 0), $E27-SUM($H27:CP27)),
0)</f>
        <v>0</v>
      </c>
      <c r="CR27" s="12">
        <f>IF(CR$2&gt;$D27,
MIN(IFERROR($E27/$F27, 0), $E27-SUM($H27:CQ27)),
0)</f>
        <v>0</v>
      </c>
      <c r="CS27" s="12">
        <f>IF(CS$2&gt;$D27,
MIN(IFERROR($E27/$F27, 0), $E27-SUM($H27:CR27)),
0)</f>
        <v>0</v>
      </c>
      <c r="CT27" s="12">
        <f>IF(CT$2&gt;$D27,
MIN(IFERROR($E27/$F27, 0), $E27-SUM($H27:CS27)),
0)</f>
        <v>0</v>
      </c>
      <c r="CU27" s="12">
        <f>IF(CU$2&gt;$D27,
MIN(IFERROR($E27/$F27, 0), $E27-SUM($H27:CT27)),
0)</f>
        <v>0</v>
      </c>
      <c r="CV27" s="12">
        <f>IF(CV$2&gt;$D27,
MIN(IFERROR($E27/$F27, 0), $E27-SUM($H27:CU27)),
0)</f>
        <v>0</v>
      </c>
      <c r="CW27" s="12">
        <f>IF(CW$2&gt;$D27,
MIN(IFERROR($E27/$F27, 0), $E27-SUM($H27:CV27)),
0)</f>
        <v>0</v>
      </c>
      <c r="CX27" s="12">
        <f>IF(CX$2&gt;$D27,
MIN(IFERROR($E27/$F27, 0), $E27-SUM($H27:CW27)),
0)</f>
        <v>0</v>
      </c>
      <c r="CY27" s="12">
        <f>IF(CY$2&gt;$D27,
MIN(IFERROR($E27/$F27, 0), $E27-SUM($H27:CX27)),
0)</f>
        <v>0</v>
      </c>
      <c r="CZ27" s="12">
        <f>IF(CZ$2&gt;$D27,
MIN(IFERROR($E27/$F27, 0), $E27-SUM($H27:CY27)),
0)</f>
        <v>0</v>
      </c>
      <c r="DA27" s="12">
        <f>IF(DA$2&gt;$D27,
MIN(IFERROR($E27/$F27, 0), $E27-SUM($H27:CZ27)),
0)</f>
        <v>0</v>
      </c>
      <c r="DB27" s="12">
        <f>IF(DB$2&gt;$D27,
MIN(IFERROR($E27/$F27, 0), $E27-SUM($H27:DA27)),
0)</f>
        <v>0</v>
      </c>
      <c r="DC27" s="12">
        <f>IF(DC$2&gt;$D27,
MIN(IFERROR($E27/$F27, 0), $E27-SUM($H27:DB27)),
0)</f>
        <v>0</v>
      </c>
      <c r="DD27" s="12">
        <f>IF(DD$2&gt;$D27,
MIN(IFERROR($E27/$F27, 0), $E27-SUM($H27:DC27)),
0)</f>
        <v>0</v>
      </c>
      <c r="DE27" s="12">
        <f>IF(DE$2&gt;$D27,
MIN(IFERROR($E27/$F27, 0), $E27-SUM($H27:DD27)),
0)</f>
        <v>0</v>
      </c>
      <c r="DF27" s="12">
        <f>IF(DF$2&gt;$D27,
MIN(IFERROR($E27/$F27, 0), $E27-SUM($H27:DE27)),
0)</f>
        <v>0</v>
      </c>
      <c r="DG27" s="12">
        <f>IF(DG$2&gt;$D27,
MIN(IFERROR($E27/$F27, 0), $E27-SUM($H27:DF27)),
0)</f>
        <v>0</v>
      </c>
      <c r="DH27" s="12">
        <f>IF(DH$2&gt;$D27,
MIN(IFERROR($E27/$F27, 0), $E27-SUM($H27:DG27)),
0)</f>
        <v>0</v>
      </c>
      <c r="DI27" s="12">
        <f>IF(DI$2&gt;$D27,
MIN(IFERROR($E27/$F27, 0), $E27-SUM($H27:DH27)),
0)</f>
        <v>0</v>
      </c>
      <c r="DJ27" s="12">
        <f>IF(DJ$2&gt;$D27,
MIN(IFERROR($E27/$F27, 0), $E27-SUM($H27:DI27)),
0)</f>
        <v>0</v>
      </c>
      <c r="DK27" s="12">
        <f>IF(DK$2&gt;$D27,
MIN(IFERROR($E27/$F27, 0), $E27-SUM($H27:DJ27)),
0)</f>
        <v>0</v>
      </c>
      <c r="DL27" s="12">
        <f>IF(DL$2&gt;$D27,
MIN(IFERROR($E27/$F27, 0), $E27-SUM($H27:DK27)),
0)</f>
        <v>0</v>
      </c>
      <c r="DM27" s="12">
        <f>IF(DM$2&gt;$D27,
MIN(IFERROR($E27/$F27, 0), $E27-SUM($H27:DL27)),
0)</f>
        <v>0</v>
      </c>
      <c r="DN27" s="12">
        <f>IF(DN$2&gt;$D27,
MIN(IFERROR($E27/$F27, 0), $E27-SUM($H27:DM27)),
0)</f>
        <v>0</v>
      </c>
      <c r="DO27" s="12">
        <f>IF(DO$2&gt;$D27,
MIN(IFERROR($E27/$F27, 0), $E27-SUM($H27:DN27)),
0)</f>
        <v>0</v>
      </c>
      <c r="DP27" s="12">
        <f>IF(DP$2&gt;$D27,
MIN(IFERROR($E27/$F27, 0), $E27-SUM($H27:DO27)),
0)</f>
        <v>0</v>
      </c>
      <c r="DQ27" s="12">
        <f>IF(DQ$2&gt;$D27,
MIN(IFERROR($E27/$F27, 0), $E27-SUM($H27:DP27)),
0)</f>
        <v>0</v>
      </c>
      <c r="DR27" s="12">
        <f>IF(DR$2&gt;$D27,
MIN(IFERROR($E27/$F27, 0), $E27-SUM($H27:DQ27)),
0)</f>
        <v>0</v>
      </c>
      <c r="DS27" s="12">
        <f>IF(DS$2&gt;$D27,
MIN(IFERROR($E27/$F27, 0), $E27-SUM($H27:DR27)),
0)</f>
        <v>0</v>
      </c>
      <c r="DT27" s="12">
        <f>IF(DT$2&gt;$D27,
MIN(IFERROR($E27/$F27, 0), $E27-SUM($H27:DS27)),
0)</f>
        <v>0</v>
      </c>
      <c r="DU27" s="12">
        <f>IF(DU$2&gt;$D27,
MIN(IFERROR($E27/$F27, 0), $E27-SUM($H27:DT27)),
0)</f>
        <v>0</v>
      </c>
      <c r="DV27" s="12">
        <f>IF(DV$2&gt;$D27,
MIN(IFERROR($E27/$F27, 0), $E27-SUM($H27:DU27)),
0)</f>
        <v>0</v>
      </c>
      <c r="DW27" s="12">
        <f>IF(DW$2&gt;$D27,
MIN(IFERROR($E27/$F27, 0), $E27-SUM($H27:DV27)),
0)</f>
        <v>0</v>
      </c>
      <c r="DX27" s="12">
        <f>IF(DX$2&gt;$D27,
MIN(IFERROR($E27/$F27, 0), $E27-SUM($H27:DW27)),
0)</f>
        <v>0</v>
      </c>
      <c r="DY27" s="12">
        <f>IF(DY$2&gt;$D27,
MIN(IFERROR($E27/$F27, 0), $E27-SUM($H27:DX27)),
0)</f>
        <v>0</v>
      </c>
    </row>
    <row r="28" spans="1:129" x14ac:dyDescent="0.3">
      <c r="B28" s="2" t="str">
        <f>Product!$K$2</f>
        <v>Phase 3</v>
      </c>
      <c r="C28" s="2" t="str">
        <f>Product!$K$3</f>
        <v>60' Wide</v>
      </c>
      <c r="D28" s="127">
        <f>SUMIFS(INDEX(Product!$B$2:$U$97, MATCH(D17, Product!$B$2:$B$97, 0), ), Product!$B$2:$U$2, $B28, Product!$B$3:$U$3, $C28)</f>
        <v>45322</v>
      </c>
      <c r="E28" s="128">
        <f>SUMIFS(INDEX(Product!$B$2:$U$97, MATCH(E17, Product!$B$2:$B$97, 0), ), Product!$B$2:$U$2, $B28, Product!$B$3:$U$3, $C28)</f>
        <v>30</v>
      </c>
      <c r="F28" s="128">
        <f>SUMIFS(INDEX(Product!$B$2:$U$97, MATCH(F17, Product!$B$2:$B$97, 0), ), Product!$B$2:$U$2, $B28, Product!$B$3:$U$3, $C28)</f>
        <v>6</v>
      </c>
      <c r="G28" s="11">
        <f>SUM(H28:DZ28)</f>
        <v>30</v>
      </c>
      <c r="I28" s="12">
        <f>IF(I$2&gt;$D28,
MIN(IFERROR($E28/$F28, 0), $E28-SUM($H28:H28)),
0)</f>
        <v>0</v>
      </c>
      <c r="J28" s="12">
        <f>IF(J$2&gt;$D28,
MIN(IFERROR($E28/$F28, 0), $E28-SUM($H28:I28)),
0)</f>
        <v>0</v>
      </c>
      <c r="K28" s="12">
        <f>IF(K$2&gt;$D28,
MIN(IFERROR($E28/$F28, 0), $E28-SUM($H28:J28)),
0)</f>
        <v>0</v>
      </c>
      <c r="L28" s="12">
        <f>IF(L$2&gt;$D28,
MIN(IFERROR($E28/$F28, 0), $E28-SUM($H28:K28)),
0)</f>
        <v>0</v>
      </c>
      <c r="M28" s="12">
        <f>IF(M$2&gt;$D28,
MIN(IFERROR($E28/$F28, 0), $E28-SUM($H28:L28)),
0)</f>
        <v>0</v>
      </c>
      <c r="N28" s="12">
        <f>IF(N$2&gt;$D28,
MIN(IFERROR($E28/$F28, 0), $E28-SUM($H28:M28)),
0)</f>
        <v>0</v>
      </c>
      <c r="O28" s="12">
        <f>IF(O$2&gt;$D28,
MIN(IFERROR($E28/$F28, 0), $E28-SUM($H28:N28)),
0)</f>
        <v>0</v>
      </c>
      <c r="P28" s="12">
        <f>IF(P$2&gt;$D28,
MIN(IFERROR($E28/$F28, 0), $E28-SUM($H28:O28)),
0)</f>
        <v>0</v>
      </c>
      <c r="Q28" s="12">
        <f>IF(Q$2&gt;$D28,
MIN(IFERROR($E28/$F28, 0), $E28-SUM($H28:P28)),
0)</f>
        <v>0</v>
      </c>
      <c r="R28" s="12">
        <f>IF(R$2&gt;$D28,
MIN(IFERROR($E28/$F28, 0), $E28-SUM($H28:Q28)),
0)</f>
        <v>0</v>
      </c>
      <c r="S28" s="12">
        <f>IF(S$2&gt;$D28,
MIN(IFERROR($E28/$F28, 0), $E28-SUM($H28:R28)),
0)</f>
        <v>0</v>
      </c>
      <c r="T28" s="12">
        <f>IF(T$2&gt;$D28,
MIN(IFERROR($E28/$F28, 0), $E28-SUM($H28:S28)),
0)</f>
        <v>0</v>
      </c>
      <c r="U28" s="12">
        <f>IF(U$2&gt;$D28,
MIN(IFERROR($E28/$F28, 0), $E28-SUM($H28:T28)),
0)</f>
        <v>0</v>
      </c>
      <c r="V28" s="12">
        <f>IF(V$2&gt;$D28,
MIN(IFERROR($E28/$F28, 0), $E28-SUM($H28:U28)),
0)</f>
        <v>0</v>
      </c>
      <c r="W28" s="12">
        <f>IF(W$2&gt;$D28,
MIN(IFERROR($E28/$F28, 0), $E28-SUM($H28:V28)),
0)</f>
        <v>0</v>
      </c>
      <c r="X28" s="12">
        <f>IF(X$2&gt;$D28,
MIN(IFERROR($E28/$F28, 0), $E28-SUM($H28:W28)),
0)</f>
        <v>0</v>
      </c>
      <c r="Y28" s="12">
        <f>IF(Y$2&gt;$D28,
MIN(IFERROR($E28/$F28, 0), $E28-SUM($H28:X28)),
0)</f>
        <v>0</v>
      </c>
      <c r="Z28" s="12">
        <f>IF(Z$2&gt;$D28,
MIN(IFERROR($E28/$F28, 0), $E28-SUM($H28:Y28)),
0)</f>
        <v>0</v>
      </c>
      <c r="AA28" s="12">
        <f>IF(AA$2&gt;$D28,
MIN(IFERROR($E28/$F28, 0), $E28-SUM($H28:Z28)),
0)</f>
        <v>0</v>
      </c>
      <c r="AB28" s="12">
        <f>IF(AB$2&gt;$D28,
MIN(IFERROR($E28/$F28, 0), $E28-SUM($H28:AA28)),
0)</f>
        <v>0</v>
      </c>
      <c r="AC28" s="12">
        <f>IF(AC$2&gt;$D28,
MIN(IFERROR($E28/$F28, 0), $E28-SUM($H28:AB28)),
0)</f>
        <v>0</v>
      </c>
      <c r="AD28" s="12">
        <f>IF(AD$2&gt;$D28,
MIN(IFERROR($E28/$F28, 0), $E28-SUM($H28:AC28)),
0)</f>
        <v>0</v>
      </c>
      <c r="AE28" s="12">
        <f>IF(AE$2&gt;$D28,
MIN(IFERROR($E28/$F28, 0), $E28-SUM($H28:AD28)),
0)</f>
        <v>0</v>
      </c>
      <c r="AF28" s="12">
        <f>IF(AF$2&gt;$D28,
MIN(IFERROR($E28/$F28, 0), $E28-SUM($H28:AE28)),
0)</f>
        <v>0</v>
      </c>
      <c r="AG28" s="12">
        <f>IF(AG$2&gt;$D28,
MIN(IFERROR($E28/$F28, 0), $E28-SUM($H28:AF28)),
0)</f>
        <v>0</v>
      </c>
      <c r="AH28" s="12">
        <f>IF(AH$2&gt;$D28,
MIN(IFERROR($E28/$F28, 0), $E28-SUM($H28:AG28)),
0)</f>
        <v>0</v>
      </c>
      <c r="AI28" s="12">
        <f>IF(AI$2&gt;$D28,
MIN(IFERROR($E28/$F28, 0), $E28-SUM($H28:AH28)),
0)</f>
        <v>5</v>
      </c>
      <c r="AJ28" s="12">
        <f>IF(AJ$2&gt;$D28,
MIN(IFERROR($E28/$F28, 0), $E28-SUM($H28:AI28)),
0)</f>
        <v>5</v>
      </c>
      <c r="AK28" s="12">
        <f>IF(AK$2&gt;$D28,
MIN(IFERROR($E28/$F28, 0), $E28-SUM($H28:AJ28)),
0)</f>
        <v>5</v>
      </c>
      <c r="AL28" s="12">
        <f>IF(AL$2&gt;$D28,
MIN(IFERROR($E28/$F28, 0), $E28-SUM($H28:AK28)),
0)</f>
        <v>5</v>
      </c>
      <c r="AM28" s="12">
        <f>IF(AM$2&gt;$D28,
MIN(IFERROR($E28/$F28, 0), $E28-SUM($H28:AL28)),
0)</f>
        <v>5</v>
      </c>
      <c r="AN28" s="12">
        <f>IF(AN$2&gt;$D28,
MIN(IFERROR($E28/$F28, 0), $E28-SUM($H28:AM28)),
0)</f>
        <v>5</v>
      </c>
      <c r="AO28" s="12">
        <f>IF(AO$2&gt;$D28,
MIN(IFERROR($E28/$F28, 0), $E28-SUM($H28:AN28)),
0)</f>
        <v>0</v>
      </c>
      <c r="AP28" s="12">
        <f>IF(AP$2&gt;$D28,
MIN(IFERROR($E28/$F28, 0), $E28-SUM($H28:AO28)),
0)</f>
        <v>0</v>
      </c>
      <c r="AQ28" s="12">
        <f>IF(AQ$2&gt;$D28,
MIN(IFERROR($E28/$F28, 0), $E28-SUM($H28:AP28)),
0)</f>
        <v>0</v>
      </c>
      <c r="AR28" s="12">
        <f>IF(AR$2&gt;$D28,
MIN(IFERROR($E28/$F28, 0), $E28-SUM($H28:AQ28)),
0)</f>
        <v>0</v>
      </c>
      <c r="AS28" s="12">
        <f>IF(AS$2&gt;$D28,
MIN(IFERROR($E28/$F28, 0), $E28-SUM($H28:AR28)),
0)</f>
        <v>0</v>
      </c>
      <c r="AT28" s="12">
        <f>IF(AT$2&gt;$D28,
MIN(IFERROR($E28/$F28, 0), $E28-SUM($H28:AS28)),
0)</f>
        <v>0</v>
      </c>
      <c r="AU28" s="12">
        <f>IF(AU$2&gt;$D28,
MIN(IFERROR($E28/$F28, 0), $E28-SUM($H28:AT28)),
0)</f>
        <v>0</v>
      </c>
      <c r="AV28" s="12">
        <f>IF(AV$2&gt;$D28,
MIN(IFERROR($E28/$F28, 0), $E28-SUM($H28:AU28)),
0)</f>
        <v>0</v>
      </c>
      <c r="AW28" s="12">
        <f>IF(AW$2&gt;$D28,
MIN(IFERROR($E28/$F28, 0), $E28-SUM($H28:AV28)),
0)</f>
        <v>0</v>
      </c>
      <c r="AX28" s="12">
        <f>IF(AX$2&gt;$D28,
MIN(IFERROR($E28/$F28, 0), $E28-SUM($H28:AW28)),
0)</f>
        <v>0</v>
      </c>
      <c r="AY28" s="12">
        <f>IF(AY$2&gt;$D28,
MIN(IFERROR($E28/$F28, 0), $E28-SUM($H28:AX28)),
0)</f>
        <v>0</v>
      </c>
      <c r="AZ28" s="12">
        <f>IF(AZ$2&gt;$D28,
MIN(IFERROR($E28/$F28, 0), $E28-SUM($H28:AY28)),
0)</f>
        <v>0</v>
      </c>
      <c r="BA28" s="12">
        <f>IF(BA$2&gt;$D28,
MIN(IFERROR($E28/$F28, 0), $E28-SUM($H28:AZ28)),
0)</f>
        <v>0</v>
      </c>
      <c r="BB28" s="12">
        <f>IF(BB$2&gt;$D28,
MIN(IFERROR($E28/$F28, 0), $E28-SUM($H28:BA28)),
0)</f>
        <v>0</v>
      </c>
      <c r="BC28" s="12">
        <f>IF(BC$2&gt;$D28,
MIN(IFERROR($E28/$F28, 0), $E28-SUM($H28:BB28)),
0)</f>
        <v>0</v>
      </c>
      <c r="BD28" s="12">
        <f>IF(BD$2&gt;$D28,
MIN(IFERROR($E28/$F28, 0), $E28-SUM($H28:BC28)),
0)</f>
        <v>0</v>
      </c>
      <c r="BE28" s="12">
        <f>IF(BE$2&gt;$D28,
MIN(IFERROR($E28/$F28, 0), $E28-SUM($H28:BD28)),
0)</f>
        <v>0</v>
      </c>
      <c r="BF28" s="12">
        <f>IF(BF$2&gt;$D28,
MIN(IFERROR($E28/$F28, 0), $E28-SUM($H28:BE28)),
0)</f>
        <v>0</v>
      </c>
      <c r="BG28" s="12">
        <f>IF(BG$2&gt;$D28,
MIN(IFERROR($E28/$F28, 0), $E28-SUM($H28:BF28)),
0)</f>
        <v>0</v>
      </c>
      <c r="BH28" s="12">
        <f>IF(BH$2&gt;$D28,
MIN(IFERROR($E28/$F28, 0), $E28-SUM($H28:BG28)),
0)</f>
        <v>0</v>
      </c>
      <c r="BI28" s="12">
        <f>IF(BI$2&gt;$D28,
MIN(IFERROR($E28/$F28, 0), $E28-SUM($H28:BH28)),
0)</f>
        <v>0</v>
      </c>
      <c r="BJ28" s="12">
        <f>IF(BJ$2&gt;$D28,
MIN(IFERROR($E28/$F28, 0), $E28-SUM($H28:BI28)),
0)</f>
        <v>0</v>
      </c>
      <c r="BK28" s="12">
        <f>IF(BK$2&gt;$D28,
MIN(IFERROR($E28/$F28, 0), $E28-SUM($H28:BJ28)),
0)</f>
        <v>0</v>
      </c>
      <c r="BL28" s="12">
        <f>IF(BL$2&gt;$D28,
MIN(IFERROR($E28/$F28, 0), $E28-SUM($H28:BK28)),
0)</f>
        <v>0</v>
      </c>
      <c r="BM28" s="12">
        <f>IF(BM$2&gt;$D28,
MIN(IFERROR($E28/$F28, 0), $E28-SUM($H28:BL28)),
0)</f>
        <v>0</v>
      </c>
      <c r="BN28" s="12">
        <f>IF(BN$2&gt;$D28,
MIN(IFERROR($E28/$F28, 0), $E28-SUM($H28:BM28)),
0)</f>
        <v>0</v>
      </c>
      <c r="BO28" s="12">
        <f>IF(BO$2&gt;$D28,
MIN(IFERROR($E28/$F28, 0), $E28-SUM($H28:BN28)),
0)</f>
        <v>0</v>
      </c>
      <c r="BP28" s="12">
        <f>IF(BP$2&gt;$D28,
MIN(IFERROR($E28/$F28, 0), $E28-SUM($H28:BO28)),
0)</f>
        <v>0</v>
      </c>
      <c r="BQ28" s="12">
        <f>IF(BQ$2&gt;$D28,
MIN(IFERROR($E28/$F28, 0), $E28-SUM($H28:BP28)),
0)</f>
        <v>0</v>
      </c>
      <c r="BR28" s="12">
        <f>IF(BR$2&gt;$D28,
MIN(IFERROR($E28/$F28, 0), $E28-SUM($H28:BQ28)),
0)</f>
        <v>0</v>
      </c>
      <c r="BS28" s="12">
        <f>IF(BS$2&gt;$D28,
MIN(IFERROR($E28/$F28, 0), $E28-SUM($H28:BR28)),
0)</f>
        <v>0</v>
      </c>
      <c r="BT28" s="12">
        <f>IF(BT$2&gt;$D28,
MIN(IFERROR($E28/$F28, 0), $E28-SUM($H28:BS28)),
0)</f>
        <v>0</v>
      </c>
      <c r="BU28" s="12">
        <f>IF(BU$2&gt;$D28,
MIN(IFERROR($E28/$F28, 0), $E28-SUM($H28:BT28)),
0)</f>
        <v>0</v>
      </c>
      <c r="BV28" s="12">
        <f>IF(BV$2&gt;$D28,
MIN(IFERROR($E28/$F28, 0), $E28-SUM($H28:BU28)),
0)</f>
        <v>0</v>
      </c>
      <c r="BW28" s="12">
        <f>IF(BW$2&gt;$D28,
MIN(IFERROR($E28/$F28, 0), $E28-SUM($H28:BV28)),
0)</f>
        <v>0</v>
      </c>
      <c r="BX28" s="12">
        <f>IF(BX$2&gt;$D28,
MIN(IFERROR($E28/$F28, 0), $E28-SUM($H28:BW28)),
0)</f>
        <v>0</v>
      </c>
      <c r="BY28" s="12">
        <f>IF(BY$2&gt;$D28,
MIN(IFERROR($E28/$F28, 0), $E28-SUM($H28:BX28)),
0)</f>
        <v>0</v>
      </c>
      <c r="BZ28" s="12">
        <f>IF(BZ$2&gt;$D28,
MIN(IFERROR($E28/$F28, 0), $E28-SUM($H28:BY28)),
0)</f>
        <v>0</v>
      </c>
      <c r="CA28" s="12">
        <f>IF(CA$2&gt;$D28,
MIN(IFERROR($E28/$F28, 0), $E28-SUM($H28:BZ28)),
0)</f>
        <v>0</v>
      </c>
      <c r="CB28" s="12">
        <f>IF(CB$2&gt;$D28,
MIN(IFERROR($E28/$F28, 0), $E28-SUM($H28:CA28)),
0)</f>
        <v>0</v>
      </c>
      <c r="CC28" s="12">
        <f>IF(CC$2&gt;$D28,
MIN(IFERROR($E28/$F28, 0), $E28-SUM($H28:CB28)),
0)</f>
        <v>0</v>
      </c>
      <c r="CD28" s="12">
        <f>IF(CD$2&gt;$D28,
MIN(IFERROR($E28/$F28, 0), $E28-SUM($H28:CC28)),
0)</f>
        <v>0</v>
      </c>
      <c r="CE28" s="12">
        <f>IF(CE$2&gt;$D28,
MIN(IFERROR($E28/$F28, 0), $E28-SUM($H28:CD28)),
0)</f>
        <v>0</v>
      </c>
      <c r="CF28" s="12">
        <f>IF(CF$2&gt;$D28,
MIN(IFERROR($E28/$F28, 0), $E28-SUM($H28:CE28)),
0)</f>
        <v>0</v>
      </c>
      <c r="CG28" s="12">
        <f>IF(CG$2&gt;$D28,
MIN(IFERROR($E28/$F28, 0), $E28-SUM($H28:CF28)),
0)</f>
        <v>0</v>
      </c>
      <c r="CH28" s="12">
        <f>IF(CH$2&gt;$D28,
MIN(IFERROR($E28/$F28, 0), $E28-SUM($H28:CG28)),
0)</f>
        <v>0</v>
      </c>
      <c r="CI28" s="12">
        <f>IF(CI$2&gt;$D28,
MIN(IFERROR($E28/$F28, 0), $E28-SUM($H28:CH28)),
0)</f>
        <v>0</v>
      </c>
      <c r="CJ28" s="12">
        <f>IF(CJ$2&gt;$D28,
MIN(IFERROR($E28/$F28, 0), $E28-SUM($H28:CI28)),
0)</f>
        <v>0</v>
      </c>
      <c r="CK28" s="12">
        <f>IF(CK$2&gt;$D28,
MIN(IFERROR($E28/$F28, 0), $E28-SUM($H28:CJ28)),
0)</f>
        <v>0</v>
      </c>
      <c r="CL28" s="12">
        <f>IF(CL$2&gt;$D28,
MIN(IFERROR($E28/$F28, 0), $E28-SUM($H28:CK28)),
0)</f>
        <v>0</v>
      </c>
      <c r="CM28" s="12">
        <f>IF(CM$2&gt;$D28,
MIN(IFERROR($E28/$F28, 0), $E28-SUM($H28:CL28)),
0)</f>
        <v>0</v>
      </c>
      <c r="CN28" s="12">
        <f>IF(CN$2&gt;$D28,
MIN(IFERROR($E28/$F28, 0), $E28-SUM($H28:CM28)),
0)</f>
        <v>0</v>
      </c>
      <c r="CO28" s="12">
        <f>IF(CO$2&gt;$D28,
MIN(IFERROR($E28/$F28, 0), $E28-SUM($H28:CN28)),
0)</f>
        <v>0</v>
      </c>
      <c r="CP28" s="12">
        <f>IF(CP$2&gt;$D28,
MIN(IFERROR($E28/$F28, 0), $E28-SUM($H28:CO28)),
0)</f>
        <v>0</v>
      </c>
      <c r="CQ28" s="12">
        <f>IF(CQ$2&gt;$D28,
MIN(IFERROR($E28/$F28, 0), $E28-SUM($H28:CP28)),
0)</f>
        <v>0</v>
      </c>
      <c r="CR28" s="12">
        <f>IF(CR$2&gt;$D28,
MIN(IFERROR($E28/$F28, 0), $E28-SUM($H28:CQ28)),
0)</f>
        <v>0</v>
      </c>
      <c r="CS28" s="12">
        <f>IF(CS$2&gt;$D28,
MIN(IFERROR($E28/$F28, 0), $E28-SUM($H28:CR28)),
0)</f>
        <v>0</v>
      </c>
      <c r="CT28" s="12">
        <f>IF(CT$2&gt;$D28,
MIN(IFERROR($E28/$F28, 0), $E28-SUM($H28:CS28)),
0)</f>
        <v>0</v>
      </c>
      <c r="CU28" s="12">
        <f>IF(CU$2&gt;$D28,
MIN(IFERROR($E28/$F28, 0), $E28-SUM($H28:CT28)),
0)</f>
        <v>0</v>
      </c>
      <c r="CV28" s="12">
        <f>IF(CV$2&gt;$D28,
MIN(IFERROR($E28/$F28, 0), $E28-SUM($H28:CU28)),
0)</f>
        <v>0</v>
      </c>
      <c r="CW28" s="12">
        <f>IF(CW$2&gt;$D28,
MIN(IFERROR($E28/$F28, 0), $E28-SUM($H28:CV28)),
0)</f>
        <v>0</v>
      </c>
      <c r="CX28" s="12">
        <f>IF(CX$2&gt;$D28,
MIN(IFERROR($E28/$F28, 0), $E28-SUM($H28:CW28)),
0)</f>
        <v>0</v>
      </c>
      <c r="CY28" s="12">
        <f>IF(CY$2&gt;$D28,
MIN(IFERROR($E28/$F28, 0), $E28-SUM($H28:CX28)),
0)</f>
        <v>0</v>
      </c>
      <c r="CZ28" s="12">
        <f>IF(CZ$2&gt;$D28,
MIN(IFERROR($E28/$F28, 0), $E28-SUM($H28:CY28)),
0)</f>
        <v>0</v>
      </c>
      <c r="DA28" s="12">
        <f>IF(DA$2&gt;$D28,
MIN(IFERROR($E28/$F28, 0), $E28-SUM($H28:CZ28)),
0)</f>
        <v>0</v>
      </c>
      <c r="DB28" s="12">
        <f>IF(DB$2&gt;$D28,
MIN(IFERROR($E28/$F28, 0), $E28-SUM($H28:DA28)),
0)</f>
        <v>0</v>
      </c>
      <c r="DC28" s="12">
        <f>IF(DC$2&gt;$D28,
MIN(IFERROR($E28/$F28, 0), $E28-SUM($H28:DB28)),
0)</f>
        <v>0</v>
      </c>
      <c r="DD28" s="12">
        <f>IF(DD$2&gt;$D28,
MIN(IFERROR($E28/$F28, 0), $E28-SUM($H28:DC28)),
0)</f>
        <v>0</v>
      </c>
      <c r="DE28" s="12">
        <f>IF(DE$2&gt;$D28,
MIN(IFERROR($E28/$F28, 0), $E28-SUM($H28:DD28)),
0)</f>
        <v>0</v>
      </c>
      <c r="DF28" s="12">
        <f>IF(DF$2&gt;$D28,
MIN(IFERROR($E28/$F28, 0), $E28-SUM($H28:DE28)),
0)</f>
        <v>0</v>
      </c>
      <c r="DG28" s="12">
        <f>IF(DG$2&gt;$D28,
MIN(IFERROR($E28/$F28, 0), $E28-SUM($H28:DF28)),
0)</f>
        <v>0</v>
      </c>
      <c r="DH28" s="12">
        <f>IF(DH$2&gt;$D28,
MIN(IFERROR($E28/$F28, 0), $E28-SUM($H28:DG28)),
0)</f>
        <v>0</v>
      </c>
      <c r="DI28" s="12">
        <f>IF(DI$2&gt;$D28,
MIN(IFERROR($E28/$F28, 0), $E28-SUM($H28:DH28)),
0)</f>
        <v>0</v>
      </c>
      <c r="DJ28" s="12">
        <f>IF(DJ$2&gt;$D28,
MIN(IFERROR($E28/$F28, 0), $E28-SUM($H28:DI28)),
0)</f>
        <v>0</v>
      </c>
      <c r="DK28" s="12">
        <f>IF(DK$2&gt;$D28,
MIN(IFERROR($E28/$F28, 0), $E28-SUM($H28:DJ28)),
0)</f>
        <v>0</v>
      </c>
      <c r="DL28" s="12">
        <f>IF(DL$2&gt;$D28,
MIN(IFERROR($E28/$F28, 0), $E28-SUM($H28:DK28)),
0)</f>
        <v>0</v>
      </c>
      <c r="DM28" s="12">
        <f>IF(DM$2&gt;$D28,
MIN(IFERROR($E28/$F28, 0), $E28-SUM($H28:DL28)),
0)</f>
        <v>0</v>
      </c>
      <c r="DN28" s="12">
        <f>IF(DN$2&gt;$D28,
MIN(IFERROR($E28/$F28, 0), $E28-SUM($H28:DM28)),
0)</f>
        <v>0</v>
      </c>
      <c r="DO28" s="12">
        <f>IF(DO$2&gt;$D28,
MIN(IFERROR($E28/$F28, 0), $E28-SUM($H28:DN28)),
0)</f>
        <v>0</v>
      </c>
      <c r="DP28" s="12">
        <f>IF(DP$2&gt;$D28,
MIN(IFERROR($E28/$F28, 0), $E28-SUM($H28:DO28)),
0)</f>
        <v>0</v>
      </c>
      <c r="DQ28" s="12">
        <f>IF(DQ$2&gt;$D28,
MIN(IFERROR($E28/$F28, 0), $E28-SUM($H28:DP28)),
0)</f>
        <v>0</v>
      </c>
      <c r="DR28" s="12">
        <f>IF(DR$2&gt;$D28,
MIN(IFERROR($E28/$F28, 0), $E28-SUM($H28:DQ28)),
0)</f>
        <v>0</v>
      </c>
      <c r="DS28" s="12">
        <f>IF(DS$2&gt;$D28,
MIN(IFERROR($E28/$F28, 0), $E28-SUM($H28:DR28)),
0)</f>
        <v>0</v>
      </c>
      <c r="DT28" s="12">
        <f>IF(DT$2&gt;$D28,
MIN(IFERROR($E28/$F28, 0), $E28-SUM($H28:DS28)),
0)</f>
        <v>0</v>
      </c>
      <c r="DU28" s="12">
        <f>IF(DU$2&gt;$D28,
MIN(IFERROR($E28/$F28, 0), $E28-SUM($H28:DT28)),
0)</f>
        <v>0</v>
      </c>
      <c r="DV28" s="12">
        <f>IF(DV$2&gt;$D28,
MIN(IFERROR($E28/$F28, 0), $E28-SUM($H28:DU28)),
0)</f>
        <v>0</v>
      </c>
      <c r="DW28" s="12">
        <f>IF(DW$2&gt;$D28,
MIN(IFERROR($E28/$F28, 0), $E28-SUM($H28:DV28)),
0)</f>
        <v>0</v>
      </c>
      <c r="DX28" s="12">
        <f>IF(DX$2&gt;$D28,
MIN(IFERROR($E28/$F28, 0), $E28-SUM($H28:DW28)),
0)</f>
        <v>0</v>
      </c>
      <c r="DY28" s="12">
        <f>IF(DY$2&gt;$D28,
MIN(IFERROR($E28/$F28, 0), $E28-SUM($H28:DX28)),
0)</f>
        <v>0</v>
      </c>
    </row>
    <row r="29" spans="1:129" x14ac:dyDescent="0.3">
      <c r="B29" s="2" t="str">
        <f>Product!$L$2</f>
        <v>Phase 3</v>
      </c>
      <c r="C29" s="2" t="str">
        <f>Product!$L$3</f>
        <v>75' Wide</v>
      </c>
      <c r="D29" s="127">
        <f>SUMIFS(INDEX(Product!$B$2:$U$97, MATCH(D17, Product!$B$2:$B$97, 0), ), Product!$B$2:$U$2, $B29, Product!$B$3:$U$3, $C29)</f>
        <v>45322</v>
      </c>
      <c r="E29" s="128">
        <f>SUMIFS(INDEX(Product!$B$2:$U$97, MATCH(E17, Product!$B$2:$B$97, 0), ), Product!$B$2:$U$2, $B29, Product!$B$3:$U$3, $C29)</f>
        <v>20</v>
      </c>
      <c r="F29" s="128">
        <f>SUMIFS(INDEX(Product!$B$2:$U$97, MATCH(F17, Product!$B$2:$B$97, 0), ), Product!$B$2:$U$2, $B29, Product!$B$3:$U$3, $C29)</f>
        <v>6</v>
      </c>
      <c r="G29" s="11">
        <f>SUM(H29:DZ29)</f>
        <v>20</v>
      </c>
      <c r="I29" s="12">
        <f>IF(I$2&gt;$D29,
MIN(IFERROR($E29/$F29, 0), $E29-SUM($H29:H29)),
0)</f>
        <v>0</v>
      </c>
      <c r="J29" s="12">
        <f>IF(J$2&gt;$D29,
MIN(IFERROR($E29/$F29, 0), $E29-SUM($H29:I29)),
0)</f>
        <v>0</v>
      </c>
      <c r="K29" s="12">
        <f>IF(K$2&gt;$D29,
MIN(IFERROR($E29/$F29, 0), $E29-SUM($H29:J29)),
0)</f>
        <v>0</v>
      </c>
      <c r="L29" s="12">
        <f>IF(L$2&gt;$D29,
MIN(IFERROR($E29/$F29, 0), $E29-SUM($H29:K29)),
0)</f>
        <v>0</v>
      </c>
      <c r="M29" s="12">
        <f>IF(M$2&gt;$D29,
MIN(IFERROR($E29/$F29, 0), $E29-SUM($H29:L29)),
0)</f>
        <v>0</v>
      </c>
      <c r="N29" s="12">
        <f>IF(N$2&gt;$D29,
MIN(IFERROR($E29/$F29, 0), $E29-SUM($H29:M29)),
0)</f>
        <v>0</v>
      </c>
      <c r="O29" s="12">
        <f>IF(O$2&gt;$D29,
MIN(IFERROR($E29/$F29, 0), $E29-SUM($H29:N29)),
0)</f>
        <v>0</v>
      </c>
      <c r="P29" s="12">
        <f>IF(P$2&gt;$D29,
MIN(IFERROR($E29/$F29, 0), $E29-SUM($H29:O29)),
0)</f>
        <v>0</v>
      </c>
      <c r="Q29" s="12">
        <f>IF(Q$2&gt;$D29,
MIN(IFERROR($E29/$F29, 0), $E29-SUM($H29:P29)),
0)</f>
        <v>0</v>
      </c>
      <c r="R29" s="12">
        <f>IF(R$2&gt;$D29,
MIN(IFERROR($E29/$F29, 0), $E29-SUM($H29:Q29)),
0)</f>
        <v>0</v>
      </c>
      <c r="S29" s="12">
        <f>IF(S$2&gt;$D29,
MIN(IFERROR($E29/$F29, 0), $E29-SUM($H29:R29)),
0)</f>
        <v>0</v>
      </c>
      <c r="T29" s="12">
        <f>IF(T$2&gt;$D29,
MIN(IFERROR($E29/$F29, 0), $E29-SUM($H29:S29)),
0)</f>
        <v>0</v>
      </c>
      <c r="U29" s="12">
        <f>IF(U$2&gt;$D29,
MIN(IFERROR($E29/$F29, 0), $E29-SUM($H29:T29)),
0)</f>
        <v>0</v>
      </c>
      <c r="V29" s="12">
        <f>IF(V$2&gt;$D29,
MIN(IFERROR($E29/$F29, 0), $E29-SUM($H29:U29)),
0)</f>
        <v>0</v>
      </c>
      <c r="W29" s="12">
        <f>IF(W$2&gt;$D29,
MIN(IFERROR($E29/$F29, 0), $E29-SUM($H29:V29)),
0)</f>
        <v>0</v>
      </c>
      <c r="X29" s="12">
        <f>IF(X$2&gt;$D29,
MIN(IFERROR($E29/$F29, 0), $E29-SUM($H29:W29)),
0)</f>
        <v>0</v>
      </c>
      <c r="Y29" s="12">
        <f>IF(Y$2&gt;$D29,
MIN(IFERROR($E29/$F29, 0), $E29-SUM($H29:X29)),
0)</f>
        <v>0</v>
      </c>
      <c r="Z29" s="12">
        <f>IF(Z$2&gt;$D29,
MIN(IFERROR($E29/$F29, 0), $E29-SUM($H29:Y29)),
0)</f>
        <v>0</v>
      </c>
      <c r="AA29" s="12">
        <f>IF(AA$2&gt;$D29,
MIN(IFERROR($E29/$F29, 0), $E29-SUM($H29:Z29)),
0)</f>
        <v>0</v>
      </c>
      <c r="AB29" s="12">
        <f>IF(AB$2&gt;$D29,
MIN(IFERROR($E29/$F29, 0), $E29-SUM($H29:AA29)),
0)</f>
        <v>0</v>
      </c>
      <c r="AC29" s="12">
        <f>IF(AC$2&gt;$D29,
MIN(IFERROR($E29/$F29, 0), $E29-SUM($H29:AB29)),
0)</f>
        <v>0</v>
      </c>
      <c r="AD29" s="12">
        <f>IF(AD$2&gt;$D29,
MIN(IFERROR($E29/$F29, 0), $E29-SUM($H29:AC29)),
0)</f>
        <v>0</v>
      </c>
      <c r="AE29" s="12">
        <f>IF(AE$2&gt;$D29,
MIN(IFERROR($E29/$F29, 0), $E29-SUM($H29:AD29)),
0)</f>
        <v>0</v>
      </c>
      <c r="AF29" s="12">
        <f>IF(AF$2&gt;$D29,
MIN(IFERROR($E29/$F29, 0), $E29-SUM($H29:AE29)),
0)</f>
        <v>0</v>
      </c>
      <c r="AG29" s="12">
        <f>IF(AG$2&gt;$D29,
MIN(IFERROR($E29/$F29, 0), $E29-SUM($H29:AF29)),
0)</f>
        <v>0</v>
      </c>
      <c r="AH29" s="12">
        <f>IF(AH$2&gt;$D29,
MIN(IFERROR($E29/$F29, 0), $E29-SUM($H29:AG29)),
0)</f>
        <v>0</v>
      </c>
      <c r="AI29" s="12">
        <f>IF(AI$2&gt;$D29,
MIN(IFERROR($E29/$F29, 0), $E29-SUM($H29:AH29)),
0)</f>
        <v>3.3333333333333335</v>
      </c>
      <c r="AJ29" s="12">
        <f>IF(AJ$2&gt;$D29,
MIN(IFERROR($E29/$F29, 0), $E29-SUM($H29:AI29)),
0)</f>
        <v>3.3333333333333335</v>
      </c>
      <c r="AK29" s="12">
        <f>IF(AK$2&gt;$D29,
MIN(IFERROR($E29/$F29, 0), $E29-SUM($H29:AJ29)),
0)</f>
        <v>3.3333333333333335</v>
      </c>
      <c r="AL29" s="12">
        <f>IF(AL$2&gt;$D29,
MIN(IFERROR($E29/$F29, 0), $E29-SUM($H29:AK29)),
0)</f>
        <v>3.3333333333333335</v>
      </c>
      <c r="AM29" s="12">
        <f>IF(AM$2&gt;$D29,
MIN(IFERROR($E29/$F29, 0), $E29-SUM($H29:AL29)),
0)</f>
        <v>3.3333333333333335</v>
      </c>
      <c r="AN29" s="12">
        <f>IF(AN$2&gt;$D29,
MIN(IFERROR($E29/$F29, 0), $E29-SUM($H29:AM29)),
0)</f>
        <v>3.3333333333333321</v>
      </c>
      <c r="AO29" s="12">
        <f>IF(AO$2&gt;$D29,
MIN(IFERROR($E29/$F29, 0), $E29-SUM($H29:AN29)),
0)</f>
        <v>0</v>
      </c>
      <c r="AP29" s="12">
        <f>IF(AP$2&gt;$D29,
MIN(IFERROR($E29/$F29, 0), $E29-SUM($H29:AO29)),
0)</f>
        <v>0</v>
      </c>
      <c r="AQ29" s="12">
        <f>IF(AQ$2&gt;$D29,
MIN(IFERROR($E29/$F29, 0), $E29-SUM($H29:AP29)),
0)</f>
        <v>0</v>
      </c>
      <c r="AR29" s="12">
        <f>IF(AR$2&gt;$D29,
MIN(IFERROR($E29/$F29, 0), $E29-SUM($H29:AQ29)),
0)</f>
        <v>0</v>
      </c>
      <c r="AS29" s="12">
        <f>IF(AS$2&gt;$D29,
MIN(IFERROR($E29/$F29, 0), $E29-SUM($H29:AR29)),
0)</f>
        <v>0</v>
      </c>
      <c r="AT29" s="12">
        <f>IF(AT$2&gt;$D29,
MIN(IFERROR($E29/$F29, 0), $E29-SUM($H29:AS29)),
0)</f>
        <v>0</v>
      </c>
      <c r="AU29" s="12">
        <f>IF(AU$2&gt;$D29,
MIN(IFERROR($E29/$F29, 0), $E29-SUM($H29:AT29)),
0)</f>
        <v>0</v>
      </c>
      <c r="AV29" s="12">
        <f>IF(AV$2&gt;$D29,
MIN(IFERROR($E29/$F29, 0), $E29-SUM($H29:AU29)),
0)</f>
        <v>0</v>
      </c>
      <c r="AW29" s="12">
        <f>IF(AW$2&gt;$D29,
MIN(IFERROR($E29/$F29, 0), $E29-SUM($H29:AV29)),
0)</f>
        <v>0</v>
      </c>
      <c r="AX29" s="12">
        <f>IF(AX$2&gt;$D29,
MIN(IFERROR($E29/$F29, 0), $E29-SUM($H29:AW29)),
0)</f>
        <v>0</v>
      </c>
      <c r="AY29" s="12">
        <f>IF(AY$2&gt;$D29,
MIN(IFERROR($E29/$F29, 0), $E29-SUM($H29:AX29)),
0)</f>
        <v>0</v>
      </c>
      <c r="AZ29" s="12">
        <f>IF(AZ$2&gt;$D29,
MIN(IFERROR($E29/$F29, 0), $E29-SUM($H29:AY29)),
0)</f>
        <v>0</v>
      </c>
      <c r="BA29" s="12">
        <f>IF(BA$2&gt;$D29,
MIN(IFERROR($E29/$F29, 0), $E29-SUM($H29:AZ29)),
0)</f>
        <v>0</v>
      </c>
      <c r="BB29" s="12">
        <f>IF(BB$2&gt;$D29,
MIN(IFERROR($E29/$F29, 0), $E29-SUM($H29:BA29)),
0)</f>
        <v>0</v>
      </c>
      <c r="BC29" s="12">
        <f>IF(BC$2&gt;$D29,
MIN(IFERROR($E29/$F29, 0), $E29-SUM($H29:BB29)),
0)</f>
        <v>0</v>
      </c>
      <c r="BD29" s="12">
        <f>IF(BD$2&gt;$D29,
MIN(IFERROR($E29/$F29, 0), $E29-SUM($H29:BC29)),
0)</f>
        <v>0</v>
      </c>
      <c r="BE29" s="12">
        <f>IF(BE$2&gt;$D29,
MIN(IFERROR($E29/$F29, 0), $E29-SUM($H29:BD29)),
0)</f>
        <v>0</v>
      </c>
      <c r="BF29" s="12">
        <f>IF(BF$2&gt;$D29,
MIN(IFERROR($E29/$F29, 0), $E29-SUM($H29:BE29)),
0)</f>
        <v>0</v>
      </c>
      <c r="BG29" s="12">
        <f>IF(BG$2&gt;$D29,
MIN(IFERROR($E29/$F29, 0), $E29-SUM($H29:BF29)),
0)</f>
        <v>0</v>
      </c>
      <c r="BH29" s="12">
        <f>IF(BH$2&gt;$D29,
MIN(IFERROR($E29/$F29, 0), $E29-SUM($H29:BG29)),
0)</f>
        <v>0</v>
      </c>
      <c r="BI29" s="12">
        <f>IF(BI$2&gt;$D29,
MIN(IFERROR($E29/$F29, 0), $E29-SUM($H29:BH29)),
0)</f>
        <v>0</v>
      </c>
      <c r="BJ29" s="12">
        <f>IF(BJ$2&gt;$D29,
MIN(IFERROR($E29/$F29, 0), $E29-SUM($H29:BI29)),
0)</f>
        <v>0</v>
      </c>
      <c r="BK29" s="12">
        <f>IF(BK$2&gt;$D29,
MIN(IFERROR($E29/$F29, 0), $E29-SUM($H29:BJ29)),
0)</f>
        <v>0</v>
      </c>
      <c r="BL29" s="12">
        <f>IF(BL$2&gt;$D29,
MIN(IFERROR($E29/$F29, 0), $E29-SUM($H29:BK29)),
0)</f>
        <v>0</v>
      </c>
      <c r="BM29" s="12">
        <f>IF(BM$2&gt;$D29,
MIN(IFERROR($E29/$F29, 0), $E29-SUM($H29:BL29)),
0)</f>
        <v>0</v>
      </c>
      <c r="BN29" s="12">
        <f>IF(BN$2&gt;$D29,
MIN(IFERROR($E29/$F29, 0), $E29-SUM($H29:BM29)),
0)</f>
        <v>0</v>
      </c>
      <c r="BO29" s="12">
        <f>IF(BO$2&gt;$D29,
MIN(IFERROR($E29/$F29, 0), $E29-SUM($H29:BN29)),
0)</f>
        <v>0</v>
      </c>
      <c r="BP29" s="12">
        <f>IF(BP$2&gt;$D29,
MIN(IFERROR($E29/$F29, 0), $E29-SUM($H29:BO29)),
0)</f>
        <v>0</v>
      </c>
      <c r="BQ29" s="12">
        <f>IF(BQ$2&gt;$D29,
MIN(IFERROR($E29/$F29, 0), $E29-SUM($H29:BP29)),
0)</f>
        <v>0</v>
      </c>
      <c r="BR29" s="12">
        <f>IF(BR$2&gt;$D29,
MIN(IFERROR($E29/$F29, 0), $E29-SUM($H29:BQ29)),
0)</f>
        <v>0</v>
      </c>
      <c r="BS29" s="12">
        <f>IF(BS$2&gt;$D29,
MIN(IFERROR($E29/$F29, 0), $E29-SUM($H29:BR29)),
0)</f>
        <v>0</v>
      </c>
      <c r="BT29" s="12">
        <f>IF(BT$2&gt;$D29,
MIN(IFERROR($E29/$F29, 0), $E29-SUM($H29:BS29)),
0)</f>
        <v>0</v>
      </c>
      <c r="BU29" s="12">
        <f>IF(BU$2&gt;$D29,
MIN(IFERROR($E29/$F29, 0), $E29-SUM($H29:BT29)),
0)</f>
        <v>0</v>
      </c>
      <c r="BV29" s="12">
        <f>IF(BV$2&gt;$D29,
MIN(IFERROR($E29/$F29, 0), $E29-SUM($H29:BU29)),
0)</f>
        <v>0</v>
      </c>
      <c r="BW29" s="12">
        <f>IF(BW$2&gt;$D29,
MIN(IFERROR($E29/$F29, 0), $E29-SUM($H29:BV29)),
0)</f>
        <v>0</v>
      </c>
      <c r="BX29" s="12">
        <f>IF(BX$2&gt;$D29,
MIN(IFERROR($E29/$F29, 0), $E29-SUM($H29:BW29)),
0)</f>
        <v>0</v>
      </c>
      <c r="BY29" s="12">
        <f>IF(BY$2&gt;$D29,
MIN(IFERROR($E29/$F29, 0), $E29-SUM($H29:BX29)),
0)</f>
        <v>0</v>
      </c>
      <c r="BZ29" s="12">
        <f>IF(BZ$2&gt;$D29,
MIN(IFERROR($E29/$F29, 0), $E29-SUM($H29:BY29)),
0)</f>
        <v>0</v>
      </c>
      <c r="CA29" s="12">
        <f>IF(CA$2&gt;$D29,
MIN(IFERROR($E29/$F29, 0), $E29-SUM($H29:BZ29)),
0)</f>
        <v>0</v>
      </c>
      <c r="CB29" s="12">
        <f>IF(CB$2&gt;$D29,
MIN(IFERROR($E29/$F29, 0), $E29-SUM($H29:CA29)),
0)</f>
        <v>0</v>
      </c>
      <c r="CC29" s="12">
        <f>IF(CC$2&gt;$D29,
MIN(IFERROR($E29/$F29, 0), $E29-SUM($H29:CB29)),
0)</f>
        <v>0</v>
      </c>
      <c r="CD29" s="12">
        <f>IF(CD$2&gt;$D29,
MIN(IFERROR($E29/$F29, 0), $E29-SUM($H29:CC29)),
0)</f>
        <v>0</v>
      </c>
      <c r="CE29" s="12">
        <f>IF(CE$2&gt;$D29,
MIN(IFERROR($E29/$F29, 0), $E29-SUM($H29:CD29)),
0)</f>
        <v>0</v>
      </c>
      <c r="CF29" s="12">
        <f>IF(CF$2&gt;$D29,
MIN(IFERROR($E29/$F29, 0), $E29-SUM($H29:CE29)),
0)</f>
        <v>0</v>
      </c>
      <c r="CG29" s="12">
        <f>IF(CG$2&gt;$D29,
MIN(IFERROR($E29/$F29, 0), $E29-SUM($H29:CF29)),
0)</f>
        <v>0</v>
      </c>
      <c r="CH29" s="12">
        <f>IF(CH$2&gt;$D29,
MIN(IFERROR($E29/$F29, 0), $E29-SUM($H29:CG29)),
0)</f>
        <v>0</v>
      </c>
      <c r="CI29" s="12">
        <f>IF(CI$2&gt;$D29,
MIN(IFERROR($E29/$F29, 0), $E29-SUM($H29:CH29)),
0)</f>
        <v>0</v>
      </c>
      <c r="CJ29" s="12">
        <f>IF(CJ$2&gt;$D29,
MIN(IFERROR($E29/$F29, 0), $E29-SUM($H29:CI29)),
0)</f>
        <v>0</v>
      </c>
      <c r="CK29" s="12">
        <f>IF(CK$2&gt;$D29,
MIN(IFERROR($E29/$F29, 0), $E29-SUM($H29:CJ29)),
0)</f>
        <v>0</v>
      </c>
      <c r="CL29" s="12">
        <f>IF(CL$2&gt;$D29,
MIN(IFERROR($E29/$F29, 0), $E29-SUM($H29:CK29)),
0)</f>
        <v>0</v>
      </c>
      <c r="CM29" s="12">
        <f>IF(CM$2&gt;$D29,
MIN(IFERROR($E29/$F29, 0), $E29-SUM($H29:CL29)),
0)</f>
        <v>0</v>
      </c>
      <c r="CN29" s="12">
        <f>IF(CN$2&gt;$D29,
MIN(IFERROR($E29/$F29, 0), $E29-SUM($H29:CM29)),
0)</f>
        <v>0</v>
      </c>
      <c r="CO29" s="12">
        <f>IF(CO$2&gt;$D29,
MIN(IFERROR($E29/$F29, 0), $E29-SUM($H29:CN29)),
0)</f>
        <v>0</v>
      </c>
      <c r="CP29" s="12">
        <f>IF(CP$2&gt;$D29,
MIN(IFERROR($E29/$F29, 0), $E29-SUM($H29:CO29)),
0)</f>
        <v>0</v>
      </c>
      <c r="CQ29" s="12">
        <f>IF(CQ$2&gt;$D29,
MIN(IFERROR($E29/$F29, 0), $E29-SUM($H29:CP29)),
0)</f>
        <v>0</v>
      </c>
      <c r="CR29" s="12">
        <f>IF(CR$2&gt;$D29,
MIN(IFERROR($E29/$F29, 0), $E29-SUM($H29:CQ29)),
0)</f>
        <v>0</v>
      </c>
      <c r="CS29" s="12">
        <f>IF(CS$2&gt;$D29,
MIN(IFERROR($E29/$F29, 0), $E29-SUM($H29:CR29)),
0)</f>
        <v>0</v>
      </c>
      <c r="CT29" s="12">
        <f>IF(CT$2&gt;$D29,
MIN(IFERROR($E29/$F29, 0), $E29-SUM($H29:CS29)),
0)</f>
        <v>0</v>
      </c>
      <c r="CU29" s="12">
        <f>IF(CU$2&gt;$D29,
MIN(IFERROR($E29/$F29, 0), $E29-SUM($H29:CT29)),
0)</f>
        <v>0</v>
      </c>
      <c r="CV29" s="12">
        <f>IF(CV$2&gt;$D29,
MIN(IFERROR($E29/$F29, 0), $E29-SUM($H29:CU29)),
0)</f>
        <v>0</v>
      </c>
      <c r="CW29" s="12">
        <f>IF(CW$2&gt;$D29,
MIN(IFERROR($E29/$F29, 0), $E29-SUM($H29:CV29)),
0)</f>
        <v>0</v>
      </c>
      <c r="CX29" s="12">
        <f>IF(CX$2&gt;$D29,
MIN(IFERROR($E29/$F29, 0), $E29-SUM($H29:CW29)),
0)</f>
        <v>0</v>
      </c>
      <c r="CY29" s="12">
        <f>IF(CY$2&gt;$D29,
MIN(IFERROR($E29/$F29, 0), $E29-SUM($H29:CX29)),
0)</f>
        <v>0</v>
      </c>
      <c r="CZ29" s="12">
        <f>IF(CZ$2&gt;$D29,
MIN(IFERROR($E29/$F29, 0), $E29-SUM($H29:CY29)),
0)</f>
        <v>0</v>
      </c>
      <c r="DA29" s="12">
        <f>IF(DA$2&gt;$D29,
MIN(IFERROR($E29/$F29, 0), $E29-SUM($H29:CZ29)),
0)</f>
        <v>0</v>
      </c>
      <c r="DB29" s="12">
        <f>IF(DB$2&gt;$D29,
MIN(IFERROR($E29/$F29, 0), $E29-SUM($H29:DA29)),
0)</f>
        <v>0</v>
      </c>
      <c r="DC29" s="12">
        <f>IF(DC$2&gt;$D29,
MIN(IFERROR($E29/$F29, 0), $E29-SUM($H29:DB29)),
0)</f>
        <v>0</v>
      </c>
      <c r="DD29" s="12">
        <f>IF(DD$2&gt;$D29,
MIN(IFERROR($E29/$F29, 0), $E29-SUM($H29:DC29)),
0)</f>
        <v>0</v>
      </c>
      <c r="DE29" s="12">
        <f>IF(DE$2&gt;$D29,
MIN(IFERROR($E29/$F29, 0), $E29-SUM($H29:DD29)),
0)</f>
        <v>0</v>
      </c>
      <c r="DF29" s="12">
        <f>IF(DF$2&gt;$D29,
MIN(IFERROR($E29/$F29, 0), $E29-SUM($H29:DE29)),
0)</f>
        <v>0</v>
      </c>
      <c r="DG29" s="12">
        <f>IF(DG$2&gt;$D29,
MIN(IFERROR($E29/$F29, 0), $E29-SUM($H29:DF29)),
0)</f>
        <v>0</v>
      </c>
      <c r="DH29" s="12">
        <f>IF(DH$2&gt;$D29,
MIN(IFERROR($E29/$F29, 0), $E29-SUM($H29:DG29)),
0)</f>
        <v>0</v>
      </c>
      <c r="DI29" s="12">
        <f>IF(DI$2&gt;$D29,
MIN(IFERROR($E29/$F29, 0), $E29-SUM($H29:DH29)),
0)</f>
        <v>0</v>
      </c>
      <c r="DJ29" s="12">
        <f>IF(DJ$2&gt;$D29,
MIN(IFERROR($E29/$F29, 0), $E29-SUM($H29:DI29)),
0)</f>
        <v>0</v>
      </c>
      <c r="DK29" s="12">
        <f>IF(DK$2&gt;$D29,
MIN(IFERROR($E29/$F29, 0), $E29-SUM($H29:DJ29)),
0)</f>
        <v>0</v>
      </c>
      <c r="DL29" s="12">
        <f>IF(DL$2&gt;$D29,
MIN(IFERROR($E29/$F29, 0), $E29-SUM($H29:DK29)),
0)</f>
        <v>0</v>
      </c>
      <c r="DM29" s="12">
        <f>IF(DM$2&gt;$D29,
MIN(IFERROR($E29/$F29, 0), $E29-SUM($H29:DL29)),
0)</f>
        <v>0</v>
      </c>
      <c r="DN29" s="12">
        <f>IF(DN$2&gt;$D29,
MIN(IFERROR($E29/$F29, 0), $E29-SUM($H29:DM29)),
0)</f>
        <v>0</v>
      </c>
      <c r="DO29" s="12">
        <f>IF(DO$2&gt;$D29,
MIN(IFERROR($E29/$F29, 0), $E29-SUM($H29:DN29)),
0)</f>
        <v>0</v>
      </c>
      <c r="DP29" s="12">
        <f>IF(DP$2&gt;$D29,
MIN(IFERROR($E29/$F29, 0), $E29-SUM($H29:DO29)),
0)</f>
        <v>0</v>
      </c>
      <c r="DQ29" s="12">
        <f>IF(DQ$2&gt;$D29,
MIN(IFERROR($E29/$F29, 0), $E29-SUM($H29:DP29)),
0)</f>
        <v>0</v>
      </c>
      <c r="DR29" s="12">
        <f>IF(DR$2&gt;$D29,
MIN(IFERROR($E29/$F29, 0), $E29-SUM($H29:DQ29)),
0)</f>
        <v>0</v>
      </c>
      <c r="DS29" s="12">
        <f>IF(DS$2&gt;$D29,
MIN(IFERROR($E29/$F29, 0), $E29-SUM($H29:DR29)),
0)</f>
        <v>0</v>
      </c>
      <c r="DT29" s="12">
        <f>IF(DT$2&gt;$D29,
MIN(IFERROR($E29/$F29, 0), $E29-SUM($H29:DS29)),
0)</f>
        <v>0</v>
      </c>
      <c r="DU29" s="12">
        <f>IF(DU$2&gt;$D29,
MIN(IFERROR($E29/$F29, 0), $E29-SUM($H29:DT29)),
0)</f>
        <v>0</v>
      </c>
      <c r="DV29" s="12">
        <f>IF(DV$2&gt;$D29,
MIN(IFERROR($E29/$F29, 0), $E29-SUM($H29:DU29)),
0)</f>
        <v>0</v>
      </c>
      <c r="DW29" s="12">
        <f>IF(DW$2&gt;$D29,
MIN(IFERROR($E29/$F29, 0), $E29-SUM($H29:DV29)),
0)</f>
        <v>0</v>
      </c>
      <c r="DX29" s="12">
        <f>IF(DX$2&gt;$D29,
MIN(IFERROR($E29/$F29, 0), $E29-SUM($H29:DW29)),
0)</f>
        <v>0</v>
      </c>
      <c r="DY29" s="12">
        <f>IF(DY$2&gt;$D29,
MIN(IFERROR($E29/$F29, 0), $E29-SUM($H29:DX29)),
0)</f>
        <v>0</v>
      </c>
    </row>
    <row r="30" spans="1:129" x14ac:dyDescent="0.3">
      <c r="D30" s="127"/>
      <c r="E30" s="128"/>
      <c r="F30" s="128"/>
      <c r="G30" s="13"/>
      <c r="I30" s="10"/>
      <c r="J30" s="10"/>
      <c r="K30" s="10"/>
      <c r="L30" s="10"/>
      <c r="M30" s="10"/>
      <c r="N30" s="10"/>
      <c r="O30" s="10"/>
      <c r="P30" s="10"/>
      <c r="Q30" s="10"/>
      <c r="R30" s="10"/>
      <c r="S30" s="10"/>
      <c r="T30" s="10"/>
      <c r="U30" s="10"/>
      <c r="V30" s="10"/>
      <c r="W30" s="10"/>
      <c r="X30" s="10"/>
      <c r="Y30" s="10"/>
      <c r="Z30" s="10"/>
      <c r="AA30" s="10"/>
      <c r="AB30" s="10"/>
      <c r="AC30" s="10"/>
      <c r="AD30" s="10"/>
      <c r="AE30" s="10"/>
      <c r="AF30" s="10"/>
      <c r="AG30" s="10"/>
      <c r="AH30" s="10"/>
      <c r="AI30" s="10"/>
      <c r="AJ30" s="10"/>
      <c r="AK30" s="10"/>
      <c r="AL30" s="10"/>
      <c r="AM30" s="10"/>
      <c r="AN30" s="10"/>
      <c r="AO30" s="10"/>
      <c r="AP30" s="10"/>
      <c r="AQ30" s="10"/>
      <c r="AR30" s="10"/>
      <c r="AS30" s="10"/>
      <c r="AT30" s="10"/>
      <c r="AU30" s="10"/>
      <c r="AV30" s="10"/>
      <c r="AW30" s="10"/>
      <c r="AX30" s="10"/>
      <c r="AY30" s="10"/>
      <c r="AZ30" s="10"/>
      <c r="BA30" s="10"/>
      <c r="BB30" s="10"/>
      <c r="BC30" s="10"/>
      <c r="BD30" s="10"/>
      <c r="BE30" s="10"/>
      <c r="BF30" s="10"/>
      <c r="BG30" s="10"/>
      <c r="BH30" s="10"/>
      <c r="BI30" s="10"/>
      <c r="BJ30" s="10"/>
      <c r="BK30" s="10"/>
      <c r="BL30" s="10"/>
      <c r="BM30" s="10"/>
      <c r="BN30" s="10"/>
      <c r="BO30" s="10"/>
      <c r="BP30" s="10"/>
      <c r="BQ30" s="10"/>
      <c r="BR30" s="10"/>
      <c r="BS30" s="10"/>
      <c r="BT30" s="10"/>
      <c r="BU30" s="10"/>
      <c r="BV30" s="10"/>
      <c r="BW30" s="10"/>
      <c r="BX30" s="10"/>
      <c r="BY30" s="10"/>
      <c r="BZ30" s="10"/>
      <c r="CA30" s="10"/>
      <c r="CB30" s="10"/>
      <c r="CC30" s="10"/>
      <c r="CD30" s="10"/>
      <c r="CE30" s="10"/>
      <c r="CF30" s="10"/>
      <c r="CG30" s="10"/>
      <c r="CH30" s="10"/>
      <c r="CI30" s="10"/>
      <c r="CJ30" s="10"/>
      <c r="CK30" s="10"/>
      <c r="CL30" s="10"/>
      <c r="CM30" s="10"/>
      <c r="CN30" s="10"/>
      <c r="CO30" s="10"/>
      <c r="CP30" s="10"/>
      <c r="CQ30" s="10"/>
      <c r="CR30" s="10"/>
      <c r="CS30" s="10"/>
      <c r="CT30" s="10"/>
      <c r="CU30" s="10"/>
      <c r="CV30" s="10"/>
      <c r="CW30" s="10"/>
      <c r="CX30" s="10"/>
      <c r="CY30" s="10"/>
      <c r="CZ30" s="10"/>
      <c r="DA30" s="10"/>
      <c r="DB30" s="10"/>
      <c r="DC30" s="10"/>
      <c r="DD30" s="10"/>
      <c r="DE30" s="10"/>
      <c r="DF30" s="10"/>
      <c r="DG30" s="10"/>
      <c r="DH30" s="10"/>
      <c r="DI30" s="10"/>
      <c r="DJ30" s="10"/>
      <c r="DK30" s="10"/>
      <c r="DL30" s="10"/>
      <c r="DM30" s="10"/>
      <c r="DN30" s="10"/>
      <c r="DO30" s="10"/>
      <c r="DP30" s="10"/>
      <c r="DQ30" s="10"/>
      <c r="DR30" s="10"/>
      <c r="DS30" s="10"/>
      <c r="DT30" s="10"/>
      <c r="DU30" s="10"/>
      <c r="DV30" s="10"/>
      <c r="DW30" s="10"/>
      <c r="DX30" s="10"/>
      <c r="DY30" s="10"/>
    </row>
    <row r="31" spans="1:129" x14ac:dyDescent="0.3">
      <c r="B31" s="2" t="str">
        <f>Product!$M$2</f>
        <v>Phase 4</v>
      </c>
      <c r="C31" s="2" t="str">
        <f>Product!$M$3</f>
        <v>50' Wide</v>
      </c>
      <c r="D31" s="127">
        <f>SUMIFS(INDEX(Product!$B$2:$U$97, MATCH(D17, Product!$B$2:$B$97, 0), ), Product!$B$2:$U$2, $B31, Product!$B$3:$U$3, $C31)</f>
        <v>45688</v>
      </c>
      <c r="E31" s="128">
        <f>SUMIFS(INDEX(Product!$B$2:$U$97, MATCH(E17, Product!$B$2:$B$97, 0), ), Product!$B$2:$U$2, $B31, Product!$B$3:$U$3, $C31)</f>
        <v>30</v>
      </c>
      <c r="F31" s="128">
        <f>SUMIFS(INDEX(Product!$B$2:$U$97, MATCH(F17, Product!$B$2:$B$97, 0), ), Product!$B$2:$U$2, $B31, Product!$B$3:$U$3, $C31)</f>
        <v>6</v>
      </c>
      <c r="G31" s="11">
        <f>SUM(H31:DZ31)</f>
        <v>30</v>
      </c>
      <c r="I31" s="12">
        <f>IF(I$2&gt;$D31,
MIN(IFERROR($E31/$F31, 0), $E31-SUM($H31:H31)),
0)</f>
        <v>0</v>
      </c>
      <c r="J31" s="12">
        <f>IF(J$2&gt;$D31,
MIN(IFERROR($E31/$F31, 0), $E31-SUM($H31:I31)),
0)</f>
        <v>0</v>
      </c>
      <c r="K31" s="12">
        <f>IF(K$2&gt;$D31,
MIN(IFERROR($E31/$F31, 0), $E31-SUM($H31:J31)),
0)</f>
        <v>0</v>
      </c>
      <c r="L31" s="12">
        <f>IF(L$2&gt;$D31,
MIN(IFERROR($E31/$F31, 0), $E31-SUM($H31:K31)),
0)</f>
        <v>0</v>
      </c>
      <c r="M31" s="12">
        <f>IF(M$2&gt;$D31,
MIN(IFERROR($E31/$F31, 0), $E31-SUM($H31:L31)),
0)</f>
        <v>0</v>
      </c>
      <c r="N31" s="12">
        <f>IF(N$2&gt;$D31,
MIN(IFERROR($E31/$F31, 0), $E31-SUM($H31:M31)),
0)</f>
        <v>0</v>
      </c>
      <c r="O31" s="12">
        <f>IF(O$2&gt;$D31,
MIN(IFERROR($E31/$F31, 0), $E31-SUM($H31:N31)),
0)</f>
        <v>0</v>
      </c>
      <c r="P31" s="12">
        <f>IF(P$2&gt;$D31,
MIN(IFERROR($E31/$F31, 0), $E31-SUM($H31:O31)),
0)</f>
        <v>0</v>
      </c>
      <c r="Q31" s="12">
        <f>IF(Q$2&gt;$D31,
MIN(IFERROR($E31/$F31, 0), $E31-SUM($H31:P31)),
0)</f>
        <v>0</v>
      </c>
      <c r="R31" s="12">
        <f>IF(R$2&gt;$D31,
MIN(IFERROR($E31/$F31, 0), $E31-SUM($H31:Q31)),
0)</f>
        <v>0</v>
      </c>
      <c r="S31" s="12">
        <f>IF(S$2&gt;$D31,
MIN(IFERROR($E31/$F31, 0), $E31-SUM($H31:R31)),
0)</f>
        <v>0</v>
      </c>
      <c r="T31" s="12">
        <f>IF(T$2&gt;$D31,
MIN(IFERROR($E31/$F31, 0), $E31-SUM($H31:S31)),
0)</f>
        <v>0</v>
      </c>
      <c r="U31" s="12">
        <f>IF(U$2&gt;$D31,
MIN(IFERROR($E31/$F31, 0), $E31-SUM($H31:T31)),
0)</f>
        <v>0</v>
      </c>
      <c r="V31" s="12">
        <f>IF(V$2&gt;$D31,
MIN(IFERROR($E31/$F31, 0), $E31-SUM($H31:U31)),
0)</f>
        <v>0</v>
      </c>
      <c r="W31" s="12">
        <f>IF(W$2&gt;$D31,
MIN(IFERROR($E31/$F31, 0), $E31-SUM($H31:V31)),
0)</f>
        <v>0</v>
      </c>
      <c r="X31" s="12">
        <f>IF(X$2&gt;$D31,
MIN(IFERROR($E31/$F31, 0), $E31-SUM($H31:W31)),
0)</f>
        <v>0</v>
      </c>
      <c r="Y31" s="12">
        <f>IF(Y$2&gt;$D31,
MIN(IFERROR($E31/$F31, 0), $E31-SUM($H31:X31)),
0)</f>
        <v>0</v>
      </c>
      <c r="Z31" s="12">
        <f>IF(Z$2&gt;$D31,
MIN(IFERROR($E31/$F31, 0), $E31-SUM($H31:Y31)),
0)</f>
        <v>0</v>
      </c>
      <c r="AA31" s="12">
        <f>IF(AA$2&gt;$D31,
MIN(IFERROR($E31/$F31, 0), $E31-SUM($H31:Z31)),
0)</f>
        <v>0</v>
      </c>
      <c r="AB31" s="12">
        <f>IF(AB$2&gt;$D31,
MIN(IFERROR($E31/$F31, 0), $E31-SUM($H31:AA31)),
0)</f>
        <v>0</v>
      </c>
      <c r="AC31" s="12">
        <f>IF(AC$2&gt;$D31,
MIN(IFERROR($E31/$F31, 0), $E31-SUM($H31:AB31)),
0)</f>
        <v>0</v>
      </c>
      <c r="AD31" s="12">
        <f>IF(AD$2&gt;$D31,
MIN(IFERROR($E31/$F31, 0), $E31-SUM($H31:AC31)),
0)</f>
        <v>0</v>
      </c>
      <c r="AE31" s="12">
        <f>IF(AE$2&gt;$D31,
MIN(IFERROR($E31/$F31, 0), $E31-SUM($H31:AD31)),
0)</f>
        <v>0</v>
      </c>
      <c r="AF31" s="12">
        <f>IF(AF$2&gt;$D31,
MIN(IFERROR($E31/$F31, 0), $E31-SUM($H31:AE31)),
0)</f>
        <v>0</v>
      </c>
      <c r="AG31" s="12">
        <f>IF(AG$2&gt;$D31,
MIN(IFERROR($E31/$F31, 0), $E31-SUM($H31:AF31)),
0)</f>
        <v>0</v>
      </c>
      <c r="AH31" s="12">
        <f>IF(AH$2&gt;$D31,
MIN(IFERROR($E31/$F31, 0), $E31-SUM($H31:AG31)),
0)</f>
        <v>0</v>
      </c>
      <c r="AI31" s="12">
        <f>IF(AI$2&gt;$D31,
MIN(IFERROR($E31/$F31, 0), $E31-SUM($H31:AH31)),
0)</f>
        <v>0</v>
      </c>
      <c r="AJ31" s="12">
        <f>IF(AJ$2&gt;$D31,
MIN(IFERROR($E31/$F31, 0), $E31-SUM($H31:AI31)),
0)</f>
        <v>0</v>
      </c>
      <c r="AK31" s="12">
        <f>IF(AK$2&gt;$D31,
MIN(IFERROR($E31/$F31, 0), $E31-SUM($H31:AJ31)),
0)</f>
        <v>0</v>
      </c>
      <c r="AL31" s="12">
        <f>IF(AL$2&gt;$D31,
MIN(IFERROR($E31/$F31, 0), $E31-SUM($H31:AK31)),
0)</f>
        <v>0</v>
      </c>
      <c r="AM31" s="12">
        <f>IF(AM$2&gt;$D31,
MIN(IFERROR($E31/$F31, 0), $E31-SUM($H31:AL31)),
0)</f>
        <v>0</v>
      </c>
      <c r="AN31" s="12">
        <f>IF(AN$2&gt;$D31,
MIN(IFERROR($E31/$F31, 0), $E31-SUM($H31:AM31)),
0)</f>
        <v>0</v>
      </c>
      <c r="AO31" s="12">
        <f>IF(AO$2&gt;$D31,
MIN(IFERROR($E31/$F31, 0), $E31-SUM($H31:AN31)),
0)</f>
        <v>0</v>
      </c>
      <c r="AP31" s="12">
        <f>IF(AP$2&gt;$D31,
MIN(IFERROR($E31/$F31, 0), $E31-SUM($H31:AO31)),
0)</f>
        <v>0</v>
      </c>
      <c r="AQ31" s="12">
        <f>IF(AQ$2&gt;$D31,
MIN(IFERROR($E31/$F31, 0), $E31-SUM($H31:AP31)),
0)</f>
        <v>0</v>
      </c>
      <c r="AR31" s="12">
        <f>IF(AR$2&gt;$D31,
MIN(IFERROR($E31/$F31, 0), $E31-SUM($H31:AQ31)),
0)</f>
        <v>0</v>
      </c>
      <c r="AS31" s="12">
        <f>IF(AS$2&gt;$D31,
MIN(IFERROR($E31/$F31, 0), $E31-SUM($H31:AR31)),
0)</f>
        <v>0</v>
      </c>
      <c r="AT31" s="12">
        <f>IF(AT$2&gt;$D31,
MIN(IFERROR($E31/$F31, 0), $E31-SUM($H31:AS31)),
0)</f>
        <v>0</v>
      </c>
      <c r="AU31" s="12">
        <f>IF(AU$2&gt;$D31,
MIN(IFERROR($E31/$F31, 0), $E31-SUM($H31:AT31)),
0)</f>
        <v>5</v>
      </c>
      <c r="AV31" s="12">
        <f>IF(AV$2&gt;$D31,
MIN(IFERROR($E31/$F31, 0), $E31-SUM($H31:AU31)),
0)</f>
        <v>5</v>
      </c>
      <c r="AW31" s="12">
        <f>IF(AW$2&gt;$D31,
MIN(IFERROR($E31/$F31, 0), $E31-SUM($H31:AV31)),
0)</f>
        <v>5</v>
      </c>
      <c r="AX31" s="12">
        <f>IF(AX$2&gt;$D31,
MIN(IFERROR($E31/$F31, 0), $E31-SUM($H31:AW31)),
0)</f>
        <v>5</v>
      </c>
      <c r="AY31" s="12">
        <f>IF(AY$2&gt;$D31,
MIN(IFERROR($E31/$F31, 0), $E31-SUM($H31:AX31)),
0)</f>
        <v>5</v>
      </c>
      <c r="AZ31" s="12">
        <f>IF(AZ$2&gt;$D31,
MIN(IFERROR($E31/$F31, 0), $E31-SUM($H31:AY31)),
0)</f>
        <v>5</v>
      </c>
      <c r="BA31" s="12">
        <f>IF(BA$2&gt;$D31,
MIN(IFERROR($E31/$F31, 0), $E31-SUM($H31:AZ31)),
0)</f>
        <v>0</v>
      </c>
      <c r="BB31" s="12">
        <f>IF(BB$2&gt;$D31,
MIN(IFERROR($E31/$F31, 0), $E31-SUM($H31:BA31)),
0)</f>
        <v>0</v>
      </c>
      <c r="BC31" s="12">
        <f>IF(BC$2&gt;$D31,
MIN(IFERROR($E31/$F31, 0), $E31-SUM($H31:BB31)),
0)</f>
        <v>0</v>
      </c>
      <c r="BD31" s="12">
        <f>IF(BD$2&gt;$D31,
MIN(IFERROR($E31/$F31, 0), $E31-SUM($H31:BC31)),
0)</f>
        <v>0</v>
      </c>
      <c r="BE31" s="12">
        <f>IF(BE$2&gt;$D31,
MIN(IFERROR($E31/$F31, 0), $E31-SUM($H31:BD31)),
0)</f>
        <v>0</v>
      </c>
      <c r="BF31" s="12">
        <f>IF(BF$2&gt;$D31,
MIN(IFERROR($E31/$F31, 0), $E31-SUM($H31:BE31)),
0)</f>
        <v>0</v>
      </c>
      <c r="BG31" s="12">
        <f>IF(BG$2&gt;$D31,
MIN(IFERROR($E31/$F31, 0), $E31-SUM($H31:BF31)),
0)</f>
        <v>0</v>
      </c>
      <c r="BH31" s="12">
        <f>IF(BH$2&gt;$D31,
MIN(IFERROR($E31/$F31, 0), $E31-SUM($H31:BG31)),
0)</f>
        <v>0</v>
      </c>
      <c r="BI31" s="12">
        <f>IF(BI$2&gt;$D31,
MIN(IFERROR($E31/$F31, 0), $E31-SUM($H31:BH31)),
0)</f>
        <v>0</v>
      </c>
      <c r="BJ31" s="12">
        <f>IF(BJ$2&gt;$D31,
MIN(IFERROR($E31/$F31, 0), $E31-SUM($H31:BI31)),
0)</f>
        <v>0</v>
      </c>
      <c r="BK31" s="12">
        <f>IF(BK$2&gt;$D31,
MIN(IFERROR($E31/$F31, 0), $E31-SUM($H31:BJ31)),
0)</f>
        <v>0</v>
      </c>
      <c r="BL31" s="12">
        <f>IF(BL$2&gt;$D31,
MIN(IFERROR($E31/$F31, 0), $E31-SUM($H31:BK31)),
0)</f>
        <v>0</v>
      </c>
      <c r="BM31" s="12">
        <f>IF(BM$2&gt;$D31,
MIN(IFERROR($E31/$F31, 0), $E31-SUM($H31:BL31)),
0)</f>
        <v>0</v>
      </c>
      <c r="BN31" s="12">
        <f>IF(BN$2&gt;$D31,
MIN(IFERROR($E31/$F31, 0), $E31-SUM($H31:BM31)),
0)</f>
        <v>0</v>
      </c>
      <c r="BO31" s="12">
        <f>IF(BO$2&gt;$D31,
MIN(IFERROR($E31/$F31, 0), $E31-SUM($H31:BN31)),
0)</f>
        <v>0</v>
      </c>
      <c r="BP31" s="12">
        <f>IF(BP$2&gt;$D31,
MIN(IFERROR($E31/$F31, 0), $E31-SUM($H31:BO31)),
0)</f>
        <v>0</v>
      </c>
      <c r="BQ31" s="12">
        <f>IF(BQ$2&gt;$D31,
MIN(IFERROR($E31/$F31, 0), $E31-SUM($H31:BP31)),
0)</f>
        <v>0</v>
      </c>
      <c r="BR31" s="12">
        <f>IF(BR$2&gt;$D31,
MIN(IFERROR($E31/$F31, 0), $E31-SUM($H31:BQ31)),
0)</f>
        <v>0</v>
      </c>
      <c r="BS31" s="12">
        <f>IF(BS$2&gt;$D31,
MIN(IFERROR($E31/$F31, 0), $E31-SUM($H31:BR31)),
0)</f>
        <v>0</v>
      </c>
      <c r="BT31" s="12">
        <f>IF(BT$2&gt;$D31,
MIN(IFERROR($E31/$F31, 0), $E31-SUM($H31:BS31)),
0)</f>
        <v>0</v>
      </c>
      <c r="BU31" s="12">
        <f>IF(BU$2&gt;$D31,
MIN(IFERROR($E31/$F31, 0), $E31-SUM($H31:BT31)),
0)</f>
        <v>0</v>
      </c>
      <c r="BV31" s="12">
        <f>IF(BV$2&gt;$D31,
MIN(IFERROR($E31/$F31, 0), $E31-SUM($H31:BU31)),
0)</f>
        <v>0</v>
      </c>
      <c r="BW31" s="12">
        <f>IF(BW$2&gt;$D31,
MIN(IFERROR($E31/$F31, 0), $E31-SUM($H31:BV31)),
0)</f>
        <v>0</v>
      </c>
      <c r="BX31" s="12">
        <f>IF(BX$2&gt;$D31,
MIN(IFERROR($E31/$F31, 0), $E31-SUM($H31:BW31)),
0)</f>
        <v>0</v>
      </c>
      <c r="BY31" s="12">
        <f>IF(BY$2&gt;$D31,
MIN(IFERROR($E31/$F31, 0), $E31-SUM($H31:BX31)),
0)</f>
        <v>0</v>
      </c>
      <c r="BZ31" s="12">
        <f>IF(BZ$2&gt;$D31,
MIN(IFERROR($E31/$F31, 0), $E31-SUM($H31:BY31)),
0)</f>
        <v>0</v>
      </c>
      <c r="CA31" s="12">
        <f>IF(CA$2&gt;$D31,
MIN(IFERROR($E31/$F31, 0), $E31-SUM($H31:BZ31)),
0)</f>
        <v>0</v>
      </c>
      <c r="CB31" s="12">
        <f>IF(CB$2&gt;$D31,
MIN(IFERROR($E31/$F31, 0), $E31-SUM($H31:CA31)),
0)</f>
        <v>0</v>
      </c>
      <c r="CC31" s="12">
        <f>IF(CC$2&gt;$D31,
MIN(IFERROR($E31/$F31, 0), $E31-SUM($H31:CB31)),
0)</f>
        <v>0</v>
      </c>
      <c r="CD31" s="12">
        <f>IF(CD$2&gt;$D31,
MIN(IFERROR($E31/$F31, 0), $E31-SUM($H31:CC31)),
0)</f>
        <v>0</v>
      </c>
      <c r="CE31" s="12">
        <f>IF(CE$2&gt;$D31,
MIN(IFERROR($E31/$F31, 0), $E31-SUM($H31:CD31)),
0)</f>
        <v>0</v>
      </c>
      <c r="CF31" s="12">
        <f>IF(CF$2&gt;$D31,
MIN(IFERROR($E31/$F31, 0), $E31-SUM($H31:CE31)),
0)</f>
        <v>0</v>
      </c>
      <c r="CG31" s="12">
        <f>IF(CG$2&gt;$D31,
MIN(IFERROR($E31/$F31, 0), $E31-SUM($H31:CF31)),
0)</f>
        <v>0</v>
      </c>
      <c r="CH31" s="12">
        <f>IF(CH$2&gt;$D31,
MIN(IFERROR($E31/$F31, 0), $E31-SUM($H31:CG31)),
0)</f>
        <v>0</v>
      </c>
      <c r="CI31" s="12">
        <f>IF(CI$2&gt;$D31,
MIN(IFERROR($E31/$F31, 0), $E31-SUM($H31:CH31)),
0)</f>
        <v>0</v>
      </c>
      <c r="CJ31" s="12">
        <f>IF(CJ$2&gt;$D31,
MIN(IFERROR($E31/$F31, 0), $E31-SUM($H31:CI31)),
0)</f>
        <v>0</v>
      </c>
      <c r="CK31" s="12">
        <f>IF(CK$2&gt;$D31,
MIN(IFERROR($E31/$F31, 0), $E31-SUM($H31:CJ31)),
0)</f>
        <v>0</v>
      </c>
      <c r="CL31" s="12">
        <f>IF(CL$2&gt;$D31,
MIN(IFERROR($E31/$F31, 0), $E31-SUM($H31:CK31)),
0)</f>
        <v>0</v>
      </c>
      <c r="CM31" s="12">
        <f>IF(CM$2&gt;$D31,
MIN(IFERROR($E31/$F31, 0), $E31-SUM($H31:CL31)),
0)</f>
        <v>0</v>
      </c>
      <c r="CN31" s="12">
        <f>IF(CN$2&gt;$D31,
MIN(IFERROR($E31/$F31, 0), $E31-SUM($H31:CM31)),
0)</f>
        <v>0</v>
      </c>
      <c r="CO31" s="12">
        <f>IF(CO$2&gt;$D31,
MIN(IFERROR($E31/$F31, 0), $E31-SUM($H31:CN31)),
0)</f>
        <v>0</v>
      </c>
      <c r="CP31" s="12">
        <f>IF(CP$2&gt;$D31,
MIN(IFERROR($E31/$F31, 0), $E31-SUM($H31:CO31)),
0)</f>
        <v>0</v>
      </c>
      <c r="CQ31" s="12">
        <f>IF(CQ$2&gt;$D31,
MIN(IFERROR($E31/$F31, 0), $E31-SUM($H31:CP31)),
0)</f>
        <v>0</v>
      </c>
      <c r="CR31" s="12">
        <f>IF(CR$2&gt;$D31,
MIN(IFERROR($E31/$F31, 0), $E31-SUM($H31:CQ31)),
0)</f>
        <v>0</v>
      </c>
      <c r="CS31" s="12">
        <f>IF(CS$2&gt;$D31,
MIN(IFERROR($E31/$F31, 0), $E31-SUM($H31:CR31)),
0)</f>
        <v>0</v>
      </c>
      <c r="CT31" s="12">
        <f>IF(CT$2&gt;$D31,
MIN(IFERROR($E31/$F31, 0), $E31-SUM($H31:CS31)),
0)</f>
        <v>0</v>
      </c>
      <c r="CU31" s="12">
        <f>IF(CU$2&gt;$D31,
MIN(IFERROR($E31/$F31, 0), $E31-SUM($H31:CT31)),
0)</f>
        <v>0</v>
      </c>
      <c r="CV31" s="12">
        <f>IF(CV$2&gt;$D31,
MIN(IFERROR($E31/$F31, 0), $E31-SUM($H31:CU31)),
0)</f>
        <v>0</v>
      </c>
      <c r="CW31" s="12">
        <f>IF(CW$2&gt;$D31,
MIN(IFERROR($E31/$F31, 0), $E31-SUM($H31:CV31)),
0)</f>
        <v>0</v>
      </c>
      <c r="CX31" s="12">
        <f>IF(CX$2&gt;$D31,
MIN(IFERROR($E31/$F31, 0), $E31-SUM($H31:CW31)),
0)</f>
        <v>0</v>
      </c>
      <c r="CY31" s="12">
        <f>IF(CY$2&gt;$D31,
MIN(IFERROR($E31/$F31, 0), $E31-SUM($H31:CX31)),
0)</f>
        <v>0</v>
      </c>
      <c r="CZ31" s="12">
        <f>IF(CZ$2&gt;$D31,
MIN(IFERROR($E31/$F31, 0), $E31-SUM($H31:CY31)),
0)</f>
        <v>0</v>
      </c>
      <c r="DA31" s="12">
        <f>IF(DA$2&gt;$D31,
MIN(IFERROR($E31/$F31, 0), $E31-SUM($H31:CZ31)),
0)</f>
        <v>0</v>
      </c>
      <c r="DB31" s="12">
        <f>IF(DB$2&gt;$D31,
MIN(IFERROR($E31/$F31, 0), $E31-SUM($H31:DA31)),
0)</f>
        <v>0</v>
      </c>
      <c r="DC31" s="12">
        <f>IF(DC$2&gt;$D31,
MIN(IFERROR($E31/$F31, 0), $E31-SUM($H31:DB31)),
0)</f>
        <v>0</v>
      </c>
      <c r="DD31" s="12">
        <f>IF(DD$2&gt;$D31,
MIN(IFERROR($E31/$F31, 0), $E31-SUM($H31:DC31)),
0)</f>
        <v>0</v>
      </c>
      <c r="DE31" s="12">
        <f>IF(DE$2&gt;$D31,
MIN(IFERROR($E31/$F31, 0), $E31-SUM($H31:DD31)),
0)</f>
        <v>0</v>
      </c>
      <c r="DF31" s="12">
        <f>IF(DF$2&gt;$D31,
MIN(IFERROR($E31/$F31, 0), $E31-SUM($H31:DE31)),
0)</f>
        <v>0</v>
      </c>
      <c r="DG31" s="12">
        <f>IF(DG$2&gt;$D31,
MIN(IFERROR($E31/$F31, 0), $E31-SUM($H31:DF31)),
0)</f>
        <v>0</v>
      </c>
      <c r="DH31" s="12">
        <f>IF(DH$2&gt;$D31,
MIN(IFERROR($E31/$F31, 0), $E31-SUM($H31:DG31)),
0)</f>
        <v>0</v>
      </c>
      <c r="DI31" s="12">
        <f>IF(DI$2&gt;$D31,
MIN(IFERROR($E31/$F31, 0), $E31-SUM($H31:DH31)),
0)</f>
        <v>0</v>
      </c>
      <c r="DJ31" s="12">
        <f>IF(DJ$2&gt;$D31,
MIN(IFERROR($E31/$F31, 0), $E31-SUM($H31:DI31)),
0)</f>
        <v>0</v>
      </c>
      <c r="DK31" s="12">
        <f>IF(DK$2&gt;$D31,
MIN(IFERROR($E31/$F31, 0), $E31-SUM($H31:DJ31)),
0)</f>
        <v>0</v>
      </c>
      <c r="DL31" s="12">
        <f>IF(DL$2&gt;$D31,
MIN(IFERROR($E31/$F31, 0), $E31-SUM($H31:DK31)),
0)</f>
        <v>0</v>
      </c>
      <c r="DM31" s="12">
        <f>IF(DM$2&gt;$D31,
MIN(IFERROR($E31/$F31, 0), $E31-SUM($H31:DL31)),
0)</f>
        <v>0</v>
      </c>
      <c r="DN31" s="12">
        <f>IF(DN$2&gt;$D31,
MIN(IFERROR($E31/$F31, 0), $E31-SUM($H31:DM31)),
0)</f>
        <v>0</v>
      </c>
      <c r="DO31" s="12">
        <f>IF(DO$2&gt;$D31,
MIN(IFERROR($E31/$F31, 0), $E31-SUM($H31:DN31)),
0)</f>
        <v>0</v>
      </c>
      <c r="DP31" s="12">
        <f>IF(DP$2&gt;$D31,
MIN(IFERROR($E31/$F31, 0), $E31-SUM($H31:DO31)),
0)</f>
        <v>0</v>
      </c>
      <c r="DQ31" s="12">
        <f>IF(DQ$2&gt;$D31,
MIN(IFERROR($E31/$F31, 0), $E31-SUM($H31:DP31)),
0)</f>
        <v>0</v>
      </c>
      <c r="DR31" s="12">
        <f>IF(DR$2&gt;$D31,
MIN(IFERROR($E31/$F31, 0), $E31-SUM($H31:DQ31)),
0)</f>
        <v>0</v>
      </c>
      <c r="DS31" s="12">
        <f>IF(DS$2&gt;$D31,
MIN(IFERROR($E31/$F31, 0), $E31-SUM($H31:DR31)),
0)</f>
        <v>0</v>
      </c>
      <c r="DT31" s="12">
        <f>IF(DT$2&gt;$D31,
MIN(IFERROR($E31/$F31, 0), $E31-SUM($H31:DS31)),
0)</f>
        <v>0</v>
      </c>
      <c r="DU31" s="12">
        <f>IF(DU$2&gt;$D31,
MIN(IFERROR($E31/$F31, 0), $E31-SUM($H31:DT31)),
0)</f>
        <v>0</v>
      </c>
      <c r="DV31" s="12">
        <f>IF(DV$2&gt;$D31,
MIN(IFERROR($E31/$F31, 0), $E31-SUM($H31:DU31)),
0)</f>
        <v>0</v>
      </c>
      <c r="DW31" s="12">
        <f>IF(DW$2&gt;$D31,
MIN(IFERROR($E31/$F31, 0), $E31-SUM($H31:DV31)),
0)</f>
        <v>0</v>
      </c>
      <c r="DX31" s="12">
        <f>IF(DX$2&gt;$D31,
MIN(IFERROR($E31/$F31, 0), $E31-SUM($H31:DW31)),
0)</f>
        <v>0</v>
      </c>
      <c r="DY31" s="12">
        <f>IF(DY$2&gt;$D31,
MIN(IFERROR($E31/$F31, 0), $E31-SUM($H31:DX31)),
0)</f>
        <v>0</v>
      </c>
    </row>
    <row r="32" spans="1:129" x14ac:dyDescent="0.3">
      <c r="B32" s="2" t="str">
        <f>Product!$N$2</f>
        <v>Phase 4</v>
      </c>
      <c r="C32" s="2" t="str">
        <f>Product!$N$3</f>
        <v>60' Wide</v>
      </c>
      <c r="D32" s="127">
        <f>SUMIFS(INDEX(Product!$B$2:$U$97, MATCH(D17, Product!$B$2:$B$97, 0), ), Product!$B$2:$U$2, $B32, Product!$B$3:$U$3, $C32)</f>
        <v>45688</v>
      </c>
      <c r="E32" s="128">
        <f>SUMIFS(INDEX(Product!$B$2:$U$97, MATCH(E17, Product!$B$2:$B$97, 0), ), Product!$B$2:$U$2, $B32, Product!$B$3:$U$3, $C32)</f>
        <v>30</v>
      </c>
      <c r="F32" s="128">
        <f>SUMIFS(INDEX(Product!$B$2:$U$97, MATCH(F17, Product!$B$2:$B$97, 0), ), Product!$B$2:$U$2, $B32, Product!$B$3:$U$3, $C32)</f>
        <v>6</v>
      </c>
      <c r="G32" s="11">
        <f>SUM(H32:DZ32)</f>
        <v>30</v>
      </c>
      <c r="I32" s="12">
        <f>IF(I$2&gt;$D32,
MIN(IFERROR($E32/$F32, 0), $E32-SUM($H32:H32)),
0)</f>
        <v>0</v>
      </c>
      <c r="J32" s="12">
        <f>IF(J$2&gt;$D32,
MIN(IFERROR($E32/$F32, 0), $E32-SUM($H32:I32)),
0)</f>
        <v>0</v>
      </c>
      <c r="K32" s="12">
        <f>IF(K$2&gt;$D32,
MIN(IFERROR($E32/$F32, 0), $E32-SUM($H32:J32)),
0)</f>
        <v>0</v>
      </c>
      <c r="L32" s="12">
        <f>IF(L$2&gt;$D32,
MIN(IFERROR($E32/$F32, 0), $E32-SUM($H32:K32)),
0)</f>
        <v>0</v>
      </c>
      <c r="M32" s="12">
        <f>IF(M$2&gt;$D32,
MIN(IFERROR($E32/$F32, 0), $E32-SUM($H32:L32)),
0)</f>
        <v>0</v>
      </c>
      <c r="N32" s="12">
        <f>IF(N$2&gt;$D32,
MIN(IFERROR($E32/$F32, 0), $E32-SUM($H32:M32)),
0)</f>
        <v>0</v>
      </c>
      <c r="O32" s="12">
        <f>IF(O$2&gt;$D32,
MIN(IFERROR($E32/$F32, 0), $E32-SUM($H32:N32)),
0)</f>
        <v>0</v>
      </c>
      <c r="P32" s="12">
        <f>IF(P$2&gt;$D32,
MIN(IFERROR($E32/$F32, 0), $E32-SUM($H32:O32)),
0)</f>
        <v>0</v>
      </c>
      <c r="Q32" s="12">
        <f>IF(Q$2&gt;$D32,
MIN(IFERROR($E32/$F32, 0), $E32-SUM($H32:P32)),
0)</f>
        <v>0</v>
      </c>
      <c r="R32" s="12">
        <f>IF(R$2&gt;$D32,
MIN(IFERROR($E32/$F32, 0), $E32-SUM($H32:Q32)),
0)</f>
        <v>0</v>
      </c>
      <c r="S32" s="12">
        <f>IF(S$2&gt;$D32,
MIN(IFERROR($E32/$F32, 0), $E32-SUM($H32:R32)),
0)</f>
        <v>0</v>
      </c>
      <c r="T32" s="12">
        <f>IF(T$2&gt;$D32,
MIN(IFERROR($E32/$F32, 0), $E32-SUM($H32:S32)),
0)</f>
        <v>0</v>
      </c>
      <c r="U32" s="12">
        <f>IF(U$2&gt;$D32,
MIN(IFERROR($E32/$F32, 0), $E32-SUM($H32:T32)),
0)</f>
        <v>0</v>
      </c>
      <c r="V32" s="12">
        <f>IF(V$2&gt;$D32,
MIN(IFERROR($E32/$F32, 0), $E32-SUM($H32:U32)),
0)</f>
        <v>0</v>
      </c>
      <c r="W32" s="12">
        <f>IF(W$2&gt;$D32,
MIN(IFERROR($E32/$F32, 0), $E32-SUM($H32:V32)),
0)</f>
        <v>0</v>
      </c>
      <c r="X32" s="12">
        <f>IF(X$2&gt;$D32,
MIN(IFERROR($E32/$F32, 0), $E32-SUM($H32:W32)),
0)</f>
        <v>0</v>
      </c>
      <c r="Y32" s="12">
        <f>IF(Y$2&gt;$D32,
MIN(IFERROR($E32/$F32, 0), $E32-SUM($H32:X32)),
0)</f>
        <v>0</v>
      </c>
      <c r="Z32" s="12">
        <f>IF(Z$2&gt;$D32,
MIN(IFERROR($E32/$F32, 0), $E32-SUM($H32:Y32)),
0)</f>
        <v>0</v>
      </c>
      <c r="AA32" s="12">
        <f>IF(AA$2&gt;$D32,
MIN(IFERROR($E32/$F32, 0), $E32-SUM($H32:Z32)),
0)</f>
        <v>0</v>
      </c>
      <c r="AB32" s="12">
        <f>IF(AB$2&gt;$D32,
MIN(IFERROR($E32/$F32, 0), $E32-SUM($H32:AA32)),
0)</f>
        <v>0</v>
      </c>
      <c r="AC32" s="12">
        <f>IF(AC$2&gt;$D32,
MIN(IFERROR($E32/$F32, 0), $E32-SUM($H32:AB32)),
0)</f>
        <v>0</v>
      </c>
      <c r="AD32" s="12">
        <f>IF(AD$2&gt;$D32,
MIN(IFERROR($E32/$F32, 0), $E32-SUM($H32:AC32)),
0)</f>
        <v>0</v>
      </c>
      <c r="AE32" s="12">
        <f>IF(AE$2&gt;$D32,
MIN(IFERROR($E32/$F32, 0), $E32-SUM($H32:AD32)),
0)</f>
        <v>0</v>
      </c>
      <c r="AF32" s="12">
        <f>IF(AF$2&gt;$D32,
MIN(IFERROR($E32/$F32, 0), $E32-SUM($H32:AE32)),
0)</f>
        <v>0</v>
      </c>
      <c r="AG32" s="12">
        <f>IF(AG$2&gt;$D32,
MIN(IFERROR($E32/$F32, 0), $E32-SUM($H32:AF32)),
0)</f>
        <v>0</v>
      </c>
      <c r="AH32" s="12">
        <f>IF(AH$2&gt;$D32,
MIN(IFERROR($E32/$F32, 0), $E32-SUM($H32:AG32)),
0)</f>
        <v>0</v>
      </c>
      <c r="AI32" s="12">
        <f>IF(AI$2&gt;$D32,
MIN(IFERROR($E32/$F32, 0), $E32-SUM($H32:AH32)),
0)</f>
        <v>0</v>
      </c>
      <c r="AJ32" s="12">
        <f>IF(AJ$2&gt;$D32,
MIN(IFERROR($E32/$F32, 0), $E32-SUM($H32:AI32)),
0)</f>
        <v>0</v>
      </c>
      <c r="AK32" s="12">
        <f>IF(AK$2&gt;$D32,
MIN(IFERROR($E32/$F32, 0), $E32-SUM($H32:AJ32)),
0)</f>
        <v>0</v>
      </c>
      <c r="AL32" s="12">
        <f>IF(AL$2&gt;$D32,
MIN(IFERROR($E32/$F32, 0), $E32-SUM($H32:AK32)),
0)</f>
        <v>0</v>
      </c>
      <c r="AM32" s="12">
        <f>IF(AM$2&gt;$D32,
MIN(IFERROR($E32/$F32, 0), $E32-SUM($H32:AL32)),
0)</f>
        <v>0</v>
      </c>
      <c r="AN32" s="12">
        <f>IF(AN$2&gt;$D32,
MIN(IFERROR($E32/$F32, 0), $E32-SUM($H32:AM32)),
0)</f>
        <v>0</v>
      </c>
      <c r="AO32" s="12">
        <f>IF(AO$2&gt;$D32,
MIN(IFERROR($E32/$F32, 0), $E32-SUM($H32:AN32)),
0)</f>
        <v>0</v>
      </c>
      <c r="AP32" s="12">
        <f>IF(AP$2&gt;$D32,
MIN(IFERROR($E32/$F32, 0), $E32-SUM($H32:AO32)),
0)</f>
        <v>0</v>
      </c>
      <c r="AQ32" s="12">
        <f>IF(AQ$2&gt;$D32,
MIN(IFERROR($E32/$F32, 0), $E32-SUM($H32:AP32)),
0)</f>
        <v>0</v>
      </c>
      <c r="AR32" s="12">
        <f>IF(AR$2&gt;$D32,
MIN(IFERROR($E32/$F32, 0), $E32-SUM($H32:AQ32)),
0)</f>
        <v>0</v>
      </c>
      <c r="AS32" s="12">
        <f>IF(AS$2&gt;$D32,
MIN(IFERROR($E32/$F32, 0), $E32-SUM($H32:AR32)),
0)</f>
        <v>0</v>
      </c>
      <c r="AT32" s="12">
        <f>IF(AT$2&gt;$D32,
MIN(IFERROR($E32/$F32, 0), $E32-SUM($H32:AS32)),
0)</f>
        <v>0</v>
      </c>
      <c r="AU32" s="12">
        <f>IF(AU$2&gt;$D32,
MIN(IFERROR($E32/$F32, 0), $E32-SUM($H32:AT32)),
0)</f>
        <v>5</v>
      </c>
      <c r="AV32" s="12">
        <f>IF(AV$2&gt;$D32,
MIN(IFERROR($E32/$F32, 0), $E32-SUM($H32:AU32)),
0)</f>
        <v>5</v>
      </c>
      <c r="AW32" s="12">
        <f>IF(AW$2&gt;$D32,
MIN(IFERROR($E32/$F32, 0), $E32-SUM($H32:AV32)),
0)</f>
        <v>5</v>
      </c>
      <c r="AX32" s="12">
        <f>IF(AX$2&gt;$D32,
MIN(IFERROR($E32/$F32, 0), $E32-SUM($H32:AW32)),
0)</f>
        <v>5</v>
      </c>
      <c r="AY32" s="12">
        <f>IF(AY$2&gt;$D32,
MIN(IFERROR($E32/$F32, 0), $E32-SUM($H32:AX32)),
0)</f>
        <v>5</v>
      </c>
      <c r="AZ32" s="12">
        <f>IF(AZ$2&gt;$D32,
MIN(IFERROR($E32/$F32, 0), $E32-SUM($H32:AY32)),
0)</f>
        <v>5</v>
      </c>
      <c r="BA32" s="12">
        <f>IF(BA$2&gt;$D32,
MIN(IFERROR($E32/$F32, 0), $E32-SUM($H32:AZ32)),
0)</f>
        <v>0</v>
      </c>
      <c r="BB32" s="12">
        <f>IF(BB$2&gt;$D32,
MIN(IFERROR($E32/$F32, 0), $E32-SUM($H32:BA32)),
0)</f>
        <v>0</v>
      </c>
      <c r="BC32" s="12">
        <f>IF(BC$2&gt;$D32,
MIN(IFERROR($E32/$F32, 0), $E32-SUM($H32:BB32)),
0)</f>
        <v>0</v>
      </c>
      <c r="BD32" s="12">
        <f>IF(BD$2&gt;$D32,
MIN(IFERROR($E32/$F32, 0), $E32-SUM($H32:BC32)),
0)</f>
        <v>0</v>
      </c>
      <c r="BE32" s="12">
        <f>IF(BE$2&gt;$D32,
MIN(IFERROR($E32/$F32, 0), $E32-SUM($H32:BD32)),
0)</f>
        <v>0</v>
      </c>
      <c r="BF32" s="12">
        <f>IF(BF$2&gt;$D32,
MIN(IFERROR($E32/$F32, 0), $E32-SUM($H32:BE32)),
0)</f>
        <v>0</v>
      </c>
      <c r="BG32" s="12">
        <f>IF(BG$2&gt;$D32,
MIN(IFERROR($E32/$F32, 0), $E32-SUM($H32:BF32)),
0)</f>
        <v>0</v>
      </c>
      <c r="BH32" s="12">
        <f>IF(BH$2&gt;$D32,
MIN(IFERROR($E32/$F32, 0), $E32-SUM($H32:BG32)),
0)</f>
        <v>0</v>
      </c>
      <c r="BI32" s="12">
        <f>IF(BI$2&gt;$D32,
MIN(IFERROR($E32/$F32, 0), $E32-SUM($H32:BH32)),
0)</f>
        <v>0</v>
      </c>
      <c r="BJ32" s="12">
        <f>IF(BJ$2&gt;$D32,
MIN(IFERROR($E32/$F32, 0), $E32-SUM($H32:BI32)),
0)</f>
        <v>0</v>
      </c>
      <c r="BK32" s="12">
        <f>IF(BK$2&gt;$D32,
MIN(IFERROR($E32/$F32, 0), $E32-SUM($H32:BJ32)),
0)</f>
        <v>0</v>
      </c>
      <c r="BL32" s="12">
        <f>IF(BL$2&gt;$D32,
MIN(IFERROR($E32/$F32, 0), $E32-SUM($H32:BK32)),
0)</f>
        <v>0</v>
      </c>
      <c r="BM32" s="12">
        <f>IF(BM$2&gt;$D32,
MIN(IFERROR($E32/$F32, 0), $E32-SUM($H32:BL32)),
0)</f>
        <v>0</v>
      </c>
      <c r="BN32" s="12">
        <f>IF(BN$2&gt;$D32,
MIN(IFERROR($E32/$F32, 0), $E32-SUM($H32:BM32)),
0)</f>
        <v>0</v>
      </c>
      <c r="BO32" s="12">
        <f>IF(BO$2&gt;$D32,
MIN(IFERROR($E32/$F32, 0), $E32-SUM($H32:BN32)),
0)</f>
        <v>0</v>
      </c>
      <c r="BP32" s="12">
        <f>IF(BP$2&gt;$D32,
MIN(IFERROR($E32/$F32, 0), $E32-SUM($H32:BO32)),
0)</f>
        <v>0</v>
      </c>
      <c r="BQ32" s="12">
        <f>IF(BQ$2&gt;$D32,
MIN(IFERROR($E32/$F32, 0), $E32-SUM($H32:BP32)),
0)</f>
        <v>0</v>
      </c>
      <c r="BR32" s="12">
        <f>IF(BR$2&gt;$D32,
MIN(IFERROR($E32/$F32, 0), $E32-SUM($H32:BQ32)),
0)</f>
        <v>0</v>
      </c>
      <c r="BS32" s="12">
        <f>IF(BS$2&gt;$D32,
MIN(IFERROR($E32/$F32, 0), $E32-SUM($H32:BR32)),
0)</f>
        <v>0</v>
      </c>
      <c r="BT32" s="12">
        <f>IF(BT$2&gt;$D32,
MIN(IFERROR($E32/$F32, 0), $E32-SUM($H32:BS32)),
0)</f>
        <v>0</v>
      </c>
      <c r="BU32" s="12">
        <f>IF(BU$2&gt;$D32,
MIN(IFERROR($E32/$F32, 0), $E32-SUM($H32:BT32)),
0)</f>
        <v>0</v>
      </c>
      <c r="BV32" s="12">
        <f>IF(BV$2&gt;$D32,
MIN(IFERROR($E32/$F32, 0), $E32-SUM($H32:BU32)),
0)</f>
        <v>0</v>
      </c>
      <c r="BW32" s="12">
        <f>IF(BW$2&gt;$D32,
MIN(IFERROR($E32/$F32, 0), $E32-SUM($H32:BV32)),
0)</f>
        <v>0</v>
      </c>
      <c r="BX32" s="12">
        <f>IF(BX$2&gt;$D32,
MIN(IFERROR($E32/$F32, 0), $E32-SUM($H32:BW32)),
0)</f>
        <v>0</v>
      </c>
      <c r="BY32" s="12">
        <f>IF(BY$2&gt;$D32,
MIN(IFERROR($E32/$F32, 0), $E32-SUM($H32:BX32)),
0)</f>
        <v>0</v>
      </c>
      <c r="BZ32" s="12">
        <f>IF(BZ$2&gt;$D32,
MIN(IFERROR($E32/$F32, 0), $E32-SUM($H32:BY32)),
0)</f>
        <v>0</v>
      </c>
      <c r="CA32" s="12">
        <f>IF(CA$2&gt;$D32,
MIN(IFERROR($E32/$F32, 0), $E32-SUM($H32:BZ32)),
0)</f>
        <v>0</v>
      </c>
      <c r="CB32" s="12">
        <f>IF(CB$2&gt;$D32,
MIN(IFERROR($E32/$F32, 0), $E32-SUM($H32:CA32)),
0)</f>
        <v>0</v>
      </c>
      <c r="CC32" s="12">
        <f>IF(CC$2&gt;$D32,
MIN(IFERROR($E32/$F32, 0), $E32-SUM($H32:CB32)),
0)</f>
        <v>0</v>
      </c>
      <c r="CD32" s="12">
        <f>IF(CD$2&gt;$D32,
MIN(IFERROR($E32/$F32, 0), $E32-SUM($H32:CC32)),
0)</f>
        <v>0</v>
      </c>
      <c r="CE32" s="12">
        <f>IF(CE$2&gt;$D32,
MIN(IFERROR($E32/$F32, 0), $E32-SUM($H32:CD32)),
0)</f>
        <v>0</v>
      </c>
      <c r="CF32" s="12">
        <f>IF(CF$2&gt;$D32,
MIN(IFERROR($E32/$F32, 0), $E32-SUM($H32:CE32)),
0)</f>
        <v>0</v>
      </c>
      <c r="CG32" s="12">
        <f>IF(CG$2&gt;$D32,
MIN(IFERROR($E32/$F32, 0), $E32-SUM($H32:CF32)),
0)</f>
        <v>0</v>
      </c>
      <c r="CH32" s="12">
        <f>IF(CH$2&gt;$D32,
MIN(IFERROR($E32/$F32, 0), $E32-SUM($H32:CG32)),
0)</f>
        <v>0</v>
      </c>
      <c r="CI32" s="12">
        <f>IF(CI$2&gt;$D32,
MIN(IFERROR($E32/$F32, 0), $E32-SUM($H32:CH32)),
0)</f>
        <v>0</v>
      </c>
      <c r="CJ32" s="12">
        <f>IF(CJ$2&gt;$D32,
MIN(IFERROR($E32/$F32, 0), $E32-SUM($H32:CI32)),
0)</f>
        <v>0</v>
      </c>
      <c r="CK32" s="12">
        <f>IF(CK$2&gt;$D32,
MIN(IFERROR($E32/$F32, 0), $E32-SUM($H32:CJ32)),
0)</f>
        <v>0</v>
      </c>
      <c r="CL32" s="12">
        <f>IF(CL$2&gt;$D32,
MIN(IFERROR($E32/$F32, 0), $E32-SUM($H32:CK32)),
0)</f>
        <v>0</v>
      </c>
      <c r="CM32" s="12">
        <f>IF(CM$2&gt;$D32,
MIN(IFERROR($E32/$F32, 0), $E32-SUM($H32:CL32)),
0)</f>
        <v>0</v>
      </c>
      <c r="CN32" s="12">
        <f>IF(CN$2&gt;$D32,
MIN(IFERROR($E32/$F32, 0), $E32-SUM($H32:CM32)),
0)</f>
        <v>0</v>
      </c>
      <c r="CO32" s="12">
        <f>IF(CO$2&gt;$D32,
MIN(IFERROR($E32/$F32, 0), $E32-SUM($H32:CN32)),
0)</f>
        <v>0</v>
      </c>
      <c r="CP32" s="12">
        <f>IF(CP$2&gt;$D32,
MIN(IFERROR($E32/$F32, 0), $E32-SUM($H32:CO32)),
0)</f>
        <v>0</v>
      </c>
      <c r="CQ32" s="12">
        <f>IF(CQ$2&gt;$D32,
MIN(IFERROR($E32/$F32, 0), $E32-SUM($H32:CP32)),
0)</f>
        <v>0</v>
      </c>
      <c r="CR32" s="12">
        <f>IF(CR$2&gt;$D32,
MIN(IFERROR($E32/$F32, 0), $E32-SUM($H32:CQ32)),
0)</f>
        <v>0</v>
      </c>
      <c r="CS32" s="12">
        <f>IF(CS$2&gt;$D32,
MIN(IFERROR($E32/$F32, 0), $E32-SUM($H32:CR32)),
0)</f>
        <v>0</v>
      </c>
      <c r="CT32" s="12">
        <f>IF(CT$2&gt;$D32,
MIN(IFERROR($E32/$F32, 0), $E32-SUM($H32:CS32)),
0)</f>
        <v>0</v>
      </c>
      <c r="CU32" s="12">
        <f>IF(CU$2&gt;$D32,
MIN(IFERROR($E32/$F32, 0), $E32-SUM($H32:CT32)),
0)</f>
        <v>0</v>
      </c>
      <c r="CV32" s="12">
        <f>IF(CV$2&gt;$D32,
MIN(IFERROR($E32/$F32, 0), $E32-SUM($H32:CU32)),
0)</f>
        <v>0</v>
      </c>
      <c r="CW32" s="12">
        <f>IF(CW$2&gt;$D32,
MIN(IFERROR($E32/$F32, 0), $E32-SUM($H32:CV32)),
0)</f>
        <v>0</v>
      </c>
      <c r="CX32" s="12">
        <f>IF(CX$2&gt;$D32,
MIN(IFERROR($E32/$F32, 0), $E32-SUM($H32:CW32)),
0)</f>
        <v>0</v>
      </c>
      <c r="CY32" s="12">
        <f>IF(CY$2&gt;$D32,
MIN(IFERROR($E32/$F32, 0), $E32-SUM($H32:CX32)),
0)</f>
        <v>0</v>
      </c>
      <c r="CZ32" s="12">
        <f>IF(CZ$2&gt;$D32,
MIN(IFERROR($E32/$F32, 0), $E32-SUM($H32:CY32)),
0)</f>
        <v>0</v>
      </c>
      <c r="DA32" s="12">
        <f>IF(DA$2&gt;$D32,
MIN(IFERROR($E32/$F32, 0), $E32-SUM($H32:CZ32)),
0)</f>
        <v>0</v>
      </c>
      <c r="DB32" s="12">
        <f>IF(DB$2&gt;$D32,
MIN(IFERROR($E32/$F32, 0), $E32-SUM($H32:DA32)),
0)</f>
        <v>0</v>
      </c>
      <c r="DC32" s="12">
        <f>IF(DC$2&gt;$D32,
MIN(IFERROR($E32/$F32, 0), $E32-SUM($H32:DB32)),
0)</f>
        <v>0</v>
      </c>
      <c r="DD32" s="12">
        <f>IF(DD$2&gt;$D32,
MIN(IFERROR($E32/$F32, 0), $E32-SUM($H32:DC32)),
0)</f>
        <v>0</v>
      </c>
      <c r="DE32" s="12">
        <f>IF(DE$2&gt;$D32,
MIN(IFERROR($E32/$F32, 0), $E32-SUM($H32:DD32)),
0)</f>
        <v>0</v>
      </c>
      <c r="DF32" s="12">
        <f>IF(DF$2&gt;$D32,
MIN(IFERROR($E32/$F32, 0), $E32-SUM($H32:DE32)),
0)</f>
        <v>0</v>
      </c>
      <c r="DG32" s="12">
        <f>IF(DG$2&gt;$D32,
MIN(IFERROR($E32/$F32, 0), $E32-SUM($H32:DF32)),
0)</f>
        <v>0</v>
      </c>
      <c r="DH32" s="12">
        <f>IF(DH$2&gt;$D32,
MIN(IFERROR($E32/$F32, 0), $E32-SUM($H32:DG32)),
0)</f>
        <v>0</v>
      </c>
      <c r="DI32" s="12">
        <f>IF(DI$2&gt;$D32,
MIN(IFERROR($E32/$F32, 0), $E32-SUM($H32:DH32)),
0)</f>
        <v>0</v>
      </c>
      <c r="DJ32" s="12">
        <f>IF(DJ$2&gt;$D32,
MIN(IFERROR($E32/$F32, 0), $E32-SUM($H32:DI32)),
0)</f>
        <v>0</v>
      </c>
      <c r="DK32" s="12">
        <f>IF(DK$2&gt;$D32,
MIN(IFERROR($E32/$F32, 0), $E32-SUM($H32:DJ32)),
0)</f>
        <v>0</v>
      </c>
      <c r="DL32" s="12">
        <f>IF(DL$2&gt;$D32,
MIN(IFERROR($E32/$F32, 0), $E32-SUM($H32:DK32)),
0)</f>
        <v>0</v>
      </c>
      <c r="DM32" s="12">
        <f>IF(DM$2&gt;$D32,
MIN(IFERROR($E32/$F32, 0), $E32-SUM($H32:DL32)),
0)</f>
        <v>0</v>
      </c>
      <c r="DN32" s="12">
        <f>IF(DN$2&gt;$D32,
MIN(IFERROR($E32/$F32, 0), $E32-SUM($H32:DM32)),
0)</f>
        <v>0</v>
      </c>
      <c r="DO32" s="12">
        <f>IF(DO$2&gt;$D32,
MIN(IFERROR($E32/$F32, 0), $E32-SUM($H32:DN32)),
0)</f>
        <v>0</v>
      </c>
      <c r="DP32" s="12">
        <f>IF(DP$2&gt;$D32,
MIN(IFERROR($E32/$F32, 0), $E32-SUM($H32:DO32)),
0)</f>
        <v>0</v>
      </c>
      <c r="DQ32" s="12">
        <f>IF(DQ$2&gt;$D32,
MIN(IFERROR($E32/$F32, 0), $E32-SUM($H32:DP32)),
0)</f>
        <v>0</v>
      </c>
      <c r="DR32" s="12">
        <f>IF(DR$2&gt;$D32,
MIN(IFERROR($E32/$F32, 0), $E32-SUM($H32:DQ32)),
0)</f>
        <v>0</v>
      </c>
      <c r="DS32" s="12">
        <f>IF(DS$2&gt;$D32,
MIN(IFERROR($E32/$F32, 0), $E32-SUM($H32:DR32)),
0)</f>
        <v>0</v>
      </c>
      <c r="DT32" s="12">
        <f>IF(DT$2&gt;$D32,
MIN(IFERROR($E32/$F32, 0), $E32-SUM($H32:DS32)),
0)</f>
        <v>0</v>
      </c>
      <c r="DU32" s="12">
        <f>IF(DU$2&gt;$D32,
MIN(IFERROR($E32/$F32, 0), $E32-SUM($H32:DT32)),
0)</f>
        <v>0</v>
      </c>
      <c r="DV32" s="12">
        <f>IF(DV$2&gt;$D32,
MIN(IFERROR($E32/$F32, 0), $E32-SUM($H32:DU32)),
0)</f>
        <v>0</v>
      </c>
      <c r="DW32" s="12">
        <f>IF(DW$2&gt;$D32,
MIN(IFERROR($E32/$F32, 0), $E32-SUM($H32:DV32)),
0)</f>
        <v>0</v>
      </c>
      <c r="DX32" s="12">
        <f>IF(DX$2&gt;$D32,
MIN(IFERROR($E32/$F32, 0), $E32-SUM($H32:DW32)),
0)</f>
        <v>0</v>
      </c>
      <c r="DY32" s="12">
        <f>IF(DY$2&gt;$D32,
MIN(IFERROR($E32/$F32, 0), $E32-SUM($H32:DX32)),
0)</f>
        <v>0</v>
      </c>
    </row>
    <row r="33" spans="1:129" x14ac:dyDescent="0.3">
      <c r="B33" s="2" t="str">
        <f>Product!$O$2</f>
        <v>Phase 4</v>
      </c>
      <c r="C33" s="2" t="str">
        <f>Product!$O$3</f>
        <v>75' Wide</v>
      </c>
      <c r="D33" s="127">
        <f>SUMIFS(INDEX(Product!$B$2:$U$97, MATCH(D17, Product!$B$2:$B$97, 0), ), Product!$B$2:$U$2, $B33, Product!$B$3:$U$3, $C33)</f>
        <v>45688</v>
      </c>
      <c r="E33" s="128">
        <f>SUMIFS(INDEX(Product!$B$2:$U$97, MATCH(E17, Product!$B$2:$B$97, 0), ), Product!$B$2:$U$2, $B33, Product!$B$3:$U$3, $C33)</f>
        <v>20</v>
      </c>
      <c r="F33" s="128">
        <f>SUMIFS(INDEX(Product!$B$2:$U$97, MATCH(F17, Product!$B$2:$B$97, 0), ), Product!$B$2:$U$2, $B33, Product!$B$3:$U$3, $C33)</f>
        <v>6</v>
      </c>
      <c r="G33" s="11">
        <f>SUM(H33:DZ33)</f>
        <v>20</v>
      </c>
      <c r="I33" s="12">
        <f>IF(I$2&gt;$D33,
MIN(IFERROR($E33/$F33, 0), $E33-SUM($H33:H33)),
0)</f>
        <v>0</v>
      </c>
      <c r="J33" s="12">
        <f>IF(J$2&gt;$D33,
MIN(IFERROR($E33/$F33, 0), $E33-SUM($H33:I33)),
0)</f>
        <v>0</v>
      </c>
      <c r="K33" s="12">
        <f>IF(K$2&gt;$D33,
MIN(IFERROR($E33/$F33, 0), $E33-SUM($H33:J33)),
0)</f>
        <v>0</v>
      </c>
      <c r="L33" s="12">
        <f>IF(L$2&gt;$D33,
MIN(IFERROR($E33/$F33, 0), $E33-SUM($H33:K33)),
0)</f>
        <v>0</v>
      </c>
      <c r="M33" s="12">
        <f>IF(M$2&gt;$D33,
MIN(IFERROR($E33/$F33, 0), $E33-SUM($H33:L33)),
0)</f>
        <v>0</v>
      </c>
      <c r="N33" s="12">
        <f>IF(N$2&gt;$D33,
MIN(IFERROR($E33/$F33, 0), $E33-SUM($H33:M33)),
0)</f>
        <v>0</v>
      </c>
      <c r="O33" s="12">
        <f>IF(O$2&gt;$D33,
MIN(IFERROR($E33/$F33, 0), $E33-SUM($H33:N33)),
0)</f>
        <v>0</v>
      </c>
      <c r="P33" s="12">
        <f>IF(P$2&gt;$D33,
MIN(IFERROR($E33/$F33, 0), $E33-SUM($H33:O33)),
0)</f>
        <v>0</v>
      </c>
      <c r="Q33" s="12">
        <f>IF(Q$2&gt;$D33,
MIN(IFERROR($E33/$F33, 0), $E33-SUM($H33:P33)),
0)</f>
        <v>0</v>
      </c>
      <c r="R33" s="12">
        <f>IF(R$2&gt;$D33,
MIN(IFERROR($E33/$F33, 0), $E33-SUM($H33:Q33)),
0)</f>
        <v>0</v>
      </c>
      <c r="S33" s="12">
        <f>IF(S$2&gt;$D33,
MIN(IFERROR($E33/$F33, 0), $E33-SUM($H33:R33)),
0)</f>
        <v>0</v>
      </c>
      <c r="T33" s="12">
        <f>IF(T$2&gt;$D33,
MIN(IFERROR($E33/$F33, 0), $E33-SUM($H33:S33)),
0)</f>
        <v>0</v>
      </c>
      <c r="U33" s="12">
        <f>IF(U$2&gt;$D33,
MIN(IFERROR($E33/$F33, 0), $E33-SUM($H33:T33)),
0)</f>
        <v>0</v>
      </c>
      <c r="V33" s="12">
        <f>IF(V$2&gt;$D33,
MIN(IFERROR($E33/$F33, 0), $E33-SUM($H33:U33)),
0)</f>
        <v>0</v>
      </c>
      <c r="W33" s="12">
        <f>IF(W$2&gt;$D33,
MIN(IFERROR($E33/$F33, 0), $E33-SUM($H33:V33)),
0)</f>
        <v>0</v>
      </c>
      <c r="X33" s="12">
        <f>IF(X$2&gt;$D33,
MIN(IFERROR($E33/$F33, 0), $E33-SUM($H33:W33)),
0)</f>
        <v>0</v>
      </c>
      <c r="Y33" s="12">
        <f>IF(Y$2&gt;$D33,
MIN(IFERROR($E33/$F33, 0), $E33-SUM($H33:X33)),
0)</f>
        <v>0</v>
      </c>
      <c r="Z33" s="12">
        <f>IF(Z$2&gt;$D33,
MIN(IFERROR($E33/$F33, 0), $E33-SUM($H33:Y33)),
0)</f>
        <v>0</v>
      </c>
      <c r="AA33" s="12">
        <f>IF(AA$2&gt;$D33,
MIN(IFERROR($E33/$F33, 0), $E33-SUM($H33:Z33)),
0)</f>
        <v>0</v>
      </c>
      <c r="AB33" s="12">
        <f>IF(AB$2&gt;$D33,
MIN(IFERROR($E33/$F33, 0), $E33-SUM($H33:AA33)),
0)</f>
        <v>0</v>
      </c>
      <c r="AC33" s="12">
        <f>IF(AC$2&gt;$D33,
MIN(IFERROR($E33/$F33, 0), $E33-SUM($H33:AB33)),
0)</f>
        <v>0</v>
      </c>
      <c r="AD33" s="12">
        <f>IF(AD$2&gt;$D33,
MIN(IFERROR($E33/$F33, 0), $E33-SUM($H33:AC33)),
0)</f>
        <v>0</v>
      </c>
      <c r="AE33" s="12">
        <f>IF(AE$2&gt;$D33,
MIN(IFERROR($E33/$F33, 0), $E33-SUM($H33:AD33)),
0)</f>
        <v>0</v>
      </c>
      <c r="AF33" s="12">
        <f>IF(AF$2&gt;$D33,
MIN(IFERROR($E33/$F33, 0), $E33-SUM($H33:AE33)),
0)</f>
        <v>0</v>
      </c>
      <c r="AG33" s="12">
        <f>IF(AG$2&gt;$D33,
MIN(IFERROR($E33/$F33, 0), $E33-SUM($H33:AF33)),
0)</f>
        <v>0</v>
      </c>
      <c r="AH33" s="12">
        <f>IF(AH$2&gt;$D33,
MIN(IFERROR($E33/$F33, 0), $E33-SUM($H33:AG33)),
0)</f>
        <v>0</v>
      </c>
      <c r="AI33" s="12">
        <f>IF(AI$2&gt;$D33,
MIN(IFERROR($E33/$F33, 0), $E33-SUM($H33:AH33)),
0)</f>
        <v>0</v>
      </c>
      <c r="AJ33" s="12">
        <f>IF(AJ$2&gt;$D33,
MIN(IFERROR($E33/$F33, 0), $E33-SUM($H33:AI33)),
0)</f>
        <v>0</v>
      </c>
      <c r="AK33" s="12">
        <f>IF(AK$2&gt;$D33,
MIN(IFERROR($E33/$F33, 0), $E33-SUM($H33:AJ33)),
0)</f>
        <v>0</v>
      </c>
      <c r="AL33" s="12">
        <f>IF(AL$2&gt;$D33,
MIN(IFERROR($E33/$F33, 0), $E33-SUM($H33:AK33)),
0)</f>
        <v>0</v>
      </c>
      <c r="AM33" s="12">
        <f>IF(AM$2&gt;$D33,
MIN(IFERROR($E33/$F33, 0), $E33-SUM($H33:AL33)),
0)</f>
        <v>0</v>
      </c>
      <c r="AN33" s="12">
        <f>IF(AN$2&gt;$D33,
MIN(IFERROR($E33/$F33, 0), $E33-SUM($H33:AM33)),
0)</f>
        <v>0</v>
      </c>
      <c r="AO33" s="12">
        <f>IF(AO$2&gt;$D33,
MIN(IFERROR($E33/$F33, 0), $E33-SUM($H33:AN33)),
0)</f>
        <v>0</v>
      </c>
      <c r="AP33" s="12">
        <f>IF(AP$2&gt;$D33,
MIN(IFERROR($E33/$F33, 0), $E33-SUM($H33:AO33)),
0)</f>
        <v>0</v>
      </c>
      <c r="AQ33" s="12">
        <f>IF(AQ$2&gt;$D33,
MIN(IFERROR($E33/$F33, 0), $E33-SUM($H33:AP33)),
0)</f>
        <v>0</v>
      </c>
      <c r="AR33" s="12">
        <f>IF(AR$2&gt;$D33,
MIN(IFERROR($E33/$F33, 0), $E33-SUM($H33:AQ33)),
0)</f>
        <v>0</v>
      </c>
      <c r="AS33" s="12">
        <f>IF(AS$2&gt;$D33,
MIN(IFERROR($E33/$F33, 0), $E33-SUM($H33:AR33)),
0)</f>
        <v>0</v>
      </c>
      <c r="AT33" s="12">
        <f>IF(AT$2&gt;$D33,
MIN(IFERROR($E33/$F33, 0), $E33-SUM($H33:AS33)),
0)</f>
        <v>0</v>
      </c>
      <c r="AU33" s="12">
        <f>IF(AU$2&gt;$D33,
MIN(IFERROR($E33/$F33, 0), $E33-SUM($H33:AT33)),
0)</f>
        <v>3.3333333333333335</v>
      </c>
      <c r="AV33" s="12">
        <f>IF(AV$2&gt;$D33,
MIN(IFERROR($E33/$F33, 0), $E33-SUM($H33:AU33)),
0)</f>
        <v>3.3333333333333335</v>
      </c>
      <c r="AW33" s="12">
        <f>IF(AW$2&gt;$D33,
MIN(IFERROR($E33/$F33, 0), $E33-SUM($H33:AV33)),
0)</f>
        <v>3.3333333333333335</v>
      </c>
      <c r="AX33" s="12">
        <f>IF(AX$2&gt;$D33,
MIN(IFERROR($E33/$F33, 0), $E33-SUM($H33:AW33)),
0)</f>
        <v>3.3333333333333335</v>
      </c>
      <c r="AY33" s="12">
        <f>IF(AY$2&gt;$D33,
MIN(IFERROR($E33/$F33, 0), $E33-SUM($H33:AX33)),
0)</f>
        <v>3.3333333333333335</v>
      </c>
      <c r="AZ33" s="12">
        <f>IF(AZ$2&gt;$D33,
MIN(IFERROR($E33/$F33, 0), $E33-SUM($H33:AY33)),
0)</f>
        <v>3.3333333333333321</v>
      </c>
      <c r="BA33" s="12">
        <f>IF(BA$2&gt;$D33,
MIN(IFERROR($E33/$F33, 0), $E33-SUM($H33:AZ33)),
0)</f>
        <v>0</v>
      </c>
      <c r="BB33" s="12">
        <f>IF(BB$2&gt;$D33,
MIN(IFERROR($E33/$F33, 0), $E33-SUM($H33:BA33)),
0)</f>
        <v>0</v>
      </c>
      <c r="BC33" s="12">
        <f>IF(BC$2&gt;$D33,
MIN(IFERROR($E33/$F33, 0), $E33-SUM($H33:BB33)),
0)</f>
        <v>0</v>
      </c>
      <c r="BD33" s="12">
        <f>IF(BD$2&gt;$D33,
MIN(IFERROR($E33/$F33, 0), $E33-SUM($H33:BC33)),
0)</f>
        <v>0</v>
      </c>
      <c r="BE33" s="12">
        <f>IF(BE$2&gt;$D33,
MIN(IFERROR($E33/$F33, 0), $E33-SUM($H33:BD33)),
0)</f>
        <v>0</v>
      </c>
      <c r="BF33" s="12">
        <f>IF(BF$2&gt;$D33,
MIN(IFERROR($E33/$F33, 0), $E33-SUM($H33:BE33)),
0)</f>
        <v>0</v>
      </c>
      <c r="BG33" s="12">
        <f>IF(BG$2&gt;$D33,
MIN(IFERROR($E33/$F33, 0), $E33-SUM($H33:BF33)),
0)</f>
        <v>0</v>
      </c>
      <c r="BH33" s="12">
        <f>IF(BH$2&gt;$D33,
MIN(IFERROR($E33/$F33, 0), $E33-SUM($H33:BG33)),
0)</f>
        <v>0</v>
      </c>
      <c r="BI33" s="12">
        <f>IF(BI$2&gt;$D33,
MIN(IFERROR($E33/$F33, 0), $E33-SUM($H33:BH33)),
0)</f>
        <v>0</v>
      </c>
      <c r="BJ33" s="12">
        <f>IF(BJ$2&gt;$D33,
MIN(IFERROR($E33/$F33, 0), $E33-SUM($H33:BI33)),
0)</f>
        <v>0</v>
      </c>
      <c r="BK33" s="12">
        <f>IF(BK$2&gt;$D33,
MIN(IFERROR($E33/$F33, 0), $E33-SUM($H33:BJ33)),
0)</f>
        <v>0</v>
      </c>
      <c r="BL33" s="12">
        <f>IF(BL$2&gt;$D33,
MIN(IFERROR($E33/$F33, 0), $E33-SUM($H33:BK33)),
0)</f>
        <v>0</v>
      </c>
      <c r="BM33" s="12">
        <f>IF(BM$2&gt;$D33,
MIN(IFERROR($E33/$F33, 0), $E33-SUM($H33:BL33)),
0)</f>
        <v>0</v>
      </c>
      <c r="BN33" s="12">
        <f>IF(BN$2&gt;$D33,
MIN(IFERROR($E33/$F33, 0), $E33-SUM($H33:BM33)),
0)</f>
        <v>0</v>
      </c>
      <c r="BO33" s="12">
        <f>IF(BO$2&gt;$D33,
MIN(IFERROR($E33/$F33, 0), $E33-SUM($H33:BN33)),
0)</f>
        <v>0</v>
      </c>
      <c r="BP33" s="12">
        <f>IF(BP$2&gt;$D33,
MIN(IFERROR($E33/$F33, 0), $E33-SUM($H33:BO33)),
0)</f>
        <v>0</v>
      </c>
      <c r="BQ33" s="12">
        <f>IF(BQ$2&gt;$D33,
MIN(IFERROR($E33/$F33, 0), $E33-SUM($H33:BP33)),
0)</f>
        <v>0</v>
      </c>
      <c r="BR33" s="12">
        <f>IF(BR$2&gt;$D33,
MIN(IFERROR($E33/$F33, 0), $E33-SUM($H33:BQ33)),
0)</f>
        <v>0</v>
      </c>
      <c r="BS33" s="12">
        <f>IF(BS$2&gt;$D33,
MIN(IFERROR($E33/$F33, 0), $E33-SUM($H33:BR33)),
0)</f>
        <v>0</v>
      </c>
      <c r="BT33" s="12">
        <f>IF(BT$2&gt;$D33,
MIN(IFERROR($E33/$F33, 0), $E33-SUM($H33:BS33)),
0)</f>
        <v>0</v>
      </c>
      <c r="BU33" s="12">
        <f>IF(BU$2&gt;$D33,
MIN(IFERROR($E33/$F33, 0), $E33-SUM($H33:BT33)),
0)</f>
        <v>0</v>
      </c>
      <c r="BV33" s="12">
        <f>IF(BV$2&gt;$D33,
MIN(IFERROR($E33/$F33, 0), $E33-SUM($H33:BU33)),
0)</f>
        <v>0</v>
      </c>
      <c r="BW33" s="12">
        <f>IF(BW$2&gt;$D33,
MIN(IFERROR($E33/$F33, 0), $E33-SUM($H33:BV33)),
0)</f>
        <v>0</v>
      </c>
      <c r="BX33" s="12">
        <f>IF(BX$2&gt;$D33,
MIN(IFERROR($E33/$F33, 0), $E33-SUM($H33:BW33)),
0)</f>
        <v>0</v>
      </c>
      <c r="BY33" s="12">
        <f>IF(BY$2&gt;$D33,
MIN(IFERROR($E33/$F33, 0), $E33-SUM($H33:BX33)),
0)</f>
        <v>0</v>
      </c>
      <c r="BZ33" s="12">
        <f>IF(BZ$2&gt;$D33,
MIN(IFERROR($E33/$F33, 0), $E33-SUM($H33:BY33)),
0)</f>
        <v>0</v>
      </c>
      <c r="CA33" s="12">
        <f>IF(CA$2&gt;$D33,
MIN(IFERROR($E33/$F33, 0), $E33-SUM($H33:BZ33)),
0)</f>
        <v>0</v>
      </c>
      <c r="CB33" s="12">
        <f>IF(CB$2&gt;$D33,
MIN(IFERROR($E33/$F33, 0), $E33-SUM($H33:CA33)),
0)</f>
        <v>0</v>
      </c>
      <c r="CC33" s="12">
        <f>IF(CC$2&gt;$D33,
MIN(IFERROR($E33/$F33, 0), $E33-SUM($H33:CB33)),
0)</f>
        <v>0</v>
      </c>
      <c r="CD33" s="12">
        <f>IF(CD$2&gt;$D33,
MIN(IFERROR($E33/$F33, 0), $E33-SUM($H33:CC33)),
0)</f>
        <v>0</v>
      </c>
      <c r="CE33" s="12">
        <f>IF(CE$2&gt;$D33,
MIN(IFERROR($E33/$F33, 0), $E33-SUM($H33:CD33)),
0)</f>
        <v>0</v>
      </c>
      <c r="CF33" s="12">
        <f>IF(CF$2&gt;$D33,
MIN(IFERROR($E33/$F33, 0), $E33-SUM($H33:CE33)),
0)</f>
        <v>0</v>
      </c>
      <c r="CG33" s="12">
        <f>IF(CG$2&gt;$D33,
MIN(IFERROR($E33/$F33, 0), $E33-SUM($H33:CF33)),
0)</f>
        <v>0</v>
      </c>
      <c r="CH33" s="12">
        <f>IF(CH$2&gt;$D33,
MIN(IFERROR($E33/$F33, 0), $E33-SUM($H33:CG33)),
0)</f>
        <v>0</v>
      </c>
      <c r="CI33" s="12">
        <f>IF(CI$2&gt;$D33,
MIN(IFERROR($E33/$F33, 0), $E33-SUM($H33:CH33)),
0)</f>
        <v>0</v>
      </c>
      <c r="CJ33" s="12">
        <f>IF(CJ$2&gt;$D33,
MIN(IFERROR($E33/$F33, 0), $E33-SUM($H33:CI33)),
0)</f>
        <v>0</v>
      </c>
      <c r="CK33" s="12">
        <f>IF(CK$2&gt;$D33,
MIN(IFERROR($E33/$F33, 0), $E33-SUM($H33:CJ33)),
0)</f>
        <v>0</v>
      </c>
      <c r="CL33" s="12">
        <f>IF(CL$2&gt;$D33,
MIN(IFERROR($E33/$F33, 0), $E33-SUM($H33:CK33)),
0)</f>
        <v>0</v>
      </c>
      <c r="CM33" s="12">
        <f>IF(CM$2&gt;$D33,
MIN(IFERROR($E33/$F33, 0), $E33-SUM($H33:CL33)),
0)</f>
        <v>0</v>
      </c>
      <c r="CN33" s="12">
        <f>IF(CN$2&gt;$D33,
MIN(IFERROR($E33/$F33, 0), $E33-SUM($H33:CM33)),
0)</f>
        <v>0</v>
      </c>
      <c r="CO33" s="12">
        <f>IF(CO$2&gt;$D33,
MIN(IFERROR($E33/$F33, 0), $E33-SUM($H33:CN33)),
0)</f>
        <v>0</v>
      </c>
      <c r="CP33" s="12">
        <f>IF(CP$2&gt;$D33,
MIN(IFERROR($E33/$F33, 0), $E33-SUM($H33:CO33)),
0)</f>
        <v>0</v>
      </c>
      <c r="CQ33" s="12">
        <f>IF(CQ$2&gt;$D33,
MIN(IFERROR($E33/$F33, 0), $E33-SUM($H33:CP33)),
0)</f>
        <v>0</v>
      </c>
      <c r="CR33" s="12">
        <f>IF(CR$2&gt;$D33,
MIN(IFERROR($E33/$F33, 0), $E33-SUM($H33:CQ33)),
0)</f>
        <v>0</v>
      </c>
      <c r="CS33" s="12">
        <f>IF(CS$2&gt;$D33,
MIN(IFERROR($E33/$F33, 0), $E33-SUM($H33:CR33)),
0)</f>
        <v>0</v>
      </c>
      <c r="CT33" s="12">
        <f>IF(CT$2&gt;$D33,
MIN(IFERROR($E33/$F33, 0), $E33-SUM($H33:CS33)),
0)</f>
        <v>0</v>
      </c>
      <c r="CU33" s="12">
        <f>IF(CU$2&gt;$D33,
MIN(IFERROR($E33/$F33, 0), $E33-SUM($H33:CT33)),
0)</f>
        <v>0</v>
      </c>
      <c r="CV33" s="12">
        <f>IF(CV$2&gt;$D33,
MIN(IFERROR($E33/$F33, 0), $E33-SUM($H33:CU33)),
0)</f>
        <v>0</v>
      </c>
      <c r="CW33" s="12">
        <f>IF(CW$2&gt;$D33,
MIN(IFERROR($E33/$F33, 0), $E33-SUM($H33:CV33)),
0)</f>
        <v>0</v>
      </c>
      <c r="CX33" s="12">
        <f>IF(CX$2&gt;$D33,
MIN(IFERROR($E33/$F33, 0), $E33-SUM($H33:CW33)),
0)</f>
        <v>0</v>
      </c>
      <c r="CY33" s="12">
        <f>IF(CY$2&gt;$D33,
MIN(IFERROR($E33/$F33, 0), $E33-SUM($H33:CX33)),
0)</f>
        <v>0</v>
      </c>
      <c r="CZ33" s="12">
        <f>IF(CZ$2&gt;$D33,
MIN(IFERROR($E33/$F33, 0), $E33-SUM($H33:CY33)),
0)</f>
        <v>0</v>
      </c>
      <c r="DA33" s="12">
        <f>IF(DA$2&gt;$D33,
MIN(IFERROR($E33/$F33, 0), $E33-SUM($H33:CZ33)),
0)</f>
        <v>0</v>
      </c>
      <c r="DB33" s="12">
        <f>IF(DB$2&gt;$D33,
MIN(IFERROR($E33/$F33, 0), $E33-SUM($H33:DA33)),
0)</f>
        <v>0</v>
      </c>
      <c r="DC33" s="12">
        <f>IF(DC$2&gt;$D33,
MIN(IFERROR($E33/$F33, 0), $E33-SUM($H33:DB33)),
0)</f>
        <v>0</v>
      </c>
      <c r="DD33" s="12">
        <f>IF(DD$2&gt;$D33,
MIN(IFERROR($E33/$F33, 0), $E33-SUM($H33:DC33)),
0)</f>
        <v>0</v>
      </c>
      <c r="DE33" s="12">
        <f>IF(DE$2&gt;$D33,
MIN(IFERROR($E33/$F33, 0), $E33-SUM($H33:DD33)),
0)</f>
        <v>0</v>
      </c>
      <c r="DF33" s="12">
        <f>IF(DF$2&gt;$D33,
MIN(IFERROR($E33/$F33, 0), $E33-SUM($H33:DE33)),
0)</f>
        <v>0</v>
      </c>
      <c r="DG33" s="12">
        <f>IF(DG$2&gt;$D33,
MIN(IFERROR($E33/$F33, 0), $E33-SUM($H33:DF33)),
0)</f>
        <v>0</v>
      </c>
      <c r="DH33" s="12">
        <f>IF(DH$2&gt;$D33,
MIN(IFERROR($E33/$F33, 0), $E33-SUM($H33:DG33)),
0)</f>
        <v>0</v>
      </c>
      <c r="DI33" s="12">
        <f>IF(DI$2&gt;$D33,
MIN(IFERROR($E33/$F33, 0), $E33-SUM($H33:DH33)),
0)</f>
        <v>0</v>
      </c>
      <c r="DJ33" s="12">
        <f>IF(DJ$2&gt;$D33,
MIN(IFERROR($E33/$F33, 0), $E33-SUM($H33:DI33)),
0)</f>
        <v>0</v>
      </c>
      <c r="DK33" s="12">
        <f>IF(DK$2&gt;$D33,
MIN(IFERROR($E33/$F33, 0), $E33-SUM($H33:DJ33)),
0)</f>
        <v>0</v>
      </c>
      <c r="DL33" s="12">
        <f>IF(DL$2&gt;$D33,
MIN(IFERROR($E33/$F33, 0), $E33-SUM($H33:DK33)),
0)</f>
        <v>0</v>
      </c>
      <c r="DM33" s="12">
        <f>IF(DM$2&gt;$D33,
MIN(IFERROR($E33/$F33, 0), $E33-SUM($H33:DL33)),
0)</f>
        <v>0</v>
      </c>
      <c r="DN33" s="12">
        <f>IF(DN$2&gt;$D33,
MIN(IFERROR($E33/$F33, 0), $E33-SUM($H33:DM33)),
0)</f>
        <v>0</v>
      </c>
      <c r="DO33" s="12">
        <f>IF(DO$2&gt;$D33,
MIN(IFERROR($E33/$F33, 0), $E33-SUM($H33:DN33)),
0)</f>
        <v>0</v>
      </c>
      <c r="DP33" s="12">
        <f>IF(DP$2&gt;$D33,
MIN(IFERROR($E33/$F33, 0), $E33-SUM($H33:DO33)),
0)</f>
        <v>0</v>
      </c>
      <c r="DQ33" s="12">
        <f>IF(DQ$2&gt;$D33,
MIN(IFERROR($E33/$F33, 0), $E33-SUM($H33:DP33)),
0)</f>
        <v>0</v>
      </c>
      <c r="DR33" s="12">
        <f>IF(DR$2&gt;$D33,
MIN(IFERROR($E33/$F33, 0), $E33-SUM($H33:DQ33)),
0)</f>
        <v>0</v>
      </c>
      <c r="DS33" s="12">
        <f>IF(DS$2&gt;$D33,
MIN(IFERROR($E33/$F33, 0), $E33-SUM($H33:DR33)),
0)</f>
        <v>0</v>
      </c>
      <c r="DT33" s="12">
        <f>IF(DT$2&gt;$D33,
MIN(IFERROR($E33/$F33, 0), $E33-SUM($H33:DS33)),
0)</f>
        <v>0</v>
      </c>
      <c r="DU33" s="12">
        <f>IF(DU$2&gt;$D33,
MIN(IFERROR($E33/$F33, 0), $E33-SUM($H33:DT33)),
0)</f>
        <v>0</v>
      </c>
      <c r="DV33" s="12">
        <f>IF(DV$2&gt;$D33,
MIN(IFERROR($E33/$F33, 0), $E33-SUM($H33:DU33)),
0)</f>
        <v>0</v>
      </c>
      <c r="DW33" s="12">
        <f>IF(DW$2&gt;$D33,
MIN(IFERROR($E33/$F33, 0), $E33-SUM($H33:DV33)),
0)</f>
        <v>0</v>
      </c>
      <c r="DX33" s="12">
        <f>IF(DX$2&gt;$D33,
MIN(IFERROR($E33/$F33, 0), $E33-SUM($H33:DW33)),
0)</f>
        <v>0</v>
      </c>
      <c r="DY33" s="12">
        <f>IF(DY$2&gt;$D33,
MIN(IFERROR($E33/$F33, 0), $E33-SUM($H33:DX33)),
0)</f>
        <v>0</v>
      </c>
    </row>
    <row r="34" spans="1:129" x14ac:dyDescent="0.3">
      <c r="D34" s="127"/>
      <c r="E34" s="128"/>
      <c r="F34" s="128"/>
      <c r="G34" s="13"/>
      <c r="I34" s="10"/>
      <c r="J34" s="10"/>
      <c r="K34" s="10"/>
      <c r="L34" s="10"/>
      <c r="M34" s="10"/>
      <c r="N34" s="10"/>
      <c r="O34" s="10"/>
      <c r="P34" s="10"/>
      <c r="Q34" s="10"/>
      <c r="R34" s="10"/>
      <c r="S34" s="10"/>
      <c r="T34" s="10"/>
      <c r="U34" s="10"/>
      <c r="V34" s="10"/>
      <c r="W34" s="10"/>
      <c r="X34" s="10"/>
      <c r="Y34" s="10"/>
      <c r="Z34" s="10"/>
      <c r="AA34" s="10"/>
      <c r="AB34" s="10"/>
      <c r="AC34" s="10"/>
      <c r="AD34" s="10"/>
      <c r="AE34" s="10"/>
      <c r="AF34" s="10"/>
      <c r="AG34" s="10"/>
      <c r="AH34" s="10"/>
      <c r="AI34" s="10"/>
      <c r="AJ34" s="10"/>
      <c r="AK34" s="10"/>
      <c r="AL34" s="10"/>
      <c r="AM34" s="10"/>
      <c r="AN34" s="10"/>
      <c r="AO34" s="10"/>
      <c r="AP34" s="10"/>
      <c r="AQ34" s="10"/>
      <c r="AR34" s="10"/>
      <c r="AS34" s="10"/>
      <c r="AT34" s="10"/>
      <c r="AU34" s="10"/>
      <c r="AV34" s="10"/>
      <c r="AW34" s="10"/>
      <c r="AX34" s="10"/>
      <c r="AY34" s="10"/>
      <c r="AZ34" s="10"/>
      <c r="BA34" s="10"/>
      <c r="BB34" s="10"/>
      <c r="BC34" s="10"/>
      <c r="BD34" s="10"/>
      <c r="BE34" s="10"/>
      <c r="BF34" s="10"/>
      <c r="BG34" s="10"/>
      <c r="BH34" s="10"/>
      <c r="BI34" s="10"/>
      <c r="BJ34" s="10"/>
      <c r="BK34" s="10"/>
      <c r="BL34" s="10"/>
      <c r="BM34" s="10"/>
      <c r="BN34" s="10"/>
      <c r="BO34" s="10"/>
      <c r="BP34" s="10"/>
      <c r="BQ34" s="10"/>
      <c r="BR34" s="10"/>
      <c r="BS34" s="10"/>
      <c r="BT34" s="10"/>
      <c r="BU34" s="10"/>
      <c r="BV34" s="10"/>
      <c r="BW34" s="10"/>
      <c r="BX34" s="10"/>
      <c r="BY34" s="10"/>
      <c r="BZ34" s="10"/>
      <c r="CA34" s="10"/>
      <c r="CB34" s="10"/>
      <c r="CC34" s="10"/>
      <c r="CD34" s="10"/>
      <c r="CE34" s="10"/>
      <c r="CF34" s="10"/>
      <c r="CG34" s="10"/>
      <c r="CH34" s="10"/>
      <c r="CI34" s="10"/>
      <c r="CJ34" s="10"/>
      <c r="CK34" s="10"/>
      <c r="CL34" s="10"/>
      <c r="CM34" s="10"/>
      <c r="CN34" s="10"/>
      <c r="CO34" s="10"/>
      <c r="CP34" s="10"/>
      <c r="CQ34" s="10"/>
      <c r="CR34" s="10"/>
      <c r="CS34" s="10"/>
      <c r="CT34" s="10"/>
      <c r="CU34" s="10"/>
      <c r="CV34" s="10"/>
      <c r="CW34" s="10"/>
      <c r="CX34" s="10"/>
      <c r="CY34" s="10"/>
      <c r="CZ34" s="10"/>
      <c r="DA34" s="10"/>
      <c r="DB34" s="10"/>
      <c r="DC34" s="10"/>
      <c r="DD34" s="10"/>
      <c r="DE34" s="10"/>
      <c r="DF34" s="10"/>
      <c r="DG34" s="10"/>
      <c r="DH34" s="10"/>
      <c r="DI34" s="10"/>
      <c r="DJ34" s="10"/>
      <c r="DK34" s="10"/>
      <c r="DL34" s="10"/>
      <c r="DM34" s="10"/>
      <c r="DN34" s="10"/>
      <c r="DO34" s="10"/>
      <c r="DP34" s="10"/>
      <c r="DQ34" s="10"/>
      <c r="DR34" s="10"/>
      <c r="DS34" s="10"/>
      <c r="DT34" s="10"/>
      <c r="DU34" s="10"/>
      <c r="DV34" s="10"/>
      <c r="DW34" s="10"/>
      <c r="DX34" s="10"/>
      <c r="DY34" s="10"/>
    </row>
    <row r="35" spans="1:129" x14ac:dyDescent="0.3">
      <c r="B35" s="2" t="str">
        <f>Product!$P$2</f>
        <v>Phase 5</v>
      </c>
      <c r="C35" s="2" t="str">
        <f>Product!$P$3</f>
        <v>50' Wide</v>
      </c>
      <c r="D35" s="127">
        <f>SUMIFS(INDEX(Product!$B$2:$U$97, MATCH(D17, Product!$B$2:$B$97, 0), ), Product!$B$2:$U$2, $B35, Product!$B$3:$U$3, $C35)</f>
        <v>46053</v>
      </c>
      <c r="E35" s="128">
        <f>SUMIFS(INDEX(Product!$B$2:$U$97, MATCH(E17, Product!$B$2:$B$97, 0), ), Product!$B$2:$U$2, $B35, Product!$B$3:$U$3, $C35)</f>
        <v>30</v>
      </c>
      <c r="F35" s="128">
        <f>SUMIFS(INDEX(Product!$B$2:$U$97, MATCH(F17, Product!$B$2:$B$97, 0), ), Product!$B$2:$U$2, $B35, Product!$B$3:$U$3, $C35)</f>
        <v>6</v>
      </c>
      <c r="G35" s="11">
        <f>SUM(H35:DZ35)</f>
        <v>30</v>
      </c>
      <c r="I35" s="12">
        <f>IF(I$2&gt;$D35,
MIN(IFERROR($E35/$F35, 0), $E35-SUM($H35:H35)),
0)</f>
        <v>0</v>
      </c>
      <c r="J35" s="12">
        <f>IF(J$2&gt;$D35,
MIN(IFERROR($E35/$F35, 0), $E35-SUM($H35:I35)),
0)</f>
        <v>0</v>
      </c>
      <c r="K35" s="12">
        <f>IF(K$2&gt;$D35,
MIN(IFERROR($E35/$F35, 0), $E35-SUM($H35:J35)),
0)</f>
        <v>0</v>
      </c>
      <c r="L35" s="12">
        <f>IF(L$2&gt;$D35,
MIN(IFERROR($E35/$F35, 0), $E35-SUM($H35:K35)),
0)</f>
        <v>0</v>
      </c>
      <c r="M35" s="12">
        <f>IF(M$2&gt;$D35,
MIN(IFERROR($E35/$F35, 0), $E35-SUM($H35:L35)),
0)</f>
        <v>0</v>
      </c>
      <c r="N35" s="12">
        <f>IF(N$2&gt;$D35,
MIN(IFERROR($E35/$F35, 0), $E35-SUM($H35:M35)),
0)</f>
        <v>0</v>
      </c>
      <c r="O35" s="12">
        <f>IF(O$2&gt;$D35,
MIN(IFERROR($E35/$F35, 0), $E35-SUM($H35:N35)),
0)</f>
        <v>0</v>
      </c>
      <c r="P35" s="12">
        <f>IF(P$2&gt;$D35,
MIN(IFERROR($E35/$F35, 0), $E35-SUM($H35:O35)),
0)</f>
        <v>0</v>
      </c>
      <c r="Q35" s="12">
        <f>IF(Q$2&gt;$D35,
MIN(IFERROR($E35/$F35, 0), $E35-SUM($H35:P35)),
0)</f>
        <v>0</v>
      </c>
      <c r="R35" s="12">
        <f>IF(R$2&gt;$D35,
MIN(IFERROR($E35/$F35, 0), $E35-SUM($H35:Q35)),
0)</f>
        <v>0</v>
      </c>
      <c r="S35" s="12">
        <f>IF(S$2&gt;$D35,
MIN(IFERROR($E35/$F35, 0), $E35-SUM($H35:R35)),
0)</f>
        <v>0</v>
      </c>
      <c r="T35" s="12">
        <f>IF(T$2&gt;$D35,
MIN(IFERROR($E35/$F35, 0), $E35-SUM($H35:S35)),
0)</f>
        <v>0</v>
      </c>
      <c r="U35" s="12">
        <f>IF(U$2&gt;$D35,
MIN(IFERROR($E35/$F35, 0), $E35-SUM($H35:T35)),
0)</f>
        <v>0</v>
      </c>
      <c r="V35" s="12">
        <f>IF(V$2&gt;$D35,
MIN(IFERROR($E35/$F35, 0), $E35-SUM($H35:U35)),
0)</f>
        <v>0</v>
      </c>
      <c r="W35" s="12">
        <f>IF(W$2&gt;$D35,
MIN(IFERROR($E35/$F35, 0), $E35-SUM($H35:V35)),
0)</f>
        <v>0</v>
      </c>
      <c r="X35" s="12">
        <f>IF(X$2&gt;$D35,
MIN(IFERROR($E35/$F35, 0), $E35-SUM($H35:W35)),
0)</f>
        <v>0</v>
      </c>
      <c r="Y35" s="12">
        <f>IF(Y$2&gt;$D35,
MIN(IFERROR($E35/$F35, 0), $E35-SUM($H35:X35)),
0)</f>
        <v>0</v>
      </c>
      <c r="Z35" s="12">
        <f>IF(Z$2&gt;$D35,
MIN(IFERROR($E35/$F35, 0), $E35-SUM($H35:Y35)),
0)</f>
        <v>0</v>
      </c>
      <c r="AA35" s="12">
        <f>IF(AA$2&gt;$D35,
MIN(IFERROR($E35/$F35, 0), $E35-SUM($H35:Z35)),
0)</f>
        <v>0</v>
      </c>
      <c r="AB35" s="12">
        <f>IF(AB$2&gt;$D35,
MIN(IFERROR($E35/$F35, 0), $E35-SUM($H35:AA35)),
0)</f>
        <v>0</v>
      </c>
      <c r="AC35" s="12">
        <f>IF(AC$2&gt;$D35,
MIN(IFERROR($E35/$F35, 0), $E35-SUM($H35:AB35)),
0)</f>
        <v>0</v>
      </c>
      <c r="AD35" s="12">
        <f>IF(AD$2&gt;$D35,
MIN(IFERROR($E35/$F35, 0), $E35-SUM($H35:AC35)),
0)</f>
        <v>0</v>
      </c>
      <c r="AE35" s="12">
        <f>IF(AE$2&gt;$D35,
MIN(IFERROR($E35/$F35, 0), $E35-SUM($H35:AD35)),
0)</f>
        <v>0</v>
      </c>
      <c r="AF35" s="12">
        <f>IF(AF$2&gt;$D35,
MIN(IFERROR($E35/$F35, 0), $E35-SUM($H35:AE35)),
0)</f>
        <v>0</v>
      </c>
      <c r="AG35" s="12">
        <f>IF(AG$2&gt;$D35,
MIN(IFERROR($E35/$F35, 0), $E35-SUM($H35:AF35)),
0)</f>
        <v>0</v>
      </c>
      <c r="AH35" s="12">
        <f>IF(AH$2&gt;$D35,
MIN(IFERROR($E35/$F35, 0), $E35-SUM($H35:AG35)),
0)</f>
        <v>0</v>
      </c>
      <c r="AI35" s="12">
        <f>IF(AI$2&gt;$D35,
MIN(IFERROR($E35/$F35, 0), $E35-SUM($H35:AH35)),
0)</f>
        <v>0</v>
      </c>
      <c r="AJ35" s="12">
        <f>IF(AJ$2&gt;$D35,
MIN(IFERROR($E35/$F35, 0), $E35-SUM($H35:AI35)),
0)</f>
        <v>0</v>
      </c>
      <c r="AK35" s="12">
        <f>IF(AK$2&gt;$D35,
MIN(IFERROR($E35/$F35, 0), $E35-SUM($H35:AJ35)),
0)</f>
        <v>0</v>
      </c>
      <c r="AL35" s="12">
        <f>IF(AL$2&gt;$D35,
MIN(IFERROR($E35/$F35, 0), $E35-SUM($H35:AK35)),
0)</f>
        <v>0</v>
      </c>
      <c r="AM35" s="12">
        <f>IF(AM$2&gt;$D35,
MIN(IFERROR($E35/$F35, 0), $E35-SUM($H35:AL35)),
0)</f>
        <v>0</v>
      </c>
      <c r="AN35" s="12">
        <f>IF(AN$2&gt;$D35,
MIN(IFERROR($E35/$F35, 0), $E35-SUM($H35:AM35)),
0)</f>
        <v>0</v>
      </c>
      <c r="AO35" s="12">
        <f>IF(AO$2&gt;$D35,
MIN(IFERROR($E35/$F35, 0), $E35-SUM($H35:AN35)),
0)</f>
        <v>0</v>
      </c>
      <c r="AP35" s="12">
        <f>IF(AP$2&gt;$D35,
MIN(IFERROR($E35/$F35, 0), $E35-SUM($H35:AO35)),
0)</f>
        <v>0</v>
      </c>
      <c r="AQ35" s="12">
        <f>IF(AQ$2&gt;$D35,
MIN(IFERROR($E35/$F35, 0), $E35-SUM($H35:AP35)),
0)</f>
        <v>0</v>
      </c>
      <c r="AR35" s="12">
        <f>IF(AR$2&gt;$D35,
MIN(IFERROR($E35/$F35, 0), $E35-SUM($H35:AQ35)),
0)</f>
        <v>0</v>
      </c>
      <c r="AS35" s="12">
        <f>IF(AS$2&gt;$D35,
MIN(IFERROR($E35/$F35, 0), $E35-SUM($H35:AR35)),
0)</f>
        <v>0</v>
      </c>
      <c r="AT35" s="12">
        <f>IF(AT$2&gt;$D35,
MIN(IFERROR($E35/$F35, 0), $E35-SUM($H35:AS35)),
0)</f>
        <v>0</v>
      </c>
      <c r="AU35" s="12">
        <f>IF(AU$2&gt;$D35,
MIN(IFERROR($E35/$F35, 0), $E35-SUM($H35:AT35)),
0)</f>
        <v>0</v>
      </c>
      <c r="AV35" s="12">
        <f>IF(AV$2&gt;$D35,
MIN(IFERROR($E35/$F35, 0), $E35-SUM($H35:AU35)),
0)</f>
        <v>0</v>
      </c>
      <c r="AW35" s="12">
        <f>IF(AW$2&gt;$D35,
MIN(IFERROR($E35/$F35, 0), $E35-SUM($H35:AV35)),
0)</f>
        <v>0</v>
      </c>
      <c r="AX35" s="12">
        <f>IF(AX$2&gt;$D35,
MIN(IFERROR($E35/$F35, 0), $E35-SUM($H35:AW35)),
0)</f>
        <v>0</v>
      </c>
      <c r="AY35" s="12">
        <f>IF(AY$2&gt;$D35,
MIN(IFERROR($E35/$F35, 0), $E35-SUM($H35:AX35)),
0)</f>
        <v>0</v>
      </c>
      <c r="AZ35" s="12">
        <f>IF(AZ$2&gt;$D35,
MIN(IFERROR($E35/$F35, 0), $E35-SUM($H35:AY35)),
0)</f>
        <v>0</v>
      </c>
      <c r="BA35" s="12">
        <f>IF(BA$2&gt;$D35,
MIN(IFERROR($E35/$F35, 0), $E35-SUM($H35:AZ35)),
0)</f>
        <v>0</v>
      </c>
      <c r="BB35" s="12">
        <f>IF(BB$2&gt;$D35,
MIN(IFERROR($E35/$F35, 0), $E35-SUM($H35:BA35)),
0)</f>
        <v>0</v>
      </c>
      <c r="BC35" s="12">
        <f>IF(BC$2&gt;$D35,
MIN(IFERROR($E35/$F35, 0), $E35-SUM($H35:BB35)),
0)</f>
        <v>0</v>
      </c>
      <c r="BD35" s="12">
        <f>IF(BD$2&gt;$D35,
MIN(IFERROR($E35/$F35, 0), $E35-SUM($H35:BC35)),
0)</f>
        <v>0</v>
      </c>
      <c r="BE35" s="12">
        <f>IF(BE$2&gt;$D35,
MIN(IFERROR($E35/$F35, 0), $E35-SUM($H35:BD35)),
0)</f>
        <v>0</v>
      </c>
      <c r="BF35" s="12">
        <f>IF(BF$2&gt;$D35,
MIN(IFERROR($E35/$F35, 0), $E35-SUM($H35:BE35)),
0)</f>
        <v>0</v>
      </c>
      <c r="BG35" s="12">
        <f>IF(BG$2&gt;$D35,
MIN(IFERROR($E35/$F35, 0), $E35-SUM($H35:BF35)),
0)</f>
        <v>5</v>
      </c>
      <c r="BH35" s="12">
        <f>IF(BH$2&gt;$D35,
MIN(IFERROR($E35/$F35, 0), $E35-SUM($H35:BG35)),
0)</f>
        <v>5</v>
      </c>
      <c r="BI35" s="12">
        <f>IF(BI$2&gt;$D35,
MIN(IFERROR($E35/$F35, 0), $E35-SUM($H35:BH35)),
0)</f>
        <v>5</v>
      </c>
      <c r="BJ35" s="12">
        <f>IF(BJ$2&gt;$D35,
MIN(IFERROR($E35/$F35, 0), $E35-SUM($H35:BI35)),
0)</f>
        <v>5</v>
      </c>
      <c r="BK35" s="12">
        <f>IF(BK$2&gt;$D35,
MIN(IFERROR($E35/$F35, 0), $E35-SUM($H35:BJ35)),
0)</f>
        <v>5</v>
      </c>
      <c r="BL35" s="12">
        <f>IF(BL$2&gt;$D35,
MIN(IFERROR($E35/$F35, 0), $E35-SUM($H35:BK35)),
0)</f>
        <v>5</v>
      </c>
      <c r="BM35" s="12">
        <f>IF(BM$2&gt;$D35,
MIN(IFERROR($E35/$F35, 0), $E35-SUM($H35:BL35)),
0)</f>
        <v>0</v>
      </c>
      <c r="BN35" s="12">
        <f>IF(BN$2&gt;$D35,
MIN(IFERROR($E35/$F35, 0), $E35-SUM($H35:BM35)),
0)</f>
        <v>0</v>
      </c>
      <c r="BO35" s="12">
        <f>IF(BO$2&gt;$D35,
MIN(IFERROR($E35/$F35, 0), $E35-SUM($H35:BN35)),
0)</f>
        <v>0</v>
      </c>
      <c r="BP35" s="12">
        <f>IF(BP$2&gt;$D35,
MIN(IFERROR($E35/$F35, 0), $E35-SUM($H35:BO35)),
0)</f>
        <v>0</v>
      </c>
      <c r="BQ35" s="12">
        <f>IF(BQ$2&gt;$D35,
MIN(IFERROR($E35/$F35, 0), $E35-SUM($H35:BP35)),
0)</f>
        <v>0</v>
      </c>
      <c r="BR35" s="12">
        <f>IF(BR$2&gt;$D35,
MIN(IFERROR($E35/$F35, 0), $E35-SUM($H35:BQ35)),
0)</f>
        <v>0</v>
      </c>
      <c r="BS35" s="12">
        <f>IF(BS$2&gt;$D35,
MIN(IFERROR($E35/$F35, 0), $E35-SUM($H35:BR35)),
0)</f>
        <v>0</v>
      </c>
      <c r="BT35" s="12">
        <f>IF(BT$2&gt;$D35,
MIN(IFERROR($E35/$F35, 0), $E35-SUM($H35:BS35)),
0)</f>
        <v>0</v>
      </c>
      <c r="BU35" s="12">
        <f>IF(BU$2&gt;$D35,
MIN(IFERROR($E35/$F35, 0), $E35-SUM($H35:BT35)),
0)</f>
        <v>0</v>
      </c>
      <c r="BV35" s="12">
        <f>IF(BV$2&gt;$D35,
MIN(IFERROR($E35/$F35, 0), $E35-SUM($H35:BU35)),
0)</f>
        <v>0</v>
      </c>
      <c r="BW35" s="12">
        <f>IF(BW$2&gt;$D35,
MIN(IFERROR($E35/$F35, 0), $E35-SUM($H35:BV35)),
0)</f>
        <v>0</v>
      </c>
      <c r="BX35" s="12">
        <f>IF(BX$2&gt;$D35,
MIN(IFERROR($E35/$F35, 0), $E35-SUM($H35:BW35)),
0)</f>
        <v>0</v>
      </c>
      <c r="BY35" s="12">
        <f>IF(BY$2&gt;$D35,
MIN(IFERROR($E35/$F35, 0), $E35-SUM($H35:BX35)),
0)</f>
        <v>0</v>
      </c>
      <c r="BZ35" s="12">
        <f>IF(BZ$2&gt;$D35,
MIN(IFERROR($E35/$F35, 0), $E35-SUM($H35:BY35)),
0)</f>
        <v>0</v>
      </c>
      <c r="CA35" s="12">
        <f>IF(CA$2&gt;$D35,
MIN(IFERROR($E35/$F35, 0), $E35-SUM($H35:BZ35)),
0)</f>
        <v>0</v>
      </c>
      <c r="CB35" s="12">
        <f>IF(CB$2&gt;$D35,
MIN(IFERROR($E35/$F35, 0), $E35-SUM($H35:CA35)),
0)</f>
        <v>0</v>
      </c>
      <c r="CC35" s="12">
        <f>IF(CC$2&gt;$D35,
MIN(IFERROR($E35/$F35, 0), $E35-SUM($H35:CB35)),
0)</f>
        <v>0</v>
      </c>
      <c r="CD35" s="12">
        <f>IF(CD$2&gt;$D35,
MIN(IFERROR($E35/$F35, 0), $E35-SUM($H35:CC35)),
0)</f>
        <v>0</v>
      </c>
      <c r="CE35" s="12">
        <f>IF(CE$2&gt;$D35,
MIN(IFERROR($E35/$F35, 0), $E35-SUM($H35:CD35)),
0)</f>
        <v>0</v>
      </c>
      <c r="CF35" s="12">
        <f>IF(CF$2&gt;$D35,
MIN(IFERROR($E35/$F35, 0), $E35-SUM($H35:CE35)),
0)</f>
        <v>0</v>
      </c>
      <c r="CG35" s="12">
        <f>IF(CG$2&gt;$D35,
MIN(IFERROR($E35/$F35, 0), $E35-SUM($H35:CF35)),
0)</f>
        <v>0</v>
      </c>
      <c r="CH35" s="12">
        <f>IF(CH$2&gt;$D35,
MIN(IFERROR($E35/$F35, 0), $E35-SUM($H35:CG35)),
0)</f>
        <v>0</v>
      </c>
      <c r="CI35" s="12">
        <f>IF(CI$2&gt;$D35,
MIN(IFERROR($E35/$F35, 0), $E35-SUM($H35:CH35)),
0)</f>
        <v>0</v>
      </c>
      <c r="CJ35" s="12">
        <f>IF(CJ$2&gt;$D35,
MIN(IFERROR($E35/$F35, 0), $E35-SUM($H35:CI35)),
0)</f>
        <v>0</v>
      </c>
      <c r="CK35" s="12">
        <f>IF(CK$2&gt;$D35,
MIN(IFERROR($E35/$F35, 0), $E35-SUM($H35:CJ35)),
0)</f>
        <v>0</v>
      </c>
      <c r="CL35" s="12">
        <f>IF(CL$2&gt;$D35,
MIN(IFERROR($E35/$F35, 0), $E35-SUM($H35:CK35)),
0)</f>
        <v>0</v>
      </c>
      <c r="CM35" s="12">
        <f>IF(CM$2&gt;$D35,
MIN(IFERROR($E35/$F35, 0), $E35-SUM($H35:CL35)),
0)</f>
        <v>0</v>
      </c>
      <c r="CN35" s="12">
        <f>IF(CN$2&gt;$D35,
MIN(IFERROR($E35/$F35, 0), $E35-SUM($H35:CM35)),
0)</f>
        <v>0</v>
      </c>
      <c r="CO35" s="12">
        <f>IF(CO$2&gt;$D35,
MIN(IFERROR($E35/$F35, 0), $E35-SUM($H35:CN35)),
0)</f>
        <v>0</v>
      </c>
      <c r="CP35" s="12">
        <f>IF(CP$2&gt;$D35,
MIN(IFERROR($E35/$F35, 0), $E35-SUM($H35:CO35)),
0)</f>
        <v>0</v>
      </c>
      <c r="CQ35" s="12">
        <f>IF(CQ$2&gt;$D35,
MIN(IFERROR($E35/$F35, 0), $E35-SUM($H35:CP35)),
0)</f>
        <v>0</v>
      </c>
      <c r="CR35" s="12">
        <f>IF(CR$2&gt;$D35,
MIN(IFERROR($E35/$F35, 0), $E35-SUM($H35:CQ35)),
0)</f>
        <v>0</v>
      </c>
      <c r="CS35" s="12">
        <f>IF(CS$2&gt;$D35,
MIN(IFERROR($E35/$F35, 0), $E35-SUM($H35:CR35)),
0)</f>
        <v>0</v>
      </c>
      <c r="CT35" s="12">
        <f>IF(CT$2&gt;$D35,
MIN(IFERROR($E35/$F35, 0), $E35-SUM($H35:CS35)),
0)</f>
        <v>0</v>
      </c>
      <c r="CU35" s="12">
        <f>IF(CU$2&gt;$D35,
MIN(IFERROR($E35/$F35, 0), $E35-SUM($H35:CT35)),
0)</f>
        <v>0</v>
      </c>
      <c r="CV35" s="12">
        <f>IF(CV$2&gt;$D35,
MIN(IFERROR($E35/$F35, 0), $E35-SUM($H35:CU35)),
0)</f>
        <v>0</v>
      </c>
      <c r="CW35" s="12">
        <f>IF(CW$2&gt;$D35,
MIN(IFERROR($E35/$F35, 0), $E35-SUM($H35:CV35)),
0)</f>
        <v>0</v>
      </c>
      <c r="CX35" s="12">
        <f>IF(CX$2&gt;$D35,
MIN(IFERROR($E35/$F35, 0), $E35-SUM($H35:CW35)),
0)</f>
        <v>0</v>
      </c>
      <c r="CY35" s="12">
        <f>IF(CY$2&gt;$D35,
MIN(IFERROR($E35/$F35, 0), $E35-SUM($H35:CX35)),
0)</f>
        <v>0</v>
      </c>
      <c r="CZ35" s="12">
        <f>IF(CZ$2&gt;$D35,
MIN(IFERROR($E35/$F35, 0), $E35-SUM($H35:CY35)),
0)</f>
        <v>0</v>
      </c>
      <c r="DA35" s="12">
        <f>IF(DA$2&gt;$D35,
MIN(IFERROR($E35/$F35, 0), $E35-SUM($H35:CZ35)),
0)</f>
        <v>0</v>
      </c>
      <c r="DB35" s="12">
        <f>IF(DB$2&gt;$D35,
MIN(IFERROR($E35/$F35, 0), $E35-SUM($H35:DA35)),
0)</f>
        <v>0</v>
      </c>
      <c r="DC35" s="12">
        <f>IF(DC$2&gt;$D35,
MIN(IFERROR($E35/$F35, 0), $E35-SUM($H35:DB35)),
0)</f>
        <v>0</v>
      </c>
      <c r="DD35" s="12">
        <f>IF(DD$2&gt;$D35,
MIN(IFERROR($E35/$F35, 0), $E35-SUM($H35:DC35)),
0)</f>
        <v>0</v>
      </c>
      <c r="DE35" s="12">
        <f>IF(DE$2&gt;$D35,
MIN(IFERROR($E35/$F35, 0), $E35-SUM($H35:DD35)),
0)</f>
        <v>0</v>
      </c>
      <c r="DF35" s="12">
        <f>IF(DF$2&gt;$D35,
MIN(IFERROR($E35/$F35, 0), $E35-SUM($H35:DE35)),
0)</f>
        <v>0</v>
      </c>
      <c r="DG35" s="12">
        <f>IF(DG$2&gt;$D35,
MIN(IFERROR($E35/$F35, 0), $E35-SUM($H35:DF35)),
0)</f>
        <v>0</v>
      </c>
      <c r="DH35" s="12">
        <f>IF(DH$2&gt;$D35,
MIN(IFERROR($E35/$F35, 0), $E35-SUM($H35:DG35)),
0)</f>
        <v>0</v>
      </c>
      <c r="DI35" s="12">
        <f>IF(DI$2&gt;$D35,
MIN(IFERROR($E35/$F35, 0), $E35-SUM($H35:DH35)),
0)</f>
        <v>0</v>
      </c>
      <c r="DJ35" s="12">
        <f>IF(DJ$2&gt;$D35,
MIN(IFERROR($E35/$F35, 0), $E35-SUM($H35:DI35)),
0)</f>
        <v>0</v>
      </c>
      <c r="DK35" s="12">
        <f>IF(DK$2&gt;$D35,
MIN(IFERROR($E35/$F35, 0), $E35-SUM($H35:DJ35)),
0)</f>
        <v>0</v>
      </c>
      <c r="DL35" s="12">
        <f>IF(DL$2&gt;$D35,
MIN(IFERROR($E35/$F35, 0), $E35-SUM($H35:DK35)),
0)</f>
        <v>0</v>
      </c>
      <c r="DM35" s="12">
        <f>IF(DM$2&gt;$D35,
MIN(IFERROR($E35/$F35, 0), $E35-SUM($H35:DL35)),
0)</f>
        <v>0</v>
      </c>
      <c r="DN35" s="12">
        <f>IF(DN$2&gt;$D35,
MIN(IFERROR($E35/$F35, 0), $E35-SUM($H35:DM35)),
0)</f>
        <v>0</v>
      </c>
      <c r="DO35" s="12">
        <f>IF(DO$2&gt;$D35,
MIN(IFERROR($E35/$F35, 0), $E35-SUM($H35:DN35)),
0)</f>
        <v>0</v>
      </c>
      <c r="DP35" s="12">
        <f>IF(DP$2&gt;$D35,
MIN(IFERROR($E35/$F35, 0), $E35-SUM($H35:DO35)),
0)</f>
        <v>0</v>
      </c>
      <c r="DQ35" s="12">
        <f>IF(DQ$2&gt;$D35,
MIN(IFERROR($E35/$F35, 0), $E35-SUM($H35:DP35)),
0)</f>
        <v>0</v>
      </c>
      <c r="DR35" s="12">
        <f>IF(DR$2&gt;$D35,
MIN(IFERROR($E35/$F35, 0), $E35-SUM($H35:DQ35)),
0)</f>
        <v>0</v>
      </c>
      <c r="DS35" s="12">
        <f>IF(DS$2&gt;$D35,
MIN(IFERROR($E35/$F35, 0), $E35-SUM($H35:DR35)),
0)</f>
        <v>0</v>
      </c>
      <c r="DT35" s="12">
        <f>IF(DT$2&gt;$D35,
MIN(IFERROR($E35/$F35, 0), $E35-SUM($H35:DS35)),
0)</f>
        <v>0</v>
      </c>
      <c r="DU35" s="12">
        <f>IF(DU$2&gt;$D35,
MIN(IFERROR($E35/$F35, 0), $E35-SUM($H35:DT35)),
0)</f>
        <v>0</v>
      </c>
      <c r="DV35" s="12">
        <f>IF(DV$2&gt;$D35,
MIN(IFERROR($E35/$F35, 0), $E35-SUM($H35:DU35)),
0)</f>
        <v>0</v>
      </c>
      <c r="DW35" s="12">
        <f>IF(DW$2&gt;$D35,
MIN(IFERROR($E35/$F35, 0), $E35-SUM($H35:DV35)),
0)</f>
        <v>0</v>
      </c>
      <c r="DX35" s="12">
        <f>IF(DX$2&gt;$D35,
MIN(IFERROR($E35/$F35, 0), $E35-SUM($H35:DW35)),
0)</f>
        <v>0</v>
      </c>
      <c r="DY35" s="12">
        <f>IF(DY$2&gt;$D35,
MIN(IFERROR($E35/$F35, 0), $E35-SUM($H35:DX35)),
0)</f>
        <v>0</v>
      </c>
    </row>
    <row r="36" spans="1:129" x14ac:dyDescent="0.3">
      <c r="B36" s="2" t="str">
        <f>Product!$Q$2</f>
        <v>Phase 5</v>
      </c>
      <c r="C36" s="2" t="str">
        <f>Product!$Q$3</f>
        <v>60' Wide</v>
      </c>
      <c r="D36" s="127">
        <f>SUMIFS(INDEX(Product!$B$2:$U$97, MATCH(D17, Product!$B$2:$B$97, 0), ), Product!$B$2:$U$2, $B36, Product!$B$3:$U$3, $C36)</f>
        <v>46053</v>
      </c>
      <c r="E36" s="128">
        <f>SUMIFS(INDEX(Product!$B$2:$U$97, MATCH(E17, Product!$B$2:$B$97, 0), ), Product!$B$2:$U$2, $B36, Product!$B$3:$U$3, $C36)</f>
        <v>30</v>
      </c>
      <c r="F36" s="128">
        <f>SUMIFS(INDEX(Product!$B$2:$U$97, MATCH(F17, Product!$B$2:$B$97, 0), ), Product!$B$2:$U$2, $B36, Product!$B$3:$U$3, $C36)</f>
        <v>6</v>
      </c>
      <c r="G36" s="11">
        <f>SUM(H36:DZ36)</f>
        <v>30</v>
      </c>
      <c r="I36" s="12">
        <f>IF(I$2&gt;$D36,
MIN(IFERROR($E36/$F36, 0), $E36-SUM($H36:H36)),
0)</f>
        <v>0</v>
      </c>
      <c r="J36" s="12">
        <f>IF(J$2&gt;$D36,
MIN(IFERROR($E36/$F36, 0), $E36-SUM($H36:I36)),
0)</f>
        <v>0</v>
      </c>
      <c r="K36" s="12">
        <f>IF(K$2&gt;$D36,
MIN(IFERROR($E36/$F36, 0), $E36-SUM($H36:J36)),
0)</f>
        <v>0</v>
      </c>
      <c r="L36" s="12">
        <f>IF(L$2&gt;$D36,
MIN(IFERROR($E36/$F36, 0), $E36-SUM($H36:K36)),
0)</f>
        <v>0</v>
      </c>
      <c r="M36" s="12">
        <f>IF(M$2&gt;$D36,
MIN(IFERROR($E36/$F36, 0), $E36-SUM($H36:L36)),
0)</f>
        <v>0</v>
      </c>
      <c r="N36" s="12">
        <f>IF(N$2&gt;$D36,
MIN(IFERROR($E36/$F36, 0), $E36-SUM($H36:M36)),
0)</f>
        <v>0</v>
      </c>
      <c r="O36" s="12">
        <f>IF(O$2&gt;$D36,
MIN(IFERROR($E36/$F36, 0), $E36-SUM($H36:N36)),
0)</f>
        <v>0</v>
      </c>
      <c r="P36" s="12">
        <f>IF(P$2&gt;$D36,
MIN(IFERROR($E36/$F36, 0), $E36-SUM($H36:O36)),
0)</f>
        <v>0</v>
      </c>
      <c r="Q36" s="12">
        <f>IF(Q$2&gt;$D36,
MIN(IFERROR($E36/$F36, 0), $E36-SUM($H36:P36)),
0)</f>
        <v>0</v>
      </c>
      <c r="R36" s="12">
        <f>IF(R$2&gt;$D36,
MIN(IFERROR($E36/$F36, 0), $E36-SUM($H36:Q36)),
0)</f>
        <v>0</v>
      </c>
      <c r="S36" s="12">
        <f>IF(S$2&gt;$D36,
MIN(IFERROR($E36/$F36, 0), $E36-SUM($H36:R36)),
0)</f>
        <v>0</v>
      </c>
      <c r="T36" s="12">
        <f>IF(T$2&gt;$D36,
MIN(IFERROR($E36/$F36, 0), $E36-SUM($H36:S36)),
0)</f>
        <v>0</v>
      </c>
      <c r="U36" s="12">
        <f>IF(U$2&gt;$D36,
MIN(IFERROR($E36/$F36, 0), $E36-SUM($H36:T36)),
0)</f>
        <v>0</v>
      </c>
      <c r="V36" s="12">
        <f>IF(V$2&gt;$D36,
MIN(IFERROR($E36/$F36, 0), $E36-SUM($H36:U36)),
0)</f>
        <v>0</v>
      </c>
      <c r="W36" s="12">
        <f>IF(W$2&gt;$D36,
MIN(IFERROR($E36/$F36, 0), $E36-SUM($H36:V36)),
0)</f>
        <v>0</v>
      </c>
      <c r="X36" s="12">
        <f>IF(X$2&gt;$D36,
MIN(IFERROR($E36/$F36, 0), $E36-SUM($H36:W36)),
0)</f>
        <v>0</v>
      </c>
      <c r="Y36" s="12">
        <f>IF(Y$2&gt;$D36,
MIN(IFERROR($E36/$F36, 0), $E36-SUM($H36:X36)),
0)</f>
        <v>0</v>
      </c>
      <c r="Z36" s="12">
        <f>IF(Z$2&gt;$D36,
MIN(IFERROR($E36/$F36, 0), $E36-SUM($H36:Y36)),
0)</f>
        <v>0</v>
      </c>
      <c r="AA36" s="12">
        <f>IF(AA$2&gt;$D36,
MIN(IFERROR($E36/$F36, 0), $E36-SUM($H36:Z36)),
0)</f>
        <v>0</v>
      </c>
      <c r="AB36" s="12">
        <f>IF(AB$2&gt;$D36,
MIN(IFERROR($E36/$F36, 0), $E36-SUM($H36:AA36)),
0)</f>
        <v>0</v>
      </c>
      <c r="AC36" s="12">
        <f>IF(AC$2&gt;$D36,
MIN(IFERROR($E36/$F36, 0), $E36-SUM($H36:AB36)),
0)</f>
        <v>0</v>
      </c>
      <c r="AD36" s="12">
        <f>IF(AD$2&gt;$D36,
MIN(IFERROR($E36/$F36, 0), $E36-SUM($H36:AC36)),
0)</f>
        <v>0</v>
      </c>
      <c r="AE36" s="12">
        <f>IF(AE$2&gt;$D36,
MIN(IFERROR($E36/$F36, 0), $E36-SUM($H36:AD36)),
0)</f>
        <v>0</v>
      </c>
      <c r="AF36" s="12">
        <f>IF(AF$2&gt;$D36,
MIN(IFERROR($E36/$F36, 0), $E36-SUM($H36:AE36)),
0)</f>
        <v>0</v>
      </c>
      <c r="AG36" s="12">
        <f>IF(AG$2&gt;$D36,
MIN(IFERROR($E36/$F36, 0), $E36-SUM($H36:AF36)),
0)</f>
        <v>0</v>
      </c>
      <c r="AH36" s="12">
        <f>IF(AH$2&gt;$D36,
MIN(IFERROR($E36/$F36, 0), $E36-SUM($H36:AG36)),
0)</f>
        <v>0</v>
      </c>
      <c r="AI36" s="12">
        <f>IF(AI$2&gt;$D36,
MIN(IFERROR($E36/$F36, 0), $E36-SUM($H36:AH36)),
0)</f>
        <v>0</v>
      </c>
      <c r="AJ36" s="12">
        <f>IF(AJ$2&gt;$D36,
MIN(IFERROR($E36/$F36, 0), $E36-SUM($H36:AI36)),
0)</f>
        <v>0</v>
      </c>
      <c r="AK36" s="12">
        <f>IF(AK$2&gt;$D36,
MIN(IFERROR($E36/$F36, 0), $E36-SUM($H36:AJ36)),
0)</f>
        <v>0</v>
      </c>
      <c r="AL36" s="12">
        <f>IF(AL$2&gt;$D36,
MIN(IFERROR($E36/$F36, 0), $E36-SUM($H36:AK36)),
0)</f>
        <v>0</v>
      </c>
      <c r="AM36" s="12">
        <f>IF(AM$2&gt;$D36,
MIN(IFERROR($E36/$F36, 0), $E36-SUM($H36:AL36)),
0)</f>
        <v>0</v>
      </c>
      <c r="AN36" s="12">
        <f>IF(AN$2&gt;$D36,
MIN(IFERROR($E36/$F36, 0), $E36-SUM($H36:AM36)),
0)</f>
        <v>0</v>
      </c>
      <c r="AO36" s="12">
        <f>IF(AO$2&gt;$D36,
MIN(IFERROR($E36/$F36, 0), $E36-SUM($H36:AN36)),
0)</f>
        <v>0</v>
      </c>
      <c r="AP36" s="12">
        <f>IF(AP$2&gt;$D36,
MIN(IFERROR($E36/$F36, 0), $E36-SUM($H36:AO36)),
0)</f>
        <v>0</v>
      </c>
      <c r="AQ36" s="12">
        <f>IF(AQ$2&gt;$D36,
MIN(IFERROR($E36/$F36, 0), $E36-SUM($H36:AP36)),
0)</f>
        <v>0</v>
      </c>
      <c r="AR36" s="12">
        <f>IF(AR$2&gt;$D36,
MIN(IFERROR($E36/$F36, 0), $E36-SUM($H36:AQ36)),
0)</f>
        <v>0</v>
      </c>
      <c r="AS36" s="12">
        <f>IF(AS$2&gt;$D36,
MIN(IFERROR($E36/$F36, 0), $E36-SUM($H36:AR36)),
0)</f>
        <v>0</v>
      </c>
      <c r="AT36" s="12">
        <f>IF(AT$2&gt;$D36,
MIN(IFERROR($E36/$F36, 0), $E36-SUM($H36:AS36)),
0)</f>
        <v>0</v>
      </c>
      <c r="AU36" s="12">
        <f>IF(AU$2&gt;$D36,
MIN(IFERROR($E36/$F36, 0), $E36-SUM($H36:AT36)),
0)</f>
        <v>0</v>
      </c>
      <c r="AV36" s="12">
        <f>IF(AV$2&gt;$D36,
MIN(IFERROR($E36/$F36, 0), $E36-SUM($H36:AU36)),
0)</f>
        <v>0</v>
      </c>
      <c r="AW36" s="12">
        <f>IF(AW$2&gt;$D36,
MIN(IFERROR($E36/$F36, 0), $E36-SUM($H36:AV36)),
0)</f>
        <v>0</v>
      </c>
      <c r="AX36" s="12">
        <f>IF(AX$2&gt;$D36,
MIN(IFERROR($E36/$F36, 0), $E36-SUM($H36:AW36)),
0)</f>
        <v>0</v>
      </c>
      <c r="AY36" s="12">
        <f>IF(AY$2&gt;$D36,
MIN(IFERROR($E36/$F36, 0), $E36-SUM($H36:AX36)),
0)</f>
        <v>0</v>
      </c>
      <c r="AZ36" s="12">
        <f>IF(AZ$2&gt;$D36,
MIN(IFERROR($E36/$F36, 0), $E36-SUM($H36:AY36)),
0)</f>
        <v>0</v>
      </c>
      <c r="BA36" s="12">
        <f>IF(BA$2&gt;$D36,
MIN(IFERROR($E36/$F36, 0), $E36-SUM($H36:AZ36)),
0)</f>
        <v>0</v>
      </c>
      <c r="BB36" s="12">
        <f>IF(BB$2&gt;$D36,
MIN(IFERROR($E36/$F36, 0), $E36-SUM($H36:BA36)),
0)</f>
        <v>0</v>
      </c>
      <c r="BC36" s="12">
        <f>IF(BC$2&gt;$D36,
MIN(IFERROR($E36/$F36, 0), $E36-SUM($H36:BB36)),
0)</f>
        <v>0</v>
      </c>
      <c r="BD36" s="12">
        <f>IF(BD$2&gt;$D36,
MIN(IFERROR($E36/$F36, 0), $E36-SUM($H36:BC36)),
0)</f>
        <v>0</v>
      </c>
      <c r="BE36" s="12">
        <f>IF(BE$2&gt;$D36,
MIN(IFERROR($E36/$F36, 0), $E36-SUM($H36:BD36)),
0)</f>
        <v>0</v>
      </c>
      <c r="BF36" s="12">
        <f>IF(BF$2&gt;$D36,
MIN(IFERROR($E36/$F36, 0), $E36-SUM($H36:BE36)),
0)</f>
        <v>0</v>
      </c>
      <c r="BG36" s="12">
        <f>IF(BG$2&gt;$D36,
MIN(IFERROR($E36/$F36, 0), $E36-SUM($H36:BF36)),
0)</f>
        <v>5</v>
      </c>
      <c r="BH36" s="12">
        <f>IF(BH$2&gt;$D36,
MIN(IFERROR($E36/$F36, 0), $E36-SUM($H36:BG36)),
0)</f>
        <v>5</v>
      </c>
      <c r="BI36" s="12">
        <f>IF(BI$2&gt;$D36,
MIN(IFERROR($E36/$F36, 0), $E36-SUM($H36:BH36)),
0)</f>
        <v>5</v>
      </c>
      <c r="BJ36" s="12">
        <f>IF(BJ$2&gt;$D36,
MIN(IFERROR($E36/$F36, 0), $E36-SUM($H36:BI36)),
0)</f>
        <v>5</v>
      </c>
      <c r="BK36" s="12">
        <f>IF(BK$2&gt;$D36,
MIN(IFERROR($E36/$F36, 0), $E36-SUM($H36:BJ36)),
0)</f>
        <v>5</v>
      </c>
      <c r="BL36" s="12">
        <f>IF(BL$2&gt;$D36,
MIN(IFERROR($E36/$F36, 0), $E36-SUM($H36:BK36)),
0)</f>
        <v>5</v>
      </c>
      <c r="BM36" s="12">
        <f>IF(BM$2&gt;$D36,
MIN(IFERROR($E36/$F36, 0), $E36-SUM($H36:BL36)),
0)</f>
        <v>0</v>
      </c>
      <c r="BN36" s="12">
        <f>IF(BN$2&gt;$D36,
MIN(IFERROR($E36/$F36, 0), $E36-SUM($H36:BM36)),
0)</f>
        <v>0</v>
      </c>
      <c r="BO36" s="12">
        <f>IF(BO$2&gt;$D36,
MIN(IFERROR($E36/$F36, 0), $E36-SUM($H36:BN36)),
0)</f>
        <v>0</v>
      </c>
      <c r="BP36" s="12">
        <f>IF(BP$2&gt;$D36,
MIN(IFERROR($E36/$F36, 0), $E36-SUM($H36:BO36)),
0)</f>
        <v>0</v>
      </c>
      <c r="BQ36" s="12">
        <f>IF(BQ$2&gt;$D36,
MIN(IFERROR($E36/$F36, 0), $E36-SUM($H36:BP36)),
0)</f>
        <v>0</v>
      </c>
      <c r="BR36" s="12">
        <f>IF(BR$2&gt;$D36,
MIN(IFERROR($E36/$F36, 0), $E36-SUM($H36:BQ36)),
0)</f>
        <v>0</v>
      </c>
      <c r="BS36" s="12">
        <f>IF(BS$2&gt;$D36,
MIN(IFERROR($E36/$F36, 0), $E36-SUM($H36:BR36)),
0)</f>
        <v>0</v>
      </c>
      <c r="BT36" s="12">
        <f>IF(BT$2&gt;$D36,
MIN(IFERROR($E36/$F36, 0), $E36-SUM($H36:BS36)),
0)</f>
        <v>0</v>
      </c>
      <c r="BU36" s="12">
        <f>IF(BU$2&gt;$D36,
MIN(IFERROR($E36/$F36, 0), $E36-SUM($H36:BT36)),
0)</f>
        <v>0</v>
      </c>
      <c r="BV36" s="12">
        <f>IF(BV$2&gt;$D36,
MIN(IFERROR($E36/$F36, 0), $E36-SUM($H36:BU36)),
0)</f>
        <v>0</v>
      </c>
      <c r="BW36" s="12">
        <f>IF(BW$2&gt;$D36,
MIN(IFERROR($E36/$F36, 0), $E36-SUM($H36:BV36)),
0)</f>
        <v>0</v>
      </c>
      <c r="BX36" s="12">
        <f>IF(BX$2&gt;$D36,
MIN(IFERROR($E36/$F36, 0), $E36-SUM($H36:BW36)),
0)</f>
        <v>0</v>
      </c>
      <c r="BY36" s="12">
        <f>IF(BY$2&gt;$D36,
MIN(IFERROR($E36/$F36, 0), $E36-SUM($H36:BX36)),
0)</f>
        <v>0</v>
      </c>
      <c r="BZ36" s="12">
        <f>IF(BZ$2&gt;$D36,
MIN(IFERROR($E36/$F36, 0), $E36-SUM($H36:BY36)),
0)</f>
        <v>0</v>
      </c>
      <c r="CA36" s="12">
        <f>IF(CA$2&gt;$D36,
MIN(IFERROR($E36/$F36, 0), $E36-SUM($H36:BZ36)),
0)</f>
        <v>0</v>
      </c>
      <c r="CB36" s="12">
        <f>IF(CB$2&gt;$D36,
MIN(IFERROR($E36/$F36, 0), $E36-SUM($H36:CA36)),
0)</f>
        <v>0</v>
      </c>
      <c r="CC36" s="12">
        <f>IF(CC$2&gt;$D36,
MIN(IFERROR($E36/$F36, 0), $E36-SUM($H36:CB36)),
0)</f>
        <v>0</v>
      </c>
      <c r="CD36" s="12">
        <f>IF(CD$2&gt;$D36,
MIN(IFERROR($E36/$F36, 0), $E36-SUM($H36:CC36)),
0)</f>
        <v>0</v>
      </c>
      <c r="CE36" s="12">
        <f>IF(CE$2&gt;$D36,
MIN(IFERROR($E36/$F36, 0), $E36-SUM($H36:CD36)),
0)</f>
        <v>0</v>
      </c>
      <c r="CF36" s="12">
        <f>IF(CF$2&gt;$D36,
MIN(IFERROR($E36/$F36, 0), $E36-SUM($H36:CE36)),
0)</f>
        <v>0</v>
      </c>
      <c r="CG36" s="12">
        <f>IF(CG$2&gt;$D36,
MIN(IFERROR($E36/$F36, 0), $E36-SUM($H36:CF36)),
0)</f>
        <v>0</v>
      </c>
      <c r="CH36" s="12">
        <f>IF(CH$2&gt;$D36,
MIN(IFERROR($E36/$F36, 0), $E36-SUM($H36:CG36)),
0)</f>
        <v>0</v>
      </c>
      <c r="CI36" s="12">
        <f>IF(CI$2&gt;$D36,
MIN(IFERROR($E36/$F36, 0), $E36-SUM($H36:CH36)),
0)</f>
        <v>0</v>
      </c>
      <c r="CJ36" s="12">
        <f>IF(CJ$2&gt;$D36,
MIN(IFERROR($E36/$F36, 0), $E36-SUM($H36:CI36)),
0)</f>
        <v>0</v>
      </c>
      <c r="CK36" s="12">
        <f>IF(CK$2&gt;$D36,
MIN(IFERROR($E36/$F36, 0), $E36-SUM($H36:CJ36)),
0)</f>
        <v>0</v>
      </c>
      <c r="CL36" s="12">
        <f>IF(CL$2&gt;$D36,
MIN(IFERROR($E36/$F36, 0), $E36-SUM($H36:CK36)),
0)</f>
        <v>0</v>
      </c>
      <c r="CM36" s="12">
        <f>IF(CM$2&gt;$D36,
MIN(IFERROR($E36/$F36, 0), $E36-SUM($H36:CL36)),
0)</f>
        <v>0</v>
      </c>
      <c r="CN36" s="12">
        <f>IF(CN$2&gt;$D36,
MIN(IFERROR($E36/$F36, 0), $E36-SUM($H36:CM36)),
0)</f>
        <v>0</v>
      </c>
      <c r="CO36" s="12">
        <f>IF(CO$2&gt;$D36,
MIN(IFERROR($E36/$F36, 0), $E36-SUM($H36:CN36)),
0)</f>
        <v>0</v>
      </c>
      <c r="CP36" s="12">
        <f>IF(CP$2&gt;$D36,
MIN(IFERROR($E36/$F36, 0), $E36-SUM($H36:CO36)),
0)</f>
        <v>0</v>
      </c>
      <c r="CQ36" s="12">
        <f>IF(CQ$2&gt;$D36,
MIN(IFERROR($E36/$F36, 0), $E36-SUM($H36:CP36)),
0)</f>
        <v>0</v>
      </c>
      <c r="CR36" s="12">
        <f>IF(CR$2&gt;$D36,
MIN(IFERROR($E36/$F36, 0), $E36-SUM($H36:CQ36)),
0)</f>
        <v>0</v>
      </c>
      <c r="CS36" s="12">
        <f>IF(CS$2&gt;$D36,
MIN(IFERROR($E36/$F36, 0), $E36-SUM($H36:CR36)),
0)</f>
        <v>0</v>
      </c>
      <c r="CT36" s="12">
        <f>IF(CT$2&gt;$D36,
MIN(IFERROR($E36/$F36, 0), $E36-SUM($H36:CS36)),
0)</f>
        <v>0</v>
      </c>
      <c r="CU36" s="12">
        <f>IF(CU$2&gt;$D36,
MIN(IFERROR($E36/$F36, 0), $E36-SUM($H36:CT36)),
0)</f>
        <v>0</v>
      </c>
      <c r="CV36" s="12">
        <f>IF(CV$2&gt;$D36,
MIN(IFERROR($E36/$F36, 0), $E36-SUM($H36:CU36)),
0)</f>
        <v>0</v>
      </c>
      <c r="CW36" s="12">
        <f>IF(CW$2&gt;$D36,
MIN(IFERROR($E36/$F36, 0), $E36-SUM($H36:CV36)),
0)</f>
        <v>0</v>
      </c>
      <c r="CX36" s="12">
        <f>IF(CX$2&gt;$D36,
MIN(IFERROR($E36/$F36, 0), $E36-SUM($H36:CW36)),
0)</f>
        <v>0</v>
      </c>
      <c r="CY36" s="12">
        <f>IF(CY$2&gt;$D36,
MIN(IFERROR($E36/$F36, 0), $E36-SUM($H36:CX36)),
0)</f>
        <v>0</v>
      </c>
      <c r="CZ36" s="12">
        <f>IF(CZ$2&gt;$D36,
MIN(IFERROR($E36/$F36, 0), $E36-SUM($H36:CY36)),
0)</f>
        <v>0</v>
      </c>
      <c r="DA36" s="12">
        <f>IF(DA$2&gt;$D36,
MIN(IFERROR($E36/$F36, 0), $E36-SUM($H36:CZ36)),
0)</f>
        <v>0</v>
      </c>
      <c r="DB36" s="12">
        <f>IF(DB$2&gt;$D36,
MIN(IFERROR($E36/$F36, 0), $E36-SUM($H36:DA36)),
0)</f>
        <v>0</v>
      </c>
      <c r="DC36" s="12">
        <f>IF(DC$2&gt;$D36,
MIN(IFERROR($E36/$F36, 0), $E36-SUM($H36:DB36)),
0)</f>
        <v>0</v>
      </c>
      <c r="DD36" s="12">
        <f>IF(DD$2&gt;$D36,
MIN(IFERROR($E36/$F36, 0), $E36-SUM($H36:DC36)),
0)</f>
        <v>0</v>
      </c>
      <c r="DE36" s="12">
        <f>IF(DE$2&gt;$D36,
MIN(IFERROR($E36/$F36, 0), $E36-SUM($H36:DD36)),
0)</f>
        <v>0</v>
      </c>
      <c r="DF36" s="12">
        <f>IF(DF$2&gt;$D36,
MIN(IFERROR($E36/$F36, 0), $E36-SUM($H36:DE36)),
0)</f>
        <v>0</v>
      </c>
      <c r="DG36" s="12">
        <f>IF(DG$2&gt;$D36,
MIN(IFERROR($E36/$F36, 0), $E36-SUM($H36:DF36)),
0)</f>
        <v>0</v>
      </c>
      <c r="DH36" s="12">
        <f>IF(DH$2&gt;$D36,
MIN(IFERROR($E36/$F36, 0), $E36-SUM($H36:DG36)),
0)</f>
        <v>0</v>
      </c>
      <c r="DI36" s="12">
        <f>IF(DI$2&gt;$D36,
MIN(IFERROR($E36/$F36, 0), $E36-SUM($H36:DH36)),
0)</f>
        <v>0</v>
      </c>
      <c r="DJ36" s="12">
        <f>IF(DJ$2&gt;$D36,
MIN(IFERROR($E36/$F36, 0), $E36-SUM($H36:DI36)),
0)</f>
        <v>0</v>
      </c>
      <c r="DK36" s="12">
        <f>IF(DK$2&gt;$D36,
MIN(IFERROR($E36/$F36, 0), $E36-SUM($H36:DJ36)),
0)</f>
        <v>0</v>
      </c>
      <c r="DL36" s="12">
        <f>IF(DL$2&gt;$D36,
MIN(IFERROR($E36/$F36, 0), $E36-SUM($H36:DK36)),
0)</f>
        <v>0</v>
      </c>
      <c r="DM36" s="12">
        <f>IF(DM$2&gt;$D36,
MIN(IFERROR($E36/$F36, 0), $E36-SUM($H36:DL36)),
0)</f>
        <v>0</v>
      </c>
      <c r="DN36" s="12">
        <f>IF(DN$2&gt;$D36,
MIN(IFERROR($E36/$F36, 0), $E36-SUM($H36:DM36)),
0)</f>
        <v>0</v>
      </c>
      <c r="DO36" s="12">
        <f>IF(DO$2&gt;$D36,
MIN(IFERROR($E36/$F36, 0), $E36-SUM($H36:DN36)),
0)</f>
        <v>0</v>
      </c>
      <c r="DP36" s="12">
        <f>IF(DP$2&gt;$D36,
MIN(IFERROR($E36/$F36, 0), $E36-SUM($H36:DO36)),
0)</f>
        <v>0</v>
      </c>
      <c r="DQ36" s="12">
        <f>IF(DQ$2&gt;$D36,
MIN(IFERROR($E36/$F36, 0), $E36-SUM($H36:DP36)),
0)</f>
        <v>0</v>
      </c>
      <c r="DR36" s="12">
        <f>IF(DR$2&gt;$D36,
MIN(IFERROR($E36/$F36, 0), $E36-SUM($H36:DQ36)),
0)</f>
        <v>0</v>
      </c>
      <c r="DS36" s="12">
        <f>IF(DS$2&gt;$D36,
MIN(IFERROR($E36/$F36, 0), $E36-SUM($H36:DR36)),
0)</f>
        <v>0</v>
      </c>
      <c r="DT36" s="12">
        <f>IF(DT$2&gt;$D36,
MIN(IFERROR($E36/$F36, 0), $E36-SUM($H36:DS36)),
0)</f>
        <v>0</v>
      </c>
      <c r="DU36" s="12">
        <f>IF(DU$2&gt;$D36,
MIN(IFERROR($E36/$F36, 0), $E36-SUM($H36:DT36)),
0)</f>
        <v>0</v>
      </c>
      <c r="DV36" s="12">
        <f>IF(DV$2&gt;$D36,
MIN(IFERROR($E36/$F36, 0), $E36-SUM($H36:DU36)),
0)</f>
        <v>0</v>
      </c>
      <c r="DW36" s="12">
        <f>IF(DW$2&gt;$D36,
MIN(IFERROR($E36/$F36, 0), $E36-SUM($H36:DV36)),
0)</f>
        <v>0</v>
      </c>
      <c r="DX36" s="12">
        <f>IF(DX$2&gt;$D36,
MIN(IFERROR($E36/$F36, 0), $E36-SUM($H36:DW36)),
0)</f>
        <v>0</v>
      </c>
      <c r="DY36" s="12">
        <f>IF(DY$2&gt;$D36,
MIN(IFERROR($E36/$F36, 0), $E36-SUM($H36:DX36)),
0)</f>
        <v>0</v>
      </c>
    </row>
    <row r="37" spans="1:129" x14ac:dyDescent="0.3">
      <c r="B37" s="2" t="str">
        <f>Product!$R$2</f>
        <v>Phase 5</v>
      </c>
      <c r="C37" s="2" t="str">
        <f>Product!$R$3</f>
        <v>75' Wide</v>
      </c>
      <c r="D37" s="127">
        <f>SUMIFS(INDEX(Product!$B$2:$U$97, MATCH(D17, Product!$B$2:$B$97, 0), ), Product!$B$2:$U$2, $B37, Product!$B$3:$U$3, $C37)</f>
        <v>46053</v>
      </c>
      <c r="E37" s="128">
        <f>SUMIFS(INDEX(Product!$B$2:$U$97, MATCH(E17, Product!$B$2:$B$97, 0), ), Product!$B$2:$U$2, $B37, Product!$B$3:$U$3, $C37)</f>
        <v>20</v>
      </c>
      <c r="F37" s="128">
        <f>SUMIFS(INDEX(Product!$B$2:$U$97, MATCH(F17, Product!$B$2:$B$97, 0), ), Product!$B$2:$U$2, $B37, Product!$B$3:$U$3, $C37)</f>
        <v>6</v>
      </c>
      <c r="G37" s="11">
        <f>SUM(H37:DZ37)</f>
        <v>20</v>
      </c>
      <c r="I37" s="12">
        <f>IF(I$2&gt;$D37,
MIN(IFERROR($E37/$F37, 0), $E37-SUM($H37:H37)),
0)</f>
        <v>0</v>
      </c>
      <c r="J37" s="12">
        <f>IF(J$2&gt;$D37,
MIN(IFERROR($E37/$F37, 0), $E37-SUM($H37:I37)),
0)</f>
        <v>0</v>
      </c>
      <c r="K37" s="12">
        <f>IF(K$2&gt;$D37,
MIN(IFERROR($E37/$F37, 0), $E37-SUM($H37:J37)),
0)</f>
        <v>0</v>
      </c>
      <c r="L37" s="12">
        <f>IF(L$2&gt;$D37,
MIN(IFERROR($E37/$F37, 0), $E37-SUM($H37:K37)),
0)</f>
        <v>0</v>
      </c>
      <c r="M37" s="12">
        <f>IF(M$2&gt;$D37,
MIN(IFERROR($E37/$F37, 0), $E37-SUM($H37:L37)),
0)</f>
        <v>0</v>
      </c>
      <c r="N37" s="12">
        <f>IF(N$2&gt;$D37,
MIN(IFERROR($E37/$F37, 0), $E37-SUM($H37:M37)),
0)</f>
        <v>0</v>
      </c>
      <c r="O37" s="12">
        <f>IF(O$2&gt;$D37,
MIN(IFERROR($E37/$F37, 0), $E37-SUM($H37:N37)),
0)</f>
        <v>0</v>
      </c>
      <c r="P37" s="12">
        <f>IF(P$2&gt;$D37,
MIN(IFERROR($E37/$F37, 0), $E37-SUM($H37:O37)),
0)</f>
        <v>0</v>
      </c>
      <c r="Q37" s="12">
        <f>IF(Q$2&gt;$D37,
MIN(IFERROR($E37/$F37, 0), $E37-SUM($H37:P37)),
0)</f>
        <v>0</v>
      </c>
      <c r="R37" s="12">
        <f>IF(R$2&gt;$D37,
MIN(IFERROR($E37/$F37, 0), $E37-SUM($H37:Q37)),
0)</f>
        <v>0</v>
      </c>
      <c r="S37" s="12">
        <f>IF(S$2&gt;$D37,
MIN(IFERROR($E37/$F37, 0), $E37-SUM($H37:R37)),
0)</f>
        <v>0</v>
      </c>
      <c r="T37" s="12">
        <f>IF(T$2&gt;$D37,
MIN(IFERROR($E37/$F37, 0), $E37-SUM($H37:S37)),
0)</f>
        <v>0</v>
      </c>
      <c r="U37" s="12">
        <f>IF(U$2&gt;$D37,
MIN(IFERROR($E37/$F37, 0), $E37-SUM($H37:T37)),
0)</f>
        <v>0</v>
      </c>
      <c r="V37" s="12">
        <f>IF(V$2&gt;$D37,
MIN(IFERROR($E37/$F37, 0), $E37-SUM($H37:U37)),
0)</f>
        <v>0</v>
      </c>
      <c r="W37" s="12">
        <f>IF(W$2&gt;$D37,
MIN(IFERROR($E37/$F37, 0), $E37-SUM($H37:V37)),
0)</f>
        <v>0</v>
      </c>
      <c r="X37" s="12">
        <f>IF(X$2&gt;$D37,
MIN(IFERROR($E37/$F37, 0), $E37-SUM($H37:W37)),
0)</f>
        <v>0</v>
      </c>
      <c r="Y37" s="12">
        <f>IF(Y$2&gt;$D37,
MIN(IFERROR($E37/$F37, 0), $E37-SUM($H37:X37)),
0)</f>
        <v>0</v>
      </c>
      <c r="Z37" s="12">
        <f>IF(Z$2&gt;$D37,
MIN(IFERROR($E37/$F37, 0), $E37-SUM($H37:Y37)),
0)</f>
        <v>0</v>
      </c>
      <c r="AA37" s="12">
        <f>IF(AA$2&gt;$D37,
MIN(IFERROR($E37/$F37, 0), $E37-SUM($H37:Z37)),
0)</f>
        <v>0</v>
      </c>
      <c r="AB37" s="12">
        <f>IF(AB$2&gt;$D37,
MIN(IFERROR($E37/$F37, 0), $E37-SUM($H37:AA37)),
0)</f>
        <v>0</v>
      </c>
      <c r="AC37" s="12">
        <f>IF(AC$2&gt;$D37,
MIN(IFERROR($E37/$F37, 0), $E37-SUM($H37:AB37)),
0)</f>
        <v>0</v>
      </c>
      <c r="AD37" s="12">
        <f>IF(AD$2&gt;$D37,
MIN(IFERROR($E37/$F37, 0), $E37-SUM($H37:AC37)),
0)</f>
        <v>0</v>
      </c>
      <c r="AE37" s="12">
        <f>IF(AE$2&gt;$D37,
MIN(IFERROR($E37/$F37, 0), $E37-SUM($H37:AD37)),
0)</f>
        <v>0</v>
      </c>
      <c r="AF37" s="12">
        <f>IF(AF$2&gt;$D37,
MIN(IFERROR($E37/$F37, 0), $E37-SUM($H37:AE37)),
0)</f>
        <v>0</v>
      </c>
      <c r="AG37" s="12">
        <f>IF(AG$2&gt;$D37,
MIN(IFERROR($E37/$F37, 0), $E37-SUM($H37:AF37)),
0)</f>
        <v>0</v>
      </c>
      <c r="AH37" s="12">
        <f>IF(AH$2&gt;$D37,
MIN(IFERROR($E37/$F37, 0), $E37-SUM($H37:AG37)),
0)</f>
        <v>0</v>
      </c>
      <c r="AI37" s="12">
        <f>IF(AI$2&gt;$D37,
MIN(IFERROR($E37/$F37, 0), $E37-SUM($H37:AH37)),
0)</f>
        <v>0</v>
      </c>
      <c r="AJ37" s="12">
        <f>IF(AJ$2&gt;$D37,
MIN(IFERROR($E37/$F37, 0), $E37-SUM($H37:AI37)),
0)</f>
        <v>0</v>
      </c>
      <c r="AK37" s="12">
        <f>IF(AK$2&gt;$D37,
MIN(IFERROR($E37/$F37, 0), $E37-SUM($H37:AJ37)),
0)</f>
        <v>0</v>
      </c>
      <c r="AL37" s="12">
        <f>IF(AL$2&gt;$D37,
MIN(IFERROR($E37/$F37, 0), $E37-SUM($H37:AK37)),
0)</f>
        <v>0</v>
      </c>
      <c r="AM37" s="12">
        <f>IF(AM$2&gt;$D37,
MIN(IFERROR($E37/$F37, 0), $E37-SUM($H37:AL37)),
0)</f>
        <v>0</v>
      </c>
      <c r="AN37" s="12">
        <f>IF(AN$2&gt;$D37,
MIN(IFERROR($E37/$F37, 0), $E37-SUM($H37:AM37)),
0)</f>
        <v>0</v>
      </c>
      <c r="AO37" s="12">
        <f>IF(AO$2&gt;$D37,
MIN(IFERROR($E37/$F37, 0), $E37-SUM($H37:AN37)),
0)</f>
        <v>0</v>
      </c>
      <c r="AP37" s="12">
        <f>IF(AP$2&gt;$D37,
MIN(IFERROR($E37/$F37, 0), $E37-SUM($H37:AO37)),
0)</f>
        <v>0</v>
      </c>
      <c r="AQ37" s="12">
        <f>IF(AQ$2&gt;$D37,
MIN(IFERROR($E37/$F37, 0), $E37-SUM($H37:AP37)),
0)</f>
        <v>0</v>
      </c>
      <c r="AR37" s="12">
        <f>IF(AR$2&gt;$D37,
MIN(IFERROR($E37/$F37, 0), $E37-SUM($H37:AQ37)),
0)</f>
        <v>0</v>
      </c>
      <c r="AS37" s="12">
        <f>IF(AS$2&gt;$D37,
MIN(IFERROR($E37/$F37, 0), $E37-SUM($H37:AR37)),
0)</f>
        <v>0</v>
      </c>
      <c r="AT37" s="12">
        <f>IF(AT$2&gt;$D37,
MIN(IFERROR($E37/$F37, 0), $E37-SUM($H37:AS37)),
0)</f>
        <v>0</v>
      </c>
      <c r="AU37" s="12">
        <f>IF(AU$2&gt;$D37,
MIN(IFERROR($E37/$F37, 0), $E37-SUM($H37:AT37)),
0)</f>
        <v>0</v>
      </c>
      <c r="AV37" s="12">
        <f>IF(AV$2&gt;$D37,
MIN(IFERROR($E37/$F37, 0), $E37-SUM($H37:AU37)),
0)</f>
        <v>0</v>
      </c>
      <c r="AW37" s="12">
        <f>IF(AW$2&gt;$D37,
MIN(IFERROR($E37/$F37, 0), $E37-SUM($H37:AV37)),
0)</f>
        <v>0</v>
      </c>
      <c r="AX37" s="12">
        <f>IF(AX$2&gt;$D37,
MIN(IFERROR($E37/$F37, 0), $E37-SUM($H37:AW37)),
0)</f>
        <v>0</v>
      </c>
      <c r="AY37" s="12">
        <f>IF(AY$2&gt;$D37,
MIN(IFERROR($E37/$F37, 0), $E37-SUM($H37:AX37)),
0)</f>
        <v>0</v>
      </c>
      <c r="AZ37" s="12">
        <f>IF(AZ$2&gt;$D37,
MIN(IFERROR($E37/$F37, 0), $E37-SUM($H37:AY37)),
0)</f>
        <v>0</v>
      </c>
      <c r="BA37" s="12">
        <f>IF(BA$2&gt;$D37,
MIN(IFERROR($E37/$F37, 0), $E37-SUM($H37:AZ37)),
0)</f>
        <v>0</v>
      </c>
      <c r="BB37" s="12">
        <f>IF(BB$2&gt;$D37,
MIN(IFERROR($E37/$F37, 0), $E37-SUM($H37:BA37)),
0)</f>
        <v>0</v>
      </c>
      <c r="BC37" s="12">
        <f>IF(BC$2&gt;$D37,
MIN(IFERROR($E37/$F37, 0), $E37-SUM($H37:BB37)),
0)</f>
        <v>0</v>
      </c>
      <c r="BD37" s="12">
        <f>IF(BD$2&gt;$D37,
MIN(IFERROR($E37/$F37, 0), $E37-SUM($H37:BC37)),
0)</f>
        <v>0</v>
      </c>
      <c r="BE37" s="12">
        <f>IF(BE$2&gt;$D37,
MIN(IFERROR($E37/$F37, 0), $E37-SUM($H37:BD37)),
0)</f>
        <v>0</v>
      </c>
      <c r="BF37" s="12">
        <f>IF(BF$2&gt;$D37,
MIN(IFERROR($E37/$F37, 0), $E37-SUM($H37:BE37)),
0)</f>
        <v>0</v>
      </c>
      <c r="BG37" s="12">
        <f>IF(BG$2&gt;$D37,
MIN(IFERROR($E37/$F37, 0), $E37-SUM($H37:BF37)),
0)</f>
        <v>3.3333333333333335</v>
      </c>
      <c r="BH37" s="12">
        <f>IF(BH$2&gt;$D37,
MIN(IFERROR($E37/$F37, 0), $E37-SUM($H37:BG37)),
0)</f>
        <v>3.3333333333333335</v>
      </c>
      <c r="BI37" s="12">
        <f>IF(BI$2&gt;$D37,
MIN(IFERROR($E37/$F37, 0), $E37-SUM($H37:BH37)),
0)</f>
        <v>3.3333333333333335</v>
      </c>
      <c r="BJ37" s="12">
        <f>IF(BJ$2&gt;$D37,
MIN(IFERROR($E37/$F37, 0), $E37-SUM($H37:BI37)),
0)</f>
        <v>3.3333333333333335</v>
      </c>
      <c r="BK37" s="12">
        <f>IF(BK$2&gt;$D37,
MIN(IFERROR($E37/$F37, 0), $E37-SUM($H37:BJ37)),
0)</f>
        <v>3.3333333333333335</v>
      </c>
      <c r="BL37" s="12">
        <f>IF(BL$2&gt;$D37,
MIN(IFERROR($E37/$F37, 0), $E37-SUM($H37:BK37)),
0)</f>
        <v>3.3333333333333321</v>
      </c>
      <c r="BM37" s="12">
        <f>IF(BM$2&gt;$D37,
MIN(IFERROR($E37/$F37, 0), $E37-SUM($H37:BL37)),
0)</f>
        <v>0</v>
      </c>
      <c r="BN37" s="12">
        <f>IF(BN$2&gt;$D37,
MIN(IFERROR($E37/$F37, 0), $E37-SUM($H37:BM37)),
0)</f>
        <v>0</v>
      </c>
      <c r="BO37" s="12">
        <f>IF(BO$2&gt;$D37,
MIN(IFERROR($E37/$F37, 0), $E37-SUM($H37:BN37)),
0)</f>
        <v>0</v>
      </c>
      <c r="BP37" s="12">
        <f>IF(BP$2&gt;$D37,
MIN(IFERROR($E37/$F37, 0), $E37-SUM($H37:BO37)),
0)</f>
        <v>0</v>
      </c>
      <c r="BQ37" s="12">
        <f>IF(BQ$2&gt;$D37,
MIN(IFERROR($E37/$F37, 0), $E37-SUM($H37:BP37)),
0)</f>
        <v>0</v>
      </c>
      <c r="BR37" s="12">
        <f>IF(BR$2&gt;$D37,
MIN(IFERROR($E37/$F37, 0), $E37-SUM($H37:BQ37)),
0)</f>
        <v>0</v>
      </c>
      <c r="BS37" s="12">
        <f>IF(BS$2&gt;$D37,
MIN(IFERROR($E37/$F37, 0), $E37-SUM($H37:BR37)),
0)</f>
        <v>0</v>
      </c>
      <c r="BT37" s="12">
        <f>IF(BT$2&gt;$D37,
MIN(IFERROR($E37/$F37, 0), $E37-SUM($H37:BS37)),
0)</f>
        <v>0</v>
      </c>
      <c r="BU37" s="12">
        <f>IF(BU$2&gt;$D37,
MIN(IFERROR($E37/$F37, 0), $E37-SUM($H37:BT37)),
0)</f>
        <v>0</v>
      </c>
      <c r="BV37" s="12">
        <f>IF(BV$2&gt;$D37,
MIN(IFERROR($E37/$F37, 0), $E37-SUM($H37:BU37)),
0)</f>
        <v>0</v>
      </c>
      <c r="BW37" s="12">
        <f>IF(BW$2&gt;$D37,
MIN(IFERROR($E37/$F37, 0), $E37-SUM($H37:BV37)),
0)</f>
        <v>0</v>
      </c>
      <c r="BX37" s="12">
        <f>IF(BX$2&gt;$D37,
MIN(IFERROR($E37/$F37, 0), $E37-SUM($H37:BW37)),
0)</f>
        <v>0</v>
      </c>
      <c r="BY37" s="12">
        <f>IF(BY$2&gt;$D37,
MIN(IFERROR($E37/$F37, 0), $E37-SUM($H37:BX37)),
0)</f>
        <v>0</v>
      </c>
      <c r="BZ37" s="12">
        <f>IF(BZ$2&gt;$D37,
MIN(IFERROR($E37/$F37, 0), $E37-SUM($H37:BY37)),
0)</f>
        <v>0</v>
      </c>
      <c r="CA37" s="12">
        <f>IF(CA$2&gt;$D37,
MIN(IFERROR($E37/$F37, 0), $E37-SUM($H37:BZ37)),
0)</f>
        <v>0</v>
      </c>
      <c r="CB37" s="12">
        <f>IF(CB$2&gt;$D37,
MIN(IFERROR($E37/$F37, 0), $E37-SUM($H37:CA37)),
0)</f>
        <v>0</v>
      </c>
      <c r="CC37" s="12">
        <f>IF(CC$2&gt;$D37,
MIN(IFERROR($E37/$F37, 0), $E37-SUM($H37:CB37)),
0)</f>
        <v>0</v>
      </c>
      <c r="CD37" s="12">
        <f>IF(CD$2&gt;$D37,
MIN(IFERROR($E37/$F37, 0), $E37-SUM($H37:CC37)),
0)</f>
        <v>0</v>
      </c>
      <c r="CE37" s="12">
        <f>IF(CE$2&gt;$D37,
MIN(IFERROR($E37/$F37, 0), $E37-SUM($H37:CD37)),
0)</f>
        <v>0</v>
      </c>
      <c r="CF37" s="12">
        <f>IF(CF$2&gt;$D37,
MIN(IFERROR($E37/$F37, 0), $E37-SUM($H37:CE37)),
0)</f>
        <v>0</v>
      </c>
      <c r="CG37" s="12">
        <f>IF(CG$2&gt;$D37,
MIN(IFERROR($E37/$F37, 0), $E37-SUM($H37:CF37)),
0)</f>
        <v>0</v>
      </c>
      <c r="CH37" s="12">
        <f>IF(CH$2&gt;$D37,
MIN(IFERROR($E37/$F37, 0), $E37-SUM($H37:CG37)),
0)</f>
        <v>0</v>
      </c>
      <c r="CI37" s="12">
        <f>IF(CI$2&gt;$D37,
MIN(IFERROR($E37/$F37, 0), $E37-SUM($H37:CH37)),
0)</f>
        <v>0</v>
      </c>
      <c r="CJ37" s="12">
        <f>IF(CJ$2&gt;$D37,
MIN(IFERROR($E37/$F37, 0), $E37-SUM($H37:CI37)),
0)</f>
        <v>0</v>
      </c>
      <c r="CK37" s="12">
        <f>IF(CK$2&gt;$D37,
MIN(IFERROR($E37/$F37, 0), $E37-SUM($H37:CJ37)),
0)</f>
        <v>0</v>
      </c>
      <c r="CL37" s="12">
        <f>IF(CL$2&gt;$D37,
MIN(IFERROR($E37/$F37, 0), $E37-SUM($H37:CK37)),
0)</f>
        <v>0</v>
      </c>
      <c r="CM37" s="12">
        <f>IF(CM$2&gt;$D37,
MIN(IFERROR($E37/$F37, 0), $E37-SUM($H37:CL37)),
0)</f>
        <v>0</v>
      </c>
      <c r="CN37" s="12">
        <f>IF(CN$2&gt;$D37,
MIN(IFERROR($E37/$F37, 0), $E37-SUM($H37:CM37)),
0)</f>
        <v>0</v>
      </c>
      <c r="CO37" s="12">
        <f>IF(CO$2&gt;$D37,
MIN(IFERROR($E37/$F37, 0), $E37-SUM($H37:CN37)),
0)</f>
        <v>0</v>
      </c>
      <c r="CP37" s="12">
        <f>IF(CP$2&gt;$D37,
MIN(IFERROR($E37/$F37, 0), $E37-SUM($H37:CO37)),
0)</f>
        <v>0</v>
      </c>
      <c r="CQ37" s="12">
        <f>IF(CQ$2&gt;$D37,
MIN(IFERROR($E37/$F37, 0), $E37-SUM($H37:CP37)),
0)</f>
        <v>0</v>
      </c>
      <c r="CR37" s="12">
        <f>IF(CR$2&gt;$D37,
MIN(IFERROR($E37/$F37, 0), $E37-SUM($H37:CQ37)),
0)</f>
        <v>0</v>
      </c>
      <c r="CS37" s="12">
        <f>IF(CS$2&gt;$D37,
MIN(IFERROR($E37/$F37, 0), $E37-SUM($H37:CR37)),
0)</f>
        <v>0</v>
      </c>
      <c r="CT37" s="12">
        <f>IF(CT$2&gt;$D37,
MIN(IFERROR($E37/$F37, 0), $E37-SUM($H37:CS37)),
0)</f>
        <v>0</v>
      </c>
      <c r="CU37" s="12">
        <f>IF(CU$2&gt;$D37,
MIN(IFERROR($E37/$F37, 0), $E37-SUM($H37:CT37)),
0)</f>
        <v>0</v>
      </c>
      <c r="CV37" s="12">
        <f>IF(CV$2&gt;$D37,
MIN(IFERROR($E37/$F37, 0), $E37-SUM($H37:CU37)),
0)</f>
        <v>0</v>
      </c>
      <c r="CW37" s="12">
        <f>IF(CW$2&gt;$D37,
MIN(IFERROR($E37/$F37, 0), $E37-SUM($H37:CV37)),
0)</f>
        <v>0</v>
      </c>
      <c r="CX37" s="12">
        <f>IF(CX$2&gt;$D37,
MIN(IFERROR($E37/$F37, 0), $E37-SUM($H37:CW37)),
0)</f>
        <v>0</v>
      </c>
      <c r="CY37" s="12">
        <f>IF(CY$2&gt;$D37,
MIN(IFERROR($E37/$F37, 0), $E37-SUM($H37:CX37)),
0)</f>
        <v>0</v>
      </c>
      <c r="CZ37" s="12">
        <f>IF(CZ$2&gt;$D37,
MIN(IFERROR($E37/$F37, 0), $E37-SUM($H37:CY37)),
0)</f>
        <v>0</v>
      </c>
      <c r="DA37" s="12">
        <f>IF(DA$2&gt;$D37,
MIN(IFERROR($E37/$F37, 0), $E37-SUM($H37:CZ37)),
0)</f>
        <v>0</v>
      </c>
      <c r="DB37" s="12">
        <f>IF(DB$2&gt;$D37,
MIN(IFERROR($E37/$F37, 0), $E37-SUM($H37:DA37)),
0)</f>
        <v>0</v>
      </c>
      <c r="DC37" s="12">
        <f>IF(DC$2&gt;$D37,
MIN(IFERROR($E37/$F37, 0), $E37-SUM($H37:DB37)),
0)</f>
        <v>0</v>
      </c>
      <c r="DD37" s="12">
        <f>IF(DD$2&gt;$D37,
MIN(IFERROR($E37/$F37, 0), $E37-SUM($H37:DC37)),
0)</f>
        <v>0</v>
      </c>
      <c r="DE37" s="12">
        <f>IF(DE$2&gt;$D37,
MIN(IFERROR($E37/$F37, 0), $E37-SUM($H37:DD37)),
0)</f>
        <v>0</v>
      </c>
      <c r="DF37" s="12">
        <f>IF(DF$2&gt;$D37,
MIN(IFERROR($E37/$F37, 0), $E37-SUM($H37:DE37)),
0)</f>
        <v>0</v>
      </c>
      <c r="DG37" s="12">
        <f>IF(DG$2&gt;$D37,
MIN(IFERROR($E37/$F37, 0), $E37-SUM($H37:DF37)),
0)</f>
        <v>0</v>
      </c>
      <c r="DH37" s="12">
        <f>IF(DH$2&gt;$D37,
MIN(IFERROR($E37/$F37, 0), $E37-SUM($H37:DG37)),
0)</f>
        <v>0</v>
      </c>
      <c r="DI37" s="12">
        <f>IF(DI$2&gt;$D37,
MIN(IFERROR($E37/$F37, 0), $E37-SUM($H37:DH37)),
0)</f>
        <v>0</v>
      </c>
      <c r="DJ37" s="12">
        <f>IF(DJ$2&gt;$D37,
MIN(IFERROR($E37/$F37, 0), $E37-SUM($H37:DI37)),
0)</f>
        <v>0</v>
      </c>
      <c r="DK37" s="12">
        <f>IF(DK$2&gt;$D37,
MIN(IFERROR($E37/$F37, 0), $E37-SUM($H37:DJ37)),
0)</f>
        <v>0</v>
      </c>
      <c r="DL37" s="12">
        <f>IF(DL$2&gt;$D37,
MIN(IFERROR($E37/$F37, 0), $E37-SUM($H37:DK37)),
0)</f>
        <v>0</v>
      </c>
      <c r="DM37" s="12">
        <f>IF(DM$2&gt;$D37,
MIN(IFERROR($E37/$F37, 0), $E37-SUM($H37:DL37)),
0)</f>
        <v>0</v>
      </c>
      <c r="DN37" s="12">
        <f>IF(DN$2&gt;$D37,
MIN(IFERROR($E37/$F37, 0), $E37-SUM($H37:DM37)),
0)</f>
        <v>0</v>
      </c>
      <c r="DO37" s="12">
        <f>IF(DO$2&gt;$D37,
MIN(IFERROR($E37/$F37, 0), $E37-SUM($H37:DN37)),
0)</f>
        <v>0</v>
      </c>
      <c r="DP37" s="12">
        <f>IF(DP$2&gt;$D37,
MIN(IFERROR($E37/$F37, 0), $E37-SUM($H37:DO37)),
0)</f>
        <v>0</v>
      </c>
      <c r="DQ37" s="12">
        <f>IF(DQ$2&gt;$D37,
MIN(IFERROR($E37/$F37, 0), $E37-SUM($H37:DP37)),
0)</f>
        <v>0</v>
      </c>
      <c r="DR37" s="12">
        <f>IF(DR$2&gt;$D37,
MIN(IFERROR($E37/$F37, 0), $E37-SUM($H37:DQ37)),
0)</f>
        <v>0</v>
      </c>
      <c r="DS37" s="12">
        <f>IF(DS$2&gt;$D37,
MIN(IFERROR($E37/$F37, 0), $E37-SUM($H37:DR37)),
0)</f>
        <v>0</v>
      </c>
      <c r="DT37" s="12">
        <f>IF(DT$2&gt;$D37,
MIN(IFERROR($E37/$F37, 0), $E37-SUM($H37:DS37)),
0)</f>
        <v>0</v>
      </c>
      <c r="DU37" s="12">
        <f>IF(DU$2&gt;$D37,
MIN(IFERROR($E37/$F37, 0), $E37-SUM($H37:DT37)),
0)</f>
        <v>0</v>
      </c>
      <c r="DV37" s="12">
        <f>IF(DV$2&gt;$D37,
MIN(IFERROR($E37/$F37, 0), $E37-SUM($H37:DU37)),
0)</f>
        <v>0</v>
      </c>
      <c r="DW37" s="12">
        <f>IF(DW$2&gt;$D37,
MIN(IFERROR($E37/$F37, 0), $E37-SUM($H37:DV37)),
0)</f>
        <v>0</v>
      </c>
      <c r="DX37" s="12">
        <f>IF(DX$2&gt;$D37,
MIN(IFERROR($E37/$F37, 0), $E37-SUM($H37:DW37)),
0)</f>
        <v>0</v>
      </c>
      <c r="DY37" s="12">
        <f>IF(DY$2&gt;$D37,
MIN(IFERROR($E37/$F37, 0), $E37-SUM($H37:DX37)),
0)</f>
        <v>0</v>
      </c>
    </row>
    <row r="38" spans="1:129" x14ac:dyDescent="0.3">
      <c r="G38" s="7"/>
    </row>
    <row r="39" spans="1:129" x14ac:dyDescent="0.3">
      <c r="B39" s="18" t="s">
        <v>56</v>
      </c>
      <c r="C39" s="18"/>
      <c r="D39" s="18"/>
      <c r="E39" s="18"/>
      <c r="F39" s="18"/>
      <c r="G39" s="23">
        <f>SUM(G17:G38)</f>
        <v>400</v>
      </c>
      <c r="H39" s="18"/>
      <c r="I39" s="19">
        <f>SUM(I17:I38)</f>
        <v>0</v>
      </c>
      <c r="J39" s="19">
        <f t="shared" ref="J39:BU39" si="12">SUM(J17:J38)</f>
        <v>0</v>
      </c>
      <c r="K39" s="19">
        <f t="shared" si="12"/>
        <v>13.333333333333334</v>
      </c>
      <c r="L39" s="19">
        <f t="shared" si="12"/>
        <v>13.333333333333334</v>
      </c>
      <c r="M39" s="19">
        <f t="shared" si="12"/>
        <v>13.333333333333334</v>
      </c>
      <c r="N39" s="19">
        <f t="shared" si="12"/>
        <v>13.333333333333334</v>
      </c>
      <c r="O39" s="19">
        <f t="shared" si="12"/>
        <v>13.333333333333334</v>
      </c>
      <c r="P39" s="19">
        <f t="shared" si="12"/>
        <v>13.333333333333332</v>
      </c>
      <c r="Q39" s="19">
        <f t="shared" si="12"/>
        <v>0</v>
      </c>
      <c r="R39" s="19">
        <f t="shared" si="12"/>
        <v>0</v>
      </c>
      <c r="S39" s="19">
        <f t="shared" si="12"/>
        <v>0</v>
      </c>
      <c r="T39" s="19">
        <f t="shared" si="12"/>
        <v>0</v>
      </c>
      <c r="U39" s="19">
        <f t="shared" si="12"/>
        <v>0</v>
      </c>
      <c r="V39" s="19">
        <f t="shared" si="12"/>
        <v>0</v>
      </c>
      <c r="W39" s="19">
        <f t="shared" si="12"/>
        <v>13.333333333333334</v>
      </c>
      <c r="X39" s="19">
        <f t="shared" si="12"/>
        <v>13.333333333333334</v>
      </c>
      <c r="Y39" s="19">
        <f t="shared" si="12"/>
        <v>13.333333333333334</v>
      </c>
      <c r="Z39" s="19">
        <f t="shared" si="12"/>
        <v>13.333333333333334</v>
      </c>
      <c r="AA39" s="19">
        <f t="shared" si="12"/>
        <v>13.333333333333334</v>
      </c>
      <c r="AB39" s="19">
        <f t="shared" si="12"/>
        <v>13.333333333333332</v>
      </c>
      <c r="AC39" s="19">
        <f t="shared" si="12"/>
        <v>0</v>
      </c>
      <c r="AD39" s="19">
        <f t="shared" si="12"/>
        <v>0</v>
      </c>
      <c r="AE39" s="19">
        <f t="shared" si="12"/>
        <v>0</v>
      </c>
      <c r="AF39" s="19">
        <f t="shared" si="12"/>
        <v>0</v>
      </c>
      <c r="AG39" s="19">
        <f t="shared" si="12"/>
        <v>0</v>
      </c>
      <c r="AH39" s="19">
        <f t="shared" si="12"/>
        <v>0</v>
      </c>
      <c r="AI39" s="19">
        <f t="shared" si="12"/>
        <v>13.333333333333334</v>
      </c>
      <c r="AJ39" s="19">
        <f t="shared" si="12"/>
        <v>13.333333333333334</v>
      </c>
      <c r="AK39" s="19">
        <f t="shared" si="12"/>
        <v>13.333333333333334</v>
      </c>
      <c r="AL39" s="19">
        <f t="shared" si="12"/>
        <v>13.333333333333334</v>
      </c>
      <c r="AM39" s="19">
        <f t="shared" si="12"/>
        <v>13.333333333333334</v>
      </c>
      <c r="AN39" s="19">
        <f t="shared" si="12"/>
        <v>13.333333333333332</v>
      </c>
      <c r="AO39" s="19">
        <f t="shared" si="12"/>
        <v>0</v>
      </c>
      <c r="AP39" s="19">
        <f t="shared" si="12"/>
        <v>0</v>
      </c>
      <c r="AQ39" s="19">
        <f t="shared" si="12"/>
        <v>0</v>
      </c>
      <c r="AR39" s="19">
        <f t="shared" si="12"/>
        <v>0</v>
      </c>
      <c r="AS39" s="19">
        <f t="shared" si="12"/>
        <v>0</v>
      </c>
      <c r="AT39" s="19">
        <f t="shared" si="12"/>
        <v>0</v>
      </c>
      <c r="AU39" s="19">
        <f t="shared" si="12"/>
        <v>13.333333333333334</v>
      </c>
      <c r="AV39" s="19">
        <f t="shared" si="12"/>
        <v>13.333333333333334</v>
      </c>
      <c r="AW39" s="19">
        <f t="shared" si="12"/>
        <v>13.333333333333334</v>
      </c>
      <c r="AX39" s="19">
        <f t="shared" si="12"/>
        <v>13.333333333333334</v>
      </c>
      <c r="AY39" s="19">
        <f t="shared" si="12"/>
        <v>13.333333333333334</v>
      </c>
      <c r="AZ39" s="19">
        <f t="shared" si="12"/>
        <v>13.333333333333332</v>
      </c>
      <c r="BA39" s="19">
        <f t="shared" si="12"/>
        <v>0</v>
      </c>
      <c r="BB39" s="19">
        <f t="shared" si="12"/>
        <v>0</v>
      </c>
      <c r="BC39" s="19">
        <f t="shared" si="12"/>
        <v>0</v>
      </c>
      <c r="BD39" s="19">
        <f t="shared" si="12"/>
        <v>0</v>
      </c>
      <c r="BE39" s="19">
        <f t="shared" si="12"/>
        <v>0</v>
      </c>
      <c r="BF39" s="19">
        <f t="shared" si="12"/>
        <v>0</v>
      </c>
      <c r="BG39" s="19">
        <f t="shared" si="12"/>
        <v>13.333333333333334</v>
      </c>
      <c r="BH39" s="19">
        <f t="shared" si="12"/>
        <v>13.333333333333334</v>
      </c>
      <c r="BI39" s="19">
        <f t="shared" si="12"/>
        <v>13.333333333333334</v>
      </c>
      <c r="BJ39" s="19">
        <f t="shared" si="12"/>
        <v>13.333333333333334</v>
      </c>
      <c r="BK39" s="19">
        <f t="shared" si="12"/>
        <v>13.333333333333334</v>
      </c>
      <c r="BL39" s="19">
        <f t="shared" si="12"/>
        <v>13.333333333333332</v>
      </c>
      <c r="BM39" s="19">
        <f t="shared" si="12"/>
        <v>0</v>
      </c>
      <c r="BN39" s="19">
        <f t="shared" si="12"/>
        <v>0</v>
      </c>
      <c r="BO39" s="19">
        <f t="shared" si="12"/>
        <v>0</v>
      </c>
      <c r="BP39" s="19">
        <f t="shared" si="12"/>
        <v>0</v>
      </c>
      <c r="BQ39" s="19">
        <f t="shared" si="12"/>
        <v>0</v>
      </c>
      <c r="BR39" s="19">
        <f t="shared" si="12"/>
        <v>0</v>
      </c>
      <c r="BS39" s="19">
        <f t="shared" si="12"/>
        <v>0</v>
      </c>
      <c r="BT39" s="19">
        <f t="shared" si="12"/>
        <v>0</v>
      </c>
      <c r="BU39" s="19">
        <f t="shared" si="12"/>
        <v>0</v>
      </c>
      <c r="BV39" s="19">
        <f t="shared" ref="BV39:DY39" si="13">SUM(BV17:BV38)</f>
        <v>0</v>
      </c>
      <c r="BW39" s="19">
        <f t="shared" si="13"/>
        <v>0</v>
      </c>
      <c r="BX39" s="19">
        <f t="shared" si="13"/>
        <v>0</v>
      </c>
      <c r="BY39" s="19">
        <f t="shared" si="13"/>
        <v>0</v>
      </c>
      <c r="BZ39" s="19">
        <f t="shared" si="13"/>
        <v>0</v>
      </c>
      <c r="CA39" s="19">
        <f t="shared" si="13"/>
        <v>0</v>
      </c>
      <c r="CB39" s="19">
        <f t="shared" si="13"/>
        <v>0</v>
      </c>
      <c r="CC39" s="19">
        <f t="shared" si="13"/>
        <v>0</v>
      </c>
      <c r="CD39" s="19">
        <f t="shared" si="13"/>
        <v>0</v>
      </c>
      <c r="CE39" s="19">
        <f t="shared" si="13"/>
        <v>0</v>
      </c>
      <c r="CF39" s="19">
        <f t="shared" si="13"/>
        <v>0</v>
      </c>
      <c r="CG39" s="19">
        <f t="shared" si="13"/>
        <v>0</v>
      </c>
      <c r="CH39" s="19">
        <f t="shared" si="13"/>
        <v>0</v>
      </c>
      <c r="CI39" s="19">
        <f t="shared" si="13"/>
        <v>0</v>
      </c>
      <c r="CJ39" s="19">
        <f t="shared" si="13"/>
        <v>0</v>
      </c>
      <c r="CK39" s="19">
        <f t="shared" si="13"/>
        <v>0</v>
      </c>
      <c r="CL39" s="19">
        <f t="shared" si="13"/>
        <v>0</v>
      </c>
      <c r="CM39" s="19">
        <f t="shared" si="13"/>
        <v>0</v>
      </c>
      <c r="CN39" s="19">
        <f t="shared" si="13"/>
        <v>0</v>
      </c>
      <c r="CO39" s="19">
        <f t="shared" si="13"/>
        <v>0</v>
      </c>
      <c r="CP39" s="19">
        <f t="shared" si="13"/>
        <v>0</v>
      </c>
      <c r="CQ39" s="19">
        <f t="shared" si="13"/>
        <v>0</v>
      </c>
      <c r="CR39" s="19">
        <f t="shared" si="13"/>
        <v>0</v>
      </c>
      <c r="CS39" s="19">
        <f t="shared" si="13"/>
        <v>0</v>
      </c>
      <c r="CT39" s="19">
        <f t="shared" si="13"/>
        <v>0</v>
      </c>
      <c r="CU39" s="19">
        <f t="shared" si="13"/>
        <v>0</v>
      </c>
      <c r="CV39" s="19">
        <f t="shared" si="13"/>
        <v>0</v>
      </c>
      <c r="CW39" s="19">
        <f t="shared" si="13"/>
        <v>0</v>
      </c>
      <c r="CX39" s="19">
        <f t="shared" si="13"/>
        <v>0</v>
      </c>
      <c r="CY39" s="19">
        <f t="shared" si="13"/>
        <v>0</v>
      </c>
      <c r="CZ39" s="19">
        <f t="shared" si="13"/>
        <v>0</v>
      </c>
      <c r="DA39" s="19">
        <f t="shared" si="13"/>
        <v>0</v>
      </c>
      <c r="DB39" s="19">
        <f t="shared" si="13"/>
        <v>0</v>
      </c>
      <c r="DC39" s="19">
        <f t="shared" si="13"/>
        <v>0</v>
      </c>
      <c r="DD39" s="19">
        <f t="shared" si="13"/>
        <v>0</v>
      </c>
      <c r="DE39" s="19">
        <f t="shared" si="13"/>
        <v>0</v>
      </c>
      <c r="DF39" s="19">
        <f t="shared" si="13"/>
        <v>0</v>
      </c>
      <c r="DG39" s="19">
        <f t="shared" si="13"/>
        <v>0</v>
      </c>
      <c r="DH39" s="19">
        <f t="shared" si="13"/>
        <v>0</v>
      </c>
      <c r="DI39" s="19">
        <f t="shared" si="13"/>
        <v>0</v>
      </c>
      <c r="DJ39" s="19">
        <f t="shared" si="13"/>
        <v>0</v>
      </c>
      <c r="DK39" s="19">
        <f t="shared" si="13"/>
        <v>0</v>
      </c>
      <c r="DL39" s="19">
        <f t="shared" si="13"/>
        <v>0</v>
      </c>
      <c r="DM39" s="19">
        <f t="shared" si="13"/>
        <v>0</v>
      </c>
      <c r="DN39" s="19">
        <f t="shared" si="13"/>
        <v>0</v>
      </c>
      <c r="DO39" s="19">
        <f t="shared" si="13"/>
        <v>0</v>
      </c>
      <c r="DP39" s="19">
        <f t="shared" si="13"/>
        <v>0</v>
      </c>
      <c r="DQ39" s="19">
        <f t="shared" si="13"/>
        <v>0</v>
      </c>
      <c r="DR39" s="19">
        <f t="shared" si="13"/>
        <v>0</v>
      </c>
      <c r="DS39" s="19">
        <f t="shared" si="13"/>
        <v>0</v>
      </c>
      <c r="DT39" s="19">
        <f t="shared" si="13"/>
        <v>0</v>
      </c>
      <c r="DU39" s="19">
        <f t="shared" si="13"/>
        <v>0</v>
      </c>
      <c r="DV39" s="19">
        <f t="shared" si="13"/>
        <v>0</v>
      </c>
      <c r="DW39" s="19">
        <f t="shared" si="13"/>
        <v>0</v>
      </c>
      <c r="DX39" s="19">
        <f t="shared" si="13"/>
        <v>0</v>
      </c>
      <c r="DY39" s="19">
        <f t="shared" si="13"/>
        <v>0</v>
      </c>
    </row>
    <row r="40" spans="1:129" x14ac:dyDescent="0.3">
      <c r="G40" s="7"/>
    </row>
    <row r="41" spans="1:129" x14ac:dyDescent="0.3">
      <c r="A41" s="8" t="s">
        <v>149</v>
      </c>
      <c r="B41" s="4"/>
      <c r="C41" s="4"/>
      <c r="D41" s="9"/>
      <c r="E41" s="4"/>
      <c r="F41" s="16"/>
      <c r="G41" s="7"/>
      <c r="I41" s="10"/>
      <c r="J41" s="10"/>
      <c r="K41" s="10"/>
      <c r="L41" s="10"/>
      <c r="M41" s="10"/>
      <c r="N41" s="10"/>
      <c r="O41" s="10"/>
      <c r="P41" s="10"/>
      <c r="Q41" s="10"/>
      <c r="R41" s="10"/>
      <c r="S41" s="10"/>
      <c r="T41" s="10"/>
      <c r="U41" s="10"/>
      <c r="V41" s="145"/>
      <c r="W41" s="145"/>
      <c r="X41" s="145"/>
      <c r="Y41" s="10"/>
      <c r="Z41" s="10"/>
      <c r="AA41" s="10"/>
      <c r="AB41" s="10"/>
      <c r="AC41" s="10"/>
      <c r="AD41" s="10"/>
      <c r="AE41" s="10"/>
      <c r="AF41" s="10"/>
      <c r="AG41" s="10"/>
      <c r="AH41" s="10"/>
      <c r="AI41" s="10"/>
      <c r="AJ41" s="10"/>
      <c r="AK41" s="10"/>
      <c r="AL41" s="10"/>
      <c r="AM41" s="10"/>
      <c r="AN41" s="10"/>
      <c r="AO41" s="10"/>
      <c r="AP41" s="10"/>
      <c r="AQ41" s="10"/>
      <c r="AR41" s="10"/>
      <c r="AS41" s="10"/>
      <c r="AT41" s="10"/>
      <c r="AU41" s="10"/>
      <c r="AV41" s="10"/>
      <c r="AW41" s="10"/>
      <c r="AX41" s="10"/>
      <c r="AY41" s="10"/>
      <c r="AZ41" s="10"/>
      <c r="BA41" s="10"/>
      <c r="BB41" s="10"/>
      <c r="BC41" s="10"/>
      <c r="BD41" s="10"/>
      <c r="BE41" s="10"/>
      <c r="BF41" s="10"/>
      <c r="BG41" s="10"/>
      <c r="BH41" s="10"/>
      <c r="BI41" s="10"/>
      <c r="BJ41" s="10"/>
      <c r="BK41" s="10"/>
      <c r="BL41" s="10"/>
      <c r="BM41" s="10"/>
      <c r="BN41" s="10"/>
      <c r="BO41" s="10"/>
      <c r="BP41" s="10"/>
      <c r="BQ41" s="10"/>
      <c r="BR41" s="10"/>
      <c r="BS41" s="10"/>
      <c r="BT41" s="10"/>
      <c r="BU41" s="10"/>
      <c r="BV41" s="10"/>
      <c r="BW41" s="10"/>
      <c r="BX41" s="10"/>
      <c r="BY41" s="10"/>
      <c r="BZ41" s="10"/>
      <c r="CA41" s="10"/>
      <c r="CB41" s="10"/>
      <c r="CC41" s="10"/>
      <c r="CD41" s="10"/>
      <c r="CE41" s="10"/>
      <c r="CF41" s="10"/>
      <c r="CG41" s="10"/>
      <c r="CH41" s="10"/>
      <c r="CI41" s="10"/>
      <c r="CJ41" s="10"/>
      <c r="CK41" s="10"/>
      <c r="CL41" s="10"/>
      <c r="CM41" s="10"/>
      <c r="CN41" s="10"/>
      <c r="CO41" s="10"/>
      <c r="CP41" s="10"/>
      <c r="CQ41" s="10"/>
      <c r="CR41" s="10"/>
      <c r="CS41" s="10"/>
      <c r="CT41" s="10"/>
      <c r="CU41" s="10"/>
      <c r="CV41" s="10"/>
      <c r="CW41" s="10"/>
      <c r="CX41" s="10"/>
      <c r="CY41" s="10"/>
      <c r="CZ41" s="10"/>
      <c r="DA41" s="10"/>
      <c r="DB41" s="10"/>
      <c r="DC41" s="10"/>
      <c r="DD41" s="10"/>
      <c r="DE41" s="10"/>
      <c r="DF41" s="10"/>
      <c r="DG41" s="10"/>
      <c r="DH41" s="10"/>
      <c r="DI41" s="10"/>
      <c r="DJ41" s="10"/>
      <c r="DK41" s="10"/>
      <c r="DL41" s="10"/>
      <c r="DM41" s="10"/>
      <c r="DN41" s="10"/>
      <c r="DO41" s="10"/>
      <c r="DP41" s="10"/>
      <c r="DQ41" s="10"/>
      <c r="DR41" s="10"/>
      <c r="DS41" s="10"/>
      <c r="DT41" s="10"/>
      <c r="DU41" s="10"/>
      <c r="DV41" s="10"/>
      <c r="DW41" s="10"/>
      <c r="DX41" s="10"/>
      <c r="DY41" s="10"/>
    </row>
    <row r="42" spans="1:129" x14ac:dyDescent="0.3">
      <c r="G42" s="7"/>
      <c r="I42" s="12"/>
      <c r="J42" s="12"/>
      <c r="K42" s="12"/>
      <c r="L42" s="12"/>
      <c r="M42" s="12"/>
      <c r="N42" s="12"/>
      <c r="O42" s="12"/>
      <c r="P42" s="12"/>
      <c r="Q42" s="12"/>
      <c r="R42" s="12"/>
      <c r="S42" s="12"/>
      <c r="T42" s="12"/>
      <c r="U42" s="12"/>
      <c r="V42" s="12"/>
      <c r="W42" s="12"/>
      <c r="X42" s="12"/>
      <c r="Y42" s="12"/>
      <c r="Z42" s="12"/>
      <c r="AA42" s="12"/>
      <c r="AB42" s="12"/>
      <c r="AC42" s="12"/>
      <c r="AD42" s="12"/>
      <c r="AE42" s="12"/>
      <c r="AF42" s="12"/>
      <c r="AG42" s="12"/>
      <c r="AH42" s="12"/>
      <c r="AI42" s="12"/>
      <c r="AJ42" s="12"/>
      <c r="AK42" s="12"/>
      <c r="AL42" s="12"/>
      <c r="AM42" s="12"/>
      <c r="AN42" s="12"/>
      <c r="AO42" s="12"/>
      <c r="AP42" s="12"/>
      <c r="AQ42" s="12"/>
      <c r="AR42" s="12"/>
      <c r="AS42" s="12"/>
      <c r="AT42" s="12"/>
      <c r="AU42" s="12"/>
      <c r="AV42" s="12"/>
      <c r="AW42" s="12"/>
      <c r="AX42" s="12"/>
      <c r="AY42" s="12"/>
      <c r="AZ42" s="12"/>
      <c r="BA42" s="12"/>
      <c r="BB42" s="12"/>
      <c r="BC42" s="12"/>
      <c r="BD42" s="12"/>
      <c r="BE42" s="12"/>
      <c r="BF42" s="12"/>
      <c r="BG42" s="12"/>
      <c r="BH42" s="12"/>
      <c r="BI42" s="12"/>
      <c r="BJ42" s="12"/>
      <c r="BK42" s="12"/>
      <c r="BL42" s="12"/>
      <c r="BM42" s="12"/>
      <c r="BN42" s="12"/>
      <c r="BO42" s="12"/>
      <c r="BP42" s="12"/>
      <c r="BQ42" s="12"/>
      <c r="BR42" s="12"/>
      <c r="BS42" s="12"/>
      <c r="BT42" s="12"/>
      <c r="BU42" s="12"/>
      <c r="BV42" s="12"/>
      <c r="BW42" s="12"/>
      <c r="BX42" s="12"/>
      <c r="BY42" s="12"/>
      <c r="BZ42" s="12"/>
      <c r="CA42" s="12"/>
      <c r="CB42" s="12"/>
      <c r="CC42" s="12"/>
      <c r="CD42" s="12"/>
      <c r="CE42" s="12"/>
      <c r="CF42" s="12"/>
      <c r="CG42" s="12"/>
      <c r="CH42" s="12"/>
      <c r="CI42" s="12"/>
      <c r="CJ42" s="12"/>
      <c r="CK42" s="12"/>
      <c r="CL42" s="12"/>
      <c r="CM42" s="12"/>
      <c r="CN42" s="12"/>
      <c r="CO42" s="12"/>
      <c r="CP42" s="12"/>
      <c r="CQ42" s="12"/>
      <c r="CR42" s="12"/>
      <c r="CS42" s="12"/>
      <c r="CT42" s="12"/>
      <c r="CU42" s="12"/>
      <c r="CV42" s="12"/>
      <c r="CW42" s="12"/>
      <c r="CX42" s="12"/>
      <c r="CY42" s="12"/>
      <c r="CZ42" s="12"/>
      <c r="DA42" s="12"/>
      <c r="DB42" s="12"/>
      <c r="DC42" s="12"/>
      <c r="DD42" s="12"/>
      <c r="DE42" s="12"/>
      <c r="DF42" s="12"/>
      <c r="DG42" s="12"/>
      <c r="DH42" s="12"/>
      <c r="DI42" s="12"/>
      <c r="DJ42" s="12"/>
      <c r="DK42" s="12"/>
      <c r="DL42" s="12"/>
      <c r="DM42" s="12"/>
      <c r="DN42" s="12"/>
      <c r="DO42" s="12"/>
      <c r="DP42" s="12"/>
      <c r="DQ42" s="12"/>
      <c r="DR42" s="12"/>
      <c r="DS42" s="12"/>
      <c r="DT42" s="12"/>
      <c r="DU42" s="12"/>
      <c r="DV42" s="12"/>
      <c r="DW42" s="12"/>
      <c r="DX42" s="12"/>
      <c r="DY42" s="12"/>
    </row>
    <row r="43" spans="1:129" x14ac:dyDescent="0.3">
      <c r="B43" s="2" t="str">
        <f>Product!$D$2</f>
        <v>Phase 1</v>
      </c>
      <c r="C43" s="2" t="str">
        <f>Product!$D$3</f>
        <v>50' Wide</v>
      </c>
      <c r="D43" s="128"/>
      <c r="G43" s="11">
        <f>SUM(H43:DZ43)</f>
        <v>3495</v>
      </c>
      <c r="I43" s="12">
        <f>H43+I19</f>
        <v>0</v>
      </c>
      <c r="J43" s="12">
        <f t="shared" ref="J43:BU43" si="14">I43+J19</f>
        <v>0</v>
      </c>
      <c r="K43" s="12">
        <f t="shared" si="14"/>
        <v>5</v>
      </c>
      <c r="L43" s="12">
        <f t="shared" si="14"/>
        <v>10</v>
      </c>
      <c r="M43" s="12">
        <f t="shared" si="14"/>
        <v>15</v>
      </c>
      <c r="N43" s="12">
        <f t="shared" si="14"/>
        <v>20</v>
      </c>
      <c r="O43" s="12">
        <f t="shared" si="14"/>
        <v>25</v>
      </c>
      <c r="P43" s="12">
        <f t="shared" si="14"/>
        <v>30</v>
      </c>
      <c r="Q43" s="12">
        <f t="shared" si="14"/>
        <v>30</v>
      </c>
      <c r="R43" s="12">
        <f t="shared" si="14"/>
        <v>30</v>
      </c>
      <c r="S43" s="12">
        <f t="shared" si="14"/>
        <v>30</v>
      </c>
      <c r="T43" s="12">
        <f t="shared" si="14"/>
        <v>30</v>
      </c>
      <c r="U43" s="12">
        <f t="shared" si="14"/>
        <v>30</v>
      </c>
      <c r="V43" s="12">
        <f t="shared" si="14"/>
        <v>30</v>
      </c>
      <c r="W43" s="12">
        <f t="shared" si="14"/>
        <v>30</v>
      </c>
      <c r="X43" s="12">
        <f t="shared" si="14"/>
        <v>30</v>
      </c>
      <c r="Y43" s="12">
        <f t="shared" si="14"/>
        <v>30</v>
      </c>
      <c r="Z43" s="12">
        <f t="shared" si="14"/>
        <v>30</v>
      </c>
      <c r="AA43" s="12">
        <f t="shared" si="14"/>
        <v>30</v>
      </c>
      <c r="AB43" s="12">
        <f t="shared" si="14"/>
        <v>30</v>
      </c>
      <c r="AC43" s="12">
        <f t="shared" si="14"/>
        <v>30</v>
      </c>
      <c r="AD43" s="12">
        <f t="shared" si="14"/>
        <v>30</v>
      </c>
      <c r="AE43" s="12">
        <f t="shared" si="14"/>
        <v>30</v>
      </c>
      <c r="AF43" s="12">
        <f t="shared" si="14"/>
        <v>30</v>
      </c>
      <c r="AG43" s="12">
        <f t="shared" si="14"/>
        <v>30</v>
      </c>
      <c r="AH43" s="12">
        <f t="shared" si="14"/>
        <v>30</v>
      </c>
      <c r="AI43" s="12">
        <f t="shared" si="14"/>
        <v>30</v>
      </c>
      <c r="AJ43" s="12">
        <f t="shared" si="14"/>
        <v>30</v>
      </c>
      <c r="AK43" s="12">
        <f t="shared" si="14"/>
        <v>30</v>
      </c>
      <c r="AL43" s="12">
        <f t="shared" si="14"/>
        <v>30</v>
      </c>
      <c r="AM43" s="12">
        <f t="shared" si="14"/>
        <v>30</v>
      </c>
      <c r="AN43" s="12">
        <f t="shared" si="14"/>
        <v>30</v>
      </c>
      <c r="AO43" s="12">
        <f t="shared" si="14"/>
        <v>30</v>
      </c>
      <c r="AP43" s="12">
        <f t="shared" si="14"/>
        <v>30</v>
      </c>
      <c r="AQ43" s="12">
        <f t="shared" si="14"/>
        <v>30</v>
      </c>
      <c r="AR43" s="12">
        <f t="shared" si="14"/>
        <v>30</v>
      </c>
      <c r="AS43" s="12">
        <f t="shared" si="14"/>
        <v>30</v>
      </c>
      <c r="AT43" s="12">
        <f t="shared" si="14"/>
        <v>30</v>
      </c>
      <c r="AU43" s="12">
        <f t="shared" si="14"/>
        <v>30</v>
      </c>
      <c r="AV43" s="12">
        <f t="shared" si="14"/>
        <v>30</v>
      </c>
      <c r="AW43" s="12">
        <f t="shared" si="14"/>
        <v>30</v>
      </c>
      <c r="AX43" s="12">
        <f t="shared" si="14"/>
        <v>30</v>
      </c>
      <c r="AY43" s="12">
        <f t="shared" si="14"/>
        <v>30</v>
      </c>
      <c r="AZ43" s="12">
        <f t="shared" si="14"/>
        <v>30</v>
      </c>
      <c r="BA43" s="12">
        <f t="shared" si="14"/>
        <v>30</v>
      </c>
      <c r="BB43" s="12">
        <f t="shared" si="14"/>
        <v>30</v>
      </c>
      <c r="BC43" s="12">
        <f t="shared" si="14"/>
        <v>30</v>
      </c>
      <c r="BD43" s="12">
        <f t="shared" si="14"/>
        <v>30</v>
      </c>
      <c r="BE43" s="12">
        <f t="shared" si="14"/>
        <v>30</v>
      </c>
      <c r="BF43" s="12">
        <f t="shared" si="14"/>
        <v>30</v>
      </c>
      <c r="BG43" s="12">
        <f t="shared" si="14"/>
        <v>30</v>
      </c>
      <c r="BH43" s="12">
        <f t="shared" si="14"/>
        <v>30</v>
      </c>
      <c r="BI43" s="12">
        <f t="shared" si="14"/>
        <v>30</v>
      </c>
      <c r="BJ43" s="12">
        <f t="shared" si="14"/>
        <v>30</v>
      </c>
      <c r="BK43" s="12">
        <f t="shared" si="14"/>
        <v>30</v>
      </c>
      <c r="BL43" s="12">
        <f t="shared" si="14"/>
        <v>30</v>
      </c>
      <c r="BM43" s="12">
        <f t="shared" si="14"/>
        <v>30</v>
      </c>
      <c r="BN43" s="12">
        <f t="shared" si="14"/>
        <v>30</v>
      </c>
      <c r="BO43" s="12">
        <f t="shared" si="14"/>
        <v>30</v>
      </c>
      <c r="BP43" s="12">
        <f t="shared" si="14"/>
        <v>30</v>
      </c>
      <c r="BQ43" s="12">
        <f t="shared" si="14"/>
        <v>30</v>
      </c>
      <c r="BR43" s="12">
        <f t="shared" si="14"/>
        <v>30</v>
      </c>
      <c r="BS43" s="12">
        <f t="shared" si="14"/>
        <v>30</v>
      </c>
      <c r="BT43" s="12">
        <f t="shared" si="14"/>
        <v>30</v>
      </c>
      <c r="BU43" s="12">
        <f t="shared" si="14"/>
        <v>30</v>
      </c>
      <c r="BV43" s="12">
        <f t="shared" ref="BV43:DY43" si="15">BU43+BV19</f>
        <v>30</v>
      </c>
      <c r="BW43" s="12">
        <f t="shared" si="15"/>
        <v>30</v>
      </c>
      <c r="BX43" s="12">
        <f t="shared" si="15"/>
        <v>30</v>
      </c>
      <c r="BY43" s="12">
        <f t="shared" si="15"/>
        <v>30</v>
      </c>
      <c r="BZ43" s="12">
        <f t="shared" si="15"/>
        <v>30</v>
      </c>
      <c r="CA43" s="12">
        <f t="shared" si="15"/>
        <v>30</v>
      </c>
      <c r="CB43" s="12">
        <f t="shared" si="15"/>
        <v>30</v>
      </c>
      <c r="CC43" s="12">
        <f t="shared" si="15"/>
        <v>30</v>
      </c>
      <c r="CD43" s="12">
        <f t="shared" si="15"/>
        <v>30</v>
      </c>
      <c r="CE43" s="12">
        <f t="shared" si="15"/>
        <v>30</v>
      </c>
      <c r="CF43" s="12">
        <f t="shared" si="15"/>
        <v>30</v>
      </c>
      <c r="CG43" s="12">
        <f t="shared" si="15"/>
        <v>30</v>
      </c>
      <c r="CH43" s="12">
        <f t="shared" si="15"/>
        <v>30</v>
      </c>
      <c r="CI43" s="12">
        <f t="shared" si="15"/>
        <v>30</v>
      </c>
      <c r="CJ43" s="12">
        <f t="shared" si="15"/>
        <v>30</v>
      </c>
      <c r="CK43" s="12">
        <f t="shared" si="15"/>
        <v>30</v>
      </c>
      <c r="CL43" s="12">
        <f t="shared" si="15"/>
        <v>30</v>
      </c>
      <c r="CM43" s="12">
        <f t="shared" si="15"/>
        <v>30</v>
      </c>
      <c r="CN43" s="12">
        <f t="shared" si="15"/>
        <v>30</v>
      </c>
      <c r="CO43" s="12">
        <f t="shared" si="15"/>
        <v>30</v>
      </c>
      <c r="CP43" s="12">
        <f t="shared" si="15"/>
        <v>30</v>
      </c>
      <c r="CQ43" s="12">
        <f t="shared" si="15"/>
        <v>30</v>
      </c>
      <c r="CR43" s="12">
        <f t="shared" si="15"/>
        <v>30</v>
      </c>
      <c r="CS43" s="12">
        <f t="shared" si="15"/>
        <v>30</v>
      </c>
      <c r="CT43" s="12">
        <f t="shared" si="15"/>
        <v>30</v>
      </c>
      <c r="CU43" s="12">
        <f t="shared" si="15"/>
        <v>30</v>
      </c>
      <c r="CV43" s="12">
        <f t="shared" si="15"/>
        <v>30</v>
      </c>
      <c r="CW43" s="12">
        <f t="shared" si="15"/>
        <v>30</v>
      </c>
      <c r="CX43" s="12">
        <f t="shared" si="15"/>
        <v>30</v>
      </c>
      <c r="CY43" s="12">
        <f t="shared" si="15"/>
        <v>30</v>
      </c>
      <c r="CZ43" s="12">
        <f t="shared" si="15"/>
        <v>30</v>
      </c>
      <c r="DA43" s="12">
        <f t="shared" si="15"/>
        <v>30</v>
      </c>
      <c r="DB43" s="12">
        <f t="shared" si="15"/>
        <v>30</v>
      </c>
      <c r="DC43" s="12">
        <f t="shared" si="15"/>
        <v>30</v>
      </c>
      <c r="DD43" s="12">
        <f t="shared" si="15"/>
        <v>30</v>
      </c>
      <c r="DE43" s="12">
        <f t="shared" si="15"/>
        <v>30</v>
      </c>
      <c r="DF43" s="12">
        <f t="shared" si="15"/>
        <v>30</v>
      </c>
      <c r="DG43" s="12">
        <f t="shared" si="15"/>
        <v>30</v>
      </c>
      <c r="DH43" s="12">
        <f t="shared" si="15"/>
        <v>30</v>
      </c>
      <c r="DI43" s="12">
        <f t="shared" si="15"/>
        <v>30</v>
      </c>
      <c r="DJ43" s="12">
        <f t="shared" si="15"/>
        <v>30</v>
      </c>
      <c r="DK43" s="12">
        <f t="shared" si="15"/>
        <v>30</v>
      </c>
      <c r="DL43" s="12">
        <f t="shared" si="15"/>
        <v>30</v>
      </c>
      <c r="DM43" s="12">
        <f t="shared" si="15"/>
        <v>30</v>
      </c>
      <c r="DN43" s="12">
        <f t="shared" si="15"/>
        <v>30</v>
      </c>
      <c r="DO43" s="12">
        <f t="shared" si="15"/>
        <v>30</v>
      </c>
      <c r="DP43" s="12">
        <f t="shared" si="15"/>
        <v>30</v>
      </c>
      <c r="DQ43" s="12">
        <f t="shared" si="15"/>
        <v>30</v>
      </c>
      <c r="DR43" s="12">
        <f t="shared" si="15"/>
        <v>30</v>
      </c>
      <c r="DS43" s="12">
        <f t="shared" si="15"/>
        <v>30</v>
      </c>
      <c r="DT43" s="12">
        <f t="shared" si="15"/>
        <v>30</v>
      </c>
      <c r="DU43" s="12">
        <f t="shared" si="15"/>
        <v>30</v>
      </c>
      <c r="DV43" s="12">
        <f t="shared" si="15"/>
        <v>30</v>
      </c>
      <c r="DW43" s="12">
        <f t="shared" si="15"/>
        <v>30</v>
      </c>
      <c r="DX43" s="12">
        <f t="shared" si="15"/>
        <v>30</v>
      </c>
      <c r="DY43" s="12">
        <f t="shared" si="15"/>
        <v>30</v>
      </c>
    </row>
    <row r="44" spans="1:129" x14ac:dyDescent="0.3">
      <c r="B44" s="2" t="str">
        <f>Product!$E$2</f>
        <v>Phase 1</v>
      </c>
      <c r="C44" s="2" t="str">
        <f>Product!$E$3</f>
        <v>60' Wide</v>
      </c>
      <c r="D44" s="128"/>
      <c r="G44" s="11">
        <f>SUM(H44:DZ44)</f>
        <v>3495</v>
      </c>
      <c r="I44" s="12">
        <f t="shared" ref="I44:BT44" si="16">H44+I20</f>
        <v>0</v>
      </c>
      <c r="J44" s="12">
        <f t="shared" si="16"/>
        <v>0</v>
      </c>
      <c r="K44" s="12">
        <f t="shared" si="16"/>
        <v>5</v>
      </c>
      <c r="L44" s="12">
        <f t="shared" si="16"/>
        <v>10</v>
      </c>
      <c r="M44" s="12">
        <f t="shared" si="16"/>
        <v>15</v>
      </c>
      <c r="N44" s="12">
        <f t="shared" si="16"/>
        <v>20</v>
      </c>
      <c r="O44" s="12">
        <f t="shared" si="16"/>
        <v>25</v>
      </c>
      <c r="P44" s="12">
        <f t="shared" si="16"/>
        <v>30</v>
      </c>
      <c r="Q44" s="12">
        <f t="shared" si="16"/>
        <v>30</v>
      </c>
      <c r="R44" s="12">
        <f t="shared" si="16"/>
        <v>30</v>
      </c>
      <c r="S44" s="12">
        <f t="shared" si="16"/>
        <v>30</v>
      </c>
      <c r="T44" s="12">
        <f t="shared" si="16"/>
        <v>30</v>
      </c>
      <c r="U44" s="12">
        <f t="shared" si="16"/>
        <v>30</v>
      </c>
      <c r="V44" s="12">
        <f t="shared" si="16"/>
        <v>30</v>
      </c>
      <c r="W44" s="12">
        <f t="shared" si="16"/>
        <v>30</v>
      </c>
      <c r="X44" s="12">
        <f t="shared" si="16"/>
        <v>30</v>
      </c>
      <c r="Y44" s="12">
        <f t="shared" si="16"/>
        <v>30</v>
      </c>
      <c r="Z44" s="12">
        <f t="shared" si="16"/>
        <v>30</v>
      </c>
      <c r="AA44" s="12">
        <f t="shared" si="16"/>
        <v>30</v>
      </c>
      <c r="AB44" s="12">
        <f t="shared" si="16"/>
        <v>30</v>
      </c>
      <c r="AC44" s="12">
        <f t="shared" si="16"/>
        <v>30</v>
      </c>
      <c r="AD44" s="12">
        <f t="shared" si="16"/>
        <v>30</v>
      </c>
      <c r="AE44" s="12">
        <f t="shared" si="16"/>
        <v>30</v>
      </c>
      <c r="AF44" s="12">
        <f t="shared" si="16"/>
        <v>30</v>
      </c>
      <c r="AG44" s="12">
        <f t="shared" si="16"/>
        <v>30</v>
      </c>
      <c r="AH44" s="12">
        <f t="shared" si="16"/>
        <v>30</v>
      </c>
      <c r="AI44" s="12">
        <f t="shared" si="16"/>
        <v>30</v>
      </c>
      <c r="AJ44" s="12">
        <f t="shared" si="16"/>
        <v>30</v>
      </c>
      <c r="AK44" s="12">
        <f t="shared" si="16"/>
        <v>30</v>
      </c>
      <c r="AL44" s="12">
        <f t="shared" si="16"/>
        <v>30</v>
      </c>
      <c r="AM44" s="12">
        <f t="shared" si="16"/>
        <v>30</v>
      </c>
      <c r="AN44" s="12">
        <f t="shared" si="16"/>
        <v>30</v>
      </c>
      <c r="AO44" s="12">
        <f t="shared" si="16"/>
        <v>30</v>
      </c>
      <c r="AP44" s="12">
        <f t="shared" si="16"/>
        <v>30</v>
      </c>
      <c r="AQ44" s="12">
        <f t="shared" si="16"/>
        <v>30</v>
      </c>
      <c r="AR44" s="12">
        <f t="shared" si="16"/>
        <v>30</v>
      </c>
      <c r="AS44" s="12">
        <f t="shared" si="16"/>
        <v>30</v>
      </c>
      <c r="AT44" s="12">
        <f t="shared" si="16"/>
        <v>30</v>
      </c>
      <c r="AU44" s="12">
        <f t="shared" si="16"/>
        <v>30</v>
      </c>
      <c r="AV44" s="12">
        <f t="shared" si="16"/>
        <v>30</v>
      </c>
      <c r="AW44" s="12">
        <f t="shared" si="16"/>
        <v>30</v>
      </c>
      <c r="AX44" s="12">
        <f t="shared" si="16"/>
        <v>30</v>
      </c>
      <c r="AY44" s="12">
        <f t="shared" si="16"/>
        <v>30</v>
      </c>
      <c r="AZ44" s="12">
        <f t="shared" si="16"/>
        <v>30</v>
      </c>
      <c r="BA44" s="12">
        <f t="shared" si="16"/>
        <v>30</v>
      </c>
      <c r="BB44" s="12">
        <f t="shared" si="16"/>
        <v>30</v>
      </c>
      <c r="BC44" s="12">
        <f t="shared" si="16"/>
        <v>30</v>
      </c>
      <c r="BD44" s="12">
        <f t="shared" si="16"/>
        <v>30</v>
      </c>
      <c r="BE44" s="12">
        <f t="shared" si="16"/>
        <v>30</v>
      </c>
      <c r="BF44" s="12">
        <f t="shared" si="16"/>
        <v>30</v>
      </c>
      <c r="BG44" s="12">
        <f t="shared" si="16"/>
        <v>30</v>
      </c>
      <c r="BH44" s="12">
        <f t="shared" si="16"/>
        <v>30</v>
      </c>
      <c r="BI44" s="12">
        <f t="shared" si="16"/>
        <v>30</v>
      </c>
      <c r="BJ44" s="12">
        <f t="shared" si="16"/>
        <v>30</v>
      </c>
      <c r="BK44" s="12">
        <f t="shared" si="16"/>
        <v>30</v>
      </c>
      <c r="BL44" s="12">
        <f t="shared" si="16"/>
        <v>30</v>
      </c>
      <c r="BM44" s="12">
        <f t="shared" si="16"/>
        <v>30</v>
      </c>
      <c r="BN44" s="12">
        <f t="shared" si="16"/>
        <v>30</v>
      </c>
      <c r="BO44" s="12">
        <f t="shared" si="16"/>
        <v>30</v>
      </c>
      <c r="BP44" s="12">
        <f t="shared" si="16"/>
        <v>30</v>
      </c>
      <c r="BQ44" s="12">
        <f t="shared" si="16"/>
        <v>30</v>
      </c>
      <c r="BR44" s="12">
        <f t="shared" si="16"/>
        <v>30</v>
      </c>
      <c r="BS44" s="12">
        <f t="shared" si="16"/>
        <v>30</v>
      </c>
      <c r="BT44" s="12">
        <f t="shared" si="16"/>
        <v>30</v>
      </c>
      <c r="BU44" s="12">
        <f t="shared" ref="BU44:DY44" si="17">BT44+BU20</f>
        <v>30</v>
      </c>
      <c r="BV44" s="12">
        <f t="shared" si="17"/>
        <v>30</v>
      </c>
      <c r="BW44" s="12">
        <f t="shared" si="17"/>
        <v>30</v>
      </c>
      <c r="BX44" s="12">
        <f t="shared" si="17"/>
        <v>30</v>
      </c>
      <c r="BY44" s="12">
        <f t="shared" si="17"/>
        <v>30</v>
      </c>
      <c r="BZ44" s="12">
        <f t="shared" si="17"/>
        <v>30</v>
      </c>
      <c r="CA44" s="12">
        <f t="shared" si="17"/>
        <v>30</v>
      </c>
      <c r="CB44" s="12">
        <f t="shared" si="17"/>
        <v>30</v>
      </c>
      <c r="CC44" s="12">
        <f t="shared" si="17"/>
        <v>30</v>
      </c>
      <c r="CD44" s="12">
        <f t="shared" si="17"/>
        <v>30</v>
      </c>
      <c r="CE44" s="12">
        <f t="shared" si="17"/>
        <v>30</v>
      </c>
      <c r="CF44" s="12">
        <f t="shared" si="17"/>
        <v>30</v>
      </c>
      <c r="CG44" s="12">
        <f t="shared" si="17"/>
        <v>30</v>
      </c>
      <c r="CH44" s="12">
        <f t="shared" si="17"/>
        <v>30</v>
      </c>
      <c r="CI44" s="12">
        <f t="shared" si="17"/>
        <v>30</v>
      </c>
      <c r="CJ44" s="12">
        <f t="shared" si="17"/>
        <v>30</v>
      </c>
      <c r="CK44" s="12">
        <f t="shared" si="17"/>
        <v>30</v>
      </c>
      <c r="CL44" s="12">
        <f t="shared" si="17"/>
        <v>30</v>
      </c>
      <c r="CM44" s="12">
        <f t="shared" si="17"/>
        <v>30</v>
      </c>
      <c r="CN44" s="12">
        <f t="shared" si="17"/>
        <v>30</v>
      </c>
      <c r="CO44" s="12">
        <f t="shared" si="17"/>
        <v>30</v>
      </c>
      <c r="CP44" s="12">
        <f t="shared" si="17"/>
        <v>30</v>
      </c>
      <c r="CQ44" s="12">
        <f t="shared" si="17"/>
        <v>30</v>
      </c>
      <c r="CR44" s="12">
        <f t="shared" si="17"/>
        <v>30</v>
      </c>
      <c r="CS44" s="12">
        <f t="shared" si="17"/>
        <v>30</v>
      </c>
      <c r="CT44" s="12">
        <f t="shared" si="17"/>
        <v>30</v>
      </c>
      <c r="CU44" s="12">
        <f t="shared" si="17"/>
        <v>30</v>
      </c>
      <c r="CV44" s="12">
        <f t="shared" si="17"/>
        <v>30</v>
      </c>
      <c r="CW44" s="12">
        <f t="shared" si="17"/>
        <v>30</v>
      </c>
      <c r="CX44" s="12">
        <f t="shared" si="17"/>
        <v>30</v>
      </c>
      <c r="CY44" s="12">
        <f t="shared" si="17"/>
        <v>30</v>
      </c>
      <c r="CZ44" s="12">
        <f t="shared" si="17"/>
        <v>30</v>
      </c>
      <c r="DA44" s="12">
        <f t="shared" si="17"/>
        <v>30</v>
      </c>
      <c r="DB44" s="12">
        <f t="shared" si="17"/>
        <v>30</v>
      </c>
      <c r="DC44" s="12">
        <f t="shared" si="17"/>
        <v>30</v>
      </c>
      <c r="DD44" s="12">
        <f t="shared" si="17"/>
        <v>30</v>
      </c>
      <c r="DE44" s="12">
        <f t="shared" si="17"/>
        <v>30</v>
      </c>
      <c r="DF44" s="12">
        <f t="shared" si="17"/>
        <v>30</v>
      </c>
      <c r="DG44" s="12">
        <f t="shared" si="17"/>
        <v>30</v>
      </c>
      <c r="DH44" s="12">
        <f t="shared" si="17"/>
        <v>30</v>
      </c>
      <c r="DI44" s="12">
        <f t="shared" si="17"/>
        <v>30</v>
      </c>
      <c r="DJ44" s="12">
        <f t="shared" si="17"/>
        <v>30</v>
      </c>
      <c r="DK44" s="12">
        <f t="shared" si="17"/>
        <v>30</v>
      </c>
      <c r="DL44" s="12">
        <f t="shared" si="17"/>
        <v>30</v>
      </c>
      <c r="DM44" s="12">
        <f t="shared" si="17"/>
        <v>30</v>
      </c>
      <c r="DN44" s="12">
        <f t="shared" si="17"/>
        <v>30</v>
      </c>
      <c r="DO44" s="12">
        <f t="shared" si="17"/>
        <v>30</v>
      </c>
      <c r="DP44" s="12">
        <f t="shared" si="17"/>
        <v>30</v>
      </c>
      <c r="DQ44" s="12">
        <f t="shared" si="17"/>
        <v>30</v>
      </c>
      <c r="DR44" s="12">
        <f t="shared" si="17"/>
        <v>30</v>
      </c>
      <c r="DS44" s="12">
        <f t="shared" si="17"/>
        <v>30</v>
      </c>
      <c r="DT44" s="12">
        <f t="shared" si="17"/>
        <v>30</v>
      </c>
      <c r="DU44" s="12">
        <f t="shared" si="17"/>
        <v>30</v>
      </c>
      <c r="DV44" s="12">
        <f t="shared" si="17"/>
        <v>30</v>
      </c>
      <c r="DW44" s="12">
        <f t="shared" si="17"/>
        <v>30</v>
      </c>
      <c r="DX44" s="12">
        <f t="shared" si="17"/>
        <v>30</v>
      </c>
      <c r="DY44" s="12">
        <f t="shared" si="17"/>
        <v>30</v>
      </c>
    </row>
    <row r="45" spans="1:129" x14ac:dyDescent="0.3">
      <c r="B45" s="2" t="str">
        <f>Product!$F$2</f>
        <v>Phase 1</v>
      </c>
      <c r="C45" s="2" t="str">
        <f>Product!$F$3</f>
        <v>75' Wide</v>
      </c>
      <c r="D45" s="128"/>
      <c r="G45" s="11">
        <f>SUM(H45:DZ45)</f>
        <v>2330</v>
      </c>
      <c r="I45" s="12">
        <f t="shared" ref="I45:BT45" si="18">H45+I21</f>
        <v>0</v>
      </c>
      <c r="J45" s="12">
        <f t="shared" si="18"/>
        <v>0</v>
      </c>
      <c r="K45" s="12">
        <f t="shared" si="18"/>
        <v>3.3333333333333335</v>
      </c>
      <c r="L45" s="12">
        <f t="shared" si="18"/>
        <v>6.666666666666667</v>
      </c>
      <c r="M45" s="12">
        <f t="shared" si="18"/>
        <v>10</v>
      </c>
      <c r="N45" s="12">
        <f t="shared" si="18"/>
        <v>13.333333333333334</v>
      </c>
      <c r="O45" s="12">
        <f t="shared" si="18"/>
        <v>16.666666666666668</v>
      </c>
      <c r="P45" s="12">
        <f t="shared" si="18"/>
        <v>20</v>
      </c>
      <c r="Q45" s="12">
        <f t="shared" si="18"/>
        <v>20</v>
      </c>
      <c r="R45" s="12">
        <f t="shared" si="18"/>
        <v>20</v>
      </c>
      <c r="S45" s="12">
        <f t="shared" si="18"/>
        <v>20</v>
      </c>
      <c r="T45" s="12">
        <f t="shared" si="18"/>
        <v>20</v>
      </c>
      <c r="U45" s="12">
        <f t="shared" si="18"/>
        <v>20</v>
      </c>
      <c r="V45" s="12">
        <f t="shared" si="18"/>
        <v>20</v>
      </c>
      <c r="W45" s="12">
        <f t="shared" si="18"/>
        <v>20</v>
      </c>
      <c r="X45" s="12">
        <f t="shared" si="18"/>
        <v>20</v>
      </c>
      <c r="Y45" s="12">
        <f t="shared" si="18"/>
        <v>20</v>
      </c>
      <c r="Z45" s="12">
        <f t="shared" si="18"/>
        <v>20</v>
      </c>
      <c r="AA45" s="12">
        <f t="shared" si="18"/>
        <v>20</v>
      </c>
      <c r="AB45" s="12">
        <f t="shared" si="18"/>
        <v>20</v>
      </c>
      <c r="AC45" s="12">
        <f t="shared" si="18"/>
        <v>20</v>
      </c>
      <c r="AD45" s="12">
        <f t="shared" si="18"/>
        <v>20</v>
      </c>
      <c r="AE45" s="12">
        <f t="shared" si="18"/>
        <v>20</v>
      </c>
      <c r="AF45" s="12">
        <f t="shared" si="18"/>
        <v>20</v>
      </c>
      <c r="AG45" s="12">
        <f t="shared" si="18"/>
        <v>20</v>
      </c>
      <c r="AH45" s="12">
        <f t="shared" si="18"/>
        <v>20</v>
      </c>
      <c r="AI45" s="12">
        <f t="shared" si="18"/>
        <v>20</v>
      </c>
      <c r="AJ45" s="12">
        <f t="shared" si="18"/>
        <v>20</v>
      </c>
      <c r="AK45" s="12">
        <f t="shared" si="18"/>
        <v>20</v>
      </c>
      <c r="AL45" s="12">
        <f t="shared" si="18"/>
        <v>20</v>
      </c>
      <c r="AM45" s="12">
        <f t="shared" si="18"/>
        <v>20</v>
      </c>
      <c r="AN45" s="12">
        <f t="shared" si="18"/>
        <v>20</v>
      </c>
      <c r="AO45" s="12">
        <f t="shared" si="18"/>
        <v>20</v>
      </c>
      <c r="AP45" s="12">
        <f t="shared" si="18"/>
        <v>20</v>
      </c>
      <c r="AQ45" s="12">
        <f t="shared" si="18"/>
        <v>20</v>
      </c>
      <c r="AR45" s="12">
        <f t="shared" si="18"/>
        <v>20</v>
      </c>
      <c r="AS45" s="12">
        <f t="shared" si="18"/>
        <v>20</v>
      </c>
      <c r="AT45" s="12">
        <f t="shared" si="18"/>
        <v>20</v>
      </c>
      <c r="AU45" s="12">
        <f t="shared" si="18"/>
        <v>20</v>
      </c>
      <c r="AV45" s="12">
        <f t="shared" si="18"/>
        <v>20</v>
      </c>
      <c r="AW45" s="12">
        <f t="shared" si="18"/>
        <v>20</v>
      </c>
      <c r="AX45" s="12">
        <f t="shared" si="18"/>
        <v>20</v>
      </c>
      <c r="AY45" s="12">
        <f t="shared" si="18"/>
        <v>20</v>
      </c>
      <c r="AZ45" s="12">
        <f t="shared" si="18"/>
        <v>20</v>
      </c>
      <c r="BA45" s="12">
        <f t="shared" si="18"/>
        <v>20</v>
      </c>
      <c r="BB45" s="12">
        <f t="shared" si="18"/>
        <v>20</v>
      </c>
      <c r="BC45" s="12">
        <f t="shared" si="18"/>
        <v>20</v>
      </c>
      <c r="BD45" s="12">
        <f t="shared" si="18"/>
        <v>20</v>
      </c>
      <c r="BE45" s="12">
        <f t="shared" si="18"/>
        <v>20</v>
      </c>
      <c r="BF45" s="12">
        <f t="shared" si="18"/>
        <v>20</v>
      </c>
      <c r="BG45" s="12">
        <f t="shared" si="18"/>
        <v>20</v>
      </c>
      <c r="BH45" s="12">
        <f t="shared" si="18"/>
        <v>20</v>
      </c>
      <c r="BI45" s="12">
        <f t="shared" si="18"/>
        <v>20</v>
      </c>
      <c r="BJ45" s="12">
        <f t="shared" si="18"/>
        <v>20</v>
      </c>
      <c r="BK45" s="12">
        <f t="shared" si="18"/>
        <v>20</v>
      </c>
      <c r="BL45" s="12">
        <f t="shared" si="18"/>
        <v>20</v>
      </c>
      <c r="BM45" s="12">
        <f t="shared" si="18"/>
        <v>20</v>
      </c>
      <c r="BN45" s="12">
        <f t="shared" si="18"/>
        <v>20</v>
      </c>
      <c r="BO45" s="12">
        <f t="shared" si="18"/>
        <v>20</v>
      </c>
      <c r="BP45" s="12">
        <f t="shared" si="18"/>
        <v>20</v>
      </c>
      <c r="BQ45" s="12">
        <f t="shared" si="18"/>
        <v>20</v>
      </c>
      <c r="BR45" s="12">
        <f t="shared" si="18"/>
        <v>20</v>
      </c>
      <c r="BS45" s="12">
        <f t="shared" si="18"/>
        <v>20</v>
      </c>
      <c r="BT45" s="12">
        <f t="shared" si="18"/>
        <v>20</v>
      </c>
      <c r="BU45" s="12">
        <f t="shared" ref="BU45:DY45" si="19">BT45+BU21</f>
        <v>20</v>
      </c>
      <c r="BV45" s="12">
        <f t="shared" si="19"/>
        <v>20</v>
      </c>
      <c r="BW45" s="12">
        <f t="shared" si="19"/>
        <v>20</v>
      </c>
      <c r="BX45" s="12">
        <f t="shared" si="19"/>
        <v>20</v>
      </c>
      <c r="BY45" s="12">
        <f t="shared" si="19"/>
        <v>20</v>
      </c>
      <c r="BZ45" s="12">
        <f t="shared" si="19"/>
        <v>20</v>
      </c>
      <c r="CA45" s="12">
        <f t="shared" si="19"/>
        <v>20</v>
      </c>
      <c r="CB45" s="12">
        <f t="shared" si="19"/>
        <v>20</v>
      </c>
      <c r="CC45" s="12">
        <f t="shared" si="19"/>
        <v>20</v>
      </c>
      <c r="CD45" s="12">
        <f t="shared" si="19"/>
        <v>20</v>
      </c>
      <c r="CE45" s="12">
        <f t="shared" si="19"/>
        <v>20</v>
      </c>
      <c r="CF45" s="12">
        <f t="shared" si="19"/>
        <v>20</v>
      </c>
      <c r="CG45" s="12">
        <f t="shared" si="19"/>
        <v>20</v>
      </c>
      <c r="CH45" s="12">
        <f t="shared" si="19"/>
        <v>20</v>
      </c>
      <c r="CI45" s="12">
        <f t="shared" si="19"/>
        <v>20</v>
      </c>
      <c r="CJ45" s="12">
        <f t="shared" si="19"/>
        <v>20</v>
      </c>
      <c r="CK45" s="12">
        <f t="shared" si="19"/>
        <v>20</v>
      </c>
      <c r="CL45" s="12">
        <f t="shared" si="19"/>
        <v>20</v>
      </c>
      <c r="CM45" s="12">
        <f t="shared" si="19"/>
        <v>20</v>
      </c>
      <c r="CN45" s="12">
        <f t="shared" si="19"/>
        <v>20</v>
      </c>
      <c r="CO45" s="12">
        <f t="shared" si="19"/>
        <v>20</v>
      </c>
      <c r="CP45" s="12">
        <f t="shared" si="19"/>
        <v>20</v>
      </c>
      <c r="CQ45" s="12">
        <f t="shared" si="19"/>
        <v>20</v>
      </c>
      <c r="CR45" s="12">
        <f t="shared" si="19"/>
        <v>20</v>
      </c>
      <c r="CS45" s="12">
        <f t="shared" si="19"/>
        <v>20</v>
      </c>
      <c r="CT45" s="12">
        <f t="shared" si="19"/>
        <v>20</v>
      </c>
      <c r="CU45" s="12">
        <f t="shared" si="19"/>
        <v>20</v>
      </c>
      <c r="CV45" s="12">
        <f t="shared" si="19"/>
        <v>20</v>
      </c>
      <c r="CW45" s="12">
        <f t="shared" si="19"/>
        <v>20</v>
      </c>
      <c r="CX45" s="12">
        <f t="shared" si="19"/>
        <v>20</v>
      </c>
      <c r="CY45" s="12">
        <f t="shared" si="19"/>
        <v>20</v>
      </c>
      <c r="CZ45" s="12">
        <f t="shared" si="19"/>
        <v>20</v>
      </c>
      <c r="DA45" s="12">
        <f t="shared" si="19"/>
        <v>20</v>
      </c>
      <c r="DB45" s="12">
        <f t="shared" si="19"/>
        <v>20</v>
      </c>
      <c r="DC45" s="12">
        <f t="shared" si="19"/>
        <v>20</v>
      </c>
      <c r="DD45" s="12">
        <f t="shared" si="19"/>
        <v>20</v>
      </c>
      <c r="DE45" s="12">
        <f t="shared" si="19"/>
        <v>20</v>
      </c>
      <c r="DF45" s="12">
        <f t="shared" si="19"/>
        <v>20</v>
      </c>
      <c r="DG45" s="12">
        <f t="shared" si="19"/>
        <v>20</v>
      </c>
      <c r="DH45" s="12">
        <f t="shared" si="19"/>
        <v>20</v>
      </c>
      <c r="DI45" s="12">
        <f t="shared" si="19"/>
        <v>20</v>
      </c>
      <c r="DJ45" s="12">
        <f t="shared" si="19"/>
        <v>20</v>
      </c>
      <c r="DK45" s="12">
        <f t="shared" si="19"/>
        <v>20</v>
      </c>
      <c r="DL45" s="12">
        <f t="shared" si="19"/>
        <v>20</v>
      </c>
      <c r="DM45" s="12">
        <f t="shared" si="19"/>
        <v>20</v>
      </c>
      <c r="DN45" s="12">
        <f t="shared" si="19"/>
        <v>20</v>
      </c>
      <c r="DO45" s="12">
        <f t="shared" si="19"/>
        <v>20</v>
      </c>
      <c r="DP45" s="12">
        <f t="shared" si="19"/>
        <v>20</v>
      </c>
      <c r="DQ45" s="12">
        <f t="shared" si="19"/>
        <v>20</v>
      </c>
      <c r="DR45" s="12">
        <f t="shared" si="19"/>
        <v>20</v>
      </c>
      <c r="DS45" s="12">
        <f t="shared" si="19"/>
        <v>20</v>
      </c>
      <c r="DT45" s="12">
        <f t="shared" si="19"/>
        <v>20</v>
      </c>
      <c r="DU45" s="12">
        <f t="shared" si="19"/>
        <v>20</v>
      </c>
      <c r="DV45" s="12">
        <f t="shared" si="19"/>
        <v>20</v>
      </c>
      <c r="DW45" s="12">
        <f t="shared" si="19"/>
        <v>20</v>
      </c>
      <c r="DX45" s="12">
        <f t="shared" si="19"/>
        <v>20</v>
      </c>
      <c r="DY45" s="12">
        <f t="shared" si="19"/>
        <v>20</v>
      </c>
    </row>
    <row r="46" spans="1:129" x14ac:dyDescent="0.3">
      <c r="D46" s="128"/>
      <c r="G46" s="13"/>
      <c r="I46" s="12"/>
      <c r="J46" s="12"/>
      <c r="K46" s="12"/>
      <c r="L46" s="12"/>
      <c r="M46" s="12"/>
      <c r="N46" s="12"/>
      <c r="O46" s="12"/>
      <c r="P46" s="12"/>
      <c r="Q46" s="12"/>
      <c r="R46" s="12"/>
      <c r="S46" s="12"/>
      <c r="T46" s="12"/>
      <c r="U46" s="12"/>
      <c r="V46" s="12"/>
      <c r="W46" s="12"/>
      <c r="X46" s="12"/>
      <c r="Y46" s="12"/>
      <c r="Z46" s="12"/>
      <c r="AA46" s="12"/>
      <c r="AB46" s="12"/>
      <c r="AC46" s="12"/>
      <c r="AD46" s="12"/>
      <c r="AE46" s="12"/>
      <c r="AF46" s="12"/>
      <c r="AG46" s="12"/>
      <c r="AH46" s="12"/>
      <c r="AI46" s="12"/>
      <c r="AJ46" s="12"/>
      <c r="AK46" s="12"/>
      <c r="AL46" s="12"/>
      <c r="AM46" s="12"/>
      <c r="AN46" s="12"/>
      <c r="AO46" s="12"/>
      <c r="AP46" s="12"/>
      <c r="AQ46" s="12"/>
      <c r="AR46" s="12"/>
      <c r="AS46" s="12"/>
      <c r="AT46" s="12"/>
      <c r="AU46" s="12"/>
      <c r="AV46" s="12"/>
      <c r="AW46" s="12"/>
      <c r="AX46" s="12"/>
      <c r="AY46" s="12"/>
      <c r="AZ46" s="12"/>
      <c r="BA46" s="12"/>
      <c r="BB46" s="12"/>
      <c r="BC46" s="12"/>
      <c r="BD46" s="12"/>
      <c r="BE46" s="12"/>
      <c r="BF46" s="12"/>
      <c r="BG46" s="12"/>
      <c r="BH46" s="12"/>
      <c r="BI46" s="12"/>
      <c r="BJ46" s="12"/>
      <c r="BK46" s="12"/>
      <c r="BL46" s="12"/>
      <c r="BM46" s="12"/>
      <c r="BN46" s="12"/>
      <c r="BO46" s="12"/>
      <c r="BP46" s="12"/>
      <c r="BQ46" s="12"/>
      <c r="BR46" s="12"/>
      <c r="BS46" s="12"/>
      <c r="BT46" s="12"/>
      <c r="BU46" s="12"/>
      <c r="BV46" s="12"/>
      <c r="BW46" s="12"/>
      <c r="BX46" s="12"/>
      <c r="BY46" s="12"/>
      <c r="BZ46" s="12"/>
      <c r="CA46" s="12"/>
      <c r="CB46" s="12"/>
      <c r="CC46" s="12"/>
      <c r="CD46" s="12"/>
      <c r="CE46" s="12"/>
      <c r="CF46" s="12"/>
      <c r="CG46" s="12"/>
      <c r="CH46" s="12"/>
      <c r="CI46" s="12"/>
      <c r="CJ46" s="12"/>
      <c r="CK46" s="12"/>
      <c r="CL46" s="12"/>
      <c r="CM46" s="12"/>
      <c r="CN46" s="12"/>
      <c r="CO46" s="12"/>
      <c r="CP46" s="12"/>
      <c r="CQ46" s="12"/>
      <c r="CR46" s="12"/>
      <c r="CS46" s="12"/>
      <c r="CT46" s="12"/>
      <c r="CU46" s="12"/>
      <c r="CV46" s="12"/>
      <c r="CW46" s="12"/>
      <c r="CX46" s="12"/>
      <c r="CY46" s="12"/>
      <c r="CZ46" s="12"/>
      <c r="DA46" s="12"/>
      <c r="DB46" s="12"/>
      <c r="DC46" s="12"/>
      <c r="DD46" s="12"/>
      <c r="DE46" s="12"/>
      <c r="DF46" s="12"/>
      <c r="DG46" s="12"/>
      <c r="DH46" s="12"/>
      <c r="DI46" s="12"/>
      <c r="DJ46" s="12"/>
      <c r="DK46" s="12"/>
      <c r="DL46" s="12"/>
      <c r="DM46" s="12"/>
      <c r="DN46" s="12"/>
      <c r="DO46" s="12"/>
      <c r="DP46" s="12"/>
      <c r="DQ46" s="12"/>
      <c r="DR46" s="12"/>
      <c r="DS46" s="12"/>
      <c r="DT46" s="12"/>
      <c r="DU46" s="12"/>
      <c r="DV46" s="12"/>
      <c r="DW46" s="12"/>
      <c r="DX46" s="12"/>
      <c r="DY46" s="12"/>
    </row>
    <row r="47" spans="1:129" x14ac:dyDescent="0.3">
      <c r="B47" s="2" t="str">
        <f>Product!$G$2</f>
        <v>Phase 2</v>
      </c>
      <c r="C47" s="2" t="str">
        <f>Product!$G$3</f>
        <v>50' Wide</v>
      </c>
      <c r="D47" s="128"/>
      <c r="G47" s="11">
        <f>SUM(H47:DZ47)</f>
        <v>3135</v>
      </c>
      <c r="I47" s="12">
        <f t="shared" ref="I47:BT47" si="20">H47+I23</f>
        <v>0</v>
      </c>
      <c r="J47" s="12">
        <f t="shared" si="20"/>
        <v>0</v>
      </c>
      <c r="K47" s="12">
        <f t="shared" si="20"/>
        <v>0</v>
      </c>
      <c r="L47" s="12">
        <f t="shared" si="20"/>
        <v>0</v>
      </c>
      <c r="M47" s="12">
        <f t="shared" si="20"/>
        <v>0</v>
      </c>
      <c r="N47" s="12">
        <f t="shared" si="20"/>
        <v>0</v>
      </c>
      <c r="O47" s="12">
        <f t="shared" si="20"/>
        <v>0</v>
      </c>
      <c r="P47" s="12">
        <f t="shared" si="20"/>
        <v>0</v>
      </c>
      <c r="Q47" s="12">
        <f t="shared" si="20"/>
        <v>0</v>
      </c>
      <c r="R47" s="12">
        <f t="shared" si="20"/>
        <v>0</v>
      </c>
      <c r="S47" s="12">
        <f t="shared" si="20"/>
        <v>0</v>
      </c>
      <c r="T47" s="12">
        <f t="shared" si="20"/>
        <v>0</v>
      </c>
      <c r="U47" s="12">
        <f t="shared" si="20"/>
        <v>0</v>
      </c>
      <c r="V47" s="12">
        <f t="shared" si="20"/>
        <v>0</v>
      </c>
      <c r="W47" s="12">
        <f t="shared" si="20"/>
        <v>5</v>
      </c>
      <c r="X47" s="12">
        <f t="shared" si="20"/>
        <v>10</v>
      </c>
      <c r="Y47" s="12">
        <f t="shared" si="20"/>
        <v>15</v>
      </c>
      <c r="Z47" s="12">
        <f t="shared" si="20"/>
        <v>20</v>
      </c>
      <c r="AA47" s="12">
        <f t="shared" si="20"/>
        <v>25</v>
      </c>
      <c r="AB47" s="12">
        <f t="shared" si="20"/>
        <v>30</v>
      </c>
      <c r="AC47" s="12">
        <f t="shared" si="20"/>
        <v>30</v>
      </c>
      <c r="AD47" s="12">
        <f t="shared" si="20"/>
        <v>30</v>
      </c>
      <c r="AE47" s="12">
        <f t="shared" si="20"/>
        <v>30</v>
      </c>
      <c r="AF47" s="12">
        <f t="shared" si="20"/>
        <v>30</v>
      </c>
      <c r="AG47" s="12">
        <f t="shared" si="20"/>
        <v>30</v>
      </c>
      <c r="AH47" s="12">
        <f t="shared" si="20"/>
        <v>30</v>
      </c>
      <c r="AI47" s="12">
        <f t="shared" si="20"/>
        <v>30</v>
      </c>
      <c r="AJ47" s="12">
        <f t="shared" si="20"/>
        <v>30</v>
      </c>
      <c r="AK47" s="12">
        <f t="shared" si="20"/>
        <v>30</v>
      </c>
      <c r="AL47" s="12">
        <f t="shared" si="20"/>
        <v>30</v>
      </c>
      <c r="AM47" s="12">
        <f t="shared" si="20"/>
        <v>30</v>
      </c>
      <c r="AN47" s="12">
        <f t="shared" si="20"/>
        <v>30</v>
      </c>
      <c r="AO47" s="12">
        <f t="shared" si="20"/>
        <v>30</v>
      </c>
      <c r="AP47" s="12">
        <f t="shared" si="20"/>
        <v>30</v>
      </c>
      <c r="AQ47" s="12">
        <f t="shared" si="20"/>
        <v>30</v>
      </c>
      <c r="AR47" s="12">
        <f t="shared" si="20"/>
        <v>30</v>
      </c>
      <c r="AS47" s="12">
        <f t="shared" si="20"/>
        <v>30</v>
      </c>
      <c r="AT47" s="12">
        <f t="shared" si="20"/>
        <v>30</v>
      </c>
      <c r="AU47" s="12">
        <f t="shared" si="20"/>
        <v>30</v>
      </c>
      <c r="AV47" s="12">
        <f t="shared" si="20"/>
        <v>30</v>
      </c>
      <c r="AW47" s="12">
        <f t="shared" si="20"/>
        <v>30</v>
      </c>
      <c r="AX47" s="12">
        <f t="shared" si="20"/>
        <v>30</v>
      </c>
      <c r="AY47" s="12">
        <f t="shared" si="20"/>
        <v>30</v>
      </c>
      <c r="AZ47" s="12">
        <f t="shared" si="20"/>
        <v>30</v>
      </c>
      <c r="BA47" s="12">
        <f t="shared" si="20"/>
        <v>30</v>
      </c>
      <c r="BB47" s="12">
        <f t="shared" si="20"/>
        <v>30</v>
      </c>
      <c r="BC47" s="12">
        <f t="shared" si="20"/>
        <v>30</v>
      </c>
      <c r="BD47" s="12">
        <f t="shared" si="20"/>
        <v>30</v>
      </c>
      <c r="BE47" s="12">
        <f t="shared" si="20"/>
        <v>30</v>
      </c>
      <c r="BF47" s="12">
        <f t="shared" si="20"/>
        <v>30</v>
      </c>
      <c r="BG47" s="12">
        <f t="shared" si="20"/>
        <v>30</v>
      </c>
      <c r="BH47" s="12">
        <f t="shared" si="20"/>
        <v>30</v>
      </c>
      <c r="BI47" s="12">
        <f t="shared" si="20"/>
        <v>30</v>
      </c>
      <c r="BJ47" s="12">
        <f t="shared" si="20"/>
        <v>30</v>
      </c>
      <c r="BK47" s="12">
        <f t="shared" si="20"/>
        <v>30</v>
      </c>
      <c r="BL47" s="12">
        <f t="shared" si="20"/>
        <v>30</v>
      </c>
      <c r="BM47" s="12">
        <f t="shared" si="20"/>
        <v>30</v>
      </c>
      <c r="BN47" s="12">
        <f t="shared" si="20"/>
        <v>30</v>
      </c>
      <c r="BO47" s="12">
        <f t="shared" si="20"/>
        <v>30</v>
      </c>
      <c r="BP47" s="12">
        <f t="shared" si="20"/>
        <v>30</v>
      </c>
      <c r="BQ47" s="12">
        <f t="shared" si="20"/>
        <v>30</v>
      </c>
      <c r="BR47" s="12">
        <f t="shared" si="20"/>
        <v>30</v>
      </c>
      <c r="BS47" s="12">
        <f t="shared" si="20"/>
        <v>30</v>
      </c>
      <c r="BT47" s="12">
        <f t="shared" si="20"/>
        <v>30</v>
      </c>
      <c r="BU47" s="12">
        <f t="shared" ref="BU47:DY47" si="21">BT47+BU23</f>
        <v>30</v>
      </c>
      <c r="BV47" s="12">
        <f t="shared" si="21"/>
        <v>30</v>
      </c>
      <c r="BW47" s="12">
        <f t="shared" si="21"/>
        <v>30</v>
      </c>
      <c r="BX47" s="12">
        <f t="shared" si="21"/>
        <v>30</v>
      </c>
      <c r="BY47" s="12">
        <f t="shared" si="21"/>
        <v>30</v>
      </c>
      <c r="BZ47" s="12">
        <f t="shared" si="21"/>
        <v>30</v>
      </c>
      <c r="CA47" s="12">
        <f t="shared" si="21"/>
        <v>30</v>
      </c>
      <c r="CB47" s="12">
        <f t="shared" si="21"/>
        <v>30</v>
      </c>
      <c r="CC47" s="12">
        <f t="shared" si="21"/>
        <v>30</v>
      </c>
      <c r="CD47" s="12">
        <f t="shared" si="21"/>
        <v>30</v>
      </c>
      <c r="CE47" s="12">
        <f t="shared" si="21"/>
        <v>30</v>
      </c>
      <c r="CF47" s="12">
        <f t="shared" si="21"/>
        <v>30</v>
      </c>
      <c r="CG47" s="12">
        <f t="shared" si="21"/>
        <v>30</v>
      </c>
      <c r="CH47" s="12">
        <f t="shared" si="21"/>
        <v>30</v>
      </c>
      <c r="CI47" s="12">
        <f t="shared" si="21"/>
        <v>30</v>
      </c>
      <c r="CJ47" s="12">
        <f t="shared" si="21"/>
        <v>30</v>
      </c>
      <c r="CK47" s="12">
        <f t="shared" si="21"/>
        <v>30</v>
      </c>
      <c r="CL47" s="12">
        <f t="shared" si="21"/>
        <v>30</v>
      </c>
      <c r="CM47" s="12">
        <f t="shared" si="21"/>
        <v>30</v>
      </c>
      <c r="CN47" s="12">
        <f t="shared" si="21"/>
        <v>30</v>
      </c>
      <c r="CO47" s="12">
        <f t="shared" si="21"/>
        <v>30</v>
      </c>
      <c r="CP47" s="12">
        <f t="shared" si="21"/>
        <v>30</v>
      </c>
      <c r="CQ47" s="12">
        <f t="shared" si="21"/>
        <v>30</v>
      </c>
      <c r="CR47" s="12">
        <f t="shared" si="21"/>
        <v>30</v>
      </c>
      <c r="CS47" s="12">
        <f t="shared" si="21"/>
        <v>30</v>
      </c>
      <c r="CT47" s="12">
        <f t="shared" si="21"/>
        <v>30</v>
      </c>
      <c r="CU47" s="12">
        <f t="shared" si="21"/>
        <v>30</v>
      </c>
      <c r="CV47" s="12">
        <f t="shared" si="21"/>
        <v>30</v>
      </c>
      <c r="CW47" s="12">
        <f t="shared" si="21"/>
        <v>30</v>
      </c>
      <c r="CX47" s="12">
        <f t="shared" si="21"/>
        <v>30</v>
      </c>
      <c r="CY47" s="12">
        <f t="shared" si="21"/>
        <v>30</v>
      </c>
      <c r="CZ47" s="12">
        <f t="shared" si="21"/>
        <v>30</v>
      </c>
      <c r="DA47" s="12">
        <f t="shared" si="21"/>
        <v>30</v>
      </c>
      <c r="DB47" s="12">
        <f t="shared" si="21"/>
        <v>30</v>
      </c>
      <c r="DC47" s="12">
        <f t="shared" si="21"/>
        <v>30</v>
      </c>
      <c r="DD47" s="12">
        <f t="shared" si="21"/>
        <v>30</v>
      </c>
      <c r="DE47" s="12">
        <f t="shared" si="21"/>
        <v>30</v>
      </c>
      <c r="DF47" s="12">
        <f t="shared" si="21"/>
        <v>30</v>
      </c>
      <c r="DG47" s="12">
        <f t="shared" si="21"/>
        <v>30</v>
      </c>
      <c r="DH47" s="12">
        <f t="shared" si="21"/>
        <v>30</v>
      </c>
      <c r="DI47" s="12">
        <f t="shared" si="21"/>
        <v>30</v>
      </c>
      <c r="DJ47" s="12">
        <f t="shared" si="21"/>
        <v>30</v>
      </c>
      <c r="DK47" s="12">
        <f t="shared" si="21"/>
        <v>30</v>
      </c>
      <c r="DL47" s="12">
        <f t="shared" si="21"/>
        <v>30</v>
      </c>
      <c r="DM47" s="12">
        <f t="shared" si="21"/>
        <v>30</v>
      </c>
      <c r="DN47" s="12">
        <f t="shared" si="21"/>
        <v>30</v>
      </c>
      <c r="DO47" s="12">
        <f t="shared" si="21"/>
        <v>30</v>
      </c>
      <c r="DP47" s="12">
        <f t="shared" si="21"/>
        <v>30</v>
      </c>
      <c r="DQ47" s="12">
        <f t="shared" si="21"/>
        <v>30</v>
      </c>
      <c r="DR47" s="12">
        <f t="shared" si="21"/>
        <v>30</v>
      </c>
      <c r="DS47" s="12">
        <f t="shared" si="21"/>
        <v>30</v>
      </c>
      <c r="DT47" s="12">
        <f t="shared" si="21"/>
        <v>30</v>
      </c>
      <c r="DU47" s="12">
        <f t="shared" si="21"/>
        <v>30</v>
      </c>
      <c r="DV47" s="12">
        <f t="shared" si="21"/>
        <v>30</v>
      </c>
      <c r="DW47" s="12">
        <f t="shared" si="21"/>
        <v>30</v>
      </c>
      <c r="DX47" s="12">
        <f t="shared" si="21"/>
        <v>30</v>
      </c>
      <c r="DY47" s="12">
        <f t="shared" si="21"/>
        <v>30</v>
      </c>
    </row>
    <row r="48" spans="1:129" x14ac:dyDescent="0.3">
      <c r="B48" s="2" t="str">
        <f>Product!$H$2</f>
        <v>Phase 2</v>
      </c>
      <c r="C48" s="2" t="str">
        <f>Product!$H$3</f>
        <v>60' Wide</v>
      </c>
      <c r="D48" s="128"/>
      <c r="G48" s="11">
        <f>SUM(H48:DZ48)</f>
        <v>3135</v>
      </c>
      <c r="I48" s="12">
        <f t="shared" ref="I48:BT48" si="22">H48+I24</f>
        <v>0</v>
      </c>
      <c r="J48" s="12">
        <f t="shared" si="22"/>
        <v>0</v>
      </c>
      <c r="K48" s="12">
        <f t="shared" si="22"/>
        <v>0</v>
      </c>
      <c r="L48" s="12">
        <f t="shared" si="22"/>
        <v>0</v>
      </c>
      <c r="M48" s="12">
        <f t="shared" si="22"/>
        <v>0</v>
      </c>
      <c r="N48" s="12">
        <f t="shared" si="22"/>
        <v>0</v>
      </c>
      <c r="O48" s="12">
        <f t="shared" si="22"/>
        <v>0</v>
      </c>
      <c r="P48" s="12">
        <f t="shared" si="22"/>
        <v>0</v>
      </c>
      <c r="Q48" s="12">
        <f t="shared" si="22"/>
        <v>0</v>
      </c>
      <c r="R48" s="12">
        <f t="shared" si="22"/>
        <v>0</v>
      </c>
      <c r="S48" s="12">
        <f t="shared" si="22"/>
        <v>0</v>
      </c>
      <c r="T48" s="12">
        <f t="shared" si="22"/>
        <v>0</v>
      </c>
      <c r="U48" s="12">
        <f t="shared" si="22"/>
        <v>0</v>
      </c>
      <c r="V48" s="12">
        <f t="shared" si="22"/>
        <v>0</v>
      </c>
      <c r="W48" s="12">
        <f t="shared" si="22"/>
        <v>5</v>
      </c>
      <c r="X48" s="12">
        <f t="shared" si="22"/>
        <v>10</v>
      </c>
      <c r="Y48" s="12">
        <f t="shared" si="22"/>
        <v>15</v>
      </c>
      <c r="Z48" s="12">
        <f t="shared" si="22"/>
        <v>20</v>
      </c>
      <c r="AA48" s="12">
        <f t="shared" si="22"/>
        <v>25</v>
      </c>
      <c r="AB48" s="12">
        <f t="shared" si="22"/>
        <v>30</v>
      </c>
      <c r="AC48" s="12">
        <f t="shared" si="22"/>
        <v>30</v>
      </c>
      <c r="AD48" s="12">
        <f t="shared" si="22"/>
        <v>30</v>
      </c>
      <c r="AE48" s="12">
        <f t="shared" si="22"/>
        <v>30</v>
      </c>
      <c r="AF48" s="12">
        <f t="shared" si="22"/>
        <v>30</v>
      </c>
      <c r="AG48" s="12">
        <f t="shared" si="22"/>
        <v>30</v>
      </c>
      <c r="AH48" s="12">
        <f t="shared" si="22"/>
        <v>30</v>
      </c>
      <c r="AI48" s="12">
        <f t="shared" si="22"/>
        <v>30</v>
      </c>
      <c r="AJ48" s="12">
        <f t="shared" si="22"/>
        <v>30</v>
      </c>
      <c r="AK48" s="12">
        <f t="shared" si="22"/>
        <v>30</v>
      </c>
      <c r="AL48" s="12">
        <f t="shared" si="22"/>
        <v>30</v>
      </c>
      <c r="AM48" s="12">
        <f t="shared" si="22"/>
        <v>30</v>
      </c>
      <c r="AN48" s="12">
        <f t="shared" si="22"/>
        <v>30</v>
      </c>
      <c r="AO48" s="12">
        <f t="shared" si="22"/>
        <v>30</v>
      </c>
      <c r="AP48" s="12">
        <f t="shared" si="22"/>
        <v>30</v>
      </c>
      <c r="AQ48" s="12">
        <f t="shared" si="22"/>
        <v>30</v>
      </c>
      <c r="AR48" s="12">
        <f t="shared" si="22"/>
        <v>30</v>
      </c>
      <c r="AS48" s="12">
        <f t="shared" si="22"/>
        <v>30</v>
      </c>
      <c r="AT48" s="12">
        <f t="shared" si="22"/>
        <v>30</v>
      </c>
      <c r="AU48" s="12">
        <f t="shared" si="22"/>
        <v>30</v>
      </c>
      <c r="AV48" s="12">
        <f t="shared" si="22"/>
        <v>30</v>
      </c>
      <c r="AW48" s="12">
        <f t="shared" si="22"/>
        <v>30</v>
      </c>
      <c r="AX48" s="12">
        <f t="shared" si="22"/>
        <v>30</v>
      </c>
      <c r="AY48" s="12">
        <f t="shared" si="22"/>
        <v>30</v>
      </c>
      <c r="AZ48" s="12">
        <f t="shared" si="22"/>
        <v>30</v>
      </c>
      <c r="BA48" s="12">
        <f t="shared" si="22"/>
        <v>30</v>
      </c>
      <c r="BB48" s="12">
        <f t="shared" si="22"/>
        <v>30</v>
      </c>
      <c r="BC48" s="12">
        <f t="shared" si="22"/>
        <v>30</v>
      </c>
      <c r="BD48" s="12">
        <f t="shared" si="22"/>
        <v>30</v>
      </c>
      <c r="BE48" s="12">
        <f t="shared" si="22"/>
        <v>30</v>
      </c>
      <c r="BF48" s="12">
        <f t="shared" si="22"/>
        <v>30</v>
      </c>
      <c r="BG48" s="12">
        <f t="shared" si="22"/>
        <v>30</v>
      </c>
      <c r="BH48" s="12">
        <f t="shared" si="22"/>
        <v>30</v>
      </c>
      <c r="BI48" s="12">
        <f t="shared" si="22"/>
        <v>30</v>
      </c>
      <c r="BJ48" s="12">
        <f t="shared" si="22"/>
        <v>30</v>
      </c>
      <c r="BK48" s="12">
        <f t="shared" si="22"/>
        <v>30</v>
      </c>
      <c r="BL48" s="12">
        <f t="shared" si="22"/>
        <v>30</v>
      </c>
      <c r="BM48" s="12">
        <f t="shared" si="22"/>
        <v>30</v>
      </c>
      <c r="BN48" s="12">
        <f t="shared" si="22"/>
        <v>30</v>
      </c>
      <c r="BO48" s="12">
        <f t="shared" si="22"/>
        <v>30</v>
      </c>
      <c r="BP48" s="12">
        <f t="shared" si="22"/>
        <v>30</v>
      </c>
      <c r="BQ48" s="12">
        <f t="shared" si="22"/>
        <v>30</v>
      </c>
      <c r="BR48" s="12">
        <f t="shared" si="22"/>
        <v>30</v>
      </c>
      <c r="BS48" s="12">
        <f t="shared" si="22"/>
        <v>30</v>
      </c>
      <c r="BT48" s="12">
        <f t="shared" si="22"/>
        <v>30</v>
      </c>
      <c r="BU48" s="12">
        <f t="shared" ref="BU48:DY48" si="23">BT48+BU24</f>
        <v>30</v>
      </c>
      <c r="BV48" s="12">
        <f t="shared" si="23"/>
        <v>30</v>
      </c>
      <c r="BW48" s="12">
        <f t="shared" si="23"/>
        <v>30</v>
      </c>
      <c r="BX48" s="12">
        <f t="shared" si="23"/>
        <v>30</v>
      </c>
      <c r="BY48" s="12">
        <f t="shared" si="23"/>
        <v>30</v>
      </c>
      <c r="BZ48" s="12">
        <f t="shared" si="23"/>
        <v>30</v>
      </c>
      <c r="CA48" s="12">
        <f t="shared" si="23"/>
        <v>30</v>
      </c>
      <c r="CB48" s="12">
        <f t="shared" si="23"/>
        <v>30</v>
      </c>
      <c r="CC48" s="12">
        <f t="shared" si="23"/>
        <v>30</v>
      </c>
      <c r="CD48" s="12">
        <f t="shared" si="23"/>
        <v>30</v>
      </c>
      <c r="CE48" s="12">
        <f t="shared" si="23"/>
        <v>30</v>
      </c>
      <c r="CF48" s="12">
        <f t="shared" si="23"/>
        <v>30</v>
      </c>
      <c r="CG48" s="12">
        <f t="shared" si="23"/>
        <v>30</v>
      </c>
      <c r="CH48" s="12">
        <f t="shared" si="23"/>
        <v>30</v>
      </c>
      <c r="CI48" s="12">
        <f t="shared" si="23"/>
        <v>30</v>
      </c>
      <c r="CJ48" s="12">
        <f t="shared" si="23"/>
        <v>30</v>
      </c>
      <c r="CK48" s="12">
        <f t="shared" si="23"/>
        <v>30</v>
      </c>
      <c r="CL48" s="12">
        <f t="shared" si="23"/>
        <v>30</v>
      </c>
      <c r="CM48" s="12">
        <f t="shared" si="23"/>
        <v>30</v>
      </c>
      <c r="CN48" s="12">
        <f t="shared" si="23"/>
        <v>30</v>
      </c>
      <c r="CO48" s="12">
        <f t="shared" si="23"/>
        <v>30</v>
      </c>
      <c r="CP48" s="12">
        <f t="shared" si="23"/>
        <v>30</v>
      </c>
      <c r="CQ48" s="12">
        <f t="shared" si="23"/>
        <v>30</v>
      </c>
      <c r="CR48" s="12">
        <f t="shared" si="23"/>
        <v>30</v>
      </c>
      <c r="CS48" s="12">
        <f t="shared" si="23"/>
        <v>30</v>
      </c>
      <c r="CT48" s="12">
        <f t="shared" si="23"/>
        <v>30</v>
      </c>
      <c r="CU48" s="12">
        <f t="shared" si="23"/>
        <v>30</v>
      </c>
      <c r="CV48" s="12">
        <f t="shared" si="23"/>
        <v>30</v>
      </c>
      <c r="CW48" s="12">
        <f t="shared" si="23"/>
        <v>30</v>
      </c>
      <c r="CX48" s="12">
        <f t="shared" si="23"/>
        <v>30</v>
      </c>
      <c r="CY48" s="12">
        <f t="shared" si="23"/>
        <v>30</v>
      </c>
      <c r="CZ48" s="12">
        <f t="shared" si="23"/>
        <v>30</v>
      </c>
      <c r="DA48" s="12">
        <f t="shared" si="23"/>
        <v>30</v>
      </c>
      <c r="DB48" s="12">
        <f t="shared" si="23"/>
        <v>30</v>
      </c>
      <c r="DC48" s="12">
        <f t="shared" si="23"/>
        <v>30</v>
      </c>
      <c r="DD48" s="12">
        <f t="shared" si="23"/>
        <v>30</v>
      </c>
      <c r="DE48" s="12">
        <f t="shared" si="23"/>
        <v>30</v>
      </c>
      <c r="DF48" s="12">
        <f t="shared" si="23"/>
        <v>30</v>
      </c>
      <c r="DG48" s="12">
        <f t="shared" si="23"/>
        <v>30</v>
      </c>
      <c r="DH48" s="12">
        <f t="shared" si="23"/>
        <v>30</v>
      </c>
      <c r="DI48" s="12">
        <f t="shared" si="23"/>
        <v>30</v>
      </c>
      <c r="DJ48" s="12">
        <f t="shared" si="23"/>
        <v>30</v>
      </c>
      <c r="DK48" s="12">
        <f t="shared" si="23"/>
        <v>30</v>
      </c>
      <c r="DL48" s="12">
        <f t="shared" si="23"/>
        <v>30</v>
      </c>
      <c r="DM48" s="12">
        <f t="shared" si="23"/>
        <v>30</v>
      </c>
      <c r="DN48" s="12">
        <f t="shared" si="23"/>
        <v>30</v>
      </c>
      <c r="DO48" s="12">
        <f t="shared" si="23"/>
        <v>30</v>
      </c>
      <c r="DP48" s="12">
        <f t="shared" si="23"/>
        <v>30</v>
      </c>
      <c r="DQ48" s="12">
        <f t="shared" si="23"/>
        <v>30</v>
      </c>
      <c r="DR48" s="12">
        <f t="shared" si="23"/>
        <v>30</v>
      </c>
      <c r="DS48" s="12">
        <f t="shared" si="23"/>
        <v>30</v>
      </c>
      <c r="DT48" s="12">
        <f t="shared" si="23"/>
        <v>30</v>
      </c>
      <c r="DU48" s="12">
        <f t="shared" si="23"/>
        <v>30</v>
      </c>
      <c r="DV48" s="12">
        <f t="shared" si="23"/>
        <v>30</v>
      </c>
      <c r="DW48" s="12">
        <f t="shared" si="23"/>
        <v>30</v>
      </c>
      <c r="DX48" s="12">
        <f t="shared" si="23"/>
        <v>30</v>
      </c>
      <c r="DY48" s="12">
        <f t="shared" si="23"/>
        <v>30</v>
      </c>
    </row>
    <row r="49" spans="2:129" x14ac:dyDescent="0.3">
      <c r="B49" s="2" t="str">
        <f>Product!$I$2</f>
        <v>Phase 2</v>
      </c>
      <c r="C49" s="2" t="str">
        <f>Product!$I$3</f>
        <v>75' Wide</v>
      </c>
      <c r="D49" s="128"/>
      <c r="G49" s="11">
        <f>SUM(H49:DZ49)</f>
        <v>2090</v>
      </c>
      <c r="I49" s="12">
        <f t="shared" ref="I49:BT49" si="24">H49+I25</f>
        <v>0</v>
      </c>
      <c r="J49" s="12">
        <f t="shared" si="24"/>
        <v>0</v>
      </c>
      <c r="K49" s="12">
        <f t="shared" si="24"/>
        <v>0</v>
      </c>
      <c r="L49" s="12">
        <f t="shared" si="24"/>
        <v>0</v>
      </c>
      <c r="M49" s="12">
        <f t="shared" si="24"/>
        <v>0</v>
      </c>
      <c r="N49" s="12">
        <f t="shared" si="24"/>
        <v>0</v>
      </c>
      <c r="O49" s="12">
        <f t="shared" si="24"/>
        <v>0</v>
      </c>
      <c r="P49" s="12">
        <f t="shared" si="24"/>
        <v>0</v>
      </c>
      <c r="Q49" s="12">
        <f t="shared" si="24"/>
        <v>0</v>
      </c>
      <c r="R49" s="12">
        <f t="shared" si="24"/>
        <v>0</v>
      </c>
      <c r="S49" s="12">
        <f t="shared" si="24"/>
        <v>0</v>
      </c>
      <c r="T49" s="12">
        <f t="shared" si="24"/>
        <v>0</v>
      </c>
      <c r="U49" s="12">
        <f t="shared" si="24"/>
        <v>0</v>
      </c>
      <c r="V49" s="12">
        <f t="shared" si="24"/>
        <v>0</v>
      </c>
      <c r="W49" s="12">
        <f t="shared" si="24"/>
        <v>3.3333333333333335</v>
      </c>
      <c r="X49" s="12">
        <f t="shared" si="24"/>
        <v>6.666666666666667</v>
      </c>
      <c r="Y49" s="12">
        <f t="shared" si="24"/>
        <v>10</v>
      </c>
      <c r="Z49" s="12">
        <f t="shared" si="24"/>
        <v>13.333333333333334</v>
      </c>
      <c r="AA49" s="12">
        <f t="shared" si="24"/>
        <v>16.666666666666668</v>
      </c>
      <c r="AB49" s="12">
        <f t="shared" si="24"/>
        <v>20</v>
      </c>
      <c r="AC49" s="12">
        <f t="shared" si="24"/>
        <v>20</v>
      </c>
      <c r="AD49" s="12">
        <f t="shared" si="24"/>
        <v>20</v>
      </c>
      <c r="AE49" s="12">
        <f t="shared" si="24"/>
        <v>20</v>
      </c>
      <c r="AF49" s="12">
        <f t="shared" si="24"/>
        <v>20</v>
      </c>
      <c r="AG49" s="12">
        <f t="shared" si="24"/>
        <v>20</v>
      </c>
      <c r="AH49" s="12">
        <f t="shared" si="24"/>
        <v>20</v>
      </c>
      <c r="AI49" s="12">
        <f t="shared" si="24"/>
        <v>20</v>
      </c>
      <c r="AJ49" s="12">
        <f t="shared" si="24"/>
        <v>20</v>
      </c>
      <c r="AK49" s="12">
        <f t="shared" si="24"/>
        <v>20</v>
      </c>
      <c r="AL49" s="12">
        <f t="shared" si="24"/>
        <v>20</v>
      </c>
      <c r="AM49" s="12">
        <f t="shared" si="24"/>
        <v>20</v>
      </c>
      <c r="AN49" s="12">
        <f t="shared" si="24"/>
        <v>20</v>
      </c>
      <c r="AO49" s="12">
        <f t="shared" si="24"/>
        <v>20</v>
      </c>
      <c r="AP49" s="12">
        <f t="shared" si="24"/>
        <v>20</v>
      </c>
      <c r="AQ49" s="12">
        <f t="shared" si="24"/>
        <v>20</v>
      </c>
      <c r="AR49" s="12">
        <f t="shared" si="24"/>
        <v>20</v>
      </c>
      <c r="AS49" s="12">
        <f t="shared" si="24"/>
        <v>20</v>
      </c>
      <c r="AT49" s="12">
        <f t="shared" si="24"/>
        <v>20</v>
      </c>
      <c r="AU49" s="12">
        <f t="shared" si="24"/>
        <v>20</v>
      </c>
      <c r="AV49" s="12">
        <f t="shared" si="24"/>
        <v>20</v>
      </c>
      <c r="AW49" s="12">
        <f t="shared" si="24"/>
        <v>20</v>
      </c>
      <c r="AX49" s="12">
        <f t="shared" si="24"/>
        <v>20</v>
      </c>
      <c r="AY49" s="12">
        <f t="shared" si="24"/>
        <v>20</v>
      </c>
      <c r="AZ49" s="12">
        <f t="shared" si="24"/>
        <v>20</v>
      </c>
      <c r="BA49" s="12">
        <f t="shared" si="24"/>
        <v>20</v>
      </c>
      <c r="BB49" s="12">
        <f t="shared" si="24"/>
        <v>20</v>
      </c>
      <c r="BC49" s="12">
        <f t="shared" si="24"/>
        <v>20</v>
      </c>
      <c r="BD49" s="12">
        <f t="shared" si="24"/>
        <v>20</v>
      </c>
      <c r="BE49" s="12">
        <f t="shared" si="24"/>
        <v>20</v>
      </c>
      <c r="BF49" s="12">
        <f t="shared" si="24"/>
        <v>20</v>
      </c>
      <c r="BG49" s="12">
        <f t="shared" si="24"/>
        <v>20</v>
      </c>
      <c r="BH49" s="12">
        <f t="shared" si="24"/>
        <v>20</v>
      </c>
      <c r="BI49" s="12">
        <f t="shared" si="24"/>
        <v>20</v>
      </c>
      <c r="BJ49" s="12">
        <f t="shared" si="24"/>
        <v>20</v>
      </c>
      <c r="BK49" s="12">
        <f t="shared" si="24"/>
        <v>20</v>
      </c>
      <c r="BL49" s="12">
        <f t="shared" si="24"/>
        <v>20</v>
      </c>
      <c r="BM49" s="12">
        <f t="shared" si="24"/>
        <v>20</v>
      </c>
      <c r="BN49" s="12">
        <f t="shared" si="24"/>
        <v>20</v>
      </c>
      <c r="BO49" s="12">
        <f t="shared" si="24"/>
        <v>20</v>
      </c>
      <c r="BP49" s="12">
        <f t="shared" si="24"/>
        <v>20</v>
      </c>
      <c r="BQ49" s="12">
        <f t="shared" si="24"/>
        <v>20</v>
      </c>
      <c r="BR49" s="12">
        <f t="shared" si="24"/>
        <v>20</v>
      </c>
      <c r="BS49" s="12">
        <f t="shared" si="24"/>
        <v>20</v>
      </c>
      <c r="BT49" s="12">
        <f t="shared" si="24"/>
        <v>20</v>
      </c>
      <c r="BU49" s="12">
        <f t="shared" ref="BU49:DY49" si="25">BT49+BU25</f>
        <v>20</v>
      </c>
      <c r="BV49" s="12">
        <f t="shared" si="25"/>
        <v>20</v>
      </c>
      <c r="BW49" s="12">
        <f t="shared" si="25"/>
        <v>20</v>
      </c>
      <c r="BX49" s="12">
        <f t="shared" si="25"/>
        <v>20</v>
      </c>
      <c r="BY49" s="12">
        <f t="shared" si="25"/>
        <v>20</v>
      </c>
      <c r="BZ49" s="12">
        <f t="shared" si="25"/>
        <v>20</v>
      </c>
      <c r="CA49" s="12">
        <f t="shared" si="25"/>
        <v>20</v>
      </c>
      <c r="CB49" s="12">
        <f t="shared" si="25"/>
        <v>20</v>
      </c>
      <c r="CC49" s="12">
        <f t="shared" si="25"/>
        <v>20</v>
      </c>
      <c r="CD49" s="12">
        <f t="shared" si="25"/>
        <v>20</v>
      </c>
      <c r="CE49" s="12">
        <f t="shared" si="25"/>
        <v>20</v>
      </c>
      <c r="CF49" s="12">
        <f t="shared" si="25"/>
        <v>20</v>
      </c>
      <c r="CG49" s="12">
        <f t="shared" si="25"/>
        <v>20</v>
      </c>
      <c r="CH49" s="12">
        <f t="shared" si="25"/>
        <v>20</v>
      </c>
      <c r="CI49" s="12">
        <f t="shared" si="25"/>
        <v>20</v>
      </c>
      <c r="CJ49" s="12">
        <f t="shared" si="25"/>
        <v>20</v>
      </c>
      <c r="CK49" s="12">
        <f t="shared" si="25"/>
        <v>20</v>
      </c>
      <c r="CL49" s="12">
        <f t="shared" si="25"/>
        <v>20</v>
      </c>
      <c r="CM49" s="12">
        <f t="shared" si="25"/>
        <v>20</v>
      </c>
      <c r="CN49" s="12">
        <f t="shared" si="25"/>
        <v>20</v>
      </c>
      <c r="CO49" s="12">
        <f t="shared" si="25"/>
        <v>20</v>
      </c>
      <c r="CP49" s="12">
        <f t="shared" si="25"/>
        <v>20</v>
      </c>
      <c r="CQ49" s="12">
        <f t="shared" si="25"/>
        <v>20</v>
      </c>
      <c r="CR49" s="12">
        <f t="shared" si="25"/>
        <v>20</v>
      </c>
      <c r="CS49" s="12">
        <f t="shared" si="25"/>
        <v>20</v>
      </c>
      <c r="CT49" s="12">
        <f t="shared" si="25"/>
        <v>20</v>
      </c>
      <c r="CU49" s="12">
        <f t="shared" si="25"/>
        <v>20</v>
      </c>
      <c r="CV49" s="12">
        <f t="shared" si="25"/>
        <v>20</v>
      </c>
      <c r="CW49" s="12">
        <f t="shared" si="25"/>
        <v>20</v>
      </c>
      <c r="CX49" s="12">
        <f t="shared" si="25"/>
        <v>20</v>
      </c>
      <c r="CY49" s="12">
        <f t="shared" si="25"/>
        <v>20</v>
      </c>
      <c r="CZ49" s="12">
        <f t="shared" si="25"/>
        <v>20</v>
      </c>
      <c r="DA49" s="12">
        <f t="shared" si="25"/>
        <v>20</v>
      </c>
      <c r="DB49" s="12">
        <f t="shared" si="25"/>
        <v>20</v>
      </c>
      <c r="DC49" s="12">
        <f t="shared" si="25"/>
        <v>20</v>
      </c>
      <c r="DD49" s="12">
        <f t="shared" si="25"/>
        <v>20</v>
      </c>
      <c r="DE49" s="12">
        <f t="shared" si="25"/>
        <v>20</v>
      </c>
      <c r="DF49" s="12">
        <f t="shared" si="25"/>
        <v>20</v>
      </c>
      <c r="DG49" s="12">
        <f t="shared" si="25"/>
        <v>20</v>
      </c>
      <c r="DH49" s="12">
        <f t="shared" si="25"/>
        <v>20</v>
      </c>
      <c r="DI49" s="12">
        <f t="shared" si="25"/>
        <v>20</v>
      </c>
      <c r="DJ49" s="12">
        <f t="shared" si="25"/>
        <v>20</v>
      </c>
      <c r="DK49" s="12">
        <f t="shared" si="25"/>
        <v>20</v>
      </c>
      <c r="DL49" s="12">
        <f t="shared" si="25"/>
        <v>20</v>
      </c>
      <c r="DM49" s="12">
        <f t="shared" si="25"/>
        <v>20</v>
      </c>
      <c r="DN49" s="12">
        <f t="shared" si="25"/>
        <v>20</v>
      </c>
      <c r="DO49" s="12">
        <f t="shared" si="25"/>
        <v>20</v>
      </c>
      <c r="DP49" s="12">
        <f t="shared" si="25"/>
        <v>20</v>
      </c>
      <c r="DQ49" s="12">
        <f t="shared" si="25"/>
        <v>20</v>
      </c>
      <c r="DR49" s="12">
        <f t="shared" si="25"/>
        <v>20</v>
      </c>
      <c r="DS49" s="12">
        <f t="shared" si="25"/>
        <v>20</v>
      </c>
      <c r="DT49" s="12">
        <f t="shared" si="25"/>
        <v>20</v>
      </c>
      <c r="DU49" s="12">
        <f t="shared" si="25"/>
        <v>20</v>
      </c>
      <c r="DV49" s="12">
        <f t="shared" si="25"/>
        <v>20</v>
      </c>
      <c r="DW49" s="12">
        <f t="shared" si="25"/>
        <v>20</v>
      </c>
      <c r="DX49" s="12">
        <f t="shared" si="25"/>
        <v>20</v>
      </c>
      <c r="DY49" s="12">
        <f t="shared" si="25"/>
        <v>20</v>
      </c>
    </row>
    <row r="50" spans="2:129" x14ac:dyDescent="0.3">
      <c r="D50" s="128"/>
      <c r="G50" s="13"/>
      <c r="I50" s="12"/>
      <c r="J50" s="12"/>
      <c r="K50" s="12"/>
      <c r="L50" s="12"/>
      <c r="M50" s="12"/>
      <c r="N50" s="12"/>
      <c r="O50" s="12"/>
      <c r="P50" s="12"/>
      <c r="Q50" s="12"/>
      <c r="R50" s="12"/>
      <c r="S50" s="12"/>
      <c r="T50" s="12"/>
      <c r="U50" s="12"/>
      <c r="V50" s="12"/>
      <c r="W50" s="12"/>
      <c r="X50" s="12"/>
      <c r="Y50" s="12"/>
      <c r="Z50" s="12"/>
      <c r="AA50" s="12"/>
      <c r="AB50" s="12"/>
      <c r="AC50" s="12"/>
      <c r="AD50" s="12"/>
      <c r="AE50" s="12"/>
      <c r="AF50" s="12"/>
      <c r="AG50" s="12"/>
      <c r="AH50" s="12"/>
      <c r="AI50" s="12"/>
      <c r="AJ50" s="12"/>
      <c r="AK50" s="12"/>
      <c r="AL50" s="12"/>
      <c r="AM50" s="12"/>
      <c r="AN50" s="12"/>
      <c r="AO50" s="12"/>
      <c r="AP50" s="12"/>
      <c r="AQ50" s="12"/>
      <c r="AR50" s="12"/>
      <c r="AS50" s="12"/>
      <c r="AT50" s="12"/>
      <c r="AU50" s="12"/>
      <c r="AV50" s="12"/>
      <c r="AW50" s="12"/>
      <c r="AX50" s="12"/>
      <c r="AY50" s="12"/>
      <c r="AZ50" s="12"/>
      <c r="BA50" s="12"/>
      <c r="BB50" s="12"/>
      <c r="BC50" s="12"/>
      <c r="BD50" s="12"/>
      <c r="BE50" s="12"/>
      <c r="BF50" s="12"/>
      <c r="BG50" s="12"/>
      <c r="BH50" s="12"/>
      <c r="BI50" s="12"/>
      <c r="BJ50" s="12"/>
      <c r="BK50" s="12"/>
      <c r="BL50" s="12"/>
      <c r="BM50" s="12"/>
      <c r="BN50" s="12"/>
      <c r="BO50" s="12"/>
      <c r="BP50" s="12"/>
      <c r="BQ50" s="12"/>
      <c r="BR50" s="12"/>
      <c r="BS50" s="12"/>
      <c r="BT50" s="12"/>
      <c r="BU50" s="12"/>
      <c r="BV50" s="12"/>
      <c r="BW50" s="12"/>
      <c r="BX50" s="12"/>
      <c r="BY50" s="12"/>
      <c r="BZ50" s="12"/>
      <c r="CA50" s="12"/>
      <c r="CB50" s="12"/>
      <c r="CC50" s="12"/>
      <c r="CD50" s="12"/>
      <c r="CE50" s="12"/>
      <c r="CF50" s="12"/>
      <c r="CG50" s="12"/>
      <c r="CH50" s="12"/>
      <c r="CI50" s="12"/>
      <c r="CJ50" s="12"/>
      <c r="CK50" s="12"/>
      <c r="CL50" s="12"/>
      <c r="CM50" s="12"/>
      <c r="CN50" s="12"/>
      <c r="CO50" s="12"/>
      <c r="CP50" s="12"/>
      <c r="CQ50" s="12"/>
      <c r="CR50" s="12"/>
      <c r="CS50" s="12"/>
      <c r="CT50" s="12"/>
      <c r="CU50" s="12"/>
      <c r="CV50" s="12"/>
      <c r="CW50" s="12"/>
      <c r="CX50" s="12"/>
      <c r="CY50" s="12"/>
      <c r="CZ50" s="12"/>
      <c r="DA50" s="12"/>
      <c r="DB50" s="12"/>
      <c r="DC50" s="12"/>
      <c r="DD50" s="12"/>
      <c r="DE50" s="12"/>
      <c r="DF50" s="12"/>
      <c r="DG50" s="12"/>
      <c r="DH50" s="12"/>
      <c r="DI50" s="12"/>
      <c r="DJ50" s="12"/>
      <c r="DK50" s="12"/>
      <c r="DL50" s="12"/>
      <c r="DM50" s="12"/>
      <c r="DN50" s="12"/>
      <c r="DO50" s="12"/>
      <c r="DP50" s="12"/>
      <c r="DQ50" s="12"/>
      <c r="DR50" s="12"/>
      <c r="DS50" s="12"/>
      <c r="DT50" s="12"/>
      <c r="DU50" s="12"/>
      <c r="DV50" s="12"/>
      <c r="DW50" s="12"/>
      <c r="DX50" s="12"/>
      <c r="DY50" s="12"/>
    </row>
    <row r="51" spans="2:129" x14ac:dyDescent="0.3">
      <c r="B51" s="2" t="str">
        <f>Product!$J$2</f>
        <v>Phase 3</v>
      </c>
      <c r="C51" s="2" t="str">
        <f>Product!$J$3</f>
        <v>50' Wide</v>
      </c>
      <c r="D51" s="128"/>
      <c r="G51" s="11">
        <f>SUM(H51:DZ51)</f>
        <v>2775</v>
      </c>
      <c r="I51" s="12">
        <f t="shared" ref="I51:BT51" si="26">H51+I27</f>
        <v>0</v>
      </c>
      <c r="J51" s="12">
        <f t="shared" si="26"/>
        <v>0</v>
      </c>
      <c r="K51" s="12">
        <f t="shared" si="26"/>
        <v>0</v>
      </c>
      <c r="L51" s="12">
        <f t="shared" si="26"/>
        <v>0</v>
      </c>
      <c r="M51" s="12">
        <f t="shared" si="26"/>
        <v>0</v>
      </c>
      <c r="N51" s="12">
        <f t="shared" si="26"/>
        <v>0</v>
      </c>
      <c r="O51" s="12">
        <f t="shared" si="26"/>
        <v>0</v>
      </c>
      <c r="P51" s="12">
        <f t="shared" si="26"/>
        <v>0</v>
      </c>
      <c r="Q51" s="12">
        <f t="shared" si="26"/>
        <v>0</v>
      </c>
      <c r="R51" s="12">
        <f t="shared" si="26"/>
        <v>0</v>
      </c>
      <c r="S51" s="12">
        <f t="shared" si="26"/>
        <v>0</v>
      </c>
      <c r="T51" s="12">
        <f t="shared" si="26"/>
        <v>0</v>
      </c>
      <c r="U51" s="12">
        <f t="shared" si="26"/>
        <v>0</v>
      </c>
      <c r="V51" s="12">
        <f t="shared" si="26"/>
        <v>0</v>
      </c>
      <c r="W51" s="12">
        <f t="shared" si="26"/>
        <v>0</v>
      </c>
      <c r="X51" s="12">
        <f t="shared" si="26"/>
        <v>0</v>
      </c>
      <c r="Y51" s="12">
        <f t="shared" si="26"/>
        <v>0</v>
      </c>
      <c r="Z51" s="12">
        <f t="shared" si="26"/>
        <v>0</v>
      </c>
      <c r="AA51" s="12">
        <f t="shared" si="26"/>
        <v>0</v>
      </c>
      <c r="AB51" s="12">
        <f t="shared" si="26"/>
        <v>0</v>
      </c>
      <c r="AC51" s="12">
        <f t="shared" si="26"/>
        <v>0</v>
      </c>
      <c r="AD51" s="12">
        <f t="shared" si="26"/>
        <v>0</v>
      </c>
      <c r="AE51" s="12">
        <f t="shared" si="26"/>
        <v>0</v>
      </c>
      <c r="AF51" s="12">
        <f t="shared" si="26"/>
        <v>0</v>
      </c>
      <c r="AG51" s="12">
        <f t="shared" si="26"/>
        <v>0</v>
      </c>
      <c r="AH51" s="12">
        <f t="shared" si="26"/>
        <v>0</v>
      </c>
      <c r="AI51" s="12">
        <f t="shared" si="26"/>
        <v>5</v>
      </c>
      <c r="AJ51" s="12">
        <f t="shared" si="26"/>
        <v>10</v>
      </c>
      <c r="AK51" s="12">
        <f t="shared" si="26"/>
        <v>15</v>
      </c>
      <c r="AL51" s="12">
        <f t="shared" si="26"/>
        <v>20</v>
      </c>
      <c r="AM51" s="12">
        <f t="shared" si="26"/>
        <v>25</v>
      </c>
      <c r="AN51" s="12">
        <f t="shared" si="26"/>
        <v>30</v>
      </c>
      <c r="AO51" s="12">
        <f t="shared" si="26"/>
        <v>30</v>
      </c>
      <c r="AP51" s="12">
        <f t="shared" si="26"/>
        <v>30</v>
      </c>
      <c r="AQ51" s="12">
        <f t="shared" si="26"/>
        <v>30</v>
      </c>
      <c r="AR51" s="12">
        <f t="shared" si="26"/>
        <v>30</v>
      </c>
      <c r="AS51" s="12">
        <f t="shared" si="26"/>
        <v>30</v>
      </c>
      <c r="AT51" s="12">
        <f t="shared" si="26"/>
        <v>30</v>
      </c>
      <c r="AU51" s="12">
        <f t="shared" si="26"/>
        <v>30</v>
      </c>
      <c r="AV51" s="12">
        <f t="shared" si="26"/>
        <v>30</v>
      </c>
      <c r="AW51" s="12">
        <f t="shared" si="26"/>
        <v>30</v>
      </c>
      <c r="AX51" s="12">
        <f t="shared" si="26"/>
        <v>30</v>
      </c>
      <c r="AY51" s="12">
        <f t="shared" si="26"/>
        <v>30</v>
      </c>
      <c r="AZ51" s="12">
        <f t="shared" si="26"/>
        <v>30</v>
      </c>
      <c r="BA51" s="12">
        <f t="shared" si="26"/>
        <v>30</v>
      </c>
      <c r="BB51" s="12">
        <f t="shared" si="26"/>
        <v>30</v>
      </c>
      <c r="BC51" s="12">
        <f t="shared" si="26"/>
        <v>30</v>
      </c>
      <c r="BD51" s="12">
        <f t="shared" si="26"/>
        <v>30</v>
      </c>
      <c r="BE51" s="12">
        <f t="shared" si="26"/>
        <v>30</v>
      </c>
      <c r="BF51" s="12">
        <f t="shared" si="26"/>
        <v>30</v>
      </c>
      <c r="BG51" s="12">
        <f t="shared" si="26"/>
        <v>30</v>
      </c>
      <c r="BH51" s="12">
        <f t="shared" si="26"/>
        <v>30</v>
      </c>
      <c r="BI51" s="12">
        <f t="shared" si="26"/>
        <v>30</v>
      </c>
      <c r="BJ51" s="12">
        <f t="shared" si="26"/>
        <v>30</v>
      </c>
      <c r="BK51" s="12">
        <f t="shared" si="26"/>
        <v>30</v>
      </c>
      <c r="BL51" s="12">
        <f t="shared" si="26"/>
        <v>30</v>
      </c>
      <c r="BM51" s="12">
        <f t="shared" si="26"/>
        <v>30</v>
      </c>
      <c r="BN51" s="12">
        <f t="shared" si="26"/>
        <v>30</v>
      </c>
      <c r="BO51" s="12">
        <f t="shared" si="26"/>
        <v>30</v>
      </c>
      <c r="BP51" s="12">
        <f t="shared" si="26"/>
        <v>30</v>
      </c>
      <c r="BQ51" s="12">
        <f t="shared" si="26"/>
        <v>30</v>
      </c>
      <c r="BR51" s="12">
        <f t="shared" si="26"/>
        <v>30</v>
      </c>
      <c r="BS51" s="12">
        <f t="shared" si="26"/>
        <v>30</v>
      </c>
      <c r="BT51" s="12">
        <f t="shared" si="26"/>
        <v>30</v>
      </c>
      <c r="BU51" s="12">
        <f t="shared" ref="BU51:DY51" si="27">BT51+BU27</f>
        <v>30</v>
      </c>
      <c r="BV51" s="12">
        <f t="shared" si="27"/>
        <v>30</v>
      </c>
      <c r="BW51" s="12">
        <f t="shared" si="27"/>
        <v>30</v>
      </c>
      <c r="BX51" s="12">
        <f t="shared" si="27"/>
        <v>30</v>
      </c>
      <c r="BY51" s="12">
        <f t="shared" si="27"/>
        <v>30</v>
      </c>
      <c r="BZ51" s="12">
        <f t="shared" si="27"/>
        <v>30</v>
      </c>
      <c r="CA51" s="12">
        <f t="shared" si="27"/>
        <v>30</v>
      </c>
      <c r="CB51" s="12">
        <f t="shared" si="27"/>
        <v>30</v>
      </c>
      <c r="CC51" s="12">
        <f t="shared" si="27"/>
        <v>30</v>
      </c>
      <c r="CD51" s="12">
        <f t="shared" si="27"/>
        <v>30</v>
      </c>
      <c r="CE51" s="12">
        <f t="shared" si="27"/>
        <v>30</v>
      </c>
      <c r="CF51" s="12">
        <f t="shared" si="27"/>
        <v>30</v>
      </c>
      <c r="CG51" s="12">
        <f t="shared" si="27"/>
        <v>30</v>
      </c>
      <c r="CH51" s="12">
        <f t="shared" si="27"/>
        <v>30</v>
      </c>
      <c r="CI51" s="12">
        <f t="shared" si="27"/>
        <v>30</v>
      </c>
      <c r="CJ51" s="12">
        <f t="shared" si="27"/>
        <v>30</v>
      </c>
      <c r="CK51" s="12">
        <f t="shared" si="27"/>
        <v>30</v>
      </c>
      <c r="CL51" s="12">
        <f t="shared" si="27"/>
        <v>30</v>
      </c>
      <c r="CM51" s="12">
        <f t="shared" si="27"/>
        <v>30</v>
      </c>
      <c r="CN51" s="12">
        <f t="shared" si="27"/>
        <v>30</v>
      </c>
      <c r="CO51" s="12">
        <f t="shared" si="27"/>
        <v>30</v>
      </c>
      <c r="CP51" s="12">
        <f t="shared" si="27"/>
        <v>30</v>
      </c>
      <c r="CQ51" s="12">
        <f t="shared" si="27"/>
        <v>30</v>
      </c>
      <c r="CR51" s="12">
        <f t="shared" si="27"/>
        <v>30</v>
      </c>
      <c r="CS51" s="12">
        <f t="shared" si="27"/>
        <v>30</v>
      </c>
      <c r="CT51" s="12">
        <f t="shared" si="27"/>
        <v>30</v>
      </c>
      <c r="CU51" s="12">
        <f t="shared" si="27"/>
        <v>30</v>
      </c>
      <c r="CV51" s="12">
        <f t="shared" si="27"/>
        <v>30</v>
      </c>
      <c r="CW51" s="12">
        <f t="shared" si="27"/>
        <v>30</v>
      </c>
      <c r="CX51" s="12">
        <f t="shared" si="27"/>
        <v>30</v>
      </c>
      <c r="CY51" s="12">
        <f t="shared" si="27"/>
        <v>30</v>
      </c>
      <c r="CZ51" s="12">
        <f t="shared" si="27"/>
        <v>30</v>
      </c>
      <c r="DA51" s="12">
        <f t="shared" si="27"/>
        <v>30</v>
      </c>
      <c r="DB51" s="12">
        <f t="shared" si="27"/>
        <v>30</v>
      </c>
      <c r="DC51" s="12">
        <f t="shared" si="27"/>
        <v>30</v>
      </c>
      <c r="DD51" s="12">
        <f t="shared" si="27"/>
        <v>30</v>
      </c>
      <c r="DE51" s="12">
        <f t="shared" si="27"/>
        <v>30</v>
      </c>
      <c r="DF51" s="12">
        <f t="shared" si="27"/>
        <v>30</v>
      </c>
      <c r="DG51" s="12">
        <f t="shared" si="27"/>
        <v>30</v>
      </c>
      <c r="DH51" s="12">
        <f t="shared" si="27"/>
        <v>30</v>
      </c>
      <c r="DI51" s="12">
        <f t="shared" si="27"/>
        <v>30</v>
      </c>
      <c r="DJ51" s="12">
        <f t="shared" si="27"/>
        <v>30</v>
      </c>
      <c r="DK51" s="12">
        <f t="shared" si="27"/>
        <v>30</v>
      </c>
      <c r="DL51" s="12">
        <f t="shared" si="27"/>
        <v>30</v>
      </c>
      <c r="DM51" s="12">
        <f t="shared" si="27"/>
        <v>30</v>
      </c>
      <c r="DN51" s="12">
        <f t="shared" si="27"/>
        <v>30</v>
      </c>
      <c r="DO51" s="12">
        <f t="shared" si="27"/>
        <v>30</v>
      </c>
      <c r="DP51" s="12">
        <f t="shared" si="27"/>
        <v>30</v>
      </c>
      <c r="DQ51" s="12">
        <f t="shared" si="27"/>
        <v>30</v>
      </c>
      <c r="DR51" s="12">
        <f t="shared" si="27"/>
        <v>30</v>
      </c>
      <c r="DS51" s="12">
        <f t="shared" si="27"/>
        <v>30</v>
      </c>
      <c r="DT51" s="12">
        <f t="shared" si="27"/>
        <v>30</v>
      </c>
      <c r="DU51" s="12">
        <f t="shared" si="27"/>
        <v>30</v>
      </c>
      <c r="DV51" s="12">
        <f t="shared" si="27"/>
        <v>30</v>
      </c>
      <c r="DW51" s="12">
        <f t="shared" si="27"/>
        <v>30</v>
      </c>
      <c r="DX51" s="12">
        <f t="shared" si="27"/>
        <v>30</v>
      </c>
      <c r="DY51" s="12">
        <f t="shared" si="27"/>
        <v>30</v>
      </c>
    </row>
    <row r="52" spans="2:129" x14ac:dyDescent="0.3">
      <c r="B52" s="2" t="str">
        <f>Product!$K$2</f>
        <v>Phase 3</v>
      </c>
      <c r="C52" s="2" t="str">
        <f>Product!$K$3</f>
        <v>60' Wide</v>
      </c>
      <c r="D52" s="128"/>
      <c r="G52" s="11">
        <f>SUM(H52:DZ52)</f>
        <v>2775</v>
      </c>
      <c r="I52" s="12">
        <f t="shared" ref="I52:BT52" si="28">H52+I28</f>
        <v>0</v>
      </c>
      <c r="J52" s="12">
        <f t="shared" si="28"/>
        <v>0</v>
      </c>
      <c r="K52" s="12">
        <f t="shared" si="28"/>
        <v>0</v>
      </c>
      <c r="L52" s="12">
        <f t="shared" si="28"/>
        <v>0</v>
      </c>
      <c r="M52" s="12">
        <f t="shared" si="28"/>
        <v>0</v>
      </c>
      <c r="N52" s="12">
        <f t="shared" si="28"/>
        <v>0</v>
      </c>
      <c r="O52" s="12">
        <f t="shared" si="28"/>
        <v>0</v>
      </c>
      <c r="P52" s="12">
        <f t="shared" si="28"/>
        <v>0</v>
      </c>
      <c r="Q52" s="12">
        <f t="shared" si="28"/>
        <v>0</v>
      </c>
      <c r="R52" s="12">
        <f t="shared" si="28"/>
        <v>0</v>
      </c>
      <c r="S52" s="12">
        <f t="shared" si="28"/>
        <v>0</v>
      </c>
      <c r="T52" s="12">
        <f t="shared" si="28"/>
        <v>0</v>
      </c>
      <c r="U52" s="12">
        <f t="shared" si="28"/>
        <v>0</v>
      </c>
      <c r="V52" s="12">
        <f t="shared" si="28"/>
        <v>0</v>
      </c>
      <c r="W52" s="12">
        <f t="shared" si="28"/>
        <v>0</v>
      </c>
      <c r="X52" s="12">
        <f t="shared" si="28"/>
        <v>0</v>
      </c>
      <c r="Y52" s="12">
        <f t="shared" si="28"/>
        <v>0</v>
      </c>
      <c r="Z52" s="12">
        <f t="shared" si="28"/>
        <v>0</v>
      </c>
      <c r="AA52" s="12">
        <f t="shared" si="28"/>
        <v>0</v>
      </c>
      <c r="AB52" s="12">
        <f t="shared" si="28"/>
        <v>0</v>
      </c>
      <c r="AC52" s="12">
        <f t="shared" si="28"/>
        <v>0</v>
      </c>
      <c r="AD52" s="12">
        <f t="shared" si="28"/>
        <v>0</v>
      </c>
      <c r="AE52" s="12">
        <f t="shared" si="28"/>
        <v>0</v>
      </c>
      <c r="AF52" s="12">
        <f t="shared" si="28"/>
        <v>0</v>
      </c>
      <c r="AG52" s="12">
        <f t="shared" si="28"/>
        <v>0</v>
      </c>
      <c r="AH52" s="12">
        <f t="shared" si="28"/>
        <v>0</v>
      </c>
      <c r="AI52" s="12">
        <f t="shared" si="28"/>
        <v>5</v>
      </c>
      <c r="AJ52" s="12">
        <f t="shared" si="28"/>
        <v>10</v>
      </c>
      <c r="AK52" s="12">
        <f t="shared" si="28"/>
        <v>15</v>
      </c>
      <c r="AL52" s="12">
        <f t="shared" si="28"/>
        <v>20</v>
      </c>
      <c r="AM52" s="12">
        <f t="shared" si="28"/>
        <v>25</v>
      </c>
      <c r="AN52" s="12">
        <f t="shared" si="28"/>
        <v>30</v>
      </c>
      <c r="AO52" s="12">
        <f t="shared" si="28"/>
        <v>30</v>
      </c>
      <c r="AP52" s="12">
        <f t="shared" si="28"/>
        <v>30</v>
      </c>
      <c r="AQ52" s="12">
        <f t="shared" si="28"/>
        <v>30</v>
      </c>
      <c r="AR52" s="12">
        <f t="shared" si="28"/>
        <v>30</v>
      </c>
      <c r="AS52" s="12">
        <f t="shared" si="28"/>
        <v>30</v>
      </c>
      <c r="AT52" s="12">
        <f t="shared" si="28"/>
        <v>30</v>
      </c>
      <c r="AU52" s="12">
        <f t="shared" si="28"/>
        <v>30</v>
      </c>
      <c r="AV52" s="12">
        <f t="shared" si="28"/>
        <v>30</v>
      </c>
      <c r="AW52" s="12">
        <f t="shared" si="28"/>
        <v>30</v>
      </c>
      <c r="AX52" s="12">
        <f t="shared" si="28"/>
        <v>30</v>
      </c>
      <c r="AY52" s="12">
        <f t="shared" si="28"/>
        <v>30</v>
      </c>
      <c r="AZ52" s="12">
        <f t="shared" si="28"/>
        <v>30</v>
      </c>
      <c r="BA52" s="12">
        <f t="shared" si="28"/>
        <v>30</v>
      </c>
      <c r="BB52" s="12">
        <f t="shared" si="28"/>
        <v>30</v>
      </c>
      <c r="BC52" s="12">
        <f t="shared" si="28"/>
        <v>30</v>
      </c>
      <c r="BD52" s="12">
        <f t="shared" si="28"/>
        <v>30</v>
      </c>
      <c r="BE52" s="12">
        <f t="shared" si="28"/>
        <v>30</v>
      </c>
      <c r="BF52" s="12">
        <f t="shared" si="28"/>
        <v>30</v>
      </c>
      <c r="BG52" s="12">
        <f t="shared" si="28"/>
        <v>30</v>
      </c>
      <c r="BH52" s="12">
        <f t="shared" si="28"/>
        <v>30</v>
      </c>
      <c r="BI52" s="12">
        <f t="shared" si="28"/>
        <v>30</v>
      </c>
      <c r="BJ52" s="12">
        <f t="shared" si="28"/>
        <v>30</v>
      </c>
      <c r="BK52" s="12">
        <f t="shared" si="28"/>
        <v>30</v>
      </c>
      <c r="BL52" s="12">
        <f t="shared" si="28"/>
        <v>30</v>
      </c>
      <c r="BM52" s="12">
        <f t="shared" si="28"/>
        <v>30</v>
      </c>
      <c r="BN52" s="12">
        <f t="shared" si="28"/>
        <v>30</v>
      </c>
      <c r="BO52" s="12">
        <f t="shared" si="28"/>
        <v>30</v>
      </c>
      <c r="BP52" s="12">
        <f t="shared" si="28"/>
        <v>30</v>
      </c>
      <c r="BQ52" s="12">
        <f t="shared" si="28"/>
        <v>30</v>
      </c>
      <c r="BR52" s="12">
        <f t="shared" si="28"/>
        <v>30</v>
      </c>
      <c r="BS52" s="12">
        <f t="shared" si="28"/>
        <v>30</v>
      </c>
      <c r="BT52" s="12">
        <f t="shared" si="28"/>
        <v>30</v>
      </c>
      <c r="BU52" s="12">
        <f t="shared" ref="BU52:DY52" si="29">BT52+BU28</f>
        <v>30</v>
      </c>
      <c r="BV52" s="12">
        <f t="shared" si="29"/>
        <v>30</v>
      </c>
      <c r="BW52" s="12">
        <f t="shared" si="29"/>
        <v>30</v>
      </c>
      <c r="BX52" s="12">
        <f t="shared" si="29"/>
        <v>30</v>
      </c>
      <c r="BY52" s="12">
        <f t="shared" si="29"/>
        <v>30</v>
      </c>
      <c r="BZ52" s="12">
        <f t="shared" si="29"/>
        <v>30</v>
      </c>
      <c r="CA52" s="12">
        <f t="shared" si="29"/>
        <v>30</v>
      </c>
      <c r="CB52" s="12">
        <f t="shared" si="29"/>
        <v>30</v>
      </c>
      <c r="CC52" s="12">
        <f t="shared" si="29"/>
        <v>30</v>
      </c>
      <c r="CD52" s="12">
        <f t="shared" si="29"/>
        <v>30</v>
      </c>
      <c r="CE52" s="12">
        <f t="shared" si="29"/>
        <v>30</v>
      </c>
      <c r="CF52" s="12">
        <f t="shared" si="29"/>
        <v>30</v>
      </c>
      <c r="CG52" s="12">
        <f t="shared" si="29"/>
        <v>30</v>
      </c>
      <c r="CH52" s="12">
        <f t="shared" si="29"/>
        <v>30</v>
      </c>
      <c r="CI52" s="12">
        <f t="shared" si="29"/>
        <v>30</v>
      </c>
      <c r="CJ52" s="12">
        <f t="shared" si="29"/>
        <v>30</v>
      </c>
      <c r="CK52" s="12">
        <f t="shared" si="29"/>
        <v>30</v>
      </c>
      <c r="CL52" s="12">
        <f t="shared" si="29"/>
        <v>30</v>
      </c>
      <c r="CM52" s="12">
        <f t="shared" si="29"/>
        <v>30</v>
      </c>
      <c r="CN52" s="12">
        <f t="shared" si="29"/>
        <v>30</v>
      </c>
      <c r="CO52" s="12">
        <f t="shared" si="29"/>
        <v>30</v>
      </c>
      <c r="CP52" s="12">
        <f t="shared" si="29"/>
        <v>30</v>
      </c>
      <c r="CQ52" s="12">
        <f t="shared" si="29"/>
        <v>30</v>
      </c>
      <c r="CR52" s="12">
        <f t="shared" si="29"/>
        <v>30</v>
      </c>
      <c r="CS52" s="12">
        <f t="shared" si="29"/>
        <v>30</v>
      </c>
      <c r="CT52" s="12">
        <f t="shared" si="29"/>
        <v>30</v>
      </c>
      <c r="CU52" s="12">
        <f t="shared" si="29"/>
        <v>30</v>
      </c>
      <c r="CV52" s="12">
        <f t="shared" si="29"/>
        <v>30</v>
      </c>
      <c r="CW52" s="12">
        <f t="shared" si="29"/>
        <v>30</v>
      </c>
      <c r="CX52" s="12">
        <f t="shared" si="29"/>
        <v>30</v>
      </c>
      <c r="CY52" s="12">
        <f t="shared" si="29"/>
        <v>30</v>
      </c>
      <c r="CZ52" s="12">
        <f t="shared" si="29"/>
        <v>30</v>
      </c>
      <c r="DA52" s="12">
        <f t="shared" si="29"/>
        <v>30</v>
      </c>
      <c r="DB52" s="12">
        <f t="shared" si="29"/>
        <v>30</v>
      </c>
      <c r="DC52" s="12">
        <f t="shared" si="29"/>
        <v>30</v>
      </c>
      <c r="DD52" s="12">
        <f t="shared" si="29"/>
        <v>30</v>
      </c>
      <c r="DE52" s="12">
        <f t="shared" si="29"/>
        <v>30</v>
      </c>
      <c r="DF52" s="12">
        <f t="shared" si="29"/>
        <v>30</v>
      </c>
      <c r="DG52" s="12">
        <f t="shared" si="29"/>
        <v>30</v>
      </c>
      <c r="DH52" s="12">
        <f t="shared" si="29"/>
        <v>30</v>
      </c>
      <c r="DI52" s="12">
        <f t="shared" si="29"/>
        <v>30</v>
      </c>
      <c r="DJ52" s="12">
        <f t="shared" si="29"/>
        <v>30</v>
      </c>
      <c r="DK52" s="12">
        <f t="shared" si="29"/>
        <v>30</v>
      </c>
      <c r="DL52" s="12">
        <f t="shared" si="29"/>
        <v>30</v>
      </c>
      <c r="DM52" s="12">
        <f t="shared" si="29"/>
        <v>30</v>
      </c>
      <c r="DN52" s="12">
        <f t="shared" si="29"/>
        <v>30</v>
      </c>
      <c r="DO52" s="12">
        <f t="shared" si="29"/>
        <v>30</v>
      </c>
      <c r="DP52" s="12">
        <f t="shared" si="29"/>
        <v>30</v>
      </c>
      <c r="DQ52" s="12">
        <f t="shared" si="29"/>
        <v>30</v>
      </c>
      <c r="DR52" s="12">
        <f t="shared" si="29"/>
        <v>30</v>
      </c>
      <c r="DS52" s="12">
        <f t="shared" si="29"/>
        <v>30</v>
      </c>
      <c r="DT52" s="12">
        <f t="shared" si="29"/>
        <v>30</v>
      </c>
      <c r="DU52" s="12">
        <f t="shared" si="29"/>
        <v>30</v>
      </c>
      <c r="DV52" s="12">
        <f t="shared" si="29"/>
        <v>30</v>
      </c>
      <c r="DW52" s="12">
        <f t="shared" si="29"/>
        <v>30</v>
      </c>
      <c r="DX52" s="12">
        <f t="shared" si="29"/>
        <v>30</v>
      </c>
      <c r="DY52" s="12">
        <f t="shared" si="29"/>
        <v>30</v>
      </c>
    </row>
    <row r="53" spans="2:129" x14ac:dyDescent="0.3">
      <c r="B53" s="2" t="str">
        <f>Product!$L$2</f>
        <v>Phase 3</v>
      </c>
      <c r="C53" s="2" t="str">
        <f>Product!$L$3</f>
        <v>75' Wide</v>
      </c>
      <c r="D53" s="128"/>
      <c r="G53" s="11">
        <f>SUM(H53:DZ53)</f>
        <v>1850</v>
      </c>
      <c r="I53" s="12">
        <f t="shared" ref="I53:BT53" si="30">H53+I29</f>
        <v>0</v>
      </c>
      <c r="J53" s="12">
        <f t="shared" si="30"/>
        <v>0</v>
      </c>
      <c r="K53" s="12">
        <f t="shared" si="30"/>
        <v>0</v>
      </c>
      <c r="L53" s="12">
        <f t="shared" si="30"/>
        <v>0</v>
      </c>
      <c r="M53" s="12">
        <f t="shared" si="30"/>
        <v>0</v>
      </c>
      <c r="N53" s="12">
        <f t="shared" si="30"/>
        <v>0</v>
      </c>
      <c r="O53" s="12">
        <f t="shared" si="30"/>
        <v>0</v>
      </c>
      <c r="P53" s="12">
        <f t="shared" si="30"/>
        <v>0</v>
      </c>
      <c r="Q53" s="12">
        <f t="shared" si="30"/>
        <v>0</v>
      </c>
      <c r="R53" s="12">
        <f t="shared" si="30"/>
        <v>0</v>
      </c>
      <c r="S53" s="12">
        <f t="shared" si="30"/>
        <v>0</v>
      </c>
      <c r="T53" s="12">
        <f t="shared" si="30"/>
        <v>0</v>
      </c>
      <c r="U53" s="12">
        <f t="shared" si="30"/>
        <v>0</v>
      </c>
      <c r="V53" s="12">
        <f t="shared" si="30"/>
        <v>0</v>
      </c>
      <c r="W53" s="12">
        <f t="shared" si="30"/>
        <v>0</v>
      </c>
      <c r="X53" s="12">
        <f t="shared" si="30"/>
        <v>0</v>
      </c>
      <c r="Y53" s="12">
        <f t="shared" si="30"/>
        <v>0</v>
      </c>
      <c r="Z53" s="12">
        <f t="shared" si="30"/>
        <v>0</v>
      </c>
      <c r="AA53" s="12">
        <f t="shared" si="30"/>
        <v>0</v>
      </c>
      <c r="AB53" s="12">
        <f t="shared" si="30"/>
        <v>0</v>
      </c>
      <c r="AC53" s="12">
        <f t="shared" si="30"/>
        <v>0</v>
      </c>
      <c r="AD53" s="12">
        <f t="shared" si="30"/>
        <v>0</v>
      </c>
      <c r="AE53" s="12">
        <f t="shared" si="30"/>
        <v>0</v>
      </c>
      <c r="AF53" s="12">
        <f t="shared" si="30"/>
        <v>0</v>
      </c>
      <c r="AG53" s="12">
        <f t="shared" si="30"/>
        <v>0</v>
      </c>
      <c r="AH53" s="12">
        <f t="shared" si="30"/>
        <v>0</v>
      </c>
      <c r="AI53" s="12">
        <f t="shared" si="30"/>
        <v>3.3333333333333335</v>
      </c>
      <c r="AJ53" s="12">
        <f t="shared" si="30"/>
        <v>6.666666666666667</v>
      </c>
      <c r="AK53" s="12">
        <f t="shared" si="30"/>
        <v>10</v>
      </c>
      <c r="AL53" s="12">
        <f t="shared" si="30"/>
        <v>13.333333333333334</v>
      </c>
      <c r="AM53" s="12">
        <f t="shared" si="30"/>
        <v>16.666666666666668</v>
      </c>
      <c r="AN53" s="12">
        <f t="shared" si="30"/>
        <v>20</v>
      </c>
      <c r="AO53" s="12">
        <f t="shared" si="30"/>
        <v>20</v>
      </c>
      <c r="AP53" s="12">
        <f t="shared" si="30"/>
        <v>20</v>
      </c>
      <c r="AQ53" s="12">
        <f t="shared" si="30"/>
        <v>20</v>
      </c>
      <c r="AR53" s="12">
        <f t="shared" si="30"/>
        <v>20</v>
      </c>
      <c r="AS53" s="12">
        <f t="shared" si="30"/>
        <v>20</v>
      </c>
      <c r="AT53" s="12">
        <f t="shared" si="30"/>
        <v>20</v>
      </c>
      <c r="AU53" s="12">
        <f t="shared" si="30"/>
        <v>20</v>
      </c>
      <c r="AV53" s="12">
        <f t="shared" si="30"/>
        <v>20</v>
      </c>
      <c r="AW53" s="12">
        <f t="shared" si="30"/>
        <v>20</v>
      </c>
      <c r="AX53" s="12">
        <f t="shared" si="30"/>
        <v>20</v>
      </c>
      <c r="AY53" s="12">
        <f t="shared" si="30"/>
        <v>20</v>
      </c>
      <c r="AZ53" s="12">
        <f t="shared" si="30"/>
        <v>20</v>
      </c>
      <c r="BA53" s="12">
        <f t="shared" si="30"/>
        <v>20</v>
      </c>
      <c r="BB53" s="12">
        <f t="shared" si="30"/>
        <v>20</v>
      </c>
      <c r="BC53" s="12">
        <f t="shared" si="30"/>
        <v>20</v>
      </c>
      <c r="BD53" s="12">
        <f t="shared" si="30"/>
        <v>20</v>
      </c>
      <c r="BE53" s="12">
        <f t="shared" si="30"/>
        <v>20</v>
      </c>
      <c r="BF53" s="12">
        <f t="shared" si="30"/>
        <v>20</v>
      </c>
      <c r="BG53" s="12">
        <f t="shared" si="30"/>
        <v>20</v>
      </c>
      <c r="BH53" s="12">
        <f t="shared" si="30"/>
        <v>20</v>
      </c>
      <c r="BI53" s="12">
        <f t="shared" si="30"/>
        <v>20</v>
      </c>
      <c r="BJ53" s="12">
        <f t="shared" si="30"/>
        <v>20</v>
      </c>
      <c r="BK53" s="12">
        <f t="shared" si="30"/>
        <v>20</v>
      </c>
      <c r="BL53" s="12">
        <f t="shared" si="30"/>
        <v>20</v>
      </c>
      <c r="BM53" s="12">
        <f t="shared" si="30"/>
        <v>20</v>
      </c>
      <c r="BN53" s="12">
        <f t="shared" si="30"/>
        <v>20</v>
      </c>
      <c r="BO53" s="12">
        <f t="shared" si="30"/>
        <v>20</v>
      </c>
      <c r="BP53" s="12">
        <f t="shared" si="30"/>
        <v>20</v>
      </c>
      <c r="BQ53" s="12">
        <f t="shared" si="30"/>
        <v>20</v>
      </c>
      <c r="BR53" s="12">
        <f t="shared" si="30"/>
        <v>20</v>
      </c>
      <c r="BS53" s="12">
        <f t="shared" si="30"/>
        <v>20</v>
      </c>
      <c r="BT53" s="12">
        <f t="shared" si="30"/>
        <v>20</v>
      </c>
      <c r="BU53" s="12">
        <f t="shared" ref="BU53:DY53" si="31">BT53+BU29</f>
        <v>20</v>
      </c>
      <c r="BV53" s="12">
        <f t="shared" si="31"/>
        <v>20</v>
      </c>
      <c r="BW53" s="12">
        <f t="shared" si="31"/>
        <v>20</v>
      </c>
      <c r="BX53" s="12">
        <f t="shared" si="31"/>
        <v>20</v>
      </c>
      <c r="BY53" s="12">
        <f t="shared" si="31"/>
        <v>20</v>
      </c>
      <c r="BZ53" s="12">
        <f t="shared" si="31"/>
        <v>20</v>
      </c>
      <c r="CA53" s="12">
        <f t="shared" si="31"/>
        <v>20</v>
      </c>
      <c r="CB53" s="12">
        <f t="shared" si="31"/>
        <v>20</v>
      </c>
      <c r="CC53" s="12">
        <f t="shared" si="31"/>
        <v>20</v>
      </c>
      <c r="CD53" s="12">
        <f t="shared" si="31"/>
        <v>20</v>
      </c>
      <c r="CE53" s="12">
        <f t="shared" si="31"/>
        <v>20</v>
      </c>
      <c r="CF53" s="12">
        <f t="shared" si="31"/>
        <v>20</v>
      </c>
      <c r="CG53" s="12">
        <f t="shared" si="31"/>
        <v>20</v>
      </c>
      <c r="CH53" s="12">
        <f t="shared" si="31"/>
        <v>20</v>
      </c>
      <c r="CI53" s="12">
        <f t="shared" si="31"/>
        <v>20</v>
      </c>
      <c r="CJ53" s="12">
        <f t="shared" si="31"/>
        <v>20</v>
      </c>
      <c r="CK53" s="12">
        <f t="shared" si="31"/>
        <v>20</v>
      </c>
      <c r="CL53" s="12">
        <f t="shared" si="31"/>
        <v>20</v>
      </c>
      <c r="CM53" s="12">
        <f t="shared" si="31"/>
        <v>20</v>
      </c>
      <c r="CN53" s="12">
        <f t="shared" si="31"/>
        <v>20</v>
      </c>
      <c r="CO53" s="12">
        <f t="shared" si="31"/>
        <v>20</v>
      </c>
      <c r="CP53" s="12">
        <f t="shared" si="31"/>
        <v>20</v>
      </c>
      <c r="CQ53" s="12">
        <f t="shared" si="31"/>
        <v>20</v>
      </c>
      <c r="CR53" s="12">
        <f t="shared" si="31"/>
        <v>20</v>
      </c>
      <c r="CS53" s="12">
        <f t="shared" si="31"/>
        <v>20</v>
      </c>
      <c r="CT53" s="12">
        <f t="shared" si="31"/>
        <v>20</v>
      </c>
      <c r="CU53" s="12">
        <f t="shared" si="31"/>
        <v>20</v>
      </c>
      <c r="CV53" s="12">
        <f t="shared" si="31"/>
        <v>20</v>
      </c>
      <c r="CW53" s="12">
        <f t="shared" si="31"/>
        <v>20</v>
      </c>
      <c r="CX53" s="12">
        <f t="shared" si="31"/>
        <v>20</v>
      </c>
      <c r="CY53" s="12">
        <f t="shared" si="31"/>
        <v>20</v>
      </c>
      <c r="CZ53" s="12">
        <f t="shared" si="31"/>
        <v>20</v>
      </c>
      <c r="DA53" s="12">
        <f t="shared" si="31"/>
        <v>20</v>
      </c>
      <c r="DB53" s="12">
        <f t="shared" si="31"/>
        <v>20</v>
      </c>
      <c r="DC53" s="12">
        <f t="shared" si="31"/>
        <v>20</v>
      </c>
      <c r="DD53" s="12">
        <f t="shared" si="31"/>
        <v>20</v>
      </c>
      <c r="DE53" s="12">
        <f t="shared" si="31"/>
        <v>20</v>
      </c>
      <c r="DF53" s="12">
        <f t="shared" si="31"/>
        <v>20</v>
      </c>
      <c r="DG53" s="12">
        <f t="shared" si="31"/>
        <v>20</v>
      </c>
      <c r="DH53" s="12">
        <f t="shared" si="31"/>
        <v>20</v>
      </c>
      <c r="DI53" s="12">
        <f t="shared" si="31"/>
        <v>20</v>
      </c>
      <c r="DJ53" s="12">
        <f t="shared" si="31"/>
        <v>20</v>
      </c>
      <c r="DK53" s="12">
        <f t="shared" si="31"/>
        <v>20</v>
      </c>
      <c r="DL53" s="12">
        <f t="shared" si="31"/>
        <v>20</v>
      </c>
      <c r="DM53" s="12">
        <f t="shared" si="31"/>
        <v>20</v>
      </c>
      <c r="DN53" s="12">
        <f t="shared" si="31"/>
        <v>20</v>
      </c>
      <c r="DO53" s="12">
        <f t="shared" si="31"/>
        <v>20</v>
      </c>
      <c r="DP53" s="12">
        <f t="shared" si="31"/>
        <v>20</v>
      </c>
      <c r="DQ53" s="12">
        <f t="shared" si="31"/>
        <v>20</v>
      </c>
      <c r="DR53" s="12">
        <f t="shared" si="31"/>
        <v>20</v>
      </c>
      <c r="DS53" s="12">
        <f t="shared" si="31"/>
        <v>20</v>
      </c>
      <c r="DT53" s="12">
        <f t="shared" si="31"/>
        <v>20</v>
      </c>
      <c r="DU53" s="12">
        <f t="shared" si="31"/>
        <v>20</v>
      </c>
      <c r="DV53" s="12">
        <f t="shared" si="31"/>
        <v>20</v>
      </c>
      <c r="DW53" s="12">
        <f t="shared" si="31"/>
        <v>20</v>
      </c>
      <c r="DX53" s="12">
        <f t="shared" si="31"/>
        <v>20</v>
      </c>
      <c r="DY53" s="12">
        <f t="shared" si="31"/>
        <v>20</v>
      </c>
    </row>
    <row r="54" spans="2:129" x14ac:dyDescent="0.3">
      <c r="D54" s="128"/>
      <c r="G54" s="13"/>
      <c r="I54" s="12"/>
      <c r="J54" s="12"/>
      <c r="K54" s="12"/>
      <c r="L54" s="12"/>
      <c r="M54" s="12"/>
      <c r="N54" s="12"/>
      <c r="O54" s="12"/>
      <c r="P54" s="12"/>
      <c r="Q54" s="12"/>
      <c r="R54" s="12"/>
      <c r="S54" s="12"/>
      <c r="T54" s="12"/>
      <c r="U54" s="12"/>
      <c r="V54" s="12"/>
      <c r="W54" s="12"/>
      <c r="X54" s="12"/>
      <c r="Y54" s="12"/>
      <c r="Z54" s="12"/>
      <c r="AA54" s="12"/>
      <c r="AB54" s="12"/>
      <c r="AC54" s="12"/>
      <c r="AD54" s="12"/>
      <c r="AE54" s="12"/>
      <c r="AF54" s="12"/>
      <c r="AG54" s="12"/>
      <c r="AH54" s="12"/>
      <c r="AI54" s="12"/>
      <c r="AJ54" s="12"/>
      <c r="AK54" s="12"/>
      <c r="AL54" s="12"/>
      <c r="AM54" s="12"/>
      <c r="AN54" s="12"/>
      <c r="AO54" s="12"/>
      <c r="AP54" s="12"/>
      <c r="AQ54" s="12"/>
      <c r="AR54" s="12"/>
      <c r="AS54" s="12"/>
      <c r="AT54" s="12"/>
      <c r="AU54" s="12"/>
      <c r="AV54" s="12"/>
      <c r="AW54" s="12"/>
      <c r="AX54" s="12"/>
      <c r="AY54" s="12"/>
      <c r="AZ54" s="12"/>
      <c r="BA54" s="12"/>
      <c r="BB54" s="12"/>
      <c r="BC54" s="12"/>
      <c r="BD54" s="12"/>
      <c r="BE54" s="12"/>
      <c r="BF54" s="12"/>
      <c r="BG54" s="12"/>
      <c r="BH54" s="12"/>
      <c r="BI54" s="12"/>
      <c r="BJ54" s="12"/>
      <c r="BK54" s="12"/>
      <c r="BL54" s="12"/>
      <c r="BM54" s="12"/>
      <c r="BN54" s="12"/>
      <c r="BO54" s="12"/>
      <c r="BP54" s="12"/>
      <c r="BQ54" s="12"/>
      <c r="BR54" s="12"/>
      <c r="BS54" s="12"/>
      <c r="BT54" s="12"/>
      <c r="BU54" s="12"/>
      <c r="BV54" s="12"/>
      <c r="BW54" s="12"/>
      <c r="BX54" s="12"/>
      <c r="BY54" s="12"/>
      <c r="BZ54" s="12"/>
      <c r="CA54" s="12"/>
      <c r="CB54" s="12"/>
      <c r="CC54" s="12"/>
      <c r="CD54" s="12"/>
      <c r="CE54" s="12"/>
      <c r="CF54" s="12"/>
      <c r="CG54" s="12"/>
      <c r="CH54" s="12"/>
      <c r="CI54" s="12"/>
      <c r="CJ54" s="12"/>
      <c r="CK54" s="12"/>
      <c r="CL54" s="12"/>
      <c r="CM54" s="12"/>
      <c r="CN54" s="12"/>
      <c r="CO54" s="12"/>
      <c r="CP54" s="12"/>
      <c r="CQ54" s="12"/>
      <c r="CR54" s="12"/>
      <c r="CS54" s="12"/>
      <c r="CT54" s="12"/>
      <c r="CU54" s="12"/>
      <c r="CV54" s="12"/>
      <c r="CW54" s="12"/>
      <c r="CX54" s="12"/>
      <c r="CY54" s="12"/>
      <c r="CZ54" s="12"/>
      <c r="DA54" s="12"/>
      <c r="DB54" s="12"/>
      <c r="DC54" s="12"/>
      <c r="DD54" s="12"/>
      <c r="DE54" s="12"/>
      <c r="DF54" s="12"/>
      <c r="DG54" s="12"/>
      <c r="DH54" s="12"/>
      <c r="DI54" s="12"/>
      <c r="DJ54" s="12"/>
      <c r="DK54" s="12"/>
      <c r="DL54" s="12"/>
      <c r="DM54" s="12"/>
      <c r="DN54" s="12"/>
      <c r="DO54" s="12"/>
      <c r="DP54" s="12"/>
      <c r="DQ54" s="12"/>
      <c r="DR54" s="12"/>
      <c r="DS54" s="12"/>
      <c r="DT54" s="12"/>
      <c r="DU54" s="12"/>
      <c r="DV54" s="12"/>
      <c r="DW54" s="12"/>
      <c r="DX54" s="12"/>
      <c r="DY54" s="12"/>
    </row>
    <row r="55" spans="2:129" x14ac:dyDescent="0.3">
      <c r="B55" s="2" t="str">
        <f>Product!$M$2</f>
        <v>Phase 4</v>
      </c>
      <c r="C55" s="2" t="str">
        <f>Product!$M$3</f>
        <v>50' Wide</v>
      </c>
      <c r="D55" s="128"/>
      <c r="G55" s="11">
        <f>SUM(H55:DZ55)</f>
        <v>2415</v>
      </c>
      <c r="I55" s="12">
        <f t="shared" ref="I55:BT55" si="32">H55+I31</f>
        <v>0</v>
      </c>
      <c r="J55" s="12">
        <f t="shared" si="32"/>
        <v>0</v>
      </c>
      <c r="K55" s="12">
        <f t="shared" si="32"/>
        <v>0</v>
      </c>
      <c r="L55" s="12">
        <f t="shared" si="32"/>
        <v>0</v>
      </c>
      <c r="M55" s="12">
        <f t="shared" si="32"/>
        <v>0</v>
      </c>
      <c r="N55" s="12">
        <f t="shared" si="32"/>
        <v>0</v>
      </c>
      <c r="O55" s="12">
        <f t="shared" si="32"/>
        <v>0</v>
      </c>
      <c r="P55" s="12">
        <f t="shared" si="32"/>
        <v>0</v>
      </c>
      <c r="Q55" s="12">
        <f t="shared" si="32"/>
        <v>0</v>
      </c>
      <c r="R55" s="12">
        <f t="shared" si="32"/>
        <v>0</v>
      </c>
      <c r="S55" s="12">
        <f t="shared" si="32"/>
        <v>0</v>
      </c>
      <c r="T55" s="12">
        <f t="shared" si="32"/>
        <v>0</v>
      </c>
      <c r="U55" s="12">
        <f t="shared" si="32"/>
        <v>0</v>
      </c>
      <c r="V55" s="12">
        <f t="shared" si="32"/>
        <v>0</v>
      </c>
      <c r="W55" s="12">
        <f t="shared" si="32"/>
        <v>0</v>
      </c>
      <c r="X55" s="12">
        <f t="shared" si="32"/>
        <v>0</v>
      </c>
      <c r="Y55" s="12">
        <f t="shared" si="32"/>
        <v>0</v>
      </c>
      <c r="Z55" s="12">
        <f t="shared" si="32"/>
        <v>0</v>
      </c>
      <c r="AA55" s="12">
        <f t="shared" si="32"/>
        <v>0</v>
      </c>
      <c r="AB55" s="12">
        <f t="shared" si="32"/>
        <v>0</v>
      </c>
      <c r="AC55" s="12">
        <f t="shared" si="32"/>
        <v>0</v>
      </c>
      <c r="AD55" s="12">
        <f t="shared" si="32"/>
        <v>0</v>
      </c>
      <c r="AE55" s="12">
        <f t="shared" si="32"/>
        <v>0</v>
      </c>
      <c r="AF55" s="12">
        <f t="shared" si="32"/>
        <v>0</v>
      </c>
      <c r="AG55" s="12">
        <f t="shared" si="32"/>
        <v>0</v>
      </c>
      <c r="AH55" s="12">
        <f t="shared" si="32"/>
        <v>0</v>
      </c>
      <c r="AI55" s="12">
        <f t="shared" si="32"/>
        <v>0</v>
      </c>
      <c r="AJ55" s="12">
        <f t="shared" si="32"/>
        <v>0</v>
      </c>
      <c r="AK55" s="12">
        <f t="shared" si="32"/>
        <v>0</v>
      </c>
      <c r="AL55" s="12">
        <f t="shared" si="32"/>
        <v>0</v>
      </c>
      <c r="AM55" s="12">
        <f t="shared" si="32"/>
        <v>0</v>
      </c>
      <c r="AN55" s="12">
        <f t="shared" si="32"/>
        <v>0</v>
      </c>
      <c r="AO55" s="12">
        <f t="shared" si="32"/>
        <v>0</v>
      </c>
      <c r="AP55" s="12">
        <f t="shared" si="32"/>
        <v>0</v>
      </c>
      <c r="AQ55" s="12">
        <f t="shared" si="32"/>
        <v>0</v>
      </c>
      <c r="AR55" s="12">
        <f t="shared" si="32"/>
        <v>0</v>
      </c>
      <c r="AS55" s="12">
        <f t="shared" si="32"/>
        <v>0</v>
      </c>
      <c r="AT55" s="12">
        <f t="shared" si="32"/>
        <v>0</v>
      </c>
      <c r="AU55" s="12">
        <f t="shared" si="32"/>
        <v>5</v>
      </c>
      <c r="AV55" s="12">
        <f t="shared" si="32"/>
        <v>10</v>
      </c>
      <c r="AW55" s="12">
        <f t="shared" si="32"/>
        <v>15</v>
      </c>
      <c r="AX55" s="12">
        <f t="shared" si="32"/>
        <v>20</v>
      </c>
      <c r="AY55" s="12">
        <f t="shared" si="32"/>
        <v>25</v>
      </c>
      <c r="AZ55" s="12">
        <f t="shared" si="32"/>
        <v>30</v>
      </c>
      <c r="BA55" s="12">
        <f t="shared" si="32"/>
        <v>30</v>
      </c>
      <c r="BB55" s="12">
        <f t="shared" si="32"/>
        <v>30</v>
      </c>
      <c r="BC55" s="12">
        <f t="shared" si="32"/>
        <v>30</v>
      </c>
      <c r="BD55" s="12">
        <f t="shared" si="32"/>
        <v>30</v>
      </c>
      <c r="BE55" s="12">
        <f t="shared" si="32"/>
        <v>30</v>
      </c>
      <c r="BF55" s="12">
        <f t="shared" si="32"/>
        <v>30</v>
      </c>
      <c r="BG55" s="12">
        <f t="shared" si="32"/>
        <v>30</v>
      </c>
      <c r="BH55" s="12">
        <f t="shared" si="32"/>
        <v>30</v>
      </c>
      <c r="BI55" s="12">
        <f t="shared" si="32"/>
        <v>30</v>
      </c>
      <c r="BJ55" s="12">
        <f t="shared" si="32"/>
        <v>30</v>
      </c>
      <c r="BK55" s="12">
        <f t="shared" si="32"/>
        <v>30</v>
      </c>
      <c r="BL55" s="12">
        <f t="shared" si="32"/>
        <v>30</v>
      </c>
      <c r="BM55" s="12">
        <f t="shared" si="32"/>
        <v>30</v>
      </c>
      <c r="BN55" s="12">
        <f t="shared" si="32"/>
        <v>30</v>
      </c>
      <c r="BO55" s="12">
        <f t="shared" si="32"/>
        <v>30</v>
      </c>
      <c r="BP55" s="12">
        <f t="shared" si="32"/>
        <v>30</v>
      </c>
      <c r="BQ55" s="12">
        <f t="shared" si="32"/>
        <v>30</v>
      </c>
      <c r="BR55" s="12">
        <f t="shared" si="32"/>
        <v>30</v>
      </c>
      <c r="BS55" s="12">
        <f t="shared" si="32"/>
        <v>30</v>
      </c>
      <c r="BT55" s="12">
        <f t="shared" si="32"/>
        <v>30</v>
      </c>
      <c r="BU55" s="12">
        <f t="shared" ref="BU55:DY55" si="33">BT55+BU31</f>
        <v>30</v>
      </c>
      <c r="BV55" s="12">
        <f t="shared" si="33"/>
        <v>30</v>
      </c>
      <c r="BW55" s="12">
        <f t="shared" si="33"/>
        <v>30</v>
      </c>
      <c r="BX55" s="12">
        <f t="shared" si="33"/>
        <v>30</v>
      </c>
      <c r="BY55" s="12">
        <f t="shared" si="33"/>
        <v>30</v>
      </c>
      <c r="BZ55" s="12">
        <f t="shared" si="33"/>
        <v>30</v>
      </c>
      <c r="CA55" s="12">
        <f t="shared" si="33"/>
        <v>30</v>
      </c>
      <c r="CB55" s="12">
        <f t="shared" si="33"/>
        <v>30</v>
      </c>
      <c r="CC55" s="12">
        <f t="shared" si="33"/>
        <v>30</v>
      </c>
      <c r="CD55" s="12">
        <f t="shared" si="33"/>
        <v>30</v>
      </c>
      <c r="CE55" s="12">
        <f t="shared" si="33"/>
        <v>30</v>
      </c>
      <c r="CF55" s="12">
        <f t="shared" si="33"/>
        <v>30</v>
      </c>
      <c r="CG55" s="12">
        <f t="shared" si="33"/>
        <v>30</v>
      </c>
      <c r="CH55" s="12">
        <f t="shared" si="33"/>
        <v>30</v>
      </c>
      <c r="CI55" s="12">
        <f t="shared" si="33"/>
        <v>30</v>
      </c>
      <c r="CJ55" s="12">
        <f t="shared" si="33"/>
        <v>30</v>
      </c>
      <c r="CK55" s="12">
        <f t="shared" si="33"/>
        <v>30</v>
      </c>
      <c r="CL55" s="12">
        <f t="shared" si="33"/>
        <v>30</v>
      </c>
      <c r="CM55" s="12">
        <f t="shared" si="33"/>
        <v>30</v>
      </c>
      <c r="CN55" s="12">
        <f t="shared" si="33"/>
        <v>30</v>
      </c>
      <c r="CO55" s="12">
        <f t="shared" si="33"/>
        <v>30</v>
      </c>
      <c r="CP55" s="12">
        <f t="shared" si="33"/>
        <v>30</v>
      </c>
      <c r="CQ55" s="12">
        <f t="shared" si="33"/>
        <v>30</v>
      </c>
      <c r="CR55" s="12">
        <f t="shared" si="33"/>
        <v>30</v>
      </c>
      <c r="CS55" s="12">
        <f t="shared" si="33"/>
        <v>30</v>
      </c>
      <c r="CT55" s="12">
        <f t="shared" si="33"/>
        <v>30</v>
      </c>
      <c r="CU55" s="12">
        <f t="shared" si="33"/>
        <v>30</v>
      </c>
      <c r="CV55" s="12">
        <f t="shared" si="33"/>
        <v>30</v>
      </c>
      <c r="CW55" s="12">
        <f t="shared" si="33"/>
        <v>30</v>
      </c>
      <c r="CX55" s="12">
        <f t="shared" si="33"/>
        <v>30</v>
      </c>
      <c r="CY55" s="12">
        <f t="shared" si="33"/>
        <v>30</v>
      </c>
      <c r="CZ55" s="12">
        <f t="shared" si="33"/>
        <v>30</v>
      </c>
      <c r="DA55" s="12">
        <f t="shared" si="33"/>
        <v>30</v>
      </c>
      <c r="DB55" s="12">
        <f t="shared" si="33"/>
        <v>30</v>
      </c>
      <c r="DC55" s="12">
        <f t="shared" si="33"/>
        <v>30</v>
      </c>
      <c r="DD55" s="12">
        <f t="shared" si="33"/>
        <v>30</v>
      </c>
      <c r="DE55" s="12">
        <f t="shared" si="33"/>
        <v>30</v>
      </c>
      <c r="DF55" s="12">
        <f t="shared" si="33"/>
        <v>30</v>
      </c>
      <c r="DG55" s="12">
        <f t="shared" si="33"/>
        <v>30</v>
      </c>
      <c r="DH55" s="12">
        <f t="shared" si="33"/>
        <v>30</v>
      </c>
      <c r="DI55" s="12">
        <f t="shared" si="33"/>
        <v>30</v>
      </c>
      <c r="DJ55" s="12">
        <f t="shared" si="33"/>
        <v>30</v>
      </c>
      <c r="DK55" s="12">
        <f t="shared" si="33"/>
        <v>30</v>
      </c>
      <c r="DL55" s="12">
        <f t="shared" si="33"/>
        <v>30</v>
      </c>
      <c r="DM55" s="12">
        <f t="shared" si="33"/>
        <v>30</v>
      </c>
      <c r="DN55" s="12">
        <f t="shared" si="33"/>
        <v>30</v>
      </c>
      <c r="DO55" s="12">
        <f t="shared" si="33"/>
        <v>30</v>
      </c>
      <c r="DP55" s="12">
        <f t="shared" si="33"/>
        <v>30</v>
      </c>
      <c r="DQ55" s="12">
        <f t="shared" si="33"/>
        <v>30</v>
      </c>
      <c r="DR55" s="12">
        <f t="shared" si="33"/>
        <v>30</v>
      </c>
      <c r="DS55" s="12">
        <f t="shared" si="33"/>
        <v>30</v>
      </c>
      <c r="DT55" s="12">
        <f t="shared" si="33"/>
        <v>30</v>
      </c>
      <c r="DU55" s="12">
        <f t="shared" si="33"/>
        <v>30</v>
      </c>
      <c r="DV55" s="12">
        <f t="shared" si="33"/>
        <v>30</v>
      </c>
      <c r="DW55" s="12">
        <f t="shared" si="33"/>
        <v>30</v>
      </c>
      <c r="DX55" s="12">
        <f t="shared" si="33"/>
        <v>30</v>
      </c>
      <c r="DY55" s="12">
        <f t="shared" si="33"/>
        <v>30</v>
      </c>
    </row>
    <row r="56" spans="2:129" x14ac:dyDescent="0.3">
      <c r="B56" s="2" t="str">
        <f>Product!$N$2</f>
        <v>Phase 4</v>
      </c>
      <c r="C56" s="2" t="str">
        <f>Product!$N$3</f>
        <v>60' Wide</v>
      </c>
      <c r="D56" s="128"/>
      <c r="G56" s="11">
        <f>SUM(H56:DZ56)</f>
        <v>2415</v>
      </c>
      <c r="I56" s="12">
        <f t="shared" ref="I56:BT56" si="34">H56+I32</f>
        <v>0</v>
      </c>
      <c r="J56" s="12">
        <f t="shared" si="34"/>
        <v>0</v>
      </c>
      <c r="K56" s="12">
        <f t="shared" si="34"/>
        <v>0</v>
      </c>
      <c r="L56" s="12">
        <f t="shared" si="34"/>
        <v>0</v>
      </c>
      <c r="M56" s="12">
        <f t="shared" si="34"/>
        <v>0</v>
      </c>
      <c r="N56" s="12">
        <f t="shared" si="34"/>
        <v>0</v>
      </c>
      <c r="O56" s="12">
        <f t="shared" si="34"/>
        <v>0</v>
      </c>
      <c r="P56" s="12">
        <f t="shared" si="34"/>
        <v>0</v>
      </c>
      <c r="Q56" s="12">
        <f t="shared" si="34"/>
        <v>0</v>
      </c>
      <c r="R56" s="12">
        <f t="shared" si="34"/>
        <v>0</v>
      </c>
      <c r="S56" s="12">
        <f t="shared" si="34"/>
        <v>0</v>
      </c>
      <c r="T56" s="12">
        <f t="shared" si="34"/>
        <v>0</v>
      </c>
      <c r="U56" s="12">
        <f t="shared" si="34"/>
        <v>0</v>
      </c>
      <c r="V56" s="12">
        <f t="shared" si="34"/>
        <v>0</v>
      </c>
      <c r="W56" s="12">
        <f t="shared" si="34"/>
        <v>0</v>
      </c>
      <c r="X56" s="12">
        <f t="shared" si="34"/>
        <v>0</v>
      </c>
      <c r="Y56" s="12">
        <f t="shared" si="34"/>
        <v>0</v>
      </c>
      <c r="Z56" s="12">
        <f t="shared" si="34"/>
        <v>0</v>
      </c>
      <c r="AA56" s="12">
        <f t="shared" si="34"/>
        <v>0</v>
      </c>
      <c r="AB56" s="12">
        <f t="shared" si="34"/>
        <v>0</v>
      </c>
      <c r="AC56" s="12">
        <f t="shared" si="34"/>
        <v>0</v>
      </c>
      <c r="AD56" s="12">
        <f t="shared" si="34"/>
        <v>0</v>
      </c>
      <c r="AE56" s="12">
        <f t="shared" si="34"/>
        <v>0</v>
      </c>
      <c r="AF56" s="12">
        <f t="shared" si="34"/>
        <v>0</v>
      </c>
      <c r="AG56" s="12">
        <f t="shared" si="34"/>
        <v>0</v>
      </c>
      <c r="AH56" s="12">
        <f t="shared" si="34"/>
        <v>0</v>
      </c>
      <c r="AI56" s="12">
        <f t="shared" si="34"/>
        <v>0</v>
      </c>
      <c r="AJ56" s="12">
        <f t="shared" si="34"/>
        <v>0</v>
      </c>
      <c r="AK56" s="12">
        <f t="shared" si="34"/>
        <v>0</v>
      </c>
      <c r="AL56" s="12">
        <f t="shared" si="34"/>
        <v>0</v>
      </c>
      <c r="AM56" s="12">
        <f t="shared" si="34"/>
        <v>0</v>
      </c>
      <c r="AN56" s="12">
        <f t="shared" si="34"/>
        <v>0</v>
      </c>
      <c r="AO56" s="12">
        <f t="shared" si="34"/>
        <v>0</v>
      </c>
      <c r="AP56" s="12">
        <f t="shared" si="34"/>
        <v>0</v>
      </c>
      <c r="AQ56" s="12">
        <f t="shared" si="34"/>
        <v>0</v>
      </c>
      <c r="AR56" s="12">
        <f t="shared" si="34"/>
        <v>0</v>
      </c>
      <c r="AS56" s="12">
        <f t="shared" si="34"/>
        <v>0</v>
      </c>
      <c r="AT56" s="12">
        <f t="shared" si="34"/>
        <v>0</v>
      </c>
      <c r="AU56" s="12">
        <f t="shared" si="34"/>
        <v>5</v>
      </c>
      <c r="AV56" s="12">
        <f t="shared" si="34"/>
        <v>10</v>
      </c>
      <c r="AW56" s="12">
        <f t="shared" si="34"/>
        <v>15</v>
      </c>
      <c r="AX56" s="12">
        <f t="shared" si="34"/>
        <v>20</v>
      </c>
      <c r="AY56" s="12">
        <f t="shared" si="34"/>
        <v>25</v>
      </c>
      <c r="AZ56" s="12">
        <f t="shared" si="34"/>
        <v>30</v>
      </c>
      <c r="BA56" s="12">
        <f t="shared" si="34"/>
        <v>30</v>
      </c>
      <c r="BB56" s="12">
        <f t="shared" si="34"/>
        <v>30</v>
      </c>
      <c r="BC56" s="12">
        <f t="shared" si="34"/>
        <v>30</v>
      </c>
      <c r="BD56" s="12">
        <f t="shared" si="34"/>
        <v>30</v>
      </c>
      <c r="BE56" s="12">
        <f t="shared" si="34"/>
        <v>30</v>
      </c>
      <c r="BF56" s="12">
        <f t="shared" si="34"/>
        <v>30</v>
      </c>
      <c r="BG56" s="12">
        <f t="shared" si="34"/>
        <v>30</v>
      </c>
      <c r="BH56" s="12">
        <f t="shared" si="34"/>
        <v>30</v>
      </c>
      <c r="BI56" s="12">
        <f t="shared" si="34"/>
        <v>30</v>
      </c>
      <c r="BJ56" s="12">
        <f t="shared" si="34"/>
        <v>30</v>
      </c>
      <c r="BK56" s="12">
        <f t="shared" si="34"/>
        <v>30</v>
      </c>
      <c r="BL56" s="12">
        <f t="shared" si="34"/>
        <v>30</v>
      </c>
      <c r="BM56" s="12">
        <f t="shared" si="34"/>
        <v>30</v>
      </c>
      <c r="BN56" s="12">
        <f t="shared" si="34"/>
        <v>30</v>
      </c>
      <c r="BO56" s="12">
        <f t="shared" si="34"/>
        <v>30</v>
      </c>
      <c r="BP56" s="12">
        <f t="shared" si="34"/>
        <v>30</v>
      </c>
      <c r="BQ56" s="12">
        <f t="shared" si="34"/>
        <v>30</v>
      </c>
      <c r="BR56" s="12">
        <f t="shared" si="34"/>
        <v>30</v>
      </c>
      <c r="BS56" s="12">
        <f t="shared" si="34"/>
        <v>30</v>
      </c>
      <c r="BT56" s="12">
        <f t="shared" si="34"/>
        <v>30</v>
      </c>
      <c r="BU56" s="12">
        <f t="shared" ref="BU56:DY56" si="35">BT56+BU32</f>
        <v>30</v>
      </c>
      <c r="BV56" s="12">
        <f t="shared" si="35"/>
        <v>30</v>
      </c>
      <c r="BW56" s="12">
        <f t="shared" si="35"/>
        <v>30</v>
      </c>
      <c r="BX56" s="12">
        <f t="shared" si="35"/>
        <v>30</v>
      </c>
      <c r="BY56" s="12">
        <f t="shared" si="35"/>
        <v>30</v>
      </c>
      <c r="BZ56" s="12">
        <f t="shared" si="35"/>
        <v>30</v>
      </c>
      <c r="CA56" s="12">
        <f t="shared" si="35"/>
        <v>30</v>
      </c>
      <c r="CB56" s="12">
        <f t="shared" si="35"/>
        <v>30</v>
      </c>
      <c r="CC56" s="12">
        <f t="shared" si="35"/>
        <v>30</v>
      </c>
      <c r="CD56" s="12">
        <f t="shared" si="35"/>
        <v>30</v>
      </c>
      <c r="CE56" s="12">
        <f t="shared" si="35"/>
        <v>30</v>
      </c>
      <c r="CF56" s="12">
        <f t="shared" si="35"/>
        <v>30</v>
      </c>
      <c r="CG56" s="12">
        <f t="shared" si="35"/>
        <v>30</v>
      </c>
      <c r="CH56" s="12">
        <f t="shared" si="35"/>
        <v>30</v>
      </c>
      <c r="CI56" s="12">
        <f t="shared" si="35"/>
        <v>30</v>
      </c>
      <c r="CJ56" s="12">
        <f t="shared" si="35"/>
        <v>30</v>
      </c>
      <c r="CK56" s="12">
        <f t="shared" si="35"/>
        <v>30</v>
      </c>
      <c r="CL56" s="12">
        <f t="shared" si="35"/>
        <v>30</v>
      </c>
      <c r="CM56" s="12">
        <f t="shared" si="35"/>
        <v>30</v>
      </c>
      <c r="CN56" s="12">
        <f t="shared" si="35"/>
        <v>30</v>
      </c>
      <c r="CO56" s="12">
        <f t="shared" si="35"/>
        <v>30</v>
      </c>
      <c r="CP56" s="12">
        <f t="shared" si="35"/>
        <v>30</v>
      </c>
      <c r="CQ56" s="12">
        <f t="shared" si="35"/>
        <v>30</v>
      </c>
      <c r="CR56" s="12">
        <f t="shared" si="35"/>
        <v>30</v>
      </c>
      <c r="CS56" s="12">
        <f t="shared" si="35"/>
        <v>30</v>
      </c>
      <c r="CT56" s="12">
        <f t="shared" si="35"/>
        <v>30</v>
      </c>
      <c r="CU56" s="12">
        <f t="shared" si="35"/>
        <v>30</v>
      </c>
      <c r="CV56" s="12">
        <f t="shared" si="35"/>
        <v>30</v>
      </c>
      <c r="CW56" s="12">
        <f t="shared" si="35"/>
        <v>30</v>
      </c>
      <c r="CX56" s="12">
        <f t="shared" si="35"/>
        <v>30</v>
      </c>
      <c r="CY56" s="12">
        <f t="shared" si="35"/>
        <v>30</v>
      </c>
      <c r="CZ56" s="12">
        <f t="shared" si="35"/>
        <v>30</v>
      </c>
      <c r="DA56" s="12">
        <f t="shared" si="35"/>
        <v>30</v>
      </c>
      <c r="DB56" s="12">
        <f t="shared" si="35"/>
        <v>30</v>
      </c>
      <c r="DC56" s="12">
        <f t="shared" si="35"/>
        <v>30</v>
      </c>
      <c r="DD56" s="12">
        <f t="shared" si="35"/>
        <v>30</v>
      </c>
      <c r="DE56" s="12">
        <f t="shared" si="35"/>
        <v>30</v>
      </c>
      <c r="DF56" s="12">
        <f t="shared" si="35"/>
        <v>30</v>
      </c>
      <c r="DG56" s="12">
        <f t="shared" si="35"/>
        <v>30</v>
      </c>
      <c r="DH56" s="12">
        <f t="shared" si="35"/>
        <v>30</v>
      </c>
      <c r="DI56" s="12">
        <f t="shared" si="35"/>
        <v>30</v>
      </c>
      <c r="DJ56" s="12">
        <f t="shared" si="35"/>
        <v>30</v>
      </c>
      <c r="DK56" s="12">
        <f t="shared" si="35"/>
        <v>30</v>
      </c>
      <c r="DL56" s="12">
        <f t="shared" si="35"/>
        <v>30</v>
      </c>
      <c r="DM56" s="12">
        <f t="shared" si="35"/>
        <v>30</v>
      </c>
      <c r="DN56" s="12">
        <f t="shared" si="35"/>
        <v>30</v>
      </c>
      <c r="DO56" s="12">
        <f t="shared" si="35"/>
        <v>30</v>
      </c>
      <c r="DP56" s="12">
        <f t="shared" si="35"/>
        <v>30</v>
      </c>
      <c r="DQ56" s="12">
        <f t="shared" si="35"/>
        <v>30</v>
      </c>
      <c r="DR56" s="12">
        <f t="shared" si="35"/>
        <v>30</v>
      </c>
      <c r="DS56" s="12">
        <f t="shared" si="35"/>
        <v>30</v>
      </c>
      <c r="DT56" s="12">
        <f t="shared" si="35"/>
        <v>30</v>
      </c>
      <c r="DU56" s="12">
        <f t="shared" si="35"/>
        <v>30</v>
      </c>
      <c r="DV56" s="12">
        <f t="shared" si="35"/>
        <v>30</v>
      </c>
      <c r="DW56" s="12">
        <f t="shared" si="35"/>
        <v>30</v>
      </c>
      <c r="DX56" s="12">
        <f t="shared" si="35"/>
        <v>30</v>
      </c>
      <c r="DY56" s="12">
        <f t="shared" si="35"/>
        <v>30</v>
      </c>
    </row>
    <row r="57" spans="2:129" x14ac:dyDescent="0.3">
      <c r="B57" s="2" t="str">
        <f>Product!$O$2</f>
        <v>Phase 4</v>
      </c>
      <c r="C57" s="2" t="str">
        <f>Product!$O$3</f>
        <v>75' Wide</v>
      </c>
      <c r="D57" s="128"/>
      <c r="G57" s="11">
        <f>SUM(H57:DZ57)</f>
        <v>1610</v>
      </c>
      <c r="I57" s="12">
        <f t="shared" ref="I57:BT57" si="36">H57+I33</f>
        <v>0</v>
      </c>
      <c r="J57" s="12">
        <f t="shared" si="36"/>
        <v>0</v>
      </c>
      <c r="K57" s="12">
        <f t="shared" si="36"/>
        <v>0</v>
      </c>
      <c r="L57" s="12">
        <f t="shared" si="36"/>
        <v>0</v>
      </c>
      <c r="M57" s="12">
        <f t="shared" si="36"/>
        <v>0</v>
      </c>
      <c r="N57" s="12">
        <f t="shared" si="36"/>
        <v>0</v>
      </c>
      <c r="O57" s="12">
        <f t="shared" si="36"/>
        <v>0</v>
      </c>
      <c r="P57" s="12">
        <f t="shared" si="36"/>
        <v>0</v>
      </c>
      <c r="Q57" s="12">
        <f t="shared" si="36"/>
        <v>0</v>
      </c>
      <c r="R57" s="12">
        <f t="shared" si="36"/>
        <v>0</v>
      </c>
      <c r="S57" s="12">
        <f t="shared" si="36"/>
        <v>0</v>
      </c>
      <c r="T57" s="12">
        <f t="shared" si="36"/>
        <v>0</v>
      </c>
      <c r="U57" s="12">
        <f t="shared" si="36"/>
        <v>0</v>
      </c>
      <c r="V57" s="12">
        <f t="shared" si="36"/>
        <v>0</v>
      </c>
      <c r="W57" s="12">
        <f t="shared" si="36"/>
        <v>0</v>
      </c>
      <c r="X57" s="12">
        <f t="shared" si="36"/>
        <v>0</v>
      </c>
      <c r="Y57" s="12">
        <f t="shared" si="36"/>
        <v>0</v>
      </c>
      <c r="Z57" s="12">
        <f t="shared" si="36"/>
        <v>0</v>
      </c>
      <c r="AA57" s="12">
        <f t="shared" si="36"/>
        <v>0</v>
      </c>
      <c r="AB57" s="12">
        <f t="shared" si="36"/>
        <v>0</v>
      </c>
      <c r="AC57" s="12">
        <f t="shared" si="36"/>
        <v>0</v>
      </c>
      <c r="AD57" s="12">
        <f t="shared" si="36"/>
        <v>0</v>
      </c>
      <c r="AE57" s="12">
        <f t="shared" si="36"/>
        <v>0</v>
      </c>
      <c r="AF57" s="12">
        <f t="shared" si="36"/>
        <v>0</v>
      </c>
      <c r="AG57" s="12">
        <f t="shared" si="36"/>
        <v>0</v>
      </c>
      <c r="AH57" s="12">
        <f t="shared" si="36"/>
        <v>0</v>
      </c>
      <c r="AI57" s="12">
        <f t="shared" si="36"/>
        <v>0</v>
      </c>
      <c r="AJ57" s="12">
        <f t="shared" si="36"/>
        <v>0</v>
      </c>
      <c r="AK57" s="12">
        <f t="shared" si="36"/>
        <v>0</v>
      </c>
      <c r="AL57" s="12">
        <f t="shared" si="36"/>
        <v>0</v>
      </c>
      <c r="AM57" s="12">
        <f t="shared" si="36"/>
        <v>0</v>
      </c>
      <c r="AN57" s="12">
        <f t="shared" si="36"/>
        <v>0</v>
      </c>
      <c r="AO57" s="12">
        <f t="shared" si="36"/>
        <v>0</v>
      </c>
      <c r="AP57" s="12">
        <f t="shared" si="36"/>
        <v>0</v>
      </c>
      <c r="AQ57" s="12">
        <f t="shared" si="36"/>
        <v>0</v>
      </c>
      <c r="AR57" s="12">
        <f t="shared" si="36"/>
        <v>0</v>
      </c>
      <c r="AS57" s="12">
        <f t="shared" si="36"/>
        <v>0</v>
      </c>
      <c r="AT57" s="12">
        <f t="shared" si="36"/>
        <v>0</v>
      </c>
      <c r="AU57" s="12">
        <f t="shared" si="36"/>
        <v>3.3333333333333335</v>
      </c>
      <c r="AV57" s="12">
        <f t="shared" si="36"/>
        <v>6.666666666666667</v>
      </c>
      <c r="AW57" s="12">
        <f t="shared" si="36"/>
        <v>10</v>
      </c>
      <c r="AX57" s="12">
        <f t="shared" si="36"/>
        <v>13.333333333333334</v>
      </c>
      <c r="AY57" s="12">
        <f t="shared" si="36"/>
        <v>16.666666666666668</v>
      </c>
      <c r="AZ57" s="12">
        <f t="shared" si="36"/>
        <v>20</v>
      </c>
      <c r="BA57" s="12">
        <f t="shared" si="36"/>
        <v>20</v>
      </c>
      <c r="BB57" s="12">
        <f t="shared" si="36"/>
        <v>20</v>
      </c>
      <c r="BC57" s="12">
        <f t="shared" si="36"/>
        <v>20</v>
      </c>
      <c r="BD57" s="12">
        <f t="shared" si="36"/>
        <v>20</v>
      </c>
      <c r="BE57" s="12">
        <f t="shared" si="36"/>
        <v>20</v>
      </c>
      <c r="BF57" s="12">
        <f t="shared" si="36"/>
        <v>20</v>
      </c>
      <c r="BG57" s="12">
        <f t="shared" si="36"/>
        <v>20</v>
      </c>
      <c r="BH57" s="12">
        <f t="shared" si="36"/>
        <v>20</v>
      </c>
      <c r="BI57" s="12">
        <f t="shared" si="36"/>
        <v>20</v>
      </c>
      <c r="BJ57" s="12">
        <f t="shared" si="36"/>
        <v>20</v>
      </c>
      <c r="BK57" s="12">
        <f t="shared" si="36"/>
        <v>20</v>
      </c>
      <c r="BL57" s="12">
        <f t="shared" si="36"/>
        <v>20</v>
      </c>
      <c r="BM57" s="12">
        <f t="shared" si="36"/>
        <v>20</v>
      </c>
      <c r="BN57" s="12">
        <f t="shared" si="36"/>
        <v>20</v>
      </c>
      <c r="BO57" s="12">
        <f t="shared" si="36"/>
        <v>20</v>
      </c>
      <c r="BP57" s="12">
        <f t="shared" si="36"/>
        <v>20</v>
      </c>
      <c r="BQ57" s="12">
        <f t="shared" si="36"/>
        <v>20</v>
      </c>
      <c r="BR57" s="12">
        <f t="shared" si="36"/>
        <v>20</v>
      </c>
      <c r="BS57" s="12">
        <f t="shared" si="36"/>
        <v>20</v>
      </c>
      <c r="BT57" s="12">
        <f t="shared" si="36"/>
        <v>20</v>
      </c>
      <c r="BU57" s="12">
        <f t="shared" ref="BU57:DY57" si="37">BT57+BU33</f>
        <v>20</v>
      </c>
      <c r="BV57" s="12">
        <f t="shared" si="37"/>
        <v>20</v>
      </c>
      <c r="BW57" s="12">
        <f t="shared" si="37"/>
        <v>20</v>
      </c>
      <c r="BX57" s="12">
        <f t="shared" si="37"/>
        <v>20</v>
      </c>
      <c r="BY57" s="12">
        <f t="shared" si="37"/>
        <v>20</v>
      </c>
      <c r="BZ57" s="12">
        <f t="shared" si="37"/>
        <v>20</v>
      </c>
      <c r="CA57" s="12">
        <f t="shared" si="37"/>
        <v>20</v>
      </c>
      <c r="CB57" s="12">
        <f t="shared" si="37"/>
        <v>20</v>
      </c>
      <c r="CC57" s="12">
        <f t="shared" si="37"/>
        <v>20</v>
      </c>
      <c r="CD57" s="12">
        <f t="shared" si="37"/>
        <v>20</v>
      </c>
      <c r="CE57" s="12">
        <f t="shared" si="37"/>
        <v>20</v>
      </c>
      <c r="CF57" s="12">
        <f t="shared" si="37"/>
        <v>20</v>
      </c>
      <c r="CG57" s="12">
        <f t="shared" si="37"/>
        <v>20</v>
      </c>
      <c r="CH57" s="12">
        <f t="shared" si="37"/>
        <v>20</v>
      </c>
      <c r="CI57" s="12">
        <f t="shared" si="37"/>
        <v>20</v>
      </c>
      <c r="CJ57" s="12">
        <f t="shared" si="37"/>
        <v>20</v>
      </c>
      <c r="CK57" s="12">
        <f t="shared" si="37"/>
        <v>20</v>
      </c>
      <c r="CL57" s="12">
        <f t="shared" si="37"/>
        <v>20</v>
      </c>
      <c r="CM57" s="12">
        <f t="shared" si="37"/>
        <v>20</v>
      </c>
      <c r="CN57" s="12">
        <f t="shared" si="37"/>
        <v>20</v>
      </c>
      <c r="CO57" s="12">
        <f t="shared" si="37"/>
        <v>20</v>
      </c>
      <c r="CP57" s="12">
        <f t="shared" si="37"/>
        <v>20</v>
      </c>
      <c r="CQ57" s="12">
        <f t="shared" si="37"/>
        <v>20</v>
      </c>
      <c r="CR57" s="12">
        <f t="shared" si="37"/>
        <v>20</v>
      </c>
      <c r="CS57" s="12">
        <f t="shared" si="37"/>
        <v>20</v>
      </c>
      <c r="CT57" s="12">
        <f t="shared" si="37"/>
        <v>20</v>
      </c>
      <c r="CU57" s="12">
        <f t="shared" si="37"/>
        <v>20</v>
      </c>
      <c r="CV57" s="12">
        <f t="shared" si="37"/>
        <v>20</v>
      </c>
      <c r="CW57" s="12">
        <f t="shared" si="37"/>
        <v>20</v>
      </c>
      <c r="CX57" s="12">
        <f t="shared" si="37"/>
        <v>20</v>
      </c>
      <c r="CY57" s="12">
        <f t="shared" si="37"/>
        <v>20</v>
      </c>
      <c r="CZ57" s="12">
        <f t="shared" si="37"/>
        <v>20</v>
      </c>
      <c r="DA57" s="12">
        <f t="shared" si="37"/>
        <v>20</v>
      </c>
      <c r="DB57" s="12">
        <f t="shared" si="37"/>
        <v>20</v>
      </c>
      <c r="DC57" s="12">
        <f t="shared" si="37"/>
        <v>20</v>
      </c>
      <c r="DD57" s="12">
        <f t="shared" si="37"/>
        <v>20</v>
      </c>
      <c r="DE57" s="12">
        <f t="shared" si="37"/>
        <v>20</v>
      </c>
      <c r="DF57" s="12">
        <f t="shared" si="37"/>
        <v>20</v>
      </c>
      <c r="DG57" s="12">
        <f t="shared" si="37"/>
        <v>20</v>
      </c>
      <c r="DH57" s="12">
        <f t="shared" si="37"/>
        <v>20</v>
      </c>
      <c r="DI57" s="12">
        <f t="shared" si="37"/>
        <v>20</v>
      </c>
      <c r="DJ57" s="12">
        <f t="shared" si="37"/>
        <v>20</v>
      </c>
      <c r="DK57" s="12">
        <f t="shared" si="37"/>
        <v>20</v>
      </c>
      <c r="DL57" s="12">
        <f t="shared" si="37"/>
        <v>20</v>
      </c>
      <c r="DM57" s="12">
        <f t="shared" si="37"/>
        <v>20</v>
      </c>
      <c r="DN57" s="12">
        <f t="shared" si="37"/>
        <v>20</v>
      </c>
      <c r="DO57" s="12">
        <f t="shared" si="37"/>
        <v>20</v>
      </c>
      <c r="DP57" s="12">
        <f t="shared" si="37"/>
        <v>20</v>
      </c>
      <c r="DQ57" s="12">
        <f t="shared" si="37"/>
        <v>20</v>
      </c>
      <c r="DR57" s="12">
        <f t="shared" si="37"/>
        <v>20</v>
      </c>
      <c r="DS57" s="12">
        <f t="shared" si="37"/>
        <v>20</v>
      </c>
      <c r="DT57" s="12">
        <f t="shared" si="37"/>
        <v>20</v>
      </c>
      <c r="DU57" s="12">
        <f t="shared" si="37"/>
        <v>20</v>
      </c>
      <c r="DV57" s="12">
        <f t="shared" si="37"/>
        <v>20</v>
      </c>
      <c r="DW57" s="12">
        <f t="shared" si="37"/>
        <v>20</v>
      </c>
      <c r="DX57" s="12">
        <f t="shared" si="37"/>
        <v>20</v>
      </c>
      <c r="DY57" s="12">
        <f t="shared" si="37"/>
        <v>20</v>
      </c>
    </row>
    <row r="58" spans="2:129" x14ac:dyDescent="0.3">
      <c r="D58" s="128"/>
      <c r="G58" s="13"/>
      <c r="I58" s="12"/>
      <c r="J58" s="12"/>
      <c r="K58" s="12"/>
      <c r="L58" s="12"/>
      <c r="M58" s="12"/>
      <c r="N58" s="12"/>
      <c r="O58" s="12"/>
      <c r="P58" s="12"/>
      <c r="Q58" s="12"/>
      <c r="R58" s="12"/>
      <c r="S58" s="12"/>
      <c r="T58" s="12"/>
      <c r="U58" s="12"/>
      <c r="V58" s="12"/>
      <c r="W58" s="12"/>
      <c r="X58" s="12"/>
      <c r="Y58" s="12"/>
      <c r="Z58" s="12"/>
      <c r="AA58" s="12"/>
      <c r="AB58" s="12"/>
      <c r="AC58" s="12"/>
      <c r="AD58" s="12"/>
      <c r="AE58" s="12"/>
      <c r="AF58" s="12"/>
      <c r="AG58" s="12"/>
      <c r="AH58" s="12"/>
      <c r="AI58" s="12"/>
      <c r="AJ58" s="12"/>
      <c r="AK58" s="12"/>
      <c r="AL58" s="12"/>
      <c r="AM58" s="12"/>
      <c r="AN58" s="12"/>
      <c r="AO58" s="12"/>
      <c r="AP58" s="12"/>
      <c r="AQ58" s="12"/>
      <c r="AR58" s="12"/>
      <c r="AS58" s="12"/>
      <c r="AT58" s="12"/>
      <c r="AU58" s="12"/>
      <c r="AV58" s="12"/>
      <c r="AW58" s="12"/>
      <c r="AX58" s="12"/>
      <c r="AY58" s="12"/>
      <c r="AZ58" s="12"/>
      <c r="BA58" s="12"/>
      <c r="BB58" s="12"/>
      <c r="BC58" s="12"/>
      <c r="BD58" s="12"/>
      <c r="BE58" s="12"/>
      <c r="BF58" s="12"/>
      <c r="BG58" s="12"/>
      <c r="BH58" s="12"/>
      <c r="BI58" s="12"/>
      <c r="BJ58" s="12"/>
      <c r="BK58" s="12"/>
      <c r="BL58" s="12"/>
      <c r="BM58" s="12"/>
      <c r="BN58" s="12"/>
      <c r="BO58" s="12"/>
      <c r="BP58" s="12"/>
      <c r="BQ58" s="12"/>
      <c r="BR58" s="12"/>
      <c r="BS58" s="12"/>
      <c r="BT58" s="12"/>
      <c r="BU58" s="12"/>
      <c r="BV58" s="12"/>
      <c r="BW58" s="12"/>
      <c r="BX58" s="12"/>
      <c r="BY58" s="12"/>
      <c r="BZ58" s="12"/>
      <c r="CA58" s="12"/>
      <c r="CB58" s="12"/>
      <c r="CC58" s="12"/>
      <c r="CD58" s="12"/>
      <c r="CE58" s="12"/>
      <c r="CF58" s="12"/>
      <c r="CG58" s="12"/>
      <c r="CH58" s="12"/>
      <c r="CI58" s="12"/>
      <c r="CJ58" s="12"/>
      <c r="CK58" s="12"/>
      <c r="CL58" s="12"/>
      <c r="CM58" s="12"/>
      <c r="CN58" s="12"/>
      <c r="CO58" s="12"/>
      <c r="CP58" s="12"/>
      <c r="CQ58" s="12"/>
      <c r="CR58" s="12"/>
      <c r="CS58" s="12"/>
      <c r="CT58" s="12"/>
      <c r="CU58" s="12"/>
      <c r="CV58" s="12"/>
      <c r="CW58" s="12"/>
      <c r="CX58" s="12"/>
      <c r="CY58" s="12"/>
      <c r="CZ58" s="12"/>
      <c r="DA58" s="12"/>
      <c r="DB58" s="12"/>
      <c r="DC58" s="12"/>
      <c r="DD58" s="12"/>
      <c r="DE58" s="12"/>
      <c r="DF58" s="12"/>
      <c r="DG58" s="12"/>
      <c r="DH58" s="12"/>
      <c r="DI58" s="12"/>
      <c r="DJ58" s="12"/>
      <c r="DK58" s="12"/>
      <c r="DL58" s="12"/>
      <c r="DM58" s="12"/>
      <c r="DN58" s="12"/>
      <c r="DO58" s="12"/>
      <c r="DP58" s="12"/>
      <c r="DQ58" s="12"/>
      <c r="DR58" s="12"/>
      <c r="DS58" s="12"/>
      <c r="DT58" s="12"/>
      <c r="DU58" s="12"/>
      <c r="DV58" s="12"/>
      <c r="DW58" s="12"/>
      <c r="DX58" s="12"/>
      <c r="DY58" s="12"/>
    </row>
    <row r="59" spans="2:129" x14ac:dyDescent="0.3">
      <c r="B59" s="2" t="str">
        <f>Product!$P$2</f>
        <v>Phase 5</v>
      </c>
      <c r="C59" s="2" t="str">
        <f>Product!$P$3</f>
        <v>50' Wide</v>
      </c>
      <c r="D59" s="128"/>
      <c r="G59" s="11">
        <f>SUM(H59:DZ59)</f>
        <v>2055</v>
      </c>
      <c r="I59" s="12">
        <f t="shared" ref="I59:BT59" si="38">H59+I35</f>
        <v>0</v>
      </c>
      <c r="J59" s="12">
        <f t="shared" si="38"/>
        <v>0</v>
      </c>
      <c r="K59" s="12">
        <f t="shared" si="38"/>
        <v>0</v>
      </c>
      <c r="L59" s="12">
        <f t="shared" si="38"/>
        <v>0</v>
      </c>
      <c r="M59" s="12">
        <f t="shared" si="38"/>
        <v>0</v>
      </c>
      <c r="N59" s="12">
        <f t="shared" si="38"/>
        <v>0</v>
      </c>
      <c r="O59" s="12">
        <f t="shared" si="38"/>
        <v>0</v>
      </c>
      <c r="P59" s="12">
        <f t="shared" si="38"/>
        <v>0</v>
      </c>
      <c r="Q59" s="12">
        <f t="shared" si="38"/>
        <v>0</v>
      </c>
      <c r="R59" s="12">
        <f t="shared" si="38"/>
        <v>0</v>
      </c>
      <c r="S59" s="12">
        <f t="shared" si="38"/>
        <v>0</v>
      </c>
      <c r="T59" s="12">
        <f t="shared" si="38"/>
        <v>0</v>
      </c>
      <c r="U59" s="12">
        <f t="shared" si="38"/>
        <v>0</v>
      </c>
      <c r="V59" s="12">
        <f t="shared" si="38"/>
        <v>0</v>
      </c>
      <c r="W59" s="12">
        <f t="shared" si="38"/>
        <v>0</v>
      </c>
      <c r="X59" s="12">
        <f t="shared" si="38"/>
        <v>0</v>
      </c>
      <c r="Y59" s="12">
        <f t="shared" si="38"/>
        <v>0</v>
      </c>
      <c r="Z59" s="12">
        <f t="shared" si="38"/>
        <v>0</v>
      </c>
      <c r="AA59" s="12">
        <f t="shared" si="38"/>
        <v>0</v>
      </c>
      <c r="AB59" s="12">
        <f t="shared" si="38"/>
        <v>0</v>
      </c>
      <c r="AC59" s="12">
        <f t="shared" si="38"/>
        <v>0</v>
      </c>
      <c r="AD59" s="12">
        <f t="shared" si="38"/>
        <v>0</v>
      </c>
      <c r="AE59" s="12">
        <f t="shared" si="38"/>
        <v>0</v>
      </c>
      <c r="AF59" s="12">
        <f t="shared" si="38"/>
        <v>0</v>
      </c>
      <c r="AG59" s="12">
        <f t="shared" si="38"/>
        <v>0</v>
      </c>
      <c r="AH59" s="12">
        <f t="shared" si="38"/>
        <v>0</v>
      </c>
      <c r="AI59" s="12">
        <f t="shared" si="38"/>
        <v>0</v>
      </c>
      <c r="AJ59" s="12">
        <f t="shared" si="38"/>
        <v>0</v>
      </c>
      <c r="AK59" s="12">
        <f t="shared" si="38"/>
        <v>0</v>
      </c>
      <c r="AL59" s="12">
        <f t="shared" si="38"/>
        <v>0</v>
      </c>
      <c r="AM59" s="12">
        <f t="shared" si="38"/>
        <v>0</v>
      </c>
      <c r="AN59" s="12">
        <f t="shared" si="38"/>
        <v>0</v>
      </c>
      <c r="AO59" s="12">
        <f t="shared" si="38"/>
        <v>0</v>
      </c>
      <c r="AP59" s="12">
        <f t="shared" si="38"/>
        <v>0</v>
      </c>
      <c r="AQ59" s="12">
        <f t="shared" si="38"/>
        <v>0</v>
      </c>
      <c r="AR59" s="12">
        <f t="shared" si="38"/>
        <v>0</v>
      </c>
      <c r="AS59" s="12">
        <f t="shared" si="38"/>
        <v>0</v>
      </c>
      <c r="AT59" s="12">
        <f t="shared" si="38"/>
        <v>0</v>
      </c>
      <c r="AU59" s="12">
        <f t="shared" si="38"/>
        <v>0</v>
      </c>
      <c r="AV59" s="12">
        <f t="shared" si="38"/>
        <v>0</v>
      </c>
      <c r="AW59" s="12">
        <f t="shared" si="38"/>
        <v>0</v>
      </c>
      <c r="AX59" s="12">
        <f t="shared" si="38"/>
        <v>0</v>
      </c>
      <c r="AY59" s="12">
        <f t="shared" si="38"/>
        <v>0</v>
      </c>
      <c r="AZ59" s="12">
        <f t="shared" si="38"/>
        <v>0</v>
      </c>
      <c r="BA59" s="12">
        <f t="shared" si="38"/>
        <v>0</v>
      </c>
      <c r="BB59" s="12">
        <f t="shared" si="38"/>
        <v>0</v>
      </c>
      <c r="BC59" s="12">
        <f t="shared" si="38"/>
        <v>0</v>
      </c>
      <c r="BD59" s="12">
        <f t="shared" si="38"/>
        <v>0</v>
      </c>
      <c r="BE59" s="12">
        <f t="shared" si="38"/>
        <v>0</v>
      </c>
      <c r="BF59" s="12">
        <f t="shared" si="38"/>
        <v>0</v>
      </c>
      <c r="BG59" s="12">
        <f t="shared" si="38"/>
        <v>5</v>
      </c>
      <c r="BH59" s="12">
        <f t="shared" si="38"/>
        <v>10</v>
      </c>
      <c r="BI59" s="12">
        <f t="shared" si="38"/>
        <v>15</v>
      </c>
      <c r="BJ59" s="12">
        <f t="shared" si="38"/>
        <v>20</v>
      </c>
      <c r="BK59" s="12">
        <f t="shared" si="38"/>
        <v>25</v>
      </c>
      <c r="BL59" s="12">
        <f t="shared" si="38"/>
        <v>30</v>
      </c>
      <c r="BM59" s="12">
        <f t="shared" si="38"/>
        <v>30</v>
      </c>
      <c r="BN59" s="12">
        <f t="shared" si="38"/>
        <v>30</v>
      </c>
      <c r="BO59" s="12">
        <f t="shared" si="38"/>
        <v>30</v>
      </c>
      <c r="BP59" s="12">
        <f t="shared" si="38"/>
        <v>30</v>
      </c>
      <c r="BQ59" s="12">
        <f t="shared" si="38"/>
        <v>30</v>
      </c>
      <c r="BR59" s="12">
        <f t="shared" si="38"/>
        <v>30</v>
      </c>
      <c r="BS59" s="12">
        <f t="shared" si="38"/>
        <v>30</v>
      </c>
      <c r="BT59" s="12">
        <f t="shared" si="38"/>
        <v>30</v>
      </c>
      <c r="BU59" s="12">
        <f t="shared" ref="BU59:DY59" si="39">BT59+BU35</f>
        <v>30</v>
      </c>
      <c r="BV59" s="12">
        <f t="shared" si="39"/>
        <v>30</v>
      </c>
      <c r="BW59" s="12">
        <f t="shared" si="39"/>
        <v>30</v>
      </c>
      <c r="BX59" s="12">
        <f t="shared" si="39"/>
        <v>30</v>
      </c>
      <c r="BY59" s="12">
        <f t="shared" si="39"/>
        <v>30</v>
      </c>
      <c r="BZ59" s="12">
        <f t="shared" si="39"/>
        <v>30</v>
      </c>
      <c r="CA59" s="12">
        <f t="shared" si="39"/>
        <v>30</v>
      </c>
      <c r="CB59" s="12">
        <f t="shared" si="39"/>
        <v>30</v>
      </c>
      <c r="CC59" s="12">
        <f t="shared" si="39"/>
        <v>30</v>
      </c>
      <c r="CD59" s="12">
        <f t="shared" si="39"/>
        <v>30</v>
      </c>
      <c r="CE59" s="12">
        <f t="shared" si="39"/>
        <v>30</v>
      </c>
      <c r="CF59" s="12">
        <f t="shared" si="39"/>
        <v>30</v>
      </c>
      <c r="CG59" s="12">
        <f t="shared" si="39"/>
        <v>30</v>
      </c>
      <c r="CH59" s="12">
        <f t="shared" si="39"/>
        <v>30</v>
      </c>
      <c r="CI59" s="12">
        <f t="shared" si="39"/>
        <v>30</v>
      </c>
      <c r="CJ59" s="12">
        <f t="shared" si="39"/>
        <v>30</v>
      </c>
      <c r="CK59" s="12">
        <f t="shared" si="39"/>
        <v>30</v>
      </c>
      <c r="CL59" s="12">
        <f t="shared" si="39"/>
        <v>30</v>
      </c>
      <c r="CM59" s="12">
        <f t="shared" si="39"/>
        <v>30</v>
      </c>
      <c r="CN59" s="12">
        <f t="shared" si="39"/>
        <v>30</v>
      </c>
      <c r="CO59" s="12">
        <f t="shared" si="39"/>
        <v>30</v>
      </c>
      <c r="CP59" s="12">
        <f t="shared" si="39"/>
        <v>30</v>
      </c>
      <c r="CQ59" s="12">
        <f t="shared" si="39"/>
        <v>30</v>
      </c>
      <c r="CR59" s="12">
        <f t="shared" si="39"/>
        <v>30</v>
      </c>
      <c r="CS59" s="12">
        <f t="shared" si="39"/>
        <v>30</v>
      </c>
      <c r="CT59" s="12">
        <f t="shared" si="39"/>
        <v>30</v>
      </c>
      <c r="CU59" s="12">
        <f t="shared" si="39"/>
        <v>30</v>
      </c>
      <c r="CV59" s="12">
        <f t="shared" si="39"/>
        <v>30</v>
      </c>
      <c r="CW59" s="12">
        <f t="shared" si="39"/>
        <v>30</v>
      </c>
      <c r="CX59" s="12">
        <f t="shared" si="39"/>
        <v>30</v>
      </c>
      <c r="CY59" s="12">
        <f t="shared" si="39"/>
        <v>30</v>
      </c>
      <c r="CZ59" s="12">
        <f t="shared" si="39"/>
        <v>30</v>
      </c>
      <c r="DA59" s="12">
        <f t="shared" si="39"/>
        <v>30</v>
      </c>
      <c r="DB59" s="12">
        <f t="shared" si="39"/>
        <v>30</v>
      </c>
      <c r="DC59" s="12">
        <f t="shared" si="39"/>
        <v>30</v>
      </c>
      <c r="DD59" s="12">
        <f t="shared" si="39"/>
        <v>30</v>
      </c>
      <c r="DE59" s="12">
        <f t="shared" si="39"/>
        <v>30</v>
      </c>
      <c r="DF59" s="12">
        <f t="shared" si="39"/>
        <v>30</v>
      </c>
      <c r="DG59" s="12">
        <f t="shared" si="39"/>
        <v>30</v>
      </c>
      <c r="DH59" s="12">
        <f t="shared" si="39"/>
        <v>30</v>
      </c>
      <c r="DI59" s="12">
        <f t="shared" si="39"/>
        <v>30</v>
      </c>
      <c r="DJ59" s="12">
        <f t="shared" si="39"/>
        <v>30</v>
      </c>
      <c r="DK59" s="12">
        <f t="shared" si="39"/>
        <v>30</v>
      </c>
      <c r="DL59" s="12">
        <f t="shared" si="39"/>
        <v>30</v>
      </c>
      <c r="DM59" s="12">
        <f t="shared" si="39"/>
        <v>30</v>
      </c>
      <c r="DN59" s="12">
        <f t="shared" si="39"/>
        <v>30</v>
      </c>
      <c r="DO59" s="12">
        <f t="shared" si="39"/>
        <v>30</v>
      </c>
      <c r="DP59" s="12">
        <f t="shared" si="39"/>
        <v>30</v>
      </c>
      <c r="DQ59" s="12">
        <f t="shared" si="39"/>
        <v>30</v>
      </c>
      <c r="DR59" s="12">
        <f t="shared" si="39"/>
        <v>30</v>
      </c>
      <c r="DS59" s="12">
        <f t="shared" si="39"/>
        <v>30</v>
      </c>
      <c r="DT59" s="12">
        <f t="shared" si="39"/>
        <v>30</v>
      </c>
      <c r="DU59" s="12">
        <f t="shared" si="39"/>
        <v>30</v>
      </c>
      <c r="DV59" s="12">
        <f t="shared" si="39"/>
        <v>30</v>
      </c>
      <c r="DW59" s="12">
        <f t="shared" si="39"/>
        <v>30</v>
      </c>
      <c r="DX59" s="12">
        <f t="shared" si="39"/>
        <v>30</v>
      </c>
      <c r="DY59" s="12">
        <f t="shared" si="39"/>
        <v>30</v>
      </c>
    </row>
    <row r="60" spans="2:129" x14ac:dyDescent="0.3">
      <c r="B60" s="2" t="str">
        <f>Product!$Q$2</f>
        <v>Phase 5</v>
      </c>
      <c r="C60" s="2" t="str">
        <f>Product!$Q$3</f>
        <v>60' Wide</v>
      </c>
      <c r="D60" s="128"/>
      <c r="G60" s="11">
        <f>SUM(H60:DZ60)</f>
        <v>2055</v>
      </c>
      <c r="I60" s="12">
        <f t="shared" ref="I60:BT60" si="40">H60+I36</f>
        <v>0</v>
      </c>
      <c r="J60" s="12">
        <f t="shared" si="40"/>
        <v>0</v>
      </c>
      <c r="K60" s="12">
        <f t="shared" si="40"/>
        <v>0</v>
      </c>
      <c r="L60" s="12">
        <f t="shared" si="40"/>
        <v>0</v>
      </c>
      <c r="M60" s="12">
        <f t="shared" si="40"/>
        <v>0</v>
      </c>
      <c r="N60" s="12">
        <f t="shared" si="40"/>
        <v>0</v>
      </c>
      <c r="O60" s="12">
        <f t="shared" si="40"/>
        <v>0</v>
      </c>
      <c r="P60" s="12">
        <f t="shared" si="40"/>
        <v>0</v>
      </c>
      <c r="Q60" s="12">
        <f t="shared" si="40"/>
        <v>0</v>
      </c>
      <c r="R60" s="12">
        <f t="shared" si="40"/>
        <v>0</v>
      </c>
      <c r="S60" s="12">
        <f t="shared" si="40"/>
        <v>0</v>
      </c>
      <c r="T60" s="12">
        <f t="shared" si="40"/>
        <v>0</v>
      </c>
      <c r="U60" s="12">
        <f t="shared" si="40"/>
        <v>0</v>
      </c>
      <c r="V60" s="12">
        <f t="shared" si="40"/>
        <v>0</v>
      </c>
      <c r="W60" s="12">
        <f t="shared" si="40"/>
        <v>0</v>
      </c>
      <c r="X60" s="12">
        <f t="shared" si="40"/>
        <v>0</v>
      </c>
      <c r="Y60" s="12">
        <f t="shared" si="40"/>
        <v>0</v>
      </c>
      <c r="Z60" s="12">
        <f t="shared" si="40"/>
        <v>0</v>
      </c>
      <c r="AA60" s="12">
        <f t="shared" si="40"/>
        <v>0</v>
      </c>
      <c r="AB60" s="12">
        <f t="shared" si="40"/>
        <v>0</v>
      </c>
      <c r="AC60" s="12">
        <f t="shared" si="40"/>
        <v>0</v>
      </c>
      <c r="AD60" s="12">
        <f t="shared" si="40"/>
        <v>0</v>
      </c>
      <c r="AE60" s="12">
        <f t="shared" si="40"/>
        <v>0</v>
      </c>
      <c r="AF60" s="12">
        <f t="shared" si="40"/>
        <v>0</v>
      </c>
      <c r="AG60" s="12">
        <f t="shared" si="40"/>
        <v>0</v>
      </c>
      <c r="AH60" s="12">
        <f t="shared" si="40"/>
        <v>0</v>
      </c>
      <c r="AI60" s="12">
        <f t="shared" si="40"/>
        <v>0</v>
      </c>
      <c r="AJ60" s="12">
        <f t="shared" si="40"/>
        <v>0</v>
      </c>
      <c r="AK60" s="12">
        <f t="shared" si="40"/>
        <v>0</v>
      </c>
      <c r="AL60" s="12">
        <f t="shared" si="40"/>
        <v>0</v>
      </c>
      <c r="AM60" s="12">
        <f t="shared" si="40"/>
        <v>0</v>
      </c>
      <c r="AN60" s="12">
        <f t="shared" si="40"/>
        <v>0</v>
      </c>
      <c r="AO60" s="12">
        <f t="shared" si="40"/>
        <v>0</v>
      </c>
      <c r="AP60" s="12">
        <f t="shared" si="40"/>
        <v>0</v>
      </c>
      <c r="AQ60" s="12">
        <f t="shared" si="40"/>
        <v>0</v>
      </c>
      <c r="AR60" s="12">
        <f t="shared" si="40"/>
        <v>0</v>
      </c>
      <c r="AS60" s="12">
        <f t="shared" si="40"/>
        <v>0</v>
      </c>
      <c r="AT60" s="12">
        <f t="shared" si="40"/>
        <v>0</v>
      </c>
      <c r="AU60" s="12">
        <f t="shared" si="40"/>
        <v>0</v>
      </c>
      <c r="AV60" s="12">
        <f t="shared" si="40"/>
        <v>0</v>
      </c>
      <c r="AW60" s="12">
        <f t="shared" si="40"/>
        <v>0</v>
      </c>
      <c r="AX60" s="12">
        <f t="shared" si="40"/>
        <v>0</v>
      </c>
      <c r="AY60" s="12">
        <f t="shared" si="40"/>
        <v>0</v>
      </c>
      <c r="AZ60" s="12">
        <f t="shared" si="40"/>
        <v>0</v>
      </c>
      <c r="BA60" s="12">
        <f t="shared" si="40"/>
        <v>0</v>
      </c>
      <c r="BB60" s="12">
        <f t="shared" si="40"/>
        <v>0</v>
      </c>
      <c r="BC60" s="12">
        <f t="shared" si="40"/>
        <v>0</v>
      </c>
      <c r="BD60" s="12">
        <f t="shared" si="40"/>
        <v>0</v>
      </c>
      <c r="BE60" s="12">
        <f t="shared" si="40"/>
        <v>0</v>
      </c>
      <c r="BF60" s="12">
        <f t="shared" si="40"/>
        <v>0</v>
      </c>
      <c r="BG60" s="12">
        <f t="shared" si="40"/>
        <v>5</v>
      </c>
      <c r="BH60" s="12">
        <f t="shared" si="40"/>
        <v>10</v>
      </c>
      <c r="BI60" s="12">
        <f t="shared" si="40"/>
        <v>15</v>
      </c>
      <c r="BJ60" s="12">
        <f t="shared" si="40"/>
        <v>20</v>
      </c>
      <c r="BK60" s="12">
        <f t="shared" si="40"/>
        <v>25</v>
      </c>
      <c r="BL60" s="12">
        <f t="shared" si="40"/>
        <v>30</v>
      </c>
      <c r="BM60" s="12">
        <f t="shared" si="40"/>
        <v>30</v>
      </c>
      <c r="BN60" s="12">
        <f t="shared" si="40"/>
        <v>30</v>
      </c>
      <c r="BO60" s="12">
        <f t="shared" si="40"/>
        <v>30</v>
      </c>
      <c r="BP60" s="12">
        <f t="shared" si="40"/>
        <v>30</v>
      </c>
      <c r="BQ60" s="12">
        <f t="shared" si="40"/>
        <v>30</v>
      </c>
      <c r="BR60" s="12">
        <f t="shared" si="40"/>
        <v>30</v>
      </c>
      <c r="BS60" s="12">
        <f t="shared" si="40"/>
        <v>30</v>
      </c>
      <c r="BT60" s="12">
        <f t="shared" si="40"/>
        <v>30</v>
      </c>
      <c r="BU60" s="12">
        <f t="shared" ref="BU60:DY60" si="41">BT60+BU36</f>
        <v>30</v>
      </c>
      <c r="BV60" s="12">
        <f t="shared" si="41"/>
        <v>30</v>
      </c>
      <c r="BW60" s="12">
        <f t="shared" si="41"/>
        <v>30</v>
      </c>
      <c r="BX60" s="12">
        <f t="shared" si="41"/>
        <v>30</v>
      </c>
      <c r="BY60" s="12">
        <f t="shared" si="41"/>
        <v>30</v>
      </c>
      <c r="BZ60" s="12">
        <f t="shared" si="41"/>
        <v>30</v>
      </c>
      <c r="CA60" s="12">
        <f t="shared" si="41"/>
        <v>30</v>
      </c>
      <c r="CB60" s="12">
        <f t="shared" si="41"/>
        <v>30</v>
      </c>
      <c r="CC60" s="12">
        <f t="shared" si="41"/>
        <v>30</v>
      </c>
      <c r="CD60" s="12">
        <f t="shared" si="41"/>
        <v>30</v>
      </c>
      <c r="CE60" s="12">
        <f t="shared" si="41"/>
        <v>30</v>
      </c>
      <c r="CF60" s="12">
        <f t="shared" si="41"/>
        <v>30</v>
      </c>
      <c r="CG60" s="12">
        <f t="shared" si="41"/>
        <v>30</v>
      </c>
      <c r="CH60" s="12">
        <f t="shared" si="41"/>
        <v>30</v>
      </c>
      <c r="CI60" s="12">
        <f t="shared" si="41"/>
        <v>30</v>
      </c>
      <c r="CJ60" s="12">
        <f t="shared" si="41"/>
        <v>30</v>
      </c>
      <c r="CK60" s="12">
        <f t="shared" si="41"/>
        <v>30</v>
      </c>
      <c r="CL60" s="12">
        <f t="shared" si="41"/>
        <v>30</v>
      </c>
      <c r="CM60" s="12">
        <f t="shared" si="41"/>
        <v>30</v>
      </c>
      <c r="CN60" s="12">
        <f t="shared" si="41"/>
        <v>30</v>
      </c>
      <c r="CO60" s="12">
        <f t="shared" si="41"/>
        <v>30</v>
      </c>
      <c r="CP60" s="12">
        <f t="shared" si="41"/>
        <v>30</v>
      </c>
      <c r="CQ60" s="12">
        <f t="shared" si="41"/>
        <v>30</v>
      </c>
      <c r="CR60" s="12">
        <f t="shared" si="41"/>
        <v>30</v>
      </c>
      <c r="CS60" s="12">
        <f t="shared" si="41"/>
        <v>30</v>
      </c>
      <c r="CT60" s="12">
        <f t="shared" si="41"/>
        <v>30</v>
      </c>
      <c r="CU60" s="12">
        <f t="shared" si="41"/>
        <v>30</v>
      </c>
      <c r="CV60" s="12">
        <f t="shared" si="41"/>
        <v>30</v>
      </c>
      <c r="CW60" s="12">
        <f t="shared" si="41"/>
        <v>30</v>
      </c>
      <c r="CX60" s="12">
        <f t="shared" si="41"/>
        <v>30</v>
      </c>
      <c r="CY60" s="12">
        <f t="shared" si="41"/>
        <v>30</v>
      </c>
      <c r="CZ60" s="12">
        <f t="shared" si="41"/>
        <v>30</v>
      </c>
      <c r="DA60" s="12">
        <f t="shared" si="41"/>
        <v>30</v>
      </c>
      <c r="DB60" s="12">
        <f t="shared" si="41"/>
        <v>30</v>
      </c>
      <c r="DC60" s="12">
        <f t="shared" si="41"/>
        <v>30</v>
      </c>
      <c r="DD60" s="12">
        <f t="shared" si="41"/>
        <v>30</v>
      </c>
      <c r="DE60" s="12">
        <f t="shared" si="41"/>
        <v>30</v>
      </c>
      <c r="DF60" s="12">
        <f t="shared" si="41"/>
        <v>30</v>
      </c>
      <c r="DG60" s="12">
        <f t="shared" si="41"/>
        <v>30</v>
      </c>
      <c r="DH60" s="12">
        <f t="shared" si="41"/>
        <v>30</v>
      </c>
      <c r="DI60" s="12">
        <f t="shared" si="41"/>
        <v>30</v>
      </c>
      <c r="DJ60" s="12">
        <f t="shared" si="41"/>
        <v>30</v>
      </c>
      <c r="DK60" s="12">
        <f t="shared" si="41"/>
        <v>30</v>
      </c>
      <c r="DL60" s="12">
        <f t="shared" si="41"/>
        <v>30</v>
      </c>
      <c r="DM60" s="12">
        <f t="shared" si="41"/>
        <v>30</v>
      </c>
      <c r="DN60" s="12">
        <f t="shared" si="41"/>
        <v>30</v>
      </c>
      <c r="DO60" s="12">
        <f t="shared" si="41"/>
        <v>30</v>
      </c>
      <c r="DP60" s="12">
        <f t="shared" si="41"/>
        <v>30</v>
      </c>
      <c r="DQ60" s="12">
        <f t="shared" si="41"/>
        <v>30</v>
      </c>
      <c r="DR60" s="12">
        <f t="shared" si="41"/>
        <v>30</v>
      </c>
      <c r="DS60" s="12">
        <f t="shared" si="41"/>
        <v>30</v>
      </c>
      <c r="DT60" s="12">
        <f t="shared" si="41"/>
        <v>30</v>
      </c>
      <c r="DU60" s="12">
        <f t="shared" si="41"/>
        <v>30</v>
      </c>
      <c r="DV60" s="12">
        <f t="shared" si="41"/>
        <v>30</v>
      </c>
      <c r="DW60" s="12">
        <f t="shared" si="41"/>
        <v>30</v>
      </c>
      <c r="DX60" s="12">
        <f t="shared" si="41"/>
        <v>30</v>
      </c>
      <c r="DY60" s="12">
        <f t="shared" si="41"/>
        <v>30</v>
      </c>
    </row>
    <row r="61" spans="2:129" x14ac:dyDescent="0.3">
      <c r="B61" s="2" t="str">
        <f>Product!$R$2</f>
        <v>Phase 5</v>
      </c>
      <c r="C61" s="2" t="str">
        <f>Product!$R$3</f>
        <v>75' Wide</v>
      </c>
      <c r="D61" s="128"/>
      <c r="G61" s="11">
        <f>SUM(H61:DZ61)</f>
        <v>1370</v>
      </c>
      <c r="I61" s="12">
        <f t="shared" ref="I61:BT61" si="42">H61+I37</f>
        <v>0</v>
      </c>
      <c r="J61" s="12">
        <f t="shared" si="42"/>
        <v>0</v>
      </c>
      <c r="K61" s="12">
        <f t="shared" si="42"/>
        <v>0</v>
      </c>
      <c r="L61" s="12">
        <f t="shared" si="42"/>
        <v>0</v>
      </c>
      <c r="M61" s="12">
        <f t="shared" si="42"/>
        <v>0</v>
      </c>
      <c r="N61" s="12">
        <f t="shared" si="42"/>
        <v>0</v>
      </c>
      <c r="O61" s="12">
        <f t="shared" si="42"/>
        <v>0</v>
      </c>
      <c r="P61" s="12">
        <f t="shared" si="42"/>
        <v>0</v>
      </c>
      <c r="Q61" s="12">
        <f t="shared" si="42"/>
        <v>0</v>
      </c>
      <c r="R61" s="12">
        <f t="shared" si="42"/>
        <v>0</v>
      </c>
      <c r="S61" s="12">
        <f t="shared" si="42"/>
        <v>0</v>
      </c>
      <c r="T61" s="12">
        <f t="shared" si="42"/>
        <v>0</v>
      </c>
      <c r="U61" s="12">
        <f t="shared" si="42"/>
        <v>0</v>
      </c>
      <c r="V61" s="12">
        <f t="shared" si="42"/>
        <v>0</v>
      </c>
      <c r="W61" s="12">
        <f t="shared" si="42"/>
        <v>0</v>
      </c>
      <c r="X61" s="12">
        <f t="shared" si="42"/>
        <v>0</v>
      </c>
      <c r="Y61" s="12">
        <f t="shared" si="42"/>
        <v>0</v>
      </c>
      <c r="Z61" s="12">
        <f t="shared" si="42"/>
        <v>0</v>
      </c>
      <c r="AA61" s="12">
        <f t="shared" si="42"/>
        <v>0</v>
      </c>
      <c r="AB61" s="12">
        <f t="shared" si="42"/>
        <v>0</v>
      </c>
      <c r="AC61" s="12">
        <f t="shared" si="42"/>
        <v>0</v>
      </c>
      <c r="AD61" s="12">
        <f t="shared" si="42"/>
        <v>0</v>
      </c>
      <c r="AE61" s="12">
        <f t="shared" si="42"/>
        <v>0</v>
      </c>
      <c r="AF61" s="12">
        <f t="shared" si="42"/>
        <v>0</v>
      </c>
      <c r="AG61" s="12">
        <f t="shared" si="42"/>
        <v>0</v>
      </c>
      <c r="AH61" s="12">
        <f t="shared" si="42"/>
        <v>0</v>
      </c>
      <c r="AI61" s="12">
        <f t="shared" si="42"/>
        <v>0</v>
      </c>
      <c r="AJ61" s="12">
        <f t="shared" si="42"/>
        <v>0</v>
      </c>
      <c r="AK61" s="12">
        <f t="shared" si="42"/>
        <v>0</v>
      </c>
      <c r="AL61" s="12">
        <f t="shared" si="42"/>
        <v>0</v>
      </c>
      <c r="AM61" s="12">
        <f t="shared" si="42"/>
        <v>0</v>
      </c>
      <c r="AN61" s="12">
        <f t="shared" si="42"/>
        <v>0</v>
      </c>
      <c r="AO61" s="12">
        <f t="shared" si="42"/>
        <v>0</v>
      </c>
      <c r="AP61" s="12">
        <f t="shared" si="42"/>
        <v>0</v>
      </c>
      <c r="AQ61" s="12">
        <f t="shared" si="42"/>
        <v>0</v>
      </c>
      <c r="AR61" s="12">
        <f t="shared" si="42"/>
        <v>0</v>
      </c>
      <c r="AS61" s="12">
        <f t="shared" si="42"/>
        <v>0</v>
      </c>
      <c r="AT61" s="12">
        <f t="shared" si="42"/>
        <v>0</v>
      </c>
      <c r="AU61" s="12">
        <f t="shared" si="42"/>
        <v>0</v>
      </c>
      <c r="AV61" s="12">
        <f t="shared" si="42"/>
        <v>0</v>
      </c>
      <c r="AW61" s="12">
        <f t="shared" si="42"/>
        <v>0</v>
      </c>
      <c r="AX61" s="12">
        <f t="shared" si="42"/>
        <v>0</v>
      </c>
      <c r="AY61" s="12">
        <f t="shared" si="42"/>
        <v>0</v>
      </c>
      <c r="AZ61" s="12">
        <f t="shared" si="42"/>
        <v>0</v>
      </c>
      <c r="BA61" s="12">
        <f t="shared" si="42"/>
        <v>0</v>
      </c>
      <c r="BB61" s="12">
        <f t="shared" si="42"/>
        <v>0</v>
      </c>
      <c r="BC61" s="12">
        <f t="shared" si="42"/>
        <v>0</v>
      </c>
      <c r="BD61" s="12">
        <f t="shared" si="42"/>
        <v>0</v>
      </c>
      <c r="BE61" s="12">
        <f t="shared" si="42"/>
        <v>0</v>
      </c>
      <c r="BF61" s="12">
        <f t="shared" si="42"/>
        <v>0</v>
      </c>
      <c r="BG61" s="12">
        <f t="shared" si="42"/>
        <v>3.3333333333333335</v>
      </c>
      <c r="BH61" s="12">
        <f t="shared" si="42"/>
        <v>6.666666666666667</v>
      </c>
      <c r="BI61" s="12">
        <f t="shared" si="42"/>
        <v>10</v>
      </c>
      <c r="BJ61" s="12">
        <f t="shared" si="42"/>
        <v>13.333333333333334</v>
      </c>
      <c r="BK61" s="12">
        <f t="shared" si="42"/>
        <v>16.666666666666668</v>
      </c>
      <c r="BL61" s="12">
        <f t="shared" si="42"/>
        <v>20</v>
      </c>
      <c r="BM61" s="12">
        <f t="shared" si="42"/>
        <v>20</v>
      </c>
      <c r="BN61" s="12">
        <f t="shared" si="42"/>
        <v>20</v>
      </c>
      <c r="BO61" s="12">
        <f t="shared" si="42"/>
        <v>20</v>
      </c>
      <c r="BP61" s="12">
        <f t="shared" si="42"/>
        <v>20</v>
      </c>
      <c r="BQ61" s="12">
        <f t="shared" si="42"/>
        <v>20</v>
      </c>
      <c r="BR61" s="12">
        <f t="shared" si="42"/>
        <v>20</v>
      </c>
      <c r="BS61" s="12">
        <f t="shared" si="42"/>
        <v>20</v>
      </c>
      <c r="BT61" s="12">
        <f t="shared" si="42"/>
        <v>20</v>
      </c>
      <c r="BU61" s="12">
        <f t="shared" ref="BU61:DY61" si="43">BT61+BU37</f>
        <v>20</v>
      </c>
      <c r="BV61" s="12">
        <f t="shared" si="43"/>
        <v>20</v>
      </c>
      <c r="BW61" s="12">
        <f t="shared" si="43"/>
        <v>20</v>
      </c>
      <c r="BX61" s="12">
        <f t="shared" si="43"/>
        <v>20</v>
      </c>
      <c r="BY61" s="12">
        <f t="shared" si="43"/>
        <v>20</v>
      </c>
      <c r="BZ61" s="12">
        <f t="shared" si="43"/>
        <v>20</v>
      </c>
      <c r="CA61" s="12">
        <f t="shared" si="43"/>
        <v>20</v>
      </c>
      <c r="CB61" s="12">
        <f t="shared" si="43"/>
        <v>20</v>
      </c>
      <c r="CC61" s="12">
        <f t="shared" si="43"/>
        <v>20</v>
      </c>
      <c r="CD61" s="12">
        <f t="shared" si="43"/>
        <v>20</v>
      </c>
      <c r="CE61" s="12">
        <f t="shared" si="43"/>
        <v>20</v>
      </c>
      <c r="CF61" s="12">
        <f t="shared" si="43"/>
        <v>20</v>
      </c>
      <c r="CG61" s="12">
        <f t="shared" si="43"/>
        <v>20</v>
      </c>
      <c r="CH61" s="12">
        <f t="shared" si="43"/>
        <v>20</v>
      </c>
      <c r="CI61" s="12">
        <f t="shared" si="43"/>
        <v>20</v>
      </c>
      <c r="CJ61" s="12">
        <f t="shared" si="43"/>
        <v>20</v>
      </c>
      <c r="CK61" s="12">
        <f t="shared" si="43"/>
        <v>20</v>
      </c>
      <c r="CL61" s="12">
        <f t="shared" si="43"/>
        <v>20</v>
      </c>
      <c r="CM61" s="12">
        <f t="shared" si="43"/>
        <v>20</v>
      </c>
      <c r="CN61" s="12">
        <f t="shared" si="43"/>
        <v>20</v>
      </c>
      <c r="CO61" s="12">
        <f t="shared" si="43"/>
        <v>20</v>
      </c>
      <c r="CP61" s="12">
        <f t="shared" si="43"/>
        <v>20</v>
      </c>
      <c r="CQ61" s="12">
        <f t="shared" si="43"/>
        <v>20</v>
      </c>
      <c r="CR61" s="12">
        <f t="shared" si="43"/>
        <v>20</v>
      </c>
      <c r="CS61" s="12">
        <f t="shared" si="43"/>
        <v>20</v>
      </c>
      <c r="CT61" s="12">
        <f t="shared" si="43"/>
        <v>20</v>
      </c>
      <c r="CU61" s="12">
        <f t="shared" si="43"/>
        <v>20</v>
      </c>
      <c r="CV61" s="12">
        <f t="shared" si="43"/>
        <v>20</v>
      </c>
      <c r="CW61" s="12">
        <f t="shared" si="43"/>
        <v>20</v>
      </c>
      <c r="CX61" s="12">
        <f t="shared" si="43"/>
        <v>20</v>
      </c>
      <c r="CY61" s="12">
        <f t="shared" si="43"/>
        <v>20</v>
      </c>
      <c r="CZ61" s="12">
        <f t="shared" si="43"/>
        <v>20</v>
      </c>
      <c r="DA61" s="12">
        <f t="shared" si="43"/>
        <v>20</v>
      </c>
      <c r="DB61" s="12">
        <f t="shared" si="43"/>
        <v>20</v>
      </c>
      <c r="DC61" s="12">
        <f t="shared" si="43"/>
        <v>20</v>
      </c>
      <c r="DD61" s="12">
        <f t="shared" si="43"/>
        <v>20</v>
      </c>
      <c r="DE61" s="12">
        <f t="shared" si="43"/>
        <v>20</v>
      </c>
      <c r="DF61" s="12">
        <f t="shared" si="43"/>
        <v>20</v>
      </c>
      <c r="DG61" s="12">
        <f t="shared" si="43"/>
        <v>20</v>
      </c>
      <c r="DH61" s="12">
        <f t="shared" si="43"/>
        <v>20</v>
      </c>
      <c r="DI61" s="12">
        <f t="shared" si="43"/>
        <v>20</v>
      </c>
      <c r="DJ61" s="12">
        <f t="shared" si="43"/>
        <v>20</v>
      </c>
      <c r="DK61" s="12">
        <f t="shared" si="43"/>
        <v>20</v>
      </c>
      <c r="DL61" s="12">
        <f t="shared" si="43"/>
        <v>20</v>
      </c>
      <c r="DM61" s="12">
        <f t="shared" si="43"/>
        <v>20</v>
      </c>
      <c r="DN61" s="12">
        <f t="shared" si="43"/>
        <v>20</v>
      </c>
      <c r="DO61" s="12">
        <f t="shared" si="43"/>
        <v>20</v>
      </c>
      <c r="DP61" s="12">
        <f t="shared" si="43"/>
        <v>20</v>
      </c>
      <c r="DQ61" s="12">
        <f t="shared" si="43"/>
        <v>20</v>
      </c>
      <c r="DR61" s="12">
        <f t="shared" si="43"/>
        <v>20</v>
      </c>
      <c r="DS61" s="12">
        <f t="shared" si="43"/>
        <v>20</v>
      </c>
      <c r="DT61" s="12">
        <f t="shared" si="43"/>
        <v>20</v>
      </c>
      <c r="DU61" s="12">
        <f t="shared" si="43"/>
        <v>20</v>
      </c>
      <c r="DV61" s="12">
        <f t="shared" si="43"/>
        <v>20</v>
      </c>
      <c r="DW61" s="12">
        <f t="shared" si="43"/>
        <v>20</v>
      </c>
      <c r="DX61" s="12">
        <f t="shared" si="43"/>
        <v>20</v>
      </c>
      <c r="DY61" s="12">
        <f t="shared" si="43"/>
        <v>20</v>
      </c>
    </row>
    <row r="63" spans="2:129" x14ac:dyDescent="0.3">
      <c r="B63" s="18" t="s">
        <v>56</v>
      </c>
      <c r="C63" s="18"/>
      <c r="D63" s="18"/>
      <c r="E63" s="18"/>
      <c r="F63" s="18"/>
      <c r="G63" s="23">
        <f>SUM(G41:G62)</f>
        <v>37000</v>
      </c>
      <c r="H63" s="18"/>
      <c r="I63" s="19">
        <f>SUM(I41:I62)</f>
        <v>0</v>
      </c>
      <c r="J63" s="19">
        <f t="shared" ref="J63:BU63" si="44">SUM(J41:J62)</f>
        <v>0</v>
      </c>
      <c r="K63" s="19">
        <f t="shared" si="44"/>
        <v>13.333333333333334</v>
      </c>
      <c r="L63" s="19">
        <f t="shared" si="44"/>
        <v>26.666666666666668</v>
      </c>
      <c r="M63" s="19">
        <f t="shared" si="44"/>
        <v>40</v>
      </c>
      <c r="N63" s="19">
        <f t="shared" si="44"/>
        <v>53.333333333333336</v>
      </c>
      <c r="O63" s="19">
        <f t="shared" si="44"/>
        <v>66.666666666666671</v>
      </c>
      <c r="P63" s="19">
        <f t="shared" si="44"/>
        <v>80</v>
      </c>
      <c r="Q63" s="19">
        <f t="shared" si="44"/>
        <v>80</v>
      </c>
      <c r="R63" s="19">
        <f t="shared" si="44"/>
        <v>80</v>
      </c>
      <c r="S63" s="19">
        <f t="shared" si="44"/>
        <v>80</v>
      </c>
      <c r="T63" s="19">
        <f t="shared" si="44"/>
        <v>80</v>
      </c>
      <c r="U63" s="19">
        <f t="shared" si="44"/>
        <v>80</v>
      </c>
      <c r="V63" s="19">
        <f t="shared" si="44"/>
        <v>80</v>
      </c>
      <c r="W63" s="19">
        <f t="shared" si="44"/>
        <v>93.333333333333329</v>
      </c>
      <c r="X63" s="19">
        <f t="shared" si="44"/>
        <v>106.66666666666667</v>
      </c>
      <c r="Y63" s="19">
        <f t="shared" si="44"/>
        <v>120</v>
      </c>
      <c r="Z63" s="19">
        <f t="shared" si="44"/>
        <v>133.33333333333334</v>
      </c>
      <c r="AA63" s="19">
        <f t="shared" si="44"/>
        <v>146.66666666666666</v>
      </c>
      <c r="AB63" s="19">
        <f t="shared" si="44"/>
        <v>160</v>
      </c>
      <c r="AC63" s="19">
        <f t="shared" si="44"/>
        <v>160</v>
      </c>
      <c r="AD63" s="19">
        <f t="shared" si="44"/>
        <v>160</v>
      </c>
      <c r="AE63" s="19">
        <f t="shared" si="44"/>
        <v>160</v>
      </c>
      <c r="AF63" s="19">
        <f t="shared" si="44"/>
        <v>160</v>
      </c>
      <c r="AG63" s="19">
        <f t="shared" si="44"/>
        <v>160</v>
      </c>
      <c r="AH63" s="19">
        <f t="shared" si="44"/>
        <v>160</v>
      </c>
      <c r="AI63" s="19">
        <f t="shared" si="44"/>
        <v>173.33333333333334</v>
      </c>
      <c r="AJ63" s="19">
        <f t="shared" si="44"/>
        <v>186.66666666666666</v>
      </c>
      <c r="AK63" s="19">
        <f t="shared" si="44"/>
        <v>200</v>
      </c>
      <c r="AL63" s="19">
        <f t="shared" si="44"/>
        <v>213.33333333333334</v>
      </c>
      <c r="AM63" s="19">
        <f t="shared" si="44"/>
        <v>226.66666666666666</v>
      </c>
      <c r="AN63" s="19">
        <f t="shared" si="44"/>
        <v>240</v>
      </c>
      <c r="AO63" s="19">
        <f t="shared" si="44"/>
        <v>240</v>
      </c>
      <c r="AP63" s="19">
        <f t="shared" si="44"/>
        <v>240</v>
      </c>
      <c r="AQ63" s="19">
        <f t="shared" si="44"/>
        <v>240</v>
      </c>
      <c r="AR63" s="19">
        <f t="shared" si="44"/>
        <v>240</v>
      </c>
      <c r="AS63" s="19">
        <f t="shared" si="44"/>
        <v>240</v>
      </c>
      <c r="AT63" s="19">
        <f t="shared" si="44"/>
        <v>240</v>
      </c>
      <c r="AU63" s="19">
        <f t="shared" si="44"/>
        <v>253.33333333333334</v>
      </c>
      <c r="AV63" s="19">
        <f t="shared" si="44"/>
        <v>266.66666666666669</v>
      </c>
      <c r="AW63" s="19">
        <f t="shared" si="44"/>
        <v>280</v>
      </c>
      <c r="AX63" s="19">
        <f t="shared" si="44"/>
        <v>293.33333333333331</v>
      </c>
      <c r="AY63" s="19">
        <f t="shared" si="44"/>
        <v>306.66666666666669</v>
      </c>
      <c r="AZ63" s="19">
        <f t="shared" si="44"/>
        <v>320</v>
      </c>
      <c r="BA63" s="19">
        <f t="shared" si="44"/>
        <v>320</v>
      </c>
      <c r="BB63" s="19">
        <f t="shared" si="44"/>
        <v>320</v>
      </c>
      <c r="BC63" s="19">
        <f t="shared" si="44"/>
        <v>320</v>
      </c>
      <c r="BD63" s="19">
        <f t="shared" si="44"/>
        <v>320</v>
      </c>
      <c r="BE63" s="19">
        <f t="shared" si="44"/>
        <v>320</v>
      </c>
      <c r="BF63" s="19">
        <f t="shared" si="44"/>
        <v>320</v>
      </c>
      <c r="BG63" s="19">
        <f t="shared" si="44"/>
        <v>333.33333333333331</v>
      </c>
      <c r="BH63" s="19">
        <f t="shared" si="44"/>
        <v>346.66666666666669</v>
      </c>
      <c r="BI63" s="19">
        <f t="shared" si="44"/>
        <v>360</v>
      </c>
      <c r="BJ63" s="19">
        <f t="shared" si="44"/>
        <v>373.33333333333331</v>
      </c>
      <c r="BK63" s="19">
        <f t="shared" si="44"/>
        <v>386.66666666666669</v>
      </c>
      <c r="BL63" s="19">
        <f t="shared" si="44"/>
        <v>400</v>
      </c>
      <c r="BM63" s="19">
        <f t="shared" si="44"/>
        <v>400</v>
      </c>
      <c r="BN63" s="19">
        <f t="shared" si="44"/>
        <v>400</v>
      </c>
      <c r="BO63" s="19">
        <f t="shared" si="44"/>
        <v>400</v>
      </c>
      <c r="BP63" s="19">
        <f t="shared" si="44"/>
        <v>400</v>
      </c>
      <c r="BQ63" s="19">
        <f t="shared" si="44"/>
        <v>400</v>
      </c>
      <c r="BR63" s="19">
        <f t="shared" si="44"/>
        <v>400</v>
      </c>
      <c r="BS63" s="19">
        <f t="shared" si="44"/>
        <v>400</v>
      </c>
      <c r="BT63" s="19">
        <f t="shared" si="44"/>
        <v>400</v>
      </c>
      <c r="BU63" s="19">
        <f t="shared" si="44"/>
        <v>400</v>
      </c>
      <c r="BV63" s="19">
        <f t="shared" ref="BV63:DY63" si="45">SUM(BV41:BV62)</f>
        <v>400</v>
      </c>
      <c r="BW63" s="19">
        <f t="shared" si="45"/>
        <v>400</v>
      </c>
      <c r="BX63" s="19">
        <f t="shared" si="45"/>
        <v>400</v>
      </c>
      <c r="BY63" s="19">
        <f t="shared" si="45"/>
        <v>400</v>
      </c>
      <c r="BZ63" s="19">
        <f t="shared" si="45"/>
        <v>400</v>
      </c>
      <c r="CA63" s="19">
        <f t="shared" si="45"/>
        <v>400</v>
      </c>
      <c r="CB63" s="19">
        <f t="shared" si="45"/>
        <v>400</v>
      </c>
      <c r="CC63" s="19">
        <f t="shared" si="45"/>
        <v>400</v>
      </c>
      <c r="CD63" s="19">
        <f t="shared" si="45"/>
        <v>400</v>
      </c>
      <c r="CE63" s="19">
        <f t="shared" si="45"/>
        <v>400</v>
      </c>
      <c r="CF63" s="19">
        <f t="shared" si="45"/>
        <v>400</v>
      </c>
      <c r="CG63" s="19">
        <f t="shared" si="45"/>
        <v>400</v>
      </c>
      <c r="CH63" s="19">
        <f t="shared" si="45"/>
        <v>400</v>
      </c>
      <c r="CI63" s="19">
        <f t="shared" si="45"/>
        <v>400</v>
      </c>
      <c r="CJ63" s="19">
        <f t="shared" si="45"/>
        <v>400</v>
      </c>
      <c r="CK63" s="19">
        <f t="shared" si="45"/>
        <v>400</v>
      </c>
      <c r="CL63" s="19">
        <f t="shared" si="45"/>
        <v>400</v>
      </c>
      <c r="CM63" s="19">
        <f t="shared" si="45"/>
        <v>400</v>
      </c>
      <c r="CN63" s="19">
        <f t="shared" si="45"/>
        <v>400</v>
      </c>
      <c r="CO63" s="19">
        <f t="shared" si="45"/>
        <v>400</v>
      </c>
      <c r="CP63" s="19">
        <f t="shared" si="45"/>
        <v>400</v>
      </c>
      <c r="CQ63" s="19">
        <f t="shared" si="45"/>
        <v>400</v>
      </c>
      <c r="CR63" s="19">
        <f t="shared" si="45"/>
        <v>400</v>
      </c>
      <c r="CS63" s="19">
        <f t="shared" si="45"/>
        <v>400</v>
      </c>
      <c r="CT63" s="19">
        <f t="shared" si="45"/>
        <v>400</v>
      </c>
      <c r="CU63" s="19">
        <f t="shared" si="45"/>
        <v>400</v>
      </c>
      <c r="CV63" s="19">
        <f t="shared" si="45"/>
        <v>400</v>
      </c>
      <c r="CW63" s="19">
        <f t="shared" si="45"/>
        <v>400</v>
      </c>
      <c r="CX63" s="19">
        <f t="shared" si="45"/>
        <v>400</v>
      </c>
      <c r="CY63" s="19">
        <f t="shared" si="45"/>
        <v>400</v>
      </c>
      <c r="CZ63" s="19">
        <f t="shared" si="45"/>
        <v>400</v>
      </c>
      <c r="DA63" s="19">
        <f t="shared" si="45"/>
        <v>400</v>
      </c>
      <c r="DB63" s="19">
        <f t="shared" si="45"/>
        <v>400</v>
      </c>
      <c r="DC63" s="19">
        <f t="shared" si="45"/>
        <v>400</v>
      </c>
      <c r="DD63" s="19">
        <f t="shared" si="45"/>
        <v>400</v>
      </c>
      <c r="DE63" s="19">
        <f t="shared" si="45"/>
        <v>400</v>
      </c>
      <c r="DF63" s="19">
        <f t="shared" si="45"/>
        <v>400</v>
      </c>
      <c r="DG63" s="19">
        <f t="shared" si="45"/>
        <v>400</v>
      </c>
      <c r="DH63" s="19">
        <f t="shared" si="45"/>
        <v>400</v>
      </c>
      <c r="DI63" s="19">
        <f t="shared" si="45"/>
        <v>400</v>
      </c>
      <c r="DJ63" s="19">
        <f t="shared" si="45"/>
        <v>400</v>
      </c>
      <c r="DK63" s="19">
        <f t="shared" si="45"/>
        <v>400</v>
      </c>
      <c r="DL63" s="19">
        <f t="shared" si="45"/>
        <v>400</v>
      </c>
      <c r="DM63" s="19">
        <f t="shared" si="45"/>
        <v>400</v>
      </c>
      <c r="DN63" s="19">
        <f t="shared" si="45"/>
        <v>400</v>
      </c>
      <c r="DO63" s="19">
        <f t="shared" si="45"/>
        <v>400</v>
      </c>
      <c r="DP63" s="19">
        <f t="shared" si="45"/>
        <v>400</v>
      </c>
      <c r="DQ63" s="19">
        <f t="shared" si="45"/>
        <v>400</v>
      </c>
      <c r="DR63" s="19">
        <f t="shared" si="45"/>
        <v>400</v>
      </c>
      <c r="DS63" s="19">
        <f t="shared" si="45"/>
        <v>400</v>
      </c>
      <c r="DT63" s="19">
        <f t="shared" si="45"/>
        <v>400</v>
      </c>
      <c r="DU63" s="19">
        <f t="shared" si="45"/>
        <v>400</v>
      </c>
      <c r="DV63" s="19">
        <f t="shared" si="45"/>
        <v>400</v>
      </c>
      <c r="DW63" s="19">
        <f t="shared" si="45"/>
        <v>400</v>
      </c>
      <c r="DX63" s="19">
        <f t="shared" si="45"/>
        <v>400</v>
      </c>
      <c r="DY63" s="19">
        <f t="shared" si="45"/>
        <v>400</v>
      </c>
    </row>
    <row r="64" spans="2:129" x14ac:dyDescent="0.3">
      <c r="G64" s="7"/>
    </row>
    <row r="65" spans="1:129" ht="49.5" x14ac:dyDescent="0.3">
      <c r="A65" s="8" t="s">
        <v>14</v>
      </c>
      <c r="B65" s="4"/>
      <c r="C65" s="4"/>
      <c r="D65" s="9" t="str">
        <f>Product!$B$86</f>
        <v>Vertical Start Date</v>
      </c>
      <c r="E65" s="9" t="str">
        <f>Product!$B$5</f>
        <v># Units (Total)</v>
      </c>
      <c r="F65" s="9" t="str">
        <f>Product!$B$67</f>
        <v>Vertical Duration (Months)</v>
      </c>
    </row>
    <row r="66" spans="1:129" x14ac:dyDescent="0.3">
      <c r="G66" s="7"/>
      <c r="I66" s="10"/>
      <c r="J66" s="10"/>
      <c r="K66" s="10"/>
      <c r="L66" s="10"/>
      <c r="M66" s="10"/>
      <c r="N66" s="10"/>
      <c r="O66" s="10"/>
      <c r="P66" s="10"/>
      <c r="Q66" s="10"/>
      <c r="R66" s="10"/>
      <c r="S66" s="10"/>
      <c r="T66" s="10"/>
      <c r="U66" s="10"/>
      <c r="V66" s="10"/>
      <c r="W66" s="10"/>
      <c r="X66" s="10"/>
      <c r="Y66" s="10"/>
      <c r="Z66" s="10"/>
      <c r="AA66" s="10"/>
      <c r="AB66" s="10"/>
      <c r="AC66" s="10"/>
      <c r="AD66" s="10"/>
      <c r="AE66" s="10"/>
      <c r="AF66" s="10"/>
      <c r="AG66" s="10"/>
      <c r="AH66" s="10"/>
      <c r="AI66" s="10"/>
      <c r="AJ66" s="10"/>
      <c r="AK66" s="10"/>
      <c r="AL66" s="10"/>
      <c r="AM66" s="10"/>
      <c r="AN66" s="10"/>
      <c r="AO66" s="10"/>
      <c r="AP66" s="10"/>
      <c r="AQ66" s="10"/>
      <c r="AR66" s="10"/>
      <c r="AS66" s="10"/>
      <c r="AT66" s="10"/>
      <c r="AU66" s="10"/>
      <c r="AV66" s="10"/>
      <c r="AW66" s="10"/>
      <c r="AX66" s="10"/>
      <c r="AY66" s="10"/>
      <c r="AZ66" s="10"/>
      <c r="BA66" s="10"/>
      <c r="BB66" s="10"/>
      <c r="BC66" s="10"/>
      <c r="BD66" s="10"/>
      <c r="BE66" s="10"/>
      <c r="BF66" s="10"/>
      <c r="BG66" s="10"/>
      <c r="BH66" s="10"/>
      <c r="BI66" s="10"/>
      <c r="BJ66" s="10"/>
      <c r="BK66" s="10"/>
      <c r="BL66" s="10"/>
      <c r="BM66" s="10"/>
      <c r="BN66" s="10"/>
      <c r="BO66" s="10"/>
      <c r="BP66" s="10"/>
      <c r="BQ66" s="10"/>
      <c r="BR66" s="10"/>
      <c r="BS66" s="10"/>
      <c r="BT66" s="10"/>
      <c r="BU66" s="10"/>
      <c r="BV66" s="10"/>
      <c r="BW66" s="10"/>
      <c r="BX66" s="10"/>
      <c r="BY66" s="10"/>
      <c r="BZ66" s="10"/>
      <c r="CA66" s="10"/>
      <c r="CB66" s="10"/>
      <c r="CC66" s="10"/>
      <c r="CD66" s="10"/>
      <c r="CE66" s="10"/>
      <c r="CF66" s="10"/>
      <c r="CG66" s="10"/>
      <c r="CH66" s="10"/>
      <c r="CI66" s="10"/>
      <c r="CJ66" s="10"/>
      <c r="CK66" s="10"/>
      <c r="CL66" s="10"/>
      <c r="CM66" s="10"/>
      <c r="CN66" s="10"/>
      <c r="CO66" s="10"/>
      <c r="CP66" s="10"/>
      <c r="CQ66" s="10"/>
      <c r="CR66" s="10"/>
      <c r="CS66" s="10"/>
      <c r="CT66" s="10"/>
      <c r="CU66" s="10"/>
      <c r="CV66" s="10"/>
      <c r="CW66" s="10"/>
      <c r="CX66" s="10"/>
      <c r="CY66" s="10"/>
      <c r="CZ66" s="10"/>
      <c r="DA66" s="10"/>
      <c r="DB66" s="10"/>
      <c r="DC66" s="10"/>
      <c r="DD66" s="10"/>
      <c r="DE66" s="10"/>
      <c r="DF66" s="10"/>
      <c r="DG66" s="10"/>
      <c r="DH66" s="10"/>
      <c r="DI66" s="10"/>
      <c r="DJ66" s="10"/>
      <c r="DK66" s="10"/>
      <c r="DL66" s="10"/>
      <c r="DM66" s="10"/>
      <c r="DN66" s="10"/>
      <c r="DO66" s="10"/>
      <c r="DP66" s="10"/>
      <c r="DQ66" s="10"/>
      <c r="DR66" s="10"/>
      <c r="DS66" s="10"/>
      <c r="DT66" s="10"/>
      <c r="DU66" s="10"/>
      <c r="DV66" s="10"/>
      <c r="DW66" s="10"/>
      <c r="DX66" s="10"/>
      <c r="DY66" s="10"/>
    </row>
    <row r="67" spans="1:129" x14ac:dyDescent="0.3">
      <c r="B67" s="2" t="str">
        <f>Product!$D$2</f>
        <v>Phase 1</v>
      </c>
      <c r="C67" s="2" t="str">
        <f>Product!$D$3</f>
        <v>50' Wide</v>
      </c>
      <c r="D67" s="127">
        <f>SUMIFS(INDEX(Product!$B$2:$U$97, MATCH(D65, Product!$B$2:$B$97, 0), ), Product!$B$2:$U$2, $B67, Product!$B$3:$U$3, $C67)</f>
        <v>44773</v>
      </c>
      <c r="E67" s="128">
        <f>SUMIFS(INDEX(Product!$B$2:$U$97, MATCH(E65, Product!$B$2:$B$97, 0), ), Product!$B$2:$U$2, $B67, Product!$B$3:$U$3, $C67)</f>
        <v>30</v>
      </c>
      <c r="F67" s="128">
        <f>SUMIFS(INDEX(Product!$B$2:$U$97, MATCH(F65, Product!$B$2:$B$97, 0), ), Product!$B$2:$U$2, $B67, Product!$B$3:$U$3, $C67)</f>
        <v>6</v>
      </c>
      <c r="G67" s="11">
        <f>SUM(H67:DZ67)</f>
        <v>30</v>
      </c>
      <c r="I67" s="12">
        <f>IF(I$2&gt;$D67,
MIN(IFERROR($E67/$F67, 0), $E67-SUM($H67:H67)),
0)</f>
        <v>0</v>
      </c>
      <c r="J67" s="12">
        <f>IF(J$2&gt;$D67,
MIN(IFERROR($E67/$F67, 0), $E67-SUM($H67:I67)),
0)</f>
        <v>0</v>
      </c>
      <c r="K67" s="12">
        <f>IF(K$2&gt;$D67,
MIN(IFERROR($E67/$F67, 0), $E67-SUM($H67:J67)),
0)</f>
        <v>0</v>
      </c>
      <c r="L67" s="12">
        <f>IF(L$2&gt;$D67,
MIN(IFERROR($E67/$F67, 0), $E67-SUM($H67:K67)),
0)</f>
        <v>0</v>
      </c>
      <c r="M67" s="12">
        <f>IF(M$2&gt;$D67,
MIN(IFERROR($E67/$F67, 0), $E67-SUM($H67:L67)),
0)</f>
        <v>0</v>
      </c>
      <c r="N67" s="12">
        <f>IF(N$2&gt;$D67,
MIN(IFERROR($E67/$F67, 0), $E67-SUM($H67:M67)),
0)</f>
        <v>0</v>
      </c>
      <c r="O67" s="12">
        <f>IF(O$2&gt;$D67,
MIN(IFERROR($E67/$F67, 0), $E67-SUM($H67:N67)),
0)</f>
        <v>0</v>
      </c>
      <c r="P67" s="12">
        <f>IF(P$2&gt;$D67,
MIN(IFERROR($E67/$F67, 0), $E67-SUM($H67:O67)),
0)</f>
        <v>0</v>
      </c>
      <c r="Q67" s="12">
        <f>IF(Q$2&gt;$D67,
MIN(IFERROR($E67/$F67, 0), $E67-SUM($H67:P67)),
0)</f>
        <v>5</v>
      </c>
      <c r="R67" s="12">
        <f>IF(R$2&gt;$D67,
MIN(IFERROR($E67/$F67, 0), $E67-SUM($H67:Q67)),
0)</f>
        <v>5</v>
      </c>
      <c r="S67" s="12">
        <f>IF(S$2&gt;$D67,
MIN(IFERROR($E67/$F67, 0), $E67-SUM($H67:R67)),
0)</f>
        <v>5</v>
      </c>
      <c r="T67" s="12">
        <f>IF(T$2&gt;$D67,
MIN(IFERROR($E67/$F67, 0), $E67-SUM($H67:S67)),
0)</f>
        <v>5</v>
      </c>
      <c r="U67" s="12">
        <f>IF(U$2&gt;$D67,
MIN(IFERROR($E67/$F67, 0), $E67-SUM($H67:T67)),
0)</f>
        <v>5</v>
      </c>
      <c r="V67" s="12">
        <f>IF(V$2&gt;$D67,
MIN(IFERROR($E67/$F67, 0), $E67-SUM($H67:U67)),
0)</f>
        <v>5</v>
      </c>
      <c r="W67" s="12">
        <f>IF(W$2&gt;$D67,
MIN(IFERROR($E67/$F67, 0), $E67-SUM($H67:V67)),
0)</f>
        <v>0</v>
      </c>
      <c r="X67" s="12">
        <f>IF(X$2&gt;$D67,
MIN(IFERROR($E67/$F67, 0), $E67-SUM($H67:W67)),
0)</f>
        <v>0</v>
      </c>
      <c r="Y67" s="12">
        <f>IF(Y$2&gt;$D67,
MIN(IFERROR($E67/$F67, 0), $E67-SUM($H67:X67)),
0)</f>
        <v>0</v>
      </c>
      <c r="Z67" s="12">
        <f>IF(Z$2&gt;$D67,
MIN(IFERROR($E67/$F67, 0), $E67-SUM($H67:Y67)),
0)</f>
        <v>0</v>
      </c>
      <c r="AA67" s="12">
        <f>IF(AA$2&gt;$D67,
MIN(IFERROR($E67/$F67, 0), $E67-SUM($H67:Z67)),
0)</f>
        <v>0</v>
      </c>
      <c r="AB67" s="12">
        <f>IF(AB$2&gt;$D67,
MIN(IFERROR($E67/$F67, 0), $E67-SUM($H67:AA67)),
0)</f>
        <v>0</v>
      </c>
      <c r="AC67" s="12">
        <f>IF(AC$2&gt;$D67,
MIN(IFERROR($E67/$F67, 0), $E67-SUM($H67:AB67)),
0)</f>
        <v>0</v>
      </c>
      <c r="AD67" s="12">
        <f>IF(AD$2&gt;$D67,
MIN(IFERROR($E67/$F67, 0), $E67-SUM($H67:AC67)),
0)</f>
        <v>0</v>
      </c>
      <c r="AE67" s="12">
        <f>IF(AE$2&gt;$D67,
MIN(IFERROR($E67/$F67, 0), $E67-SUM($H67:AD67)),
0)</f>
        <v>0</v>
      </c>
      <c r="AF67" s="12">
        <f>IF(AF$2&gt;$D67,
MIN(IFERROR($E67/$F67, 0), $E67-SUM($H67:AE67)),
0)</f>
        <v>0</v>
      </c>
      <c r="AG67" s="12">
        <f>IF(AG$2&gt;$D67,
MIN(IFERROR($E67/$F67, 0), $E67-SUM($H67:AF67)),
0)</f>
        <v>0</v>
      </c>
      <c r="AH67" s="12">
        <f>IF(AH$2&gt;$D67,
MIN(IFERROR($E67/$F67, 0), $E67-SUM($H67:AG67)),
0)</f>
        <v>0</v>
      </c>
      <c r="AI67" s="12">
        <f>IF(AI$2&gt;$D67,
MIN(IFERROR($E67/$F67, 0), $E67-SUM($H67:AH67)),
0)</f>
        <v>0</v>
      </c>
      <c r="AJ67" s="12">
        <f>IF(AJ$2&gt;$D67,
MIN(IFERROR($E67/$F67, 0), $E67-SUM($H67:AI67)),
0)</f>
        <v>0</v>
      </c>
      <c r="AK67" s="12">
        <f>IF(AK$2&gt;$D67,
MIN(IFERROR($E67/$F67, 0), $E67-SUM($H67:AJ67)),
0)</f>
        <v>0</v>
      </c>
      <c r="AL67" s="12">
        <f>IF(AL$2&gt;$D67,
MIN(IFERROR($E67/$F67, 0), $E67-SUM($H67:AK67)),
0)</f>
        <v>0</v>
      </c>
      <c r="AM67" s="12">
        <f>IF(AM$2&gt;$D67,
MIN(IFERROR($E67/$F67, 0), $E67-SUM($H67:AL67)),
0)</f>
        <v>0</v>
      </c>
      <c r="AN67" s="12">
        <f>IF(AN$2&gt;$D67,
MIN(IFERROR($E67/$F67, 0), $E67-SUM($H67:AM67)),
0)</f>
        <v>0</v>
      </c>
      <c r="AO67" s="12">
        <f>IF(AO$2&gt;$D67,
MIN(IFERROR($E67/$F67, 0), $E67-SUM($H67:AN67)),
0)</f>
        <v>0</v>
      </c>
      <c r="AP67" s="12">
        <f>IF(AP$2&gt;$D67,
MIN(IFERROR($E67/$F67, 0), $E67-SUM($H67:AO67)),
0)</f>
        <v>0</v>
      </c>
      <c r="AQ67" s="12">
        <f>IF(AQ$2&gt;$D67,
MIN(IFERROR($E67/$F67, 0), $E67-SUM($H67:AP67)),
0)</f>
        <v>0</v>
      </c>
      <c r="AR67" s="12">
        <f>IF(AR$2&gt;$D67,
MIN(IFERROR($E67/$F67, 0), $E67-SUM($H67:AQ67)),
0)</f>
        <v>0</v>
      </c>
      <c r="AS67" s="12">
        <f>IF(AS$2&gt;$D67,
MIN(IFERROR($E67/$F67, 0), $E67-SUM($H67:AR67)),
0)</f>
        <v>0</v>
      </c>
      <c r="AT67" s="12">
        <f>IF(AT$2&gt;$D67,
MIN(IFERROR($E67/$F67, 0), $E67-SUM($H67:AS67)),
0)</f>
        <v>0</v>
      </c>
      <c r="AU67" s="12">
        <f>IF(AU$2&gt;$D67,
MIN(IFERROR($E67/$F67, 0), $E67-SUM($H67:AT67)),
0)</f>
        <v>0</v>
      </c>
      <c r="AV67" s="12">
        <f>IF(AV$2&gt;$D67,
MIN(IFERROR($E67/$F67, 0), $E67-SUM($H67:AU67)),
0)</f>
        <v>0</v>
      </c>
      <c r="AW67" s="12">
        <f>IF(AW$2&gt;$D67,
MIN(IFERROR($E67/$F67, 0), $E67-SUM($H67:AV67)),
0)</f>
        <v>0</v>
      </c>
      <c r="AX67" s="12">
        <f>IF(AX$2&gt;$D67,
MIN(IFERROR($E67/$F67, 0), $E67-SUM($H67:AW67)),
0)</f>
        <v>0</v>
      </c>
      <c r="AY67" s="12">
        <f>IF(AY$2&gt;$D67,
MIN(IFERROR($E67/$F67, 0), $E67-SUM($H67:AX67)),
0)</f>
        <v>0</v>
      </c>
      <c r="AZ67" s="12">
        <f>IF(AZ$2&gt;$D67,
MIN(IFERROR($E67/$F67, 0), $E67-SUM($H67:AY67)),
0)</f>
        <v>0</v>
      </c>
      <c r="BA67" s="12">
        <f>IF(BA$2&gt;$D67,
MIN(IFERROR($E67/$F67, 0), $E67-SUM($H67:AZ67)),
0)</f>
        <v>0</v>
      </c>
      <c r="BB67" s="12">
        <f>IF(BB$2&gt;$D67,
MIN(IFERROR($E67/$F67, 0), $E67-SUM($H67:BA67)),
0)</f>
        <v>0</v>
      </c>
      <c r="BC67" s="12">
        <f>IF(BC$2&gt;$D67,
MIN(IFERROR($E67/$F67, 0), $E67-SUM($H67:BB67)),
0)</f>
        <v>0</v>
      </c>
      <c r="BD67" s="12">
        <f>IF(BD$2&gt;$D67,
MIN(IFERROR($E67/$F67, 0), $E67-SUM($H67:BC67)),
0)</f>
        <v>0</v>
      </c>
      <c r="BE67" s="12">
        <f>IF(BE$2&gt;$D67,
MIN(IFERROR($E67/$F67, 0), $E67-SUM($H67:BD67)),
0)</f>
        <v>0</v>
      </c>
      <c r="BF67" s="12">
        <f>IF(BF$2&gt;$D67,
MIN(IFERROR($E67/$F67, 0), $E67-SUM($H67:BE67)),
0)</f>
        <v>0</v>
      </c>
      <c r="BG67" s="12">
        <f>IF(BG$2&gt;$D67,
MIN(IFERROR($E67/$F67, 0), $E67-SUM($H67:BF67)),
0)</f>
        <v>0</v>
      </c>
      <c r="BH67" s="12">
        <f>IF(BH$2&gt;$D67,
MIN(IFERROR($E67/$F67, 0), $E67-SUM($H67:BG67)),
0)</f>
        <v>0</v>
      </c>
      <c r="BI67" s="12">
        <f>IF(BI$2&gt;$D67,
MIN(IFERROR($E67/$F67, 0), $E67-SUM($H67:BH67)),
0)</f>
        <v>0</v>
      </c>
      <c r="BJ67" s="12">
        <f>IF(BJ$2&gt;$D67,
MIN(IFERROR($E67/$F67, 0), $E67-SUM($H67:BI67)),
0)</f>
        <v>0</v>
      </c>
      <c r="BK67" s="12">
        <f>IF(BK$2&gt;$D67,
MIN(IFERROR($E67/$F67, 0), $E67-SUM($H67:BJ67)),
0)</f>
        <v>0</v>
      </c>
      <c r="BL67" s="12">
        <f>IF(BL$2&gt;$D67,
MIN(IFERROR($E67/$F67, 0), $E67-SUM($H67:BK67)),
0)</f>
        <v>0</v>
      </c>
      <c r="BM67" s="12">
        <f>IF(BM$2&gt;$D67,
MIN(IFERROR($E67/$F67, 0), $E67-SUM($H67:BL67)),
0)</f>
        <v>0</v>
      </c>
      <c r="BN67" s="12">
        <f>IF(BN$2&gt;$D67,
MIN(IFERROR($E67/$F67, 0), $E67-SUM($H67:BM67)),
0)</f>
        <v>0</v>
      </c>
      <c r="BO67" s="12">
        <f>IF(BO$2&gt;$D67,
MIN(IFERROR($E67/$F67, 0), $E67-SUM($H67:BN67)),
0)</f>
        <v>0</v>
      </c>
      <c r="BP67" s="12">
        <f>IF(BP$2&gt;$D67,
MIN(IFERROR($E67/$F67, 0), $E67-SUM($H67:BO67)),
0)</f>
        <v>0</v>
      </c>
      <c r="BQ67" s="12">
        <f>IF(BQ$2&gt;$D67,
MIN(IFERROR($E67/$F67, 0), $E67-SUM($H67:BP67)),
0)</f>
        <v>0</v>
      </c>
      <c r="BR67" s="12">
        <f>IF(BR$2&gt;$D67,
MIN(IFERROR($E67/$F67, 0), $E67-SUM($H67:BQ67)),
0)</f>
        <v>0</v>
      </c>
      <c r="BS67" s="12">
        <f>IF(BS$2&gt;$D67,
MIN(IFERROR($E67/$F67, 0), $E67-SUM($H67:BR67)),
0)</f>
        <v>0</v>
      </c>
      <c r="BT67" s="12">
        <f>IF(BT$2&gt;$D67,
MIN(IFERROR($E67/$F67, 0), $E67-SUM($H67:BS67)),
0)</f>
        <v>0</v>
      </c>
      <c r="BU67" s="12">
        <f>IF(BU$2&gt;$D67,
MIN(IFERROR($E67/$F67, 0), $E67-SUM($H67:BT67)),
0)</f>
        <v>0</v>
      </c>
      <c r="BV67" s="12">
        <f>IF(BV$2&gt;$D67,
MIN(IFERROR($E67/$F67, 0), $E67-SUM($H67:BU67)),
0)</f>
        <v>0</v>
      </c>
      <c r="BW67" s="12">
        <f>IF(BW$2&gt;$D67,
MIN(IFERROR($E67/$F67, 0), $E67-SUM($H67:BV67)),
0)</f>
        <v>0</v>
      </c>
      <c r="BX67" s="12">
        <f>IF(BX$2&gt;$D67,
MIN(IFERROR($E67/$F67, 0), $E67-SUM($H67:BW67)),
0)</f>
        <v>0</v>
      </c>
      <c r="BY67" s="12">
        <f>IF(BY$2&gt;$D67,
MIN(IFERROR($E67/$F67, 0), $E67-SUM($H67:BX67)),
0)</f>
        <v>0</v>
      </c>
      <c r="BZ67" s="12">
        <f>IF(BZ$2&gt;$D67,
MIN(IFERROR($E67/$F67, 0), $E67-SUM($H67:BY67)),
0)</f>
        <v>0</v>
      </c>
      <c r="CA67" s="12">
        <f>IF(CA$2&gt;$D67,
MIN(IFERROR($E67/$F67, 0), $E67-SUM($H67:BZ67)),
0)</f>
        <v>0</v>
      </c>
      <c r="CB67" s="12">
        <f>IF(CB$2&gt;$D67,
MIN(IFERROR($E67/$F67, 0), $E67-SUM($H67:CA67)),
0)</f>
        <v>0</v>
      </c>
      <c r="CC67" s="12">
        <f>IF(CC$2&gt;$D67,
MIN(IFERROR($E67/$F67, 0), $E67-SUM($H67:CB67)),
0)</f>
        <v>0</v>
      </c>
      <c r="CD67" s="12">
        <f>IF(CD$2&gt;$D67,
MIN(IFERROR($E67/$F67, 0), $E67-SUM($H67:CC67)),
0)</f>
        <v>0</v>
      </c>
      <c r="CE67" s="12">
        <f>IF(CE$2&gt;$D67,
MIN(IFERROR($E67/$F67, 0), $E67-SUM($H67:CD67)),
0)</f>
        <v>0</v>
      </c>
      <c r="CF67" s="12">
        <f>IF(CF$2&gt;$D67,
MIN(IFERROR($E67/$F67, 0), $E67-SUM($H67:CE67)),
0)</f>
        <v>0</v>
      </c>
      <c r="CG67" s="12">
        <f>IF(CG$2&gt;$D67,
MIN(IFERROR($E67/$F67, 0), $E67-SUM($H67:CF67)),
0)</f>
        <v>0</v>
      </c>
      <c r="CH67" s="12">
        <f>IF(CH$2&gt;$D67,
MIN(IFERROR($E67/$F67, 0), $E67-SUM($H67:CG67)),
0)</f>
        <v>0</v>
      </c>
      <c r="CI67" s="12">
        <f>IF(CI$2&gt;$D67,
MIN(IFERROR($E67/$F67, 0), $E67-SUM($H67:CH67)),
0)</f>
        <v>0</v>
      </c>
      <c r="CJ67" s="12">
        <f>IF(CJ$2&gt;$D67,
MIN(IFERROR($E67/$F67, 0), $E67-SUM($H67:CI67)),
0)</f>
        <v>0</v>
      </c>
      <c r="CK67" s="12">
        <f>IF(CK$2&gt;$D67,
MIN(IFERROR($E67/$F67, 0), $E67-SUM($H67:CJ67)),
0)</f>
        <v>0</v>
      </c>
      <c r="CL67" s="12">
        <f>IF(CL$2&gt;$D67,
MIN(IFERROR($E67/$F67, 0), $E67-SUM($H67:CK67)),
0)</f>
        <v>0</v>
      </c>
      <c r="CM67" s="12">
        <f>IF(CM$2&gt;$D67,
MIN(IFERROR($E67/$F67, 0), $E67-SUM($H67:CL67)),
0)</f>
        <v>0</v>
      </c>
      <c r="CN67" s="12">
        <f>IF(CN$2&gt;$D67,
MIN(IFERROR($E67/$F67, 0), $E67-SUM($H67:CM67)),
0)</f>
        <v>0</v>
      </c>
      <c r="CO67" s="12">
        <f>IF(CO$2&gt;$D67,
MIN(IFERROR($E67/$F67, 0), $E67-SUM($H67:CN67)),
0)</f>
        <v>0</v>
      </c>
      <c r="CP67" s="12">
        <f>IF(CP$2&gt;$D67,
MIN(IFERROR($E67/$F67, 0), $E67-SUM($H67:CO67)),
0)</f>
        <v>0</v>
      </c>
      <c r="CQ67" s="12">
        <f>IF(CQ$2&gt;$D67,
MIN(IFERROR($E67/$F67, 0), $E67-SUM($H67:CP67)),
0)</f>
        <v>0</v>
      </c>
      <c r="CR67" s="12">
        <f>IF(CR$2&gt;$D67,
MIN(IFERROR($E67/$F67, 0), $E67-SUM($H67:CQ67)),
0)</f>
        <v>0</v>
      </c>
      <c r="CS67" s="12">
        <f>IF(CS$2&gt;$D67,
MIN(IFERROR($E67/$F67, 0), $E67-SUM($H67:CR67)),
0)</f>
        <v>0</v>
      </c>
      <c r="CT67" s="12">
        <f>IF(CT$2&gt;$D67,
MIN(IFERROR($E67/$F67, 0), $E67-SUM($H67:CS67)),
0)</f>
        <v>0</v>
      </c>
      <c r="CU67" s="12">
        <f>IF(CU$2&gt;$D67,
MIN(IFERROR($E67/$F67, 0), $E67-SUM($H67:CT67)),
0)</f>
        <v>0</v>
      </c>
      <c r="CV67" s="12">
        <f>IF(CV$2&gt;$D67,
MIN(IFERROR($E67/$F67, 0), $E67-SUM($H67:CU67)),
0)</f>
        <v>0</v>
      </c>
      <c r="CW67" s="12">
        <f>IF(CW$2&gt;$D67,
MIN(IFERROR($E67/$F67, 0), $E67-SUM($H67:CV67)),
0)</f>
        <v>0</v>
      </c>
      <c r="CX67" s="12">
        <f>IF(CX$2&gt;$D67,
MIN(IFERROR($E67/$F67, 0), $E67-SUM($H67:CW67)),
0)</f>
        <v>0</v>
      </c>
      <c r="CY67" s="12">
        <f>IF(CY$2&gt;$D67,
MIN(IFERROR($E67/$F67, 0), $E67-SUM($H67:CX67)),
0)</f>
        <v>0</v>
      </c>
      <c r="CZ67" s="12">
        <f>IF(CZ$2&gt;$D67,
MIN(IFERROR($E67/$F67, 0), $E67-SUM($H67:CY67)),
0)</f>
        <v>0</v>
      </c>
      <c r="DA67" s="12">
        <f>IF(DA$2&gt;$D67,
MIN(IFERROR($E67/$F67, 0), $E67-SUM($H67:CZ67)),
0)</f>
        <v>0</v>
      </c>
      <c r="DB67" s="12">
        <f>IF(DB$2&gt;$D67,
MIN(IFERROR($E67/$F67, 0), $E67-SUM($H67:DA67)),
0)</f>
        <v>0</v>
      </c>
      <c r="DC67" s="12">
        <f>IF(DC$2&gt;$D67,
MIN(IFERROR($E67/$F67, 0), $E67-SUM($H67:DB67)),
0)</f>
        <v>0</v>
      </c>
      <c r="DD67" s="12">
        <f>IF(DD$2&gt;$D67,
MIN(IFERROR($E67/$F67, 0), $E67-SUM($H67:DC67)),
0)</f>
        <v>0</v>
      </c>
      <c r="DE67" s="12">
        <f>IF(DE$2&gt;$D67,
MIN(IFERROR($E67/$F67, 0), $E67-SUM($H67:DD67)),
0)</f>
        <v>0</v>
      </c>
      <c r="DF67" s="12">
        <f>IF(DF$2&gt;$D67,
MIN(IFERROR($E67/$F67, 0), $E67-SUM($H67:DE67)),
0)</f>
        <v>0</v>
      </c>
      <c r="DG67" s="12">
        <f>IF(DG$2&gt;$D67,
MIN(IFERROR($E67/$F67, 0), $E67-SUM($H67:DF67)),
0)</f>
        <v>0</v>
      </c>
      <c r="DH67" s="12">
        <f>IF(DH$2&gt;$D67,
MIN(IFERROR($E67/$F67, 0), $E67-SUM($H67:DG67)),
0)</f>
        <v>0</v>
      </c>
      <c r="DI67" s="12">
        <f>IF(DI$2&gt;$D67,
MIN(IFERROR($E67/$F67, 0), $E67-SUM($H67:DH67)),
0)</f>
        <v>0</v>
      </c>
      <c r="DJ67" s="12">
        <f>IF(DJ$2&gt;$D67,
MIN(IFERROR($E67/$F67, 0), $E67-SUM($H67:DI67)),
0)</f>
        <v>0</v>
      </c>
      <c r="DK67" s="12">
        <f>IF(DK$2&gt;$D67,
MIN(IFERROR($E67/$F67, 0), $E67-SUM($H67:DJ67)),
0)</f>
        <v>0</v>
      </c>
      <c r="DL67" s="12">
        <f>IF(DL$2&gt;$D67,
MIN(IFERROR($E67/$F67, 0), $E67-SUM($H67:DK67)),
0)</f>
        <v>0</v>
      </c>
      <c r="DM67" s="12">
        <f>IF(DM$2&gt;$D67,
MIN(IFERROR($E67/$F67, 0), $E67-SUM($H67:DL67)),
0)</f>
        <v>0</v>
      </c>
      <c r="DN67" s="12">
        <f>IF(DN$2&gt;$D67,
MIN(IFERROR($E67/$F67, 0), $E67-SUM($H67:DM67)),
0)</f>
        <v>0</v>
      </c>
      <c r="DO67" s="12">
        <f>IF(DO$2&gt;$D67,
MIN(IFERROR($E67/$F67, 0), $E67-SUM($H67:DN67)),
0)</f>
        <v>0</v>
      </c>
      <c r="DP67" s="12">
        <f>IF(DP$2&gt;$D67,
MIN(IFERROR($E67/$F67, 0), $E67-SUM($H67:DO67)),
0)</f>
        <v>0</v>
      </c>
      <c r="DQ67" s="12">
        <f>IF(DQ$2&gt;$D67,
MIN(IFERROR($E67/$F67, 0), $E67-SUM($H67:DP67)),
0)</f>
        <v>0</v>
      </c>
      <c r="DR67" s="12">
        <f>IF(DR$2&gt;$D67,
MIN(IFERROR($E67/$F67, 0), $E67-SUM($H67:DQ67)),
0)</f>
        <v>0</v>
      </c>
      <c r="DS67" s="12">
        <f>IF(DS$2&gt;$D67,
MIN(IFERROR($E67/$F67, 0), $E67-SUM($H67:DR67)),
0)</f>
        <v>0</v>
      </c>
      <c r="DT67" s="12">
        <f>IF(DT$2&gt;$D67,
MIN(IFERROR($E67/$F67, 0), $E67-SUM($H67:DS67)),
0)</f>
        <v>0</v>
      </c>
      <c r="DU67" s="12">
        <f>IF(DU$2&gt;$D67,
MIN(IFERROR($E67/$F67, 0), $E67-SUM($H67:DT67)),
0)</f>
        <v>0</v>
      </c>
      <c r="DV67" s="12">
        <f>IF(DV$2&gt;$D67,
MIN(IFERROR($E67/$F67, 0), $E67-SUM($H67:DU67)),
0)</f>
        <v>0</v>
      </c>
      <c r="DW67" s="12">
        <f>IF(DW$2&gt;$D67,
MIN(IFERROR($E67/$F67, 0), $E67-SUM($H67:DV67)),
0)</f>
        <v>0</v>
      </c>
      <c r="DX67" s="12">
        <f>IF(DX$2&gt;$D67,
MIN(IFERROR($E67/$F67, 0), $E67-SUM($H67:DW67)),
0)</f>
        <v>0</v>
      </c>
      <c r="DY67" s="12">
        <f>IF(DY$2&gt;$D67,
MIN(IFERROR($E67/$F67, 0), $E67-SUM($H67:DX67)),
0)</f>
        <v>0</v>
      </c>
    </row>
    <row r="68" spans="1:129" x14ac:dyDescent="0.3">
      <c r="B68" s="2" t="str">
        <f>Product!$E$2</f>
        <v>Phase 1</v>
      </c>
      <c r="C68" s="2" t="str">
        <f>Product!$E$3</f>
        <v>60' Wide</v>
      </c>
      <c r="D68" s="127">
        <f>SUMIFS(INDEX(Product!$B$2:$U$97, MATCH(D65, Product!$B$2:$B$97, 0), ), Product!$B$2:$U$2, $B68, Product!$B$3:$U$3, $C68)</f>
        <v>44773</v>
      </c>
      <c r="E68" s="128">
        <f>SUMIFS(INDEX(Product!$B$2:$U$97, MATCH(E65, Product!$B$2:$B$97, 0), ), Product!$B$2:$U$2, $B68, Product!$B$3:$U$3, $C68)</f>
        <v>30</v>
      </c>
      <c r="F68" s="128">
        <f>SUMIFS(INDEX(Product!$B$2:$U$97, MATCH(F65, Product!$B$2:$B$97, 0), ), Product!$B$2:$U$2, $B68, Product!$B$3:$U$3, $C68)</f>
        <v>6</v>
      </c>
      <c r="G68" s="11">
        <f>SUM(H68:DZ68)</f>
        <v>30</v>
      </c>
      <c r="I68" s="12">
        <f>IF(I$2&gt;$D68,
MIN(IFERROR($E68/$F68, 0), $E68-SUM($H68:H68)),
0)</f>
        <v>0</v>
      </c>
      <c r="J68" s="12">
        <f>IF(J$2&gt;$D68,
MIN(IFERROR($E68/$F68, 0), $E68-SUM($H68:I68)),
0)</f>
        <v>0</v>
      </c>
      <c r="K68" s="12">
        <f>IF(K$2&gt;$D68,
MIN(IFERROR($E68/$F68, 0), $E68-SUM($H68:J68)),
0)</f>
        <v>0</v>
      </c>
      <c r="L68" s="12">
        <f>IF(L$2&gt;$D68,
MIN(IFERROR($E68/$F68, 0), $E68-SUM($H68:K68)),
0)</f>
        <v>0</v>
      </c>
      <c r="M68" s="12">
        <f>IF(M$2&gt;$D68,
MIN(IFERROR($E68/$F68, 0), $E68-SUM($H68:L68)),
0)</f>
        <v>0</v>
      </c>
      <c r="N68" s="12">
        <f>IF(N$2&gt;$D68,
MIN(IFERROR($E68/$F68, 0), $E68-SUM($H68:M68)),
0)</f>
        <v>0</v>
      </c>
      <c r="O68" s="12">
        <f>IF(O$2&gt;$D68,
MIN(IFERROR($E68/$F68, 0), $E68-SUM($H68:N68)),
0)</f>
        <v>0</v>
      </c>
      <c r="P68" s="12">
        <f>IF(P$2&gt;$D68,
MIN(IFERROR($E68/$F68, 0), $E68-SUM($H68:O68)),
0)</f>
        <v>0</v>
      </c>
      <c r="Q68" s="12">
        <f>IF(Q$2&gt;$D68,
MIN(IFERROR($E68/$F68, 0), $E68-SUM($H68:P68)),
0)</f>
        <v>5</v>
      </c>
      <c r="R68" s="12">
        <f>IF(R$2&gt;$D68,
MIN(IFERROR($E68/$F68, 0), $E68-SUM($H68:Q68)),
0)</f>
        <v>5</v>
      </c>
      <c r="S68" s="12">
        <f>IF(S$2&gt;$D68,
MIN(IFERROR($E68/$F68, 0), $E68-SUM($H68:R68)),
0)</f>
        <v>5</v>
      </c>
      <c r="T68" s="12">
        <f>IF(T$2&gt;$D68,
MIN(IFERROR($E68/$F68, 0), $E68-SUM($H68:S68)),
0)</f>
        <v>5</v>
      </c>
      <c r="U68" s="12">
        <f>IF(U$2&gt;$D68,
MIN(IFERROR($E68/$F68, 0), $E68-SUM($H68:T68)),
0)</f>
        <v>5</v>
      </c>
      <c r="V68" s="12">
        <f>IF(V$2&gt;$D68,
MIN(IFERROR($E68/$F68, 0), $E68-SUM($H68:U68)),
0)</f>
        <v>5</v>
      </c>
      <c r="W68" s="12">
        <f>IF(W$2&gt;$D68,
MIN(IFERROR($E68/$F68, 0), $E68-SUM($H68:V68)),
0)</f>
        <v>0</v>
      </c>
      <c r="X68" s="12">
        <f>IF(X$2&gt;$D68,
MIN(IFERROR($E68/$F68, 0), $E68-SUM($H68:W68)),
0)</f>
        <v>0</v>
      </c>
      <c r="Y68" s="12">
        <f>IF(Y$2&gt;$D68,
MIN(IFERROR($E68/$F68, 0), $E68-SUM($H68:X68)),
0)</f>
        <v>0</v>
      </c>
      <c r="Z68" s="12">
        <f>IF(Z$2&gt;$D68,
MIN(IFERROR($E68/$F68, 0), $E68-SUM($H68:Y68)),
0)</f>
        <v>0</v>
      </c>
      <c r="AA68" s="12">
        <f>IF(AA$2&gt;$D68,
MIN(IFERROR($E68/$F68, 0), $E68-SUM($H68:Z68)),
0)</f>
        <v>0</v>
      </c>
      <c r="AB68" s="12">
        <f>IF(AB$2&gt;$D68,
MIN(IFERROR($E68/$F68, 0), $E68-SUM($H68:AA68)),
0)</f>
        <v>0</v>
      </c>
      <c r="AC68" s="12">
        <f>IF(AC$2&gt;$D68,
MIN(IFERROR($E68/$F68, 0), $E68-SUM($H68:AB68)),
0)</f>
        <v>0</v>
      </c>
      <c r="AD68" s="12">
        <f>IF(AD$2&gt;$D68,
MIN(IFERROR($E68/$F68, 0), $E68-SUM($H68:AC68)),
0)</f>
        <v>0</v>
      </c>
      <c r="AE68" s="12">
        <f>IF(AE$2&gt;$D68,
MIN(IFERROR($E68/$F68, 0), $E68-SUM($H68:AD68)),
0)</f>
        <v>0</v>
      </c>
      <c r="AF68" s="12">
        <f>IF(AF$2&gt;$D68,
MIN(IFERROR($E68/$F68, 0), $E68-SUM($H68:AE68)),
0)</f>
        <v>0</v>
      </c>
      <c r="AG68" s="12">
        <f>IF(AG$2&gt;$D68,
MIN(IFERROR($E68/$F68, 0), $E68-SUM($H68:AF68)),
0)</f>
        <v>0</v>
      </c>
      <c r="AH68" s="12">
        <f>IF(AH$2&gt;$D68,
MIN(IFERROR($E68/$F68, 0), $E68-SUM($H68:AG68)),
0)</f>
        <v>0</v>
      </c>
      <c r="AI68" s="12">
        <f>IF(AI$2&gt;$D68,
MIN(IFERROR($E68/$F68, 0), $E68-SUM($H68:AH68)),
0)</f>
        <v>0</v>
      </c>
      <c r="AJ68" s="12">
        <f>IF(AJ$2&gt;$D68,
MIN(IFERROR($E68/$F68, 0), $E68-SUM($H68:AI68)),
0)</f>
        <v>0</v>
      </c>
      <c r="AK68" s="12">
        <f>IF(AK$2&gt;$D68,
MIN(IFERROR($E68/$F68, 0), $E68-SUM($H68:AJ68)),
0)</f>
        <v>0</v>
      </c>
      <c r="AL68" s="12">
        <f>IF(AL$2&gt;$D68,
MIN(IFERROR($E68/$F68, 0), $E68-SUM($H68:AK68)),
0)</f>
        <v>0</v>
      </c>
      <c r="AM68" s="12">
        <f>IF(AM$2&gt;$D68,
MIN(IFERROR($E68/$F68, 0), $E68-SUM($H68:AL68)),
0)</f>
        <v>0</v>
      </c>
      <c r="AN68" s="12">
        <f>IF(AN$2&gt;$D68,
MIN(IFERROR($E68/$F68, 0), $E68-SUM($H68:AM68)),
0)</f>
        <v>0</v>
      </c>
      <c r="AO68" s="12">
        <f>IF(AO$2&gt;$D68,
MIN(IFERROR($E68/$F68, 0), $E68-SUM($H68:AN68)),
0)</f>
        <v>0</v>
      </c>
      <c r="AP68" s="12">
        <f>IF(AP$2&gt;$D68,
MIN(IFERROR($E68/$F68, 0), $E68-SUM($H68:AO68)),
0)</f>
        <v>0</v>
      </c>
      <c r="AQ68" s="12">
        <f>IF(AQ$2&gt;$D68,
MIN(IFERROR($E68/$F68, 0), $E68-SUM($H68:AP68)),
0)</f>
        <v>0</v>
      </c>
      <c r="AR68" s="12">
        <f>IF(AR$2&gt;$D68,
MIN(IFERROR($E68/$F68, 0), $E68-SUM($H68:AQ68)),
0)</f>
        <v>0</v>
      </c>
      <c r="AS68" s="12">
        <f>IF(AS$2&gt;$D68,
MIN(IFERROR($E68/$F68, 0), $E68-SUM($H68:AR68)),
0)</f>
        <v>0</v>
      </c>
      <c r="AT68" s="12">
        <f>IF(AT$2&gt;$D68,
MIN(IFERROR($E68/$F68, 0), $E68-SUM($H68:AS68)),
0)</f>
        <v>0</v>
      </c>
      <c r="AU68" s="12">
        <f>IF(AU$2&gt;$D68,
MIN(IFERROR($E68/$F68, 0), $E68-SUM($H68:AT68)),
0)</f>
        <v>0</v>
      </c>
      <c r="AV68" s="12">
        <f>IF(AV$2&gt;$D68,
MIN(IFERROR($E68/$F68, 0), $E68-SUM($H68:AU68)),
0)</f>
        <v>0</v>
      </c>
      <c r="AW68" s="12">
        <f>IF(AW$2&gt;$D68,
MIN(IFERROR($E68/$F68, 0), $E68-SUM($H68:AV68)),
0)</f>
        <v>0</v>
      </c>
      <c r="AX68" s="12">
        <f>IF(AX$2&gt;$D68,
MIN(IFERROR($E68/$F68, 0), $E68-SUM($H68:AW68)),
0)</f>
        <v>0</v>
      </c>
      <c r="AY68" s="12">
        <f>IF(AY$2&gt;$D68,
MIN(IFERROR($E68/$F68, 0), $E68-SUM($H68:AX68)),
0)</f>
        <v>0</v>
      </c>
      <c r="AZ68" s="12">
        <f>IF(AZ$2&gt;$D68,
MIN(IFERROR($E68/$F68, 0), $E68-SUM($H68:AY68)),
0)</f>
        <v>0</v>
      </c>
      <c r="BA68" s="12">
        <f>IF(BA$2&gt;$D68,
MIN(IFERROR($E68/$F68, 0), $E68-SUM($H68:AZ68)),
0)</f>
        <v>0</v>
      </c>
      <c r="BB68" s="12">
        <f>IF(BB$2&gt;$D68,
MIN(IFERROR($E68/$F68, 0), $E68-SUM($H68:BA68)),
0)</f>
        <v>0</v>
      </c>
      <c r="BC68" s="12">
        <f>IF(BC$2&gt;$D68,
MIN(IFERROR($E68/$F68, 0), $E68-SUM($H68:BB68)),
0)</f>
        <v>0</v>
      </c>
      <c r="BD68" s="12">
        <f>IF(BD$2&gt;$D68,
MIN(IFERROR($E68/$F68, 0), $E68-SUM($H68:BC68)),
0)</f>
        <v>0</v>
      </c>
      <c r="BE68" s="12">
        <f>IF(BE$2&gt;$D68,
MIN(IFERROR($E68/$F68, 0), $E68-SUM($H68:BD68)),
0)</f>
        <v>0</v>
      </c>
      <c r="BF68" s="12">
        <f>IF(BF$2&gt;$D68,
MIN(IFERROR($E68/$F68, 0), $E68-SUM($H68:BE68)),
0)</f>
        <v>0</v>
      </c>
      <c r="BG68" s="12">
        <f>IF(BG$2&gt;$D68,
MIN(IFERROR($E68/$F68, 0), $E68-SUM($H68:BF68)),
0)</f>
        <v>0</v>
      </c>
      <c r="BH68" s="12">
        <f>IF(BH$2&gt;$D68,
MIN(IFERROR($E68/$F68, 0), $E68-SUM($H68:BG68)),
0)</f>
        <v>0</v>
      </c>
      <c r="BI68" s="12">
        <f>IF(BI$2&gt;$D68,
MIN(IFERROR($E68/$F68, 0), $E68-SUM($H68:BH68)),
0)</f>
        <v>0</v>
      </c>
      <c r="BJ68" s="12">
        <f>IF(BJ$2&gt;$D68,
MIN(IFERROR($E68/$F68, 0), $E68-SUM($H68:BI68)),
0)</f>
        <v>0</v>
      </c>
      <c r="BK68" s="12">
        <f>IF(BK$2&gt;$D68,
MIN(IFERROR($E68/$F68, 0), $E68-SUM($H68:BJ68)),
0)</f>
        <v>0</v>
      </c>
      <c r="BL68" s="12">
        <f>IF(BL$2&gt;$D68,
MIN(IFERROR($E68/$F68, 0), $E68-SUM($H68:BK68)),
0)</f>
        <v>0</v>
      </c>
      <c r="BM68" s="12">
        <f>IF(BM$2&gt;$D68,
MIN(IFERROR($E68/$F68, 0), $E68-SUM($H68:BL68)),
0)</f>
        <v>0</v>
      </c>
      <c r="BN68" s="12">
        <f>IF(BN$2&gt;$D68,
MIN(IFERROR($E68/$F68, 0), $E68-SUM($H68:BM68)),
0)</f>
        <v>0</v>
      </c>
      <c r="BO68" s="12">
        <f>IF(BO$2&gt;$D68,
MIN(IFERROR($E68/$F68, 0), $E68-SUM($H68:BN68)),
0)</f>
        <v>0</v>
      </c>
      <c r="BP68" s="12">
        <f>IF(BP$2&gt;$D68,
MIN(IFERROR($E68/$F68, 0), $E68-SUM($H68:BO68)),
0)</f>
        <v>0</v>
      </c>
      <c r="BQ68" s="12">
        <f>IF(BQ$2&gt;$D68,
MIN(IFERROR($E68/$F68, 0), $E68-SUM($H68:BP68)),
0)</f>
        <v>0</v>
      </c>
      <c r="BR68" s="12">
        <f>IF(BR$2&gt;$D68,
MIN(IFERROR($E68/$F68, 0), $E68-SUM($H68:BQ68)),
0)</f>
        <v>0</v>
      </c>
      <c r="BS68" s="12">
        <f>IF(BS$2&gt;$D68,
MIN(IFERROR($E68/$F68, 0), $E68-SUM($H68:BR68)),
0)</f>
        <v>0</v>
      </c>
      <c r="BT68" s="12">
        <f>IF(BT$2&gt;$D68,
MIN(IFERROR($E68/$F68, 0), $E68-SUM($H68:BS68)),
0)</f>
        <v>0</v>
      </c>
      <c r="BU68" s="12">
        <f>IF(BU$2&gt;$D68,
MIN(IFERROR($E68/$F68, 0), $E68-SUM($H68:BT68)),
0)</f>
        <v>0</v>
      </c>
      <c r="BV68" s="12">
        <f>IF(BV$2&gt;$D68,
MIN(IFERROR($E68/$F68, 0), $E68-SUM($H68:BU68)),
0)</f>
        <v>0</v>
      </c>
      <c r="BW68" s="12">
        <f>IF(BW$2&gt;$D68,
MIN(IFERROR($E68/$F68, 0), $E68-SUM($H68:BV68)),
0)</f>
        <v>0</v>
      </c>
      <c r="BX68" s="12">
        <f>IF(BX$2&gt;$D68,
MIN(IFERROR($E68/$F68, 0), $E68-SUM($H68:BW68)),
0)</f>
        <v>0</v>
      </c>
      <c r="BY68" s="12">
        <f>IF(BY$2&gt;$D68,
MIN(IFERROR($E68/$F68, 0), $E68-SUM($H68:BX68)),
0)</f>
        <v>0</v>
      </c>
      <c r="BZ68" s="12">
        <f>IF(BZ$2&gt;$D68,
MIN(IFERROR($E68/$F68, 0), $E68-SUM($H68:BY68)),
0)</f>
        <v>0</v>
      </c>
      <c r="CA68" s="12">
        <f>IF(CA$2&gt;$D68,
MIN(IFERROR($E68/$F68, 0), $E68-SUM($H68:BZ68)),
0)</f>
        <v>0</v>
      </c>
      <c r="CB68" s="12">
        <f>IF(CB$2&gt;$D68,
MIN(IFERROR($E68/$F68, 0), $E68-SUM($H68:CA68)),
0)</f>
        <v>0</v>
      </c>
      <c r="CC68" s="12">
        <f>IF(CC$2&gt;$D68,
MIN(IFERROR($E68/$F68, 0), $E68-SUM($H68:CB68)),
0)</f>
        <v>0</v>
      </c>
      <c r="CD68" s="12">
        <f>IF(CD$2&gt;$D68,
MIN(IFERROR($E68/$F68, 0), $E68-SUM($H68:CC68)),
0)</f>
        <v>0</v>
      </c>
      <c r="CE68" s="12">
        <f>IF(CE$2&gt;$D68,
MIN(IFERROR($E68/$F68, 0), $E68-SUM($H68:CD68)),
0)</f>
        <v>0</v>
      </c>
      <c r="CF68" s="12">
        <f>IF(CF$2&gt;$D68,
MIN(IFERROR($E68/$F68, 0), $E68-SUM($H68:CE68)),
0)</f>
        <v>0</v>
      </c>
      <c r="CG68" s="12">
        <f>IF(CG$2&gt;$D68,
MIN(IFERROR($E68/$F68, 0), $E68-SUM($H68:CF68)),
0)</f>
        <v>0</v>
      </c>
      <c r="CH68" s="12">
        <f>IF(CH$2&gt;$D68,
MIN(IFERROR($E68/$F68, 0), $E68-SUM($H68:CG68)),
0)</f>
        <v>0</v>
      </c>
      <c r="CI68" s="12">
        <f>IF(CI$2&gt;$D68,
MIN(IFERROR($E68/$F68, 0), $E68-SUM($H68:CH68)),
0)</f>
        <v>0</v>
      </c>
      <c r="CJ68" s="12">
        <f>IF(CJ$2&gt;$D68,
MIN(IFERROR($E68/$F68, 0), $E68-SUM($H68:CI68)),
0)</f>
        <v>0</v>
      </c>
      <c r="CK68" s="12">
        <f>IF(CK$2&gt;$D68,
MIN(IFERROR($E68/$F68, 0), $E68-SUM($H68:CJ68)),
0)</f>
        <v>0</v>
      </c>
      <c r="CL68" s="12">
        <f>IF(CL$2&gt;$D68,
MIN(IFERROR($E68/$F68, 0), $E68-SUM($H68:CK68)),
0)</f>
        <v>0</v>
      </c>
      <c r="CM68" s="12">
        <f>IF(CM$2&gt;$D68,
MIN(IFERROR($E68/$F68, 0), $E68-SUM($H68:CL68)),
0)</f>
        <v>0</v>
      </c>
      <c r="CN68" s="12">
        <f>IF(CN$2&gt;$D68,
MIN(IFERROR($E68/$F68, 0), $E68-SUM($H68:CM68)),
0)</f>
        <v>0</v>
      </c>
      <c r="CO68" s="12">
        <f>IF(CO$2&gt;$D68,
MIN(IFERROR($E68/$F68, 0), $E68-SUM($H68:CN68)),
0)</f>
        <v>0</v>
      </c>
      <c r="CP68" s="12">
        <f>IF(CP$2&gt;$D68,
MIN(IFERROR($E68/$F68, 0), $E68-SUM($H68:CO68)),
0)</f>
        <v>0</v>
      </c>
      <c r="CQ68" s="12">
        <f>IF(CQ$2&gt;$D68,
MIN(IFERROR($E68/$F68, 0), $E68-SUM($H68:CP68)),
0)</f>
        <v>0</v>
      </c>
      <c r="CR68" s="12">
        <f>IF(CR$2&gt;$D68,
MIN(IFERROR($E68/$F68, 0), $E68-SUM($H68:CQ68)),
0)</f>
        <v>0</v>
      </c>
      <c r="CS68" s="12">
        <f>IF(CS$2&gt;$D68,
MIN(IFERROR($E68/$F68, 0), $E68-SUM($H68:CR68)),
0)</f>
        <v>0</v>
      </c>
      <c r="CT68" s="12">
        <f>IF(CT$2&gt;$D68,
MIN(IFERROR($E68/$F68, 0), $E68-SUM($H68:CS68)),
0)</f>
        <v>0</v>
      </c>
      <c r="CU68" s="12">
        <f>IF(CU$2&gt;$D68,
MIN(IFERROR($E68/$F68, 0), $E68-SUM($H68:CT68)),
0)</f>
        <v>0</v>
      </c>
      <c r="CV68" s="12">
        <f>IF(CV$2&gt;$D68,
MIN(IFERROR($E68/$F68, 0), $E68-SUM($H68:CU68)),
0)</f>
        <v>0</v>
      </c>
      <c r="CW68" s="12">
        <f>IF(CW$2&gt;$D68,
MIN(IFERROR($E68/$F68, 0), $E68-SUM($H68:CV68)),
0)</f>
        <v>0</v>
      </c>
      <c r="CX68" s="12">
        <f>IF(CX$2&gt;$D68,
MIN(IFERROR($E68/$F68, 0), $E68-SUM($H68:CW68)),
0)</f>
        <v>0</v>
      </c>
      <c r="CY68" s="12">
        <f>IF(CY$2&gt;$D68,
MIN(IFERROR($E68/$F68, 0), $E68-SUM($H68:CX68)),
0)</f>
        <v>0</v>
      </c>
      <c r="CZ68" s="12">
        <f>IF(CZ$2&gt;$D68,
MIN(IFERROR($E68/$F68, 0), $E68-SUM($H68:CY68)),
0)</f>
        <v>0</v>
      </c>
      <c r="DA68" s="12">
        <f>IF(DA$2&gt;$D68,
MIN(IFERROR($E68/$F68, 0), $E68-SUM($H68:CZ68)),
0)</f>
        <v>0</v>
      </c>
      <c r="DB68" s="12">
        <f>IF(DB$2&gt;$D68,
MIN(IFERROR($E68/$F68, 0), $E68-SUM($H68:DA68)),
0)</f>
        <v>0</v>
      </c>
      <c r="DC68" s="12">
        <f>IF(DC$2&gt;$D68,
MIN(IFERROR($E68/$F68, 0), $E68-SUM($H68:DB68)),
0)</f>
        <v>0</v>
      </c>
      <c r="DD68" s="12">
        <f>IF(DD$2&gt;$D68,
MIN(IFERROR($E68/$F68, 0), $E68-SUM($H68:DC68)),
0)</f>
        <v>0</v>
      </c>
      <c r="DE68" s="12">
        <f>IF(DE$2&gt;$D68,
MIN(IFERROR($E68/$F68, 0), $E68-SUM($H68:DD68)),
0)</f>
        <v>0</v>
      </c>
      <c r="DF68" s="12">
        <f>IF(DF$2&gt;$D68,
MIN(IFERROR($E68/$F68, 0), $E68-SUM($H68:DE68)),
0)</f>
        <v>0</v>
      </c>
      <c r="DG68" s="12">
        <f>IF(DG$2&gt;$D68,
MIN(IFERROR($E68/$F68, 0), $E68-SUM($H68:DF68)),
0)</f>
        <v>0</v>
      </c>
      <c r="DH68" s="12">
        <f>IF(DH$2&gt;$D68,
MIN(IFERROR($E68/$F68, 0), $E68-SUM($H68:DG68)),
0)</f>
        <v>0</v>
      </c>
      <c r="DI68" s="12">
        <f>IF(DI$2&gt;$D68,
MIN(IFERROR($E68/$F68, 0), $E68-SUM($H68:DH68)),
0)</f>
        <v>0</v>
      </c>
      <c r="DJ68" s="12">
        <f>IF(DJ$2&gt;$D68,
MIN(IFERROR($E68/$F68, 0), $E68-SUM($H68:DI68)),
0)</f>
        <v>0</v>
      </c>
      <c r="DK68" s="12">
        <f>IF(DK$2&gt;$D68,
MIN(IFERROR($E68/$F68, 0), $E68-SUM($H68:DJ68)),
0)</f>
        <v>0</v>
      </c>
      <c r="DL68" s="12">
        <f>IF(DL$2&gt;$D68,
MIN(IFERROR($E68/$F68, 0), $E68-SUM($H68:DK68)),
0)</f>
        <v>0</v>
      </c>
      <c r="DM68" s="12">
        <f>IF(DM$2&gt;$D68,
MIN(IFERROR($E68/$F68, 0), $E68-SUM($H68:DL68)),
0)</f>
        <v>0</v>
      </c>
      <c r="DN68" s="12">
        <f>IF(DN$2&gt;$D68,
MIN(IFERROR($E68/$F68, 0), $E68-SUM($H68:DM68)),
0)</f>
        <v>0</v>
      </c>
      <c r="DO68" s="12">
        <f>IF(DO$2&gt;$D68,
MIN(IFERROR($E68/$F68, 0), $E68-SUM($H68:DN68)),
0)</f>
        <v>0</v>
      </c>
      <c r="DP68" s="12">
        <f>IF(DP$2&gt;$D68,
MIN(IFERROR($E68/$F68, 0), $E68-SUM($H68:DO68)),
0)</f>
        <v>0</v>
      </c>
      <c r="DQ68" s="12">
        <f>IF(DQ$2&gt;$D68,
MIN(IFERROR($E68/$F68, 0), $E68-SUM($H68:DP68)),
0)</f>
        <v>0</v>
      </c>
      <c r="DR68" s="12">
        <f>IF(DR$2&gt;$D68,
MIN(IFERROR($E68/$F68, 0), $E68-SUM($H68:DQ68)),
0)</f>
        <v>0</v>
      </c>
      <c r="DS68" s="12">
        <f>IF(DS$2&gt;$D68,
MIN(IFERROR($E68/$F68, 0), $E68-SUM($H68:DR68)),
0)</f>
        <v>0</v>
      </c>
      <c r="DT68" s="12">
        <f>IF(DT$2&gt;$D68,
MIN(IFERROR($E68/$F68, 0), $E68-SUM($H68:DS68)),
0)</f>
        <v>0</v>
      </c>
      <c r="DU68" s="12">
        <f>IF(DU$2&gt;$D68,
MIN(IFERROR($E68/$F68, 0), $E68-SUM($H68:DT68)),
0)</f>
        <v>0</v>
      </c>
      <c r="DV68" s="12">
        <f>IF(DV$2&gt;$D68,
MIN(IFERROR($E68/$F68, 0), $E68-SUM($H68:DU68)),
0)</f>
        <v>0</v>
      </c>
      <c r="DW68" s="12">
        <f>IF(DW$2&gt;$D68,
MIN(IFERROR($E68/$F68, 0), $E68-SUM($H68:DV68)),
0)</f>
        <v>0</v>
      </c>
      <c r="DX68" s="12">
        <f>IF(DX$2&gt;$D68,
MIN(IFERROR($E68/$F68, 0), $E68-SUM($H68:DW68)),
0)</f>
        <v>0</v>
      </c>
      <c r="DY68" s="12">
        <f>IF(DY$2&gt;$D68,
MIN(IFERROR($E68/$F68, 0), $E68-SUM($H68:DX68)),
0)</f>
        <v>0</v>
      </c>
    </row>
    <row r="69" spans="1:129" x14ac:dyDescent="0.3">
      <c r="B69" s="2" t="str">
        <f>Product!$F$2</f>
        <v>Phase 1</v>
      </c>
      <c r="C69" s="2" t="str">
        <f>Product!$F$3</f>
        <v>75' Wide</v>
      </c>
      <c r="D69" s="127">
        <f>SUMIFS(INDEX(Product!$B$2:$U$97, MATCH(D65, Product!$B$2:$B$97, 0), ), Product!$B$2:$U$2, $B69, Product!$B$3:$U$3, $C69)</f>
        <v>44773</v>
      </c>
      <c r="E69" s="128">
        <f>SUMIFS(INDEX(Product!$B$2:$U$97, MATCH(E65, Product!$B$2:$B$97, 0), ), Product!$B$2:$U$2, $B69, Product!$B$3:$U$3, $C69)</f>
        <v>20</v>
      </c>
      <c r="F69" s="128">
        <f>SUMIFS(INDEX(Product!$B$2:$U$97, MATCH(F65, Product!$B$2:$B$97, 0), ), Product!$B$2:$U$2, $B69, Product!$B$3:$U$3, $C69)</f>
        <v>6</v>
      </c>
      <c r="G69" s="11">
        <f>SUM(H69:DZ69)</f>
        <v>20</v>
      </c>
      <c r="I69" s="12">
        <f>IF(I$2&gt;$D69,
MIN(IFERROR($E69/$F69, 0), $E69-SUM($H69:H69)),
0)</f>
        <v>0</v>
      </c>
      <c r="J69" s="12">
        <f>IF(J$2&gt;$D69,
MIN(IFERROR($E69/$F69, 0), $E69-SUM($H69:I69)),
0)</f>
        <v>0</v>
      </c>
      <c r="K69" s="12">
        <f>IF(K$2&gt;$D69,
MIN(IFERROR($E69/$F69, 0), $E69-SUM($H69:J69)),
0)</f>
        <v>0</v>
      </c>
      <c r="L69" s="12">
        <f>IF(L$2&gt;$D69,
MIN(IFERROR($E69/$F69, 0), $E69-SUM($H69:K69)),
0)</f>
        <v>0</v>
      </c>
      <c r="M69" s="12">
        <f>IF(M$2&gt;$D69,
MIN(IFERROR($E69/$F69, 0), $E69-SUM($H69:L69)),
0)</f>
        <v>0</v>
      </c>
      <c r="N69" s="12">
        <f>IF(N$2&gt;$D69,
MIN(IFERROR($E69/$F69, 0), $E69-SUM($H69:M69)),
0)</f>
        <v>0</v>
      </c>
      <c r="O69" s="12">
        <f>IF(O$2&gt;$D69,
MIN(IFERROR($E69/$F69, 0), $E69-SUM($H69:N69)),
0)</f>
        <v>0</v>
      </c>
      <c r="P69" s="12">
        <f>IF(P$2&gt;$D69,
MIN(IFERROR($E69/$F69, 0), $E69-SUM($H69:O69)),
0)</f>
        <v>0</v>
      </c>
      <c r="Q69" s="12">
        <f>IF(Q$2&gt;$D69,
MIN(IFERROR($E69/$F69, 0), $E69-SUM($H69:P69)),
0)</f>
        <v>3.3333333333333335</v>
      </c>
      <c r="R69" s="12">
        <f>IF(R$2&gt;$D69,
MIN(IFERROR($E69/$F69, 0), $E69-SUM($H69:Q69)),
0)</f>
        <v>3.3333333333333335</v>
      </c>
      <c r="S69" s="12">
        <f>IF(S$2&gt;$D69,
MIN(IFERROR($E69/$F69, 0), $E69-SUM($H69:R69)),
0)</f>
        <v>3.3333333333333335</v>
      </c>
      <c r="T69" s="12">
        <f>IF(T$2&gt;$D69,
MIN(IFERROR($E69/$F69, 0), $E69-SUM($H69:S69)),
0)</f>
        <v>3.3333333333333335</v>
      </c>
      <c r="U69" s="12">
        <f>IF(U$2&gt;$D69,
MIN(IFERROR($E69/$F69, 0), $E69-SUM($H69:T69)),
0)</f>
        <v>3.3333333333333335</v>
      </c>
      <c r="V69" s="12">
        <f>IF(V$2&gt;$D69,
MIN(IFERROR($E69/$F69, 0), $E69-SUM($H69:U69)),
0)</f>
        <v>3.3333333333333321</v>
      </c>
      <c r="W69" s="12">
        <f>IF(W$2&gt;$D69,
MIN(IFERROR($E69/$F69, 0), $E69-SUM($H69:V69)),
0)</f>
        <v>0</v>
      </c>
      <c r="X69" s="12">
        <f>IF(X$2&gt;$D69,
MIN(IFERROR($E69/$F69, 0), $E69-SUM($H69:W69)),
0)</f>
        <v>0</v>
      </c>
      <c r="Y69" s="12">
        <f>IF(Y$2&gt;$D69,
MIN(IFERROR($E69/$F69, 0), $E69-SUM($H69:X69)),
0)</f>
        <v>0</v>
      </c>
      <c r="Z69" s="12">
        <f>IF(Z$2&gt;$D69,
MIN(IFERROR($E69/$F69, 0), $E69-SUM($H69:Y69)),
0)</f>
        <v>0</v>
      </c>
      <c r="AA69" s="12">
        <f>IF(AA$2&gt;$D69,
MIN(IFERROR($E69/$F69, 0), $E69-SUM($H69:Z69)),
0)</f>
        <v>0</v>
      </c>
      <c r="AB69" s="12">
        <f>IF(AB$2&gt;$D69,
MIN(IFERROR($E69/$F69, 0), $E69-SUM($H69:AA69)),
0)</f>
        <v>0</v>
      </c>
      <c r="AC69" s="12">
        <f>IF(AC$2&gt;$D69,
MIN(IFERROR($E69/$F69, 0), $E69-SUM($H69:AB69)),
0)</f>
        <v>0</v>
      </c>
      <c r="AD69" s="12">
        <f>IF(AD$2&gt;$D69,
MIN(IFERROR($E69/$F69, 0), $E69-SUM($H69:AC69)),
0)</f>
        <v>0</v>
      </c>
      <c r="AE69" s="12">
        <f>IF(AE$2&gt;$D69,
MIN(IFERROR($E69/$F69, 0), $E69-SUM($H69:AD69)),
0)</f>
        <v>0</v>
      </c>
      <c r="AF69" s="12">
        <f>IF(AF$2&gt;$D69,
MIN(IFERROR($E69/$F69, 0), $E69-SUM($H69:AE69)),
0)</f>
        <v>0</v>
      </c>
      <c r="AG69" s="12">
        <f>IF(AG$2&gt;$D69,
MIN(IFERROR($E69/$F69, 0), $E69-SUM($H69:AF69)),
0)</f>
        <v>0</v>
      </c>
      <c r="AH69" s="12">
        <f>IF(AH$2&gt;$D69,
MIN(IFERROR($E69/$F69, 0), $E69-SUM($H69:AG69)),
0)</f>
        <v>0</v>
      </c>
      <c r="AI69" s="12">
        <f>IF(AI$2&gt;$D69,
MIN(IFERROR($E69/$F69, 0), $E69-SUM($H69:AH69)),
0)</f>
        <v>0</v>
      </c>
      <c r="AJ69" s="12">
        <f>IF(AJ$2&gt;$D69,
MIN(IFERROR($E69/$F69, 0), $E69-SUM($H69:AI69)),
0)</f>
        <v>0</v>
      </c>
      <c r="AK69" s="12">
        <f>IF(AK$2&gt;$D69,
MIN(IFERROR($E69/$F69, 0), $E69-SUM($H69:AJ69)),
0)</f>
        <v>0</v>
      </c>
      <c r="AL69" s="12">
        <f>IF(AL$2&gt;$D69,
MIN(IFERROR($E69/$F69, 0), $E69-SUM($H69:AK69)),
0)</f>
        <v>0</v>
      </c>
      <c r="AM69" s="12">
        <f>IF(AM$2&gt;$D69,
MIN(IFERROR($E69/$F69, 0), $E69-SUM($H69:AL69)),
0)</f>
        <v>0</v>
      </c>
      <c r="AN69" s="12">
        <f>IF(AN$2&gt;$D69,
MIN(IFERROR($E69/$F69, 0), $E69-SUM($H69:AM69)),
0)</f>
        <v>0</v>
      </c>
      <c r="AO69" s="12">
        <f>IF(AO$2&gt;$D69,
MIN(IFERROR($E69/$F69, 0), $E69-SUM($H69:AN69)),
0)</f>
        <v>0</v>
      </c>
      <c r="AP69" s="12">
        <f>IF(AP$2&gt;$D69,
MIN(IFERROR($E69/$F69, 0), $E69-SUM($H69:AO69)),
0)</f>
        <v>0</v>
      </c>
      <c r="AQ69" s="12">
        <f>IF(AQ$2&gt;$D69,
MIN(IFERROR($E69/$F69, 0), $E69-SUM($H69:AP69)),
0)</f>
        <v>0</v>
      </c>
      <c r="AR69" s="12">
        <f>IF(AR$2&gt;$D69,
MIN(IFERROR($E69/$F69, 0), $E69-SUM($H69:AQ69)),
0)</f>
        <v>0</v>
      </c>
      <c r="AS69" s="12">
        <f>IF(AS$2&gt;$D69,
MIN(IFERROR($E69/$F69, 0), $E69-SUM($H69:AR69)),
0)</f>
        <v>0</v>
      </c>
      <c r="AT69" s="12">
        <f>IF(AT$2&gt;$D69,
MIN(IFERROR($E69/$F69, 0), $E69-SUM($H69:AS69)),
0)</f>
        <v>0</v>
      </c>
      <c r="AU69" s="12">
        <f>IF(AU$2&gt;$D69,
MIN(IFERROR($E69/$F69, 0), $E69-SUM($H69:AT69)),
0)</f>
        <v>0</v>
      </c>
      <c r="AV69" s="12">
        <f>IF(AV$2&gt;$D69,
MIN(IFERROR($E69/$F69, 0), $E69-SUM($H69:AU69)),
0)</f>
        <v>0</v>
      </c>
      <c r="AW69" s="12">
        <f>IF(AW$2&gt;$D69,
MIN(IFERROR($E69/$F69, 0), $E69-SUM($H69:AV69)),
0)</f>
        <v>0</v>
      </c>
      <c r="AX69" s="12">
        <f>IF(AX$2&gt;$D69,
MIN(IFERROR($E69/$F69, 0), $E69-SUM($H69:AW69)),
0)</f>
        <v>0</v>
      </c>
      <c r="AY69" s="12">
        <f>IF(AY$2&gt;$D69,
MIN(IFERROR($E69/$F69, 0), $E69-SUM($H69:AX69)),
0)</f>
        <v>0</v>
      </c>
      <c r="AZ69" s="12">
        <f>IF(AZ$2&gt;$D69,
MIN(IFERROR($E69/$F69, 0), $E69-SUM($H69:AY69)),
0)</f>
        <v>0</v>
      </c>
      <c r="BA69" s="12">
        <f>IF(BA$2&gt;$D69,
MIN(IFERROR($E69/$F69, 0), $E69-SUM($H69:AZ69)),
0)</f>
        <v>0</v>
      </c>
      <c r="BB69" s="12">
        <f>IF(BB$2&gt;$D69,
MIN(IFERROR($E69/$F69, 0), $E69-SUM($H69:BA69)),
0)</f>
        <v>0</v>
      </c>
      <c r="BC69" s="12">
        <f>IF(BC$2&gt;$D69,
MIN(IFERROR($E69/$F69, 0), $E69-SUM($H69:BB69)),
0)</f>
        <v>0</v>
      </c>
      <c r="BD69" s="12">
        <f>IF(BD$2&gt;$D69,
MIN(IFERROR($E69/$F69, 0), $E69-SUM($H69:BC69)),
0)</f>
        <v>0</v>
      </c>
      <c r="BE69" s="12">
        <f>IF(BE$2&gt;$D69,
MIN(IFERROR($E69/$F69, 0), $E69-SUM($H69:BD69)),
0)</f>
        <v>0</v>
      </c>
      <c r="BF69" s="12">
        <f>IF(BF$2&gt;$D69,
MIN(IFERROR($E69/$F69, 0), $E69-SUM($H69:BE69)),
0)</f>
        <v>0</v>
      </c>
      <c r="BG69" s="12">
        <f>IF(BG$2&gt;$D69,
MIN(IFERROR($E69/$F69, 0), $E69-SUM($H69:BF69)),
0)</f>
        <v>0</v>
      </c>
      <c r="BH69" s="12">
        <f>IF(BH$2&gt;$D69,
MIN(IFERROR($E69/$F69, 0), $E69-SUM($H69:BG69)),
0)</f>
        <v>0</v>
      </c>
      <c r="BI69" s="12">
        <f>IF(BI$2&gt;$D69,
MIN(IFERROR($E69/$F69, 0), $E69-SUM($H69:BH69)),
0)</f>
        <v>0</v>
      </c>
      <c r="BJ69" s="12">
        <f>IF(BJ$2&gt;$D69,
MIN(IFERROR($E69/$F69, 0), $E69-SUM($H69:BI69)),
0)</f>
        <v>0</v>
      </c>
      <c r="BK69" s="12">
        <f>IF(BK$2&gt;$D69,
MIN(IFERROR($E69/$F69, 0), $E69-SUM($H69:BJ69)),
0)</f>
        <v>0</v>
      </c>
      <c r="BL69" s="12">
        <f>IF(BL$2&gt;$D69,
MIN(IFERROR($E69/$F69, 0), $E69-SUM($H69:BK69)),
0)</f>
        <v>0</v>
      </c>
      <c r="BM69" s="12">
        <f>IF(BM$2&gt;$D69,
MIN(IFERROR($E69/$F69, 0), $E69-SUM($H69:BL69)),
0)</f>
        <v>0</v>
      </c>
      <c r="BN69" s="12">
        <f>IF(BN$2&gt;$D69,
MIN(IFERROR($E69/$F69, 0), $E69-SUM($H69:BM69)),
0)</f>
        <v>0</v>
      </c>
      <c r="BO69" s="12">
        <f>IF(BO$2&gt;$D69,
MIN(IFERROR($E69/$F69, 0), $E69-SUM($H69:BN69)),
0)</f>
        <v>0</v>
      </c>
      <c r="BP69" s="12">
        <f>IF(BP$2&gt;$D69,
MIN(IFERROR($E69/$F69, 0), $E69-SUM($H69:BO69)),
0)</f>
        <v>0</v>
      </c>
      <c r="BQ69" s="12">
        <f>IF(BQ$2&gt;$D69,
MIN(IFERROR($E69/$F69, 0), $E69-SUM($H69:BP69)),
0)</f>
        <v>0</v>
      </c>
      <c r="BR69" s="12">
        <f>IF(BR$2&gt;$D69,
MIN(IFERROR($E69/$F69, 0), $E69-SUM($H69:BQ69)),
0)</f>
        <v>0</v>
      </c>
      <c r="BS69" s="12">
        <f>IF(BS$2&gt;$D69,
MIN(IFERROR($E69/$F69, 0), $E69-SUM($H69:BR69)),
0)</f>
        <v>0</v>
      </c>
      <c r="BT69" s="12">
        <f>IF(BT$2&gt;$D69,
MIN(IFERROR($E69/$F69, 0), $E69-SUM($H69:BS69)),
0)</f>
        <v>0</v>
      </c>
      <c r="BU69" s="12">
        <f>IF(BU$2&gt;$D69,
MIN(IFERROR($E69/$F69, 0), $E69-SUM($H69:BT69)),
0)</f>
        <v>0</v>
      </c>
      <c r="BV69" s="12">
        <f>IF(BV$2&gt;$D69,
MIN(IFERROR($E69/$F69, 0), $E69-SUM($H69:BU69)),
0)</f>
        <v>0</v>
      </c>
      <c r="BW69" s="12">
        <f>IF(BW$2&gt;$D69,
MIN(IFERROR($E69/$F69, 0), $E69-SUM($H69:BV69)),
0)</f>
        <v>0</v>
      </c>
      <c r="BX69" s="12">
        <f>IF(BX$2&gt;$D69,
MIN(IFERROR($E69/$F69, 0), $E69-SUM($H69:BW69)),
0)</f>
        <v>0</v>
      </c>
      <c r="BY69" s="12">
        <f>IF(BY$2&gt;$D69,
MIN(IFERROR($E69/$F69, 0), $E69-SUM($H69:BX69)),
0)</f>
        <v>0</v>
      </c>
      <c r="BZ69" s="12">
        <f>IF(BZ$2&gt;$D69,
MIN(IFERROR($E69/$F69, 0), $E69-SUM($H69:BY69)),
0)</f>
        <v>0</v>
      </c>
      <c r="CA69" s="12">
        <f>IF(CA$2&gt;$D69,
MIN(IFERROR($E69/$F69, 0), $E69-SUM($H69:BZ69)),
0)</f>
        <v>0</v>
      </c>
      <c r="CB69" s="12">
        <f>IF(CB$2&gt;$D69,
MIN(IFERROR($E69/$F69, 0), $E69-SUM($H69:CA69)),
0)</f>
        <v>0</v>
      </c>
      <c r="CC69" s="12">
        <f>IF(CC$2&gt;$D69,
MIN(IFERROR($E69/$F69, 0), $E69-SUM($H69:CB69)),
0)</f>
        <v>0</v>
      </c>
      <c r="CD69" s="12">
        <f>IF(CD$2&gt;$D69,
MIN(IFERROR($E69/$F69, 0), $E69-SUM($H69:CC69)),
0)</f>
        <v>0</v>
      </c>
      <c r="CE69" s="12">
        <f>IF(CE$2&gt;$D69,
MIN(IFERROR($E69/$F69, 0), $E69-SUM($H69:CD69)),
0)</f>
        <v>0</v>
      </c>
      <c r="CF69" s="12">
        <f>IF(CF$2&gt;$D69,
MIN(IFERROR($E69/$F69, 0), $E69-SUM($H69:CE69)),
0)</f>
        <v>0</v>
      </c>
      <c r="CG69" s="12">
        <f>IF(CG$2&gt;$D69,
MIN(IFERROR($E69/$F69, 0), $E69-SUM($H69:CF69)),
0)</f>
        <v>0</v>
      </c>
      <c r="CH69" s="12">
        <f>IF(CH$2&gt;$D69,
MIN(IFERROR($E69/$F69, 0), $E69-SUM($H69:CG69)),
0)</f>
        <v>0</v>
      </c>
      <c r="CI69" s="12">
        <f>IF(CI$2&gt;$D69,
MIN(IFERROR($E69/$F69, 0), $E69-SUM($H69:CH69)),
0)</f>
        <v>0</v>
      </c>
      <c r="CJ69" s="12">
        <f>IF(CJ$2&gt;$D69,
MIN(IFERROR($E69/$F69, 0), $E69-SUM($H69:CI69)),
0)</f>
        <v>0</v>
      </c>
      <c r="CK69" s="12">
        <f>IF(CK$2&gt;$D69,
MIN(IFERROR($E69/$F69, 0), $E69-SUM($H69:CJ69)),
0)</f>
        <v>0</v>
      </c>
      <c r="CL69" s="12">
        <f>IF(CL$2&gt;$D69,
MIN(IFERROR($E69/$F69, 0), $E69-SUM($H69:CK69)),
0)</f>
        <v>0</v>
      </c>
      <c r="CM69" s="12">
        <f>IF(CM$2&gt;$D69,
MIN(IFERROR($E69/$F69, 0), $E69-SUM($H69:CL69)),
0)</f>
        <v>0</v>
      </c>
      <c r="CN69" s="12">
        <f>IF(CN$2&gt;$D69,
MIN(IFERROR($E69/$F69, 0), $E69-SUM($H69:CM69)),
0)</f>
        <v>0</v>
      </c>
      <c r="CO69" s="12">
        <f>IF(CO$2&gt;$D69,
MIN(IFERROR($E69/$F69, 0), $E69-SUM($H69:CN69)),
0)</f>
        <v>0</v>
      </c>
      <c r="CP69" s="12">
        <f>IF(CP$2&gt;$D69,
MIN(IFERROR($E69/$F69, 0), $E69-SUM($H69:CO69)),
0)</f>
        <v>0</v>
      </c>
      <c r="CQ69" s="12">
        <f>IF(CQ$2&gt;$D69,
MIN(IFERROR($E69/$F69, 0), $E69-SUM($H69:CP69)),
0)</f>
        <v>0</v>
      </c>
      <c r="CR69" s="12">
        <f>IF(CR$2&gt;$D69,
MIN(IFERROR($E69/$F69, 0), $E69-SUM($H69:CQ69)),
0)</f>
        <v>0</v>
      </c>
      <c r="CS69" s="12">
        <f>IF(CS$2&gt;$D69,
MIN(IFERROR($E69/$F69, 0), $E69-SUM($H69:CR69)),
0)</f>
        <v>0</v>
      </c>
      <c r="CT69" s="12">
        <f>IF(CT$2&gt;$D69,
MIN(IFERROR($E69/$F69, 0), $E69-SUM($H69:CS69)),
0)</f>
        <v>0</v>
      </c>
      <c r="CU69" s="12">
        <f>IF(CU$2&gt;$D69,
MIN(IFERROR($E69/$F69, 0), $E69-SUM($H69:CT69)),
0)</f>
        <v>0</v>
      </c>
      <c r="CV69" s="12">
        <f>IF(CV$2&gt;$D69,
MIN(IFERROR($E69/$F69, 0), $E69-SUM($H69:CU69)),
0)</f>
        <v>0</v>
      </c>
      <c r="CW69" s="12">
        <f>IF(CW$2&gt;$D69,
MIN(IFERROR($E69/$F69, 0), $E69-SUM($H69:CV69)),
0)</f>
        <v>0</v>
      </c>
      <c r="CX69" s="12">
        <f>IF(CX$2&gt;$D69,
MIN(IFERROR($E69/$F69, 0), $E69-SUM($H69:CW69)),
0)</f>
        <v>0</v>
      </c>
      <c r="CY69" s="12">
        <f>IF(CY$2&gt;$D69,
MIN(IFERROR($E69/$F69, 0), $E69-SUM($H69:CX69)),
0)</f>
        <v>0</v>
      </c>
      <c r="CZ69" s="12">
        <f>IF(CZ$2&gt;$D69,
MIN(IFERROR($E69/$F69, 0), $E69-SUM($H69:CY69)),
0)</f>
        <v>0</v>
      </c>
      <c r="DA69" s="12">
        <f>IF(DA$2&gt;$D69,
MIN(IFERROR($E69/$F69, 0), $E69-SUM($H69:CZ69)),
0)</f>
        <v>0</v>
      </c>
      <c r="DB69" s="12">
        <f>IF(DB$2&gt;$D69,
MIN(IFERROR($E69/$F69, 0), $E69-SUM($H69:DA69)),
0)</f>
        <v>0</v>
      </c>
      <c r="DC69" s="12">
        <f>IF(DC$2&gt;$D69,
MIN(IFERROR($E69/$F69, 0), $E69-SUM($H69:DB69)),
0)</f>
        <v>0</v>
      </c>
      <c r="DD69" s="12">
        <f>IF(DD$2&gt;$D69,
MIN(IFERROR($E69/$F69, 0), $E69-SUM($H69:DC69)),
0)</f>
        <v>0</v>
      </c>
      <c r="DE69" s="12">
        <f>IF(DE$2&gt;$D69,
MIN(IFERROR($E69/$F69, 0), $E69-SUM($H69:DD69)),
0)</f>
        <v>0</v>
      </c>
      <c r="DF69" s="12">
        <f>IF(DF$2&gt;$D69,
MIN(IFERROR($E69/$F69, 0), $E69-SUM($H69:DE69)),
0)</f>
        <v>0</v>
      </c>
      <c r="DG69" s="12">
        <f>IF(DG$2&gt;$D69,
MIN(IFERROR($E69/$F69, 0), $E69-SUM($H69:DF69)),
0)</f>
        <v>0</v>
      </c>
      <c r="DH69" s="12">
        <f>IF(DH$2&gt;$D69,
MIN(IFERROR($E69/$F69, 0), $E69-SUM($H69:DG69)),
0)</f>
        <v>0</v>
      </c>
      <c r="DI69" s="12">
        <f>IF(DI$2&gt;$D69,
MIN(IFERROR($E69/$F69, 0), $E69-SUM($H69:DH69)),
0)</f>
        <v>0</v>
      </c>
      <c r="DJ69" s="12">
        <f>IF(DJ$2&gt;$D69,
MIN(IFERROR($E69/$F69, 0), $E69-SUM($H69:DI69)),
0)</f>
        <v>0</v>
      </c>
      <c r="DK69" s="12">
        <f>IF(DK$2&gt;$D69,
MIN(IFERROR($E69/$F69, 0), $E69-SUM($H69:DJ69)),
0)</f>
        <v>0</v>
      </c>
      <c r="DL69" s="12">
        <f>IF(DL$2&gt;$D69,
MIN(IFERROR($E69/$F69, 0), $E69-SUM($H69:DK69)),
0)</f>
        <v>0</v>
      </c>
      <c r="DM69" s="12">
        <f>IF(DM$2&gt;$D69,
MIN(IFERROR($E69/$F69, 0), $E69-SUM($H69:DL69)),
0)</f>
        <v>0</v>
      </c>
      <c r="DN69" s="12">
        <f>IF(DN$2&gt;$D69,
MIN(IFERROR($E69/$F69, 0), $E69-SUM($H69:DM69)),
0)</f>
        <v>0</v>
      </c>
      <c r="DO69" s="12">
        <f>IF(DO$2&gt;$D69,
MIN(IFERROR($E69/$F69, 0), $E69-SUM($H69:DN69)),
0)</f>
        <v>0</v>
      </c>
      <c r="DP69" s="12">
        <f>IF(DP$2&gt;$D69,
MIN(IFERROR($E69/$F69, 0), $E69-SUM($H69:DO69)),
0)</f>
        <v>0</v>
      </c>
      <c r="DQ69" s="12">
        <f>IF(DQ$2&gt;$D69,
MIN(IFERROR($E69/$F69, 0), $E69-SUM($H69:DP69)),
0)</f>
        <v>0</v>
      </c>
      <c r="DR69" s="12">
        <f>IF(DR$2&gt;$D69,
MIN(IFERROR($E69/$F69, 0), $E69-SUM($H69:DQ69)),
0)</f>
        <v>0</v>
      </c>
      <c r="DS69" s="12">
        <f>IF(DS$2&gt;$D69,
MIN(IFERROR($E69/$F69, 0), $E69-SUM($H69:DR69)),
0)</f>
        <v>0</v>
      </c>
      <c r="DT69" s="12">
        <f>IF(DT$2&gt;$D69,
MIN(IFERROR($E69/$F69, 0), $E69-SUM($H69:DS69)),
0)</f>
        <v>0</v>
      </c>
      <c r="DU69" s="12">
        <f>IF(DU$2&gt;$D69,
MIN(IFERROR($E69/$F69, 0), $E69-SUM($H69:DT69)),
0)</f>
        <v>0</v>
      </c>
      <c r="DV69" s="12">
        <f>IF(DV$2&gt;$D69,
MIN(IFERROR($E69/$F69, 0), $E69-SUM($H69:DU69)),
0)</f>
        <v>0</v>
      </c>
      <c r="DW69" s="12">
        <f>IF(DW$2&gt;$D69,
MIN(IFERROR($E69/$F69, 0), $E69-SUM($H69:DV69)),
0)</f>
        <v>0</v>
      </c>
      <c r="DX69" s="12">
        <f>IF(DX$2&gt;$D69,
MIN(IFERROR($E69/$F69, 0), $E69-SUM($H69:DW69)),
0)</f>
        <v>0</v>
      </c>
      <c r="DY69" s="12">
        <f>IF(DY$2&gt;$D69,
MIN(IFERROR($E69/$F69, 0), $E69-SUM($H69:DX69)),
0)</f>
        <v>0</v>
      </c>
    </row>
    <row r="70" spans="1:129" x14ac:dyDescent="0.3">
      <c r="D70" s="127"/>
      <c r="E70" s="128"/>
      <c r="F70" s="128"/>
      <c r="G70" s="13"/>
      <c r="I70" s="10"/>
      <c r="J70" s="10"/>
      <c r="K70" s="10"/>
      <c r="L70" s="10"/>
      <c r="M70" s="10"/>
      <c r="N70" s="10"/>
      <c r="O70" s="10"/>
      <c r="P70" s="10"/>
      <c r="Q70" s="10"/>
      <c r="R70" s="10"/>
      <c r="S70" s="10"/>
      <c r="T70" s="10"/>
      <c r="U70" s="10"/>
      <c r="V70" s="10"/>
      <c r="W70" s="10"/>
      <c r="X70" s="10"/>
      <c r="Y70" s="10"/>
      <c r="Z70" s="10"/>
      <c r="AA70" s="10"/>
      <c r="AB70" s="10"/>
      <c r="AC70" s="10"/>
      <c r="AD70" s="10"/>
      <c r="AE70" s="10"/>
      <c r="AF70" s="10"/>
      <c r="AG70" s="10"/>
      <c r="AH70" s="10"/>
      <c r="AI70" s="10"/>
      <c r="AJ70" s="10"/>
      <c r="AK70" s="10"/>
      <c r="AL70" s="10"/>
      <c r="AM70" s="10"/>
      <c r="AN70" s="10"/>
      <c r="AO70" s="10"/>
      <c r="AP70" s="10"/>
      <c r="AQ70" s="10"/>
      <c r="AR70" s="10"/>
      <c r="AS70" s="10"/>
      <c r="AT70" s="10"/>
      <c r="AU70" s="10"/>
      <c r="AV70" s="10"/>
      <c r="AW70" s="10"/>
      <c r="AX70" s="10"/>
      <c r="AY70" s="10"/>
      <c r="AZ70" s="10"/>
      <c r="BA70" s="10"/>
      <c r="BB70" s="10"/>
      <c r="BC70" s="10"/>
      <c r="BD70" s="10"/>
      <c r="BE70" s="10"/>
      <c r="BF70" s="10"/>
      <c r="BG70" s="10"/>
      <c r="BH70" s="10"/>
      <c r="BI70" s="10"/>
      <c r="BJ70" s="10"/>
      <c r="BK70" s="10"/>
      <c r="BL70" s="10"/>
      <c r="BM70" s="10"/>
      <c r="BN70" s="10"/>
      <c r="BO70" s="10"/>
      <c r="BP70" s="10"/>
      <c r="BQ70" s="10"/>
      <c r="BR70" s="10"/>
      <c r="BS70" s="10"/>
      <c r="BT70" s="10"/>
      <c r="BU70" s="10"/>
      <c r="BV70" s="10"/>
      <c r="BW70" s="10"/>
      <c r="BX70" s="10"/>
      <c r="BY70" s="10"/>
      <c r="BZ70" s="10"/>
      <c r="CA70" s="10"/>
      <c r="CB70" s="10"/>
      <c r="CC70" s="10"/>
      <c r="CD70" s="10"/>
      <c r="CE70" s="10"/>
      <c r="CF70" s="10"/>
      <c r="CG70" s="10"/>
      <c r="CH70" s="10"/>
      <c r="CI70" s="10"/>
      <c r="CJ70" s="10"/>
      <c r="CK70" s="10"/>
      <c r="CL70" s="10"/>
      <c r="CM70" s="10"/>
      <c r="CN70" s="10"/>
      <c r="CO70" s="10"/>
      <c r="CP70" s="10"/>
      <c r="CQ70" s="10"/>
      <c r="CR70" s="10"/>
      <c r="CS70" s="10"/>
      <c r="CT70" s="10"/>
      <c r="CU70" s="10"/>
      <c r="CV70" s="10"/>
      <c r="CW70" s="10"/>
      <c r="CX70" s="10"/>
      <c r="CY70" s="10"/>
      <c r="CZ70" s="10"/>
      <c r="DA70" s="10"/>
      <c r="DB70" s="10"/>
      <c r="DC70" s="10"/>
      <c r="DD70" s="10"/>
      <c r="DE70" s="10"/>
      <c r="DF70" s="10"/>
      <c r="DG70" s="10"/>
      <c r="DH70" s="10"/>
      <c r="DI70" s="10"/>
      <c r="DJ70" s="10"/>
      <c r="DK70" s="10"/>
      <c r="DL70" s="10"/>
      <c r="DM70" s="10"/>
      <c r="DN70" s="10"/>
      <c r="DO70" s="10"/>
      <c r="DP70" s="10"/>
      <c r="DQ70" s="10"/>
      <c r="DR70" s="10"/>
      <c r="DS70" s="10"/>
      <c r="DT70" s="10"/>
      <c r="DU70" s="10"/>
      <c r="DV70" s="10"/>
      <c r="DW70" s="10"/>
      <c r="DX70" s="10"/>
      <c r="DY70" s="10"/>
    </row>
    <row r="71" spans="1:129" x14ac:dyDescent="0.3">
      <c r="B71" s="2" t="str">
        <f>Product!$G$2</f>
        <v>Phase 2</v>
      </c>
      <c r="C71" s="2" t="str">
        <f>Product!$G$3</f>
        <v>50' Wide</v>
      </c>
      <c r="D71" s="127">
        <f>SUMIFS(INDEX(Product!$B$2:$U$97, MATCH(D65, Product!$B$2:$B$97, 0), ), Product!$B$2:$U$2, $B71, Product!$B$3:$U$3, $C71)</f>
        <v>45138</v>
      </c>
      <c r="E71" s="128">
        <f>SUMIFS(INDEX(Product!$B$2:$U$97, MATCH(E65, Product!$B$2:$B$97, 0), ), Product!$B$2:$U$2, $B71, Product!$B$3:$U$3, $C71)</f>
        <v>30</v>
      </c>
      <c r="F71" s="128">
        <f>SUMIFS(INDEX(Product!$B$2:$U$97, MATCH(F65, Product!$B$2:$B$97, 0), ), Product!$B$2:$U$2, $B71, Product!$B$3:$U$3, $C71)</f>
        <v>6</v>
      </c>
      <c r="G71" s="11">
        <f>SUM(H71:DZ71)</f>
        <v>30</v>
      </c>
      <c r="I71" s="12">
        <f>IF(I$2&gt;$D71,
MIN(IFERROR($E71/$F71, 0), $E71-SUM($H71:H71)),
0)</f>
        <v>0</v>
      </c>
      <c r="J71" s="12">
        <f>IF(J$2&gt;$D71,
MIN(IFERROR($E71/$F71, 0), $E71-SUM($H71:I71)),
0)</f>
        <v>0</v>
      </c>
      <c r="K71" s="12">
        <f>IF(K$2&gt;$D71,
MIN(IFERROR($E71/$F71, 0), $E71-SUM($H71:J71)),
0)</f>
        <v>0</v>
      </c>
      <c r="L71" s="12">
        <f>IF(L$2&gt;$D71,
MIN(IFERROR($E71/$F71, 0), $E71-SUM($H71:K71)),
0)</f>
        <v>0</v>
      </c>
      <c r="M71" s="12">
        <f>IF(M$2&gt;$D71,
MIN(IFERROR($E71/$F71, 0), $E71-SUM($H71:L71)),
0)</f>
        <v>0</v>
      </c>
      <c r="N71" s="12">
        <f>IF(N$2&gt;$D71,
MIN(IFERROR($E71/$F71, 0), $E71-SUM($H71:M71)),
0)</f>
        <v>0</v>
      </c>
      <c r="O71" s="12">
        <f>IF(O$2&gt;$D71,
MIN(IFERROR($E71/$F71, 0), $E71-SUM($H71:N71)),
0)</f>
        <v>0</v>
      </c>
      <c r="P71" s="12">
        <f>IF(P$2&gt;$D71,
MIN(IFERROR($E71/$F71, 0), $E71-SUM($H71:O71)),
0)</f>
        <v>0</v>
      </c>
      <c r="Q71" s="12">
        <f>IF(Q$2&gt;$D71,
MIN(IFERROR($E71/$F71, 0), $E71-SUM($H71:P71)),
0)</f>
        <v>0</v>
      </c>
      <c r="R71" s="12">
        <f>IF(R$2&gt;$D71,
MIN(IFERROR($E71/$F71, 0), $E71-SUM($H71:Q71)),
0)</f>
        <v>0</v>
      </c>
      <c r="S71" s="12">
        <f>IF(S$2&gt;$D71,
MIN(IFERROR($E71/$F71, 0), $E71-SUM($H71:R71)),
0)</f>
        <v>0</v>
      </c>
      <c r="T71" s="12">
        <f>IF(T$2&gt;$D71,
MIN(IFERROR($E71/$F71, 0), $E71-SUM($H71:S71)),
0)</f>
        <v>0</v>
      </c>
      <c r="U71" s="12">
        <f>IF(U$2&gt;$D71,
MIN(IFERROR($E71/$F71, 0), $E71-SUM($H71:T71)),
0)</f>
        <v>0</v>
      </c>
      <c r="V71" s="12">
        <f>IF(V$2&gt;$D71,
MIN(IFERROR($E71/$F71, 0), $E71-SUM($H71:U71)),
0)</f>
        <v>0</v>
      </c>
      <c r="W71" s="12">
        <f>IF(W$2&gt;$D71,
MIN(IFERROR($E71/$F71, 0), $E71-SUM($H71:V71)),
0)</f>
        <v>0</v>
      </c>
      <c r="X71" s="12">
        <f>IF(X$2&gt;$D71,
MIN(IFERROR($E71/$F71, 0), $E71-SUM($H71:W71)),
0)</f>
        <v>0</v>
      </c>
      <c r="Y71" s="12">
        <f>IF(Y$2&gt;$D71,
MIN(IFERROR($E71/$F71, 0), $E71-SUM($H71:X71)),
0)</f>
        <v>0</v>
      </c>
      <c r="Z71" s="12">
        <f>IF(Z$2&gt;$D71,
MIN(IFERROR($E71/$F71, 0), $E71-SUM($H71:Y71)),
0)</f>
        <v>0</v>
      </c>
      <c r="AA71" s="12">
        <f>IF(AA$2&gt;$D71,
MIN(IFERROR($E71/$F71, 0), $E71-SUM($H71:Z71)),
0)</f>
        <v>0</v>
      </c>
      <c r="AB71" s="12">
        <f>IF(AB$2&gt;$D71,
MIN(IFERROR($E71/$F71, 0), $E71-SUM($H71:AA71)),
0)</f>
        <v>0</v>
      </c>
      <c r="AC71" s="12">
        <f>IF(AC$2&gt;$D71,
MIN(IFERROR($E71/$F71, 0), $E71-SUM($H71:AB71)),
0)</f>
        <v>5</v>
      </c>
      <c r="AD71" s="12">
        <f>IF(AD$2&gt;$D71,
MIN(IFERROR($E71/$F71, 0), $E71-SUM($H71:AC71)),
0)</f>
        <v>5</v>
      </c>
      <c r="AE71" s="12">
        <f>IF(AE$2&gt;$D71,
MIN(IFERROR($E71/$F71, 0), $E71-SUM($H71:AD71)),
0)</f>
        <v>5</v>
      </c>
      <c r="AF71" s="12">
        <f>IF(AF$2&gt;$D71,
MIN(IFERROR($E71/$F71, 0), $E71-SUM($H71:AE71)),
0)</f>
        <v>5</v>
      </c>
      <c r="AG71" s="12">
        <f>IF(AG$2&gt;$D71,
MIN(IFERROR($E71/$F71, 0), $E71-SUM($H71:AF71)),
0)</f>
        <v>5</v>
      </c>
      <c r="AH71" s="12">
        <f>IF(AH$2&gt;$D71,
MIN(IFERROR($E71/$F71, 0), $E71-SUM($H71:AG71)),
0)</f>
        <v>5</v>
      </c>
      <c r="AI71" s="12">
        <f>IF(AI$2&gt;$D71,
MIN(IFERROR($E71/$F71, 0), $E71-SUM($H71:AH71)),
0)</f>
        <v>0</v>
      </c>
      <c r="AJ71" s="12">
        <f>IF(AJ$2&gt;$D71,
MIN(IFERROR($E71/$F71, 0), $E71-SUM($H71:AI71)),
0)</f>
        <v>0</v>
      </c>
      <c r="AK71" s="12">
        <f>IF(AK$2&gt;$D71,
MIN(IFERROR($E71/$F71, 0), $E71-SUM($H71:AJ71)),
0)</f>
        <v>0</v>
      </c>
      <c r="AL71" s="12">
        <f>IF(AL$2&gt;$D71,
MIN(IFERROR($E71/$F71, 0), $E71-SUM($H71:AK71)),
0)</f>
        <v>0</v>
      </c>
      <c r="AM71" s="12">
        <f>IF(AM$2&gt;$D71,
MIN(IFERROR($E71/$F71, 0), $E71-SUM($H71:AL71)),
0)</f>
        <v>0</v>
      </c>
      <c r="AN71" s="12">
        <f>IF(AN$2&gt;$D71,
MIN(IFERROR($E71/$F71, 0), $E71-SUM($H71:AM71)),
0)</f>
        <v>0</v>
      </c>
      <c r="AO71" s="12">
        <f>IF(AO$2&gt;$D71,
MIN(IFERROR($E71/$F71, 0), $E71-SUM($H71:AN71)),
0)</f>
        <v>0</v>
      </c>
      <c r="AP71" s="12">
        <f>IF(AP$2&gt;$D71,
MIN(IFERROR($E71/$F71, 0), $E71-SUM($H71:AO71)),
0)</f>
        <v>0</v>
      </c>
      <c r="AQ71" s="12">
        <f>IF(AQ$2&gt;$D71,
MIN(IFERROR($E71/$F71, 0), $E71-SUM($H71:AP71)),
0)</f>
        <v>0</v>
      </c>
      <c r="AR71" s="12">
        <f>IF(AR$2&gt;$D71,
MIN(IFERROR($E71/$F71, 0), $E71-SUM($H71:AQ71)),
0)</f>
        <v>0</v>
      </c>
      <c r="AS71" s="12">
        <f>IF(AS$2&gt;$D71,
MIN(IFERROR($E71/$F71, 0), $E71-SUM($H71:AR71)),
0)</f>
        <v>0</v>
      </c>
      <c r="AT71" s="12">
        <f>IF(AT$2&gt;$D71,
MIN(IFERROR($E71/$F71, 0), $E71-SUM($H71:AS71)),
0)</f>
        <v>0</v>
      </c>
      <c r="AU71" s="12">
        <f>IF(AU$2&gt;$D71,
MIN(IFERROR($E71/$F71, 0), $E71-SUM($H71:AT71)),
0)</f>
        <v>0</v>
      </c>
      <c r="AV71" s="12">
        <f>IF(AV$2&gt;$D71,
MIN(IFERROR($E71/$F71, 0), $E71-SUM($H71:AU71)),
0)</f>
        <v>0</v>
      </c>
      <c r="AW71" s="12">
        <f>IF(AW$2&gt;$D71,
MIN(IFERROR($E71/$F71, 0), $E71-SUM($H71:AV71)),
0)</f>
        <v>0</v>
      </c>
      <c r="AX71" s="12">
        <f>IF(AX$2&gt;$D71,
MIN(IFERROR($E71/$F71, 0), $E71-SUM($H71:AW71)),
0)</f>
        <v>0</v>
      </c>
      <c r="AY71" s="12">
        <f>IF(AY$2&gt;$D71,
MIN(IFERROR($E71/$F71, 0), $E71-SUM($H71:AX71)),
0)</f>
        <v>0</v>
      </c>
      <c r="AZ71" s="12">
        <f>IF(AZ$2&gt;$D71,
MIN(IFERROR($E71/$F71, 0), $E71-SUM($H71:AY71)),
0)</f>
        <v>0</v>
      </c>
      <c r="BA71" s="12">
        <f>IF(BA$2&gt;$D71,
MIN(IFERROR($E71/$F71, 0), $E71-SUM($H71:AZ71)),
0)</f>
        <v>0</v>
      </c>
      <c r="BB71" s="12">
        <f>IF(BB$2&gt;$D71,
MIN(IFERROR($E71/$F71, 0), $E71-SUM($H71:BA71)),
0)</f>
        <v>0</v>
      </c>
      <c r="BC71" s="12">
        <f>IF(BC$2&gt;$D71,
MIN(IFERROR($E71/$F71, 0), $E71-SUM($H71:BB71)),
0)</f>
        <v>0</v>
      </c>
      <c r="BD71" s="12">
        <f>IF(BD$2&gt;$D71,
MIN(IFERROR($E71/$F71, 0), $E71-SUM($H71:BC71)),
0)</f>
        <v>0</v>
      </c>
      <c r="BE71" s="12">
        <f>IF(BE$2&gt;$D71,
MIN(IFERROR($E71/$F71, 0), $E71-SUM($H71:BD71)),
0)</f>
        <v>0</v>
      </c>
      <c r="BF71" s="12">
        <f>IF(BF$2&gt;$D71,
MIN(IFERROR($E71/$F71, 0), $E71-SUM($H71:BE71)),
0)</f>
        <v>0</v>
      </c>
      <c r="BG71" s="12">
        <f>IF(BG$2&gt;$D71,
MIN(IFERROR($E71/$F71, 0), $E71-SUM($H71:BF71)),
0)</f>
        <v>0</v>
      </c>
      <c r="BH71" s="12">
        <f>IF(BH$2&gt;$D71,
MIN(IFERROR($E71/$F71, 0), $E71-SUM($H71:BG71)),
0)</f>
        <v>0</v>
      </c>
      <c r="BI71" s="12">
        <f>IF(BI$2&gt;$D71,
MIN(IFERROR($E71/$F71, 0), $E71-SUM($H71:BH71)),
0)</f>
        <v>0</v>
      </c>
      <c r="BJ71" s="12">
        <f>IF(BJ$2&gt;$D71,
MIN(IFERROR($E71/$F71, 0), $E71-SUM($H71:BI71)),
0)</f>
        <v>0</v>
      </c>
      <c r="BK71" s="12">
        <f>IF(BK$2&gt;$D71,
MIN(IFERROR($E71/$F71, 0), $E71-SUM($H71:BJ71)),
0)</f>
        <v>0</v>
      </c>
      <c r="BL71" s="12">
        <f>IF(BL$2&gt;$D71,
MIN(IFERROR($E71/$F71, 0), $E71-SUM($H71:BK71)),
0)</f>
        <v>0</v>
      </c>
      <c r="BM71" s="12">
        <f>IF(BM$2&gt;$D71,
MIN(IFERROR($E71/$F71, 0), $E71-SUM($H71:BL71)),
0)</f>
        <v>0</v>
      </c>
      <c r="BN71" s="12">
        <f>IF(BN$2&gt;$D71,
MIN(IFERROR($E71/$F71, 0), $E71-SUM($H71:BM71)),
0)</f>
        <v>0</v>
      </c>
      <c r="BO71" s="12">
        <f>IF(BO$2&gt;$D71,
MIN(IFERROR($E71/$F71, 0), $E71-SUM($H71:BN71)),
0)</f>
        <v>0</v>
      </c>
      <c r="BP71" s="12">
        <f>IF(BP$2&gt;$D71,
MIN(IFERROR($E71/$F71, 0), $E71-SUM($H71:BO71)),
0)</f>
        <v>0</v>
      </c>
      <c r="BQ71" s="12">
        <f>IF(BQ$2&gt;$D71,
MIN(IFERROR($E71/$F71, 0), $E71-SUM($H71:BP71)),
0)</f>
        <v>0</v>
      </c>
      <c r="BR71" s="12">
        <f>IF(BR$2&gt;$D71,
MIN(IFERROR($E71/$F71, 0), $E71-SUM($H71:BQ71)),
0)</f>
        <v>0</v>
      </c>
      <c r="BS71" s="12">
        <f>IF(BS$2&gt;$D71,
MIN(IFERROR($E71/$F71, 0), $E71-SUM($H71:BR71)),
0)</f>
        <v>0</v>
      </c>
      <c r="BT71" s="12">
        <f>IF(BT$2&gt;$D71,
MIN(IFERROR($E71/$F71, 0), $E71-SUM($H71:BS71)),
0)</f>
        <v>0</v>
      </c>
      <c r="BU71" s="12">
        <f>IF(BU$2&gt;$D71,
MIN(IFERROR($E71/$F71, 0), $E71-SUM($H71:BT71)),
0)</f>
        <v>0</v>
      </c>
      <c r="BV71" s="12">
        <f>IF(BV$2&gt;$D71,
MIN(IFERROR($E71/$F71, 0), $E71-SUM($H71:BU71)),
0)</f>
        <v>0</v>
      </c>
      <c r="BW71" s="12">
        <f>IF(BW$2&gt;$D71,
MIN(IFERROR($E71/$F71, 0), $E71-SUM($H71:BV71)),
0)</f>
        <v>0</v>
      </c>
      <c r="BX71" s="12">
        <f>IF(BX$2&gt;$D71,
MIN(IFERROR($E71/$F71, 0), $E71-SUM($H71:BW71)),
0)</f>
        <v>0</v>
      </c>
      <c r="BY71" s="12">
        <f>IF(BY$2&gt;$D71,
MIN(IFERROR($E71/$F71, 0), $E71-SUM($H71:BX71)),
0)</f>
        <v>0</v>
      </c>
      <c r="BZ71" s="12">
        <f>IF(BZ$2&gt;$D71,
MIN(IFERROR($E71/$F71, 0), $E71-SUM($H71:BY71)),
0)</f>
        <v>0</v>
      </c>
      <c r="CA71" s="12">
        <f>IF(CA$2&gt;$D71,
MIN(IFERROR($E71/$F71, 0), $E71-SUM($H71:BZ71)),
0)</f>
        <v>0</v>
      </c>
      <c r="CB71" s="12">
        <f>IF(CB$2&gt;$D71,
MIN(IFERROR($E71/$F71, 0), $E71-SUM($H71:CA71)),
0)</f>
        <v>0</v>
      </c>
      <c r="CC71" s="12">
        <f>IF(CC$2&gt;$D71,
MIN(IFERROR($E71/$F71, 0), $E71-SUM($H71:CB71)),
0)</f>
        <v>0</v>
      </c>
      <c r="CD71" s="12">
        <f>IF(CD$2&gt;$D71,
MIN(IFERROR($E71/$F71, 0), $E71-SUM($H71:CC71)),
0)</f>
        <v>0</v>
      </c>
      <c r="CE71" s="12">
        <f>IF(CE$2&gt;$D71,
MIN(IFERROR($E71/$F71, 0), $E71-SUM($H71:CD71)),
0)</f>
        <v>0</v>
      </c>
      <c r="CF71" s="12">
        <f>IF(CF$2&gt;$D71,
MIN(IFERROR($E71/$F71, 0), $E71-SUM($H71:CE71)),
0)</f>
        <v>0</v>
      </c>
      <c r="CG71" s="12">
        <f>IF(CG$2&gt;$D71,
MIN(IFERROR($E71/$F71, 0), $E71-SUM($H71:CF71)),
0)</f>
        <v>0</v>
      </c>
      <c r="CH71" s="12">
        <f>IF(CH$2&gt;$D71,
MIN(IFERROR($E71/$F71, 0), $E71-SUM($H71:CG71)),
0)</f>
        <v>0</v>
      </c>
      <c r="CI71" s="12">
        <f>IF(CI$2&gt;$D71,
MIN(IFERROR($E71/$F71, 0), $E71-SUM($H71:CH71)),
0)</f>
        <v>0</v>
      </c>
      <c r="CJ71" s="12">
        <f>IF(CJ$2&gt;$D71,
MIN(IFERROR($E71/$F71, 0), $E71-SUM($H71:CI71)),
0)</f>
        <v>0</v>
      </c>
      <c r="CK71" s="12">
        <f>IF(CK$2&gt;$D71,
MIN(IFERROR($E71/$F71, 0), $E71-SUM($H71:CJ71)),
0)</f>
        <v>0</v>
      </c>
      <c r="CL71" s="12">
        <f>IF(CL$2&gt;$D71,
MIN(IFERROR($E71/$F71, 0), $E71-SUM($H71:CK71)),
0)</f>
        <v>0</v>
      </c>
      <c r="CM71" s="12">
        <f>IF(CM$2&gt;$D71,
MIN(IFERROR($E71/$F71, 0), $E71-SUM($H71:CL71)),
0)</f>
        <v>0</v>
      </c>
      <c r="CN71" s="12">
        <f>IF(CN$2&gt;$D71,
MIN(IFERROR($E71/$F71, 0), $E71-SUM($H71:CM71)),
0)</f>
        <v>0</v>
      </c>
      <c r="CO71" s="12">
        <f>IF(CO$2&gt;$D71,
MIN(IFERROR($E71/$F71, 0), $E71-SUM($H71:CN71)),
0)</f>
        <v>0</v>
      </c>
      <c r="CP71" s="12">
        <f>IF(CP$2&gt;$D71,
MIN(IFERROR($E71/$F71, 0), $E71-SUM($H71:CO71)),
0)</f>
        <v>0</v>
      </c>
      <c r="CQ71" s="12">
        <f>IF(CQ$2&gt;$D71,
MIN(IFERROR($E71/$F71, 0), $E71-SUM($H71:CP71)),
0)</f>
        <v>0</v>
      </c>
      <c r="CR71" s="12">
        <f>IF(CR$2&gt;$D71,
MIN(IFERROR($E71/$F71, 0), $E71-SUM($H71:CQ71)),
0)</f>
        <v>0</v>
      </c>
      <c r="CS71" s="12">
        <f>IF(CS$2&gt;$D71,
MIN(IFERROR($E71/$F71, 0), $E71-SUM($H71:CR71)),
0)</f>
        <v>0</v>
      </c>
      <c r="CT71" s="12">
        <f>IF(CT$2&gt;$D71,
MIN(IFERROR($E71/$F71, 0), $E71-SUM($H71:CS71)),
0)</f>
        <v>0</v>
      </c>
      <c r="CU71" s="12">
        <f>IF(CU$2&gt;$D71,
MIN(IFERROR($E71/$F71, 0), $E71-SUM($H71:CT71)),
0)</f>
        <v>0</v>
      </c>
      <c r="CV71" s="12">
        <f>IF(CV$2&gt;$D71,
MIN(IFERROR($E71/$F71, 0), $E71-SUM($H71:CU71)),
0)</f>
        <v>0</v>
      </c>
      <c r="CW71" s="12">
        <f>IF(CW$2&gt;$D71,
MIN(IFERROR($E71/$F71, 0), $E71-SUM($H71:CV71)),
0)</f>
        <v>0</v>
      </c>
      <c r="CX71" s="12">
        <f>IF(CX$2&gt;$D71,
MIN(IFERROR($E71/$F71, 0), $E71-SUM($H71:CW71)),
0)</f>
        <v>0</v>
      </c>
      <c r="CY71" s="12">
        <f>IF(CY$2&gt;$D71,
MIN(IFERROR($E71/$F71, 0), $E71-SUM($H71:CX71)),
0)</f>
        <v>0</v>
      </c>
      <c r="CZ71" s="12">
        <f>IF(CZ$2&gt;$D71,
MIN(IFERROR($E71/$F71, 0), $E71-SUM($H71:CY71)),
0)</f>
        <v>0</v>
      </c>
      <c r="DA71" s="12">
        <f>IF(DA$2&gt;$D71,
MIN(IFERROR($E71/$F71, 0), $E71-SUM($H71:CZ71)),
0)</f>
        <v>0</v>
      </c>
      <c r="DB71" s="12">
        <f>IF(DB$2&gt;$D71,
MIN(IFERROR($E71/$F71, 0), $E71-SUM($H71:DA71)),
0)</f>
        <v>0</v>
      </c>
      <c r="DC71" s="12">
        <f>IF(DC$2&gt;$D71,
MIN(IFERROR($E71/$F71, 0), $E71-SUM($H71:DB71)),
0)</f>
        <v>0</v>
      </c>
      <c r="DD71" s="12">
        <f>IF(DD$2&gt;$D71,
MIN(IFERROR($E71/$F71, 0), $E71-SUM($H71:DC71)),
0)</f>
        <v>0</v>
      </c>
      <c r="DE71" s="12">
        <f>IF(DE$2&gt;$D71,
MIN(IFERROR($E71/$F71, 0), $E71-SUM($H71:DD71)),
0)</f>
        <v>0</v>
      </c>
      <c r="DF71" s="12">
        <f>IF(DF$2&gt;$D71,
MIN(IFERROR($E71/$F71, 0), $E71-SUM($H71:DE71)),
0)</f>
        <v>0</v>
      </c>
      <c r="DG71" s="12">
        <f>IF(DG$2&gt;$D71,
MIN(IFERROR($E71/$F71, 0), $E71-SUM($H71:DF71)),
0)</f>
        <v>0</v>
      </c>
      <c r="DH71" s="12">
        <f>IF(DH$2&gt;$D71,
MIN(IFERROR($E71/$F71, 0), $E71-SUM($H71:DG71)),
0)</f>
        <v>0</v>
      </c>
      <c r="DI71" s="12">
        <f>IF(DI$2&gt;$D71,
MIN(IFERROR($E71/$F71, 0), $E71-SUM($H71:DH71)),
0)</f>
        <v>0</v>
      </c>
      <c r="DJ71" s="12">
        <f>IF(DJ$2&gt;$D71,
MIN(IFERROR($E71/$F71, 0), $E71-SUM($H71:DI71)),
0)</f>
        <v>0</v>
      </c>
      <c r="DK71" s="12">
        <f>IF(DK$2&gt;$D71,
MIN(IFERROR($E71/$F71, 0), $E71-SUM($H71:DJ71)),
0)</f>
        <v>0</v>
      </c>
      <c r="DL71" s="12">
        <f>IF(DL$2&gt;$D71,
MIN(IFERROR($E71/$F71, 0), $E71-SUM($H71:DK71)),
0)</f>
        <v>0</v>
      </c>
      <c r="DM71" s="12">
        <f>IF(DM$2&gt;$D71,
MIN(IFERROR($E71/$F71, 0), $E71-SUM($H71:DL71)),
0)</f>
        <v>0</v>
      </c>
      <c r="DN71" s="12">
        <f>IF(DN$2&gt;$D71,
MIN(IFERROR($E71/$F71, 0), $E71-SUM($H71:DM71)),
0)</f>
        <v>0</v>
      </c>
      <c r="DO71" s="12">
        <f>IF(DO$2&gt;$D71,
MIN(IFERROR($E71/$F71, 0), $E71-SUM($H71:DN71)),
0)</f>
        <v>0</v>
      </c>
      <c r="DP71" s="12">
        <f>IF(DP$2&gt;$D71,
MIN(IFERROR($E71/$F71, 0), $E71-SUM($H71:DO71)),
0)</f>
        <v>0</v>
      </c>
      <c r="DQ71" s="12">
        <f>IF(DQ$2&gt;$D71,
MIN(IFERROR($E71/$F71, 0), $E71-SUM($H71:DP71)),
0)</f>
        <v>0</v>
      </c>
      <c r="DR71" s="12">
        <f>IF(DR$2&gt;$D71,
MIN(IFERROR($E71/$F71, 0), $E71-SUM($H71:DQ71)),
0)</f>
        <v>0</v>
      </c>
      <c r="DS71" s="12">
        <f>IF(DS$2&gt;$D71,
MIN(IFERROR($E71/$F71, 0), $E71-SUM($H71:DR71)),
0)</f>
        <v>0</v>
      </c>
      <c r="DT71" s="12">
        <f>IF(DT$2&gt;$D71,
MIN(IFERROR($E71/$F71, 0), $E71-SUM($H71:DS71)),
0)</f>
        <v>0</v>
      </c>
      <c r="DU71" s="12">
        <f>IF(DU$2&gt;$D71,
MIN(IFERROR($E71/$F71, 0), $E71-SUM($H71:DT71)),
0)</f>
        <v>0</v>
      </c>
      <c r="DV71" s="12">
        <f>IF(DV$2&gt;$D71,
MIN(IFERROR($E71/$F71, 0), $E71-SUM($H71:DU71)),
0)</f>
        <v>0</v>
      </c>
      <c r="DW71" s="12">
        <f>IF(DW$2&gt;$D71,
MIN(IFERROR($E71/$F71, 0), $E71-SUM($H71:DV71)),
0)</f>
        <v>0</v>
      </c>
      <c r="DX71" s="12">
        <f>IF(DX$2&gt;$D71,
MIN(IFERROR($E71/$F71, 0), $E71-SUM($H71:DW71)),
0)</f>
        <v>0</v>
      </c>
      <c r="DY71" s="12">
        <f>IF(DY$2&gt;$D71,
MIN(IFERROR($E71/$F71, 0), $E71-SUM($H71:DX71)),
0)</f>
        <v>0</v>
      </c>
    </row>
    <row r="72" spans="1:129" x14ac:dyDescent="0.3">
      <c r="B72" s="2" t="str">
        <f>Product!$H$2</f>
        <v>Phase 2</v>
      </c>
      <c r="C72" s="2" t="str">
        <f>Product!$H$3</f>
        <v>60' Wide</v>
      </c>
      <c r="D72" s="127">
        <f>SUMIFS(INDEX(Product!$B$2:$U$97, MATCH(D65, Product!$B$2:$B$97, 0), ), Product!$B$2:$U$2, $B72, Product!$B$3:$U$3, $C72)</f>
        <v>45138</v>
      </c>
      <c r="E72" s="128">
        <f>SUMIFS(INDEX(Product!$B$2:$U$97, MATCH(E65, Product!$B$2:$B$97, 0), ), Product!$B$2:$U$2, $B72, Product!$B$3:$U$3, $C72)</f>
        <v>30</v>
      </c>
      <c r="F72" s="128">
        <f>SUMIFS(INDEX(Product!$B$2:$U$97, MATCH(F65, Product!$B$2:$B$97, 0), ), Product!$B$2:$U$2, $B72, Product!$B$3:$U$3, $C72)</f>
        <v>6</v>
      </c>
      <c r="G72" s="11">
        <f>SUM(H72:DZ72)</f>
        <v>30</v>
      </c>
      <c r="I72" s="12">
        <f>IF(I$2&gt;$D72,
MIN(IFERROR($E72/$F72, 0), $E72-SUM($H72:H72)),
0)</f>
        <v>0</v>
      </c>
      <c r="J72" s="12">
        <f>IF(J$2&gt;$D72,
MIN(IFERROR($E72/$F72, 0), $E72-SUM($H72:I72)),
0)</f>
        <v>0</v>
      </c>
      <c r="K72" s="12">
        <f>IF(K$2&gt;$D72,
MIN(IFERROR($E72/$F72, 0), $E72-SUM($H72:J72)),
0)</f>
        <v>0</v>
      </c>
      <c r="L72" s="12">
        <f>IF(L$2&gt;$D72,
MIN(IFERROR($E72/$F72, 0), $E72-SUM($H72:K72)),
0)</f>
        <v>0</v>
      </c>
      <c r="M72" s="12">
        <f>IF(M$2&gt;$D72,
MIN(IFERROR($E72/$F72, 0), $E72-SUM($H72:L72)),
0)</f>
        <v>0</v>
      </c>
      <c r="N72" s="12">
        <f>IF(N$2&gt;$D72,
MIN(IFERROR($E72/$F72, 0), $E72-SUM($H72:M72)),
0)</f>
        <v>0</v>
      </c>
      <c r="O72" s="12">
        <f>IF(O$2&gt;$D72,
MIN(IFERROR($E72/$F72, 0), $E72-SUM($H72:N72)),
0)</f>
        <v>0</v>
      </c>
      <c r="P72" s="12">
        <f>IF(P$2&gt;$D72,
MIN(IFERROR($E72/$F72, 0), $E72-SUM($H72:O72)),
0)</f>
        <v>0</v>
      </c>
      <c r="Q72" s="12">
        <f>IF(Q$2&gt;$D72,
MIN(IFERROR($E72/$F72, 0), $E72-SUM($H72:P72)),
0)</f>
        <v>0</v>
      </c>
      <c r="R72" s="12">
        <f>IF(R$2&gt;$D72,
MIN(IFERROR($E72/$F72, 0), $E72-SUM($H72:Q72)),
0)</f>
        <v>0</v>
      </c>
      <c r="S72" s="12">
        <f>IF(S$2&gt;$D72,
MIN(IFERROR($E72/$F72, 0), $E72-SUM($H72:R72)),
0)</f>
        <v>0</v>
      </c>
      <c r="T72" s="12">
        <f>IF(T$2&gt;$D72,
MIN(IFERROR($E72/$F72, 0), $E72-SUM($H72:S72)),
0)</f>
        <v>0</v>
      </c>
      <c r="U72" s="12">
        <f>IF(U$2&gt;$D72,
MIN(IFERROR($E72/$F72, 0), $E72-SUM($H72:T72)),
0)</f>
        <v>0</v>
      </c>
      <c r="V72" s="12">
        <f>IF(V$2&gt;$D72,
MIN(IFERROR($E72/$F72, 0), $E72-SUM($H72:U72)),
0)</f>
        <v>0</v>
      </c>
      <c r="W72" s="12">
        <f>IF(W$2&gt;$D72,
MIN(IFERROR($E72/$F72, 0), $E72-SUM($H72:V72)),
0)</f>
        <v>0</v>
      </c>
      <c r="X72" s="12">
        <f>IF(X$2&gt;$D72,
MIN(IFERROR($E72/$F72, 0), $E72-SUM($H72:W72)),
0)</f>
        <v>0</v>
      </c>
      <c r="Y72" s="12">
        <f>IF(Y$2&gt;$D72,
MIN(IFERROR($E72/$F72, 0), $E72-SUM($H72:X72)),
0)</f>
        <v>0</v>
      </c>
      <c r="Z72" s="12">
        <f>IF(Z$2&gt;$D72,
MIN(IFERROR($E72/$F72, 0), $E72-SUM($H72:Y72)),
0)</f>
        <v>0</v>
      </c>
      <c r="AA72" s="12">
        <f>IF(AA$2&gt;$D72,
MIN(IFERROR($E72/$F72, 0), $E72-SUM($H72:Z72)),
0)</f>
        <v>0</v>
      </c>
      <c r="AB72" s="12">
        <f>IF(AB$2&gt;$D72,
MIN(IFERROR($E72/$F72, 0), $E72-SUM($H72:AA72)),
0)</f>
        <v>0</v>
      </c>
      <c r="AC72" s="12">
        <f>IF(AC$2&gt;$D72,
MIN(IFERROR($E72/$F72, 0), $E72-SUM($H72:AB72)),
0)</f>
        <v>5</v>
      </c>
      <c r="AD72" s="12">
        <f>IF(AD$2&gt;$D72,
MIN(IFERROR($E72/$F72, 0), $E72-SUM($H72:AC72)),
0)</f>
        <v>5</v>
      </c>
      <c r="AE72" s="12">
        <f>IF(AE$2&gt;$D72,
MIN(IFERROR($E72/$F72, 0), $E72-SUM($H72:AD72)),
0)</f>
        <v>5</v>
      </c>
      <c r="AF72" s="12">
        <f>IF(AF$2&gt;$D72,
MIN(IFERROR($E72/$F72, 0), $E72-SUM($H72:AE72)),
0)</f>
        <v>5</v>
      </c>
      <c r="AG72" s="12">
        <f>IF(AG$2&gt;$D72,
MIN(IFERROR($E72/$F72, 0), $E72-SUM($H72:AF72)),
0)</f>
        <v>5</v>
      </c>
      <c r="AH72" s="12">
        <f>IF(AH$2&gt;$D72,
MIN(IFERROR($E72/$F72, 0), $E72-SUM($H72:AG72)),
0)</f>
        <v>5</v>
      </c>
      <c r="AI72" s="12">
        <f>IF(AI$2&gt;$D72,
MIN(IFERROR($E72/$F72, 0), $E72-SUM($H72:AH72)),
0)</f>
        <v>0</v>
      </c>
      <c r="AJ72" s="12">
        <f>IF(AJ$2&gt;$D72,
MIN(IFERROR($E72/$F72, 0), $E72-SUM($H72:AI72)),
0)</f>
        <v>0</v>
      </c>
      <c r="AK72" s="12">
        <f>IF(AK$2&gt;$D72,
MIN(IFERROR($E72/$F72, 0), $E72-SUM($H72:AJ72)),
0)</f>
        <v>0</v>
      </c>
      <c r="AL72" s="12">
        <f>IF(AL$2&gt;$D72,
MIN(IFERROR($E72/$F72, 0), $E72-SUM($H72:AK72)),
0)</f>
        <v>0</v>
      </c>
      <c r="AM72" s="12">
        <f>IF(AM$2&gt;$D72,
MIN(IFERROR($E72/$F72, 0), $E72-SUM($H72:AL72)),
0)</f>
        <v>0</v>
      </c>
      <c r="AN72" s="12">
        <f>IF(AN$2&gt;$D72,
MIN(IFERROR($E72/$F72, 0), $E72-SUM($H72:AM72)),
0)</f>
        <v>0</v>
      </c>
      <c r="AO72" s="12">
        <f>IF(AO$2&gt;$D72,
MIN(IFERROR($E72/$F72, 0), $E72-SUM($H72:AN72)),
0)</f>
        <v>0</v>
      </c>
      <c r="AP72" s="12">
        <f>IF(AP$2&gt;$D72,
MIN(IFERROR($E72/$F72, 0), $E72-SUM($H72:AO72)),
0)</f>
        <v>0</v>
      </c>
      <c r="AQ72" s="12">
        <f>IF(AQ$2&gt;$D72,
MIN(IFERROR($E72/$F72, 0), $E72-SUM($H72:AP72)),
0)</f>
        <v>0</v>
      </c>
      <c r="AR72" s="12">
        <f>IF(AR$2&gt;$D72,
MIN(IFERROR($E72/$F72, 0), $E72-SUM($H72:AQ72)),
0)</f>
        <v>0</v>
      </c>
      <c r="AS72" s="12">
        <f>IF(AS$2&gt;$D72,
MIN(IFERROR($E72/$F72, 0), $E72-SUM($H72:AR72)),
0)</f>
        <v>0</v>
      </c>
      <c r="AT72" s="12">
        <f>IF(AT$2&gt;$D72,
MIN(IFERROR($E72/$F72, 0), $E72-SUM($H72:AS72)),
0)</f>
        <v>0</v>
      </c>
      <c r="AU72" s="12">
        <f>IF(AU$2&gt;$D72,
MIN(IFERROR($E72/$F72, 0), $E72-SUM($H72:AT72)),
0)</f>
        <v>0</v>
      </c>
      <c r="AV72" s="12">
        <f>IF(AV$2&gt;$D72,
MIN(IFERROR($E72/$F72, 0), $E72-SUM($H72:AU72)),
0)</f>
        <v>0</v>
      </c>
      <c r="AW72" s="12">
        <f>IF(AW$2&gt;$D72,
MIN(IFERROR($E72/$F72, 0), $E72-SUM($H72:AV72)),
0)</f>
        <v>0</v>
      </c>
      <c r="AX72" s="12">
        <f>IF(AX$2&gt;$D72,
MIN(IFERROR($E72/$F72, 0), $E72-SUM($H72:AW72)),
0)</f>
        <v>0</v>
      </c>
      <c r="AY72" s="12">
        <f>IF(AY$2&gt;$D72,
MIN(IFERROR($E72/$F72, 0), $E72-SUM($H72:AX72)),
0)</f>
        <v>0</v>
      </c>
      <c r="AZ72" s="12">
        <f>IF(AZ$2&gt;$D72,
MIN(IFERROR($E72/$F72, 0), $E72-SUM($H72:AY72)),
0)</f>
        <v>0</v>
      </c>
      <c r="BA72" s="12">
        <f>IF(BA$2&gt;$D72,
MIN(IFERROR($E72/$F72, 0), $E72-SUM($H72:AZ72)),
0)</f>
        <v>0</v>
      </c>
      <c r="BB72" s="12">
        <f>IF(BB$2&gt;$D72,
MIN(IFERROR($E72/$F72, 0), $E72-SUM($H72:BA72)),
0)</f>
        <v>0</v>
      </c>
      <c r="BC72" s="12">
        <f>IF(BC$2&gt;$D72,
MIN(IFERROR($E72/$F72, 0), $E72-SUM($H72:BB72)),
0)</f>
        <v>0</v>
      </c>
      <c r="BD72" s="12">
        <f>IF(BD$2&gt;$D72,
MIN(IFERROR($E72/$F72, 0), $E72-SUM($H72:BC72)),
0)</f>
        <v>0</v>
      </c>
      <c r="BE72" s="12">
        <f>IF(BE$2&gt;$D72,
MIN(IFERROR($E72/$F72, 0), $E72-SUM($H72:BD72)),
0)</f>
        <v>0</v>
      </c>
      <c r="BF72" s="12">
        <f>IF(BF$2&gt;$D72,
MIN(IFERROR($E72/$F72, 0), $E72-SUM($H72:BE72)),
0)</f>
        <v>0</v>
      </c>
      <c r="BG72" s="12">
        <f>IF(BG$2&gt;$D72,
MIN(IFERROR($E72/$F72, 0), $E72-SUM($H72:BF72)),
0)</f>
        <v>0</v>
      </c>
      <c r="BH72" s="12">
        <f>IF(BH$2&gt;$D72,
MIN(IFERROR($E72/$F72, 0), $E72-SUM($H72:BG72)),
0)</f>
        <v>0</v>
      </c>
      <c r="BI72" s="12">
        <f>IF(BI$2&gt;$D72,
MIN(IFERROR($E72/$F72, 0), $E72-SUM($H72:BH72)),
0)</f>
        <v>0</v>
      </c>
      <c r="BJ72" s="12">
        <f>IF(BJ$2&gt;$D72,
MIN(IFERROR($E72/$F72, 0), $E72-SUM($H72:BI72)),
0)</f>
        <v>0</v>
      </c>
      <c r="BK72" s="12">
        <f>IF(BK$2&gt;$D72,
MIN(IFERROR($E72/$F72, 0), $E72-SUM($H72:BJ72)),
0)</f>
        <v>0</v>
      </c>
      <c r="BL72" s="12">
        <f>IF(BL$2&gt;$D72,
MIN(IFERROR($E72/$F72, 0), $E72-SUM($H72:BK72)),
0)</f>
        <v>0</v>
      </c>
      <c r="BM72" s="12">
        <f>IF(BM$2&gt;$D72,
MIN(IFERROR($E72/$F72, 0), $E72-SUM($H72:BL72)),
0)</f>
        <v>0</v>
      </c>
      <c r="BN72" s="12">
        <f>IF(BN$2&gt;$D72,
MIN(IFERROR($E72/$F72, 0), $E72-SUM($H72:BM72)),
0)</f>
        <v>0</v>
      </c>
      <c r="BO72" s="12">
        <f>IF(BO$2&gt;$D72,
MIN(IFERROR($E72/$F72, 0), $E72-SUM($H72:BN72)),
0)</f>
        <v>0</v>
      </c>
      <c r="BP72" s="12">
        <f>IF(BP$2&gt;$D72,
MIN(IFERROR($E72/$F72, 0), $E72-SUM($H72:BO72)),
0)</f>
        <v>0</v>
      </c>
      <c r="BQ72" s="12">
        <f>IF(BQ$2&gt;$D72,
MIN(IFERROR($E72/$F72, 0), $E72-SUM($H72:BP72)),
0)</f>
        <v>0</v>
      </c>
      <c r="BR72" s="12">
        <f>IF(BR$2&gt;$D72,
MIN(IFERROR($E72/$F72, 0), $E72-SUM($H72:BQ72)),
0)</f>
        <v>0</v>
      </c>
      <c r="BS72" s="12">
        <f>IF(BS$2&gt;$D72,
MIN(IFERROR($E72/$F72, 0), $E72-SUM($H72:BR72)),
0)</f>
        <v>0</v>
      </c>
      <c r="BT72" s="12">
        <f>IF(BT$2&gt;$D72,
MIN(IFERROR($E72/$F72, 0), $E72-SUM($H72:BS72)),
0)</f>
        <v>0</v>
      </c>
      <c r="BU72" s="12">
        <f>IF(BU$2&gt;$D72,
MIN(IFERROR($E72/$F72, 0), $E72-SUM($H72:BT72)),
0)</f>
        <v>0</v>
      </c>
      <c r="BV72" s="12">
        <f>IF(BV$2&gt;$D72,
MIN(IFERROR($E72/$F72, 0), $E72-SUM($H72:BU72)),
0)</f>
        <v>0</v>
      </c>
      <c r="BW72" s="12">
        <f>IF(BW$2&gt;$D72,
MIN(IFERROR($E72/$F72, 0), $E72-SUM($H72:BV72)),
0)</f>
        <v>0</v>
      </c>
      <c r="BX72" s="12">
        <f>IF(BX$2&gt;$D72,
MIN(IFERROR($E72/$F72, 0), $E72-SUM($H72:BW72)),
0)</f>
        <v>0</v>
      </c>
      <c r="BY72" s="12">
        <f>IF(BY$2&gt;$D72,
MIN(IFERROR($E72/$F72, 0), $E72-SUM($H72:BX72)),
0)</f>
        <v>0</v>
      </c>
      <c r="BZ72" s="12">
        <f>IF(BZ$2&gt;$D72,
MIN(IFERROR($E72/$F72, 0), $E72-SUM($H72:BY72)),
0)</f>
        <v>0</v>
      </c>
      <c r="CA72" s="12">
        <f>IF(CA$2&gt;$D72,
MIN(IFERROR($E72/$F72, 0), $E72-SUM($H72:BZ72)),
0)</f>
        <v>0</v>
      </c>
      <c r="CB72" s="12">
        <f>IF(CB$2&gt;$D72,
MIN(IFERROR($E72/$F72, 0), $E72-SUM($H72:CA72)),
0)</f>
        <v>0</v>
      </c>
      <c r="CC72" s="12">
        <f>IF(CC$2&gt;$D72,
MIN(IFERROR($E72/$F72, 0), $E72-SUM($H72:CB72)),
0)</f>
        <v>0</v>
      </c>
      <c r="CD72" s="12">
        <f>IF(CD$2&gt;$D72,
MIN(IFERROR($E72/$F72, 0), $E72-SUM($H72:CC72)),
0)</f>
        <v>0</v>
      </c>
      <c r="CE72" s="12">
        <f>IF(CE$2&gt;$D72,
MIN(IFERROR($E72/$F72, 0), $E72-SUM($H72:CD72)),
0)</f>
        <v>0</v>
      </c>
      <c r="CF72" s="12">
        <f>IF(CF$2&gt;$D72,
MIN(IFERROR($E72/$F72, 0), $E72-SUM($H72:CE72)),
0)</f>
        <v>0</v>
      </c>
      <c r="CG72" s="12">
        <f>IF(CG$2&gt;$D72,
MIN(IFERROR($E72/$F72, 0), $E72-SUM($H72:CF72)),
0)</f>
        <v>0</v>
      </c>
      <c r="CH72" s="12">
        <f>IF(CH$2&gt;$D72,
MIN(IFERROR($E72/$F72, 0), $E72-SUM($H72:CG72)),
0)</f>
        <v>0</v>
      </c>
      <c r="CI72" s="12">
        <f>IF(CI$2&gt;$D72,
MIN(IFERROR($E72/$F72, 0), $E72-SUM($H72:CH72)),
0)</f>
        <v>0</v>
      </c>
      <c r="CJ72" s="12">
        <f>IF(CJ$2&gt;$D72,
MIN(IFERROR($E72/$F72, 0), $E72-SUM($H72:CI72)),
0)</f>
        <v>0</v>
      </c>
      <c r="CK72" s="12">
        <f>IF(CK$2&gt;$D72,
MIN(IFERROR($E72/$F72, 0), $E72-SUM($H72:CJ72)),
0)</f>
        <v>0</v>
      </c>
      <c r="CL72" s="12">
        <f>IF(CL$2&gt;$D72,
MIN(IFERROR($E72/$F72, 0), $E72-SUM($H72:CK72)),
0)</f>
        <v>0</v>
      </c>
      <c r="CM72" s="12">
        <f>IF(CM$2&gt;$D72,
MIN(IFERROR($E72/$F72, 0), $E72-SUM($H72:CL72)),
0)</f>
        <v>0</v>
      </c>
      <c r="CN72" s="12">
        <f>IF(CN$2&gt;$D72,
MIN(IFERROR($E72/$F72, 0), $E72-SUM($H72:CM72)),
0)</f>
        <v>0</v>
      </c>
      <c r="CO72" s="12">
        <f>IF(CO$2&gt;$D72,
MIN(IFERROR($E72/$F72, 0), $E72-SUM($H72:CN72)),
0)</f>
        <v>0</v>
      </c>
      <c r="CP72" s="12">
        <f>IF(CP$2&gt;$D72,
MIN(IFERROR($E72/$F72, 0), $E72-SUM($H72:CO72)),
0)</f>
        <v>0</v>
      </c>
      <c r="CQ72" s="12">
        <f>IF(CQ$2&gt;$D72,
MIN(IFERROR($E72/$F72, 0), $E72-SUM($H72:CP72)),
0)</f>
        <v>0</v>
      </c>
      <c r="CR72" s="12">
        <f>IF(CR$2&gt;$D72,
MIN(IFERROR($E72/$F72, 0), $E72-SUM($H72:CQ72)),
0)</f>
        <v>0</v>
      </c>
      <c r="CS72" s="12">
        <f>IF(CS$2&gt;$D72,
MIN(IFERROR($E72/$F72, 0), $E72-SUM($H72:CR72)),
0)</f>
        <v>0</v>
      </c>
      <c r="CT72" s="12">
        <f>IF(CT$2&gt;$D72,
MIN(IFERROR($E72/$F72, 0), $E72-SUM($H72:CS72)),
0)</f>
        <v>0</v>
      </c>
      <c r="CU72" s="12">
        <f>IF(CU$2&gt;$D72,
MIN(IFERROR($E72/$F72, 0), $E72-SUM($H72:CT72)),
0)</f>
        <v>0</v>
      </c>
      <c r="CV72" s="12">
        <f>IF(CV$2&gt;$D72,
MIN(IFERROR($E72/$F72, 0), $E72-SUM($H72:CU72)),
0)</f>
        <v>0</v>
      </c>
      <c r="CW72" s="12">
        <f>IF(CW$2&gt;$D72,
MIN(IFERROR($E72/$F72, 0), $E72-SUM($H72:CV72)),
0)</f>
        <v>0</v>
      </c>
      <c r="CX72" s="12">
        <f>IF(CX$2&gt;$D72,
MIN(IFERROR($E72/$F72, 0), $E72-SUM($H72:CW72)),
0)</f>
        <v>0</v>
      </c>
      <c r="CY72" s="12">
        <f>IF(CY$2&gt;$D72,
MIN(IFERROR($E72/$F72, 0), $E72-SUM($H72:CX72)),
0)</f>
        <v>0</v>
      </c>
      <c r="CZ72" s="12">
        <f>IF(CZ$2&gt;$D72,
MIN(IFERROR($E72/$F72, 0), $E72-SUM($H72:CY72)),
0)</f>
        <v>0</v>
      </c>
      <c r="DA72" s="12">
        <f>IF(DA$2&gt;$D72,
MIN(IFERROR($E72/$F72, 0), $E72-SUM($H72:CZ72)),
0)</f>
        <v>0</v>
      </c>
      <c r="DB72" s="12">
        <f>IF(DB$2&gt;$D72,
MIN(IFERROR($E72/$F72, 0), $E72-SUM($H72:DA72)),
0)</f>
        <v>0</v>
      </c>
      <c r="DC72" s="12">
        <f>IF(DC$2&gt;$D72,
MIN(IFERROR($E72/$F72, 0), $E72-SUM($H72:DB72)),
0)</f>
        <v>0</v>
      </c>
      <c r="DD72" s="12">
        <f>IF(DD$2&gt;$D72,
MIN(IFERROR($E72/$F72, 0), $E72-SUM($H72:DC72)),
0)</f>
        <v>0</v>
      </c>
      <c r="DE72" s="12">
        <f>IF(DE$2&gt;$D72,
MIN(IFERROR($E72/$F72, 0), $E72-SUM($H72:DD72)),
0)</f>
        <v>0</v>
      </c>
      <c r="DF72" s="12">
        <f>IF(DF$2&gt;$D72,
MIN(IFERROR($E72/$F72, 0), $E72-SUM($H72:DE72)),
0)</f>
        <v>0</v>
      </c>
      <c r="DG72" s="12">
        <f>IF(DG$2&gt;$D72,
MIN(IFERROR($E72/$F72, 0), $E72-SUM($H72:DF72)),
0)</f>
        <v>0</v>
      </c>
      <c r="DH72" s="12">
        <f>IF(DH$2&gt;$D72,
MIN(IFERROR($E72/$F72, 0), $E72-SUM($H72:DG72)),
0)</f>
        <v>0</v>
      </c>
      <c r="DI72" s="12">
        <f>IF(DI$2&gt;$D72,
MIN(IFERROR($E72/$F72, 0), $E72-SUM($H72:DH72)),
0)</f>
        <v>0</v>
      </c>
      <c r="DJ72" s="12">
        <f>IF(DJ$2&gt;$D72,
MIN(IFERROR($E72/$F72, 0), $E72-SUM($H72:DI72)),
0)</f>
        <v>0</v>
      </c>
      <c r="DK72" s="12">
        <f>IF(DK$2&gt;$D72,
MIN(IFERROR($E72/$F72, 0), $E72-SUM($H72:DJ72)),
0)</f>
        <v>0</v>
      </c>
      <c r="DL72" s="12">
        <f>IF(DL$2&gt;$D72,
MIN(IFERROR($E72/$F72, 0), $E72-SUM($H72:DK72)),
0)</f>
        <v>0</v>
      </c>
      <c r="DM72" s="12">
        <f>IF(DM$2&gt;$D72,
MIN(IFERROR($E72/$F72, 0), $E72-SUM($H72:DL72)),
0)</f>
        <v>0</v>
      </c>
      <c r="DN72" s="12">
        <f>IF(DN$2&gt;$D72,
MIN(IFERROR($E72/$F72, 0), $E72-SUM($H72:DM72)),
0)</f>
        <v>0</v>
      </c>
      <c r="DO72" s="12">
        <f>IF(DO$2&gt;$D72,
MIN(IFERROR($E72/$F72, 0), $E72-SUM($H72:DN72)),
0)</f>
        <v>0</v>
      </c>
      <c r="DP72" s="12">
        <f>IF(DP$2&gt;$D72,
MIN(IFERROR($E72/$F72, 0), $E72-SUM($H72:DO72)),
0)</f>
        <v>0</v>
      </c>
      <c r="DQ72" s="12">
        <f>IF(DQ$2&gt;$D72,
MIN(IFERROR($E72/$F72, 0), $E72-SUM($H72:DP72)),
0)</f>
        <v>0</v>
      </c>
      <c r="DR72" s="12">
        <f>IF(DR$2&gt;$D72,
MIN(IFERROR($E72/$F72, 0), $E72-SUM($H72:DQ72)),
0)</f>
        <v>0</v>
      </c>
      <c r="DS72" s="12">
        <f>IF(DS$2&gt;$D72,
MIN(IFERROR($E72/$F72, 0), $E72-SUM($H72:DR72)),
0)</f>
        <v>0</v>
      </c>
      <c r="DT72" s="12">
        <f>IF(DT$2&gt;$D72,
MIN(IFERROR($E72/$F72, 0), $E72-SUM($H72:DS72)),
0)</f>
        <v>0</v>
      </c>
      <c r="DU72" s="12">
        <f>IF(DU$2&gt;$D72,
MIN(IFERROR($E72/$F72, 0), $E72-SUM($H72:DT72)),
0)</f>
        <v>0</v>
      </c>
      <c r="DV72" s="12">
        <f>IF(DV$2&gt;$D72,
MIN(IFERROR($E72/$F72, 0), $E72-SUM($H72:DU72)),
0)</f>
        <v>0</v>
      </c>
      <c r="DW72" s="12">
        <f>IF(DW$2&gt;$D72,
MIN(IFERROR($E72/$F72, 0), $E72-SUM($H72:DV72)),
0)</f>
        <v>0</v>
      </c>
      <c r="DX72" s="12">
        <f>IF(DX$2&gt;$D72,
MIN(IFERROR($E72/$F72, 0), $E72-SUM($H72:DW72)),
0)</f>
        <v>0</v>
      </c>
      <c r="DY72" s="12">
        <f>IF(DY$2&gt;$D72,
MIN(IFERROR($E72/$F72, 0), $E72-SUM($H72:DX72)),
0)</f>
        <v>0</v>
      </c>
    </row>
    <row r="73" spans="1:129" x14ac:dyDescent="0.3">
      <c r="B73" s="2" t="str">
        <f>Product!$I$2</f>
        <v>Phase 2</v>
      </c>
      <c r="C73" s="2" t="str">
        <f>Product!$I$3</f>
        <v>75' Wide</v>
      </c>
      <c r="D73" s="127">
        <f>SUMIFS(INDEX(Product!$B$2:$U$97, MATCH(D65, Product!$B$2:$B$97, 0), ), Product!$B$2:$U$2, $B73, Product!$B$3:$U$3, $C73)</f>
        <v>45138</v>
      </c>
      <c r="E73" s="128">
        <f>SUMIFS(INDEX(Product!$B$2:$U$97, MATCH(E65, Product!$B$2:$B$97, 0), ), Product!$B$2:$U$2, $B73, Product!$B$3:$U$3, $C73)</f>
        <v>20</v>
      </c>
      <c r="F73" s="128">
        <f>SUMIFS(INDEX(Product!$B$2:$U$97, MATCH(F65, Product!$B$2:$B$97, 0), ), Product!$B$2:$U$2, $B73, Product!$B$3:$U$3, $C73)</f>
        <v>6</v>
      </c>
      <c r="G73" s="11">
        <f>SUM(H73:DZ73)</f>
        <v>20</v>
      </c>
      <c r="I73" s="12">
        <f>IF(I$2&gt;$D73,
MIN(IFERROR($E73/$F73, 0), $E73-SUM($H73:H73)),
0)</f>
        <v>0</v>
      </c>
      <c r="J73" s="12">
        <f>IF(J$2&gt;$D73,
MIN(IFERROR($E73/$F73, 0), $E73-SUM($H73:I73)),
0)</f>
        <v>0</v>
      </c>
      <c r="K73" s="12">
        <f>IF(K$2&gt;$D73,
MIN(IFERROR($E73/$F73, 0), $E73-SUM($H73:J73)),
0)</f>
        <v>0</v>
      </c>
      <c r="L73" s="12">
        <f>IF(L$2&gt;$D73,
MIN(IFERROR($E73/$F73, 0), $E73-SUM($H73:K73)),
0)</f>
        <v>0</v>
      </c>
      <c r="M73" s="12">
        <f>IF(M$2&gt;$D73,
MIN(IFERROR($E73/$F73, 0), $E73-SUM($H73:L73)),
0)</f>
        <v>0</v>
      </c>
      <c r="N73" s="12">
        <f>IF(N$2&gt;$D73,
MIN(IFERROR($E73/$F73, 0), $E73-SUM($H73:M73)),
0)</f>
        <v>0</v>
      </c>
      <c r="O73" s="12">
        <f>IF(O$2&gt;$D73,
MIN(IFERROR($E73/$F73, 0), $E73-SUM($H73:N73)),
0)</f>
        <v>0</v>
      </c>
      <c r="P73" s="12">
        <f>IF(P$2&gt;$D73,
MIN(IFERROR($E73/$F73, 0), $E73-SUM($H73:O73)),
0)</f>
        <v>0</v>
      </c>
      <c r="Q73" s="12">
        <f>IF(Q$2&gt;$D73,
MIN(IFERROR($E73/$F73, 0), $E73-SUM($H73:P73)),
0)</f>
        <v>0</v>
      </c>
      <c r="R73" s="12">
        <f>IF(R$2&gt;$D73,
MIN(IFERROR($E73/$F73, 0), $E73-SUM($H73:Q73)),
0)</f>
        <v>0</v>
      </c>
      <c r="S73" s="12">
        <f>IF(S$2&gt;$D73,
MIN(IFERROR($E73/$F73, 0), $E73-SUM($H73:R73)),
0)</f>
        <v>0</v>
      </c>
      <c r="T73" s="12">
        <f>IF(T$2&gt;$D73,
MIN(IFERROR($E73/$F73, 0), $E73-SUM($H73:S73)),
0)</f>
        <v>0</v>
      </c>
      <c r="U73" s="12">
        <f>IF(U$2&gt;$D73,
MIN(IFERROR($E73/$F73, 0), $E73-SUM($H73:T73)),
0)</f>
        <v>0</v>
      </c>
      <c r="V73" s="12">
        <f>IF(V$2&gt;$D73,
MIN(IFERROR($E73/$F73, 0), $E73-SUM($H73:U73)),
0)</f>
        <v>0</v>
      </c>
      <c r="W73" s="12">
        <f>IF(W$2&gt;$D73,
MIN(IFERROR($E73/$F73, 0), $E73-SUM($H73:V73)),
0)</f>
        <v>0</v>
      </c>
      <c r="X73" s="12">
        <f>IF(X$2&gt;$D73,
MIN(IFERROR($E73/$F73, 0), $E73-SUM($H73:W73)),
0)</f>
        <v>0</v>
      </c>
      <c r="Y73" s="12">
        <f>IF(Y$2&gt;$D73,
MIN(IFERROR($E73/$F73, 0), $E73-SUM($H73:X73)),
0)</f>
        <v>0</v>
      </c>
      <c r="Z73" s="12">
        <f>IF(Z$2&gt;$D73,
MIN(IFERROR($E73/$F73, 0), $E73-SUM($H73:Y73)),
0)</f>
        <v>0</v>
      </c>
      <c r="AA73" s="12">
        <f>IF(AA$2&gt;$D73,
MIN(IFERROR($E73/$F73, 0), $E73-SUM($H73:Z73)),
0)</f>
        <v>0</v>
      </c>
      <c r="AB73" s="12">
        <f>IF(AB$2&gt;$D73,
MIN(IFERROR($E73/$F73, 0), $E73-SUM($H73:AA73)),
0)</f>
        <v>0</v>
      </c>
      <c r="AC73" s="12">
        <f>IF(AC$2&gt;$D73,
MIN(IFERROR($E73/$F73, 0), $E73-SUM($H73:AB73)),
0)</f>
        <v>3.3333333333333335</v>
      </c>
      <c r="AD73" s="12">
        <f>IF(AD$2&gt;$D73,
MIN(IFERROR($E73/$F73, 0), $E73-SUM($H73:AC73)),
0)</f>
        <v>3.3333333333333335</v>
      </c>
      <c r="AE73" s="12">
        <f>IF(AE$2&gt;$D73,
MIN(IFERROR($E73/$F73, 0), $E73-SUM($H73:AD73)),
0)</f>
        <v>3.3333333333333335</v>
      </c>
      <c r="AF73" s="12">
        <f>IF(AF$2&gt;$D73,
MIN(IFERROR($E73/$F73, 0), $E73-SUM($H73:AE73)),
0)</f>
        <v>3.3333333333333335</v>
      </c>
      <c r="AG73" s="12">
        <f>IF(AG$2&gt;$D73,
MIN(IFERROR($E73/$F73, 0), $E73-SUM($H73:AF73)),
0)</f>
        <v>3.3333333333333335</v>
      </c>
      <c r="AH73" s="12">
        <f>IF(AH$2&gt;$D73,
MIN(IFERROR($E73/$F73, 0), $E73-SUM($H73:AG73)),
0)</f>
        <v>3.3333333333333321</v>
      </c>
      <c r="AI73" s="12">
        <f>IF(AI$2&gt;$D73,
MIN(IFERROR($E73/$F73, 0), $E73-SUM($H73:AH73)),
0)</f>
        <v>0</v>
      </c>
      <c r="AJ73" s="12">
        <f>IF(AJ$2&gt;$D73,
MIN(IFERROR($E73/$F73, 0), $E73-SUM($H73:AI73)),
0)</f>
        <v>0</v>
      </c>
      <c r="AK73" s="12">
        <f>IF(AK$2&gt;$D73,
MIN(IFERROR($E73/$F73, 0), $E73-SUM($H73:AJ73)),
0)</f>
        <v>0</v>
      </c>
      <c r="AL73" s="12">
        <f>IF(AL$2&gt;$D73,
MIN(IFERROR($E73/$F73, 0), $E73-SUM($H73:AK73)),
0)</f>
        <v>0</v>
      </c>
      <c r="AM73" s="12">
        <f>IF(AM$2&gt;$D73,
MIN(IFERROR($E73/$F73, 0), $E73-SUM($H73:AL73)),
0)</f>
        <v>0</v>
      </c>
      <c r="AN73" s="12">
        <f>IF(AN$2&gt;$D73,
MIN(IFERROR($E73/$F73, 0), $E73-SUM($H73:AM73)),
0)</f>
        <v>0</v>
      </c>
      <c r="AO73" s="12">
        <f>IF(AO$2&gt;$D73,
MIN(IFERROR($E73/$F73, 0), $E73-SUM($H73:AN73)),
0)</f>
        <v>0</v>
      </c>
      <c r="AP73" s="12">
        <f>IF(AP$2&gt;$D73,
MIN(IFERROR($E73/$F73, 0), $E73-SUM($H73:AO73)),
0)</f>
        <v>0</v>
      </c>
      <c r="AQ73" s="12">
        <f>IF(AQ$2&gt;$D73,
MIN(IFERROR($E73/$F73, 0), $E73-SUM($H73:AP73)),
0)</f>
        <v>0</v>
      </c>
      <c r="AR73" s="12">
        <f>IF(AR$2&gt;$D73,
MIN(IFERROR($E73/$F73, 0), $E73-SUM($H73:AQ73)),
0)</f>
        <v>0</v>
      </c>
      <c r="AS73" s="12">
        <f>IF(AS$2&gt;$D73,
MIN(IFERROR($E73/$F73, 0), $E73-SUM($H73:AR73)),
0)</f>
        <v>0</v>
      </c>
      <c r="AT73" s="12">
        <f>IF(AT$2&gt;$D73,
MIN(IFERROR($E73/$F73, 0), $E73-SUM($H73:AS73)),
0)</f>
        <v>0</v>
      </c>
      <c r="AU73" s="12">
        <f>IF(AU$2&gt;$D73,
MIN(IFERROR($E73/$F73, 0), $E73-SUM($H73:AT73)),
0)</f>
        <v>0</v>
      </c>
      <c r="AV73" s="12">
        <f>IF(AV$2&gt;$D73,
MIN(IFERROR($E73/$F73, 0), $E73-SUM($H73:AU73)),
0)</f>
        <v>0</v>
      </c>
      <c r="AW73" s="12">
        <f>IF(AW$2&gt;$D73,
MIN(IFERROR($E73/$F73, 0), $E73-SUM($H73:AV73)),
0)</f>
        <v>0</v>
      </c>
      <c r="AX73" s="12">
        <f>IF(AX$2&gt;$D73,
MIN(IFERROR($E73/$F73, 0), $E73-SUM($H73:AW73)),
0)</f>
        <v>0</v>
      </c>
      <c r="AY73" s="12">
        <f>IF(AY$2&gt;$D73,
MIN(IFERROR($E73/$F73, 0), $E73-SUM($H73:AX73)),
0)</f>
        <v>0</v>
      </c>
      <c r="AZ73" s="12">
        <f>IF(AZ$2&gt;$D73,
MIN(IFERROR($E73/$F73, 0), $E73-SUM($H73:AY73)),
0)</f>
        <v>0</v>
      </c>
      <c r="BA73" s="12">
        <f>IF(BA$2&gt;$D73,
MIN(IFERROR($E73/$F73, 0), $E73-SUM($H73:AZ73)),
0)</f>
        <v>0</v>
      </c>
      <c r="BB73" s="12">
        <f>IF(BB$2&gt;$D73,
MIN(IFERROR($E73/$F73, 0), $E73-SUM($H73:BA73)),
0)</f>
        <v>0</v>
      </c>
      <c r="BC73" s="12">
        <f>IF(BC$2&gt;$D73,
MIN(IFERROR($E73/$F73, 0), $E73-SUM($H73:BB73)),
0)</f>
        <v>0</v>
      </c>
      <c r="BD73" s="12">
        <f>IF(BD$2&gt;$D73,
MIN(IFERROR($E73/$F73, 0), $E73-SUM($H73:BC73)),
0)</f>
        <v>0</v>
      </c>
      <c r="BE73" s="12">
        <f>IF(BE$2&gt;$D73,
MIN(IFERROR($E73/$F73, 0), $E73-SUM($H73:BD73)),
0)</f>
        <v>0</v>
      </c>
      <c r="BF73" s="12">
        <f>IF(BF$2&gt;$D73,
MIN(IFERROR($E73/$F73, 0), $E73-SUM($H73:BE73)),
0)</f>
        <v>0</v>
      </c>
      <c r="BG73" s="12">
        <f>IF(BG$2&gt;$D73,
MIN(IFERROR($E73/$F73, 0), $E73-SUM($H73:BF73)),
0)</f>
        <v>0</v>
      </c>
      <c r="BH73" s="12">
        <f>IF(BH$2&gt;$D73,
MIN(IFERROR($E73/$F73, 0), $E73-SUM($H73:BG73)),
0)</f>
        <v>0</v>
      </c>
      <c r="BI73" s="12">
        <f>IF(BI$2&gt;$D73,
MIN(IFERROR($E73/$F73, 0), $E73-SUM($H73:BH73)),
0)</f>
        <v>0</v>
      </c>
      <c r="BJ73" s="12">
        <f>IF(BJ$2&gt;$D73,
MIN(IFERROR($E73/$F73, 0), $E73-SUM($H73:BI73)),
0)</f>
        <v>0</v>
      </c>
      <c r="BK73" s="12">
        <f>IF(BK$2&gt;$D73,
MIN(IFERROR($E73/$F73, 0), $E73-SUM($H73:BJ73)),
0)</f>
        <v>0</v>
      </c>
      <c r="BL73" s="12">
        <f>IF(BL$2&gt;$D73,
MIN(IFERROR($E73/$F73, 0), $E73-SUM($H73:BK73)),
0)</f>
        <v>0</v>
      </c>
      <c r="BM73" s="12">
        <f>IF(BM$2&gt;$D73,
MIN(IFERROR($E73/$F73, 0), $E73-SUM($H73:BL73)),
0)</f>
        <v>0</v>
      </c>
      <c r="BN73" s="12">
        <f>IF(BN$2&gt;$D73,
MIN(IFERROR($E73/$F73, 0), $E73-SUM($H73:BM73)),
0)</f>
        <v>0</v>
      </c>
      <c r="BO73" s="12">
        <f>IF(BO$2&gt;$D73,
MIN(IFERROR($E73/$F73, 0), $E73-SUM($H73:BN73)),
0)</f>
        <v>0</v>
      </c>
      <c r="BP73" s="12">
        <f>IF(BP$2&gt;$D73,
MIN(IFERROR($E73/$F73, 0), $E73-SUM($H73:BO73)),
0)</f>
        <v>0</v>
      </c>
      <c r="BQ73" s="12">
        <f>IF(BQ$2&gt;$D73,
MIN(IFERROR($E73/$F73, 0), $E73-SUM($H73:BP73)),
0)</f>
        <v>0</v>
      </c>
      <c r="BR73" s="12">
        <f>IF(BR$2&gt;$D73,
MIN(IFERROR($E73/$F73, 0), $E73-SUM($H73:BQ73)),
0)</f>
        <v>0</v>
      </c>
      <c r="BS73" s="12">
        <f>IF(BS$2&gt;$D73,
MIN(IFERROR($E73/$F73, 0), $E73-SUM($H73:BR73)),
0)</f>
        <v>0</v>
      </c>
      <c r="BT73" s="12">
        <f>IF(BT$2&gt;$D73,
MIN(IFERROR($E73/$F73, 0), $E73-SUM($H73:BS73)),
0)</f>
        <v>0</v>
      </c>
      <c r="BU73" s="12">
        <f>IF(BU$2&gt;$D73,
MIN(IFERROR($E73/$F73, 0), $E73-SUM($H73:BT73)),
0)</f>
        <v>0</v>
      </c>
      <c r="BV73" s="12">
        <f>IF(BV$2&gt;$D73,
MIN(IFERROR($E73/$F73, 0), $E73-SUM($H73:BU73)),
0)</f>
        <v>0</v>
      </c>
      <c r="BW73" s="12">
        <f>IF(BW$2&gt;$D73,
MIN(IFERROR($E73/$F73, 0), $E73-SUM($H73:BV73)),
0)</f>
        <v>0</v>
      </c>
      <c r="BX73" s="12">
        <f>IF(BX$2&gt;$D73,
MIN(IFERROR($E73/$F73, 0), $E73-SUM($H73:BW73)),
0)</f>
        <v>0</v>
      </c>
      <c r="BY73" s="12">
        <f>IF(BY$2&gt;$D73,
MIN(IFERROR($E73/$F73, 0), $E73-SUM($H73:BX73)),
0)</f>
        <v>0</v>
      </c>
      <c r="BZ73" s="12">
        <f>IF(BZ$2&gt;$D73,
MIN(IFERROR($E73/$F73, 0), $E73-SUM($H73:BY73)),
0)</f>
        <v>0</v>
      </c>
      <c r="CA73" s="12">
        <f>IF(CA$2&gt;$D73,
MIN(IFERROR($E73/$F73, 0), $E73-SUM($H73:BZ73)),
0)</f>
        <v>0</v>
      </c>
      <c r="CB73" s="12">
        <f>IF(CB$2&gt;$D73,
MIN(IFERROR($E73/$F73, 0), $E73-SUM($H73:CA73)),
0)</f>
        <v>0</v>
      </c>
      <c r="CC73" s="12">
        <f>IF(CC$2&gt;$D73,
MIN(IFERROR($E73/$F73, 0), $E73-SUM($H73:CB73)),
0)</f>
        <v>0</v>
      </c>
      <c r="CD73" s="12">
        <f>IF(CD$2&gt;$D73,
MIN(IFERROR($E73/$F73, 0), $E73-SUM($H73:CC73)),
0)</f>
        <v>0</v>
      </c>
      <c r="CE73" s="12">
        <f>IF(CE$2&gt;$D73,
MIN(IFERROR($E73/$F73, 0), $E73-SUM($H73:CD73)),
0)</f>
        <v>0</v>
      </c>
      <c r="CF73" s="12">
        <f>IF(CF$2&gt;$D73,
MIN(IFERROR($E73/$F73, 0), $E73-SUM($H73:CE73)),
0)</f>
        <v>0</v>
      </c>
      <c r="CG73" s="12">
        <f>IF(CG$2&gt;$D73,
MIN(IFERROR($E73/$F73, 0), $E73-SUM($H73:CF73)),
0)</f>
        <v>0</v>
      </c>
      <c r="CH73" s="12">
        <f>IF(CH$2&gt;$D73,
MIN(IFERROR($E73/$F73, 0), $E73-SUM($H73:CG73)),
0)</f>
        <v>0</v>
      </c>
      <c r="CI73" s="12">
        <f>IF(CI$2&gt;$D73,
MIN(IFERROR($E73/$F73, 0), $E73-SUM($H73:CH73)),
0)</f>
        <v>0</v>
      </c>
      <c r="CJ73" s="12">
        <f>IF(CJ$2&gt;$D73,
MIN(IFERROR($E73/$F73, 0), $E73-SUM($H73:CI73)),
0)</f>
        <v>0</v>
      </c>
      <c r="CK73" s="12">
        <f>IF(CK$2&gt;$D73,
MIN(IFERROR($E73/$F73, 0), $E73-SUM($H73:CJ73)),
0)</f>
        <v>0</v>
      </c>
      <c r="CL73" s="12">
        <f>IF(CL$2&gt;$D73,
MIN(IFERROR($E73/$F73, 0), $E73-SUM($H73:CK73)),
0)</f>
        <v>0</v>
      </c>
      <c r="CM73" s="12">
        <f>IF(CM$2&gt;$D73,
MIN(IFERROR($E73/$F73, 0), $E73-SUM($H73:CL73)),
0)</f>
        <v>0</v>
      </c>
      <c r="CN73" s="12">
        <f>IF(CN$2&gt;$D73,
MIN(IFERROR($E73/$F73, 0), $E73-SUM($H73:CM73)),
0)</f>
        <v>0</v>
      </c>
      <c r="CO73" s="12">
        <f>IF(CO$2&gt;$D73,
MIN(IFERROR($E73/$F73, 0), $E73-SUM($H73:CN73)),
0)</f>
        <v>0</v>
      </c>
      <c r="CP73" s="12">
        <f>IF(CP$2&gt;$D73,
MIN(IFERROR($E73/$F73, 0), $E73-SUM($H73:CO73)),
0)</f>
        <v>0</v>
      </c>
      <c r="CQ73" s="12">
        <f>IF(CQ$2&gt;$D73,
MIN(IFERROR($E73/$F73, 0), $E73-SUM($H73:CP73)),
0)</f>
        <v>0</v>
      </c>
      <c r="CR73" s="12">
        <f>IF(CR$2&gt;$D73,
MIN(IFERROR($E73/$F73, 0), $E73-SUM($H73:CQ73)),
0)</f>
        <v>0</v>
      </c>
      <c r="CS73" s="12">
        <f>IF(CS$2&gt;$D73,
MIN(IFERROR($E73/$F73, 0), $E73-SUM($H73:CR73)),
0)</f>
        <v>0</v>
      </c>
      <c r="CT73" s="12">
        <f>IF(CT$2&gt;$D73,
MIN(IFERROR($E73/$F73, 0), $E73-SUM($H73:CS73)),
0)</f>
        <v>0</v>
      </c>
      <c r="CU73" s="12">
        <f>IF(CU$2&gt;$D73,
MIN(IFERROR($E73/$F73, 0), $E73-SUM($H73:CT73)),
0)</f>
        <v>0</v>
      </c>
      <c r="CV73" s="12">
        <f>IF(CV$2&gt;$D73,
MIN(IFERROR($E73/$F73, 0), $E73-SUM($H73:CU73)),
0)</f>
        <v>0</v>
      </c>
      <c r="CW73" s="12">
        <f>IF(CW$2&gt;$D73,
MIN(IFERROR($E73/$F73, 0), $E73-SUM($H73:CV73)),
0)</f>
        <v>0</v>
      </c>
      <c r="CX73" s="12">
        <f>IF(CX$2&gt;$D73,
MIN(IFERROR($E73/$F73, 0), $E73-SUM($H73:CW73)),
0)</f>
        <v>0</v>
      </c>
      <c r="CY73" s="12">
        <f>IF(CY$2&gt;$D73,
MIN(IFERROR($E73/$F73, 0), $E73-SUM($H73:CX73)),
0)</f>
        <v>0</v>
      </c>
      <c r="CZ73" s="12">
        <f>IF(CZ$2&gt;$D73,
MIN(IFERROR($E73/$F73, 0), $E73-SUM($H73:CY73)),
0)</f>
        <v>0</v>
      </c>
      <c r="DA73" s="12">
        <f>IF(DA$2&gt;$D73,
MIN(IFERROR($E73/$F73, 0), $E73-SUM($H73:CZ73)),
0)</f>
        <v>0</v>
      </c>
      <c r="DB73" s="12">
        <f>IF(DB$2&gt;$D73,
MIN(IFERROR($E73/$F73, 0), $E73-SUM($H73:DA73)),
0)</f>
        <v>0</v>
      </c>
      <c r="DC73" s="12">
        <f>IF(DC$2&gt;$D73,
MIN(IFERROR($E73/$F73, 0), $E73-SUM($H73:DB73)),
0)</f>
        <v>0</v>
      </c>
      <c r="DD73" s="12">
        <f>IF(DD$2&gt;$D73,
MIN(IFERROR($E73/$F73, 0), $E73-SUM($H73:DC73)),
0)</f>
        <v>0</v>
      </c>
      <c r="DE73" s="12">
        <f>IF(DE$2&gt;$D73,
MIN(IFERROR($E73/$F73, 0), $E73-SUM($H73:DD73)),
0)</f>
        <v>0</v>
      </c>
      <c r="DF73" s="12">
        <f>IF(DF$2&gt;$D73,
MIN(IFERROR($E73/$F73, 0), $E73-SUM($H73:DE73)),
0)</f>
        <v>0</v>
      </c>
      <c r="DG73" s="12">
        <f>IF(DG$2&gt;$D73,
MIN(IFERROR($E73/$F73, 0), $E73-SUM($H73:DF73)),
0)</f>
        <v>0</v>
      </c>
      <c r="DH73" s="12">
        <f>IF(DH$2&gt;$D73,
MIN(IFERROR($E73/$F73, 0), $E73-SUM($H73:DG73)),
0)</f>
        <v>0</v>
      </c>
      <c r="DI73" s="12">
        <f>IF(DI$2&gt;$D73,
MIN(IFERROR($E73/$F73, 0), $E73-SUM($H73:DH73)),
0)</f>
        <v>0</v>
      </c>
      <c r="DJ73" s="12">
        <f>IF(DJ$2&gt;$D73,
MIN(IFERROR($E73/$F73, 0), $E73-SUM($H73:DI73)),
0)</f>
        <v>0</v>
      </c>
      <c r="DK73" s="12">
        <f>IF(DK$2&gt;$D73,
MIN(IFERROR($E73/$F73, 0), $E73-SUM($H73:DJ73)),
0)</f>
        <v>0</v>
      </c>
      <c r="DL73" s="12">
        <f>IF(DL$2&gt;$D73,
MIN(IFERROR($E73/$F73, 0), $E73-SUM($H73:DK73)),
0)</f>
        <v>0</v>
      </c>
      <c r="DM73" s="12">
        <f>IF(DM$2&gt;$D73,
MIN(IFERROR($E73/$F73, 0), $E73-SUM($H73:DL73)),
0)</f>
        <v>0</v>
      </c>
      <c r="DN73" s="12">
        <f>IF(DN$2&gt;$D73,
MIN(IFERROR($E73/$F73, 0), $E73-SUM($H73:DM73)),
0)</f>
        <v>0</v>
      </c>
      <c r="DO73" s="12">
        <f>IF(DO$2&gt;$D73,
MIN(IFERROR($E73/$F73, 0), $E73-SUM($H73:DN73)),
0)</f>
        <v>0</v>
      </c>
      <c r="DP73" s="12">
        <f>IF(DP$2&gt;$D73,
MIN(IFERROR($E73/$F73, 0), $E73-SUM($H73:DO73)),
0)</f>
        <v>0</v>
      </c>
      <c r="DQ73" s="12">
        <f>IF(DQ$2&gt;$D73,
MIN(IFERROR($E73/$F73, 0), $E73-SUM($H73:DP73)),
0)</f>
        <v>0</v>
      </c>
      <c r="DR73" s="12">
        <f>IF(DR$2&gt;$D73,
MIN(IFERROR($E73/$F73, 0), $E73-SUM($H73:DQ73)),
0)</f>
        <v>0</v>
      </c>
      <c r="DS73" s="12">
        <f>IF(DS$2&gt;$D73,
MIN(IFERROR($E73/$F73, 0), $E73-SUM($H73:DR73)),
0)</f>
        <v>0</v>
      </c>
      <c r="DT73" s="12">
        <f>IF(DT$2&gt;$D73,
MIN(IFERROR($E73/$F73, 0), $E73-SUM($H73:DS73)),
0)</f>
        <v>0</v>
      </c>
      <c r="DU73" s="12">
        <f>IF(DU$2&gt;$D73,
MIN(IFERROR($E73/$F73, 0), $E73-SUM($H73:DT73)),
0)</f>
        <v>0</v>
      </c>
      <c r="DV73" s="12">
        <f>IF(DV$2&gt;$D73,
MIN(IFERROR($E73/$F73, 0), $E73-SUM($H73:DU73)),
0)</f>
        <v>0</v>
      </c>
      <c r="DW73" s="12">
        <f>IF(DW$2&gt;$D73,
MIN(IFERROR($E73/$F73, 0), $E73-SUM($H73:DV73)),
0)</f>
        <v>0</v>
      </c>
      <c r="DX73" s="12">
        <f>IF(DX$2&gt;$D73,
MIN(IFERROR($E73/$F73, 0), $E73-SUM($H73:DW73)),
0)</f>
        <v>0</v>
      </c>
      <c r="DY73" s="12">
        <f>IF(DY$2&gt;$D73,
MIN(IFERROR($E73/$F73, 0), $E73-SUM($H73:DX73)),
0)</f>
        <v>0</v>
      </c>
    </row>
    <row r="74" spans="1:129" x14ac:dyDescent="0.3">
      <c r="D74" s="127"/>
      <c r="E74" s="128"/>
      <c r="F74" s="128"/>
      <c r="G74" s="13"/>
      <c r="I74" s="10"/>
      <c r="J74" s="10"/>
      <c r="K74" s="10"/>
      <c r="L74" s="10"/>
      <c r="M74" s="10"/>
      <c r="N74" s="10"/>
      <c r="O74" s="10"/>
      <c r="P74" s="10"/>
      <c r="Q74" s="10"/>
      <c r="R74" s="10"/>
      <c r="S74" s="10"/>
      <c r="T74" s="10"/>
      <c r="U74" s="10"/>
      <c r="V74" s="10"/>
      <c r="W74" s="10"/>
      <c r="X74" s="10"/>
      <c r="Y74" s="10"/>
      <c r="Z74" s="10"/>
      <c r="AA74" s="10"/>
      <c r="AB74" s="10"/>
      <c r="AC74" s="10"/>
      <c r="AD74" s="10"/>
      <c r="AE74" s="10"/>
      <c r="AF74" s="10"/>
      <c r="AG74" s="10"/>
      <c r="AH74" s="10"/>
      <c r="AI74" s="10"/>
      <c r="AJ74" s="10"/>
      <c r="AK74" s="10"/>
      <c r="AL74" s="10"/>
      <c r="AM74" s="10"/>
      <c r="AN74" s="10"/>
      <c r="AO74" s="10"/>
      <c r="AP74" s="10"/>
      <c r="AQ74" s="10"/>
      <c r="AR74" s="10"/>
      <c r="AS74" s="10"/>
      <c r="AT74" s="10"/>
      <c r="AU74" s="10"/>
      <c r="AV74" s="10"/>
      <c r="AW74" s="10"/>
      <c r="AX74" s="10"/>
      <c r="AY74" s="10"/>
      <c r="AZ74" s="10"/>
      <c r="BA74" s="10"/>
      <c r="BB74" s="10"/>
      <c r="BC74" s="10"/>
      <c r="BD74" s="10"/>
      <c r="BE74" s="10"/>
      <c r="BF74" s="10"/>
      <c r="BG74" s="10"/>
      <c r="BH74" s="10"/>
      <c r="BI74" s="10"/>
      <c r="BJ74" s="10"/>
      <c r="BK74" s="10"/>
      <c r="BL74" s="10"/>
      <c r="BM74" s="10"/>
      <c r="BN74" s="10"/>
      <c r="BO74" s="10"/>
      <c r="BP74" s="10"/>
      <c r="BQ74" s="10"/>
      <c r="BR74" s="10"/>
      <c r="BS74" s="10"/>
      <c r="BT74" s="10"/>
      <c r="BU74" s="10"/>
      <c r="BV74" s="10"/>
      <c r="BW74" s="10"/>
      <c r="BX74" s="10"/>
      <c r="BY74" s="10"/>
      <c r="BZ74" s="10"/>
      <c r="CA74" s="10"/>
      <c r="CB74" s="10"/>
      <c r="CC74" s="10"/>
      <c r="CD74" s="10"/>
      <c r="CE74" s="10"/>
      <c r="CF74" s="10"/>
      <c r="CG74" s="10"/>
      <c r="CH74" s="10"/>
      <c r="CI74" s="10"/>
      <c r="CJ74" s="10"/>
      <c r="CK74" s="10"/>
      <c r="CL74" s="10"/>
      <c r="CM74" s="10"/>
      <c r="CN74" s="10"/>
      <c r="CO74" s="10"/>
      <c r="CP74" s="10"/>
      <c r="CQ74" s="10"/>
      <c r="CR74" s="10"/>
      <c r="CS74" s="10"/>
      <c r="CT74" s="10"/>
      <c r="CU74" s="10"/>
      <c r="CV74" s="10"/>
      <c r="CW74" s="10"/>
      <c r="CX74" s="10"/>
      <c r="CY74" s="10"/>
      <c r="CZ74" s="10"/>
      <c r="DA74" s="10"/>
      <c r="DB74" s="10"/>
      <c r="DC74" s="10"/>
      <c r="DD74" s="10"/>
      <c r="DE74" s="10"/>
      <c r="DF74" s="10"/>
      <c r="DG74" s="10"/>
      <c r="DH74" s="10"/>
      <c r="DI74" s="10"/>
      <c r="DJ74" s="10"/>
      <c r="DK74" s="10"/>
      <c r="DL74" s="10"/>
      <c r="DM74" s="10"/>
      <c r="DN74" s="10"/>
      <c r="DO74" s="10"/>
      <c r="DP74" s="10"/>
      <c r="DQ74" s="10"/>
      <c r="DR74" s="10"/>
      <c r="DS74" s="10"/>
      <c r="DT74" s="10"/>
      <c r="DU74" s="10"/>
      <c r="DV74" s="10"/>
      <c r="DW74" s="10"/>
      <c r="DX74" s="10"/>
      <c r="DY74" s="10"/>
    </row>
    <row r="75" spans="1:129" x14ac:dyDescent="0.3">
      <c r="B75" s="2" t="str">
        <f>Product!$J$2</f>
        <v>Phase 3</v>
      </c>
      <c r="C75" s="2" t="str">
        <f>Product!$J$3</f>
        <v>50' Wide</v>
      </c>
      <c r="D75" s="127">
        <f>SUMIFS(INDEX(Product!$B$2:$U$97, MATCH(D65, Product!$B$2:$B$97, 0), ), Product!$B$2:$U$2, $B75, Product!$B$3:$U$3, $C75)</f>
        <v>45504</v>
      </c>
      <c r="E75" s="128">
        <f>SUMIFS(INDEX(Product!$B$2:$U$97, MATCH(E65, Product!$B$2:$B$97, 0), ), Product!$B$2:$U$2, $B75, Product!$B$3:$U$3, $C75)</f>
        <v>30</v>
      </c>
      <c r="F75" s="128">
        <f>SUMIFS(INDEX(Product!$B$2:$U$97, MATCH(F65, Product!$B$2:$B$97, 0), ), Product!$B$2:$U$2, $B75, Product!$B$3:$U$3, $C75)</f>
        <v>6</v>
      </c>
      <c r="G75" s="11">
        <f>SUM(H75:DZ75)</f>
        <v>30</v>
      </c>
      <c r="I75" s="12">
        <f>IF(I$2&gt;$D75,
MIN(IFERROR($E75/$F75, 0), $E75-SUM($H75:H75)),
0)</f>
        <v>0</v>
      </c>
      <c r="J75" s="12">
        <f>IF(J$2&gt;$D75,
MIN(IFERROR($E75/$F75, 0), $E75-SUM($H75:I75)),
0)</f>
        <v>0</v>
      </c>
      <c r="K75" s="12">
        <f>IF(K$2&gt;$D75,
MIN(IFERROR($E75/$F75, 0), $E75-SUM($H75:J75)),
0)</f>
        <v>0</v>
      </c>
      <c r="L75" s="12">
        <f>IF(L$2&gt;$D75,
MIN(IFERROR($E75/$F75, 0), $E75-SUM($H75:K75)),
0)</f>
        <v>0</v>
      </c>
      <c r="M75" s="12">
        <f>IF(M$2&gt;$D75,
MIN(IFERROR($E75/$F75, 0), $E75-SUM($H75:L75)),
0)</f>
        <v>0</v>
      </c>
      <c r="N75" s="12">
        <f>IF(N$2&gt;$D75,
MIN(IFERROR($E75/$F75, 0), $E75-SUM($H75:M75)),
0)</f>
        <v>0</v>
      </c>
      <c r="O75" s="12">
        <f>IF(O$2&gt;$D75,
MIN(IFERROR($E75/$F75, 0), $E75-SUM($H75:N75)),
0)</f>
        <v>0</v>
      </c>
      <c r="P75" s="12">
        <f>IF(P$2&gt;$D75,
MIN(IFERROR($E75/$F75, 0), $E75-SUM($H75:O75)),
0)</f>
        <v>0</v>
      </c>
      <c r="Q75" s="12">
        <f>IF(Q$2&gt;$D75,
MIN(IFERROR($E75/$F75, 0), $E75-SUM($H75:P75)),
0)</f>
        <v>0</v>
      </c>
      <c r="R75" s="12">
        <f>IF(R$2&gt;$D75,
MIN(IFERROR($E75/$F75, 0), $E75-SUM($H75:Q75)),
0)</f>
        <v>0</v>
      </c>
      <c r="S75" s="12">
        <f>IF(S$2&gt;$D75,
MIN(IFERROR($E75/$F75, 0), $E75-SUM($H75:R75)),
0)</f>
        <v>0</v>
      </c>
      <c r="T75" s="12">
        <f>IF(T$2&gt;$D75,
MIN(IFERROR($E75/$F75, 0), $E75-SUM($H75:S75)),
0)</f>
        <v>0</v>
      </c>
      <c r="U75" s="12">
        <f>IF(U$2&gt;$D75,
MIN(IFERROR($E75/$F75, 0), $E75-SUM($H75:T75)),
0)</f>
        <v>0</v>
      </c>
      <c r="V75" s="12">
        <f>IF(V$2&gt;$D75,
MIN(IFERROR($E75/$F75, 0), $E75-SUM($H75:U75)),
0)</f>
        <v>0</v>
      </c>
      <c r="W75" s="12">
        <f>IF(W$2&gt;$D75,
MIN(IFERROR($E75/$F75, 0), $E75-SUM($H75:V75)),
0)</f>
        <v>0</v>
      </c>
      <c r="X75" s="12">
        <f>IF(X$2&gt;$D75,
MIN(IFERROR($E75/$F75, 0), $E75-SUM($H75:W75)),
0)</f>
        <v>0</v>
      </c>
      <c r="Y75" s="12">
        <f>IF(Y$2&gt;$D75,
MIN(IFERROR($E75/$F75, 0), $E75-SUM($H75:X75)),
0)</f>
        <v>0</v>
      </c>
      <c r="Z75" s="12">
        <f>IF(Z$2&gt;$D75,
MIN(IFERROR($E75/$F75, 0), $E75-SUM($H75:Y75)),
0)</f>
        <v>0</v>
      </c>
      <c r="AA75" s="12">
        <f>IF(AA$2&gt;$D75,
MIN(IFERROR($E75/$F75, 0), $E75-SUM($H75:Z75)),
0)</f>
        <v>0</v>
      </c>
      <c r="AB75" s="12">
        <f>IF(AB$2&gt;$D75,
MIN(IFERROR($E75/$F75, 0), $E75-SUM($H75:AA75)),
0)</f>
        <v>0</v>
      </c>
      <c r="AC75" s="12">
        <f>IF(AC$2&gt;$D75,
MIN(IFERROR($E75/$F75, 0), $E75-SUM($H75:AB75)),
0)</f>
        <v>0</v>
      </c>
      <c r="AD75" s="12">
        <f>IF(AD$2&gt;$D75,
MIN(IFERROR($E75/$F75, 0), $E75-SUM($H75:AC75)),
0)</f>
        <v>0</v>
      </c>
      <c r="AE75" s="12">
        <f>IF(AE$2&gt;$D75,
MIN(IFERROR($E75/$F75, 0), $E75-SUM($H75:AD75)),
0)</f>
        <v>0</v>
      </c>
      <c r="AF75" s="12">
        <f>IF(AF$2&gt;$D75,
MIN(IFERROR($E75/$F75, 0), $E75-SUM($H75:AE75)),
0)</f>
        <v>0</v>
      </c>
      <c r="AG75" s="12">
        <f>IF(AG$2&gt;$D75,
MIN(IFERROR($E75/$F75, 0), $E75-SUM($H75:AF75)),
0)</f>
        <v>0</v>
      </c>
      <c r="AH75" s="12">
        <f>IF(AH$2&gt;$D75,
MIN(IFERROR($E75/$F75, 0), $E75-SUM($H75:AG75)),
0)</f>
        <v>0</v>
      </c>
      <c r="AI75" s="12">
        <f>IF(AI$2&gt;$D75,
MIN(IFERROR($E75/$F75, 0), $E75-SUM($H75:AH75)),
0)</f>
        <v>0</v>
      </c>
      <c r="AJ75" s="12">
        <f>IF(AJ$2&gt;$D75,
MIN(IFERROR($E75/$F75, 0), $E75-SUM($H75:AI75)),
0)</f>
        <v>0</v>
      </c>
      <c r="AK75" s="12">
        <f>IF(AK$2&gt;$D75,
MIN(IFERROR($E75/$F75, 0), $E75-SUM($H75:AJ75)),
0)</f>
        <v>0</v>
      </c>
      <c r="AL75" s="12">
        <f>IF(AL$2&gt;$D75,
MIN(IFERROR($E75/$F75, 0), $E75-SUM($H75:AK75)),
0)</f>
        <v>0</v>
      </c>
      <c r="AM75" s="12">
        <f>IF(AM$2&gt;$D75,
MIN(IFERROR($E75/$F75, 0), $E75-SUM($H75:AL75)),
0)</f>
        <v>0</v>
      </c>
      <c r="AN75" s="12">
        <f>IF(AN$2&gt;$D75,
MIN(IFERROR($E75/$F75, 0), $E75-SUM($H75:AM75)),
0)</f>
        <v>0</v>
      </c>
      <c r="AO75" s="12">
        <f>IF(AO$2&gt;$D75,
MIN(IFERROR($E75/$F75, 0), $E75-SUM($H75:AN75)),
0)</f>
        <v>5</v>
      </c>
      <c r="AP75" s="12">
        <f>IF(AP$2&gt;$D75,
MIN(IFERROR($E75/$F75, 0), $E75-SUM($H75:AO75)),
0)</f>
        <v>5</v>
      </c>
      <c r="AQ75" s="12">
        <f>IF(AQ$2&gt;$D75,
MIN(IFERROR($E75/$F75, 0), $E75-SUM($H75:AP75)),
0)</f>
        <v>5</v>
      </c>
      <c r="AR75" s="12">
        <f>IF(AR$2&gt;$D75,
MIN(IFERROR($E75/$F75, 0), $E75-SUM($H75:AQ75)),
0)</f>
        <v>5</v>
      </c>
      <c r="AS75" s="12">
        <f>IF(AS$2&gt;$D75,
MIN(IFERROR($E75/$F75, 0), $E75-SUM($H75:AR75)),
0)</f>
        <v>5</v>
      </c>
      <c r="AT75" s="12">
        <f>IF(AT$2&gt;$D75,
MIN(IFERROR($E75/$F75, 0), $E75-SUM($H75:AS75)),
0)</f>
        <v>5</v>
      </c>
      <c r="AU75" s="12">
        <f>IF(AU$2&gt;$D75,
MIN(IFERROR($E75/$F75, 0), $E75-SUM($H75:AT75)),
0)</f>
        <v>0</v>
      </c>
      <c r="AV75" s="12">
        <f>IF(AV$2&gt;$D75,
MIN(IFERROR($E75/$F75, 0), $E75-SUM($H75:AU75)),
0)</f>
        <v>0</v>
      </c>
      <c r="AW75" s="12">
        <f>IF(AW$2&gt;$D75,
MIN(IFERROR($E75/$F75, 0), $E75-SUM($H75:AV75)),
0)</f>
        <v>0</v>
      </c>
      <c r="AX75" s="12">
        <f>IF(AX$2&gt;$D75,
MIN(IFERROR($E75/$F75, 0), $E75-SUM($H75:AW75)),
0)</f>
        <v>0</v>
      </c>
      <c r="AY75" s="12">
        <f>IF(AY$2&gt;$D75,
MIN(IFERROR($E75/$F75, 0), $E75-SUM($H75:AX75)),
0)</f>
        <v>0</v>
      </c>
      <c r="AZ75" s="12">
        <f>IF(AZ$2&gt;$D75,
MIN(IFERROR($E75/$F75, 0), $E75-SUM($H75:AY75)),
0)</f>
        <v>0</v>
      </c>
      <c r="BA75" s="12">
        <f>IF(BA$2&gt;$D75,
MIN(IFERROR($E75/$F75, 0), $E75-SUM($H75:AZ75)),
0)</f>
        <v>0</v>
      </c>
      <c r="BB75" s="12">
        <f>IF(BB$2&gt;$D75,
MIN(IFERROR($E75/$F75, 0), $E75-SUM($H75:BA75)),
0)</f>
        <v>0</v>
      </c>
      <c r="BC75" s="12">
        <f>IF(BC$2&gt;$D75,
MIN(IFERROR($E75/$F75, 0), $E75-SUM($H75:BB75)),
0)</f>
        <v>0</v>
      </c>
      <c r="BD75" s="12">
        <f>IF(BD$2&gt;$D75,
MIN(IFERROR($E75/$F75, 0), $E75-SUM($H75:BC75)),
0)</f>
        <v>0</v>
      </c>
      <c r="BE75" s="12">
        <f>IF(BE$2&gt;$D75,
MIN(IFERROR($E75/$F75, 0), $E75-SUM($H75:BD75)),
0)</f>
        <v>0</v>
      </c>
      <c r="BF75" s="12">
        <f>IF(BF$2&gt;$D75,
MIN(IFERROR($E75/$F75, 0), $E75-SUM($H75:BE75)),
0)</f>
        <v>0</v>
      </c>
      <c r="BG75" s="12">
        <f>IF(BG$2&gt;$D75,
MIN(IFERROR($E75/$F75, 0), $E75-SUM($H75:BF75)),
0)</f>
        <v>0</v>
      </c>
      <c r="BH75" s="12">
        <f>IF(BH$2&gt;$D75,
MIN(IFERROR($E75/$F75, 0), $E75-SUM($H75:BG75)),
0)</f>
        <v>0</v>
      </c>
      <c r="BI75" s="12">
        <f>IF(BI$2&gt;$D75,
MIN(IFERROR($E75/$F75, 0), $E75-SUM($H75:BH75)),
0)</f>
        <v>0</v>
      </c>
      <c r="BJ75" s="12">
        <f>IF(BJ$2&gt;$D75,
MIN(IFERROR($E75/$F75, 0), $E75-SUM($H75:BI75)),
0)</f>
        <v>0</v>
      </c>
      <c r="BK75" s="12">
        <f>IF(BK$2&gt;$D75,
MIN(IFERROR($E75/$F75, 0), $E75-SUM($H75:BJ75)),
0)</f>
        <v>0</v>
      </c>
      <c r="BL75" s="12">
        <f>IF(BL$2&gt;$D75,
MIN(IFERROR($E75/$F75, 0), $E75-SUM($H75:BK75)),
0)</f>
        <v>0</v>
      </c>
      <c r="BM75" s="12">
        <f>IF(BM$2&gt;$D75,
MIN(IFERROR($E75/$F75, 0), $E75-SUM($H75:BL75)),
0)</f>
        <v>0</v>
      </c>
      <c r="BN75" s="12">
        <f>IF(BN$2&gt;$D75,
MIN(IFERROR($E75/$F75, 0), $E75-SUM($H75:BM75)),
0)</f>
        <v>0</v>
      </c>
      <c r="BO75" s="12">
        <f>IF(BO$2&gt;$D75,
MIN(IFERROR($E75/$F75, 0), $E75-SUM($H75:BN75)),
0)</f>
        <v>0</v>
      </c>
      <c r="BP75" s="12">
        <f>IF(BP$2&gt;$D75,
MIN(IFERROR($E75/$F75, 0), $E75-SUM($H75:BO75)),
0)</f>
        <v>0</v>
      </c>
      <c r="BQ75" s="12">
        <f>IF(BQ$2&gt;$D75,
MIN(IFERROR($E75/$F75, 0), $E75-SUM($H75:BP75)),
0)</f>
        <v>0</v>
      </c>
      <c r="BR75" s="12">
        <f>IF(BR$2&gt;$D75,
MIN(IFERROR($E75/$F75, 0), $E75-SUM($H75:BQ75)),
0)</f>
        <v>0</v>
      </c>
      <c r="BS75" s="12">
        <f>IF(BS$2&gt;$D75,
MIN(IFERROR($E75/$F75, 0), $E75-SUM($H75:BR75)),
0)</f>
        <v>0</v>
      </c>
      <c r="BT75" s="12">
        <f>IF(BT$2&gt;$D75,
MIN(IFERROR($E75/$F75, 0), $E75-SUM($H75:BS75)),
0)</f>
        <v>0</v>
      </c>
      <c r="BU75" s="12">
        <f>IF(BU$2&gt;$D75,
MIN(IFERROR($E75/$F75, 0), $E75-SUM($H75:BT75)),
0)</f>
        <v>0</v>
      </c>
      <c r="BV75" s="12">
        <f>IF(BV$2&gt;$D75,
MIN(IFERROR($E75/$F75, 0), $E75-SUM($H75:BU75)),
0)</f>
        <v>0</v>
      </c>
      <c r="BW75" s="12">
        <f>IF(BW$2&gt;$D75,
MIN(IFERROR($E75/$F75, 0), $E75-SUM($H75:BV75)),
0)</f>
        <v>0</v>
      </c>
      <c r="BX75" s="12">
        <f>IF(BX$2&gt;$D75,
MIN(IFERROR($E75/$F75, 0), $E75-SUM($H75:BW75)),
0)</f>
        <v>0</v>
      </c>
      <c r="BY75" s="12">
        <f>IF(BY$2&gt;$D75,
MIN(IFERROR($E75/$F75, 0), $E75-SUM($H75:BX75)),
0)</f>
        <v>0</v>
      </c>
      <c r="BZ75" s="12">
        <f>IF(BZ$2&gt;$D75,
MIN(IFERROR($E75/$F75, 0), $E75-SUM($H75:BY75)),
0)</f>
        <v>0</v>
      </c>
      <c r="CA75" s="12">
        <f>IF(CA$2&gt;$D75,
MIN(IFERROR($E75/$F75, 0), $E75-SUM($H75:BZ75)),
0)</f>
        <v>0</v>
      </c>
      <c r="CB75" s="12">
        <f>IF(CB$2&gt;$D75,
MIN(IFERROR($E75/$F75, 0), $E75-SUM($H75:CA75)),
0)</f>
        <v>0</v>
      </c>
      <c r="CC75" s="12">
        <f>IF(CC$2&gt;$D75,
MIN(IFERROR($E75/$F75, 0), $E75-SUM($H75:CB75)),
0)</f>
        <v>0</v>
      </c>
      <c r="CD75" s="12">
        <f>IF(CD$2&gt;$D75,
MIN(IFERROR($E75/$F75, 0), $E75-SUM($H75:CC75)),
0)</f>
        <v>0</v>
      </c>
      <c r="CE75" s="12">
        <f>IF(CE$2&gt;$D75,
MIN(IFERROR($E75/$F75, 0), $E75-SUM($H75:CD75)),
0)</f>
        <v>0</v>
      </c>
      <c r="CF75" s="12">
        <f>IF(CF$2&gt;$D75,
MIN(IFERROR($E75/$F75, 0), $E75-SUM($H75:CE75)),
0)</f>
        <v>0</v>
      </c>
      <c r="CG75" s="12">
        <f>IF(CG$2&gt;$D75,
MIN(IFERROR($E75/$F75, 0), $E75-SUM($H75:CF75)),
0)</f>
        <v>0</v>
      </c>
      <c r="CH75" s="12">
        <f>IF(CH$2&gt;$D75,
MIN(IFERROR($E75/$F75, 0), $E75-SUM($H75:CG75)),
0)</f>
        <v>0</v>
      </c>
      <c r="CI75" s="12">
        <f>IF(CI$2&gt;$D75,
MIN(IFERROR($E75/$F75, 0), $E75-SUM($H75:CH75)),
0)</f>
        <v>0</v>
      </c>
      <c r="CJ75" s="12">
        <f>IF(CJ$2&gt;$D75,
MIN(IFERROR($E75/$F75, 0), $E75-SUM($H75:CI75)),
0)</f>
        <v>0</v>
      </c>
      <c r="CK75" s="12">
        <f>IF(CK$2&gt;$D75,
MIN(IFERROR($E75/$F75, 0), $E75-SUM($H75:CJ75)),
0)</f>
        <v>0</v>
      </c>
      <c r="CL75" s="12">
        <f>IF(CL$2&gt;$D75,
MIN(IFERROR($E75/$F75, 0), $E75-SUM($H75:CK75)),
0)</f>
        <v>0</v>
      </c>
      <c r="CM75" s="12">
        <f>IF(CM$2&gt;$D75,
MIN(IFERROR($E75/$F75, 0), $E75-SUM($H75:CL75)),
0)</f>
        <v>0</v>
      </c>
      <c r="CN75" s="12">
        <f>IF(CN$2&gt;$D75,
MIN(IFERROR($E75/$F75, 0), $E75-SUM($H75:CM75)),
0)</f>
        <v>0</v>
      </c>
      <c r="CO75" s="12">
        <f>IF(CO$2&gt;$D75,
MIN(IFERROR($E75/$F75, 0), $E75-SUM($H75:CN75)),
0)</f>
        <v>0</v>
      </c>
      <c r="CP75" s="12">
        <f>IF(CP$2&gt;$D75,
MIN(IFERROR($E75/$F75, 0), $E75-SUM($H75:CO75)),
0)</f>
        <v>0</v>
      </c>
      <c r="CQ75" s="12">
        <f>IF(CQ$2&gt;$D75,
MIN(IFERROR($E75/$F75, 0), $E75-SUM($H75:CP75)),
0)</f>
        <v>0</v>
      </c>
      <c r="CR75" s="12">
        <f>IF(CR$2&gt;$D75,
MIN(IFERROR($E75/$F75, 0), $E75-SUM($H75:CQ75)),
0)</f>
        <v>0</v>
      </c>
      <c r="CS75" s="12">
        <f>IF(CS$2&gt;$D75,
MIN(IFERROR($E75/$F75, 0), $E75-SUM($H75:CR75)),
0)</f>
        <v>0</v>
      </c>
      <c r="CT75" s="12">
        <f>IF(CT$2&gt;$D75,
MIN(IFERROR($E75/$F75, 0), $E75-SUM($H75:CS75)),
0)</f>
        <v>0</v>
      </c>
      <c r="CU75" s="12">
        <f>IF(CU$2&gt;$D75,
MIN(IFERROR($E75/$F75, 0), $E75-SUM($H75:CT75)),
0)</f>
        <v>0</v>
      </c>
      <c r="CV75" s="12">
        <f>IF(CV$2&gt;$D75,
MIN(IFERROR($E75/$F75, 0), $E75-SUM($H75:CU75)),
0)</f>
        <v>0</v>
      </c>
      <c r="CW75" s="12">
        <f>IF(CW$2&gt;$D75,
MIN(IFERROR($E75/$F75, 0), $E75-SUM($H75:CV75)),
0)</f>
        <v>0</v>
      </c>
      <c r="CX75" s="12">
        <f>IF(CX$2&gt;$D75,
MIN(IFERROR($E75/$F75, 0), $E75-SUM($H75:CW75)),
0)</f>
        <v>0</v>
      </c>
      <c r="CY75" s="12">
        <f>IF(CY$2&gt;$D75,
MIN(IFERROR($E75/$F75, 0), $E75-SUM($H75:CX75)),
0)</f>
        <v>0</v>
      </c>
      <c r="CZ75" s="12">
        <f>IF(CZ$2&gt;$D75,
MIN(IFERROR($E75/$F75, 0), $E75-SUM($H75:CY75)),
0)</f>
        <v>0</v>
      </c>
      <c r="DA75" s="12">
        <f>IF(DA$2&gt;$D75,
MIN(IFERROR($E75/$F75, 0), $E75-SUM($H75:CZ75)),
0)</f>
        <v>0</v>
      </c>
      <c r="DB75" s="12">
        <f>IF(DB$2&gt;$D75,
MIN(IFERROR($E75/$F75, 0), $E75-SUM($H75:DA75)),
0)</f>
        <v>0</v>
      </c>
      <c r="DC75" s="12">
        <f>IF(DC$2&gt;$D75,
MIN(IFERROR($E75/$F75, 0), $E75-SUM($H75:DB75)),
0)</f>
        <v>0</v>
      </c>
      <c r="DD75" s="12">
        <f>IF(DD$2&gt;$D75,
MIN(IFERROR($E75/$F75, 0), $E75-SUM($H75:DC75)),
0)</f>
        <v>0</v>
      </c>
      <c r="DE75" s="12">
        <f>IF(DE$2&gt;$D75,
MIN(IFERROR($E75/$F75, 0), $E75-SUM($H75:DD75)),
0)</f>
        <v>0</v>
      </c>
      <c r="DF75" s="12">
        <f>IF(DF$2&gt;$D75,
MIN(IFERROR($E75/$F75, 0), $E75-SUM($H75:DE75)),
0)</f>
        <v>0</v>
      </c>
      <c r="DG75" s="12">
        <f>IF(DG$2&gt;$D75,
MIN(IFERROR($E75/$F75, 0), $E75-SUM($H75:DF75)),
0)</f>
        <v>0</v>
      </c>
      <c r="DH75" s="12">
        <f>IF(DH$2&gt;$D75,
MIN(IFERROR($E75/$F75, 0), $E75-SUM($H75:DG75)),
0)</f>
        <v>0</v>
      </c>
      <c r="DI75" s="12">
        <f>IF(DI$2&gt;$D75,
MIN(IFERROR($E75/$F75, 0), $E75-SUM($H75:DH75)),
0)</f>
        <v>0</v>
      </c>
      <c r="DJ75" s="12">
        <f>IF(DJ$2&gt;$D75,
MIN(IFERROR($E75/$F75, 0), $E75-SUM($H75:DI75)),
0)</f>
        <v>0</v>
      </c>
      <c r="DK75" s="12">
        <f>IF(DK$2&gt;$D75,
MIN(IFERROR($E75/$F75, 0), $E75-SUM($H75:DJ75)),
0)</f>
        <v>0</v>
      </c>
      <c r="DL75" s="12">
        <f>IF(DL$2&gt;$D75,
MIN(IFERROR($E75/$F75, 0), $E75-SUM($H75:DK75)),
0)</f>
        <v>0</v>
      </c>
      <c r="DM75" s="12">
        <f>IF(DM$2&gt;$D75,
MIN(IFERROR($E75/$F75, 0), $E75-SUM($H75:DL75)),
0)</f>
        <v>0</v>
      </c>
      <c r="DN75" s="12">
        <f>IF(DN$2&gt;$D75,
MIN(IFERROR($E75/$F75, 0), $E75-SUM($H75:DM75)),
0)</f>
        <v>0</v>
      </c>
      <c r="DO75" s="12">
        <f>IF(DO$2&gt;$D75,
MIN(IFERROR($E75/$F75, 0), $E75-SUM($H75:DN75)),
0)</f>
        <v>0</v>
      </c>
      <c r="DP75" s="12">
        <f>IF(DP$2&gt;$D75,
MIN(IFERROR($E75/$F75, 0), $E75-SUM($H75:DO75)),
0)</f>
        <v>0</v>
      </c>
      <c r="DQ75" s="12">
        <f>IF(DQ$2&gt;$D75,
MIN(IFERROR($E75/$F75, 0), $E75-SUM($H75:DP75)),
0)</f>
        <v>0</v>
      </c>
      <c r="DR75" s="12">
        <f>IF(DR$2&gt;$D75,
MIN(IFERROR($E75/$F75, 0), $E75-SUM($H75:DQ75)),
0)</f>
        <v>0</v>
      </c>
      <c r="DS75" s="12">
        <f>IF(DS$2&gt;$D75,
MIN(IFERROR($E75/$F75, 0), $E75-SUM($H75:DR75)),
0)</f>
        <v>0</v>
      </c>
      <c r="DT75" s="12">
        <f>IF(DT$2&gt;$D75,
MIN(IFERROR($E75/$F75, 0), $E75-SUM($H75:DS75)),
0)</f>
        <v>0</v>
      </c>
      <c r="DU75" s="12">
        <f>IF(DU$2&gt;$D75,
MIN(IFERROR($E75/$F75, 0), $E75-SUM($H75:DT75)),
0)</f>
        <v>0</v>
      </c>
      <c r="DV75" s="12">
        <f>IF(DV$2&gt;$D75,
MIN(IFERROR($E75/$F75, 0), $E75-SUM($H75:DU75)),
0)</f>
        <v>0</v>
      </c>
      <c r="DW75" s="12">
        <f>IF(DW$2&gt;$D75,
MIN(IFERROR($E75/$F75, 0), $E75-SUM($H75:DV75)),
0)</f>
        <v>0</v>
      </c>
      <c r="DX75" s="12">
        <f>IF(DX$2&gt;$D75,
MIN(IFERROR($E75/$F75, 0), $E75-SUM($H75:DW75)),
0)</f>
        <v>0</v>
      </c>
      <c r="DY75" s="12">
        <f>IF(DY$2&gt;$D75,
MIN(IFERROR($E75/$F75, 0), $E75-SUM($H75:DX75)),
0)</f>
        <v>0</v>
      </c>
    </row>
    <row r="76" spans="1:129" x14ac:dyDescent="0.3">
      <c r="B76" s="2" t="str">
        <f>Product!$K$2</f>
        <v>Phase 3</v>
      </c>
      <c r="C76" s="2" t="str">
        <f>Product!$K$3</f>
        <v>60' Wide</v>
      </c>
      <c r="D76" s="127">
        <f>SUMIFS(INDEX(Product!$B$2:$U$97, MATCH(D65, Product!$B$2:$B$97, 0), ), Product!$B$2:$U$2, $B76, Product!$B$3:$U$3, $C76)</f>
        <v>45504</v>
      </c>
      <c r="E76" s="128">
        <f>SUMIFS(INDEX(Product!$B$2:$U$97, MATCH(E65, Product!$B$2:$B$97, 0), ), Product!$B$2:$U$2, $B76, Product!$B$3:$U$3, $C76)</f>
        <v>30</v>
      </c>
      <c r="F76" s="128">
        <f>SUMIFS(INDEX(Product!$B$2:$U$97, MATCH(F65, Product!$B$2:$B$97, 0), ), Product!$B$2:$U$2, $B76, Product!$B$3:$U$3, $C76)</f>
        <v>6</v>
      </c>
      <c r="G76" s="11">
        <f>SUM(H76:DZ76)</f>
        <v>30</v>
      </c>
      <c r="I76" s="12">
        <f>IF(I$2&gt;$D76,
MIN(IFERROR($E76/$F76, 0), $E76-SUM($H76:H76)),
0)</f>
        <v>0</v>
      </c>
      <c r="J76" s="12">
        <f>IF(J$2&gt;$D76,
MIN(IFERROR($E76/$F76, 0), $E76-SUM($H76:I76)),
0)</f>
        <v>0</v>
      </c>
      <c r="K76" s="12">
        <f>IF(K$2&gt;$D76,
MIN(IFERROR($E76/$F76, 0), $E76-SUM($H76:J76)),
0)</f>
        <v>0</v>
      </c>
      <c r="L76" s="12">
        <f>IF(L$2&gt;$D76,
MIN(IFERROR($E76/$F76, 0), $E76-SUM($H76:K76)),
0)</f>
        <v>0</v>
      </c>
      <c r="M76" s="12">
        <f>IF(M$2&gt;$D76,
MIN(IFERROR($E76/$F76, 0), $E76-SUM($H76:L76)),
0)</f>
        <v>0</v>
      </c>
      <c r="N76" s="12">
        <f>IF(N$2&gt;$D76,
MIN(IFERROR($E76/$F76, 0), $E76-SUM($H76:M76)),
0)</f>
        <v>0</v>
      </c>
      <c r="O76" s="12">
        <f>IF(O$2&gt;$D76,
MIN(IFERROR($E76/$F76, 0), $E76-SUM($H76:N76)),
0)</f>
        <v>0</v>
      </c>
      <c r="P76" s="12">
        <f>IF(P$2&gt;$D76,
MIN(IFERROR($E76/$F76, 0), $E76-SUM($H76:O76)),
0)</f>
        <v>0</v>
      </c>
      <c r="Q76" s="12">
        <f>IF(Q$2&gt;$D76,
MIN(IFERROR($E76/$F76, 0), $E76-SUM($H76:P76)),
0)</f>
        <v>0</v>
      </c>
      <c r="R76" s="12">
        <f>IF(R$2&gt;$D76,
MIN(IFERROR($E76/$F76, 0), $E76-SUM($H76:Q76)),
0)</f>
        <v>0</v>
      </c>
      <c r="S76" s="12">
        <f>IF(S$2&gt;$D76,
MIN(IFERROR($E76/$F76, 0), $E76-SUM($H76:R76)),
0)</f>
        <v>0</v>
      </c>
      <c r="T76" s="12">
        <f>IF(T$2&gt;$D76,
MIN(IFERROR($E76/$F76, 0), $E76-SUM($H76:S76)),
0)</f>
        <v>0</v>
      </c>
      <c r="U76" s="12">
        <f>IF(U$2&gt;$D76,
MIN(IFERROR($E76/$F76, 0), $E76-SUM($H76:T76)),
0)</f>
        <v>0</v>
      </c>
      <c r="V76" s="12">
        <f>IF(V$2&gt;$D76,
MIN(IFERROR($E76/$F76, 0), $E76-SUM($H76:U76)),
0)</f>
        <v>0</v>
      </c>
      <c r="W76" s="12">
        <f>IF(W$2&gt;$D76,
MIN(IFERROR($E76/$F76, 0), $E76-SUM($H76:V76)),
0)</f>
        <v>0</v>
      </c>
      <c r="X76" s="12">
        <f>IF(X$2&gt;$D76,
MIN(IFERROR($E76/$F76, 0), $E76-SUM($H76:W76)),
0)</f>
        <v>0</v>
      </c>
      <c r="Y76" s="12">
        <f>IF(Y$2&gt;$D76,
MIN(IFERROR($E76/$F76, 0), $E76-SUM($H76:X76)),
0)</f>
        <v>0</v>
      </c>
      <c r="Z76" s="12">
        <f>IF(Z$2&gt;$D76,
MIN(IFERROR($E76/$F76, 0), $E76-SUM($H76:Y76)),
0)</f>
        <v>0</v>
      </c>
      <c r="AA76" s="12">
        <f>IF(AA$2&gt;$D76,
MIN(IFERROR($E76/$F76, 0), $E76-SUM($H76:Z76)),
0)</f>
        <v>0</v>
      </c>
      <c r="AB76" s="12">
        <f>IF(AB$2&gt;$D76,
MIN(IFERROR($E76/$F76, 0), $E76-SUM($H76:AA76)),
0)</f>
        <v>0</v>
      </c>
      <c r="AC76" s="12">
        <f>IF(AC$2&gt;$D76,
MIN(IFERROR($E76/$F76, 0), $E76-SUM($H76:AB76)),
0)</f>
        <v>0</v>
      </c>
      <c r="AD76" s="12">
        <f>IF(AD$2&gt;$D76,
MIN(IFERROR($E76/$F76, 0), $E76-SUM($H76:AC76)),
0)</f>
        <v>0</v>
      </c>
      <c r="AE76" s="12">
        <f>IF(AE$2&gt;$D76,
MIN(IFERROR($E76/$F76, 0), $E76-SUM($H76:AD76)),
0)</f>
        <v>0</v>
      </c>
      <c r="AF76" s="12">
        <f>IF(AF$2&gt;$D76,
MIN(IFERROR($E76/$F76, 0), $E76-SUM($H76:AE76)),
0)</f>
        <v>0</v>
      </c>
      <c r="AG76" s="12">
        <f>IF(AG$2&gt;$D76,
MIN(IFERROR($E76/$F76, 0), $E76-SUM($H76:AF76)),
0)</f>
        <v>0</v>
      </c>
      <c r="AH76" s="12">
        <f>IF(AH$2&gt;$D76,
MIN(IFERROR($E76/$F76, 0), $E76-SUM($H76:AG76)),
0)</f>
        <v>0</v>
      </c>
      <c r="AI76" s="12">
        <f>IF(AI$2&gt;$D76,
MIN(IFERROR($E76/$F76, 0), $E76-SUM($H76:AH76)),
0)</f>
        <v>0</v>
      </c>
      <c r="AJ76" s="12">
        <f>IF(AJ$2&gt;$D76,
MIN(IFERROR($E76/$F76, 0), $E76-SUM($H76:AI76)),
0)</f>
        <v>0</v>
      </c>
      <c r="AK76" s="12">
        <f>IF(AK$2&gt;$D76,
MIN(IFERROR($E76/$F76, 0), $E76-SUM($H76:AJ76)),
0)</f>
        <v>0</v>
      </c>
      <c r="AL76" s="12">
        <f>IF(AL$2&gt;$D76,
MIN(IFERROR($E76/$F76, 0), $E76-SUM($H76:AK76)),
0)</f>
        <v>0</v>
      </c>
      <c r="AM76" s="12">
        <f>IF(AM$2&gt;$D76,
MIN(IFERROR($E76/$F76, 0), $E76-SUM($H76:AL76)),
0)</f>
        <v>0</v>
      </c>
      <c r="AN76" s="12">
        <f>IF(AN$2&gt;$D76,
MIN(IFERROR($E76/$F76, 0), $E76-SUM($H76:AM76)),
0)</f>
        <v>0</v>
      </c>
      <c r="AO76" s="12">
        <f>IF(AO$2&gt;$D76,
MIN(IFERROR($E76/$F76, 0), $E76-SUM($H76:AN76)),
0)</f>
        <v>5</v>
      </c>
      <c r="AP76" s="12">
        <f>IF(AP$2&gt;$D76,
MIN(IFERROR($E76/$F76, 0), $E76-SUM($H76:AO76)),
0)</f>
        <v>5</v>
      </c>
      <c r="AQ76" s="12">
        <f>IF(AQ$2&gt;$D76,
MIN(IFERROR($E76/$F76, 0), $E76-SUM($H76:AP76)),
0)</f>
        <v>5</v>
      </c>
      <c r="AR76" s="12">
        <f>IF(AR$2&gt;$D76,
MIN(IFERROR($E76/$F76, 0), $E76-SUM($H76:AQ76)),
0)</f>
        <v>5</v>
      </c>
      <c r="AS76" s="12">
        <f>IF(AS$2&gt;$D76,
MIN(IFERROR($E76/$F76, 0), $E76-SUM($H76:AR76)),
0)</f>
        <v>5</v>
      </c>
      <c r="AT76" s="12">
        <f>IF(AT$2&gt;$D76,
MIN(IFERROR($E76/$F76, 0), $E76-SUM($H76:AS76)),
0)</f>
        <v>5</v>
      </c>
      <c r="AU76" s="12">
        <f>IF(AU$2&gt;$D76,
MIN(IFERROR($E76/$F76, 0), $E76-SUM($H76:AT76)),
0)</f>
        <v>0</v>
      </c>
      <c r="AV76" s="12">
        <f>IF(AV$2&gt;$D76,
MIN(IFERROR($E76/$F76, 0), $E76-SUM($H76:AU76)),
0)</f>
        <v>0</v>
      </c>
      <c r="AW76" s="12">
        <f>IF(AW$2&gt;$D76,
MIN(IFERROR($E76/$F76, 0), $E76-SUM($H76:AV76)),
0)</f>
        <v>0</v>
      </c>
      <c r="AX76" s="12">
        <f>IF(AX$2&gt;$D76,
MIN(IFERROR($E76/$F76, 0), $E76-SUM($H76:AW76)),
0)</f>
        <v>0</v>
      </c>
      <c r="AY76" s="12">
        <f>IF(AY$2&gt;$D76,
MIN(IFERROR($E76/$F76, 0), $E76-SUM($H76:AX76)),
0)</f>
        <v>0</v>
      </c>
      <c r="AZ76" s="12">
        <f>IF(AZ$2&gt;$D76,
MIN(IFERROR($E76/$F76, 0), $E76-SUM($H76:AY76)),
0)</f>
        <v>0</v>
      </c>
      <c r="BA76" s="12">
        <f>IF(BA$2&gt;$D76,
MIN(IFERROR($E76/$F76, 0), $E76-SUM($H76:AZ76)),
0)</f>
        <v>0</v>
      </c>
      <c r="BB76" s="12">
        <f>IF(BB$2&gt;$D76,
MIN(IFERROR($E76/$F76, 0), $E76-SUM($H76:BA76)),
0)</f>
        <v>0</v>
      </c>
      <c r="BC76" s="12">
        <f>IF(BC$2&gt;$D76,
MIN(IFERROR($E76/$F76, 0), $E76-SUM($H76:BB76)),
0)</f>
        <v>0</v>
      </c>
      <c r="BD76" s="12">
        <f>IF(BD$2&gt;$D76,
MIN(IFERROR($E76/$F76, 0), $E76-SUM($H76:BC76)),
0)</f>
        <v>0</v>
      </c>
      <c r="BE76" s="12">
        <f>IF(BE$2&gt;$D76,
MIN(IFERROR($E76/$F76, 0), $E76-SUM($H76:BD76)),
0)</f>
        <v>0</v>
      </c>
      <c r="BF76" s="12">
        <f>IF(BF$2&gt;$D76,
MIN(IFERROR($E76/$F76, 0), $E76-SUM($H76:BE76)),
0)</f>
        <v>0</v>
      </c>
      <c r="BG76" s="12">
        <f>IF(BG$2&gt;$D76,
MIN(IFERROR($E76/$F76, 0), $E76-SUM($H76:BF76)),
0)</f>
        <v>0</v>
      </c>
      <c r="BH76" s="12">
        <f>IF(BH$2&gt;$D76,
MIN(IFERROR($E76/$F76, 0), $E76-SUM($H76:BG76)),
0)</f>
        <v>0</v>
      </c>
      <c r="BI76" s="12">
        <f>IF(BI$2&gt;$D76,
MIN(IFERROR($E76/$F76, 0), $E76-SUM($H76:BH76)),
0)</f>
        <v>0</v>
      </c>
      <c r="BJ76" s="12">
        <f>IF(BJ$2&gt;$D76,
MIN(IFERROR($E76/$F76, 0), $E76-SUM($H76:BI76)),
0)</f>
        <v>0</v>
      </c>
      <c r="BK76" s="12">
        <f>IF(BK$2&gt;$D76,
MIN(IFERROR($E76/$F76, 0), $E76-SUM($H76:BJ76)),
0)</f>
        <v>0</v>
      </c>
      <c r="BL76" s="12">
        <f>IF(BL$2&gt;$D76,
MIN(IFERROR($E76/$F76, 0), $E76-SUM($H76:BK76)),
0)</f>
        <v>0</v>
      </c>
      <c r="BM76" s="12">
        <f>IF(BM$2&gt;$D76,
MIN(IFERROR($E76/$F76, 0), $E76-SUM($H76:BL76)),
0)</f>
        <v>0</v>
      </c>
      <c r="BN76" s="12">
        <f>IF(BN$2&gt;$D76,
MIN(IFERROR($E76/$F76, 0), $E76-SUM($H76:BM76)),
0)</f>
        <v>0</v>
      </c>
      <c r="BO76" s="12">
        <f>IF(BO$2&gt;$D76,
MIN(IFERROR($E76/$F76, 0), $E76-SUM($H76:BN76)),
0)</f>
        <v>0</v>
      </c>
      <c r="BP76" s="12">
        <f>IF(BP$2&gt;$D76,
MIN(IFERROR($E76/$F76, 0), $E76-SUM($H76:BO76)),
0)</f>
        <v>0</v>
      </c>
      <c r="BQ76" s="12">
        <f>IF(BQ$2&gt;$D76,
MIN(IFERROR($E76/$F76, 0), $E76-SUM($H76:BP76)),
0)</f>
        <v>0</v>
      </c>
      <c r="BR76" s="12">
        <f>IF(BR$2&gt;$D76,
MIN(IFERROR($E76/$F76, 0), $E76-SUM($H76:BQ76)),
0)</f>
        <v>0</v>
      </c>
      <c r="BS76" s="12">
        <f>IF(BS$2&gt;$D76,
MIN(IFERROR($E76/$F76, 0), $E76-SUM($H76:BR76)),
0)</f>
        <v>0</v>
      </c>
      <c r="BT76" s="12">
        <f>IF(BT$2&gt;$D76,
MIN(IFERROR($E76/$F76, 0), $E76-SUM($H76:BS76)),
0)</f>
        <v>0</v>
      </c>
      <c r="BU76" s="12">
        <f>IF(BU$2&gt;$D76,
MIN(IFERROR($E76/$F76, 0), $E76-SUM($H76:BT76)),
0)</f>
        <v>0</v>
      </c>
      <c r="BV76" s="12">
        <f>IF(BV$2&gt;$D76,
MIN(IFERROR($E76/$F76, 0), $E76-SUM($H76:BU76)),
0)</f>
        <v>0</v>
      </c>
      <c r="BW76" s="12">
        <f>IF(BW$2&gt;$D76,
MIN(IFERROR($E76/$F76, 0), $E76-SUM($H76:BV76)),
0)</f>
        <v>0</v>
      </c>
      <c r="BX76" s="12">
        <f>IF(BX$2&gt;$D76,
MIN(IFERROR($E76/$F76, 0), $E76-SUM($H76:BW76)),
0)</f>
        <v>0</v>
      </c>
      <c r="BY76" s="12">
        <f>IF(BY$2&gt;$D76,
MIN(IFERROR($E76/$F76, 0), $E76-SUM($H76:BX76)),
0)</f>
        <v>0</v>
      </c>
      <c r="BZ76" s="12">
        <f>IF(BZ$2&gt;$D76,
MIN(IFERROR($E76/$F76, 0), $E76-SUM($H76:BY76)),
0)</f>
        <v>0</v>
      </c>
      <c r="CA76" s="12">
        <f>IF(CA$2&gt;$D76,
MIN(IFERROR($E76/$F76, 0), $E76-SUM($H76:BZ76)),
0)</f>
        <v>0</v>
      </c>
      <c r="CB76" s="12">
        <f>IF(CB$2&gt;$D76,
MIN(IFERROR($E76/$F76, 0), $E76-SUM($H76:CA76)),
0)</f>
        <v>0</v>
      </c>
      <c r="CC76" s="12">
        <f>IF(CC$2&gt;$D76,
MIN(IFERROR($E76/$F76, 0), $E76-SUM($H76:CB76)),
0)</f>
        <v>0</v>
      </c>
      <c r="CD76" s="12">
        <f>IF(CD$2&gt;$D76,
MIN(IFERROR($E76/$F76, 0), $E76-SUM($H76:CC76)),
0)</f>
        <v>0</v>
      </c>
      <c r="CE76" s="12">
        <f>IF(CE$2&gt;$D76,
MIN(IFERROR($E76/$F76, 0), $E76-SUM($H76:CD76)),
0)</f>
        <v>0</v>
      </c>
      <c r="CF76" s="12">
        <f>IF(CF$2&gt;$D76,
MIN(IFERROR($E76/$F76, 0), $E76-SUM($H76:CE76)),
0)</f>
        <v>0</v>
      </c>
      <c r="CG76" s="12">
        <f>IF(CG$2&gt;$D76,
MIN(IFERROR($E76/$F76, 0), $E76-SUM($H76:CF76)),
0)</f>
        <v>0</v>
      </c>
      <c r="CH76" s="12">
        <f>IF(CH$2&gt;$D76,
MIN(IFERROR($E76/$F76, 0), $E76-SUM($H76:CG76)),
0)</f>
        <v>0</v>
      </c>
      <c r="CI76" s="12">
        <f>IF(CI$2&gt;$D76,
MIN(IFERROR($E76/$F76, 0), $E76-SUM($H76:CH76)),
0)</f>
        <v>0</v>
      </c>
      <c r="CJ76" s="12">
        <f>IF(CJ$2&gt;$D76,
MIN(IFERROR($E76/$F76, 0), $E76-SUM($H76:CI76)),
0)</f>
        <v>0</v>
      </c>
      <c r="CK76" s="12">
        <f>IF(CK$2&gt;$D76,
MIN(IFERROR($E76/$F76, 0), $E76-SUM($H76:CJ76)),
0)</f>
        <v>0</v>
      </c>
      <c r="CL76" s="12">
        <f>IF(CL$2&gt;$D76,
MIN(IFERROR($E76/$F76, 0), $E76-SUM($H76:CK76)),
0)</f>
        <v>0</v>
      </c>
      <c r="CM76" s="12">
        <f>IF(CM$2&gt;$D76,
MIN(IFERROR($E76/$F76, 0), $E76-SUM($H76:CL76)),
0)</f>
        <v>0</v>
      </c>
      <c r="CN76" s="12">
        <f>IF(CN$2&gt;$D76,
MIN(IFERROR($E76/$F76, 0), $E76-SUM($H76:CM76)),
0)</f>
        <v>0</v>
      </c>
      <c r="CO76" s="12">
        <f>IF(CO$2&gt;$D76,
MIN(IFERROR($E76/$F76, 0), $E76-SUM($H76:CN76)),
0)</f>
        <v>0</v>
      </c>
      <c r="CP76" s="12">
        <f>IF(CP$2&gt;$D76,
MIN(IFERROR($E76/$F76, 0), $E76-SUM($H76:CO76)),
0)</f>
        <v>0</v>
      </c>
      <c r="CQ76" s="12">
        <f>IF(CQ$2&gt;$D76,
MIN(IFERROR($E76/$F76, 0), $E76-SUM($H76:CP76)),
0)</f>
        <v>0</v>
      </c>
      <c r="CR76" s="12">
        <f>IF(CR$2&gt;$D76,
MIN(IFERROR($E76/$F76, 0), $E76-SUM($H76:CQ76)),
0)</f>
        <v>0</v>
      </c>
      <c r="CS76" s="12">
        <f>IF(CS$2&gt;$D76,
MIN(IFERROR($E76/$F76, 0), $E76-SUM($H76:CR76)),
0)</f>
        <v>0</v>
      </c>
      <c r="CT76" s="12">
        <f>IF(CT$2&gt;$D76,
MIN(IFERROR($E76/$F76, 0), $E76-SUM($H76:CS76)),
0)</f>
        <v>0</v>
      </c>
      <c r="CU76" s="12">
        <f>IF(CU$2&gt;$D76,
MIN(IFERROR($E76/$F76, 0), $E76-SUM($H76:CT76)),
0)</f>
        <v>0</v>
      </c>
      <c r="CV76" s="12">
        <f>IF(CV$2&gt;$D76,
MIN(IFERROR($E76/$F76, 0), $E76-SUM($H76:CU76)),
0)</f>
        <v>0</v>
      </c>
      <c r="CW76" s="12">
        <f>IF(CW$2&gt;$D76,
MIN(IFERROR($E76/$F76, 0), $E76-SUM($H76:CV76)),
0)</f>
        <v>0</v>
      </c>
      <c r="CX76" s="12">
        <f>IF(CX$2&gt;$D76,
MIN(IFERROR($E76/$F76, 0), $E76-SUM($H76:CW76)),
0)</f>
        <v>0</v>
      </c>
      <c r="CY76" s="12">
        <f>IF(CY$2&gt;$D76,
MIN(IFERROR($E76/$F76, 0), $E76-SUM($H76:CX76)),
0)</f>
        <v>0</v>
      </c>
      <c r="CZ76" s="12">
        <f>IF(CZ$2&gt;$D76,
MIN(IFERROR($E76/$F76, 0), $E76-SUM($H76:CY76)),
0)</f>
        <v>0</v>
      </c>
      <c r="DA76" s="12">
        <f>IF(DA$2&gt;$D76,
MIN(IFERROR($E76/$F76, 0), $E76-SUM($H76:CZ76)),
0)</f>
        <v>0</v>
      </c>
      <c r="DB76" s="12">
        <f>IF(DB$2&gt;$D76,
MIN(IFERROR($E76/$F76, 0), $E76-SUM($H76:DA76)),
0)</f>
        <v>0</v>
      </c>
      <c r="DC76" s="12">
        <f>IF(DC$2&gt;$D76,
MIN(IFERROR($E76/$F76, 0), $E76-SUM($H76:DB76)),
0)</f>
        <v>0</v>
      </c>
      <c r="DD76" s="12">
        <f>IF(DD$2&gt;$D76,
MIN(IFERROR($E76/$F76, 0), $E76-SUM($H76:DC76)),
0)</f>
        <v>0</v>
      </c>
      <c r="DE76" s="12">
        <f>IF(DE$2&gt;$D76,
MIN(IFERROR($E76/$F76, 0), $E76-SUM($H76:DD76)),
0)</f>
        <v>0</v>
      </c>
      <c r="DF76" s="12">
        <f>IF(DF$2&gt;$D76,
MIN(IFERROR($E76/$F76, 0), $E76-SUM($H76:DE76)),
0)</f>
        <v>0</v>
      </c>
      <c r="DG76" s="12">
        <f>IF(DG$2&gt;$D76,
MIN(IFERROR($E76/$F76, 0), $E76-SUM($H76:DF76)),
0)</f>
        <v>0</v>
      </c>
      <c r="DH76" s="12">
        <f>IF(DH$2&gt;$D76,
MIN(IFERROR($E76/$F76, 0), $E76-SUM($H76:DG76)),
0)</f>
        <v>0</v>
      </c>
      <c r="DI76" s="12">
        <f>IF(DI$2&gt;$D76,
MIN(IFERROR($E76/$F76, 0), $E76-SUM($H76:DH76)),
0)</f>
        <v>0</v>
      </c>
      <c r="DJ76" s="12">
        <f>IF(DJ$2&gt;$D76,
MIN(IFERROR($E76/$F76, 0), $E76-SUM($H76:DI76)),
0)</f>
        <v>0</v>
      </c>
      <c r="DK76" s="12">
        <f>IF(DK$2&gt;$D76,
MIN(IFERROR($E76/$F76, 0), $E76-SUM($H76:DJ76)),
0)</f>
        <v>0</v>
      </c>
      <c r="DL76" s="12">
        <f>IF(DL$2&gt;$D76,
MIN(IFERROR($E76/$F76, 0), $E76-SUM($H76:DK76)),
0)</f>
        <v>0</v>
      </c>
      <c r="DM76" s="12">
        <f>IF(DM$2&gt;$D76,
MIN(IFERROR($E76/$F76, 0), $E76-SUM($H76:DL76)),
0)</f>
        <v>0</v>
      </c>
      <c r="DN76" s="12">
        <f>IF(DN$2&gt;$D76,
MIN(IFERROR($E76/$F76, 0), $E76-SUM($H76:DM76)),
0)</f>
        <v>0</v>
      </c>
      <c r="DO76" s="12">
        <f>IF(DO$2&gt;$D76,
MIN(IFERROR($E76/$F76, 0), $E76-SUM($H76:DN76)),
0)</f>
        <v>0</v>
      </c>
      <c r="DP76" s="12">
        <f>IF(DP$2&gt;$D76,
MIN(IFERROR($E76/$F76, 0), $E76-SUM($H76:DO76)),
0)</f>
        <v>0</v>
      </c>
      <c r="DQ76" s="12">
        <f>IF(DQ$2&gt;$D76,
MIN(IFERROR($E76/$F76, 0), $E76-SUM($H76:DP76)),
0)</f>
        <v>0</v>
      </c>
      <c r="DR76" s="12">
        <f>IF(DR$2&gt;$D76,
MIN(IFERROR($E76/$F76, 0), $E76-SUM($H76:DQ76)),
0)</f>
        <v>0</v>
      </c>
      <c r="DS76" s="12">
        <f>IF(DS$2&gt;$D76,
MIN(IFERROR($E76/$F76, 0), $E76-SUM($H76:DR76)),
0)</f>
        <v>0</v>
      </c>
      <c r="DT76" s="12">
        <f>IF(DT$2&gt;$D76,
MIN(IFERROR($E76/$F76, 0), $E76-SUM($H76:DS76)),
0)</f>
        <v>0</v>
      </c>
      <c r="DU76" s="12">
        <f>IF(DU$2&gt;$D76,
MIN(IFERROR($E76/$F76, 0), $E76-SUM($H76:DT76)),
0)</f>
        <v>0</v>
      </c>
      <c r="DV76" s="12">
        <f>IF(DV$2&gt;$D76,
MIN(IFERROR($E76/$F76, 0), $E76-SUM($H76:DU76)),
0)</f>
        <v>0</v>
      </c>
      <c r="DW76" s="12">
        <f>IF(DW$2&gt;$D76,
MIN(IFERROR($E76/$F76, 0), $E76-SUM($H76:DV76)),
0)</f>
        <v>0</v>
      </c>
      <c r="DX76" s="12">
        <f>IF(DX$2&gt;$D76,
MIN(IFERROR($E76/$F76, 0), $E76-SUM($H76:DW76)),
0)</f>
        <v>0</v>
      </c>
      <c r="DY76" s="12">
        <f>IF(DY$2&gt;$D76,
MIN(IFERROR($E76/$F76, 0), $E76-SUM($H76:DX76)),
0)</f>
        <v>0</v>
      </c>
    </row>
    <row r="77" spans="1:129" x14ac:dyDescent="0.3">
      <c r="B77" s="2" t="str">
        <f>Product!$L$2</f>
        <v>Phase 3</v>
      </c>
      <c r="C77" s="2" t="str">
        <f>Product!$L$3</f>
        <v>75' Wide</v>
      </c>
      <c r="D77" s="127">
        <f>SUMIFS(INDEX(Product!$B$2:$U$97, MATCH(D65, Product!$B$2:$B$97, 0), ), Product!$B$2:$U$2, $B77, Product!$B$3:$U$3, $C77)</f>
        <v>45504</v>
      </c>
      <c r="E77" s="128">
        <f>SUMIFS(INDEX(Product!$B$2:$U$97, MATCH(E65, Product!$B$2:$B$97, 0), ), Product!$B$2:$U$2, $B77, Product!$B$3:$U$3, $C77)</f>
        <v>20</v>
      </c>
      <c r="F77" s="128">
        <f>SUMIFS(INDEX(Product!$B$2:$U$97, MATCH(F65, Product!$B$2:$B$97, 0), ), Product!$B$2:$U$2, $B77, Product!$B$3:$U$3, $C77)</f>
        <v>6</v>
      </c>
      <c r="G77" s="11">
        <f>SUM(H77:DZ77)</f>
        <v>20</v>
      </c>
      <c r="I77" s="12">
        <f>IF(I$2&gt;$D77,
MIN(IFERROR($E77/$F77, 0), $E77-SUM($H77:H77)),
0)</f>
        <v>0</v>
      </c>
      <c r="J77" s="12">
        <f>IF(J$2&gt;$D77,
MIN(IFERROR($E77/$F77, 0), $E77-SUM($H77:I77)),
0)</f>
        <v>0</v>
      </c>
      <c r="K77" s="12">
        <f>IF(K$2&gt;$D77,
MIN(IFERROR($E77/$F77, 0), $E77-SUM($H77:J77)),
0)</f>
        <v>0</v>
      </c>
      <c r="L77" s="12">
        <f>IF(L$2&gt;$D77,
MIN(IFERROR($E77/$F77, 0), $E77-SUM($H77:K77)),
0)</f>
        <v>0</v>
      </c>
      <c r="M77" s="12">
        <f>IF(M$2&gt;$D77,
MIN(IFERROR($E77/$F77, 0), $E77-SUM($H77:L77)),
0)</f>
        <v>0</v>
      </c>
      <c r="N77" s="12">
        <f>IF(N$2&gt;$D77,
MIN(IFERROR($E77/$F77, 0), $E77-SUM($H77:M77)),
0)</f>
        <v>0</v>
      </c>
      <c r="O77" s="12">
        <f>IF(O$2&gt;$D77,
MIN(IFERROR($E77/$F77, 0), $E77-SUM($H77:N77)),
0)</f>
        <v>0</v>
      </c>
      <c r="P77" s="12">
        <f>IF(P$2&gt;$D77,
MIN(IFERROR($E77/$F77, 0), $E77-SUM($H77:O77)),
0)</f>
        <v>0</v>
      </c>
      <c r="Q77" s="12">
        <f>IF(Q$2&gt;$D77,
MIN(IFERROR($E77/$F77, 0), $E77-SUM($H77:P77)),
0)</f>
        <v>0</v>
      </c>
      <c r="R77" s="12">
        <f>IF(R$2&gt;$D77,
MIN(IFERROR($E77/$F77, 0), $E77-SUM($H77:Q77)),
0)</f>
        <v>0</v>
      </c>
      <c r="S77" s="12">
        <f>IF(S$2&gt;$D77,
MIN(IFERROR($E77/$F77, 0), $E77-SUM($H77:R77)),
0)</f>
        <v>0</v>
      </c>
      <c r="T77" s="12">
        <f>IF(T$2&gt;$D77,
MIN(IFERROR($E77/$F77, 0), $E77-SUM($H77:S77)),
0)</f>
        <v>0</v>
      </c>
      <c r="U77" s="12">
        <f>IF(U$2&gt;$D77,
MIN(IFERROR($E77/$F77, 0), $E77-SUM($H77:T77)),
0)</f>
        <v>0</v>
      </c>
      <c r="V77" s="12">
        <f>IF(V$2&gt;$D77,
MIN(IFERROR($E77/$F77, 0), $E77-SUM($H77:U77)),
0)</f>
        <v>0</v>
      </c>
      <c r="W77" s="12">
        <f>IF(W$2&gt;$D77,
MIN(IFERROR($E77/$F77, 0), $E77-SUM($H77:V77)),
0)</f>
        <v>0</v>
      </c>
      <c r="X77" s="12">
        <f>IF(X$2&gt;$D77,
MIN(IFERROR($E77/$F77, 0), $E77-SUM($H77:W77)),
0)</f>
        <v>0</v>
      </c>
      <c r="Y77" s="12">
        <f>IF(Y$2&gt;$D77,
MIN(IFERROR($E77/$F77, 0), $E77-SUM($H77:X77)),
0)</f>
        <v>0</v>
      </c>
      <c r="Z77" s="12">
        <f>IF(Z$2&gt;$D77,
MIN(IFERROR($E77/$F77, 0), $E77-SUM($H77:Y77)),
0)</f>
        <v>0</v>
      </c>
      <c r="AA77" s="12">
        <f>IF(AA$2&gt;$D77,
MIN(IFERROR($E77/$F77, 0), $E77-SUM($H77:Z77)),
0)</f>
        <v>0</v>
      </c>
      <c r="AB77" s="12">
        <f>IF(AB$2&gt;$D77,
MIN(IFERROR($E77/$F77, 0), $E77-SUM($H77:AA77)),
0)</f>
        <v>0</v>
      </c>
      <c r="AC77" s="12">
        <f>IF(AC$2&gt;$D77,
MIN(IFERROR($E77/$F77, 0), $E77-SUM($H77:AB77)),
0)</f>
        <v>0</v>
      </c>
      <c r="AD77" s="12">
        <f>IF(AD$2&gt;$D77,
MIN(IFERROR($E77/$F77, 0), $E77-SUM($H77:AC77)),
0)</f>
        <v>0</v>
      </c>
      <c r="AE77" s="12">
        <f>IF(AE$2&gt;$D77,
MIN(IFERROR($E77/$F77, 0), $E77-SUM($H77:AD77)),
0)</f>
        <v>0</v>
      </c>
      <c r="AF77" s="12">
        <f>IF(AF$2&gt;$D77,
MIN(IFERROR($E77/$F77, 0), $E77-SUM($H77:AE77)),
0)</f>
        <v>0</v>
      </c>
      <c r="AG77" s="12">
        <f>IF(AG$2&gt;$D77,
MIN(IFERROR($E77/$F77, 0), $E77-SUM($H77:AF77)),
0)</f>
        <v>0</v>
      </c>
      <c r="AH77" s="12">
        <f>IF(AH$2&gt;$D77,
MIN(IFERROR($E77/$F77, 0), $E77-SUM($H77:AG77)),
0)</f>
        <v>0</v>
      </c>
      <c r="AI77" s="12">
        <f>IF(AI$2&gt;$D77,
MIN(IFERROR($E77/$F77, 0), $E77-SUM($H77:AH77)),
0)</f>
        <v>0</v>
      </c>
      <c r="AJ77" s="12">
        <f>IF(AJ$2&gt;$D77,
MIN(IFERROR($E77/$F77, 0), $E77-SUM($H77:AI77)),
0)</f>
        <v>0</v>
      </c>
      <c r="AK77" s="12">
        <f>IF(AK$2&gt;$D77,
MIN(IFERROR($E77/$F77, 0), $E77-SUM($H77:AJ77)),
0)</f>
        <v>0</v>
      </c>
      <c r="AL77" s="12">
        <f>IF(AL$2&gt;$D77,
MIN(IFERROR($E77/$F77, 0), $E77-SUM($H77:AK77)),
0)</f>
        <v>0</v>
      </c>
      <c r="AM77" s="12">
        <f>IF(AM$2&gt;$D77,
MIN(IFERROR($E77/$F77, 0), $E77-SUM($H77:AL77)),
0)</f>
        <v>0</v>
      </c>
      <c r="AN77" s="12">
        <f>IF(AN$2&gt;$D77,
MIN(IFERROR($E77/$F77, 0), $E77-SUM($H77:AM77)),
0)</f>
        <v>0</v>
      </c>
      <c r="AO77" s="12">
        <f>IF(AO$2&gt;$D77,
MIN(IFERROR($E77/$F77, 0), $E77-SUM($H77:AN77)),
0)</f>
        <v>3.3333333333333335</v>
      </c>
      <c r="AP77" s="12">
        <f>IF(AP$2&gt;$D77,
MIN(IFERROR($E77/$F77, 0), $E77-SUM($H77:AO77)),
0)</f>
        <v>3.3333333333333335</v>
      </c>
      <c r="AQ77" s="12">
        <f>IF(AQ$2&gt;$D77,
MIN(IFERROR($E77/$F77, 0), $E77-SUM($H77:AP77)),
0)</f>
        <v>3.3333333333333335</v>
      </c>
      <c r="AR77" s="12">
        <f>IF(AR$2&gt;$D77,
MIN(IFERROR($E77/$F77, 0), $E77-SUM($H77:AQ77)),
0)</f>
        <v>3.3333333333333335</v>
      </c>
      <c r="AS77" s="12">
        <f>IF(AS$2&gt;$D77,
MIN(IFERROR($E77/$F77, 0), $E77-SUM($H77:AR77)),
0)</f>
        <v>3.3333333333333335</v>
      </c>
      <c r="AT77" s="12">
        <f>IF(AT$2&gt;$D77,
MIN(IFERROR($E77/$F77, 0), $E77-SUM($H77:AS77)),
0)</f>
        <v>3.3333333333333321</v>
      </c>
      <c r="AU77" s="12">
        <f>IF(AU$2&gt;$D77,
MIN(IFERROR($E77/$F77, 0), $E77-SUM($H77:AT77)),
0)</f>
        <v>0</v>
      </c>
      <c r="AV77" s="12">
        <f>IF(AV$2&gt;$D77,
MIN(IFERROR($E77/$F77, 0), $E77-SUM($H77:AU77)),
0)</f>
        <v>0</v>
      </c>
      <c r="AW77" s="12">
        <f>IF(AW$2&gt;$D77,
MIN(IFERROR($E77/$F77, 0), $E77-SUM($H77:AV77)),
0)</f>
        <v>0</v>
      </c>
      <c r="AX77" s="12">
        <f>IF(AX$2&gt;$D77,
MIN(IFERROR($E77/$F77, 0), $E77-SUM($H77:AW77)),
0)</f>
        <v>0</v>
      </c>
      <c r="AY77" s="12">
        <f>IF(AY$2&gt;$D77,
MIN(IFERROR($E77/$F77, 0), $E77-SUM($H77:AX77)),
0)</f>
        <v>0</v>
      </c>
      <c r="AZ77" s="12">
        <f>IF(AZ$2&gt;$D77,
MIN(IFERROR($E77/$F77, 0), $E77-SUM($H77:AY77)),
0)</f>
        <v>0</v>
      </c>
      <c r="BA77" s="12">
        <f>IF(BA$2&gt;$D77,
MIN(IFERROR($E77/$F77, 0), $E77-SUM($H77:AZ77)),
0)</f>
        <v>0</v>
      </c>
      <c r="BB77" s="12">
        <f>IF(BB$2&gt;$D77,
MIN(IFERROR($E77/$F77, 0), $E77-SUM($H77:BA77)),
0)</f>
        <v>0</v>
      </c>
      <c r="BC77" s="12">
        <f>IF(BC$2&gt;$D77,
MIN(IFERROR($E77/$F77, 0), $E77-SUM($H77:BB77)),
0)</f>
        <v>0</v>
      </c>
      <c r="BD77" s="12">
        <f>IF(BD$2&gt;$D77,
MIN(IFERROR($E77/$F77, 0), $E77-SUM($H77:BC77)),
0)</f>
        <v>0</v>
      </c>
      <c r="BE77" s="12">
        <f>IF(BE$2&gt;$D77,
MIN(IFERROR($E77/$F77, 0), $E77-SUM($H77:BD77)),
0)</f>
        <v>0</v>
      </c>
      <c r="BF77" s="12">
        <f>IF(BF$2&gt;$D77,
MIN(IFERROR($E77/$F77, 0), $E77-SUM($H77:BE77)),
0)</f>
        <v>0</v>
      </c>
      <c r="BG77" s="12">
        <f>IF(BG$2&gt;$D77,
MIN(IFERROR($E77/$F77, 0), $E77-SUM($H77:BF77)),
0)</f>
        <v>0</v>
      </c>
      <c r="BH77" s="12">
        <f>IF(BH$2&gt;$D77,
MIN(IFERROR($E77/$F77, 0), $E77-SUM($H77:BG77)),
0)</f>
        <v>0</v>
      </c>
      <c r="BI77" s="12">
        <f>IF(BI$2&gt;$D77,
MIN(IFERROR($E77/$F77, 0), $E77-SUM($H77:BH77)),
0)</f>
        <v>0</v>
      </c>
      <c r="BJ77" s="12">
        <f>IF(BJ$2&gt;$D77,
MIN(IFERROR($E77/$F77, 0), $E77-SUM($H77:BI77)),
0)</f>
        <v>0</v>
      </c>
      <c r="BK77" s="12">
        <f>IF(BK$2&gt;$D77,
MIN(IFERROR($E77/$F77, 0), $E77-SUM($H77:BJ77)),
0)</f>
        <v>0</v>
      </c>
      <c r="BL77" s="12">
        <f>IF(BL$2&gt;$D77,
MIN(IFERROR($E77/$F77, 0), $E77-SUM($H77:BK77)),
0)</f>
        <v>0</v>
      </c>
      <c r="BM77" s="12">
        <f>IF(BM$2&gt;$D77,
MIN(IFERROR($E77/$F77, 0), $E77-SUM($H77:BL77)),
0)</f>
        <v>0</v>
      </c>
      <c r="BN77" s="12">
        <f>IF(BN$2&gt;$D77,
MIN(IFERROR($E77/$F77, 0), $E77-SUM($H77:BM77)),
0)</f>
        <v>0</v>
      </c>
      <c r="BO77" s="12">
        <f>IF(BO$2&gt;$D77,
MIN(IFERROR($E77/$F77, 0), $E77-SUM($H77:BN77)),
0)</f>
        <v>0</v>
      </c>
      <c r="BP77" s="12">
        <f>IF(BP$2&gt;$D77,
MIN(IFERROR($E77/$F77, 0), $E77-SUM($H77:BO77)),
0)</f>
        <v>0</v>
      </c>
      <c r="BQ77" s="12">
        <f>IF(BQ$2&gt;$D77,
MIN(IFERROR($E77/$F77, 0), $E77-SUM($H77:BP77)),
0)</f>
        <v>0</v>
      </c>
      <c r="BR77" s="12">
        <f>IF(BR$2&gt;$D77,
MIN(IFERROR($E77/$F77, 0), $E77-SUM($H77:BQ77)),
0)</f>
        <v>0</v>
      </c>
      <c r="BS77" s="12">
        <f>IF(BS$2&gt;$D77,
MIN(IFERROR($E77/$F77, 0), $E77-SUM($H77:BR77)),
0)</f>
        <v>0</v>
      </c>
      <c r="BT77" s="12">
        <f>IF(BT$2&gt;$D77,
MIN(IFERROR($E77/$F77, 0), $E77-SUM($H77:BS77)),
0)</f>
        <v>0</v>
      </c>
      <c r="BU77" s="12">
        <f>IF(BU$2&gt;$D77,
MIN(IFERROR($E77/$F77, 0), $E77-SUM($H77:BT77)),
0)</f>
        <v>0</v>
      </c>
      <c r="BV77" s="12">
        <f>IF(BV$2&gt;$D77,
MIN(IFERROR($E77/$F77, 0), $E77-SUM($H77:BU77)),
0)</f>
        <v>0</v>
      </c>
      <c r="BW77" s="12">
        <f>IF(BW$2&gt;$D77,
MIN(IFERROR($E77/$F77, 0), $E77-SUM($H77:BV77)),
0)</f>
        <v>0</v>
      </c>
      <c r="BX77" s="12">
        <f>IF(BX$2&gt;$D77,
MIN(IFERROR($E77/$F77, 0), $E77-SUM($H77:BW77)),
0)</f>
        <v>0</v>
      </c>
      <c r="BY77" s="12">
        <f>IF(BY$2&gt;$D77,
MIN(IFERROR($E77/$F77, 0), $E77-SUM($H77:BX77)),
0)</f>
        <v>0</v>
      </c>
      <c r="BZ77" s="12">
        <f>IF(BZ$2&gt;$D77,
MIN(IFERROR($E77/$F77, 0), $E77-SUM($H77:BY77)),
0)</f>
        <v>0</v>
      </c>
      <c r="CA77" s="12">
        <f>IF(CA$2&gt;$D77,
MIN(IFERROR($E77/$F77, 0), $E77-SUM($H77:BZ77)),
0)</f>
        <v>0</v>
      </c>
      <c r="CB77" s="12">
        <f>IF(CB$2&gt;$D77,
MIN(IFERROR($E77/$F77, 0), $E77-SUM($H77:CA77)),
0)</f>
        <v>0</v>
      </c>
      <c r="CC77" s="12">
        <f>IF(CC$2&gt;$D77,
MIN(IFERROR($E77/$F77, 0), $E77-SUM($H77:CB77)),
0)</f>
        <v>0</v>
      </c>
      <c r="CD77" s="12">
        <f>IF(CD$2&gt;$D77,
MIN(IFERROR($E77/$F77, 0), $E77-SUM($H77:CC77)),
0)</f>
        <v>0</v>
      </c>
      <c r="CE77" s="12">
        <f>IF(CE$2&gt;$D77,
MIN(IFERROR($E77/$F77, 0), $E77-SUM($H77:CD77)),
0)</f>
        <v>0</v>
      </c>
      <c r="CF77" s="12">
        <f>IF(CF$2&gt;$D77,
MIN(IFERROR($E77/$F77, 0), $E77-SUM($H77:CE77)),
0)</f>
        <v>0</v>
      </c>
      <c r="CG77" s="12">
        <f>IF(CG$2&gt;$D77,
MIN(IFERROR($E77/$F77, 0), $E77-SUM($H77:CF77)),
0)</f>
        <v>0</v>
      </c>
      <c r="CH77" s="12">
        <f>IF(CH$2&gt;$D77,
MIN(IFERROR($E77/$F77, 0), $E77-SUM($H77:CG77)),
0)</f>
        <v>0</v>
      </c>
      <c r="CI77" s="12">
        <f>IF(CI$2&gt;$D77,
MIN(IFERROR($E77/$F77, 0), $E77-SUM($H77:CH77)),
0)</f>
        <v>0</v>
      </c>
      <c r="CJ77" s="12">
        <f>IF(CJ$2&gt;$D77,
MIN(IFERROR($E77/$F77, 0), $E77-SUM($H77:CI77)),
0)</f>
        <v>0</v>
      </c>
      <c r="CK77" s="12">
        <f>IF(CK$2&gt;$D77,
MIN(IFERROR($E77/$F77, 0), $E77-SUM($H77:CJ77)),
0)</f>
        <v>0</v>
      </c>
      <c r="CL77" s="12">
        <f>IF(CL$2&gt;$D77,
MIN(IFERROR($E77/$F77, 0), $E77-SUM($H77:CK77)),
0)</f>
        <v>0</v>
      </c>
      <c r="CM77" s="12">
        <f>IF(CM$2&gt;$D77,
MIN(IFERROR($E77/$F77, 0), $E77-SUM($H77:CL77)),
0)</f>
        <v>0</v>
      </c>
      <c r="CN77" s="12">
        <f>IF(CN$2&gt;$D77,
MIN(IFERROR($E77/$F77, 0), $E77-SUM($H77:CM77)),
0)</f>
        <v>0</v>
      </c>
      <c r="CO77" s="12">
        <f>IF(CO$2&gt;$D77,
MIN(IFERROR($E77/$F77, 0), $E77-SUM($H77:CN77)),
0)</f>
        <v>0</v>
      </c>
      <c r="CP77" s="12">
        <f>IF(CP$2&gt;$D77,
MIN(IFERROR($E77/$F77, 0), $E77-SUM($H77:CO77)),
0)</f>
        <v>0</v>
      </c>
      <c r="CQ77" s="12">
        <f>IF(CQ$2&gt;$D77,
MIN(IFERROR($E77/$F77, 0), $E77-SUM($H77:CP77)),
0)</f>
        <v>0</v>
      </c>
      <c r="CR77" s="12">
        <f>IF(CR$2&gt;$D77,
MIN(IFERROR($E77/$F77, 0), $E77-SUM($H77:CQ77)),
0)</f>
        <v>0</v>
      </c>
      <c r="CS77" s="12">
        <f>IF(CS$2&gt;$D77,
MIN(IFERROR($E77/$F77, 0), $E77-SUM($H77:CR77)),
0)</f>
        <v>0</v>
      </c>
      <c r="CT77" s="12">
        <f>IF(CT$2&gt;$D77,
MIN(IFERROR($E77/$F77, 0), $E77-SUM($H77:CS77)),
0)</f>
        <v>0</v>
      </c>
      <c r="CU77" s="12">
        <f>IF(CU$2&gt;$D77,
MIN(IFERROR($E77/$F77, 0), $E77-SUM($H77:CT77)),
0)</f>
        <v>0</v>
      </c>
      <c r="CV77" s="12">
        <f>IF(CV$2&gt;$D77,
MIN(IFERROR($E77/$F77, 0), $E77-SUM($H77:CU77)),
0)</f>
        <v>0</v>
      </c>
      <c r="CW77" s="12">
        <f>IF(CW$2&gt;$D77,
MIN(IFERROR($E77/$F77, 0), $E77-SUM($H77:CV77)),
0)</f>
        <v>0</v>
      </c>
      <c r="CX77" s="12">
        <f>IF(CX$2&gt;$D77,
MIN(IFERROR($E77/$F77, 0), $E77-SUM($H77:CW77)),
0)</f>
        <v>0</v>
      </c>
      <c r="CY77" s="12">
        <f>IF(CY$2&gt;$D77,
MIN(IFERROR($E77/$F77, 0), $E77-SUM($H77:CX77)),
0)</f>
        <v>0</v>
      </c>
      <c r="CZ77" s="12">
        <f>IF(CZ$2&gt;$D77,
MIN(IFERROR($E77/$F77, 0), $E77-SUM($H77:CY77)),
0)</f>
        <v>0</v>
      </c>
      <c r="DA77" s="12">
        <f>IF(DA$2&gt;$D77,
MIN(IFERROR($E77/$F77, 0), $E77-SUM($H77:CZ77)),
0)</f>
        <v>0</v>
      </c>
      <c r="DB77" s="12">
        <f>IF(DB$2&gt;$D77,
MIN(IFERROR($E77/$F77, 0), $E77-SUM($H77:DA77)),
0)</f>
        <v>0</v>
      </c>
      <c r="DC77" s="12">
        <f>IF(DC$2&gt;$D77,
MIN(IFERROR($E77/$F77, 0), $E77-SUM($H77:DB77)),
0)</f>
        <v>0</v>
      </c>
      <c r="DD77" s="12">
        <f>IF(DD$2&gt;$D77,
MIN(IFERROR($E77/$F77, 0), $E77-SUM($H77:DC77)),
0)</f>
        <v>0</v>
      </c>
      <c r="DE77" s="12">
        <f>IF(DE$2&gt;$D77,
MIN(IFERROR($E77/$F77, 0), $E77-SUM($H77:DD77)),
0)</f>
        <v>0</v>
      </c>
      <c r="DF77" s="12">
        <f>IF(DF$2&gt;$D77,
MIN(IFERROR($E77/$F77, 0), $E77-SUM($H77:DE77)),
0)</f>
        <v>0</v>
      </c>
      <c r="DG77" s="12">
        <f>IF(DG$2&gt;$D77,
MIN(IFERROR($E77/$F77, 0), $E77-SUM($H77:DF77)),
0)</f>
        <v>0</v>
      </c>
      <c r="DH77" s="12">
        <f>IF(DH$2&gt;$D77,
MIN(IFERROR($E77/$F77, 0), $E77-SUM($H77:DG77)),
0)</f>
        <v>0</v>
      </c>
      <c r="DI77" s="12">
        <f>IF(DI$2&gt;$D77,
MIN(IFERROR($E77/$F77, 0), $E77-SUM($H77:DH77)),
0)</f>
        <v>0</v>
      </c>
      <c r="DJ77" s="12">
        <f>IF(DJ$2&gt;$D77,
MIN(IFERROR($E77/$F77, 0), $E77-SUM($H77:DI77)),
0)</f>
        <v>0</v>
      </c>
      <c r="DK77" s="12">
        <f>IF(DK$2&gt;$D77,
MIN(IFERROR($E77/$F77, 0), $E77-SUM($H77:DJ77)),
0)</f>
        <v>0</v>
      </c>
      <c r="DL77" s="12">
        <f>IF(DL$2&gt;$D77,
MIN(IFERROR($E77/$F77, 0), $E77-SUM($H77:DK77)),
0)</f>
        <v>0</v>
      </c>
      <c r="DM77" s="12">
        <f>IF(DM$2&gt;$D77,
MIN(IFERROR($E77/$F77, 0), $E77-SUM($H77:DL77)),
0)</f>
        <v>0</v>
      </c>
      <c r="DN77" s="12">
        <f>IF(DN$2&gt;$D77,
MIN(IFERROR($E77/$F77, 0), $E77-SUM($H77:DM77)),
0)</f>
        <v>0</v>
      </c>
      <c r="DO77" s="12">
        <f>IF(DO$2&gt;$D77,
MIN(IFERROR($E77/$F77, 0), $E77-SUM($H77:DN77)),
0)</f>
        <v>0</v>
      </c>
      <c r="DP77" s="12">
        <f>IF(DP$2&gt;$D77,
MIN(IFERROR($E77/$F77, 0), $E77-SUM($H77:DO77)),
0)</f>
        <v>0</v>
      </c>
      <c r="DQ77" s="12">
        <f>IF(DQ$2&gt;$D77,
MIN(IFERROR($E77/$F77, 0), $E77-SUM($H77:DP77)),
0)</f>
        <v>0</v>
      </c>
      <c r="DR77" s="12">
        <f>IF(DR$2&gt;$D77,
MIN(IFERROR($E77/$F77, 0), $E77-SUM($H77:DQ77)),
0)</f>
        <v>0</v>
      </c>
      <c r="DS77" s="12">
        <f>IF(DS$2&gt;$D77,
MIN(IFERROR($E77/$F77, 0), $E77-SUM($H77:DR77)),
0)</f>
        <v>0</v>
      </c>
      <c r="DT77" s="12">
        <f>IF(DT$2&gt;$D77,
MIN(IFERROR($E77/$F77, 0), $E77-SUM($H77:DS77)),
0)</f>
        <v>0</v>
      </c>
      <c r="DU77" s="12">
        <f>IF(DU$2&gt;$D77,
MIN(IFERROR($E77/$F77, 0), $E77-SUM($H77:DT77)),
0)</f>
        <v>0</v>
      </c>
      <c r="DV77" s="12">
        <f>IF(DV$2&gt;$D77,
MIN(IFERROR($E77/$F77, 0), $E77-SUM($H77:DU77)),
0)</f>
        <v>0</v>
      </c>
      <c r="DW77" s="12">
        <f>IF(DW$2&gt;$D77,
MIN(IFERROR($E77/$F77, 0), $E77-SUM($H77:DV77)),
0)</f>
        <v>0</v>
      </c>
      <c r="DX77" s="12">
        <f>IF(DX$2&gt;$D77,
MIN(IFERROR($E77/$F77, 0), $E77-SUM($H77:DW77)),
0)</f>
        <v>0</v>
      </c>
      <c r="DY77" s="12">
        <f>IF(DY$2&gt;$D77,
MIN(IFERROR($E77/$F77, 0), $E77-SUM($H77:DX77)),
0)</f>
        <v>0</v>
      </c>
    </row>
    <row r="78" spans="1:129" x14ac:dyDescent="0.3">
      <c r="D78" s="127"/>
      <c r="E78" s="128"/>
      <c r="F78" s="128"/>
      <c r="G78" s="13"/>
      <c r="I78" s="10"/>
      <c r="J78" s="10"/>
      <c r="K78" s="10"/>
      <c r="L78" s="10"/>
      <c r="M78" s="10"/>
      <c r="N78" s="10"/>
      <c r="O78" s="10"/>
      <c r="P78" s="10"/>
      <c r="Q78" s="10"/>
      <c r="R78" s="10"/>
      <c r="S78" s="10"/>
      <c r="T78" s="10"/>
      <c r="U78" s="10"/>
      <c r="V78" s="10"/>
      <c r="W78" s="10"/>
      <c r="X78" s="10"/>
      <c r="Y78" s="10"/>
      <c r="Z78" s="10"/>
      <c r="AA78" s="10"/>
      <c r="AB78" s="10"/>
      <c r="AC78" s="10"/>
      <c r="AD78" s="10"/>
      <c r="AE78" s="10"/>
      <c r="AF78" s="10"/>
      <c r="AG78" s="10"/>
      <c r="AH78" s="10"/>
      <c r="AI78" s="10"/>
      <c r="AJ78" s="10"/>
      <c r="AK78" s="10"/>
      <c r="AL78" s="10"/>
      <c r="AM78" s="10"/>
      <c r="AN78" s="10"/>
      <c r="AO78" s="10"/>
      <c r="AP78" s="10"/>
      <c r="AQ78" s="10"/>
      <c r="AR78" s="10"/>
      <c r="AS78" s="10"/>
      <c r="AT78" s="10"/>
      <c r="AU78" s="10"/>
      <c r="AV78" s="10"/>
      <c r="AW78" s="10"/>
      <c r="AX78" s="10"/>
      <c r="AY78" s="10"/>
      <c r="AZ78" s="10"/>
      <c r="BA78" s="10"/>
      <c r="BB78" s="10"/>
      <c r="BC78" s="10"/>
      <c r="BD78" s="10"/>
      <c r="BE78" s="10"/>
      <c r="BF78" s="10"/>
      <c r="BG78" s="10"/>
      <c r="BH78" s="10"/>
      <c r="BI78" s="10"/>
      <c r="BJ78" s="10"/>
      <c r="BK78" s="10"/>
      <c r="BL78" s="10"/>
      <c r="BM78" s="10"/>
      <c r="BN78" s="10"/>
      <c r="BO78" s="10"/>
      <c r="BP78" s="10"/>
      <c r="BQ78" s="10"/>
      <c r="BR78" s="10"/>
      <c r="BS78" s="10"/>
      <c r="BT78" s="10"/>
      <c r="BU78" s="10"/>
      <c r="BV78" s="10"/>
      <c r="BW78" s="10"/>
      <c r="BX78" s="10"/>
      <c r="BY78" s="10"/>
      <c r="BZ78" s="10"/>
      <c r="CA78" s="10"/>
      <c r="CB78" s="10"/>
      <c r="CC78" s="10"/>
      <c r="CD78" s="10"/>
      <c r="CE78" s="10"/>
      <c r="CF78" s="10"/>
      <c r="CG78" s="10"/>
      <c r="CH78" s="10"/>
      <c r="CI78" s="10"/>
      <c r="CJ78" s="10"/>
      <c r="CK78" s="10"/>
      <c r="CL78" s="10"/>
      <c r="CM78" s="10"/>
      <c r="CN78" s="10"/>
      <c r="CO78" s="10"/>
      <c r="CP78" s="10"/>
      <c r="CQ78" s="10"/>
      <c r="CR78" s="10"/>
      <c r="CS78" s="10"/>
      <c r="CT78" s="10"/>
      <c r="CU78" s="10"/>
      <c r="CV78" s="10"/>
      <c r="CW78" s="10"/>
      <c r="CX78" s="10"/>
      <c r="CY78" s="10"/>
      <c r="CZ78" s="10"/>
      <c r="DA78" s="10"/>
      <c r="DB78" s="10"/>
      <c r="DC78" s="10"/>
      <c r="DD78" s="10"/>
      <c r="DE78" s="10"/>
      <c r="DF78" s="10"/>
      <c r="DG78" s="10"/>
      <c r="DH78" s="10"/>
      <c r="DI78" s="10"/>
      <c r="DJ78" s="10"/>
      <c r="DK78" s="10"/>
      <c r="DL78" s="10"/>
      <c r="DM78" s="10"/>
      <c r="DN78" s="10"/>
      <c r="DO78" s="10"/>
      <c r="DP78" s="10"/>
      <c r="DQ78" s="10"/>
      <c r="DR78" s="10"/>
      <c r="DS78" s="10"/>
      <c r="DT78" s="10"/>
      <c r="DU78" s="10"/>
      <c r="DV78" s="10"/>
      <c r="DW78" s="10"/>
      <c r="DX78" s="10"/>
      <c r="DY78" s="10"/>
    </row>
    <row r="79" spans="1:129" x14ac:dyDescent="0.3">
      <c r="B79" s="2" t="str">
        <f>Product!$M$2</f>
        <v>Phase 4</v>
      </c>
      <c r="C79" s="2" t="str">
        <f>Product!$M$3</f>
        <v>50' Wide</v>
      </c>
      <c r="D79" s="127">
        <f>SUMIFS(INDEX(Product!$B$2:$U$97, MATCH(D65, Product!$B$2:$B$97, 0), ), Product!$B$2:$U$2, $B79, Product!$B$3:$U$3, $C79)</f>
        <v>45869</v>
      </c>
      <c r="E79" s="128">
        <f>SUMIFS(INDEX(Product!$B$2:$U$97, MATCH(E65, Product!$B$2:$B$97, 0), ), Product!$B$2:$U$2, $B79, Product!$B$3:$U$3, $C79)</f>
        <v>30</v>
      </c>
      <c r="F79" s="128">
        <f>SUMIFS(INDEX(Product!$B$2:$U$97, MATCH(F65, Product!$B$2:$B$97, 0), ), Product!$B$2:$U$2, $B79, Product!$B$3:$U$3, $C79)</f>
        <v>6</v>
      </c>
      <c r="G79" s="11">
        <f>SUM(H79:DZ79)</f>
        <v>30</v>
      </c>
      <c r="I79" s="12">
        <f>IF(I$2&gt;$D79,
MIN(IFERROR($E79/$F79, 0), $E79-SUM($H79:H79)),
0)</f>
        <v>0</v>
      </c>
      <c r="J79" s="12">
        <f>IF(J$2&gt;$D79,
MIN(IFERROR($E79/$F79, 0), $E79-SUM($H79:I79)),
0)</f>
        <v>0</v>
      </c>
      <c r="K79" s="12">
        <f>IF(K$2&gt;$D79,
MIN(IFERROR($E79/$F79, 0), $E79-SUM($H79:J79)),
0)</f>
        <v>0</v>
      </c>
      <c r="L79" s="12">
        <f>IF(L$2&gt;$D79,
MIN(IFERROR($E79/$F79, 0), $E79-SUM($H79:K79)),
0)</f>
        <v>0</v>
      </c>
      <c r="M79" s="12">
        <f>IF(M$2&gt;$D79,
MIN(IFERROR($E79/$F79, 0), $E79-SUM($H79:L79)),
0)</f>
        <v>0</v>
      </c>
      <c r="N79" s="12">
        <f>IF(N$2&gt;$D79,
MIN(IFERROR($E79/$F79, 0), $E79-SUM($H79:M79)),
0)</f>
        <v>0</v>
      </c>
      <c r="O79" s="12">
        <f>IF(O$2&gt;$D79,
MIN(IFERROR($E79/$F79, 0), $E79-SUM($H79:N79)),
0)</f>
        <v>0</v>
      </c>
      <c r="P79" s="12">
        <f>IF(P$2&gt;$D79,
MIN(IFERROR($E79/$F79, 0), $E79-SUM($H79:O79)),
0)</f>
        <v>0</v>
      </c>
      <c r="Q79" s="12">
        <f>IF(Q$2&gt;$D79,
MIN(IFERROR($E79/$F79, 0), $E79-SUM($H79:P79)),
0)</f>
        <v>0</v>
      </c>
      <c r="R79" s="12">
        <f>IF(R$2&gt;$D79,
MIN(IFERROR($E79/$F79, 0), $E79-SUM($H79:Q79)),
0)</f>
        <v>0</v>
      </c>
      <c r="S79" s="12">
        <f>IF(S$2&gt;$D79,
MIN(IFERROR($E79/$F79, 0), $E79-SUM($H79:R79)),
0)</f>
        <v>0</v>
      </c>
      <c r="T79" s="12">
        <f>IF(T$2&gt;$D79,
MIN(IFERROR($E79/$F79, 0), $E79-SUM($H79:S79)),
0)</f>
        <v>0</v>
      </c>
      <c r="U79" s="12">
        <f>IF(U$2&gt;$D79,
MIN(IFERROR($E79/$F79, 0), $E79-SUM($H79:T79)),
0)</f>
        <v>0</v>
      </c>
      <c r="V79" s="12">
        <f>IF(V$2&gt;$D79,
MIN(IFERROR($E79/$F79, 0), $E79-SUM($H79:U79)),
0)</f>
        <v>0</v>
      </c>
      <c r="W79" s="12">
        <f>IF(W$2&gt;$D79,
MIN(IFERROR($E79/$F79, 0), $E79-SUM($H79:V79)),
0)</f>
        <v>0</v>
      </c>
      <c r="X79" s="12">
        <f>IF(X$2&gt;$D79,
MIN(IFERROR($E79/$F79, 0), $E79-SUM($H79:W79)),
0)</f>
        <v>0</v>
      </c>
      <c r="Y79" s="12">
        <f>IF(Y$2&gt;$D79,
MIN(IFERROR($E79/$F79, 0), $E79-SUM($H79:X79)),
0)</f>
        <v>0</v>
      </c>
      <c r="Z79" s="12">
        <f>IF(Z$2&gt;$D79,
MIN(IFERROR($E79/$F79, 0), $E79-SUM($H79:Y79)),
0)</f>
        <v>0</v>
      </c>
      <c r="AA79" s="12">
        <f>IF(AA$2&gt;$D79,
MIN(IFERROR($E79/$F79, 0), $E79-SUM($H79:Z79)),
0)</f>
        <v>0</v>
      </c>
      <c r="AB79" s="12">
        <f>IF(AB$2&gt;$D79,
MIN(IFERROR($E79/$F79, 0), $E79-SUM($H79:AA79)),
0)</f>
        <v>0</v>
      </c>
      <c r="AC79" s="12">
        <f>IF(AC$2&gt;$D79,
MIN(IFERROR($E79/$F79, 0), $E79-SUM($H79:AB79)),
0)</f>
        <v>0</v>
      </c>
      <c r="AD79" s="12">
        <f>IF(AD$2&gt;$D79,
MIN(IFERROR($E79/$F79, 0), $E79-SUM($H79:AC79)),
0)</f>
        <v>0</v>
      </c>
      <c r="AE79" s="12">
        <f>IF(AE$2&gt;$D79,
MIN(IFERROR($E79/$F79, 0), $E79-SUM($H79:AD79)),
0)</f>
        <v>0</v>
      </c>
      <c r="AF79" s="12">
        <f>IF(AF$2&gt;$D79,
MIN(IFERROR($E79/$F79, 0), $E79-SUM($H79:AE79)),
0)</f>
        <v>0</v>
      </c>
      <c r="AG79" s="12">
        <f>IF(AG$2&gt;$D79,
MIN(IFERROR($E79/$F79, 0), $E79-SUM($H79:AF79)),
0)</f>
        <v>0</v>
      </c>
      <c r="AH79" s="12">
        <f>IF(AH$2&gt;$D79,
MIN(IFERROR($E79/$F79, 0), $E79-SUM($H79:AG79)),
0)</f>
        <v>0</v>
      </c>
      <c r="AI79" s="12">
        <f>IF(AI$2&gt;$D79,
MIN(IFERROR($E79/$F79, 0), $E79-SUM($H79:AH79)),
0)</f>
        <v>0</v>
      </c>
      <c r="AJ79" s="12">
        <f>IF(AJ$2&gt;$D79,
MIN(IFERROR($E79/$F79, 0), $E79-SUM($H79:AI79)),
0)</f>
        <v>0</v>
      </c>
      <c r="AK79" s="12">
        <f>IF(AK$2&gt;$D79,
MIN(IFERROR($E79/$F79, 0), $E79-SUM($H79:AJ79)),
0)</f>
        <v>0</v>
      </c>
      <c r="AL79" s="12">
        <f>IF(AL$2&gt;$D79,
MIN(IFERROR($E79/$F79, 0), $E79-SUM($H79:AK79)),
0)</f>
        <v>0</v>
      </c>
      <c r="AM79" s="12">
        <f>IF(AM$2&gt;$D79,
MIN(IFERROR($E79/$F79, 0), $E79-SUM($H79:AL79)),
0)</f>
        <v>0</v>
      </c>
      <c r="AN79" s="12">
        <f>IF(AN$2&gt;$D79,
MIN(IFERROR($E79/$F79, 0), $E79-SUM($H79:AM79)),
0)</f>
        <v>0</v>
      </c>
      <c r="AO79" s="12">
        <f>IF(AO$2&gt;$D79,
MIN(IFERROR($E79/$F79, 0), $E79-SUM($H79:AN79)),
0)</f>
        <v>0</v>
      </c>
      <c r="AP79" s="12">
        <f>IF(AP$2&gt;$D79,
MIN(IFERROR($E79/$F79, 0), $E79-SUM($H79:AO79)),
0)</f>
        <v>0</v>
      </c>
      <c r="AQ79" s="12">
        <f>IF(AQ$2&gt;$D79,
MIN(IFERROR($E79/$F79, 0), $E79-SUM($H79:AP79)),
0)</f>
        <v>0</v>
      </c>
      <c r="AR79" s="12">
        <f>IF(AR$2&gt;$D79,
MIN(IFERROR($E79/$F79, 0), $E79-SUM($H79:AQ79)),
0)</f>
        <v>0</v>
      </c>
      <c r="AS79" s="12">
        <f>IF(AS$2&gt;$D79,
MIN(IFERROR($E79/$F79, 0), $E79-SUM($H79:AR79)),
0)</f>
        <v>0</v>
      </c>
      <c r="AT79" s="12">
        <f>IF(AT$2&gt;$D79,
MIN(IFERROR($E79/$F79, 0), $E79-SUM($H79:AS79)),
0)</f>
        <v>0</v>
      </c>
      <c r="AU79" s="12">
        <f>IF(AU$2&gt;$D79,
MIN(IFERROR($E79/$F79, 0), $E79-SUM($H79:AT79)),
0)</f>
        <v>0</v>
      </c>
      <c r="AV79" s="12">
        <f>IF(AV$2&gt;$D79,
MIN(IFERROR($E79/$F79, 0), $E79-SUM($H79:AU79)),
0)</f>
        <v>0</v>
      </c>
      <c r="AW79" s="12">
        <f>IF(AW$2&gt;$D79,
MIN(IFERROR($E79/$F79, 0), $E79-SUM($H79:AV79)),
0)</f>
        <v>0</v>
      </c>
      <c r="AX79" s="12">
        <f>IF(AX$2&gt;$D79,
MIN(IFERROR($E79/$F79, 0), $E79-SUM($H79:AW79)),
0)</f>
        <v>0</v>
      </c>
      <c r="AY79" s="12">
        <f>IF(AY$2&gt;$D79,
MIN(IFERROR($E79/$F79, 0), $E79-SUM($H79:AX79)),
0)</f>
        <v>0</v>
      </c>
      <c r="AZ79" s="12">
        <f>IF(AZ$2&gt;$D79,
MIN(IFERROR($E79/$F79, 0), $E79-SUM($H79:AY79)),
0)</f>
        <v>0</v>
      </c>
      <c r="BA79" s="12">
        <f>IF(BA$2&gt;$D79,
MIN(IFERROR($E79/$F79, 0), $E79-SUM($H79:AZ79)),
0)</f>
        <v>5</v>
      </c>
      <c r="BB79" s="12">
        <f>IF(BB$2&gt;$D79,
MIN(IFERROR($E79/$F79, 0), $E79-SUM($H79:BA79)),
0)</f>
        <v>5</v>
      </c>
      <c r="BC79" s="12">
        <f>IF(BC$2&gt;$D79,
MIN(IFERROR($E79/$F79, 0), $E79-SUM($H79:BB79)),
0)</f>
        <v>5</v>
      </c>
      <c r="BD79" s="12">
        <f>IF(BD$2&gt;$D79,
MIN(IFERROR($E79/$F79, 0), $E79-SUM($H79:BC79)),
0)</f>
        <v>5</v>
      </c>
      <c r="BE79" s="12">
        <f>IF(BE$2&gt;$D79,
MIN(IFERROR($E79/$F79, 0), $E79-SUM($H79:BD79)),
0)</f>
        <v>5</v>
      </c>
      <c r="BF79" s="12">
        <f>IF(BF$2&gt;$D79,
MIN(IFERROR($E79/$F79, 0), $E79-SUM($H79:BE79)),
0)</f>
        <v>5</v>
      </c>
      <c r="BG79" s="12">
        <f>IF(BG$2&gt;$D79,
MIN(IFERROR($E79/$F79, 0), $E79-SUM($H79:BF79)),
0)</f>
        <v>0</v>
      </c>
      <c r="BH79" s="12">
        <f>IF(BH$2&gt;$D79,
MIN(IFERROR($E79/$F79, 0), $E79-SUM($H79:BG79)),
0)</f>
        <v>0</v>
      </c>
      <c r="BI79" s="12">
        <f>IF(BI$2&gt;$D79,
MIN(IFERROR($E79/$F79, 0), $E79-SUM($H79:BH79)),
0)</f>
        <v>0</v>
      </c>
      <c r="BJ79" s="12">
        <f>IF(BJ$2&gt;$D79,
MIN(IFERROR($E79/$F79, 0), $E79-SUM($H79:BI79)),
0)</f>
        <v>0</v>
      </c>
      <c r="BK79" s="12">
        <f>IF(BK$2&gt;$D79,
MIN(IFERROR($E79/$F79, 0), $E79-SUM($H79:BJ79)),
0)</f>
        <v>0</v>
      </c>
      <c r="BL79" s="12">
        <f>IF(BL$2&gt;$D79,
MIN(IFERROR($E79/$F79, 0), $E79-SUM($H79:BK79)),
0)</f>
        <v>0</v>
      </c>
      <c r="BM79" s="12">
        <f>IF(BM$2&gt;$D79,
MIN(IFERROR($E79/$F79, 0), $E79-SUM($H79:BL79)),
0)</f>
        <v>0</v>
      </c>
      <c r="BN79" s="12">
        <f>IF(BN$2&gt;$D79,
MIN(IFERROR($E79/$F79, 0), $E79-SUM($H79:BM79)),
0)</f>
        <v>0</v>
      </c>
      <c r="BO79" s="12">
        <f>IF(BO$2&gt;$D79,
MIN(IFERROR($E79/$F79, 0), $E79-SUM($H79:BN79)),
0)</f>
        <v>0</v>
      </c>
      <c r="BP79" s="12">
        <f>IF(BP$2&gt;$D79,
MIN(IFERROR($E79/$F79, 0), $E79-SUM($H79:BO79)),
0)</f>
        <v>0</v>
      </c>
      <c r="BQ79" s="12">
        <f>IF(BQ$2&gt;$D79,
MIN(IFERROR($E79/$F79, 0), $E79-SUM($H79:BP79)),
0)</f>
        <v>0</v>
      </c>
      <c r="BR79" s="12">
        <f>IF(BR$2&gt;$D79,
MIN(IFERROR($E79/$F79, 0), $E79-SUM($H79:BQ79)),
0)</f>
        <v>0</v>
      </c>
      <c r="BS79" s="12">
        <f>IF(BS$2&gt;$D79,
MIN(IFERROR($E79/$F79, 0), $E79-SUM($H79:BR79)),
0)</f>
        <v>0</v>
      </c>
      <c r="BT79" s="12">
        <f>IF(BT$2&gt;$D79,
MIN(IFERROR($E79/$F79, 0), $E79-SUM($H79:BS79)),
0)</f>
        <v>0</v>
      </c>
      <c r="BU79" s="12">
        <f>IF(BU$2&gt;$D79,
MIN(IFERROR($E79/$F79, 0), $E79-SUM($H79:BT79)),
0)</f>
        <v>0</v>
      </c>
      <c r="BV79" s="12">
        <f>IF(BV$2&gt;$D79,
MIN(IFERROR($E79/$F79, 0), $E79-SUM($H79:BU79)),
0)</f>
        <v>0</v>
      </c>
      <c r="BW79" s="12">
        <f>IF(BW$2&gt;$D79,
MIN(IFERROR($E79/$F79, 0), $E79-SUM($H79:BV79)),
0)</f>
        <v>0</v>
      </c>
      <c r="BX79" s="12">
        <f>IF(BX$2&gt;$D79,
MIN(IFERROR($E79/$F79, 0), $E79-SUM($H79:BW79)),
0)</f>
        <v>0</v>
      </c>
      <c r="BY79" s="12">
        <f>IF(BY$2&gt;$D79,
MIN(IFERROR($E79/$F79, 0), $E79-SUM($H79:BX79)),
0)</f>
        <v>0</v>
      </c>
      <c r="BZ79" s="12">
        <f>IF(BZ$2&gt;$D79,
MIN(IFERROR($E79/$F79, 0), $E79-SUM($H79:BY79)),
0)</f>
        <v>0</v>
      </c>
      <c r="CA79" s="12">
        <f>IF(CA$2&gt;$D79,
MIN(IFERROR($E79/$F79, 0), $E79-SUM($H79:BZ79)),
0)</f>
        <v>0</v>
      </c>
      <c r="CB79" s="12">
        <f>IF(CB$2&gt;$D79,
MIN(IFERROR($E79/$F79, 0), $E79-SUM($H79:CA79)),
0)</f>
        <v>0</v>
      </c>
      <c r="CC79" s="12">
        <f>IF(CC$2&gt;$D79,
MIN(IFERROR($E79/$F79, 0), $E79-SUM($H79:CB79)),
0)</f>
        <v>0</v>
      </c>
      <c r="CD79" s="12">
        <f>IF(CD$2&gt;$D79,
MIN(IFERROR($E79/$F79, 0), $E79-SUM($H79:CC79)),
0)</f>
        <v>0</v>
      </c>
      <c r="CE79" s="12">
        <f>IF(CE$2&gt;$D79,
MIN(IFERROR($E79/$F79, 0), $E79-SUM($H79:CD79)),
0)</f>
        <v>0</v>
      </c>
      <c r="CF79" s="12">
        <f>IF(CF$2&gt;$D79,
MIN(IFERROR($E79/$F79, 0), $E79-SUM($H79:CE79)),
0)</f>
        <v>0</v>
      </c>
      <c r="CG79" s="12">
        <f>IF(CG$2&gt;$D79,
MIN(IFERROR($E79/$F79, 0), $E79-SUM($H79:CF79)),
0)</f>
        <v>0</v>
      </c>
      <c r="CH79" s="12">
        <f>IF(CH$2&gt;$D79,
MIN(IFERROR($E79/$F79, 0), $E79-SUM($H79:CG79)),
0)</f>
        <v>0</v>
      </c>
      <c r="CI79" s="12">
        <f>IF(CI$2&gt;$D79,
MIN(IFERROR($E79/$F79, 0), $E79-SUM($H79:CH79)),
0)</f>
        <v>0</v>
      </c>
      <c r="CJ79" s="12">
        <f>IF(CJ$2&gt;$D79,
MIN(IFERROR($E79/$F79, 0), $E79-SUM($H79:CI79)),
0)</f>
        <v>0</v>
      </c>
      <c r="CK79" s="12">
        <f>IF(CK$2&gt;$D79,
MIN(IFERROR($E79/$F79, 0), $E79-SUM($H79:CJ79)),
0)</f>
        <v>0</v>
      </c>
      <c r="CL79" s="12">
        <f>IF(CL$2&gt;$D79,
MIN(IFERROR($E79/$F79, 0), $E79-SUM($H79:CK79)),
0)</f>
        <v>0</v>
      </c>
      <c r="CM79" s="12">
        <f>IF(CM$2&gt;$D79,
MIN(IFERROR($E79/$F79, 0), $E79-SUM($H79:CL79)),
0)</f>
        <v>0</v>
      </c>
      <c r="CN79" s="12">
        <f>IF(CN$2&gt;$D79,
MIN(IFERROR($E79/$F79, 0), $E79-SUM($H79:CM79)),
0)</f>
        <v>0</v>
      </c>
      <c r="CO79" s="12">
        <f>IF(CO$2&gt;$D79,
MIN(IFERROR($E79/$F79, 0), $E79-SUM($H79:CN79)),
0)</f>
        <v>0</v>
      </c>
      <c r="CP79" s="12">
        <f>IF(CP$2&gt;$D79,
MIN(IFERROR($E79/$F79, 0), $E79-SUM($H79:CO79)),
0)</f>
        <v>0</v>
      </c>
      <c r="CQ79" s="12">
        <f>IF(CQ$2&gt;$D79,
MIN(IFERROR($E79/$F79, 0), $E79-SUM($H79:CP79)),
0)</f>
        <v>0</v>
      </c>
      <c r="CR79" s="12">
        <f>IF(CR$2&gt;$D79,
MIN(IFERROR($E79/$F79, 0), $E79-SUM($H79:CQ79)),
0)</f>
        <v>0</v>
      </c>
      <c r="CS79" s="12">
        <f>IF(CS$2&gt;$D79,
MIN(IFERROR($E79/$F79, 0), $E79-SUM($H79:CR79)),
0)</f>
        <v>0</v>
      </c>
      <c r="CT79" s="12">
        <f>IF(CT$2&gt;$D79,
MIN(IFERROR($E79/$F79, 0), $E79-SUM($H79:CS79)),
0)</f>
        <v>0</v>
      </c>
      <c r="CU79" s="12">
        <f>IF(CU$2&gt;$D79,
MIN(IFERROR($E79/$F79, 0), $E79-SUM($H79:CT79)),
0)</f>
        <v>0</v>
      </c>
      <c r="CV79" s="12">
        <f>IF(CV$2&gt;$D79,
MIN(IFERROR($E79/$F79, 0), $E79-SUM($H79:CU79)),
0)</f>
        <v>0</v>
      </c>
      <c r="CW79" s="12">
        <f>IF(CW$2&gt;$D79,
MIN(IFERROR($E79/$F79, 0), $E79-SUM($H79:CV79)),
0)</f>
        <v>0</v>
      </c>
      <c r="CX79" s="12">
        <f>IF(CX$2&gt;$D79,
MIN(IFERROR($E79/$F79, 0), $E79-SUM($H79:CW79)),
0)</f>
        <v>0</v>
      </c>
      <c r="CY79" s="12">
        <f>IF(CY$2&gt;$D79,
MIN(IFERROR($E79/$F79, 0), $E79-SUM($H79:CX79)),
0)</f>
        <v>0</v>
      </c>
      <c r="CZ79" s="12">
        <f>IF(CZ$2&gt;$D79,
MIN(IFERROR($E79/$F79, 0), $E79-SUM($H79:CY79)),
0)</f>
        <v>0</v>
      </c>
      <c r="DA79" s="12">
        <f>IF(DA$2&gt;$D79,
MIN(IFERROR($E79/$F79, 0), $E79-SUM($H79:CZ79)),
0)</f>
        <v>0</v>
      </c>
      <c r="DB79" s="12">
        <f>IF(DB$2&gt;$D79,
MIN(IFERROR($E79/$F79, 0), $E79-SUM($H79:DA79)),
0)</f>
        <v>0</v>
      </c>
      <c r="DC79" s="12">
        <f>IF(DC$2&gt;$D79,
MIN(IFERROR($E79/$F79, 0), $E79-SUM($H79:DB79)),
0)</f>
        <v>0</v>
      </c>
      <c r="DD79" s="12">
        <f>IF(DD$2&gt;$D79,
MIN(IFERROR($E79/$F79, 0), $E79-SUM($H79:DC79)),
0)</f>
        <v>0</v>
      </c>
      <c r="DE79" s="12">
        <f>IF(DE$2&gt;$D79,
MIN(IFERROR($E79/$F79, 0), $E79-SUM($H79:DD79)),
0)</f>
        <v>0</v>
      </c>
      <c r="DF79" s="12">
        <f>IF(DF$2&gt;$D79,
MIN(IFERROR($E79/$F79, 0), $E79-SUM($H79:DE79)),
0)</f>
        <v>0</v>
      </c>
      <c r="DG79" s="12">
        <f>IF(DG$2&gt;$D79,
MIN(IFERROR($E79/$F79, 0), $E79-SUM($H79:DF79)),
0)</f>
        <v>0</v>
      </c>
      <c r="DH79" s="12">
        <f>IF(DH$2&gt;$D79,
MIN(IFERROR($E79/$F79, 0), $E79-SUM($H79:DG79)),
0)</f>
        <v>0</v>
      </c>
      <c r="DI79" s="12">
        <f>IF(DI$2&gt;$D79,
MIN(IFERROR($E79/$F79, 0), $E79-SUM($H79:DH79)),
0)</f>
        <v>0</v>
      </c>
      <c r="DJ79" s="12">
        <f>IF(DJ$2&gt;$D79,
MIN(IFERROR($E79/$F79, 0), $E79-SUM($H79:DI79)),
0)</f>
        <v>0</v>
      </c>
      <c r="DK79" s="12">
        <f>IF(DK$2&gt;$D79,
MIN(IFERROR($E79/$F79, 0), $E79-SUM($H79:DJ79)),
0)</f>
        <v>0</v>
      </c>
      <c r="DL79" s="12">
        <f>IF(DL$2&gt;$D79,
MIN(IFERROR($E79/$F79, 0), $E79-SUM($H79:DK79)),
0)</f>
        <v>0</v>
      </c>
      <c r="DM79" s="12">
        <f>IF(DM$2&gt;$D79,
MIN(IFERROR($E79/$F79, 0), $E79-SUM($H79:DL79)),
0)</f>
        <v>0</v>
      </c>
      <c r="DN79" s="12">
        <f>IF(DN$2&gt;$D79,
MIN(IFERROR($E79/$F79, 0), $E79-SUM($H79:DM79)),
0)</f>
        <v>0</v>
      </c>
      <c r="DO79" s="12">
        <f>IF(DO$2&gt;$D79,
MIN(IFERROR($E79/$F79, 0), $E79-SUM($H79:DN79)),
0)</f>
        <v>0</v>
      </c>
      <c r="DP79" s="12">
        <f>IF(DP$2&gt;$D79,
MIN(IFERROR($E79/$F79, 0), $E79-SUM($H79:DO79)),
0)</f>
        <v>0</v>
      </c>
      <c r="DQ79" s="12">
        <f>IF(DQ$2&gt;$D79,
MIN(IFERROR($E79/$F79, 0), $E79-SUM($H79:DP79)),
0)</f>
        <v>0</v>
      </c>
      <c r="DR79" s="12">
        <f>IF(DR$2&gt;$D79,
MIN(IFERROR($E79/$F79, 0), $E79-SUM($H79:DQ79)),
0)</f>
        <v>0</v>
      </c>
      <c r="DS79" s="12">
        <f>IF(DS$2&gt;$D79,
MIN(IFERROR($E79/$F79, 0), $E79-SUM($H79:DR79)),
0)</f>
        <v>0</v>
      </c>
      <c r="DT79" s="12">
        <f>IF(DT$2&gt;$D79,
MIN(IFERROR($E79/$F79, 0), $E79-SUM($H79:DS79)),
0)</f>
        <v>0</v>
      </c>
      <c r="DU79" s="12">
        <f>IF(DU$2&gt;$D79,
MIN(IFERROR($E79/$F79, 0), $E79-SUM($H79:DT79)),
0)</f>
        <v>0</v>
      </c>
      <c r="DV79" s="12">
        <f>IF(DV$2&gt;$D79,
MIN(IFERROR($E79/$F79, 0), $E79-SUM($H79:DU79)),
0)</f>
        <v>0</v>
      </c>
      <c r="DW79" s="12">
        <f>IF(DW$2&gt;$D79,
MIN(IFERROR($E79/$F79, 0), $E79-SUM($H79:DV79)),
0)</f>
        <v>0</v>
      </c>
      <c r="DX79" s="12">
        <f>IF(DX$2&gt;$D79,
MIN(IFERROR($E79/$F79, 0), $E79-SUM($H79:DW79)),
0)</f>
        <v>0</v>
      </c>
      <c r="DY79" s="12">
        <f>IF(DY$2&gt;$D79,
MIN(IFERROR($E79/$F79, 0), $E79-SUM($H79:DX79)),
0)</f>
        <v>0</v>
      </c>
    </row>
    <row r="80" spans="1:129" x14ac:dyDescent="0.3">
      <c r="B80" s="2" t="str">
        <f>Product!$N$2</f>
        <v>Phase 4</v>
      </c>
      <c r="C80" s="2" t="str">
        <f>Product!$N$3</f>
        <v>60' Wide</v>
      </c>
      <c r="D80" s="127">
        <f>SUMIFS(INDEX(Product!$B$2:$U$97, MATCH(D65, Product!$B$2:$B$97, 0), ), Product!$B$2:$U$2, $B80, Product!$B$3:$U$3, $C80)</f>
        <v>45869</v>
      </c>
      <c r="E80" s="128">
        <f>SUMIFS(INDEX(Product!$B$2:$U$97, MATCH(E65, Product!$B$2:$B$97, 0), ), Product!$B$2:$U$2, $B80, Product!$B$3:$U$3, $C80)</f>
        <v>30</v>
      </c>
      <c r="F80" s="128">
        <f>SUMIFS(INDEX(Product!$B$2:$U$97, MATCH(F65, Product!$B$2:$B$97, 0), ), Product!$B$2:$U$2, $B80, Product!$B$3:$U$3, $C80)</f>
        <v>6</v>
      </c>
      <c r="G80" s="11">
        <f>SUM(H80:DZ80)</f>
        <v>30</v>
      </c>
      <c r="I80" s="12">
        <f>IF(I$2&gt;$D80,
MIN(IFERROR($E80/$F80, 0), $E80-SUM($H80:H80)),
0)</f>
        <v>0</v>
      </c>
      <c r="J80" s="12">
        <f>IF(J$2&gt;$D80,
MIN(IFERROR($E80/$F80, 0), $E80-SUM($H80:I80)),
0)</f>
        <v>0</v>
      </c>
      <c r="K80" s="12">
        <f>IF(K$2&gt;$D80,
MIN(IFERROR($E80/$F80, 0), $E80-SUM($H80:J80)),
0)</f>
        <v>0</v>
      </c>
      <c r="L80" s="12">
        <f>IF(L$2&gt;$D80,
MIN(IFERROR($E80/$F80, 0), $E80-SUM($H80:K80)),
0)</f>
        <v>0</v>
      </c>
      <c r="M80" s="12">
        <f>IF(M$2&gt;$D80,
MIN(IFERROR($E80/$F80, 0), $E80-SUM($H80:L80)),
0)</f>
        <v>0</v>
      </c>
      <c r="N80" s="12">
        <f>IF(N$2&gt;$D80,
MIN(IFERROR($E80/$F80, 0), $E80-SUM($H80:M80)),
0)</f>
        <v>0</v>
      </c>
      <c r="O80" s="12">
        <f>IF(O$2&gt;$D80,
MIN(IFERROR($E80/$F80, 0), $E80-SUM($H80:N80)),
0)</f>
        <v>0</v>
      </c>
      <c r="P80" s="12">
        <f>IF(P$2&gt;$D80,
MIN(IFERROR($E80/$F80, 0), $E80-SUM($H80:O80)),
0)</f>
        <v>0</v>
      </c>
      <c r="Q80" s="12">
        <f>IF(Q$2&gt;$D80,
MIN(IFERROR($E80/$F80, 0), $E80-SUM($H80:P80)),
0)</f>
        <v>0</v>
      </c>
      <c r="R80" s="12">
        <f>IF(R$2&gt;$D80,
MIN(IFERROR($E80/$F80, 0), $E80-SUM($H80:Q80)),
0)</f>
        <v>0</v>
      </c>
      <c r="S80" s="12">
        <f>IF(S$2&gt;$D80,
MIN(IFERROR($E80/$F80, 0), $E80-SUM($H80:R80)),
0)</f>
        <v>0</v>
      </c>
      <c r="T80" s="12">
        <f>IF(T$2&gt;$D80,
MIN(IFERROR($E80/$F80, 0), $E80-SUM($H80:S80)),
0)</f>
        <v>0</v>
      </c>
      <c r="U80" s="12">
        <f>IF(U$2&gt;$D80,
MIN(IFERROR($E80/$F80, 0), $E80-SUM($H80:T80)),
0)</f>
        <v>0</v>
      </c>
      <c r="V80" s="12">
        <f>IF(V$2&gt;$D80,
MIN(IFERROR($E80/$F80, 0), $E80-SUM($H80:U80)),
0)</f>
        <v>0</v>
      </c>
      <c r="W80" s="12">
        <f>IF(W$2&gt;$D80,
MIN(IFERROR($E80/$F80, 0), $E80-SUM($H80:V80)),
0)</f>
        <v>0</v>
      </c>
      <c r="X80" s="12">
        <f>IF(X$2&gt;$D80,
MIN(IFERROR($E80/$F80, 0), $E80-SUM($H80:W80)),
0)</f>
        <v>0</v>
      </c>
      <c r="Y80" s="12">
        <f>IF(Y$2&gt;$D80,
MIN(IFERROR($E80/$F80, 0), $E80-SUM($H80:X80)),
0)</f>
        <v>0</v>
      </c>
      <c r="Z80" s="12">
        <f>IF(Z$2&gt;$D80,
MIN(IFERROR($E80/$F80, 0), $E80-SUM($H80:Y80)),
0)</f>
        <v>0</v>
      </c>
      <c r="AA80" s="12">
        <f>IF(AA$2&gt;$D80,
MIN(IFERROR($E80/$F80, 0), $E80-SUM($H80:Z80)),
0)</f>
        <v>0</v>
      </c>
      <c r="AB80" s="12">
        <f>IF(AB$2&gt;$D80,
MIN(IFERROR($E80/$F80, 0), $E80-SUM($H80:AA80)),
0)</f>
        <v>0</v>
      </c>
      <c r="AC80" s="12">
        <f>IF(AC$2&gt;$D80,
MIN(IFERROR($E80/$F80, 0), $E80-SUM($H80:AB80)),
0)</f>
        <v>0</v>
      </c>
      <c r="AD80" s="12">
        <f>IF(AD$2&gt;$D80,
MIN(IFERROR($E80/$F80, 0), $E80-SUM($H80:AC80)),
0)</f>
        <v>0</v>
      </c>
      <c r="AE80" s="12">
        <f>IF(AE$2&gt;$D80,
MIN(IFERROR($E80/$F80, 0), $E80-SUM($H80:AD80)),
0)</f>
        <v>0</v>
      </c>
      <c r="AF80" s="12">
        <f>IF(AF$2&gt;$D80,
MIN(IFERROR($E80/$F80, 0), $E80-SUM($H80:AE80)),
0)</f>
        <v>0</v>
      </c>
      <c r="AG80" s="12">
        <f>IF(AG$2&gt;$D80,
MIN(IFERROR($E80/$F80, 0), $E80-SUM($H80:AF80)),
0)</f>
        <v>0</v>
      </c>
      <c r="AH80" s="12">
        <f>IF(AH$2&gt;$D80,
MIN(IFERROR($E80/$F80, 0), $E80-SUM($H80:AG80)),
0)</f>
        <v>0</v>
      </c>
      <c r="AI80" s="12">
        <f>IF(AI$2&gt;$D80,
MIN(IFERROR($E80/$F80, 0), $E80-SUM($H80:AH80)),
0)</f>
        <v>0</v>
      </c>
      <c r="AJ80" s="12">
        <f>IF(AJ$2&gt;$D80,
MIN(IFERROR($E80/$F80, 0), $E80-SUM($H80:AI80)),
0)</f>
        <v>0</v>
      </c>
      <c r="AK80" s="12">
        <f>IF(AK$2&gt;$D80,
MIN(IFERROR($E80/$F80, 0), $E80-SUM($H80:AJ80)),
0)</f>
        <v>0</v>
      </c>
      <c r="AL80" s="12">
        <f>IF(AL$2&gt;$D80,
MIN(IFERROR($E80/$F80, 0), $E80-SUM($H80:AK80)),
0)</f>
        <v>0</v>
      </c>
      <c r="AM80" s="12">
        <f>IF(AM$2&gt;$D80,
MIN(IFERROR($E80/$F80, 0), $E80-SUM($H80:AL80)),
0)</f>
        <v>0</v>
      </c>
      <c r="AN80" s="12">
        <f>IF(AN$2&gt;$D80,
MIN(IFERROR($E80/$F80, 0), $E80-SUM($H80:AM80)),
0)</f>
        <v>0</v>
      </c>
      <c r="AO80" s="12">
        <f>IF(AO$2&gt;$D80,
MIN(IFERROR($E80/$F80, 0), $E80-SUM($H80:AN80)),
0)</f>
        <v>0</v>
      </c>
      <c r="AP80" s="12">
        <f>IF(AP$2&gt;$D80,
MIN(IFERROR($E80/$F80, 0), $E80-SUM($H80:AO80)),
0)</f>
        <v>0</v>
      </c>
      <c r="AQ80" s="12">
        <f>IF(AQ$2&gt;$D80,
MIN(IFERROR($E80/$F80, 0), $E80-SUM($H80:AP80)),
0)</f>
        <v>0</v>
      </c>
      <c r="AR80" s="12">
        <f>IF(AR$2&gt;$D80,
MIN(IFERROR($E80/$F80, 0), $E80-SUM($H80:AQ80)),
0)</f>
        <v>0</v>
      </c>
      <c r="AS80" s="12">
        <f>IF(AS$2&gt;$D80,
MIN(IFERROR($E80/$F80, 0), $E80-SUM($H80:AR80)),
0)</f>
        <v>0</v>
      </c>
      <c r="AT80" s="12">
        <f>IF(AT$2&gt;$D80,
MIN(IFERROR($E80/$F80, 0), $E80-SUM($H80:AS80)),
0)</f>
        <v>0</v>
      </c>
      <c r="AU80" s="12">
        <f>IF(AU$2&gt;$D80,
MIN(IFERROR($E80/$F80, 0), $E80-SUM($H80:AT80)),
0)</f>
        <v>0</v>
      </c>
      <c r="AV80" s="12">
        <f>IF(AV$2&gt;$D80,
MIN(IFERROR($E80/$F80, 0), $E80-SUM($H80:AU80)),
0)</f>
        <v>0</v>
      </c>
      <c r="AW80" s="12">
        <f>IF(AW$2&gt;$D80,
MIN(IFERROR($E80/$F80, 0), $E80-SUM($H80:AV80)),
0)</f>
        <v>0</v>
      </c>
      <c r="AX80" s="12">
        <f>IF(AX$2&gt;$D80,
MIN(IFERROR($E80/$F80, 0), $E80-SUM($H80:AW80)),
0)</f>
        <v>0</v>
      </c>
      <c r="AY80" s="12">
        <f>IF(AY$2&gt;$D80,
MIN(IFERROR($E80/$F80, 0), $E80-SUM($H80:AX80)),
0)</f>
        <v>0</v>
      </c>
      <c r="AZ80" s="12">
        <f>IF(AZ$2&gt;$D80,
MIN(IFERROR($E80/$F80, 0), $E80-SUM($H80:AY80)),
0)</f>
        <v>0</v>
      </c>
      <c r="BA80" s="12">
        <f>IF(BA$2&gt;$D80,
MIN(IFERROR($E80/$F80, 0), $E80-SUM($H80:AZ80)),
0)</f>
        <v>5</v>
      </c>
      <c r="BB80" s="12">
        <f>IF(BB$2&gt;$D80,
MIN(IFERROR($E80/$F80, 0), $E80-SUM($H80:BA80)),
0)</f>
        <v>5</v>
      </c>
      <c r="BC80" s="12">
        <f>IF(BC$2&gt;$D80,
MIN(IFERROR($E80/$F80, 0), $E80-SUM($H80:BB80)),
0)</f>
        <v>5</v>
      </c>
      <c r="BD80" s="12">
        <f>IF(BD$2&gt;$D80,
MIN(IFERROR($E80/$F80, 0), $E80-SUM($H80:BC80)),
0)</f>
        <v>5</v>
      </c>
      <c r="BE80" s="12">
        <f>IF(BE$2&gt;$D80,
MIN(IFERROR($E80/$F80, 0), $E80-SUM($H80:BD80)),
0)</f>
        <v>5</v>
      </c>
      <c r="BF80" s="12">
        <f>IF(BF$2&gt;$D80,
MIN(IFERROR($E80/$F80, 0), $E80-SUM($H80:BE80)),
0)</f>
        <v>5</v>
      </c>
      <c r="BG80" s="12">
        <f>IF(BG$2&gt;$D80,
MIN(IFERROR($E80/$F80, 0), $E80-SUM($H80:BF80)),
0)</f>
        <v>0</v>
      </c>
      <c r="BH80" s="12">
        <f>IF(BH$2&gt;$D80,
MIN(IFERROR($E80/$F80, 0), $E80-SUM($H80:BG80)),
0)</f>
        <v>0</v>
      </c>
      <c r="BI80" s="12">
        <f>IF(BI$2&gt;$D80,
MIN(IFERROR($E80/$F80, 0), $E80-SUM($H80:BH80)),
0)</f>
        <v>0</v>
      </c>
      <c r="BJ80" s="12">
        <f>IF(BJ$2&gt;$D80,
MIN(IFERROR($E80/$F80, 0), $E80-SUM($H80:BI80)),
0)</f>
        <v>0</v>
      </c>
      <c r="BK80" s="12">
        <f>IF(BK$2&gt;$D80,
MIN(IFERROR($E80/$F80, 0), $E80-SUM($H80:BJ80)),
0)</f>
        <v>0</v>
      </c>
      <c r="BL80" s="12">
        <f>IF(BL$2&gt;$D80,
MIN(IFERROR($E80/$F80, 0), $E80-SUM($H80:BK80)),
0)</f>
        <v>0</v>
      </c>
      <c r="BM80" s="12">
        <f>IF(BM$2&gt;$D80,
MIN(IFERROR($E80/$F80, 0), $E80-SUM($H80:BL80)),
0)</f>
        <v>0</v>
      </c>
      <c r="BN80" s="12">
        <f>IF(BN$2&gt;$D80,
MIN(IFERROR($E80/$F80, 0), $E80-SUM($H80:BM80)),
0)</f>
        <v>0</v>
      </c>
      <c r="BO80" s="12">
        <f>IF(BO$2&gt;$D80,
MIN(IFERROR($E80/$F80, 0), $E80-SUM($H80:BN80)),
0)</f>
        <v>0</v>
      </c>
      <c r="BP80" s="12">
        <f>IF(BP$2&gt;$D80,
MIN(IFERROR($E80/$F80, 0), $E80-SUM($H80:BO80)),
0)</f>
        <v>0</v>
      </c>
      <c r="BQ80" s="12">
        <f>IF(BQ$2&gt;$D80,
MIN(IFERROR($E80/$F80, 0), $E80-SUM($H80:BP80)),
0)</f>
        <v>0</v>
      </c>
      <c r="BR80" s="12">
        <f>IF(BR$2&gt;$D80,
MIN(IFERROR($E80/$F80, 0), $E80-SUM($H80:BQ80)),
0)</f>
        <v>0</v>
      </c>
      <c r="BS80" s="12">
        <f>IF(BS$2&gt;$D80,
MIN(IFERROR($E80/$F80, 0), $E80-SUM($H80:BR80)),
0)</f>
        <v>0</v>
      </c>
      <c r="BT80" s="12">
        <f>IF(BT$2&gt;$D80,
MIN(IFERROR($E80/$F80, 0), $E80-SUM($H80:BS80)),
0)</f>
        <v>0</v>
      </c>
      <c r="BU80" s="12">
        <f>IF(BU$2&gt;$D80,
MIN(IFERROR($E80/$F80, 0), $E80-SUM($H80:BT80)),
0)</f>
        <v>0</v>
      </c>
      <c r="BV80" s="12">
        <f>IF(BV$2&gt;$D80,
MIN(IFERROR($E80/$F80, 0), $E80-SUM($H80:BU80)),
0)</f>
        <v>0</v>
      </c>
      <c r="BW80" s="12">
        <f>IF(BW$2&gt;$D80,
MIN(IFERROR($E80/$F80, 0), $E80-SUM($H80:BV80)),
0)</f>
        <v>0</v>
      </c>
      <c r="BX80" s="12">
        <f>IF(BX$2&gt;$D80,
MIN(IFERROR($E80/$F80, 0), $E80-SUM($H80:BW80)),
0)</f>
        <v>0</v>
      </c>
      <c r="BY80" s="12">
        <f>IF(BY$2&gt;$D80,
MIN(IFERROR($E80/$F80, 0), $E80-SUM($H80:BX80)),
0)</f>
        <v>0</v>
      </c>
      <c r="BZ80" s="12">
        <f>IF(BZ$2&gt;$D80,
MIN(IFERROR($E80/$F80, 0), $E80-SUM($H80:BY80)),
0)</f>
        <v>0</v>
      </c>
      <c r="CA80" s="12">
        <f>IF(CA$2&gt;$D80,
MIN(IFERROR($E80/$F80, 0), $E80-SUM($H80:BZ80)),
0)</f>
        <v>0</v>
      </c>
      <c r="CB80" s="12">
        <f>IF(CB$2&gt;$D80,
MIN(IFERROR($E80/$F80, 0), $E80-SUM($H80:CA80)),
0)</f>
        <v>0</v>
      </c>
      <c r="CC80" s="12">
        <f>IF(CC$2&gt;$D80,
MIN(IFERROR($E80/$F80, 0), $E80-SUM($H80:CB80)),
0)</f>
        <v>0</v>
      </c>
      <c r="CD80" s="12">
        <f>IF(CD$2&gt;$D80,
MIN(IFERROR($E80/$F80, 0), $E80-SUM($H80:CC80)),
0)</f>
        <v>0</v>
      </c>
      <c r="CE80" s="12">
        <f>IF(CE$2&gt;$D80,
MIN(IFERROR($E80/$F80, 0), $E80-SUM($H80:CD80)),
0)</f>
        <v>0</v>
      </c>
      <c r="CF80" s="12">
        <f>IF(CF$2&gt;$D80,
MIN(IFERROR($E80/$F80, 0), $E80-SUM($H80:CE80)),
0)</f>
        <v>0</v>
      </c>
      <c r="CG80" s="12">
        <f>IF(CG$2&gt;$D80,
MIN(IFERROR($E80/$F80, 0), $E80-SUM($H80:CF80)),
0)</f>
        <v>0</v>
      </c>
      <c r="CH80" s="12">
        <f>IF(CH$2&gt;$D80,
MIN(IFERROR($E80/$F80, 0), $E80-SUM($H80:CG80)),
0)</f>
        <v>0</v>
      </c>
      <c r="CI80" s="12">
        <f>IF(CI$2&gt;$D80,
MIN(IFERROR($E80/$F80, 0), $E80-SUM($H80:CH80)),
0)</f>
        <v>0</v>
      </c>
      <c r="CJ80" s="12">
        <f>IF(CJ$2&gt;$D80,
MIN(IFERROR($E80/$F80, 0), $E80-SUM($H80:CI80)),
0)</f>
        <v>0</v>
      </c>
      <c r="CK80" s="12">
        <f>IF(CK$2&gt;$D80,
MIN(IFERROR($E80/$F80, 0), $E80-SUM($H80:CJ80)),
0)</f>
        <v>0</v>
      </c>
      <c r="CL80" s="12">
        <f>IF(CL$2&gt;$D80,
MIN(IFERROR($E80/$F80, 0), $E80-SUM($H80:CK80)),
0)</f>
        <v>0</v>
      </c>
      <c r="CM80" s="12">
        <f>IF(CM$2&gt;$D80,
MIN(IFERROR($E80/$F80, 0), $E80-SUM($H80:CL80)),
0)</f>
        <v>0</v>
      </c>
      <c r="CN80" s="12">
        <f>IF(CN$2&gt;$D80,
MIN(IFERROR($E80/$F80, 0), $E80-SUM($H80:CM80)),
0)</f>
        <v>0</v>
      </c>
      <c r="CO80" s="12">
        <f>IF(CO$2&gt;$D80,
MIN(IFERROR($E80/$F80, 0), $E80-SUM($H80:CN80)),
0)</f>
        <v>0</v>
      </c>
      <c r="CP80" s="12">
        <f>IF(CP$2&gt;$D80,
MIN(IFERROR($E80/$F80, 0), $E80-SUM($H80:CO80)),
0)</f>
        <v>0</v>
      </c>
      <c r="CQ80" s="12">
        <f>IF(CQ$2&gt;$D80,
MIN(IFERROR($E80/$F80, 0), $E80-SUM($H80:CP80)),
0)</f>
        <v>0</v>
      </c>
      <c r="CR80" s="12">
        <f>IF(CR$2&gt;$D80,
MIN(IFERROR($E80/$F80, 0), $E80-SUM($H80:CQ80)),
0)</f>
        <v>0</v>
      </c>
      <c r="CS80" s="12">
        <f>IF(CS$2&gt;$D80,
MIN(IFERROR($E80/$F80, 0), $E80-SUM($H80:CR80)),
0)</f>
        <v>0</v>
      </c>
      <c r="CT80" s="12">
        <f>IF(CT$2&gt;$D80,
MIN(IFERROR($E80/$F80, 0), $E80-SUM($H80:CS80)),
0)</f>
        <v>0</v>
      </c>
      <c r="CU80" s="12">
        <f>IF(CU$2&gt;$D80,
MIN(IFERROR($E80/$F80, 0), $E80-SUM($H80:CT80)),
0)</f>
        <v>0</v>
      </c>
      <c r="CV80" s="12">
        <f>IF(CV$2&gt;$D80,
MIN(IFERROR($E80/$F80, 0), $E80-SUM($H80:CU80)),
0)</f>
        <v>0</v>
      </c>
      <c r="CW80" s="12">
        <f>IF(CW$2&gt;$D80,
MIN(IFERROR($E80/$F80, 0), $E80-SUM($H80:CV80)),
0)</f>
        <v>0</v>
      </c>
      <c r="CX80" s="12">
        <f>IF(CX$2&gt;$D80,
MIN(IFERROR($E80/$F80, 0), $E80-SUM($H80:CW80)),
0)</f>
        <v>0</v>
      </c>
      <c r="CY80" s="12">
        <f>IF(CY$2&gt;$D80,
MIN(IFERROR($E80/$F80, 0), $E80-SUM($H80:CX80)),
0)</f>
        <v>0</v>
      </c>
      <c r="CZ80" s="12">
        <f>IF(CZ$2&gt;$D80,
MIN(IFERROR($E80/$F80, 0), $E80-SUM($H80:CY80)),
0)</f>
        <v>0</v>
      </c>
      <c r="DA80" s="12">
        <f>IF(DA$2&gt;$D80,
MIN(IFERROR($E80/$F80, 0), $E80-SUM($H80:CZ80)),
0)</f>
        <v>0</v>
      </c>
      <c r="DB80" s="12">
        <f>IF(DB$2&gt;$D80,
MIN(IFERROR($E80/$F80, 0), $E80-SUM($H80:DA80)),
0)</f>
        <v>0</v>
      </c>
      <c r="DC80" s="12">
        <f>IF(DC$2&gt;$D80,
MIN(IFERROR($E80/$F80, 0), $E80-SUM($H80:DB80)),
0)</f>
        <v>0</v>
      </c>
      <c r="DD80" s="12">
        <f>IF(DD$2&gt;$D80,
MIN(IFERROR($E80/$F80, 0), $E80-SUM($H80:DC80)),
0)</f>
        <v>0</v>
      </c>
      <c r="DE80" s="12">
        <f>IF(DE$2&gt;$D80,
MIN(IFERROR($E80/$F80, 0), $E80-SUM($H80:DD80)),
0)</f>
        <v>0</v>
      </c>
      <c r="DF80" s="12">
        <f>IF(DF$2&gt;$D80,
MIN(IFERROR($E80/$F80, 0), $E80-SUM($H80:DE80)),
0)</f>
        <v>0</v>
      </c>
      <c r="DG80" s="12">
        <f>IF(DG$2&gt;$D80,
MIN(IFERROR($E80/$F80, 0), $E80-SUM($H80:DF80)),
0)</f>
        <v>0</v>
      </c>
      <c r="DH80" s="12">
        <f>IF(DH$2&gt;$D80,
MIN(IFERROR($E80/$F80, 0), $E80-SUM($H80:DG80)),
0)</f>
        <v>0</v>
      </c>
      <c r="DI80" s="12">
        <f>IF(DI$2&gt;$D80,
MIN(IFERROR($E80/$F80, 0), $E80-SUM($H80:DH80)),
0)</f>
        <v>0</v>
      </c>
      <c r="DJ80" s="12">
        <f>IF(DJ$2&gt;$D80,
MIN(IFERROR($E80/$F80, 0), $E80-SUM($H80:DI80)),
0)</f>
        <v>0</v>
      </c>
      <c r="DK80" s="12">
        <f>IF(DK$2&gt;$D80,
MIN(IFERROR($E80/$F80, 0), $E80-SUM($H80:DJ80)),
0)</f>
        <v>0</v>
      </c>
      <c r="DL80" s="12">
        <f>IF(DL$2&gt;$D80,
MIN(IFERROR($E80/$F80, 0), $E80-SUM($H80:DK80)),
0)</f>
        <v>0</v>
      </c>
      <c r="DM80" s="12">
        <f>IF(DM$2&gt;$D80,
MIN(IFERROR($E80/$F80, 0), $E80-SUM($H80:DL80)),
0)</f>
        <v>0</v>
      </c>
      <c r="DN80" s="12">
        <f>IF(DN$2&gt;$D80,
MIN(IFERROR($E80/$F80, 0), $E80-SUM($H80:DM80)),
0)</f>
        <v>0</v>
      </c>
      <c r="DO80" s="12">
        <f>IF(DO$2&gt;$D80,
MIN(IFERROR($E80/$F80, 0), $E80-SUM($H80:DN80)),
0)</f>
        <v>0</v>
      </c>
      <c r="DP80" s="12">
        <f>IF(DP$2&gt;$D80,
MIN(IFERROR($E80/$F80, 0), $E80-SUM($H80:DO80)),
0)</f>
        <v>0</v>
      </c>
      <c r="DQ80" s="12">
        <f>IF(DQ$2&gt;$D80,
MIN(IFERROR($E80/$F80, 0), $E80-SUM($H80:DP80)),
0)</f>
        <v>0</v>
      </c>
      <c r="DR80" s="12">
        <f>IF(DR$2&gt;$D80,
MIN(IFERROR($E80/$F80, 0), $E80-SUM($H80:DQ80)),
0)</f>
        <v>0</v>
      </c>
      <c r="DS80" s="12">
        <f>IF(DS$2&gt;$D80,
MIN(IFERROR($E80/$F80, 0), $E80-SUM($H80:DR80)),
0)</f>
        <v>0</v>
      </c>
      <c r="DT80" s="12">
        <f>IF(DT$2&gt;$D80,
MIN(IFERROR($E80/$F80, 0), $E80-SUM($H80:DS80)),
0)</f>
        <v>0</v>
      </c>
      <c r="DU80" s="12">
        <f>IF(DU$2&gt;$D80,
MIN(IFERROR($E80/$F80, 0), $E80-SUM($H80:DT80)),
0)</f>
        <v>0</v>
      </c>
      <c r="DV80" s="12">
        <f>IF(DV$2&gt;$D80,
MIN(IFERROR($E80/$F80, 0), $E80-SUM($H80:DU80)),
0)</f>
        <v>0</v>
      </c>
      <c r="DW80" s="12">
        <f>IF(DW$2&gt;$D80,
MIN(IFERROR($E80/$F80, 0), $E80-SUM($H80:DV80)),
0)</f>
        <v>0</v>
      </c>
      <c r="DX80" s="12">
        <f>IF(DX$2&gt;$D80,
MIN(IFERROR($E80/$F80, 0), $E80-SUM($H80:DW80)),
0)</f>
        <v>0</v>
      </c>
      <c r="DY80" s="12">
        <f>IF(DY$2&gt;$D80,
MIN(IFERROR($E80/$F80, 0), $E80-SUM($H80:DX80)),
0)</f>
        <v>0</v>
      </c>
    </row>
    <row r="81" spans="1:129" x14ac:dyDescent="0.3">
      <c r="B81" s="2" t="str">
        <f>Product!$O$2</f>
        <v>Phase 4</v>
      </c>
      <c r="C81" s="2" t="str">
        <f>Product!$O$3</f>
        <v>75' Wide</v>
      </c>
      <c r="D81" s="127">
        <f>SUMIFS(INDEX(Product!$B$2:$U$97, MATCH(D65, Product!$B$2:$B$97, 0), ), Product!$B$2:$U$2, $B81, Product!$B$3:$U$3, $C81)</f>
        <v>45869</v>
      </c>
      <c r="E81" s="128">
        <f>SUMIFS(INDEX(Product!$B$2:$U$97, MATCH(E65, Product!$B$2:$B$97, 0), ), Product!$B$2:$U$2, $B81, Product!$B$3:$U$3, $C81)</f>
        <v>20</v>
      </c>
      <c r="F81" s="128">
        <f>SUMIFS(INDEX(Product!$B$2:$U$97, MATCH(F65, Product!$B$2:$B$97, 0), ), Product!$B$2:$U$2, $B81, Product!$B$3:$U$3, $C81)</f>
        <v>6</v>
      </c>
      <c r="G81" s="11">
        <f>SUM(H81:DZ81)</f>
        <v>20</v>
      </c>
      <c r="I81" s="12">
        <f>IF(I$2&gt;$D81,
MIN(IFERROR($E81/$F81, 0), $E81-SUM($H81:H81)),
0)</f>
        <v>0</v>
      </c>
      <c r="J81" s="12">
        <f>IF(J$2&gt;$D81,
MIN(IFERROR($E81/$F81, 0), $E81-SUM($H81:I81)),
0)</f>
        <v>0</v>
      </c>
      <c r="K81" s="12">
        <f>IF(K$2&gt;$D81,
MIN(IFERROR($E81/$F81, 0), $E81-SUM($H81:J81)),
0)</f>
        <v>0</v>
      </c>
      <c r="L81" s="12">
        <f>IF(L$2&gt;$D81,
MIN(IFERROR($E81/$F81, 0), $E81-SUM($H81:K81)),
0)</f>
        <v>0</v>
      </c>
      <c r="M81" s="12">
        <f>IF(M$2&gt;$D81,
MIN(IFERROR($E81/$F81, 0), $E81-SUM($H81:L81)),
0)</f>
        <v>0</v>
      </c>
      <c r="N81" s="12">
        <f>IF(N$2&gt;$D81,
MIN(IFERROR($E81/$F81, 0), $E81-SUM($H81:M81)),
0)</f>
        <v>0</v>
      </c>
      <c r="O81" s="12">
        <f>IF(O$2&gt;$D81,
MIN(IFERROR($E81/$F81, 0), $E81-SUM($H81:N81)),
0)</f>
        <v>0</v>
      </c>
      <c r="P81" s="12">
        <f>IF(P$2&gt;$D81,
MIN(IFERROR($E81/$F81, 0), $E81-SUM($H81:O81)),
0)</f>
        <v>0</v>
      </c>
      <c r="Q81" s="12">
        <f>IF(Q$2&gt;$D81,
MIN(IFERROR($E81/$F81, 0), $E81-SUM($H81:P81)),
0)</f>
        <v>0</v>
      </c>
      <c r="R81" s="12">
        <f>IF(R$2&gt;$D81,
MIN(IFERROR($E81/$F81, 0), $E81-SUM($H81:Q81)),
0)</f>
        <v>0</v>
      </c>
      <c r="S81" s="12">
        <f>IF(S$2&gt;$D81,
MIN(IFERROR($E81/$F81, 0), $E81-SUM($H81:R81)),
0)</f>
        <v>0</v>
      </c>
      <c r="T81" s="12">
        <f>IF(T$2&gt;$D81,
MIN(IFERROR($E81/$F81, 0), $E81-SUM($H81:S81)),
0)</f>
        <v>0</v>
      </c>
      <c r="U81" s="12">
        <f>IF(U$2&gt;$D81,
MIN(IFERROR($E81/$F81, 0), $E81-SUM($H81:T81)),
0)</f>
        <v>0</v>
      </c>
      <c r="V81" s="12">
        <f>IF(V$2&gt;$D81,
MIN(IFERROR($E81/$F81, 0), $E81-SUM($H81:U81)),
0)</f>
        <v>0</v>
      </c>
      <c r="W81" s="12">
        <f>IF(W$2&gt;$D81,
MIN(IFERROR($E81/$F81, 0), $E81-SUM($H81:V81)),
0)</f>
        <v>0</v>
      </c>
      <c r="X81" s="12">
        <f>IF(X$2&gt;$D81,
MIN(IFERROR($E81/$F81, 0), $E81-SUM($H81:W81)),
0)</f>
        <v>0</v>
      </c>
      <c r="Y81" s="12">
        <f>IF(Y$2&gt;$D81,
MIN(IFERROR($E81/$F81, 0), $E81-SUM($H81:X81)),
0)</f>
        <v>0</v>
      </c>
      <c r="Z81" s="12">
        <f>IF(Z$2&gt;$D81,
MIN(IFERROR($E81/$F81, 0), $E81-SUM($H81:Y81)),
0)</f>
        <v>0</v>
      </c>
      <c r="AA81" s="12">
        <f>IF(AA$2&gt;$D81,
MIN(IFERROR($E81/$F81, 0), $E81-SUM($H81:Z81)),
0)</f>
        <v>0</v>
      </c>
      <c r="AB81" s="12">
        <f>IF(AB$2&gt;$D81,
MIN(IFERROR($E81/$F81, 0), $E81-SUM($H81:AA81)),
0)</f>
        <v>0</v>
      </c>
      <c r="AC81" s="12">
        <f>IF(AC$2&gt;$D81,
MIN(IFERROR($E81/$F81, 0), $E81-SUM($H81:AB81)),
0)</f>
        <v>0</v>
      </c>
      <c r="AD81" s="12">
        <f>IF(AD$2&gt;$D81,
MIN(IFERROR($E81/$F81, 0), $E81-SUM($H81:AC81)),
0)</f>
        <v>0</v>
      </c>
      <c r="AE81" s="12">
        <f>IF(AE$2&gt;$D81,
MIN(IFERROR($E81/$F81, 0), $E81-SUM($H81:AD81)),
0)</f>
        <v>0</v>
      </c>
      <c r="AF81" s="12">
        <f>IF(AF$2&gt;$D81,
MIN(IFERROR($E81/$F81, 0), $E81-SUM($H81:AE81)),
0)</f>
        <v>0</v>
      </c>
      <c r="AG81" s="12">
        <f>IF(AG$2&gt;$D81,
MIN(IFERROR($E81/$F81, 0), $E81-SUM($H81:AF81)),
0)</f>
        <v>0</v>
      </c>
      <c r="AH81" s="12">
        <f>IF(AH$2&gt;$D81,
MIN(IFERROR($E81/$F81, 0), $E81-SUM($H81:AG81)),
0)</f>
        <v>0</v>
      </c>
      <c r="AI81" s="12">
        <f>IF(AI$2&gt;$D81,
MIN(IFERROR($E81/$F81, 0), $E81-SUM($H81:AH81)),
0)</f>
        <v>0</v>
      </c>
      <c r="AJ81" s="12">
        <f>IF(AJ$2&gt;$D81,
MIN(IFERROR($E81/$F81, 0), $E81-SUM($H81:AI81)),
0)</f>
        <v>0</v>
      </c>
      <c r="AK81" s="12">
        <f>IF(AK$2&gt;$D81,
MIN(IFERROR($E81/$F81, 0), $E81-SUM($H81:AJ81)),
0)</f>
        <v>0</v>
      </c>
      <c r="AL81" s="12">
        <f>IF(AL$2&gt;$D81,
MIN(IFERROR($E81/$F81, 0), $E81-SUM($H81:AK81)),
0)</f>
        <v>0</v>
      </c>
      <c r="AM81" s="12">
        <f>IF(AM$2&gt;$D81,
MIN(IFERROR($E81/$F81, 0), $E81-SUM($H81:AL81)),
0)</f>
        <v>0</v>
      </c>
      <c r="AN81" s="12">
        <f>IF(AN$2&gt;$D81,
MIN(IFERROR($E81/$F81, 0), $E81-SUM($H81:AM81)),
0)</f>
        <v>0</v>
      </c>
      <c r="AO81" s="12">
        <f>IF(AO$2&gt;$D81,
MIN(IFERROR($E81/$F81, 0), $E81-SUM($H81:AN81)),
0)</f>
        <v>0</v>
      </c>
      <c r="AP81" s="12">
        <f>IF(AP$2&gt;$D81,
MIN(IFERROR($E81/$F81, 0), $E81-SUM($H81:AO81)),
0)</f>
        <v>0</v>
      </c>
      <c r="AQ81" s="12">
        <f>IF(AQ$2&gt;$D81,
MIN(IFERROR($E81/$F81, 0), $E81-SUM($H81:AP81)),
0)</f>
        <v>0</v>
      </c>
      <c r="AR81" s="12">
        <f>IF(AR$2&gt;$D81,
MIN(IFERROR($E81/$F81, 0), $E81-SUM($H81:AQ81)),
0)</f>
        <v>0</v>
      </c>
      <c r="AS81" s="12">
        <f>IF(AS$2&gt;$D81,
MIN(IFERROR($E81/$F81, 0), $E81-SUM($H81:AR81)),
0)</f>
        <v>0</v>
      </c>
      <c r="AT81" s="12">
        <f>IF(AT$2&gt;$D81,
MIN(IFERROR($E81/$F81, 0), $E81-SUM($H81:AS81)),
0)</f>
        <v>0</v>
      </c>
      <c r="AU81" s="12">
        <f>IF(AU$2&gt;$D81,
MIN(IFERROR($E81/$F81, 0), $E81-SUM($H81:AT81)),
0)</f>
        <v>0</v>
      </c>
      <c r="AV81" s="12">
        <f>IF(AV$2&gt;$D81,
MIN(IFERROR($E81/$F81, 0), $E81-SUM($H81:AU81)),
0)</f>
        <v>0</v>
      </c>
      <c r="AW81" s="12">
        <f>IF(AW$2&gt;$D81,
MIN(IFERROR($E81/$F81, 0), $E81-SUM($H81:AV81)),
0)</f>
        <v>0</v>
      </c>
      <c r="AX81" s="12">
        <f>IF(AX$2&gt;$D81,
MIN(IFERROR($E81/$F81, 0), $E81-SUM($H81:AW81)),
0)</f>
        <v>0</v>
      </c>
      <c r="AY81" s="12">
        <f>IF(AY$2&gt;$D81,
MIN(IFERROR($E81/$F81, 0), $E81-SUM($H81:AX81)),
0)</f>
        <v>0</v>
      </c>
      <c r="AZ81" s="12">
        <f>IF(AZ$2&gt;$D81,
MIN(IFERROR($E81/$F81, 0), $E81-SUM($H81:AY81)),
0)</f>
        <v>0</v>
      </c>
      <c r="BA81" s="12">
        <f>IF(BA$2&gt;$D81,
MIN(IFERROR($E81/$F81, 0), $E81-SUM($H81:AZ81)),
0)</f>
        <v>3.3333333333333335</v>
      </c>
      <c r="BB81" s="12">
        <f>IF(BB$2&gt;$D81,
MIN(IFERROR($E81/$F81, 0), $E81-SUM($H81:BA81)),
0)</f>
        <v>3.3333333333333335</v>
      </c>
      <c r="BC81" s="12">
        <f>IF(BC$2&gt;$D81,
MIN(IFERROR($E81/$F81, 0), $E81-SUM($H81:BB81)),
0)</f>
        <v>3.3333333333333335</v>
      </c>
      <c r="BD81" s="12">
        <f>IF(BD$2&gt;$D81,
MIN(IFERROR($E81/$F81, 0), $E81-SUM($H81:BC81)),
0)</f>
        <v>3.3333333333333335</v>
      </c>
      <c r="BE81" s="12">
        <f>IF(BE$2&gt;$D81,
MIN(IFERROR($E81/$F81, 0), $E81-SUM($H81:BD81)),
0)</f>
        <v>3.3333333333333335</v>
      </c>
      <c r="BF81" s="12">
        <f>IF(BF$2&gt;$D81,
MIN(IFERROR($E81/$F81, 0), $E81-SUM($H81:BE81)),
0)</f>
        <v>3.3333333333333321</v>
      </c>
      <c r="BG81" s="12">
        <f>IF(BG$2&gt;$D81,
MIN(IFERROR($E81/$F81, 0), $E81-SUM($H81:BF81)),
0)</f>
        <v>0</v>
      </c>
      <c r="BH81" s="12">
        <f>IF(BH$2&gt;$D81,
MIN(IFERROR($E81/$F81, 0), $E81-SUM($H81:BG81)),
0)</f>
        <v>0</v>
      </c>
      <c r="BI81" s="12">
        <f>IF(BI$2&gt;$D81,
MIN(IFERROR($E81/$F81, 0), $E81-SUM($H81:BH81)),
0)</f>
        <v>0</v>
      </c>
      <c r="BJ81" s="12">
        <f>IF(BJ$2&gt;$D81,
MIN(IFERROR($E81/$F81, 0), $E81-SUM($H81:BI81)),
0)</f>
        <v>0</v>
      </c>
      <c r="BK81" s="12">
        <f>IF(BK$2&gt;$D81,
MIN(IFERROR($E81/$F81, 0), $E81-SUM($H81:BJ81)),
0)</f>
        <v>0</v>
      </c>
      <c r="BL81" s="12">
        <f>IF(BL$2&gt;$D81,
MIN(IFERROR($E81/$F81, 0), $E81-SUM($H81:BK81)),
0)</f>
        <v>0</v>
      </c>
      <c r="BM81" s="12">
        <f>IF(BM$2&gt;$D81,
MIN(IFERROR($E81/$F81, 0), $E81-SUM($H81:BL81)),
0)</f>
        <v>0</v>
      </c>
      <c r="BN81" s="12">
        <f>IF(BN$2&gt;$D81,
MIN(IFERROR($E81/$F81, 0), $E81-SUM($H81:BM81)),
0)</f>
        <v>0</v>
      </c>
      <c r="BO81" s="12">
        <f>IF(BO$2&gt;$D81,
MIN(IFERROR($E81/$F81, 0), $E81-SUM($H81:BN81)),
0)</f>
        <v>0</v>
      </c>
      <c r="BP81" s="12">
        <f>IF(BP$2&gt;$D81,
MIN(IFERROR($E81/$F81, 0), $E81-SUM($H81:BO81)),
0)</f>
        <v>0</v>
      </c>
      <c r="BQ81" s="12">
        <f>IF(BQ$2&gt;$D81,
MIN(IFERROR($E81/$F81, 0), $E81-SUM($H81:BP81)),
0)</f>
        <v>0</v>
      </c>
      <c r="BR81" s="12">
        <f>IF(BR$2&gt;$D81,
MIN(IFERROR($E81/$F81, 0), $E81-SUM($H81:BQ81)),
0)</f>
        <v>0</v>
      </c>
      <c r="BS81" s="12">
        <f>IF(BS$2&gt;$D81,
MIN(IFERROR($E81/$F81, 0), $E81-SUM($H81:BR81)),
0)</f>
        <v>0</v>
      </c>
      <c r="BT81" s="12">
        <f>IF(BT$2&gt;$D81,
MIN(IFERROR($E81/$F81, 0), $E81-SUM($H81:BS81)),
0)</f>
        <v>0</v>
      </c>
      <c r="BU81" s="12">
        <f>IF(BU$2&gt;$D81,
MIN(IFERROR($E81/$F81, 0), $E81-SUM($H81:BT81)),
0)</f>
        <v>0</v>
      </c>
      <c r="BV81" s="12">
        <f>IF(BV$2&gt;$D81,
MIN(IFERROR($E81/$F81, 0), $E81-SUM($H81:BU81)),
0)</f>
        <v>0</v>
      </c>
      <c r="BW81" s="12">
        <f>IF(BW$2&gt;$D81,
MIN(IFERROR($E81/$F81, 0), $E81-SUM($H81:BV81)),
0)</f>
        <v>0</v>
      </c>
      <c r="BX81" s="12">
        <f>IF(BX$2&gt;$D81,
MIN(IFERROR($E81/$F81, 0), $E81-SUM($H81:BW81)),
0)</f>
        <v>0</v>
      </c>
      <c r="BY81" s="12">
        <f>IF(BY$2&gt;$D81,
MIN(IFERROR($E81/$F81, 0), $E81-SUM($H81:BX81)),
0)</f>
        <v>0</v>
      </c>
      <c r="BZ81" s="12">
        <f>IF(BZ$2&gt;$D81,
MIN(IFERROR($E81/$F81, 0), $E81-SUM($H81:BY81)),
0)</f>
        <v>0</v>
      </c>
      <c r="CA81" s="12">
        <f>IF(CA$2&gt;$D81,
MIN(IFERROR($E81/$F81, 0), $E81-SUM($H81:BZ81)),
0)</f>
        <v>0</v>
      </c>
      <c r="CB81" s="12">
        <f>IF(CB$2&gt;$D81,
MIN(IFERROR($E81/$F81, 0), $E81-SUM($H81:CA81)),
0)</f>
        <v>0</v>
      </c>
      <c r="CC81" s="12">
        <f>IF(CC$2&gt;$D81,
MIN(IFERROR($E81/$F81, 0), $E81-SUM($H81:CB81)),
0)</f>
        <v>0</v>
      </c>
      <c r="CD81" s="12">
        <f>IF(CD$2&gt;$D81,
MIN(IFERROR($E81/$F81, 0), $E81-SUM($H81:CC81)),
0)</f>
        <v>0</v>
      </c>
      <c r="CE81" s="12">
        <f>IF(CE$2&gt;$D81,
MIN(IFERROR($E81/$F81, 0), $E81-SUM($H81:CD81)),
0)</f>
        <v>0</v>
      </c>
      <c r="CF81" s="12">
        <f>IF(CF$2&gt;$D81,
MIN(IFERROR($E81/$F81, 0), $E81-SUM($H81:CE81)),
0)</f>
        <v>0</v>
      </c>
      <c r="CG81" s="12">
        <f>IF(CG$2&gt;$D81,
MIN(IFERROR($E81/$F81, 0), $E81-SUM($H81:CF81)),
0)</f>
        <v>0</v>
      </c>
      <c r="CH81" s="12">
        <f>IF(CH$2&gt;$D81,
MIN(IFERROR($E81/$F81, 0), $E81-SUM($H81:CG81)),
0)</f>
        <v>0</v>
      </c>
      <c r="CI81" s="12">
        <f>IF(CI$2&gt;$D81,
MIN(IFERROR($E81/$F81, 0), $E81-SUM($H81:CH81)),
0)</f>
        <v>0</v>
      </c>
      <c r="CJ81" s="12">
        <f>IF(CJ$2&gt;$D81,
MIN(IFERROR($E81/$F81, 0), $E81-SUM($H81:CI81)),
0)</f>
        <v>0</v>
      </c>
      <c r="CK81" s="12">
        <f>IF(CK$2&gt;$D81,
MIN(IFERROR($E81/$F81, 0), $E81-SUM($H81:CJ81)),
0)</f>
        <v>0</v>
      </c>
      <c r="CL81" s="12">
        <f>IF(CL$2&gt;$D81,
MIN(IFERROR($E81/$F81, 0), $E81-SUM($H81:CK81)),
0)</f>
        <v>0</v>
      </c>
      <c r="CM81" s="12">
        <f>IF(CM$2&gt;$D81,
MIN(IFERROR($E81/$F81, 0), $E81-SUM($H81:CL81)),
0)</f>
        <v>0</v>
      </c>
      <c r="CN81" s="12">
        <f>IF(CN$2&gt;$D81,
MIN(IFERROR($E81/$F81, 0), $E81-SUM($H81:CM81)),
0)</f>
        <v>0</v>
      </c>
      <c r="CO81" s="12">
        <f>IF(CO$2&gt;$D81,
MIN(IFERROR($E81/$F81, 0), $E81-SUM($H81:CN81)),
0)</f>
        <v>0</v>
      </c>
      <c r="CP81" s="12">
        <f>IF(CP$2&gt;$D81,
MIN(IFERROR($E81/$F81, 0), $E81-SUM($H81:CO81)),
0)</f>
        <v>0</v>
      </c>
      <c r="CQ81" s="12">
        <f>IF(CQ$2&gt;$D81,
MIN(IFERROR($E81/$F81, 0), $E81-SUM($H81:CP81)),
0)</f>
        <v>0</v>
      </c>
      <c r="CR81" s="12">
        <f>IF(CR$2&gt;$D81,
MIN(IFERROR($E81/$F81, 0), $E81-SUM($H81:CQ81)),
0)</f>
        <v>0</v>
      </c>
      <c r="CS81" s="12">
        <f>IF(CS$2&gt;$D81,
MIN(IFERROR($E81/$F81, 0), $E81-SUM($H81:CR81)),
0)</f>
        <v>0</v>
      </c>
      <c r="CT81" s="12">
        <f>IF(CT$2&gt;$D81,
MIN(IFERROR($E81/$F81, 0), $E81-SUM($H81:CS81)),
0)</f>
        <v>0</v>
      </c>
      <c r="CU81" s="12">
        <f>IF(CU$2&gt;$D81,
MIN(IFERROR($E81/$F81, 0), $E81-SUM($H81:CT81)),
0)</f>
        <v>0</v>
      </c>
      <c r="CV81" s="12">
        <f>IF(CV$2&gt;$D81,
MIN(IFERROR($E81/$F81, 0), $E81-SUM($H81:CU81)),
0)</f>
        <v>0</v>
      </c>
      <c r="CW81" s="12">
        <f>IF(CW$2&gt;$D81,
MIN(IFERROR($E81/$F81, 0), $E81-SUM($H81:CV81)),
0)</f>
        <v>0</v>
      </c>
      <c r="CX81" s="12">
        <f>IF(CX$2&gt;$D81,
MIN(IFERROR($E81/$F81, 0), $E81-SUM($H81:CW81)),
0)</f>
        <v>0</v>
      </c>
      <c r="CY81" s="12">
        <f>IF(CY$2&gt;$D81,
MIN(IFERROR($E81/$F81, 0), $E81-SUM($H81:CX81)),
0)</f>
        <v>0</v>
      </c>
      <c r="CZ81" s="12">
        <f>IF(CZ$2&gt;$D81,
MIN(IFERROR($E81/$F81, 0), $E81-SUM($H81:CY81)),
0)</f>
        <v>0</v>
      </c>
      <c r="DA81" s="12">
        <f>IF(DA$2&gt;$D81,
MIN(IFERROR($E81/$F81, 0), $E81-SUM($H81:CZ81)),
0)</f>
        <v>0</v>
      </c>
      <c r="DB81" s="12">
        <f>IF(DB$2&gt;$D81,
MIN(IFERROR($E81/$F81, 0), $E81-SUM($H81:DA81)),
0)</f>
        <v>0</v>
      </c>
      <c r="DC81" s="12">
        <f>IF(DC$2&gt;$D81,
MIN(IFERROR($E81/$F81, 0), $E81-SUM($H81:DB81)),
0)</f>
        <v>0</v>
      </c>
      <c r="DD81" s="12">
        <f>IF(DD$2&gt;$D81,
MIN(IFERROR($E81/$F81, 0), $E81-SUM($H81:DC81)),
0)</f>
        <v>0</v>
      </c>
      <c r="DE81" s="12">
        <f>IF(DE$2&gt;$D81,
MIN(IFERROR($E81/$F81, 0), $E81-SUM($H81:DD81)),
0)</f>
        <v>0</v>
      </c>
      <c r="DF81" s="12">
        <f>IF(DF$2&gt;$D81,
MIN(IFERROR($E81/$F81, 0), $E81-SUM($H81:DE81)),
0)</f>
        <v>0</v>
      </c>
      <c r="DG81" s="12">
        <f>IF(DG$2&gt;$D81,
MIN(IFERROR($E81/$F81, 0), $E81-SUM($H81:DF81)),
0)</f>
        <v>0</v>
      </c>
      <c r="DH81" s="12">
        <f>IF(DH$2&gt;$D81,
MIN(IFERROR($E81/$F81, 0), $E81-SUM($H81:DG81)),
0)</f>
        <v>0</v>
      </c>
      <c r="DI81" s="12">
        <f>IF(DI$2&gt;$D81,
MIN(IFERROR($E81/$F81, 0), $E81-SUM($H81:DH81)),
0)</f>
        <v>0</v>
      </c>
      <c r="DJ81" s="12">
        <f>IF(DJ$2&gt;$D81,
MIN(IFERROR($E81/$F81, 0), $E81-SUM($H81:DI81)),
0)</f>
        <v>0</v>
      </c>
      <c r="DK81" s="12">
        <f>IF(DK$2&gt;$D81,
MIN(IFERROR($E81/$F81, 0), $E81-SUM($H81:DJ81)),
0)</f>
        <v>0</v>
      </c>
      <c r="DL81" s="12">
        <f>IF(DL$2&gt;$D81,
MIN(IFERROR($E81/$F81, 0), $E81-SUM($H81:DK81)),
0)</f>
        <v>0</v>
      </c>
      <c r="DM81" s="12">
        <f>IF(DM$2&gt;$D81,
MIN(IFERROR($E81/$F81, 0), $E81-SUM($H81:DL81)),
0)</f>
        <v>0</v>
      </c>
      <c r="DN81" s="12">
        <f>IF(DN$2&gt;$D81,
MIN(IFERROR($E81/$F81, 0), $E81-SUM($H81:DM81)),
0)</f>
        <v>0</v>
      </c>
      <c r="DO81" s="12">
        <f>IF(DO$2&gt;$D81,
MIN(IFERROR($E81/$F81, 0), $E81-SUM($H81:DN81)),
0)</f>
        <v>0</v>
      </c>
      <c r="DP81" s="12">
        <f>IF(DP$2&gt;$D81,
MIN(IFERROR($E81/$F81, 0), $E81-SUM($H81:DO81)),
0)</f>
        <v>0</v>
      </c>
      <c r="DQ81" s="12">
        <f>IF(DQ$2&gt;$D81,
MIN(IFERROR($E81/$F81, 0), $E81-SUM($H81:DP81)),
0)</f>
        <v>0</v>
      </c>
      <c r="DR81" s="12">
        <f>IF(DR$2&gt;$D81,
MIN(IFERROR($E81/$F81, 0), $E81-SUM($H81:DQ81)),
0)</f>
        <v>0</v>
      </c>
      <c r="DS81" s="12">
        <f>IF(DS$2&gt;$D81,
MIN(IFERROR($E81/$F81, 0), $E81-SUM($H81:DR81)),
0)</f>
        <v>0</v>
      </c>
      <c r="DT81" s="12">
        <f>IF(DT$2&gt;$D81,
MIN(IFERROR($E81/$F81, 0), $E81-SUM($H81:DS81)),
0)</f>
        <v>0</v>
      </c>
      <c r="DU81" s="12">
        <f>IF(DU$2&gt;$D81,
MIN(IFERROR($E81/$F81, 0), $E81-SUM($H81:DT81)),
0)</f>
        <v>0</v>
      </c>
      <c r="DV81" s="12">
        <f>IF(DV$2&gt;$D81,
MIN(IFERROR($E81/$F81, 0), $E81-SUM($H81:DU81)),
0)</f>
        <v>0</v>
      </c>
      <c r="DW81" s="12">
        <f>IF(DW$2&gt;$D81,
MIN(IFERROR($E81/$F81, 0), $E81-SUM($H81:DV81)),
0)</f>
        <v>0</v>
      </c>
      <c r="DX81" s="12">
        <f>IF(DX$2&gt;$D81,
MIN(IFERROR($E81/$F81, 0), $E81-SUM($H81:DW81)),
0)</f>
        <v>0</v>
      </c>
      <c r="DY81" s="12">
        <f>IF(DY$2&gt;$D81,
MIN(IFERROR($E81/$F81, 0), $E81-SUM($H81:DX81)),
0)</f>
        <v>0</v>
      </c>
    </row>
    <row r="82" spans="1:129" x14ac:dyDescent="0.3">
      <c r="D82" s="127"/>
      <c r="E82" s="128"/>
      <c r="F82" s="128"/>
      <c r="G82" s="13"/>
      <c r="I82" s="10"/>
      <c r="J82" s="10"/>
      <c r="K82" s="10"/>
      <c r="L82" s="10"/>
      <c r="M82" s="10"/>
      <c r="N82" s="10"/>
      <c r="O82" s="10"/>
      <c r="P82" s="10"/>
      <c r="Q82" s="10"/>
      <c r="R82" s="10"/>
      <c r="S82" s="10"/>
      <c r="T82" s="10"/>
      <c r="U82" s="10"/>
      <c r="V82" s="10"/>
      <c r="W82" s="10"/>
      <c r="X82" s="10"/>
      <c r="Y82" s="10"/>
      <c r="Z82" s="10"/>
      <c r="AA82" s="10"/>
      <c r="AB82" s="10"/>
      <c r="AC82" s="10"/>
      <c r="AD82" s="10"/>
      <c r="AE82" s="10"/>
      <c r="AF82" s="10"/>
      <c r="AG82" s="10"/>
      <c r="AH82" s="10"/>
      <c r="AI82" s="10"/>
      <c r="AJ82" s="10"/>
      <c r="AK82" s="10"/>
      <c r="AL82" s="10"/>
      <c r="AM82" s="10"/>
      <c r="AN82" s="10"/>
      <c r="AO82" s="10"/>
      <c r="AP82" s="10"/>
      <c r="AQ82" s="10"/>
      <c r="AR82" s="10"/>
      <c r="AS82" s="10"/>
      <c r="AT82" s="10"/>
      <c r="AU82" s="10"/>
      <c r="AV82" s="10"/>
      <c r="AW82" s="10"/>
      <c r="AX82" s="10"/>
      <c r="AY82" s="10"/>
      <c r="AZ82" s="10"/>
      <c r="BA82" s="10"/>
      <c r="BB82" s="10"/>
      <c r="BC82" s="10"/>
      <c r="BD82" s="10"/>
      <c r="BE82" s="10"/>
      <c r="BF82" s="10"/>
      <c r="BG82" s="10"/>
      <c r="BH82" s="10"/>
      <c r="BI82" s="10"/>
      <c r="BJ82" s="10"/>
      <c r="BK82" s="10"/>
      <c r="BL82" s="10"/>
      <c r="BM82" s="10"/>
      <c r="BN82" s="10"/>
      <c r="BO82" s="10"/>
      <c r="BP82" s="10"/>
      <c r="BQ82" s="10"/>
      <c r="BR82" s="10"/>
      <c r="BS82" s="10"/>
      <c r="BT82" s="10"/>
      <c r="BU82" s="10"/>
      <c r="BV82" s="10"/>
      <c r="BW82" s="10"/>
      <c r="BX82" s="10"/>
      <c r="BY82" s="10"/>
      <c r="BZ82" s="10"/>
      <c r="CA82" s="10"/>
      <c r="CB82" s="10"/>
      <c r="CC82" s="10"/>
      <c r="CD82" s="10"/>
      <c r="CE82" s="10"/>
      <c r="CF82" s="10"/>
      <c r="CG82" s="10"/>
      <c r="CH82" s="10"/>
      <c r="CI82" s="10"/>
      <c r="CJ82" s="10"/>
      <c r="CK82" s="10"/>
      <c r="CL82" s="10"/>
      <c r="CM82" s="10"/>
      <c r="CN82" s="10"/>
      <c r="CO82" s="10"/>
      <c r="CP82" s="10"/>
      <c r="CQ82" s="10"/>
      <c r="CR82" s="10"/>
      <c r="CS82" s="10"/>
      <c r="CT82" s="10"/>
      <c r="CU82" s="10"/>
      <c r="CV82" s="10"/>
      <c r="CW82" s="10"/>
      <c r="CX82" s="10"/>
      <c r="CY82" s="10"/>
      <c r="CZ82" s="10"/>
      <c r="DA82" s="10"/>
      <c r="DB82" s="10"/>
      <c r="DC82" s="10"/>
      <c r="DD82" s="10"/>
      <c r="DE82" s="10"/>
      <c r="DF82" s="10"/>
      <c r="DG82" s="10"/>
      <c r="DH82" s="10"/>
      <c r="DI82" s="10"/>
      <c r="DJ82" s="10"/>
      <c r="DK82" s="10"/>
      <c r="DL82" s="10"/>
      <c r="DM82" s="10"/>
      <c r="DN82" s="10"/>
      <c r="DO82" s="10"/>
      <c r="DP82" s="10"/>
      <c r="DQ82" s="10"/>
      <c r="DR82" s="10"/>
      <c r="DS82" s="10"/>
      <c r="DT82" s="10"/>
      <c r="DU82" s="10"/>
      <c r="DV82" s="10"/>
      <c r="DW82" s="10"/>
      <c r="DX82" s="10"/>
      <c r="DY82" s="10"/>
    </row>
    <row r="83" spans="1:129" x14ac:dyDescent="0.3">
      <c r="B83" s="2" t="str">
        <f>Product!$P$2</f>
        <v>Phase 5</v>
      </c>
      <c r="C83" s="2" t="str">
        <f>Product!$P$3</f>
        <v>50' Wide</v>
      </c>
      <c r="D83" s="127">
        <f>SUMIFS(INDEX(Product!$B$2:$U$97, MATCH(D65, Product!$B$2:$B$97, 0), ), Product!$B$2:$U$2, $B83, Product!$B$3:$U$3, $C83)</f>
        <v>46234</v>
      </c>
      <c r="E83" s="128">
        <f>SUMIFS(INDEX(Product!$B$2:$U$97, MATCH(E65, Product!$B$2:$B$97, 0), ), Product!$B$2:$U$2, $B83, Product!$B$3:$U$3, $C83)</f>
        <v>30</v>
      </c>
      <c r="F83" s="128">
        <f>SUMIFS(INDEX(Product!$B$2:$U$97, MATCH(F65, Product!$B$2:$B$97, 0), ), Product!$B$2:$U$2, $B83, Product!$B$3:$U$3, $C83)</f>
        <v>6</v>
      </c>
      <c r="G83" s="11">
        <f>SUM(H83:DZ83)</f>
        <v>30</v>
      </c>
      <c r="I83" s="12">
        <f>IF(I$2&gt;$D83,
MIN(IFERROR($E83/$F83, 0), $E83-SUM($H83:H83)),
0)</f>
        <v>0</v>
      </c>
      <c r="J83" s="12">
        <f>IF(J$2&gt;$D83,
MIN(IFERROR($E83/$F83, 0), $E83-SUM($H83:I83)),
0)</f>
        <v>0</v>
      </c>
      <c r="K83" s="12">
        <f>IF(K$2&gt;$D83,
MIN(IFERROR($E83/$F83, 0), $E83-SUM($H83:J83)),
0)</f>
        <v>0</v>
      </c>
      <c r="L83" s="12">
        <f>IF(L$2&gt;$D83,
MIN(IFERROR($E83/$F83, 0), $E83-SUM($H83:K83)),
0)</f>
        <v>0</v>
      </c>
      <c r="M83" s="12">
        <f>IF(M$2&gt;$D83,
MIN(IFERROR($E83/$F83, 0), $E83-SUM($H83:L83)),
0)</f>
        <v>0</v>
      </c>
      <c r="N83" s="12">
        <f>IF(N$2&gt;$D83,
MIN(IFERROR($E83/$F83, 0), $E83-SUM($H83:M83)),
0)</f>
        <v>0</v>
      </c>
      <c r="O83" s="12">
        <f>IF(O$2&gt;$D83,
MIN(IFERROR($E83/$F83, 0), $E83-SUM($H83:N83)),
0)</f>
        <v>0</v>
      </c>
      <c r="P83" s="12">
        <f>IF(P$2&gt;$D83,
MIN(IFERROR($E83/$F83, 0), $E83-SUM($H83:O83)),
0)</f>
        <v>0</v>
      </c>
      <c r="Q83" s="12">
        <f>IF(Q$2&gt;$D83,
MIN(IFERROR($E83/$F83, 0), $E83-SUM($H83:P83)),
0)</f>
        <v>0</v>
      </c>
      <c r="R83" s="12">
        <f>IF(R$2&gt;$D83,
MIN(IFERROR($E83/$F83, 0), $E83-SUM($H83:Q83)),
0)</f>
        <v>0</v>
      </c>
      <c r="S83" s="12">
        <f>IF(S$2&gt;$D83,
MIN(IFERROR($E83/$F83, 0), $E83-SUM($H83:R83)),
0)</f>
        <v>0</v>
      </c>
      <c r="T83" s="12">
        <f>IF(T$2&gt;$D83,
MIN(IFERROR($E83/$F83, 0), $E83-SUM($H83:S83)),
0)</f>
        <v>0</v>
      </c>
      <c r="U83" s="12">
        <f>IF(U$2&gt;$D83,
MIN(IFERROR($E83/$F83, 0), $E83-SUM($H83:T83)),
0)</f>
        <v>0</v>
      </c>
      <c r="V83" s="12">
        <f>IF(V$2&gt;$D83,
MIN(IFERROR($E83/$F83, 0), $E83-SUM($H83:U83)),
0)</f>
        <v>0</v>
      </c>
      <c r="W83" s="12">
        <f>IF(W$2&gt;$D83,
MIN(IFERROR($E83/$F83, 0), $E83-SUM($H83:V83)),
0)</f>
        <v>0</v>
      </c>
      <c r="X83" s="12">
        <f>IF(X$2&gt;$D83,
MIN(IFERROR($E83/$F83, 0), $E83-SUM($H83:W83)),
0)</f>
        <v>0</v>
      </c>
      <c r="Y83" s="12">
        <f>IF(Y$2&gt;$D83,
MIN(IFERROR($E83/$F83, 0), $E83-SUM($H83:X83)),
0)</f>
        <v>0</v>
      </c>
      <c r="Z83" s="12">
        <f>IF(Z$2&gt;$D83,
MIN(IFERROR($E83/$F83, 0), $E83-SUM($H83:Y83)),
0)</f>
        <v>0</v>
      </c>
      <c r="AA83" s="12">
        <f>IF(AA$2&gt;$D83,
MIN(IFERROR($E83/$F83, 0), $E83-SUM($H83:Z83)),
0)</f>
        <v>0</v>
      </c>
      <c r="AB83" s="12">
        <f>IF(AB$2&gt;$D83,
MIN(IFERROR($E83/$F83, 0), $E83-SUM($H83:AA83)),
0)</f>
        <v>0</v>
      </c>
      <c r="AC83" s="12">
        <f>IF(AC$2&gt;$D83,
MIN(IFERROR($E83/$F83, 0), $E83-SUM($H83:AB83)),
0)</f>
        <v>0</v>
      </c>
      <c r="AD83" s="12">
        <f>IF(AD$2&gt;$D83,
MIN(IFERROR($E83/$F83, 0), $E83-SUM($H83:AC83)),
0)</f>
        <v>0</v>
      </c>
      <c r="AE83" s="12">
        <f>IF(AE$2&gt;$D83,
MIN(IFERROR($E83/$F83, 0), $E83-SUM($H83:AD83)),
0)</f>
        <v>0</v>
      </c>
      <c r="AF83" s="12">
        <f>IF(AF$2&gt;$D83,
MIN(IFERROR($E83/$F83, 0), $E83-SUM($H83:AE83)),
0)</f>
        <v>0</v>
      </c>
      <c r="AG83" s="12">
        <f>IF(AG$2&gt;$D83,
MIN(IFERROR($E83/$F83, 0), $E83-SUM($H83:AF83)),
0)</f>
        <v>0</v>
      </c>
      <c r="AH83" s="12">
        <f>IF(AH$2&gt;$D83,
MIN(IFERROR($E83/$F83, 0), $E83-SUM($H83:AG83)),
0)</f>
        <v>0</v>
      </c>
      <c r="AI83" s="12">
        <f>IF(AI$2&gt;$D83,
MIN(IFERROR($E83/$F83, 0), $E83-SUM($H83:AH83)),
0)</f>
        <v>0</v>
      </c>
      <c r="AJ83" s="12">
        <f>IF(AJ$2&gt;$D83,
MIN(IFERROR($E83/$F83, 0), $E83-SUM($H83:AI83)),
0)</f>
        <v>0</v>
      </c>
      <c r="AK83" s="12">
        <f>IF(AK$2&gt;$D83,
MIN(IFERROR($E83/$F83, 0), $E83-SUM($H83:AJ83)),
0)</f>
        <v>0</v>
      </c>
      <c r="AL83" s="12">
        <f>IF(AL$2&gt;$D83,
MIN(IFERROR($E83/$F83, 0), $E83-SUM($H83:AK83)),
0)</f>
        <v>0</v>
      </c>
      <c r="AM83" s="12">
        <f>IF(AM$2&gt;$D83,
MIN(IFERROR($E83/$F83, 0), $E83-SUM($H83:AL83)),
0)</f>
        <v>0</v>
      </c>
      <c r="AN83" s="12">
        <f>IF(AN$2&gt;$D83,
MIN(IFERROR($E83/$F83, 0), $E83-SUM($H83:AM83)),
0)</f>
        <v>0</v>
      </c>
      <c r="AO83" s="12">
        <f>IF(AO$2&gt;$D83,
MIN(IFERROR($E83/$F83, 0), $E83-SUM($H83:AN83)),
0)</f>
        <v>0</v>
      </c>
      <c r="AP83" s="12">
        <f>IF(AP$2&gt;$D83,
MIN(IFERROR($E83/$F83, 0), $E83-SUM($H83:AO83)),
0)</f>
        <v>0</v>
      </c>
      <c r="AQ83" s="12">
        <f>IF(AQ$2&gt;$D83,
MIN(IFERROR($E83/$F83, 0), $E83-SUM($H83:AP83)),
0)</f>
        <v>0</v>
      </c>
      <c r="AR83" s="12">
        <f>IF(AR$2&gt;$D83,
MIN(IFERROR($E83/$F83, 0), $E83-SUM($H83:AQ83)),
0)</f>
        <v>0</v>
      </c>
      <c r="AS83" s="12">
        <f>IF(AS$2&gt;$D83,
MIN(IFERROR($E83/$F83, 0), $E83-SUM($H83:AR83)),
0)</f>
        <v>0</v>
      </c>
      <c r="AT83" s="12">
        <f>IF(AT$2&gt;$D83,
MIN(IFERROR($E83/$F83, 0), $E83-SUM($H83:AS83)),
0)</f>
        <v>0</v>
      </c>
      <c r="AU83" s="12">
        <f>IF(AU$2&gt;$D83,
MIN(IFERROR($E83/$F83, 0), $E83-SUM($H83:AT83)),
0)</f>
        <v>0</v>
      </c>
      <c r="AV83" s="12">
        <f>IF(AV$2&gt;$D83,
MIN(IFERROR($E83/$F83, 0), $E83-SUM($H83:AU83)),
0)</f>
        <v>0</v>
      </c>
      <c r="AW83" s="12">
        <f>IF(AW$2&gt;$D83,
MIN(IFERROR($E83/$F83, 0), $E83-SUM($H83:AV83)),
0)</f>
        <v>0</v>
      </c>
      <c r="AX83" s="12">
        <f>IF(AX$2&gt;$D83,
MIN(IFERROR($E83/$F83, 0), $E83-SUM($H83:AW83)),
0)</f>
        <v>0</v>
      </c>
      <c r="AY83" s="12">
        <f>IF(AY$2&gt;$D83,
MIN(IFERROR($E83/$F83, 0), $E83-SUM($H83:AX83)),
0)</f>
        <v>0</v>
      </c>
      <c r="AZ83" s="12">
        <f>IF(AZ$2&gt;$D83,
MIN(IFERROR($E83/$F83, 0), $E83-SUM($H83:AY83)),
0)</f>
        <v>0</v>
      </c>
      <c r="BA83" s="12">
        <f>IF(BA$2&gt;$D83,
MIN(IFERROR($E83/$F83, 0), $E83-SUM($H83:AZ83)),
0)</f>
        <v>0</v>
      </c>
      <c r="BB83" s="12">
        <f>IF(BB$2&gt;$D83,
MIN(IFERROR($E83/$F83, 0), $E83-SUM($H83:BA83)),
0)</f>
        <v>0</v>
      </c>
      <c r="BC83" s="12">
        <f>IF(BC$2&gt;$D83,
MIN(IFERROR($E83/$F83, 0), $E83-SUM($H83:BB83)),
0)</f>
        <v>0</v>
      </c>
      <c r="BD83" s="12">
        <f>IF(BD$2&gt;$D83,
MIN(IFERROR($E83/$F83, 0), $E83-SUM($H83:BC83)),
0)</f>
        <v>0</v>
      </c>
      <c r="BE83" s="12">
        <f>IF(BE$2&gt;$D83,
MIN(IFERROR($E83/$F83, 0), $E83-SUM($H83:BD83)),
0)</f>
        <v>0</v>
      </c>
      <c r="BF83" s="12">
        <f>IF(BF$2&gt;$D83,
MIN(IFERROR($E83/$F83, 0), $E83-SUM($H83:BE83)),
0)</f>
        <v>0</v>
      </c>
      <c r="BG83" s="12">
        <f>IF(BG$2&gt;$D83,
MIN(IFERROR($E83/$F83, 0), $E83-SUM($H83:BF83)),
0)</f>
        <v>0</v>
      </c>
      <c r="BH83" s="12">
        <f>IF(BH$2&gt;$D83,
MIN(IFERROR($E83/$F83, 0), $E83-SUM($H83:BG83)),
0)</f>
        <v>0</v>
      </c>
      <c r="BI83" s="12">
        <f>IF(BI$2&gt;$D83,
MIN(IFERROR($E83/$F83, 0), $E83-SUM($H83:BH83)),
0)</f>
        <v>0</v>
      </c>
      <c r="BJ83" s="12">
        <f>IF(BJ$2&gt;$D83,
MIN(IFERROR($E83/$F83, 0), $E83-SUM($H83:BI83)),
0)</f>
        <v>0</v>
      </c>
      <c r="BK83" s="12">
        <f>IF(BK$2&gt;$D83,
MIN(IFERROR($E83/$F83, 0), $E83-SUM($H83:BJ83)),
0)</f>
        <v>0</v>
      </c>
      <c r="BL83" s="12">
        <f>IF(BL$2&gt;$D83,
MIN(IFERROR($E83/$F83, 0), $E83-SUM($H83:BK83)),
0)</f>
        <v>0</v>
      </c>
      <c r="BM83" s="12">
        <f>IF(BM$2&gt;$D83,
MIN(IFERROR($E83/$F83, 0), $E83-SUM($H83:BL83)),
0)</f>
        <v>5</v>
      </c>
      <c r="BN83" s="12">
        <f>IF(BN$2&gt;$D83,
MIN(IFERROR($E83/$F83, 0), $E83-SUM($H83:BM83)),
0)</f>
        <v>5</v>
      </c>
      <c r="BO83" s="12">
        <f>IF(BO$2&gt;$D83,
MIN(IFERROR($E83/$F83, 0), $E83-SUM($H83:BN83)),
0)</f>
        <v>5</v>
      </c>
      <c r="BP83" s="12">
        <f>IF(BP$2&gt;$D83,
MIN(IFERROR($E83/$F83, 0), $E83-SUM($H83:BO83)),
0)</f>
        <v>5</v>
      </c>
      <c r="BQ83" s="12">
        <f>IF(BQ$2&gt;$D83,
MIN(IFERROR($E83/$F83, 0), $E83-SUM($H83:BP83)),
0)</f>
        <v>5</v>
      </c>
      <c r="BR83" s="12">
        <f>IF(BR$2&gt;$D83,
MIN(IFERROR($E83/$F83, 0), $E83-SUM($H83:BQ83)),
0)</f>
        <v>5</v>
      </c>
      <c r="BS83" s="12">
        <f>IF(BS$2&gt;$D83,
MIN(IFERROR($E83/$F83, 0), $E83-SUM($H83:BR83)),
0)</f>
        <v>0</v>
      </c>
      <c r="BT83" s="12">
        <f>IF(BT$2&gt;$D83,
MIN(IFERROR($E83/$F83, 0), $E83-SUM($H83:BS83)),
0)</f>
        <v>0</v>
      </c>
      <c r="BU83" s="12">
        <f>IF(BU$2&gt;$D83,
MIN(IFERROR($E83/$F83, 0), $E83-SUM($H83:BT83)),
0)</f>
        <v>0</v>
      </c>
      <c r="BV83" s="12">
        <f>IF(BV$2&gt;$D83,
MIN(IFERROR($E83/$F83, 0), $E83-SUM($H83:BU83)),
0)</f>
        <v>0</v>
      </c>
      <c r="BW83" s="12">
        <f>IF(BW$2&gt;$D83,
MIN(IFERROR($E83/$F83, 0), $E83-SUM($H83:BV83)),
0)</f>
        <v>0</v>
      </c>
      <c r="BX83" s="12">
        <f>IF(BX$2&gt;$D83,
MIN(IFERROR($E83/$F83, 0), $E83-SUM($H83:BW83)),
0)</f>
        <v>0</v>
      </c>
      <c r="BY83" s="12">
        <f>IF(BY$2&gt;$D83,
MIN(IFERROR($E83/$F83, 0), $E83-SUM($H83:BX83)),
0)</f>
        <v>0</v>
      </c>
      <c r="BZ83" s="12">
        <f>IF(BZ$2&gt;$D83,
MIN(IFERROR($E83/$F83, 0), $E83-SUM($H83:BY83)),
0)</f>
        <v>0</v>
      </c>
      <c r="CA83" s="12">
        <f>IF(CA$2&gt;$D83,
MIN(IFERROR($E83/$F83, 0), $E83-SUM($H83:BZ83)),
0)</f>
        <v>0</v>
      </c>
      <c r="CB83" s="12">
        <f>IF(CB$2&gt;$D83,
MIN(IFERROR($E83/$F83, 0), $E83-SUM($H83:CA83)),
0)</f>
        <v>0</v>
      </c>
      <c r="CC83" s="12">
        <f>IF(CC$2&gt;$D83,
MIN(IFERROR($E83/$F83, 0), $E83-SUM($H83:CB83)),
0)</f>
        <v>0</v>
      </c>
      <c r="CD83" s="12">
        <f>IF(CD$2&gt;$D83,
MIN(IFERROR($E83/$F83, 0), $E83-SUM($H83:CC83)),
0)</f>
        <v>0</v>
      </c>
      <c r="CE83" s="12">
        <f>IF(CE$2&gt;$D83,
MIN(IFERROR($E83/$F83, 0), $E83-SUM($H83:CD83)),
0)</f>
        <v>0</v>
      </c>
      <c r="CF83" s="12">
        <f>IF(CF$2&gt;$D83,
MIN(IFERROR($E83/$F83, 0), $E83-SUM($H83:CE83)),
0)</f>
        <v>0</v>
      </c>
      <c r="CG83" s="12">
        <f>IF(CG$2&gt;$D83,
MIN(IFERROR($E83/$F83, 0), $E83-SUM($H83:CF83)),
0)</f>
        <v>0</v>
      </c>
      <c r="CH83" s="12">
        <f>IF(CH$2&gt;$D83,
MIN(IFERROR($E83/$F83, 0), $E83-SUM($H83:CG83)),
0)</f>
        <v>0</v>
      </c>
      <c r="CI83" s="12">
        <f>IF(CI$2&gt;$D83,
MIN(IFERROR($E83/$F83, 0), $E83-SUM($H83:CH83)),
0)</f>
        <v>0</v>
      </c>
      <c r="CJ83" s="12">
        <f>IF(CJ$2&gt;$D83,
MIN(IFERROR($E83/$F83, 0), $E83-SUM($H83:CI83)),
0)</f>
        <v>0</v>
      </c>
      <c r="CK83" s="12">
        <f>IF(CK$2&gt;$D83,
MIN(IFERROR($E83/$F83, 0), $E83-SUM($H83:CJ83)),
0)</f>
        <v>0</v>
      </c>
      <c r="CL83" s="12">
        <f>IF(CL$2&gt;$D83,
MIN(IFERROR($E83/$F83, 0), $E83-SUM($H83:CK83)),
0)</f>
        <v>0</v>
      </c>
      <c r="CM83" s="12">
        <f>IF(CM$2&gt;$D83,
MIN(IFERROR($E83/$F83, 0), $E83-SUM($H83:CL83)),
0)</f>
        <v>0</v>
      </c>
      <c r="CN83" s="12">
        <f>IF(CN$2&gt;$D83,
MIN(IFERROR($E83/$F83, 0), $E83-SUM($H83:CM83)),
0)</f>
        <v>0</v>
      </c>
      <c r="CO83" s="12">
        <f>IF(CO$2&gt;$D83,
MIN(IFERROR($E83/$F83, 0), $E83-SUM($H83:CN83)),
0)</f>
        <v>0</v>
      </c>
      <c r="CP83" s="12">
        <f>IF(CP$2&gt;$D83,
MIN(IFERROR($E83/$F83, 0), $E83-SUM($H83:CO83)),
0)</f>
        <v>0</v>
      </c>
      <c r="CQ83" s="12">
        <f>IF(CQ$2&gt;$D83,
MIN(IFERROR($E83/$F83, 0), $E83-SUM($H83:CP83)),
0)</f>
        <v>0</v>
      </c>
      <c r="CR83" s="12">
        <f>IF(CR$2&gt;$D83,
MIN(IFERROR($E83/$F83, 0), $E83-SUM($H83:CQ83)),
0)</f>
        <v>0</v>
      </c>
      <c r="CS83" s="12">
        <f>IF(CS$2&gt;$D83,
MIN(IFERROR($E83/$F83, 0), $E83-SUM($H83:CR83)),
0)</f>
        <v>0</v>
      </c>
      <c r="CT83" s="12">
        <f>IF(CT$2&gt;$D83,
MIN(IFERROR($E83/$F83, 0), $E83-SUM($H83:CS83)),
0)</f>
        <v>0</v>
      </c>
      <c r="CU83" s="12">
        <f>IF(CU$2&gt;$D83,
MIN(IFERROR($E83/$F83, 0), $E83-SUM($H83:CT83)),
0)</f>
        <v>0</v>
      </c>
      <c r="CV83" s="12">
        <f>IF(CV$2&gt;$D83,
MIN(IFERROR($E83/$F83, 0), $E83-SUM($H83:CU83)),
0)</f>
        <v>0</v>
      </c>
      <c r="CW83" s="12">
        <f>IF(CW$2&gt;$D83,
MIN(IFERROR($E83/$F83, 0), $E83-SUM($H83:CV83)),
0)</f>
        <v>0</v>
      </c>
      <c r="CX83" s="12">
        <f>IF(CX$2&gt;$D83,
MIN(IFERROR($E83/$F83, 0), $E83-SUM($H83:CW83)),
0)</f>
        <v>0</v>
      </c>
      <c r="CY83" s="12">
        <f>IF(CY$2&gt;$D83,
MIN(IFERROR($E83/$F83, 0), $E83-SUM($H83:CX83)),
0)</f>
        <v>0</v>
      </c>
      <c r="CZ83" s="12">
        <f>IF(CZ$2&gt;$D83,
MIN(IFERROR($E83/$F83, 0), $E83-SUM($H83:CY83)),
0)</f>
        <v>0</v>
      </c>
      <c r="DA83" s="12">
        <f>IF(DA$2&gt;$D83,
MIN(IFERROR($E83/$F83, 0), $E83-SUM($H83:CZ83)),
0)</f>
        <v>0</v>
      </c>
      <c r="DB83" s="12">
        <f>IF(DB$2&gt;$D83,
MIN(IFERROR($E83/$F83, 0), $E83-SUM($H83:DA83)),
0)</f>
        <v>0</v>
      </c>
      <c r="DC83" s="12">
        <f>IF(DC$2&gt;$D83,
MIN(IFERROR($E83/$F83, 0), $E83-SUM($H83:DB83)),
0)</f>
        <v>0</v>
      </c>
      <c r="DD83" s="12">
        <f>IF(DD$2&gt;$D83,
MIN(IFERROR($E83/$F83, 0), $E83-SUM($H83:DC83)),
0)</f>
        <v>0</v>
      </c>
      <c r="DE83" s="12">
        <f>IF(DE$2&gt;$D83,
MIN(IFERROR($E83/$F83, 0), $E83-SUM($H83:DD83)),
0)</f>
        <v>0</v>
      </c>
      <c r="DF83" s="12">
        <f>IF(DF$2&gt;$D83,
MIN(IFERROR($E83/$F83, 0), $E83-SUM($H83:DE83)),
0)</f>
        <v>0</v>
      </c>
      <c r="DG83" s="12">
        <f>IF(DG$2&gt;$D83,
MIN(IFERROR($E83/$F83, 0), $E83-SUM($H83:DF83)),
0)</f>
        <v>0</v>
      </c>
      <c r="DH83" s="12">
        <f>IF(DH$2&gt;$D83,
MIN(IFERROR($E83/$F83, 0), $E83-SUM($H83:DG83)),
0)</f>
        <v>0</v>
      </c>
      <c r="DI83" s="12">
        <f>IF(DI$2&gt;$D83,
MIN(IFERROR($E83/$F83, 0), $E83-SUM($H83:DH83)),
0)</f>
        <v>0</v>
      </c>
      <c r="DJ83" s="12">
        <f>IF(DJ$2&gt;$D83,
MIN(IFERROR($E83/$F83, 0), $E83-SUM($H83:DI83)),
0)</f>
        <v>0</v>
      </c>
      <c r="DK83" s="12">
        <f>IF(DK$2&gt;$D83,
MIN(IFERROR($E83/$F83, 0), $E83-SUM($H83:DJ83)),
0)</f>
        <v>0</v>
      </c>
      <c r="DL83" s="12">
        <f>IF(DL$2&gt;$D83,
MIN(IFERROR($E83/$F83, 0), $E83-SUM($H83:DK83)),
0)</f>
        <v>0</v>
      </c>
      <c r="DM83" s="12">
        <f>IF(DM$2&gt;$D83,
MIN(IFERROR($E83/$F83, 0), $E83-SUM($H83:DL83)),
0)</f>
        <v>0</v>
      </c>
      <c r="DN83" s="12">
        <f>IF(DN$2&gt;$D83,
MIN(IFERROR($E83/$F83, 0), $E83-SUM($H83:DM83)),
0)</f>
        <v>0</v>
      </c>
      <c r="DO83" s="12">
        <f>IF(DO$2&gt;$D83,
MIN(IFERROR($E83/$F83, 0), $E83-SUM($H83:DN83)),
0)</f>
        <v>0</v>
      </c>
      <c r="DP83" s="12">
        <f>IF(DP$2&gt;$D83,
MIN(IFERROR($E83/$F83, 0), $E83-SUM($H83:DO83)),
0)</f>
        <v>0</v>
      </c>
      <c r="DQ83" s="12">
        <f>IF(DQ$2&gt;$D83,
MIN(IFERROR($E83/$F83, 0), $E83-SUM($H83:DP83)),
0)</f>
        <v>0</v>
      </c>
      <c r="DR83" s="12">
        <f>IF(DR$2&gt;$D83,
MIN(IFERROR($E83/$F83, 0), $E83-SUM($H83:DQ83)),
0)</f>
        <v>0</v>
      </c>
      <c r="DS83" s="12">
        <f>IF(DS$2&gt;$D83,
MIN(IFERROR($E83/$F83, 0), $E83-SUM($H83:DR83)),
0)</f>
        <v>0</v>
      </c>
      <c r="DT83" s="12">
        <f>IF(DT$2&gt;$D83,
MIN(IFERROR($E83/$F83, 0), $E83-SUM($H83:DS83)),
0)</f>
        <v>0</v>
      </c>
      <c r="DU83" s="12">
        <f>IF(DU$2&gt;$D83,
MIN(IFERROR($E83/$F83, 0), $E83-SUM($H83:DT83)),
0)</f>
        <v>0</v>
      </c>
      <c r="DV83" s="12">
        <f>IF(DV$2&gt;$D83,
MIN(IFERROR($E83/$F83, 0), $E83-SUM($H83:DU83)),
0)</f>
        <v>0</v>
      </c>
      <c r="DW83" s="12">
        <f>IF(DW$2&gt;$D83,
MIN(IFERROR($E83/$F83, 0), $E83-SUM($H83:DV83)),
0)</f>
        <v>0</v>
      </c>
      <c r="DX83" s="12">
        <f>IF(DX$2&gt;$D83,
MIN(IFERROR($E83/$F83, 0), $E83-SUM($H83:DW83)),
0)</f>
        <v>0</v>
      </c>
      <c r="DY83" s="12">
        <f>IF(DY$2&gt;$D83,
MIN(IFERROR($E83/$F83, 0), $E83-SUM($H83:DX83)),
0)</f>
        <v>0</v>
      </c>
    </row>
    <row r="84" spans="1:129" x14ac:dyDescent="0.3">
      <c r="B84" s="2" t="str">
        <f>Product!$Q$2</f>
        <v>Phase 5</v>
      </c>
      <c r="C84" s="2" t="str">
        <f>Product!$Q$3</f>
        <v>60' Wide</v>
      </c>
      <c r="D84" s="127">
        <f>SUMIFS(INDEX(Product!$B$2:$U$97, MATCH(D65, Product!$B$2:$B$97, 0), ), Product!$B$2:$U$2, $B84, Product!$B$3:$U$3, $C84)</f>
        <v>46234</v>
      </c>
      <c r="E84" s="128">
        <f>SUMIFS(INDEX(Product!$B$2:$U$97, MATCH(E65, Product!$B$2:$B$97, 0), ), Product!$B$2:$U$2, $B84, Product!$B$3:$U$3, $C84)</f>
        <v>30</v>
      </c>
      <c r="F84" s="128">
        <f>SUMIFS(INDEX(Product!$B$2:$U$97, MATCH(F65, Product!$B$2:$B$97, 0), ), Product!$B$2:$U$2, $B84, Product!$B$3:$U$3, $C84)</f>
        <v>6</v>
      </c>
      <c r="G84" s="11">
        <f>SUM(H84:DZ84)</f>
        <v>30</v>
      </c>
      <c r="I84" s="12">
        <f>IF(I$2&gt;$D84,
MIN(IFERROR($E84/$F84, 0), $E84-SUM($H84:H84)),
0)</f>
        <v>0</v>
      </c>
      <c r="J84" s="12">
        <f>IF(J$2&gt;$D84,
MIN(IFERROR($E84/$F84, 0), $E84-SUM($H84:I84)),
0)</f>
        <v>0</v>
      </c>
      <c r="K84" s="12">
        <f>IF(K$2&gt;$D84,
MIN(IFERROR($E84/$F84, 0), $E84-SUM($H84:J84)),
0)</f>
        <v>0</v>
      </c>
      <c r="L84" s="12">
        <f>IF(L$2&gt;$D84,
MIN(IFERROR($E84/$F84, 0), $E84-SUM($H84:K84)),
0)</f>
        <v>0</v>
      </c>
      <c r="M84" s="12">
        <f>IF(M$2&gt;$D84,
MIN(IFERROR($E84/$F84, 0), $E84-SUM($H84:L84)),
0)</f>
        <v>0</v>
      </c>
      <c r="N84" s="12">
        <f>IF(N$2&gt;$D84,
MIN(IFERROR($E84/$F84, 0), $E84-SUM($H84:M84)),
0)</f>
        <v>0</v>
      </c>
      <c r="O84" s="12">
        <f>IF(O$2&gt;$D84,
MIN(IFERROR($E84/$F84, 0), $E84-SUM($H84:N84)),
0)</f>
        <v>0</v>
      </c>
      <c r="P84" s="12">
        <f>IF(P$2&gt;$D84,
MIN(IFERROR($E84/$F84, 0), $E84-SUM($H84:O84)),
0)</f>
        <v>0</v>
      </c>
      <c r="Q84" s="12">
        <f>IF(Q$2&gt;$D84,
MIN(IFERROR($E84/$F84, 0), $E84-SUM($H84:P84)),
0)</f>
        <v>0</v>
      </c>
      <c r="R84" s="12">
        <f>IF(R$2&gt;$D84,
MIN(IFERROR($E84/$F84, 0), $E84-SUM($H84:Q84)),
0)</f>
        <v>0</v>
      </c>
      <c r="S84" s="12">
        <f>IF(S$2&gt;$D84,
MIN(IFERROR($E84/$F84, 0), $E84-SUM($H84:R84)),
0)</f>
        <v>0</v>
      </c>
      <c r="T84" s="12">
        <f>IF(T$2&gt;$D84,
MIN(IFERROR($E84/$F84, 0), $E84-SUM($H84:S84)),
0)</f>
        <v>0</v>
      </c>
      <c r="U84" s="12">
        <f>IF(U$2&gt;$D84,
MIN(IFERROR($E84/$F84, 0), $E84-SUM($H84:T84)),
0)</f>
        <v>0</v>
      </c>
      <c r="V84" s="12">
        <f>IF(V$2&gt;$D84,
MIN(IFERROR($E84/$F84, 0), $E84-SUM($H84:U84)),
0)</f>
        <v>0</v>
      </c>
      <c r="W84" s="12">
        <f>IF(W$2&gt;$D84,
MIN(IFERROR($E84/$F84, 0), $E84-SUM($H84:V84)),
0)</f>
        <v>0</v>
      </c>
      <c r="X84" s="12">
        <f>IF(X$2&gt;$D84,
MIN(IFERROR($E84/$F84, 0), $E84-SUM($H84:W84)),
0)</f>
        <v>0</v>
      </c>
      <c r="Y84" s="12">
        <f>IF(Y$2&gt;$D84,
MIN(IFERROR($E84/$F84, 0), $E84-SUM($H84:X84)),
0)</f>
        <v>0</v>
      </c>
      <c r="Z84" s="12">
        <f>IF(Z$2&gt;$D84,
MIN(IFERROR($E84/$F84, 0), $E84-SUM($H84:Y84)),
0)</f>
        <v>0</v>
      </c>
      <c r="AA84" s="12">
        <f>IF(AA$2&gt;$D84,
MIN(IFERROR($E84/$F84, 0), $E84-SUM($H84:Z84)),
0)</f>
        <v>0</v>
      </c>
      <c r="AB84" s="12">
        <f>IF(AB$2&gt;$D84,
MIN(IFERROR($E84/$F84, 0), $E84-SUM($H84:AA84)),
0)</f>
        <v>0</v>
      </c>
      <c r="AC84" s="12">
        <f>IF(AC$2&gt;$D84,
MIN(IFERROR($E84/$F84, 0), $E84-SUM($H84:AB84)),
0)</f>
        <v>0</v>
      </c>
      <c r="AD84" s="12">
        <f>IF(AD$2&gt;$D84,
MIN(IFERROR($E84/$F84, 0), $E84-SUM($H84:AC84)),
0)</f>
        <v>0</v>
      </c>
      <c r="AE84" s="12">
        <f>IF(AE$2&gt;$D84,
MIN(IFERROR($E84/$F84, 0), $E84-SUM($H84:AD84)),
0)</f>
        <v>0</v>
      </c>
      <c r="AF84" s="12">
        <f>IF(AF$2&gt;$D84,
MIN(IFERROR($E84/$F84, 0), $E84-SUM($H84:AE84)),
0)</f>
        <v>0</v>
      </c>
      <c r="AG84" s="12">
        <f>IF(AG$2&gt;$D84,
MIN(IFERROR($E84/$F84, 0), $E84-SUM($H84:AF84)),
0)</f>
        <v>0</v>
      </c>
      <c r="AH84" s="12">
        <f>IF(AH$2&gt;$D84,
MIN(IFERROR($E84/$F84, 0), $E84-SUM($H84:AG84)),
0)</f>
        <v>0</v>
      </c>
      <c r="AI84" s="12">
        <f>IF(AI$2&gt;$D84,
MIN(IFERROR($E84/$F84, 0), $E84-SUM($H84:AH84)),
0)</f>
        <v>0</v>
      </c>
      <c r="AJ84" s="12">
        <f>IF(AJ$2&gt;$D84,
MIN(IFERROR($E84/$F84, 0), $E84-SUM($H84:AI84)),
0)</f>
        <v>0</v>
      </c>
      <c r="AK84" s="12">
        <f>IF(AK$2&gt;$D84,
MIN(IFERROR($E84/$F84, 0), $E84-SUM($H84:AJ84)),
0)</f>
        <v>0</v>
      </c>
      <c r="AL84" s="12">
        <f>IF(AL$2&gt;$D84,
MIN(IFERROR($E84/$F84, 0), $E84-SUM($H84:AK84)),
0)</f>
        <v>0</v>
      </c>
      <c r="AM84" s="12">
        <f>IF(AM$2&gt;$D84,
MIN(IFERROR($E84/$F84, 0), $E84-SUM($H84:AL84)),
0)</f>
        <v>0</v>
      </c>
      <c r="AN84" s="12">
        <f>IF(AN$2&gt;$D84,
MIN(IFERROR($E84/$F84, 0), $E84-SUM($H84:AM84)),
0)</f>
        <v>0</v>
      </c>
      <c r="AO84" s="12">
        <f>IF(AO$2&gt;$D84,
MIN(IFERROR($E84/$F84, 0), $E84-SUM($H84:AN84)),
0)</f>
        <v>0</v>
      </c>
      <c r="AP84" s="12">
        <f>IF(AP$2&gt;$D84,
MIN(IFERROR($E84/$F84, 0), $E84-SUM($H84:AO84)),
0)</f>
        <v>0</v>
      </c>
      <c r="AQ84" s="12">
        <f>IF(AQ$2&gt;$D84,
MIN(IFERROR($E84/$F84, 0), $E84-SUM($H84:AP84)),
0)</f>
        <v>0</v>
      </c>
      <c r="AR84" s="12">
        <f>IF(AR$2&gt;$D84,
MIN(IFERROR($E84/$F84, 0), $E84-SUM($H84:AQ84)),
0)</f>
        <v>0</v>
      </c>
      <c r="AS84" s="12">
        <f>IF(AS$2&gt;$D84,
MIN(IFERROR($E84/$F84, 0), $E84-SUM($H84:AR84)),
0)</f>
        <v>0</v>
      </c>
      <c r="AT84" s="12">
        <f>IF(AT$2&gt;$D84,
MIN(IFERROR($E84/$F84, 0), $E84-SUM($H84:AS84)),
0)</f>
        <v>0</v>
      </c>
      <c r="AU84" s="12">
        <f>IF(AU$2&gt;$D84,
MIN(IFERROR($E84/$F84, 0), $E84-SUM($H84:AT84)),
0)</f>
        <v>0</v>
      </c>
      <c r="AV84" s="12">
        <f>IF(AV$2&gt;$D84,
MIN(IFERROR($E84/$F84, 0), $E84-SUM($H84:AU84)),
0)</f>
        <v>0</v>
      </c>
      <c r="AW84" s="12">
        <f>IF(AW$2&gt;$D84,
MIN(IFERROR($E84/$F84, 0), $E84-SUM($H84:AV84)),
0)</f>
        <v>0</v>
      </c>
      <c r="AX84" s="12">
        <f>IF(AX$2&gt;$D84,
MIN(IFERROR($E84/$F84, 0), $E84-SUM($H84:AW84)),
0)</f>
        <v>0</v>
      </c>
      <c r="AY84" s="12">
        <f>IF(AY$2&gt;$D84,
MIN(IFERROR($E84/$F84, 0), $E84-SUM($H84:AX84)),
0)</f>
        <v>0</v>
      </c>
      <c r="AZ84" s="12">
        <f>IF(AZ$2&gt;$D84,
MIN(IFERROR($E84/$F84, 0), $E84-SUM($H84:AY84)),
0)</f>
        <v>0</v>
      </c>
      <c r="BA84" s="12">
        <f>IF(BA$2&gt;$D84,
MIN(IFERROR($E84/$F84, 0), $E84-SUM($H84:AZ84)),
0)</f>
        <v>0</v>
      </c>
      <c r="BB84" s="12">
        <f>IF(BB$2&gt;$D84,
MIN(IFERROR($E84/$F84, 0), $E84-SUM($H84:BA84)),
0)</f>
        <v>0</v>
      </c>
      <c r="BC84" s="12">
        <f>IF(BC$2&gt;$D84,
MIN(IFERROR($E84/$F84, 0), $E84-SUM($H84:BB84)),
0)</f>
        <v>0</v>
      </c>
      <c r="BD84" s="12">
        <f>IF(BD$2&gt;$D84,
MIN(IFERROR($E84/$F84, 0), $E84-SUM($H84:BC84)),
0)</f>
        <v>0</v>
      </c>
      <c r="BE84" s="12">
        <f>IF(BE$2&gt;$D84,
MIN(IFERROR($E84/$F84, 0), $E84-SUM($H84:BD84)),
0)</f>
        <v>0</v>
      </c>
      <c r="BF84" s="12">
        <f>IF(BF$2&gt;$D84,
MIN(IFERROR($E84/$F84, 0), $E84-SUM($H84:BE84)),
0)</f>
        <v>0</v>
      </c>
      <c r="BG84" s="12">
        <f>IF(BG$2&gt;$D84,
MIN(IFERROR($E84/$F84, 0), $E84-SUM($H84:BF84)),
0)</f>
        <v>0</v>
      </c>
      <c r="BH84" s="12">
        <f>IF(BH$2&gt;$D84,
MIN(IFERROR($E84/$F84, 0), $E84-SUM($H84:BG84)),
0)</f>
        <v>0</v>
      </c>
      <c r="BI84" s="12">
        <f>IF(BI$2&gt;$D84,
MIN(IFERROR($E84/$F84, 0), $E84-SUM($H84:BH84)),
0)</f>
        <v>0</v>
      </c>
      <c r="BJ84" s="12">
        <f>IF(BJ$2&gt;$D84,
MIN(IFERROR($E84/$F84, 0), $E84-SUM($H84:BI84)),
0)</f>
        <v>0</v>
      </c>
      <c r="BK84" s="12">
        <f>IF(BK$2&gt;$D84,
MIN(IFERROR($E84/$F84, 0), $E84-SUM($H84:BJ84)),
0)</f>
        <v>0</v>
      </c>
      <c r="BL84" s="12">
        <f>IF(BL$2&gt;$D84,
MIN(IFERROR($E84/$F84, 0), $E84-SUM($H84:BK84)),
0)</f>
        <v>0</v>
      </c>
      <c r="BM84" s="12">
        <f>IF(BM$2&gt;$D84,
MIN(IFERROR($E84/$F84, 0), $E84-SUM($H84:BL84)),
0)</f>
        <v>5</v>
      </c>
      <c r="BN84" s="12">
        <f>IF(BN$2&gt;$D84,
MIN(IFERROR($E84/$F84, 0), $E84-SUM($H84:BM84)),
0)</f>
        <v>5</v>
      </c>
      <c r="BO84" s="12">
        <f>IF(BO$2&gt;$D84,
MIN(IFERROR($E84/$F84, 0), $E84-SUM($H84:BN84)),
0)</f>
        <v>5</v>
      </c>
      <c r="BP84" s="12">
        <f>IF(BP$2&gt;$D84,
MIN(IFERROR($E84/$F84, 0), $E84-SUM($H84:BO84)),
0)</f>
        <v>5</v>
      </c>
      <c r="BQ84" s="12">
        <f>IF(BQ$2&gt;$D84,
MIN(IFERROR($E84/$F84, 0), $E84-SUM($H84:BP84)),
0)</f>
        <v>5</v>
      </c>
      <c r="BR84" s="12">
        <f>IF(BR$2&gt;$D84,
MIN(IFERROR($E84/$F84, 0), $E84-SUM($H84:BQ84)),
0)</f>
        <v>5</v>
      </c>
      <c r="BS84" s="12">
        <f>IF(BS$2&gt;$D84,
MIN(IFERROR($E84/$F84, 0), $E84-SUM($H84:BR84)),
0)</f>
        <v>0</v>
      </c>
      <c r="BT84" s="12">
        <f>IF(BT$2&gt;$D84,
MIN(IFERROR($E84/$F84, 0), $E84-SUM($H84:BS84)),
0)</f>
        <v>0</v>
      </c>
      <c r="BU84" s="12">
        <f>IF(BU$2&gt;$D84,
MIN(IFERROR($E84/$F84, 0), $E84-SUM($H84:BT84)),
0)</f>
        <v>0</v>
      </c>
      <c r="BV84" s="12">
        <f>IF(BV$2&gt;$D84,
MIN(IFERROR($E84/$F84, 0), $E84-SUM($H84:BU84)),
0)</f>
        <v>0</v>
      </c>
      <c r="BW84" s="12">
        <f>IF(BW$2&gt;$D84,
MIN(IFERROR($E84/$F84, 0), $E84-SUM($H84:BV84)),
0)</f>
        <v>0</v>
      </c>
      <c r="BX84" s="12">
        <f>IF(BX$2&gt;$D84,
MIN(IFERROR($E84/$F84, 0), $E84-SUM($H84:BW84)),
0)</f>
        <v>0</v>
      </c>
      <c r="BY84" s="12">
        <f>IF(BY$2&gt;$D84,
MIN(IFERROR($E84/$F84, 0), $E84-SUM($H84:BX84)),
0)</f>
        <v>0</v>
      </c>
      <c r="BZ84" s="12">
        <f>IF(BZ$2&gt;$D84,
MIN(IFERROR($E84/$F84, 0), $E84-SUM($H84:BY84)),
0)</f>
        <v>0</v>
      </c>
      <c r="CA84" s="12">
        <f>IF(CA$2&gt;$D84,
MIN(IFERROR($E84/$F84, 0), $E84-SUM($H84:BZ84)),
0)</f>
        <v>0</v>
      </c>
      <c r="CB84" s="12">
        <f>IF(CB$2&gt;$D84,
MIN(IFERROR($E84/$F84, 0), $E84-SUM($H84:CA84)),
0)</f>
        <v>0</v>
      </c>
      <c r="CC84" s="12">
        <f>IF(CC$2&gt;$D84,
MIN(IFERROR($E84/$F84, 0), $E84-SUM($H84:CB84)),
0)</f>
        <v>0</v>
      </c>
      <c r="CD84" s="12">
        <f>IF(CD$2&gt;$D84,
MIN(IFERROR($E84/$F84, 0), $E84-SUM($H84:CC84)),
0)</f>
        <v>0</v>
      </c>
      <c r="CE84" s="12">
        <f>IF(CE$2&gt;$D84,
MIN(IFERROR($E84/$F84, 0), $E84-SUM($H84:CD84)),
0)</f>
        <v>0</v>
      </c>
      <c r="CF84" s="12">
        <f>IF(CF$2&gt;$D84,
MIN(IFERROR($E84/$F84, 0), $E84-SUM($H84:CE84)),
0)</f>
        <v>0</v>
      </c>
      <c r="CG84" s="12">
        <f>IF(CG$2&gt;$D84,
MIN(IFERROR($E84/$F84, 0), $E84-SUM($H84:CF84)),
0)</f>
        <v>0</v>
      </c>
      <c r="CH84" s="12">
        <f>IF(CH$2&gt;$D84,
MIN(IFERROR($E84/$F84, 0), $E84-SUM($H84:CG84)),
0)</f>
        <v>0</v>
      </c>
      <c r="CI84" s="12">
        <f>IF(CI$2&gt;$D84,
MIN(IFERROR($E84/$F84, 0), $E84-SUM($H84:CH84)),
0)</f>
        <v>0</v>
      </c>
      <c r="CJ84" s="12">
        <f>IF(CJ$2&gt;$D84,
MIN(IFERROR($E84/$F84, 0), $E84-SUM($H84:CI84)),
0)</f>
        <v>0</v>
      </c>
      <c r="CK84" s="12">
        <f>IF(CK$2&gt;$D84,
MIN(IFERROR($E84/$F84, 0), $E84-SUM($H84:CJ84)),
0)</f>
        <v>0</v>
      </c>
      <c r="CL84" s="12">
        <f>IF(CL$2&gt;$D84,
MIN(IFERROR($E84/$F84, 0), $E84-SUM($H84:CK84)),
0)</f>
        <v>0</v>
      </c>
      <c r="CM84" s="12">
        <f>IF(CM$2&gt;$D84,
MIN(IFERROR($E84/$F84, 0), $E84-SUM($H84:CL84)),
0)</f>
        <v>0</v>
      </c>
      <c r="CN84" s="12">
        <f>IF(CN$2&gt;$D84,
MIN(IFERROR($E84/$F84, 0), $E84-SUM($H84:CM84)),
0)</f>
        <v>0</v>
      </c>
      <c r="CO84" s="12">
        <f>IF(CO$2&gt;$D84,
MIN(IFERROR($E84/$F84, 0), $E84-SUM($H84:CN84)),
0)</f>
        <v>0</v>
      </c>
      <c r="CP84" s="12">
        <f>IF(CP$2&gt;$D84,
MIN(IFERROR($E84/$F84, 0), $E84-SUM($H84:CO84)),
0)</f>
        <v>0</v>
      </c>
      <c r="CQ84" s="12">
        <f>IF(CQ$2&gt;$D84,
MIN(IFERROR($E84/$F84, 0), $E84-SUM($H84:CP84)),
0)</f>
        <v>0</v>
      </c>
      <c r="CR84" s="12">
        <f>IF(CR$2&gt;$D84,
MIN(IFERROR($E84/$F84, 0), $E84-SUM($H84:CQ84)),
0)</f>
        <v>0</v>
      </c>
      <c r="CS84" s="12">
        <f>IF(CS$2&gt;$D84,
MIN(IFERROR($E84/$F84, 0), $E84-SUM($H84:CR84)),
0)</f>
        <v>0</v>
      </c>
      <c r="CT84" s="12">
        <f>IF(CT$2&gt;$D84,
MIN(IFERROR($E84/$F84, 0), $E84-SUM($H84:CS84)),
0)</f>
        <v>0</v>
      </c>
      <c r="CU84" s="12">
        <f>IF(CU$2&gt;$D84,
MIN(IFERROR($E84/$F84, 0), $E84-SUM($H84:CT84)),
0)</f>
        <v>0</v>
      </c>
      <c r="CV84" s="12">
        <f>IF(CV$2&gt;$D84,
MIN(IFERROR($E84/$F84, 0), $E84-SUM($H84:CU84)),
0)</f>
        <v>0</v>
      </c>
      <c r="CW84" s="12">
        <f>IF(CW$2&gt;$D84,
MIN(IFERROR($E84/$F84, 0), $E84-SUM($H84:CV84)),
0)</f>
        <v>0</v>
      </c>
      <c r="CX84" s="12">
        <f>IF(CX$2&gt;$D84,
MIN(IFERROR($E84/$F84, 0), $E84-SUM($H84:CW84)),
0)</f>
        <v>0</v>
      </c>
      <c r="CY84" s="12">
        <f>IF(CY$2&gt;$D84,
MIN(IFERROR($E84/$F84, 0), $E84-SUM($H84:CX84)),
0)</f>
        <v>0</v>
      </c>
      <c r="CZ84" s="12">
        <f>IF(CZ$2&gt;$D84,
MIN(IFERROR($E84/$F84, 0), $E84-SUM($H84:CY84)),
0)</f>
        <v>0</v>
      </c>
      <c r="DA84" s="12">
        <f>IF(DA$2&gt;$D84,
MIN(IFERROR($E84/$F84, 0), $E84-SUM($H84:CZ84)),
0)</f>
        <v>0</v>
      </c>
      <c r="DB84" s="12">
        <f>IF(DB$2&gt;$D84,
MIN(IFERROR($E84/$F84, 0), $E84-SUM($H84:DA84)),
0)</f>
        <v>0</v>
      </c>
      <c r="DC84" s="12">
        <f>IF(DC$2&gt;$D84,
MIN(IFERROR($E84/$F84, 0), $E84-SUM($H84:DB84)),
0)</f>
        <v>0</v>
      </c>
      <c r="DD84" s="12">
        <f>IF(DD$2&gt;$D84,
MIN(IFERROR($E84/$F84, 0), $E84-SUM($H84:DC84)),
0)</f>
        <v>0</v>
      </c>
      <c r="DE84" s="12">
        <f>IF(DE$2&gt;$D84,
MIN(IFERROR($E84/$F84, 0), $E84-SUM($H84:DD84)),
0)</f>
        <v>0</v>
      </c>
      <c r="DF84" s="12">
        <f>IF(DF$2&gt;$D84,
MIN(IFERROR($E84/$F84, 0), $E84-SUM($H84:DE84)),
0)</f>
        <v>0</v>
      </c>
      <c r="DG84" s="12">
        <f>IF(DG$2&gt;$D84,
MIN(IFERROR($E84/$F84, 0), $E84-SUM($H84:DF84)),
0)</f>
        <v>0</v>
      </c>
      <c r="DH84" s="12">
        <f>IF(DH$2&gt;$D84,
MIN(IFERROR($E84/$F84, 0), $E84-SUM($H84:DG84)),
0)</f>
        <v>0</v>
      </c>
      <c r="DI84" s="12">
        <f>IF(DI$2&gt;$D84,
MIN(IFERROR($E84/$F84, 0), $E84-SUM($H84:DH84)),
0)</f>
        <v>0</v>
      </c>
      <c r="DJ84" s="12">
        <f>IF(DJ$2&gt;$D84,
MIN(IFERROR($E84/$F84, 0), $E84-SUM($H84:DI84)),
0)</f>
        <v>0</v>
      </c>
      <c r="DK84" s="12">
        <f>IF(DK$2&gt;$D84,
MIN(IFERROR($E84/$F84, 0), $E84-SUM($H84:DJ84)),
0)</f>
        <v>0</v>
      </c>
      <c r="DL84" s="12">
        <f>IF(DL$2&gt;$D84,
MIN(IFERROR($E84/$F84, 0), $E84-SUM($H84:DK84)),
0)</f>
        <v>0</v>
      </c>
      <c r="DM84" s="12">
        <f>IF(DM$2&gt;$D84,
MIN(IFERROR($E84/$F84, 0), $E84-SUM($H84:DL84)),
0)</f>
        <v>0</v>
      </c>
      <c r="DN84" s="12">
        <f>IF(DN$2&gt;$D84,
MIN(IFERROR($E84/$F84, 0), $E84-SUM($H84:DM84)),
0)</f>
        <v>0</v>
      </c>
      <c r="DO84" s="12">
        <f>IF(DO$2&gt;$D84,
MIN(IFERROR($E84/$F84, 0), $E84-SUM($H84:DN84)),
0)</f>
        <v>0</v>
      </c>
      <c r="DP84" s="12">
        <f>IF(DP$2&gt;$D84,
MIN(IFERROR($E84/$F84, 0), $E84-SUM($H84:DO84)),
0)</f>
        <v>0</v>
      </c>
      <c r="DQ84" s="12">
        <f>IF(DQ$2&gt;$D84,
MIN(IFERROR($E84/$F84, 0), $E84-SUM($H84:DP84)),
0)</f>
        <v>0</v>
      </c>
      <c r="DR84" s="12">
        <f>IF(DR$2&gt;$D84,
MIN(IFERROR($E84/$F84, 0), $E84-SUM($H84:DQ84)),
0)</f>
        <v>0</v>
      </c>
      <c r="DS84" s="12">
        <f>IF(DS$2&gt;$D84,
MIN(IFERROR($E84/$F84, 0), $E84-SUM($H84:DR84)),
0)</f>
        <v>0</v>
      </c>
      <c r="DT84" s="12">
        <f>IF(DT$2&gt;$D84,
MIN(IFERROR($E84/$F84, 0), $E84-SUM($H84:DS84)),
0)</f>
        <v>0</v>
      </c>
      <c r="DU84" s="12">
        <f>IF(DU$2&gt;$D84,
MIN(IFERROR($E84/$F84, 0), $E84-SUM($H84:DT84)),
0)</f>
        <v>0</v>
      </c>
      <c r="DV84" s="12">
        <f>IF(DV$2&gt;$D84,
MIN(IFERROR($E84/$F84, 0), $E84-SUM($H84:DU84)),
0)</f>
        <v>0</v>
      </c>
      <c r="DW84" s="12">
        <f>IF(DW$2&gt;$D84,
MIN(IFERROR($E84/$F84, 0), $E84-SUM($H84:DV84)),
0)</f>
        <v>0</v>
      </c>
      <c r="DX84" s="12">
        <f>IF(DX$2&gt;$D84,
MIN(IFERROR($E84/$F84, 0), $E84-SUM($H84:DW84)),
0)</f>
        <v>0</v>
      </c>
      <c r="DY84" s="12">
        <f>IF(DY$2&gt;$D84,
MIN(IFERROR($E84/$F84, 0), $E84-SUM($H84:DX84)),
0)</f>
        <v>0</v>
      </c>
    </row>
    <row r="85" spans="1:129" x14ac:dyDescent="0.3">
      <c r="B85" s="2" t="str">
        <f>Product!$R$2</f>
        <v>Phase 5</v>
      </c>
      <c r="C85" s="2" t="str">
        <f>Product!$R$3</f>
        <v>75' Wide</v>
      </c>
      <c r="D85" s="127">
        <f>SUMIFS(INDEX(Product!$B$2:$U$97, MATCH(D65, Product!$B$2:$B$97, 0), ), Product!$B$2:$U$2, $B85, Product!$B$3:$U$3, $C85)</f>
        <v>46234</v>
      </c>
      <c r="E85" s="128">
        <f>SUMIFS(INDEX(Product!$B$2:$U$97, MATCH(E65, Product!$B$2:$B$97, 0), ), Product!$B$2:$U$2, $B85, Product!$B$3:$U$3, $C85)</f>
        <v>20</v>
      </c>
      <c r="F85" s="128">
        <f>SUMIFS(INDEX(Product!$B$2:$U$97, MATCH(F65, Product!$B$2:$B$97, 0), ), Product!$B$2:$U$2, $B85, Product!$B$3:$U$3, $C85)</f>
        <v>6</v>
      </c>
      <c r="G85" s="11">
        <f>SUM(H85:DZ85)</f>
        <v>20</v>
      </c>
      <c r="I85" s="12">
        <f>IF(I$2&gt;$D85,
MIN(IFERROR($E85/$F85, 0), $E85-SUM($H85:H85)),
0)</f>
        <v>0</v>
      </c>
      <c r="J85" s="12">
        <f>IF(J$2&gt;$D85,
MIN(IFERROR($E85/$F85, 0), $E85-SUM($H85:I85)),
0)</f>
        <v>0</v>
      </c>
      <c r="K85" s="12">
        <f>IF(K$2&gt;$D85,
MIN(IFERROR($E85/$F85, 0), $E85-SUM($H85:J85)),
0)</f>
        <v>0</v>
      </c>
      <c r="L85" s="12">
        <f>IF(L$2&gt;$D85,
MIN(IFERROR($E85/$F85, 0), $E85-SUM($H85:K85)),
0)</f>
        <v>0</v>
      </c>
      <c r="M85" s="12">
        <f>IF(M$2&gt;$D85,
MIN(IFERROR($E85/$F85, 0), $E85-SUM($H85:L85)),
0)</f>
        <v>0</v>
      </c>
      <c r="N85" s="12">
        <f>IF(N$2&gt;$D85,
MIN(IFERROR($E85/$F85, 0), $E85-SUM($H85:M85)),
0)</f>
        <v>0</v>
      </c>
      <c r="O85" s="12">
        <f>IF(O$2&gt;$D85,
MIN(IFERROR($E85/$F85, 0), $E85-SUM($H85:N85)),
0)</f>
        <v>0</v>
      </c>
      <c r="P85" s="12">
        <f>IF(P$2&gt;$D85,
MIN(IFERROR($E85/$F85, 0), $E85-SUM($H85:O85)),
0)</f>
        <v>0</v>
      </c>
      <c r="Q85" s="12">
        <f>IF(Q$2&gt;$D85,
MIN(IFERROR($E85/$F85, 0), $E85-SUM($H85:P85)),
0)</f>
        <v>0</v>
      </c>
      <c r="R85" s="12">
        <f>IF(R$2&gt;$D85,
MIN(IFERROR($E85/$F85, 0), $E85-SUM($H85:Q85)),
0)</f>
        <v>0</v>
      </c>
      <c r="S85" s="12">
        <f>IF(S$2&gt;$D85,
MIN(IFERROR($E85/$F85, 0), $E85-SUM($H85:R85)),
0)</f>
        <v>0</v>
      </c>
      <c r="T85" s="12">
        <f>IF(T$2&gt;$D85,
MIN(IFERROR($E85/$F85, 0), $E85-SUM($H85:S85)),
0)</f>
        <v>0</v>
      </c>
      <c r="U85" s="12">
        <f>IF(U$2&gt;$D85,
MIN(IFERROR($E85/$F85, 0), $E85-SUM($H85:T85)),
0)</f>
        <v>0</v>
      </c>
      <c r="V85" s="12">
        <f>IF(V$2&gt;$D85,
MIN(IFERROR($E85/$F85, 0), $E85-SUM($H85:U85)),
0)</f>
        <v>0</v>
      </c>
      <c r="W85" s="12">
        <f>IF(W$2&gt;$D85,
MIN(IFERROR($E85/$F85, 0), $E85-SUM($H85:V85)),
0)</f>
        <v>0</v>
      </c>
      <c r="X85" s="12">
        <f>IF(X$2&gt;$D85,
MIN(IFERROR($E85/$F85, 0), $E85-SUM($H85:W85)),
0)</f>
        <v>0</v>
      </c>
      <c r="Y85" s="12">
        <f>IF(Y$2&gt;$D85,
MIN(IFERROR($E85/$F85, 0), $E85-SUM($H85:X85)),
0)</f>
        <v>0</v>
      </c>
      <c r="Z85" s="12">
        <f>IF(Z$2&gt;$D85,
MIN(IFERROR($E85/$F85, 0), $E85-SUM($H85:Y85)),
0)</f>
        <v>0</v>
      </c>
      <c r="AA85" s="12">
        <f>IF(AA$2&gt;$D85,
MIN(IFERROR($E85/$F85, 0), $E85-SUM($H85:Z85)),
0)</f>
        <v>0</v>
      </c>
      <c r="AB85" s="12">
        <f>IF(AB$2&gt;$D85,
MIN(IFERROR($E85/$F85, 0), $E85-SUM($H85:AA85)),
0)</f>
        <v>0</v>
      </c>
      <c r="AC85" s="12">
        <f>IF(AC$2&gt;$D85,
MIN(IFERROR($E85/$F85, 0), $E85-SUM($H85:AB85)),
0)</f>
        <v>0</v>
      </c>
      <c r="AD85" s="12">
        <f>IF(AD$2&gt;$D85,
MIN(IFERROR($E85/$F85, 0), $E85-SUM($H85:AC85)),
0)</f>
        <v>0</v>
      </c>
      <c r="AE85" s="12">
        <f>IF(AE$2&gt;$D85,
MIN(IFERROR($E85/$F85, 0), $E85-SUM($H85:AD85)),
0)</f>
        <v>0</v>
      </c>
      <c r="AF85" s="12">
        <f>IF(AF$2&gt;$D85,
MIN(IFERROR($E85/$F85, 0), $E85-SUM($H85:AE85)),
0)</f>
        <v>0</v>
      </c>
      <c r="AG85" s="12">
        <f>IF(AG$2&gt;$D85,
MIN(IFERROR($E85/$F85, 0), $E85-SUM($H85:AF85)),
0)</f>
        <v>0</v>
      </c>
      <c r="AH85" s="12">
        <f>IF(AH$2&gt;$D85,
MIN(IFERROR($E85/$F85, 0), $E85-SUM($H85:AG85)),
0)</f>
        <v>0</v>
      </c>
      <c r="AI85" s="12">
        <f>IF(AI$2&gt;$D85,
MIN(IFERROR($E85/$F85, 0), $E85-SUM($H85:AH85)),
0)</f>
        <v>0</v>
      </c>
      <c r="AJ85" s="12">
        <f>IF(AJ$2&gt;$D85,
MIN(IFERROR($E85/$F85, 0), $E85-SUM($H85:AI85)),
0)</f>
        <v>0</v>
      </c>
      <c r="AK85" s="12">
        <f>IF(AK$2&gt;$D85,
MIN(IFERROR($E85/$F85, 0), $E85-SUM($H85:AJ85)),
0)</f>
        <v>0</v>
      </c>
      <c r="AL85" s="12">
        <f>IF(AL$2&gt;$D85,
MIN(IFERROR($E85/$F85, 0), $E85-SUM($H85:AK85)),
0)</f>
        <v>0</v>
      </c>
      <c r="AM85" s="12">
        <f>IF(AM$2&gt;$D85,
MIN(IFERROR($E85/$F85, 0), $E85-SUM($H85:AL85)),
0)</f>
        <v>0</v>
      </c>
      <c r="AN85" s="12">
        <f>IF(AN$2&gt;$D85,
MIN(IFERROR($E85/$F85, 0), $E85-SUM($H85:AM85)),
0)</f>
        <v>0</v>
      </c>
      <c r="AO85" s="12">
        <f>IF(AO$2&gt;$D85,
MIN(IFERROR($E85/$F85, 0), $E85-SUM($H85:AN85)),
0)</f>
        <v>0</v>
      </c>
      <c r="AP85" s="12">
        <f>IF(AP$2&gt;$D85,
MIN(IFERROR($E85/$F85, 0), $E85-SUM($H85:AO85)),
0)</f>
        <v>0</v>
      </c>
      <c r="AQ85" s="12">
        <f>IF(AQ$2&gt;$D85,
MIN(IFERROR($E85/$F85, 0), $E85-SUM($H85:AP85)),
0)</f>
        <v>0</v>
      </c>
      <c r="AR85" s="12">
        <f>IF(AR$2&gt;$D85,
MIN(IFERROR($E85/$F85, 0), $E85-SUM($H85:AQ85)),
0)</f>
        <v>0</v>
      </c>
      <c r="AS85" s="12">
        <f>IF(AS$2&gt;$D85,
MIN(IFERROR($E85/$F85, 0), $E85-SUM($H85:AR85)),
0)</f>
        <v>0</v>
      </c>
      <c r="AT85" s="12">
        <f>IF(AT$2&gt;$D85,
MIN(IFERROR($E85/$F85, 0), $E85-SUM($H85:AS85)),
0)</f>
        <v>0</v>
      </c>
      <c r="AU85" s="12">
        <f>IF(AU$2&gt;$D85,
MIN(IFERROR($E85/$F85, 0), $E85-SUM($H85:AT85)),
0)</f>
        <v>0</v>
      </c>
      <c r="AV85" s="12">
        <f>IF(AV$2&gt;$D85,
MIN(IFERROR($E85/$F85, 0), $E85-SUM($H85:AU85)),
0)</f>
        <v>0</v>
      </c>
      <c r="AW85" s="12">
        <f>IF(AW$2&gt;$D85,
MIN(IFERROR($E85/$F85, 0), $E85-SUM($H85:AV85)),
0)</f>
        <v>0</v>
      </c>
      <c r="AX85" s="12">
        <f>IF(AX$2&gt;$D85,
MIN(IFERROR($E85/$F85, 0), $E85-SUM($H85:AW85)),
0)</f>
        <v>0</v>
      </c>
      <c r="AY85" s="12">
        <f>IF(AY$2&gt;$D85,
MIN(IFERROR($E85/$F85, 0), $E85-SUM($H85:AX85)),
0)</f>
        <v>0</v>
      </c>
      <c r="AZ85" s="12">
        <f>IF(AZ$2&gt;$D85,
MIN(IFERROR($E85/$F85, 0), $E85-SUM($H85:AY85)),
0)</f>
        <v>0</v>
      </c>
      <c r="BA85" s="12">
        <f>IF(BA$2&gt;$D85,
MIN(IFERROR($E85/$F85, 0), $E85-SUM($H85:AZ85)),
0)</f>
        <v>0</v>
      </c>
      <c r="BB85" s="12">
        <f>IF(BB$2&gt;$D85,
MIN(IFERROR($E85/$F85, 0), $E85-SUM($H85:BA85)),
0)</f>
        <v>0</v>
      </c>
      <c r="BC85" s="12">
        <f>IF(BC$2&gt;$D85,
MIN(IFERROR($E85/$F85, 0), $E85-SUM($H85:BB85)),
0)</f>
        <v>0</v>
      </c>
      <c r="BD85" s="12">
        <f>IF(BD$2&gt;$D85,
MIN(IFERROR($E85/$F85, 0), $E85-SUM($H85:BC85)),
0)</f>
        <v>0</v>
      </c>
      <c r="BE85" s="12">
        <f>IF(BE$2&gt;$D85,
MIN(IFERROR($E85/$F85, 0), $E85-SUM($H85:BD85)),
0)</f>
        <v>0</v>
      </c>
      <c r="BF85" s="12">
        <f>IF(BF$2&gt;$D85,
MIN(IFERROR($E85/$F85, 0), $E85-SUM($H85:BE85)),
0)</f>
        <v>0</v>
      </c>
      <c r="BG85" s="12">
        <f>IF(BG$2&gt;$D85,
MIN(IFERROR($E85/$F85, 0), $E85-SUM($H85:BF85)),
0)</f>
        <v>0</v>
      </c>
      <c r="BH85" s="12">
        <f>IF(BH$2&gt;$D85,
MIN(IFERROR($E85/$F85, 0), $E85-SUM($H85:BG85)),
0)</f>
        <v>0</v>
      </c>
      <c r="BI85" s="12">
        <f>IF(BI$2&gt;$D85,
MIN(IFERROR($E85/$F85, 0), $E85-SUM($H85:BH85)),
0)</f>
        <v>0</v>
      </c>
      <c r="BJ85" s="12">
        <f>IF(BJ$2&gt;$D85,
MIN(IFERROR($E85/$F85, 0), $E85-SUM($H85:BI85)),
0)</f>
        <v>0</v>
      </c>
      <c r="BK85" s="12">
        <f>IF(BK$2&gt;$D85,
MIN(IFERROR($E85/$F85, 0), $E85-SUM($H85:BJ85)),
0)</f>
        <v>0</v>
      </c>
      <c r="BL85" s="12">
        <f>IF(BL$2&gt;$D85,
MIN(IFERROR($E85/$F85, 0), $E85-SUM($H85:BK85)),
0)</f>
        <v>0</v>
      </c>
      <c r="BM85" s="12">
        <f>IF(BM$2&gt;$D85,
MIN(IFERROR($E85/$F85, 0), $E85-SUM($H85:BL85)),
0)</f>
        <v>3.3333333333333335</v>
      </c>
      <c r="BN85" s="12">
        <f>IF(BN$2&gt;$D85,
MIN(IFERROR($E85/$F85, 0), $E85-SUM($H85:BM85)),
0)</f>
        <v>3.3333333333333335</v>
      </c>
      <c r="BO85" s="12">
        <f>IF(BO$2&gt;$D85,
MIN(IFERROR($E85/$F85, 0), $E85-SUM($H85:BN85)),
0)</f>
        <v>3.3333333333333335</v>
      </c>
      <c r="BP85" s="12">
        <f>IF(BP$2&gt;$D85,
MIN(IFERROR($E85/$F85, 0), $E85-SUM($H85:BO85)),
0)</f>
        <v>3.3333333333333335</v>
      </c>
      <c r="BQ85" s="12">
        <f>IF(BQ$2&gt;$D85,
MIN(IFERROR($E85/$F85, 0), $E85-SUM($H85:BP85)),
0)</f>
        <v>3.3333333333333335</v>
      </c>
      <c r="BR85" s="12">
        <f>IF(BR$2&gt;$D85,
MIN(IFERROR($E85/$F85, 0), $E85-SUM($H85:BQ85)),
0)</f>
        <v>3.3333333333333321</v>
      </c>
      <c r="BS85" s="12">
        <f>IF(BS$2&gt;$D85,
MIN(IFERROR($E85/$F85, 0), $E85-SUM($H85:BR85)),
0)</f>
        <v>0</v>
      </c>
      <c r="BT85" s="12">
        <f>IF(BT$2&gt;$D85,
MIN(IFERROR($E85/$F85, 0), $E85-SUM($H85:BS85)),
0)</f>
        <v>0</v>
      </c>
      <c r="BU85" s="12">
        <f>IF(BU$2&gt;$D85,
MIN(IFERROR($E85/$F85, 0), $E85-SUM($H85:BT85)),
0)</f>
        <v>0</v>
      </c>
      <c r="BV85" s="12">
        <f>IF(BV$2&gt;$D85,
MIN(IFERROR($E85/$F85, 0), $E85-SUM($H85:BU85)),
0)</f>
        <v>0</v>
      </c>
      <c r="BW85" s="12">
        <f>IF(BW$2&gt;$D85,
MIN(IFERROR($E85/$F85, 0), $E85-SUM($H85:BV85)),
0)</f>
        <v>0</v>
      </c>
      <c r="BX85" s="12">
        <f>IF(BX$2&gt;$D85,
MIN(IFERROR($E85/$F85, 0), $E85-SUM($H85:BW85)),
0)</f>
        <v>0</v>
      </c>
      <c r="BY85" s="12">
        <f>IF(BY$2&gt;$D85,
MIN(IFERROR($E85/$F85, 0), $E85-SUM($H85:BX85)),
0)</f>
        <v>0</v>
      </c>
      <c r="BZ85" s="12">
        <f>IF(BZ$2&gt;$D85,
MIN(IFERROR($E85/$F85, 0), $E85-SUM($H85:BY85)),
0)</f>
        <v>0</v>
      </c>
      <c r="CA85" s="12">
        <f>IF(CA$2&gt;$D85,
MIN(IFERROR($E85/$F85, 0), $E85-SUM($H85:BZ85)),
0)</f>
        <v>0</v>
      </c>
      <c r="CB85" s="12">
        <f>IF(CB$2&gt;$D85,
MIN(IFERROR($E85/$F85, 0), $E85-SUM($H85:CA85)),
0)</f>
        <v>0</v>
      </c>
      <c r="CC85" s="12">
        <f>IF(CC$2&gt;$D85,
MIN(IFERROR($E85/$F85, 0), $E85-SUM($H85:CB85)),
0)</f>
        <v>0</v>
      </c>
      <c r="CD85" s="12">
        <f>IF(CD$2&gt;$D85,
MIN(IFERROR($E85/$F85, 0), $E85-SUM($H85:CC85)),
0)</f>
        <v>0</v>
      </c>
      <c r="CE85" s="12">
        <f>IF(CE$2&gt;$D85,
MIN(IFERROR($E85/$F85, 0), $E85-SUM($H85:CD85)),
0)</f>
        <v>0</v>
      </c>
      <c r="CF85" s="12">
        <f>IF(CF$2&gt;$D85,
MIN(IFERROR($E85/$F85, 0), $E85-SUM($H85:CE85)),
0)</f>
        <v>0</v>
      </c>
      <c r="CG85" s="12">
        <f>IF(CG$2&gt;$D85,
MIN(IFERROR($E85/$F85, 0), $E85-SUM($H85:CF85)),
0)</f>
        <v>0</v>
      </c>
      <c r="CH85" s="12">
        <f>IF(CH$2&gt;$D85,
MIN(IFERROR($E85/$F85, 0), $E85-SUM($H85:CG85)),
0)</f>
        <v>0</v>
      </c>
      <c r="CI85" s="12">
        <f>IF(CI$2&gt;$D85,
MIN(IFERROR($E85/$F85, 0), $E85-SUM($H85:CH85)),
0)</f>
        <v>0</v>
      </c>
      <c r="CJ85" s="12">
        <f>IF(CJ$2&gt;$D85,
MIN(IFERROR($E85/$F85, 0), $E85-SUM($H85:CI85)),
0)</f>
        <v>0</v>
      </c>
      <c r="CK85" s="12">
        <f>IF(CK$2&gt;$D85,
MIN(IFERROR($E85/$F85, 0), $E85-SUM($H85:CJ85)),
0)</f>
        <v>0</v>
      </c>
      <c r="CL85" s="12">
        <f>IF(CL$2&gt;$D85,
MIN(IFERROR($E85/$F85, 0), $E85-SUM($H85:CK85)),
0)</f>
        <v>0</v>
      </c>
      <c r="CM85" s="12">
        <f>IF(CM$2&gt;$D85,
MIN(IFERROR($E85/$F85, 0), $E85-SUM($H85:CL85)),
0)</f>
        <v>0</v>
      </c>
      <c r="CN85" s="12">
        <f>IF(CN$2&gt;$D85,
MIN(IFERROR($E85/$F85, 0), $E85-SUM($H85:CM85)),
0)</f>
        <v>0</v>
      </c>
      <c r="CO85" s="12">
        <f>IF(CO$2&gt;$D85,
MIN(IFERROR($E85/$F85, 0), $E85-SUM($H85:CN85)),
0)</f>
        <v>0</v>
      </c>
      <c r="CP85" s="12">
        <f>IF(CP$2&gt;$D85,
MIN(IFERROR($E85/$F85, 0), $E85-SUM($H85:CO85)),
0)</f>
        <v>0</v>
      </c>
      <c r="CQ85" s="12">
        <f>IF(CQ$2&gt;$D85,
MIN(IFERROR($E85/$F85, 0), $E85-SUM($H85:CP85)),
0)</f>
        <v>0</v>
      </c>
      <c r="CR85" s="12">
        <f>IF(CR$2&gt;$D85,
MIN(IFERROR($E85/$F85, 0), $E85-SUM($H85:CQ85)),
0)</f>
        <v>0</v>
      </c>
      <c r="CS85" s="12">
        <f>IF(CS$2&gt;$D85,
MIN(IFERROR($E85/$F85, 0), $E85-SUM($H85:CR85)),
0)</f>
        <v>0</v>
      </c>
      <c r="CT85" s="12">
        <f>IF(CT$2&gt;$D85,
MIN(IFERROR($E85/$F85, 0), $E85-SUM($H85:CS85)),
0)</f>
        <v>0</v>
      </c>
      <c r="CU85" s="12">
        <f>IF(CU$2&gt;$D85,
MIN(IFERROR($E85/$F85, 0), $E85-SUM($H85:CT85)),
0)</f>
        <v>0</v>
      </c>
      <c r="CV85" s="12">
        <f>IF(CV$2&gt;$D85,
MIN(IFERROR($E85/$F85, 0), $E85-SUM($H85:CU85)),
0)</f>
        <v>0</v>
      </c>
      <c r="CW85" s="12">
        <f>IF(CW$2&gt;$D85,
MIN(IFERROR($E85/$F85, 0), $E85-SUM($H85:CV85)),
0)</f>
        <v>0</v>
      </c>
      <c r="CX85" s="12">
        <f>IF(CX$2&gt;$D85,
MIN(IFERROR($E85/$F85, 0), $E85-SUM($H85:CW85)),
0)</f>
        <v>0</v>
      </c>
      <c r="CY85" s="12">
        <f>IF(CY$2&gt;$D85,
MIN(IFERROR($E85/$F85, 0), $E85-SUM($H85:CX85)),
0)</f>
        <v>0</v>
      </c>
      <c r="CZ85" s="12">
        <f>IF(CZ$2&gt;$D85,
MIN(IFERROR($E85/$F85, 0), $E85-SUM($H85:CY85)),
0)</f>
        <v>0</v>
      </c>
      <c r="DA85" s="12">
        <f>IF(DA$2&gt;$D85,
MIN(IFERROR($E85/$F85, 0), $E85-SUM($H85:CZ85)),
0)</f>
        <v>0</v>
      </c>
      <c r="DB85" s="12">
        <f>IF(DB$2&gt;$D85,
MIN(IFERROR($E85/$F85, 0), $E85-SUM($H85:DA85)),
0)</f>
        <v>0</v>
      </c>
      <c r="DC85" s="12">
        <f>IF(DC$2&gt;$D85,
MIN(IFERROR($E85/$F85, 0), $E85-SUM($H85:DB85)),
0)</f>
        <v>0</v>
      </c>
      <c r="DD85" s="12">
        <f>IF(DD$2&gt;$D85,
MIN(IFERROR($E85/$F85, 0), $E85-SUM($H85:DC85)),
0)</f>
        <v>0</v>
      </c>
      <c r="DE85" s="12">
        <f>IF(DE$2&gt;$D85,
MIN(IFERROR($E85/$F85, 0), $E85-SUM($H85:DD85)),
0)</f>
        <v>0</v>
      </c>
      <c r="DF85" s="12">
        <f>IF(DF$2&gt;$D85,
MIN(IFERROR($E85/$F85, 0), $E85-SUM($H85:DE85)),
0)</f>
        <v>0</v>
      </c>
      <c r="DG85" s="12">
        <f>IF(DG$2&gt;$D85,
MIN(IFERROR($E85/$F85, 0), $E85-SUM($H85:DF85)),
0)</f>
        <v>0</v>
      </c>
      <c r="DH85" s="12">
        <f>IF(DH$2&gt;$D85,
MIN(IFERROR($E85/$F85, 0), $E85-SUM($H85:DG85)),
0)</f>
        <v>0</v>
      </c>
      <c r="DI85" s="12">
        <f>IF(DI$2&gt;$D85,
MIN(IFERROR($E85/$F85, 0), $E85-SUM($H85:DH85)),
0)</f>
        <v>0</v>
      </c>
      <c r="DJ85" s="12">
        <f>IF(DJ$2&gt;$D85,
MIN(IFERROR($E85/$F85, 0), $E85-SUM($H85:DI85)),
0)</f>
        <v>0</v>
      </c>
      <c r="DK85" s="12">
        <f>IF(DK$2&gt;$D85,
MIN(IFERROR($E85/$F85, 0), $E85-SUM($H85:DJ85)),
0)</f>
        <v>0</v>
      </c>
      <c r="DL85" s="12">
        <f>IF(DL$2&gt;$D85,
MIN(IFERROR($E85/$F85, 0), $E85-SUM($H85:DK85)),
0)</f>
        <v>0</v>
      </c>
      <c r="DM85" s="12">
        <f>IF(DM$2&gt;$D85,
MIN(IFERROR($E85/$F85, 0), $E85-SUM($H85:DL85)),
0)</f>
        <v>0</v>
      </c>
      <c r="DN85" s="12">
        <f>IF(DN$2&gt;$D85,
MIN(IFERROR($E85/$F85, 0), $E85-SUM($H85:DM85)),
0)</f>
        <v>0</v>
      </c>
      <c r="DO85" s="12">
        <f>IF(DO$2&gt;$D85,
MIN(IFERROR($E85/$F85, 0), $E85-SUM($H85:DN85)),
0)</f>
        <v>0</v>
      </c>
      <c r="DP85" s="12">
        <f>IF(DP$2&gt;$D85,
MIN(IFERROR($E85/$F85, 0), $E85-SUM($H85:DO85)),
0)</f>
        <v>0</v>
      </c>
      <c r="DQ85" s="12">
        <f>IF(DQ$2&gt;$D85,
MIN(IFERROR($E85/$F85, 0), $E85-SUM($H85:DP85)),
0)</f>
        <v>0</v>
      </c>
      <c r="DR85" s="12">
        <f>IF(DR$2&gt;$D85,
MIN(IFERROR($E85/$F85, 0), $E85-SUM($H85:DQ85)),
0)</f>
        <v>0</v>
      </c>
      <c r="DS85" s="12">
        <f>IF(DS$2&gt;$D85,
MIN(IFERROR($E85/$F85, 0), $E85-SUM($H85:DR85)),
0)</f>
        <v>0</v>
      </c>
      <c r="DT85" s="12">
        <f>IF(DT$2&gt;$D85,
MIN(IFERROR($E85/$F85, 0), $E85-SUM($H85:DS85)),
0)</f>
        <v>0</v>
      </c>
      <c r="DU85" s="12">
        <f>IF(DU$2&gt;$D85,
MIN(IFERROR($E85/$F85, 0), $E85-SUM($H85:DT85)),
0)</f>
        <v>0</v>
      </c>
      <c r="DV85" s="12">
        <f>IF(DV$2&gt;$D85,
MIN(IFERROR($E85/$F85, 0), $E85-SUM($H85:DU85)),
0)</f>
        <v>0</v>
      </c>
      <c r="DW85" s="12">
        <f>IF(DW$2&gt;$D85,
MIN(IFERROR($E85/$F85, 0), $E85-SUM($H85:DV85)),
0)</f>
        <v>0</v>
      </c>
      <c r="DX85" s="12">
        <f>IF(DX$2&gt;$D85,
MIN(IFERROR($E85/$F85, 0), $E85-SUM($H85:DW85)),
0)</f>
        <v>0</v>
      </c>
      <c r="DY85" s="12">
        <f>IF(DY$2&gt;$D85,
MIN(IFERROR($E85/$F85, 0), $E85-SUM($H85:DX85)),
0)</f>
        <v>0</v>
      </c>
    </row>
    <row r="86" spans="1:129" x14ac:dyDescent="0.3">
      <c r="G86" s="7"/>
    </row>
    <row r="87" spans="1:129" x14ac:dyDescent="0.3">
      <c r="B87" s="18" t="s">
        <v>56</v>
      </c>
      <c r="C87" s="18"/>
      <c r="D87" s="18"/>
      <c r="E87" s="18"/>
      <c r="F87" s="18"/>
      <c r="G87" s="23">
        <f>SUM(G65:G86)</f>
        <v>400</v>
      </c>
      <c r="H87" s="18"/>
      <c r="I87" s="19">
        <f>SUM(I65:I86)</f>
        <v>0</v>
      </c>
      <c r="J87" s="19">
        <f t="shared" ref="J87" si="46">SUM(J65:J86)</f>
        <v>0</v>
      </c>
      <c r="K87" s="19">
        <f t="shared" ref="K87" si="47">SUM(K65:K86)</f>
        <v>0</v>
      </c>
      <c r="L87" s="19">
        <f t="shared" ref="L87" si="48">SUM(L65:L86)</f>
        <v>0</v>
      </c>
      <c r="M87" s="19">
        <f t="shared" ref="M87" si="49">SUM(M65:M86)</f>
        <v>0</v>
      </c>
      <c r="N87" s="19">
        <f t="shared" ref="N87" si="50">SUM(N65:N86)</f>
        <v>0</v>
      </c>
      <c r="O87" s="19">
        <f t="shared" ref="O87" si="51">SUM(O65:O86)</f>
        <v>0</v>
      </c>
      <c r="P87" s="19">
        <f t="shared" ref="P87" si="52">SUM(P65:P86)</f>
        <v>0</v>
      </c>
      <c r="Q87" s="19">
        <f t="shared" ref="Q87" si="53">SUM(Q65:Q86)</f>
        <v>13.333333333333334</v>
      </c>
      <c r="R87" s="19">
        <f t="shared" ref="R87" si="54">SUM(R65:R86)</f>
        <v>13.333333333333334</v>
      </c>
      <c r="S87" s="19">
        <f t="shared" ref="S87" si="55">SUM(S65:S86)</f>
        <v>13.333333333333334</v>
      </c>
      <c r="T87" s="19">
        <f t="shared" ref="T87" si="56">SUM(T65:T86)</f>
        <v>13.333333333333334</v>
      </c>
      <c r="U87" s="19">
        <f t="shared" ref="U87" si="57">SUM(U65:U86)</f>
        <v>13.333333333333334</v>
      </c>
      <c r="V87" s="19">
        <f t="shared" ref="V87" si="58">SUM(V65:V86)</f>
        <v>13.333333333333332</v>
      </c>
      <c r="W87" s="19">
        <f t="shared" ref="W87" si="59">SUM(W65:W86)</f>
        <v>0</v>
      </c>
      <c r="X87" s="19">
        <f t="shared" ref="X87" si="60">SUM(X65:X86)</f>
        <v>0</v>
      </c>
      <c r="Y87" s="19">
        <f t="shared" ref="Y87" si="61">SUM(Y65:Y86)</f>
        <v>0</v>
      </c>
      <c r="Z87" s="19">
        <f t="shared" ref="Z87" si="62">SUM(Z65:Z86)</f>
        <v>0</v>
      </c>
      <c r="AA87" s="19">
        <f t="shared" ref="AA87" si="63">SUM(AA65:AA86)</f>
        <v>0</v>
      </c>
      <c r="AB87" s="19">
        <f t="shared" ref="AB87" si="64">SUM(AB65:AB86)</f>
        <v>0</v>
      </c>
      <c r="AC87" s="19">
        <f t="shared" ref="AC87" si="65">SUM(AC65:AC86)</f>
        <v>13.333333333333334</v>
      </c>
      <c r="AD87" s="19">
        <f t="shared" ref="AD87" si="66">SUM(AD65:AD86)</f>
        <v>13.333333333333334</v>
      </c>
      <c r="AE87" s="19">
        <f t="shared" ref="AE87" si="67">SUM(AE65:AE86)</f>
        <v>13.333333333333334</v>
      </c>
      <c r="AF87" s="19">
        <f t="shared" ref="AF87" si="68">SUM(AF65:AF86)</f>
        <v>13.333333333333334</v>
      </c>
      <c r="AG87" s="19">
        <f t="shared" ref="AG87" si="69">SUM(AG65:AG86)</f>
        <v>13.333333333333334</v>
      </c>
      <c r="AH87" s="19">
        <f t="shared" ref="AH87" si="70">SUM(AH65:AH86)</f>
        <v>13.333333333333332</v>
      </c>
      <c r="AI87" s="19">
        <f t="shared" ref="AI87" si="71">SUM(AI65:AI86)</f>
        <v>0</v>
      </c>
      <c r="AJ87" s="19">
        <f t="shared" ref="AJ87" si="72">SUM(AJ65:AJ86)</f>
        <v>0</v>
      </c>
      <c r="AK87" s="19">
        <f t="shared" ref="AK87" si="73">SUM(AK65:AK86)</f>
        <v>0</v>
      </c>
      <c r="AL87" s="19">
        <f t="shared" ref="AL87" si="74">SUM(AL65:AL86)</f>
        <v>0</v>
      </c>
      <c r="AM87" s="19">
        <f t="shared" ref="AM87" si="75">SUM(AM65:AM86)</f>
        <v>0</v>
      </c>
      <c r="AN87" s="19">
        <f t="shared" ref="AN87" si="76">SUM(AN65:AN86)</f>
        <v>0</v>
      </c>
      <c r="AO87" s="19">
        <f t="shared" ref="AO87" si="77">SUM(AO65:AO86)</f>
        <v>13.333333333333334</v>
      </c>
      <c r="AP87" s="19">
        <f t="shared" ref="AP87" si="78">SUM(AP65:AP86)</f>
        <v>13.333333333333334</v>
      </c>
      <c r="AQ87" s="19">
        <f t="shared" ref="AQ87" si="79">SUM(AQ65:AQ86)</f>
        <v>13.333333333333334</v>
      </c>
      <c r="AR87" s="19">
        <f t="shared" ref="AR87" si="80">SUM(AR65:AR86)</f>
        <v>13.333333333333334</v>
      </c>
      <c r="AS87" s="19">
        <f t="shared" ref="AS87" si="81">SUM(AS65:AS86)</f>
        <v>13.333333333333334</v>
      </c>
      <c r="AT87" s="19">
        <f t="shared" ref="AT87" si="82">SUM(AT65:AT86)</f>
        <v>13.333333333333332</v>
      </c>
      <c r="AU87" s="19">
        <f t="shared" ref="AU87" si="83">SUM(AU65:AU86)</f>
        <v>0</v>
      </c>
      <c r="AV87" s="19">
        <f t="shared" ref="AV87" si="84">SUM(AV65:AV86)</f>
        <v>0</v>
      </c>
      <c r="AW87" s="19">
        <f t="shared" ref="AW87" si="85">SUM(AW65:AW86)</f>
        <v>0</v>
      </c>
      <c r="AX87" s="19">
        <f t="shared" ref="AX87" si="86">SUM(AX65:AX86)</f>
        <v>0</v>
      </c>
      <c r="AY87" s="19">
        <f t="shared" ref="AY87" si="87">SUM(AY65:AY86)</f>
        <v>0</v>
      </c>
      <c r="AZ87" s="19">
        <f t="shared" ref="AZ87" si="88">SUM(AZ65:AZ86)</f>
        <v>0</v>
      </c>
      <c r="BA87" s="19">
        <f t="shared" ref="BA87" si="89">SUM(BA65:BA86)</f>
        <v>13.333333333333334</v>
      </c>
      <c r="BB87" s="19">
        <f t="shared" ref="BB87" si="90">SUM(BB65:BB86)</f>
        <v>13.333333333333334</v>
      </c>
      <c r="BC87" s="19">
        <f t="shared" ref="BC87" si="91">SUM(BC65:BC86)</f>
        <v>13.333333333333334</v>
      </c>
      <c r="BD87" s="19">
        <f t="shared" ref="BD87" si="92">SUM(BD65:BD86)</f>
        <v>13.333333333333334</v>
      </c>
      <c r="BE87" s="19">
        <f t="shared" ref="BE87" si="93">SUM(BE65:BE86)</f>
        <v>13.333333333333334</v>
      </c>
      <c r="BF87" s="19">
        <f t="shared" ref="BF87" si="94">SUM(BF65:BF86)</f>
        <v>13.333333333333332</v>
      </c>
      <c r="BG87" s="19">
        <f t="shared" ref="BG87" si="95">SUM(BG65:BG86)</f>
        <v>0</v>
      </c>
      <c r="BH87" s="19">
        <f t="shared" ref="BH87" si="96">SUM(BH65:BH86)</f>
        <v>0</v>
      </c>
      <c r="BI87" s="19">
        <f t="shared" ref="BI87" si="97">SUM(BI65:BI86)</f>
        <v>0</v>
      </c>
      <c r="BJ87" s="19">
        <f t="shared" ref="BJ87" si="98">SUM(BJ65:BJ86)</f>
        <v>0</v>
      </c>
      <c r="BK87" s="19">
        <f t="shared" ref="BK87" si="99">SUM(BK65:BK86)</f>
        <v>0</v>
      </c>
      <c r="BL87" s="19">
        <f t="shared" ref="BL87" si="100">SUM(BL65:BL86)</f>
        <v>0</v>
      </c>
      <c r="BM87" s="19">
        <f t="shared" ref="BM87" si="101">SUM(BM65:BM86)</f>
        <v>13.333333333333334</v>
      </c>
      <c r="BN87" s="19">
        <f t="shared" ref="BN87" si="102">SUM(BN65:BN86)</f>
        <v>13.333333333333334</v>
      </c>
      <c r="BO87" s="19">
        <f t="shared" ref="BO87" si="103">SUM(BO65:BO86)</f>
        <v>13.333333333333334</v>
      </c>
      <c r="BP87" s="19">
        <f t="shared" ref="BP87" si="104">SUM(BP65:BP86)</f>
        <v>13.333333333333334</v>
      </c>
      <c r="BQ87" s="19">
        <f t="shared" ref="BQ87" si="105">SUM(BQ65:BQ86)</f>
        <v>13.333333333333334</v>
      </c>
      <c r="BR87" s="19">
        <f t="shared" ref="BR87" si="106">SUM(BR65:BR86)</f>
        <v>13.333333333333332</v>
      </c>
      <c r="BS87" s="19">
        <f t="shared" ref="BS87" si="107">SUM(BS65:BS86)</f>
        <v>0</v>
      </c>
      <c r="BT87" s="19">
        <f t="shared" ref="BT87" si="108">SUM(BT65:BT86)</f>
        <v>0</v>
      </c>
      <c r="BU87" s="19">
        <f t="shared" ref="BU87" si="109">SUM(BU65:BU86)</f>
        <v>0</v>
      </c>
      <c r="BV87" s="19">
        <f t="shared" ref="BV87" si="110">SUM(BV65:BV86)</f>
        <v>0</v>
      </c>
      <c r="BW87" s="19">
        <f t="shared" ref="BW87" si="111">SUM(BW65:BW86)</f>
        <v>0</v>
      </c>
      <c r="BX87" s="19">
        <f t="shared" ref="BX87" si="112">SUM(BX65:BX86)</f>
        <v>0</v>
      </c>
      <c r="BY87" s="19">
        <f t="shared" ref="BY87" si="113">SUM(BY65:BY86)</f>
        <v>0</v>
      </c>
      <c r="BZ87" s="19">
        <f t="shared" ref="BZ87" si="114">SUM(BZ65:BZ86)</f>
        <v>0</v>
      </c>
      <c r="CA87" s="19">
        <f t="shared" ref="CA87" si="115">SUM(CA65:CA86)</f>
        <v>0</v>
      </c>
      <c r="CB87" s="19">
        <f t="shared" ref="CB87" si="116">SUM(CB65:CB86)</f>
        <v>0</v>
      </c>
      <c r="CC87" s="19">
        <f t="shared" ref="CC87" si="117">SUM(CC65:CC86)</f>
        <v>0</v>
      </c>
      <c r="CD87" s="19">
        <f t="shared" ref="CD87" si="118">SUM(CD65:CD86)</f>
        <v>0</v>
      </c>
      <c r="CE87" s="19">
        <f t="shared" ref="CE87" si="119">SUM(CE65:CE86)</f>
        <v>0</v>
      </c>
      <c r="CF87" s="19">
        <f t="shared" ref="CF87" si="120">SUM(CF65:CF86)</f>
        <v>0</v>
      </c>
      <c r="CG87" s="19">
        <f t="shared" ref="CG87" si="121">SUM(CG65:CG86)</f>
        <v>0</v>
      </c>
      <c r="CH87" s="19">
        <f t="shared" ref="CH87" si="122">SUM(CH65:CH86)</f>
        <v>0</v>
      </c>
      <c r="CI87" s="19">
        <f t="shared" ref="CI87" si="123">SUM(CI65:CI86)</f>
        <v>0</v>
      </c>
      <c r="CJ87" s="19">
        <f t="shared" ref="CJ87" si="124">SUM(CJ65:CJ86)</f>
        <v>0</v>
      </c>
      <c r="CK87" s="19">
        <f t="shared" ref="CK87" si="125">SUM(CK65:CK86)</f>
        <v>0</v>
      </c>
      <c r="CL87" s="19">
        <f t="shared" ref="CL87" si="126">SUM(CL65:CL86)</f>
        <v>0</v>
      </c>
      <c r="CM87" s="19">
        <f t="shared" ref="CM87" si="127">SUM(CM65:CM86)</f>
        <v>0</v>
      </c>
      <c r="CN87" s="19">
        <f t="shared" ref="CN87" si="128">SUM(CN65:CN86)</f>
        <v>0</v>
      </c>
      <c r="CO87" s="19">
        <f t="shared" ref="CO87" si="129">SUM(CO65:CO86)</f>
        <v>0</v>
      </c>
      <c r="CP87" s="19">
        <f t="shared" ref="CP87" si="130">SUM(CP65:CP86)</f>
        <v>0</v>
      </c>
      <c r="CQ87" s="19">
        <f t="shared" ref="CQ87" si="131">SUM(CQ65:CQ86)</f>
        <v>0</v>
      </c>
      <c r="CR87" s="19">
        <f t="shared" ref="CR87" si="132">SUM(CR65:CR86)</f>
        <v>0</v>
      </c>
      <c r="CS87" s="19">
        <f t="shared" ref="CS87" si="133">SUM(CS65:CS86)</f>
        <v>0</v>
      </c>
      <c r="CT87" s="19">
        <f t="shared" ref="CT87" si="134">SUM(CT65:CT86)</f>
        <v>0</v>
      </c>
      <c r="CU87" s="19">
        <f t="shared" ref="CU87" si="135">SUM(CU65:CU86)</f>
        <v>0</v>
      </c>
      <c r="CV87" s="19">
        <f t="shared" ref="CV87" si="136">SUM(CV65:CV86)</f>
        <v>0</v>
      </c>
      <c r="CW87" s="19">
        <f t="shared" ref="CW87" si="137">SUM(CW65:CW86)</f>
        <v>0</v>
      </c>
      <c r="CX87" s="19">
        <f t="shared" ref="CX87" si="138">SUM(CX65:CX86)</f>
        <v>0</v>
      </c>
      <c r="CY87" s="19">
        <f t="shared" ref="CY87" si="139">SUM(CY65:CY86)</f>
        <v>0</v>
      </c>
      <c r="CZ87" s="19">
        <f t="shared" ref="CZ87" si="140">SUM(CZ65:CZ86)</f>
        <v>0</v>
      </c>
      <c r="DA87" s="19">
        <f t="shared" ref="DA87" si="141">SUM(DA65:DA86)</f>
        <v>0</v>
      </c>
      <c r="DB87" s="19">
        <f t="shared" ref="DB87" si="142">SUM(DB65:DB86)</f>
        <v>0</v>
      </c>
      <c r="DC87" s="19">
        <f t="shared" ref="DC87" si="143">SUM(DC65:DC86)</f>
        <v>0</v>
      </c>
      <c r="DD87" s="19">
        <f t="shared" ref="DD87" si="144">SUM(DD65:DD86)</f>
        <v>0</v>
      </c>
      <c r="DE87" s="19">
        <f t="shared" ref="DE87" si="145">SUM(DE65:DE86)</f>
        <v>0</v>
      </c>
      <c r="DF87" s="19">
        <f t="shared" ref="DF87" si="146">SUM(DF65:DF86)</f>
        <v>0</v>
      </c>
      <c r="DG87" s="19">
        <f t="shared" ref="DG87" si="147">SUM(DG65:DG86)</f>
        <v>0</v>
      </c>
      <c r="DH87" s="19">
        <f t="shared" ref="DH87" si="148">SUM(DH65:DH86)</f>
        <v>0</v>
      </c>
      <c r="DI87" s="19">
        <f t="shared" ref="DI87" si="149">SUM(DI65:DI86)</f>
        <v>0</v>
      </c>
      <c r="DJ87" s="19">
        <f t="shared" ref="DJ87" si="150">SUM(DJ65:DJ86)</f>
        <v>0</v>
      </c>
      <c r="DK87" s="19">
        <f t="shared" ref="DK87" si="151">SUM(DK65:DK86)</f>
        <v>0</v>
      </c>
      <c r="DL87" s="19">
        <f t="shared" ref="DL87" si="152">SUM(DL65:DL86)</f>
        <v>0</v>
      </c>
      <c r="DM87" s="19">
        <f t="shared" ref="DM87" si="153">SUM(DM65:DM86)</f>
        <v>0</v>
      </c>
      <c r="DN87" s="19">
        <f t="shared" ref="DN87" si="154">SUM(DN65:DN86)</f>
        <v>0</v>
      </c>
      <c r="DO87" s="19">
        <f t="shared" ref="DO87" si="155">SUM(DO65:DO86)</f>
        <v>0</v>
      </c>
      <c r="DP87" s="19">
        <f t="shared" ref="DP87" si="156">SUM(DP65:DP86)</f>
        <v>0</v>
      </c>
      <c r="DQ87" s="19">
        <f t="shared" ref="DQ87" si="157">SUM(DQ65:DQ86)</f>
        <v>0</v>
      </c>
      <c r="DR87" s="19">
        <f t="shared" ref="DR87" si="158">SUM(DR65:DR86)</f>
        <v>0</v>
      </c>
      <c r="DS87" s="19">
        <f t="shared" ref="DS87" si="159">SUM(DS65:DS86)</f>
        <v>0</v>
      </c>
      <c r="DT87" s="19">
        <f t="shared" ref="DT87" si="160">SUM(DT65:DT86)</f>
        <v>0</v>
      </c>
      <c r="DU87" s="19">
        <f t="shared" ref="DU87" si="161">SUM(DU65:DU86)</f>
        <v>0</v>
      </c>
      <c r="DV87" s="19">
        <f t="shared" ref="DV87" si="162">SUM(DV65:DV86)</f>
        <v>0</v>
      </c>
      <c r="DW87" s="19">
        <f t="shared" ref="DW87" si="163">SUM(DW65:DW86)</f>
        <v>0</v>
      </c>
      <c r="DX87" s="19">
        <f t="shared" ref="DX87" si="164">SUM(DX65:DX86)</f>
        <v>0</v>
      </c>
      <c r="DY87" s="19">
        <f t="shared" ref="DY87" si="165">SUM(DY65:DY86)</f>
        <v>0</v>
      </c>
    </row>
    <row r="88" spans="1:129" x14ac:dyDescent="0.3">
      <c r="G88" s="7"/>
    </row>
    <row r="89" spans="1:129" x14ac:dyDescent="0.3">
      <c r="A89" s="8" t="s">
        <v>148</v>
      </c>
      <c r="B89" s="4"/>
      <c r="C89" s="4"/>
      <c r="D89" s="9"/>
      <c r="E89" s="4"/>
      <c r="F89" s="16"/>
      <c r="G89" s="7"/>
      <c r="I89" s="10"/>
      <c r="J89" s="10"/>
      <c r="K89" s="10"/>
      <c r="L89" s="10"/>
      <c r="M89" s="10"/>
      <c r="N89" s="10"/>
      <c r="O89" s="10"/>
      <c r="P89" s="10"/>
      <c r="Q89" s="10"/>
      <c r="R89" s="10"/>
      <c r="S89" s="10"/>
      <c r="T89" s="10"/>
      <c r="U89" s="10"/>
      <c r="V89" s="145"/>
      <c r="W89" s="145"/>
      <c r="X89" s="145"/>
      <c r="Y89" s="10"/>
      <c r="Z89" s="10"/>
      <c r="AA89" s="10"/>
      <c r="AB89" s="10"/>
      <c r="AC89" s="10"/>
      <c r="AD89" s="10"/>
      <c r="AE89" s="10"/>
      <c r="AF89" s="10"/>
      <c r="AG89" s="10"/>
      <c r="AH89" s="10"/>
      <c r="AI89" s="10"/>
      <c r="AJ89" s="10"/>
      <c r="AK89" s="10"/>
      <c r="AL89" s="10"/>
      <c r="AM89" s="10"/>
      <c r="AN89" s="10"/>
      <c r="AO89" s="10"/>
      <c r="AP89" s="10"/>
      <c r="AQ89" s="10"/>
      <c r="AR89" s="10"/>
      <c r="AS89" s="10"/>
      <c r="AT89" s="10"/>
      <c r="AU89" s="10"/>
      <c r="AV89" s="10"/>
      <c r="AW89" s="10"/>
      <c r="AX89" s="10"/>
      <c r="AY89" s="10"/>
      <c r="AZ89" s="10"/>
      <c r="BA89" s="10"/>
      <c r="BB89" s="10"/>
      <c r="BC89" s="10"/>
      <c r="BD89" s="10"/>
      <c r="BE89" s="10"/>
      <c r="BF89" s="10"/>
      <c r="BG89" s="10"/>
      <c r="BH89" s="10"/>
      <c r="BI89" s="10"/>
      <c r="BJ89" s="10"/>
      <c r="BK89" s="10"/>
      <c r="BL89" s="10"/>
      <c r="BM89" s="10"/>
      <c r="BN89" s="10"/>
      <c r="BO89" s="10"/>
      <c r="BP89" s="10"/>
      <c r="BQ89" s="10"/>
      <c r="BR89" s="10"/>
      <c r="BS89" s="10"/>
      <c r="BT89" s="10"/>
      <c r="BU89" s="10"/>
      <c r="BV89" s="10"/>
      <c r="BW89" s="10"/>
      <c r="BX89" s="10"/>
      <c r="BY89" s="10"/>
      <c r="BZ89" s="10"/>
      <c r="CA89" s="10"/>
      <c r="CB89" s="10"/>
      <c r="CC89" s="10"/>
      <c r="CD89" s="10"/>
      <c r="CE89" s="10"/>
      <c r="CF89" s="10"/>
      <c r="CG89" s="10"/>
      <c r="CH89" s="10"/>
      <c r="CI89" s="10"/>
      <c r="CJ89" s="10"/>
      <c r="CK89" s="10"/>
      <c r="CL89" s="10"/>
      <c r="CM89" s="10"/>
      <c r="CN89" s="10"/>
      <c r="CO89" s="10"/>
      <c r="CP89" s="10"/>
      <c r="CQ89" s="10"/>
      <c r="CR89" s="10"/>
      <c r="CS89" s="10"/>
      <c r="CT89" s="10"/>
      <c r="CU89" s="10"/>
      <c r="CV89" s="10"/>
      <c r="CW89" s="10"/>
      <c r="CX89" s="10"/>
      <c r="CY89" s="10"/>
      <c r="CZ89" s="10"/>
      <c r="DA89" s="10"/>
      <c r="DB89" s="10"/>
      <c r="DC89" s="10"/>
      <c r="DD89" s="10"/>
      <c r="DE89" s="10"/>
      <c r="DF89" s="10"/>
      <c r="DG89" s="10"/>
      <c r="DH89" s="10"/>
      <c r="DI89" s="10"/>
      <c r="DJ89" s="10"/>
      <c r="DK89" s="10"/>
      <c r="DL89" s="10"/>
      <c r="DM89" s="10"/>
      <c r="DN89" s="10"/>
      <c r="DO89" s="10"/>
      <c r="DP89" s="10"/>
      <c r="DQ89" s="10"/>
      <c r="DR89" s="10"/>
      <c r="DS89" s="10"/>
      <c r="DT89" s="10"/>
      <c r="DU89" s="10"/>
      <c r="DV89" s="10"/>
      <c r="DW89" s="10"/>
      <c r="DX89" s="10"/>
      <c r="DY89" s="10"/>
    </row>
    <row r="90" spans="1:129" x14ac:dyDescent="0.3">
      <c r="G90" s="7"/>
      <c r="I90" s="12"/>
      <c r="J90" s="12"/>
      <c r="K90" s="12"/>
      <c r="L90" s="12"/>
      <c r="M90" s="12"/>
      <c r="N90" s="12"/>
      <c r="O90" s="12"/>
      <c r="P90" s="12"/>
      <c r="Q90" s="12"/>
      <c r="R90" s="12"/>
      <c r="S90" s="12"/>
      <c r="T90" s="12"/>
      <c r="U90" s="12"/>
      <c r="V90" s="12"/>
      <c r="W90" s="12"/>
      <c r="X90" s="12"/>
      <c r="Y90" s="12"/>
      <c r="Z90" s="12"/>
      <c r="AA90" s="12"/>
      <c r="AB90" s="12"/>
      <c r="AC90" s="12"/>
      <c r="AD90" s="12"/>
      <c r="AE90" s="12"/>
      <c r="AF90" s="12"/>
      <c r="AG90" s="12"/>
      <c r="AH90" s="12"/>
      <c r="AI90" s="12"/>
      <c r="AJ90" s="12"/>
      <c r="AK90" s="12"/>
      <c r="AL90" s="12"/>
      <c r="AM90" s="12"/>
      <c r="AN90" s="12"/>
      <c r="AO90" s="12"/>
      <c r="AP90" s="12"/>
      <c r="AQ90" s="12"/>
      <c r="AR90" s="12"/>
      <c r="AS90" s="12"/>
      <c r="AT90" s="12"/>
      <c r="AU90" s="12"/>
      <c r="AV90" s="12"/>
      <c r="AW90" s="12"/>
      <c r="AX90" s="12"/>
      <c r="AY90" s="12"/>
      <c r="AZ90" s="12"/>
      <c r="BA90" s="12"/>
      <c r="BB90" s="12"/>
      <c r="BC90" s="12"/>
      <c r="BD90" s="12"/>
      <c r="BE90" s="12"/>
      <c r="BF90" s="12"/>
      <c r="BG90" s="12"/>
      <c r="BH90" s="12"/>
      <c r="BI90" s="12"/>
      <c r="BJ90" s="12"/>
      <c r="BK90" s="12"/>
      <c r="BL90" s="12"/>
      <c r="BM90" s="12"/>
      <c r="BN90" s="12"/>
      <c r="BO90" s="12"/>
      <c r="BP90" s="12"/>
      <c r="BQ90" s="12"/>
      <c r="BR90" s="12"/>
      <c r="BS90" s="12"/>
      <c r="BT90" s="12"/>
      <c r="BU90" s="12"/>
      <c r="BV90" s="12"/>
      <c r="BW90" s="12"/>
      <c r="BX90" s="12"/>
      <c r="BY90" s="12"/>
      <c r="BZ90" s="12"/>
      <c r="CA90" s="12"/>
      <c r="CB90" s="12"/>
      <c r="CC90" s="12"/>
      <c r="CD90" s="12"/>
      <c r="CE90" s="12"/>
      <c r="CF90" s="12"/>
      <c r="CG90" s="12"/>
      <c r="CH90" s="12"/>
      <c r="CI90" s="12"/>
      <c r="CJ90" s="12"/>
      <c r="CK90" s="12"/>
      <c r="CL90" s="12"/>
      <c r="CM90" s="12"/>
      <c r="CN90" s="12"/>
      <c r="CO90" s="12"/>
      <c r="CP90" s="12"/>
      <c r="CQ90" s="12"/>
      <c r="CR90" s="12"/>
      <c r="CS90" s="12"/>
      <c r="CT90" s="12"/>
      <c r="CU90" s="12"/>
      <c r="CV90" s="12"/>
      <c r="CW90" s="12"/>
      <c r="CX90" s="12"/>
      <c r="CY90" s="12"/>
      <c r="CZ90" s="12"/>
      <c r="DA90" s="12"/>
      <c r="DB90" s="12"/>
      <c r="DC90" s="12"/>
      <c r="DD90" s="12"/>
      <c r="DE90" s="12"/>
      <c r="DF90" s="12"/>
      <c r="DG90" s="12"/>
      <c r="DH90" s="12"/>
      <c r="DI90" s="12"/>
      <c r="DJ90" s="12"/>
      <c r="DK90" s="12"/>
      <c r="DL90" s="12"/>
      <c r="DM90" s="12"/>
      <c r="DN90" s="12"/>
      <c r="DO90" s="12"/>
      <c r="DP90" s="12"/>
      <c r="DQ90" s="12"/>
      <c r="DR90" s="12"/>
      <c r="DS90" s="12"/>
      <c r="DT90" s="12"/>
      <c r="DU90" s="12"/>
      <c r="DV90" s="12"/>
      <c r="DW90" s="12"/>
      <c r="DX90" s="12"/>
      <c r="DY90" s="12"/>
    </row>
    <row r="91" spans="1:129" x14ac:dyDescent="0.3">
      <c r="B91" s="2" t="str">
        <f>Product!$D$2</f>
        <v>Phase 1</v>
      </c>
      <c r="C91" s="2" t="str">
        <f>Product!$D$3</f>
        <v>50' Wide</v>
      </c>
      <c r="D91" s="128"/>
      <c r="G91" s="11">
        <f>SUM(H91:DZ91)</f>
        <v>3315</v>
      </c>
      <c r="I91" s="12">
        <f>H91+I67</f>
        <v>0</v>
      </c>
      <c r="J91" s="12">
        <f t="shared" ref="J91:BU91" si="166">I91+J67</f>
        <v>0</v>
      </c>
      <c r="K91" s="12">
        <f t="shared" si="166"/>
        <v>0</v>
      </c>
      <c r="L91" s="12">
        <f t="shared" si="166"/>
        <v>0</v>
      </c>
      <c r="M91" s="12">
        <f t="shared" si="166"/>
        <v>0</v>
      </c>
      <c r="N91" s="12">
        <f t="shared" si="166"/>
        <v>0</v>
      </c>
      <c r="O91" s="12">
        <f t="shared" si="166"/>
        <v>0</v>
      </c>
      <c r="P91" s="12">
        <f t="shared" si="166"/>
        <v>0</v>
      </c>
      <c r="Q91" s="12">
        <f t="shared" si="166"/>
        <v>5</v>
      </c>
      <c r="R91" s="12">
        <f t="shared" si="166"/>
        <v>10</v>
      </c>
      <c r="S91" s="12">
        <f t="shared" si="166"/>
        <v>15</v>
      </c>
      <c r="T91" s="12">
        <f t="shared" si="166"/>
        <v>20</v>
      </c>
      <c r="U91" s="12">
        <f t="shared" si="166"/>
        <v>25</v>
      </c>
      <c r="V91" s="12">
        <f t="shared" si="166"/>
        <v>30</v>
      </c>
      <c r="W91" s="12">
        <f t="shared" si="166"/>
        <v>30</v>
      </c>
      <c r="X91" s="12">
        <f t="shared" si="166"/>
        <v>30</v>
      </c>
      <c r="Y91" s="12">
        <f t="shared" si="166"/>
        <v>30</v>
      </c>
      <c r="Z91" s="12">
        <f t="shared" si="166"/>
        <v>30</v>
      </c>
      <c r="AA91" s="12">
        <f t="shared" si="166"/>
        <v>30</v>
      </c>
      <c r="AB91" s="12">
        <f t="shared" si="166"/>
        <v>30</v>
      </c>
      <c r="AC91" s="12">
        <f t="shared" si="166"/>
        <v>30</v>
      </c>
      <c r="AD91" s="12">
        <f t="shared" si="166"/>
        <v>30</v>
      </c>
      <c r="AE91" s="12">
        <f t="shared" si="166"/>
        <v>30</v>
      </c>
      <c r="AF91" s="12">
        <f t="shared" si="166"/>
        <v>30</v>
      </c>
      <c r="AG91" s="12">
        <f t="shared" si="166"/>
        <v>30</v>
      </c>
      <c r="AH91" s="12">
        <f t="shared" si="166"/>
        <v>30</v>
      </c>
      <c r="AI91" s="12">
        <f t="shared" si="166"/>
        <v>30</v>
      </c>
      <c r="AJ91" s="12">
        <f t="shared" si="166"/>
        <v>30</v>
      </c>
      <c r="AK91" s="12">
        <f t="shared" si="166"/>
        <v>30</v>
      </c>
      <c r="AL91" s="12">
        <f t="shared" si="166"/>
        <v>30</v>
      </c>
      <c r="AM91" s="12">
        <f t="shared" si="166"/>
        <v>30</v>
      </c>
      <c r="AN91" s="12">
        <f t="shared" si="166"/>
        <v>30</v>
      </c>
      <c r="AO91" s="12">
        <f t="shared" si="166"/>
        <v>30</v>
      </c>
      <c r="AP91" s="12">
        <f t="shared" si="166"/>
        <v>30</v>
      </c>
      <c r="AQ91" s="12">
        <f t="shared" si="166"/>
        <v>30</v>
      </c>
      <c r="AR91" s="12">
        <f t="shared" si="166"/>
        <v>30</v>
      </c>
      <c r="AS91" s="12">
        <f t="shared" si="166"/>
        <v>30</v>
      </c>
      <c r="AT91" s="12">
        <f t="shared" si="166"/>
        <v>30</v>
      </c>
      <c r="AU91" s="12">
        <f t="shared" si="166"/>
        <v>30</v>
      </c>
      <c r="AV91" s="12">
        <f t="shared" si="166"/>
        <v>30</v>
      </c>
      <c r="AW91" s="12">
        <f t="shared" si="166"/>
        <v>30</v>
      </c>
      <c r="AX91" s="12">
        <f t="shared" si="166"/>
        <v>30</v>
      </c>
      <c r="AY91" s="12">
        <f t="shared" si="166"/>
        <v>30</v>
      </c>
      <c r="AZ91" s="12">
        <f t="shared" si="166"/>
        <v>30</v>
      </c>
      <c r="BA91" s="12">
        <f t="shared" si="166"/>
        <v>30</v>
      </c>
      <c r="BB91" s="12">
        <f t="shared" si="166"/>
        <v>30</v>
      </c>
      <c r="BC91" s="12">
        <f t="shared" si="166"/>
        <v>30</v>
      </c>
      <c r="BD91" s="12">
        <f t="shared" si="166"/>
        <v>30</v>
      </c>
      <c r="BE91" s="12">
        <f t="shared" si="166"/>
        <v>30</v>
      </c>
      <c r="BF91" s="12">
        <f t="shared" si="166"/>
        <v>30</v>
      </c>
      <c r="BG91" s="12">
        <f t="shared" si="166"/>
        <v>30</v>
      </c>
      <c r="BH91" s="12">
        <f t="shared" si="166"/>
        <v>30</v>
      </c>
      <c r="BI91" s="12">
        <f t="shared" si="166"/>
        <v>30</v>
      </c>
      <c r="BJ91" s="12">
        <f t="shared" si="166"/>
        <v>30</v>
      </c>
      <c r="BK91" s="12">
        <f t="shared" si="166"/>
        <v>30</v>
      </c>
      <c r="BL91" s="12">
        <f t="shared" si="166"/>
        <v>30</v>
      </c>
      <c r="BM91" s="12">
        <f t="shared" si="166"/>
        <v>30</v>
      </c>
      <c r="BN91" s="12">
        <f t="shared" si="166"/>
        <v>30</v>
      </c>
      <c r="BO91" s="12">
        <f t="shared" si="166"/>
        <v>30</v>
      </c>
      <c r="BP91" s="12">
        <f t="shared" si="166"/>
        <v>30</v>
      </c>
      <c r="BQ91" s="12">
        <f t="shared" si="166"/>
        <v>30</v>
      </c>
      <c r="BR91" s="12">
        <f t="shared" si="166"/>
        <v>30</v>
      </c>
      <c r="BS91" s="12">
        <f t="shared" si="166"/>
        <v>30</v>
      </c>
      <c r="BT91" s="12">
        <f t="shared" si="166"/>
        <v>30</v>
      </c>
      <c r="BU91" s="12">
        <f t="shared" si="166"/>
        <v>30</v>
      </c>
      <c r="BV91" s="12">
        <f t="shared" ref="BV91:DY91" si="167">BU91+BV67</f>
        <v>30</v>
      </c>
      <c r="BW91" s="12">
        <f t="shared" si="167"/>
        <v>30</v>
      </c>
      <c r="BX91" s="12">
        <f t="shared" si="167"/>
        <v>30</v>
      </c>
      <c r="BY91" s="12">
        <f t="shared" si="167"/>
        <v>30</v>
      </c>
      <c r="BZ91" s="12">
        <f t="shared" si="167"/>
        <v>30</v>
      </c>
      <c r="CA91" s="12">
        <f t="shared" si="167"/>
        <v>30</v>
      </c>
      <c r="CB91" s="12">
        <f t="shared" si="167"/>
        <v>30</v>
      </c>
      <c r="CC91" s="12">
        <f t="shared" si="167"/>
        <v>30</v>
      </c>
      <c r="CD91" s="12">
        <f t="shared" si="167"/>
        <v>30</v>
      </c>
      <c r="CE91" s="12">
        <f t="shared" si="167"/>
        <v>30</v>
      </c>
      <c r="CF91" s="12">
        <f t="shared" si="167"/>
        <v>30</v>
      </c>
      <c r="CG91" s="12">
        <f t="shared" si="167"/>
        <v>30</v>
      </c>
      <c r="CH91" s="12">
        <f t="shared" si="167"/>
        <v>30</v>
      </c>
      <c r="CI91" s="12">
        <f t="shared" si="167"/>
        <v>30</v>
      </c>
      <c r="CJ91" s="12">
        <f t="shared" si="167"/>
        <v>30</v>
      </c>
      <c r="CK91" s="12">
        <f t="shared" si="167"/>
        <v>30</v>
      </c>
      <c r="CL91" s="12">
        <f t="shared" si="167"/>
        <v>30</v>
      </c>
      <c r="CM91" s="12">
        <f t="shared" si="167"/>
        <v>30</v>
      </c>
      <c r="CN91" s="12">
        <f t="shared" si="167"/>
        <v>30</v>
      </c>
      <c r="CO91" s="12">
        <f t="shared" si="167"/>
        <v>30</v>
      </c>
      <c r="CP91" s="12">
        <f t="shared" si="167"/>
        <v>30</v>
      </c>
      <c r="CQ91" s="12">
        <f t="shared" si="167"/>
        <v>30</v>
      </c>
      <c r="CR91" s="12">
        <f t="shared" si="167"/>
        <v>30</v>
      </c>
      <c r="CS91" s="12">
        <f t="shared" si="167"/>
        <v>30</v>
      </c>
      <c r="CT91" s="12">
        <f t="shared" si="167"/>
        <v>30</v>
      </c>
      <c r="CU91" s="12">
        <f t="shared" si="167"/>
        <v>30</v>
      </c>
      <c r="CV91" s="12">
        <f t="shared" si="167"/>
        <v>30</v>
      </c>
      <c r="CW91" s="12">
        <f t="shared" si="167"/>
        <v>30</v>
      </c>
      <c r="CX91" s="12">
        <f t="shared" si="167"/>
        <v>30</v>
      </c>
      <c r="CY91" s="12">
        <f t="shared" si="167"/>
        <v>30</v>
      </c>
      <c r="CZ91" s="12">
        <f t="shared" si="167"/>
        <v>30</v>
      </c>
      <c r="DA91" s="12">
        <f t="shared" si="167"/>
        <v>30</v>
      </c>
      <c r="DB91" s="12">
        <f t="shared" si="167"/>
        <v>30</v>
      </c>
      <c r="DC91" s="12">
        <f t="shared" si="167"/>
        <v>30</v>
      </c>
      <c r="DD91" s="12">
        <f t="shared" si="167"/>
        <v>30</v>
      </c>
      <c r="DE91" s="12">
        <f t="shared" si="167"/>
        <v>30</v>
      </c>
      <c r="DF91" s="12">
        <f t="shared" si="167"/>
        <v>30</v>
      </c>
      <c r="DG91" s="12">
        <f t="shared" si="167"/>
        <v>30</v>
      </c>
      <c r="DH91" s="12">
        <f t="shared" si="167"/>
        <v>30</v>
      </c>
      <c r="DI91" s="12">
        <f t="shared" si="167"/>
        <v>30</v>
      </c>
      <c r="DJ91" s="12">
        <f t="shared" si="167"/>
        <v>30</v>
      </c>
      <c r="DK91" s="12">
        <f t="shared" si="167"/>
        <v>30</v>
      </c>
      <c r="DL91" s="12">
        <f t="shared" si="167"/>
        <v>30</v>
      </c>
      <c r="DM91" s="12">
        <f t="shared" si="167"/>
        <v>30</v>
      </c>
      <c r="DN91" s="12">
        <f t="shared" si="167"/>
        <v>30</v>
      </c>
      <c r="DO91" s="12">
        <f t="shared" si="167"/>
        <v>30</v>
      </c>
      <c r="DP91" s="12">
        <f t="shared" si="167"/>
        <v>30</v>
      </c>
      <c r="DQ91" s="12">
        <f t="shared" si="167"/>
        <v>30</v>
      </c>
      <c r="DR91" s="12">
        <f t="shared" si="167"/>
        <v>30</v>
      </c>
      <c r="DS91" s="12">
        <f t="shared" si="167"/>
        <v>30</v>
      </c>
      <c r="DT91" s="12">
        <f t="shared" si="167"/>
        <v>30</v>
      </c>
      <c r="DU91" s="12">
        <f t="shared" si="167"/>
        <v>30</v>
      </c>
      <c r="DV91" s="12">
        <f t="shared" si="167"/>
        <v>30</v>
      </c>
      <c r="DW91" s="12">
        <f t="shared" si="167"/>
        <v>30</v>
      </c>
      <c r="DX91" s="12">
        <f t="shared" si="167"/>
        <v>30</v>
      </c>
      <c r="DY91" s="12">
        <f t="shared" si="167"/>
        <v>30</v>
      </c>
    </row>
    <row r="92" spans="1:129" x14ac:dyDescent="0.3">
      <c r="B92" s="2" t="str">
        <f>Product!$E$2</f>
        <v>Phase 1</v>
      </c>
      <c r="C92" s="2" t="str">
        <f>Product!$E$3</f>
        <v>60' Wide</v>
      </c>
      <c r="D92" s="128"/>
      <c r="G92" s="11">
        <f>SUM(H92:DZ92)</f>
        <v>3315</v>
      </c>
      <c r="I92" s="12">
        <f t="shared" ref="I92:BT92" si="168">H92+I68</f>
        <v>0</v>
      </c>
      <c r="J92" s="12">
        <f t="shared" si="168"/>
        <v>0</v>
      </c>
      <c r="K92" s="12">
        <f t="shared" si="168"/>
        <v>0</v>
      </c>
      <c r="L92" s="12">
        <f t="shared" si="168"/>
        <v>0</v>
      </c>
      <c r="M92" s="12">
        <f t="shared" si="168"/>
        <v>0</v>
      </c>
      <c r="N92" s="12">
        <f t="shared" si="168"/>
        <v>0</v>
      </c>
      <c r="O92" s="12">
        <f t="shared" si="168"/>
        <v>0</v>
      </c>
      <c r="P92" s="12">
        <f t="shared" si="168"/>
        <v>0</v>
      </c>
      <c r="Q92" s="12">
        <f t="shared" si="168"/>
        <v>5</v>
      </c>
      <c r="R92" s="12">
        <f t="shared" si="168"/>
        <v>10</v>
      </c>
      <c r="S92" s="12">
        <f t="shared" si="168"/>
        <v>15</v>
      </c>
      <c r="T92" s="12">
        <f t="shared" si="168"/>
        <v>20</v>
      </c>
      <c r="U92" s="12">
        <f t="shared" si="168"/>
        <v>25</v>
      </c>
      <c r="V92" s="12">
        <f t="shared" si="168"/>
        <v>30</v>
      </c>
      <c r="W92" s="12">
        <f t="shared" si="168"/>
        <v>30</v>
      </c>
      <c r="X92" s="12">
        <f t="shared" si="168"/>
        <v>30</v>
      </c>
      <c r="Y92" s="12">
        <f t="shared" si="168"/>
        <v>30</v>
      </c>
      <c r="Z92" s="12">
        <f t="shared" si="168"/>
        <v>30</v>
      </c>
      <c r="AA92" s="12">
        <f t="shared" si="168"/>
        <v>30</v>
      </c>
      <c r="AB92" s="12">
        <f t="shared" si="168"/>
        <v>30</v>
      </c>
      <c r="AC92" s="12">
        <f t="shared" si="168"/>
        <v>30</v>
      </c>
      <c r="AD92" s="12">
        <f t="shared" si="168"/>
        <v>30</v>
      </c>
      <c r="AE92" s="12">
        <f t="shared" si="168"/>
        <v>30</v>
      </c>
      <c r="AF92" s="12">
        <f t="shared" si="168"/>
        <v>30</v>
      </c>
      <c r="AG92" s="12">
        <f t="shared" si="168"/>
        <v>30</v>
      </c>
      <c r="AH92" s="12">
        <f t="shared" si="168"/>
        <v>30</v>
      </c>
      <c r="AI92" s="12">
        <f t="shared" si="168"/>
        <v>30</v>
      </c>
      <c r="AJ92" s="12">
        <f t="shared" si="168"/>
        <v>30</v>
      </c>
      <c r="AK92" s="12">
        <f t="shared" si="168"/>
        <v>30</v>
      </c>
      <c r="AL92" s="12">
        <f t="shared" si="168"/>
        <v>30</v>
      </c>
      <c r="AM92" s="12">
        <f t="shared" si="168"/>
        <v>30</v>
      </c>
      <c r="AN92" s="12">
        <f t="shared" si="168"/>
        <v>30</v>
      </c>
      <c r="AO92" s="12">
        <f t="shared" si="168"/>
        <v>30</v>
      </c>
      <c r="AP92" s="12">
        <f t="shared" si="168"/>
        <v>30</v>
      </c>
      <c r="AQ92" s="12">
        <f t="shared" si="168"/>
        <v>30</v>
      </c>
      <c r="AR92" s="12">
        <f t="shared" si="168"/>
        <v>30</v>
      </c>
      <c r="AS92" s="12">
        <f t="shared" si="168"/>
        <v>30</v>
      </c>
      <c r="AT92" s="12">
        <f t="shared" si="168"/>
        <v>30</v>
      </c>
      <c r="AU92" s="12">
        <f t="shared" si="168"/>
        <v>30</v>
      </c>
      <c r="AV92" s="12">
        <f t="shared" si="168"/>
        <v>30</v>
      </c>
      <c r="AW92" s="12">
        <f t="shared" si="168"/>
        <v>30</v>
      </c>
      <c r="AX92" s="12">
        <f t="shared" si="168"/>
        <v>30</v>
      </c>
      <c r="AY92" s="12">
        <f t="shared" si="168"/>
        <v>30</v>
      </c>
      <c r="AZ92" s="12">
        <f t="shared" si="168"/>
        <v>30</v>
      </c>
      <c r="BA92" s="12">
        <f t="shared" si="168"/>
        <v>30</v>
      </c>
      <c r="BB92" s="12">
        <f t="shared" si="168"/>
        <v>30</v>
      </c>
      <c r="BC92" s="12">
        <f t="shared" si="168"/>
        <v>30</v>
      </c>
      <c r="BD92" s="12">
        <f t="shared" si="168"/>
        <v>30</v>
      </c>
      <c r="BE92" s="12">
        <f t="shared" si="168"/>
        <v>30</v>
      </c>
      <c r="BF92" s="12">
        <f t="shared" si="168"/>
        <v>30</v>
      </c>
      <c r="BG92" s="12">
        <f t="shared" si="168"/>
        <v>30</v>
      </c>
      <c r="BH92" s="12">
        <f t="shared" si="168"/>
        <v>30</v>
      </c>
      <c r="BI92" s="12">
        <f t="shared" si="168"/>
        <v>30</v>
      </c>
      <c r="BJ92" s="12">
        <f t="shared" si="168"/>
        <v>30</v>
      </c>
      <c r="BK92" s="12">
        <f t="shared" si="168"/>
        <v>30</v>
      </c>
      <c r="BL92" s="12">
        <f t="shared" si="168"/>
        <v>30</v>
      </c>
      <c r="BM92" s="12">
        <f t="shared" si="168"/>
        <v>30</v>
      </c>
      <c r="BN92" s="12">
        <f t="shared" si="168"/>
        <v>30</v>
      </c>
      <c r="BO92" s="12">
        <f t="shared" si="168"/>
        <v>30</v>
      </c>
      <c r="BP92" s="12">
        <f t="shared" si="168"/>
        <v>30</v>
      </c>
      <c r="BQ92" s="12">
        <f t="shared" si="168"/>
        <v>30</v>
      </c>
      <c r="BR92" s="12">
        <f t="shared" si="168"/>
        <v>30</v>
      </c>
      <c r="BS92" s="12">
        <f t="shared" si="168"/>
        <v>30</v>
      </c>
      <c r="BT92" s="12">
        <f t="shared" si="168"/>
        <v>30</v>
      </c>
      <c r="BU92" s="12">
        <f t="shared" ref="BU92:DY92" si="169">BT92+BU68</f>
        <v>30</v>
      </c>
      <c r="BV92" s="12">
        <f t="shared" si="169"/>
        <v>30</v>
      </c>
      <c r="BW92" s="12">
        <f t="shared" si="169"/>
        <v>30</v>
      </c>
      <c r="BX92" s="12">
        <f t="shared" si="169"/>
        <v>30</v>
      </c>
      <c r="BY92" s="12">
        <f t="shared" si="169"/>
        <v>30</v>
      </c>
      <c r="BZ92" s="12">
        <f t="shared" si="169"/>
        <v>30</v>
      </c>
      <c r="CA92" s="12">
        <f t="shared" si="169"/>
        <v>30</v>
      </c>
      <c r="CB92" s="12">
        <f t="shared" si="169"/>
        <v>30</v>
      </c>
      <c r="CC92" s="12">
        <f t="shared" si="169"/>
        <v>30</v>
      </c>
      <c r="CD92" s="12">
        <f t="shared" si="169"/>
        <v>30</v>
      </c>
      <c r="CE92" s="12">
        <f t="shared" si="169"/>
        <v>30</v>
      </c>
      <c r="CF92" s="12">
        <f t="shared" si="169"/>
        <v>30</v>
      </c>
      <c r="CG92" s="12">
        <f t="shared" si="169"/>
        <v>30</v>
      </c>
      <c r="CH92" s="12">
        <f t="shared" si="169"/>
        <v>30</v>
      </c>
      <c r="CI92" s="12">
        <f t="shared" si="169"/>
        <v>30</v>
      </c>
      <c r="CJ92" s="12">
        <f t="shared" si="169"/>
        <v>30</v>
      </c>
      <c r="CK92" s="12">
        <f t="shared" si="169"/>
        <v>30</v>
      </c>
      <c r="CL92" s="12">
        <f t="shared" si="169"/>
        <v>30</v>
      </c>
      <c r="CM92" s="12">
        <f t="shared" si="169"/>
        <v>30</v>
      </c>
      <c r="CN92" s="12">
        <f t="shared" si="169"/>
        <v>30</v>
      </c>
      <c r="CO92" s="12">
        <f t="shared" si="169"/>
        <v>30</v>
      </c>
      <c r="CP92" s="12">
        <f t="shared" si="169"/>
        <v>30</v>
      </c>
      <c r="CQ92" s="12">
        <f t="shared" si="169"/>
        <v>30</v>
      </c>
      <c r="CR92" s="12">
        <f t="shared" si="169"/>
        <v>30</v>
      </c>
      <c r="CS92" s="12">
        <f t="shared" si="169"/>
        <v>30</v>
      </c>
      <c r="CT92" s="12">
        <f t="shared" si="169"/>
        <v>30</v>
      </c>
      <c r="CU92" s="12">
        <f t="shared" si="169"/>
        <v>30</v>
      </c>
      <c r="CV92" s="12">
        <f t="shared" si="169"/>
        <v>30</v>
      </c>
      <c r="CW92" s="12">
        <f t="shared" si="169"/>
        <v>30</v>
      </c>
      <c r="CX92" s="12">
        <f t="shared" si="169"/>
        <v>30</v>
      </c>
      <c r="CY92" s="12">
        <f t="shared" si="169"/>
        <v>30</v>
      </c>
      <c r="CZ92" s="12">
        <f t="shared" si="169"/>
        <v>30</v>
      </c>
      <c r="DA92" s="12">
        <f t="shared" si="169"/>
        <v>30</v>
      </c>
      <c r="DB92" s="12">
        <f t="shared" si="169"/>
        <v>30</v>
      </c>
      <c r="DC92" s="12">
        <f t="shared" si="169"/>
        <v>30</v>
      </c>
      <c r="DD92" s="12">
        <f t="shared" si="169"/>
        <v>30</v>
      </c>
      <c r="DE92" s="12">
        <f t="shared" si="169"/>
        <v>30</v>
      </c>
      <c r="DF92" s="12">
        <f t="shared" si="169"/>
        <v>30</v>
      </c>
      <c r="DG92" s="12">
        <f t="shared" si="169"/>
        <v>30</v>
      </c>
      <c r="DH92" s="12">
        <f t="shared" si="169"/>
        <v>30</v>
      </c>
      <c r="DI92" s="12">
        <f t="shared" si="169"/>
        <v>30</v>
      </c>
      <c r="DJ92" s="12">
        <f t="shared" si="169"/>
        <v>30</v>
      </c>
      <c r="DK92" s="12">
        <f t="shared" si="169"/>
        <v>30</v>
      </c>
      <c r="DL92" s="12">
        <f t="shared" si="169"/>
        <v>30</v>
      </c>
      <c r="DM92" s="12">
        <f t="shared" si="169"/>
        <v>30</v>
      </c>
      <c r="DN92" s="12">
        <f t="shared" si="169"/>
        <v>30</v>
      </c>
      <c r="DO92" s="12">
        <f t="shared" si="169"/>
        <v>30</v>
      </c>
      <c r="DP92" s="12">
        <f t="shared" si="169"/>
        <v>30</v>
      </c>
      <c r="DQ92" s="12">
        <f t="shared" si="169"/>
        <v>30</v>
      </c>
      <c r="DR92" s="12">
        <f t="shared" si="169"/>
        <v>30</v>
      </c>
      <c r="DS92" s="12">
        <f t="shared" si="169"/>
        <v>30</v>
      </c>
      <c r="DT92" s="12">
        <f t="shared" si="169"/>
        <v>30</v>
      </c>
      <c r="DU92" s="12">
        <f t="shared" si="169"/>
        <v>30</v>
      </c>
      <c r="DV92" s="12">
        <f t="shared" si="169"/>
        <v>30</v>
      </c>
      <c r="DW92" s="12">
        <f t="shared" si="169"/>
        <v>30</v>
      </c>
      <c r="DX92" s="12">
        <f t="shared" si="169"/>
        <v>30</v>
      </c>
      <c r="DY92" s="12">
        <f t="shared" si="169"/>
        <v>30</v>
      </c>
    </row>
    <row r="93" spans="1:129" x14ac:dyDescent="0.3">
      <c r="B93" s="2" t="str">
        <f>Product!$F$2</f>
        <v>Phase 1</v>
      </c>
      <c r="C93" s="2" t="str">
        <f>Product!$F$3</f>
        <v>75' Wide</v>
      </c>
      <c r="D93" s="128"/>
      <c r="G93" s="11">
        <f>SUM(H93:DZ93)</f>
        <v>2210</v>
      </c>
      <c r="I93" s="12">
        <f t="shared" ref="I93:BT93" si="170">H93+I69</f>
        <v>0</v>
      </c>
      <c r="J93" s="12">
        <f t="shared" si="170"/>
        <v>0</v>
      </c>
      <c r="K93" s="12">
        <f t="shared" si="170"/>
        <v>0</v>
      </c>
      <c r="L93" s="12">
        <f t="shared" si="170"/>
        <v>0</v>
      </c>
      <c r="M93" s="12">
        <f t="shared" si="170"/>
        <v>0</v>
      </c>
      <c r="N93" s="12">
        <f t="shared" si="170"/>
        <v>0</v>
      </c>
      <c r="O93" s="12">
        <f t="shared" si="170"/>
        <v>0</v>
      </c>
      <c r="P93" s="12">
        <f t="shared" si="170"/>
        <v>0</v>
      </c>
      <c r="Q93" s="12">
        <f t="shared" si="170"/>
        <v>3.3333333333333335</v>
      </c>
      <c r="R93" s="12">
        <f t="shared" si="170"/>
        <v>6.666666666666667</v>
      </c>
      <c r="S93" s="12">
        <f t="shared" si="170"/>
        <v>10</v>
      </c>
      <c r="T93" s="12">
        <f t="shared" si="170"/>
        <v>13.333333333333334</v>
      </c>
      <c r="U93" s="12">
        <f t="shared" si="170"/>
        <v>16.666666666666668</v>
      </c>
      <c r="V93" s="12">
        <f t="shared" si="170"/>
        <v>20</v>
      </c>
      <c r="W93" s="12">
        <f t="shared" si="170"/>
        <v>20</v>
      </c>
      <c r="X93" s="12">
        <f t="shared" si="170"/>
        <v>20</v>
      </c>
      <c r="Y93" s="12">
        <f t="shared" si="170"/>
        <v>20</v>
      </c>
      <c r="Z93" s="12">
        <f t="shared" si="170"/>
        <v>20</v>
      </c>
      <c r="AA93" s="12">
        <f t="shared" si="170"/>
        <v>20</v>
      </c>
      <c r="AB93" s="12">
        <f t="shared" si="170"/>
        <v>20</v>
      </c>
      <c r="AC93" s="12">
        <f t="shared" si="170"/>
        <v>20</v>
      </c>
      <c r="AD93" s="12">
        <f t="shared" si="170"/>
        <v>20</v>
      </c>
      <c r="AE93" s="12">
        <f t="shared" si="170"/>
        <v>20</v>
      </c>
      <c r="AF93" s="12">
        <f t="shared" si="170"/>
        <v>20</v>
      </c>
      <c r="AG93" s="12">
        <f t="shared" si="170"/>
        <v>20</v>
      </c>
      <c r="AH93" s="12">
        <f t="shared" si="170"/>
        <v>20</v>
      </c>
      <c r="AI93" s="12">
        <f t="shared" si="170"/>
        <v>20</v>
      </c>
      <c r="AJ93" s="12">
        <f t="shared" si="170"/>
        <v>20</v>
      </c>
      <c r="AK93" s="12">
        <f t="shared" si="170"/>
        <v>20</v>
      </c>
      <c r="AL93" s="12">
        <f t="shared" si="170"/>
        <v>20</v>
      </c>
      <c r="AM93" s="12">
        <f t="shared" si="170"/>
        <v>20</v>
      </c>
      <c r="AN93" s="12">
        <f t="shared" si="170"/>
        <v>20</v>
      </c>
      <c r="AO93" s="12">
        <f t="shared" si="170"/>
        <v>20</v>
      </c>
      <c r="AP93" s="12">
        <f t="shared" si="170"/>
        <v>20</v>
      </c>
      <c r="AQ93" s="12">
        <f t="shared" si="170"/>
        <v>20</v>
      </c>
      <c r="AR93" s="12">
        <f t="shared" si="170"/>
        <v>20</v>
      </c>
      <c r="AS93" s="12">
        <f t="shared" si="170"/>
        <v>20</v>
      </c>
      <c r="AT93" s="12">
        <f t="shared" si="170"/>
        <v>20</v>
      </c>
      <c r="AU93" s="12">
        <f t="shared" si="170"/>
        <v>20</v>
      </c>
      <c r="AV93" s="12">
        <f t="shared" si="170"/>
        <v>20</v>
      </c>
      <c r="AW93" s="12">
        <f t="shared" si="170"/>
        <v>20</v>
      </c>
      <c r="AX93" s="12">
        <f t="shared" si="170"/>
        <v>20</v>
      </c>
      <c r="AY93" s="12">
        <f t="shared" si="170"/>
        <v>20</v>
      </c>
      <c r="AZ93" s="12">
        <f t="shared" si="170"/>
        <v>20</v>
      </c>
      <c r="BA93" s="12">
        <f t="shared" si="170"/>
        <v>20</v>
      </c>
      <c r="BB93" s="12">
        <f t="shared" si="170"/>
        <v>20</v>
      </c>
      <c r="BC93" s="12">
        <f t="shared" si="170"/>
        <v>20</v>
      </c>
      <c r="BD93" s="12">
        <f t="shared" si="170"/>
        <v>20</v>
      </c>
      <c r="BE93" s="12">
        <f t="shared" si="170"/>
        <v>20</v>
      </c>
      <c r="BF93" s="12">
        <f t="shared" si="170"/>
        <v>20</v>
      </c>
      <c r="BG93" s="12">
        <f t="shared" si="170"/>
        <v>20</v>
      </c>
      <c r="BH93" s="12">
        <f t="shared" si="170"/>
        <v>20</v>
      </c>
      <c r="BI93" s="12">
        <f t="shared" si="170"/>
        <v>20</v>
      </c>
      <c r="BJ93" s="12">
        <f t="shared" si="170"/>
        <v>20</v>
      </c>
      <c r="BK93" s="12">
        <f t="shared" si="170"/>
        <v>20</v>
      </c>
      <c r="BL93" s="12">
        <f t="shared" si="170"/>
        <v>20</v>
      </c>
      <c r="BM93" s="12">
        <f t="shared" si="170"/>
        <v>20</v>
      </c>
      <c r="BN93" s="12">
        <f t="shared" si="170"/>
        <v>20</v>
      </c>
      <c r="BO93" s="12">
        <f t="shared" si="170"/>
        <v>20</v>
      </c>
      <c r="BP93" s="12">
        <f t="shared" si="170"/>
        <v>20</v>
      </c>
      <c r="BQ93" s="12">
        <f t="shared" si="170"/>
        <v>20</v>
      </c>
      <c r="BR93" s="12">
        <f t="shared" si="170"/>
        <v>20</v>
      </c>
      <c r="BS93" s="12">
        <f t="shared" si="170"/>
        <v>20</v>
      </c>
      <c r="BT93" s="12">
        <f t="shared" si="170"/>
        <v>20</v>
      </c>
      <c r="BU93" s="12">
        <f t="shared" ref="BU93:DY93" si="171">BT93+BU69</f>
        <v>20</v>
      </c>
      <c r="BV93" s="12">
        <f t="shared" si="171"/>
        <v>20</v>
      </c>
      <c r="BW93" s="12">
        <f t="shared" si="171"/>
        <v>20</v>
      </c>
      <c r="BX93" s="12">
        <f t="shared" si="171"/>
        <v>20</v>
      </c>
      <c r="BY93" s="12">
        <f t="shared" si="171"/>
        <v>20</v>
      </c>
      <c r="BZ93" s="12">
        <f t="shared" si="171"/>
        <v>20</v>
      </c>
      <c r="CA93" s="12">
        <f t="shared" si="171"/>
        <v>20</v>
      </c>
      <c r="CB93" s="12">
        <f t="shared" si="171"/>
        <v>20</v>
      </c>
      <c r="CC93" s="12">
        <f t="shared" si="171"/>
        <v>20</v>
      </c>
      <c r="CD93" s="12">
        <f t="shared" si="171"/>
        <v>20</v>
      </c>
      <c r="CE93" s="12">
        <f t="shared" si="171"/>
        <v>20</v>
      </c>
      <c r="CF93" s="12">
        <f t="shared" si="171"/>
        <v>20</v>
      </c>
      <c r="CG93" s="12">
        <f t="shared" si="171"/>
        <v>20</v>
      </c>
      <c r="CH93" s="12">
        <f t="shared" si="171"/>
        <v>20</v>
      </c>
      <c r="CI93" s="12">
        <f t="shared" si="171"/>
        <v>20</v>
      </c>
      <c r="CJ93" s="12">
        <f t="shared" si="171"/>
        <v>20</v>
      </c>
      <c r="CK93" s="12">
        <f t="shared" si="171"/>
        <v>20</v>
      </c>
      <c r="CL93" s="12">
        <f t="shared" si="171"/>
        <v>20</v>
      </c>
      <c r="CM93" s="12">
        <f t="shared" si="171"/>
        <v>20</v>
      </c>
      <c r="CN93" s="12">
        <f t="shared" si="171"/>
        <v>20</v>
      </c>
      <c r="CO93" s="12">
        <f t="shared" si="171"/>
        <v>20</v>
      </c>
      <c r="CP93" s="12">
        <f t="shared" si="171"/>
        <v>20</v>
      </c>
      <c r="CQ93" s="12">
        <f t="shared" si="171"/>
        <v>20</v>
      </c>
      <c r="CR93" s="12">
        <f t="shared" si="171"/>
        <v>20</v>
      </c>
      <c r="CS93" s="12">
        <f t="shared" si="171"/>
        <v>20</v>
      </c>
      <c r="CT93" s="12">
        <f t="shared" si="171"/>
        <v>20</v>
      </c>
      <c r="CU93" s="12">
        <f t="shared" si="171"/>
        <v>20</v>
      </c>
      <c r="CV93" s="12">
        <f t="shared" si="171"/>
        <v>20</v>
      </c>
      <c r="CW93" s="12">
        <f t="shared" si="171"/>
        <v>20</v>
      </c>
      <c r="CX93" s="12">
        <f t="shared" si="171"/>
        <v>20</v>
      </c>
      <c r="CY93" s="12">
        <f t="shared" si="171"/>
        <v>20</v>
      </c>
      <c r="CZ93" s="12">
        <f t="shared" si="171"/>
        <v>20</v>
      </c>
      <c r="DA93" s="12">
        <f t="shared" si="171"/>
        <v>20</v>
      </c>
      <c r="DB93" s="12">
        <f t="shared" si="171"/>
        <v>20</v>
      </c>
      <c r="DC93" s="12">
        <f t="shared" si="171"/>
        <v>20</v>
      </c>
      <c r="DD93" s="12">
        <f t="shared" si="171"/>
        <v>20</v>
      </c>
      <c r="DE93" s="12">
        <f t="shared" si="171"/>
        <v>20</v>
      </c>
      <c r="DF93" s="12">
        <f t="shared" si="171"/>
        <v>20</v>
      </c>
      <c r="DG93" s="12">
        <f t="shared" si="171"/>
        <v>20</v>
      </c>
      <c r="DH93" s="12">
        <f t="shared" si="171"/>
        <v>20</v>
      </c>
      <c r="DI93" s="12">
        <f t="shared" si="171"/>
        <v>20</v>
      </c>
      <c r="DJ93" s="12">
        <f t="shared" si="171"/>
        <v>20</v>
      </c>
      <c r="DK93" s="12">
        <f t="shared" si="171"/>
        <v>20</v>
      </c>
      <c r="DL93" s="12">
        <f t="shared" si="171"/>
        <v>20</v>
      </c>
      <c r="DM93" s="12">
        <f t="shared" si="171"/>
        <v>20</v>
      </c>
      <c r="DN93" s="12">
        <f t="shared" si="171"/>
        <v>20</v>
      </c>
      <c r="DO93" s="12">
        <f t="shared" si="171"/>
        <v>20</v>
      </c>
      <c r="DP93" s="12">
        <f t="shared" si="171"/>
        <v>20</v>
      </c>
      <c r="DQ93" s="12">
        <f t="shared" si="171"/>
        <v>20</v>
      </c>
      <c r="DR93" s="12">
        <f t="shared" si="171"/>
        <v>20</v>
      </c>
      <c r="DS93" s="12">
        <f t="shared" si="171"/>
        <v>20</v>
      </c>
      <c r="DT93" s="12">
        <f t="shared" si="171"/>
        <v>20</v>
      </c>
      <c r="DU93" s="12">
        <f t="shared" si="171"/>
        <v>20</v>
      </c>
      <c r="DV93" s="12">
        <f t="shared" si="171"/>
        <v>20</v>
      </c>
      <c r="DW93" s="12">
        <f t="shared" si="171"/>
        <v>20</v>
      </c>
      <c r="DX93" s="12">
        <f t="shared" si="171"/>
        <v>20</v>
      </c>
      <c r="DY93" s="12">
        <f t="shared" si="171"/>
        <v>20</v>
      </c>
    </row>
    <row r="94" spans="1:129" x14ac:dyDescent="0.3">
      <c r="D94" s="128"/>
      <c r="G94" s="13"/>
      <c r="I94" s="12"/>
      <c r="J94" s="12"/>
      <c r="K94" s="12"/>
      <c r="L94" s="12"/>
      <c r="M94" s="12"/>
      <c r="N94" s="12"/>
      <c r="O94" s="12"/>
      <c r="P94" s="12"/>
      <c r="Q94" s="12"/>
      <c r="R94" s="12"/>
      <c r="S94" s="12"/>
      <c r="T94" s="12"/>
      <c r="U94" s="12"/>
      <c r="V94" s="12"/>
      <c r="W94" s="12"/>
      <c r="X94" s="12"/>
      <c r="Y94" s="12"/>
      <c r="Z94" s="12"/>
      <c r="AA94" s="12"/>
      <c r="AB94" s="12"/>
      <c r="AC94" s="12"/>
      <c r="AD94" s="12"/>
      <c r="AE94" s="12"/>
      <c r="AF94" s="12"/>
      <c r="AG94" s="12"/>
      <c r="AH94" s="12"/>
      <c r="AI94" s="12"/>
      <c r="AJ94" s="12"/>
      <c r="AK94" s="12"/>
      <c r="AL94" s="12"/>
      <c r="AM94" s="12"/>
      <c r="AN94" s="12"/>
      <c r="AO94" s="12"/>
      <c r="AP94" s="12"/>
      <c r="AQ94" s="12"/>
      <c r="AR94" s="12"/>
      <c r="AS94" s="12"/>
      <c r="AT94" s="12"/>
      <c r="AU94" s="12"/>
      <c r="AV94" s="12"/>
      <c r="AW94" s="12"/>
      <c r="AX94" s="12"/>
      <c r="AY94" s="12"/>
      <c r="AZ94" s="12"/>
      <c r="BA94" s="12"/>
      <c r="BB94" s="12"/>
      <c r="BC94" s="12"/>
      <c r="BD94" s="12"/>
      <c r="BE94" s="12"/>
      <c r="BF94" s="12"/>
      <c r="BG94" s="12"/>
      <c r="BH94" s="12"/>
      <c r="BI94" s="12"/>
      <c r="BJ94" s="12"/>
      <c r="BK94" s="12"/>
      <c r="BL94" s="12"/>
      <c r="BM94" s="12"/>
      <c r="BN94" s="12"/>
      <c r="BO94" s="12"/>
      <c r="BP94" s="12"/>
      <c r="BQ94" s="12"/>
      <c r="BR94" s="12"/>
      <c r="BS94" s="12"/>
      <c r="BT94" s="12"/>
      <c r="BU94" s="12"/>
      <c r="BV94" s="12"/>
      <c r="BW94" s="12"/>
      <c r="BX94" s="12"/>
      <c r="BY94" s="12"/>
      <c r="BZ94" s="12"/>
      <c r="CA94" s="12"/>
      <c r="CB94" s="12"/>
      <c r="CC94" s="12"/>
      <c r="CD94" s="12"/>
      <c r="CE94" s="12"/>
      <c r="CF94" s="12"/>
      <c r="CG94" s="12"/>
      <c r="CH94" s="12"/>
      <c r="CI94" s="12"/>
      <c r="CJ94" s="12"/>
      <c r="CK94" s="12"/>
      <c r="CL94" s="12"/>
      <c r="CM94" s="12"/>
      <c r="CN94" s="12"/>
      <c r="CO94" s="12"/>
      <c r="CP94" s="12"/>
      <c r="CQ94" s="12"/>
      <c r="CR94" s="12"/>
      <c r="CS94" s="12"/>
      <c r="CT94" s="12"/>
      <c r="CU94" s="12"/>
      <c r="CV94" s="12"/>
      <c r="CW94" s="12"/>
      <c r="CX94" s="12"/>
      <c r="CY94" s="12"/>
      <c r="CZ94" s="12"/>
      <c r="DA94" s="12"/>
      <c r="DB94" s="12"/>
      <c r="DC94" s="12"/>
      <c r="DD94" s="12"/>
      <c r="DE94" s="12"/>
      <c r="DF94" s="12"/>
      <c r="DG94" s="12"/>
      <c r="DH94" s="12"/>
      <c r="DI94" s="12"/>
      <c r="DJ94" s="12"/>
      <c r="DK94" s="12"/>
      <c r="DL94" s="12"/>
      <c r="DM94" s="12"/>
      <c r="DN94" s="12"/>
      <c r="DO94" s="12"/>
      <c r="DP94" s="12"/>
      <c r="DQ94" s="12"/>
      <c r="DR94" s="12"/>
      <c r="DS94" s="12"/>
      <c r="DT94" s="12"/>
      <c r="DU94" s="12"/>
      <c r="DV94" s="12"/>
      <c r="DW94" s="12"/>
      <c r="DX94" s="12"/>
      <c r="DY94" s="12"/>
    </row>
    <row r="95" spans="1:129" x14ac:dyDescent="0.3">
      <c r="B95" s="2" t="str">
        <f>Product!$G$2</f>
        <v>Phase 2</v>
      </c>
      <c r="C95" s="2" t="str">
        <f>Product!$G$3</f>
        <v>50' Wide</v>
      </c>
      <c r="D95" s="128"/>
      <c r="G95" s="11">
        <f>SUM(H95:DZ95)</f>
        <v>2955</v>
      </c>
      <c r="I95" s="12">
        <f t="shared" ref="I95:BT95" si="172">H95+I71</f>
        <v>0</v>
      </c>
      <c r="J95" s="12">
        <f t="shared" si="172"/>
        <v>0</v>
      </c>
      <c r="K95" s="12">
        <f t="shared" si="172"/>
        <v>0</v>
      </c>
      <c r="L95" s="12">
        <f t="shared" si="172"/>
        <v>0</v>
      </c>
      <c r="M95" s="12">
        <f t="shared" si="172"/>
        <v>0</v>
      </c>
      <c r="N95" s="12">
        <f t="shared" si="172"/>
        <v>0</v>
      </c>
      <c r="O95" s="12">
        <f t="shared" si="172"/>
        <v>0</v>
      </c>
      <c r="P95" s="12">
        <f t="shared" si="172"/>
        <v>0</v>
      </c>
      <c r="Q95" s="12">
        <f t="shared" si="172"/>
        <v>0</v>
      </c>
      <c r="R95" s="12">
        <f t="shared" si="172"/>
        <v>0</v>
      </c>
      <c r="S95" s="12">
        <f t="shared" si="172"/>
        <v>0</v>
      </c>
      <c r="T95" s="12">
        <f t="shared" si="172"/>
        <v>0</v>
      </c>
      <c r="U95" s="12">
        <f t="shared" si="172"/>
        <v>0</v>
      </c>
      <c r="V95" s="12">
        <f t="shared" si="172"/>
        <v>0</v>
      </c>
      <c r="W95" s="12">
        <f t="shared" si="172"/>
        <v>0</v>
      </c>
      <c r="X95" s="12">
        <f t="shared" si="172"/>
        <v>0</v>
      </c>
      <c r="Y95" s="12">
        <f t="shared" si="172"/>
        <v>0</v>
      </c>
      <c r="Z95" s="12">
        <f t="shared" si="172"/>
        <v>0</v>
      </c>
      <c r="AA95" s="12">
        <f t="shared" si="172"/>
        <v>0</v>
      </c>
      <c r="AB95" s="12">
        <f t="shared" si="172"/>
        <v>0</v>
      </c>
      <c r="AC95" s="12">
        <f t="shared" si="172"/>
        <v>5</v>
      </c>
      <c r="AD95" s="12">
        <f t="shared" si="172"/>
        <v>10</v>
      </c>
      <c r="AE95" s="12">
        <f t="shared" si="172"/>
        <v>15</v>
      </c>
      <c r="AF95" s="12">
        <f t="shared" si="172"/>
        <v>20</v>
      </c>
      <c r="AG95" s="12">
        <f t="shared" si="172"/>
        <v>25</v>
      </c>
      <c r="AH95" s="12">
        <f t="shared" si="172"/>
        <v>30</v>
      </c>
      <c r="AI95" s="12">
        <f t="shared" si="172"/>
        <v>30</v>
      </c>
      <c r="AJ95" s="12">
        <f t="shared" si="172"/>
        <v>30</v>
      </c>
      <c r="AK95" s="12">
        <f t="shared" si="172"/>
        <v>30</v>
      </c>
      <c r="AL95" s="12">
        <f t="shared" si="172"/>
        <v>30</v>
      </c>
      <c r="AM95" s="12">
        <f t="shared" si="172"/>
        <v>30</v>
      </c>
      <c r="AN95" s="12">
        <f t="shared" si="172"/>
        <v>30</v>
      </c>
      <c r="AO95" s="12">
        <f t="shared" si="172"/>
        <v>30</v>
      </c>
      <c r="AP95" s="12">
        <f t="shared" si="172"/>
        <v>30</v>
      </c>
      <c r="AQ95" s="12">
        <f t="shared" si="172"/>
        <v>30</v>
      </c>
      <c r="AR95" s="12">
        <f t="shared" si="172"/>
        <v>30</v>
      </c>
      <c r="AS95" s="12">
        <f t="shared" si="172"/>
        <v>30</v>
      </c>
      <c r="AT95" s="12">
        <f t="shared" si="172"/>
        <v>30</v>
      </c>
      <c r="AU95" s="12">
        <f t="shared" si="172"/>
        <v>30</v>
      </c>
      <c r="AV95" s="12">
        <f t="shared" si="172"/>
        <v>30</v>
      </c>
      <c r="AW95" s="12">
        <f t="shared" si="172"/>
        <v>30</v>
      </c>
      <c r="AX95" s="12">
        <f t="shared" si="172"/>
        <v>30</v>
      </c>
      <c r="AY95" s="12">
        <f t="shared" si="172"/>
        <v>30</v>
      </c>
      <c r="AZ95" s="12">
        <f t="shared" si="172"/>
        <v>30</v>
      </c>
      <c r="BA95" s="12">
        <f t="shared" si="172"/>
        <v>30</v>
      </c>
      <c r="BB95" s="12">
        <f t="shared" si="172"/>
        <v>30</v>
      </c>
      <c r="BC95" s="12">
        <f t="shared" si="172"/>
        <v>30</v>
      </c>
      <c r="BD95" s="12">
        <f t="shared" si="172"/>
        <v>30</v>
      </c>
      <c r="BE95" s="12">
        <f t="shared" si="172"/>
        <v>30</v>
      </c>
      <c r="BF95" s="12">
        <f t="shared" si="172"/>
        <v>30</v>
      </c>
      <c r="BG95" s="12">
        <f t="shared" si="172"/>
        <v>30</v>
      </c>
      <c r="BH95" s="12">
        <f t="shared" si="172"/>
        <v>30</v>
      </c>
      <c r="BI95" s="12">
        <f t="shared" si="172"/>
        <v>30</v>
      </c>
      <c r="BJ95" s="12">
        <f t="shared" si="172"/>
        <v>30</v>
      </c>
      <c r="BK95" s="12">
        <f t="shared" si="172"/>
        <v>30</v>
      </c>
      <c r="BL95" s="12">
        <f t="shared" si="172"/>
        <v>30</v>
      </c>
      <c r="BM95" s="12">
        <f t="shared" si="172"/>
        <v>30</v>
      </c>
      <c r="BN95" s="12">
        <f t="shared" si="172"/>
        <v>30</v>
      </c>
      <c r="BO95" s="12">
        <f t="shared" si="172"/>
        <v>30</v>
      </c>
      <c r="BP95" s="12">
        <f t="shared" si="172"/>
        <v>30</v>
      </c>
      <c r="BQ95" s="12">
        <f t="shared" si="172"/>
        <v>30</v>
      </c>
      <c r="BR95" s="12">
        <f t="shared" si="172"/>
        <v>30</v>
      </c>
      <c r="BS95" s="12">
        <f t="shared" si="172"/>
        <v>30</v>
      </c>
      <c r="BT95" s="12">
        <f t="shared" si="172"/>
        <v>30</v>
      </c>
      <c r="BU95" s="12">
        <f t="shared" ref="BU95:DY95" si="173">BT95+BU71</f>
        <v>30</v>
      </c>
      <c r="BV95" s="12">
        <f t="shared" si="173"/>
        <v>30</v>
      </c>
      <c r="BW95" s="12">
        <f t="shared" si="173"/>
        <v>30</v>
      </c>
      <c r="BX95" s="12">
        <f t="shared" si="173"/>
        <v>30</v>
      </c>
      <c r="BY95" s="12">
        <f t="shared" si="173"/>
        <v>30</v>
      </c>
      <c r="BZ95" s="12">
        <f t="shared" si="173"/>
        <v>30</v>
      </c>
      <c r="CA95" s="12">
        <f t="shared" si="173"/>
        <v>30</v>
      </c>
      <c r="CB95" s="12">
        <f t="shared" si="173"/>
        <v>30</v>
      </c>
      <c r="CC95" s="12">
        <f t="shared" si="173"/>
        <v>30</v>
      </c>
      <c r="CD95" s="12">
        <f t="shared" si="173"/>
        <v>30</v>
      </c>
      <c r="CE95" s="12">
        <f t="shared" si="173"/>
        <v>30</v>
      </c>
      <c r="CF95" s="12">
        <f t="shared" si="173"/>
        <v>30</v>
      </c>
      <c r="CG95" s="12">
        <f t="shared" si="173"/>
        <v>30</v>
      </c>
      <c r="CH95" s="12">
        <f t="shared" si="173"/>
        <v>30</v>
      </c>
      <c r="CI95" s="12">
        <f t="shared" si="173"/>
        <v>30</v>
      </c>
      <c r="CJ95" s="12">
        <f t="shared" si="173"/>
        <v>30</v>
      </c>
      <c r="CK95" s="12">
        <f t="shared" si="173"/>
        <v>30</v>
      </c>
      <c r="CL95" s="12">
        <f t="shared" si="173"/>
        <v>30</v>
      </c>
      <c r="CM95" s="12">
        <f t="shared" si="173"/>
        <v>30</v>
      </c>
      <c r="CN95" s="12">
        <f t="shared" si="173"/>
        <v>30</v>
      </c>
      <c r="CO95" s="12">
        <f t="shared" si="173"/>
        <v>30</v>
      </c>
      <c r="CP95" s="12">
        <f t="shared" si="173"/>
        <v>30</v>
      </c>
      <c r="CQ95" s="12">
        <f t="shared" si="173"/>
        <v>30</v>
      </c>
      <c r="CR95" s="12">
        <f t="shared" si="173"/>
        <v>30</v>
      </c>
      <c r="CS95" s="12">
        <f t="shared" si="173"/>
        <v>30</v>
      </c>
      <c r="CT95" s="12">
        <f t="shared" si="173"/>
        <v>30</v>
      </c>
      <c r="CU95" s="12">
        <f t="shared" si="173"/>
        <v>30</v>
      </c>
      <c r="CV95" s="12">
        <f t="shared" si="173"/>
        <v>30</v>
      </c>
      <c r="CW95" s="12">
        <f t="shared" si="173"/>
        <v>30</v>
      </c>
      <c r="CX95" s="12">
        <f t="shared" si="173"/>
        <v>30</v>
      </c>
      <c r="CY95" s="12">
        <f t="shared" si="173"/>
        <v>30</v>
      </c>
      <c r="CZ95" s="12">
        <f t="shared" si="173"/>
        <v>30</v>
      </c>
      <c r="DA95" s="12">
        <f t="shared" si="173"/>
        <v>30</v>
      </c>
      <c r="DB95" s="12">
        <f t="shared" si="173"/>
        <v>30</v>
      </c>
      <c r="DC95" s="12">
        <f t="shared" si="173"/>
        <v>30</v>
      </c>
      <c r="DD95" s="12">
        <f t="shared" si="173"/>
        <v>30</v>
      </c>
      <c r="DE95" s="12">
        <f t="shared" si="173"/>
        <v>30</v>
      </c>
      <c r="DF95" s="12">
        <f t="shared" si="173"/>
        <v>30</v>
      </c>
      <c r="DG95" s="12">
        <f t="shared" si="173"/>
        <v>30</v>
      </c>
      <c r="DH95" s="12">
        <f t="shared" si="173"/>
        <v>30</v>
      </c>
      <c r="DI95" s="12">
        <f t="shared" si="173"/>
        <v>30</v>
      </c>
      <c r="DJ95" s="12">
        <f t="shared" si="173"/>
        <v>30</v>
      </c>
      <c r="DK95" s="12">
        <f t="shared" si="173"/>
        <v>30</v>
      </c>
      <c r="DL95" s="12">
        <f t="shared" si="173"/>
        <v>30</v>
      </c>
      <c r="DM95" s="12">
        <f t="shared" si="173"/>
        <v>30</v>
      </c>
      <c r="DN95" s="12">
        <f t="shared" si="173"/>
        <v>30</v>
      </c>
      <c r="DO95" s="12">
        <f t="shared" si="173"/>
        <v>30</v>
      </c>
      <c r="DP95" s="12">
        <f t="shared" si="173"/>
        <v>30</v>
      </c>
      <c r="DQ95" s="12">
        <f t="shared" si="173"/>
        <v>30</v>
      </c>
      <c r="DR95" s="12">
        <f t="shared" si="173"/>
        <v>30</v>
      </c>
      <c r="DS95" s="12">
        <f t="shared" si="173"/>
        <v>30</v>
      </c>
      <c r="DT95" s="12">
        <f t="shared" si="173"/>
        <v>30</v>
      </c>
      <c r="DU95" s="12">
        <f t="shared" si="173"/>
        <v>30</v>
      </c>
      <c r="DV95" s="12">
        <f t="shared" si="173"/>
        <v>30</v>
      </c>
      <c r="DW95" s="12">
        <f t="shared" si="173"/>
        <v>30</v>
      </c>
      <c r="DX95" s="12">
        <f t="shared" si="173"/>
        <v>30</v>
      </c>
      <c r="DY95" s="12">
        <f t="shared" si="173"/>
        <v>30</v>
      </c>
    </row>
    <row r="96" spans="1:129" x14ac:dyDescent="0.3">
      <c r="B96" s="2" t="str">
        <f>Product!$H$2</f>
        <v>Phase 2</v>
      </c>
      <c r="C96" s="2" t="str">
        <f>Product!$H$3</f>
        <v>60' Wide</v>
      </c>
      <c r="D96" s="128"/>
      <c r="G96" s="11">
        <f>SUM(H96:DZ96)</f>
        <v>2955</v>
      </c>
      <c r="I96" s="12">
        <f t="shared" ref="I96:BT96" si="174">H96+I72</f>
        <v>0</v>
      </c>
      <c r="J96" s="12">
        <f t="shared" si="174"/>
        <v>0</v>
      </c>
      <c r="K96" s="12">
        <f t="shared" si="174"/>
        <v>0</v>
      </c>
      <c r="L96" s="12">
        <f t="shared" si="174"/>
        <v>0</v>
      </c>
      <c r="M96" s="12">
        <f t="shared" si="174"/>
        <v>0</v>
      </c>
      <c r="N96" s="12">
        <f t="shared" si="174"/>
        <v>0</v>
      </c>
      <c r="O96" s="12">
        <f t="shared" si="174"/>
        <v>0</v>
      </c>
      <c r="P96" s="12">
        <f t="shared" si="174"/>
        <v>0</v>
      </c>
      <c r="Q96" s="12">
        <f t="shared" si="174"/>
        <v>0</v>
      </c>
      <c r="R96" s="12">
        <f t="shared" si="174"/>
        <v>0</v>
      </c>
      <c r="S96" s="12">
        <f t="shared" si="174"/>
        <v>0</v>
      </c>
      <c r="T96" s="12">
        <f t="shared" si="174"/>
        <v>0</v>
      </c>
      <c r="U96" s="12">
        <f t="shared" si="174"/>
        <v>0</v>
      </c>
      <c r="V96" s="12">
        <f t="shared" si="174"/>
        <v>0</v>
      </c>
      <c r="W96" s="12">
        <f t="shared" si="174"/>
        <v>0</v>
      </c>
      <c r="X96" s="12">
        <f t="shared" si="174"/>
        <v>0</v>
      </c>
      <c r="Y96" s="12">
        <f t="shared" si="174"/>
        <v>0</v>
      </c>
      <c r="Z96" s="12">
        <f t="shared" si="174"/>
        <v>0</v>
      </c>
      <c r="AA96" s="12">
        <f t="shared" si="174"/>
        <v>0</v>
      </c>
      <c r="AB96" s="12">
        <f t="shared" si="174"/>
        <v>0</v>
      </c>
      <c r="AC96" s="12">
        <f t="shared" si="174"/>
        <v>5</v>
      </c>
      <c r="AD96" s="12">
        <f t="shared" si="174"/>
        <v>10</v>
      </c>
      <c r="AE96" s="12">
        <f t="shared" si="174"/>
        <v>15</v>
      </c>
      <c r="AF96" s="12">
        <f t="shared" si="174"/>
        <v>20</v>
      </c>
      <c r="AG96" s="12">
        <f t="shared" si="174"/>
        <v>25</v>
      </c>
      <c r="AH96" s="12">
        <f t="shared" si="174"/>
        <v>30</v>
      </c>
      <c r="AI96" s="12">
        <f t="shared" si="174"/>
        <v>30</v>
      </c>
      <c r="AJ96" s="12">
        <f t="shared" si="174"/>
        <v>30</v>
      </c>
      <c r="AK96" s="12">
        <f t="shared" si="174"/>
        <v>30</v>
      </c>
      <c r="AL96" s="12">
        <f t="shared" si="174"/>
        <v>30</v>
      </c>
      <c r="AM96" s="12">
        <f t="shared" si="174"/>
        <v>30</v>
      </c>
      <c r="AN96" s="12">
        <f t="shared" si="174"/>
        <v>30</v>
      </c>
      <c r="AO96" s="12">
        <f t="shared" si="174"/>
        <v>30</v>
      </c>
      <c r="AP96" s="12">
        <f t="shared" si="174"/>
        <v>30</v>
      </c>
      <c r="AQ96" s="12">
        <f t="shared" si="174"/>
        <v>30</v>
      </c>
      <c r="AR96" s="12">
        <f t="shared" si="174"/>
        <v>30</v>
      </c>
      <c r="AS96" s="12">
        <f t="shared" si="174"/>
        <v>30</v>
      </c>
      <c r="AT96" s="12">
        <f t="shared" si="174"/>
        <v>30</v>
      </c>
      <c r="AU96" s="12">
        <f t="shared" si="174"/>
        <v>30</v>
      </c>
      <c r="AV96" s="12">
        <f t="shared" si="174"/>
        <v>30</v>
      </c>
      <c r="AW96" s="12">
        <f t="shared" si="174"/>
        <v>30</v>
      </c>
      <c r="AX96" s="12">
        <f t="shared" si="174"/>
        <v>30</v>
      </c>
      <c r="AY96" s="12">
        <f t="shared" si="174"/>
        <v>30</v>
      </c>
      <c r="AZ96" s="12">
        <f t="shared" si="174"/>
        <v>30</v>
      </c>
      <c r="BA96" s="12">
        <f t="shared" si="174"/>
        <v>30</v>
      </c>
      <c r="BB96" s="12">
        <f t="shared" si="174"/>
        <v>30</v>
      </c>
      <c r="BC96" s="12">
        <f t="shared" si="174"/>
        <v>30</v>
      </c>
      <c r="BD96" s="12">
        <f t="shared" si="174"/>
        <v>30</v>
      </c>
      <c r="BE96" s="12">
        <f t="shared" si="174"/>
        <v>30</v>
      </c>
      <c r="BF96" s="12">
        <f t="shared" si="174"/>
        <v>30</v>
      </c>
      <c r="BG96" s="12">
        <f t="shared" si="174"/>
        <v>30</v>
      </c>
      <c r="BH96" s="12">
        <f t="shared" si="174"/>
        <v>30</v>
      </c>
      <c r="BI96" s="12">
        <f t="shared" si="174"/>
        <v>30</v>
      </c>
      <c r="BJ96" s="12">
        <f t="shared" si="174"/>
        <v>30</v>
      </c>
      <c r="BK96" s="12">
        <f t="shared" si="174"/>
        <v>30</v>
      </c>
      <c r="BL96" s="12">
        <f t="shared" si="174"/>
        <v>30</v>
      </c>
      <c r="BM96" s="12">
        <f t="shared" si="174"/>
        <v>30</v>
      </c>
      <c r="BN96" s="12">
        <f t="shared" si="174"/>
        <v>30</v>
      </c>
      <c r="BO96" s="12">
        <f t="shared" si="174"/>
        <v>30</v>
      </c>
      <c r="BP96" s="12">
        <f t="shared" si="174"/>
        <v>30</v>
      </c>
      <c r="BQ96" s="12">
        <f t="shared" si="174"/>
        <v>30</v>
      </c>
      <c r="BR96" s="12">
        <f t="shared" si="174"/>
        <v>30</v>
      </c>
      <c r="BS96" s="12">
        <f t="shared" si="174"/>
        <v>30</v>
      </c>
      <c r="BT96" s="12">
        <f t="shared" si="174"/>
        <v>30</v>
      </c>
      <c r="BU96" s="12">
        <f t="shared" ref="BU96:DY96" si="175">BT96+BU72</f>
        <v>30</v>
      </c>
      <c r="BV96" s="12">
        <f t="shared" si="175"/>
        <v>30</v>
      </c>
      <c r="BW96" s="12">
        <f t="shared" si="175"/>
        <v>30</v>
      </c>
      <c r="BX96" s="12">
        <f t="shared" si="175"/>
        <v>30</v>
      </c>
      <c r="BY96" s="12">
        <f t="shared" si="175"/>
        <v>30</v>
      </c>
      <c r="BZ96" s="12">
        <f t="shared" si="175"/>
        <v>30</v>
      </c>
      <c r="CA96" s="12">
        <f t="shared" si="175"/>
        <v>30</v>
      </c>
      <c r="CB96" s="12">
        <f t="shared" si="175"/>
        <v>30</v>
      </c>
      <c r="CC96" s="12">
        <f t="shared" si="175"/>
        <v>30</v>
      </c>
      <c r="CD96" s="12">
        <f t="shared" si="175"/>
        <v>30</v>
      </c>
      <c r="CE96" s="12">
        <f t="shared" si="175"/>
        <v>30</v>
      </c>
      <c r="CF96" s="12">
        <f t="shared" si="175"/>
        <v>30</v>
      </c>
      <c r="CG96" s="12">
        <f t="shared" si="175"/>
        <v>30</v>
      </c>
      <c r="CH96" s="12">
        <f t="shared" si="175"/>
        <v>30</v>
      </c>
      <c r="CI96" s="12">
        <f t="shared" si="175"/>
        <v>30</v>
      </c>
      <c r="CJ96" s="12">
        <f t="shared" si="175"/>
        <v>30</v>
      </c>
      <c r="CK96" s="12">
        <f t="shared" si="175"/>
        <v>30</v>
      </c>
      <c r="CL96" s="12">
        <f t="shared" si="175"/>
        <v>30</v>
      </c>
      <c r="CM96" s="12">
        <f t="shared" si="175"/>
        <v>30</v>
      </c>
      <c r="CN96" s="12">
        <f t="shared" si="175"/>
        <v>30</v>
      </c>
      <c r="CO96" s="12">
        <f t="shared" si="175"/>
        <v>30</v>
      </c>
      <c r="CP96" s="12">
        <f t="shared" si="175"/>
        <v>30</v>
      </c>
      <c r="CQ96" s="12">
        <f t="shared" si="175"/>
        <v>30</v>
      </c>
      <c r="CR96" s="12">
        <f t="shared" si="175"/>
        <v>30</v>
      </c>
      <c r="CS96" s="12">
        <f t="shared" si="175"/>
        <v>30</v>
      </c>
      <c r="CT96" s="12">
        <f t="shared" si="175"/>
        <v>30</v>
      </c>
      <c r="CU96" s="12">
        <f t="shared" si="175"/>
        <v>30</v>
      </c>
      <c r="CV96" s="12">
        <f t="shared" si="175"/>
        <v>30</v>
      </c>
      <c r="CW96" s="12">
        <f t="shared" si="175"/>
        <v>30</v>
      </c>
      <c r="CX96" s="12">
        <f t="shared" si="175"/>
        <v>30</v>
      </c>
      <c r="CY96" s="12">
        <f t="shared" si="175"/>
        <v>30</v>
      </c>
      <c r="CZ96" s="12">
        <f t="shared" si="175"/>
        <v>30</v>
      </c>
      <c r="DA96" s="12">
        <f t="shared" si="175"/>
        <v>30</v>
      </c>
      <c r="DB96" s="12">
        <f t="shared" si="175"/>
        <v>30</v>
      </c>
      <c r="DC96" s="12">
        <f t="shared" si="175"/>
        <v>30</v>
      </c>
      <c r="DD96" s="12">
        <f t="shared" si="175"/>
        <v>30</v>
      </c>
      <c r="DE96" s="12">
        <f t="shared" si="175"/>
        <v>30</v>
      </c>
      <c r="DF96" s="12">
        <f t="shared" si="175"/>
        <v>30</v>
      </c>
      <c r="DG96" s="12">
        <f t="shared" si="175"/>
        <v>30</v>
      </c>
      <c r="DH96" s="12">
        <f t="shared" si="175"/>
        <v>30</v>
      </c>
      <c r="DI96" s="12">
        <f t="shared" si="175"/>
        <v>30</v>
      </c>
      <c r="DJ96" s="12">
        <f t="shared" si="175"/>
        <v>30</v>
      </c>
      <c r="DK96" s="12">
        <f t="shared" si="175"/>
        <v>30</v>
      </c>
      <c r="DL96" s="12">
        <f t="shared" si="175"/>
        <v>30</v>
      </c>
      <c r="DM96" s="12">
        <f t="shared" si="175"/>
        <v>30</v>
      </c>
      <c r="DN96" s="12">
        <f t="shared" si="175"/>
        <v>30</v>
      </c>
      <c r="DO96" s="12">
        <f t="shared" si="175"/>
        <v>30</v>
      </c>
      <c r="DP96" s="12">
        <f t="shared" si="175"/>
        <v>30</v>
      </c>
      <c r="DQ96" s="12">
        <f t="shared" si="175"/>
        <v>30</v>
      </c>
      <c r="DR96" s="12">
        <f t="shared" si="175"/>
        <v>30</v>
      </c>
      <c r="DS96" s="12">
        <f t="shared" si="175"/>
        <v>30</v>
      </c>
      <c r="DT96" s="12">
        <f t="shared" si="175"/>
        <v>30</v>
      </c>
      <c r="DU96" s="12">
        <f t="shared" si="175"/>
        <v>30</v>
      </c>
      <c r="DV96" s="12">
        <f t="shared" si="175"/>
        <v>30</v>
      </c>
      <c r="DW96" s="12">
        <f t="shared" si="175"/>
        <v>30</v>
      </c>
      <c r="DX96" s="12">
        <f t="shared" si="175"/>
        <v>30</v>
      </c>
      <c r="DY96" s="12">
        <f t="shared" si="175"/>
        <v>30</v>
      </c>
    </row>
    <row r="97" spans="2:129" x14ac:dyDescent="0.3">
      <c r="B97" s="2" t="str">
        <f>Product!$I$2</f>
        <v>Phase 2</v>
      </c>
      <c r="C97" s="2" t="str">
        <f>Product!$I$3</f>
        <v>75' Wide</v>
      </c>
      <c r="D97" s="128"/>
      <c r="G97" s="11">
        <f>SUM(H97:DZ97)</f>
        <v>1970</v>
      </c>
      <c r="I97" s="12">
        <f t="shared" ref="I97:BT97" si="176">H97+I73</f>
        <v>0</v>
      </c>
      <c r="J97" s="12">
        <f t="shared" si="176"/>
        <v>0</v>
      </c>
      <c r="K97" s="12">
        <f t="shared" si="176"/>
        <v>0</v>
      </c>
      <c r="L97" s="12">
        <f t="shared" si="176"/>
        <v>0</v>
      </c>
      <c r="M97" s="12">
        <f t="shared" si="176"/>
        <v>0</v>
      </c>
      <c r="N97" s="12">
        <f t="shared" si="176"/>
        <v>0</v>
      </c>
      <c r="O97" s="12">
        <f t="shared" si="176"/>
        <v>0</v>
      </c>
      <c r="P97" s="12">
        <f t="shared" si="176"/>
        <v>0</v>
      </c>
      <c r="Q97" s="12">
        <f t="shared" si="176"/>
        <v>0</v>
      </c>
      <c r="R97" s="12">
        <f t="shared" si="176"/>
        <v>0</v>
      </c>
      <c r="S97" s="12">
        <f t="shared" si="176"/>
        <v>0</v>
      </c>
      <c r="T97" s="12">
        <f t="shared" si="176"/>
        <v>0</v>
      </c>
      <c r="U97" s="12">
        <f t="shared" si="176"/>
        <v>0</v>
      </c>
      <c r="V97" s="12">
        <f t="shared" si="176"/>
        <v>0</v>
      </c>
      <c r="W97" s="12">
        <f t="shared" si="176"/>
        <v>0</v>
      </c>
      <c r="X97" s="12">
        <f t="shared" si="176"/>
        <v>0</v>
      </c>
      <c r="Y97" s="12">
        <f t="shared" si="176"/>
        <v>0</v>
      </c>
      <c r="Z97" s="12">
        <f t="shared" si="176"/>
        <v>0</v>
      </c>
      <c r="AA97" s="12">
        <f t="shared" si="176"/>
        <v>0</v>
      </c>
      <c r="AB97" s="12">
        <f t="shared" si="176"/>
        <v>0</v>
      </c>
      <c r="AC97" s="12">
        <f t="shared" si="176"/>
        <v>3.3333333333333335</v>
      </c>
      <c r="AD97" s="12">
        <f t="shared" si="176"/>
        <v>6.666666666666667</v>
      </c>
      <c r="AE97" s="12">
        <f t="shared" si="176"/>
        <v>10</v>
      </c>
      <c r="AF97" s="12">
        <f t="shared" si="176"/>
        <v>13.333333333333334</v>
      </c>
      <c r="AG97" s="12">
        <f t="shared" si="176"/>
        <v>16.666666666666668</v>
      </c>
      <c r="AH97" s="12">
        <f t="shared" si="176"/>
        <v>20</v>
      </c>
      <c r="AI97" s="12">
        <f t="shared" si="176"/>
        <v>20</v>
      </c>
      <c r="AJ97" s="12">
        <f t="shared" si="176"/>
        <v>20</v>
      </c>
      <c r="AK97" s="12">
        <f t="shared" si="176"/>
        <v>20</v>
      </c>
      <c r="AL97" s="12">
        <f t="shared" si="176"/>
        <v>20</v>
      </c>
      <c r="AM97" s="12">
        <f t="shared" si="176"/>
        <v>20</v>
      </c>
      <c r="AN97" s="12">
        <f t="shared" si="176"/>
        <v>20</v>
      </c>
      <c r="AO97" s="12">
        <f t="shared" si="176"/>
        <v>20</v>
      </c>
      <c r="AP97" s="12">
        <f t="shared" si="176"/>
        <v>20</v>
      </c>
      <c r="AQ97" s="12">
        <f t="shared" si="176"/>
        <v>20</v>
      </c>
      <c r="AR97" s="12">
        <f t="shared" si="176"/>
        <v>20</v>
      </c>
      <c r="AS97" s="12">
        <f t="shared" si="176"/>
        <v>20</v>
      </c>
      <c r="AT97" s="12">
        <f t="shared" si="176"/>
        <v>20</v>
      </c>
      <c r="AU97" s="12">
        <f t="shared" si="176"/>
        <v>20</v>
      </c>
      <c r="AV97" s="12">
        <f t="shared" si="176"/>
        <v>20</v>
      </c>
      <c r="AW97" s="12">
        <f t="shared" si="176"/>
        <v>20</v>
      </c>
      <c r="AX97" s="12">
        <f t="shared" si="176"/>
        <v>20</v>
      </c>
      <c r="AY97" s="12">
        <f t="shared" si="176"/>
        <v>20</v>
      </c>
      <c r="AZ97" s="12">
        <f t="shared" si="176"/>
        <v>20</v>
      </c>
      <c r="BA97" s="12">
        <f t="shared" si="176"/>
        <v>20</v>
      </c>
      <c r="BB97" s="12">
        <f t="shared" si="176"/>
        <v>20</v>
      </c>
      <c r="BC97" s="12">
        <f t="shared" si="176"/>
        <v>20</v>
      </c>
      <c r="BD97" s="12">
        <f t="shared" si="176"/>
        <v>20</v>
      </c>
      <c r="BE97" s="12">
        <f t="shared" si="176"/>
        <v>20</v>
      </c>
      <c r="BF97" s="12">
        <f t="shared" si="176"/>
        <v>20</v>
      </c>
      <c r="BG97" s="12">
        <f t="shared" si="176"/>
        <v>20</v>
      </c>
      <c r="BH97" s="12">
        <f t="shared" si="176"/>
        <v>20</v>
      </c>
      <c r="BI97" s="12">
        <f t="shared" si="176"/>
        <v>20</v>
      </c>
      <c r="BJ97" s="12">
        <f t="shared" si="176"/>
        <v>20</v>
      </c>
      <c r="BK97" s="12">
        <f t="shared" si="176"/>
        <v>20</v>
      </c>
      <c r="BL97" s="12">
        <f t="shared" si="176"/>
        <v>20</v>
      </c>
      <c r="BM97" s="12">
        <f t="shared" si="176"/>
        <v>20</v>
      </c>
      <c r="BN97" s="12">
        <f t="shared" si="176"/>
        <v>20</v>
      </c>
      <c r="BO97" s="12">
        <f t="shared" si="176"/>
        <v>20</v>
      </c>
      <c r="BP97" s="12">
        <f t="shared" si="176"/>
        <v>20</v>
      </c>
      <c r="BQ97" s="12">
        <f t="shared" si="176"/>
        <v>20</v>
      </c>
      <c r="BR97" s="12">
        <f t="shared" si="176"/>
        <v>20</v>
      </c>
      <c r="BS97" s="12">
        <f t="shared" si="176"/>
        <v>20</v>
      </c>
      <c r="BT97" s="12">
        <f t="shared" si="176"/>
        <v>20</v>
      </c>
      <c r="BU97" s="12">
        <f t="shared" ref="BU97:DY97" si="177">BT97+BU73</f>
        <v>20</v>
      </c>
      <c r="BV97" s="12">
        <f t="shared" si="177"/>
        <v>20</v>
      </c>
      <c r="BW97" s="12">
        <f t="shared" si="177"/>
        <v>20</v>
      </c>
      <c r="BX97" s="12">
        <f t="shared" si="177"/>
        <v>20</v>
      </c>
      <c r="BY97" s="12">
        <f t="shared" si="177"/>
        <v>20</v>
      </c>
      <c r="BZ97" s="12">
        <f t="shared" si="177"/>
        <v>20</v>
      </c>
      <c r="CA97" s="12">
        <f t="shared" si="177"/>
        <v>20</v>
      </c>
      <c r="CB97" s="12">
        <f t="shared" si="177"/>
        <v>20</v>
      </c>
      <c r="CC97" s="12">
        <f t="shared" si="177"/>
        <v>20</v>
      </c>
      <c r="CD97" s="12">
        <f t="shared" si="177"/>
        <v>20</v>
      </c>
      <c r="CE97" s="12">
        <f t="shared" si="177"/>
        <v>20</v>
      </c>
      <c r="CF97" s="12">
        <f t="shared" si="177"/>
        <v>20</v>
      </c>
      <c r="CG97" s="12">
        <f t="shared" si="177"/>
        <v>20</v>
      </c>
      <c r="CH97" s="12">
        <f t="shared" si="177"/>
        <v>20</v>
      </c>
      <c r="CI97" s="12">
        <f t="shared" si="177"/>
        <v>20</v>
      </c>
      <c r="CJ97" s="12">
        <f t="shared" si="177"/>
        <v>20</v>
      </c>
      <c r="CK97" s="12">
        <f t="shared" si="177"/>
        <v>20</v>
      </c>
      <c r="CL97" s="12">
        <f t="shared" si="177"/>
        <v>20</v>
      </c>
      <c r="CM97" s="12">
        <f t="shared" si="177"/>
        <v>20</v>
      </c>
      <c r="CN97" s="12">
        <f t="shared" si="177"/>
        <v>20</v>
      </c>
      <c r="CO97" s="12">
        <f t="shared" si="177"/>
        <v>20</v>
      </c>
      <c r="CP97" s="12">
        <f t="shared" si="177"/>
        <v>20</v>
      </c>
      <c r="CQ97" s="12">
        <f t="shared" si="177"/>
        <v>20</v>
      </c>
      <c r="CR97" s="12">
        <f t="shared" si="177"/>
        <v>20</v>
      </c>
      <c r="CS97" s="12">
        <f t="shared" si="177"/>
        <v>20</v>
      </c>
      <c r="CT97" s="12">
        <f t="shared" si="177"/>
        <v>20</v>
      </c>
      <c r="CU97" s="12">
        <f t="shared" si="177"/>
        <v>20</v>
      </c>
      <c r="CV97" s="12">
        <f t="shared" si="177"/>
        <v>20</v>
      </c>
      <c r="CW97" s="12">
        <f t="shared" si="177"/>
        <v>20</v>
      </c>
      <c r="CX97" s="12">
        <f t="shared" si="177"/>
        <v>20</v>
      </c>
      <c r="CY97" s="12">
        <f t="shared" si="177"/>
        <v>20</v>
      </c>
      <c r="CZ97" s="12">
        <f t="shared" si="177"/>
        <v>20</v>
      </c>
      <c r="DA97" s="12">
        <f t="shared" si="177"/>
        <v>20</v>
      </c>
      <c r="DB97" s="12">
        <f t="shared" si="177"/>
        <v>20</v>
      </c>
      <c r="DC97" s="12">
        <f t="shared" si="177"/>
        <v>20</v>
      </c>
      <c r="DD97" s="12">
        <f t="shared" si="177"/>
        <v>20</v>
      </c>
      <c r="DE97" s="12">
        <f t="shared" si="177"/>
        <v>20</v>
      </c>
      <c r="DF97" s="12">
        <f t="shared" si="177"/>
        <v>20</v>
      </c>
      <c r="DG97" s="12">
        <f t="shared" si="177"/>
        <v>20</v>
      </c>
      <c r="DH97" s="12">
        <f t="shared" si="177"/>
        <v>20</v>
      </c>
      <c r="DI97" s="12">
        <f t="shared" si="177"/>
        <v>20</v>
      </c>
      <c r="DJ97" s="12">
        <f t="shared" si="177"/>
        <v>20</v>
      </c>
      <c r="DK97" s="12">
        <f t="shared" si="177"/>
        <v>20</v>
      </c>
      <c r="DL97" s="12">
        <f t="shared" si="177"/>
        <v>20</v>
      </c>
      <c r="DM97" s="12">
        <f t="shared" si="177"/>
        <v>20</v>
      </c>
      <c r="DN97" s="12">
        <f t="shared" si="177"/>
        <v>20</v>
      </c>
      <c r="DO97" s="12">
        <f t="shared" si="177"/>
        <v>20</v>
      </c>
      <c r="DP97" s="12">
        <f t="shared" si="177"/>
        <v>20</v>
      </c>
      <c r="DQ97" s="12">
        <f t="shared" si="177"/>
        <v>20</v>
      </c>
      <c r="DR97" s="12">
        <f t="shared" si="177"/>
        <v>20</v>
      </c>
      <c r="DS97" s="12">
        <f t="shared" si="177"/>
        <v>20</v>
      </c>
      <c r="DT97" s="12">
        <f t="shared" si="177"/>
        <v>20</v>
      </c>
      <c r="DU97" s="12">
        <f t="shared" si="177"/>
        <v>20</v>
      </c>
      <c r="DV97" s="12">
        <f t="shared" si="177"/>
        <v>20</v>
      </c>
      <c r="DW97" s="12">
        <f t="shared" si="177"/>
        <v>20</v>
      </c>
      <c r="DX97" s="12">
        <f t="shared" si="177"/>
        <v>20</v>
      </c>
      <c r="DY97" s="12">
        <f t="shared" si="177"/>
        <v>20</v>
      </c>
    </row>
    <row r="98" spans="2:129" x14ac:dyDescent="0.3">
      <c r="D98" s="128"/>
      <c r="G98" s="13"/>
      <c r="I98" s="12"/>
      <c r="J98" s="12"/>
      <c r="K98" s="12"/>
      <c r="L98" s="12"/>
      <c r="M98" s="12"/>
      <c r="N98" s="12"/>
      <c r="O98" s="12"/>
      <c r="P98" s="12"/>
      <c r="Q98" s="12"/>
      <c r="R98" s="12"/>
      <c r="S98" s="12"/>
      <c r="T98" s="12"/>
      <c r="U98" s="12"/>
      <c r="V98" s="12"/>
      <c r="W98" s="12"/>
      <c r="X98" s="12"/>
      <c r="Y98" s="12"/>
      <c r="Z98" s="12"/>
      <c r="AA98" s="12"/>
      <c r="AB98" s="12"/>
      <c r="AC98" s="12"/>
      <c r="AD98" s="12"/>
      <c r="AE98" s="12"/>
      <c r="AF98" s="12"/>
      <c r="AG98" s="12"/>
      <c r="AH98" s="12"/>
      <c r="AI98" s="12"/>
      <c r="AJ98" s="12"/>
      <c r="AK98" s="12"/>
      <c r="AL98" s="12"/>
      <c r="AM98" s="12"/>
      <c r="AN98" s="12"/>
      <c r="AO98" s="12"/>
      <c r="AP98" s="12"/>
      <c r="AQ98" s="12"/>
      <c r="AR98" s="12"/>
      <c r="AS98" s="12"/>
      <c r="AT98" s="12"/>
      <c r="AU98" s="12"/>
      <c r="AV98" s="12"/>
      <c r="AW98" s="12"/>
      <c r="AX98" s="12"/>
      <c r="AY98" s="12"/>
      <c r="AZ98" s="12"/>
      <c r="BA98" s="12"/>
      <c r="BB98" s="12"/>
      <c r="BC98" s="12"/>
      <c r="BD98" s="12"/>
      <c r="BE98" s="12"/>
      <c r="BF98" s="12"/>
      <c r="BG98" s="12"/>
      <c r="BH98" s="12"/>
      <c r="BI98" s="12"/>
      <c r="BJ98" s="12"/>
      <c r="BK98" s="12"/>
      <c r="BL98" s="12"/>
      <c r="BM98" s="12"/>
      <c r="BN98" s="12"/>
      <c r="BO98" s="12"/>
      <c r="BP98" s="12"/>
      <c r="BQ98" s="12"/>
      <c r="BR98" s="12"/>
      <c r="BS98" s="12"/>
      <c r="BT98" s="12"/>
      <c r="BU98" s="12"/>
      <c r="BV98" s="12"/>
      <c r="BW98" s="12"/>
      <c r="BX98" s="12"/>
      <c r="BY98" s="12"/>
      <c r="BZ98" s="12"/>
      <c r="CA98" s="12"/>
      <c r="CB98" s="12"/>
      <c r="CC98" s="12"/>
      <c r="CD98" s="12"/>
      <c r="CE98" s="12"/>
      <c r="CF98" s="12"/>
      <c r="CG98" s="12"/>
      <c r="CH98" s="12"/>
      <c r="CI98" s="12"/>
      <c r="CJ98" s="12"/>
      <c r="CK98" s="12"/>
      <c r="CL98" s="12"/>
      <c r="CM98" s="12"/>
      <c r="CN98" s="12"/>
      <c r="CO98" s="12"/>
      <c r="CP98" s="12"/>
      <c r="CQ98" s="12"/>
      <c r="CR98" s="12"/>
      <c r="CS98" s="12"/>
      <c r="CT98" s="12"/>
      <c r="CU98" s="12"/>
      <c r="CV98" s="12"/>
      <c r="CW98" s="12"/>
      <c r="CX98" s="12"/>
      <c r="CY98" s="12"/>
      <c r="CZ98" s="12"/>
      <c r="DA98" s="12"/>
      <c r="DB98" s="12"/>
      <c r="DC98" s="12"/>
      <c r="DD98" s="12"/>
      <c r="DE98" s="12"/>
      <c r="DF98" s="12"/>
      <c r="DG98" s="12"/>
      <c r="DH98" s="12"/>
      <c r="DI98" s="12"/>
      <c r="DJ98" s="12"/>
      <c r="DK98" s="12"/>
      <c r="DL98" s="12"/>
      <c r="DM98" s="12"/>
      <c r="DN98" s="12"/>
      <c r="DO98" s="12"/>
      <c r="DP98" s="12"/>
      <c r="DQ98" s="12"/>
      <c r="DR98" s="12"/>
      <c r="DS98" s="12"/>
      <c r="DT98" s="12"/>
      <c r="DU98" s="12"/>
      <c r="DV98" s="12"/>
      <c r="DW98" s="12"/>
      <c r="DX98" s="12"/>
      <c r="DY98" s="12"/>
    </row>
    <row r="99" spans="2:129" x14ac:dyDescent="0.3">
      <c r="B99" s="2" t="str">
        <f>Product!$J$2</f>
        <v>Phase 3</v>
      </c>
      <c r="C99" s="2" t="str">
        <f>Product!$J$3</f>
        <v>50' Wide</v>
      </c>
      <c r="D99" s="128"/>
      <c r="G99" s="11">
        <f>SUM(H99:DZ99)</f>
        <v>2595</v>
      </c>
      <c r="I99" s="12">
        <f t="shared" ref="I99:BT99" si="178">H99+I75</f>
        <v>0</v>
      </c>
      <c r="J99" s="12">
        <f t="shared" si="178"/>
        <v>0</v>
      </c>
      <c r="K99" s="12">
        <f t="shared" si="178"/>
        <v>0</v>
      </c>
      <c r="L99" s="12">
        <f t="shared" si="178"/>
        <v>0</v>
      </c>
      <c r="M99" s="12">
        <f t="shared" si="178"/>
        <v>0</v>
      </c>
      <c r="N99" s="12">
        <f t="shared" si="178"/>
        <v>0</v>
      </c>
      <c r="O99" s="12">
        <f t="shared" si="178"/>
        <v>0</v>
      </c>
      <c r="P99" s="12">
        <f t="shared" si="178"/>
        <v>0</v>
      </c>
      <c r="Q99" s="12">
        <f t="shared" si="178"/>
        <v>0</v>
      </c>
      <c r="R99" s="12">
        <f t="shared" si="178"/>
        <v>0</v>
      </c>
      <c r="S99" s="12">
        <f t="shared" si="178"/>
        <v>0</v>
      </c>
      <c r="T99" s="12">
        <f t="shared" si="178"/>
        <v>0</v>
      </c>
      <c r="U99" s="12">
        <f t="shared" si="178"/>
        <v>0</v>
      </c>
      <c r="V99" s="12">
        <f t="shared" si="178"/>
        <v>0</v>
      </c>
      <c r="W99" s="12">
        <f t="shared" si="178"/>
        <v>0</v>
      </c>
      <c r="X99" s="12">
        <f t="shared" si="178"/>
        <v>0</v>
      </c>
      <c r="Y99" s="12">
        <f t="shared" si="178"/>
        <v>0</v>
      </c>
      <c r="Z99" s="12">
        <f t="shared" si="178"/>
        <v>0</v>
      </c>
      <c r="AA99" s="12">
        <f t="shared" si="178"/>
        <v>0</v>
      </c>
      <c r="AB99" s="12">
        <f t="shared" si="178"/>
        <v>0</v>
      </c>
      <c r="AC99" s="12">
        <f t="shared" si="178"/>
        <v>0</v>
      </c>
      <c r="AD99" s="12">
        <f t="shared" si="178"/>
        <v>0</v>
      </c>
      <c r="AE99" s="12">
        <f t="shared" si="178"/>
        <v>0</v>
      </c>
      <c r="AF99" s="12">
        <f t="shared" si="178"/>
        <v>0</v>
      </c>
      <c r="AG99" s="12">
        <f t="shared" si="178"/>
        <v>0</v>
      </c>
      <c r="AH99" s="12">
        <f t="shared" si="178"/>
        <v>0</v>
      </c>
      <c r="AI99" s="12">
        <f t="shared" si="178"/>
        <v>0</v>
      </c>
      <c r="AJ99" s="12">
        <f t="shared" si="178"/>
        <v>0</v>
      </c>
      <c r="AK99" s="12">
        <f t="shared" si="178"/>
        <v>0</v>
      </c>
      <c r="AL99" s="12">
        <f t="shared" si="178"/>
        <v>0</v>
      </c>
      <c r="AM99" s="12">
        <f t="shared" si="178"/>
        <v>0</v>
      </c>
      <c r="AN99" s="12">
        <f t="shared" si="178"/>
        <v>0</v>
      </c>
      <c r="AO99" s="12">
        <f t="shared" si="178"/>
        <v>5</v>
      </c>
      <c r="AP99" s="12">
        <f t="shared" si="178"/>
        <v>10</v>
      </c>
      <c r="AQ99" s="12">
        <f t="shared" si="178"/>
        <v>15</v>
      </c>
      <c r="AR99" s="12">
        <f t="shared" si="178"/>
        <v>20</v>
      </c>
      <c r="AS99" s="12">
        <f t="shared" si="178"/>
        <v>25</v>
      </c>
      <c r="AT99" s="12">
        <f t="shared" si="178"/>
        <v>30</v>
      </c>
      <c r="AU99" s="12">
        <f t="shared" si="178"/>
        <v>30</v>
      </c>
      <c r="AV99" s="12">
        <f t="shared" si="178"/>
        <v>30</v>
      </c>
      <c r="AW99" s="12">
        <f t="shared" si="178"/>
        <v>30</v>
      </c>
      <c r="AX99" s="12">
        <f t="shared" si="178"/>
        <v>30</v>
      </c>
      <c r="AY99" s="12">
        <f t="shared" si="178"/>
        <v>30</v>
      </c>
      <c r="AZ99" s="12">
        <f t="shared" si="178"/>
        <v>30</v>
      </c>
      <c r="BA99" s="12">
        <f t="shared" si="178"/>
        <v>30</v>
      </c>
      <c r="BB99" s="12">
        <f t="shared" si="178"/>
        <v>30</v>
      </c>
      <c r="BC99" s="12">
        <f t="shared" si="178"/>
        <v>30</v>
      </c>
      <c r="BD99" s="12">
        <f t="shared" si="178"/>
        <v>30</v>
      </c>
      <c r="BE99" s="12">
        <f t="shared" si="178"/>
        <v>30</v>
      </c>
      <c r="BF99" s="12">
        <f t="shared" si="178"/>
        <v>30</v>
      </c>
      <c r="BG99" s="12">
        <f t="shared" si="178"/>
        <v>30</v>
      </c>
      <c r="BH99" s="12">
        <f t="shared" si="178"/>
        <v>30</v>
      </c>
      <c r="BI99" s="12">
        <f t="shared" si="178"/>
        <v>30</v>
      </c>
      <c r="BJ99" s="12">
        <f t="shared" si="178"/>
        <v>30</v>
      </c>
      <c r="BK99" s="12">
        <f t="shared" si="178"/>
        <v>30</v>
      </c>
      <c r="BL99" s="12">
        <f t="shared" si="178"/>
        <v>30</v>
      </c>
      <c r="BM99" s="12">
        <f t="shared" si="178"/>
        <v>30</v>
      </c>
      <c r="BN99" s="12">
        <f t="shared" si="178"/>
        <v>30</v>
      </c>
      <c r="BO99" s="12">
        <f t="shared" si="178"/>
        <v>30</v>
      </c>
      <c r="BP99" s="12">
        <f t="shared" si="178"/>
        <v>30</v>
      </c>
      <c r="BQ99" s="12">
        <f t="shared" si="178"/>
        <v>30</v>
      </c>
      <c r="BR99" s="12">
        <f t="shared" si="178"/>
        <v>30</v>
      </c>
      <c r="BS99" s="12">
        <f t="shared" si="178"/>
        <v>30</v>
      </c>
      <c r="BT99" s="12">
        <f t="shared" si="178"/>
        <v>30</v>
      </c>
      <c r="BU99" s="12">
        <f t="shared" ref="BU99:DY99" si="179">BT99+BU75</f>
        <v>30</v>
      </c>
      <c r="BV99" s="12">
        <f t="shared" si="179"/>
        <v>30</v>
      </c>
      <c r="BW99" s="12">
        <f t="shared" si="179"/>
        <v>30</v>
      </c>
      <c r="BX99" s="12">
        <f t="shared" si="179"/>
        <v>30</v>
      </c>
      <c r="BY99" s="12">
        <f t="shared" si="179"/>
        <v>30</v>
      </c>
      <c r="BZ99" s="12">
        <f t="shared" si="179"/>
        <v>30</v>
      </c>
      <c r="CA99" s="12">
        <f t="shared" si="179"/>
        <v>30</v>
      </c>
      <c r="CB99" s="12">
        <f t="shared" si="179"/>
        <v>30</v>
      </c>
      <c r="CC99" s="12">
        <f t="shared" si="179"/>
        <v>30</v>
      </c>
      <c r="CD99" s="12">
        <f t="shared" si="179"/>
        <v>30</v>
      </c>
      <c r="CE99" s="12">
        <f t="shared" si="179"/>
        <v>30</v>
      </c>
      <c r="CF99" s="12">
        <f t="shared" si="179"/>
        <v>30</v>
      </c>
      <c r="CG99" s="12">
        <f t="shared" si="179"/>
        <v>30</v>
      </c>
      <c r="CH99" s="12">
        <f t="shared" si="179"/>
        <v>30</v>
      </c>
      <c r="CI99" s="12">
        <f t="shared" si="179"/>
        <v>30</v>
      </c>
      <c r="CJ99" s="12">
        <f t="shared" si="179"/>
        <v>30</v>
      </c>
      <c r="CK99" s="12">
        <f t="shared" si="179"/>
        <v>30</v>
      </c>
      <c r="CL99" s="12">
        <f t="shared" si="179"/>
        <v>30</v>
      </c>
      <c r="CM99" s="12">
        <f t="shared" si="179"/>
        <v>30</v>
      </c>
      <c r="CN99" s="12">
        <f t="shared" si="179"/>
        <v>30</v>
      </c>
      <c r="CO99" s="12">
        <f t="shared" si="179"/>
        <v>30</v>
      </c>
      <c r="CP99" s="12">
        <f t="shared" si="179"/>
        <v>30</v>
      </c>
      <c r="CQ99" s="12">
        <f t="shared" si="179"/>
        <v>30</v>
      </c>
      <c r="CR99" s="12">
        <f t="shared" si="179"/>
        <v>30</v>
      </c>
      <c r="CS99" s="12">
        <f t="shared" si="179"/>
        <v>30</v>
      </c>
      <c r="CT99" s="12">
        <f t="shared" si="179"/>
        <v>30</v>
      </c>
      <c r="CU99" s="12">
        <f t="shared" si="179"/>
        <v>30</v>
      </c>
      <c r="CV99" s="12">
        <f t="shared" si="179"/>
        <v>30</v>
      </c>
      <c r="CW99" s="12">
        <f t="shared" si="179"/>
        <v>30</v>
      </c>
      <c r="CX99" s="12">
        <f t="shared" si="179"/>
        <v>30</v>
      </c>
      <c r="CY99" s="12">
        <f t="shared" si="179"/>
        <v>30</v>
      </c>
      <c r="CZ99" s="12">
        <f t="shared" si="179"/>
        <v>30</v>
      </c>
      <c r="DA99" s="12">
        <f t="shared" si="179"/>
        <v>30</v>
      </c>
      <c r="DB99" s="12">
        <f t="shared" si="179"/>
        <v>30</v>
      </c>
      <c r="DC99" s="12">
        <f t="shared" si="179"/>
        <v>30</v>
      </c>
      <c r="DD99" s="12">
        <f t="shared" si="179"/>
        <v>30</v>
      </c>
      <c r="DE99" s="12">
        <f t="shared" si="179"/>
        <v>30</v>
      </c>
      <c r="DF99" s="12">
        <f t="shared" si="179"/>
        <v>30</v>
      </c>
      <c r="DG99" s="12">
        <f t="shared" si="179"/>
        <v>30</v>
      </c>
      <c r="DH99" s="12">
        <f t="shared" si="179"/>
        <v>30</v>
      </c>
      <c r="DI99" s="12">
        <f t="shared" si="179"/>
        <v>30</v>
      </c>
      <c r="DJ99" s="12">
        <f t="shared" si="179"/>
        <v>30</v>
      </c>
      <c r="DK99" s="12">
        <f t="shared" si="179"/>
        <v>30</v>
      </c>
      <c r="DL99" s="12">
        <f t="shared" si="179"/>
        <v>30</v>
      </c>
      <c r="DM99" s="12">
        <f t="shared" si="179"/>
        <v>30</v>
      </c>
      <c r="DN99" s="12">
        <f t="shared" si="179"/>
        <v>30</v>
      </c>
      <c r="DO99" s="12">
        <f t="shared" si="179"/>
        <v>30</v>
      </c>
      <c r="DP99" s="12">
        <f t="shared" si="179"/>
        <v>30</v>
      </c>
      <c r="DQ99" s="12">
        <f t="shared" si="179"/>
        <v>30</v>
      </c>
      <c r="DR99" s="12">
        <f t="shared" si="179"/>
        <v>30</v>
      </c>
      <c r="DS99" s="12">
        <f t="shared" si="179"/>
        <v>30</v>
      </c>
      <c r="DT99" s="12">
        <f t="shared" si="179"/>
        <v>30</v>
      </c>
      <c r="DU99" s="12">
        <f t="shared" si="179"/>
        <v>30</v>
      </c>
      <c r="DV99" s="12">
        <f t="shared" si="179"/>
        <v>30</v>
      </c>
      <c r="DW99" s="12">
        <f t="shared" si="179"/>
        <v>30</v>
      </c>
      <c r="DX99" s="12">
        <f t="shared" si="179"/>
        <v>30</v>
      </c>
      <c r="DY99" s="12">
        <f t="shared" si="179"/>
        <v>30</v>
      </c>
    </row>
    <row r="100" spans="2:129" x14ac:dyDescent="0.3">
      <c r="B100" s="2" t="str">
        <f>Product!$K$2</f>
        <v>Phase 3</v>
      </c>
      <c r="C100" s="2" t="str">
        <f>Product!$K$3</f>
        <v>60' Wide</v>
      </c>
      <c r="D100" s="128"/>
      <c r="G100" s="11">
        <f>SUM(H100:DZ100)</f>
        <v>2595</v>
      </c>
      <c r="I100" s="12">
        <f t="shared" ref="I100:BT100" si="180">H100+I76</f>
        <v>0</v>
      </c>
      <c r="J100" s="12">
        <f t="shared" si="180"/>
        <v>0</v>
      </c>
      <c r="K100" s="12">
        <f t="shared" si="180"/>
        <v>0</v>
      </c>
      <c r="L100" s="12">
        <f t="shared" si="180"/>
        <v>0</v>
      </c>
      <c r="M100" s="12">
        <f t="shared" si="180"/>
        <v>0</v>
      </c>
      <c r="N100" s="12">
        <f t="shared" si="180"/>
        <v>0</v>
      </c>
      <c r="O100" s="12">
        <f t="shared" si="180"/>
        <v>0</v>
      </c>
      <c r="P100" s="12">
        <f t="shared" si="180"/>
        <v>0</v>
      </c>
      <c r="Q100" s="12">
        <f t="shared" si="180"/>
        <v>0</v>
      </c>
      <c r="R100" s="12">
        <f t="shared" si="180"/>
        <v>0</v>
      </c>
      <c r="S100" s="12">
        <f t="shared" si="180"/>
        <v>0</v>
      </c>
      <c r="T100" s="12">
        <f t="shared" si="180"/>
        <v>0</v>
      </c>
      <c r="U100" s="12">
        <f t="shared" si="180"/>
        <v>0</v>
      </c>
      <c r="V100" s="12">
        <f t="shared" si="180"/>
        <v>0</v>
      </c>
      <c r="W100" s="12">
        <f t="shared" si="180"/>
        <v>0</v>
      </c>
      <c r="X100" s="12">
        <f t="shared" si="180"/>
        <v>0</v>
      </c>
      <c r="Y100" s="12">
        <f t="shared" si="180"/>
        <v>0</v>
      </c>
      <c r="Z100" s="12">
        <f t="shared" si="180"/>
        <v>0</v>
      </c>
      <c r="AA100" s="12">
        <f t="shared" si="180"/>
        <v>0</v>
      </c>
      <c r="AB100" s="12">
        <f t="shared" si="180"/>
        <v>0</v>
      </c>
      <c r="AC100" s="12">
        <f t="shared" si="180"/>
        <v>0</v>
      </c>
      <c r="AD100" s="12">
        <f t="shared" si="180"/>
        <v>0</v>
      </c>
      <c r="AE100" s="12">
        <f t="shared" si="180"/>
        <v>0</v>
      </c>
      <c r="AF100" s="12">
        <f t="shared" si="180"/>
        <v>0</v>
      </c>
      <c r="AG100" s="12">
        <f t="shared" si="180"/>
        <v>0</v>
      </c>
      <c r="AH100" s="12">
        <f t="shared" si="180"/>
        <v>0</v>
      </c>
      <c r="AI100" s="12">
        <f t="shared" si="180"/>
        <v>0</v>
      </c>
      <c r="AJ100" s="12">
        <f t="shared" si="180"/>
        <v>0</v>
      </c>
      <c r="AK100" s="12">
        <f t="shared" si="180"/>
        <v>0</v>
      </c>
      <c r="AL100" s="12">
        <f t="shared" si="180"/>
        <v>0</v>
      </c>
      <c r="AM100" s="12">
        <f t="shared" si="180"/>
        <v>0</v>
      </c>
      <c r="AN100" s="12">
        <f t="shared" si="180"/>
        <v>0</v>
      </c>
      <c r="AO100" s="12">
        <f t="shared" si="180"/>
        <v>5</v>
      </c>
      <c r="AP100" s="12">
        <f t="shared" si="180"/>
        <v>10</v>
      </c>
      <c r="AQ100" s="12">
        <f t="shared" si="180"/>
        <v>15</v>
      </c>
      <c r="AR100" s="12">
        <f t="shared" si="180"/>
        <v>20</v>
      </c>
      <c r="AS100" s="12">
        <f t="shared" si="180"/>
        <v>25</v>
      </c>
      <c r="AT100" s="12">
        <f t="shared" si="180"/>
        <v>30</v>
      </c>
      <c r="AU100" s="12">
        <f t="shared" si="180"/>
        <v>30</v>
      </c>
      <c r="AV100" s="12">
        <f t="shared" si="180"/>
        <v>30</v>
      </c>
      <c r="AW100" s="12">
        <f t="shared" si="180"/>
        <v>30</v>
      </c>
      <c r="AX100" s="12">
        <f t="shared" si="180"/>
        <v>30</v>
      </c>
      <c r="AY100" s="12">
        <f t="shared" si="180"/>
        <v>30</v>
      </c>
      <c r="AZ100" s="12">
        <f t="shared" si="180"/>
        <v>30</v>
      </c>
      <c r="BA100" s="12">
        <f t="shared" si="180"/>
        <v>30</v>
      </c>
      <c r="BB100" s="12">
        <f t="shared" si="180"/>
        <v>30</v>
      </c>
      <c r="BC100" s="12">
        <f t="shared" si="180"/>
        <v>30</v>
      </c>
      <c r="BD100" s="12">
        <f t="shared" si="180"/>
        <v>30</v>
      </c>
      <c r="BE100" s="12">
        <f t="shared" si="180"/>
        <v>30</v>
      </c>
      <c r="BF100" s="12">
        <f t="shared" si="180"/>
        <v>30</v>
      </c>
      <c r="BG100" s="12">
        <f t="shared" si="180"/>
        <v>30</v>
      </c>
      <c r="BH100" s="12">
        <f t="shared" si="180"/>
        <v>30</v>
      </c>
      <c r="BI100" s="12">
        <f t="shared" si="180"/>
        <v>30</v>
      </c>
      <c r="BJ100" s="12">
        <f t="shared" si="180"/>
        <v>30</v>
      </c>
      <c r="BK100" s="12">
        <f t="shared" si="180"/>
        <v>30</v>
      </c>
      <c r="BL100" s="12">
        <f t="shared" si="180"/>
        <v>30</v>
      </c>
      <c r="BM100" s="12">
        <f t="shared" si="180"/>
        <v>30</v>
      </c>
      <c r="BN100" s="12">
        <f t="shared" si="180"/>
        <v>30</v>
      </c>
      <c r="BO100" s="12">
        <f t="shared" si="180"/>
        <v>30</v>
      </c>
      <c r="BP100" s="12">
        <f t="shared" si="180"/>
        <v>30</v>
      </c>
      <c r="BQ100" s="12">
        <f t="shared" si="180"/>
        <v>30</v>
      </c>
      <c r="BR100" s="12">
        <f t="shared" si="180"/>
        <v>30</v>
      </c>
      <c r="BS100" s="12">
        <f t="shared" si="180"/>
        <v>30</v>
      </c>
      <c r="BT100" s="12">
        <f t="shared" si="180"/>
        <v>30</v>
      </c>
      <c r="BU100" s="12">
        <f t="shared" ref="BU100:DY100" si="181">BT100+BU76</f>
        <v>30</v>
      </c>
      <c r="BV100" s="12">
        <f t="shared" si="181"/>
        <v>30</v>
      </c>
      <c r="BW100" s="12">
        <f t="shared" si="181"/>
        <v>30</v>
      </c>
      <c r="BX100" s="12">
        <f t="shared" si="181"/>
        <v>30</v>
      </c>
      <c r="BY100" s="12">
        <f t="shared" si="181"/>
        <v>30</v>
      </c>
      <c r="BZ100" s="12">
        <f t="shared" si="181"/>
        <v>30</v>
      </c>
      <c r="CA100" s="12">
        <f t="shared" si="181"/>
        <v>30</v>
      </c>
      <c r="CB100" s="12">
        <f t="shared" si="181"/>
        <v>30</v>
      </c>
      <c r="CC100" s="12">
        <f t="shared" si="181"/>
        <v>30</v>
      </c>
      <c r="CD100" s="12">
        <f t="shared" si="181"/>
        <v>30</v>
      </c>
      <c r="CE100" s="12">
        <f t="shared" si="181"/>
        <v>30</v>
      </c>
      <c r="CF100" s="12">
        <f t="shared" si="181"/>
        <v>30</v>
      </c>
      <c r="CG100" s="12">
        <f t="shared" si="181"/>
        <v>30</v>
      </c>
      <c r="CH100" s="12">
        <f t="shared" si="181"/>
        <v>30</v>
      </c>
      <c r="CI100" s="12">
        <f t="shared" si="181"/>
        <v>30</v>
      </c>
      <c r="CJ100" s="12">
        <f t="shared" si="181"/>
        <v>30</v>
      </c>
      <c r="CK100" s="12">
        <f t="shared" si="181"/>
        <v>30</v>
      </c>
      <c r="CL100" s="12">
        <f t="shared" si="181"/>
        <v>30</v>
      </c>
      <c r="CM100" s="12">
        <f t="shared" si="181"/>
        <v>30</v>
      </c>
      <c r="CN100" s="12">
        <f t="shared" si="181"/>
        <v>30</v>
      </c>
      <c r="CO100" s="12">
        <f t="shared" si="181"/>
        <v>30</v>
      </c>
      <c r="CP100" s="12">
        <f t="shared" si="181"/>
        <v>30</v>
      </c>
      <c r="CQ100" s="12">
        <f t="shared" si="181"/>
        <v>30</v>
      </c>
      <c r="CR100" s="12">
        <f t="shared" si="181"/>
        <v>30</v>
      </c>
      <c r="CS100" s="12">
        <f t="shared" si="181"/>
        <v>30</v>
      </c>
      <c r="CT100" s="12">
        <f t="shared" si="181"/>
        <v>30</v>
      </c>
      <c r="CU100" s="12">
        <f t="shared" si="181"/>
        <v>30</v>
      </c>
      <c r="CV100" s="12">
        <f t="shared" si="181"/>
        <v>30</v>
      </c>
      <c r="CW100" s="12">
        <f t="shared" si="181"/>
        <v>30</v>
      </c>
      <c r="CX100" s="12">
        <f t="shared" si="181"/>
        <v>30</v>
      </c>
      <c r="CY100" s="12">
        <f t="shared" si="181"/>
        <v>30</v>
      </c>
      <c r="CZ100" s="12">
        <f t="shared" si="181"/>
        <v>30</v>
      </c>
      <c r="DA100" s="12">
        <f t="shared" si="181"/>
        <v>30</v>
      </c>
      <c r="DB100" s="12">
        <f t="shared" si="181"/>
        <v>30</v>
      </c>
      <c r="DC100" s="12">
        <f t="shared" si="181"/>
        <v>30</v>
      </c>
      <c r="DD100" s="12">
        <f t="shared" si="181"/>
        <v>30</v>
      </c>
      <c r="DE100" s="12">
        <f t="shared" si="181"/>
        <v>30</v>
      </c>
      <c r="DF100" s="12">
        <f t="shared" si="181"/>
        <v>30</v>
      </c>
      <c r="DG100" s="12">
        <f t="shared" si="181"/>
        <v>30</v>
      </c>
      <c r="DH100" s="12">
        <f t="shared" si="181"/>
        <v>30</v>
      </c>
      <c r="DI100" s="12">
        <f t="shared" si="181"/>
        <v>30</v>
      </c>
      <c r="DJ100" s="12">
        <f t="shared" si="181"/>
        <v>30</v>
      </c>
      <c r="DK100" s="12">
        <f t="shared" si="181"/>
        <v>30</v>
      </c>
      <c r="DL100" s="12">
        <f t="shared" si="181"/>
        <v>30</v>
      </c>
      <c r="DM100" s="12">
        <f t="shared" si="181"/>
        <v>30</v>
      </c>
      <c r="DN100" s="12">
        <f t="shared" si="181"/>
        <v>30</v>
      </c>
      <c r="DO100" s="12">
        <f t="shared" si="181"/>
        <v>30</v>
      </c>
      <c r="DP100" s="12">
        <f t="shared" si="181"/>
        <v>30</v>
      </c>
      <c r="DQ100" s="12">
        <f t="shared" si="181"/>
        <v>30</v>
      </c>
      <c r="DR100" s="12">
        <f t="shared" si="181"/>
        <v>30</v>
      </c>
      <c r="DS100" s="12">
        <f t="shared" si="181"/>
        <v>30</v>
      </c>
      <c r="DT100" s="12">
        <f t="shared" si="181"/>
        <v>30</v>
      </c>
      <c r="DU100" s="12">
        <f t="shared" si="181"/>
        <v>30</v>
      </c>
      <c r="DV100" s="12">
        <f t="shared" si="181"/>
        <v>30</v>
      </c>
      <c r="DW100" s="12">
        <f t="shared" si="181"/>
        <v>30</v>
      </c>
      <c r="DX100" s="12">
        <f t="shared" si="181"/>
        <v>30</v>
      </c>
      <c r="DY100" s="12">
        <f t="shared" si="181"/>
        <v>30</v>
      </c>
    </row>
    <row r="101" spans="2:129" x14ac:dyDescent="0.3">
      <c r="B101" s="2" t="str">
        <f>Product!$L$2</f>
        <v>Phase 3</v>
      </c>
      <c r="C101" s="2" t="str">
        <f>Product!$L$3</f>
        <v>75' Wide</v>
      </c>
      <c r="D101" s="128"/>
      <c r="G101" s="11">
        <f>SUM(H101:DZ101)</f>
        <v>1730</v>
      </c>
      <c r="I101" s="12">
        <f t="shared" ref="I101:BT101" si="182">H101+I77</f>
        <v>0</v>
      </c>
      <c r="J101" s="12">
        <f t="shared" si="182"/>
        <v>0</v>
      </c>
      <c r="K101" s="12">
        <f t="shared" si="182"/>
        <v>0</v>
      </c>
      <c r="L101" s="12">
        <f t="shared" si="182"/>
        <v>0</v>
      </c>
      <c r="M101" s="12">
        <f t="shared" si="182"/>
        <v>0</v>
      </c>
      <c r="N101" s="12">
        <f t="shared" si="182"/>
        <v>0</v>
      </c>
      <c r="O101" s="12">
        <f t="shared" si="182"/>
        <v>0</v>
      </c>
      <c r="P101" s="12">
        <f t="shared" si="182"/>
        <v>0</v>
      </c>
      <c r="Q101" s="12">
        <f t="shared" si="182"/>
        <v>0</v>
      </c>
      <c r="R101" s="12">
        <f t="shared" si="182"/>
        <v>0</v>
      </c>
      <c r="S101" s="12">
        <f t="shared" si="182"/>
        <v>0</v>
      </c>
      <c r="T101" s="12">
        <f t="shared" si="182"/>
        <v>0</v>
      </c>
      <c r="U101" s="12">
        <f t="shared" si="182"/>
        <v>0</v>
      </c>
      <c r="V101" s="12">
        <f t="shared" si="182"/>
        <v>0</v>
      </c>
      <c r="W101" s="12">
        <f t="shared" si="182"/>
        <v>0</v>
      </c>
      <c r="X101" s="12">
        <f t="shared" si="182"/>
        <v>0</v>
      </c>
      <c r="Y101" s="12">
        <f t="shared" si="182"/>
        <v>0</v>
      </c>
      <c r="Z101" s="12">
        <f t="shared" si="182"/>
        <v>0</v>
      </c>
      <c r="AA101" s="12">
        <f t="shared" si="182"/>
        <v>0</v>
      </c>
      <c r="AB101" s="12">
        <f t="shared" si="182"/>
        <v>0</v>
      </c>
      <c r="AC101" s="12">
        <f t="shared" si="182"/>
        <v>0</v>
      </c>
      <c r="AD101" s="12">
        <f t="shared" si="182"/>
        <v>0</v>
      </c>
      <c r="AE101" s="12">
        <f t="shared" si="182"/>
        <v>0</v>
      </c>
      <c r="AF101" s="12">
        <f t="shared" si="182"/>
        <v>0</v>
      </c>
      <c r="AG101" s="12">
        <f t="shared" si="182"/>
        <v>0</v>
      </c>
      <c r="AH101" s="12">
        <f t="shared" si="182"/>
        <v>0</v>
      </c>
      <c r="AI101" s="12">
        <f t="shared" si="182"/>
        <v>0</v>
      </c>
      <c r="AJ101" s="12">
        <f t="shared" si="182"/>
        <v>0</v>
      </c>
      <c r="AK101" s="12">
        <f t="shared" si="182"/>
        <v>0</v>
      </c>
      <c r="AL101" s="12">
        <f t="shared" si="182"/>
        <v>0</v>
      </c>
      <c r="AM101" s="12">
        <f t="shared" si="182"/>
        <v>0</v>
      </c>
      <c r="AN101" s="12">
        <f t="shared" si="182"/>
        <v>0</v>
      </c>
      <c r="AO101" s="12">
        <f t="shared" si="182"/>
        <v>3.3333333333333335</v>
      </c>
      <c r="AP101" s="12">
        <f t="shared" si="182"/>
        <v>6.666666666666667</v>
      </c>
      <c r="AQ101" s="12">
        <f t="shared" si="182"/>
        <v>10</v>
      </c>
      <c r="AR101" s="12">
        <f t="shared" si="182"/>
        <v>13.333333333333334</v>
      </c>
      <c r="AS101" s="12">
        <f t="shared" si="182"/>
        <v>16.666666666666668</v>
      </c>
      <c r="AT101" s="12">
        <f t="shared" si="182"/>
        <v>20</v>
      </c>
      <c r="AU101" s="12">
        <f t="shared" si="182"/>
        <v>20</v>
      </c>
      <c r="AV101" s="12">
        <f t="shared" si="182"/>
        <v>20</v>
      </c>
      <c r="AW101" s="12">
        <f t="shared" si="182"/>
        <v>20</v>
      </c>
      <c r="AX101" s="12">
        <f t="shared" si="182"/>
        <v>20</v>
      </c>
      <c r="AY101" s="12">
        <f t="shared" si="182"/>
        <v>20</v>
      </c>
      <c r="AZ101" s="12">
        <f t="shared" si="182"/>
        <v>20</v>
      </c>
      <c r="BA101" s="12">
        <f t="shared" si="182"/>
        <v>20</v>
      </c>
      <c r="BB101" s="12">
        <f t="shared" si="182"/>
        <v>20</v>
      </c>
      <c r="BC101" s="12">
        <f t="shared" si="182"/>
        <v>20</v>
      </c>
      <c r="BD101" s="12">
        <f t="shared" si="182"/>
        <v>20</v>
      </c>
      <c r="BE101" s="12">
        <f t="shared" si="182"/>
        <v>20</v>
      </c>
      <c r="BF101" s="12">
        <f t="shared" si="182"/>
        <v>20</v>
      </c>
      <c r="BG101" s="12">
        <f t="shared" si="182"/>
        <v>20</v>
      </c>
      <c r="BH101" s="12">
        <f t="shared" si="182"/>
        <v>20</v>
      </c>
      <c r="BI101" s="12">
        <f t="shared" si="182"/>
        <v>20</v>
      </c>
      <c r="BJ101" s="12">
        <f t="shared" si="182"/>
        <v>20</v>
      </c>
      <c r="BK101" s="12">
        <f t="shared" si="182"/>
        <v>20</v>
      </c>
      <c r="BL101" s="12">
        <f t="shared" si="182"/>
        <v>20</v>
      </c>
      <c r="BM101" s="12">
        <f t="shared" si="182"/>
        <v>20</v>
      </c>
      <c r="BN101" s="12">
        <f t="shared" si="182"/>
        <v>20</v>
      </c>
      <c r="BO101" s="12">
        <f t="shared" si="182"/>
        <v>20</v>
      </c>
      <c r="BP101" s="12">
        <f t="shared" si="182"/>
        <v>20</v>
      </c>
      <c r="BQ101" s="12">
        <f t="shared" si="182"/>
        <v>20</v>
      </c>
      <c r="BR101" s="12">
        <f t="shared" si="182"/>
        <v>20</v>
      </c>
      <c r="BS101" s="12">
        <f t="shared" si="182"/>
        <v>20</v>
      </c>
      <c r="BT101" s="12">
        <f t="shared" si="182"/>
        <v>20</v>
      </c>
      <c r="BU101" s="12">
        <f t="shared" ref="BU101:DY101" si="183">BT101+BU77</f>
        <v>20</v>
      </c>
      <c r="BV101" s="12">
        <f t="shared" si="183"/>
        <v>20</v>
      </c>
      <c r="BW101" s="12">
        <f t="shared" si="183"/>
        <v>20</v>
      </c>
      <c r="BX101" s="12">
        <f t="shared" si="183"/>
        <v>20</v>
      </c>
      <c r="BY101" s="12">
        <f t="shared" si="183"/>
        <v>20</v>
      </c>
      <c r="BZ101" s="12">
        <f t="shared" si="183"/>
        <v>20</v>
      </c>
      <c r="CA101" s="12">
        <f t="shared" si="183"/>
        <v>20</v>
      </c>
      <c r="CB101" s="12">
        <f t="shared" si="183"/>
        <v>20</v>
      </c>
      <c r="CC101" s="12">
        <f t="shared" si="183"/>
        <v>20</v>
      </c>
      <c r="CD101" s="12">
        <f t="shared" si="183"/>
        <v>20</v>
      </c>
      <c r="CE101" s="12">
        <f t="shared" si="183"/>
        <v>20</v>
      </c>
      <c r="CF101" s="12">
        <f t="shared" si="183"/>
        <v>20</v>
      </c>
      <c r="CG101" s="12">
        <f t="shared" si="183"/>
        <v>20</v>
      </c>
      <c r="CH101" s="12">
        <f t="shared" si="183"/>
        <v>20</v>
      </c>
      <c r="CI101" s="12">
        <f t="shared" si="183"/>
        <v>20</v>
      </c>
      <c r="CJ101" s="12">
        <f t="shared" si="183"/>
        <v>20</v>
      </c>
      <c r="CK101" s="12">
        <f t="shared" si="183"/>
        <v>20</v>
      </c>
      <c r="CL101" s="12">
        <f t="shared" si="183"/>
        <v>20</v>
      </c>
      <c r="CM101" s="12">
        <f t="shared" si="183"/>
        <v>20</v>
      </c>
      <c r="CN101" s="12">
        <f t="shared" si="183"/>
        <v>20</v>
      </c>
      <c r="CO101" s="12">
        <f t="shared" si="183"/>
        <v>20</v>
      </c>
      <c r="CP101" s="12">
        <f t="shared" si="183"/>
        <v>20</v>
      </c>
      <c r="CQ101" s="12">
        <f t="shared" si="183"/>
        <v>20</v>
      </c>
      <c r="CR101" s="12">
        <f t="shared" si="183"/>
        <v>20</v>
      </c>
      <c r="CS101" s="12">
        <f t="shared" si="183"/>
        <v>20</v>
      </c>
      <c r="CT101" s="12">
        <f t="shared" si="183"/>
        <v>20</v>
      </c>
      <c r="CU101" s="12">
        <f t="shared" si="183"/>
        <v>20</v>
      </c>
      <c r="CV101" s="12">
        <f t="shared" si="183"/>
        <v>20</v>
      </c>
      <c r="CW101" s="12">
        <f t="shared" si="183"/>
        <v>20</v>
      </c>
      <c r="CX101" s="12">
        <f t="shared" si="183"/>
        <v>20</v>
      </c>
      <c r="CY101" s="12">
        <f t="shared" si="183"/>
        <v>20</v>
      </c>
      <c r="CZ101" s="12">
        <f t="shared" si="183"/>
        <v>20</v>
      </c>
      <c r="DA101" s="12">
        <f t="shared" si="183"/>
        <v>20</v>
      </c>
      <c r="DB101" s="12">
        <f t="shared" si="183"/>
        <v>20</v>
      </c>
      <c r="DC101" s="12">
        <f t="shared" si="183"/>
        <v>20</v>
      </c>
      <c r="DD101" s="12">
        <f t="shared" si="183"/>
        <v>20</v>
      </c>
      <c r="DE101" s="12">
        <f t="shared" si="183"/>
        <v>20</v>
      </c>
      <c r="DF101" s="12">
        <f t="shared" si="183"/>
        <v>20</v>
      </c>
      <c r="DG101" s="12">
        <f t="shared" si="183"/>
        <v>20</v>
      </c>
      <c r="DH101" s="12">
        <f t="shared" si="183"/>
        <v>20</v>
      </c>
      <c r="DI101" s="12">
        <f t="shared" si="183"/>
        <v>20</v>
      </c>
      <c r="DJ101" s="12">
        <f t="shared" si="183"/>
        <v>20</v>
      </c>
      <c r="DK101" s="12">
        <f t="shared" si="183"/>
        <v>20</v>
      </c>
      <c r="DL101" s="12">
        <f t="shared" si="183"/>
        <v>20</v>
      </c>
      <c r="DM101" s="12">
        <f t="shared" si="183"/>
        <v>20</v>
      </c>
      <c r="DN101" s="12">
        <f t="shared" si="183"/>
        <v>20</v>
      </c>
      <c r="DO101" s="12">
        <f t="shared" si="183"/>
        <v>20</v>
      </c>
      <c r="DP101" s="12">
        <f t="shared" si="183"/>
        <v>20</v>
      </c>
      <c r="DQ101" s="12">
        <f t="shared" si="183"/>
        <v>20</v>
      </c>
      <c r="DR101" s="12">
        <f t="shared" si="183"/>
        <v>20</v>
      </c>
      <c r="DS101" s="12">
        <f t="shared" si="183"/>
        <v>20</v>
      </c>
      <c r="DT101" s="12">
        <f t="shared" si="183"/>
        <v>20</v>
      </c>
      <c r="DU101" s="12">
        <f t="shared" si="183"/>
        <v>20</v>
      </c>
      <c r="DV101" s="12">
        <f t="shared" si="183"/>
        <v>20</v>
      </c>
      <c r="DW101" s="12">
        <f t="shared" si="183"/>
        <v>20</v>
      </c>
      <c r="DX101" s="12">
        <f t="shared" si="183"/>
        <v>20</v>
      </c>
      <c r="DY101" s="12">
        <f t="shared" si="183"/>
        <v>20</v>
      </c>
    </row>
    <row r="102" spans="2:129" x14ac:dyDescent="0.3">
      <c r="D102" s="128"/>
      <c r="G102" s="13"/>
      <c r="I102" s="12"/>
      <c r="J102" s="12"/>
      <c r="K102" s="12"/>
      <c r="L102" s="12"/>
      <c r="M102" s="12"/>
      <c r="N102" s="12"/>
      <c r="O102" s="12"/>
      <c r="P102" s="12"/>
      <c r="Q102" s="12"/>
      <c r="R102" s="12"/>
      <c r="S102" s="12"/>
      <c r="T102" s="12"/>
      <c r="U102" s="12"/>
      <c r="V102" s="12"/>
      <c r="W102" s="12"/>
      <c r="X102" s="12"/>
      <c r="Y102" s="12"/>
      <c r="Z102" s="12"/>
      <c r="AA102" s="12"/>
      <c r="AB102" s="12"/>
      <c r="AC102" s="12"/>
      <c r="AD102" s="12"/>
      <c r="AE102" s="12"/>
      <c r="AF102" s="12"/>
      <c r="AG102" s="12"/>
      <c r="AH102" s="12"/>
      <c r="AI102" s="12"/>
      <c r="AJ102" s="12"/>
      <c r="AK102" s="12"/>
      <c r="AL102" s="12"/>
      <c r="AM102" s="12"/>
      <c r="AN102" s="12"/>
      <c r="AO102" s="12"/>
      <c r="AP102" s="12"/>
      <c r="AQ102" s="12"/>
      <c r="AR102" s="12"/>
      <c r="AS102" s="12"/>
      <c r="AT102" s="12"/>
      <c r="AU102" s="12"/>
      <c r="AV102" s="12"/>
      <c r="AW102" s="12"/>
      <c r="AX102" s="12"/>
      <c r="AY102" s="12"/>
      <c r="AZ102" s="12"/>
      <c r="BA102" s="12"/>
      <c r="BB102" s="12"/>
      <c r="BC102" s="12"/>
      <c r="BD102" s="12"/>
      <c r="BE102" s="12"/>
      <c r="BF102" s="12"/>
      <c r="BG102" s="12"/>
      <c r="BH102" s="12"/>
      <c r="BI102" s="12"/>
      <c r="BJ102" s="12"/>
      <c r="BK102" s="12"/>
      <c r="BL102" s="12"/>
      <c r="BM102" s="12"/>
      <c r="BN102" s="12"/>
      <c r="BO102" s="12"/>
      <c r="BP102" s="12"/>
      <c r="BQ102" s="12"/>
      <c r="BR102" s="12"/>
      <c r="BS102" s="12"/>
      <c r="BT102" s="12"/>
      <c r="BU102" s="12"/>
      <c r="BV102" s="12"/>
      <c r="BW102" s="12"/>
      <c r="BX102" s="12"/>
      <c r="BY102" s="12"/>
      <c r="BZ102" s="12"/>
      <c r="CA102" s="12"/>
      <c r="CB102" s="12"/>
      <c r="CC102" s="12"/>
      <c r="CD102" s="12"/>
      <c r="CE102" s="12"/>
      <c r="CF102" s="12"/>
      <c r="CG102" s="12"/>
      <c r="CH102" s="12"/>
      <c r="CI102" s="12"/>
      <c r="CJ102" s="12"/>
      <c r="CK102" s="12"/>
      <c r="CL102" s="12"/>
      <c r="CM102" s="12"/>
      <c r="CN102" s="12"/>
      <c r="CO102" s="12"/>
      <c r="CP102" s="12"/>
      <c r="CQ102" s="12"/>
      <c r="CR102" s="12"/>
      <c r="CS102" s="12"/>
      <c r="CT102" s="12"/>
      <c r="CU102" s="12"/>
      <c r="CV102" s="12"/>
      <c r="CW102" s="12"/>
      <c r="CX102" s="12"/>
      <c r="CY102" s="12"/>
      <c r="CZ102" s="12"/>
      <c r="DA102" s="12"/>
      <c r="DB102" s="12"/>
      <c r="DC102" s="12"/>
      <c r="DD102" s="12"/>
      <c r="DE102" s="12"/>
      <c r="DF102" s="12"/>
      <c r="DG102" s="12"/>
      <c r="DH102" s="12"/>
      <c r="DI102" s="12"/>
      <c r="DJ102" s="12"/>
      <c r="DK102" s="12"/>
      <c r="DL102" s="12"/>
      <c r="DM102" s="12"/>
      <c r="DN102" s="12"/>
      <c r="DO102" s="12"/>
      <c r="DP102" s="12"/>
      <c r="DQ102" s="12"/>
      <c r="DR102" s="12"/>
      <c r="DS102" s="12"/>
      <c r="DT102" s="12"/>
      <c r="DU102" s="12"/>
      <c r="DV102" s="12"/>
      <c r="DW102" s="12"/>
      <c r="DX102" s="12"/>
      <c r="DY102" s="12"/>
    </row>
    <row r="103" spans="2:129" x14ac:dyDescent="0.3">
      <c r="B103" s="2" t="str">
        <f>Product!$M$2</f>
        <v>Phase 4</v>
      </c>
      <c r="C103" s="2" t="str">
        <f>Product!$M$3</f>
        <v>50' Wide</v>
      </c>
      <c r="D103" s="128"/>
      <c r="G103" s="11">
        <f>SUM(H103:DZ103)</f>
        <v>2235</v>
      </c>
      <c r="I103" s="12">
        <f t="shared" ref="I103:BT103" si="184">H103+I79</f>
        <v>0</v>
      </c>
      <c r="J103" s="12">
        <f t="shared" si="184"/>
        <v>0</v>
      </c>
      <c r="K103" s="12">
        <f t="shared" si="184"/>
        <v>0</v>
      </c>
      <c r="L103" s="12">
        <f t="shared" si="184"/>
        <v>0</v>
      </c>
      <c r="M103" s="12">
        <f t="shared" si="184"/>
        <v>0</v>
      </c>
      <c r="N103" s="12">
        <f t="shared" si="184"/>
        <v>0</v>
      </c>
      <c r="O103" s="12">
        <f t="shared" si="184"/>
        <v>0</v>
      </c>
      <c r="P103" s="12">
        <f t="shared" si="184"/>
        <v>0</v>
      </c>
      <c r="Q103" s="12">
        <f t="shared" si="184"/>
        <v>0</v>
      </c>
      <c r="R103" s="12">
        <f t="shared" si="184"/>
        <v>0</v>
      </c>
      <c r="S103" s="12">
        <f t="shared" si="184"/>
        <v>0</v>
      </c>
      <c r="T103" s="12">
        <f t="shared" si="184"/>
        <v>0</v>
      </c>
      <c r="U103" s="12">
        <f t="shared" si="184"/>
        <v>0</v>
      </c>
      <c r="V103" s="12">
        <f t="shared" si="184"/>
        <v>0</v>
      </c>
      <c r="W103" s="12">
        <f t="shared" si="184"/>
        <v>0</v>
      </c>
      <c r="X103" s="12">
        <f t="shared" si="184"/>
        <v>0</v>
      </c>
      <c r="Y103" s="12">
        <f t="shared" si="184"/>
        <v>0</v>
      </c>
      <c r="Z103" s="12">
        <f t="shared" si="184"/>
        <v>0</v>
      </c>
      <c r="AA103" s="12">
        <f t="shared" si="184"/>
        <v>0</v>
      </c>
      <c r="AB103" s="12">
        <f t="shared" si="184"/>
        <v>0</v>
      </c>
      <c r="AC103" s="12">
        <f t="shared" si="184"/>
        <v>0</v>
      </c>
      <c r="AD103" s="12">
        <f t="shared" si="184"/>
        <v>0</v>
      </c>
      <c r="AE103" s="12">
        <f t="shared" si="184"/>
        <v>0</v>
      </c>
      <c r="AF103" s="12">
        <f t="shared" si="184"/>
        <v>0</v>
      </c>
      <c r="AG103" s="12">
        <f t="shared" si="184"/>
        <v>0</v>
      </c>
      <c r="AH103" s="12">
        <f t="shared" si="184"/>
        <v>0</v>
      </c>
      <c r="AI103" s="12">
        <f t="shared" si="184"/>
        <v>0</v>
      </c>
      <c r="AJ103" s="12">
        <f t="shared" si="184"/>
        <v>0</v>
      </c>
      <c r="AK103" s="12">
        <f t="shared" si="184"/>
        <v>0</v>
      </c>
      <c r="AL103" s="12">
        <f t="shared" si="184"/>
        <v>0</v>
      </c>
      <c r="AM103" s="12">
        <f t="shared" si="184"/>
        <v>0</v>
      </c>
      <c r="AN103" s="12">
        <f t="shared" si="184"/>
        <v>0</v>
      </c>
      <c r="AO103" s="12">
        <f t="shared" si="184"/>
        <v>0</v>
      </c>
      <c r="AP103" s="12">
        <f t="shared" si="184"/>
        <v>0</v>
      </c>
      <c r="AQ103" s="12">
        <f t="shared" si="184"/>
        <v>0</v>
      </c>
      <c r="AR103" s="12">
        <f t="shared" si="184"/>
        <v>0</v>
      </c>
      <c r="AS103" s="12">
        <f t="shared" si="184"/>
        <v>0</v>
      </c>
      <c r="AT103" s="12">
        <f t="shared" si="184"/>
        <v>0</v>
      </c>
      <c r="AU103" s="12">
        <f t="shared" si="184"/>
        <v>0</v>
      </c>
      <c r="AV103" s="12">
        <f t="shared" si="184"/>
        <v>0</v>
      </c>
      <c r="AW103" s="12">
        <f t="shared" si="184"/>
        <v>0</v>
      </c>
      <c r="AX103" s="12">
        <f t="shared" si="184"/>
        <v>0</v>
      </c>
      <c r="AY103" s="12">
        <f t="shared" si="184"/>
        <v>0</v>
      </c>
      <c r="AZ103" s="12">
        <f t="shared" si="184"/>
        <v>0</v>
      </c>
      <c r="BA103" s="12">
        <f t="shared" si="184"/>
        <v>5</v>
      </c>
      <c r="BB103" s="12">
        <f t="shared" si="184"/>
        <v>10</v>
      </c>
      <c r="BC103" s="12">
        <f t="shared" si="184"/>
        <v>15</v>
      </c>
      <c r="BD103" s="12">
        <f t="shared" si="184"/>
        <v>20</v>
      </c>
      <c r="BE103" s="12">
        <f t="shared" si="184"/>
        <v>25</v>
      </c>
      <c r="BF103" s="12">
        <f t="shared" si="184"/>
        <v>30</v>
      </c>
      <c r="BG103" s="12">
        <f t="shared" si="184"/>
        <v>30</v>
      </c>
      <c r="BH103" s="12">
        <f t="shared" si="184"/>
        <v>30</v>
      </c>
      <c r="BI103" s="12">
        <f t="shared" si="184"/>
        <v>30</v>
      </c>
      <c r="BJ103" s="12">
        <f t="shared" si="184"/>
        <v>30</v>
      </c>
      <c r="BK103" s="12">
        <f t="shared" si="184"/>
        <v>30</v>
      </c>
      <c r="BL103" s="12">
        <f t="shared" si="184"/>
        <v>30</v>
      </c>
      <c r="BM103" s="12">
        <f t="shared" si="184"/>
        <v>30</v>
      </c>
      <c r="BN103" s="12">
        <f t="shared" si="184"/>
        <v>30</v>
      </c>
      <c r="BO103" s="12">
        <f t="shared" si="184"/>
        <v>30</v>
      </c>
      <c r="BP103" s="12">
        <f t="shared" si="184"/>
        <v>30</v>
      </c>
      <c r="BQ103" s="12">
        <f t="shared" si="184"/>
        <v>30</v>
      </c>
      <c r="BR103" s="12">
        <f t="shared" si="184"/>
        <v>30</v>
      </c>
      <c r="BS103" s="12">
        <f t="shared" si="184"/>
        <v>30</v>
      </c>
      <c r="BT103" s="12">
        <f t="shared" si="184"/>
        <v>30</v>
      </c>
      <c r="BU103" s="12">
        <f t="shared" ref="BU103:DY103" si="185">BT103+BU79</f>
        <v>30</v>
      </c>
      <c r="BV103" s="12">
        <f t="shared" si="185"/>
        <v>30</v>
      </c>
      <c r="BW103" s="12">
        <f t="shared" si="185"/>
        <v>30</v>
      </c>
      <c r="BX103" s="12">
        <f t="shared" si="185"/>
        <v>30</v>
      </c>
      <c r="BY103" s="12">
        <f t="shared" si="185"/>
        <v>30</v>
      </c>
      <c r="BZ103" s="12">
        <f t="shared" si="185"/>
        <v>30</v>
      </c>
      <c r="CA103" s="12">
        <f t="shared" si="185"/>
        <v>30</v>
      </c>
      <c r="CB103" s="12">
        <f t="shared" si="185"/>
        <v>30</v>
      </c>
      <c r="CC103" s="12">
        <f t="shared" si="185"/>
        <v>30</v>
      </c>
      <c r="CD103" s="12">
        <f t="shared" si="185"/>
        <v>30</v>
      </c>
      <c r="CE103" s="12">
        <f t="shared" si="185"/>
        <v>30</v>
      </c>
      <c r="CF103" s="12">
        <f t="shared" si="185"/>
        <v>30</v>
      </c>
      <c r="CG103" s="12">
        <f t="shared" si="185"/>
        <v>30</v>
      </c>
      <c r="CH103" s="12">
        <f t="shared" si="185"/>
        <v>30</v>
      </c>
      <c r="CI103" s="12">
        <f t="shared" si="185"/>
        <v>30</v>
      </c>
      <c r="CJ103" s="12">
        <f t="shared" si="185"/>
        <v>30</v>
      </c>
      <c r="CK103" s="12">
        <f t="shared" si="185"/>
        <v>30</v>
      </c>
      <c r="CL103" s="12">
        <f t="shared" si="185"/>
        <v>30</v>
      </c>
      <c r="CM103" s="12">
        <f t="shared" si="185"/>
        <v>30</v>
      </c>
      <c r="CN103" s="12">
        <f t="shared" si="185"/>
        <v>30</v>
      </c>
      <c r="CO103" s="12">
        <f t="shared" si="185"/>
        <v>30</v>
      </c>
      <c r="CP103" s="12">
        <f t="shared" si="185"/>
        <v>30</v>
      </c>
      <c r="CQ103" s="12">
        <f t="shared" si="185"/>
        <v>30</v>
      </c>
      <c r="CR103" s="12">
        <f t="shared" si="185"/>
        <v>30</v>
      </c>
      <c r="CS103" s="12">
        <f t="shared" si="185"/>
        <v>30</v>
      </c>
      <c r="CT103" s="12">
        <f t="shared" si="185"/>
        <v>30</v>
      </c>
      <c r="CU103" s="12">
        <f t="shared" si="185"/>
        <v>30</v>
      </c>
      <c r="CV103" s="12">
        <f t="shared" si="185"/>
        <v>30</v>
      </c>
      <c r="CW103" s="12">
        <f t="shared" si="185"/>
        <v>30</v>
      </c>
      <c r="CX103" s="12">
        <f t="shared" si="185"/>
        <v>30</v>
      </c>
      <c r="CY103" s="12">
        <f t="shared" si="185"/>
        <v>30</v>
      </c>
      <c r="CZ103" s="12">
        <f t="shared" si="185"/>
        <v>30</v>
      </c>
      <c r="DA103" s="12">
        <f t="shared" si="185"/>
        <v>30</v>
      </c>
      <c r="DB103" s="12">
        <f t="shared" si="185"/>
        <v>30</v>
      </c>
      <c r="DC103" s="12">
        <f t="shared" si="185"/>
        <v>30</v>
      </c>
      <c r="DD103" s="12">
        <f t="shared" si="185"/>
        <v>30</v>
      </c>
      <c r="DE103" s="12">
        <f t="shared" si="185"/>
        <v>30</v>
      </c>
      <c r="DF103" s="12">
        <f t="shared" si="185"/>
        <v>30</v>
      </c>
      <c r="DG103" s="12">
        <f t="shared" si="185"/>
        <v>30</v>
      </c>
      <c r="DH103" s="12">
        <f t="shared" si="185"/>
        <v>30</v>
      </c>
      <c r="DI103" s="12">
        <f t="shared" si="185"/>
        <v>30</v>
      </c>
      <c r="DJ103" s="12">
        <f t="shared" si="185"/>
        <v>30</v>
      </c>
      <c r="DK103" s="12">
        <f t="shared" si="185"/>
        <v>30</v>
      </c>
      <c r="DL103" s="12">
        <f t="shared" si="185"/>
        <v>30</v>
      </c>
      <c r="DM103" s="12">
        <f t="shared" si="185"/>
        <v>30</v>
      </c>
      <c r="DN103" s="12">
        <f t="shared" si="185"/>
        <v>30</v>
      </c>
      <c r="DO103" s="12">
        <f t="shared" si="185"/>
        <v>30</v>
      </c>
      <c r="DP103" s="12">
        <f t="shared" si="185"/>
        <v>30</v>
      </c>
      <c r="DQ103" s="12">
        <f t="shared" si="185"/>
        <v>30</v>
      </c>
      <c r="DR103" s="12">
        <f t="shared" si="185"/>
        <v>30</v>
      </c>
      <c r="DS103" s="12">
        <f t="shared" si="185"/>
        <v>30</v>
      </c>
      <c r="DT103" s="12">
        <f t="shared" si="185"/>
        <v>30</v>
      </c>
      <c r="DU103" s="12">
        <f t="shared" si="185"/>
        <v>30</v>
      </c>
      <c r="DV103" s="12">
        <f t="shared" si="185"/>
        <v>30</v>
      </c>
      <c r="DW103" s="12">
        <f t="shared" si="185"/>
        <v>30</v>
      </c>
      <c r="DX103" s="12">
        <f t="shared" si="185"/>
        <v>30</v>
      </c>
      <c r="DY103" s="12">
        <f t="shared" si="185"/>
        <v>30</v>
      </c>
    </row>
    <row r="104" spans="2:129" x14ac:dyDescent="0.3">
      <c r="B104" s="2" t="str">
        <f>Product!$N$2</f>
        <v>Phase 4</v>
      </c>
      <c r="C104" s="2" t="str">
        <f>Product!$N$3</f>
        <v>60' Wide</v>
      </c>
      <c r="D104" s="128"/>
      <c r="G104" s="11">
        <f>SUM(H104:DZ104)</f>
        <v>2235</v>
      </c>
      <c r="I104" s="12">
        <f t="shared" ref="I104:BT104" si="186">H104+I80</f>
        <v>0</v>
      </c>
      <c r="J104" s="12">
        <f t="shared" si="186"/>
        <v>0</v>
      </c>
      <c r="K104" s="12">
        <f t="shared" si="186"/>
        <v>0</v>
      </c>
      <c r="L104" s="12">
        <f t="shared" si="186"/>
        <v>0</v>
      </c>
      <c r="M104" s="12">
        <f t="shared" si="186"/>
        <v>0</v>
      </c>
      <c r="N104" s="12">
        <f t="shared" si="186"/>
        <v>0</v>
      </c>
      <c r="O104" s="12">
        <f t="shared" si="186"/>
        <v>0</v>
      </c>
      <c r="P104" s="12">
        <f t="shared" si="186"/>
        <v>0</v>
      </c>
      <c r="Q104" s="12">
        <f t="shared" si="186"/>
        <v>0</v>
      </c>
      <c r="R104" s="12">
        <f t="shared" si="186"/>
        <v>0</v>
      </c>
      <c r="S104" s="12">
        <f t="shared" si="186"/>
        <v>0</v>
      </c>
      <c r="T104" s="12">
        <f t="shared" si="186"/>
        <v>0</v>
      </c>
      <c r="U104" s="12">
        <f t="shared" si="186"/>
        <v>0</v>
      </c>
      <c r="V104" s="12">
        <f t="shared" si="186"/>
        <v>0</v>
      </c>
      <c r="W104" s="12">
        <f t="shared" si="186"/>
        <v>0</v>
      </c>
      <c r="X104" s="12">
        <f t="shared" si="186"/>
        <v>0</v>
      </c>
      <c r="Y104" s="12">
        <f t="shared" si="186"/>
        <v>0</v>
      </c>
      <c r="Z104" s="12">
        <f t="shared" si="186"/>
        <v>0</v>
      </c>
      <c r="AA104" s="12">
        <f t="shared" si="186"/>
        <v>0</v>
      </c>
      <c r="AB104" s="12">
        <f t="shared" si="186"/>
        <v>0</v>
      </c>
      <c r="AC104" s="12">
        <f t="shared" si="186"/>
        <v>0</v>
      </c>
      <c r="AD104" s="12">
        <f t="shared" si="186"/>
        <v>0</v>
      </c>
      <c r="AE104" s="12">
        <f t="shared" si="186"/>
        <v>0</v>
      </c>
      <c r="AF104" s="12">
        <f t="shared" si="186"/>
        <v>0</v>
      </c>
      <c r="AG104" s="12">
        <f t="shared" si="186"/>
        <v>0</v>
      </c>
      <c r="AH104" s="12">
        <f t="shared" si="186"/>
        <v>0</v>
      </c>
      <c r="AI104" s="12">
        <f t="shared" si="186"/>
        <v>0</v>
      </c>
      <c r="AJ104" s="12">
        <f t="shared" si="186"/>
        <v>0</v>
      </c>
      <c r="AK104" s="12">
        <f t="shared" si="186"/>
        <v>0</v>
      </c>
      <c r="AL104" s="12">
        <f t="shared" si="186"/>
        <v>0</v>
      </c>
      <c r="AM104" s="12">
        <f t="shared" si="186"/>
        <v>0</v>
      </c>
      <c r="AN104" s="12">
        <f t="shared" si="186"/>
        <v>0</v>
      </c>
      <c r="AO104" s="12">
        <f t="shared" si="186"/>
        <v>0</v>
      </c>
      <c r="AP104" s="12">
        <f t="shared" si="186"/>
        <v>0</v>
      </c>
      <c r="AQ104" s="12">
        <f t="shared" si="186"/>
        <v>0</v>
      </c>
      <c r="AR104" s="12">
        <f t="shared" si="186"/>
        <v>0</v>
      </c>
      <c r="AS104" s="12">
        <f t="shared" si="186"/>
        <v>0</v>
      </c>
      <c r="AT104" s="12">
        <f t="shared" si="186"/>
        <v>0</v>
      </c>
      <c r="AU104" s="12">
        <f t="shared" si="186"/>
        <v>0</v>
      </c>
      <c r="AV104" s="12">
        <f t="shared" si="186"/>
        <v>0</v>
      </c>
      <c r="AW104" s="12">
        <f t="shared" si="186"/>
        <v>0</v>
      </c>
      <c r="AX104" s="12">
        <f t="shared" si="186"/>
        <v>0</v>
      </c>
      <c r="AY104" s="12">
        <f t="shared" si="186"/>
        <v>0</v>
      </c>
      <c r="AZ104" s="12">
        <f t="shared" si="186"/>
        <v>0</v>
      </c>
      <c r="BA104" s="12">
        <f t="shared" si="186"/>
        <v>5</v>
      </c>
      <c r="BB104" s="12">
        <f t="shared" si="186"/>
        <v>10</v>
      </c>
      <c r="BC104" s="12">
        <f t="shared" si="186"/>
        <v>15</v>
      </c>
      <c r="BD104" s="12">
        <f t="shared" si="186"/>
        <v>20</v>
      </c>
      <c r="BE104" s="12">
        <f t="shared" si="186"/>
        <v>25</v>
      </c>
      <c r="BF104" s="12">
        <f t="shared" si="186"/>
        <v>30</v>
      </c>
      <c r="BG104" s="12">
        <f t="shared" si="186"/>
        <v>30</v>
      </c>
      <c r="BH104" s="12">
        <f t="shared" si="186"/>
        <v>30</v>
      </c>
      <c r="BI104" s="12">
        <f t="shared" si="186"/>
        <v>30</v>
      </c>
      <c r="BJ104" s="12">
        <f t="shared" si="186"/>
        <v>30</v>
      </c>
      <c r="BK104" s="12">
        <f t="shared" si="186"/>
        <v>30</v>
      </c>
      <c r="BL104" s="12">
        <f t="shared" si="186"/>
        <v>30</v>
      </c>
      <c r="BM104" s="12">
        <f t="shared" si="186"/>
        <v>30</v>
      </c>
      <c r="BN104" s="12">
        <f t="shared" si="186"/>
        <v>30</v>
      </c>
      <c r="BO104" s="12">
        <f t="shared" si="186"/>
        <v>30</v>
      </c>
      <c r="BP104" s="12">
        <f t="shared" si="186"/>
        <v>30</v>
      </c>
      <c r="BQ104" s="12">
        <f t="shared" si="186"/>
        <v>30</v>
      </c>
      <c r="BR104" s="12">
        <f t="shared" si="186"/>
        <v>30</v>
      </c>
      <c r="BS104" s="12">
        <f t="shared" si="186"/>
        <v>30</v>
      </c>
      <c r="BT104" s="12">
        <f t="shared" si="186"/>
        <v>30</v>
      </c>
      <c r="BU104" s="12">
        <f t="shared" ref="BU104:DY104" si="187">BT104+BU80</f>
        <v>30</v>
      </c>
      <c r="BV104" s="12">
        <f t="shared" si="187"/>
        <v>30</v>
      </c>
      <c r="BW104" s="12">
        <f t="shared" si="187"/>
        <v>30</v>
      </c>
      <c r="BX104" s="12">
        <f t="shared" si="187"/>
        <v>30</v>
      </c>
      <c r="BY104" s="12">
        <f t="shared" si="187"/>
        <v>30</v>
      </c>
      <c r="BZ104" s="12">
        <f t="shared" si="187"/>
        <v>30</v>
      </c>
      <c r="CA104" s="12">
        <f t="shared" si="187"/>
        <v>30</v>
      </c>
      <c r="CB104" s="12">
        <f t="shared" si="187"/>
        <v>30</v>
      </c>
      <c r="CC104" s="12">
        <f t="shared" si="187"/>
        <v>30</v>
      </c>
      <c r="CD104" s="12">
        <f t="shared" si="187"/>
        <v>30</v>
      </c>
      <c r="CE104" s="12">
        <f t="shared" si="187"/>
        <v>30</v>
      </c>
      <c r="CF104" s="12">
        <f t="shared" si="187"/>
        <v>30</v>
      </c>
      <c r="CG104" s="12">
        <f t="shared" si="187"/>
        <v>30</v>
      </c>
      <c r="CH104" s="12">
        <f t="shared" si="187"/>
        <v>30</v>
      </c>
      <c r="CI104" s="12">
        <f t="shared" si="187"/>
        <v>30</v>
      </c>
      <c r="CJ104" s="12">
        <f t="shared" si="187"/>
        <v>30</v>
      </c>
      <c r="CK104" s="12">
        <f t="shared" si="187"/>
        <v>30</v>
      </c>
      <c r="CL104" s="12">
        <f t="shared" si="187"/>
        <v>30</v>
      </c>
      <c r="CM104" s="12">
        <f t="shared" si="187"/>
        <v>30</v>
      </c>
      <c r="CN104" s="12">
        <f t="shared" si="187"/>
        <v>30</v>
      </c>
      <c r="CO104" s="12">
        <f t="shared" si="187"/>
        <v>30</v>
      </c>
      <c r="CP104" s="12">
        <f t="shared" si="187"/>
        <v>30</v>
      </c>
      <c r="CQ104" s="12">
        <f t="shared" si="187"/>
        <v>30</v>
      </c>
      <c r="CR104" s="12">
        <f t="shared" si="187"/>
        <v>30</v>
      </c>
      <c r="CS104" s="12">
        <f t="shared" si="187"/>
        <v>30</v>
      </c>
      <c r="CT104" s="12">
        <f t="shared" si="187"/>
        <v>30</v>
      </c>
      <c r="CU104" s="12">
        <f t="shared" si="187"/>
        <v>30</v>
      </c>
      <c r="CV104" s="12">
        <f t="shared" si="187"/>
        <v>30</v>
      </c>
      <c r="CW104" s="12">
        <f t="shared" si="187"/>
        <v>30</v>
      </c>
      <c r="CX104" s="12">
        <f t="shared" si="187"/>
        <v>30</v>
      </c>
      <c r="CY104" s="12">
        <f t="shared" si="187"/>
        <v>30</v>
      </c>
      <c r="CZ104" s="12">
        <f t="shared" si="187"/>
        <v>30</v>
      </c>
      <c r="DA104" s="12">
        <f t="shared" si="187"/>
        <v>30</v>
      </c>
      <c r="DB104" s="12">
        <f t="shared" si="187"/>
        <v>30</v>
      </c>
      <c r="DC104" s="12">
        <f t="shared" si="187"/>
        <v>30</v>
      </c>
      <c r="DD104" s="12">
        <f t="shared" si="187"/>
        <v>30</v>
      </c>
      <c r="DE104" s="12">
        <f t="shared" si="187"/>
        <v>30</v>
      </c>
      <c r="DF104" s="12">
        <f t="shared" si="187"/>
        <v>30</v>
      </c>
      <c r="DG104" s="12">
        <f t="shared" si="187"/>
        <v>30</v>
      </c>
      <c r="DH104" s="12">
        <f t="shared" si="187"/>
        <v>30</v>
      </c>
      <c r="DI104" s="12">
        <f t="shared" si="187"/>
        <v>30</v>
      </c>
      <c r="DJ104" s="12">
        <f t="shared" si="187"/>
        <v>30</v>
      </c>
      <c r="DK104" s="12">
        <f t="shared" si="187"/>
        <v>30</v>
      </c>
      <c r="DL104" s="12">
        <f t="shared" si="187"/>
        <v>30</v>
      </c>
      <c r="DM104" s="12">
        <f t="shared" si="187"/>
        <v>30</v>
      </c>
      <c r="DN104" s="12">
        <f t="shared" si="187"/>
        <v>30</v>
      </c>
      <c r="DO104" s="12">
        <f t="shared" si="187"/>
        <v>30</v>
      </c>
      <c r="DP104" s="12">
        <f t="shared" si="187"/>
        <v>30</v>
      </c>
      <c r="DQ104" s="12">
        <f t="shared" si="187"/>
        <v>30</v>
      </c>
      <c r="DR104" s="12">
        <f t="shared" si="187"/>
        <v>30</v>
      </c>
      <c r="DS104" s="12">
        <f t="shared" si="187"/>
        <v>30</v>
      </c>
      <c r="DT104" s="12">
        <f t="shared" si="187"/>
        <v>30</v>
      </c>
      <c r="DU104" s="12">
        <f t="shared" si="187"/>
        <v>30</v>
      </c>
      <c r="DV104" s="12">
        <f t="shared" si="187"/>
        <v>30</v>
      </c>
      <c r="DW104" s="12">
        <f t="shared" si="187"/>
        <v>30</v>
      </c>
      <c r="DX104" s="12">
        <f t="shared" si="187"/>
        <v>30</v>
      </c>
      <c r="DY104" s="12">
        <f t="shared" si="187"/>
        <v>30</v>
      </c>
    </row>
    <row r="105" spans="2:129" x14ac:dyDescent="0.3">
      <c r="B105" s="2" t="str">
        <f>Product!$O$2</f>
        <v>Phase 4</v>
      </c>
      <c r="C105" s="2" t="str">
        <f>Product!$O$3</f>
        <v>75' Wide</v>
      </c>
      <c r="D105" s="128"/>
      <c r="G105" s="11">
        <f>SUM(H105:DZ105)</f>
        <v>1490</v>
      </c>
      <c r="I105" s="12">
        <f t="shared" ref="I105:BT105" si="188">H105+I81</f>
        <v>0</v>
      </c>
      <c r="J105" s="12">
        <f t="shared" si="188"/>
        <v>0</v>
      </c>
      <c r="K105" s="12">
        <f t="shared" si="188"/>
        <v>0</v>
      </c>
      <c r="L105" s="12">
        <f t="shared" si="188"/>
        <v>0</v>
      </c>
      <c r="M105" s="12">
        <f t="shared" si="188"/>
        <v>0</v>
      </c>
      <c r="N105" s="12">
        <f t="shared" si="188"/>
        <v>0</v>
      </c>
      <c r="O105" s="12">
        <f t="shared" si="188"/>
        <v>0</v>
      </c>
      <c r="P105" s="12">
        <f t="shared" si="188"/>
        <v>0</v>
      </c>
      <c r="Q105" s="12">
        <f t="shared" si="188"/>
        <v>0</v>
      </c>
      <c r="R105" s="12">
        <f t="shared" si="188"/>
        <v>0</v>
      </c>
      <c r="S105" s="12">
        <f t="shared" si="188"/>
        <v>0</v>
      </c>
      <c r="T105" s="12">
        <f t="shared" si="188"/>
        <v>0</v>
      </c>
      <c r="U105" s="12">
        <f t="shared" si="188"/>
        <v>0</v>
      </c>
      <c r="V105" s="12">
        <f t="shared" si="188"/>
        <v>0</v>
      </c>
      <c r="W105" s="12">
        <f t="shared" si="188"/>
        <v>0</v>
      </c>
      <c r="X105" s="12">
        <f t="shared" si="188"/>
        <v>0</v>
      </c>
      <c r="Y105" s="12">
        <f t="shared" si="188"/>
        <v>0</v>
      </c>
      <c r="Z105" s="12">
        <f t="shared" si="188"/>
        <v>0</v>
      </c>
      <c r="AA105" s="12">
        <f t="shared" si="188"/>
        <v>0</v>
      </c>
      <c r="AB105" s="12">
        <f t="shared" si="188"/>
        <v>0</v>
      </c>
      <c r="AC105" s="12">
        <f t="shared" si="188"/>
        <v>0</v>
      </c>
      <c r="AD105" s="12">
        <f t="shared" si="188"/>
        <v>0</v>
      </c>
      <c r="AE105" s="12">
        <f t="shared" si="188"/>
        <v>0</v>
      </c>
      <c r="AF105" s="12">
        <f t="shared" si="188"/>
        <v>0</v>
      </c>
      <c r="AG105" s="12">
        <f t="shared" si="188"/>
        <v>0</v>
      </c>
      <c r="AH105" s="12">
        <f t="shared" si="188"/>
        <v>0</v>
      </c>
      <c r="AI105" s="12">
        <f t="shared" si="188"/>
        <v>0</v>
      </c>
      <c r="AJ105" s="12">
        <f t="shared" si="188"/>
        <v>0</v>
      </c>
      <c r="AK105" s="12">
        <f t="shared" si="188"/>
        <v>0</v>
      </c>
      <c r="AL105" s="12">
        <f t="shared" si="188"/>
        <v>0</v>
      </c>
      <c r="AM105" s="12">
        <f t="shared" si="188"/>
        <v>0</v>
      </c>
      <c r="AN105" s="12">
        <f t="shared" si="188"/>
        <v>0</v>
      </c>
      <c r="AO105" s="12">
        <f t="shared" si="188"/>
        <v>0</v>
      </c>
      <c r="AP105" s="12">
        <f t="shared" si="188"/>
        <v>0</v>
      </c>
      <c r="AQ105" s="12">
        <f t="shared" si="188"/>
        <v>0</v>
      </c>
      <c r="AR105" s="12">
        <f t="shared" si="188"/>
        <v>0</v>
      </c>
      <c r="AS105" s="12">
        <f t="shared" si="188"/>
        <v>0</v>
      </c>
      <c r="AT105" s="12">
        <f t="shared" si="188"/>
        <v>0</v>
      </c>
      <c r="AU105" s="12">
        <f t="shared" si="188"/>
        <v>0</v>
      </c>
      <c r="AV105" s="12">
        <f t="shared" si="188"/>
        <v>0</v>
      </c>
      <c r="AW105" s="12">
        <f t="shared" si="188"/>
        <v>0</v>
      </c>
      <c r="AX105" s="12">
        <f t="shared" si="188"/>
        <v>0</v>
      </c>
      <c r="AY105" s="12">
        <f t="shared" si="188"/>
        <v>0</v>
      </c>
      <c r="AZ105" s="12">
        <f t="shared" si="188"/>
        <v>0</v>
      </c>
      <c r="BA105" s="12">
        <f t="shared" si="188"/>
        <v>3.3333333333333335</v>
      </c>
      <c r="BB105" s="12">
        <f t="shared" si="188"/>
        <v>6.666666666666667</v>
      </c>
      <c r="BC105" s="12">
        <f t="shared" si="188"/>
        <v>10</v>
      </c>
      <c r="BD105" s="12">
        <f t="shared" si="188"/>
        <v>13.333333333333334</v>
      </c>
      <c r="BE105" s="12">
        <f t="shared" si="188"/>
        <v>16.666666666666668</v>
      </c>
      <c r="BF105" s="12">
        <f t="shared" si="188"/>
        <v>20</v>
      </c>
      <c r="BG105" s="12">
        <f t="shared" si="188"/>
        <v>20</v>
      </c>
      <c r="BH105" s="12">
        <f t="shared" si="188"/>
        <v>20</v>
      </c>
      <c r="BI105" s="12">
        <f t="shared" si="188"/>
        <v>20</v>
      </c>
      <c r="BJ105" s="12">
        <f t="shared" si="188"/>
        <v>20</v>
      </c>
      <c r="BK105" s="12">
        <f t="shared" si="188"/>
        <v>20</v>
      </c>
      <c r="BL105" s="12">
        <f t="shared" si="188"/>
        <v>20</v>
      </c>
      <c r="BM105" s="12">
        <f t="shared" si="188"/>
        <v>20</v>
      </c>
      <c r="BN105" s="12">
        <f t="shared" si="188"/>
        <v>20</v>
      </c>
      <c r="BO105" s="12">
        <f t="shared" si="188"/>
        <v>20</v>
      </c>
      <c r="BP105" s="12">
        <f t="shared" si="188"/>
        <v>20</v>
      </c>
      <c r="BQ105" s="12">
        <f t="shared" si="188"/>
        <v>20</v>
      </c>
      <c r="BR105" s="12">
        <f t="shared" si="188"/>
        <v>20</v>
      </c>
      <c r="BS105" s="12">
        <f t="shared" si="188"/>
        <v>20</v>
      </c>
      <c r="BT105" s="12">
        <f t="shared" si="188"/>
        <v>20</v>
      </c>
      <c r="BU105" s="12">
        <f t="shared" ref="BU105:DY105" si="189">BT105+BU81</f>
        <v>20</v>
      </c>
      <c r="BV105" s="12">
        <f t="shared" si="189"/>
        <v>20</v>
      </c>
      <c r="BW105" s="12">
        <f t="shared" si="189"/>
        <v>20</v>
      </c>
      <c r="BX105" s="12">
        <f t="shared" si="189"/>
        <v>20</v>
      </c>
      <c r="BY105" s="12">
        <f t="shared" si="189"/>
        <v>20</v>
      </c>
      <c r="BZ105" s="12">
        <f t="shared" si="189"/>
        <v>20</v>
      </c>
      <c r="CA105" s="12">
        <f t="shared" si="189"/>
        <v>20</v>
      </c>
      <c r="CB105" s="12">
        <f t="shared" si="189"/>
        <v>20</v>
      </c>
      <c r="CC105" s="12">
        <f t="shared" si="189"/>
        <v>20</v>
      </c>
      <c r="CD105" s="12">
        <f t="shared" si="189"/>
        <v>20</v>
      </c>
      <c r="CE105" s="12">
        <f t="shared" si="189"/>
        <v>20</v>
      </c>
      <c r="CF105" s="12">
        <f t="shared" si="189"/>
        <v>20</v>
      </c>
      <c r="CG105" s="12">
        <f t="shared" si="189"/>
        <v>20</v>
      </c>
      <c r="CH105" s="12">
        <f t="shared" si="189"/>
        <v>20</v>
      </c>
      <c r="CI105" s="12">
        <f t="shared" si="189"/>
        <v>20</v>
      </c>
      <c r="CJ105" s="12">
        <f t="shared" si="189"/>
        <v>20</v>
      </c>
      <c r="CK105" s="12">
        <f t="shared" si="189"/>
        <v>20</v>
      </c>
      <c r="CL105" s="12">
        <f t="shared" si="189"/>
        <v>20</v>
      </c>
      <c r="CM105" s="12">
        <f t="shared" si="189"/>
        <v>20</v>
      </c>
      <c r="CN105" s="12">
        <f t="shared" si="189"/>
        <v>20</v>
      </c>
      <c r="CO105" s="12">
        <f t="shared" si="189"/>
        <v>20</v>
      </c>
      <c r="CP105" s="12">
        <f t="shared" si="189"/>
        <v>20</v>
      </c>
      <c r="CQ105" s="12">
        <f t="shared" si="189"/>
        <v>20</v>
      </c>
      <c r="CR105" s="12">
        <f t="shared" si="189"/>
        <v>20</v>
      </c>
      <c r="CS105" s="12">
        <f t="shared" si="189"/>
        <v>20</v>
      </c>
      <c r="CT105" s="12">
        <f t="shared" si="189"/>
        <v>20</v>
      </c>
      <c r="CU105" s="12">
        <f t="shared" si="189"/>
        <v>20</v>
      </c>
      <c r="CV105" s="12">
        <f t="shared" si="189"/>
        <v>20</v>
      </c>
      <c r="CW105" s="12">
        <f t="shared" si="189"/>
        <v>20</v>
      </c>
      <c r="CX105" s="12">
        <f t="shared" si="189"/>
        <v>20</v>
      </c>
      <c r="CY105" s="12">
        <f t="shared" si="189"/>
        <v>20</v>
      </c>
      <c r="CZ105" s="12">
        <f t="shared" si="189"/>
        <v>20</v>
      </c>
      <c r="DA105" s="12">
        <f t="shared" si="189"/>
        <v>20</v>
      </c>
      <c r="DB105" s="12">
        <f t="shared" si="189"/>
        <v>20</v>
      </c>
      <c r="DC105" s="12">
        <f t="shared" si="189"/>
        <v>20</v>
      </c>
      <c r="DD105" s="12">
        <f t="shared" si="189"/>
        <v>20</v>
      </c>
      <c r="DE105" s="12">
        <f t="shared" si="189"/>
        <v>20</v>
      </c>
      <c r="DF105" s="12">
        <f t="shared" si="189"/>
        <v>20</v>
      </c>
      <c r="DG105" s="12">
        <f t="shared" si="189"/>
        <v>20</v>
      </c>
      <c r="DH105" s="12">
        <f t="shared" si="189"/>
        <v>20</v>
      </c>
      <c r="DI105" s="12">
        <f t="shared" si="189"/>
        <v>20</v>
      </c>
      <c r="DJ105" s="12">
        <f t="shared" si="189"/>
        <v>20</v>
      </c>
      <c r="DK105" s="12">
        <f t="shared" si="189"/>
        <v>20</v>
      </c>
      <c r="DL105" s="12">
        <f t="shared" si="189"/>
        <v>20</v>
      </c>
      <c r="DM105" s="12">
        <f t="shared" si="189"/>
        <v>20</v>
      </c>
      <c r="DN105" s="12">
        <f t="shared" si="189"/>
        <v>20</v>
      </c>
      <c r="DO105" s="12">
        <f t="shared" si="189"/>
        <v>20</v>
      </c>
      <c r="DP105" s="12">
        <f t="shared" si="189"/>
        <v>20</v>
      </c>
      <c r="DQ105" s="12">
        <f t="shared" si="189"/>
        <v>20</v>
      </c>
      <c r="DR105" s="12">
        <f t="shared" si="189"/>
        <v>20</v>
      </c>
      <c r="DS105" s="12">
        <f t="shared" si="189"/>
        <v>20</v>
      </c>
      <c r="DT105" s="12">
        <f t="shared" si="189"/>
        <v>20</v>
      </c>
      <c r="DU105" s="12">
        <f t="shared" si="189"/>
        <v>20</v>
      </c>
      <c r="DV105" s="12">
        <f t="shared" si="189"/>
        <v>20</v>
      </c>
      <c r="DW105" s="12">
        <f t="shared" si="189"/>
        <v>20</v>
      </c>
      <c r="DX105" s="12">
        <f t="shared" si="189"/>
        <v>20</v>
      </c>
      <c r="DY105" s="12">
        <f t="shared" si="189"/>
        <v>20</v>
      </c>
    </row>
    <row r="106" spans="2:129" x14ac:dyDescent="0.3">
      <c r="D106" s="128"/>
      <c r="G106" s="13"/>
      <c r="I106" s="12"/>
      <c r="J106" s="12"/>
      <c r="K106" s="12"/>
      <c r="L106" s="12"/>
      <c r="M106" s="12"/>
      <c r="N106" s="12"/>
      <c r="O106" s="12"/>
      <c r="P106" s="12"/>
      <c r="Q106" s="12"/>
      <c r="R106" s="12"/>
      <c r="S106" s="12"/>
      <c r="T106" s="12"/>
      <c r="U106" s="12"/>
      <c r="V106" s="12"/>
      <c r="W106" s="12"/>
      <c r="X106" s="12"/>
      <c r="Y106" s="12"/>
      <c r="Z106" s="12"/>
      <c r="AA106" s="12"/>
      <c r="AB106" s="12"/>
      <c r="AC106" s="12"/>
      <c r="AD106" s="12"/>
      <c r="AE106" s="12"/>
      <c r="AF106" s="12"/>
      <c r="AG106" s="12"/>
      <c r="AH106" s="12"/>
      <c r="AI106" s="12"/>
      <c r="AJ106" s="12"/>
      <c r="AK106" s="12"/>
      <c r="AL106" s="12"/>
      <c r="AM106" s="12"/>
      <c r="AN106" s="12"/>
      <c r="AO106" s="12"/>
      <c r="AP106" s="12"/>
      <c r="AQ106" s="12"/>
      <c r="AR106" s="12"/>
      <c r="AS106" s="12"/>
      <c r="AT106" s="12"/>
      <c r="AU106" s="12"/>
      <c r="AV106" s="12"/>
      <c r="AW106" s="12"/>
      <c r="AX106" s="12"/>
      <c r="AY106" s="12"/>
      <c r="AZ106" s="12"/>
      <c r="BA106" s="12"/>
      <c r="BB106" s="12"/>
      <c r="BC106" s="12"/>
      <c r="BD106" s="12"/>
      <c r="BE106" s="12"/>
      <c r="BF106" s="12"/>
      <c r="BG106" s="12"/>
      <c r="BH106" s="12"/>
      <c r="BI106" s="12"/>
      <c r="BJ106" s="12"/>
      <c r="BK106" s="12"/>
      <c r="BL106" s="12"/>
      <c r="BM106" s="12"/>
      <c r="BN106" s="12"/>
      <c r="BO106" s="12"/>
      <c r="BP106" s="12"/>
      <c r="BQ106" s="12"/>
      <c r="BR106" s="12"/>
      <c r="BS106" s="12"/>
      <c r="BT106" s="12"/>
      <c r="BU106" s="12"/>
      <c r="BV106" s="12"/>
      <c r="BW106" s="12"/>
      <c r="BX106" s="12"/>
      <c r="BY106" s="12"/>
      <c r="BZ106" s="12"/>
      <c r="CA106" s="12"/>
      <c r="CB106" s="12"/>
      <c r="CC106" s="12"/>
      <c r="CD106" s="12"/>
      <c r="CE106" s="12"/>
      <c r="CF106" s="12"/>
      <c r="CG106" s="12"/>
      <c r="CH106" s="12"/>
      <c r="CI106" s="12"/>
      <c r="CJ106" s="12"/>
      <c r="CK106" s="12"/>
      <c r="CL106" s="12"/>
      <c r="CM106" s="12"/>
      <c r="CN106" s="12"/>
      <c r="CO106" s="12"/>
      <c r="CP106" s="12"/>
      <c r="CQ106" s="12"/>
      <c r="CR106" s="12"/>
      <c r="CS106" s="12"/>
      <c r="CT106" s="12"/>
      <c r="CU106" s="12"/>
      <c r="CV106" s="12"/>
      <c r="CW106" s="12"/>
      <c r="CX106" s="12"/>
      <c r="CY106" s="12"/>
      <c r="CZ106" s="12"/>
      <c r="DA106" s="12"/>
      <c r="DB106" s="12"/>
      <c r="DC106" s="12"/>
      <c r="DD106" s="12"/>
      <c r="DE106" s="12"/>
      <c r="DF106" s="12"/>
      <c r="DG106" s="12"/>
      <c r="DH106" s="12"/>
      <c r="DI106" s="12"/>
      <c r="DJ106" s="12"/>
      <c r="DK106" s="12"/>
      <c r="DL106" s="12"/>
      <c r="DM106" s="12"/>
      <c r="DN106" s="12"/>
      <c r="DO106" s="12"/>
      <c r="DP106" s="12"/>
      <c r="DQ106" s="12"/>
      <c r="DR106" s="12"/>
      <c r="DS106" s="12"/>
      <c r="DT106" s="12"/>
      <c r="DU106" s="12"/>
      <c r="DV106" s="12"/>
      <c r="DW106" s="12"/>
      <c r="DX106" s="12"/>
      <c r="DY106" s="12"/>
    </row>
    <row r="107" spans="2:129" x14ac:dyDescent="0.3">
      <c r="B107" s="2" t="str">
        <f>Product!$P$2</f>
        <v>Phase 5</v>
      </c>
      <c r="C107" s="2" t="str">
        <f>Product!$P$3</f>
        <v>50' Wide</v>
      </c>
      <c r="D107" s="128"/>
      <c r="G107" s="11">
        <f>SUM(H107:DZ107)</f>
        <v>1875</v>
      </c>
      <c r="I107" s="12">
        <f t="shared" ref="I107:BT107" si="190">H107+I83</f>
        <v>0</v>
      </c>
      <c r="J107" s="12">
        <f t="shared" si="190"/>
        <v>0</v>
      </c>
      <c r="K107" s="12">
        <f t="shared" si="190"/>
        <v>0</v>
      </c>
      <c r="L107" s="12">
        <f t="shared" si="190"/>
        <v>0</v>
      </c>
      <c r="M107" s="12">
        <f t="shared" si="190"/>
        <v>0</v>
      </c>
      <c r="N107" s="12">
        <f t="shared" si="190"/>
        <v>0</v>
      </c>
      <c r="O107" s="12">
        <f t="shared" si="190"/>
        <v>0</v>
      </c>
      <c r="P107" s="12">
        <f t="shared" si="190"/>
        <v>0</v>
      </c>
      <c r="Q107" s="12">
        <f t="shared" si="190"/>
        <v>0</v>
      </c>
      <c r="R107" s="12">
        <f t="shared" si="190"/>
        <v>0</v>
      </c>
      <c r="S107" s="12">
        <f t="shared" si="190"/>
        <v>0</v>
      </c>
      <c r="T107" s="12">
        <f t="shared" si="190"/>
        <v>0</v>
      </c>
      <c r="U107" s="12">
        <f t="shared" si="190"/>
        <v>0</v>
      </c>
      <c r="V107" s="12">
        <f t="shared" si="190"/>
        <v>0</v>
      </c>
      <c r="W107" s="12">
        <f t="shared" si="190"/>
        <v>0</v>
      </c>
      <c r="X107" s="12">
        <f t="shared" si="190"/>
        <v>0</v>
      </c>
      <c r="Y107" s="12">
        <f t="shared" si="190"/>
        <v>0</v>
      </c>
      <c r="Z107" s="12">
        <f t="shared" si="190"/>
        <v>0</v>
      </c>
      <c r="AA107" s="12">
        <f t="shared" si="190"/>
        <v>0</v>
      </c>
      <c r="AB107" s="12">
        <f t="shared" si="190"/>
        <v>0</v>
      </c>
      <c r="AC107" s="12">
        <f t="shared" si="190"/>
        <v>0</v>
      </c>
      <c r="AD107" s="12">
        <f t="shared" si="190"/>
        <v>0</v>
      </c>
      <c r="AE107" s="12">
        <f t="shared" si="190"/>
        <v>0</v>
      </c>
      <c r="AF107" s="12">
        <f t="shared" si="190"/>
        <v>0</v>
      </c>
      <c r="AG107" s="12">
        <f t="shared" si="190"/>
        <v>0</v>
      </c>
      <c r="AH107" s="12">
        <f t="shared" si="190"/>
        <v>0</v>
      </c>
      <c r="AI107" s="12">
        <f t="shared" si="190"/>
        <v>0</v>
      </c>
      <c r="AJ107" s="12">
        <f t="shared" si="190"/>
        <v>0</v>
      </c>
      <c r="AK107" s="12">
        <f t="shared" si="190"/>
        <v>0</v>
      </c>
      <c r="AL107" s="12">
        <f t="shared" si="190"/>
        <v>0</v>
      </c>
      <c r="AM107" s="12">
        <f t="shared" si="190"/>
        <v>0</v>
      </c>
      <c r="AN107" s="12">
        <f t="shared" si="190"/>
        <v>0</v>
      </c>
      <c r="AO107" s="12">
        <f t="shared" si="190"/>
        <v>0</v>
      </c>
      <c r="AP107" s="12">
        <f t="shared" si="190"/>
        <v>0</v>
      </c>
      <c r="AQ107" s="12">
        <f t="shared" si="190"/>
        <v>0</v>
      </c>
      <c r="AR107" s="12">
        <f t="shared" si="190"/>
        <v>0</v>
      </c>
      <c r="AS107" s="12">
        <f t="shared" si="190"/>
        <v>0</v>
      </c>
      <c r="AT107" s="12">
        <f t="shared" si="190"/>
        <v>0</v>
      </c>
      <c r="AU107" s="12">
        <f t="shared" si="190"/>
        <v>0</v>
      </c>
      <c r="AV107" s="12">
        <f t="shared" si="190"/>
        <v>0</v>
      </c>
      <c r="AW107" s="12">
        <f t="shared" si="190"/>
        <v>0</v>
      </c>
      <c r="AX107" s="12">
        <f t="shared" si="190"/>
        <v>0</v>
      </c>
      <c r="AY107" s="12">
        <f t="shared" si="190"/>
        <v>0</v>
      </c>
      <c r="AZ107" s="12">
        <f t="shared" si="190"/>
        <v>0</v>
      </c>
      <c r="BA107" s="12">
        <f t="shared" si="190"/>
        <v>0</v>
      </c>
      <c r="BB107" s="12">
        <f t="shared" si="190"/>
        <v>0</v>
      </c>
      <c r="BC107" s="12">
        <f t="shared" si="190"/>
        <v>0</v>
      </c>
      <c r="BD107" s="12">
        <f t="shared" si="190"/>
        <v>0</v>
      </c>
      <c r="BE107" s="12">
        <f t="shared" si="190"/>
        <v>0</v>
      </c>
      <c r="BF107" s="12">
        <f t="shared" si="190"/>
        <v>0</v>
      </c>
      <c r="BG107" s="12">
        <f t="shared" si="190"/>
        <v>0</v>
      </c>
      <c r="BH107" s="12">
        <f t="shared" si="190"/>
        <v>0</v>
      </c>
      <c r="BI107" s="12">
        <f t="shared" si="190"/>
        <v>0</v>
      </c>
      <c r="BJ107" s="12">
        <f t="shared" si="190"/>
        <v>0</v>
      </c>
      <c r="BK107" s="12">
        <f t="shared" si="190"/>
        <v>0</v>
      </c>
      <c r="BL107" s="12">
        <f t="shared" si="190"/>
        <v>0</v>
      </c>
      <c r="BM107" s="12">
        <f t="shared" si="190"/>
        <v>5</v>
      </c>
      <c r="BN107" s="12">
        <f t="shared" si="190"/>
        <v>10</v>
      </c>
      <c r="BO107" s="12">
        <f t="shared" si="190"/>
        <v>15</v>
      </c>
      <c r="BP107" s="12">
        <f t="shared" si="190"/>
        <v>20</v>
      </c>
      <c r="BQ107" s="12">
        <f t="shared" si="190"/>
        <v>25</v>
      </c>
      <c r="BR107" s="12">
        <f t="shared" si="190"/>
        <v>30</v>
      </c>
      <c r="BS107" s="12">
        <f t="shared" si="190"/>
        <v>30</v>
      </c>
      <c r="BT107" s="12">
        <f t="shared" si="190"/>
        <v>30</v>
      </c>
      <c r="BU107" s="12">
        <f t="shared" ref="BU107:DY107" si="191">BT107+BU83</f>
        <v>30</v>
      </c>
      <c r="BV107" s="12">
        <f t="shared" si="191"/>
        <v>30</v>
      </c>
      <c r="BW107" s="12">
        <f t="shared" si="191"/>
        <v>30</v>
      </c>
      <c r="BX107" s="12">
        <f t="shared" si="191"/>
        <v>30</v>
      </c>
      <c r="BY107" s="12">
        <f t="shared" si="191"/>
        <v>30</v>
      </c>
      <c r="BZ107" s="12">
        <f t="shared" si="191"/>
        <v>30</v>
      </c>
      <c r="CA107" s="12">
        <f t="shared" si="191"/>
        <v>30</v>
      </c>
      <c r="CB107" s="12">
        <f t="shared" si="191"/>
        <v>30</v>
      </c>
      <c r="CC107" s="12">
        <f t="shared" si="191"/>
        <v>30</v>
      </c>
      <c r="CD107" s="12">
        <f t="shared" si="191"/>
        <v>30</v>
      </c>
      <c r="CE107" s="12">
        <f t="shared" si="191"/>
        <v>30</v>
      </c>
      <c r="CF107" s="12">
        <f t="shared" si="191"/>
        <v>30</v>
      </c>
      <c r="CG107" s="12">
        <f t="shared" si="191"/>
        <v>30</v>
      </c>
      <c r="CH107" s="12">
        <f t="shared" si="191"/>
        <v>30</v>
      </c>
      <c r="CI107" s="12">
        <f t="shared" si="191"/>
        <v>30</v>
      </c>
      <c r="CJ107" s="12">
        <f t="shared" si="191"/>
        <v>30</v>
      </c>
      <c r="CK107" s="12">
        <f t="shared" si="191"/>
        <v>30</v>
      </c>
      <c r="CL107" s="12">
        <f t="shared" si="191"/>
        <v>30</v>
      </c>
      <c r="CM107" s="12">
        <f t="shared" si="191"/>
        <v>30</v>
      </c>
      <c r="CN107" s="12">
        <f t="shared" si="191"/>
        <v>30</v>
      </c>
      <c r="CO107" s="12">
        <f t="shared" si="191"/>
        <v>30</v>
      </c>
      <c r="CP107" s="12">
        <f t="shared" si="191"/>
        <v>30</v>
      </c>
      <c r="CQ107" s="12">
        <f t="shared" si="191"/>
        <v>30</v>
      </c>
      <c r="CR107" s="12">
        <f t="shared" si="191"/>
        <v>30</v>
      </c>
      <c r="CS107" s="12">
        <f t="shared" si="191"/>
        <v>30</v>
      </c>
      <c r="CT107" s="12">
        <f t="shared" si="191"/>
        <v>30</v>
      </c>
      <c r="CU107" s="12">
        <f t="shared" si="191"/>
        <v>30</v>
      </c>
      <c r="CV107" s="12">
        <f t="shared" si="191"/>
        <v>30</v>
      </c>
      <c r="CW107" s="12">
        <f t="shared" si="191"/>
        <v>30</v>
      </c>
      <c r="CX107" s="12">
        <f t="shared" si="191"/>
        <v>30</v>
      </c>
      <c r="CY107" s="12">
        <f t="shared" si="191"/>
        <v>30</v>
      </c>
      <c r="CZ107" s="12">
        <f t="shared" si="191"/>
        <v>30</v>
      </c>
      <c r="DA107" s="12">
        <f t="shared" si="191"/>
        <v>30</v>
      </c>
      <c r="DB107" s="12">
        <f t="shared" si="191"/>
        <v>30</v>
      </c>
      <c r="DC107" s="12">
        <f t="shared" si="191"/>
        <v>30</v>
      </c>
      <c r="DD107" s="12">
        <f t="shared" si="191"/>
        <v>30</v>
      </c>
      <c r="DE107" s="12">
        <f t="shared" si="191"/>
        <v>30</v>
      </c>
      <c r="DF107" s="12">
        <f t="shared" si="191"/>
        <v>30</v>
      </c>
      <c r="DG107" s="12">
        <f t="shared" si="191"/>
        <v>30</v>
      </c>
      <c r="DH107" s="12">
        <f t="shared" si="191"/>
        <v>30</v>
      </c>
      <c r="DI107" s="12">
        <f t="shared" si="191"/>
        <v>30</v>
      </c>
      <c r="DJ107" s="12">
        <f t="shared" si="191"/>
        <v>30</v>
      </c>
      <c r="DK107" s="12">
        <f t="shared" si="191"/>
        <v>30</v>
      </c>
      <c r="DL107" s="12">
        <f t="shared" si="191"/>
        <v>30</v>
      </c>
      <c r="DM107" s="12">
        <f t="shared" si="191"/>
        <v>30</v>
      </c>
      <c r="DN107" s="12">
        <f t="shared" si="191"/>
        <v>30</v>
      </c>
      <c r="DO107" s="12">
        <f t="shared" si="191"/>
        <v>30</v>
      </c>
      <c r="DP107" s="12">
        <f t="shared" si="191"/>
        <v>30</v>
      </c>
      <c r="DQ107" s="12">
        <f t="shared" si="191"/>
        <v>30</v>
      </c>
      <c r="DR107" s="12">
        <f t="shared" si="191"/>
        <v>30</v>
      </c>
      <c r="DS107" s="12">
        <f t="shared" si="191"/>
        <v>30</v>
      </c>
      <c r="DT107" s="12">
        <f t="shared" si="191"/>
        <v>30</v>
      </c>
      <c r="DU107" s="12">
        <f t="shared" si="191"/>
        <v>30</v>
      </c>
      <c r="DV107" s="12">
        <f t="shared" si="191"/>
        <v>30</v>
      </c>
      <c r="DW107" s="12">
        <f t="shared" si="191"/>
        <v>30</v>
      </c>
      <c r="DX107" s="12">
        <f t="shared" si="191"/>
        <v>30</v>
      </c>
      <c r="DY107" s="12">
        <f t="shared" si="191"/>
        <v>30</v>
      </c>
    </row>
    <row r="108" spans="2:129" x14ac:dyDescent="0.3">
      <c r="B108" s="2" t="str">
        <f>Product!$Q$2</f>
        <v>Phase 5</v>
      </c>
      <c r="C108" s="2" t="str">
        <f>Product!$Q$3</f>
        <v>60' Wide</v>
      </c>
      <c r="D108" s="128"/>
      <c r="G108" s="11">
        <f>SUM(H108:DZ108)</f>
        <v>1875</v>
      </c>
      <c r="I108" s="12">
        <f t="shared" ref="I108:BT108" si="192">H108+I84</f>
        <v>0</v>
      </c>
      <c r="J108" s="12">
        <f t="shared" si="192"/>
        <v>0</v>
      </c>
      <c r="K108" s="12">
        <f t="shared" si="192"/>
        <v>0</v>
      </c>
      <c r="L108" s="12">
        <f t="shared" si="192"/>
        <v>0</v>
      </c>
      <c r="M108" s="12">
        <f t="shared" si="192"/>
        <v>0</v>
      </c>
      <c r="N108" s="12">
        <f t="shared" si="192"/>
        <v>0</v>
      </c>
      <c r="O108" s="12">
        <f t="shared" si="192"/>
        <v>0</v>
      </c>
      <c r="P108" s="12">
        <f t="shared" si="192"/>
        <v>0</v>
      </c>
      <c r="Q108" s="12">
        <f t="shared" si="192"/>
        <v>0</v>
      </c>
      <c r="R108" s="12">
        <f t="shared" si="192"/>
        <v>0</v>
      </c>
      <c r="S108" s="12">
        <f t="shared" si="192"/>
        <v>0</v>
      </c>
      <c r="T108" s="12">
        <f t="shared" si="192"/>
        <v>0</v>
      </c>
      <c r="U108" s="12">
        <f t="shared" si="192"/>
        <v>0</v>
      </c>
      <c r="V108" s="12">
        <f t="shared" si="192"/>
        <v>0</v>
      </c>
      <c r="W108" s="12">
        <f t="shared" si="192"/>
        <v>0</v>
      </c>
      <c r="X108" s="12">
        <f t="shared" si="192"/>
        <v>0</v>
      </c>
      <c r="Y108" s="12">
        <f t="shared" si="192"/>
        <v>0</v>
      </c>
      <c r="Z108" s="12">
        <f t="shared" si="192"/>
        <v>0</v>
      </c>
      <c r="AA108" s="12">
        <f t="shared" si="192"/>
        <v>0</v>
      </c>
      <c r="AB108" s="12">
        <f t="shared" si="192"/>
        <v>0</v>
      </c>
      <c r="AC108" s="12">
        <f t="shared" si="192"/>
        <v>0</v>
      </c>
      <c r="AD108" s="12">
        <f t="shared" si="192"/>
        <v>0</v>
      </c>
      <c r="AE108" s="12">
        <f t="shared" si="192"/>
        <v>0</v>
      </c>
      <c r="AF108" s="12">
        <f t="shared" si="192"/>
        <v>0</v>
      </c>
      <c r="AG108" s="12">
        <f t="shared" si="192"/>
        <v>0</v>
      </c>
      <c r="AH108" s="12">
        <f t="shared" si="192"/>
        <v>0</v>
      </c>
      <c r="AI108" s="12">
        <f t="shared" si="192"/>
        <v>0</v>
      </c>
      <c r="AJ108" s="12">
        <f t="shared" si="192"/>
        <v>0</v>
      </c>
      <c r="AK108" s="12">
        <f t="shared" si="192"/>
        <v>0</v>
      </c>
      <c r="AL108" s="12">
        <f t="shared" si="192"/>
        <v>0</v>
      </c>
      <c r="AM108" s="12">
        <f t="shared" si="192"/>
        <v>0</v>
      </c>
      <c r="AN108" s="12">
        <f t="shared" si="192"/>
        <v>0</v>
      </c>
      <c r="AO108" s="12">
        <f t="shared" si="192"/>
        <v>0</v>
      </c>
      <c r="AP108" s="12">
        <f t="shared" si="192"/>
        <v>0</v>
      </c>
      <c r="AQ108" s="12">
        <f t="shared" si="192"/>
        <v>0</v>
      </c>
      <c r="AR108" s="12">
        <f t="shared" si="192"/>
        <v>0</v>
      </c>
      <c r="AS108" s="12">
        <f t="shared" si="192"/>
        <v>0</v>
      </c>
      <c r="AT108" s="12">
        <f t="shared" si="192"/>
        <v>0</v>
      </c>
      <c r="AU108" s="12">
        <f t="shared" si="192"/>
        <v>0</v>
      </c>
      <c r="AV108" s="12">
        <f t="shared" si="192"/>
        <v>0</v>
      </c>
      <c r="AW108" s="12">
        <f t="shared" si="192"/>
        <v>0</v>
      </c>
      <c r="AX108" s="12">
        <f t="shared" si="192"/>
        <v>0</v>
      </c>
      <c r="AY108" s="12">
        <f t="shared" si="192"/>
        <v>0</v>
      </c>
      <c r="AZ108" s="12">
        <f t="shared" si="192"/>
        <v>0</v>
      </c>
      <c r="BA108" s="12">
        <f t="shared" si="192"/>
        <v>0</v>
      </c>
      <c r="BB108" s="12">
        <f t="shared" si="192"/>
        <v>0</v>
      </c>
      <c r="BC108" s="12">
        <f t="shared" si="192"/>
        <v>0</v>
      </c>
      <c r="BD108" s="12">
        <f t="shared" si="192"/>
        <v>0</v>
      </c>
      <c r="BE108" s="12">
        <f t="shared" si="192"/>
        <v>0</v>
      </c>
      <c r="BF108" s="12">
        <f t="shared" si="192"/>
        <v>0</v>
      </c>
      <c r="BG108" s="12">
        <f t="shared" si="192"/>
        <v>0</v>
      </c>
      <c r="BH108" s="12">
        <f t="shared" si="192"/>
        <v>0</v>
      </c>
      <c r="BI108" s="12">
        <f t="shared" si="192"/>
        <v>0</v>
      </c>
      <c r="BJ108" s="12">
        <f t="shared" si="192"/>
        <v>0</v>
      </c>
      <c r="BK108" s="12">
        <f t="shared" si="192"/>
        <v>0</v>
      </c>
      <c r="BL108" s="12">
        <f t="shared" si="192"/>
        <v>0</v>
      </c>
      <c r="BM108" s="12">
        <f t="shared" si="192"/>
        <v>5</v>
      </c>
      <c r="BN108" s="12">
        <f t="shared" si="192"/>
        <v>10</v>
      </c>
      <c r="BO108" s="12">
        <f t="shared" si="192"/>
        <v>15</v>
      </c>
      <c r="BP108" s="12">
        <f t="shared" si="192"/>
        <v>20</v>
      </c>
      <c r="BQ108" s="12">
        <f t="shared" si="192"/>
        <v>25</v>
      </c>
      <c r="BR108" s="12">
        <f t="shared" si="192"/>
        <v>30</v>
      </c>
      <c r="BS108" s="12">
        <f t="shared" si="192"/>
        <v>30</v>
      </c>
      <c r="BT108" s="12">
        <f t="shared" si="192"/>
        <v>30</v>
      </c>
      <c r="BU108" s="12">
        <f t="shared" ref="BU108:DY108" si="193">BT108+BU84</f>
        <v>30</v>
      </c>
      <c r="BV108" s="12">
        <f t="shared" si="193"/>
        <v>30</v>
      </c>
      <c r="BW108" s="12">
        <f t="shared" si="193"/>
        <v>30</v>
      </c>
      <c r="BX108" s="12">
        <f t="shared" si="193"/>
        <v>30</v>
      </c>
      <c r="BY108" s="12">
        <f t="shared" si="193"/>
        <v>30</v>
      </c>
      <c r="BZ108" s="12">
        <f t="shared" si="193"/>
        <v>30</v>
      </c>
      <c r="CA108" s="12">
        <f t="shared" si="193"/>
        <v>30</v>
      </c>
      <c r="CB108" s="12">
        <f t="shared" si="193"/>
        <v>30</v>
      </c>
      <c r="CC108" s="12">
        <f t="shared" si="193"/>
        <v>30</v>
      </c>
      <c r="CD108" s="12">
        <f t="shared" si="193"/>
        <v>30</v>
      </c>
      <c r="CE108" s="12">
        <f t="shared" si="193"/>
        <v>30</v>
      </c>
      <c r="CF108" s="12">
        <f t="shared" si="193"/>
        <v>30</v>
      </c>
      <c r="CG108" s="12">
        <f t="shared" si="193"/>
        <v>30</v>
      </c>
      <c r="CH108" s="12">
        <f t="shared" si="193"/>
        <v>30</v>
      </c>
      <c r="CI108" s="12">
        <f t="shared" si="193"/>
        <v>30</v>
      </c>
      <c r="CJ108" s="12">
        <f t="shared" si="193"/>
        <v>30</v>
      </c>
      <c r="CK108" s="12">
        <f t="shared" si="193"/>
        <v>30</v>
      </c>
      <c r="CL108" s="12">
        <f t="shared" si="193"/>
        <v>30</v>
      </c>
      <c r="CM108" s="12">
        <f t="shared" si="193"/>
        <v>30</v>
      </c>
      <c r="CN108" s="12">
        <f t="shared" si="193"/>
        <v>30</v>
      </c>
      <c r="CO108" s="12">
        <f t="shared" si="193"/>
        <v>30</v>
      </c>
      <c r="CP108" s="12">
        <f t="shared" si="193"/>
        <v>30</v>
      </c>
      <c r="CQ108" s="12">
        <f t="shared" si="193"/>
        <v>30</v>
      </c>
      <c r="CR108" s="12">
        <f t="shared" si="193"/>
        <v>30</v>
      </c>
      <c r="CS108" s="12">
        <f t="shared" si="193"/>
        <v>30</v>
      </c>
      <c r="CT108" s="12">
        <f t="shared" si="193"/>
        <v>30</v>
      </c>
      <c r="CU108" s="12">
        <f t="shared" si="193"/>
        <v>30</v>
      </c>
      <c r="CV108" s="12">
        <f t="shared" si="193"/>
        <v>30</v>
      </c>
      <c r="CW108" s="12">
        <f t="shared" si="193"/>
        <v>30</v>
      </c>
      <c r="CX108" s="12">
        <f t="shared" si="193"/>
        <v>30</v>
      </c>
      <c r="CY108" s="12">
        <f t="shared" si="193"/>
        <v>30</v>
      </c>
      <c r="CZ108" s="12">
        <f t="shared" si="193"/>
        <v>30</v>
      </c>
      <c r="DA108" s="12">
        <f t="shared" si="193"/>
        <v>30</v>
      </c>
      <c r="DB108" s="12">
        <f t="shared" si="193"/>
        <v>30</v>
      </c>
      <c r="DC108" s="12">
        <f t="shared" si="193"/>
        <v>30</v>
      </c>
      <c r="DD108" s="12">
        <f t="shared" si="193"/>
        <v>30</v>
      </c>
      <c r="DE108" s="12">
        <f t="shared" si="193"/>
        <v>30</v>
      </c>
      <c r="DF108" s="12">
        <f t="shared" si="193"/>
        <v>30</v>
      </c>
      <c r="DG108" s="12">
        <f t="shared" si="193"/>
        <v>30</v>
      </c>
      <c r="DH108" s="12">
        <f t="shared" si="193"/>
        <v>30</v>
      </c>
      <c r="DI108" s="12">
        <f t="shared" si="193"/>
        <v>30</v>
      </c>
      <c r="DJ108" s="12">
        <f t="shared" si="193"/>
        <v>30</v>
      </c>
      <c r="DK108" s="12">
        <f t="shared" si="193"/>
        <v>30</v>
      </c>
      <c r="DL108" s="12">
        <f t="shared" si="193"/>
        <v>30</v>
      </c>
      <c r="DM108" s="12">
        <f t="shared" si="193"/>
        <v>30</v>
      </c>
      <c r="DN108" s="12">
        <f t="shared" si="193"/>
        <v>30</v>
      </c>
      <c r="DO108" s="12">
        <f t="shared" si="193"/>
        <v>30</v>
      </c>
      <c r="DP108" s="12">
        <f t="shared" si="193"/>
        <v>30</v>
      </c>
      <c r="DQ108" s="12">
        <f t="shared" si="193"/>
        <v>30</v>
      </c>
      <c r="DR108" s="12">
        <f t="shared" si="193"/>
        <v>30</v>
      </c>
      <c r="DS108" s="12">
        <f t="shared" si="193"/>
        <v>30</v>
      </c>
      <c r="DT108" s="12">
        <f t="shared" si="193"/>
        <v>30</v>
      </c>
      <c r="DU108" s="12">
        <f t="shared" si="193"/>
        <v>30</v>
      </c>
      <c r="DV108" s="12">
        <f t="shared" si="193"/>
        <v>30</v>
      </c>
      <c r="DW108" s="12">
        <f t="shared" si="193"/>
        <v>30</v>
      </c>
      <c r="DX108" s="12">
        <f t="shared" si="193"/>
        <v>30</v>
      </c>
      <c r="DY108" s="12">
        <f t="shared" si="193"/>
        <v>30</v>
      </c>
    </row>
    <row r="109" spans="2:129" x14ac:dyDescent="0.3">
      <c r="B109" s="2" t="str">
        <f>Product!$R$2</f>
        <v>Phase 5</v>
      </c>
      <c r="C109" s="2" t="str">
        <f>Product!$R$3</f>
        <v>75' Wide</v>
      </c>
      <c r="D109" s="128"/>
      <c r="G109" s="11">
        <f>SUM(H109:DZ109)</f>
        <v>1250</v>
      </c>
      <c r="I109" s="12">
        <f t="shared" ref="I109:BT109" si="194">H109+I85</f>
        <v>0</v>
      </c>
      <c r="J109" s="12">
        <f t="shared" si="194"/>
        <v>0</v>
      </c>
      <c r="K109" s="12">
        <f t="shared" si="194"/>
        <v>0</v>
      </c>
      <c r="L109" s="12">
        <f t="shared" si="194"/>
        <v>0</v>
      </c>
      <c r="M109" s="12">
        <f t="shared" si="194"/>
        <v>0</v>
      </c>
      <c r="N109" s="12">
        <f t="shared" si="194"/>
        <v>0</v>
      </c>
      <c r="O109" s="12">
        <f t="shared" si="194"/>
        <v>0</v>
      </c>
      <c r="P109" s="12">
        <f t="shared" si="194"/>
        <v>0</v>
      </c>
      <c r="Q109" s="12">
        <f t="shared" si="194"/>
        <v>0</v>
      </c>
      <c r="R109" s="12">
        <f t="shared" si="194"/>
        <v>0</v>
      </c>
      <c r="S109" s="12">
        <f t="shared" si="194"/>
        <v>0</v>
      </c>
      <c r="T109" s="12">
        <f t="shared" si="194"/>
        <v>0</v>
      </c>
      <c r="U109" s="12">
        <f t="shared" si="194"/>
        <v>0</v>
      </c>
      <c r="V109" s="12">
        <f t="shared" si="194"/>
        <v>0</v>
      </c>
      <c r="W109" s="12">
        <f t="shared" si="194"/>
        <v>0</v>
      </c>
      <c r="X109" s="12">
        <f t="shared" si="194"/>
        <v>0</v>
      </c>
      <c r="Y109" s="12">
        <f t="shared" si="194"/>
        <v>0</v>
      </c>
      <c r="Z109" s="12">
        <f t="shared" si="194"/>
        <v>0</v>
      </c>
      <c r="AA109" s="12">
        <f t="shared" si="194"/>
        <v>0</v>
      </c>
      <c r="AB109" s="12">
        <f t="shared" si="194"/>
        <v>0</v>
      </c>
      <c r="AC109" s="12">
        <f t="shared" si="194"/>
        <v>0</v>
      </c>
      <c r="AD109" s="12">
        <f t="shared" si="194"/>
        <v>0</v>
      </c>
      <c r="AE109" s="12">
        <f t="shared" si="194"/>
        <v>0</v>
      </c>
      <c r="AF109" s="12">
        <f t="shared" si="194"/>
        <v>0</v>
      </c>
      <c r="AG109" s="12">
        <f t="shared" si="194"/>
        <v>0</v>
      </c>
      <c r="AH109" s="12">
        <f t="shared" si="194"/>
        <v>0</v>
      </c>
      <c r="AI109" s="12">
        <f t="shared" si="194"/>
        <v>0</v>
      </c>
      <c r="AJ109" s="12">
        <f t="shared" si="194"/>
        <v>0</v>
      </c>
      <c r="AK109" s="12">
        <f t="shared" si="194"/>
        <v>0</v>
      </c>
      <c r="AL109" s="12">
        <f t="shared" si="194"/>
        <v>0</v>
      </c>
      <c r="AM109" s="12">
        <f t="shared" si="194"/>
        <v>0</v>
      </c>
      <c r="AN109" s="12">
        <f t="shared" si="194"/>
        <v>0</v>
      </c>
      <c r="AO109" s="12">
        <f t="shared" si="194"/>
        <v>0</v>
      </c>
      <c r="AP109" s="12">
        <f t="shared" si="194"/>
        <v>0</v>
      </c>
      <c r="AQ109" s="12">
        <f t="shared" si="194"/>
        <v>0</v>
      </c>
      <c r="AR109" s="12">
        <f t="shared" si="194"/>
        <v>0</v>
      </c>
      <c r="AS109" s="12">
        <f t="shared" si="194"/>
        <v>0</v>
      </c>
      <c r="AT109" s="12">
        <f t="shared" si="194"/>
        <v>0</v>
      </c>
      <c r="AU109" s="12">
        <f t="shared" si="194"/>
        <v>0</v>
      </c>
      <c r="AV109" s="12">
        <f t="shared" si="194"/>
        <v>0</v>
      </c>
      <c r="AW109" s="12">
        <f t="shared" si="194"/>
        <v>0</v>
      </c>
      <c r="AX109" s="12">
        <f t="shared" si="194"/>
        <v>0</v>
      </c>
      <c r="AY109" s="12">
        <f t="shared" si="194"/>
        <v>0</v>
      </c>
      <c r="AZ109" s="12">
        <f t="shared" si="194"/>
        <v>0</v>
      </c>
      <c r="BA109" s="12">
        <f t="shared" si="194"/>
        <v>0</v>
      </c>
      <c r="BB109" s="12">
        <f t="shared" si="194"/>
        <v>0</v>
      </c>
      <c r="BC109" s="12">
        <f t="shared" si="194"/>
        <v>0</v>
      </c>
      <c r="BD109" s="12">
        <f t="shared" si="194"/>
        <v>0</v>
      </c>
      <c r="BE109" s="12">
        <f t="shared" si="194"/>
        <v>0</v>
      </c>
      <c r="BF109" s="12">
        <f t="shared" si="194"/>
        <v>0</v>
      </c>
      <c r="BG109" s="12">
        <f t="shared" si="194"/>
        <v>0</v>
      </c>
      <c r="BH109" s="12">
        <f t="shared" si="194"/>
        <v>0</v>
      </c>
      <c r="BI109" s="12">
        <f t="shared" si="194"/>
        <v>0</v>
      </c>
      <c r="BJ109" s="12">
        <f t="shared" si="194"/>
        <v>0</v>
      </c>
      <c r="BK109" s="12">
        <f t="shared" si="194"/>
        <v>0</v>
      </c>
      <c r="BL109" s="12">
        <f t="shared" si="194"/>
        <v>0</v>
      </c>
      <c r="BM109" s="12">
        <f t="shared" si="194"/>
        <v>3.3333333333333335</v>
      </c>
      <c r="BN109" s="12">
        <f t="shared" si="194"/>
        <v>6.666666666666667</v>
      </c>
      <c r="BO109" s="12">
        <f t="shared" si="194"/>
        <v>10</v>
      </c>
      <c r="BP109" s="12">
        <f t="shared" si="194"/>
        <v>13.333333333333334</v>
      </c>
      <c r="BQ109" s="12">
        <f t="shared" si="194"/>
        <v>16.666666666666668</v>
      </c>
      <c r="BR109" s="12">
        <f t="shared" si="194"/>
        <v>20</v>
      </c>
      <c r="BS109" s="12">
        <f t="shared" si="194"/>
        <v>20</v>
      </c>
      <c r="BT109" s="12">
        <f t="shared" si="194"/>
        <v>20</v>
      </c>
      <c r="BU109" s="12">
        <f t="shared" ref="BU109:DY109" si="195">BT109+BU85</f>
        <v>20</v>
      </c>
      <c r="BV109" s="12">
        <f t="shared" si="195"/>
        <v>20</v>
      </c>
      <c r="BW109" s="12">
        <f t="shared" si="195"/>
        <v>20</v>
      </c>
      <c r="BX109" s="12">
        <f t="shared" si="195"/>
        <v>20</v>
      </c>
      <c r="BY109" s="12">
        <f t="shared" si="195"/>
        <v>20</v>
      </c>
      <c r="BZ109" s="12">
        <f t="shared" si="195"/>
        <v>20</v>
      </c>
      <c r="CA109" s="12">
        <f t="shared" si="195"/>
        <v>20</v>
      </c>
      <c r="CB109" s="12">
        <f t="shared" si="195"/>
        <v>20</v>
      </c>
      <c r="CC109" s="12">
        <f t="shared" si="195"/>
        <v>20</v>
      </c>
      <c r="CD109" s="12">
        <f t="shared" si="195"/>
        <v>20</v>
      </c>
      <c r="CE109" s="12">
        <f t="shared" si="195"/>
        <v>20</v>
      </c>
      <c r="CF109" s="12">
        <f t="shared" si="195"/>
        <v>20</v>
      </c>
      <c r="CG109" s="12">
        <f t="shared" si="195"/>
        <v>20</v>
      </c>
      <c r="CH109" s="12">
        <f t="shared" si="195"/>
        <v>20</v>
      </c>
      <c r="CI109" s="12">
        <f t="shared" si="195"/>
        <v>20</v>
      </c>
      <c r="CJ109" s="12">
        <f t="shared" si="195"/>
        <v>20</v>
      </c>
      <c r="CK109" s="12">
        <f t="shared" si="195"/>
        <v>20</v>
      </c>
      <c r="CL109" s="12">
        <f t="shared" si="195"/>
        <v>20</v>
      </c>
      <c r="CM109" s="12">
        <f t="shared" si="195"/>
        <v>20</v>
      </c>
      <c r="CN109" s="12">
        <f t="shared" si="195"/>
        <v>20</v>
      </c>
      <c r="CO109" s="12">
        <f t="shared" si="195"/>
        <v>20</v>
      </c>
      <c r="CP109" s="12">
        <f t="shared" si="195"/>
        <v>20</v>
      </c>
      <c r="CQ109" s="12">
        <f t="shared" si="195"/>
        <v>20</v>
      </c>
      <c r="CR109" s="12">
        <f t="shared" si="195"/>
        <v>20</v>
      </c>
      <c r="CS109" s="12">
        <f t="shared" si="195"/>
        <v>20</v>
      </c>
      <c r="CT109" s="12">
        <f t="shared" si="195"/>
        <v>20</v>
      </c>
      <c r="CU109" s="12">
        <f t="shared" si="195"/>
        <v>20</v>
      </c>
      <c r="CV109" s="12">
        <f t="shared" si="195"/>
        <v>20</v>
      </c>
      <c r="CW109" s="12">
        <f t="shared" si="195"/>
        <v>20</v>
      </c>
      <c r="CX109" s="12">
        <f t="shared" si="195"/>
        <v>20</v>
      </c>
      <c r="CY109" s="12">
        <f t="shared" si="195"/>
        <v>20</v>
      </c>
      <c r="CZ109" s="12">
        <f t="shared" si="195"/>
        <v>20</v>
      </c>
      <c r="DA109" s="12">
        <f t="shared" si="195"/>
        <v>20</v>
      </c>
      <c r="DB109" s="12">
        <f t="shared" si="195"/>
        <v>20</v>
      </c>
      <c r="DC109" s="12">
        <f t="shared" si="195"/>
        <v>20</v>
      </c>
      <c r="DD109" s="12">
        <f t="shared" si="195"/>
        <v>20</v>
      </c>
      <c r="DE109" s="12">
        <f t="shared" si="195"/>
        <v>20</v>
      </c>
      <c r="DF109" s="12">
        <f t="shared" si="195"/>
        <v>20</v>
      </c>
      <c r="DG109" s="12">
        <f t="shared" si="195"/>
        <v>20</v>
      </c>
      <c r="DH109" s="12">
        <f t="shared" si="195"/>
        <v>20</v>
      </c>
      <c r="DI109" s="12">
        <f t="shared" si="195"/>
        <v>20</v>
      </c>
      <c r="DJ109" s="12">
        <f t="shared" si="195"/>
        <v>20</v>
      </c>
      <c r="DK109" s="12">
        <f t="shared" si="195"/>
        <v>20</v>
      </c>
      <c r="DL109" s="12">
        <f t="shared" si="195"/>
        <v>20</v>
      </c>
      <c r="DM109" s="12">
        <f t="shared" si="195"/>
        <v>20</v>
      </c>
      <c r="DN109" s="12">
        <f t="shared" si="195"/>
        <v>20</v>
      </c>
      <c r="DO109" s="12">
        <f t="shared" si="195"/>
        <v>20</v>
      </c>
      <c r="DP109" s="12">
        <f t="shared" si="195"/>
        <v>20</v>
      </c>
      <c r="DQ109" s="12">
        <f t="shared" si="195"/>
        <v>20</v>
      </c>
      <c r="DR109" s="12">
        <f t="shared" si="195"/>
        <v>20</v>
      </c>
      <c r="DS109" s="12">
        <f t="shared" si="195"/>
        <v>20</v>
      </c>
      <c r="DT109" s="12">
        <f t="shared" si="195"/>
        <v>20</v>
      </c>
      <c r="DU109" s="12">
        <f t="shared" si="195"/>
        <v>20</v>
      </c>
      <c r="DV109" s="12">
        <f t="shared" si="195"/>
        <v>20</v>
      </c>
      <c r="DW109" s="12">
        <f t="shared" si="195"/>
        <v>20</v>
      </c>
      <c r="DX109" s="12">
        <f t="shared" si="195"/>
        <v>20</v>
      </c>
      <c r="DY109" s="12">
        <f t="shared" si="195"/>
        <v>20</v>
      </c>
    </row>
    <row r="111" spans="2:129" x14ac:dyDescent="0.3">
      <c r="B111" s="18" t="s">
        <v>56</v>
      </c>
      <c r="C111" s="18"/>
      <c r="D111" s="18"/>
      <c r="E111" s="18"/>
      <c r="F111" s="18"/>
      <c r="G111" s="23">
        <f>SUM(G89:G110)</f>
        <v>34600</v>
      </c>
      <c r="H111" s="18"/>
      <c r="I111" s="19">
        <f>SUM(I89:I110)</f>
        <v>0</v>
      </c>
      <c r="J111" s="19">
        <f t="shared" ref="J111:BU111" si="196">SUM(J89:J110)</f>
        <v>0</v>
      </c>
      <c r="K111" s="19">
        <f t="shared" si="196"/>
        <v>0</v>
      </c>
      <c r="L111" s="19">
        <f t="shared" si="196"/>
        <v>0</v>
      </c>
      <c r="M111" s="19">
        <f t="shared" si="196"/>
        <v>0</v>
      </c>
      <c r="N111" s="19">
        <f t="shared" si="196"/>
        <v>0</v>
      </c>
      <c r="O111" s="19">
        <f t="shared" si="196"/>
        <v>0</v>
      </c>
      <c r="P111" s="19">
        <f t="shared" si="196"/>
        <v>0</v>
      </c>
      <c r="Q111" s="19">
        <f t="shared" si="196"/>
        <v>13.333333333333334</v>
      </c>
      <c r="R111" s="19">
        <f t="shared" si="196"/>
        <v>26.666666666666668</v>
      </c>
      <c r="S111" s="19">
        <f t="shared" si="196"/>
        <v>40</v>
      </c>
      <c r="T111" s="19">
        <f t="shared" si="196"/>
        <v>53.333333333333336</v>
      </c>
      <c r="U111" s="19">
        <f t="shared" si="196"/>
        <v>66.666666666666671</v>
      </c>
      <c r="V111" s="19">
        <f t="shared" si="196"/>
        <v>80</v>
      </c>
      <c r="W111" s="19">
        <f t="shared" si="196"/>
        <v>80</v>
      </c>
      <c r="X111" s="19">
        <f t="shared" si="196"/>
        <v>80</v>
      </c>
      <c r="Y111" s="19">
        <f t="shared" si="196"/>
        <v>80</v>
      </c>
      <c r="Z111" s="19">
        <f t="shared" si="196"/>
        <v>80</v>
      </c>
      <c r="AA111" s="19">
        <f t="shared" si="196"/>
        <v>80</v>
      </c>
      <c r="AB111" s="19">
        <f t="shared" si="196"/>
        <v>80</v>
      </c>
      <c r="AC111" s="19">
        <f t="shared" si="196"/>
        <v>93.333333333333329</v>
      </c>
      <c r="AD111" s="19">
        <f t="shared" si="196"/>
        <v>106.66666666666667</v>
      </c>
      <c r="AE111" s="19">
        <f t="shared" si="196"/>
        <v>120</v>
      </c>
      <c r="AF111" s="19">
        <f t="shared" si="196"/>
        <v>133.33333333333334</v>
      </c>
      <c r="AG111" s="19">
        <f t="shared" si="196"/>
        <v>146.66666666666666</v>
      </c>
      <c r="AH111" s="19">
        <f t="shared" si="196"/>
        <v>160</v>
      </c>
      <c r="AI111" s="19">
        <f t="shared" si="196"/>
        <v>160</v>
      </c>
      <c r="AJ111" s="19">
        <f t="shared" si="196"/>
        <v>160</v>
      </c>
      <c r="AK111" s="19">
        <f t="shared" si="196"/>
        <v>160</v>
      </c>
      <c r="AL111" s="19">
        <f t="shared" si="196"/>
        <v>160</v>
      </c>
      <c r="AM111" s="19">
        <f t="shared" si="196"/>
        <v>160</v>
      </c>
      <c r="AN111" s="19">
        <f t="shared" si="196"/>
        <v>160</v>
      </c>
      <c r="AO111" s="19">
        <f t="shared" si="196"/>
        <v>173.33333333333334</v>
      </c>
      <c r="AP111" s="19">
        <f t="shared" si="196"/>
        <v>186.66666666666666</v>
      </c>
      <c r="AQ111" s="19">
        <f t="shared" si="196"/>
        <v>200</v>
      </c>
      <c r="AR111" s="19">
        <f t="shared" si="196"/>
        <v>213.33333333333334</v>
      </c>
      <c r="AS111" s="19">
        <f t="shared" si="196"/>
        <v>226.66666666666666</v>
      </c>
      <c r="AT111" s="19">
        <f t="shared" si="196"/>
        <v>240</v>
      </c>
      <c r="AU111" s="19">
        <f t="shared" si="196"/>
        <v>240</v>
      </c>
      <c r="AV111" s="19">
        <f t="shared" si="196"/>
        <v>240</v>
      </c>
      <c r="AW111" s="19">
        <f t="shared" si="196"/>
        <v>240</v>
      </c>
      <c r="AX111" s="19">
        <f t="shared" si="196"/>
        <v>240</v>
      </c>
      <c r="AY111" s="19">
        <f t="shared" si="196"/>
        <v>240</v>
      </c>
      <c r="AZ111" s="19">
        <f t="shared" si="196"/>
        <v>240</v>
      </c>
      <c r="BA111" s="19">
        <f t="shared" si="196"/>
        <v>253.33333333333334</v>
      </c>
      <c r="BB111" s="19">
        <f t="shared" si="196"/>
        <v>266.66666666666669</v>
      </c>
      <c r="BC111" s="19">
        <f t="shared" si="196"/>
        <v>280</v>
      </c>
      <c r="BD111" s="19">
        <f t="shared" si="196"/>
        <v>293.33333333333331</v>
      </c>
      <c r="BE111" s="19">
        <f t="shared" si="196"/>
        <v>306.66666666666669</v>
      </c>
      <c r="BF111" s="19">
        <f t="shared" si="196"/>
        <v>320</v>
      </c>
      <c r="BG111" s="19">
        <f t="shared" si="196"/>
        <v>320</v>
      </c>
      <c r="BH111" s="19">
        <f t="shared" si="196"/>
        <v>320</v>
      </c>
      <c r="BI111" s="19">
        <f t="shared" si="196"/>
        <v>320</v>
      </c>
      <c r="BJ111" s="19">
        <f t="shared" si="196"/>
        <v>320</v>
      </c>
      <c r="BK111" s="19">
        <f t="shared" si="196"/>
        <v>320</v>
      </c>
      <c r="BL111" s="19">
        <f t="shared" si="196"/>
        <v>320</v>
      </c>
      <c r="BM111" s="19">
        <f t="shared" si="196"/>
        <v>333.33333333333331</v>
      </c>
      <c r="BN111" s="19">
        <f t="shared" si="196"/>
        <v>346.66666666666669</v>
      </c>
      <c r="BO111" s="19">
        <f t="shared" si="196"/>
        <v>360</v>
      </c>
      <c r="BP111" s="19">
        <f t="shared" si="196"/>
        <v>373.33333333333331</v>
      </c>
      <c r="BQ111" s="19">
        <f t="shared" si="196"/>
        <v>386.66666666666669</v>
      </c>
      <c r="BR111" s="19">
        <f t="shared" si="196"/>
        <v>400</v>
      </c>
      <c r="BS111" s="19">
        <f t="shared" si="196"/>
        <v>400</v>
      </c>
      <c r="BT111" s="19">
        <f t="shared" si="196"/>
        <v>400</v>
      </c>
      <c r="BU111" s="19">
        <f t="shared" si="196"/>
        <v>400</v>
      </c>
      <c r="BV111" s="19">
        <f t="shared" ref="BV111:DY111" si="197">SUM(BV89:BV110)</f>
        <v>400</v>
      </c>
      <c r="BW111" s="19">
        <f t="shared" si="197"/>
        <v>400</v>
      </c>
      <c r="BX111" s="19">
        <f t="shared" si="197"/>
        <v>400</v>
      </c>
      <c r="BY111" s="19">
        <f t="shared" si="197"/>
        <v>400</v>
      </c>
      <c r="BZ111" s="19">
        <f t="shared" si="197"/>
        <v>400</v>
      </c>
      <c r="CA111" s="19">
        <f t="shared" si="197"/>
        <v>400</v>
      </c>
      <c r="CB111" s="19">
        <f t="shared" si="197"/>
        <v>400</v>
      </c>
      <c r="CC111" s="19">
        <f t="shared" si="197"/>
        <v>400</v>
      </c>
      <c r="CD111" s="19">
        <f t="shared" si="197"/>
        <v>400</v>
      </c>
      <c r="CE111" s="19">
        <f t="shared" si="197"/>
        <v>400</v>
      </c>
      <c r="CF111" s="19">
        <f t="shared" si="197"/>
        <v>400</v>
      </c>
      <c r="CG111" s="19">
        <f t="shared" si="197"/>
        <v>400</v>
      </c>
      <c r="CH111" s="19">
        <f t="shared" si="197"/>
        <v>400</v>
      </c>
      <c r="CI111" s="19">
        <f t="shared" si="197"/>
        <v>400</v>
      </c>
      <c r="CJ111" s="19">
        <f t="shared" si="197"/>
        <v>400</v>
      </c>
      <c r="CK111" s="19">
        <f t="shared" si="197"/>
        <v>400</v>
      </c>
      <c r="CL111" s="19">
        <f t="shared" si="197"/>
        <v>400</v>
      </c>
      <c r="CM111" s="19">
        <f t="shared" si="197"/>
        <v>400</v>
      </c>
      <c r="CN111" s="19">
        <f t="shared" si="197"/>
        <v>400</v>
      </c>
      <c r="CO111" s="19">
        <f t="shared" si="197"/>
        <v>400</v>
      </c>
      <c r="CP111" s="19">
        <f t="shared" si="197"/>
        <v>400</v>
      </c>
      <c r="CQ111" s="19">
        <f t="shared" si="197"/>
        <v>400</v>
      </c>
      <c r="CR111" s="19">
        <f t="shared" si="197"/>
        <v>400</v>
      </c>
      <c r="CS111" s="19">
        <f t="shared" si="197"/>
        <v>400</v>
      </c>
      <c r="CT111" s="19">
        <f t="shared" si="197"/>
        <v>400</v>
      </c>
      <c r="CU111" s="19">
        <f t="shared" si="197"/>
        <v>400</v>
      </c>
      <c r="CV111" s="19">
        <f t="shared" si="197"/>
        <v>400</v>
      </c>
      <c r="CW111" s="19">
        <f t="shared" si="197"/>
        <v>400</v>
      </c>
      <c r="CX111" s="19">
        <f t="shared" si="197"/>
        <v>400</v>
      </c>
      <c r="CY111" s="19">
        <f t="shared" si="197"/>
        <v>400</v>
      </c>
      <c r="CZ111" s="19">
        <f t="shared" si="197"/>
        <v>400</v>
      </c>
      <c r="DA111" s="19">
        <f t="shared" si="197"/>
        <v>400</v>
      </c>
      <c r="DB111" s="19">
        <f t="shared" si="197"/>
        <v>400</v>
      </c>
      <c r="DC111" s="19">
        <f t="shared" si="197"/>
        <v>400</v>
      </c>
      <c r="DD111" s="19">
        <f t="shared" si="197"/>
        <v>400</v>
      </c>
      <c r="DE111" s="19">
        <f t="shared" si="197"/>
        <v>400</v>
      </c>
      <c r="DF111" s="19">
        <f t="shared" si="197"/>
        <v>400</v>
      </c>
      <c r="DG111" s="19">
        <f t="shared" si="197"/>
        <v>400</v>
      </c>
      <c r="DH111" s="19">
        <f t="shared" si="197"/>
        <v>400</v>
      </c>
      <c r="DI111" s="19">
        <f t="shared" si="197"/>
        <v>400</v>
      </c>
      <c r="DJ111" s="19">
        <f t="shared" si="197"/>
        <v>400</v>
      </c>
      <c r="DK111" s="19">
        <f t="shared" si="197"/>
        <v>400</v>
      </c>
      <c r="DL111" s="19">
        <f t="shared" si="197"/>
        <v>400</v>
      </c>
      <c r="DM111" s="19">
        <f t="shared" si="197"/>
        <v>400</v>
      </c>
      <c r="DN111" s="19">
        <f t="shared" si="197"/>
        <v>400</v>
      </c>
      <c r="DO111" s="19">
        <f t="shared" si="197"/>
        <v>400</v>
      </c>
      <c r="DP111" s="19">
        <f t="shared" si="197"/>
        <v>400</v>
      </c>
      <c r="DQ111" s="19">
        <f t="shared" si="197"/>
        <v>400</v>
      </c>
      <c r="DR111" s="19">
        <f t="shared" si="197"/>
        <v>400</v>
      </c>
      <c r="DS111" s="19">
        <f t="shared" si="197"/>
        <v>400</v>
      </c>
      <c r="DT111" s="19">
        <f t="shared" si="197"/>
        <v>400</v>
      </c>
      <c r="DU111" s="19">
        <f t="shared" si="197"/>
        <v>400</v>
      </c>
      <c r="DV111" s="19">
        <f t="shared" si="197"/>
        <v>400</v>
      </c>
      <c r="DW111" s="19">
        <f t="shared" si="197"/>
        <v>400</v>
      </c>
      <c r="DX111" s="19">
        <f t="shared" si="197"/>
        <v>400</v>
      </c>
      <c r="DY111" s="19">
        <f t="shared" si="197"/>
        <v>400</v>
      </c>
    </row>
    <row r="112" spans="2:129" x14ac:dyDescent="0.3">
      <c r="G112" s="7"/>
    </row>
    <row r="113" spans="1:136" ht="49.5" x14ac:dyDescent="0.3">
      <c r="A113" s="8" t="s">
        <v>54</v>
      </c>
      <c r="B113" s="4"/>
      <c r="C113" s="4"/>
      <c r="D113" s="9" t="str">
        <f>Product!$B$90</f>
        <v>Sales Start Date</v>
      </c>
      <c r="E113" s="9" t="str">
        <f>Product!$B$5</f>
        <v># Units (Total)</v>
      </c>
      <c r="F113" s="9" t="str">
        <f>Product!$B$70</f>
        <v>Sales Duration (Month)</v>
      </c>
    </row>
    <row r="114" spans="1:136" x14ac:dyDescent="0.3">
      <c r="G114" s="7"/>
      <c r="I114" s="10"/>
      <c r="J114" s="10"/>
      <c r="K114" s="10"/>
      <c r="L114" s="10"/>
      <c r="M114" s="10"/>
      <c r="N114" s="10"/>
      <c r="O114" s="10"/>
      <c r="P114" s="10"/>
      <c r="Q114" s="10"/>
      <c r="R114" s="10"/>
      <c r="S114" s="10"/>
      <c r="T114" s="10"/>
      <c r="U114" s="10"/>
      <c r="V114" s="10"/>
      <c r="W114" s="10"/>
      <c r="X114" s="10"/>
      <c r="Y114" s="10"/>
      <c r="Z114" s="10"/>
      <c r="AA114" s="10"/>
      <c r="AB114" s="10"/>
      <c r="AC114" s="10"/>
      <c r="AD114" s="10"/>
      <c r="AE114" s="10"/>
      <c r="AF114" s="10"/>
      <c r="AG114" s="10"/>
      <c r="AH114" s="10"/>
      <c r="AI114" s="10"/>
      <c r="AJ114" s="10"/>
      <c r="AK114" s="10"/>
      <c r="AL114" s="10"/>
      <c r="AM114" s="10"/>
      <c r="AN114" s="10"/>
      <c r="AO114" s="10"/>
      <c r="AP114" s="10"/>
      <c r="AQ114" s="10"/>
      <c r="AR114" s="10"/>
      <c r="AS114" s="10"/>
      <c r="AT114" s="10"/>
      <c r="AU114" s="10"/>
      <c r="AV114" s="10"/>
      <c r="AW114" s="10"/>
      <c r="AX114" s="10"/>
      <c r="AY114" s="10"/>
      <c r="AZ114" s="10"/>
      <c r="BA114" s="10"/>
      <c r="BB114" s="10"/>
      <c r="BC114" s="10"/>
      <c r="BD114" s="10"/>
      <c r="BE114" s="10"/>
      <c r="BF114" s="10"/>
      <c r="BG114" s="10"/>
      <c r="BH114" s="10"/>
      <c r="BI114" s="10"/>
      <c r="BJ114" s="10"/>
      <c r="BK114" s="10"/>
      <c r="BL114" s="10"/>
      <c r="BM114" s="10"/>
      <c r="BN114" s="10"/>
      <c r="BO114" s="10"/>
      <c r="BP114" s="10"/>
      <c r="BQ114" s="10"/>
      <c r="BR114" s="10"/>
      <c r="BS114" s="10"/>
      <c r="BT114" s="10"/>
      <c r="BU114" s="10"/>
      <c r="BV114" s="10"/>
      <c r="BW114" s="10"/>
      <c r="BX114" s="10"/>
      <c r="BY114" s="10"/>
      <c r="BZ114" s="10"/>
      <c r="CA114" s="10"/>
      <c r="CB114" s="10"/>
      <c r="CC114" s="10"/>
      <c r="CD114" s="10"/>
      <c r="CE114" s="10"/>
      <c r="CF114" s="10"/>
      <c r="CG114" s="10"/>
      <c r="CH114" s="10"/>
      <c r="CI114" s="10"/>
      <c r="CJ114" s="10"/>
      <c r="CK114" s="10"/>
      <c r="CL114" s="10"/>
      <c r="CM114" s="10"/>
      <c r="CN114" s="10"/>
      <c r="CO114" s="10"/>
      <c r="CP114" s="10"/>
      <c r="CQ114" s="10"/>
      <c r="CR114" s="10"/>
      <c r="CS114" s="10"/>
      <c r="CT114" s="10"/>
      <c r="CU114" s="10"/>
      <c r="CV114" s="10"/>
      <c r="CW114" s="10"/>
      <c r="CX114" s="10"/>
      <c r="CY114" s="10"/>
      <c r="CZ114" s="10"/>
      <c r="DA114" s="10"/>
      <c r="DB114" s="10"/>
      <c r="DC114" s="10"/>
      <c r="DD114" s="10"/>
      <c r="DE114" s="10"/>
      <c r="DF114" s="10"/>
      <c r="DG114" s="10"/>
      <c r="DH114" s="10"/>
      <c r="DI114" s="10"/>
      <c r="DJ114" s="10"/>
      <c r="DK114" s="10"/>
      <c r="DL114" s="10"/>
      <c r="DM114" s="10"/>
      <c r="DN114" s="10"/>
      <c r="DO114" s="10"/>
      <c r="DP114" s="10"/>
      <c r="DQ114" s="10"/>
      <c r="DR114" s="10"/>
      <c r="DS114" s="10"/>
      <c r="DT114" s="10"/>
      <c r="DU114" s="10"/>
      <c r="DV114" s="10"/>
      <c r="DW114" s="10"/>
      <c r="DX114" s="10"/>
      <c r="DY114" s="10"/>
    </row>
    <row r="115" spans="1:136" x14ac:dyDescent="0.3">
      <c r="B115" s="2" t="str">
        <f>Product!$D$2</f>
        <v>Phase 1</v>
      </c>
      <c r="C115" s="2" t="str">
        <f>Product!$D$3</f>
        <v>50' Wide</v>
      </c>
      <c r="D115" s="127">
        <f>SUMIFS(INDEX(Product!$B$2:$U$97, MATCH(D113, Product!$B$2:$B$97, 0), ), Product!$B$2:$U$2, $B115, Product!$B$3:$U$3, $C115)</f>
        <v>44773</v>
      </c>
      <c r="E115" s="128">
        <f>SUMIFS(INDEX(Product!$B$2:$U$97, MATCH(E113, Product!$B$2:$B$97, 0), ), Product!$B$2:$U$2, $B115, Product!$B$3:$U$3, $C115)</f>
        <v>30</v>
      </c>
      <c r="F115" s="128">
        <f>SUMIFS(INDEX(Product!$B$2:$U$97, MATCH(F113, Product!$B$2:$B$97, 0), ), Product!$B$2:$U$2, $B115, Product!$B$3:$U$3, $C115)</f>
        <v>12</v>
      </c>
      <c r="G115" s="11">
        <f>SUM(H115:DZ115)</f>
        <v>30</v>
      </c>
      <c r="I115" s="12">
        <f>IF(I$2&gt;$D115,
MIN(IFERROR($E115/$F115, 0), $E115-SUM($H115:H115)),
0)</f>
        <v>0</v>
      </c>
      <c r="J115" s="12">
        <f>IF(J$2&gt;$D115,
MIN(IFERROR($E115/$F115, 0), $E115-SUM($H115:I115)),
0)</f>
        <v>0</v>
      </c>
      <c r="K115" s="12">
        <f>IF(K$2&gt;$D115,
MIN(IFERROR($E115/$F115, 0), $E115-SUM($H115:J115)),
0)</f>
        <v>0</v>
      </c>
      <c r="L115" s="12">
        <f>IF(L$2&gt;$D115,
MIN(IFERROR($E115/$F115, 0), $E115-SUM($H115:K115)),
0)</f>
        <v>0</v>
      </c>
      <c r="M115" s="12">
        <f>IF(M$2&gt;$D115,
MIN(IFERROR($E115/$F115, 0), $E115-SUM($H115:L115)),
0)</f>
        <v>0</v>
      </c>
      <c r="N115" s="12">
        <f>IF(N$2&gt;$D115,
MIN(IFERROR($E115/$F115, 0), $E115-SUM($H115:M115)),
0)</f>
        <v>0</v>
      </c>
      <c r="O115" s="12">
        <f>IF(O$2&gt;$D115,
MIN(IFERROR($E115/$F115, 0), $E115-SUM($H115:N115)),
0)</f>
        <v>0</v>
      </c>
      <c r="P115" s="12">
        <f>IF(P$2&gt;$D115,
MIN(IFERROR($E115/$F115, 0), $E115-SUM($H115:O115)),
0)</f>
        <v>0</v>
      </c>
      <c r="Q115" s="12">
        <f>IF(Q$2&gt;$D115,
MIN(IFERROR($E115/$F115, 0), $E115-SUM($H115:P115)),
0)</f>
        <v>2.5</v>
      </c>
      <c r="R115" s="12">
        <f>IF(R$2&gt;$D115,
MIN(IFERROR($E115/$F115, 0), $E115-SUM($H115:Q115)),
0)</f>
        <v>2.5</v>
      </c>
      <c r="S115" s="12">
        <f>IF(S$2&gt;$D115,
MIN(IFERROR($E115/$F115, 0), $E115-SUM($H115:R115)),
0)</f>
        <v>2.5</v>
      </c>
      <c r="T115" s="12">
        <f>IF(T$2&gt;$D115,
MIN(IFERROR($E115/$F115, 0), $E115-SUM($H115:S115)),
0)</f>
        <v>2.5</v>
      </c>
      <c r="U115" s="12">
        <f>IF(U$2&gt;$D115,
MIN(IFERROR($E115/$F115, 0), $E115-SUM($H115:T115)),
0)</f>
        <v>2.5</v>
      </c>
      <c r="V115" s="12">
        <f>IF(V$2&gt;$D115,
MIN(IFERROR($E115/$F115, 0), $E115-SUM($H115:U115)),
0)</f>
        <v>2.5</v>
      </c>
      <c r="W115" s="12">
        <f>IF(W$2&gt;$D115,
MIN(IFERROR($E115/$F115, 0), $E115-SUM($H115:V115)),
0)</f>
        <v>2.5</v>
      </c>
      <c r="X115" s="12">
        <f>IF(X$2&gt;$D115,
MIN(IFERROR($E115/$F115, 0), $E115-SUM($H115:W115)),
0)</f>
        <v>2.5</v>
      </c>
      <c r="Y115" s="12">
        <f>IF(Y$2&gt;$D115,
MIN(IFERROR($E115/$F115, 0), $E115-SUM($H115:X115)),
0)</f>
        <v>2.5</v>
      </c>
      <c r="Z115" s="12">
        <f>IF(Z$2&gt;$D115,
MIN(IFERROR($E115/$F115, 0), $E115-SUM($H115:Y115)),
0)</f>
        <v>2.5</v>
      </c>
      <c r="AA115" s="12">
        <f>IF(AA$2&gt;$D115,
MIN(IFERROR($E115/$F115, 0), $E115-SUM($H115:Z115)),
0)</f>
        <v>2.5</v>
      </c>
      <c r="AB115" s="12">
        <f>IF(AB$2&gt;$D115,
MIN(IFERROR($E115/$F115, 0), $E115-SUM($H115:AA115)),
0)</f>
        <v>2.5</v>
      </c>
      <c r="AC115" s="12">
        <f>IF(AC$2&gt;$D115,
MIN(IFERROR($E115/$F115, 0), $E115-SUM($H115:AB115)),
0)</f>
        <v>0</v>
      </c>
      <c r="AD115" s="12">
        <f>IF(AD$2&gt;$D115,
MIN(IFERROR($E115/$F115, 0), $E115-SUM($H115:AC115)),
0)</f>
        <v>0</v>
      </c>
      <c r="AE115" s="12">
        <f>IF(AE$2&gt;$D115,
MIN(IFERROR($E115/$F115, 0), $E115-SUM($H115:AD115)),
0)</f>
        <v>0</v>
      </c>
      <c r="AF115" s="12">
        <f>IF(AF$2&gt;$D115,
MIN(IFERROR($E115/$F115, 0), $E115-SUM($H115:AE115)),
0)</f>
        <v>0</v>
      </c>
      <c r="AG115" s="12">
        <f>IF(AG$2&gt;$D115,
MIN(IFERROR($E115/$F115, 0), $E115-SUM($H115:AF115)),
0)</f>
        <v>0</v>
      </c>
      <c r="AH115" s="12">
        <f>IF(AH$2&gt;$D115,
MIN(IFERROR($E115/$F115, 0), $E115-SUM($H115:AG115)),
0)</f>
        <v>0</v>
      </c>
      <c r="AI115" s="12">
        <f>IF(AI$2&gt;$D115,
MIN(IFERROR($E115/$F115, 0), $E115-SUM($H115:AH115)),
0)</f>
        <v>0</v>
      </c>
      <c r="AJ115" s="12">
        <f>IF(AJ$2&gt;$D115,
MIN(IFERROR($E115/$F115, 0), $E115-SUM($H115:AI115)),
0)</f>
        <v>0</v>
      </c>
      <c r="AK115" s="12">
        <f>IF(AK$2&gt;$D115,
MIN(IFERROR($E115/$F115, 0), $E115-SUM($H115:AJ115)),
0)</f>
        <v>0</v>
      </c>
      <c r="AL115" s="12">
        <f>IF(AL$2&gt;$D115,
MIN(IFERROR($E115/$F115, 0), $E115-SUM($H115:AK115)),
0)</f>
        <v>0</v>
      </c>
      <c r="AM115" s="12">
        <f>IF(AM$2&gt;$D115,
MIN(IFERROR($E115/$F115, 0), $E115-SUM($H115:AL115)),
0)</f>
        <v>0</v>
      </c>
      <c r="AN115" s="12">
        <f>IF(AN$2&gt;$D115,
MIN(IFERROR($E115/$F115, 0), $E115-SUM($H115:AM115)),
0)</f>
        <v>0</v>
      </c>
      <c r="AO115" s="12">
        <f>IF(AO$2&gt;$D115,
MIN(IFERROR($E115/$F115, 0), $E115-SUM($H115:AN115)),
0)</f>
        <v>0</v>
      </c>
      <c r="AP115" s="12">
        <f>IF(AP$2&gt;$D115,
MIN(IFERROR($E115/$F115, 0), $E115-SUM($H115:AO115)),
0)</f>
        <v>0</v>
      </c>
      <c r="AQ115" s="12">
        <f>IF(AQ$2&gt;$D115,
MIN(IFERROR($E115/$F115, 0), $E115-SUM($H115:AP115)),
0)</f>
        <v>0</v>
      </c>
      <c r="AR115" s="12">
        <f>IF(AR$2&gt;$D115,
MIN(IFERROR($E115/$F115, 0), $E115-SUM($H115:AQ115)),
0)</f>
        <v>0</v>
      </c>
      <c r="AS115" s="12">
        <f>IF(AS$2&gt;$D115,
MIN(IFERROR($E115/$F115, 0), $E115-SUM($H115:AR115)),
0)</f>
        <v>0</v>
      </c>
      <c r="AT115" s="12">
        <f>IF(AT$2&gt;$D115,
MIN(IFERROR($E115/$F115, 0), $E115-SUM($H115:AS115)),
0)</f>
        <v>0</v>
      </c>
      <c r="AU115" s="12">
        <f>IF(AU$2&gt;$D115,
MIN(IFERROR($E115/$F115, 0), $E115-SUM($H115:AT115)),
0)</f>
        <v>0</v>
      </c>
      <c r="AV115" s="12">
        <f>IF(AV$2&gt;$D115,
MIN(IFERROR($E115/$F115, 0), $E115-SUM($H115:AU115)),
0)</f>
        <v>0</v>
      </c>
      <c r="AW115" s="12">
        <f>IF(AW$2&gt;$D115,
MIN(IFERROR($E115/$F115, 0), $E115-SUM($H115:AV115)),
0)</f>
        <v>0</v>
      </c>
      <c r="AX115" s="12">
        <f>IF(AX$2&gt;$D115,
MIN(IFERROR($E115/$F115, 0), $E115-SUM($H115:AW115)),
0)</f>
        <v>0</v>
      </c>
      <c r="AY115" s="12">
        <f>IF(AY$2&gt;$D115,
MIN(IFERROR($E115/$F115, 0), $E115-SUM($H115:AX115)),
0)</f>
        <v>0</v>
      </c>
      <c r="AZ115" s="12">
        <f>IF(AZ$2&gt;$D115,
MIN(IFERROR($E115/$F115, 0), $E115-SUM($H115:AY115)),
0)</f>
        <v>0</v>
      </c>
      <c r="BA115" s="12">
        <f>IF(BA$2&gt;$D115,
MIN(IFERROR($E115/$F115, 0), $E115-SUM($H115:AZ115)),
0)</f>
        <v>0</v>
      </c>
      <c r="BB115" s="12">
        <f>IF(BB$2&gt;$D115,
MIN(IFERROR($E115/$F115, 0), $E115-SUM($H115:BA115)),
0)</f>
        <v>0</v>
      </c>
      <c r="BC115" s="12">
        <f>IF(BC$2&gt;$D115,
MIN(IFERROR($E115/$F115, 0), $E115-SUM($H115:BB115)),
0)</f>
        <v>0</v>
      </c>
      <c r="BD115" s="12">
        <f>IF(BD$2&gt;$D115,
MIN(IFERROR($E115/$F115, 0), $E115-SUM($H115:BC115)),
0)</f>
        <v>0</v>
      </c>
      <c r="BE115" s="12">
        <f>IF(BE$2&gt;$D115,
MIN(IFERROR($E115/$F115, 0), $E115-SUM($H115:BD115)),
0)</f>
        <v>0</v>
      </c>
      <c r="BF115" s="12">
        <f>IF(BF$2&gt;$D115,
MIN(IFERROR($E115/$F115, 0), $E115-SUM($H115:BE115)),
0)</f>
        <v>0</v>
      </c>
      <c r="BG115" s="12">
        <f>IF(BG$2&gt;$D115,
MIN(IFERROR($E115/$F115, 0), $E115-SUM($H115:BF115)),
0)</f>
        <v>0</v>
      </c>
      <c r="BH115" s="12">
        <f>IF(BH$2&gt;$D115,
MIN(IFERROR($E115/$F115, 0), $E115-SUM($H115:BG115)),
0)</f>
        <v>0</v>
      </c>
      <c r="BI115" s="12">
        <f>IF(BI$2&gt;$D115,
MIN(IFERROR($E115/$F115, 0), $E115-SUM($H115:BH115)),
0)</f>
        <v>0</v>
      </c>
      <c r="BJ115" s="12">
        <f>IF(BJ$2&gt;$D115,
MIN(IFERROR($E115/$F115, 0), $E115-SUM($H115:BI115)),
0)</f>
        <v>0</v>
      </c>
      <c r="BK115" s="12">
        <f>IF(BK$2&gt;$D115,
MIN(IFERROR($E115/$F115, 0), $E115-SUM($H115:BJ115)),
0)</f>
        <v>0</v>
      </c>
      <c r="BL115" s="12">
        <f>IF(BL$2&gt;$D115,
MIN(IFERROR($E115/$F115, 0), $E115-SUM($H115:BK115)),
0)</f>
        <v>0</v>
      </c>
      <c r="BM115" s="12">
        <f>IF(BM$2&gt;$D115,
MIN(IFERROR($E115/$F115, 0), $E115-SUM($H115:BL115)),
0)</f>
        <v>0</v>
      </c>
      <c r="BN115" s="12">
        <f>IF(BN$2&gt;$D115,
MIN(IFERROR($E115/$F115, 0), $E115-SUM($H115:BM115)),
0)</f>
        <v>0</v>
      </c>
      <c r="BO115" s="12">
        <f>IF(BO$2&gt;$D115,
MIN(IFERROR($E115/$F115, 0), $E115-SUM($H115:BN115)),
0)</f>
        <v>0</v>
      </c>
      <c r="BP115" s="12">
        <f>IF(BP$2&gt;$D115,
MIN(IFERROR($E115/$F115, 0), $E115-SUM($H115:BO115)),
0)</f>
        <v>0</v>
      </c>
      <c r="BQ115" s="12">
        <f>IF(BQ$2&gt;$D115,
MIN(IFERROR($E115/$F115, 0), $E115-SUM($H115:BP115)),
0)</f>
        <v>0</v>
      </c>
      <c r="BR115" s="12">
        <f>IF(BR$2&gt;$D115,
MIN(IFERROR($E115/$F115, 0), $E115-SUM($H115:BQ115)),
0)</f>
        <v>0</v>
      </c>
      <c r="BS115" s="12">
        <f>IF(BS$2&gt;$D115,
MIN(IFERROR($E115/$F115, 0), $E115-SUM($H115:BR115)),
0)</f>
        <v>0</v>
      </c>
      <c r="BT115" s="12">
        <f>IF(BT$2&gt;$D115,
MIN(IFERROR($E115/$F115, 0), $E115-SUM($H115:BS115)),
0)</f>
        <v>0</v>
      </c>
      <c r="BU115" s="12">
        <f>IF(BU$2&gt;$D115,
MIN(IFERROR($E115/$F115, 0), $E115-SUM($H115:BT115)),
0)</f>
        <v>0</v>
      </c>
      <c r="BV115" s="12">
        <f>IF(BV$2&gt;$D115,
MIN(IFERROR($E115/$F115, 0), $E115-SUM($H115:BU115)),
0)</f>
        <v>0</v>
      </c>
      <c r="BW115" s="12">
        <f>IF(BW$2&gt;$D115,
MIN(IFERROR($E115/$F115, 0), $E115-SUM($H115:BV115)),
0)</f>
        <v>0</v>
      </c>
      <c r="BX115" s="12">
        <f>IF(BX$2&gt;$D115,
MIN(IFERROR($E115/$F115, 0), $E115-SUM($H115:BW115)),
0)</f>
        <v>0</v>
      </c>
      <c r="BY115" s="12">
        <f>IF(BY$2&gt;$D115,
MIN(IFERROR($E115/$F115, 0), $E115-SUM($H115:BX115)),
0)</f>
        <v>0</v>
      </c>
      <c r="BZ115" s="12">
        <f>IF(BZ$2&gt;$D115,
MIN(IFERROR($E115/$F115, 0), $E115-SUM($H115:BY115)),
0)</f>
        <v>0</v>
      </c>
      <c r="CA115" s="12">
        <f>IF(CA$2&gt;$D115,
MIN(IFERROR($E115/$F115, 0), $E115-SUM($H115:BZ115)),
0)</f>
        <v>0</v>
      </c>
      <c r="CB115" s="12">
        <f>IF(CB$2&gt;$D115,
MIN(IFERROR($E115/$F115, 0), $E115-SUM($H115:CA115)),
0)</f>
        <v>0</v>
      </c>
      <c r="CC115" s="12">
        <f>IF(CC$2&gt;$D115,
MIN(IFERROR($E115/$F115, 0), $E115-SUM($H115:CB115)),
0)</f>
        <v>0</v>
      </c>
      <c r="CD115" s="12">
        <f>IF(CD$2&gt;$D115,
MIN(IFERROR($E115/$F115, 0), $E115-SUM($H115:CC115)),
0)</f>
        <v>0</v>
      </c>
      <c r="CE115" s="12">
        <f>IF(CE$2&gt;$D115,
MIN(IFERROR($E115/$F115, 0), $E115-SUM($H115:CD115)),
0)</f>
        <v>0</v>
      </c>
      <c r="CF115" s="12">
        <f>IF(CF$2&gt;$D115,
MIN(IFERROR($E115/$F115, 0), $E115-SUM($H115:CE115)),
0)</f>
        <v>0</v>
      </c>
      <c r="CG115" s="12">
        <f>IF(CG$2&gt;$D115,
MIN(IFERROR($E115/$F115, 0), $E115-SUM($H115:CF115)),
0)</f>
        <v>0</v>
      </c>
      <c r="CH115" s="12">
        <f>IF(CH$2&gt;$D115,
MIN(IFERROR($E115/$F115, 0), $E115-SUM($H115:CG115)),
0)</f>
        <v>0</v>
      </c>
      <c r="CI115" s="12">
        <f>IF(CI$2&gt;$D115,
MIN(IFERROR($E115/$F115, 0), $E115-SUM($H115:CH115)),
0)</f>
        <v>0</v>
      </c>
      <c r="CJ115" s="12">
        <f>IF(CJ$2&gt;$D115,
MIN(IFERROR($E115/$F115, 0), $E115-SUM($H115:CI115)),
0)</f>
        <v>0</v>
      </c>
      <c r="CK115" s="12">
        <f>IF(CK$2&gt;$D115,
MIN(IFERROR($E115/$F115, 0), $E115-SUM($H115:CJ115)),
0)</f>
        <v>0</v>
      </c>
      <c r="CL115" s="12">
        <f>IF(CL$2&gt;$D115,
MIN(IFERROR($E115/$F115, 0), $E115-SUM($H115:CK115)),
0)</f>
        <v>0</v>
      </c>
      <c r="CM115" s="12">
        <f>IF(CM$2&gt;$D115,
MIN(IFERROR($E115/$F115, 0), $E115-SUM($H115:CL115)),
0)</f>
        <v>0</v>
      </c>
      <c r="CN115" s="12">
        <f>IF(CN$2&gt;$D115,
MIN(IFERROR($E115/$F115, 0), $E115-SUM($H115:CM115)),
0)</f>
        <v>0</v>
      </c>
      <c r="CO115" s="12">
        <f>IF(CO$2&gt;$D115,
MIN(IFERROR($E115/$F115, 0), $E115-SUM($H115:CN115)),
0)</f>
        <v>0</v>
      </c>
      <c r="CP115" s="12">
        <f>IF(CP$2&gt;$D115,
MIN(IFERROR($E115/$F115, 0), $E115-SUM($H115:CO115)),
0)</f>
        <v>0</v>
      </c>
      <c r="CQ115" s="12">
        <f>IF(CQ$2&gt;$D115,
MIN(IFERROR($E115/$F115, 0), $E115-SUM($H115:CP115)),
0)</f>
        <v>0</v>
      </c>
      <c r="CR115" s="12">
        <f>IF(CR$2&gt;$D115,
MIN(IFERROR($E115/$F115, 0), $E115-SUM($H115:CQ115)),
0)</f>
        <v>0</v>
      </c>
      <c r="CS115" s="12">
        <f>IF(CS$2&gt;$D115,
MIN(IFERROR($E115/$F115, 0), $E115-SUM($H115:CR115)),
0)</f>
        <v>0</v>
      </c>
      <c r="CT115" s="12">
        <f>IF(CT$2&gt;$D115,
MIN(IFERROR($E115/$F115, 0), $E115-SUM($H115:CS115)),
0)</f>
        <v>0</v>
      </c>
      <c r="CU115" s="12">
        <f>IF(CU$2&gt;$D115,
MIN(IFERROR($E115/$F115, 0), $E115-SUM($H115:CT115)),
0)</f>
        <v>0</v>
      </c>
      <c r="CV115" s="12">
        <f>IF(CV$2&gt;$D115,
MIN(IFERROR($E115/$F115, 0), $E115-SUM($H115:CU115)),
0)</f>
        <v>0</v>
      </c>
      <c r="CW115" s="12">
        <f>IF(CW$2&gt;$D115,
MIN(IFERROR($E115/$F115, 0), $E115-SUM($H115:CV115)),
0)</f>
        <v>0</v>
      </c>
      <c r="CX115" s="12">
        <f>IF(CX$2&gt;$D115,
MIN(IFERROR($E115/$F115, 0), $E115-SUM($H115:CW115)),
0)</f>
        <v>0</v>
      </c>
      <c r="CY115" s="12">
        <f>IF(CY$2&gt;$D115,
MIN(IFERROR($E115/$F115, 0), $E115-SUM($H115:CX115)),
0)</f>
        <v>0</v>
      </c>
      <c r="CZ115" s="12">
        <f>IF(CZ$2&gt;$D115,
MIN(IFERROR($E115/$F115, 0), $E115-SUM($H115:CY115)),
0)</f>
        <v>0</v>
      </c>
      <c r="DA115" s="12">
        <f>IF(DA$2&gt;$D115,
MIN(IFERROR($E115/$F115, 0), $E115-SUM($H115:CZ115)),
0)</f>
        <v>0</v>
      </c>
      <c r="DB115" s="12">
        <f>IF(DB$2&gt;$D115,
MIN(IFERROR($E115/$F115, 0), $E115-SUM($H115:DA115)),
0)</f>
        <v>0</v>
      </c>
      <c r="DC115" s="12">
        <f>IF(DC$2&gt;$D115,
MIN(IFERROR($E115/$F115, 0), $E115-SUM($H115:DB115)),
0)</f>
        <v>0</v>
      </c>
      <c r="DD115" s="12">
        <f>IF(DD$2&gt;$D115,
MIN(IFERROR($E115/$F115, 0), $E115-SUM($H115:DC115)),
0)</f>
        <v>0</v>
      </c>
      <c r="DE115" s="12">
        <f>IF(DE$2&gt;$D115,
MIN(IFERROR($E115/$F115, 0), $E115-SUM($H115:DD115)),
0)</f>
        <v>0</v>
      </c>
      <c r="DF115" s="12">
        <f>IF(DF$2&gt;$D115,
MIN(IFERROR($E115/$F115, 0), $E115-SUM($H115:DE115)),
0)</f>
        <v>0</v>
      </c>
      <c r="DG115" s="12">
        <f>IF(DG$2&gt;$D115,
MIN(IFERROR($E115/$F115, 0), $E115-SUM($H115:DF115)),
0)</f>
        <v>0</v>
      </c>
      <c r="DH115" s="12">
        <f>IF(DH$2&gt;$D115,
MIN(IFERROR($E115/$F115, 0), $E115-SUM($H115:DG115)),
0)</f>
        <v>0</v>
      </c>
      <c r="DI115" s="12">
        <f>IF(DI$2&gt;$D115,
MIN(IFERROR($E115/$F115, 0), $E115-SUM($H115:DH115)),
0)</f>
        <v>0</v>
      </c>
      <c r="DJ115" s="12">
        <f>IF(DJ$2&gt;$D115,
MIN(IFERROR($E115/$F115, 0), $E115-SUM($H115:DI115)),
0)</f>
        <v>0</v>
      </c>
      <c r="DK115" s="12">
        <f>IF(DK$2&gt;$D115,
MIN(IFERROR($E115/$F115, 0), $E115-SUM($H115:DJ115)),
0)</f>
        <v>0</v>
      </c>
      <c r="DL115" s="12">
        <f>IF(DL$2&gt;$D115,
MIN(IFERROR($E115/$F115, 0), $E115-SUM($H115:DK115)),
0)</f>
        <v>0</v>
      </c>
      <c r="DM115" s="12">
        <f>IF(DM$2&gt;$D115,
MIN(IFERROR($E115/$F115, 0), $E115-SUM($H115:DL115)),
0)</f>
        <v>0</v>
      </c>
      <c r="DN115" s="12">
        <f>IF(DN$2&gt;$D115,
MIN(IFERROR($E115/$F115, 0), $E115-SUM($H115:DM115)),
0)</f>
        <v>0</v>
      </c>
      <c r="DO115" s="12">
        <f>IF(DO$2&gt;$D115,
MIN(IFERROR($E115/$F115, 0), $E115-SUM($H115:DN115)),
0)</f>
        <v>0</v>
      </c>
      <c r="DP115" s="12">
        <f>IF(DP$2&gt;$D115,
MIN(IFERROR($E115/$F115, 0), $E115-SUM($H115:DO115)),
0)</f>
        <v>0</v>
      </c>
      <c r="DQ115" s="12">
        <f>IF(DQ$2&gt;$D115,
MIN(IFERROR($E115/$F115, 0), $E115-SUM($H115:DP115)),
0)</f>
        <v>0</v>
      </c>
      <c r="DR115" s="12">
        <f>IF(DR$2&gt;$D115,
MIN(IFERROR($E115/$F115, 0), $E115-SUM($H115:DQ115)),
0)</f>
        <v>0</v>
      </c>
      <c r="DS115" s="12">
        <f>IF(DS$2&gt;$D115,
MIN(IFERROR($E115/$F115, 0), $E115-SUM($H115:DR115)),
0)</f>
        <v>0</v>
      </c>
      <c r="DT115" s="12">
        <f>IF(DT$2&gt;$D115,
MIN(IFERROR($E115/$F115, 0), $E115-SUM($H115:DS115)),
0)</f>
        <v>0</v>
      </c>
      <c r="DU115" s="12">
        <f>IF(DU$2&gt;$D115,
MIN(IFERROR($E115/$F115, 0), $E115-SUM($H115:DT115)),
0)</f>
        <v>0</v>
      </c>
      <c r="DV115" s="12">
        <f>IF(DV$2&gt;$D115,
MIN(IFERROR($E115/$F115, 0), $E115-SUM($H115:DU115)),
0)</f>
        <v>0</v>
      </c>
      <c r="DW115" s="12">
        <f>IF(DW$2&gt;$D115,
MIN(IFERROR($E115/$F115, 0), $E115-SUM($H115:DV115)),
0)</f>
        <v>0</v>
      </c>
      <c r="DX115" s="12">
        <f>IF(DX$2&gt;$D115,
MIN(IFERROR($E115/$F115, 0), $E115-SUM($H115:DW115)),
0)</f>
        <v>0</v>
      </c>
      <c r="DY115" s="12">
        <f>IF(DY$2&gt;$D115,
MIN(IFERROR($E115/$F115, 0), $E115-SUM($H115:DX115)),
0)</f>
        <v>0</v>
      </c>
      <c r="EB115" s="116">
        <f>ROW(EB115)-ROW($EB$2)+1</f>
        <v>114</v>
      </c>
      <c r="EC115" s="2" t="str">
        <f>B115</f>
        <v>Phase 1</v>
      </c>
      <c r="ED115" s="2" t="str">
        <f>C115</f>
        <v>50' Wide</v>
      </c>
      <c r="EE115" s="33" t="str">
        <f>EE135</f>
        <v>Stat</v>
      </c>
      <c r="EF115" s="2" t="str">
        <f>EF135</f>
        <v>Home Sales</v>
      </c>
    </row>
    <row r="116" spans="1:136" x14ac:dyDescent="0.3">
      <c r="B116" s="2" t="str">
        <f>Product!$E$2</f>
        <v>Phase 1</v>
      </c>
      <c r="C116" s="2" t="str">
        <f>Product!$E$3</f>
        <v>60' Wide</v>
      </c>
      <c r="D116" s="127">
        <f>SUMIFS(INDEX(Product!$B$2:$U$97, MATCH(D113, Product!$B$2:$B$97, 0), ), Product!$B$2:$U$2, $B116, Product!$B$3:$U$3, $C116)</f>
        <v>44773</v>
      </c>
      <c r="E116" s="128">
        <f>SUMIFS(INDEX(Product!$B$2:$U$97, MATCH(E113, Product!$B$2:$B$97, 0), ), Product!$B$2:$U$2, $B116, Product!$B$3:$U$3, $C116)</f>
        <v>30</v>
      </c>
      <c r="F116" s="128">
        <f>SUMIFS(INDEX(Product!$B$2:$U$97, MATCH(F113, Product!$B$2:$B$97, 0), ), Product!$B$2:$U$2, $B116, Product!$B$3:$U$3, $C116)</f>
        <v>12</v>
      </c>
      <c r="G116" s="11">
        <f>SUM(H116:DZ116)</f>
        <v>30</v>
      </c>
      <c r="I116" s="12">
        <f>IF(I$2&gt;$D116,
MIN(IFERROR($E116/$F116, 0), $E116-SUM($H116:H116)),
0)</f>
        <v>0</v>
      </c>
      <c r="J116" s="12">
        <f>IF(J$2&gt;$D116,
MIN(IFERROR($E116/$F116, 0), $E116-SUM($H116:I116)),
0)</f>
        <v>0</v>
      </c>
      <c r="K116" s="12">
        <f>IF(K$2&gt;$D116,
MIN(IFERROR($E116/$F116, 0), $E116-SUM($H116:J116)),
0)</f>
        <v>0</v>
      </c>
      <c r="L116" s="12">
        <f>IF(L$2&gt;$D116,
MIN(IFERROR($E116/$F116, 0), $E116-SUM($H116:K116)),
0)</f>
        <v>0</v>
      </c>
      <c r="M116" s="12">
        <f>IF(M$2&gt;$D116,
MIN(IFERROR($E116/$F116, 0), $E116-SUM($H116:L116)),
0)</f>
        <v>0</v>
      </c>
      <c r="N116" s="12">
        <f>IF(N$2&gt;$D116,
MIN(IFERROR($E116/$F116, 0), $E116-SUM($H116:M116)),
0)</f>
        <v>0</v>
      </c>
      <c r="O116" s="12">
        <f>IF(O$2&gt;$D116,
MIN(IFERROR($E116/$F116, 0), $E116-SUM($H116:N116)),
0)</f>
        <v>0</v>
      </c>
      <c r="P116" s="12">
        <f>IF(P$2&gt;$D116,
MIN(IFERROR($E116/$F116, 0), $E116-SUM($H116:O116)),
0)</f>
        <v>0</v>
      </c>
      <c r="Q116" s="12">
        <f>IF(Q$2&gt;$D116,
MIN(IFERROR($E116/$F116, 0), $E116-SUM($H116:P116)),
0)</f>
        <v>2.5</v>
      </c>
      <c r="R116" s="12">
        <f>IF(R$2&gt;$D116,
MIN(IFERROR($E116/$F116, 0), $E116-SUM($H116:Q116)),
0)</f>
        <v>2.5</v>
      </c>
      <c r="S116" s="12">
        <f>IF(S$2&gt;$D116,
MIN(IFERROR($E116/$F116, 0), $E116-SUM($H116:R116)),
0)</f>
        <v>2.5</v>
      </c>
      <c r="T116" s="12">
        <f>IF(T$2&gt;$D116,
MIN(IFERROR($E116/$F116, 0), $E116-SUM($H116:S116)),
0)</f>
        <v>2.5</v>
      </c>
      <c r="U116" s="12">
        <f>IF(U$2&gt;$D116,
MIN(IFERROR($E116/$F116, 0), $E116-SUM($H116:T116)),
0)</f>
        <v>2.5</v>
      </c>
      <c r="V116" s="12">
        <f>IF(V$2&gt;$D116,
MIN(IFERROR($E116/$F116, 0), $E116-SUM($H116:U116)),
0)</f>
        <v>2.5</v>
      </c>
      <c r="W116" s="12">
        <f>IF(W$2&gt;$D116,
MIN(IFERROR($E116/$F116, 0), $E116-SUM($H116:V116)),
0)</f>
        <v>2.5</v>
      </c>
      <c r="X116" s="12">
        <f>IF(X$2&gt;$D116,
MIN(IFERROR($E116/$F116, 0), $E116-SUM($H116:W116)),
0)</f>
        <v>2.5</v>
      </c>
      <c r="Y116" s="12">
        <f>IF(Y$2&gt;$D116,
MIN(IFERROR($E116/$F116, 0), $E116-SUM($H116:X116)),
0)</f>
        <v>2.5</v>
      </c>
      <c r="Z116" s="12">
        <f>IF(Z$2&gt;$D116,
MIN(IFERROR($E116/$F116, 0), $E116-SUM($H116:Y116)),
0)</f>
        <v>2.5</v>
      </c>
      <c r="AA116" s="12">
        <f>IF(AA$2&gt;$D116,
MIN(IFERROR($E116/$F116, 0), $E116-SUM($H116:Z116)),
0)</f>
        <v>2.5</v>
      </c>
      <c r="AB116" s="12">
        <f>IF(AB$2&gt;$D116,
MIN(IFERROR($E116/$F116, 0), $E116-SUM($H116:AA116)),
0)</f>
        <v>2.5</v>
      </c>
      <c r="AC116" s="12">
        <f>IF(AC$2&gt;$D116,
MIN(IFERROR($E116/$F116, 0), $E116-SUM($H116:AB116)),
0)</f>
        <v>0</v>
      </c>
      <c r="AD116" s="12">
        <f>IF(AD$2&gt;$D116,
MIN(IFERROR($E116/$F116, 0), $E116-SUM($H116:AC116)),
0)</f>
        <v>0</v>
      </c>
      <c r="AE116" s="12">
        <f>IF(AE$2&gt;$D116,
MIN(IFERROR($E116/$F116, 0), $E116-SUM($H116:AD116)),
0)</f>
        <v>0</v>
      </c>
      <c r="AF116" s="12">
        <f>IF(AF$2&gt;$D116,
MIN(IFERROR($E116/$F116, 0), $E116-SUM($H116:AE116)),
0)</f>
        <v>0</v>
      </c>
      <c r="AG116" s="12">
        <f>IF(AG$2&gt;$D116,
MIN(IFERROR($E116/$F116, 0), $E116-SUM($H116:AF116)),
0)</f>
        <v>0</v>
      </c>
      <c r="AH116" s="12">
        <f>IF(AH$2&gt;$D116,
MIN(IFERROR($E116/$F116, 0), $E116-SUM($H116:AG116)),
0)</f>
        <v>0</v>
      </c>
      <c r="AI116" s="12">
        <f>IF(AI$2&gt;$D116,
MIN(IFERROR($E116/$F116, 0), $E116-SUM($H116:AH116)),
0)</f>
        <v>0</v>
      </c>
      <c r="AJ116" s="12">
        <f>IF(AJ$2&gt;$D116,
MIN(IFERROR($E116/$F116, 0), $E116-SUM($H116:AI116)),
0)</f>
        <v>0</v>
      </c>
      <c r="AK116" s="12">
        <f>IF(AK$2&gt;$D116,
MIN(IFERROR($E116/$F116, 0), $E116-SUM($H116:AJ116)),
0)</f>
        <v>0</v>
      </c>
      <c r="AL116" s="12">
        <f>IF(AL$2&gt;$D116,
MIN(IFERROR($E116/$F116, 0), $E116-SUM($H116:AK116)),
0)</f>
        <v>0</v>
      </c>
      <c r="AM116" s="12">
        <f>IF(AM$2&gt;$D116,
MIN(IFERROR($E116/$F116, 0), $E116-SUM($H116:AL116)),
0)</f>
        <v>0</v>
      </c>
      <c r="AN116" s="12">
        <f>IF(AN$2&gt;$D116,
MIN(IFERROR($E116/$F116, 0), $E116-SUM($H116:AM116)),
0)</f>
        <v>0</v>
      </c>
      <c r="AO116" s="12">
        <f>IF(AO$2&gt;$D116,
MIN(IFERROR($E116/$F116, 0), $E116-SUM($H116:AN116)),
0)</f>
        <v>0</v>
      </c>
      <c r="AP116" s="12">
        <f>IF(AP$2&gt;$D116,
MIN(IFERROR($E116/$F116, 0), $E116-SUM($H116:AO116)),
0)</f>
        <v>0</v>
      </c>
      <c r="AQ116" s="12">
        <f>IF(AQ$2&gt;$D116,
MIN(IFERROR($E116/$F116, 0), $E116-SUM($H116:AP116)),
0)</f>
        <v>0</v>
      </c>
      <c r="AR116" s="12">
        <f>IF(AR$2&gt;$D116,
MIN(IFERROR($E116/$F116, 0), $E116-SUM($H116:AQ116)),
0)</f>
        <v>0</v>
      </c>
      <c r="AS116" s="12">
        <f>IF(AS$2&gt;$D116,
MIN(IFERROR($E116/$F116, 0), $E116-SUM($H116:AR116)),
0)</f>
        <v>0</v>
      </c>
      <c r="AT116" s="12">
        <f>IF(AT$2&gt;$D116,
MIN(IFERROR($E116/$F116, 0), $E116-SUM($H116:AS116)),
0)</f>
        <v>0</v>
      </c>
      <c r="AU116" s="12">
        <f>IF(AU$2&gt;$D116,
MIN(IFERROR($E116/$F116, 0), $E116-SUM($H116:AT116)),
0)</f>
        <v>0</v>
      </c>
      <c r="AV116" s="12">
        <f>IF(AV$2&gt;$D116,
MIN(IFERROR($E116/$F116, 0), $E116-SUM($H116:AU116)),
0)</f>
        <v>0</v>
      </c>
      <c r="AW116" s="12">
        <f>IF(AW$2&gt;$D116,
MIN(IFERROR($E116/$F116, 0), $E116-SUM($H116:AV116)),
0)</f>
        <v>0</v>
      </c>
      <c r="AX116" s="12">
        <f>IF(AX$2&gt;$D116,
MIN(IFERROR($E116/$F116, 0), $E116-SUM($H116:AW116)),
0)</f>
        <v>0</v>
      </c>
      <c r="AY116" s="12">
        <f>IF(AY$2&gt;$D116,
MIN(IFERROR($E116/$F116, 0), $E116-SUM($H116:AX116)),
0)</f>
        <v>0</v>
      </c>
      <c r="AZ116" s="12">
        <f>IF(AZ$2&gt;$D116,
MIN(IFERROR($E116/$F116, 0), $E116-SUM($H116:AY116)),
0)</f>
        <v>0</v>
      </c>
      <c r="BA116" s="12">
        <f>IF(BA$2&gt;$D116,
MIN(IFERROR($E116/$F116, 0), $E116-SUM($H116:AZ116)),
0)</f>
        <v>0</v>
      </c>
      <c r="BB116" s="12">
        <f>IF(BB$2&gt;$D116,
MIN(IFERROR($E116/$F116, 0), $E116-SUM($H116:BA116)),
0)</f>
        <v>0</v>
      </c>
      <c r="BC116" s="12">
        <f>IF(BC$2&gt;$D116,
MIN(IFERROR($E116/$F116, 0), $E116-SUM($H116:BB116)),
0)</f>
        <v>0</v>
      </c>
      <c r="BD116" s="12">
        <f>IF(BD$2&gt;$D116,
MIN(IFERROR($E116/$F116, 0), $E116-SUM($H116:BC116)),
0)</f>
        <v>0</v>
      </c>
      <c r="BE116" s="12">
        <f>IF(BE$2&gt;$D116,
MIN(IFERROR($E116/$F116, 0), $E116-SUM($H116:BD116)),
0)</f>
        <v>0</v>
      </c>
      <c r="BF116" s="12">
        <f>IF(BF$2&gt;$D116,
MIN(IFERROR($E116/$F116, 0), $E116-SUM($H116:BE116)),
0)</f>
        <v>0</v>
      </c>
      <c r="BG116" s="12">
        <f>IF(BG$2&gt;$D116,
MIN(IFERROR($E116/$F116, 0), $E116-SUM($H116:BF116)),
0)</f>
        <v>0</v>
      </c>
      <c r="BH116" s="12">
        <f>IF(BH$2&gt;$D116,
MIN(IFERROR($E116/$F116, 0), $E116-SUM($H116:BG116)),
0)</f>
        <v>0</v>
      </c>
      <c r="BI116" s="12">
        <f>IF(BI$2&gt;$D116,
MIN(IFERROR($E116/$F116, 0), $E116-SUM($H116:BH116)),
0)</f>
        <v>0</v>
      </c>
      <c r="BJ116" s="12">
        <f>IF(BJ$2&gt;$D116,
MIN(IFERROR($E116/$F116, 0), $E116-SUM($H116:BI116)),
0)</f>
        <v>0</v>
      </c>
      <c r="BK116" s="12">
        <f>IF(BK$2&gt;$D116,
MIN(IFERROR($E116/$F116, 0), $E116-SUM($H116:BJ116)),
0)</f>
        <v>0</v>
      </c>
      <c r="BL116" s="12">
        <f>IF(BL$2&gt;$D116,
MIN(IFERROR($E116/$F116, 0), $E116-SUM($H116:BK116)),
0)</f>
        <v>0</v>
      </c>
      <c r="BM116" s="12">
        <f>IF(BM$2&gt;$D116,
MIN(IFERROR($E116/$F116, 0), $E116-SUM($H116:BL116)),
0)</f>
        <v>0</v>
      </c>
      <c r="BN116" s="12">
        <f>IF(BN$2&gt;$D116,
MIN(IFERROR($E116/$F116, 0), $E116-SUM($H116:BM116)),
0)</f>
        <v>0</v>
      </c>
      <c r="BO116" s="12">
        <f>IF(BO$2&gt;$D116,
MIN(IFERROR($E116/$F116, 0), $E116-SUM($H116:BN116)),
0)</f>
        <v>0</v>
      </c>
      <c r="BP116" s="12">
        <f>IF(BP$2&gt;$D116,
MIN(IFERROR($E116/$F116, 0), $E116-SUM($H116:BO116)),
0)</f>
        <v>0</v>
      </c>
      <c r="BQ116" s="12">
        <f>IF(BQ$2&gt;$D116,
MIN(IFERROR($E116/$F116, 0), $E116-SUM($H116:BP116)),
0)</f>
        <v>0</v>
      </c>
      <c r="BR116" s="12">
        <f>IF(BR$2&gt;$D116,
MIN(IFERROR($E116/$F116, 0), $E116-SUM($H116:BQ116)),
0)</f>
        <v>0</v>
      </c>
      <c r="BS116" s="12">
        <f>IF(BS$2&gt;$D116,
MIN(IFERROR($E116/$F116, 0), $E116-SUM($H116:BR116)),
0)</f>
        <v>0</v>
      </c>
      <c r="BT116" s="12">
        <f>IF(BT$2&gt;$D116,
MIN(IFERROR($E116/$F116, 0), $E116-SUM($H116:BS116)),
0)</f>
        <v>0</v>
      </c>
      <c r="BU116" s="12">
        <f>IF(BU$2&gt;$D116,
MIN(IFERROR($E116/$F116, 0), $E116-SUM($H116:BT116)),
0)</f>
        <v>0</v>
      </c>
      <c r="BV116" s="12">
        <f>IF(BV$2&gt;$D116,
MIN(IFERROR($E116/$F116, 0), $E116-SUM($H116:BU116)),
0)</f>
        <v>0</v>
      </c>
      <c r="BW116" s="12">
        <f>IF(BW$2&gt;$D116,
MIN(IFERROR($E116/$F116, 0), $E116-SUM($H116:BV116)),
0)</f>
        <v>0</v>
      </c>
      <c r="BX116" s="12">
        <f>IF(BX$2&gt;$D116,
MIN(IFERROR($E116/$F116, 0), $E116-SUM($H116:BW116)),
0)</f>
        <v>0</v>
      </c>
      <c r="BY116" s="12">
        <f>IF(BY$2&gt;$D116,
MIN(IFERROR($E116/$F116, 0), $E116-SUM($H116:BX116)),
0)</f>
        <v>0</v>
      </c>
      <c r="BZ116" s="12">
        <f>IF(BZ$2&gt;$D116,
MIN(IFERROR($E116/$F116, 0), $E116-SUM($H116:BY116)),
0)</f>
        <v>0</v>
      </c>
      <c r="CA116" s="12">
        <f>IF(CA$2&gt;$D116,
MIN(IFERROR($E116/$F116, 0), $E116-SUM($H116:BZ116)),
0)</f>
        <v>0</v>
      </c>
      <c r="CB116" s="12">
        <f>IF(CB$2&gt;$D116,
MIN(IFERROR($E116/$F116, 0), $E116-SUM($H116:CA116)),
0)</f>
        <v>0</v>
      </c>
      <c r="CC116" s="12">
        <f>IF(CC$2&gt;$D116,
MIN(IFERROR($E116/$F116, 0), $E116-SUM($H116:CB116)),
0)</f>
        <v>0</v>
      </c>
      <c r="CD116" s="12">
        <f>IF(CD$2&gt;$D116,
MIN(IFERROR($E116/$F116, 0), $E116-SUM($H116:CC116)),
0)</f>
        <v>0</v>
      </c>
      <c r="CE116" s="12">
        <f>IF(CE$2&gt;$D116,
MIN(IFERROR($E116/$F116, 0), $E116-SUM($H116:CD116)),
0)</f>
        <v>0</v>
      </c>
      <c r="CF116" s="12">
        <f>IF(CF$2&gt;$D116,
MIN(IFERROR($E116/$F116, 0), $E116-SUM($H116:CE116)),
0)</f>
        <v>0</v>
      </c>
      <c r="CG116" s="12">
        <f>IF(CG$2&gt;$D116,
MIN(IFERROR($E116/$F116, 0), $E116-SUM($H116:CF116)),
0)</f>
        <v>0</v>
      </c>
      <c r="CH116" s="12">
        <f>IF(CH$2&gt;$D116,
MIN(IFERROR($E116/$F116, 0), $E116-SUM($H116:CG116)),
0)</f>
        <v>0</v>
      </c>
      <c r="CI116" s="12">
        <f>IF(CI$2&gt;$D116,
MIN(IFERROR($E116/$F116, 0), $E116-SUM($H116:CH116)),
0)</f>
        <v>0</v>
      </c>
      <c r="CJ116" s="12">
        <f>IF(CJ$2&gt;$D116,
MIN(IFERROR($E116/$F116, 0), $E116-SUM($H116:CI116)),
0)</f>
        <v>0</v>
      </c>
      <c r="CK116" s="12">
        <f>IF(CK$2&gt;$D116,
MIN(IFERROR($E116/$F116, 0), $E116-SUM($H116:CJ116)),
0)</f>
        <v>0</v>
      </c>
      <c r="CL116" s="12">
        <f>IF(CL$2&gt;$D116,
MIN(IFERROR($E116/$F116, 0), $E116-SUM($H116:CK116)),
0)</f>
        <v>0</v>
      </c>
      <c r="CM116" s="12">
        <f>IF(CM$2&gt;$D116,
MIN(IFERROR($E116/$F116, 0), $E116-SUM($H116:CL116)),
0)</f>
        <v>0</v>
      </c>
      <c r="CN116" s="12">
        <f>IF(CN$2&gt;$D116,
MIN(IFERROR($E116/$F116, 0), $E116-SUM($H116:CM116)),
0)</f>
        <v>0</v>
      </c>
      <c r="CO116" s="12">
        <f>IF(CO$2&gt;$D116,
MIN(IFERROR($E116/$F116, 0), $E116-SUM($H116:CN116)),
0)</f>
        <v>0</v>
      </c>
      <c r="CP116" s="12">
        <f>IF(CP$2&gt;$D116,
MIN(IFERROR($E116/$F116, 0), $E116-SUM($H116:CO116)),
0)</f>
        <v>0</v>
      </c>
      <c r="CQ116" s="12">
        <f>IF(CQ$2&gt;$D116,
MIN(IFERROR($E116/$F116, 0), $E116-SUM($H116:CP116)),
0)</f>
        <v>0</v>
      </c>
      <c r="CR116" s="12">
        <f>IF(CR$2&gt;$D116,
MIN(IFERROR($E116/$F116, 0), $E116-SUM($H116:CQ116)),
0)</f>
        <v>0</v>
      </c>
      <c r="CS116" s="12">
        <f>IF(CS$2&gt;$D116,
MIN(IFERROR($E116/$F116, 0), $E116-SUM($H116:CR116)),
0)</f>
        <v>0</v>
      </c>
      <c r="CT116" s="12">
        <f>IF(CT$2&gt;$D116,
MIN(IFERROR($E116/$F116, 0), $E116-SUM($H116:CS116)),
0)</f>
        <v>0</v>
      </c>
      <c r="CU116" s="12">
        <f>IF(CU$2&gt;$D116,
MIN(IFERROR($E116/$F116, 0), $E116-SUM($H116:CT116)),
0)</f>
        <v>0</v>
      </c>
      <c r="CV116" s="12">
        <f>IF(CV$2&gt;$D116,
MIN(IFERROR($E116/$F116, 0), $E116-SUM($H116:CU116)),
0)</f>
        <v>0</v>
      </c>
      <c r="CW116" s="12">
        <f>IF(CW$2&gt;$D116,
MIN(IFERROR($E116/$F116, 0), $E116-SUM($H116:CV116)),
0)</f>
        <v>0</v>
      </c>
      <c r="CX116" s="12">
        <f>IF(CX$2&gt;$D116,
MIN(IFERROR($E116/$F116, 0), $E116-SUM($H116:CW116)),
0)</f>
        <v>0</v>
      </c>
      <c r="CY116" s="12">
        <f>IF(CY$2&gt;$D116,
MIN(IFERROR($E116/$F116, 0), $E116-SUM($H116:CX116)),
0)</f>
        <v>0</v>
      </c>
      <c r="CZ116" s="12">
        <f>IF(CZ$2&gt;$D116,
MIN(IFERROR($E116/$F116, 0), $E116-SUM($H116:CY116)),
0)</f>
        <v>0</v>
      </c>
      <c r="DA116" s="12">
        <f>IF(DA$2&gt;$D116,
MIN(IFERROR($E116/$F116, 0), $E116-SUM($H116:CZ116)),
0)</f>
        <v>0</v>
      </c>
      <c r="DB116" s="12">
        <f>IF(DB$2&gt;$D116,
MIN(IFERROR($E116/$F116, 0), $E116-SUM($H116:DA116)),
0)</f>
        <v>0</v>
      </c>
      <c r="DC116" s="12">
        <f>IF(DC$2&gt;$D116,
MIN(IFERROR($E116/$F116, 0), $E116-SUM($H116:DB116)),
0)</f>
        <v>0</v>
      </c>
      <c r="DD116" s="12">
        <f>IF(DD$2&gt;$D116,
MIN(IFERROR($E116/$F116, 0), $E116-SUM($H116:DC116)),
0)</f>
        <v>0</v>
      </c>
      <c r="DE116" s="12">
        <f>IF(DE$2&gt;$D116,
MIN(IFERROR($E116/$F116, 0), $E116-SUM($H116:DD116)),
0)</f>
        <v>0</v>
      </c>
      <c r="DF116" s="12">
        <f>IF(DF$2&gt;$D116,
MIN(IFERROR($E116/$F116, 0), $E116-SUM($H116:DE116)),
0)</f>
        <v>0</v>
      </c>
      <c r="DG116" s="12">
        <f>IF(DG$2&gt;$D116,
MIN(IFERROR($E116/$F116, 0), $E116-SUM($H116:DF116)),
0)</f>
        <v>0</v>
      </c>
      <c r="DH116" s="12">
        <f>IF(DH$2&gt;$D116,
MIN(IFERROR($E116/$F116, 0), $E116-SUM($H116:DG116)),
0)</f>
        <v>0</v>
      </c>
      <c r="DI116" s="12">
        <f>IF(DI$2&gt;$D116,
MIN(IFERROR($E116/$F116, 0), $E116-SUM($H116:DH116)),
0)</f>
        <v>0</v>
      </c>
      <c r="DJ116" s="12">
        <f>IF(DJ$2&gt;$D116,
MIN(IFERROR($E116/$F116, 0), $E116-SUM($H116:DI116)),
0)</f>
        <v>0</v>
      </c>
      <c r="DK116" s="12">
        <f>IF(DK$2&gt;$D116,
MIN(IFERROR($E116/$F116, 0), $E116-SUM($H116:DJ116)),
0)</f>
        <v>0</v>
      </c>
      <c r="DL116" s="12">
        <f>IF(DL$2&gt;$D116,
MIN(IFERROR($E116/$F116, 0), $E116-SUM($H116:DK116)),
0)</f>
        <v>0</v>
      </c>
      <c r="DM116" s="12">
        <f>IF(DM$2&gt;$D116,
MIN(IFERROR($E116/$F116, 0), $E116-SUM($H116:DL116)),
0)</f>
        <v>0</v>
      </c>
      <c r="DN116" s="12">
        <f>IF(DN$2&gt;$D116,
MIN(IFERROR($E116/$F116, 0), $E116-SUM($H116:DM116)),
0)</f>
        <v>0</v>
      </c>
      <c r="DO116" s="12">
        <f>IF(DO$2&gt;$D116,
MIN(IFERROR($E116/$F116, 0), $E116-SUM($H116:DN116)),
0)</f>
        <v>0</v>
      </c>
      <c r="DP116" s="12">
        <f>IF(DP$2&gt;$D116,
MIN(IFERROR($E116/$F116, 0), $E116-SUM($H116:DO116)),
0)</f>
        <v>0</v>
      </c>
      <c r="DQ116" s="12">
        <f>IF(DQ$2&gt;$D116,
MIN(IFERROR($E116/$F116, 0), $E116-SUM($H116:DP116)),
0)</f>
        <v>0</v>
      </c>
      <c r="DR116" s="12">
        <f>IF(DR$2&gt;$D116,
MIN(IFERROR($E116/$F116, 0), $E116-SUM($H116:DQ116)),
0)</f>
        <v>0</v>
      </c>
      <c r="DS116" s="12">
        <f>IF(DS$2&gt;$D116,
MIN(IFERROR($E116/$F116, 0), $E116-SUM($H116:DR116)),
0)</f>
        <v>0</v>
      </c>
      <c r="DT116" s="12">
        <f>IF(DT$2&gt;$D116,
MIN(IFERROR($E116/$F116, 0), $E116-SUM($H116:DS116)),
0)</f>
        <v>0</v>
      </c>
      <c r="DU116" s="12">
        <f>IF(DU$2&gt;$D116,
MIN(IFERROR($E116/$F116, 0), $E116-SUM($H116:DT116)),
0)</f>
        <v>0</v>
      </c>
      <c r="DV116" s="12">
        <f>IF(DV$2&gt;$D116,
MIN(IFERROR($E116/$F116, 0), $E116-SUM($H116:DU116)),
0)</f>
        <v>0</v>
      </c>
      <c r="DW116" s="12">
        <f>IF(DW$2&gt;$D116,
MIN(IFERROR($E116/$F116, 0), $E116-SUM($H116:DV116)),
0)</f>
        <v>0</v>
      </c>
      <c r="DX116" s="12">
        <f>IF(DX$2&gt;$D116,
MIN(IFERROR($E116/$F116, 0), $E116-SUM($H116:DW116)),
0)</f>
        <v>0</v>
      </c>
      <c r="DY116" s="12">
        <f>IF(DY$2&gt;$D116,
MIN(IFERROR($E116/$F116, 0), $E116-SUM($H116:DX116)),
0)</f>
        <v>0</v>
      </c>
      <c r="EB116" s="116">
        <f t="shared" ref="EB116:EB133" si="198">ROW(EB116)-ROW($EB$2)+1</f>
        <v>115</v>
      </c>
      <c r="EC116" s="2" t="str">
        <f t="shared" ref="EC116:EC133" si="199">B116</f>
        <v>Phase 1</v>
      </c>
      <c r="ED116" s="2" t="str">
        <f t="shared" ref="ED116:ED133" si="200">C116</f>
        <v>60' Wide</v>
      </c>
      <c r="EE116" s="33" t="str">
        <f>EE135</f>
        <v>Stat</v>
      </c>
      <c r="EF116" s="2" t="str">
        <f>EF135</f>
        <v>Home Sales</v>
      </c>
    </row>
    <row r="117" spans="1:136" x14ac:dyDescent="0.3">
      <c r="B117" s="2" t="str">
        <f>Product!$F$2</f>
        <v>Phase 1</v>
      </c>
      <c r="C117" s="2" t="str">
        <f>Product!$F$3</f>
        <v>75' Wide</v>
      </c>
      <c r="D117" s="127">
        <f>SUMIFS(INDEX(Product!$B$2:$U$97, MATCH(D113, Product!$B$2:$B$97, 0), ), Product!$B$2:$U$2, $B117, Product!$B$3:$U$3, $C117)</f>
        <v>44773</v>
      </c>
      <c r="E117" s="128">
        <f>SUMIFS(INDEX(Product!$B$2:$U$97, MATCH(E113, Product!$B$2:$B$97, 0), ), Product!$B$2:$U$2, $B117, Product!$B$3:$U$3, $C117)</f>
        <v>20</v>
      </c>
      <c r="F117" s="128">
        <f>SUMIFS(INDEX(Product!$B$2:$U$97, MATCH(F113, Product!$B$2:$B$97, 0), ), Product!$B$2:$U$2, $B117, Product!$B$3:$U$3, $C117)</f>
        <v>12</v>
      </c>
      <c r="G117" s="11">
        <f>SUM(H117:DZ117)</f>
        <v>20</v>
      </c>
      <c r="I117" s="12">
        <f>IF(I$2&gt;$D117,
MIN(IFERROR($E117/$F117, 0), $E117-SUM($H117:H117)),
0)</f>
        <v>0</v>
      </c>
      <c r="J117" s="12">
        <f>IF(J$2&gt;$D117,
MIN(IFERROR($E117/$F117, 0), $E117-SUM($H117:I117)),
0)</f>
        <v>0</v>
      </c>
      <c r="K117" s="12">
        <f>IF(K$2&gt;$D117,
MIN(IFERROR($E117/$F117, 0), $E117-SUM($H117:J117)),
0)</f>
        <v>0</v>
      </c>
      <c r="L117" s="12">
        <f>IF(L$2&gt;$D117,
MIN(IFERROR($E117/$F117, 0), $E117-SUM($H117:K117)),
0)</f>
        <v>0</v>
      </c>
      <c r="M117" s="12">
        <f>IF(M$2&gt;$D117,
MIN(IFERROR($E117/$F117, 0), $E117-SUM($H117:L117)),
0)</f>
        <v>0</v>
      </c>
      <c r="N117" s="12">
        <f>IF(N$2&gt;$D117,
MIN(IFERROR($E117/$F117, 0), $E117-SUM($H117:M117)),
0)</f>
        <v>0</v>
      </c>
      <c r="O117" s="12">
        <f>IF(O$2&gt;$D117,
MIN(IFERROR($E117/$F117, 0), $E117-SUM($H117:N117)),
0)</f>
        <v>0</v>
      </c>
      <c r="P117" s="12">
        <f>IF(P$2&gt;$D117,
MIN(IFERROR($E117/$F117, 0), $E117-SUM($H117:O117)),
0)</f>
        <v>0</v>
      </c>
      <c r="Q117" s="12">
        <f>IF(Q$2&gt;$D117,
MIN(IFERROR($E117/$F117, 0), $E117-SUM($H117:P117)),
0)</f>
        <v>1.6666666666666667</v>
      </c>
      <c r="R117" s="12">
        <f>IF(R$2&gt;$D117,
MIN(IFERROR($E117/$F117, 0), $E117-SUM($H117:Q117)),
0)</f>
        <v>1.6666666666666667</v>
      </c>
      <c r="S117" s="12">
        <f>IF(S$2&gt;$D117,
MIN(IFERROR($E117/$F117, 0), $E117-SUM($H117:R117)),
0)</f>
        <v>1.6666666666666667</v>
      </c>
      <c r="T117" s="12">
        <f>IF(T$2&gt;$D117,
MIN(IFERROR($E117/$F117, 0), $E117-SUM($H117:S117)),
0)</f>
        <v>1.6666666666666667</v>
      </c>
      <c r="U117" s="12">
        <f>IF(U$2&gt;$D117,
MIN(IFERROR($E117/$F117, 0), $E117-SUM($H117:T117)),
0)</f>
        <v>1.6666666666666667</v>
      </c>
      <c r="V117" s="12">
        <f>IF(V$2&gt;$D117,
MIN(IFERROR($E117/$F117, 0), $E117-SUM($H117:U117)),
0)</f>
        <v>1.6666666666666667</v>
      </c>
      <c r="W117" s="12">
        <f>IF(W$2&gt;$D117,
MIN(IFERROR($E117/$F117, 0), $E117-SUM($H117:V117)),
0)</f>
        <v>1.6666666666666667</v>
      </c>
      <c r="X117" s="12">
        <f>IF(X$2&gt;$D117,
MIN(IFERROR($E117/$F117, 0), $E117-SUM($H117:W117)),
0)</f>
        <v>1.6666666666666667</v>
      </c>
      <c r="Y117" s="12">
        <f>IF(Y$2&gt;$D117,
MIN(IFERROR($E117/$F117, 0), $E117-SUM($H117:X117)),
0)</f>
        <v>1.6666666666666667</v>
      </c>
      <c r="Z117" s="12">
        <f>IF(Z$2&gt;$D117,
MIN(IFERROR($E117/$F117, 0), $E117-SUM($H117:Y117)),
0)</f>
        <v>1.6666666666666667</v>
      </c>
      <c r="AA117" s="12">
        <f>IF(AA$2&gt;$D117,
MIN(IFERROR($E117/$F117, 0), $E117-SUM($H117:Z117)),
0)</f>
        <v>1.6666666666666667</v>
      </c>
      <c r="AB117" s="12">
        <f>IF(AB$2&gt;$D117,
MIN(IFERROR($E117/$F117, 0), $E117-SUM($H117:AA117)),
0)</f>
        <v>1.6666666666666667</v>
      </c>
      <c r="AC117" s="12">
        <f>IF(AC$2&gt;$D117,
MIN(IFERROR($E117/$F117, 0), $E117-SUM($H117:AB117)),
0)</f>
        <v>0</v>
      </c>
      <c r="AD117" s="12">
        <f>IF(AD$2&gt;$D117,
MIN(IFERROR($E117/$F117, 0), $E117-SUM($H117:AC117)),
0)</f>
        <v>0</v>
      </c>
      <c r="AE117" s="12">
        <f>IF(AE$2&gt;$D117,
MIN(IFERROR($E117/$F117, 0), $E117-SUM($H117:AD117)),
0)</f>
        <v>0</v>
      </c>
      <c r="AF117" s="12">
        <f>IF(AF$2&gt;$D117,
MIN(IFERROR($E117/$F117, 0), $E117-SUM($H117:AE117)),
0)</f>
        <v>0</v>
      </c>
      <c r="AG117" s="12">
        <f>IF(AG$2&gt;$D117,
MIN(IFERROR($E117/$F117, 0), $E117-SUM($H117:AF117)),
0)</f>
        <v>0</v>
      </c>
      <c r="AH117" s="12">
        <f>IF(AH$2&gt;$D117,
MIN(IFERROR($E117/$F117, 0), $E117-SUM($H117:AG117)),
0)</f>
        <v>0</v>
      </c>
      <c r="AI117" s="12">
        <f>IF(AI$2&gt;$D117,
MIN(IFERROR($E117/$F117, 0), $E117-SUM($H117:AH117)),
0)</f>
        <v>0</v>
      </c>
      <c r="AJ117" s="12">
        <f>IF(AJ$2&gt;$D117,
MIN(IFERROR($E117/$F117, 0), $E117-SUM($H117:AI117)),
0)</f>
        <v>0</v>
      </c>
      <c r="AK117" s="12">
        <f>IF(AK$2&gt;$D117,
MIN(IFERROR($E117/$F117, 0), $E117-SUM($H117:AJ117)),
0)</f>
        <v>0</v>
      </c>
      <c r="AL117" s="12">
        <f>IF(AL$2&gt;$D117,
MIN(IFERROR($E117/$F117, 0), $E117-SUM($H117:AK117)),
0)</f>
        <v>0</v>
      </c>
      <c r="AM117" s="12">
        <f>IF(AM$2&gt;$D117,
MIN(IFERROR($E117/$F117, 0), $E117-SUM($H117:AL117)),
0)</f>
        <v>0</v>
      </c>
      <c r="AN117" s="12">
        <f>IF(AN$2&gt;$D117,
MIN(IFERROR($E117/$F117, 0), $E117-SUM($H117:AM117)),
0)</f>
        <v>0</v>
      </c>
      <c r="AO117" s="12">
        <f>IF(AO$2&gt;$D117,
MIN(IFERROR($E117/$F117, 0), $E117-SUM($H117:AN117)),
0)</f>
        <v>0</v>
      </c>
      <c r="AP117" s="12">
        <f>IF(AP$2&gt;$D117,
MIN(IFERROR($E117/$F117, 0), $E117-SUM($H117:AO117)),
0)</f>
        <v>0</v>
      </c>
      <c r="AQ117" s="12">
        <f>IF(AQ$2&gt;$D117,
MIN(IFERROR($E117/$F117, 0), $E117-SUM($H117:AP117)),
0)</f>
        <v>0</v>
      </c>
      <c r="AR117" s="12">
        <f>IF(AR$2&gt;$D117,
MIN(IFERROR($E117/$F117, 0), $E117-SUM($H117:AQ117)),
0)</f>
        <v>0</v>
      </c>
      <c r="AS117" s="12">
        <f>IF(AS$2&gt;$D117,
MIN(IFERROR($E117/$F117, 0), $E117-SUM($H117:AR117)),
0)</f>
        <v>0</v>
      </c>
      <c r="AT117" s="12">
        <f>IF(AT$2&gt;$D117,
MIN(IFERROR($E117/$F117, 0), $E117-SUM($H117:AS117)),
0)</f>
        <v>0</v>
      </c>
      <c r="AU117" s="12">
        <f>IF(AU$2&gt;$D117,
MIN(IFERROR($E117/$F117, 0), $E117-SUM($H117:AT117)),
0)</f>
        <v>0</v>
      </c>
      <c r="AV117" s="12">
        <f>IF(AV$2&gt;$D117,
MIN(IFERROR($E117/$F117, 0), $E117-SUM($H117:AU117)),
0)</f>
        <v>0</v>
      </c>
      <c r="AW117" s="12">
        <f>IF(AW$2&gt;$D117,
MIN(IFERROR($E117/$F117, 0), $E117-SUM($H117:AV117)),
0)</f>
        <v>0</v>
      </c>
      <c r="AX117" s="12">
        <f>IF(AX$2&gt;$D117,
MIN(IFERROR($E117/$F117, 0), $E117-SUM($H117:AW117)),
0)</f>
        <v>0</v>
      </c>
      <c r="AY117" s="12">
        <f>IF(AY$2&gt;$D117,
MIN(IFERROR($E117/$F117, 0), $E117-SUM($H117:AX117)),
0)</f>
        <v>0</v>
      </c>
      <c r="AZ117" s="12">
        <f>IF(AZ$2&gt;$D117,
MIN(IFERROR($E117/$F117, 0), $E117-SUM($H117:AY117)),
0)</f>
        <v>0</v>
      </c>
      <c r="BA117" s="12">
        <f>IF(BA$2&gt;$D117,
MIN(IFERROR($E117/$F117, 0), $E117-SUM($H117:AZ117)),
0)</f>
        <v>0</v>
      </c>
      <c r="BB117" s="12">
        <f>IF(BB$2&gt;$D117,
MIN(IFERROR($E117/$F117, 0), $E117-SUM($H117:BA117)),
0)</f>
        <v>0</v>
      </c>
      <c r="BC117" s="12">
        <f>IF(BC$2&gt;$D117,
MIN(IFERROR($E117/$F117, 0), $E117-SUM($H117:BB117)),
0)</f>
        <v>0</v>
      </c>
      <c r="BD117" s="12">
        <f>IF(BD$2&gt;$D117,
MIN(IFERROR($E117/$F117, 0), $E117-SUM($H117:BC117)),
0)</f>
        <v>0</v>
      </c>
      <c r="BE117" s="12">
        <f>IF(BE$2&gt;$D117,
MIN(IFERROR($E117/$F117, 0), $E117-SUM($H117:BD117)),
0)</f>
        <v>0</v>
      </c>
      <c r="BF117" s="12">
        <f>IF(BF$2&gt;$D117,
MIN(IFERROR($E117/$F117, 0), $E117-SUM($H117:BE117)),
0)</f>
        <v>0</v>
      </c>
      <c r="BG117" s="12">
        <f>IF(BG$2&gt;$D117,
MIN(IFERROR($E117/$F117, 0), $E117-SUM($H117:BF117)),
0)</f>
        <v>0</v>
      </c>
      <c r="BH117" s="12">
        <f>IF(BH$2&gt;$D117,
MIN(IFERROR($E117/$F117, 0), $E117-SUM($H117:BG117)),
0)</f>
        <v>0</v>
      </c>
      <c r="BI117" s="12">
        <f>IF(BI$2&gt;$D117,
MIN(IFERROR($E117/$F117, 0), $E117-SUM($H117:BH117)),
0)</f>
        <v>0</v>
      </c>
      <c r="BJ117" s="12">
        <f>IF(BJ$2&gt;$D117,
MIN(IFERROR($E117/$F117, 0), $E117-SUM($H117:BI117)),
0)</f>
        <v>0</v>
      </c>
      <c r="BK117" s="12">
        <f>IF(BK$2&gt;$D117,
MIN(IFERROR($E117/$F117, 0), $E117-SUM($H117:BJ117)),
0)</f>
        <v>0</v>
      </c>
      <c r="BL117" s="12">
        <f>IF(BL$2&gt;$D117,
MIN(IFERROR($E117/$F117, 0), $E117-SUM($H117:BK117)),
0)</f>
        <v>0</v>
      </c>
      <c r="BM117" s="12">
        <f>IF(BM$2&gt;$D117,
MIN(IFERROR($E117/$F117, 0), $E117-SUM($H117:BL117)),
0)</f>
        <v>0</v>
      </c>
      <c r="BN117" s="12">
        <f>IF(BN$2&gt;$D117,
MIN(IFERROR($E117/$F117, 0), $E117-SUM($H117:BM117)),
0)</f>
        <v>0</v>
      </c>
      <c r="BO117" s="12">
        <f>IF(BO$2&gt;$D117,
MIN(IFERROR($E117/$F117, 0), $E117-SUM($H117:BN117)),
0)</f>
        <v>0</v>
      </c>
      <c r="BP117" s="12">
        <f>IF(BP$2&gt;$D117,
MIN(IFERROR($E117/$F117, 0), $E117-SUM($H117:BO117)),
0)</f>
        <v>0</v>
      </c>
      <c r="BQ117" s="12">
        <f>IF(BQ$2&gt;$D117,
MIN(IFERROR($E117/$F117, 0), $E117-SUM($H117:BP117)),
0)</f>
        <v>0</v>
      </c>
      <c r="BR117" s="12">
        <f>IF(BR$2&gt;$D117,
MIN(IFERROR($E117/$F117, 0), $E117-SUM($H117:BQ117)),
0)</f>
        <v>0</v>
      </c>
      <c r="BS117" s="12">
        <f>IF(BS$2&gt;$D117,
MIN(IFERROR($E117/$F117, 0), $E117-SUM($H117:BR117)),
0)</f>
        <v>0</v>
      </c>
      <c r="BT117" s="12">
        <f>IF(BT$2&gt;$D117,
MIN(IFERROR($E117/$F117, 0), $E117-SUM($H117:BS117)),
0)</f>
        <v>0</v>
      </c>
      <c r="BU117" s="12">
        <f>IF(BU$2&gt;$D117,
MIN(IFERROR($E117/$F117, 0), $E117-SUM($H117:BT117)),
0)</f>
        <v>0</v>
      </c>
      <c r="BV117" s="12">
        <f>IF(BV$2&gt;$D117,
MIN(IFERROR($E117/$F117, 0), $E117-SUM($H117:BU117)),
0)</f>
        <v>0</v>
      </c>
      <c r="BW117" s="12">
        <f>IF(BW$2&gt;$D117,
MIN(IFERROR($E117/$F117, 0), $E117-SUM($H117:BV117)),
0)</f>
        <v>0</v>
      </c>
      <c r="BX117" s="12">
        <f>IF(BX$2&gt;$D117,
MIN(IFERROR($E117/$F117, 0), $E117-SUM($H117:BW117)),
0)</f>
        <v>0</v>
      </c>
      <c r="BY117" s="12">
        <f>IF(BY$2&gt;$D117,
MIN(IFERROR($E117/$F117, 0), $E117-SUM($H117:BX117)),
0)</f>
        <v>0</v>
      </c>
      <c r="BZ117" s="12">
        <f>IF(BZ$2&gt;$D117,
MIN(IFERROR($E117/$F117, 0), $E117-SUM($H117:BY117)),
0)</f>
        <v>0</v>
      </c>
      <c r="CA117" s="12">
        <f>IF(CA$2&gt;$D117,
MIN(IFERROR($E117/$F117, 0), $E117-SUM($H117:BZ117)),
0)</f>
        <v>0</v>
      </c>
      <c r="CB117" s="12">
        <f>IF(CB$2&gt;$D117,
MIN(IFERROR($E117/$F117, 0), $E117-SUM($H117:CA117)),
0)</f>
        <v>0</v>
      </c>
      <c r="CC117" s="12">
        <f>IF(CC$2&gt;$D117,
MIN(IFERROR($E117/$F117, 0), $E117-SUM($H117:CB117)),
0)</f>
        <v>0</v>
      </c>
      <c r="CD117" s="12">
        <f>IF(CD$2&gt;$D117,
MIN(IFERROR($E117/$F117, 0), $E117-SUM($H117:CC117)),
0)</f>
        <v>0</v>
      </c>
      <c r="CE117" s="12">
        <f>IF(CE$2&gt;$D117,
MIN(IFERROR($E117/$F117, 0), $E117-SUM($H117:CD117)),
0)</f>
        <v>0</v>
      </c>
      <c r="CF117" s="12">
        <f>IF(CF$2&gt;$D117,
MIN(IFERROR($E117/$F117, 0), $E117-SUM($H117:CE117)),
0)</f>
        <v>0</v>
      </c>
      <c r="CG117" s="12">
        <f>IF(CG$2&gt;$D117,
MIN(IFERROR($E117/$F117, 0), $E117-SUM($H117:CF117)),
0)</f>
        <v>0</v>
      </c>
      <c r="CH117" s="12">
        <f>IF(CH$2&gt;$D117,
MIN(IFERROR($E117/$F117, 0), $E117-SUM($H117:CG117)),
0)</f>
        <v>0</v>
      </c>
      <c r="CI117" s="12">
        <f>IF(CI$2&gt;$D117,
MIN(IFERROR($E117/$F117, 0), $E117-SUM($H117:CH117)),
0)</f>
        <v>0</v>
      </c>
      <c r="CJ117" s="12">
        <f>IF(CJ$2&gt;$D117,
MIN(IFERROR($E117/$F117, 0), $E117-SUM($H117:CI117)),
0)</f>
        <v>0</v>
      </c>
      <c r="CK117" s="12">
        <f>IF(CK$2&gt;$D117,
MIN(IFERROR($E117/$F117, 0), $E117-SUM($H117:CJ117)),
0)</f>
        <v>0</v>
      </c>
      <c r="CL117" s="12">
        <f>IF(CL$2&gt;$D117,
MIN(IFERROR($E117/$F117, 0), $E117-SUM($H117:CK117)),
0)</f>
        <v>0</v>
      </c>
      <c r="CM117" s="12">
        <f>IF(CM$2&gt;$D117,
MIN(IFERROR($E117/$F117, 0), $E117-SUM($H117:CL117)),
0)</f>
        <v>0</v>
      </c>
      <c r="CN117" s="12">
        <f>IF(CN$2&gt;$D117,
MIN(IFERROR($E117/$F117, 0), $E117-SUM($H117:CM117)),
0)</f>
        <v>0</v>
      </c>
      <c r="CO117" s="12">
        <f>IF(CO$2&gt;$D117,
MIN(IFERROR($E117/$F117, 0), $E117-SUM($H117:CN117)),
0)</f>
        <v>0</v>
      </c>
      <c r="CP117" s="12">
        <f>IF(CP$2&gt;$D117,
MIN(IFERROR($E117/$F117, 0), $E117-SUM($H117:CO117)),
0)</f>
        <v>0</v>
      </c>
      <c r="CQ117" s="12">
        <f>IF(CQ$2&gt;$D117,
MIN(IFERROR($E117/$F117, 0), $E117-SUM($H117:CP117)),
0)</f>
        <v>0</v>
      </c>
      <c r="CR117" s="12">
        <f>IF(CR$2&gt;$D117,
MIN(IFERROR($E117/$F117, 0), $E117-SUM($H117:CQ117)),
0)</f>
        <v>0</v>
      </c>
      <c r="CS117" s="12">
        <f>IF(CS$2&gt;$D117,
MIN(IFERROR($E117/$F117, 0), $E117-SUM($H117:CR117)),
0)</f>
        <v>0</v>
      </c>
      <c r="CT117" s="12">
        <f>IF(CT$2&gt;$D117,
MIN(IFERROR($E117/$F117, 0), $E117-SUM($H117:CS117)),
0)</f>
        <v>0</v>
      </c>
      <c r="CU117" s="12">
        <f>IF(CU$2&gt;$D117,
MIN(IFERROR($E117/$F117, 0), $E117-SUM($H117:CT117)),
0)</f>
        <v>0</v>
      </c>
      <c r="CV117" s="12">
        <f>IF(CV$2&gt;$D117,
MIN(IFERROR($E117/$F117, 0), $E117-SUM($H117:CU117)),
0)</f>
        <v>0</v>
      </c>
      <c r="CW117" s="12">
        <f>IF(CW$2&gt;$D117,
MIN(IFERROR($E117/$F117, 0), $E117-SUM($H117:CV117)),
0)</f>
        <v>0</v>
      </c>
      <c r="CX117" s="12">
        <f>IF(CX$2&gt;$D117,
MIN(IFERROR($E117/$F117, 0), $E117-SUM($H117:CW117)),
0)</f>
        <v>0</v>
      </c>
      <c r="CY117" s="12">
        <f>IF(CY$2&gt;$D117,
MIN(IFERROR($E117/$F117, 0), $E117-SUM($H117:CX117)),
0)</f>
        <v>0</v>
      </c>
      <c r="CZ117" s="12">
        <f>IF(CZ$2&gt;$D117,
MIN(IFERROR($E117/$F117, 0), $E117-SUM($H117:CY117)),
0)</f>
        <v>0</v>
      </c>
      <c r="DA117" s="12">
        <f>IF(DA$2&gt;$D117,
MIN(IFERROR($E117/$F117, 0), $E117-SUM($H117:CZ117)),
0)</f>
        <v>0</v>
      </c>
      <c r="DB117" s="12">
        <f>IF(DB$2&gt;$D117,
MIN(IFERROR($E117/$F117, 0), $E117-SUM($H117:DA117)),
0)</f>
        <v>0</v>
      </c>
      <c r="DC117" s="12">
        <f>IF(DC$2&gt;$D117,
MIN(IFERROR($E117/$F117, 0), $E117-SUM($H117:DB117)),
0)</f>
        <v>0</v>
      </c>
      <c r="DD117" s="12">
        <f>IF(DD$2&gt;$D117,
MIN(IFERROR($E117/$F117, 0), $E117-SUM($H117:DC117)),
0)</f>
        <v>0</v>
      </c>
      <c r="DE117" s="12">
        <f>IF(DE$2&gt;$D117,
MIN(IFERROR($E117/$F117, 0), $E117-SUM($H117:DD117)),
0)</f>
        <v>0</v>
      </c>
      <c r="DF117" s="12">
        <f>IF(DF$2&gt;$D117,
MIN(IFERROR($E117/$F117, 0), $E117-SUM($H117:DE117)),
0)</f>
        <v>0</v>
      </c>
      <c r="DG117" s="12">
        <f>IF(DG$2&gt;$D117,
MIN(IFERROR($E117/$F117, 0), $E117-SUM($H117:DF117)),
0)</f>
        <v>0</v>
      </c>
      <c r="DH117" s="12">
        <f>IF(DH$2&gt;$D117,
MIN(IFERROR($E117/$F117, 0), $E117-SUM($H117:DG117)),
0)</f>
        <v>0</v>
      </c>
      <c r="DI117" s="12">
        <f>IF(DI$2&gt;$D117,
MIN(IFERROR($E117/$F117, 0), $E117-SUM($H117:DH117)),
0)</f>
        <v>0</v>
      </c>
      <c r="DJ117" s="12">
        <f>IF(DJ$2&gt;$D117,
MIN(IFERROR($E117/$F117, 0), $E117-SUM($H117:DI117)),
0)</f>
        <v>0</v>
      </c>
      <c r="DK117" s="12">
        <f>IF(DK$2&gt;$D117,
MIN(IFERROR($E117/$F117, 0), $E117-SUM($H117:DJ117)),
0)</f>
        <v>0</v>
      </c>
      <c r="DL117" s="12">
        <f>IF(DL$2&gt;$D117,
MIN(IFERROR($E117/$F117, 0), $E117-SUM($H117:DK117)),
0)</f>
        <v>0</v>
      </c>
      <c r="DM117" s="12">
        <f>IF(DM$2&gt;$D117,
MIN(IFERROR($E117/$F117, 0), $E117-SUM($H117:DL117)),
0)</f>
        <v>0</v>
      </c>
      <c r="DN117" s="12">
        <f>IF(DN$2&gt;$D117,
MIN(IFERROR($E117/$F117, 0), $E117-SUM($H117:DM117)),
0)</f>
        <v>0</v>
      </c>
      <c r="DO117" s="12">
        <f>IF(DO$2&gt;$D117,
MIN(IFERROR($E117/$F117, 0), $E117-SUM($H117:DN117)),
0)</f>
        <v>0</v>
      </c>
      <c r="DP117" s="12">
        <f>IF(DP$2&gt;$D117,
MIN(IFERROR($E117/$F117, 0), $E117-SUM($H117:DO117)),
0)</f>
        <v>0</v>
      </c>
      <c r="DQ117" s="12">
        <f>IF(DQ$2&gt;$D117,
MIN(IFERROR($E117/$F117, 0), $E117-SUM($H117:DP117)),
0)</f>
        <v>0</v>
      </c>
      <c r="DR117" s="12">
        <f>IF(DR$2&gt;$D117,
MIN(IFERROR($E117/$F117, 0), $E117-SUM($H117:DQ117)),
0)</f>
        <v>0</v>
      </c>
      <c r="DS117" s="12">
        <f>IF(DS$2&gt;$D117,
MIN(IFERROR($E117/$F117, 0), $E117-SUM($H117:DR117)),
0)</f>
        <v>0</v>
      </c>
      <c r="DT117" s="12">
        <f>IF(DT$2&gt;$D117,
MIN(IFERROR($E117/$F117, 0), $E117-SUM($H117:DS117)),
0)</f>
        <v>0</v>
      </c>
      <c r="DU117" s="12">
        <f>IF(DU$2&gt;$D117,
MIN(IFERROR($E117/$F117, 0), $E117-SUM($H117:DT117)),
0)</f>
        <v>0</v>
      </c>
      <c r="DV117" s="12">
        <f>IF(DV$2&gt;$D117,
MIN(IFERROR($E117/$F117, 0), $E117-SUM($H117:DU117)),
0)</f>
        <v>0</v>
      </c>
      <c r="DW117" s="12">
        <f>IF(DW$2&gt;$D117,
MIN(IFERROR($E117/$F117, 0), $E117-SUM($H117:DV117)),
0)</f>
        <v>0</v>
      </c>
      <c r="DX117" s="12">
        <f>IF(DX$2&gt;$D117,
MIN(IFERROR($E117/$F117, 0), $E117-SUM($H117:DW117)),
0)</f>
        <v>0</v>
      </c>
      <c r="DY117" s="12">
        <f>IF(DY$2&gt;$D117,
MIN(IFERROR($E117/$F117, 0), $E117-SUM($H117:DX117)),
0)</f>
        <v>0</v>
      </c>
      <c r="EB117" s="116">
        <f t="shared" si="198"/>
        <v>116</v>
      </c>
      <c r="EC117" s="2" t="str">
        <f t="shared" si="199"/>
        <v>Phase 1</v>
      </c>
      <c r="ED117" s="2" t="str">
        <f t="shared" si="200"/>
        <v>75' Wide</v>
      </c>
      <c r="EE117" s="33" t="str">
        <f>EE135</f>
        <v>Stat</v>
      </c>
      <c r="EF117" s="2" t="str">
        <f>EF135</f>
        <v>Home Sales</v>
      </c>
    </row>
    <row r="118" spans="1:136" x14ac:dyDescent="0.3">
      <c r="D118" s="127"/>
      <c r="E118" s="128"/>
      <c r="F118" s="128"/>
      <c r="G118" s="13"/>
      <c r="I118" s="10"/>
      <c r="J118" s="10"/>
      <c r="K118" s="10"/>
      <c r="L118" s="10"/>
      <c r="M118" s="10"/>
      <c r="N118" s="10"/>
      <c r="O118" s="10"/>
      <c r="P118" s="10"/>
      <c r="Q118" s="10"/>
      <c r="R118" s="10"/>
      <c r="S118" s="10"/>
      <c r="T118" s="10"/>
      <c r="U118" s="10"/>
      <c r="V118" s="10"/>
      <c r="W118" s="10"/>
      <c r="X118" s="10"/>
      <c r="Y118" s="10"/>
      <c r="Z118" s="10"/>
      <c r="AA118" s="10"/>
      <c r="AB118" s="10"/>
      <c r="AC118" s="10"/>
      <c r="AD118" s="10"/>
      <c r="AE118" s="10"/>
      <c r="AF118" s="10"/>
      <c r="AG118" s="10"/>
      <c r="AH118" s="10"/>
      <c r="AI118" s="10"/>
      <c r="AJ118" s="10"/>
      <c r="AK118" s="10"/>
      <c r="AL118" s="10"/>
      <c r="AM118" s="10"/>
      <c r="AN118" s="10"/>
      <c r="AO118" s="10"/>
      <c r="AP118" s="10"/>
      <c r="AQ118" s="10"/>
      <c r="AR118" s="10"/>
      <c r="AS118" s="10"/>
      <c r="AT118" s="10"/>
      <c r="AU118" s="10"/>
      <c r="AV118" s="10"/>
      <c r="AW118" s="10"/>
      <c r="AX118" s="10"/>
      <c r="AY118" s="10"/>
      <c r="AZ118" s="10"/>
      <c r="BA118" s="10"/>
      <c r="BB118" s="10"/>
      <c r="BC118" s="10"/>
      <c r="BD118" s="10"/>
      <c r="BE118" s="10"/>
      <c r="BF118" s="10"/>
      <c r="BG118" s="10"/>
      <c r="BH118" s="10"/>
      <c r="BI118" s="10"/>
      <c r="BJ118" s="10"/>
      <c r="BK118" s="10"/>
      <c r="BL118" s="10"/>
      <c r="BM118" s="10"/>
      <c r="BN118" s="10"/>
      <c r="BO118" s="10"/>
      <c r="BP118" s="10"/>
      <c r="BQ118" s="10"/>
      <c r="BR118" s="10"/>
      <c r="BS118" s="10"/>
      <c r="BT118" s="10"/>
      <c r="BU118" s="10"/>
      <c r="BV118" s="10"/>
      <c r="BW118" s="10"/>
      <c r="BX118" s="10"/>
      <c r="BY118" s="10"/>
      <c r="BZ118" s="10"/>
      <c r="CA118" s="10"/>
      <c r="CB118" s="10"/>
      <c r="CC118" s="10"/>
      <c r="CD118" s="10"/>
      <c r="CE118" s="10"/>
      <c r="CF118" s="10"/>
      <c r="CG118" s="10"/>
      <c r="CH118" s="10"/>
      <c r="CI118" s="10"/>
      <c r="CJ118" s="10"/>
      <c r="CK118" s="10"/>
      <c r="CL118" s="10"/>
      <c r="CM118" s="10"/>
      <c r="CN118" s="10"/>
      <c r="CO118" s="10"/>
      <c r="CP118" s="10"/>
      <c r="CQ118" s="10"/>
      <c r="CR118" s="10"/>
      <c r="CS118" s="10"/>
      <c r="CT118" s="10"/>
      <c r="CU118" s="10"/>
      <c r="CV118" s="10"/>
      <c r="CW118" s="10"/>
      <c r="CX118" s="10"/>
      <c r="CY118" s="10"/>
      <c r="CZ118" s="10"/>
      <c r="DA118" s="10"/>
      <c r="DB118" s="10"/>
      <c r="DC118" s="10"/>
      <c r="DD118" s="10"/>
      <c r="DE118" s="10"/>
      <c r="DF118" s="10"/>
      <c r="DG118" s="10"/>
      <c r="DH118" s="10"/>
      <c r="DI118" s="10"/>
      <c r="DJ118" s="10"/>
      <c r="DK118" s="10"/>
      <c r="DL118" s="10"/>
      <c r="DM118" s="10"/>
      <c r="DN118" s="10"/>
      <c r="DO118" s="10"/>
      <c r="DP118" s="10"/>
      <c r="DQ118" s="10"/>
      <c r="DR118" s="10"/>
      <c r="DS118" s="10"/>
      <c r="DT118" s="10"/>
      <c r="DU118" s="10"/>
      <c r="DV118" s="10"/>
      <c r="DW118" s="10"/>
      <c r="DX118" s="10"/>
      <c r="DY118" s="10"/>
      <c r="EE118" s="33"/>
    </row>
    <row r="119" spans="1:136" x14ac:dyDescent="0.3">
      <c r="B119" s="2" t="str">
        <f>Product!$G$2</f>
        <v>Phase 2</v>
      </c>
      <c r="C119" s="2" t="str">
        <f>Product!$G$3</f>
        <v>50' Wide</v>
      </c>
      <c r="D119" s="127">
        <f>SUMIFS(INDEX(Product!$B$2:$U$97, MATCH(D113, Product!$B$2:$B$97, 0), ), Product!$B$2:$U$2, $B119, Product!$B$3:$U$3, $C119)</f>
        <v>45138</v>
      </c>
      <c r="E119" s="128">
        <f>SUMIFS(INDEX(Product!$B$2:$U$97, MATCH(E113, Product!$B$2:$B$97, 0), ), Product!$B$2:$U$2, $B119, Product!$B$3:$U$3, $C119)</f>
        <v>30</v>
      </c>
      <c r="F119" s="128">
        <f>SUMIFS(INDEX(Product!$B$2:$U$97, MATCH(F113, Product!$B$2:$B$97, 0), ), Product!$B$2:$U$2, $B119, Product!$B$3:$U$3, $C119)</f>
        <v>12</v>
      </c>
      <c r="G119" s="11">
        <f>SUM(H119:DZ119)</f>
        <v>30</v>
      </c>
      <c r="I119" s="12">
        <f>IF(I$2&gt;$D119,
MIN(IFERROR($E119/$F119, 0), $E119-SUM($H119:H119)),
0)</f>
        <v>0</v>
      </c>
      <c r="J119" s="12">
        <f>IF(J$2&gt;$D119,
MIN(IFERROR($E119/$F119, 0), $E119-SUM($H119:I119)),
0)</f>
        <v>0</v>
      </c>
      <c r="K119" s="12">
        <f>IF(K$2&gt;$D119,
MIN(IFERROR($E119/$F119, 0), $E119-SUM($H119:J119)),
0)</f>
        <v>0</v>
      </c>
      <c r="L119" s="12">
        <f>IF(L$2&gt;$D119,
MIN(IFERROR($E119/$F119, 0), $E119-SUM($H119:K119)),
0)</f>
        <v>0</v>
      </c>
      <c r="M119" s="12">
        <f>IF(M$2&gt;$D119,
MIN(IFERROR($E119/$F119, 0), $E119-SUM($H119:L119)),
0)</f>
        <v>0</v>
      </c>
      <c r="N119" s="12">
        <f>IF(N$2&gt;$D119,
MIN(IFERROR($E119/$F119, 0), $E119-SUM($H119:M119)),
0)</f>
        <v>0</v>
      </c>
      <c r="O119" s="12">
        <f>IF(O$2&gt;$D119,
MIN(IFERROR($E119/$F119, 0), $E119-SUM($H119:N119)),
0)</f>
        <v>0</v>
      </c>
      <c r="P119" s="12">
        <f>IF(P$2&gt;$D119,
MIN(IFERROR($E119/$F119, 0), $E119-SUM($H119:O119)),
0)</f>
        <v>0</v>
      </c>
      <c r="Q119" s="12">
        <f>IF(Q$2&gt;$D119,
MIN(IFERROR($E119/$F119, 0), $E119-SUM($H119:P119)),
0)</f>
        <v>0</v>
      </c>
      <c r="R119" s="12">
        <f>IF(R$2&gt;$D119,
MIN(IFERROR($E119/$F119, 0), $E119-SUM($H119:Q119)),
0)</f>
        <v>0</v>
      </c>
      <c r="S119" s="12">
        <f>IF(S$2&gt;$D119,
MIN(IFERROR($E119/$F119, 0), $E119-SUM($H119:R119)),
0)</f>
        <v>0</v>
      </c>
      <c r="T119" s="12">
        <f>IF(T$2&gt;$D119,
MIN(IFERROR($E119/$F119, 0), $E119-SUM($H119:S119)),
0)</f>
        <v>0</v>
      </c>
      <c r="U119" s="12">
        <f>IF(U$2&gt;$D119,
MIN(IFERROR($E119/$F119, 0), $E119-SUM($H119:T119)),
0)</f>
        <v>0</v>
      </c>
      <c r="V119" s="12">
        <f>IF(V$2&gt;$D119,
MIN(IFERROR($E119/$F119, 0), $E119-SUM($H119:U119)),
0)</f>
        <v>0</v>
      </c>
      <c r="W119" s="12">
        <f>IF(W$2&gt;$D119,
MIN(IFERROR($E119/$F119, 0), $E119-SUM($H119:V119)),
0)</f>
        <v>0</v>
      </c>
      <c r="X119" s="12">
        <f>IF(X$2&gt;$D119,
MIN(IFERROR($E119/$F119, 0), $E119-SUM($H119:W119)),
0)</f>
        <v>0</v>
      </c>
      <c r="Y119" s="12">
        <f>IF(Y$2&gt;$D119,
MIN(IFERROR($E119/$F119, 0), $E119-SUM($H119:X119)),
0)</f>
        <v>0</v>
      </c>
      <c r="Z119" s="12">
        <f>IF(Z$2&gt;$D119,
MIN(IFERROR($E119/$F119, 0), $E119-SUM($H119:Y119)),
0)</f>
        <v>0</v>
      </c>
      <c r="AA119" s="12">
        <f>IF(AA$2&gt;$D119,
MIN(IFERROR($E119/$F119, 0), $E119-SUM($H119:Z119)),
0)</f>
        <v>0</v>
      </c>
      <c r="AB119" s="12">
        <f>IF(AB$2&gt;$D119,
MIN(IFERROR($E119/$F119, 0), $E119-SUM($H119:AA119)),
0)</f>
        <v>0</v>
      </c>
      <c r="AC119" s="12">
        <f>IF(AC$2&gt;$D119,
MIN(IFERROR($E119/$F119, 0), $E119-SUM($H119:AB119)),
0)</f>
        <v>2.5</v>
      </c>
      <c r="AD119" s="12">
        <f>IF(AD$2&gt;$D119,
MIN(IFERROR($E119/$F119, 0), $E119-SUM($H119:AC119)),
0)</f>
        <v>2.5</v>
      </c>
      <c r="AE119" s="12">
        <f>IF(AE$2&gt;$D119,
MIN(IFERROR($E119/$F119, 0), $E119-SUM($H119:AD119)),
0)</f>
        <v>2.5</v>
      </c>
      <c r="AF119" s="12">
        <f>IF(AF$2&gt;$D119,
MIN(IFERROR($E119/$F119, 0), $E119-SUM($H119:AE119)),
0)</f>
        <v>2.5</v>
      </c>
      <c r="AG119" s="12">
        <f>IF(AG$2&gt;$D119,
MIN(IFERROR($E119/$F119, 0), $E119-SUM($H119:AF119)),
0)</f>
        <v>2.5</v>
      </c>
      <c r="AH119" s="12">
        <f>IF(AH$2&gt;$D119,
MIN(IFERROR($E119/$F119, 0), $E119-SUM($H119:AG119)),
0)</f>
        <v>2.5</v>
      </c>
      <c r="AI119" s="12">
        <f>IF(AI$2&gt;$D119,
MIN(IFERROR($E119/$F119, 0), $E119-SUM($H119:AH119)),
0)</f>
        <v>2.5</v>
      </c>
      <c r="AJ119" s="12">
        <f>IF(AJ$2&gt;$D119,
MIN(IFERROR($E119/$F119, 0), $E119-SUM($H119:AI119)),
0)</f>
        <v>2.5</v>
      </c>
      <c r="AK119" s="12">
        <f>IF(AK$2&gt;$D119,
MIN(IFERROR($E119/$F119, 0), $E119-SUM($H119:AJ119)),
0)</f>
        <v>2.5</v>
      </c>
      <c r="AL119" s="12">
        <f>IF(AL$2&gt;$D119,
MIN(IFERROR($E119/$F119, 0), $E119-SUM($H119:AK119)),
0)</f>
        <v>2.5</v>
      </c>
      <c r="AM119" s="12">
        <f>IF(AM$2&gt;$D119,
MIN(IFERROR($E119/$F119, 0), $E119-SUM($H119:AL119)),
0)</f>
        <v>2.5</v>
      </c>
      <c r="AN119" s="12">
        <f>IF(AN$2&gt;$D119,
MIN(IFERROR($E119/$F119, 0), $E119-SUM($H119:AM119)),
0)</f>
        <v>2.5</v>
      </c>
      <c r="AO119" s="12">
        <f>IF(AO$2&gt;$D119,
MIN(IFERROR($E119/$F119, 0), $E119-SUM($H119:AN119)),
0)</f>
        <v>0</v>
      </c>
      <c r="AP119" s="12">
        <f>IF(AP$2&gt;$D119,
MIN(IFERROR($E119/$F119, 0), $E119-SUM($H119:AO119)),
0)</f>
        <v>0</v>
      </c>
      <c r="AQ119" s="12">
        <f>IF(AQ$2&gt;$D119,
MIN(IFERROR($E119/$F119, 0), $E119-SUM($H119:AP119)),
0)</f>
        <v>0</v>
      </c>
      <c r="AR119" s="12">
        <f>IF(AR$2&gt;$D119,
MIN(IFERROR($E119/$F119, 0), $E119-SUM($H119:AQ119)),
0)</f>
        <v>0</v>
      </c>
      <c r="AS119" s="12">
        <f>IF(AS$2&gt;$D119,
MIN(IFERROR($E119/$F119, 0), $E119-SUM($H119:AR119)),
0)</f>
        <v>0</v>
      </c>
      <c r="AT119" s="12">
        <f>IF(AT$2&gt;$D119,
MIN(IFERROR($E119/$F119, 0), $E119-SUM($H119:AS119)),
0)</f>
        <v>0</v>
      </c>
      <c r="AU119" s="12">
        <f>IF(AU$2&gt;$D119,
MIN(IFERROR($E119/$F119, 0), $E119-SUM($H119:AT119)),
0)</f>
        <v>0</v>
      </c>
      <c r="AV119" s="12">
        <f>IF(AV$2&gt;$D119,
MIN(IFERROR($E119/$F119, 0), $E119-SUM($H119:AU119)),
0)</f>
        <v>0</v>
      </c>
      <c r="AW119" s="12">
        <f>IF(AW$2&gt;$D119,
MIN(IFERROR($E119/$F119, 0), $E119-SUM($H119:AV119)),
0)</f>
        <v>0</v>
      </c>
      <c r="AX119" s="12">
        <f>IF(AX$2&gt;$D119,
MIN(IFERROR($E119/$F119, 0), $E119-SUM($H119:AW119)),
0)</f>
        <v>0</v>
      </c>
      <c r="AY119" s="12">
        <f>IF(AY$2&gt;$D119,
MIN(IFERROR($E119/$F119, 0), $E119-SUM($H119:AX119)),
0)</f>
        <v>0</v>
      </c>
      <c r="AZ119" s="12">
        <f>IF(AZ$2&gt;$D119,
MIN(IFERROR($E119/$F119, 0), $E119-SUM($H119:AY119)),
0)</f>
        <v>0</v>
      </c>
      <c r="BA119" s="12">
        <f>IF(BA$2&gt;$D119,
MIN(IFERROR($E119/$F119, 0), $E119-SUM($H119:AZ119)),
0)</f>
        <v>0</v>
      </c>
      <c r="BB119" s="12">
        <f>IF(BB$2&gt;$D119,
MIN(IFERROR($E119/$F119, 0), $E119-SUM($H119:BA119)),
0)</f>
        <v>0</v>
      </c>
      <c r="BC119" s="12">
        <f>IF(BC$2&gt;$D119,
MIN(IFERROR($E119/$F119, 0), $E119-SUM($H119:BB119)),
0)</f>
        <v>0</v>
      </c>
      <c r="BD119" s="12">
        <f>IF(BD$2&gt;$D119,
MIN(IFERROR($E119/$F119, 0), $E119-SUM($H119:BC119)),
0)</f>
        <v>0</v>
      </c>
      <c r="BE119" s="12">
        <f>IF(BE$2&gt;$D119,
MIN(IFERROR($E119/$F119, 0), $E119-SUM($H119:BD119)),
0)</f>
        <v>0</v>
      </c>
      <c r="BF119" s="12">
        <f>IF(BF$2&gt;$D119,
MIN(IFERROR($E119/$F119, 0), $E119-SUM($H119:BE119)),
0)</f>
        <v>0</v>
      </c>
      <c r="BG119" s="12">
        <f>IF(BG$2&gt;$D119,
MIN(IFERROR($E119/$F119, 0), $E119-SUM($H119:BF119)),
0)</f>
        <v>0</v>
      </c>
      <c r="BH119" s="12">
        <f>IF(BH$2&gt;$D119,
MIN(IFERROR($E119/$F119, 0), $E119-SUM($H119:BG119)),
0)</f>
        <v>0</v>
      </c>
      <c r="BI119" s="12">
        <f>IF(BI$2&gt;$D119,
MIN(IFERROR($E119/$F119, 0), $E119-SUM($H119:BH119)),
0)</f>
        <v>0</v>
      </c>
      <c r="BJ119" s="12">
        <f>IF(BJ$2&gt;$D119,
MIN(IFERROR($E119/$F119, 0), $E119-SUM($H119:BI119)),
0)</f>
        <v>0</v>
      </c>
      <c r="BK119" s="12">
        <f>IF(BK$2&gt;$D119,
MIN(IFERROR($E119/$F119, 0), $E119-SUM($H119:BJ119)),
0)</f>
        <v>0</v>
      </c>
      <c r="BL119" s="12">
        <f>IF(BL$2&gt;$D119,
MIN(IFERROR($E119/$F119, 0), $E119-SUM($H119:BK119)),
0)</f>
        <v>0</v>
      </c>
      <c r="BM119" s="12">
        <f>IF(BM$2&gt;$D119,
MIN(IFERROR($E119/$F119, 0), $E119-SUM($H119:BL119)),
0)</f>
        <v>0</v>
      </c>
      <c r="BN119" s="12">
        <f>IF(BN$2&gt;$D119,
MIN(IFERROR($E119/$F119, 0), $E119-SUM($H119:BM119)),
0)</f>
        <v>0</v>
      </c>
      <c r="BO119" s="12">
        <f>IF(BO$2&gt;$D119,
MIN(IFERROR($E119/$F119, 0), $E119-SUM($H119:BN119)),
0)</f>
        <v>0</v>
      </c>
      <c r="BP119" s="12">
        <f>IF(BP$2&gt;$D119,
MIN(IFERROR($E119/$F119, 0), $E119-SUM($H119:BO119)),
0)</f>
        <v>0</v>
      </c>
      <c r="BQ119" s="12">
        <f>IF(BQ$2&gt;$D119,
MIN(IFERROR($E119/$F119, 0), $E119-SUM($H119:BP119)),
0)</f>
        <v>0</v>
      </c>
      <c r="BR119" s="12">
        <f>IF(BR$2&gt;$D119,
MIN(IFERROR($E119/$F119, 0), $E119-SUM($H119:BQ119)),
0)</f>
        <v>0</v>
      </c>
      <c r="BS119" s="12">
        <f>IF(BS$2&gt;$D119,
MIN(IFERROR($E119/$F119, 0), $E119-SUM($H119:BR119)),
0)</f>
        <v>0</v>
      </c>
      <c r="BT119" s="12">
        <f>IF(BT$2&gt;$D119,
MIN(IFERROR($E119/$F119, 0), $E119-SUM($H119:BS119)),
0)</f>
        <v>0</v>
      </c>
      <c r="BU119" s="12">
        <f>IF(BU$2&gt;$D119,
MIN(IFERROR($E119/$F119, 0), $E119-SUM($H119:BT119)),
0)</f>
        <v>0</v>
      </c>
      <c r="BV119" s="12">
        <f>IF(BV$2&gt;$D119,
MIN(IFERROR($E119/$F119, 0), $E119-SUM($H119:BU119)),
0)</f>
        <v>0</v>
      </c>
      <c r="BW119" s="12">
        <f>IF(BW$2&gt;$D119,
MIN(IFERROR($E119/$F119, 0), $E119-SUM($H119:BV119)),
0)</f>
        <v>0</v>
      </c>
      <c r="BX119" s="12">
        <f>IF(BX$2&gt;$D119,
MIN(IFERROR($E119/$F119, 0), $E119-SUM($H119:BW119)),
0)</f>
        <v>0</v>
      </c>
      <c r="BY119" s="12">
        <f>IF(BY$2&gt;$D119,
MIN(IFERROR($E119/$F119, 0), $E119-SUM($H119:BX119)),
0)</f>
        <v>0</v>
      </c>
      <c r="BZ119" s="12">
        <f>IF(BZ$2&gt;$D119,
MIN(IFERROR($E119/$F119, 0), $E119-SUM($H119:BY119)),
0)</f>
        <v>0</v>
      </c>
      <c r="CA119" s="12">
        <f>IF(CA$2&gt;$D119,
MIN(IFERROR($E119/$F119, 0), $E119-SUM($H119:BZ119)),
0)</f>
        <v>0</v>
      </c>
      <c r="CB119" s="12">
        <f>IF(CB$2&gt;$D119,
MIN(IFERROR($E119/$F119, 0), $E119-SUM($H119:CA119)),
0)</f>
        <v>0</v>
      </c>
      <c r="CC119" s="12">
        <f>IF(CC$2&gt;$D119,
MIN(IFERROR($E119/$F119, 0), $E119-SUM($H119:CB119)),
0)</f>
        <v>0</v>
      </c>
      <c r="CD119" s="12">
        <f>IF(CD$2&gt;$D119,
MIN(IFERROR($E119/$F119, 0), $E119-SUM($H119:CC119)),
0)</f>
        <v>0</v>
      </c>
      <c r="CE119" s="12">
        <f>IF(CE$2&gt;$D119,
MIN(IFERROR($E119/$F119, 0), $E119-SUM($H119:CD119)),
0)</f>
        <v>0</v>
      </c>
      <c r="CF119" s="12">
        <f>IF(CF$2&gt;$D119,
MIN(IFERROR($E119/$F119, 0), $E119-SUM($H119:CE119)),
0)</f>
        <v>0</v>
      </c>
      <c r="CG119" s="12">
        <f>IF(CG$2&gt;$D119,
MIN(IFERROR($E119/$F119, 0), $E119-SUM($H119:CF119)),
0)</f>
        <v>0</v>
      </c>
      <c r="CH119" s="12">
        <f>IF(CH$2&gt;$D119,
MIN(IFERROR($E119/$F119, 0), $E119-SUM($H119:CG119)),
0)</f>
        <v>0</v>
      </c>
      <c r="CI119" s="12">
        <f>IF(CI$2&gt;$D119,
MIN(IFERROR($E119/$F119, 0), $E119-SUM($H119:CH119)),
0)</f>
        <v>0</v>
      </c>
      <c r="CJ119" s="12">
        <f>IF(CJ$2&gt;$D119,
MIN(IFERROR($E119/$F119, 0), $E119-SUM($H119:CI119)),
0)</f>
        <v>0</v>
      </c>
      <c r="CK119" s="12">
        <f>IF(CK$2&gt;$D119,
MIN(IFERROR($E119/$F119, 0), $E119-SUM($H119:CJ119)),
0)</f>
        <v>0</v>
      </c>
      <c r="CL119" s="12">
        <f>IF(CL$2&gt;$D119,
MIN(IFERROR($E119/$F119, 0), $E119-SUM($H119:CK119)),
0)</f>
        <v>0</v>
      </c>
      <c r="CM119" s="12">
        <f>IF(CM$2&gt;$D119,
MIN(IFERROR($E119/$F119, 0), $E119-SUM($H119:CL119)),
0)</f>
        <v>0</v>
      </c>
      <c r="CN119" s="12">
        <f>IF(CN$2&gt;$D119,
MIN(IFERROR($E119/$F119, 0), $E119-SUM($H119:CM119)),
0)</f>
        <v>0</v>
      </c>
      <c r="CO119" s="12">
        <f>IF(CO$2&gt;$D119,
MIN(IFERROR($E119/$F119, 0), $E119-SUM($H119:CN119)),
0)</f>
        <v>0</v>
      </c>
      <c r="CP119" s="12">
        <f>IF(CP$2&gt;$D119,
MIN(IFERROR($E119/$F119, 0), $E119-SUM($H119:CO119)),
0)</f>
        <v>0</v>
      </c>
      <c r="CQ119" s="12">
        <f>IF(CQ$2&gt;$D119,
MIN(IFERROR($E119/$F119, 0), $E119-SUM($H119:CP119)),
0)</f>
        <v>0</v>
      </c>
      <c r="CR119" s="12">
        <f>IF(CR$2&gt;$D119,
MIN(IFERROR($E119/$F119, 0), $E119-SUM($H119:CQ119)),
0)</f>
        <v>0</v>
      </c>
      <c r="CS119" s="12">
        <f>IF(CS$2&gt;$D119,
MIN(IFERROR($E119/$F119, 0), $E119-SUM($H119:CR119)),
0)</f>
        <v>0</v>
      </c>
      <c r="CT119" s="12">
        <f>IF(CT$2&gt;$D119,
MIN(IFERROR($E119/$F119, 0), $E119-SUM($H119:CS119)),
0)</f>
        <v>0</v>
      </c>
      <c r="CU119" s="12">
        <f>IF(CU$2&gt;$D119,
MIN(IFERROR($E119/$F119, 0), $E119-SUM($H119:CT119)),
0)</f>
        <v>0</v>
      </c>
      <c r="CV119" s="12">
        <f>IF(CV$2&gt;$D119,
MIN(IFERROR($E119/$F119, 0), $E119-SUM($H119:CU119)),
0)</f>
        <v>0</v>
      </c>
      <c r="CW119" s="12">
        <f>IF(CW$2&gt;$D119,
MIN(IFERROR($E119/$F119, 0), $E119-SUM($H119:CV119)),
0)</f>
        <v>0</v>
      </c>
      <c r="CX119" s="12">
        <f>IF(CX$2&gt;$D119,
MIN(IFERROR($E119/$F119, 0), $E119-SUM($H119:CW119)),
0)</f>
        <v>0</v>
      </c>
      <c r="CY119" s="12">
        <f>IF(CY$2&gt;$D119,
MIN(IFERROR($E119/$F119, 0), $E119-SUM($H119:CX119)),
0)</f>
        <v>0</v>
      </c>
      <c r="CZ119" s="12">
        <f>IF(CZ$2&gt;$D119,
MIN(IFERROR($E119/$F119, 0), $E119-SUM($H119:CY119)),
0)</f>
        <v>0</v>
      </c>
      <c r="DA119" s="12">
        <f>IF(DA$2&gt;$D119,
MIN(IFERROR($E119/$F119, 0), $E119-SUM($H119:CZ119)),
0)</f>
        <v>0</v>
      </c>
      <c r="DB119" s="12">
        <f>IF(DB$2&gt;$D119,
MIN(IFERROR($E119/$F119, 0), $E119-SUM($H119:DA119)),
0)</f>
        <v>0</v>
      </c>
      <c r="DC119" s="12">
        <f>IF(DC$2&gt;$D119,
MIN(IFERROR($E119/$F119, 0), $E119-SUM($H119:DB119)),
0)</f>
        <v>0</v>
      </c>
      <c r="DD119" s="12">
        <f>IF(DD$2&gt;$D119,
MIN(IFERROR($E119/$F119, 0), $E119-SUM($H119:DC119)),
0)</f>
        <v>0</v>
      </c>
      <c r="DE119" s="12">
        <f>IF(DE$2&gt;$D119,
MIN(IFERROR($E119/$F119, 0), $E119-SUM($H119:DD119)),
0)</f>
        <v>0</v>
      </c>
      <c r="DF119" s="12">
        <f>IF(DF$2&gt;$D119,
MIN(IFERROR($E119/$F119, 0), $E119-SUM($H119:DE119)),
0)</f>
        <v>0</v>
      </c>
      <c r="DG119" s="12">
        <f>IF(DG$2&gt;$D119,
MIN(IFERROR($E119/$F119, 0), $E119-SUM($H119:DF119)),
0)</f>
        <v>0</v>
      </c>
      <c r="DH119" s="12">
        <f>IF(DH$2&gt;$D119,
MIN(IFERROR($E119/$F119, 0), $E119-SUM($H119:DG119)),
0)</f>
        <v>0</v>
      </c>
      <c r="DI119" s="12">
        <f>IF(DI$2&gt;$D119,
MIN(IFERROR($E119/$F119, 0), $E119-SUM($H119:DH119)),
0)</f>
        <v>0</v>
      </c>
      <c r="DJ119" s="12">
        <f>IF(DJ$2&gt;$D119,
MIN(IFERROR($E119/$F119, 0), $E119-SUM($H119:DI119)),
0)</f>
        <v>0</v>
      </c>
      <c r="DK119" s="12">
        <f>IF(DK$2&gt;$D119,
MIN(IFERROR($E119/$F119, 0), $E119-SUM($H119:DJ119)),
0)</f>
        <v>0</v>
      </c>
      <c r="DL119" s="12">
        <f>IF(DL$2&gt;$D119,
MIN(IFERROR($E119/$F119, 0), $E119-SUM($H119:DK119)),
0)</f>
        <v>0</v>
      </c>
      <c r="DM119" s="12">
        <f>IF(DM$2&gt;$D119,
MIN(IFERROR($E119/$F119, 0), $E119-SUM($H119:DL119)),
0)</f>
        <v>0</v>
      </c>
      <c r="DN119" s="12">
        <f>IF(DN$2&gt;$D119,
MIN(IFERROR($E119/$F119, 0), $E119-SUM($H119:DM119)),
0)</f>
        <v>0</v>
      </c>
      <c r="DO119" s="12">
        <f>IF(DO$2&gt;$D119,
MIN(IFERROR($E119/$F119, 0), $E119-SUM($H119:DN119)),
0)</f>
        <v>0</v>
      </c>
      <c r="DP119" s="12">
        <f>IF(DP$2&gt;$D119,
MIN(IFERROR($E119/$F119, 0), $E119-SUM($H119:DO119)),
0)</f>
        <v>0</v>
      </c>
      <c r="DQ119" s="12">
        <f>IF(DQ$2&gt;$D119,
MIN(IFERROR($E119/$F119, 0), $E119-SUM($H119:DP119)),
0)</f>
        <v>0</v>
      </c>
      <c r="DR119" s="12">
        <f>IF(DR$2&gt;$D119,
MIN(IFERROR($E119/$F119, 0), $E119-SUM($H119:DQ119)),
0)</f>
        <v>0</v>
      </c>
      <c r="DS119" s="12">
        <f>IF(DS$2&gt;$D119,
MIN(IFERROR($E119/$F119, 0), $E119-SUM($H119:DR119)),
0)</f>
        <v>0</v>
      </c>
      <c r="DT119" s="12">
        <f>IF(DT$2&gt;$D119,
MIN(IFERROR($E119/$F119, 0), $E119-SUM($H119:DS119)),
0)</f>
        <v>0</v>
      </c>
      <c r="DU119" s="12">
        <f>IF(DU$2&gt;$D119,
MIN(IFERROR($E119/$F119, 0), $E119-SUM($H119:DT119)),
0)</f>
        <v>0</v>
      </c>
      <c r="DV119" s="12">
        <f>IF(DV$2&gt;$D119,
MIN(IFERROR($E119/$F119, 0), $E119-SUM($H119:DU119)),
0)</f>
        <v>0</v>
      </c>
      <c r="DW119" s="12">
        <f>IF(DW$2&gt;$D119,
MIN(IFERROR($E119/$F119, 0), $E119-SUM($H119:DV119)),
0)</f>
        <v>0</v>
      </c>
      <c r="DX119" s="12">
        <f>IF(DX$2&gt;$D119,
MIN(IFERROR($E119/$F119, 0), $E119-SUM($H119:DW119)),
0)</f>
        <v>0</v>
      </c>
      <c r="DY119" s="12">
        <f>IF(DY$2&gt;$D119,
MIN(IFERROR($E119/$F119, 0), $E119-SUM($H119:DX119)),
0)</f>
        <v>0</v>
      </c>
      <c r="EB119" s="116">
        <f t="shared" si="198"/>
        <v>118</v>
      </c>
      <c r="EC119" s="2" t="str">
        <f t="shared" si="199"/>
        <v>Phase 2</v>
      </c>
      <c r="ED119" s="2" t="str">
        <f t="shared" si="200"/>
        <v>50' Wide</v>
      </c>
      <c r="EE119" s="33" t="str">
        <f>EE135</f>
        <v>Stat</v>
      </c>
      <c r="EF119" s="2" t="str">
        <f>EF135</f>
        <v>Home Sales</v>
      </c>
    </row>
    <row r="120" spans="1:136" x14ac:dyDescent="0.3">
      <c r="B120" s="2" t="str">
        <f>Product!$H$2</f>
        <v>Phase 2</v>
      </c>
      <c r="C120" s="2" t="str">
        <f>Product!$H$3</f>
        <v>60' Wide</v>
      </c>
      <c r="D120" s="127">
        <f>SUMIFS(INDEX(Product!$B$2:$U$97, MATCH(D113, Product!$B$2:$B$97, 0), ), Product!$B$2:$U$2, $B120, Product!$B$3:$U$3, $C120)</f>
        <v>45138</v>
      </c>
      <c r="E120" s="128">
        <f>SUMIFS(INDEX(Product!$B$2:$U$97, MATCH(E113, Product!$B$2:$B$97, 0), ), Product!$B$2:$U$2, $B120, Product!$B$3:$U$3, $C120)</f>
        <v>30</v>
      </c>
      <c r="F120" s="128">
        <f>SUMIFS(INDEX(Product!$B$2:$U$97, MATCH(F113, Product!$B$2:$B$97, 0), ), Product!$B$2:$U$2, $B120, Product!$B$3:$U$3, $C120)</f>
        <v>12</v>
      </c>
      <c r="G120" s="11">
        <f>SUM(H120:DZ120)</f>
        <v>30</v>
      </c>
      <c r="I120" s="12">
        <f>IF(I$2&gt;$D120,
MIN(IFERROR($E120/$F120, 0), $E120-SUM($H120:H120)),
0)</f>
        <v>0</v>
      </c>
      <c r="J120" s="12">
        <f>IF(J$2&gt;$D120,
MIN(IFERROR($E120/$F120, 0), $E120-SUM($H120:I120)),
0)</f>
        <v>0</v>
      </c>
      <c r="K120" s="12">
        <f>IF(K$2&gt;$D120,
MIN(IFERROR($E120/$F120, 0), $E120-SUM($H120:J120)),
0)</f>
        <v>0</v>
      </c>
      <c r="L120" s="12">
        <f>IF(L$2&gt;$D120,
MIN(IFERROR($E120/$F120, 0), $E120-SUM($H120:K120)),
0)</f>
        <v>0</v>
      </c>
      <c r="M120" s="12">
        <f>IF(M$2&gt;$D120,
MIN(IFERROR($E120/$F120, 0), $E120-SUM($H120:L120)),
0)</f>
        <v>0</v>
      </c>
      <c r="N120" s="12">
        <f>IF(N$2&gt;$D120,
MIN(IFERROR($E120/$F120, 0), $E120-SUM($H120:M120)),
0)</f>
        <v>0</v>
      </c>
      <c r="O120" s="12">
        <f>IF(O$2&gt;$D120,
MIN(IFERROR($E120/$F120, 0), $E120-SUM($H120:N120)),
0)</f>
        <v>0</v>
      </c>
      <c r="P120" s="12">
        <f>IF(P$2&gt;$D120,
MIN(IFERROR($E120/$F120, 0), $E120-SUM($H120:O120)),
0)</f>
        <v>0</v>
      </c>
      <c r="Q120" s="12">
        <f>IF(Q$2&gt;$D120,
MIN(IFERROR($E120/$F120, 0), $E120-SUM($H120:P120)),
0)</f>
        <v>0</v>
      </c>
      <c r="R120" s="12">
        <f>IF(R$2&gt;$D120,
MIN(IFERROR($E120/$F120, 0), $E120-SUM($H120:Q120)),
0)</f>
        <v>0</v>
      </c>
      <c r="S120" s="12">
        <f>IF(S$2&gt;$D120,
MIN(IFERROR($E120/$F120, 0), $E120-SUM($H120:R120)),
0)</f>
        <v>0</v>
      </c>
      <c r="T120" s="12">
        <f>IF(T$2&gt;$D120,
MIN(IFERROR($E120/$F120, 0), $E120-SUM($H120:S120)),
0)</f>
        <v>0</v>
      </c>
      <c r="U120" s="12">
        <f>IF(U$2&gt;$D120,
MIN(IFERROR($E120/$F120, 0), $E120-SUM($H120:T120)),
0)</f>
        <v>0</v>
      </c>
      <c r="V120" s="12">
        <f>IF(V$2&gt;$D120,
MIN(IFERROR($E120/$F120, 0), $E120-SUM($H120:U120)),
0)</f>
        <v>0</v>
      </c>
      <c r="W120" s="12">
        <f>IF(W$2&gt;$D120,
MIN(IFERROR($E120/$F120, 0), $E120-SUM($H120:V120)),
0)</f>
        <v>0</v>
      </c>
      <c r="X120" s="12">
        <f>IF(X$2&gt;$D120,
MIN(IFERROR($E120/$F120, 0), $E120-SUM($H120:W120)),
0)</f>
        <v>0</v>
      </c>
      <c r="Y120" s="12">
        <f>IF(Y$2&gt;$D120,
MIN(IFERROR($E120/$F120, 0), $E120-SUM($H120:X120)),
0)</f>
        <v>0</v>
      </c>
      <c r="Z120" s="12">
        <f>IF(Z$2&gt;$D120,
MIN(IFERROR($E120/$F120, 0), $E120-SUM($H120:Y120)),
0)</f>
        <v>0</v>
      </c>
      <c r="AA120" s="12">
        <f>IF(AA$2&gt;$D120,
MIN(IFERROR($E120/$F120, 0), $E120-SUM($H120:Z120)),
0)</f>
        <v>0</v>
      </c>
      <c r="AB120" s="12">
        <f>IF(AB$2&gt;$D120,
MIN(IFERROR($E120/$F120, 0), $E120-SUM($H120:AA120)),
0)</f>
        <v>0</v>
      </c>
      <c r="AC120" s="12">
        <f>IF(AC$2&gt;$D120,
MIN(IFERROR($E120/$F120, 0), $E120-SUM($H120:AB120)),
0)</f>
        <v>2.5</v>
      </c>
      <c r="AD120" s="12">
        <f>IF(AD$2&gt;$D120,
MIN(IFERROR($E120/$F120, 0), $E120-SUM($H120:AC120)),
0)</f>
        <v>2.5</v>
      </c>
      <c r="AE120" s="12">
        <f>IF(AE$2&gt;$D120,
MIN(IFERROR($E120/$F120, 0), $E120-SUM($H120:AD120)),
0)</f>
        <v>2.5</v>
      </c>
      <c r="AF120" s="12">
        <f>IF(AF$2&gt;$D120,
MIN(IFERROR($E120/$F120, 0), $E120-SUM($H120:AE120)),
0)</f>
        <v>2.5</v>
      </c>
      <c r="AG120" s="12">
        <f>IF(AG$2&gt;$D120,
MIN(IFERROR($E120/$F120, 0), $E120-SUM($H120:AF120)),
0)</f>
        <v>2.5</v>
      </c>
      <c r="AH120" s="12">
        <f>IF(AH$2&gt;$D120,
MIN(IFERROR($E120/$F120, 0), $E120-SUM($H120:AG120)),
0)</f>
        <v>2.5</v>
      </c>
      <c r="AI120" s="12">
        <f>IF(AI$2&gt;$D120,
MIN(IFERROR($E120/$F120, 0), $E120-SUM($H120:AH120)),
0)</f>
        <v>2.5</v>
      </c>
      <c r="AJ120" s="12">
        <f>IF(AJ$2&gt;$D120,
MIN(IFERROR($E120/$F120, 0), $E120-SUM($H120:AI120)),
0)</f>
        <v>2.5</v>
      </c>
      <c r="AK120" s="12">
        <f>IF(AK$2&gt;$D120,
MIN(IFERROR($E120/$F120, 0), $E120-SUM($H120:AJ120)),
0)</f>
        <v>2.5</v>
      </c>
      <c r="AL120" s="12">
        <f>IF(AL$2&gt;$D120,
MIN(IFERROR($E120/$F120, 0), $E120-SUM($H120:AK120)),
0)</f>
        <v>2.5</v>
      </c>
      <c r="AM120" s="12">
        <f>IF(AM$2&gt;$D120,
MIN(IFERROR($E120/$F120, 0), $E120-SUM($H120:AL120)),
0)</f>
        <v>2.5</v>
      </c>
      <c r="AN120" s="12">
        <f>IF(AN$2&gt;$D120,
MIN(IFERROR($E120/$F120, 0), $E120-SUM($H120:AM120)),
0)</f>
        <v>2.5</v>
      </c>
      <c r="AO120" s="12">
        <f>IF(AO$2&gt;$D120,
MIN(IFERROR($E120/$F120, 0), $E120-SUM($H120:AN120)),
0)</f>
        <v>0</v>
      </c>
      <c r="AP120" s="12">
        <f>IF(AP$2&gt;$D120,
MIN(IFERROR($E120/$F120, 0), $E120-SUM($H120:AO120)),
0)</f>
        <v>0</v>
      </c>
      <c r="AQ120" s="12">
        <f>IF(AQ$2&gt;$D120,
MIN(IFERROR($E120/$F120, 0), $E120-SUM($H120:AP120)),
0)</f>
        <v>0</v>
      </c>
      <c r="AR120" s="12">
        <f>IF(AR$2&gt;$D120,
MIN(IFERROR($E120/$F120, 0), $E120-SUM($H120:AQ120)),
0)</f>
        <v>0</v>
      </c>
      <c r="AS120" s="12">
        <f>IF(AS$2&gt;$D120,
MIN(IFERROR($E120/$F120, 0), $E120-SUM($H120:AR120)),
0)</f>
        <v>0</v>
      </c>
      <c r="AT120" s="12">
        <f>IF(AT$2&gt;$D120,
MIN(IFERROR($E120/$F120, 0), $E120-SUM($H120:AS120)),
0)</f>
        <v>0</v>
      </c>
      <c r="AU120" s="12">
        <f>IF(AU$2&gt;$D120,
MIN(IFERROR($E120/$F120, 0), $E120-SUM($H120:AT120)),
0)</f>
        <v>0</v>
      </c>
      <c r="AV120" s="12">
        <f>IF(AV$2&gt;$D120,
MIN(IFERROR($E120/$F120, 0), $E120-SUM($H120:AU120)),
0)</f>
        <v>0</v>
      </c>
      <c r="AW120" s="12">
        <f>IF(AW$2&gt;$D120,
MIN(IFERROR($E120/$F120, 0), $E120-SUM($H120:AV120)),
0)</f>
        <v>0</v>
      </c>
      <c r="AX120" s="12">
        <f>IF(AX$2&gt;$D120,
MIN(IFERROR($E120/$F120, 0), $E120-SUM($H120:AW120)),
0)</f>
        <v>0</v>
      </c>
      <c r="AY120" s="12">
        <f>IF(AY$2&gt;$D120,
MIN(IFERROR($E120/$F120, 0), $E120-SUM($H120:AX120)),
0)</f>
        <v>0</v>
      </c>
      <c r="AZ120" s="12">
        <f>IF(AZ$2&gt;$D120,
MIN(IFERROR($E120/$F120, 0), $E120-SUM($H120:AY120)),
0)</f>
        <v>0</v>
      </c>
      <c r="BA120" s="12">
        <f>IF(BA$2&gt;$D120,
MIN(IFERROR($E120/$F120, 0), $E120-SUM($H120:AZ120)),
0)</f>
        <v>0</v>
      </c>
      <c r="BB120" s="12">
        <f>IF(BB$2&gt;$D120,
MIN(IFERROR($E120/$F120, 0), $E120-SUM($H120:BA120)),
0)</f>
        <v>0</v>
      </c>
      <c r="BC120" s="12">
        <f>IF(BC$2&gt;$D120,
MIN(IFERROR($E120/$F120, 0), $E120-SUM($H120:BB120)),
0)</f>
        <v>0</v>
      </c>
      <c r="BD120" s="12">
        <f>IF(BD$2&gt;$D120,
MIN(IFERROR($E120/$F120, 0), $E120-SUM($H120:BC120)),
0)</f>
        <v>0</v>
      </c>
      <c r="BE120" s="12">
        <f>IF(BE$2&gt;$D120,
MIN(IFERROR($E120/$F120, 0), $E120-SUM($H120:BD120)),
0)</f>
        <v>0</v>
      </c>
      <c r="BF120" s="12">
        <f>IF(BF$2&gt;$D120,
MIN(IFERROR($E120/$F120, 0), $E120-SUM($H120:BE120)),
0)</f>
        <v>0</v>
      </c>
      <c r="BG120" s="12">
        <f>IF(BG$2&gt;$D120,
MIN(IFERROR($E120/$F120, 0), $E120-SUM($H120:BF120)),
0)</f>
        <v>0</v>
      </c>
      <c r="BH120" s="12">
        <f>IF(BH$2&gt;$D120,
MIN(IFERROR($E120/$F120, 0), $E120-SUM($H120:BG120)),
0)</f>
        <v>0</v>
      </c>
      <c r="BI120" s="12">
        <f>IF(BI$2&gt;$D120,
MIN(IFERROR($E120/$F120, 0), $E120-SUM($H120:BH120)),
0)</f>
        <v>0</v>
      </c>
      <c r="BJ120" s="12">
        <f>IF(BJ$2&gt;$D120,
MIN(IFERROR($E120/$F120, 0), $E120-SUM($H120:BI120)),
0)</f>
        <v>0</v>
      </c>
      <c r="BK120" s="12">
        <f>IF(BK$2&gt;$D120,
MIN(IFERROR($E120/$F120, 0), $E120-SUM($H120:BJ120)),
0)</f>
        <v>0</v>
      </c>
      <c r="BL120" s="12">
        <f>IF(BL$2&gt;$D120,
MIN(IFERROR($E120/$F120, 0), $E120-SUM($H120:BK120)),
0)</f>
        <v>0</v>
      </c>
      <c r="BM120" s="12">
        <f>IF(BM$2&gt;$D120,
MIN(IFERROR($E120/$F120, 0), $E120-SUM($H120:BL120)),
0)</f>
        <v>0</v>
      </c>
      <c r="BN120" s="12">
        <f>IF(BN$2&gt;$D120,
MIN(IFERROR($E120/$F120, 0), $E120-SUM($H120:BM120)),
0)</f>
        <v>0</v>
      </c>
      <c r="BO120" s="12">
        <f>IF(BO$2&gt;$D120,
MIN(IFERROR($E120/$F120, 0), $E120-SUM($H120:BN120)),
0)</f>
        <v>0</v>
      </c>
      <c r="BP120" s="12">
        <f>IF(BP$2&gt;$D120,
MIN(IFERROR($E120/$F120, 0), $E120-SUM($H120:BO120)),
0)</f>
        <v>0</v>
      </c>
      <c r="BQ120" s="12">
        <f>IF(BQ$2&gt;$D120,
MIN(IFERROR($E120/$F120, 0), $E120-SUM($H120:BP120)),
0)</f>
        <v>0</v>
      </c>
      <c r="BR120" s="12">
        <f>IF(BR$2&gt;$D120,
MIN(IFERROR($E120/$F120, 0), $E120-SUM($H120:BQ120)),
0)</f>
        <v>0</v>
      </c>
      <c r="BS120" s="12">
        <f>IF(BS$2&gt;$D120,
MIN(IFERROR($E120/$F120, 0), $E120-SUM($H120:BR120)),
0)</f>
        <v>0</v>
      </c>
      <c r="BT120" s="12">
        <f>IF(BT$2&gt;$D120,
MIN(IFERROR($E120/$F120, 0), $E120-SUM($H120:BS120)),
0)</f>
        <v>0</v>
      </c>
      <c r="BU120" s="12">
        <f>IF(BU$2&gt;$D120,
MIN(IFERROR($E120/$F120, 0), $E120-SUM($H120:BT120)),
0)</f>
        <v>0</v>
      </c>
      <c r="BV120" s="12">
        <f>IF(BV$2&gt;$D120,
MIN(IFERROR($E120/$F120, 0), $E120-SUM($H120:BU120)),
0)</f>
        <v>0</v>
      </c>
      <c r="BW120" s="12">
        <f>IF(BW$2&gt;$D120,
MIN(IFERROR($E120/$F120, 0), $E120-SUM($H120:BV120)),
0)</f>
        <v>0</v>
      </c>
      <c r="BX120" s="12">
        <f>IF(BX$2&gt;$D120,
MIN(IFERROR($E120/$F120, 0), $E120-SUM($H120:BW120)),
0)</f>
        <v>0</v>
      </c>
      <c r="BY120" s="12">
        <f>IF(BY$2&gt;$D120,
MIN(IFERROR($E120/$F120, 0), $E120-SUM($H120:BX120)),
0)</f>
        <v>0</v>
      </c>
      <c r="BZ120" s="12">
        <f>IF(BZ$2&gt;$D120,
MIN(IFERROR($E120/$F120, 0), $E120-SUM($H120:BY120)),
0)</f>
        <v>0</v>
      </c>
      <c r="CA120" s="12">
        <f>IF(CA$2&gt;$D120,
MIN(IFERROR($E120/$F120, 0), $E120-SUM($H120:BZ120)),
0)</f>
        <v>0</v>
      </c>
      <c r="CB120" s="12">
        <f>IF(CB$2&gt;$D120,
MIN(IFERROR($E120/$F120, 0), $E120-SUM($H120:CA120)),
0)</f>
        <v>0</v>
      </c>
      <c r="CC120" s="12">
        <f>IF(CC$2&gt;$D120,
MIN(IFERROR($E120/$F120, 0), $E120-SUM($H120:CB120)),
0)</f>
        <v>0</v>
      </c>
      <c r="CD120" s="12">
        <f>IF(CD$2&gt;$D120,
MIN(IFERROR($E120/$F120, 0), $E120-SUM($H120:CC120)),
0)</f>
        <v>0</v>
      </c>
      <c r="CE120" s="12">
        <f>IF(CE$2&gt;$D120,
MIN(IFERROR($E120/$F120, 0), $E120-SUM($H120:CD120)),
0)</f>
        <v>0</v>
      </c>
      <c r="CF120" s="12">
        <f>IF(CF$2&gt;$D120,
MIN(IFERROR($E120/$F120, 0), $E120-SUM($H120:CE120)),
0)</f>
        <v>0</v>
      </c>
      <c r="CG120" s="12">
        <f>IF(CG$2&gt;$D120,
MIN(IFERROR($E120/$F120, 0), $E120-SUM($H120:CF120)),
0)</f>
        <v>0</v>
      </c>
      <c r="CH120" s="12">
        <f>IF(CH$2&gt;$D120,
MIN(IFERROR($E120/$F120, 0), $E120-SUM($H120:CG120)),
0)</f>
        <v>0</v>
      </c>
      <c r="CI120" s="12">
        <f>IF(CI$2&gt;$D120,
MIN(IFERROR($E120/$F120, 0), $E120-SUM($H120:CH120)),
0)</f>
        <v>0</v>
      </c>
      <c r="CJ120" s="12">
        <f>IF(CJ$2&gt;$D120,
MIN(IFERROR($E120/$F120, 0), $E120-SUM($H120:CI120)),
0)</f>
        <v>0</v>
      </c>
      <c r="CK120" s="12">
        <f>IF(CK$2&gt;$D120,
MIN(IFERROR($E120/$F120, 0), $E120-SUM($H120:CJ120)),
0)</f>
        <v>0</v>
      </c>
      <c r="CL120" s="12">
        <f>IF(CL$2&gt;$D120,
MIN(IFERROR($E120/$F120, 0), $E120-SUM($H120:CK120)),
0)</f>
        <v>0</v>
      </c>
      <c r="CM120" s="12">
        <f>IF(CM$2&gt;$D120,
MIN(IFERROR($E120/$F120, 0), $E120-SUM($H120:CL120)),
0)</f>
        <v>0</v>
      </c>
      <c r="CN120" s="12">
        <f>IF(CN$2&gt;$D120,
MIN(IFERROR($E120/$F120, 0), $E120-SUM($H120:CM120)),
0)</f>
        <v>0</v>
      </c>
      <c r="CO120" s="12">
        <f>IF(CO$2&gt;$D120,
MIN(IFERROR($E120/$F120, 0), $E120-SUM($H120:CN120)),
0)</f>
        <v>0</v>
      </c>
      <c r="CP120" s="12">
        <f>IF(CP$2&gt;$D120,
MIN(IFERROR($E120/$F120, 0), $E120-SUM($H120:CO120)),
0)</f>
        <v>0</v>
      </c>
      <c r="CQ120" s="12">
        <f>IF(CQ$2&gt;$D120,
MIN(IFERROR($E120/$F120, 0), $E120-SUM($H120:CP120)),
0)</f>
        <v>0</v>
      </c>
      <c r="CR120" s="12">
        <f>IF(CR$2&gt;$D120,
MIN(IFERROR($E120/$F120, 0), $E120-SUM($H120:CQ120)),
0)</f>
        <v>0</v>
      </c>
      <c r="CS120" s="12">
        <f>IF(CS$2&gt;$D120,
MIN(IFERROR($E120/$F120, 0), $E120-SUM($H120:CR120)),
0)</f>
        <v>0</v>
      </c>
      <c r="CT120" s="12">
        <f>IF(CT$2&gt;$D120,
MIN(IFERROR($E120/$F120, 0), $E120-SUM($H120:CS120)),
0)</f>
        <v>0</v>
      </c>
      <c r="CU120" s="12">
        <f>IF(CU$2&gt;$D120,
MIN(IFERROR($E120/$F120, 0), $E120-SUM($H120:CT120)),
0)</f>
        <v>0</v>
      </c>
      <c r="CV120" s="12">
        <f>IF(CV$2&gt;$D120,
MIN(IFERROR($E120/$F120, 0), $E120-SUM($H120:CU120)),
0)</f>
        <v>0</v>
      </c>
      <c r="CW120" s="12">
        <f>IF(CW$2&gt;$D120,
MIN(IFERROR($E120/$F120, 0), $E120-SUM($H120:CV120)),
0)</f>
        <v>0</v>
      </c>
      <c r="CX120" s="12">
        <f>IF(CX$2&gt;$D120,
MIN(IFERROR($E120/$F120, 0), $E120-SUM($H120:CW120)),
0)</f>
        <v>0</v>
      </c>
      <c r="CY120" s="12">
        <f>IF(CY$2&gt;$D120,
MIN(IFERROR($E120/$F120, 0), $E120-SUM($H120:CX120)),
0)</f>
        <v>0</v>
      </c>
      <c r="CZ120" s="12">
        <f>IF(CZ$2&gt;$D120,
MIN(IFERROR($E120/$F120, 0), $E120-SUM($H120:CY120)),
0)</f>
        <v>0</v>
      </c>
      <c r="DA120" s="12">
        <f>IF(DA$2&gt;$D120,
MIN(IFERROR($E120/$F120, 0), $E120-SUM($H120:CZ120)),
0)</f>
        <v>0</v>
      </c>
      <c r="DB120" s="12">
        <f>IF(DB$2&gt;$D120,
MIN(IFERROR($E120/$F120, 0), $E120-SUM($H120:DA120)),
0)</f>
        <v>0</v>
      </c>
      <c r="DC120" s="12">
        <f>IF(DC$2&gt;$D120,
MIN(IFERROR($E120/$F120, 0), $E120-SUM($H120:DB120)),
0)</f>
        <v>0</v>
      </c>
      <c r="DD120" s="12">
        <f>IF(DD$2&gt;$D120,
MIN(IFERROR($E120/$F120, 0), $E120-SUM($H120:DC120)),
0)</f>
        <v>0</v>
      </c>
      <c r="DE120" s="12">
        <f>IF(DE$2&gt;$D120,
MIN(IFERROR($E120/$F120, 0), $E120-SUM($H120:DD120)),
0)</f>
        <v>0</v>
      </c>
      <c r="DF120" s="12">
        <f>IF(DF$2&gt;$D120,
MIN(IFERROR($E120/$F120, 0), $E120-SUM($H120:DE120)),
0)</f>
        <v>0</v>
      </c>
      <c r="DG120" s="12">
        <f>IF(DG$2&gt;$D120,
MIN(IFERROR($E120/$F120, 0), $E120-SUM($H120:DF120)),
0)</f>
        <v>0</v>
      </c>
      <c r="DH120" s="12">
        <f>IF(DH$2&gt;$D120,
MIN(IFERROR($E120/$F120, 0), $E120-SUM($H120:DG120)),
0)</f>
        <v>0</v>
      </c>
      <c r="DI120" s="12">
        <f>IF(DI$2&gt;$D120,
MIN(IFERROR($E120/$F120, 0), $E120-SUM($H120:DH120)),
0)</f>
        <v>0</v>
      </c>
      <c r="DJ120" s="12">
        <f>IF(DJ$2&gt;$D120,
MIN(IFERROR($E120/$F120, 0), $E120-SUM($H120:DI120)),
0)</f>
        <v>0</v>
      </c>
      <c r="DK120" s="12">
        <f>IF(DK$2&gt;$D120,
MIN(IFERROR($E120/$F120, 0), $E120-SUM($H120:DJ120)),
0)</f>
        <v>0</v>
      </c>
      <c r="DL120" s="12">
        <f>IF(DL$2&gt;$D120,
MIN(IFERROR($E120/$F120, 0), $E120-SUM($H120:DK120)),
0)</f>
        <v>0</v>
      </c>
      <c r="DM120" s="12">
        <f>IF(DM$2&gt;$D120,
MIN(IFERROR($E120/$F120, 0), $E120-SUM($H120:DL120)),
0)</f>
        <v>0</v>
      </c>
      <c r="DN120" s="12">
        <f>IF(DN$2&gt;$D120,
MIN(IFERROR($E120/$F120, 0), $E120-SUM($H120:DM120)),
0)</f>
        <v>0</v>
      </c>
      <c r="DO120" s="12">
        <f>IF(DO$2&gt;$D120,
MIN(IFERROR($E120/$F120, 0), $E120-SUM($H120:DN120)),
0)</f>
        <v>0</v>
      </c>
      <c r="DP120" s="12">
        <f>IF(DP$2&gt;$D120,
MIN(IFERROR($E120/$F120, 0), $E120-SUM($H120:DO120)),
0)</f>
        <v>0</v>
      </c>
      <c r="DQ120" s="12">
        <f>IF(DQ$2&gt;$D120,
MIN(IFERROR($E120/$F120, 0), $E120-SUM($H120:DP120)),
0)</f>
        <v>0</v>
      </c>
      <c r="DR120" s="12">
        <f>IF(DR$2&gt;$D120,
MIN(IFERROR($E120/$F120, 0), $E120-SUM($H120:DQ120)),
0)</f>
        <v>0</v>
      </c>
      <c r="DS120" s="12">
        <f>IF(DS$2&gt;$D120,
MIN(IFERROR($E120/$F120, 0), $E120-SUM($H120:DR120)),
0)</f>
        <v>0</v>
      </c>
      <c r="DT120" s="12">
        <f>IF(DT$2&gt;$D120,
MIN(IFERROR($E120/$F120, 0), $E120-SUM($H120:DS120)),
0)</f>
        <v>0</v>
      </c>
      <c r="DU120" s="12">
        <f>IF(DU$2&gt;$D120,
MIN(IFERROR($E120/$F120, 0), $E120-SUM($H120:DT120)),
0)</f>
        <v>0</v>
      </c>
      <c r="DV120" s="12">
        <f>IF(DV$2&gt;$D120,
MIN(IFERROR($E120/$F120, 0), $E120-SUM($H120:DU120)),
0)</f>
        <v>0</v>
      </c>
      <c r="DW120" s="12">
        <f>IF(DW$2&gt;$D120,
MIN(IFERROR($E120/$F120, 0), $E120-SUM($H120:DV120)),
0)</f>
        <v>0</v>
      </c>
      <c r="DX120" s="12">
        <f>IF(DX$2&gt;$D120,
MIN(IFERROR($E120/$F120, 0), $E120-SUM($H120:DW120)),
0)</f>
        <v>0</v>
      </c>
      <c r="DY120" s="12">
        <f>IF(DY$2&gt;$D120,
MIN(IFERROR($E120/$F120, 0), $E120-SUM($H120:DX120)),
0)</f>
        <v>0</v>
      </c>
      <c r="EB120" s="116">
        <f t="shared" si="198"/>
        <v>119</v>
      </c>
      <c r="EC120" s="2" t="str">
        <f t="shared" si="199"/>
        <v>Phase 2</v>
      </c>
      <c r="ED120" s="2" t="str">
        <f t="shared" si="200"/>
        <v>60' Wide</v>
      </c>
      <c r="EE120" s="33" t="str">
        <f>EE135</f>
        <v>Stat</v>
      </c>
      <c r="EF120" s="2" t="str">
        <f>EF135</f>
        <v>Home Sales</v>
      </c>
    </row>
    <row r="121" spans="1:136" x14ac:dyDescent="0.3">
      <c r="B121" s="2" t="str">
        <f>Product!$I$2</f>
        <v>Phase 2</v>
      </c>
      <c r="C121" s="2" t="str">
        <f>Product!$I$3</f>
        <v>75' Wide</v>
      </c>
      <c r="D121" s="127">
        <f>SUMIFS(INDEX(Product!$B$2:$U$97, MATCH(D113, Product!$B$2:$B$97, 0), ), Product!$B$2:$U$2, $B121, Product!$B$3:$U$3, $C121)</f>
        <v>45138</v>
      </c>
      <c r="E121" s="128">
        <f>SUMIFS(INDEX(Product!$B$2:$U$97, MATCH(E113, Product!$B$2:$B$97, 0), ), Product!$B$2:$U$2, $B121, Product!$B$3:$U$3, $C121)</f>
        <v>20</v>
      </c>
      <c r="F121" s="128">
        <f>SUMIFS(INDEX(Product!$B$2:$U$97, MATCH(F113, Product!$B$2:$B$97, 0), ), Product!$B$2:$U$2, $B121, Product!$B$3:$U$3, $C121)</f>
        <v>12</v>
      </c>
      <c r="G121" s="11">
        <f>SUM(H121:DZ121)</f>
        <v>20</v>
      </c>
      <c r="I121" s="12">
        <f>IF(I$2&gt;$D121,
MIN(IFERROR($E121/$F121, 0), $E121-SUM($H121:H121)),
0)</f>
        <v>0</v>
      </c>
      <c r="J121" s="12">
        <f>IF(J$2&gt;$D121,
MIN(IFERROR($E121/$F121, 0), $E121-SUM($H121:I121)),
0)</f>
        <v>0</v>
      </c>
      <c r="K121" s="12">
        <f>IF(K$2&gt;$D121,
MIN(IFERROR($E121/$F121, 0), $E121-SUM($H121:J121)),
0)</f>
        <v>0</v>
      </c>
      <c r="L121" s="12">
        <f>IF(L$2&gt;$D121,
MIN(IFERROR($E121/$F121, 0), $E121-SUM($H121:K121)),
0)</f>
        <v>0</v>
      </c>
      <c r="M121" s="12">
        <f>IF(M$2&gt;$D121,
MIN(IFERROR($E121/$F121, 0), $E121-SUM($H121:L121)),
0)</f>
        <v>0</v>
      </c>
      <c r="N121" s="12">
        <f>IF(N$2&gt;$D121,
MIN(IFERROR($E121/$F121, 0), $E121-SUM($H121:M121)),
0)</f>
        <v>0</v>
      </c>
      <c r="O121" s="12">
        <f>IF(O$2&gt;$D121,
MIN(IFERROR($E121/$F121, 0), $E121-SUM($H121:N121)),
0)</f>
        <v>0</v>
      </c>
      <c r="P121" s="12">
        <f>IF(P$2&gt;$D121,
MIN(IFERROR($E121/$F121, 0), $E121-SUM($H121:O121)),
0)</f>
        <v>0</v>
      </c>
      <c r="Q121" s="12">
        <f>IF(Q$2&gt;$D121,
MIN(IFERROR($E121/$F121, 0), $E121-SUM($H121:P121)),
0)</f>
        <v>0</v>
      </c>
      <c r="R121" s="12">
        <f>IF(R$2&gt;$D121,
MIN(IFERROR($E121/$F121, 0), $E121-SUM($H121:Q121)),
0)</f>
        <v>0</v>
      </c>
      <c r="S121" s="12">
        <f>IF(S$2&gt;$D121,
MIN(IFERROR($E121/$F121, 0), $E121-SUM($H121:R121)),
0)</f>
        <v>0</v>
      </c>
      <c r="T121" s="12">
        <f>IF(T$2&gt;$D121,
MIN(IFERROR($E121/$F121, 0), $E121-SUM($H121:S121)),
0)</f>
        <v>0</v>
      </c>
      <c r="U121" s="12">
        <f>IF(U$2&gt;$D121,
MIN(IFERROR($E121/$F121, 0), $E121-SUM($H121:T121)),
0)</f>
        <v>0</v>
      </c>
      <c r="V121" s="12">
        <f>IF(V$2&gt;$D121,
MIN(IFERROR($E121/$F121, 0), $E121-SUM($H121:U121)),
0)</f>
        <v>0</v>
      </c>
      <c r="W121" s="12">
        <f>IF(W$2&gt;$D121,
MIN(IFERROR($E121/$F121, 0), $E121-SUM($H121:V121)),
0)</f>
        <v>0</v>
      </c>
      <c r="X121" s="12">
        <f>IF(X$2&gt;$D121,
MIN(IFERROR($E121/$F121, 0), $E121-SUM($H121:W121)),
0)</f>
        <v>0</v>
      </c>
      <c r="Y121" s="12">
        <f>IF(Y$2&gt;$D121,
MIN(IFERROR($E121/$F121, 0), $E121-SUM($H121:X121)),
0)</f>
        <v>0</v>
      </c>
      <c r="Z121" s="12">
        <f>IF(Z$2&gt;$D121,
MIN(IFERROR($E121/$F121, 0), $E121-SUM($H121:Y121)),
0)</f>
        <v>0</v>
      </c>
      <c r="AA121" s="12">
        <f>IF(AA$2&gt;$D121,
MIN(IFERROR($E121/$F121, 0), $E121-SUM($H121:Z121)),
0)</f>
        <v>0</v>
      </c>
      <c r="AB121" s="12">
        <f>IF(AB$2&gt;$D121,
MIN(IFERROR($E121/$F121, 0), $E121-SUM($H121:AA121)),
0)</f>
        <v>0</v>
      </c>
      <c r="AC121" s="12">
        <f>IF(AC$2&gt;$D121,
MIN(IFERROR($E121/$F121, 0), $E121-SUM($H121:AB121)),
0)</f>
        <v>1.6666666666666667</v>
      </c>
      <c r="AD121" s="12">
        <f>IF(AD$2&gt;$D121,
MIN(IFERROR($E121/$F121, 0), $E121-SUM($H121:AC121)),
0)</f>
        <v>1.6666666666666667</v>
      </c>
      <c r="AE121" s="12">
        <f>IF(AE$2&gt;$D121,
MIN(IFERROR($E121/$F121, 0), $E121-SUM($H121:AD121)),
0)</f>
        <v>1.6666666666666667</v>
      </c>
      <c r="AF121" s="12">
        <f>IF(AF$2&gt;$D121,
MIN(IFERROR($E121/$F121, 0), $E121-SUM($H121:AE121)),
0)</f>
        <v>1.6666666666666667</v>
      </c>
      <c r="AG121" s="12">
        <f>IF(AG$2&gt;$D121,
MIN(IFERROR($E121/$F121, 0), $E121-SUM($H121:AF121)),
0)</f>
        <v>1.6666666666666667</v>
      </c>
      <c r="AH121" s="12">
        <f>IF(AH$2&gt;$D121,
MIN(IFERROR($E121/$F121, 0), $E121-SUM($H121:AG121)),
0)</f>
        <v>1.6666666666666667</v>
      </c>
      <c r="AI121" s="12">
        <f>IF(AI$2&gt;$D121,
MIN(IFERROR($E121/$F121, 0), $E121-SUM($H121:AH121)),
0)</f>
        <v>1.6666666666666667</v>
      </c>
      <c r="AJ121" s="12">
        <f>IF(AJ$2&gt;$D121,
MIN(IFERROR($E121/$F121, 0), $E121-SUM($H121:AI121)),
0)</f>
        <v>1.6666666666666667</v>
      </c>
      <c r="AK121" s="12">
        <f>IF(AK$2&gt;$D121,
MIN(IFERROR($E121/$F121, 0), $E121-SUM($H121:AJ121)),
0)</f>
        <v>1.6666666666666667</v>
      </c>
      <c r="AL121" s="12">
        <f>IF(AL$2&gt;$D121,
MIN(IFERROR($E121/$F121, 0), $E121-SUM($H121:AK121)),
0)</f>
        <v>1.6666666666666667</v>
      </c>
      <c r="AM121" s="12">
        <f>IF(AM$2&gt;$D121,
MIN(IFERROR($E121/$F121, 0), $E121-SUM($H121:AL121)),
0)</f>
        <v>1.6666666666666667</v>
      </c>
      <c r="AN121" s="12">
        <f>IF(AN$2&gt;$D121,
MIN(IFERROR($E121/$F121, 0), $E121-SUM($H121:AM121)),
0)</f>
        <v>1.6666666666666667</v>
      </c>
      <c r="AO121" s="12">
        <f>IF(AO$2&gt;$D121,
MIN(IFERROR($E121/$F121, 0), $E121-SUM($H121:AN121)),
0)</f>
        <v>0</v>
      </c>
      <c r="AP121" s="12">
        <f>IF(AP$2&gt;$D121,
MIN(IFERROR($E121/$F121, 0), $E121-SUM($H121:AO121)),
0)</f>
        <v>0</v>
      </c>
      <c r="AQ121" s="12">
        <f>IF(AQ$2&gt;$D121,
MIN(IFERROR($E121/$F121, 0), $E121-SUM($H121:AP121)),
0)</f>
        <v>0</v>
      </c>
      <c r="AR121" s="12">
        <f>IF(AR$2&gt;$D121,
MIN(IFERROR($E121/$F121, 0), $E121-SUM($H121:AQ121)),
0)</f>
        <v>0</v>
      </c>
      <c r="AS121" s="12">
        <f>IF(AS$2&gt;$D121,
MIN(IFERROR($E121/$F121, 0), $E121-SUM($H121:AR121)),
0)</f>
        <v>0</v>
      </c>
      <c r="AT121" s="12">
        <f>IF(AT$2&gt;$D121,
MIN(IFERROR($E121/$F121, 0), $E121-SUM($H121:AS121)),
0)</f>
        <v>0</v>
      </c>
      <c r="AU121" s="12">
        <f>IF(AU$2&gt;$D121,
MIN(IFERROR($E121/$F121, 0), $E121-SUM($H121:AT121)),
0)</f>
        <v>0</v>
      </c>
      <c r="AV121" s="12">
        <f>IF(AV$2&gt;$D121,
MIN(IFERROR($E121/$F121, 0), $E121-SUM($H121:AU121)),
0)</f>
        <v>0</v>
      </c>
      <c r="AW121" s="12">
        <f>IF(AW$2&gt;$D121,
MIN(IFERROR($E121/$F121, 0), $E121-SUM($H121:AV121)),
0)</f>
        <v>0</v>
      </c>
      <c r="AX121" s="12">
        <f>IF(AX$2&gt;$D121,
MIN(IFERROR($E121/$F121, 0), $E121-SUM($H121:AW121)),
0)</f>
        <v>0</v>
      </c>
      <c r="AY121" s="12">
        <f>IF(AY$2&gt;$D121,
MIN(IFERROR($E121/$F121, 0), $E121-SUM($H121:AX121)),
0)</f>
        <v>0</v>
      </c>
      <c r="AZ121" s="12">
        <f>IF(AZ$2&gt;$D121,
MIN(IFERROR($E121/$F121, 0), $E121-SUM($H121:AY121)),
0)</f>
        <v>0</v>
      </c>
      <c r="BA121" s="12">
        <f>IF(BA$2&gt;$D121,
MIN(IFERROR($E121/$F121, 0), $E121-SUM($H121:AZ121)),
0)</f>
        <v>0</v>
      </c>
      <c r="BB121" s="12">
        <f>IF(BB$2&gt;$D121,
MIN(IFERROR($E121/$F121, 0), $E121-SUM($H121:BA121)),
0)</f>
        <v>0</v>
      </c>
      <c r="BC121" s="12">
        <f>IF(BC$2&gt;$D121,
MIN(IFERROR($E121/$F121, 0), $E121-SUM($H121:BB121)),
0)</f>
        <v>0</v>
      </c>
      <c r="BD121" s="12">
        <f>IF(BD$2&gt;$D121,
MIN(IFERROR($E121/$F121, 0), $E121-SUM($H121:BC121)),
0)</f>
        <v>0</v>
      </c>
      <c r="BE121" s="12">
        <f>IF(BE$2&gt;$D121,
MIN(IFERROR($E121/$F121, 0), $E121-SUM($H121:BD121)),
0)</f>
        <v>0</v>
      </c>
      <c r="BF121" s="12">
        <f>IF(BF$2&gt;$D121,
MIN(IFERROR($E121/$F121, 0), $E121-SUM($H121:BE121)),
0)</f>
        <v>0</v>
      </c>
      <c r="BG121" s="12">
        <f>IF(BG$2&gt;$D121,
MIN(IFERROR($E121/$F121, 0), $E121-SUM($H121:BF121)),
0)</f>
        <v>0</v>
      </c>
      <c r="BH121" s="12">
        <f>IF(BH$2&gt;$D121,
MIN(IFERROR($E121/$F121, 0), $E121-SUM($H121:BG121)),
0)</f>
        <v>0</v>
      </c>
      <c r="BI121" s="12">
        <f>IF(BI$2&gt;$D121,
MIN(IFERROR($E121/$F121, 0), $E121-SUM($H121:BH121)),
0)</f>
        <v>0</v>
      </c>
      <c r="BJ121" s="12">
        <f>IF(BJ$2&gt;$D121,
MIN(IFERROR($E121/$F121, 0), $E121-SUM($H121:BI121)),
0)</f>
        <v>0</v>
      </c>
      <c r="BK121" s="12">
        <f>IF(BK$2&gt;$D121,
MIN(IFERROR($E121/$F121, 0), $E121-SUM($H121:BJ121)),
0)</f>
        <v>0</v>
      </c>
      <c r="BL121" s="12">
        <f>IF(BL$2&gt;$D121,
MIN(IFERROR($E121/$F121, 0), $E121-SUM($H121:BK121)),
0)</f>
        <v>0</v>
      </c>
      <c r="BM121" s="12">
        <f>IF(BM$2&gt;$D121,
MIN(IFERROR($E121/$F121, 0), $E121-SUM($H121:BL121)),
0)</f>
        <v>0</v>
      </c>
      <c r="BN121" s="12">
        <f>IF(BN$2&gt;$D121,
MIN(IFERROR($E121/$F121, 0), $E121-SUM($H121:BM121)),
0)</f>
        <v>0</v>
      </c>
      <c r="BO121" s="12">
        <f>IF(BO$2&gt;$D121,
MIN(IFERROR($E121/$F121, 0), $E121-SUM($H121:BN121)),
0)</f>
        <v>0</v>
      </c>
      <c r="BP121" s="12">
        <f>IF(BP$2&gt;$D121,
MIN(IFERROR($E121/$F121, 0), $E121-SUM($H121:BO121)),
0)</f>
        <v>0</v>
      </c>
      <c r="BQ121" s="12">
        <f>IF(BQ$2&gt;$D121,
MIN(IFERROR($E121/$F121, 0), $E121-SUM($H121:BP121)),
0)</f>
        <v>0</v>
      </c>
      <c r="BR121" s="12">
        <f>IF(BR$2&gt;$D121,
MIN(IFERROR($E121/$F121, 0), $E121-SUM($H121:BQ121)),
0)</f>
        <v>0</v>
      </c>
      <c r="BS121" s="12">
        <f>IF(BS$2&gt;$D121,
MIN(IFERROR($E121/$F121, 0), $E121-SUM($H121:BR121)),
0)</f>
        <v>0</v>
      </c>
      <c r="BT121" s="12">
        <f>IF(BT$2&gt;$D121,
MIN(IFERROR($E121/$F121, 0), $E121-SUM($H121:BS121)),
0)</f>
        <v>0</v>
      </c>
      <c r="BU121" s="12">
        <f>IF(BU$2&gt;$D121,
MIN(IFERROR($E121/$F121, 0), $E121-SUM($H121:BT121)),
0)</f>
        <v>0</v>
      </c>
      <c r="BV121" s="12">
        <f>IF(BV$2&gt;$D121,
MIN(IFERROR($E121/$F121, 0), $E121-SUM($H121:BU121)),
0)</f>
        <v>0</v>
      </c>
      <c r="BW121" s="12">
        <f>IF(BW$2&gt;$D121,
MIN(IFERROR($E121/$F121, 0), $E121-SUM($H121:BV121)),
0)</f>
        <v>0</v>
      </c>
      <c r="BX121" s="12">
        <f>IF(BX$2&gt;$D121,
MIN(IFERROR($E121/$F121, 0), $E121-SUM($H121:BW121)),
0)</f>
        <v>0</v>
      </c>
      <c r="BY121" s="12">
        <f>IF(BY$2&gt;$D121,
MIN(IFERROR($E121/$F121, 0), $E121-SUM($H121:BX121)),
0)</f>
        <v>0</v>
      </c>
      <c r="BZ121" s="12">
        <f>IF(BZ$2&gt;$D121,
MIN(IFERROR($E121/$F121, 0), $E121-SUM($H121:BY121)),
0)</f>
        <v>0</v>
      </c>
      <c r="CA121" s="12">
        <f>IF(CA$2&gt;$D121,
MIN(IFERROR($E121/$F121, 0), $E121-SUM($H121:BZ121)),
0)</f>
        <v>0</v>
      </c>
      <c r="CB121" s="12">
        <f>IF(CB$2&gt;$D121,
MIN(IFERROR($E121/$F121, 0), $E121-SUM($H121:CA121)),
0)</f>
        <v>0</v>
      </c>
      <c r="CC121" s="12">
        <f>IF(CC$2&gt;$D121,
MIN(IFERROR($E121/$F121, 0), $E121-SUM($H121:CB121)),
0)</f>
        <v>0</v>
      </c>
      <c r="CD121" s="12">
        <f>IF(CD$2&gt;$D121,
MIN(IFERROR($E121/$F121, 0), $E121-SUM($H121:CC121)),
0)</f>
        <v>0</v>
      </c>
      <c r="CE121" s="12">
        <f>IF(CE$2&gt;$D121,
MIN(IFERROR($E121/$F121, 0), $E121-SUM($H121:CD121)),
0)</f>
        <v>0</v>
      </c>
      <c r="CF121" s="12">
        <f>IF(CF$2&gt;$D121,
MIN(IFERROR($E121/$F121, 0), $E121-SUM($H121:CE121)),
0)</f>
        <v>0</v>
      </c>
      <c r="CG121" s="12">
        <f>IF(CG$2&gt;$D121,
MIN(IFERROR($E121/$F121, 0), $E121-SUM($H121:CF121)),
0)</f>
        <v>0</v>
      </c>
      <c r="CH121" s="12">
        <f>IF(CH$2&gt;$D121,
MIN(IFERROR($E121/$F121, 0), $E121-SUM($H121:CG121)),
0)</f>
        <v>0</v>
      </c>
      <c r="CI121" s="12">
        <f>IF(CI$2&gt;$D121,
MIN(IFERROR($E121/$F121, 0), $E121-SUM($H121:CH121)),
0)</f>
        <v>0</v>
      </c>
      <c r="CJ121" s="12">
        <f>IF(CJ$2&gt;$D121,
MIN(IFERROR($E121/$F121, 0), $E121-SUM($H121:CI121)),
0)</f>
        <v>0</v>
      </c>
      <c r="CK121" s="12">
        <f>IF(CK$2&gt;$D121,
MIN(IFERROR($E121/$F121, 0), $E121-SUM($H121:CJ121)),
0)</f>
        <v>0</v>
      </c>
      <c r="CL121" s="12">
        <f>IF(CL$2&gt;$D121,
MIN(IFERROR($E121/$F121, 0), $E121-SUM($H121:CK121)),
0)</f>
        <v>0</v>
      </c>
      <c r="CM121" s="12">
        <f>IF(CM$2&gt;$D121,
MIN(IFERROR($E121/$F121, 0), $E121-SUM($H121:CL121)),
0)</f>
        <v>0</v>
      </c>
      <c r="CN121" s="12">
        <f>IF(CN$2&gt;$D121,
MIN(IFERROR($E121/$F121, 0), $E121-SUM($H121:CM121)),
0)</f>
        <v>0</v>
      </c>
      <c r="CO121" s="12">
        <f>IF(CO$2&gt;$D121,
MIN(IFERROR($E121/$F121, 0), $E121-SUM($H121:CN121)),
0)</f>
        <v>0</v>
      </c>
      <c r="CP121" s="12">
        <f>IF(CP$2&gt;$D121,
MIN(IFERROR($E121/$F121, 0), $E121-SUM($H121:CO121)),
0)</f>
        <v>0</v>
      </c>
      <c r="CQ121" s="12">
        <f>IF(CQ$2&gt;$D121,
MIN(IFERROR($E121/$F121, 0), $E121-SUM($H121:CP121)),
0)</f>
        <v>0</v>
      </c>
      <c r="CR121" s="12">
        <f>IF(CR$2&gt;$D121,
MIN(IFERROR($E121/$F121, 0), $E121-SUM($H121:CQ121)),
0)</f>
        <v>0</v>
      </c>
      <c r="CS121" s="12">
        <f>IF(CS$2&gt;$D121,
MIN(IFERROR($E121/$F121, 0), $E121-SUM($H121:CR121)),
0)</f>
        <v>0</v>
      </c>
      <c r="CT121" s="12">
        <f>IF(CT$2&gt;$D121,
MIN(IFERROR($E121/$F121, 0), $E121-SUM($H121:CS121)),
0)</f>
        <v>0</v>
      </c>
      <c r="CU121" s="12">
        <f>IF(CU$2&gt;$D121,
MIN(IFERROR($E121/$F121, 0), $E121-SUM($H121:CT121)),
0)</f>
        <v>0</v>
      </c>
      <c r="CV121" s="12">
        <f>IF(CV$2&gt;$D121,
MIN(IFERROR($E121/$F121, 0), $E121-SUM($H121:CU121)),
0)</f>
        <v>0</v>
      </c>
      <c r="CW121" s="12">
        <f>IF(CW$2&gt;$D121,
MIN(IFERROR($E121/$F121, 0), $E121-SUM($H121:CV121)),
0)</f>
        <v>0</v>
      </c>
      <c r="CX121" s="12">
        <f>IF(CX$2&gt;$D121,
MIN(IFERROR($E121/$F121, 0), $E121-SUM($H121:CW121)),
0)</f>
        <v>0</v>
      </c>
      <c r="CY121" s="12">
        <f>IF(CY$2&gt;$D121,
MIN(IFERROR($E121/$F121, 0), $E121-SUM($H121:CX121)),
0)</f>
        <v>0</v>
      </c>
      <c r="CZ121" s="12">
        <f>IF(CZ$2&gt;$D121,
MIN(IFERROR($E121/$F121, 0), $E121-SUM($H121:CY121)),
0)</f>
        <v>0</v>
      </c>
      <c r="DA121" s="12">
        <f>IF(DA$2&gt;$D121,
MIN(IFERROR($E121/$F121, 0), $E121-SUM($H121:CZ121)),
0)</f>
        <v>0</v>
      </c>
      <c r="DB121" s="12">
        <f>IF(DB$2&gt;$D121,
MIN(IFERROR($E121/$F121, 0), $E121-SUM($H121:DA121)),
0)</f>
        <v>0</v>
      </c>
      <c r="DC121" s="12">
        <f>IF(DC$2&gt;$D121,
MIN(IFERROR($E121/$F121, 0), $E121-SUM($H121:DB121)),
0)</f>
        <v>0</v>
      </c>
      <c r="DD121" s="12">
        <f>IF(DD$2&gt;$D121,
MIN(IFERROR($E121/$F121, 0), $E121-SUM($H121:DC121)),
0)</f>
        <v>0</v>
      </c>
      <c r="DE121" s="12">
        <f>IF(DE$2&gt;$D121,
MIN(IFERROR($E121/$F121, 0), $E121-SUM($H121:DD121)),
0)</f>
        <v>0</v>
      </c>
      <c r="DF121" s="12">
        <f>IF(DF$2&gt;$D121,
MIN(IFERROR($E121/$F121, 0), $E121-SUM($H121:DE121)),
0)</f>
        <v>0</v>
      </c>
      <c r="DG121" s="12">
        <f>IF(DG$2&gt;$D121,
MIN(IFERROR($E121/$F121, 0), $E121-SUM($H121:DF121)),
0)</f>
        <v>0</v>
      </c>
      <c r="DH121" s="12">
        <f>IF(DH$2&gt;$D121,
MIN(IFERROR($E121/$F121, 0), $E121-SUM($H121:DG121)),
0)</f>
        <v>0</v>
      </c>
      <c r="DI121" s="12">
        <f>IF(DI$2&gt;$D121,
MIN(IFERROR($E121/$F121, 0), $E121-SUM($H121:DH121)),
0)</f>
        <v>0</v>
      </c>
      <c r="DJ121" s="12">
        <f>IF(DJ$2&gt;$D121,
MIN(IFERROR($E121/$F121, 0), $E121-SUM($H121:DI121)),
0)</f>
        <v>0</v>
      </c>
      <c r="DK121" s="12">
        <f>IF(DK$2&gt;$D121,
MIN(IFERROR($E121/$F121, 0), $E121-SUM($H121:DJ121)),
0)</f>
        <v>0</v>
      </c>
      <c r="DL121" s="12">
        <f>IF(DL$2&gt;$D121,
MIN(IFERROR($E121/$F121, 0), $E121-SUM($H121:DK121)),
0)</f>
        <v>0</v>
      </c>
      <c r="DM121" s="12">
        <f>IF(DM$2&gt;$D121,
MIN(IFERROR($E121/$F121, 0), $E121-SUM($H121:DL121)),
0)</f>
        <v>0</v>
      </c>
      <c r="DN121" s="12">
        <f>IF(DN$2&gt;$D121,
MIN(IFERROR($E121/$F121, 0), $E121-SUM($H121:DM121)),
0)</f>
        <v>0</v>
      </c>
      <c r="DO121" s="12">
        <f>IF(DO$2&gt;$D121,
MIN(IFERROR($E121/$F121, 0), $E121-SUM($H121:DN121)),
0)</f>
        <v>0</v>
      </c>
      <c r="DP121" s="12">
        <f>IF(DP$2&gt;$D121,
MIN(IFERROR($E121/$F121, 0), $E121-SUM($H121:DO121)),
0)</f>
        <v>0</v>
      </c>
      <c r="DQ121" s="12">
        <f>IF(DQ$2&gt;$D121,
MIN(IFERROR($E121/$F121, 0), $E121-SUM($H121:DP121)),
0)</f>
        <v>0</v>
      </c>
      <c r="DR121" s="12">
        <f>IF(DR$2&gt;$D121,
MIN(IFERROR($E121/$F121, 0), $E121-SUM($H121:DQ121)),
0)</f>
        <v>0</v>
      </c>
      <c r="DS121" s="12">
        <f>IF(DS$2&gt;$D121,
MIN(IFERROR($E121/$F121, 0), $E121-SUM($H121:DR121)),
0)</f>
        <v>0</v>
      </c>
      <c r="DT121" s="12">
        <f>IF(DT$2&gt;$D121,
MIN(IFERROR($E121/$F121, 0), $E121-SUM($H121:DS121)),
0)</f>
        <v>0</v>
      </c>
      <c r="DU121" s="12">
        <f>IF(DU$2&gt;$D121,
MIN(IFERROR($E121/$F121, 0), $E121-SUM($H121:DT121)),
0)</f>
        <v>0</v>
      </c>
      <c r="DV121" s="12">
        <f>IF(DV$2&gt;$D121,
MIN(IFERROR($E121/$F121, 0), $E121-SUM($H121:DU121)),
0)</f>
        <v>0</v>
      </c>
      <c r="DW121" s="12">
        <f>IF(DW$2&gt;$D121,
MIN(IFERROR($E121/$F121, 0), $E121-SUM($H121:DV121)),
0)</f>
        <v>0</v>
      </c>
      <c r="DX121" s="12">
        <f>IF(DX$2&gt;$D121,
MIN(IFERROR($E121/$F121, 0), $E121-SUM($H121:DW121)),
0)</f>
        <v>0</v>
      </c>
      <c r="DY121" s="12">
        <f>IF(DY$2&gt;$D121,
MIN(IFERROR($E121/$F121, 0), $E121-SUM($H121:DX121)),
0)</f>
        <v>0</v>
      </c>
      <c r="EB121" s="116">
        <f t="shared" si="198"/>
        <v>120</v>
      </c>
      <c r="EC121" s="2" t="str">
        <f t="shared" si="199"/>
        <v>Phase 2</v>
      </c>
      <c r="ED121" s="2" t="str">
        <f t="shared" si="200"/>
        <v>75' Wide</v>
      </c>
      <c r="EE121" s="33" t="str">
        <f>EE135</f>
        <v>Stat</v>
      </c>
      <c r="EF121" s="2" t="str">
        <f>EF135</f>
        <v>Home Sales</v>
      </c>
    </row>
    <row r="122" spans="1:136" x14ac:dyDescent="0.3">
      <c r="D122" s="127"/>
      <c r="E122" s="128"/>
      <c r="F122" s="128"/>
      <c r="G122" s="13"/>
      <c r="I122" s="10"/>
      <c r="J122" s="10"/>
      <c r="K122" s="10"/>
      <c r="L122" s="10"/>
      <c r="M122" s="10"/>
      <c r="N122" s="10"/>
      <c r="O122" s="10"/>
      <c r="P122" s="10"/>
      <c r="Q122" s="10"/>
      <c r="R122" s="10"/>
      <c r="S122" s="10"/>
      <c r="T122" s="10"/>
      <c r="U122" s="10"/>
      <c r="V122" s="10"/>
      <c r="W122" s="10"/>
      <c r="X122" s="10"/>
      <c r="Y122" s="10"/>
      <c r="Z122" s="10"/>
      <c r="AA122" s="10"/>
      <c r="AB122" s="10"/>
      <c r="AC122" s="10"/>
      <c r="AD122" s="10"/>
      <c r="AE122" s="10"/>
      <c r="AF122" s="10"/>
      <c r="AG122" s="10"/>
      <c r="AH122" s="10"/>
      <c r="AI122" s="10"/>
      <c r="AJ122" s="10"/>
      <c r="AK122" s="10"/>
      <c r="AL122" s="10"/>
      <c r="AM122" s="10"/>
      <c r="AN122" s="10"/>
      <c r="AO122" s="10"/>
      <c r="AP122" s="10"/>
      <c r="AQ122" s="10"/>
      <c r="AR122" s="10"/>
      <c r="AS122" s="10"/>
      <c r="AT122" s="10"/>
      <c r="AU122" s="10"/>
      <c r="AV122" s="10"/>
      <c r="AW122" s="10"/>
      <c r="AX122" s="10"/>
      <c r="AY122" s="10"/>
      <c r="AZ122" s="10"/>
      <c r="BA122" s="10"/>
      <c r="BB122" s="10"/>
      <c r="BC122" s="10"/>
      <c r="BD122" s="10"/>
      <c r="BE122" s="10"/>
      <c r="BF122" s="10"/>
      <c r="BG122" s="10"/>
      <c r="BH122" s="10"/>
      <c r="BI122" s="10"/>
      <c r="BJ122" s="10"/>
      <c r="BK122" s="10"/>
      <c r="BL122" s="10"/>
      <c r="BM122" s="10"/>
      <c r="BN122" s="10"/>
      <c r="BO122" s="10"/>
      <c r="BP122" s="10"/>
      <c r="BQ122" s="10"/>
      <c r="BR122" s="10"/>
      <c r="BS122" s="10"/>
      <c r="BT122" s="10"/>
      <c r="BU122" s="10"/>
      <c r="BV122" s="10"/>
      <c r="BW122" s="10"/>
      <c r="BX122" s="10"/>
      <c r="BY122" s="10"/>
      <c r="BZ122" s="10"/>
      <c r="CA122" s="10"/>
      <c r="CB122" s="10"/>
      <c r="CC122" s="10"/>
      <c r="CD122" s="10"/>
      <c r="CE122" s="10"/>
      <c r="CF122" s="10"/>
      <c r="CG122" s="10"/>
      <c r="CH122" s="10"/>
      <c r="CI122" s="10"/>
      <c r="CJ122" s="10"/>
      <c r="CK122" s="10"/>
      <c r="CL122" s="10"/>
      <c r="CM122" s="10"/>
      <c r="CN122" s="10"/>
      <c r="CO122" s="10"/>
      <c r="CP122" s="10"/>
      <c r="CQ122" s="10"/>
      <c r="CR122" s="10"/>
      <c r="CS122" s="10"/>
      <c r="CT122" s="10"/>
      <c r="CU122" s="10"/>
      <c r="CV122" s="10"/>
      <c r="CW122" s="10"/>
      <c r="CX122" s="10"/>
      <c r="CY122" s="10"/>
      <c r="CZ122" s="10"/>
      <c r="DA122" s="10"/>
      <c r="DB122" s="10"/>
      <c r="DC122" s="10"/>
      <c r="DD122" s="10"/>
      <c r="DE122" s="10"/>
      <c r="DF122" s="10"/>
      <c r="DG122" s="10"/>
      <c r="DH122" s="10"/>
      <c r="DI122" s="10"/>
      <c r="DJ122" s="10"/>
      <c r="DK122" s="10"/>
      <c r="DL122" s="10"/>
      <c r="DM122" s="10"/>
      <c r="DN122" s="10"/>
      <c r="DO122" s="10"/>
      <c r="DP122" s="10"/>
      <c r="DQ122" s="10"/>
      <c r="DR122" s="10"/>
      <c r="DS122" s="10"/>
      <c r="DT122" s="10"/>
      <c r="DU122" s="10"/>
      <c r="DV122" s="10"/>
      <c r="DW122" s="10"/>
      <c r="DX122" s="10"/>
      <c r="DY122" s="10"/>
      <c r="EE122" s="33"/>
    </row>
    <row r="123" spans="1:136" x14ac:dyDescent="0.3">
      <c r="B123" s="2" t="str">
        <f>Product!$J$2</f>
        <v>Phase 3</v>
      </c>
      <c r="C123" s="2" t="str">
        <f>Product!$J$3</f>
        <v>50' Wide</v>
      </c>
      <c r="D123" s="127">
        <f>SUMIFS(INDEX(Product!$B$2:$U$97, MATCH(D113, Product!$B$2:$B$97, 0), ), Product!$B$2:$U$2, $B123, Product!$B$3:$U$3, $C123)</f>
        <v>45504</v>
      </c>
      <c r="E123" s="128">
        <f>SUMIFS(INDEX(Product!$B$2:$U$97, MATCH(E113, Product!$B$2:$B$97, 0), ), Product!$B$2:$U$2, $B123, Product!$B$3:$U$3, $C123)</f>
        <v>30</v>
      </c>
      <c r="F123" s="128">
        <f>SUMIFS(INDEX(Product!$B$2:$U$97, MATCH(F113, Product!$B$2:$B$97, 0), ), Product!$B$2:$U$2, $B123, Product!$B$3:$U$3, $C123)</f>
        <v>12</v>
      </c>
      <c r="G123" s="11">
        <f>SUM(H123:DZ123)</f>
        <v>30</v>
      </c>
      <c r="I123" s="12">
        <f>IF(I$2&gt;$D123,
MIN(IFERROR($E123/$F123, 0), $E123-SUM($H123:H123)),
0)</f>
        <v>0</v>
      </c>
      <c r="J123" s="12">
        <f>IF(J$2&gt;$D123,
MIN(IFERROR($E123/$F123, 0), $E123-SUM($H123:I123)),
0)</f>
        <v>0</v>
      </c>
      <c r="K123" s="12">
        <f>IF(K$2&gt;$D123,
MIN(IFERROR($E123/$F123, 0), $E123-SUM($H123:J123)),
0)</f>
        <v>0</v>
      </c>
      <c r="L123" s="12">
        <f>IF(L$2&gt;$D123,
MIN(IFERROR($E123/$F123, 0), $E123-SUM($H123:K123)),
0)</f>
        <v>0</v>
      </c>
      <c r="M123" s="12">
        <f>IF(M$2&gt;$D123,
MIN(IFERROR($E123/$F123, 0), $E123-SUM($H123:L123)),
0)</f>
        <v>0</v>
      </c>
      <c r="N123" s="12">
        <f>IF(N$2&gt;$D123,
MIN(IFERROR($E123/$F123, 0), $E123-SUM($H123:M123)),
0)</f>
        <v>0</v>
      </c>
      <c r="O123" s="12">
        <f>IF(O$2&gt;$D123,
MIN(IFERROR($E123/$F123, 0), $E123-SUM($H123:N123)),
0)</f>
        <v>0</v>
      </c>
      <c r="P123" s="12">
        <f>IF(P$2&gt;$D123,
MIN(IFERROR($E123/$F123, 0), $E123-SUM($H123:O123)),
0)</f>
        <v>0</v>
      </c>
      <c r="Q123" s="12">
        <f>IF(Q$2&gt;$D123,
MIN(IFERROR($E123/$F123, 0), $E123-SUM($H123:P123)),
0)</f>
        <v>0</v>
      </c>
      <c r="R123" s="12">
        <f>IF(R$2&gt;$D123,
MIN(IFERROR($E123/$F123, 0), $E123-SUM($H123:Q123)),
0)</f>
        <v>0</v>
      </c>
      <c r="S123" s="12">
        <f>IF(S$2&gt;$D123,
MIN(IFERROR($E123/$F123, 0), $E123-SUM($H123:R123)),
0)</f>
        <v>0</v>
      </c>
      <c r="T123" s="12">
        <f>IF(T$2&gt;$D123,
MIN(IFERROR($E123/$F123, 0), $E123-SUM($H123:S123)),
0)</f>
        <v>0</v>
      </c>
      <c r="U123" s="12">
        <f>IF(U$2&gt;$D123,
MIN(IFERROR($E123/$F123, 0), $E123-SUM($H123:T123)),
0)</f>
        <v>0</v>
      </c>
      <c r="V123" s="12">
        <f>IF(V$2&gt;$D123,
MIN(IFERROR($E123/$F123, 0), $E123-SUM($H123:U123)),
0)</f>
        <v>0</v>
      </c>
      <c r="W123" s="12">
        <f>IF(W$2&gt;$D123,
MIN(IFERROR($E123/$F123, 0), $E123-SUM($H123:V123)),
0)</f>
        <v>0</v>
      </c>
      <c r="X123" s="12">
        <f>IF(X$2&gt;$D123,
MIN(IFERROR($E123/$F123, 0), $E123-SUM($H123:W123)),
0)</f>
        <v>0</v>
      </c>
      <c r="Y123" s="12">
        <f>IF(Y$2&gt;$D123,
MIN(IFERROR($E123/$F123, 0), $E123-SUM($H123:X123)),
0)</f>
        <v>0</v>
      </c>
      <c r="Z123" s="12">
        <f>IF(Z$2&gt;$D123,
MIN(IFERROR($E123/$F123, 0), $E123-SUM($H123:Y123)),
0)</f>
        <v>0</v>
      </c>
      <c r="AA123" s="12">
        <f>IF(AA$2&gt;$D123,
MIN(IFERROR($E123/$F123, 0), $E123-SUM($H123:Z123)),
0)</f>
        <v>0</v>
      </c>
      <c r="AB123" s="12">
        <f>IF(AB$2&gt;$D123,
MIN(IFERROR($E123/$F123, 0), $E123-SUM($H123:AA123)),
0)</f>
        <v>0</v>
      </c>
      <c r="AC123" s="12">
        <f>IF(AC$2&gt;$D123,
MIN(IFERROR($E123/$F123, 0), $E123-SUM($H123:AB123)),
0)</f>
        <v>0</v>
      </c>
      <c r="AD123" s="12">
        <f>IF(AD$2&gt;$D123,
MIN(IFERROR($E123/$F123, 0), $E123-SUM($H123:AC123)),
0)</f>
        <v>0</v>
      </c>
      <c r="AE123" s="12">
        <f>IF(AE$2&gt;$D123,
MIN(IFERROR($E123/$F123, 0), $E123-SUM($H123:AD123)),
0)</f>
        <v>0</v>
      </c>
      <c r="AF123" s="12">
        <f>IF(AF$2&gt;$D123,
MIN(IFERROR($E123/$F123, 0), $E123-SUM($H123:AE123)),
0)</f>
        <v>0</v>
      </c>
      <c r="AG123" s="12">
        <f>IF(AG$2&gt;$D123,
MIN(IFERROR($E123/$F123, 0), $E123-SUM($H123:AF123)),
0)</f>
        <v>0</v>
      </c>
      <c r="AH123" s="12">
        <f>IF(AH$2&gt;$D123,
MIN(IFERROR($E123/$F123, 0), $E123-SUM($H123:AG123)),
0)</f>
        <v>0</v>
      </c>
      <c r="AI123" s="12">
        <f>IF(AI$2&gt;$D123,
MIN(IFERROR($E123/$F123, 0), $E123-SUM($H123:AH123)),
0)</f>
        <v>0</v>
      </c>
      <c r="AJ123" s="12">
        <f>IF(AJ$2&gt;$D123,
MIN(IFERROR($E123/$F123, 0), $E123-SUM($H123:AI123)),
0)</f>
        <v>0</v>
      </c>
      <c r="AK123" s="12">
        <f>IF(AK$2&gt;$D123,
MIN(IFERROR($E123/$F123, 0), $E123-SUM($H123:AJ123)),
0)</f>
        <v>0</v>
      </c>
      <c r="AL123" s="12">
        <f>IF(AL$2&gt;$D123,
MIN(IFERROR($E123/$F123, 0), $E123-SUM($H123:AK123)),
0)</f>
        <v>0</v>
      </c>
      <c r="AM123" s="12">
        <f>IF(AM$2&gt;$D123,
MIN(IFERROR($E123/$F123, 0), $E123-SUM($H123:AL123)),
0)</f>
        <v>0</v>
      </c>
      <c r="AN123" s="12">
        <f>IF(AN$2&gt;$D123,
MIN(IFERROR($E123/$F123, 0), $E123-SUM($H123:AM123)),
0)</f>
        <v>0</v>
      </c>
      <c r="AO123" s="12">
        <f>IF(AO$2&gt;$D123,
MIN(IFERROR($E123/$F123, 0), $E123-SUM($H123:AN123)),
0)</f>
        <v>2.5</v>
      </c>
      <c r="AP123" s="12">
        <f>IF(AP$2&gt;$D123,
MIN(IFERROR($E123/$F123, 0), $E123-SUM($H123:AO123)),
0)</f>
        <v>2.5</v>
      </c>
      <c r="AQ123" s="12">
        <f>IF(AQ$2&gt;$D123,
MIN(IFERROR($E123/$F123, 0), $E123-SUM($H123:AP123)),
0)</f>
        <v>2.5</v>
      </c>
      <c r="AR123" s="12">
        <f>IF(AR$2&gt;$D123,
MIN(IFERROR($E123/$F123, 0), $E123-SUM($H123:AQ123)),
0)</f>
        <v>2.5</v>
      </c>
      <c r="AS123" s="12">
        <f>IF(AS$2&gt;$D123,
MIN(IFERROR($E123/$F123, 0), $E123-SUM($H123:AR123)),
0)</f>
        <v>2.5</v>
      </c>
      <c r="AT123" s="12">
        <f>IF(AT$2&gt;$D123,
MIN(IFERROR($E123/$F123, 0), $E123-SUM($H123:AS123)),
0)</f>
        <v>2.5</v>
      </c>
      <c r="AU123" s="12">
        <f>IF(AU$2&gt;$D123,
MIN(IFERROR($E123/$F123, 0), $E123-SUM($H123:AT123)),
0)</f>
        <v>2.5</v>
      </c>
      <c r="AV123" s="12">
        <f>IF(AV$2&gt;$D123,
MIN(IFERROR($E123/$F123, 0), $E123-SUM($H123:AU123)),
0)</f>
        <v>2.5</v>
      </c>
      <c r="AW123" s="12">
        <f>IF(AW$2&gt;$D123,
MIN(IFERROR($E123/$F123, 0), $E123-SUM($H123:AV123)),
0)</f>
        <v>2.5</v>
      </c>
      <c r="AX123" s="12">
        <f>IF(AX$2&gt;$D123,
MIN(IFERROR($E123/$F123, 0), $E123-SUM($H123:AW123)),
0)</f>
        <v>2.5</v>
      </c>
      <c r="AY123" s="12">
        <f>IF(AY$2&gt;$D123,
MIN(IFERROR($E123/$F123, 0), $E123-SUM($H123:AX123)),
0)</f>
        <v>2.5</v>
      </c>
      <c r="AZ123" s="12">
        <f>IF(AZ$2&gt;$D123,
MIN(IFERROR($E123/$F123, 0), $E123-SUM($H123:AY123)),
0)</f>
        <v>2.5</v>
      </c>
      <c r="BA123" s="12">
        <f>IF(BA$2&gt;$D123,
MIN(IFERROR($E123/$F123, 0), $E123-SUM($H123:AZ123)),
0)</f>
        <v>0</v>
      </c>
      <c r="BB123" s="12">
        <f>IF(BB$2&gt;$D123,
MIN(IFERROR($E123/$F123, 0), $E123-SUM($H123:BA123)),
0)</f>
        <v>0</v>
      </c>
      <c r="BC123" s="12">
        <f>IF(BC$2&gt;$D123,
MIN(IFERROR($E123/$F123, 0), $E123-SUM($H123:BB123)),
0)</f>
        <v>0</v>
      </c>
      <c r="BD123" s="12">
        <f>IF(BD$2&gt;$D123,
MIN(IFERROR($E123/$F123, 0), $E123-SUM($H123:BC123)),
0)</f>
        <v>0</v>
      </c>
      <c r="BE123" s="12">
        <f>IF(BE$2&gt;$D123,
MIN(IFERROR($E123/$F123, 0), $E123-SUM($H123:BD123)),
0)</f>
        <v>0</v>
      </c>
      <c r="BF123" s="12">
        <f>IF(BF$2&gt;$D123,
MIN(IFERROR($E123/$F123, 0), $E123-SUM($H123:BE123)),
0)</f>
        <v>0</v>
      </c>
      <c r="BG123" s="12">
        <f>IF(BG$2&gt;$D123,
MIN(IFERROR($E123/$F123, 0), $E123-SUM($H123:BF123)),
0)</f>
        <v>0</v>
      </c>
      <c r="BH123" s="12">
        <f>IF(BH$2&gt;$D123,
MIN(IFERROR($E123/$F123, 0), $E123-SUM($H123:BG123)),
0)</f>
        <v>0</v>
      </c>
      <c r="BI123" s="12">
        <f>IF(BI$2&gt;$D123,
MIN(IFERROR($E123/$F123, 0), $E123-SUM($H123:BH123)),
0)</f>
        <v>0</v>
      </c>
      <c r="BJ123" s="12">
        <f>IF(BJ$2&gt;$D123,
MIN(IFERROR($E123/$F123, 0), $E123-SUM($H123:BI123)),
0)</f>
        <v>0</v>
      </c>
      <c r="BK123" s="12">
        <f>IF(BK$2&gt;$D123,
MIN(IFERROR($E123/$F123, 0), $E123-SUM($H123:BJ123)),
0)</f>
        <v>0</v>
      </c>
      <c r="BL123" s="12">
        <f>IF(BL$2&gt;$D123,
MIN(IFERROR($E123/$F123, 0), $E123-SUM($H123:BK123)),
0)</f>
        <v>0</v>
      </c>
      <c r="BM123" s="12">
        <f>IF(BM$2&gt;$D123,
MIN(IFERROR($E123/$F123, 0), $E123-SUM($H123:BL123)),
0)</f>
        <v>0</v>
      </c>
      <c r="BN123" s="12">
        <f>IF(BN$2&gt;$D123,
MIN(IFERROR($E123/$F123, 0), $E123-SUM($H123:BM123)),
0)</f>
        <v>0</v>
      </c>
      <c r="BO123" s="12">
        <f>IF(BO$2&gt;$D123,
MIN(IFERROR($E123/$F123, 0), $E123-SUM($H123:BN123)),
0)</f>
        <v>0</v>
      </c>
      <c r="BP123" s="12">
        <f>IF(BP$2&gt;$D123,
MIN(IFERROR($E123/$F123, 0), $E123-SUM($H123:BO123)),
0)</f>
        <v>0</v>
      </c>
      <c r="BQ123" s="12">
        <f>IF(BQ$2&gt;$D123,
MIN(IFERROR($E123/$F123, 0), $E123-SUM($H123:BP123)),
0)</f>
        <v>0</v>
      </c>
      <c r="BR123" s="12">
        <f>IF(BR$2&gt;$D123,
MIN(IFERROR($E123/$F123, 0), $E123-SUM($H123:BQ123)),
0)</f>
        <v>0</v>
      </c>
      <c r="BS123" s="12">
        <f>IF(BS$2&gt;$D123,
MIN(IFERROR($E123/$F123, 0), $E123-SUM($H123:BR123)),
0)</f>
        <v>0</v>
      </c>
      <c r="BT123" s="12">
        <f>IF(BT$2&gt;$D123,
MIN(IFERROR($E123/$F123, 0), $E123-SUM($H123:BS123)),
0)</f>
        <v>0</v>
      </c>
      <c r="BU123" s="12">
        <f>IF(BU$2&gt;$D123,
MIN(IFERROR($E123/$F123, 0), $E123-SUM($H123:BT123)),
0)</f>
        <v>0</v>
      </c>
      <c r="BV123" s="12">
        <f>IF(BV$2&gt;$D123,
MIN(IFERROR($E123/$F123, 0), $E123-SUM($H123:BU123)),
0)</f>
        <v>0</v>
      </c>
      <c r="BW123" s="12">
        <f>IF(BW$2&gt;$D123,
MIN(IFERROR($E123/$F123, 0), $E123-SUM($H123:BV123)),
0)</f>
        <v>0</v>
      </c>
      <c r="BX123" s="12">
        <f>IF(BX$2&gt;$D123,
MIN(IFERROR($E123/$F123, 0), $E123-SUM($H123:BW123)),
0)</f>
        <v>0</v>
      </c>
      <c r="BY123" s="12">
        <f>IF(BY$2&gt;$D123,
MIN(IFERROR($E123/$F123, 0), $E123-SUM($H123:BX123)),
0)</f>
        <v>0</v>
      </c>
      <c r="BZ123" s="12">
        <f>IF(BZ$2&gt;$D123,
MIN(IFERROR($E123/$F123, 0), $E123-SUM($H123:BY123)),
0)</f>
        <v>0</v>
      </c>
      <c r="CA123" s="12">
        <f>IF(CA$2&gt;$D123,
MIN(IFERROR($E123/$F123, 0), $E123-SUM($H123:BZ123)),
0)</f>
        <v>0</v>
      </c>
      <c r="CB123" s="12">
        <f>IF(CB$2&gt;$D123,
MIN(IFERROR($E123/$F123, 0), $E123-SUM($H123:CA123)),
0)</f>
        <v>0</v>
      </c>
      <c r="CC123" s="12">
        <f>IF(CC$2&gt;$D123,
MIN(IFERROR($E123/$F123, 0), $E123-SUM($H123:CB123)),
0)</f>
        <v>0</v>
      </c>
      <c r="CD123" s="12">
        <f>IF(CD$2&gt;$D123,
MIN(IFERROR($E123/$F123, 0), $E123-SUM($H123:CC123)),
0)</f>
        <v>0</v>
      </c>
      <c r="CE123" s="12">
        <f>IF(CE$2&gt;$D123,
MIN(IFERROR($E123/$F123, 0), $E123-SUM($H123:CD123)),
0)</f>
        <v>0</v>
      </c>
      <c r="CF123" s="12">
        <f>IF(CF$2&gt;$D123,
MIN(IFERROR($E123/$F123, 0), $E123-SUM($H123:CE123)),
0)</f>
        <v>0</v>
      </c>
      <c r="CG123" s="12">
        <f>IF(CG$2&gt;$D123,
MIN(IFERROR($E123/$F123, 0), $E123-SUM($H123:CF123)),
0)</f>
        <v>0</v>
      </c>
      <c r="CH123" s="12">
        <f>IF(CH$2&gt;$D123,
MIN(IFERROR($E123/$F123, 0), $E123-SUM($H123:CG123)),
0)</f>
        <v>0</v>
      </c>
      <c r="CI123" s="12">
        <f>IF(CI$2&gt;$D123,
MIN(IFERROR($E123/$F123, 0), $E123-SUM($H123:CH123)),
0)</f>
        <v>0</v>
      </c>
      <c r="CJ123" s="12">
        <f>IF(CJ$2&gt;$D123,
MIN(IFERROR($E123/$F123, 0), $E123-SUM($H123:CI123)),
0)</f>
        <v>0</v>
      </c>
      <c r="CK123" s="12">
        <f>IF(CK$2&gt;$D123,
MIN(IFERROR($E123/$F123, 0), $E123-SUM($H123:CJ123)),
0)</f>
        <v>0</v>
      </c>
      <c r="CL123" s="12">
        <f>IF(CL$2&gt;$D123,
MIN(IFERROR($E123/$F123, 0), $E123-SUM($H123:CK123)),
0)</f>
        <v>0</v>
      </c>
      <c r="CM123" s="12">
        <f>IF(CM$2&gt;$D123,
MIN(IFERROR($E123/$F123, 0), $E123-SUM($H123:CL123)),
0)</f>
        <v>0</v>
      </c>
      <c r="CN123" s="12">
        <f>IF(CN$2&gt;$D123,
MIN(IFERROR($E123/$F123, 0), $E123-SUM($H123:CM123)),
0)</f>
        <v>0</v>
      </c>
      <c r="CO123" s="12">
        <f>IF(CO$2&gt;$D123,
MIN(IFERROR($E123/$F123, 0), $E123-SUM($H123:CN123)),
0)</f>
        <v>0</v>
      </c>
      <c r="CP123" s="12">
        <f>IF(CP$2&gt;$D123,
MIN(IFERROR($E123/$F123, 0), $E123-SUM($H123:CO123)),
0)</f>
        <v>0</v>
      </c>
      <c r="CQ123" s="12">
        <f>IF(CQ$2&gt;$D123,
MIN(IFERROR($E123/$F123, 0), $E123-SUM($H123:CP123)),
0)</f>
        <v>0</v>
      </c>
      <c r="CR123" s="12">
        <f>IF(CR$2&gt;$D123,
MIN(IFERROR($E123/$F123, 0), $E123-SUM($H123:CQ123)),
0)</f>
        <v>0</v>
      </c>
      <c r="CS123" s="12">
        <f>IF(CS$2&gt;$D123,
MIN(IFERROR($E123/$F123, 0), $E123-SUM($H123:CR123)),
0)</f>
        <v>0</v>
      </c>
      <c r="CT123" s="12">
        <f>IF(CT$2&gt;$D123,
MIN(IFERROR($E123/$F123, 0), $E123-SUM($H123:CS123)),
0)</f>
        <v>0</v>
      </c>
      <c r="CU123" s="12">
        <f>IF(CU$2&gt;$D123,
MIN(IFERROR($E123/$F123, 0), $E123-SUM($H123:CT123)),
0)</f>
        <v>0</v>
      </c>
      <c r="CV123" s="12">
        <f>IF(CV$2&gt;$D123,
MIN(IFERROR($E123/$F123, 0), $E123-SUM($H123:CU123)),
0)</f>
        <v>0</v>
      </c>
      <c r="CW123" s="12">
        <f>IF(CW$2&gt;$D123,
MIN(IFERROR($E123/$F123, 0), $E123-SUM($H123:CV123)),
0)</f>
        <v>0</v>
      </c>
      <c r="CX123" s="12">
        <f>IF(CX$2&gt;$D123,
MIN(IFERROR($E123/$F123, 0), $E123-SUM($H123:CW123)),
0)</f>
        <v>0</v>
      </c>
      <c r="CY123" s="12">
        <f>IF(CY$2&gt;$D123,
MIN(IFERROR($E123/$F123, 0), $E123-SUM($H123:CX123)),
0)</f>
        <v>0</v>
      </c>
      <c r="CZ123" s="12">
        <f>IF(CZ$2&gt;$D123,
MIN(IFERROR($E123/$F123, 0), $E123-SUM($H123:CY123)),
0)</f>
        <v>0</v>
      </c>
      <c r="DA123" s="12">
        <f>IF(DA$2&gt;$D123,
MIN(IFERROR($E123/$F123, 0), $E123-SUM($H123:CZ123)),
0)</f>
        <v>0</v>
      </c>
      <c r="DB123" s="12">
        <f>IF(DB$2&gt;$D123,
MIN(IFERROR($E123/$F123, 0), $E123-SUM($H123:DA123)),
0)</f>
        <v>0</v>
      </c>
      <c r="DC123" s="12">
        <f>IF(DC$2&gt;$D123,
MIN(IFERROR($E123/$F123, 0), $E123-SUM($H123:DB123)),
0)</f>
        <v>0</v>
      </c>
      <c r="DD123" s="12">
        <f>IF(DD$2&gt;$D123,
MIN(IFERROR($E123/$F123, 0), $E123-SUM($H123:DC123)),
0)</f>
        <v>0</v>
      </c>
      <c r="DE123" s="12">
        <f>IF(DE$2&gt;$D123,
MIN(IFERROR($E123/$F123, 0), $E123-SUM($H123:DD123)),
0)</f>
        <v>0</v>
      </c>
      <c r="DF123" s="12">
        <f>IF(DF$2&gt;$D123,
MIN(IFERROR($E123/$F123, 0), $E123-SUM($H123:DE123)),
0)</f>
        <v>0</v>
      </c>
      <c r="DG123" s="12">
        <f>IF(DG$2&gt;$D123,
MIN(IFERROR($E123/$F123, 0), $E123-SUM($H123:DF123)),
0)</f>
        <v>0</v>
      </c>
      <c r="DH123" s="12">
        <f>IF(DH$2&gt;$D123,
MIN(IFERROR($E123/$F123, 0), $E123-SUM($H123:DG123)),
0)</f>
        <v>0</v>
      </c>
      <c r="DI123" s="12">
        <f>IF(DI$2&gt;$D123,
MIN(IFERROR($E123/$F123, 0), $E123-SUM($H123:DH123)),
0)</f>
        <v>0</v>
      </c>
      <c r="DJ123" s="12">
        <f>IF(DJ$2&gt;$D123,
MIN(IFERROR($E123/$F123, 0), $E123-SUM($H123:DI123)),
0)</f>
        <v>0</v>
      </c>
      <c r="DK123" s="12">
        <f>IF(DK$2&gt;$D123,
MIN(IFERROR($E123/$F123, 0), $E123-SUM($H123:DJ123)),
0)</f>
        <v>0</v>
      </c>
      <c r="DL123" s="12">
        <f>IF(DL$2&gt;$D123,
MIN(IFERROR($E123/$F123, 0), $E123-SUM($H123:DK123)),
0)</f>
        <v>0</v>
      </c>
      <c r="DM123" s="12">
        <f>IF(DM$2&gt;$D123,
MIN(IFERROR($E123/$F123, 0), $E123-SUM($H123:DL123)),
0)</f>
        <v>0</v>
      </c>
      <c r="DN123" s="12">
        <f>IF(DN$2&gt;$D123,
MIN(IFERROR($E123/$F123, 0), $E123-SUM($H123:DM123)),
0)</f>
        <v>0</v>
      </c>
      <c r="DO123" s="12">
        <f>IF(DO$2&gt;$D123,
MIN(IFERROR($E123/$F123, 0), $E123-SUM($H123:DN123)),
0)</f>
        <v>0</v>
      </c>
      <c r="DP123" s="12">
        <f>IF(DP$2&gt;$D123,
MIN(IFERROR($E123/$F123, 0), $E123-SUM($H123:DO123)),
0)</f>
        <v>0</v>
      </c>
      <c r="DQ123" s="12">
        <f>IF(DQ$2&gt;$D123,
MIN(IFERROR($E123/$F123, 0), $E123-SUM($H123:DP123)),
0)</f>
        <v>0</v>
      </c>
      <c r="DR123" s="12">
        <f>IF(DR$2&gt;$D123,
MIN(IFERROR($E123/$F123, 0), $E123-SUM($H123:DQ123)),
0)</f>
        <v>0</v>
      </c>
      <c r="DS123" s="12">
        <f>IF(DS$2&gt;$D123,
MIN(IFERROR($E123/$F123, 0), $E123-SUM($H123:DR123)),
0)</f>
        <v>0</v>
      </c>
      <c r="DT123" s="12">
        <f>IF(DT$2&gt;$D123,
MIN(IFERROR($E123/$F123, 0), $E123-SUM($H123:DS123)),
0)</f>
        <v>0</v>
      </c>
      <c r="DU123" s="12">
        <f>IF(DU$2&gt;$D123,
MIN(IFERROR($E123/$F123, 0), $E123-SUM($H123:DT123)),
0)</f>
        <v>0</v>
      </c>
      <c r="DV123" s="12">
        <f>IF(DV$2&gt;$D123,
MIN(IFERROR($E123/$F123, 0), $E123-SUM($H123:DU123)),
0)</f>
        <v>0</v>
      </c>
      <c r="DW123" s="12">
        <f>IF(DW$2&gt;$D123,
MIN(IFERROR($E123/$F123, 0), $E123-SUM($H123:DV123)),
0)</f>
        <v>0</v>
      </c>
      <c r="DX123" s="12">
        <f>IF(DX$2&gt;$D123,
MIN(IFERROR($E123/$F123, 0), $E123-SUM($H123:DW123)),
0)</f>
        <v>0</v>
      </c>
      <c r="DY123" s="12">
        <f>IF(DY$2&gt;$D123,
MIN(IFERROR($E123/$F123, 0), $E123-SUM($H123:DX123)),
0)</f>
        <v>0</v>
      </c>
      <c r="EB123" s="116">
        <f t="shared" si="198"/>
        <v>122</v>
      </c>
      <c r="EC123" s="2" t="str">
        <f t="shared" si="199"/>
        <v>Phase 3</v>
      </c>
      <c r="ED123" s="2" t="str">
        <f t="shared" si="200"/>
        <v>50' Wide</v>
      </c>
      <c r="EE123" s="33" t="str">
        <f>EE135</f>
        <v>Stat</v>
      </c>
      <c r="EF123" s="2" t="str">
        <f>EF135</f>
        <v>Home Sales</v>
      </c>
    </row>
    <row r="124" spans="1:136" x14ac:dyDescent="0.3">
      <c r="B124" s="2" t="str">
        <f>Product!$K$2</f>
        <v>Phase 3</v>
      </c>
      <c r="C124" s="2" t="str">
        <f>Product!$K$3</f>
        <v>60' Wide</v>
      </c>
      <c r="D124" s="127">
        <f>SUMIFS(INDEX(Product!$B$2:$U$97, MATCH(D113, Product!$B$2:$B$97, 0), ), Product!$B$2:$U$2, $B124, Product!$B$3:$U$3, $C124)</f>
        <v>45504</v>
      </c>
      <c r="E124" s="128">
        <f>SUMIFS(INDEX(Product!$B$2:$U$97, MATCH(E113, Product!$B$2:$B$97, 0), ), Product!$B$2:$U$2, $B124, Product!$B$3:$U$3, $C124)</f>
        <v>30</v>
      </c>
      <c r="F124" s="128">
        <f>SUMIFS(INDEX(Product!$B$2:$U$97, MATCH(F113, Product!$B$2:$B$97, 0), ), Product!$B$2:$U$2, $B124, Product!$B$3:$U$3, $C124)</f>
        <v>12</v>
      </c>
      <c r="G124" s="11">
        <f>SUM(H124:DZ124)</f>
        <v>30</v>
      </c>
      <c r="I124" s="12">
        <f>IF(I$2&gt;$D124,
MIN(IFERROR($E124/$F124, 0), $E124-SUM($H124:H124)),
0)</f>
        <v>0</v>
      </c>
      <c r="J124" s="12">
        <f>IF(J$2&gt;$D124,
MIN(IFERROR($E124/$F124, 0), $E124-SUM($H124:I124)),
0)</f>
        <v>0</v>
      </c>
      <c r="K124" s="12">
        <f>IF(K$2&gt;$D124,
MIN(IFERROR($E124/$F124, 0), $E124-SUM($H124:J124)),
0)</f>
        <v>0</v>
      </c>
      <c r="L124" s="12">
        <f>IF(L$2&gt;$D124,
MIN(IFERROR($E124/$F124, 0), $E124-SUM($H124:K124)),
0)</f>
        <v>0</v>
      </c>
      <c r="M124" s="12">
        <f>IF(M$2&gt;$D124,
MIN(IFERROR($E124/$F124, 0), $E124-SUM($H124:L124)),
0)</f>
        <v>0</v>
      </c>
      <c r="N124" s="12">
        <f>IF(N$2&gt;$D124,
MIN(IFERROR($E124/$F124, 0), $E124-SUM($H124:M124)),
0)</f>
        <v>0</v>
      </c>
      <c r="O124" s="12">
        <f>IF(O$2&gt;$D124,
MIN(IFERROR($E124/$F124, 0), $E124-SUM($H124:N124)),
0)</f>
        <v>0</v>
      </c>
      <c r="P124" s="12">
        <f>IF(P$2&gt;$D124,
MIN(IFERROR($E124/$F124, 0), $E124-SUM($H124:O124)),
0)</f>
        <v>0</v>
      </c>
      <c r="Q124" s="12">
        <f>IF(Q$2&gt;$D124,
MIN(IFERROR($E124/$F124, 0), $E124-SUM($H124:P124)),
0)</f>
        <v>0</v>
      </c>
      <c r="R124" s="12">
        <f>IF(R$2&gt;$D124,
MIN(IFERROR($E124/$F124, 0), $E124-SUM($H124:Q124)),
0)</f>
        <v>0</v>
      </c>
      <c r="S124" s="12">
        <f>IF(S$2&gt;$D124,
MIN(IFERROR($E124/$F124, 0), $E124-SUM($H124:R124)),
0)</f>
        <v>0</v>
      </c>
      <c r="T124" s="12">
        <f>IF(T$2&gt;$D124,
MIN(IFERROR($E124/$F124, 0), $E124-SUM($H124:S124)),
0)</f>
        <v>0</v>
      </c>
      <c r="U124" s="12">
        <f>IF(U$2&gt;$D124,
MIN(IFERROR($E124/$F124, 0), $E124-SUM($H124:T124)),
0)</f>
        <v>0</v>
      </c>
      <c r="V124" s="12">
        <f>IF(V$2&gt;$D124,
MIN(IFERROR($E124/$F124, 0), $E124-SUM($H124:U124)),
0)</f>
        <v>0</v>
      </c>
      <c r="W124" s="12">
        <f>IF(W$2&gt;$D124,
MIN(IFERROR($E124/$F124, 0), $E124-SUM($H124:V124)),
0)</f>
        <v>0</v>
      </c>
      <c r="X124" s="12">
        <f>IF(X$2&gt;$D124,
MIN(IFERROR($E124/$F124, 0), $E124-SUM($H124:W124)),
0)</f>
        <v>0</v>
      </c>
      <c r="Y124" s="12">
        <f>IF(Y$2&gt;$D124,
MIN(IFERROR($E124/$F124, 0), $E124-SUM($H124:X124)),
0)</f>
        <v>0</v>
      </c>
      <c r="Z124" s="12">
        <f>IF(Z$2&gt;$D124,
MIN(IFERROR($E124/$F124, 0), $E124-SUM($H124:Y124)),
0)</f>
        <v>0</v>
      </c>
      <c r="AA124" s="12">
        <f>IF(AA$2&gt;$D124,
MIN(IFERROR($E124/$F124, 0), $E124-SUM($H124:Z124)),
0)</f>
        <v>0</v>
      </c>
      <c r="AB124" s="12">
        <f>IF(AB$2&gt;$D124,
MIN(IFERROR($E124/$F124, 0), $E124-SUM($H124:AA124)),
0)</f>
        <v>0</v>
      </c>
      <c r="AC124" s="12">
        <f>IF(AC$2&gt;$D124,
MIN(IFERROR($E124/$F124, 0), $E124-SUM($H124:AB124)),
0)</f>
        <v>0</v>
      </c>
      <c r="AD124" s="12">
        <f>IF(AD$2&gt;$D124,
MIN(IFERROR($E124/$F124, 0), $E124-SUM($H124:AC124)),
0)</f>
        <v>0</v>
      </c>
      <c r="AE124" s="12">
        <f>IF(AE$2&gt;$D124,
MIN(IFERROR($E124/$F124, 0), $E124-SUM($H124:AD124)),
0)</f>
        <v>0</v>
      </c>
      <c r="AF124" s="12">
        <f>IF(AF$2&gt;$D124,
MIN(IFERROR($E124/$F124, 0), $E124-SUM($H124:AE124)),
0)</f>
        <v>0</v>
      </c>
      <c r="AG124" s="12">
        <f>IF(AG$2&gt;$D124,
MIN(IFERROR($E124/$F124, 0), $E124-SUM($H124:AF124)),
0)</f>
        <v>0</v>
      </c>
      <c r="AH124" s="12">
        <f>IF(AH$2&gt;$D124,
MIN(IFERROR($E124/$F124, 0), $E124-SUM($H124:AG124)),
0)</f>
        <v>0</v>
      </c>
      <c r="AI124" s="12">
        <f>IF(AI$2&gt;$D124,
MIN(IFERROR($E124/$F124, 0), $E124-SUM($H124:AH124)),
0)</f>
        <v>0</v>
      </c>
      <c r="AJ124" s="12">
        <f>IF(AJ$2&gt;$D124,
MIN(IFERROR($E124/$F124, 0), $E124-SUM($H124:AI124)),
0)</f>
        <v>0</v>
      </c>
      <c r="AK124" s="12">
        <f>IF(AK$2&gt;$D124,
MIN(IFERROR($E124/$F124, 0), $E124-SUM($H124:AJ124)),
0)</f>
        <v>0</v>
      </c>
      <c r="AL124" s="12">
        <f>IF(AL$2&gt;$D124,
MIN(IFERROR($E124/$F124, 0), $E124-SUM($H124:AK124)),
0)</f>
        <v>0</v>
      </c>
      <c r="AM124" s="12">
        <f>IF(AM$2&gt;$D124,
MIN(IFERROR($E124/$F124, 0), $E124-SUM($H124:AL124)),
0)</f>
        <v>0</v>
      </c>
      <c r="AN124" s="12">
        <f>IF(AN$2&gt;$D124,
MIN(IFERROR($E124/$F124, 0), $E124-SUM($H124:AM124)),
0)</f>
        <v>0</v>
      </c>
      <c r="AO124" s="12">
        <f>IF(AO$2&gt;$D124,
MIN(IFERROR($E124/$F124, 0), $E124-SUM($H124:AN124)),
0)</f>
        <v>2.5</v>
      </c>
      <c r="AP124" s="12">
        <f>IF(AP$2&gt;$D124,
MIN(IFERROR($E124/$F124, 0), $E124-SUM($H124:AO124)),
0)</f>
        <v>2.5</v>
      </c>
      <c r="AQ124" s="12">
        <f>IF(AQ$2&gt;$D124,
MIN(IFERROR($E124/$F124, 0), $E124-SUM($H124:AP124)),
0)</f>
        <v>2.5</v>
      </c>
      <c r="AR124" s="12">
        <f>IF(AR$2&gt;$D124,
MIN(IFERROR($E124/$F124, 0), $E124-SUM($H124:AQ124)),
0)</f>
        <v>2.5</v>
      </c>
      <c r="AS124" s="12">
        <f>IF(AS$2&gt;$D124,
MIN(IFERROR($E124/$F124, 0), $E124-SUM($H124:AR124)),
0)</f>
        <v>2.5</v>
      </c>
      <c r="AT124" s="12">
        <f>IF(AT$2&gt;$D124,
MIN(IFERROR($E124/$F124, 0), $E124-SUM($H124:AS124)),
0)</f>
        <v>2.5</v>
      </c>
      <c r="AU124" s="12">
        <f>IF(AU$2&gt;$D124,
MIN(IFERROR($E124/$F124, 0), $E124-SUM($H124:AT124)),
0)</f>
        <v>2.5</v>
      </c>
      <c r="AV124" s="12">
        <f>IF(AV$2&gt;$D124,
MIN(IFERROR($E124/$F124, 0), $E124-SUM($H124:AU124)),
0)</f>
        <v>2.5</v>
      </c>
      <c r="AW124" s="12">
        <f>IF(AW$2&gt;$D124,
MIN(IFERROR($E124/$F124, 0), $E124-SUM($H124:AV124)),
0)</f>
        <v>2.5</v>
      </c>
      <c r="AX124" s="12">
        <f>IF(AX$2&gt;$D124,
MIN(IFERROR($E124/$F124, 0), $E124-SUM($H124:AW124)),
0)</f>
        <v>2.5</v>
      </c>
      <c r="AY124" s="12">
        <f>IF(AY$2&gt;$D124,
MIN(IFERROR($E124/$F124, 0), $E124-SUM($H124:AX124)),
0)</f>
        <v>2.5</v>
      </c>
      <c r="AZ124" s="12">
        <f>IF(AZ$2&gt;$D124,
MIN(IFERROR($E124/$F124, 0), $E124-SUM($H124:AY124)),
0)</f>
        <v>2.5</v>
      </c>
      <c r="BA124" s="12">
        <f>IF(BA$2&gt;$D124,
MIN(IFERROR($E124/$F124, 0), $E124-SUM($H124:AZ124)),
0)</f>
        <v>0</v>
      </c>
      <c r="BB124" s="12">
        <f>IF(BB$2&gt;$D124,
MIN(IFERROR($E124/$F124, 0), $E124-SUM($H124:BA124)),
0)</f>
        <v>0</v>
      </c>
      <c r="BC124" s="12">
        <f>IF(BC$2&gt;$D124,
MIN(IFERROR($E124/$F124, 0), $E124-SUM($H124:BB124)),
0)</f>
        <v>0</v>
      </c>
      <c r="BD124" s="12">
        <f>IF(BD$2&gt;$D124,
MIN(IFERROR($E124/$F124, 0), $E124-SUM($H124:BC124)),
0)</f>
        <v>0</v>
      </c>
      <c r="BE124" s="12">
        <f>IF(BE$2&gt;$D124,
MIN(IFERROR($E124/$F124, 0), $E124-SUM($H124:BD124)),
0)</f>
        <v>0</v>
      </c>
      <c r="BF124" s="12">
        <f>IF(BF$2&gt;$D124,
MIN(IFERROR($E124/$F124, 0), $E124-SUM($H124:BE124)),
0)</f>
        <v>0</v>
      </c>
      <c r="BG124" s="12">
        <f>IF(BG$2&gt;$D124,
MIN(IFERROR($E124/$F124, 0), $E124-SUM($H124:BF124)),
0)</f>
        <v>0</v>
      </c>
      <c r="BH124" s="12">
        <f>IF(BH$2&gt;$D124,
MIN(IFERROR($E124/$F124, 0), $E124-SUM($H124:BG124)),
0)</f>
        <v>0</v>
      </c>
      <c r="BI124" s="12">
        <f>IF(BI$2&gt;$D124,
MIN(IFERROR($E124/$F124, 0), $E124-SUM($H124:BH124)),
0)</f>
        <v>0</v>
      </c>
      <c r="BJ124" s="12">
        <f>IF(BJ$2&gt;$D124,
MIN(IFERROR($E124/$F124, 0), $E124-SUM($H124:BI124)),
0)</f>
        <v>0</v>
      </c>
      <c r="BK124" s="12">
        <f>IF(BK$2&gt;$D124,
MIN(IFERROR($E124/$F124, 0), $E124-SUM($H124:BJ124)),
0)</f>
        <v>0</v>
      </c>
      <c r="BL124" s="12">
        <f>IF(BL$2&gt;$D124,
MIN(IFERROR($E124/$F124, 0), $E124-SUM($H124:BK124)),
0)</f>
        <v>0</v>
      </c>
      <c r="BM124" s="12">
        <f>IF(BM$2&gt;$D124,
MIN(IFERROR($E124/$F124, 0), $E124-SUM($H124:BL124)),
0)</f>
        <v>0</v>
      </c>
      <c r="BN124" s="12">
        <f>IF(BN$2&gt;$D124,
MIN(IFERROR($E124/$F124, 0), $E124-SUM($H124:BM124)),
0)</f>
        <v>0</v>
      </c>
      <c r="BO124" s="12">
        <f>IF(BO$2&gt;$D124,
MIN(IFERROR($E124/$F124, 0), $E124-SUM($H124:BN124)),
0)</f>
        <v>0</v>
      </c>
      <c r="BP124" s="12">
        <f>IF(BP$2&gt;$D124,
MIN(IFERROR($E124/$F124, 0), $E124-SUM($H124:BO124)),
0)</f>
        <v>0</v>
      </c>
      <c r="BQ124" s="12">
        <f>IF(BQ$2&gt;$D124,
MIN(IFERROR($E124/$F124, 0), $E124-SUM($H124:BP124)),
0)</f>
        <v>0</v>
      </c>
      <c r="BR124" s="12">
        <f>IF(BR$2&gt;$D124,
MIN(IFERROR($E124/$F124, 0), $E124-SUM($H124:BQ124)),
0)</f>
        <v>0</v>
      </c>
      <c r="BS124" s="12">
        <f>IF(BS$2&gt;$D124,
MIN(IFERROR($E124/$F124, 0), $E124-SUM($H124:BR124)),
0)</f>
        <v>0</v>
      </c>
      <c r="BT124" s="12">
        <f>IF(BT$2&gt;$D124,
MIN(IFERROR($E124/$F124, 0), $E124-SUM($H124:BS124)),
0)</f>
        <v>0</v>
      </c>
      <c r="BU124" s="12">
        <f>IF(BU$2&gt;$D124,
MIN(IFERROR($E124/$F124, 0), $E124-SUM($H124:BT124)),
0)</f>
        <v>0</v>
      </c>
      <c r="BV124" s="12">
        <f>IF(BV$2&gt;$D124,
MIN(IFERROR($E124/$F124, 0), $E124-SUM($H124:BU124)),
0)</f>
        <v>0</v>
      </c>
      <c r="BW124" s="12">
        <f>IF(BW$2&gt;$D124,
MIN(IFERROR($E124/$F124, 0), $E124-SUM($H124:BV124)),
0)</f>
        <v>0</v>
      </c>
      <c r="BX124" s="12">
        <f>IF(BX$2&gt;$D124,
MIN(IFERROR($E124/$F124, 0), $E124-SUM($H124:BW124)),
0)</f>
        <v>0</v>
      </c>
      <c r="BY124" s="12">
        <f>IF(BY$2&gt;$D124,
MIN(IFERROR($E124/$F124, 0), $E124-SUM($H124:BX124)),
0)</f>
        <v>0</v>
      </c>
      <c r="BZ124" s="12">
        <f>IF(BZ$2&gt;$D124,
MIN(IFERROR($E124/$F124, 0), $E124-SUM($H124:BY124)),
0)</f>
        <v>0</v>
      </c>
      <c r="CA124" s="12">
        <f>IF(CA$2&gt;$D124,
MIN(IFERROR($E124/$F124, 0), $E124-SUM($H124:BZ124)),
0)</f>
        <v>0</v>
      </c>
      <c r="CB124" s="12">
        <f>IF(CB$2&gt;$D124,
MIN(IFERROR($E124/$F124, 0), $E124-SUM($H124:CA124)),
0)</f>
        <v>0</v>
      </c>
      <c r="CC124" s="12">
        <f>IF(CC$2&gt;$D124,
MIN(IFERROR($E124/$F124, 0), $E124-SUM($H124:CB124)),
0)</f>
        <v>0</v>
      </c>
      <c r="CD124" s="12">
        <f>IF(CD$2&gt;$D124,
MIN(IFERROR($E124/$F124, 0), $E124-SUM($H124:CC124)),
0)</f>
        <v>0</v>
      </c>
      <c r="CE124" s="12">
        <f>IF(CE$2&gt;$D124,
MIN(IFERROR($E124/$F124, 0), $E124-SUM($H124:CD124)),
0)</f>
        <v>0</v>
      </c>
      <c r="CF124" s="12">
        <f>IF(CF$2&gt;$D124,
MIN(IFERROR($E124/$F124, 0), $E124-SUM($H124:CE124)),
0)</f>
        <v>0</v>
      </c>
      <c r="CG124" s="12">
        <f>IF(CG$2&gt;$D124,
MIN(IFERROR($E124/$F124, 0), $E124-SUM($H124:CF124)),
0)</f>
        <v>0</v>
      </c>
      <c r="CH124" s="12">
        <f>IF(CH$2&gt;$D124,
MIN(IFERROR($E124/$F124, 0), $E124-SUM($H124:CG124)),
0)</f>
        <v>0</v>
      </c>
      <c r="CI124" s="12">
        <f>IF(CI$2&gt;$D124,
MIN(IFERROR($E124/$F124, 0), $E124-SUM($H124:CH124)),
0)</f>
        <v>0</v>
      </c>
      <c r="CJ124" s="12">
        <f>IF(CJ$2&gt;$D124,
MIN(IFERROR($E124/$F124, 0), $E124-SUM($H124:CI124)),
0)</f>
        <v>0</v>
      </c>
      <c r="CK124" s="12">
        <f>IF(CK$2&gt;$D124,
MIN(IFERROR($E124/$F124, 0), $E124-SUM($H124:CJ124)),
0)</f>
        <v>0</v>
      </c>
      <c r="CL124" s="12">
        <f>IF(CL$2&gt;$D124,
MIN(IFERROR($E124/$F124, 0), $E124-SUM($H124:CK124)),
0)</f>
        <v>0</v>
      </c>
      <c r="CM124" s="12">
        <f>IF(CM$2&gt;$D124,
MIN(IFERROR($E124/$F124, 0), $E124-SUM($H124:CL124)),
0)</f>
        <v>0</v>
      </c>
      <c r="CN124" s="12">
        <f>IF(CN$2&gt;$D124,
MIN(IFERROR($E124/$F124, 0), $E124-SUM($H124:CM124)),
0)</f>
        <v>0</v>
      </c>
      <c r="CO124" s="12">
        <f>IF(CO$2&gt;$D124,
MIN(IFERROR($E124/$F124, 0), $E124-SUM($H124:CN124)),
0)</f>
        <v>0</v>
      </c>
      <c r="CP124" s="12">
        <f>IF(CP$2&gt;$D124,
MIN(IFERROR($E124/$F124, 0), $E124-SUM($H124:CO124)),
0)</f>
        <v>0</v>
      </c>
      <c r="CQ124" s="12">
        <f>IF(CQ$2&gt;$D124,
MIN(IFERROR($E124/$F124, 0), $E124-SUM($H124:CP124)),
0)</f>
        <v>0</v>
      </c>
      <c r="CR124" s="12">
        <f>IF(CR$2&gt;$D124,
MIN(IFERROR($E124/$F124, 0), $E124-SUM($H124:CQ124)),
0)</f>
        <v>0</v>
      </c>
      <c r="CS124" s="12">
        <f>IF(CS$2&gt;$D124,
MIN(IFERROR($E124/$F124, 0), $E124-SUM($H124:CR124)),
0)</f>
        <v>0</v>
      </c>
      <c r="CT124" s="12">
        <f>IF(CT$2&gt;$D124,
MIN(IFERROR($E124/$F124, 0), $E124-SUM($H124:CS124)),
0)</f>
        <v>0</v>
      </c>
      <c r="CU124" s="12">
        <f>IF(CU$2&gt;$D124,
MIN(IFERROR($E124/$F124, 0), $E124-SUM($H124:CT124)),
0)</f>
        <v>0</v>
      </c>
      <c r="CV124" s="12">
        <f>IF(CV$2&gt;$D124,
MIN(IFERROR($E124/$F124, 0), $E124-SUM($H124:CU124)),
0)</f>
        <v>0</v>
      </c>
      <c r="CW124" s="12">
        <f>IF(CW$2&gt;$D124,
MIN(IFERROR($E124/$F124, 0), $E124-SUM($H124:CV124)),
0)</f>
        <v>0</v>
      </c>
      <c r="CX124" s="12">
        <f>IF(CX$2&gt;$D124,
MIN(IFERROR($E124/$F124, 0), $E124-SUM($H124:CW124)),
0)</f>
        <v>0</v>
      </c>
      <c r="CY124" s="12">
        <f>IF(CY$2&gt;$D124,
MIN(IFERROR($E124/$F124, 0), $E124-SUM($H124:CX124)),
0)</f>
        <v>0</v>
      </c>
      <c r="CZ124" s="12">
        <f>IF(CZ$2&gt;$D124,
MIN(IFERROR($E124/$F124, 0), $E124-SUM($H124:CY124)),
0)</f>
        <v>0</v>
      </c>
      <c r="DA124" s="12">
        <f>IF(DA$2&gt;$D124,
MIN(IFERROR($E124/$F124, 0), $E124-SUM($H124:CZ124)),
0)</f>
        <v>0</v>
      </c>
      <c r="DB124" s="12">
        <f>IF(DB$2&gt;$D124,
MIN(IFERROR($E124/$F124, 0), $E124-SUM($H124:DA124)),
0)</f>
        <v>0</v>
      </c>
      <c r="DC124" s="12">
        <f>IF(DC$2&gt;$D124,
MIN(IFERROR($E124/$F124, 0), $E124-SUM($H124:DB124)),
0)</f>
        <v>0</v>
      </c>
      <c r="DD124" s="12">
        <f>IF(DD$2&gt;$D124,
MIN(IFERROR($E124/$F124, 0), $E124-SUM($H124:DC124)),
0)</f>
        <v>0</v>
      </c>
      <c r="DE124" s="12">
        <f>IF(DE$2&gt;$D124,
MIN(IFERROR($E124/$F124, 0), $E124-SUM($H124:DD124)),
0)</f>
        <v>0</v>
      </c>
      <c r="DF124" s="12">
        <f>IF(DF$2&gt;$D124,
MIN(IFERROR($E124/$F124, 0), $E124-SUM($H124:DE124)),
0)</f>
        <v>0</v>
      </c>
      <c r="DG124" s="12">
        <f>IF(DG$2&gt;$D124,
MIN(IFERROR($E124/$F124, 0), $E124-SUM($H124:DF124)),
0)</f>
        <v>0</v>
      </c>
      <c r="DH124" s="12">
        <f>IF(DH$2&gt;$D124,
MIN(IFERROR($E124/$F124, 0), $E124-SUM($H124:DG124)),
0)</f>
        <v>0</v>
      </c>
      <c r="DI124" s="12">
        <f>IF(DI$2&gt;$D124,
MIN(IFERROR($E124/$F124, 0), $E124-SUM($H124:DH124)),
0)</f>
        <v>0</v>
      </c>
      <c r="DJ124" s="12">
        <f>IF(DJ$2&gt;$D124,
MIN(IFERROR($E124/$F124, 0), $E124-SUM($H124:DI124)),
0)</f>
        <v>0</v>
      </c>
      <c r="DK124" s="12">
        <f>IF(DK$2&gt;$D124,
MIN(IFERROR($E124/$F124, 0), $E124-SUM($H124:DJ124)),
0)</f>
        <v>0</v>
      </c>
      <c r="DL124" s="12">
        <f>IF(DL$2&gt;$D124,
MIN(IFERROR($E124/$F124, 0), $E124-SUM($H124:DK124)),
0)</f>
        <v>0</v>
      </c>
      <c r="DM124" s="12">
        <f>IF(DM$2&gt;$D124,
MIN(IFERROR($E124/$F124, 0), $E124-SUM($H124:DL124)),
0)</f>
        <v>0</v>
      </c>
      <c r="DN124" s="12">
        <f>IF(DN$2&gt;$D124,
MIN(IFERROR($E124/$F124, 0), $E124-SUM($H124:DM124)),
0)</f>
        <v>0</v>
      </c>
      <c r="DO124" s="12">
        <f>IF(DO$2&gt;$D124,
MIN(IFERROR($E124/$F124, 0), $E124-SUM($H124:DN124)),
0)</f>
        <v>0</v>
      </c>
      <c r="DP124" s="12">
        <f>IF(DP$2&gt;$D124,
MIN(IFERROR($E124/$F124, 0), $E124-SUM($H124:DO124)),
0)</f>
        <v>0</v>
      </c>
      <c r="DQ124" s="12">
        <f>IF(DQ$2&gt;$D124,
MIN(IFERROR($E124/$F124, 0), $E124-SUM($H124:DP124)),
0)</f>
        <v>0</v>
      </c>
      <c r="DR124" s="12">
        <f>IF(DR$2&gt;$D124,
MIN(IFERROR($E124/$F124, 0), $E124-SUM($H124:DQ124)),
0)</f>
        <v>0</v>
      </c>
      <c r="DS124" s="12">
        <f>IF(DS$2&gt;$D124,
MIN(IFERROR($E124/$F124, 0), $E124-SUM($H124:DR124)),
0)</f>
        <v>0</v>
      </c>
      <c r="DT124" s="12">
        <f>IF(DT$2&gt;$D124,
MIN(IFERROR($E124/$F124, 0), $E124-SUM($H124:DS124)),
0)</f>
        <v>0</v>
      </c>
      <c r="DU124" s="12">
        <f>IF(DU$2&gt;$D124,
MIN(IFERROR($E124/$F124, 0), $E124-SUM($H124:DT124)),
0)</f>
        <v>0</v>
      </c>
      <c r="DV124" s="12">
        <f>IF(DV$2&gt;$D124,
MIN(IFERROR($E124/$F124, 0), $E124-SUM($H124:DU124)),
0)</f>
        <v>0</v>
      </c>
      <c r="DW124" s="12">
        <f>IF(DW$2&gt;$D124,
MIN(IFERROR($E124/$F124, 0), $E124-SUM($H124:DV124)),
0)</f>
        <v>0</v>
      </c>
      <c r="DX124" s="12">
        <f>IF(DX$2&gt;$D124,
MIN(IFERROR($E124/$F124, 0), $E124-SUM($H124:DW124)),
0)</f>
        <v>0</v>
      </c>
      <c r="DY124" s="12">
        <f>IF(DY$2&gt;$D124,
MIN(IFERROR($E124/$F124, 0), $E124-SUM($H124:DX124)),
0)</f>
        <v>0</v>
      </c>
      <c r="EB124" s="116">
        <f t="shared" si="198"/>
        <v>123</v>
      </c>
      <c r="EC124" s="2" t="str">
        <f t="shared" si="199"/>
        <v>Phase 3</v>
      </c>
      <c r="ED124" s="2" t="str">
        <f t="shared" si="200"/>
        <v>60' Wide</v>
      </c>
      <c r="EE124" s="33" t="str">
        <f>EE135</f>
        <v>Stat</v>
      </c>
      <c r="EF124" s="2" t="str">
        <f>EF135</f>
        <v>Home Sales</v>
      </c>
    </row>
    <row r="125" spans="1:136" x14ac:dyDescent="0.3">
      <c r="B125" s="2" t="str">
        <f>Product!$L$2</f>
        <v>Phase 3</v>
      </c>
      <c r="C125" s="2" t="str">
        <f>Product!$L$3</f>
        <v>75' Wide</v>
      </c>
      <c r="D125" s="127">
        <f>SUMIFS(INDEX(Product!$B$2:$U$97, MATCH(D113, Product!$B$2:$B$97, 0), ), Product!$B$2:$U$2, $B125, Product!$B$3:$U$3, $C125)</f>
        <v>45504</v>
      </c>
      <c r="E125" s="128">
        <f>SUMIFS(INDEX(Product!$B$2:$U$97, MATCH(E113, Product!$B$2:$B$97, 0), ), Product!$B$2:$U$2, $B125, Product!$B$3:$U$3, $C125)</f>
        <v>20</v>
      </c>
      <c r="F125" s="128">
        <f>SUMIFS(INDEX(Product!$B$2:$U$97, MATCH(F113, Product!$B$2:$B$97, 0), ), Product!$B$2:$U$2, $B125, Product!$B$3:$U$3, $C125)</f>
        <v>12</v>
      </c>
      <c r="G125" s="11">
        <f>SUM(H125:DZ125)</f>
        <v>20</v>
      </c>
      <c r="I125" s="12">
        <f>IF(I$2&gt;$D125,
MIN(IFERROR($E125/$F125, 0), $E125-SUM($H125:H125)),
0)</f>
        <v>0</v>
      </c>
      <c r="J125" s="12">
        <f>IF(J$2&gt;$D125,
MIN(IFERROR($E125/$F125, 0), $E125-SUM($H125:I125)),
0)</f>
        <v>0</v>
      </c>
      <c r="K125" s="12">
        <f>IF(K$2&gt;$D125,
MIN(IFERROR($E125/$F125, 0), $E125-SUM($H125:J125)),
0)</f>
        <v>0</v>
      </c>
      <c r="L125" s="12">
        <f>IF(L$2&gt;$D125,
MIN(IFERROR($E125/$F125, 0), $E125-SUM($H125:K125)),
0)</f>
        <v>0</v>
      </c>
      <c r="M125" s="12">
        <f>IF(M$2&gt;$D125,
MIN(IFERROR($E125/$F125, 0), $E125-SUM($H125:L125)),
0)</f>
        <v>0</v>
      </c>
      <c r="N125" s="12">
        <f>IF(N$2&gt;$D125,
MIN(IFERROR($E125/$F125, 0), $E125-SUM($H125:M125)),
0)</f>
        <v>0</v>
      </c>
      <c r="O125" s="12">
        <f>IF(O$2&gt;$D125,
MIN(IFERROR($E125/$F125, 0), $E125-SUM($H125:N125)),
0)</f>
        <v>0</v>
      </c>
      <c r="P125" s="12">
        <f>IF(P$2&gt;$D125,
MIN(IFERROR($E125/$F125, 0), $E125-SUM($H125:O125)),
0)</f>
        <v>0</v>
      </c>
      <c r="Q125" s="12">
        <f>IF(Q$2&gt;$D125,
MIN(IFERROR($E125/$F125, 0), $E125-SUM($H125:P125)),
0)</f>
        <v>0</v>
      </c>
      <c r="R125" s="12">
        <f>IF(R$2&gt;$D125,
MIN(IFERROR($E125/$F125, 0), $E125-SUM($H125:Q125)),
0)</f>
        <v>0</v>
      </c>
      <c r="S125" s="12">
        <f>IF(S$2&gt;$D125,
MIN(IFERROR($E125/$F125, 0), $E125-SUM($H125:R125)),
0)</f>
        <v>0</v>
      </c>
      <c r="T125" s="12">
        <f>IF(T$2&gt;$D125,
MIN(IFERROR($E125/$F125, 0), $E125-SUM($H125:S125)),
0)</f>
        <v>0</v>
      </c>
      <c r="U125" s="12">
        <f>IF(U$2&gt;$D125,
MIN(IFERROR($E125/$F125, 0), $E125-SUM($H125:T125)),
0)</f>
        <v>0</v>
      </c>
      <c r="V125" s="12">
        <f>IF(V$2&gt;$D125,
MIN(IFERROR($E125/$F125, 0), $E125-SUM($H125:U125)),
0)</f>
        <v>0</v>
      </c>
      <c r="W125" s="12">
        <f>IF(W$2&gt;$D125,
MIN(IFERROR($E125/$F125, 0), $E125-SUM($H125:V125)),
0)</f>
        <v>0</v>
      </c>
      <c r="X125" s="12">
        <f>IF(X$2&gt;$D125,
MIN(IFERROR($E125/$F125, 0), $E125-SUM($H125:W125)),
0)</f>
        <v>0</v>
      </c>
      <c r="Y125" s="12">
        <f>IF(Y$2&gt;$D125,
MIN(IFERROR($E125/$F125, 0), $E125-SUM($H125:X125)),
0)</f>
        <v>0</v>
      </c>
      <c r="Z125" s="12">
        <f>IF(Z$2&gt;$D125,
MIN(IFERROR($E125/$F125, 0), $E125-SUM($H125:Y125)),
0)</f>
        <v>0</v>
      </c>
      <c r="AA125" s="12">
        <f>IF(AA$2&gt;$D125,
MIN(IFERROR($E125/$F125, 0), $E125-SUM($H125:Z125)),
0)</f>
        <v>0</v>
      </c>
      <c r="AB125" s="12">
        <f>IF(AB$2&gt;$D125,
MIN(IFERROR($E125/$F125, 0), $E125-SUM($H125:AA125)),
0)</f>
        <v>0</v>
      </c>
      <c r="AC125" s="12">
        <f>IF(AC$2&gt;$D125,
MIN(IFERROR($E125/$F125, 0), $E125-SUM($H125:AB125)),
0)</f>
        <v>0</v>
      </c>
      <c r="AD125" s="12">
        <f>IF(AD$2&gt;$D125,
MIN(IFERROR($E125/$F125, 0), $E125-SUM($H125:AC125)),
0)</f>
        <v>0</v>
      </c>
      <c r="AE125" s="12">
        <f>IF(AE$2&gt;$D125,
MIN(IFERROR($E125/$F125, 0), $E125-SUM($H125:AD125)),
0)</f>
        <v>0</v>
      </c>
      <c r="AF125" s="12">
        <f>IF(AF$2&gt;$D125,
MIN(IFERROR($E125/$F125, 0), $E125-SUM($H125:AE125)),
0)</f>
        <v>0</v>
      </c>
      <c r="AG125" s="12">
        <f>IF(AG$2&gt;$D125,
MIN(IFERROR($E125/$F125, 0), $E125-SUM($H125:AF125)),
0)</f>
        <v>0</v>
      </c>
      <c r="AH125" s="12">
        <f>IF(AH$2&gt;$D125,
MIN(IFERROR($E125/$F125, 0), $E125-SUM($H125:AG125)),
0)</f>
        <v>0</v>
      </c>
      <c r="AI125" s="12">
        <f>IF(AI$2&gt;$D125,
MIN(IFERROR($E125/$F125, 0), $E125-SUM($H125:AH125)),
0)</f>
        <v>0</v>
      </c>
      <c r="AJ125" s="12">
        <f>IF(AJ$2&gt;$D125,
MIN(IFERROR($E125/$F125, 0), $E125-SUM($H125:AI125)),
0)</f>
        <v>0</v>
      </c>
      <c r="AK125" s="12">
        <f>IF(AK$2&gt;$D125,
MIN(IFERROR($E125/$F125, 0), $E125-SUM($H125:AJ125)),
0)</f>
        <v>0</v>
      </c>
      <c r="AL125" s="12">
        <f>IF(AL$2&gt;$D125,
MIN(IFERROR($E125/$F125, 0), $E125-SUM($H125:AK125)),
0)</f>
        <v>0</v>
      </c>
      <c r="AM125" s="12">
        <f>IF(AM$2&gt;$D125,
MIN(IFERROR($E125/$F125, 0), $E125-SUM($H125:AL125)),
0)</f>
        <v>0</v>
      </c>
      <c r="AN125" s="12">
        <f>IF(AN$2&gt;$D125,
MIN(IFERROR($E125/$F125, 0), $E125-SUM($H125:AM125)),
0)</f>
        <v>0</v>
      </c>
      <c r="AO125" s="12">
        <f>IF(AO$2&gt;$D125,
MIN(IFERROR($E125/$F125, 0), $E125-SUM($H125:AN125)),
0)</f>
        <v>1.6666666666666667</v>
      </c>
      <c r="AP125" s="12">
        <f>IF(AP$2&gt;$D125,
MIN(IFERROR($E125/$F125, 0), $E125-SUM($H125:AO125)),
0)</f>
        <v>1.6666666666666667</v>
      </c>
      <c r="AQ125" s="12">
        <f>IF(AQ$2&gt;$D125,
MIN(IFERROR($E125/$F125, 0), $E125-SUM($H125:AP125)),
0)</f>
        <v>1.6666666666666667</v>
      </c>
      <c r="AR125" s="12">
        <f>IF(AR$2&gt;$D125,
MIN(IFERROR($E125/$F125, 0), $E125-SUM($H125:AQ125)),
0)</f>
        <v>1.6666666666666667</v>
      </c>
      <c r="AS125" s="12">
        <f>IF(AS$2&gt;$D125,
MIN(IFERROR($E125/$F125, 0), $E125-SUM($H125:AR125)),
0)</f>
        <v>1.6666666666666667</v>
      </c>
      <c r="AT125" s="12">
        <f>IF(AT$2&gt;$D125,
MIN(IFERROR($E125/$F125, 0), $E125-SUM($H125:AS125)),
0)</f>
        <v>1.6666666666666667</v>
      </c>
      <c r="AU125" s="12">
        <f>IF(AU$2&gt;$D125,
MIN(IFERROR($E125/$F125, 0), $E125-SUM($H125:AT125)),
0)</f>
        <v>1.6666666666666667</v>
      </c>
      <c r="AV125" s="12">
        <f>IF(AV$2&gt;$D125,
MIN(IFERROR($E125/$F125, 0), $E125-SUM($H125:AU125)),
0)</f>
        <v>1.6666666666666667</v>
      </c>
      <c r="AW125" s="12">
        <f>IF(AW$2&gt;$D125,
MIN(IFERROR($E125/$F125, 0), $E125-SUM($H125:AV125)),
0)</f>
        <v>1.6666666666666667</v>
      </c>
      <c r="AX125" s="12">
        <f>IF(AX$2&gt;$D125,
MIN(IFERROR($E125/$F125, 0), $E125-SUM($H125:AW125)),
0)</f>
        <v>1.6666666666666667</v>
      </c>
      <c r="AY125" s="12">
        <f>IF(AY$2&gt;$D125,
MIN(IFERROR($E125/$F125, 0), $E125-SUM($H125:AX125)),
0)</f>
        <v>1.6666666666666667</v>
      </c>
      <c r="AZ125" s="12">
        <f>IF(AZ$2&gt;$D125,
MIN(IFERROR($E125/$F125, 0), $E125-SUM($H125:AY125)),
0)</f>
        <v>1.6666666666666667</v>
      </c>
      <c r="BA125" s="12">
        <f>IF(BA$2&gt;$D125,
MIN(IFERROR($E125/$F125, 0), $E125-SUM($H125:AZ125)),
0)</f>
        <v>0</v>
      </c>
      <c r="BB125" s="12">
        <f>IF(BB$2&gt;$D125,
MIN(IFERROR($E125/$F125, 0), $E125-SUM($H125:BA125)),
0)</f>
        <v>0</v>
      </c>
      <c r="BC125" s="12">
        <f>IF(BC$2&gt;$D125,
MIN(IFERROR($E125/$F125, 0), $E125-SUM($H125:BB125)),
0)</f>
        <v>0</v>
      </c>
      <c r="BD125" s="12">
        <f>IF(BD$2&gt;$D125,
MIN(IFERROR($E125/$F125, 0), $E125-SUM($H125:BC125)),
0)</f>
        <v>0</v>
      </c>
      <c r="BE125" s="12">
        <f>IF(BE$2&gt;$D125,
MIN(IFERROR($E125/$F125, 0), $E125-SUM($H125:BD125)),
0)</f>
        <v>0</v>
      </c>
      <c r="BF125" s="12">
        <f>IF(BF$2&gt;$D125,
MIN(IFERROR($E125/$F125, 0), $E125-SUM($H125:BE125)),
0)</f>
        <v>0</v>
      </c>
      <c r="BG125" s="12">
        <f>IF(BG$2&gt;$D125,
MIN(IFERROR($E125/$F125, 0), $E125-SUM($H125:BF125)),
0)</f>
        <v>0</v>
      </c>
      <c r="BH125" s="12">
        <f>IF(BH$2&gt;$D125,
MIN(IFERROR($E125/$F125, 0), $E125-SUM($H125:BG125)),
0)</f>
        <v>0</v>
      </c>
      <c r="BI125" s="12">
        <f>IF(BI$2&gt;$D125,
MIN(IFERROR($E125/$F125, 0), $E125-SUM($H125:BH125)),
0)</f>
        <v>0</v>
      </c>
      <c r="BJ125" s="12">
        <f>IF(BJ$2&gt;$D125,
MIN(IFERROR($E125/$F125, 0), $E125-SUM($H125:BI125)),
0)</f>
        <v>0</v>
      </c>
      <c r="BK125" s="12">
        <f>IF(BK$2&gt;$D125,
MIN(IFERROR($E125/$F125, 0), $E125-SUM($H125:BJ125)),
0)</f>
        <v>0</v>
      </c>
      <c r="BL125" s="12">
        <f>IF(BL$2&gt;$D125,
MIN(IFERROR($E125/$F125, 0), $E125-SUM($H125:BK125)),
0)</f>
        <v>0</v>
      </c>
      <c r="BM125" s="12">
        <f>IF(BM$2&gt;$D125,
MIN(IFERROR($E125/$F125, 0), $E125-SUM($H125:BL125)),
0)</f>
        <v>0</v>
      </c>
      <c r="BN125" s="12">
        <f>IF(BN$2&gt;$D125,
MIN(IFERROR($E125/$F125, 0), $E125-SUM($H125:BM125)),
0)</f>
        <v>0</v>
      </c>
      <c r="BO125" s="12">
        <f>IF(BO$2&gt;$D125,
MIN(IFERROR($E125/$F125, 0), $E125-SUM($H125:BN125)),
0)</f>
        <v>0</v>
      </c>
      <c r="BP125" s="12">
        <f>IF(BP$2&gt;$D125,
MIN(IFERROR($E125/$F125, 0), $E125-SUM($H125:BO125)),
0)</f>
        <v>0</v>
      </c>
      <c r="BQ125" s="12">
        <f>IF(BQ$2&gt;$D125,
MIN(IFERROR($E125/$F125, 0), $E125-SUM($H125:BP125)),
0)</f>
        <v>0</v>
      </c>
      <c r="BR125" s="12">
        <f>IF(BR$2&gt;$D125,
MIN(IFERROR($E125/$F125, 0), $E125-SUM($H125:BQ125)),
0)</f>
        <v>0</v>
      </c>
      <c r="BS125" s="12">
        <f>IF(BS$2&gt;$D125,
MIN(IFERROR($E125/$F125, 0), $E125-SUM($H125:BR125)),
0)</f>
        <v>0</v>
      </c>
      <c r="BT125" s="12">
        <f>IF(BT$2&gt;$D125,
MIN(IFERROR($E125/$F125, 0), $E125-SUM($H125:BS125)),
0)</f>
        <v>0</v>
      </c>
      <c r="BU125" s="12">
        <f>IF(BU$2&gt;$D125,
MIN(IFERROR($E125/$F125, 0), $E125-SUM($H125:BT125)),
0)</f>
        <v>0</v>
      </c>
      <c r="BV125" s="12">
        <f>IF(BV$2&gt;$D125,
MIN(IFERROR($E125/$F125, 0), $E125-SUM($H125:BU125)),
0)</f>
        <v>0</v>
      </c>
      <c r="BW125" s="12">
        <f>IF(BW$2&gt;$D125,
MIN(IFERROR($E125/$F125, 0), $E125-SUM($H125:BV125)),
0)</f>
        <v>0</v>
      </c>
      <c r="BX125" s="12">
        <f>IF(BX$2&gt;$D125,
MIN(IFERROR($E125/$F125, 0), $E125-SUM($H125:BW125)),
0)</f>
        <v>0</v>
      </c>
      <c r="BY125" s="12">
        <f>IF(BY$2&gt;$D125,
MIN(IFERROR($E125/$F125, 0), $E125-SUM($H125:BX125)),
0)</f>
        <v>0</v>
      </c>
      <c r="BZ125" s="12">
        <f>IF(BZ$2&gt;$D125,
MIN(IFERROR($E125/$F125, 0), $E125-SUM($H125:BY125)),
0)</f>
        <v>0</v>
      </c>
      <c r="CA125" s="12">
        <f>IF(CA$2&gt;$D125,
MIN(IFERROR($E125/$F125, 0), $E125-SUM($H125:BZ125)),
0)</f>
        <v>0</v>
      </c>
      <c r="CB125" s="12">
        <f>IF(CB$2&gt;$D125,
MIN(IFERROR($E125/$F125, 0), $E125-SUM($H125:CA125)),
0)</f>
        <v>0</v>
      </c>
      <c r="CC125" s="12">
        <f>IF(CC$2&gt;$D125,
MIN(IFERROR($E125/$F125, 0), $E125-SUM($H125:CB125)),
0)</f>
        <v>0</v>
      </c>
      <c r="CD125" s="12">
        <f>IF(CD$2&gt;$D125,
MIN(IFERROR($E125/$F125, 0), $E125-SUM($H125:CC125)),
0)</f>
        <v>0</v>
      </c>
      <c r="CE125" s="12">
        <f>IF(CE$2&gt;$D125,
MIN(IFERROR($E125/$F125, 0), $E125-SUM($H125:CD125)),
0)</f>
        <v>0</v>
      </c>
      <c r="CF125" s="12">
        <f>IF(CF$2&gt;$D125,
MIN(IFERROR($E125/$F125, 0), $E125-SUM($H125:CE125)),
0)</f>
        <v>0</v>
      </c>
      <c r="CG125" s="12">
        <f>IF(CG$2&gt;$D125,
MIN(IFERROR($E125/$F125, 0), $E125-SUM($H125:CF125)),
0)</f>
        <v>0</v>
      </c>
      <c r="CH125" s="12">
        <f>IF(CH$2&gt;$D125,
MIN(IFERROR($E125/$F125, 0), $E125-SUM($H125:CG125)),
0)</f>
        <v>0</v>
      </c>
      <c r="CI125" s="12">
        <f>IF(CI$2&gt;$D125,
MIN(IFERROR($E125/$F125, 0), $E125-SUM($H125:CH125)),
0)</f>
        <v>0</v>
      </c>
      <c r="CJ125" s="12">
        <f>IF(CJ$2&gt;$D125,
MIN(IFERROR($E125/$F125, 0), $E125-SUM($H125:CI125)),
0)</f>
        <v>0</v>
      </c>
      <c r="CK125" s="12">
        <f>IF(CK$2&gt;$D125,
MIN(IFERROR($E125/$F125, 0), $E125-SUM($H125:CJ125)),
0)</f>
        <v>0</v>
      </c>
      <c r="CL125" s="12">
        <f>IF(CL$2&gt;$D125,
MIN(IFERROR($E125/$F125, 0), $E125-SUM($H125:CK125)),
0)</f>
        <v>0</v>
      </c>
      <c r="CM125" s="12">
        <f>IF(CM$2&gt;$D125,
MIN(IFERROR($E125/$F125, 0), $E125-SUM($H125:CL125)),
0)</f>
        <v>0</v>
      </c>
      <c r="CN125" s="12">
        <f>IF(CN$2&gt;$D125,
MIN(IFERROR($E125/$F125, 0), $E125-SUM($H125:CM125)),
0)</f>
        <v>0</v>
      </c>
      <c r="CO125" s="12">
        <f>IF(CO$2&gt;$D125,
MIN(IFERROR($E125/$F125, 0), $E125-SUM($H125:CN125)),
0)</f>
        <v>0</v>
      </c>
      <c r="CP125" s="12">
        <f>IF(CP$2&gt;$D125,
MIN(IFERROR($E125/$F125, 0), $E125-SUM($H125:CO125)),
0)</f>
        <v>0</v>
      </c>
      <c r="CQ125" s="12">
        <f>IF(CQ$2&gt;$D125,
MIN(IFERROR($E125/$F125, 0), $E125-SUM($H125:CP125)),
0)</f>
        <v>0</v>
      </c>
      <c r="CR125" s="12">
        <f>IF(CR$2&gt;$D125,
MIN(IFERROR($E125/$F125, 0), $E125-SUM($H125:CQ125)),
0)</f>
        <v>0</v>
      </c>
      <c r="CS125" s="12">
        <f>IF(CS$2&gt;$D125,
MIN(IFERROR($E125/$F125, 0), $E125-SUM($H125:CR125)),
0)</f>
        <v>0</v>
      </c>
      <c r="CT125" s="12">
        <f>IF(CT$2&gt;$D125,
MIN(IFERROR($E125/$F125, 0), $E125-SUM($H125:CS125)),
0)</f>
        <v>0</v>
      </c>
      <c r="CU125" s="12">
        <f>IF(CU$2&gt;$D125,
MIN(IFERROR($E125/$F125, 0), $E125-SUM($H125:CT125)),
0)</f>
        <v>0</v>
      </c>
      <c r="CV125" s="12">
        <f>IF(CV$2&gt;$D125,
MIN(IFERROR($E125/$F125, 0), $E125-SUM($H125:CU125)),
0)</f>
        <v>0</v>
      </c>
      <c r="CW125" s="12">
        <f>IF(CW$2&gt;$D125,
MIN(IFERROR($E125/$F125, 0), $E125-SUM($H125:CV125)),
0)</f>
        <v>0</v>
      </c>
      <c r="CX125" s="12">
        <f>IF(CX$2&gt;$D125,
MIN(IFERROR($E125/$F125, 0), $E125-SUM($H125:CW125)),
0)</f>
        <v>0</v>
      </c>
      <c r="CY125" s="12">
        <f>IF(CY$2&gt;$D125,
MIN(IFERROR($E125/$F125, 0), $E125-SUM($H125:CX125)),
0)</f>
        <v>0</v>
      </c>
      <c r="CZ125" s="12">
        <f>IF(CZ$2&gt;$D125,
MIN(IFERROR($E125/$F125, 0), $E125-SUM($H125:CY125)),
0)</f>
        <v>0</v>
      </c>
      <c r="DA125" s="12">
        <f>IF(DA$2&gt;$D125,
MIN(IFERROR($E125/$F125, 0), $E125-SUM($H125:CZ125)),
0)</f>
        <v>0</v>
      </c>
      <c r="DB125" s="12">
        <f>IF(DB$2&gt;$D125,
MIN(IFERROR($E125/$F125, 0), $E125-SUM($H125:DA125)),
0)</f>
        <v>0</v>
      </c>
      <c r="DC125" s="12">
        <f>IF(DC$2&gt;$D125,
MIN(IFERROR($E125/$F125, 0), $E125-SUM($H125:DB125)),
0)</f>
        <v>0</v>
      </c>
      <c r="DD125" s="12">
        <f>IF(DD$2&gt;$D125,
MIN(IFERROR($E125/$F125, 0), $E125-SUM($H125:DC125)),
0)</f>
        <v>0</v>
      </c>
      <c r="DE125" s="12">
        <f>IF(DE$2&gt;$D125,
MIN(IFERROR($E125/$F125, 0), $E125-SUM($H125:DD125)),
0)</f>
        <v>0</v>
      </c>
      <c r="DF125" s="12">
        <f>IF(DF$2&gt;$D125,
MIN(IFERROR($E125/$F125, 0), $E125-SUM($H125:DE125)),
0)</f>
        <v>0</v>
      </c>
      <c r="DG125" s="12">
        <f>IF(DG$2&gt;$D125,
MIN(IFERROR($E125/$F125, 0), $E125-SUM($H125:DF125)),
0)</f>
        <v>0</v>
      </c>
      <c r="DH125" s="12">
        <f>IF(DH$2&gt;$D125,
MIN(IFERROR($E125/$F125, 0), $E125-SUM($H125:DG125)),
0)</f>
        <v>0</v>
      </c>
      <c r="DI125" s="12">
        <f>IF(DI$2&gt;$D125,
MIN(IFERROR($E125/$F125, 0), $E125-SUM($H125:DH125)),
0)</f>
        <v>0</v>
      </c>
      <c r="DJ125" s="12">
        <f>IF(DJ$2&gt;$D125,
MIN(IFERROR($E125/$F125, 0), $E125-SUM($H125:DI125)),
0)</f>
        <v>0</v>
      </c>
      <c r="DK125" s="12">
        <f>IF(DK$2&gt;$D125,
MIN(IFERROR($E125/$F125, 0), $E125-SUM($H125:DJ125)),
0)</f>
        <v>0</v>
      </c>
      <c r="DL125" s="12">
        <f>IF(DL$2&gt;$D125,
MIN(IFERROR($E125/$F125, 0), $E125-SUM($H125:DK125)),
0)</f>
        <v>0</v>
      </c>
      <c r="DM125" s="12">
        <f>IF(DM$2&gt;$D125,
MIN(IFERROR($E125/$F125, 0), $E125-SUM($H125:DL125)),
0)</f>
        <v>0</v>
      </c>
      <c r="DN125" s="12">
        <f>IF(DN$2&gt;$D125,
MIN(IFERROR($E125/$F125, 0), $E125-SUM($H125:DM125)),
0)</f>
        <v>0</v>
      </c>
      <c r="DO125" s="12">
        <f>IF(DO$2&gt;$D125,
MIN(IFERROR($E125/$F125, 0), $E125-SUM($H125:DN125)),
0)</f>
        <v>0</v>
      </c>
      <c r="DP125" s="12">
        <f>IF(DP$2&gt;$D125,
MIN(IFERROR($E125/$F125, 0), $E125-SUM($H125:DO125)),
0)</f>
        <v>0</v>
      </c>
      <c r="DQ125" s="12">
        <f>IF(DQ$2&gt;$D125,
MIN(IFERROR($E125/$F125, 0), $E125-SUM($H125:DP125)),
0)</f>
        <v>0</v>
      </c>
      <c r="DR125" s="12">
        <f>IF(DR$2&gt;$D125,
MIN(IFERROR($E125/$F125, 0), $E125-SUM($H125:DQ125)),
0)</f>
        <v>0</v>
      </c>
      <c r="DS125" s="12">
        <f>IF(DS$2&gt;$D125,
MIN(IFERROR($E125/$F125, 0), $E125-SUM($H125:DR125)),
0)</f>
        <v>0</v>
      </c>
      <c r="DT125" s="12">
        <f>IF(DT$2&gt;$D125,
MIN(IFERROR($E125/$F125, 0), $E125-SUM($H125:DS125)),
0)</f>
        <v>0</v>
      </c>
      <c r="DU125" s="12">
        <f>IF(DU$2&gt;$D125,
MIN(IFERROR($E125/$F125, 0), $E125-SUM($H125:DT125)),
0)</f>
        <v>0</v>
      </c>
      <c r="DV125" s="12">
        <f>IF(DV$2&gt;$D125,
MIN(IFERROR($E125/$F125, 0), $E125-SUM($H125:DU125)),
0)</f>
        <v>0</v>
      </c>
      <c r="DW125" s="12">
        <f>IF(DW$2&gt;$D125,
MIN(IFERROR($E125/$F125, 0), $E125-SUM($H125:DV125)),
0)</f>
        <v>0</v>
      </c>
      <c r="DX125" s="12">
        <f>IF(DX$2&gt;$D125,
MIN(IFERROR($E125/$F125, 0), $E125-SUM($H125:DW125)),
0)</f>
        <v>0</v>
      </c>
      <c r="DY125" s="12">
        <f>IF(DY$2&gt;$D125,
MIN(IFERROR($E125/$F125, 0), $E125-SUM($H125:DX125)),
0)</f>
        <v>0</v>
      </c>
      <c r="EB125" s="116">
        <f t="shared" si="198"/>
        <v>124</v>
      </c>
      <c r="EC125" s="2" t="str">
        <f t="shared" si="199"/>
        <v>Phase 3</v>
      </c>
      <c r="ED125" s="2" t="str">
        <f t="shared" si="200"/>
        <v>75' Wide</v>
      </c>
      <c r="EE125" s="33" t="str">
        <f>EE135</f>
        <v>Stat</v>
      </c>
      <c r="EF125" s="2" t="str">
        <f>EF135</f>
        <v>Home Sales</v>
      </c>
    </row>
    <row r="126" spans="1:136" x14ac:dyDescent="0.3">
      <c r="D126" s="127"/>
      <c r="E126" s="128"/>
      <c r="F126" s="128"/>
      <c r="G126" s="13"/>
      <c r="I126" s="10"/>
      <c r="J126" s="10"/>
      <c r="K126" s="10"/>
      <c r="L126" s="10"/>
      <c r="M126" s="10"/>
      <c r="N126" s="10"/>
      <c r="O126" s="10"/>
      <c r="P126" s="10"/>
      <c r="Q126" s="10"/>
      <c r="R126" s="10"/>
      <c r="S126" s="10"/>
      <c r="T126" s="10"/>
      <c r="U126" s="10"/>
      <c r="V126" s="10"/>
      <c r="W126" s="10"/>
      <c r="X126" s="10"/>
      <c r="Y126" s="10"/>
      <c r="Z126" s="10"/>
      <c r="AA126" s="10"/>
      <c r="AB126" s="10"/>
      <c r="AC126" s="10"/>
      <c r="AD126" s="10"/>
      <c r="AE126" s="10"/>
      <c r="AF126" s="10"/>
      <c r="AG126" s="10"/>
      <c r="AH126" s="10"/>
      <c r="AI126" s="10"/>
      <c r="AJ126" s="10"/>
      <c r="AK126" s="10"/>
      <c r="AL126" s="10"/>
      <c r="AM126" s="10"/>
      <c r="AN126" s="10"/>
      <c r="AO126" s="10"/>
      <c r="AP126" s="10"/>
      <c r="AQ126" s="10"/>
      <c r="AR126" s="10"/>
      <c r="AS126" s="10"/>
      <c r="AT126" s="10"/>
      <c r="AU126" s="10"/>
      <c r="AV126" s="10"/>
      <c r="AW126" s="10"/>
      <c r="AX126" s="10"/>
      <c r="AY126" s="10"/>
      <c r="AZ126" s="10"/>
      <c r="BA126" s="10"/>
      <c r="BB126" s="10"/>
      <c r="BC126" s="10"/>
      <c r="BD126" s="10"/>
      <c r="BE126" s="10"/>
      <c r="BF126" s="10"/>
      <c r="BG126" s="10"/>
      <c r="BH126" s="10"/>
      <c r="BI126" s="10"/>
      <c r="BJ126" s="10"/>
      <c r="BK126" s="10"/>
      <c r="BL126" s="10"/>
      <c r="BM126" s="10"/>
      <c r="BN126" s="10"/>
      <c r="BO126" s="10"/>
      <c r="BP126" s="10"/>
      <c r="BQ126" s="10"/>
      <c r="BR126" s="10"/>
      <c r="BS126" s="10"/>
      <c r="BT126" s="10"/>
      <c r="BU126" s="10"/>
      <c r="BV126" s="10"/>
      <c r="BW126" s="10"/>
      <c r="BX126" s="10"/>
      <c r="BY126" s="10"/>
      <c r="BZ126" s="10"/>
      <c r="CA126" s="10"/>
      <c r="CB126" s="10"/>
      <c r="CC126" s="10"/>
      <c r="CD126" s="10"/>
      <c r="CE126" s="10"/>
      <c r="CF126" s="10"/>
      <c r="CG126" s="10"/>
      <c r="CH126" s="10"/>
      <c r="CI126" s="10"/>
      <c r="CJ126" s="10"/>
      <c r="CK126" s="10"/>
      <c r="CL126" s="10"/>
      <c r="CM126" s="10"/>
      <c r="CN126" s="10"/>
      <c r="CO126" s="10"/>
      <c r="CP126" s="10"/>
      <c r="CQ126" s="10"/>
      <c r="CR126" s="10"/>
      <c r="CS126" s="10"/>
      <c r="CT126" s="10"/>
      <c r="CU126" s="10"/>
      <c r="CV126" s="10"/>
      <c r="CW126" s="10"/>
      <c r="CX126" s="10"/>
      <c r="CY126" s="10"/>
      <c r="CZ126" s="10"/>
      <c r="DA126" s="10"/>
      <c r="DB126" s="10"/>
      <c r="DC126" s="10"/>
      <c r="DD126" s="10"/>
      <c r="DE126" s="10"/>
      <c r="DF126" s="10"/>
      <c r="DG126" s="10"/>
      <c r="DH126" s="10"/>
      <c r="DI126" s="10"/>
      <c r="DJ126" s="10"/>
      <c r="DK126" s="10"/>
      <c r="DL126" s="10"/>
      <c r="DM126" s="10"/>
      <c r="DN126" s="10"/>
      <c r="DO126" s="10"/>
      <c r="DP126" s="10"/>
      <c r="DQ126" s="10"/>
      <c r="DR126" s="10"/>
      <c r="DS126" s="10"/>
      <c r="DT126" s="10"/>
      <c r="DU126" s="10"/>
      <c r="DV126" s="10"/>
      <c r="DW126" s="10"/>
      <c r="DX126" s="10"/>
      <c r="DY126" s="10"/>
      <c r="EE126" s="33"/>
    </row>
    <row r="127" spans="1:136" x14ac:dyDescent="0.3">
      <c r="B127" s="2" t="str">
        <f>Product!$M$2</f>
        <v>Phase 4</v>
      </c>
      <c r="C127" s="2" t="str">
        <f>Product!$M$3</f>
        <v>50' Wide</v>
      </c>
      <c r="D127" s="127">
        <f>SUMIFS(INDEX(Product!$B$2:$U$97, MATCH(D113, Product!$B$2:$B$97, 0), ), Product!$B$2:$U$2, $B127, Product!$B$3:$U$3, $C127)</f>
        <v>45869</v>
      </c>
      <c r="E127" s="128">
        <f>SUMIFS(INDEX(Product!$B$2:$U$97, MATCH(E113, Product!$B$2:$B$97, 0), ), Product!$B$2:$U$2, $B127, Product!$B$3:$U$3, $C127)</f>
        <v>30</v>
      </c>
      <c r="F127" s="128">
        <f>SUMIFS(INDEX(Product!$B$2:$U$97, MATCH(F113, Product!$B$2:$B$97, 0), ), Product!$B$2:$U$2, $B127, Product!$B$3:$U$3, $C127)</f>
        <v>12</v>
      </c>
      <c r="G127" s="11">
        <f>SUM(H127:DZ127)</f>
        <v>30</v>
      </c>
      <c r="I127" s="12">
        <f>IF(I$2&gt;$D127,
MIN(IFERROR($E127/$F127, 0), $E127-SUM($H127:H127)),
0)</f>
        <v>0</v>
      </c>
      <c r="J127" s="12">
        <f>IF(J$2&gt;$D127,
MIN(IFERROR($E127/$F127, 0), $E127-SUM($H127:I127)),
0)</f>
        <v>0</v>
      </c>
      <c r="K127" s="12">
        <f>IF(K$2&gt;$D127,
MIN(IFERROR($E127/$F127, 0), $E127-SUM($H127:J127)),
0)</f>
        <v>0</v>
      </c>
      <c r="L127" s="12">
        <f>IF(L$2&gt;$D127,
MIN(IFERROR($E127/$F127, 0), $E127-SUM($H127:K127)),
0)</f>
        <v>0</v>
      </c>
      <c r="M127" s="12">
        <f>IF(M$2&gt;$D127,
MIN(IFERROR($E127/$F127, 0), $E127-SUM($H127:L127)),
0)</f>
        <v>0</v>
      </c>
      <c r="N127" s="12">
        <f>IF(N$2&gt;$D127,
MIN(IFERROR($E127/$F127, 0), $E127-SUM($H127:M127)),
0)</f>
        <v>0</v>
      </c>
      <c r="O127" s="12">
        <f>IF(O$2&gt;$D127,
MIN(IFERROR($E127/$F127, 0), $E127-SUM($H127:N127)),
0)</f>
        <v>0</v>
      </c>
      <c r="P127" s="12">
        <f>IF(P$2&gt;$D127,
MIN(IFERROR($E127/$F127, 0), $E127-SUM($H127:O127)),
0)</f>
        <v>0</v>
      </c>
      <c r="Q127" s="12">
        <f>IF(Q$2&gt;$D127,
MIN(IFERROR($E127/$F127, 0), $E127-SUM($H127:P127)),
0)</f>
        <v>0</v>
      </c>
      <c r="R127" s="12">
        <f>IF(R$2&gt;$D127,
MIN(IFERROR($E127/$F127, 0), $E127-SUM($H127:Q127)),
0)</f>
        <v>0</v>
      </c>
      <c r="S127" s="12">
        <f>IF(S$2&gt;$D127,
MIN(IFERROR($E127/$F127, 0), $E127-SUM($H127:R127)),
0)</f>
        <v>0</v>
      </c>
      <c r="T127" s="12">
        <f>IF(T$2&gt;$D127,
MIN(IFERROR($E127/$F127, 0), $E127-SUM($H127:S127)),
0)</f>
        <v>0</v>
      </c>
      <c r="U127" s="12">
        <f>IF(U$2&gt;$D127,
MIN(IFERROR($E127/$F127, 0), $E127-SUM($H127:T127)),
0)</f>
        <v>0</v>
      </c>
      <c r="V127" s="12">
        <f>IF(V$2&gt;$D127,
MIN(IFERROR($E127/$F127, 0), $E127-SUM($H127:U127)),
0)</f>
        <v>0</v>
      </c>
      <c r="W127" s="12">
        <f>IF(W$2&gt;$D127,
MIN(IFERROR($E127/$F127, 0), $E127-SUM($H127:V127)),
0)</f>
        <v>0</v>
      </c>
      <c r="X127" s="12">
        <f>IF(X$2&gt;$D127,
MIN(IFERROR($E127/$F127, 0), $E127-SUM($H127:W127)),
0)</f>
        <v>0</v>
      </c>
      <c r="Y127" s="12">
        <f>IF(Y$2&gt;$D127,
MIN(IFERROR($E127/$F127, 0), $E127-SUM($H127:X127)),
0)</f>
        <v>0</v>
      </c>
      <c r="Z127" s="12">
        <f>IF(Z$2&gt;$D127,
MIN(IFERROR($E127/$F127, 0), $E127-SUM($H127:Y127)),
0)</f>
        <v>0</v>
      </c>
      <c r="AA127" s="12">
        <f>IF(AA$2&gt;$D127,
MIN(IFERROR($E127/$F127, 0), $E127-SUM($H127:Z127)),
0)</f>
        <v>0</v>
      </c>
      <c r="AB127" s="12">
        <f>IF(AB$2&gt;$D127,
MIN(IFERROR($E127/$F127, 0), $E127-SUM($H127:AA127)),
0)</f>
        <v>0</v>
      </c>
      <c r="AC127" s="12">
        <f>IF(AC$2&gt;$D127,
MIN(IFERROR($E127/$F127, 0), $E127-SUM($H127:AB127)),
0)</f>
        <v>0</v>
      </c>
      <c r="AD127" s="12">
        <f>IF(AD$2&gt;$D127,
MIN(IFERROR($E127/$F127, 0), $E127-SUM($H127:AC127)),
0)</f>
        <v>0</v>
      </c>
      <c r="AE127" s="12">
        <f>IF(AE$2&gt;$D127,
MIN(IFERROR($E127/$F127, 0), $E127-SUM($H127:AD127)),
0)</f>
        <v>0</v>
      </c>
      <c r="AF127" s="12">
        <f>IF(AF$2&gt;$D127,
MIN(IFERROR($E127/$F127, 0), $E127-SUM($H127:AE127)),
0)</f>
        <v>0</v>
      </c>
      <c r="AG127" s="12">
        <f>IF(AG$2&gt;$D127,
MIN(IFERROR($E127/$F127, 0), $E127-SUM($H127:AF127)),
0)</f>
        <v>0</v>
      </c>
      <c r="AH127" s="12">
        <f>IF(AH$2&gt;$D127,
MIN(IFERROR($E127/$F127, 0), $E127-SUM($H127:AG127)),
0)</f>
        <v>0</v>
      </c>
      <c r="AI127" s="12">
        <f>IF(AI$2&gt;$D127,
MIN(IFERROR($E127/$F127, 0), $E127-SUM($H127:AH127)),
0)</f>
        <v>0</v>
      </c>
      <c r="AJ127" s="12">
        <f>IF(AJ$2&gt;$D127,
MIN(IFERROR($E127/$F127, 0), $E127-SUM($H127:AI127)),
0)</f>
        <v>0</v>
      </c>
      <c r="AK127" s="12">
        <f>IF(AK$2&gt;$D127,
MIN(IFERROR($E127/$F127, 0), $E127-SUM($H127:AJ127)),
0)</f>
        <v>0</v>
      </c>
      <c r="AL127" s="12">
        <f>IF(AL$2&gt;$D127,
MIN(IFERROR($E127/$F127, 0), $E127-SUM($H127:AK127)),
0)</f>
        <v>0</v>
      </c>
      <c r="AM127" s="12">
        <f>IF(AM$2&gt;$D127,
MIN(IFERROR($E127/$F127, 0), $E127-SUM($H127:AL127)),
0)</f>
        <v>0</v>
      </c>
      <c r="AN127" s="12">
        <f>IF(AN$2&gt;$D127,
MIN(IFERROR($E127/$F127, 0), $E127-SUM($H127:AM127)),
0)</f>
        <v>0</v>
      </c>
      <c r="AO127" s="12">
        <f>IF(AO$2&gt;$D127,
MIN(IFERROR($E127/$F127, 0), $E127-SUM($H127:AN127)),
0)</f>
        <v>0</v>
      </c>
      <c r="AP127" s="12">
        <f>IF(AP$2&gt;$D127,
MIN(IFERROR($E127/$F127, 0), $E127-SUM($H127:AO127)),
0)</f>
        <v>0</v>
      </c>
      <c r="AQ127" s="12">
        <f>IF(AQ$2&gt;$D127,
MIN(IFERROR($E127/$F127, 0), $E127-SUM($H127:AP127)),
0)</f>
        <v>0</v>
      </c>
      <c r="AR127" s="12">
        <f>IF(AR$2&gt;$D127,
MIN(IFERROR($E127/$F127, 0), $E127-SUM($H127:AQ127)),
0)</f>
        <v>0</v>
      </c>
      <c r="AS127" s="12">
        <f>IF(AS$2&gt;$D127,
MIN(IFERROR($E127/$F127, 0), $E127-SUM($H127:AR127)),
0)</f>
        <v>0</v>
      </c>
      <c r="AT127" s="12">
        <f>IF(AT$2&gt;$D127,
MIN(IFERROR($E127/$F127, 0), $E127-SUM($H127:AS127)),
0)</f>
        <v>0</v>
      </c>
      <c r="AU127" s="12">
        <f>IF(AU$2&gt;$D127,
MIN(IFERROR($E127/$F127, 0), $E127-SUM($H127:AT127)),
0)</f>
        <v>0</v>
      </c>
      <c r="AV127" s="12">
        <f>IF(AV$2&gt;$D127,
MIN(IFERROR($E127/$F127, 0), $E127-SUM($H127:AU127)),
0)</f>
        <v>0</v>
      </c>
      <c r="AW127" s="12">
        <f>IF(AW$2&gt;$D127,
MIN(IFERROR($E127/$F127, 0), $E127-SUM($H127:AV127)),
0)</f>
        <v>0</v>
      </c>
      <c r="AX127" s="12">
        <f>IF(AX$2&gt;$D127,
MIN(IFERROR($E127/$F127, 0), $E127-SUM($H127:AW127)),
0)</f>
        <v>0</v>
      </c>
      <c r="AY127" s="12">
        <f>IF(AY$2&gt;$D127,
MIN(IFERROR($E127/$F127, 0), $E127-SUM($H127:AX127)),
0)</f>
        <v>0</v>
      </c>
      <c r="AZ127" s="12">
        <f>IF(AZ$2&gt;$D127,
MIN(IFERROR($E127/$F127, 0), $E127-SUM($H127:AY127)),
0)</f>
        <v>0</v>
      </c>
      <c r="BA127" s="12">
        <f>IF(BA$2&gt;$D127,
MIN(IFERROR($E127/$F127, 0), $E127-SUM($H127:AZ127)),
0)</f>
        <v>2.5</v>
      </c>
      <c r="BB127" s="12">
        <f>IF(BB$2&gt;$D127,
MIN(IFERROR($E127/$F127, 0), $E127-SUM($H127:BA127)),
0)</f>
        <v>2.5</v>
      </c>
      <c r="BC127" s="12">
        <f>IF(BC$2&gt;$D127,
MIN(IFERROR($E127/$F127, 0), $E127-SUM($H127:BB127)),
0)</f>
        <v>2.5</v>
      </c>
      <c r="BD127" s="12">
        <f>IF(BD$2&gt;$D127,
MIN(IFERROR($E127/$F127, 0), $E127-SUM($H127:BC127)),
0)</f>
        <v>2.5</v>
      </c>
      <c r="BE127" s="12">
        <f>IF(BE$2&gt;$D127,
MIN(IFERROR($E127/$F127, 0), $E127-SUM($H127:BD127)),
0)</f>
        <v>2.5</v>
      </c>
      <c r="BF127" s="12">
        <f>IF(BF$2&gt;$D127,
MIN(IFERROR($E127/$F127, 0), $E127-SUM($H127:BE127)),
0)</f>
        <v>2.5</v>
      </c>
      <c r="BG127" s="12">
        <f>IF(BG$2&gt;$D127,
MIN(IFERROR($E127/$F127, 0), $E127-SUM($H127:BF127)),
0)</f>
        <v>2.5</v>
      </c>
      <c r="BH127" s="12">
        <f>IF(BH$2&gt;$D127,
MIN(IFERROR($E127/$F127, 0), $E127-SUM($H127:BG127)),
0)</f>
        <v>2.5</v>
      </c>
      <c r="BI127" s="12">
        <f>IF(BI$2&gt;$D127,
MIN(IFERROR($E127/$F127, 0), $E127-SUM($H127:BH127)),
0)</f>
        <v>2.5</v>
      </c>
      <c r="BJ127" s="12">
        <f>IF(BJ$2&gt;$D127,
MIN(IFERROR($E127/$F127, 0), $E127-SUM($H127:BI127)),
0)</f>
        <v>2.5</v>
      </c>
      <c r="BK127" s="12">
        <f>IF(BK$2&gt;$D127,
MIN(IFERROR($E127/$F127, 0), $E127-SUM($H127:BJ127)),
0)</f>
        <v>2.5</v>
      </c>
      <c r="BL127" s="12">
        <f>IF(BL$2&gt;$D127,
MIN(IFERROR($E127/$F127, 0), $E127-SUM($H127:BK127)),
0)</f>
        <v>2.5</v>
      </c>
      <c r="BM127" s="12">
        <f>IF(BM$2&gt;$D127,
MIN(IFERROR($E127/$F127, 0), $E127-SUM($H127:BL127)),
0)</f>
        <v>0</v>
      </c>
      <c r="BN127" s="12">
        <f>IF(BN$2&gt;$D127,
MIN(IFERROR($E127/$F127, 0), $E127-SUM($H127:BM127)),
0)</f>
        <v>0</v>
      </c>
      <c r="BO127" s="12">
        <f>IF(BO$2&gt;$D127,
MIN(IFERROR($E127/$F127, 0), $E127-SUM($H127:BN127)),
0)</f>
        <v>0</v>
      </c>
      <c r="BP127" s="12">
        <f>IF(BP$2&gt;$D127,
MIN(IFERROR($E127/$F127, 0), $E127-SUM($H127:BO127)),
0)</f>
        <v>0</v>
      </c>
      <c r="BQ127" s="12">
        <f>IF(BQ$2&gt;$D127,
MIN(IFERROR($E127/$F127, 0), $E127-SUM($H127:BP127)),
0)</f>
        <v>0</v>
      </c>
      <c r="BR127" s="12">
        <f>IF(BR$2&gt;$D127,
MIN(IFERROR($E127/$F127, 0), $E127-SUM($H127:BQ127)),
0)</f>
        <v>0</v>
      </c>
      <c r="BS127" s="12">
        <f>IF(BS$2&gt;$D127,
MIN(IFERROR($E127/$F127, 0), $E127-SUM($H127:BR127)),
0)</f>
        <v>0</v>
      </c>
      <c r="BT127" s="12">
        <f>IF(BT$2&gt;$D127,
MIN(IFERROR($E127/$F127, 0), $E127-SUM($H127:BS127)),
0)</f>
        <v>0</v>
      </c>
      <c r="BU127" s="12">
        <f>IF(BU$2&gt;$D127,
MIN(IFERROR($E127/$F127, 0), $E127-SUM($H127:BT127)),
0)</f>
        <v>0</v>
      </c>
      <c r="BV127" s="12">
        <f>IF(BV$2&gt;$D127,
MIN(IFERROR($E127/$F127, 0), $E127-SUM($H127:BU127)),
0)</f>
        <v>0</v>
      </c>
      <c r="BW127" s="12">
        <f>IF(BW$2&gt;$D127,
MIN(IFERROR($E127/$F127, 0), $E127-SUM($H127:BV127)),
0)</f>
        <v>0</v>
      </c>
      <c r="BX127" s="12">
        <f>IF(BX$2&gt;$D127,
MIN(IFERROR($E127/$F127, 0), $E127-SUM($H127:BW127)),
0)</f>
        <v>0</v>
      </c>
      <c r="BY127" s="12">
        <f>IF(BY$2&gt;$D127,
MIN(IFERROR($E127/$F127, 0), $E127-SUM($H127:BX127)),
0)</f>
        <v>0</v>
      </c>
      <c r="BZ127" s="12">
        <f>IF(BZ$2&gt;$D127,
MIN(IFERROR($E127/$F127, 0), $E127-SUM($H127:BY127)),
0)</f>
        <v>0</v>
      </c>
      <c r="CA127" s="12">
        <f>IF(CA$2&gt;$D127,
MIN(IFERROR($E127/$F127, 0), $E127-SUM($H127:BZ127)),
0)</f>
        <v>0</v>
      </c>
      <c r="CB127" s="12">
        <f>IF(CB$2&gt;$D127,
MIN(IFERROR($E127/$F127, 0), $E127-SUM($H127:CA127)),
0)</f>
        <v>0</v>
      </c>
      <c r="CC127" s="12">
        <f>IF(CC$2&gt;$D127,
MIN(IFERROR($E127/$F127, 0), $E127-SUM($H127:CB127)),
0)</f>
        <v>0</v>
      </c>
      <c r="CD127" s="12">
        <f>IF(CD$2&gt;$D127,
MIN(IFERROR($E127/$F127, 0), $E127-SUM($H127:CC127)),
0)</f>
        <v>0</v>
      </c>
      <c r="CE127" s="12">
        <f>IF(CE$2&gt;$D127,
MIN(IFERROR($E127/$F127, 0), $E127-SUM($H127:CD127)),
0)</f>
        <v>0</v>
      </c>
      <c r="CF127" s="12">
        <f>IF(CF$2&gt;$D127,
MIN(IFERROR($E127/$F127, 0), $E127-SUM($H127:CE127)),
0)</f>
        <v>0</v>
      </c>
      <c r="CG127" s="12">
        <f>IF(CG$2&gt;$D127,
MIN(IFERROR($E127/$F127, 0), $E127-SUM($H127:CF127)),
0)</f>
        <v>0</v>
      </c>
      <c r="CH127" s="12">
        <f>IF(CH$2&gt;$D127,
MIN(IFERROR($E127/$F127, 0), $E127-SUM($H127:CG127)),
0)</f>
        <v>0</v>
      </c>
      <c r="CI127" s="12">
        <f>IF(CI$2&gt;$D127,
MIN(IFERROR($E127/$F127, 0), $E127-SUM($H127:CH127)),
0)</f>
        <v>0</v>
      </c>
      <c r="CJ127" s="12">
        <f>IF(CJ$2&gt;$D127,
MIN(IFERROR($E127/$F127, 0), $E127-SUM($H127:CI127)),
0)</f>
        <v>0</v>
      </c>
      <c r="CK127" s="12">
        <f>IF(CK$2&gt;$D127,
MIN(IFERROR($E127/$F127, 0), $E127-SUM($H127:CJ127)),
0)</f>
        <v>0</v>
      </c>
      <c r="CL127" s="12">
        <f>IF(CL$2&gt;$D127,
MIN(IFERROR($E127/$F127, 0), $E127-SUM($H127:CK127)),
0)</f>
        <v>0</v>
      </c>
      <c r="CM127" s="12">
        <f>IF(CM$2&gt;$D127,
MIN(IFERROR($E127/$F127, 0), $E127-SUM($H127:CL127)),
0)</f>
        <v>0</v>
      </c>
      <c r="CN127" s="12">
        <f>IF(CN$2&gt;$D127,
MIN(IFERROR($E127/$F127, 0), $E127-SUM($H127:CM127)),
0)</f>
        <v>0</v>
      </c>
      <c r="CO127" s="12">
        <f>IF(CO$2&gt;$D127,
MIN(IFERROR($E127/$F127, 0), $E127-SUM($H127:CN127)),
0)</f>
        <v>0</v>
      </c>
      <c r="CP127" s="12">
        <f>IF(CP$2&gt;$D127,
MIN(IFERROR($E127/$F127, 0), $E127-SUM($H127:CO127)),
0)</f>
        <v>0</v>
      </c>
      <c r="CQ127" s="12">
        <f>IF(CQ$2&gt;$D127,
MIN(IFERROR($E127/$F127, 0), $E127-SUM($H127:CP127)),
0)</f>
        <v>0</v>
      </c>
      <c r="CR127" s="12">
        <f>IF(CR$2&gt;$D127,
MIN(IFERROR($E127/$F127, 0), $E127-SUM($H127:CQ127)),
0)</f>
        <v>0</v>
      </c>
      <c r="CS127" s="12">
        <f>IF(CS$2&gt;$D127,
MIN(IFERROR($E127/$F127, 0), $E127-SUM($H127:CR127)),
0)</f>
        <v>0</v>
      </c>
      <c r="CT127" s="12">
        <f>IF(CT$2&gt;$D127,
MIN(IFERROR($E127/$F127, 0), $E127-SUM($H127:CS127)),
0)</f>
        <v>0</v>
      </c>
      <c r="CU127" s="12">
        <f>IF(CU$2&gt;$D127,
MIN(IFERROR($E127/$F127, 0), $E127-SUM($H127:CT127)),
0)</f>
        <v>0</v>
      </c>
      <c r="CV127" s="12">
        <f>IF(CV$2&gt;$D127,
MIN(IFERROR($E127/$F127, 0), $E127-SUM($H127:CU127)),
0)</f>
        <v>0</v>
      </c>
      <c r="CW127" s="12">
        <f>IF(CW$2&gt;$D127,
MIN(IFERROR($E127/$F127, 0), $E127-SUM($H127:CV127)),
0)</f>
        <v>0</v>
      </c>
      <c r="CX127" s="12">
        <f>IF(CX$2&gt;$D127,
MIN(IFERROR($E127/$F127, 0), $E127-SUM($H127:CW127)),
0)</f>
        <v>0</v>
      </c>
      <c r="CY127" s="12">
        <f>IF(CY$2&gt;$D127,
MIN(IFERROR($E127/$F127, 0), $E127-SUM($H127:CX127)),
0)</f>
        <v>0</v>
      </c>
      <c r="CZ127" s="12">
        <f>IF(CZ$2&gt;$D127,
MIN(IFERROR($E127/$F127, 0), $E127-SUM($H127:CY127)),
0)</f>
        <v>0</v>
      </c>
      <c r="DA127" s="12">
        <f>IF(DA$2&gt;$D127,
MIN(IFERROR($E127/$F127, 0), $E127-SUM($H127:CZ127)),
0)</f>
        <v>0</v>
      </c>
      <c r="DB127" s="12">
        <f>IF(DB$2&gt;$D127,
MIN(IFERROR($E127/$F127, 0), $E127-SUM($H127:DA127)),
0)</f>
        <v>0</v>
      </c>
      <c r="DC127" s="12">
        <f>IF(DC$2&gt;$D127,
MIN(IFERROR($E127/$F127, 0), $E127-SUM($H127:DB127)),
0)</f>
        <v>0</v>
      </c>
      <c r="DD127" s="12">
        <f>IF(DD$2&gt;$D127,
MIN(IFERROR($E127/$F127, 0), $E127-SUM($H127:DC127)),
0)</f>
        <v>0</v>
      </c>
      <c r="DE127" s="12">
        <f>IF(DE$2&gt;$D127,
MIN(IFERROR($E127/$F127, 0), $E127-SUM($H127:DD127)),
0)</f>
        <v>0</v>
      </c>
      <c r="DF127" s="12">
        <f>IF(DF$2&gt;$D127,
MIN(IFERROR($E127/$F127, 0), $E127-SUM($H127:DE127)),
0)</f>
        <v>0</v>
      </c>
      <c r="DG127" s="12">
        <f>IF(DG$2&gt;$D127,
MIN(IFERROR($E127/$F127, 0), $E127-SUM($H127:DF127)),
0)</f>
        <v>0</v>
      </c>
      <c r="DH127" s="12">
        <f>IF(DH$2&gt;$D127,
MIN(IFERROR($E127/$F127, 0), $E127-SUM($H127:DG127)),
0)</f>
        <v>0</v>
      </c>
      <c r="DI127" s="12">
        <f>IF(DI$2&gt;$D127,
MIN(IFERROR($E127/$F127, 0), $E127-SUM($H127:DH127)),
0)</f>
        <v>0</v>
      </c>
      <c r="DJ127" s="12">
        <f>IF(DJ$2&gt;$D127,
MIN(IFERROR($E127/$F127, 0), $E127-SUM($H127:DI127)),
0)</f>
        <v>0</v>
      </c>
      <c r="DK127" s="12">
        <f>IF(DK$2&gt;$D127,
MIN(IFERROR($E127/$F127, 0), $E127-SUM($H127:DJ127)),
0)</f>
        <v>0</v>
      </c>
      <c r="DL127" s="12">
        <f>IF(DL$2&gt;$D127,
MIN(IFERROR($E127/$F127, 0), $E127-SUM($H127:DK127)),
0)</f>
        <v>0</v>
      </c>
      <c r="DM127" s="12">
        <f>IF(DM$2&gt;$D127,
MIN(IFERROR($E127/$F127, 0), $E127-SUM($H127:DL127)),
0)</f>
        <v>0</v>
      </c>
      <c r="DN127" s="12">
        <f>IF(DN$2&gt;$D127,
MIN(IFERROR($E127/$F127, 0), $E127-SUM($H127:DM127)),
0)</f>
        <v>0</v>
      </c>
      <c r="DO127" s="12">
        <f>IF(DO$2&gt;$D127,
MIN(IFERROR($E127/$F127, 0), $E127-SUM($H127:DN127)),
0)</f>
        <v>0</v>
      </c>
      <c r="DP127" s="12">
        <f>IF(DP$2&gt;$D127,
MIN(IFERROR($E127/$F127, 0), $E127-SUM($H127:DO127)),
0)</f>
        <v>0</v>
      </c>
      <c r="DQ127" s="12">
        <f>IF(DQ$2&gt;$D127,
MIN(IFERROR($E127/$F127, 0), $E127-SUM($H127:DP127)),
0)</f>
        <v>0</v>
      </c>
      <c r="DR127" s="12">
        <f>IF(DR$2&gt;$D127,
MIN(IFERROR($E127/$F127, 0), $E127-SUM($H127:DQ127)),
0)</f>
        <v>0</v>
      </c>
      <c r="DS127" s="12">
        <f>IF(DS$2&gt;$D127,
MIN(IFERROR($E127/$F127, 0), $E127-SUM($H127:DR127)),
0)</f>
        <v>0</v>
      </c>
      <c r="DT127" s="12">
        <f>IF(DT$2&gt;$D127,
MIN(IFERROR($E127/$F127, 0), $E127-SUM($H127:DS127)),
0)</f>
        <v>0</v>
      </c>
      <c r="DU127" s="12">
        <f>IF(DU$2&gt;$D127,
MIN(IFERROR($E127/$F127, 0), $E127-SUM($H127:DT127)),
0)</f>
        <v>0</v>
      </c>
      <c r="DV127" s="12">
        <f>IF(DV$2&gt;$D127,
MIN(IFERROR($E127/$F127, 0), $E127-SUM($H127:DU127)),
0)</f>
        <v>0</v>
      </c>
      <c r="DW127" s="12">
        <f>IF(DW$2&gt;$D127,
MIN(IFERROR($E127/$F127, 0), $E127-SUM($H127:DV127)),
0)</f>
        <v>0</v>
      </c>
      <c r="DX127" s="12">
        <f>IF(DX$2&gt;$D127,
MIN(IFERROR($E127/$F127, 0), $E127-SUM($H127:DW127)),
0)</f>
        <v>0</v>
      </c>
      <c r="DY127" s="12">
        <f>IF(DY$2&gt;$D127,
MIN(IFERROR($E127/$F127, 0), $E127-SUM($H127:DX127)),
0)</f>
        <v>0</v>
      </c>
      <c r="EB127" s="116">
        <f t="shared" si="198"/>
        <v>126</v>
      </c>
      <c r="EC127" s="2" t="str">
        <f t="shared" si="199"/>
        <v>Phase 4</v>
      </c>
      <c r="ED127" s="2" t="str">
        <f t="shared" si="200"/>
        <v>50' Wide</v>
      </c>
      <c r="EE127" s="33" t="str">
        <f>EE135</f>
        <v>Stat</v>
      </c>
      <c r="EF127" s="2" t="str">
        <f>EF135</f>
        <v>Home Sales</v>
      </c>
    </row>
    <row r="128" spans="1:136" x14ac:dyDescent="0.3">
      <c r="B128" s="2" t="str">
        <f>Product!$N$2</f>
        <v>Phase 4</v>
      </c>
      <c r="C128" s="2" t="str">
        <f>Product!$N$3</f>
        <v>60' Wide</v>
      </c>
      <c r="D128" s="127">
        <f>SUMIFS(INDEX(Product!$B$2:$U$97, MATCH(D113, Product!$B$2:$B$97, 0), ), Product!$B$2:$U$2, $B128, Product!$B$3:$U$3, $C128)</f>
        <v>45869</v>
      </c>
      <c r="E128" s="128">
        <f>SUMIFS(INDEX(Product!$B$2:$U$97, MATCH(E113, Product!$B$2:$B$97, 0), ), Product!$B$2:$U$2, $B128, Product!$B$3:$U$3, $C128)</f>
        <v>30</v>
      </c>
      <c r="F128" s="128">
        <f>SUMIFS(INDEX(Product!$B$2:$U$97, MATCH(F113, Product!$B$2:$B$97, 0), ), Product!$B$2:$U$2, $B128, Product!$B$3:$U$3, $C128)</f>
        <v>12</v>
      </c>
      <c r="G128" s="11">
        <f>SUM(H128:DZ128)</f>
        <v>30</v>
      </c>
      <c r="I128" s="12">
        <f>IF(I$2&gt;$D128,
MIN(IFERROR($E128/$F128, 0), $E128-SUM($H128:H128)),
0)</f>
        <v>0</v>
      </c>
      <c r="J128" s="12">
        <f>IF(J$2&gt;$D128,
MIN(IFERROR($E128/$F128, 0), $E128-SUM($H128:I128)),
0)</f>
        <v>0</v>
      </c>
      <c r="K128" s="12">
        <f>IF(K$2&gt;$D128,
MIN(IFERROR($E128/$F128, 0), $E128-SUM($H128:J128)),
0)</f>
        <v>0</v>
      </c>
      <c r="L128" s="12">
        <f>IF(L$2&gt;$D128,
MIN(IFERROR($E128/$F128, 0), $E128-SUM($H128:K128)),
0)</f>
        <v>0</v>
      </c>
      <c r="M128" s="12">
        <f>IF(M$2&gt;$D128,
MIN(IFERROR($E128/$F128, 0), $E128-SUM($H128:L128)),
0)</f>
        <v>0</v>
      </c>
      <c r="N128" s="12">
        <f>IF(N$2&gt;$D128,
MIN(IFERROR($E128/$F128, 0), $E128-SUM($H128:M128)),
0)</f>
        <v>0</v>
      </c>
      <c r="O128" s="12">
        <f>IF(O$2&gt;$D128,
MIN(IFERROR($E128/$F128, 0), $E128-SUM($H128:N128)),
0)</f>
        <v>0</v>
      </c>
      <c r="P128" s="12">
        <f>IF(P$2&gt;$D128,
MIN(IFERROR($E128/$F128, 0), $E128-SUM($H128:O128)),
0)</f>
        <v>0</v>
      </c>
      <c r="Q128" s="12">
        <f>IF(Q$2&gt;$D128,
MIN(IFERROR($E128/$F128, 0), $E128-SUM($H128:P128)),
0)</f>
        <v>0</v>
      </c>
      <c r="R128" s="12">
        <f>IF(R$2&gt;$D128,
MIN(IFERROR($E128/$F128, 0), $E128-SUM($H128:Q128)),
0)</f>
        <v>0</v>
      </c>
      <c r="S128" s="12">
        <f>IF(S$2&gt;$D128,
MIN(IFERROR($E128/$F128, 0), $E128-SUM($H128:R128)),
0)</f>
        <v>0</v>
      </c>
      <c r="T128" s="12">
        <f>IF(T$2&gt;$D128,
MIN(IFERROR($E128/$F128, 0), $E128-SUM($H128:S128)),
0)</f>
        <v>0</v>
      </c>
      <c r="U128" s="12">
        <f>IF(U$2&gt;$D128,
MIN(IFERROR($E128/$F128, 0), $E128-SUM($H128:T128)),
0)</f>
        <v>0</v>
      </c>
      <c r="V128" s="12">
        <f>IF(V$2&gt;$D128,
MIN(IFERROR($E128/$F128, 0), $E128-SUM($H128:U128)),
0)</f>
        <v>0</v>
      </c>
      <c r="W128" s="12">
        <f>IF(W$2&gt;$D128,
MIN(IFERROR($E128/$F128, 0), $E128-SUM($H128:V128)),
0)</f>
        <v>0</v>
      </c>
      <c r="X128" s="12">
        <f>IF(X$2&gt;$D128,
MIN(IFERROR($E128/$F128, 0), $E128-SUM($H128:W128)),
0)</f>
        <v>0</v>
      </c>
      <c r="Y128" s="12">
        <f>IF(Y$2&gt;$D128,
MIN(IFERROR($E128/$F128, 0), $E128-SUM($H128:X128)),
0)</f>
        <v>0</v>
      </c>
      <c r="Z128" s="12">
        <f>IF(Z$2&gt;$D128,
MIN(IFERROR($E128/$F128, 0), $E128-SUM($H128:Y128)),
0)</f>
        <v>0</v>
      </c>
      <c r="AA128" s="12">
        <f>IF(AA$2&gt;$D128,
MIN(IFERROR($E128/$F128, 0), $E128-SUM($H128:Z128)),
0)</f>
        <v>0</v>
      </c>
      <c r="AB128" s="12">
        <f>IF(AB$2&gt;$D128,
MIN(IFERROR($E128/$F128, 0), $E128-SUM($H128:AA128)),
0)</f>
        <v>0</v>
      </c>
      <c r="AC128" s="12">
        <f>IF(AC$2&gt;$D128,
MIN(IFERROR($E128/$F128, 0), $E128-SUM($H128:AB128)),
0)</f>
        <v>0</v>
      </c>
      <c r="AD128" s="12">
        <f>IF(AD$2&gt;$D128,
MIN(IFERROR($E128/$F128, 0), $E128-SUM($H128:AC128)),
0)</f>
        <v>0</v>
      </c>
      <c r="AE128" s="12">
        <f>IF(AE$2&gt;$D128,
MIN(IFERROR($E128/$F128, 0), $E128-SUM($H128:AD128)),
0)</f>
        <v>0</v>
      </c>
      <c r="AF128" s="12">
        <f>IF(AF$2&gt;$D128,
MIN(IFERROR($E128/$F128, 0), $E128-SUM($H128:AE128)),
0)</f>
        <v>0</v>
      </c>
      <c r="AG128" s="12">
        <f>IF(AG$2&gt;$D128,
MIN(IFERROR($E128/$F128, 0), $E128-SUM($H128:AF128)),
0)</f>
        <v>0</v>
      </c>
      <c r="AH128" s="12">
        <f>IF(AH$2&gt;$D128,
MIN(IFERROR($E128/$F128, 0), $E128-SUM($H128:AG128)),
0)</f>
        <v>0</v>
      </c>
      <c r="AI128" s="12">
        <f>IF(AI$2&gt;$D128,
MIN(IFERROR($E128/$F128, 0), $E128-SUM($H128:AH128)),
0)</f>
        <v>0</v>
      </c>
      <c r="AJ128" s="12">
        <f>IF(AJ$2&gt;$D128,
MIN(IFERROR($E128/$F128, 0), $E128-SUM($H128:AI128)),
0)</f>
        <v>0</v>
      </c>
      <c r="AK128" s="12">
        <f>IF(AK$2&gt;$D128,
MIN(IFERROR($E128/$F128, 0), $E128-SUM($H128:AJ128)),
0)</f>
        <v>0</v>
      </c>
      <c r="AL128" s="12">
        <f>IF(AL$2&gt;$D128,
MIN(IFERROR($E128/$F128, 0), $E128-SUM($H128:AK128)),
0)</f>
        <v>0</v>
      </c>
      <c r="AM128" s="12">
        <f>IF(AM$2&gt;$D128,
MIN(IFERROR($E128/$F128, 0), $E128-SUM($H128:AL128)),
0)</f>
        <v>0</v>
      </c>
      <c r="AN128" s="12">
        <f>IF(AN$2&gt;$D128,
MIN(IFERROR($E128/$F128, 0), $E128-SUM($H128:AM128)),
0)</f>
        <v>0</v>
      </c>
      <c r="AO128" s="12">
        <f>IF(AO$2&gt;$D128,
MIN(IFERROR($E128/$F128, 0), $E128-SUM($H128:AN128)),
0)</f>
        <v>0</v>
      </c>
      <c r="AP128" s="12">
        <f>IF(AP$2&gt;$D128,
MIN(IFERROR($E128/$F128, 0), $E128-SUM($H128:AO128)),
0)</f>
        <v>0</v>
      </c>
      <c r="AQ128" s="12">
        <f>IF(AQ$2&gt;$D128,
MIN(IFERROR($E128/$F128, 0), $E128-SUM($H128:AP128)),
0)</f>
        <v>0</v>
      </c>
      <c r="AR128" s="12">
        <f>IF(AR$2&gt;$D128,
MIN(IFERROR($E128/$F128, 0), $E128-SUM($H128:AQ128)),
0)</f>
        <v>0</v>
      </c>
      <c r="AS128" s="12">
        <f>IF(AS$2&gt;$D128,
MIN(IFERROR($E128/$F128, 0), $E128-SUM($H128:AR128)),
0)</f>
        <v>0</v>
      </c>
      <c r="AT128" s="12">
        <f>IF(AT$2&gt;$D128,
MIN(IFERROR($E128/$F128, 0), $E128-SUM($H128:AS128)),
0)</f>
        <v>0</v>
      </c>
      <c r="AU128" s="12">
        <f>IF(AU$2&gt;$D128,
MIN(IFERROR($E128/$F128, 0), $E128-SUM($H128:AT128)),
0)</f>
        <v>0</v>
      </c>
      <c r="AV128" s="12">
        <f>IF(AV$2&gt;$D128,
MIN(IFERROR($E128/$F128, 0), $E128-SUM($H128:AU128)),
0)</f>
        <v>0</v>
      </c>
      <c r="AW128" s="12">
        <f>IF(AW$2&gt;$D128,
MIN(IFERROR($E128/$F128, 0), $E128-SUM($H128:AV128)),
0)</f>
        <v>0</v>
      </c>
      <c r="AX128" s="12">
        <f>IF(AX$2&gt;$D128,
MIN(IFERROR($E128/$F128, 0), $E128-SUM($H128:AW128)),
0)</f>
        <v>0</v>
      </c>
      <c r="AY128" s="12">
        <f>IF(AY$2&gt;$D128,
MIN(IFERROR($E128/$F128, 0), $E128-SUM($H128:AX128)),
0)</f>
        <v>0</v>
      </c>
      <c r="AZ128" s="12">
        <f>IF(AZ$2&gt;$D128,
MIN(IFERROR($E128/$F128, 0), $E128-SUM($H128:AY128)),
0)</f>
        <v>0</v>
      </c>
      <c r="BA128" s="12">
        <f>IF(BA$2&gt;$D128,
MIN(IFERROR($E128/$F128, 0), $E128-SUM($H128:AZ128)),
0)</f>
        <v>2.5</v>
      </c>
      <c r="BB128" s="12">
        <f>IF(BB$2&gt;$D128,
MIN(IFERROR($E128/$F128, 0), $E128-SUM($H128:BA128)),
0)</f>
        <v>2.5</v>
      </c>
      <c r="BC128" s="12">
        <f>IF(BC$2&gt;$D128,
MIN(IFERROR($E128/$F128, 0), $E128-SUM($H128:BB128)),
0)</f>
        <v>2.5</v>
      </c>
      <c r="BD128" s="12">
        <f>IF(BD$2&gt;$D128,
MIN(IFERROR($E128/$F128, 0), $E128-SUM($H128:BC128)),
0)</f>
        <v>2.5</v>
      </c>
      <c r="BE128" s="12">
        <f>IF(BE$2&gt;$D128,
MIN(IFERROR($E128/$F128, 0), $E128-SUM($H128:BD128)),
0)</f>
        <v>2.5</v>
      </c>
      <c r="BF128" s="12">
        <f>IF(BF$2&gt;$D128,
MIN(IFERROR($E128/$F128, 0), $E128-SUM($H128:BE128)),
0)</f>
        <v>2.5</v>
      </c>
      <c r="BG128" s="12">
        <f>IF(BG$2&gt;$D128,
MIN(IFERROR($E128/$F128, 0), $E128-SUM($H128:BF128)),
0)</f>
        <v>2.5</v>
      </c>
      <c r="BH128" s="12">
        <f>IF(BH$2&gt;$D128,
MIN(IFERROR($E128/$F128, 0), $E128-SUM($H128:BG128)),
0)</f>
        <v>2.5</v>
      </c>
      <c r="BI128" s="12">
        <f>IF(BI$2&gt;$D128,
MIN(IFERROR($E128/$F128, 0), $E128-SUM($H128:BH128)),
0)</f>
        <v>2.5</v>
      </c>
      <c r="BJ128" s="12">
        <f>IF(BJ$2&gt;$D128,
MIN(IFERROR($E128/$F128, 0), $E128-SUM($H128:BI128)),
0)</f>
        <v>2.5</v>
      </c>
      <c r="BK128" s="12">
        <f>IF(BK$2&gt;$D128,
MIN(IFERROR($E128/$F128, 0), $E128-SUM($H128:BJ128)),
0)</f>
        <v>2.5</v>
      </c>
      <c r="BL128" s="12">
        <f>IF(BL$2&gt;$D128,
MIN(IFERROR($E128/$F128, 0), $E128-SUM($H128:BK128)),
0)</f>
        <v>2.5</v>
      </c>
      <c r="BM128" s="12">
        <f>IF(BM$2&gt;$D128,
MIN(IFERROR($E128/$F128, 0), $E128-SUM($H128:BL128)),
0)</f>
        <v>0</v>
      </c>
      <c r="BN128" s="12">
        <f>IF(BN$2&gt;$D128,
MIN(IFERROR($E128/$F128, 0), $E128-SUM($H128:BM128)),
0)</f>
        <v>0</v>
      </c>
      <c r="BO128" s="12">
        <f>IF(BO$2&gt;$D128,
MIN(IFERROR($E128/$F128, 0), $E128-SUM($H128:BN128)),
0)</f>
        <v>0</v>
      </c>
      <c r="BP128" s="12">
        <f>IF(BP$2&gt;$D128,
MIN(IFERROR($E128/$F128, 0), $E128-SUM($H128:BO128)),
0)</f>
        <v>0</v>
      </c>
      <c r="BQ128" s="12">
        <f>IF(BQ$2&gt;$D128,
MIN(IFERROR($E128/$F128, 0), $E128-SUM($H128:BP128)),
0)</f>
        <v>0</v>
      </c>
      <c r="BR128" s="12">
        <f>IF(BR$2&gt;$D128,
MIN(IFERROR($E128/$F128, 0), $E128-SUM($H128:BQ128)),
0)</f>
        <v>0</v>
      </c>
      <c r="BS128" s="12">
        <f>IF(BS$2&gt;$D128,
MIN(IFERROR($E128/$F128, 0), $E128-SUM($H128:BR128)),
0)</f>
        <v>0</v>
      </c>
      <c r="BT128" s="12">
        <f>IF(BT$2&gt;$D128,
MIN(IFERROR($E128/$F128, 0), $E128-SUM($H128:BS128)),
0)</f>
        <v>0</v>
      </c>
      <c r="BU128" s="12">
        <f>IF(BU$2&gt;$D128,
MIN(IFERROR($E128/$F128, 0), $E128-SUM($H128:BT128)),
0)</f>
        <v>0</v>
      </c>
      <c r="BV128" s="12">
        <f>IF(BV$2&gt;$D128,
MIN(IFERROR($E128/$F128, 0), $E128-SUM($H128:BU128)),
0)</f>
        <v>0</v>
      </c>
      <c r="BW128" s="12">
        <f>IF(BW$2&gt;$D128,
MIN(IFERROR($E128/$F128, 0), $E128-SUM($H128:BV128)),
0)</f>
        <v>0</v>
      </c>
      <c r="BX128" s="12">
        <f>IF(BX$2&gt;$D128,
MIN(IFERROR($E128/$F128, 0), $E128-SUM($H128:BW128)),
0)</f>
        <v>0</v>
      </c>
      <c r="BY128" s="12">
        <f>IF(BY$2&gt;$D128,
MIN(IFERROR($E128/$F128, 0), $E128-SUM($H128:BX128)),
0)</f>
        <v>0</v>
      </c>
      <c r="BZ128" s="12">
        <f>IF(BZ$2&gt;$D128,
MIN(IFERROR($E128/$F128, 0), $E128-SUM($H128:BY128)),
0)</f>
        <v>0</v>
      </c>
      <c r="CA128" s="12">
        <f>IF(CA$2&gt;$D128,
MIN(IFERROR($E128/$F128, 0), $E128-SUM($H128:BZ128)),
0)</f>
        <v>0</v>
      </c>
      <c r="CB128" s="12">
        <f>IF(CB$2&gt;$D128,
MIN(IFERROR($E128/$F128, 0), $E128-SUM($H128:CA128)),
0)</f>
        <v>0</v>
      </c>
      <c r="CC128" s="12">
        <f>IF(CC$2&gt;$D128,
MIN(IFERROR($E128/$F128, 0), $E128-SUM($H128:CB128)),
0)</f>
        <v>0</v>
      </c>
      <c r="CD128" s="12">
        <f>IF(CD$2&gt;$D128,
MIN(IFERROR($E128/$F128, 0), $E128-SUM($H128:CC128)),
0)</f>
        <v>0</v>
      </c>
      <c r="CE128" s="12">
        <f>IF(CE$2&gt;$D128,
MIN(IFERROR($E128/$F128, 0), $E128-SUM($H128:CD128)),
0)</f>
        <v>0</v>
      </c>
      <c r="CF128" s="12">
        <f>IF(CF$2&gt;$D128,
MIN(IFERROR($E128/$F128, 0), $E128-SUM($H128:CE128)),
0)</f>
        <v>0</v>
      </c>
      <c r="CG128" s="12">
        <f>IF(CG$2&gt;$D128,
MIN(IFERROR($E128/$F128, 0), $E128-SUM($H128:CF128)),
0)</f>
        <v>0</v>
      </c>
      <c r="CH128" s="12">
        <f>IF(CH$2&gt;$D128,
MIN(IFERROR($E128/$F128, 0), $E128-SUM($H128:CG128)),
0)</f>
        <v>0</v>
      </c>
      <c r="CI128" s="12">
        <f>IF(CI$2&gt;$D128,
MIN(IFERROR($E128/$F128, 0), $E128-SUM($H128:CH128)),
0)</f>
        <v>0</v>
      </c>
      <c r="CJ128" s="12">
        <f>IF(CJ$2&gt;$D128,
MIN(IFERROR($E128/$F128, 0), $E128-SUM($H128:CI128)),
0)</f>
        <v>0</v>
      </c>
      <c r="CK128" s="12">
        <f>IF(CK$2&gt;$D128,
MIN(IFERROR($E128/$F128, 0), $E128-SUM($H128:CJ128)),
0)</f>
        <v>0</v>
      </c>
      <c r="CL128" s="12">
        <f>IF(CL$2&gt;$D128,
MIN(IFERROR($E128/$F128, 0), $E128-SUM($H128:CK128)),
0)</f>
        <v>0</v>
      </c>
      <c r="CM128" s="12">
        <f>IF(CM$2&gt;$D128,
MIN(IFERROR($E128/$F128, 0), $E128-SUM($H128:CL128)),
0)</f>
        <v>0</v>
      </c>
      <c r="CN128" s="12">
        <f>IF(CN$2&gt;$D128,
MIN(IFERROR($E128/$F128, 0), $E128-SUM($H128:CM128)),
0)</f>
        <v>0</v>
      </c>
      <c r="CO128" s="12">
        <f>IF(CO$2&gt;$D128,
MIN(IFERROR($E128/$F128, 0), $E128-SUM($H128:CN128)),
0)</f>
        <v>0</v>
      </c>
      <c r="CP128" s="12">
        <f>IF(CP$2&gt;$D128,
MIN(IFERROR($E128/$F128, 0), $E128-SUM($H128:CO128)),
0)</f>
        <v>0</v>
      </c>
      <c r="CQ128" s="12">
        <f>IF(CQ$2&gt;$D128,
MIN(IFERROR($E128/$F128, 0), $E128-SUM($H128:CP128)),
0)</f>
        <v>0</v>
      </c>
      <c r="CR128" s="12">
        <f>IF(CR$2&gt;$D128,
MIN(IFERROR($E128/$F128, 0), $E128-SUM($H128:CQ128)),
0)</f>
        <v>0</v>
      </c>
      <c r="CS128" s="12">
        <f>IF(CS$2&gt;$D128,
MIN(IFERROR($E128/$F128, 0), $E128-SUM($H128:CR128)),
0)</f>
        <v>0</v>
      </c>
      <c r="CT128" s="12">
        <f>IF(CT$2&gt;$D128,
MIN(IFERROR($E128/$F128, 0), $E128-SUM($H128:CS128)),
0)</f>
        <v>0</v>
      </c>
      <c r="CU128" s="12">
        <f>IF(CU$2&gt;$D128,
MIN(IFERROR($E128/$F128, 0), $E128-SUM($H128:CT128)),
0)</f>
        <v>0</v>
      </c>
      <c r="CV128" s="12">
        <f>IF(CV$2&gt;$D128,
MIN(IFERROR($E128/$F128, 0), $E128-SUM($H128:CU128)),
0)</f>
        <v>0</v>
      </c>
      <c r="CW128" s="12">
        <f>IF(CW$2&gt;$D128,
MIN(IFERROR($E128/$F128, 0), $E128-SUM($H128:CV128)),
0)</f>
        <v>0</v>
      </c>
      <c r="CX128" s="12">
        <f>IF(CX$2&gt;$D128,
MIN(IFERROR($E128/$F128, 0), $E128-SUM($H128:CW128)),
0)</f>
        <v>0</v>
      </c>
      <c r="CY128" s="12">
        <f>IF(CY$2&gt;$D128,
MIN(IFERROR($E128/$F128, 0), $E128-SUM($H128:CX128)),
0)</f>
        <v>0</v>
      </c>
      <c r="CZ128" s="12">
        <f>IF(CZ$2&gt;$D128,
MIN(IFERROR($E128/$F128, 0), $E128-SUM($H128:CY128)),
0)</f>
        <v>0</v>
      </c>
      <c r="DA128" s="12">
        <f>IF(DA$2&gt;$D128,
MIN(IFERROR($E128/$F128, 0), $E128-SUM($H128:CZ128)),
0)</f>
        <v>0</v>
      </c>
      <c r="DB128" s="12">
        <f>IF(DB$2&gt;$D128,
MIN(IFERROR($E128/$F128, 0), $E128-SUM($H128:DA128)),
0)</f>
        <v>0</v>
      </c>
      <c r="DC128" s="12">
        <f>IF(DC$2&gt;$D128,
MIN(IFERROR($E128/$F128, 0), $E128-SUM($H128:DB128)),
0)</f>
        <v>0</v>
      </c>
      <c r="DD128" s="12">
        <f>IF(DD$2&gt;$D128,
MIN(IFERROR($E128/$F128, 0), $E128-SUM($H128:DC128)),
0)</f>
        <v>0</v>
      </c>
      <c r="DE128" s="12">
        <f>IF(DE$2&gt;$D128,
MIN(IFERROR($E128/$F128, 0), $E128-SUM($H128:DD128)),
0)</f>
        <v>0</v>
      </c>
      <c r="DF128" s="12">
        <f>IF(DF$2&gt;$D128,
MIN(IFERROR($E128/$F128, 0), $E128-SUM($H128:DE128)),
0)</f>
        <v>0</v>
      </c>
      <c r="DG128" s="12">
        <f>IF(DG$2&gt;$D128,
MIN(IFERROR($E128/$F128, 0), $E128-SUM($H128:DF128)),
0)</f>
        <v>0</v>
      </c>
      <c r="DH128" s="12">
        <f>IF(DH$2&gt;$D128,
MIN(IFERROR($E128/$F128, 0), $E128-SUM($H128:DG128)),
0)</f>
        <v>0</v>
      </c>
      <c r="DI128" s="12">
        <f>IF(DI$2&gt;$D128,
MIN(IFERROR($E128/$F128, 0), $E128-SUM($H128:DH128)),
0)</f>
        <v>0</v>
      </c>
      <c r="DJ128" s="12">
        <f>IF(DJ$2&gt;$D128,
MIN(IFERROR($E128/$F128, 0), $E128-SUM($H128:DI128)),
0)</f>
        <v>0</v>
      </c>
      <c r="DK128" s="12">
        <f>IF(DK$2&gt;$D128,
MIN(IFERROR($E128/$F128, 0), $E128-SUM($H128:DJ128)),
0)</f>
        <v>0</v>
      </c>
      <c r="DL128" s="12">
        <f>IF(DL$2&gt;$D128,
MIN(IFERROR($E128/$F128, 0), $E128-SUM($H128:DK128)),
0)</f>
        <v>0</v>
      </c>
      <c r="DM128" s="12">
        <f>IF(DM$2&gt;$D128,
MIN(IFERROR($E128/$F128, 0), $E128-SUM($H128:DL128)),
0)</f>
        <v>0</v>
      </c>
      <c r="DN128" s="12">
        <f>IF(DN$2&gt;$D128,
MIN(IFERROR($E128/$F128, 0), $E128-SUM($H128:DM128)),
0)</f>
        <v>0</v>
      </c>
      <c r="DO128" s="12">
        <f>IF(DO$2&gt;$D128,
MIN(IFERROR($E128/$F128, 0), $E128-SUM($H128:DN128)),
0)</f>
        <v>0</v>
      </c>
      <c r="DP128" s="12">
        <f>IF(DP$2&gt;$D128,
MIN(IFERROR($E128/$F128, 0), $E128-SUM($H128:DO128)),
0)</f>
        <v>0</v>
      </c>
      <c r="DQ128" s="12">
        <f>IF(DQ$2&gt;$D128,
MIN(IFERROR($E128/$F128, 0), $E128-SUM($H128:DP128)),
0)</f>
        <v>0</v>
      </c>
      <c r="DR128" s="12">
        <f>IF(DR$2&gt;$D128,
MIN(IFERROR($E128/$F128, 0), $E128-SUM($H128:DQ128)),
0)</f>
        <v>0</v>
      </c>
      <c r="DS128" s="12">
        <f>IF(DS$2&gt;$D128,
MIN(IFERROR($E128/$F128, 0), $E128-SUM($H128:DR128)),
0)</f>
        <v>0</v>
      </c>
      <c r="DT128" s="12">
        <f>IF(DT$2&gt;$D128,
MIN(IFERROR($E128/$F128, 0), $E128-SUM($H128:DS128)),
0)</f>
        <v>0</v>
      </c>
      <c r="DU128" s="12">
        <f>IF(DU$2&gt;$D128,
MIN(IFERROR($E128/$F128, 0), $E128-SUM($H128:DT128)),
0)</f>
        <v>0</v>
      </c>
      <c r="DV128" s="12">
        <f>IF(DV$2&gt;$D128,
MIN(IFERROR($E128/$F128, 0), $E128-SUM($H128:DU128)),
0)</f>
        <v>0</v>
      </c>
      <c r="DW128" s="12">
        <f>IF(DW$2&gt;$D128,
MIN(IFERROR($E128/$F128, 0), $E128-SUM($H128:DV128)),
0)</f>
        <v>0</v>
      </c>
      <c r="DX128" s="12">
        <f>IF(DX$2&gt;$D128,
MIN(IFERROR($E128/$F128, 0), $E128-SUM($H128:DW128)),
0)</f>
        <v>0</v>
      </c>
      <c r="DY128" s="12">
        <f>IF(DY$2&gt;$D128,
MIN(IFERROR($E128/$F128, 0), $E128-SUM($H128:DX128)),
0)</f>
        <v>0</v>
      </c>
      <c r="EB128" s="116">
        <f t="shared" si="198"/>
        <v>127</v>
      </c>
      <c r="EC128" s="2" t="str">
        <f t="shared" si="199"/>
        <v>Phase 4</v>
      </c>
      <c r="ED128" s="2" t="str">
        <f t="shared" si="200"/>
        <v>60' Wide</v>
      </c>
      <c r="EE128" s="33" t="str">
        <f>EE135</f>
        <v>Stat</v>
      </c>
      <c r="EF128" s="2" t="str">
        <f>EF135</f>
        <v>Home Sales</v>
      </c>
    </row>
    <row r="129" spans="1:136" x14ac:dyDescent="0.3">
      <c r="B129" s="2" t="str">
        <f>Product!$O$2</f>
        <v>Phase 4</v>
      </c>
      <c r="C129" s="2" t="str">
        <f>Product!$O$3</f>
        <v>75' Wide</v>
      </c>
      <c r="D129" s="127">
        <f>SUMIFS(INDEX(Product!$B$2:$U$97, MATCH(D113, Product!$B$2:$B$97, 0), ), Product!$B$2:$U$2, $B129, Product!$B$3:$U$3, $C129)</f>
        <v>45869</v>
      </c>
      <c r="E129" s="128">
        <f>SUMIFS(INDEX(Product!$B$2:$U$97, MATCH(E113, Product!$B$2:$B$97, 0), ), Product!$B$2:$U$2, $B129, Product!$B$3:$U$3, $C129)</f>
        <v>20</v>
      </c>
      <c r="F129" s="128">
        <f>SUMIFS(INDEX(Product!$B$2:$U$97, MATCH(F113, Product!$B$2:$B$97, 0), ), Product!$B$2:$U$2, $B129, Product!$B$3:$U$3, $C129)</f>
        <v>12</v>
      </c>
      <c r="G129" s="11">
        <f>SUM(H129:DZ129)</f>
        <v>20</v>
      </c>
      <c r="I129" s="12">
        <f>IF(I$2&gt;$D129,
MIN(IFERROR($E129/$F129, 0), $E129-SUM($H129:H129)),
0)</f>
        <v>0</v>
      </c>
      <c r="J129" s="12">
        <f>IF(J$2&gt;$D129,
MIN(IFERROR($E129/$F129, 0), $E129-SUM($H129:I129)),
0)</f>
        <v>0</v>
      </c>
      <c r="K129" s="12">
        <f>IF(K$2&gt;$D129,
MIN(IFERROR($E129/$F129, 0), $E129-SUM($H129:J129)),
0)</f>
        <v>0</v>
      </c>
      <c r="L129" s="12">
        <f>IF(L$2&gt;$D129,
MIN(IFERROR($E129/$F129, 0), $E129-SUM($H129:K129)),
0)</f>
        <v>0</v>
      </c>
      <c r="M129" s="12">
        <f>IF(M$2&gt;$D129,
MIN(IFERROR($E129/$F129, 0), $E129-SUM($H129:L129)),
0)</f>
        <v>0</v>
      </c>
      <c r="N129" s="12">
        <f>IF(N$2&gt;$D129,
MIN(IFERROR($E129/$F129, 0), $E129-SUM($H129:M129)),
0)</f>
        <v>0</v>
      </c>
      <c r="O129" s="12">
        <f>IF(O$2&gt;$D129,
MIN(IFERROR($E129/$F129, 0), $E129-SUM($H129:N129)),
0)</f>
        <v>0</v>
      </c>
      <c r="P129" s="12">
        <f>IF(P$2&gt;$D129,
MIN(IFERROR($E129/$F129, 0), $E129-SUM($H129:O129)),
0)</f>
        <v>0</v>
      </c>
      <c r="Q129" s="12">
        <f>IF(Q$2&gt;$D129,
MIN(IFERROR($E129/$F129, 0), $E129-SUM($H129:P129)),
0)</f>
        <v>0</v>
      </c>
      <c r="R129" s="12">
        <f>IF(R$2&gt;$D129,
MIN(IFERROR($E129/$F129, 0), $E129-SUM($H129:Q129)),
0)</f>
        <v>0</v>
      </c>
      <c r="S129" s="12">
        <f>IF(S$2&gt;$D129,
MIN(IFERROR($E129/$F129, 0), $E129-SUM($H129:R129)),
0)</f>
        <v>0</v>
      </c>
      <c r="T129" s="12">
        <f>IF(T$2&gt;$D129,
MIN(IFERROR($E129/$F129, 0), $E129-SUM($H129:S129)),
0)</f>
        <v>0</v>
      </c>
      <c r="U129" s="12">
        <f>IF(U$2&gt;$D129,
MIN(IFERROR($E129/$F129, 0), $E129-SUM($H129:T129)),
0)</f>
        <v>0</v>
      </c>
      <c r="V129" s="12">
        <f>IF(V$2&gt;$D129,
MIN(IFERROR($E129/$F129, 0), $E129-SUM($H129:U129)),
0)</f>
        <v>0</v>
      </c>
      <c r="W129" s="12">
        <f>IF(W$2&gt;$D129,
MIN(IFERROR($E129/$F129, 0), $E129-SUM($H129:V129)),
0)</f>
        <v>0</v>
      </c>
      <c r="X129" s="12">
        <f>IF(X$2&gt;$D129,
MIN(IFERROR($E129/$F129, 0), $E129-SUM($H129:W129)),
0)</f>
        <v>0</v>
      </c>
      <c r="Y129" s="12">
        <f>IF(Y$2&gt;$D129,
MIN(IFERROR($E129/$F129, 0), $E129-SUM($H129:X129)),
0)</f>
        <v>0</v>
      </c>
      <c r="Z129" s="12">
        <f>IF(Z$2&gt;$D129,
MIN(IFERROR($E129/$F129, 0), $E129-SUM($H129:Y129)),
0)</f>
        <v>0</v>
      </c>
      <c r="AA129" s="12">
        <f>IF(AA$2&gt;$D129,
MIN(IFERROR($E129/$F129, 0), $E129-SUM($H129:Z129)),
0)</f>
        <v>0</v>
      </c>
      <c r="AB129" s="12">
        <f>IF(AB$2&gt;$D129,
MIN(IFERROR($E129/$F129, 0), $E129-SUM($H129:AA129)),
0)</f>
        <v>0</v>
      </c>
      <c r="AC129" s="12">
        <f>IF(AC$2&gt;$D129,
MIN(IFERROR($E129/$F129, 0), $E129-SUM($H129:AB129)),
0)</f>
        <v>0</v>
      </c>
      <c r="AD129" s="12">
        <f>IF(AD$2&gt;$D129,
MIN(IFERROR($E129/$F129, 0), $E129-SUM($H129:AC129)),
0)</f>
        <v>0</v>
      </c>
      <c r="AE129" s="12">
        <f>IF(AE$2&gt;$D129,
MIN(IFERROR($E129/$F129, 0), $E129-SUM($H129:AD129)),
0)</f>
        <v>0</v>
      </c>
      <c r="AF129" s="12">
        <f>IF(AF$2&gt;$D129,
MIN(IFERROR($E129/$F129, 0), $E129-SUM($H129:AE129)),
0)</f>
        <v>0</v>
      </c>
      <c r="AG129" s="12">
        <f>IF(AG$2&gt;$D129,
MIN(IFERROR($E129/$F129, 0), $E129-SUM($H129:AF129)),
0)</f>
        <v>0</v>
      </c>
      <c r="AH129" s="12">
        <f>IF(AH$2&gt;$D129,
MIN(IFERROR($E129/$F129, 0), $E129-SUM($H129:AG129)),
0)</f>
        <v>0</v>
      </c>
      <c r="AI129" s="12">
        <f>IF(AI$2&gt;$D129,
MIN(IFERROR($E129/$F129, 0), $E129-SUM($H129:AH129)),
0)</f>
        <v>0</v>
      </c>
      <c r="AJ129" s="12">
        <f>IF(AJ$2&gt;$D129,
MIN(IFERROR($E129/$F129, 0), $E129-SUM($H129:AI129)),
0)</f>
        <v>0</v>
      </c>
      <c r="AK129" s="12">
        <f>IF(AK$2&gt;$D129,
MIN(IFERROR($E129/$F129, 0), $E129-SUM($H129:AJ129)),
0)</f>
        <v>0</v>
      </c>
      <c r="AL129" s="12">
        <f>IF(AL$2&gt;$D129,
MIN(IFERROR($E129/$F129, 0), $E129-SUM($H129:AK129)),
0)</f>
        <v>0</v>
      </c>
      <c r="AM129" s="12">
        <f>IF(AM$2&gt;$D129,
MIN(IFERROR($E129/$F129, 0), $E129-SUM($H129:AL129)),
0)</f>
        <v>0</v>
      </c>
      <c r="AN129" s="12">
        <f>IF(AN$2&gt;$D129,
MIN(IFERROR($E129/$F129, 0), $E129-SUM($H129:AM129)),
0)</f>
        <v>0</v>
      </c>
      <c r="AO129" s="12">
        <f>IF(AO$2&gt;$D129,
MIN(IFERROR($E129/$F129, 0), $E129-SUM($H129:AN129)),
0)</f>
        <v>0</v>
      </c>
      <c r="AP129" s="12">
        <f>IF(AP$2&gt;$D129,
MIN(IFERROR($E129/$F129, 0), $E129-SUM($H129:AO129)),
0)</f>
        <v>0</v>
      </c>
      <c r="AQ129" s="12">
        <f>IF(AQ$2&gt;$D129,
MIN(IFERROR($E129/$F129, 0), $E129-SUM($H129:AP129)),
0)</f>
        <v>0</v>
      </c>
      <c r="AR129" s="12">
        <f>IF(AR$2&gt;$D129,
MIN(IFERROR($E129/$F129, 0), $E129-SUM($H129:AQ129)),
0)</f>
        <v>0</v>
      </c>
      <c r="AS129" s="12">
        <f>IF(AS$2&gt;$D129,
MIN(IFERROR($E129/$F129, 0), $E129-SUM($H129:AR129)),
0)</f>
        <v>0</v>
      </c>
      <c r="AT129" s="12">
        <f>IF(AT$2&gt;$D129,
MIN(IFERROR($E129/$F129, 0), $E129-SUM($H129:AS129)),
0)</f>
        <v>0</v>
      </c>
      <c r="AU129" s="12">
        <f>IF(AU$2&gt;$D129,
MIN(IFERROR($E129/$F129, 0), $E129-SUM($H129:AT129)),
0)</f>
        <v>0</v>
      </c>
      <c r="AV129" s="12">
        <f>IF(AV$2&gt;$D129,
MIN(IFERROR($E129/$F129, 0), $E129-SUM($H129:AU129)),
0)</f>
        <v>0</v>
      </c>
      <c r="AW129" s="12">
        <f>IF(AW$2&gt;$D129,
MIN(IFERROR($E129/$F129, 0), $E129-SUM($H129:AV129)),
0)</f>
        <v>0</v>
      </c>
      <c r="AX129" s="12">
        <f>IF(AX$2&gt;$D129,
MIN(IFERROR($E129/$F129, 0), $E129-SUM($H129:AW129)),
0)</f>
        <v>0</v>
      </c>
      <c r="AY129" s="12">
        <f>IF(AY$2&gt;$D129,
MIN(IFERROR($E129/$F129, 0), $E129-SUM($H129:AX129)),
0)</f>
        <v>0</v>
      </c>
      <c r="AZ129" s="12">
        <f>IF(AZ$2&gt;$D129,
MIN(IFERROR($E129/$F129, 0), $E129-SUM($H129:AY129)),
0)</f>
        <v>0</v>
      </c>
      <c r="BA129" s="12">
        <f>IF(BA$2&gt;$D129,
MIN(IFERROR($E129/$F129, 0), $E129-SUM($H129:AZ129)),
0)</f>
        <v>1.6666666666666667</v>
      </c>
      <c r="BB129" s="12">
        <f>IF(BB$2&gt;$D129,
MIN(IFERROR($E129/$F129, 0), $E129-SUM($H129:BA129)),
0)</f>
        <v>1.6666666666666667</v>
      </c>
      <c r="BC129" s="12">
        <f>IF(BC$2&gt;$D129,
MIN(IFERROR($E129/$F129, 0), $E129-SUM($H129:BB129)),
0)</f>
        <v>1.6666666666666667</v>
      </c>
      <c r="BD129" s="12">
        <f>IF(BD$2&gt;$D129,
MIN(IFERROR($E129/$F129, 0), $E129-SUM($H129:BC129)),
0)</f>
        <v>1.6666666666666667</v>
      </c>
      <c r="BE129" s="12">
        <f>IF(BE$2&gt;$D129,
MIN(IFERROR($E129/$F129, 0), $E129-SUM($H129:BD129)),
0)</f>
        <v>1.6666666666666667</v>
      </c>
      <c r="BF129" s="12">
        <f>IF(BF$2&gt;$D129,
MIN(IFERROR($E129/$F129, 0), $E129-SUM($H129:BE129)),
0)</f>
        <v>1.6666666666666667</v>
      </c>
      <c r="BG129" s="12">
        <f>IF(BG$2&gt;$D129,
MIN(IFERROR($E129/$F129, 0), $E129-SUM($H129:BF129)),
0)</f>
        <v>1.6666666666666667</v>
      </c>
      <c r="BH129" s="12">
        <f>IF(BH$2&gt;$D129,
MIN(IFERROR($E129/$F129, 0), $E129-SUM($H129:BG129)),
0)</f>
        <v>1.6666666666666667</v>
      </c>
      <c r="BI129" s="12">
        <f>IF(BI$2&gt;$D129,
MIN(IFERROR($E129/$F129, 0), $E129-SUM($H129:BH129)),
0)</f>
        <v>1.6666666666666667</v>
      </c>
      <c r="BJ129" s="12">
        <f>IF(BJ$2&gt;$D129,
MIN(IFERROR($E129/$F129, 0), $E129-SUM($H129:BI129)),
0)</f>
        <v>1.6666666666666667</v>
      </c>
      <c r="BK129" s="12">
        <f>IF(BK$2&gt;$D129,
MIN(IFERROR($E129/$F129, 0), $E129-SUM($H129:BJ129)),
0)</f>
        <v>1.6666666666666667</v>
      </c>
      <c r="BL129" s="12">
        <f>IF(BL$2&gt;$D129,
MIN(IFERROR($E129/$F129, 0), $E129-SUM($H129:BK129)),
0)</f>
        <v>1.6666666666666667</v>
      </c>
      <c r="BM129" s="12">
        <f>IF(BM$2&gt;$D129,
MIN(IFERROR($E129/$F129, 0), $E129-SUM($H129:BL129)),
0)</f>
        <v>0</v>
      </c>
      <c r="BN129" s="12">
        <f>IF(BN$2&gt;$D129,
MIN(IFERROR($E129/$F129, 0), $E129-SUM($H129:BM129)),
0)</f>
        <v>0</v>
      </c>
      <c r="BO129" s="12">
        <f>IF(BO$2&gt;$D129,
MIN(IFERROR($E129/$F129, 0), $E129-SUM($H129:BN129)),
0)</f>
        <v>0</v>
      </c>
      <c r="BP129" s="12">
        <f>IF(BP$2&gt;$D129,
MIN(IFERROR($E129/$F129, 0), $E129-SUM($H129:BO129)),
0)</f>
        <v>0</v>
      </c>
      <c r="BQ129" s="12">
        <f>IF(BQ$2&gt;$D129,
MIN(IFERROR($E129/$F129, 0), $E129-SUM($H129:BP129)),
0)</f>
        <v>0</v>
      </c>
      <c r="BR129" s="12">
        <f>IF(BR$2&gt;$D129,
MIN(IFERROR($E129/$F129, 0), $E129-SUM($H129:BQ129)),
0)</f>
        <v>0</v>
      </c>
      <c r="BS129" s="12">
        <f>IF(BS$2&gt;$D129,
MIN(IFERROR($E129/$F129, 0), $E129-SUM($H129:BR129)),
0)</f>
        <v>0</v>
      </c>
      <c r="BT129" s="12">
        <f>IF(BT$2&gt;$D129,
MIN(IFERROR($E129/$F129, 0), $E129-SUM($H129:BS129)),
0)</f>
        <v>0</v>
      </c>
      <c r="BU129" s="12">
        <f>IF(BU$2&gt;$D129,
MIN(IFERROR($E129/$F129, 0), $E129-SUM($H129:BT129)),
0)</f>
        <v>0</v>
      </c>
      <c r="BV129" s="12">
        <f>IF(BV$2&gt;$D129,
MIN(IFERROR($E129/$F129, 0), $E129-SUM($H129:BU129)),
0)</f>
        <v>0</v>
      </c>
      <c r="BW129" s="12">
        <f>IF(BW$2&gt;$D129,
MIN(IFERROR($E129/$F129, 0), $E129-SUM($H129:BV129)),
0)</f>
        <v>0</v>
      </c>
      <c r="BX129" s="12">
        <f>IF(BX$2&gt;$D129,
MIN(IFERROR($E129/$F129, 0), $E129-SUM($H129:BW129)),
0)</f>
        <v>0</v>
      </c>
      <c r="BY129" s="12">
        <f>IF(BY$2&gt;$D129,
MIN(IFERROR($E129/$F129, 0), $E129-SUM($H129:BX129)),
0)</f>
        <v>0</v>
      </c>
      <c r="BZ129" s="12">
        <f>IF(BZ$2&gt;$D129,
MIN(IFERROR($E129/$F129, 0), $E129-SUM($H129:BY129)),
0)</f>
        <v>0</v>
      </c>
      <c r="CA129" s="12">
        <f>IF(CA$2&gt;$D129,
MIN(IFERROR($E129/$F129, 0), $E129-SUM($H129:BZ129)),
0)</f>
        <v>0</v>
      </c>
      <c r="CB129" s="12">
        <f>IF(CB$2&gt;$D129,
MIN(IFERROR($E129/$F129, 0), $E129-SUM($H129:CA129)),
0)</f>
        <v>0</v>
      </c>
      <c r="CC129" s="12">
        <f>IF(CC$2&gt;$D129,
MIN(IFERROR($E129/$F129, 0), $E129-SUM($H129:CB129)),
0)</f>
        <v>0</v>
      </c>
      <c r="CD129" s="12">
        <f>IF(CD$2&gt;$D129,
MIN(IFERROR($E129/$F129, 0), $E129-SUM($H129:CC129)),
0)</f>
        <v>0</v>
      </c>
      <c r="CE129" s="12">
        <f>IF(CE$2&gt;$D129,
MIN(IFERROR($E129/$F129, 0), $E129-SUM($H129:CD129)),
0)</f>
        <v>0</v>
      </c>
      <c r="CF129" s="12">
        <f>IF(CF$2&gt;$D129,
MIN(IFERROR($E129/$F129, 0), $E129-SUM($H129:CE129)),
0)</f>
        <v>0</v>
      </c>
      <c r="CG129" s="12">
        <f>IF(CG$2&gt;$D129,
MIN(IFERROR($E129/$F129, 0), $E129-SUM($H129:CF129)),
0)</f>
        <v>0</v>
      </c>
      <c r="CH129" s="12">
        <f>IF(CH$2&gt;$D129,
MIN(IFERROR($E129/$F129, 0), $E129-SUM($H129:CG129)),
0)</f>
        <v>0</v>
      </c>
      <c r="CI129" s="12">
        <f>IF(CI$2&gt;$D129,
MIN(IFERROR($E129/$F129, 0), $E129-SUM($H129:CH129)),
0)</f>
        <v>0</v>
      </c>
      <c r="CJ129" s="12">
        <f>IF(CJ$2&gt;$D129,
MIN(IFERROR($E129/$F129, 0), $E129-SUM($H129:CI129)),
0)</f>
        <v>0</v>
      </c>
      <c r="CK129" s="12">
        <f>IF(CK$2&gt;$D129,
MIN(IFERROR($E129/$F129, 0), $E129-SUM($H129:CJ129)),
0)</f>
        <v>0</v>
      </c>
      <c r="CL129" s="12">
        <f>IF(CL$2&gt;$D129,
MIN(IFERROR($E129/$F129, 0), $E129-SUM($H129:CK129)),
0)</f>
        <v>0</v>
      </c>
      <c r="CM129" s="12">
        <f>IF(CM$2&gt;$D129,
MIN(IFERROR($E129/$F129, 0), $E129-SUM($H129:CL129)),
0)</f>
        <v>0</v>
      </c>
      <c r="CN129" s="12">
        <f>IF(CN$2&gt;$D129,
MIN(IFERROR($E129/$F129, 0), $E129-SUM($H129:CM129)),
0)</f>
        <v>0</v>
      </c>
      <c r="CO129" s="12">
        <f>IF(CO$2&gt;$D129,
MIN(IFERROR($E129/$F129, 0), $E129-SUM($H129:CN129)),
0)</f>
        <v>0</v>
      </c>
      <c r="CP129" s="12">
        <f>IF(CP$2&gt;$D129,
MIN(IFERROR($E129/$F129, 0), $E129-SUM($H129:CO129)),
0)</f>
        <v>0</v>
      </c>
      <c r="CQ129" s="12">
        <f>IF(CQ$2&gt;$D129,
MIN(IFERROR($E129/$F129, 0), $E129-SUM($H129:CP129)),
0)</f>
        <v>0</v>
      </c>
      <c r="CR129" s="12">
        <f>IF(CR$2&gt;$D129,
MIN(IFERROR($E129/$F129, 0), $E129-SUM($H129:CQ129)),
0)</f>
        <v>0</v>
      </c>
      <c r="CS129" s="12">
        <f>IF(CS$2&gt;$D129,
MIN(IFERROR($E129/$F129, 0), $E129-SUM($H129:CR129)),
0)</f>
        <v>0</v>
      </c>
      <c r="CT129" s="12">
        <f>IF(CT$2&gt;$D129,
MIN(IFERROR($E129/$F129, 0), $E129-SUM($H129:CS129)),
0)</f>
        <v>0</v>
      </c>
      <c r="CU129" s="12">
        <f>IF(CU$2&gt;$D129,
MIN(IFERROR($E129/$F129, 0), $E129-SUM($H129:CT129)),
0)</f>
        <v>0</v>
      </c>
      <c r="CV129" s="12">
        <f>IF(CV$2&gt;$D129,
MIN(IFERROR($E129/$F129, 0), $E129-SUM($H129:CU129)),
0)</f>
        <v>0</v>
      </c>
      <c r="CW129" s="12">
        <f>IF(CW$2&gt;$D129,
MIN(IFERROR($E129/$F129, 0), $E129-SUM($H129:CV129)),
0)</f>
        <v>0</v>
      </c>
      <c r="CX129" s="12">
        <f>IF(CX$2&gt;$D129,
MIN(IFERROR($E129/$F129, 0), $E129-SUM($H129:CW129)),
0)</f>
        <v>0</v>
      </c>
      <c r="CY129" s="12">
        <f>IF(CY$2&gt;$D129,
MIN(IFERROR($E129/$F129, 0), $E129-SUM($H129:CX129)),
0)</f>
        <v>0</v>
      </c>
      <c r="CZ129" s="12">
        <f>IF(CZ$2&gt;$D129,
MIN(IFERROR($E129/$F129, 0), $E129-SUM($H129:CY129)),
0)</f>
        <v>0</v>
      </c>
      <c r="DA129" s="12">
        <f>IF(DA$2&gt;$D129,
MIN(IFERROR($E129/$F129, 0), $E129-SUM($H129:CZ129)),
0)</f>
        <v>0</v>
      </c>
      <c r="DB129" s="12">
        <f>IF(DB$2&gt;$D129,
MIN(IFERROR($E129/$F129, 0), $E129-SUM($H129:DA129)),
0)</f>
        <v>0</v>
      </c>
      <c r="DC129" s="12">
        <f>IF(DC$2&gt;$D129,
MIN(IFERROR($E129/$F129, 0), $E129-SUM($H129:DB129)),
0)</f>
        <v>0</v>
      </c>
      <c r="DD129" s="12">
        <f>IF(DD$2&gt;$D129,
MIN(IFERROR($E129/$F129, 0), $E129-SUM($H129:DC129)),
0)</f>
        <v>0</v>
      </c>
      <c r="DE129" s="12">
        <f>IF(DE$2&gt;$D129,
MIN(IFERROR($E129/$F129, 0), $E129-SUM($H129:DD129)),
0)</f>
        <v>0</v>
      </c>
      <c r="DF129" s="12">
        <f>IF(DF$2&gt;$D129,
MIN(IFERROR($E129/$F129, 0), $E129-SUM($H129:DE129)),
0)</f>
        <v>0</v>
      </c>
      <c r="DG129" s="12">
        <f>IF(DG$2&gt;$D129,
MIN(IFERROR($E129/$F129, 0), $E129-SUM($H129:DF129)),
0)</f>
        <v>0</v>
      </c>
      <c r="DH129" s="12">
        <f>IF(DH$2&gt;$D129,
MIN(IFERROR($E129/$F129, 0), $E129-SUM($H129:DG129)),
0)</f>
        <v>0</v>
      </c>
      <c r="DI129" s="12">
        <f>IF(DI$2&gt;$D129,
MIN(IFERROR($E129/$F129, 0), $E129-SUM($H129:DH129)),
0)</f>
        <v>0</v>
      </c>
      <c r="DJ129" s="12">
        <f>IF(DJ$2&gt;$D129,
MIN(IFERROR($E129/$F129, 0), $E129-SUM($H129:DI129)),
0)</f>
        <v>0</v>
      </c>
      <c r="DK129" s="12">
        <f>IF(DK$2&gt;$D129,
MIN(IFERROR($E129/$F129, 0), $E129-SUM($H129:DJ129)),
0)</f>
        <v>0</v>
      </c>
      <c r="DL129" s="12">
        <f>IF(DL$2&gt;$D129,
MIN(IFERROR($E129/$F129, 0), $E129-SUM($H129:DK129)),
0)</f>
        <v>0</v>
      </c>
      <c r="DM129" s="12">
        <f>IF(DM$2&gt;$D129,
MIN(IFERROR($E129/$F129, 0), $E129-SUM($H129:DL129)),
0)</f>
        <v>0</v>
      </c>
      <c r="DN129" s="12">
        <f>IF(DN$2&gt;$D129,
MIN(IFERROR($E129/$F129, 0), $E129-SUM($H129:DM129)),
0)</f>
        <v>0</v>
      </c>
      <c r="DO129" s="12">
        <f>IF(DO$2&gt;$D129,
MIN(IFERROR($E129/$F129, 0), $E129-SUM($H129:DN129)),
0)</f>
        <v>0</v>
      </c>
      <c r="DP129" s="12">
        <f>IF(DP$2&gt;$D129,
MIN(IFERROR($E129/$F129, 0), $E129-SUM($H129:DO129)),
0)</f>
        <v>0</v>
      </c>
      <c r="DQ129" s="12">
        <f>IF(DQ$2&gt;$D129,
MIN(IFERROR($E129/$F129, 0), $E129-SUM($H129:DP129)),
0)</f>
        <v>0</v>
      </c>
      <c r="DR129" s="12">
        <f>IF(DR$2&gt;$D129,
MIN(IFERROR($E129/$F129, 0), $E129-SUM($H129:DQ129)),
0)</f>
        <v>0</v>
      </c>
      <c r="DS129" s="12">
        <f>IF(DS$2&gt;$D129,
MIN(IFERROR($E129/$F129, 0), $E129-SUM($H129:DR129)),
0)</f>
        <v>0</v>
      </c>
      <c r="DT129" s="12">
        <f>IF(DT$2&gt;$D129,
MIN(IFERROR($E129/$F129, 0), $E129-SUM($H129:DS129)),
0)</f>
        <v>0</v>
      </c>
      <c r="DU129" s="12">
        <f>IF(DU$2&gt;$D129,
MIN(IFERROR($E129/$F129, 0), $E129-SUM($H129:DT129)),
0)</f>
        <v>0</v>
      </c>
      <c r="DV129" s="12">
        <f>IF(DV$2&gt;$D129,
MIN(IFERROR($E129/$F129, 0), $E129-SUM($H129:DU129)),
0)</f>
        <v>0</v>
      </c>
      <c r="DW129" s="12">
        <f>IF(DW$2&gt;$D129,
MIN(IFERROR($E129/$F129, 0), $E129-SUM($H129:DV129)),
0)</f>
        <v>0</v>
      </c>
      <c r="DX129" s="12">
        <f>IF(DX$2&gt;$D129,
MIN(IFERROR($E129/$F129, 0), $E129-SUM($H129:DW129)),
0)</f>
        <v>0</v>
      </c>
      <c r="DY129" s="12">
        <f>IF(DY$2&gt;$D129,
MIN(IFERROR($E129/$F129, 0), $E129-SUM($H129:DX129)),
0)</f>
        <v>0</v>
      </c>
      <c r="EB129" s="116">
        <f t="shared" si="198"/>
        <v>128</v>
      </c>
      <c r="EC129" s="2" t="str">
        <f t="shared" si="199"/>
        <v>Phase 4</v>
      </c>
      <c r="ED129" s="2" t="str">
        <f t="shared" si="200"/>
        <v>75' Wide</v>
      </c>
      <c r="EE129" s="33" t="str">
        <f>EE135</f>
        <v>Stat</v>
      </c>
      <c r="EF129" s="2" t="str">
        <f>EF135</f>
        <v>Home Sales</v>
      </c>
    </row>
    <row r="130" spans="1:136" x14ac:dyDescent="0.3">
      <c r="D130" s="127"/>
      <c r="E130" s="128"/>
      <c r="F130" s="128"/>
      <c r="G130" s="13"/>
      <c r="I130" s="10"/>
      <c r="J130" s="10"/>
      <c r="K130" s="10"/>
      <c r="L130" s="10"/>
      <c r="M130" s="10"/>
      <c r="N130" s="10"/>
      <c r="O130" s="10"/>
      <c r="P130" s="10"/>
      <c r="Q130" s="10"/>
      <c r="R130" s="10"/>
      <c r="S130" s="10"/>
      <c r="T130" s="10"/>
      <c r="U130" s="10"/>
      <c r="V130" s="10"/>
      <c r="W130" s="10"/>
      <c r="X130" s="10"/>
      <c r="Y130" s="10"/>
      <c r="Z130" s="10"/>
      <c r="AA130" s="10"/>
      <c r="AB130" s="10"/>
      <c r="AC130" s="10"/>
      <c r="AD130" s="10"/>
      <c r="AE130" s="10"/>
      <c r="AF130" s="10"/>
      <c r="AG130" s="10"/>
      <c r="AH130" s="10"/>
      <c r="AI130" s="10"/>
      <c r="AJ130" s="10"/>
      <c r="AK130" s="10"/>
      <c r="AL130" s="10"/>
      <c r="AM130" s="10"/>
      <c r="AN130" s="10"/>
      <c r="AO130" s="10"/>
      <c r="AP130" s="10"/>
      <c r="AQ130" s="10"/>
      <c r="AR130" s="10"/>
      <c r="AS130" s="10"/>
      <c r="AT130" s="10"/>
      <c r="AU130" s="10"/>
      <c r="AV130" s="10"/>
      <c r="AW130" s="10"/>
      <c r="AX130" s="10"/>
      <c r="AY130" s="10"/>
      <c r="AZ130" s="10"/>
      <c r="BA130" s="10"/>
      <c r="BB130" s="10"/>
      <c r="BC130" s="10"/>
      <c r="BD130" s="10"/>
      <c r="BE130" s="10"/>
      <c r="BF130" s="10"/>
      <c r="BG130" s="10"/>
      <c r="BH130" s="10"/>
      <c r="BI130" s="10"/>
      <c r="BJ130" s="10"/>
      <c r="BK130" s="10"/>
      <c r="BL130" s="10"/>
      <c r="BM130" s="10"/>
      <c r="BN130" s="10"/>
      <c r="BO130" s="10"/>
      <c r="BP130" s="10"/>
      <c r="BQ130" s="10"/>
      <c r="BR130" s="10"/>
      <c r="BS130" s="10"/>
      <c r="BT130" s="10"/>
      <c r="BU130" s="10"/>
      <c r="BV130" s="10"/>
      <c r="BW130" s="10"/>
      <c r="BX130" s="10"/>
      <c r="BY130" s="10"/>
      <c r="BZ130" s="10"/>
      <c r="CA130" s="10"/>
      <c r="CB130" s="10"/>
      <c r="CC130" s="10"/>
      <c r="CD130" s="10"/>
      <c r="CE130" s="10"/>
      <c r="CF130" s="10"/>
      <c r="CG130" s="10"/>
      <c r="CH130" s="10"/>
      <c r="CI130" s="10"/>
      <c r="CJ130" s="10"/>
      <c r="CK130" s="10"/>
      <c r="CL130" s="10"/>
      <c r="CM130" s="10"/>
      <c r="CN130" s="10"/>
      <c r="CO130" s="10"/>
      <c r="CP130" s="10"/>
      <c r="CQ130" s="10"/>
      <c r="CR130" s="10"/>
      <c r="CS130" s="10"/>
      <c r="CT130" s="10"/>
      <c r="CU130" s="10"/>
      <c r="CV130" s="10"/>
      <c r="CW130" s="10"/>
      <c r="CX130" s="10"/>
      <c r="CY130" s="10"/>
      <c r="CZ130" s="10"/>
      <c r="DA130" s="10"/>
      <c r="DB130" s="10"/>
      <c r="DC130" s="10"/>
      <c r="DD130" s="10"/>
      <c r="DE130" s="10"/>
      <c r="DF130" s="10"/>
      <c r="DG130" s="10"/>
      <c r="DH130" s="10"/>
      <c r="DI130" s="10"/>
      <c r="DJ130" s="10"/>
      <c r="DK130" s="10"/>
      <c r="DL130" s="10"/>
      <c r="DM130" s="10"/>
      <c r="DN130" s="10"/>
      <c r="DO130" s="10"/>
      <c r="DP130" s="10"/>
      <c r="DQ130" s="10"/>
      <c r="DR130" s="10"/>
      <c r="DS130" s="10"/>
      <c r="DT130" s="10"/>
      <c r="DU130" s="10"/>
      <c r="DV130" s="10"/>
      <c r="DW130" s="10"/>
      <c r="DX130" s="10"/>
      <c r="DY130" s="10"/>
      <c r="EE130" s="33"/>
    </row>
    <row r="131" spans="1:136" x14ac:dyDescent="0.3">
      <c r="B131" s="2" t="str">
        <f>Product!$P$2</f>
        <v>Phase 5</v>
      </c>
      <c r="C131" s="2" t="str">
        <f>Product!$P$3</f>
        <v>50' Wide</v>
      </c>
      <c r="D131" s="127">
        <f>SUMIFS(INDEX(Product!$B$2:$U$97, MATCH(D113, Product!$B$2:$B$97, 0), ), Product!$B$2:$U$2, $B131, Product!$B$3:$U$3, $C131)</f>
        <v>46234</v>
      </c>
      <c r="E131" s="128">
        <f>SUMIFS(INDEX(Product!$B$2:$U$97, MATCH(E113, Product!$B$2:$B$97, 0), ), Product!$B$2:$U$2, $B131, Product!$B$3:$U$3, $C131)</f>
        <v>30</v>
      </c>
      <c r="F131" s="128">
        <f>SUMIFS(INDEX(Product!$B$2:$U$97, MATCH(F113, Product!$B$2:$B$97, 0), ), Product!$B$2:$U$2, $B131, Product!$B$3:$U$3, $C131)</f>
        <v>12</v>
      </c>
      <c r="G131" s="11">
        <f>SUM(H131:DZ131)</f>
        <v>30</v>
      </c>
      <c r="I131" s="12">
        <f>IF(I$2&gt;$D131,
MIN(IFERROR($E131/$F131, 0), $E131-SUM($H131:H131)),
0)</f>
        <v>0</v>
      </c>
      <c r="J131" s="12">
        <f>IF(J$2&gt;$D131,
MIN(IFERROR($E131/$F131, 0), $E131-SUM($H131:I131)),
0)</f>
        <v>0</v>
      </c>
      <c r="K131" s="12">
        <f>IF(K$2&gt;$D131,
MIN(IFERROR($E131/$F131, 0), $E131-SUM($H131:J131)),
0)</f>
        <v>0</v>
      </c>
      <c r="L131" s="12">
        <f>IF(L$2&gt;$D131,
MIN(IFERROR($E131/$F131, 0), $E131-SUM($H131:K131)),
0)</f>
        <v>0</v>
      </c>
      <c r="M131" s="12">
        <f>IF(M$2&gt;$D131,
MIN(IFERROR($E131/$F131, 0), $E131-SUM($H131:L131)),
0)</f>
        <v>0</v>
      </c>
      <c r="N131" s="12">
        <f>IF(N$2&gt;$D131,
MIN(IFERROR($E131/$F131, 0), $E131-SUM($H131:M131)),
0)</f>
        <v>0</v>
      </c>
      <c r="O131" s="12">
        <f>IF(O$2&gt;$D131,
MIN(IFERROR($E131/$F131, 0), $E131-SUM($H131:N131)),
0)</f>
        <v>0</v>
      </c>
      <c r="P131" s="12">
        <f>IF(P$2&gt;$D131,
MIN(IFERROR($E131/$F131, 0), $E131-SUM($H131:O131)),
0)</f>
        <v>0</v>
      </c>
      <c r="Q131" s="12">
        <f>IF(Q$2&gt;$D131,
MIN(IFERROR($E131/$F131, 0), $E131-SUM($H131:P131)),
0)</f>
        <v>0</v>
      </c>
      <c r="R131" s="12">
        <f>IF(R$2&gt;$D131,
MIN(IFERROR($E131/$F131, 0), $E131-SUM($H131:Q131)),
0)</f>
        <v>0</v>
      </c>
      <c r="S131" s="12">
        <f>IF(S$2&gt;$D131,
MIN(IFERROR($E131/$F131, 0), $E131-SUM($H131:R131)),
0)</f>
        <v>0</v>
      </c>
      <c r="T131" s="12">
        <f>IF(T$2&gt;$D131,
MIN(IFERROR($E131/$F131, 0), $E131-SUM($H131:S131)),
0)</f>
        <v>0</v>
      </c>
      <c r="U131" s="12">
        <f>IF(U$2&gt;$D131,
MIN(IFERROR($E131/$F131, 0), $E131-SUM($H131:T131)),
0)</f>
        <v>0</v>
      </c>
      <c r="V131" s="12">
        <f>IF(V$2&gt;$D131,
MIN(IFERROR($E131/$F131, 0), $E131-SUM($H131:U131)),
0)</f>
        <v>0</v>
      </c>
      <c r="W131" s="12">
        <f>IF(W$2&gt;$D131,
MIN(IFERROR($E131/$F131, 0), $E131-SUM($H131:V131)),
0)</f>
        <v>0</v>
      </c>
      <c r="X131" s="12">
        <f>IF(X$2&gt;$D131,
MIN(IFERROR($E131/$F131, 0), $E131-SUM($H131:W131)),
0)</f>
        <v>0</v>
      </c>
      <c r="Y131" s="12">
        <f>IF(Y$2&gt;$D131,
MIN(IFERROR($E131/$F131, 0), $E131-SUM($H131:X131)),
0)</f>
        <v>0</v>
      </c>
      <c r="Z131" s="12">
        <f>IF(Z$2&gt;$D131,
MIN(IFERROR($E131/$F131, 0), $E131-SUM($H131:Y131)),
0)</f>
        <v>0</v>
      </c>
      <c r="AA131" s="12">
        <f>IF(AA$2&gt;$D131,
MIN(IFERROR($E131/$F131, 0), $E131-SUM($H131:Z131)),
0)</f>
        <v>0</v>
      </c>
      <c r="AB131" s="12">
        <f>IF(AB$2&gt;$D131,
MIN(IFERROR($E131/$F131, 0), $E131-SUM($H131:AA131)),
0)</f>
        <v>0</v>
      </c>
      <c r="AC131" s="12">
        <f>IF(AC$2&gt;$D131,
MIN(IFERROR($E131/$F131, 0), $E131-SUM($H131:AB131)),
0)</f>
        <v>0</v>
      </c>
      <c r="AD131" s="12">
        <f>IF(AD$2&gt;$D131,
MIN(IFERROR($E131/$F131, 0), $E131-SUM($H131:AC131)),
0)</f>
        <v>0</v>
      </c>
      <c r="AE131" s="12">
        <f>IF(AE$2&gt;$D131,
MIN(IFERROR($E131/$F131, 0), $E131-SUM($H131:AD131)),
0)</f>
        <v>0</v>
      </c>
      <c r="AF131" s="12">
        <f>IF(AF$2&gt;$D131,
MIN(IFERROR($E131/$F131, 0), $E131-SUM($H131:AE131)),
0)</f>
        <v>0</v>
      </c>
      <c r="AG131" s="12">
        <f>IF(AG$2&gt;$D131,
MIN(IFERROR($E131/$F131, 0), $E131-SUM($H131:AF131)),
0)</f>
        <v>0</v>
      </c>
      <c r="AH131" s="12">
        <f>IF(AH$2&gt;$D131,
MIN(IFERROR($E131/$F131, 0), $E131-SUM($H131:AG131)),
0)</f>
        <v>0</v>
      </c>
      <c r="AI131" s="12">
        <f>IF(AI$2&gt;$D131,
MIN(IFERROR($E131/$F131, 0), $E131-SUM($H131:AH131)),
0)</f>
        <v>0</v>
      </c>
      <c r="AJ131" s="12">
        <f>IF(AJ$2&gt;$D131,
MIN(IFERROR($E131/$F131, 0), $E131-SUM($H131:AI131)),
0)</f>
        <v>0</v>
      </c>
      <c r="AK131" s="12">
        <f>IF(AK$2&gt;$D131,
MIN(IFERROR($E131/$F131, 0), $E131-SUM($H131:AJ131)),
0)</f>
        <v>0</v>
      </c>
      <c r="AL131" s="12">
        <f>IF(AL$2&gt;$D131,
MIN(IFERROR($E131/$F131, 0), $E131-SUM($H131:AK131)),
0)</f>
        <v>0</v>
      </c>
      <c r="AM131" s="12">
        <f>IF(AM$2&gt;$D131,
MIN(IFERROR($E131/$F131, 0), $E131-SUM($H131:AL131)),
0)</f>
        <v>0</v>
      </c>
      <c r="AN131" s="12">
        <f>IF(AN$2&gt;$D131,
MIN(IFERROR($E131/$F131, 0), $E131-SUM($H131:AM131)),
0)</f>
        <v>0</v>
      </c>
      <c r="AO131" s="12">
        <f>IF(AO$2&gt;$D131,
MIN(IFERROR($E131/$F131, 0), $E131-SUM($H131:AN131)),
0)</f>
        <v>0</v>
      </c>
      <c r="AP131" s="12">
        <f>IF(AP$2&gt;$D131,
MIN(IFERROR($E131/$F131, 0), $E131-SUM($H131:AO131)),
0)</f>
        <v>0</v>
      </c>
      <c r="AQ131" s="12">
        <f>IF(AQ$2&gt;$D131,
MIN(IFERROR($E131/$F131, 0), $E131-SUM($H131:AP131)),
0)</f>
        <v>0</v>
      </c>
      <c r="AR131" s="12">
        <f>IF(AR$2&gt;$D131,
MIN(IFERROR($E131/$F131, 0), $E131-SUM($H131:AQ131)),
0)</f>
        <v>0</v>
      </c>
      <c r="AS131" s="12">
        <f>IF(AS$2&gt;$D131,
MIN(IFERROR($E131/$F131, 0), $E131-SUM($H131:AR131)),
0)</f>
        <v>0</v>
      </c>
      <c r="AT131" s="12">
        <f>IF(AT$2&gt;$D131,
MIN(IFERROR($E131/$F131, 0), $E131-SUM($H131:AS131)),
0)</f>
        <v>0</v>
      </c>
      <c r="AU131" s="12">
        <f>IF(AU$2&gt;$D131,
MIN(IFERROR($E131/$F131, 0), $E131-SUM($H131:AT131)),
0)</f>
        <v>0</v>
      </c>
      <c r="AV131" s="12">
        <f>IF(AV$2&gt;$D131,
MIN(IFERROR($E131/$F131, 0), $E131-SUM($H131:AU131)),
0)</f>
        <v>0</v>
      </c>
      <c r="AW131" s="12">
        <f>IF(AW$2&gt;$D131,
MIN(IFERROR($E131/$F131, 0), $E131-SUM($H131:AV131)),
0)</f>
        <v>0</v>
      </c>
      <c r="AX131" s="12">
        <f>IF(AX$2&gt;$D131,
MIN(IFERROR($E131/$F131, 0), $E131-SUM($H131:AW131)),
0)</f>
        <v>0</v>
      </c>
      <c r="AY131" s="12">
        <f>IF(AY$2&gt;$D131,
MIN(IFERROR($E131/$F131, 0), $E131-SUM($H131:AX131)),
0)</f>
        <v>0</v>
      </c>
      <c r="AZ131" s="12">
        <f>IF(AZ$2&gt;$D131,
MIN(IFERROR($E131/$F131, 0), $E131-SUM($H131:AY131)),
0)</f>
        <v>0</v>
      </c>
      <c r="BA131" s="12">
        <f>IF(BA$2&gt;$D131,
MIN(IFERROR($E131/$F131, 0), $E131-SUM($H131:AZ131)),
0)</f>
        <v>0</v>
      </c>
      <c r="BB131" s="12">
        <f>IF(BB$2&gt;$D131,
MIN(IFERROR($E131/$F131, 0), $E131-SUM($H131:BA131)),
0)</f>
        <v>0</v>
      </c>
      <c r="BC131" s="12">
        <f>IF(BC$2&gt;$D131,
MIN(IFERROR($E131/$F131, 0), $E131-SUM($H131:BB131)),
0)</f>
        <v>0</v>
      </c>
      <c r="BD131" s="12">
        <f>IF(BD$2&gt;$D131,
MIN(IFERROR($E131/$F131, 0), $E131-SUM($H131:BC131)),
0)</f>
        <v>0</v>
      </c>
      <c r="BE131" s="12">
        <f>IF(BE$2&gt;$D131,
MIN(IFERROR($E131/$F131, 0), $E131-SUM($H131:BD131)),
0)</f>
        <v>0</v>
      </c>
      <c r="BF131" s="12">
        <f>IF(BF$2&gt;$D131,
MIN(IFERROR($E131/$F131, 0), $E131-SUM($H131:BE131)),
0)</f>
        <v>0</v>
      </c>
      <c r="BG131" s="12">
        <f>IF(BG$2&gt;$D131,
MIN(IFERROR($E131/$F131, 0), $E131-SUM($H131:BF131)),
0)</f>
        <v>0</v>
      </c>
      <c r="BH131" s="12">
        <f>IF(BH$2&gt;$D131,
MIN(IFERROR($E131/$F131, 0), $E131-SUM($H131:BG131)),
0)</f>
        <v>0</v>
      </c>
      <c r="BI131" s="12">
        <f>IF(BI$2&gt;$D131,
MIN(IFERROR($E131/$F131, 0), $E131-SUM($H131:BH131)),
0)</f>
        <v>0</v>
      </c>
      <c r="BJ131" s="12">
        <f>IF(BJ$2&gt;$D131,
MIN(IFERROR($E131/$F131, 0), $E131-SUM($H131:BI131)),
0)</f>
        <v>0</v>
      </c>
      <c r="BK131" s="12">
        <f>IF(BK$2&gt;$D131,
MIN(IFERROR($E131/$F131, 0), $E131-SUM($H131:BJ131)),
0)</f>
        <v>0</v>
      </c>
      <c r="BL131" s="12">
        <f>IF(BL$2&gt;$D131,
MIN(IFERROR($E131/$F131, 0), $E131-SUM($H131:BK131)),
0)</f>
        <v>0</v>
      </c>
      <c r="BM131" s="12">
        <f>IF(BM$2&gt;$D131,
MIN(IFERROR($E131/$F131, 0), $E131-SUM($H131:BL131)),
0)</f>
        <v>2.5</v>
      </c>
      <c r="BN131" s="12">
        <f>IF(BN$2&gt;$D131,
MIN(IFERROR($E131/$F131, 0), $E131-SUM($H131:BM131)),
0)</f>
        <v>2.5</v>
      </c>
      <c r="BO131" s="12">
        <f>IF(BO$2&gt;$D131,
MIN(IFERROR($E131/$F131, 0), $E131-SUM($H131:BN131)),
0)</f>
        <v>2.5</v>
      </c>
      <c r="BP131" s="12">
        <f>IF(BP$2&gt;$D131,
MIN(IFERROR($E131/$F131, 0), $E131-SUM($H131:BO131)),
0)</f>
        <v>2.5</v>
      </c>
      <c r="BQ131" s="12">
        <f>IF(BQ$2&gt;$D131,
MIN(IFERROR($E131/$F131, 0), $E131-SUM($H131:BP131)),
0)</f>
        <v>2.5</v>
      </c>
      <c r="BR131" s="12">
        <f>IF(BR$2&gt;$D131,
MIN(IFERROR($E131/$F131, 0), $E131-SUM($H131:BQ131)),
0)</f>
        <v>2.5</v>
      </c>
      <c r="BS131" s="12">
        <f>IF(BS$2&gt;$D131,
MIN(IFERROR($E131/$F131, 0), $E131-SUM($H131:BR131)),
0)</f>
        <v>2.5</v>
      </c>
      <c r="BT131" s="12">
        <f>IF(BT$2&gt;$D131,
MIN(IFERROR($E131/$F131, 0), $E131-SUM($H131:BS131)),
0)</f>
        <v>2.5</v>
      </c>
      <c r="BU131" s="12">
        <f>IF(BU$2&gt;$D131,
MIN(IFERROR($E131/$F131, 0), $E131-SUM($H131:BT131)),
0)</f>
        <v>2.5</v>
      </c>
      <c r="BV131" s="12">
        <f>IF(BV$2&gt;$D131,
MIN(IFERROR($E131/$F131, 0), $E131-SUM($H131:BU131)),
0)</f>
        <v>2.5</v>
      </c>
      <c r="BW131" s="12">
        <f>IF(BW$2&gt;$D131,
MIN(IFERROR($E131/$F131, 0), $E131-SUM($H131:BV131)),
0)</f>
        <v>2.5</v>
      </c>
      <c r="BX131" s="12">
        <f>IF(BX$2&gt;$D131,
MIN(IFERROR($E131/$F131, 0), $E131-SUM($H131:BW131)),
0)</f>
        <v>2.5</v>
      </c>
      <c r="BY131" s="12">
        <f>IF(BY$2&gt;$D131,
MIN(IFERROR($E131/$F131, 0), $E131-SUM($H131:BX131)),
0)</f>
        <v>0</v>
      </c>
      <c r="BZ131" s="12">
        <f>IF(BZ$2&gt;$D131,
MIN(IFERROR($E131/$F131, 0), $E131-SUM($H131:BY131)),
0)</f>
        <v>0</v>
      </c>
      <c r="CA131" s="12">
        <f>IF(CA$2&gt;$D131,
MIN(IFERROR($E131/$F131, 0), $E131-SUM($H131:BZ131)),
0)</f>
        <v>0</v>
      </c>
      <c r="CB131" s="12">
        <f>IF(CB$2&gt;$D131,
MIN(IFERROR($E131/$F131, 0), $E131-SUM($H131:CA131)),
0)</f>
        <v>0</v>
      </c>
      <c r="CC131" s="12">
        <f>IF(CC$2&gt;$D131,
MIN(IFERROR($E131/$F131, 0), $E131-SUM($H131:CB131)),
0)</f>
        <v>0</v>
      </c>
      <c r="CD131" s="12">
        <f>IF(CD$2&gt;$D131,
MIN(IFERROR($E131/$F131, 0), $E131-SUM($H131:CC131)),
0)</f>
        <v>0</v>
      </c>
      <c r="CE131" s="12">
        <f>IF(CE$2&gt;$D131,
MIN(IFERROR($E131/$F131, 0), $E131-SUM($H131:CD131)),
0)</f>
        <v>0</v>
      </c>
      <c r="CF131" s="12">
        <f>IF(CF$2&gt;$D131,
MIN(IFERROR($E131/$F131, 0), $E131-SUM($H131:CE131)),
0)</f>
        <v>0</v>
      </c>
      <c r="CG131" s="12">
        <f>IF(CG$2&gt;$D131,
MIN(IFERROR($E131/$F131, 0), $E131-SUM($H131:CF131)),
0)</f>
        <v>0</v>
      </c>
      <c r="CH131" s="12">
        <f>IF(CH$2&gt;$D131,
MIN(IFERROR($E131/$F131, 0), $E131-SUM($H131:CG131)),
0)</f>
        <v>0</v>
      </c>
      <c r="CI131" s="12">
        <f>IF(CI$2&gt;$D131,
MIN(IFERROR($E131/$F131, 0), $E131-SUM($H131:CH131)),
0)</f>
        <v>0</v>
      </c>
      <c r="CJ131" s="12">
        <f>IF(CJ$2&gt;$D131,
MIN(IFERROR($E131/$F131, 0), $E131-SUM($H131:CI131)),
0)</f>
        <v>0</v>
      </c>
      <c r="CK131" s="12">
        <f>IF(CK$2&gt;$D131,
MIN(IFERROR($E131/$F131, 0), $E131-SUM($H131:CJ131)),
0)</f>
        <v>0</v>
      </c>
      <c r="CL131" s="12">
        <f>IF(CL$2&gt;$D131,
MIN(IFERROR($E131/$F131, 0), $E131-SUM($H131:CK131)),
0)</f>
        <v>0</v>
      </c>
      <c r="CM131" s="12">
        <f>IF(CM$2&gt;$D131,
MIN(IFERROR($E131/$F131, 0), $E131-SUM($H131:CL131)),
0)</f>
        <v>0</v>
      </c>
      <c r="CN131" s="12">
        <f>IF(CN$2&gt;$D131,
MIN(IFERROR($E131/$F131, 0), $E131-SUM($H131:CM131)),
0)</f>
        <v>0</v>
      </c>
      <c r="CO131" s="12">
        <f>IF(CO$2&gt;$D131,
MIN(IFERROR($E131/$F131, 0), $E131-SUM($H131:CN131)),
0)</f>
        <v>0</v>
      </c>
      <c r="CP131" s="12">
        <f>IF(CP$2&gt;$D131,
MIN(IFERROR($E131/$F131, 0), $E131-SUM($H131:CO131)),
0)</f>
        <v>0</v>
      </c>
      <c r="CQ131" s="12">
        <f>IF(CQ$2&gt;$D131,
MIN(IFERROR($E131/$F131, 0), $E131-SUM($H131:CP131)),
0)</f>
        <v>0</v>
      </c>
      <c r="CR131" s="12">
        <f>IF(CR$2&gt;$D131,
MIN(IFERROR($E131/$F131, 0), $E131-SUM($H131:CQ131)),
0)</f>
        <v>0</v>
      </c>
      <c r="CS131" s="12">
        <f>IF(CS$2&gt;$D131,
MIN(IFERROR($E131/$F131, 0), $E131-SUM($H131:CR131)),
0)</f>
        <v>0</v>
      </c>
      <c r="CT131" s="12">
        <f>IF(CT$2&gt;$D131,
MIN(IFERROR($E131/$F131, 0), $E131-SUM($H131:CS131)),
0)</f>
        <v>0</v>
      </c>
      <c r="CU131" s="12">
        <f>IF(CU$2&gt;$D131,
MIN(IFERROR($E131/$F131, 0), $E131-SUM($H131:CT131)),
0)</f>
        <v>0</v>
      </c>
      <c r="CV131" s="12">
        <f>IF(CV$2&gt;$D131,
MIN(IFERROR($E131/$F131, 0), $E131-SUM($H131:CU131)),
0)</f>
        <v>0</v>
      </c>
      <c r="CW131" s="12">
        <f>IF(CW$2&gt;$D131,
MIN(IFERROR($E131/$F131, 0), $E131-SUM($H131:CV131)),
0)</f>
        <v>0</v>
      </c>
      <c r="CX131" s="12">
        <f>IF(CX$2&gt;$D131,
MIN(IFERROR($E131/$F131, 0), $E131-SUM($H131:CW131)),
0)</f>
        <v>0</v>
      </c>
      <c r="CY131" s="12">
        <f>IF(CY$2&gt;$D131,
MIN(IFERROR($E131/$F131, 0), $E131-SUM($H131:CX131)),
0)</f>
        <v>0</v>
      </c>
      <c r="CZ131" s="12">
        <f>IF(CZ$2&gt;$D131,
MIN(IFERROR($E131/$F131, 0), $E131-SUM($H131:CY131)),
0)</f>
        <v>0</v>
      </c>
      <c r="DA131" s="12">
        <f>IF(DA$2&gt;$D131,
MIN(IFERROR($E131/$F131, 0), $E131-SUM($H131:CZ131)),
0)</f>
        <v>0</v>
      </c>
      <c r="DB131" s="12">
        <f>IF(DB$2&gt;$D131,
MIN(IFERROR($E131/$F131, 0), $E131-SUM($H131:DA131)),
0)</f>
        <v>0</v>
      </c>
      <c r="DC131" s="12">
        <f>IF(DC$2&gt;$D131,
MIN(IFERROR($E131/$F131, 0), $E131-SUM($H131:DB131)),
0)</f>
        <v>0</v>
      </c>
      <c r="DD131" s="12">
        <f>IF(DD$2&gt;$D131,
MIN(IFERROR($E131/$F131, 0), $E131-SUM($H131:DC131)),
0)</f>
        <v>0</v>
      </c>
      <c r="DE131" s="12">
        <f>IF(DE$2&gt;$D131,
MIN(IFERROR($E131/$F131, 0), $E131-SUM($H131:DD131)),
0)</f>
        <v>0</v>
      </c>
      <c r="DF131" s="12">
        <f>IF(DF$2&gt;$D131,
MIN(IFERROR($E131/$F131, 0), $E131-SUM($H131:DE131)),
0)</f>
        <v>0</v>
      </c>
      <c r="DG131" s="12">
        <f>IF(DG$2&gt;$D131,
MIN(IFERROR($E131/$F131, 0), $E131-SUM($H131:DF131)),
0)</f>
        <v>0</v>
      </c>
      <c r="DH131" s="12">
        <f>IF(DH$2&gt;$D131,
MIN(IFERROR($E131/$F131, 0), $E131-SUM($H131:DG131)),
0)</f>
        <v>0</v>
      </c>
      <c r="DI131" s="12">
        <f>IF(DI$2&gt;$D131,
MIN(IFERROR($E131/$F131, 0), $E131-SUM($H131:DH131)),
0)</f>
        <v>0</v>
      </c>
      <c r="DJ131" s="12">
        <f>IF(DJ$2&gt;$D131,
MIN(IFERROR($E131/$F131, 0), $E131-SUM($H131:DI131)),
0)</f>
        <v>0</v>
      </c>
      <c r="DK131" s="12">
        <f>IF(DK$2&gt;$D131,
MIN(IFERROR($E131/$F131, 0), $E131-SUM($H131:DJ131)),
0)</f>
        <v>0</v>
      </c>
      <c r="DL131" s="12">
        <f>IF(DL$2&gt;$D131,
MIN(IFERROR($E131/$F131, 0), $E131-SUM($H131:DK131)),
0)</f>
        <v>0</v>
      </c>
      <c r="DM131" s="12">
        <f>IF(DM$2&gt;$D131,
MIN(IFERROR($E131/$F131, 0), $E131-SUM($H131:DL131)),
0)</f>
        <v>0</v>
      </c>
      <c r="DN131" s="12">
        <f>IF(DN$2&gt;$D131,
MIN(IFERROR($E131/$F131, 0), $E131-SUM($H131:DM131)),
0)</f>
        <v>0</v>
      </c>
      <c r="DO131" s="12">
        <f>IF(DO$2&gt;$D131,
MIN(IFERROR($E131/$F131, 0), $E131-SUM($H131:DN131)),
0)</f>
        <v>0</v>
      </c>
      <c r="DP131" s="12">
        <f>IF(DP$2&gt;$D131,
MIN(IFERROR($E131/$F131, 0), $E131-SUM($H131:DO131)),
0)</f>
        <v>0</v>
      </c>
      <c r="DQ131" s="12">
        <f>IF(DQ$2&gt;$D131,
MIN(IFERROR($E131/$F131, 0), $E131-SUM($H131:DP131)),
0)</f>
        <v>0</v>
      </c>
      <c r="DR131" s="12">
        <f>IF(DR$2&gt;$D131,
MIN(IFERROR($E131/$F131, 0), $E131-SUM($H131:DQ131)),
0)</f>
        <v>0</v>
      </c>
      <c r="DS131" s="12">
        <f>IF(DS$2&gt;$D131,
MIN(IFERROR($E131/$F131, 0), $E131-SUM($H131:DR131)),
0)</f>
        <v>0</v>
      </c>
      <c r="DT131" s="12">
        <f>IF(DT$2&gt;$D131,
MIN(IFERROR($E131/$F131, 0), $E131-SUM($H131:DS131)),
0)</f>
        <v>0</v>
      </c>
      <c r="DU131" s="12">
        <f>IF(DU$2&gt;$D131,
MIN(IFERROR($E131/$F131, 0), $E131-SUM($H131:DT131)),
0)</f>
        <v>0</v>
      </c>
      <c r="DV131" s="12">
        <f>IF(DV$2&gt;$D131,
MIN(IFERROR($E131/$F131, 0), $E131-SUM($H131:DU131)),
0)</f>
        <v>0</v>
      </c>
      <c r="DW131" s="12">
        <f>IF(DW$2&gt;$D131,
MIN(IFERROR($E131/$F131, 0), $E131-SUM($H131:DV131)),
0)</f>
        <v>0</v>
      </c>
      <c r="DX131" s="12">
        <f>IF(DX$2&gt;$D131,
MIN(IFERROR($E131/$F131, 0), $E131-SUM($H131:DW131)),
0)</f>
        <v>0</v>
      </c>
      <c r="DY131" s="12">
        <f>IF(DY$2&gt;$D131,
MIN(IFERROR($E131/$F131, 0), $E131-SUM($H131:DX131)),
0)</f>
        <v>0</v>
      </c>
      <c r="EB131" s="116">
        <f t="shared" si="198"/>
        <v>130</v>
      </c>
      <c r="EC131" s="2" t="str">
        <f t="shared" si="199"/>
        <v>Phase 5</v>
      </c>
      <c r="ED131" s="2" t="str">
        <f t="shared" si="200"/>
        <v>50' Wide</v>
      </c>
      <c r="EE131" s="33" t="str">
        <f>EE135</f>
        <v>Stat</v>
      </c>
      <c r="EF131" s="2" t="str">
        <f>EF135</f>
        <v>Home Sales</v>
      </c>
    </row>
    <row r="132" spans="1:136" x14ac:dyDescent="0.3">
      <c r="B132" s="2" t="str">
        <f>Product!$Q$2</f>
        <v>Phase 5</v>
      </c>
      <c r="C132" s="2" t="str">
        <f>Product!$Q$3</f>
        <v>60' Wide</v>
      </c>
      <c r="D132" s="127">
        <f>SUMIFS(INDEX(Product!$B$2:$U$97, MATCH(D113, Product!$B$2:$B$97, 0), ), Product!$B$2:$U$2, $B132, Product!$B$3:$U$3, $C132)</f>
        <v>46234</v>
      </c>
      <c r="E132" s="128">
        <f>SUMIFS(INDEX(Product!$B$2:$U$97, MATCH(E113, Product!$B$2:$B$97, 0), ), Product!$B$2:$U$2, $B132, Product!$B$3:$U$3, $C132)</f>
        <v>30</v>
      </c>
      <c r="F132" s="128">
        <f>SUMIFS(INDEX(Product!$B$2:$U$97, MATCH(F113, Product!$B$2:$B$97, 0), ), Product!$B$2:$U$2, $B132, Product!$B$3:$U$3, $C132)</f>
        <v>12</v>
      </c>
      <c r="G132" s="11">
        <f>SUM(H132:DZ132)</f>
        <v>30</v>
      </c>
      <c r="I132" s="12">
        <f>IF(I$2&gt;$D132,
MIN(IFERROR($E132/$F132, 0), $E132-SUM($H132:H132)),
0)</f>
        <v>0</v>
      </c>
      <c r="J132" s="12">
        <f>IF(J$2&gt;$D132,
MIN(IFERROR($E132/$F132, 0), $E132-SUM($H132:I132)),
0)</f>
        <v>0</v>
      </c>
      <c r="K132" s="12">
        <f>IF(K$2&gt;$D132,
MIN(IFERROR($E132/$F132, 0), $E132-SUM($H132:J132)),
0)</f>
        <v>0</v>
      </c>
      <c r="L132" s="12">
        <f>IF(L$2&gt;$D132,
MIN(IFERROR($E132/$F132, 0), $E132-SUM($H132:K132)),
0)</f>
        <v>0</v>
      </c>
      <c r="M132" s="12">
        <f>IF(M$2&gt;$D132,
MIN(IFERROR($E132/$F132, 0), $E132-SUM($H132:L132)),
0)</f>
        <v>0</v>
      </c>
      <c r="N132" s="12">
        <f>IF(N$2&gt;$D132,
MIN(IFERROR($E132/$F132, 0), $E132-SUM($H132:M132)),
0)</f>
        <v>0</v>
      </c>
      <c r="O132" s="12">
        <f>IF(O$2&gt;$D132,
MIN(IFERROR($E132/$F132, 0), $E132-SUM($H132:N132)),
0)</f>
        <v>0</v>
      </c>
      <c r="P132" s="12">
        <f>IF(P$2&gt;$D132,
MIN(IFERROR($E132/$F132, 0), $E132-SUM($H132:O132)),
0)</f>
        <v>0</v>
      </c>
      <c r="Q132" s="12">
        <f>IF(Q$2&gt;$D132,
MIN(IFERROR($E132/$F132, 0), $E132-SUM($H132:P132)),
0)</f>
        <v>0</v>
      </c>
      <c r="R132" s="12">
        <f>IF(R$2&gt;$D132,
MIN(IFERROR($E132/$F132, 0), $E132-SUM($H132:Q132)),
0)</f>
        <v>0</v>
      </c>
      <c r="S132" s="12">
        <f>IF(S$2&gt;$D132,
MIN(IFERROR($E132/$F132, 0), $E132-SUM($H132:R132)),
0)</f>
        <v>0</v>
      </c>
      <c r="T132" s="12">
        <f>IF(T$2&gt;$D132,
MIN(IFERROR($E132/$F132, 0), $E132-SUM($H132:S132)),
0)</f>
        <v>0</v>
      </c>
      <c r="U132" s="12">
        <f>IF(U$2&gt;$D132,
MIN(IFERROR($E132/$F132, 0), $E132-SUM($H132:T132)),
0)</f>
        <v>0</v>
      </c>
      <c r="V132" s="12">
        <f>IF(V$2&gt;$D132,
MIN(IFERROR($E132/$F132, 0), $E132-SUM($H132:U132)),
0)</f>
        <v>0</v>
      </c>
      <c r="W132" s="12">
        <f>IF(W$2&gt;$D132,
MIN(IFERROR($E132/$F132, 0), $E132-SUM($H132:V132)),
0)</f>
        <v>0</v>
      </c>
      <c r="X132" s="12">
        <f>IF(X$2&gt;$D132,
MIN(IFERROR($E132/$F132, 0), $E132-SUM($H132:W132)),
0)</f>
        <v>0</v>
      </c>
      <c r="Y132" s="12">
        <f>IF(Y$2&gt;$D132,
MIN(IFERROR($E132/$F132, 0), $E132-SUM($H132:X132)),
0)</f>
        <v>0</v>
      </c>
      <c r="Z132" s="12">
        <f>IF(Z$2&gt;$D132,
MIN(IFERROR($E132/$F132, 0), $E132-SUM($H132:Y132)),
0)</f>
        <v>0</v>
      </c>
      <c r="AA132" s="12">
        <f>IF(AA$2&gt;$D132,
MIN(IFERROR($E132/$F132, 0), $E132-SUM($H132:Z132)),
0)</f>
        <v>0</v>
      </c>
      <c r="AB132" s="12">
        <f>IF(AB$2&gt;$D132,
MIN(IFERROR($E132/$F132, 0), $E132-SUM($H132:AA132)),
0)</f>
        <v>0</v>
      </c>
      <c r="AC132" s="12">
        <f>IF(AC$2&gt;$D132,
MIN(IFERROR($E132/$F132, 0), $E132-SUM($H132:AB132)),
0)</f>
        <v>0</v>
      </c>
      <c r="AD132" s="12">
        <f>IF(AD$2&gt;$D132,
MIN(IFERROR($E132/$F132, 0), $E132-SUM($H132:AC132)),
0)</f>
        <v>0</v>
      </c>
      <c r="AE132" s="12">
        <f>IF(AE$2&gt;$D132,
MIN(IFERROR($E132/$F132, 0), $E132-SUM($H132:AD132)),
0)</f>
        <v>0</v>
      </c>
      <c r="AF132" s="12">
        <f>IF(AF$2&gt;$D132,
MIN(IFERROR($E132/$F132, 0), $E132-SUM($H132:AE132)),
0)</f>
        <v>0</v>
      </c>
      <c r="AG132" s="12">
        <f>IF(AG$2&gt;$D132,
MIN(IFERROR($E132/$F132, 0), $E132-SUM($H132:AF132)),
0)</f>
        <v>0</v>
      </c>
      <c r="AH132" s="12">
        <f>IF(AH$2&gt;$D132,
MIN(IFERROR($E132/$F132, 0), $E132-SUM($H132:AG132)),
0)</f>
        <v>0</v>
      </c>
      <c r="AI132" s="12">
        <f>IF(AI$2&gt;$D132,
MIN(IFERROR($E132/$F132, 0), $E132-SUM($H132:AH132)),
0)</f>
        <v>0</v>
      </c>
      <c r="AJ132" s="12">
        <f>IF(AJ$2&gt;$D132,
MIN(IFERROR($E132/$F132, 0), $E132-SUM($H132:AI132)),
0)</f>
        <v>0</v>
      </c>
      <c r="AK132" s="12">
        <f>IF(AK$2&gt;$D132,
MIN(IFERROR($E132/$F132, 0), $E132-SUM($H132:AJ132)),
0)</f>
        <v>0</v>
      </c>
      <c r="AL132" s="12">
        <f>IF(AL$2&gt;$D132,
MIN(IFERROR($E132/$F132, 0), $E132-SUM($H132:AK132)),
0)</f>
        <v>0</v>
      </c>
      <c r="AM132" s="12">
        <f>IF(AM$2&gt;$D132,
MIN(IFERROR($E132/$F132, 0), $E132-SUM($H132:AL132)),
0)</f>
        <v>0</v>
      </c>
      <c r="AN132" s="12">
        <f>IF(AN$2&gt;$D132,
MIN(IFERROR($E132/$F132, 0), $E132-SUM($H132:AM132)),
0)</f>
        <v>0</v>
      </c>
      <c r="AO132" s="12">
        <f>IF(AO$2&gt;$D132,
MIN(IFERROR($E132/$F132, 0), $E132-SUM($H132:AN132)),
0)</f>
        <v>0</v>
      </c>
      <c r="AP132" s="12">
        <f>IF(AP$2&gt;$D132,
MIN(IFERROR($E132/$F132, 0), $E132-SUM($H132:AO132)),
0)</f>
        <v>0</v>
      </c>
      <c r="AQ132" s="12">
        <f>IF(AQ$2&gt;$D132,
MIN(IFERROR($E132/$F132, 0), $E132-SUM($H132:AP132)),
0)</f>
        <v>0</v>
      </c>
      <c r="AR132" s="12">
        <f>IF(AR$2&gt;$D132,
MIN(IFERROR($E132/$F132, 0), $E132-SUM($H132:AQ132)),
0)</f>
        <v>0</v>
      </c>
      <c r="AS132" s="12">
        <f>IF(AS$2&gt;$D132,
MIN(IFERROR($E132/$F132, 0), $E132-SUM($H132:AR132)),
0)</f>
        <v>0</v>
      </c>
      <c r="AT132" s="12">
        <f>IF(AT$2&gt;$D132,
MIN(IFERROR($E132/$F132, 0), $E132-SUM($H132:AS132)),
0)</f>
        <v>0</v>
      </c>
      <c r="AU132" s="12">
        <f>IF(AU$2&gt;$D132,
MIN(IFERROR($E132/$F132, 0), $E132-SUM($H132:AT132)),
0)</f>
        <v>0</v>
      </c>
      <c r="AV132" s="12">
        <f>IF(AV$2&gt;$D132,
MIN(IFERROR($E132/$F132, 0), $E132-SUM($H132:AU132)),
0)</f>
        <v>0</v>
      </c>
      <c r="AW132" s="12">
        <f>IF(AW$2&gt;$D132,
MIN(IFERROR($E132/$F132, 0), $E132-SUM($H132:AV132)),
0)</f>
        <v>0</v>
      </c>
      <c r="AX132" s="12">
        <f>IF(AX$2&gt;$D132,
MIN(IFERROR($E132/$F132, 0), $E132-SUM($H132:AW132)),
0)</f>
        <v>0</v>
      </c>
      <c r="AY132" s="12">
        <f>IF(AY$2&gt;$D132,
MIN(IFERROR($E132/$F132, 0), $E132-SUM($H132:AX132)),
0)</f>
        <v>0</v>
      </c>
      <c r="AZ132" s="12">
        <f>IF(AZ$2&gt;$D132,
MIN(IFERROR($E132/$F132, 0), $E132-SUM($H132:AY132)),
0)</f>
        <v>0</v>
      </c>
      <c r="BA132" s="12">
        <f>IF(BA$2&gt;$D132,
MIN(IFERROR($E132/$F132, 0), $E132-SUM($H132:AZ132)),
0)</f>
        <v>0</v>
      </c>
      <c r="BB132" s="12">
        <f>IF(BB$2&gt;$D132,
MIN(IFERROR($E132/$F132, 0), $E132-SUM($H132:BA132)),
0)</f>
        <v>0</v>
      </c>
      <c r="BC132" s="12">
        <f>IF(BC$2&gt;$D132,
MIN(IFERROR($E132/$F132, 0), $E132-SUM($H132:BB132)),
0)</f>
        <v>0</v>
      </c>
      <c r="BD132" s="12">
        <f>IF(BD$2&gt;$D132,
MIN(IFERROR($E132/$F132, 0), $E132-SUM($H132:BC132)),
0)</f>
        <v>0</v>
      </c>
      <c r="BE132" s="12">
        <f>IF(BE$2&gt;$D132,
MIN(IFERROR($E132/$F132, 0), $E132-SUM($H132:BD132)),
0)</f>
        <v>0</v>
      </c>
      <c r="BF132" s="12">
        <f>IF(BF$2&gt;$D132,
MIN(IFERROR($E132/$F132, 0), $E132-SUM($H132:BE132)),
0)</f>
        <v>0</v>
      </c>
      <c r="BG132" s="12">
        <f>IF(BG$2&gt;$D132,
MIN(IFERROR($E132/$F132, 0), $E132-SUM($H132:BF132)),
0)</f>
        <v>0</v>
      </c>
      <c r="BH132" s="12">
        <f>IF(BH$2&gt;$D132,
MIN(IFERROR($E132/$F132, 0), $E132-SUM($H132:BG132)),
0)</f>
        <v>0</v>
      </c>
      <c r="BI132" s="12">
        <f>IF(BI$2&gt;$D132,
MIN(IFERROR($E132/$F132, 0), $E132-SUM($H132:BH132)),
0)</f>
        <v>0</v>
      </c>
      <c r="BJ132" s="12">
        <f>IF(BJ$2&gt;$D132,
MIN(IFERROR($E132/$F132, 0), $E132-SUM($H132:BI132)),
0)</f>
        <v>0</v>
      </c>
      <c r="BK132" s="12">
        <f>IF(BK$2&gt;$D132,
MIN(IFERROR($E132/$F132, 0), $E132-SUM($H132:BJ132)),
0)</f>
        <v>0</v>
      </c>
      <c r="BL132" s="12">
        <f>IF(BL$2&gt;$D132,
MIN(IFERROR($E132/$F132, 0), $E132-SUM($H132:BK132)),
0)</f>
        <v>0</v>
      </c>
      <c r="BM132" s="12">
        <f>IF(BM$2&gt;$D132,
MIN(IFERROR($E132/$F132, 0), $E132-SUM($H132:BL132)),
0)</f>
        <v>2.5</v>
      </c>
      <c r="BN132" s="12">
        <f>IF(BN$2&gt;$D132,
MIN(IFERROR($E132/$F132, 0), $E132-SUM($H132:BM132)),
0)</f>
        <v>2.5</v>
      </c>
      <c r="BO132" s="12">
        <f>IF(BO$2&gt;$D132,
MIN(IFERROR($E132/$F132, 0), $E132-SUM($H132:BN132)),
0)</f>
        <v>2.5</v>
      </c>
      <c r="BP132" s="12">
        <f>IF(BP$2&gt;$D132,
MIN(IFERROR($E132/$F132, 0), $E132-SUM($H132:BO132)),
0)</f>
        <v>2.5</v>
      </c>
      <c r="BQ132" s="12">
        <f>IF(BQ$2&gt;$D132,
MIN(IFERROR($E132/$F132, 0), $E132-SUM($H132:BP132)),
0)</f>
        <v>2.5</v>
      </c>
      <c r="BR132" s="12">
        <f>IF(BR$2&gt;$D132,
MIN(IFERROR($E132/$F132, 0), $E132-SUM($H132:BQ132)),
0)</f>
        <v>2.5</v>
      </c>
      <c r="BS132" s="12">
        <f>IF(BS$2&gt;$D132,
MIN(IFERROR($E132/$F132, 0), $E132-SUM($H132:BR132)),
0)</f>
        <v>2.5</v>
      </c>
      <c r="BT132" s="12">
        <f>IF(BT$2&gt;$D132,
MIN(IFERROR($E132/$F132, 0), $E132-SUM($H132:BS132)),
0)</f>
        <v>2.5</v>
      </c>
      <c r="BU132" s="12">
        <f>IF(BU$2&gt;$D132,
MIN(IFERROR($E132/$F132, 0), $E132-SUM($H132:BT132)),
0)</f>
        <v>2.5</v>
      </c>
      <c r="BV132" s="12">
        <f>IF(BV$2&gt;$D132,
MIN(IFERROR($E132/$F132, 0), $E132-SUM($H132:BU132)),
0)</f>
        <v>2.5</v>
      </c>
      <c r="BW132" s="12">
        <f>IF(BW$2&gt;$D132,
MIN(IFERROR($E132/$F132, 0), $E132-SUM($H132:BV132)),
0)</f>
        <v>2.5</v>
      </c>
      <c r="BX132" s="12">
        <f>IF(BX$2&gt;$D132,
MIN(IFERROR($E132/$F132, 0), $E132-SUM($H132:BW132)),
0)</f>
        <v>2.5</v>
      </c>
      <c r="BY132" s="12">
        <f>IF(BY$2&gt;$D132,
MIN(IFERROR($E132/$F132, 0), $E132-SUM($H132:BX132)),
0)</f>
        <v>0</v>
      </c>
      <c r="BZ132" s="12">
        <f>IF(BZ$2&gt;$D132,
MIN(IFERROR($E132/$F132, 0), $E132-SUM($H132:BY132)),
0)</f>
        <v>0</v>
      </c>
      <c r="CA132" s="12">
        <f>IF(CA$2&gt;$D132,
MIN(IFERROR($E132/$F132, 0), $E132-SUM($H132:BZ132)),
0)</f>
        <v>0</v>
      </c>
      <c r="CB132" s="12">
        <f>IF(CB$2&gt;$D132,
MIN(IFERROR($E132/$F132, 0), $E132-SUM($H132:CA132)),
0)</f>
        <v>0</v>
      </c>
      <c r="CC132" s="12">
        <f>IF(CC$2&gt;$D132,
MIN(IFERROR($E132/$F132, 0), $E132-SUM($H132:CB132)),
0)</f>
        <v>0</v>
      </c>
      <c r="CD132" s="12">
        <f>IF(CD$2&gt;$D132,
MIN(IFERROR($E132/$F132, 0), $E132-SUM($H132:CC132)),
0)</f>
        <v>0</v>
      </c>
      <c r="CE132" s="12">
        <f>IF(CE$2&gt;$D132,
MIN(IFERROR($E132/$F132, 0), $E132-SUM($H132:CD132)),
0)</f>
        <v>0</v>
      </c>
      <c r="CF132" s="12">
        <f>IF(CF$2&gt;$D132,
MIN(IFERROR($E132/$F132, 0), $E132-SUM($H132:CE132)),
0)</f>
        <v>0</v>
      </c>
      <c r="CG132" s="12">
        <f>IF(CG$2&gt;$D132,
MIN(IFERROR($E132/$F132, 0), $E132-SUM($H132:CF132)),
0)</f>
        <v>0</v>
      </c>
      <c r="CH132" s="12">
        <f>IF(CH$2&gt;$D132,
MIN(IFERROR($E132/$F132, 0), $E132-SUM($H132:CG132)),
0)</f>
        <v>0</v>
      </c>
      <c r="CI132" s="12">
        <f>IF(CI$2&gt;$D132,
MIN(IFERROR($E132/$F132, 0), $E132-SUM($H132:CH132)),
0)</f>
        <v>0</v>
      </c>
      <c r="CJ132" s="12">
        <f>IF(CJ$2&gt;$D132,
MIN(IFERROR($E132/$F132, 0), $E132-SUM($H132:CI132)),
0)</f>
        <v>0</v>
      </c>
      <c r="CK132" s="12">
        <f>IF(CK$2&gt;$D132,
MIN(IFERROR($E132/$F132, 0), $E132-SUM($H132:CJ132)),
0)</f>
        <v>0</v>
      </c>
      <c r="CL132" s="12">
        <f>IF(CL$2&gt;$D132,
MIN(IFERROR($E132/$F132, 0), $E132-SUM($H132:CK132)),
0)</f>
        <v>0</v>
      </c>
      <c r="CM132" s="12">
        <f>IF(CM$2&gt;$D132,
MIN(IFERROR($E132/$F132, 0), $E132-SUM($H132:CL132)),
0)</f>
        <v>0</v>
      </c>
      <c r="CN132" s="12">
        <f>IF(CN$2&gt;$D132,
MIN(IFERROR($E132/$F132, 0), $E132-SUM($H132:CM132)),
0)</f>
        <v>0</v>
      </c>
      <c r="CO132" s="12">
        <f>IF(CO$2&gt;$D132,
MIN(IFERROR($E132/$F132, 0), $E132-SUM($H132:CN132)),
0)</f>
        <v>0</v>
      </c>
      <c r="CP132" s="12">
        <f>IF(CP$2&gt;$D132,
MIN(IFERROR($E132/$F132, 0), $E132-SUM($H132:CO132)),
0)</f>
        <v>0</v>
      </c>
      <c r="CQ132" s="12">
        <f>IF(CQ$2&gt;$D132,
MIN(IFERROR($E132/$F132, 0), $E132-SUM($H132:CP132)),
0)</f>
        <v>0</v>
      </c>
      <c r="CR132" s="12">
        <f>IF(CR$2&gt;$D132,
MIN(IFERROR($E132/$F132, 0), $E132-SUM($H132:CQ132)),
0)</f>
        <v>0</v>
      </c>
      <c r="CS132" s="12">
        <f>IF(CS$2&gt;$D132,
MIN(IFERROR($E132/$F132, 0), $E132-SUM($H132:CR132)),
0)</f>
        <v>0</v>
      </c>
      <c r="CT132" s="12">
        <f>IF(CT$2&gt;$D132,
MIN(IFERROR($E132/$F132, 0), $E132-SUM($H132:CS132)),
0)</f>
        <v>0</v>
      </c>
      <c r="CU132" s="12">
        <f>IF(CU$2&gt;$D132,
MIN(IFERROR($E132/$F132, 0), $E132-SUM($H132:CT132)),
0)</f>
        <v>0</v>
      </c>
      <c r="CV132" s="12">
        <f>IF(CV$2&gt;$D132,
MIN(IFERROR($E132/$F132, 0), $E132-SUM($H132:CU132)),
0)</f>
        <v>0</v>
      </c>
      <c r="CW132" s="12">
        <f>IF(CW$2&gt;$D132,
MIN(IFERROR($E132/$F132, 0), $E132-SUM($H132:CV132)),
0)</f>
        <v>0</v>
      </c>
      <c r="CX132" s="12">
        <f>IF(CX$2&gt;$D132,
MIN(IFERROR($E132/$F132, 0), $E132-SUM($H132:CW132)),
0)</f>
        <v>0</v>
      </c>
      <c r="CY132" s="12">
        <f>IF(CY$2&gt;$D132,
MIN(IFERROR($E132/$F132, 0), $E132-SUM($H132:CX132)),
0)</f>
        <v>0</v>
      </c>
      <c r="CZ132" s="12">
        <f>IF(CZ$2&gt;$D132,
MIN(IFERROR($E132/$F132, 0), $E132-SUM($H132:CY132)),
0)</f>
        <v>0</v>
      </c>
      <c r="DA132" s="12">
        <f>IF(DA$2&gt;$D132,
MIN(IFERROR($E132/$F132, 0), $E132-SUM($H132:CZ132)),
0)</f>
        <v>0</v>
      </c>
      <c r="DB132" s="12">
        <f>IF(DB$2&gt;$D132,
MIN(IFERROR($E132/$F132, 0), $E132-SUM($H132:DA132)),
0)</f>
        <v>0</v>
      </c>
      <c r="DC132" s="12">
        <f>IF(DC$2&gt;$D132,
MIN(IFERROR($E132/$F132, 0), $E132-SUM($H132:DB132)),
0)</f>
        <v>0</v>
      </c>
      <c r="DD132" s="12">
        <f>IF(DD$2&gt;$D132,
MIN(IFERROR($E132/$F132, 0), $E132-SUM($H132:DC132)),
0)</f>
        <v>0</v>
      </c>
      <c r="DE132" s="12">
        <f>IF(DE$2&gt;$D132,
MIN(IFERROR($E132/$F132, 0), $E132-SUM($H132:DD132)),
0)</f>
        <v>0</v>
      </c>
      <c r="DF132" s="12">
        <f>IF(DF$2&gt;$D132,
MIN(IFERROR($E132/$F132, 0), $E132-SUM($H132:DE132)),
0)</f>
        <v>0</v>
      </c>
      <c r="DG132" s="12">
        <f>IF(DG$2&gt;$D132,
MIN(IFERROR($E132/$F132, 0), $E132-SUM($H132:DF132)),
0)</f>
        <v>0</v>
      </c>
      <c r="DH132" s="12">
        <f>IF(DH$2&gt;$D132,
MIN(IFERROR($E132/$F132, 0), $E132-SUM($H132:DG132)),
0)</f>
        <v>0</v>
      </c>
      <c r="DI132" s="12">
        <f>IF(DI$2&gt;$D132,
MIN(IFERROR($E132/$F132, 0), $E132-SUM($H132:DH132)),
0)</f>
        <v>0</v>
      </c>
      <c r="DJ132" s="12">
        <f>IF(DJ$2&gt;$D132,
MIN(IFERROR($E132/$F132, 0), $E132-SUM($H132:DI132)),
0)</f>
        <v>0</v>
      </c>
      <c r="DK132" s="12">
        <f>IF(DK$2&gt;$D132,
MIN(IFERROR($E132/$F132, 0), $E132-SUM($H132:DJ132)),
0)</f>
        <v>0</v>
      </c>
      <c r="DL132" s="12">
        <f>IF(DL$2&gt;$D132,
MIN(IFERROR($E132/$F132, 0), $E132-SUM($H132:DK132)),
0)</f>
        <v>0</v>
      </c>
      <c r="DM132" s="12">
        <f>IF(DM$2&gt;$D132,
MIN(IFERROR($E132/$F132, 0), $E132-SUM($H132:DL132)),
0)</f>
        <v>0</v>
      </c>
      <c r="DN132" s="12">
        <f>IF(DN$2&gt;$D132,
MIN(IFERROR($E132/$F132, 0), $E132-SUM($H132:DM132)),
0)</f>
        <v>0</v>
      </c>
      <c r="DO132" s="12">
        <f>IF(DO$2&gt;$D132,
MIN(IFERROR($E132/$F132, 0), $E132-SUM($H132:DN132)),
0)</f>
        <v>0</v>
      </c>
      <c r="DP132" s="12">
        <f>IF(DP$2&gt;$D132,
MIN(IFERROR($E132/$F132, 0), $E132-SUM($H132:DO132)),
0)</f>
        <v>0</v>
      </c>
      <c r="DQ132" s="12">
        <f>IF(DQ$2&gt;$D132,
MIN(IFERROR($E132/$F132, 0), $E132-SUM($H132:DP132)),
0)</f>
        <v>0</v>
      </c>
      <c r="DR132" s="12">
        <f>IF(DR$2&gt;$D132,
MIN(IFERROR($E132/$F132, 0), $E132-SUM($H132:DQ132)),
0)</f>
        <v>0</v>
      </c>
      <c r="DS132" s="12">
        <f>IF(DS$2&gt;$D132,
MIN(IFERROR($E132/$F132, 0), $E132-SUM($H132:DR132)),
0)</f>
        <v>0</v>
      </c>
      <c r="DT132" s="12">
        <f>IF(DT$2&gt;$D132,
MIN(IFERROR($E132/$F132, 0), $E132-SUM($H132:DS132)),
0)</f>
        <v>0</v>
      </c>
      <c r="DU132" s="12">
        <f>IF(DU$2&gt;$D132,
MIN(IFERROR($E132/$F132, 0), $E132-SUM($H132:DT132)),
0)</f>
        <v>0</v>
      </c>
      <c r="DV132" s="12">
        <f>IF(DV$2&gt;$D132,
MIN(IFERROR($E132/$F132, 0), $E132-SUM($H132:DU132)),
0)</f>
        <v>0</v>
      </c>
      <c r="DW132" s="12">
        <f>IF(DW$2&gt;$D132,
MIN(IFERROR($E132/$F132, 0), $E132-SUM($H132:DV132)),
0)</f>
        <v>0</v>
      </c>
      <c r="DX132" s="12">
        <f>IF(DX$2&gt;$D132,
MIN(IFERROR($E132/$F132, 0), $E132-SUM($H132:DW132)),
0)</f>
        <v>0</v>
      </c>
      <c r="DY132" s="12">
        <f>IF(DY$2&gt;$D132,
MIN(IFERROR($E132/$F132, 0), $E132-SUM($H132:DX132)),
0)</f>
        <v>0</v>
      </c>
      <c r="EB132" s="116">
        <f t="shared" si="198"/>
        <v>131</v>
      </c>
      <c r="EC132" s="2" t="str">
        <f t="shared" si="199"/>
        <v>Phase 5</v>
      </c>
      <c r="ED132" s="2" t="str">
        <f t="shared" si="200"/>
        <v>60' Wide</v>
      </c>
      <c r="EE132" s="33" t="str">
        <f>EE135</f>
        <v>Stat</v>
      </c>
      <c r="EF132" s="2" t="str">
        <f>EF135</f>
        <v>Home Sales</v>
      </c>
    </row>
    <row r="133" spans="1:136" x14ac:dyDescent="0.3">
      <c r="B133" s="2" t="str">
        <f>Product!$R$2</f>
        <v>Phase 5</v>
      </c>
      <c r="C133" s="2" t="str">
        <f>Product!$R$3</f>
        <v>75' Wide</v>
      </c>
      <c r="D133" s="127">
        <f>SUMIFS(INDEX(Product!$B$2:$U$97, MATCH(D113, Product!$B$2:$B$97, 0), ), Product!$B$2:$U$2, $B133, Product!$B$3:$U$3, $C133)</f>
        <v>46234</v>
      </c>
      <c r="E133" s="128">
        <f>SUMIFS(INDEX(Product!$B$2:$U$97, MATCH(E113, Product!$B$2:$B$97, 0), ), Product!$B$2:$U$2, $B133, Product!$B$3:$U$3, $C133)</f>
        <v>20</v>
      </c>
      <c r="F133" s="128">
        <f>SUMIFS(INDEX(Product!$B$2:$U$97, MATCH(F113, Product!$B$2:$B$97, 0), ), Product!$B$2:$U$2, $B133, Product!$B$3:$U$3, $C133)</f>
        <v>12</v>
      </c>
      <c r="G133" s="11">
        <f>SUM(H133:DZ133)</f>
        <v>20</v>
      </c>
      <c r="I133" s="12">
        <f>IF(I$2&gt;$D133,
MIN(IFERROR($E133/$F133, 0), $E133-SUM($H133:H133)),
0)</f>
        <v>0</v>
      </c>
      <c r="J133" s="12">
        <f>IF(J$2&gt;$D133,
MIN(IFERROR($E133/$F133, 0), $E133-SUM($H133:I133)),
0)</f>
        <v>0</v>
      </c>
      <c r="K133" s="12">
        <f>IF(K$2&gt;$D133,
MIN(IFERROR($E133/$F133, 0), $E133-SUM($H133:J133)),
0)</f>
        <v>0</v>
      </c>
      <c r="L133" s="12">
        <f>IF(L$2&gt;$D133,
MIN(IFERROR($E133/$F133, 0), $E133-SUM($H133:K133)),
0)</f>
        <v>0</v>
      </c>
      <c r="M133" s="12">
        <f>IF(M$2&gt;$D133,
MIN(IFERROR($E133/$F133, 0), $E133-SUM($H133:L133)),
0)</f>
        <v>0</v>
      </c>
      <c r="N133" s="12">
        <f>IF(N$2&gt;$D133,
MIN(IFERROR($E133/$F133, 0), $E133-SUM($H133:M133)),
0)</f>
        <v>0</v>
      </c>
      <c r="O133" s="12">
        <f>IF(O$2&gt;$D133,
MIN(IFERROR($E133/$F133, 0), $E133-SUM($H133:N133)),
0)</f>
        <v>0</v>
      </c>
      <c r="P133" s="12">
        <f>IF(P$2&gt;$D133,
MIN(IFERROR($E133/$F133, 0), $E133-SUM($H133:O133)),
0)</f>
        <v>0</v>
      </c>
      <c r="Q133" s="12">
        <f>IF(Q$2&gt;$D133,
MIN(IFERROR($E133/$F133, 0), $E133-SUM($H133:P133)),
0)</f>
        <v>0</v>
      </c>
      <c r="R133" s="12">
        <f>IF(R$2&gt;$D133,
MIN(IFERROR($E133/$F133, 0), $E133-SUM($H133:Q133)),
0)</f>
        <v>0</v>
      </c>
      <c r="S133" s="12">
        <f>IF(S$2&gt;$D133,
MIN(IFERROR($E133/$F133, 0), $E133-SUM($H133:R133)),
0)</f>
        <v>0</v>
      </c>
      <c r="T133" s="12">
        <f>IF(T$2&gt;$D133,
MIN(IFERROR($E133/$F133, 0), $E133-SUM($H133:S133)),
0)</f>
        <v>0</v>
      </c>
      <c r="U133" s="12">
        <f>IF(U$2&gt;$D133,
MIN(IFERROR($E133/$F133, 0), $E133-SUM($H133:T133)),
0)</f>
        <v>0</v>
      </c>
      <c r="V133" s="12">
        <f>IF(V$2&gt;$D133,
MIN(IFERROR($E133/$F133, 0), $E133-SUM($H133:U133)),
0)</f>
        <v>0</v>
      </c>
      <c r="W133" s="12">
        <f>IF(W$2&gt;$D133,
MIN(IFERROR($E133/$F133, 0), $E133-SUM($H133:V133)),
0)</f>
        <v>0</v>
      </c>
      <c r="X133" s="12">
        <f>IF(X$2&gt;$D133,
MIN(IFERROR($E133/$F133, 0), $E133-SUM($H133:W133)),
0)</f>
        <v>0</v>
      </c>
      <c r="Y133" s="12">
        <f>IF(Y$2&gt;$D133,
MIN(IFERROR($E133/$F133, 0), $E133-SUM($H133:X133)),
0)</f>
        <v>0</v>
      </c>
      <c r="Z133" s="12">
        <f>IF(Z$2&gt;$D133,
MIN(IFERROR($E133/$F133, 0), $E133-SUM($H133:Y133)),
0)</f>
        <v>0</v>
      </c>
      <c r="AA133" s="12">
        <f>IF(AA$2&gt;$D133,
MIN(IFERROR($E133/$F133, 0), $E133-SUM($H133:Z133)),
0)</f>
        <v>0</v>
      </c>
      <c r="AB133" s="12">
        <f>IF(AB$2&gt;$D133,
MIN(IFERROR($E133/$F133, 0), $E133-SUM($H133:AA133)),
0)</f>
        <v>0</v>
      </c>
      <c r="AC133" s="12">
        <f>IF(AC$2&gt;$D133,
MIN(IFERROR($E133/$F133, 0), $E133-SUM($H133:AB133)),
0)</f>
        <v>0</v>
      </c>
      <c r="AD133" s="12">
        <f>IF(AD$2&gt;$D133,
MIN(IFERROR($E133/$F133, 0), $E133-SUM($H133:AC133)),
0)</f>
        <v>0</v>
      </c>
      <c r="AE133" s="12">
        <f>IF(AE$2&gt;$D133,
MIN(IFERROR($E133/$F133, 0), $E133-SUM($H133:AD133)),
0)</f>
        <v>0</v>
      </c>
      <c r="AF133" s="12">
        <f>IF(AF$2&gt;$D133,
MIN(IFERROR($E133/$F133, 0), $E133-SUM($H133:AE133)),
0)</f>
        <v>0</v>
      </c>
      <c r="AG133" s="12">
        <f>IF(AG$2&gt;$D133,
MIN(IFERROR($E133/$F133, 0), $E133-SUM($H133:AF133)),
0)</f>
        <v>0</v>
      </c>
      <c r="AH133" s="12">
        <f>IF(AH$2&gt;$D133,
MIN(IFERROR($E133/$F133, 0), $E133-SUM($H133:AG133)),
0)</f>
        <v>0</v>
      </c>
      <c r="AI133" s="12">
        <f>IF(AI$2&gt;$D133,
MIN(IFERROR($E133/$F133, 0), $E133-SUM($H133:AH133)),
0)</f>
        <v>0</v>
      </c>
      <c r="AJ133" s="12">
        <f>IF(AJ$2&gt;$D133,
MIN(IFERROR($E133/$F133, 0), $E133-SUM($H133:AI133)),
0)</f>
        <v>0</v>
      </c>
      <c r="AK133" s="12">
        <f>IF(AK$2&gt;$D133,
MIN(IFERROR($E133/$F133, 0), $E133-SUM($H133:AJ133)),
0)</f>
        <v>0</v>
      </c>
      <c r="AL133" s="12">
        <f>IF(AL$2&gt;$D133,
MIN(IFERROR($E133/$F133, 0), $E133-SUM($H133:AK133)),
0)</f>
        <v>0</v>
      </c>
      <c r="AM133" s="12">
        <f>IF(AM$2&gt;$D133,
MIN(IFERROR($E133/$F133, 0), $E133-SUM($H133:AL133)),
0)</f>
        <v>0</v>
      </c>
      <c r="AN133" s="12">
        <f>IF(AN$2&gt;$D133,
MIN(IFERROR($E133/$F133, 0), $E133-SUM($H133:AM133)),
0)</f>
        <v>0</v>
      </c>
      <c r="AO133" s="12">
        <f>IF(AO$2&gt;$D133,
MIN(IFERROR($E133/$F133, 0), $E133-SUM($H133:AN133)),
0)</f>
        <v>0</v>
      </c>
      <c r="AP133" s="12">
        <f>IF(AP$2&gt;$D133,
MIN(IFERROR($E133/$F133, 0), $E133-SUM($H133:AO133)),
0)</f>
        <v>0</v>
      </c>
      <c r="AQ133" s="12">
        <f>IF(AQ$2&gt;$D133,
MIN(IFERROR($E133/$F133, 0), $E133-SUM($H133:AP133)),
0)</f>
        <v>0</v>
      </c>
      <c r="AR133" s="12">
        <f>IF(AR$2&gt;$D133,
MIN(IFERROR($E133/$F133, 0), $E133-SUM($H133:AQ133)),
0)</f>
        <v>0</v>
      </c>
      <c r="AS133" s="12">
        <f>IF(AS$2&gt;$D133,
MIN(IFERROR($E133/$F133, 0), $E133-SUM($H133:AR133)),
0)</f>
        <v>0</v>
      </c>
      <c r="AT133" s="12">
        <f>IF(AT$2&gt;$D133,
MIN(IFERROR($E133/$F133, 0), $E133-SUM($H133:AS133)),
0)</f>
        <v>0</v>
      </c>
      <c r="AU133" s="12">
        <f>IF(AU$2&gt;$D133,
MIN(IFERROR($E133/$F133, 0), $E133-SUM($H133:AT133)),
0)</f>
        <v>0</v>
      </c>
      <c r="AV133" s="12">
        <f>IF(AV$2&gt;$D133,
MIN(IFERROR($E133/$F133, 0), $E133-SUM($H133:AU133)),
0)</f>
        <v>0</v>
      </c>
      <c r="AW133" s="12">
        <f>IF(AW$2&gt;$D133,
MIN(IFERROR($E133/$F133, 0), $E133-SUM($H133:AV133)),
0)</f>
        <v>0</v>
      </c>
      <c r="AX133" s="12">
        <f>IF(AX$2&gt;$D133,
MIN(IFERROR($E133/$F133, 0), $E133-SUM($H133:AW133)),
0)</f>
        <v>0</v>
      </c>
      <c r="AY133" s="12">
        <f>IF(AY$2&gt;$D133,
MIN(IFERROR($E133/$F133, 0), $E133-SUM($H133:AX133)),
0)</f>
        <v>0</v>
      </c>
      <c r="AZ133" s="12">
        <f>IF(AZ$2&gt;$D133,
MIN(IFERROR($E133/$F133, 0), $E133-SUM($H133:AY133)),
0)</f>
        <v>0</v>
      </c>
      <c r="BA133" s="12">
        <f>IF(BA$2&gt;$D133,
MIN(IFERROR($E133/$F133, 0), $E133-SUM($H133:AZ133)),
0)</f>
        <v>0</v>
      </c>
      <c r="BB133" s="12">
        <f>IF(BB$2&gt;$D133,
MIN(IFERROR($E133/$F133, 0), $E133-SUM($H133:BA133)),
0)</f>
        <v>0</v>
      </c>
      <c r="BC133" s="12">
        <f>IF(BC$2&gt;$D133,
MIN(IFERROR($E133/$F133, 0), $E133-SUM($H133:BB133)),
0)</f>
        <v>0</v>
      </c>
      <c r="BD133" s="12">
        <f>IF(BD$2&gt;$D133,
MIN(IFERROR($E133/$F133, 0), $E133-SUM($H133:BC133)),
0)</f>
        <v>0</v>
      </c>
      <c r="BE133" s="12">
        <f>IF(BE$2&gt;$D133,
MIN(IFERROR($E133/$F133, 0), $E133-SUM($H133:BD133)),
0)</f>
        <v>0</v>
      </c>
      <c r="BF133" s="12">
        <f>IF(BF$2&gt;$D133,
MIN(IFERROR($E133/$F133, 0), $E133-SUM($H133:BE133)),
0)</f>
        <v>0</v>
      </c>
      <c r="BG133" s="12">
        <f>IF(BG$2&gt;$D133,
MIN(IFERROR($E133/$F133, 0), $E133-SUM($H133:BF133)),
0)</f>
        <v>0</v>
      </c>
      <c r="BH133" s="12">
        <f>IF(BH$2&gt;$D133,
MIN(IFERROR($E133/$F133, 0), $E133-SUM($H133:BG133)),
0)</f>
        <v>0</v>
      </c>
      <c r="BI133" s="12">
        <f>IF(BI$2&gt;$D133,
MIN(IFERROR($E133/$F133, 0), $E133-SUM($H133:BH133)),
0)</f>
        <v>0</v>
      </c>
      <c r="BJ133" s="12">
        <f>IF(BJ$2&gt;$D133,
MIN(IFERROR($E133/$F133, 0), $E133-SUM($H133:BI133)),
0)</f>
        <v>0</v>
      </c>
      <c r="BK133" s="12">
        <f>IF(BK$2&gt;$D133,
MIN(IFERROR($E133/$F133, 0), $E133-SUM($H133:BJ133)),
0)</f>
        <v>0</v>
      </c>
      <c r="BL133" s="12">
        <f>IF(BL$2&gt;$D133,
MIN(IFERROR($E133/$F133, 0), $E133-SUM($H133:BK133)),
0)</f>
        <v>0</v>
      </c>
      <c r="BM133" s="12">
        <f>IF(BM$2&gt;$D133,
MIN(IFERROR($E133/$F133, 0), $E133-SUM($H133:BL133)),
0)</f>
        <v>1.6666666666666667</v>
      </c>
      <c r="BN133" s="12">
        <f>IF(BN$2&gt;$D133,
MIN(IFERROR($E133/$F133, 0), $E133-SUM($H133:BM133)),
0)</f>
        <v>1.6666666666666667</v>
      </c>
      <c r="BO133" s="12">
        <f>IF(BO$2&gt;$D133,
MIN(IFERROR($E133/$F133, 0), $E133-SUM($H133:BN133)),
0)</f>
        <v>1.6666666666666667</v>
      </c>
      <c r="BP133" s="12">
        <f>IF(BP$2&gt;$D133,
MIN(IFERROR($E133/$F133, 0), $E133-SUM($H133:BO133)),
0)</f>
        <v>1.6666666666666667</v>
      </c>
      <c r="BQ133" s="12">
        <f>IF(BQ$2&gt;$D133,
MIN(IFERROR($E133/$F133, 0), $E133-SUM($H133:BP133)),
0)</f>
        <v>1.6666666666666667</v>
      </c>
      <c r="BR133" s="12">
        <f>IF(BR$2&gt;$D133,
MIN(IFERROR($E133/$F133, 0), $E133-SUM($H133:BQ133)),
0)</f>
        <v>1.6666666666666667</v>
      </c>
      <c r="BS133" s="12">
        <f>IF(BS$2&gt;$D133,
MIN(IFERROR($E133/$F133, 0), $E133-SUM($H133:BR133)),
0)</f>
        <v>1.6666666666666667</v>
      </c>
      <c r="BT133" s="12">
        <f>IF(BT$2&gt;$D133,
MIN(IFERROR($E133/$F133, 0), $E133-SUM($H133:BS133)),
0)</f>
        <v>1.6666666666666667</v>
      </c>
      <c r="BU133" s="12">
        <f>IF(BU$2&gt;$D133,
MIN(IFERROR($E133/$F133, 0), $E133-SUM($H133:BT133)),
0)</f>
        <v>1.6666666666666667</v>
      </c>
      <c r="BV133" s="12">
        <f>IF(BV$2&gt;$D133,
MIN(IFERROR($E133/$F133, 0), $E133-SUM($H133:BU133)),
0)</f>
        <v>1.6666666666666667</v>
      </c>
      <c r="BW133" s="12">
        <f>IF(BW$2&gt;$D133,
MIN(IFERROR($E133/$F133, 0), $E133-SUM($H133:BV133)),
0)</f>
        <v>1.6666666666666667</v>
      </c>
      <c r="BX133" s="12">
        <f>IF(BX$2&gt;$D133,
MIN(IFERROR($E133/$F133, 0), $E133-SUM($H133:BW133)),
0)</f>
        <v>1.6666666666666667</v>
      </c>
      <c r="BY133" s="12">
        <f>IF(BY$2&gt;$D133,
MIN(IFERROR($E133/$F133, 0), $E133-SUM($H133:BX133)),
0)</f>
        <v>0</v>
      </c>
      <c r="BZ133" s="12">
        <f>IF(BZ$2&gt;$D133,
MIN(IFERROR($E133/$F133, 0), $E133-SUM($H133:BY133)),
0)</f>
        <v>0</v>
      </c>
      <c r="CA133" s="12">
        <f>IF(CA$2&gt;$D133,
MIN(IFERROR($E133/$F133, 0), $E133-SUM($H133:BZ133)),
0)</f>
        <v>0</v>
      </c>
      <c r="CB133" s="12">
        <f>IF(CB$2&gt;$D133,
MIN(IFERROR($E133/$F133, 0), $E133-SUM($H133:CA133)),
0)</f>
        <v>0</v>
      </c>
      <c r="CC133" s="12">
        <f>IF(CC$2&gt;$D133,
MIN(IFERROR($E133/$F133, 0), $E133-SUM($H133:CB133)),
0)</f>
        <v>0</v>
      </c>
      <c r="CD133" s="12">
        <f>IF(CD$2&gt;$D133,
MIN(IFERROR($E133/$F133, 0), $E133-SUM($H133:CC133)),
0)</f>
        <v>0</v>
      </c>
      <c r="CE133" s="12">
        <f>IF(CE$2&gt;$D133,
MIN(IFERROR($E133/$F133, 0), $E133-SUM($H133:CD133)),
0)</f>
        <v>0</v>
      </c>
      <c r="CF133" s="12">
        <f>IF(CF$2&gt;$D133,
MIN(IFERROR($E133/$F133, 0), $E133-SUM($H133:CE133)),
0)</f>
        <v>0</v>
      </c>
      <c r="CG133" s="12">
        <f>IF(CG$2&gt;$D133,
MIN(IFERROR($E133/$F133, 0), $E133-SUM($H133:CF133)),
0)</f>
        <v>0</v>
      </c>
      <c r="CH133" s="12">
        <f>IF(CH$2&gt;$D133,
MIN(IFERROR($E133/$F133, 0), $E133-SUM($H133:CG133)),
0)</f>
        <v>0</v>
      </c>
      <c r="CI133" s="12">
        <f>IF(CI$2&gt;$D133,
MIN(IFERROR($E133/$F133, 0), $E133-SUM($H133:CH133)),
0)</f>
        <v>0</v>
      </c>
      <c r="CJ133" s="12">
        <f>IF(CJ$2&gt;$D133,
MIN(IFERROR($E133/$F133, 0), $E133-SUM($H133:CI133)),
0)</f>
        <v>0</v>
      </c>
      <c r="CK133" s="12">
        <f>IF(CK$2&gt;$D133,
MIN(IFERROR($E133/$F133, 0), $E133-SUM($H133:CJ133)),
0)</f>
        <v>0</v>
      </c>
      <c r="CL133" s="12">
        <f>IF(CL$2&gt;$D133,
MIN(IFERROR($E133/$F133, 0), $E133-SUM($H133:CK133)),
0)</f>
        <v>0</v>
      </c>
      <c r="CM133" s="12">
        <f>IF(CM$2&gt;$D133,
MIN(IFERROR($E133/$F133, 0), $E133-SUM($H133:CL133)),
0)</f>
        <v>0</v>
      </c>
      <c r="CN133" s="12">
        <f>IF(CN$2&gt;$D133,
MIN(IFERROR($E133/$F133, 0), $E133-SUM($H133:CM133)),
0)</f>
        <v>0</v>
      </c>
      <c r="CO133" s="12">
        <f>IF(CO$2&gt;$D133,
MIN(IFERROR($E133/$F133, 0), $E133-SUM($H133:CN133)),
0)</f>
        <v>0</v>
      </c>
      <c r="CP133" s="12">
        <f>IF(CP$2&gt;$D133,
MIN(IFERROR($E133/$F133, 0), $E133-SUM($H133:CO133)),
0)</f>
        <v>0</v>
      </c>
      <c r="CQ133" s="12">
        <f>IF(CQ$2&gt;$D133,
MIN(IFERROR($E133/$F133, 0), $E133-SUM($H133:CP133)),
0)</f>
        <v>0</v>
      </c>
      <c r="CR133" s="12">
        <f>IF(CR$2&gt;$D133,
MIN(IFERROR($E133/$F133, 0), $E133-SUM($H133:CQ133)),
0)</f>
        <v>0</v>
      </c>
      <c r="CS133" s="12">
        <f>IF(CS$2&gt;$D133,
MIN(IFERROR($E133/$F133, 0), $E133-SUM($H133:CR133)),
0)</f>
        <v>0</v>
      </c>
      <c r="CT133" s="12">
        <f>IF(CT$2&gt;$D133,
MIN(IFERROR($E133/$F133, 0), $E133-SUM($H133:CS133)),
0)</f>
        <v>0</v>
      </c>
      <c r="CU133" s="12">
        <f>IF(CU$2&gt;$D133,
MIN(IFERROR($E133/$F133, 0), $E133-SUM($H133:CT133)),
0)</f>
        <v>0</v>
      </c>
      <c r="CV133" s="12">
        <f>IF(CV$2&gt;$D133,
MIN(IFERROR($E133/$F133, 0), $E133-SUM($H133:CU133)),
0)</f>
        <v>0</v>
      </c>
      <c r="CW133" s="12">
        <f>IF(CW$2&gt;$D133,
MIN(IFERROR($E133/$F133, 0), $E133-SUM($H133:CV133)),
0)</f>
        <v>0</v>
      </c>
      <c r="CX133" s="12">
        <f>IF(CX$2&gt;$D133,
MIN(IFERROR($E133/$F133, 0), $E133-SUM($H133:CW133)),
0)</f>
        <v>0</v>
      </c>
      <c r="CY133" s="12">
        <f>IF(CY$2&gt;$D133,
MIN(IFERROR($E133/$F133, 0), $E133-SUM($H133:CX133)),
0)</f>
        <v>0</v>
      </c>
      <c r="CZ133" s="12">
        <f>IF(CZ$2&gt;$D133,
MIN(IFERROR($E133/$F133, 0), $E133-SUM($H133:CY133)),
0)</f>
        <v>0</v>
      </c>
      <c r="DA133" s="12">
        <f>IF(DA$2&gt;$D133,
MIN(IFERROR($E133/$F133, 0), $E133-SUM($H133:CZ133)),
0)</f>
        <v>0</v>
      </c>
      <c r="DB133" s="12">
        <f>IF(DB$2&gt;$D133,
MIN(IFERROR($E133/$F133, 0), $E133-SUM($H133:DA133)),
0)</f>
        <v>0</v>
      </c>
      <c r="DC133" s="12">
        <f>IF(DC$2&gt;$D133,
MIN(IFERROR($E133/$F133, 0), $E133-SUM($H133:DB133)),
0)</f>
        <v>0</v>
      </c>
      <c r="DD133" s="12">
        <f>IF(DD$2&gt;$D133,
MIN(IFERROR($E133/$F133, 0), $E133-SUM($H133:DC133)),
0)</f>
        <v>0</v>
      </c>
      <c r="DE133" s="12">
        <f>IF(DE$2&gt;$D133,
MIN(IFERROR($E133/$F133, 0), $E133-SUM($H133:DD133)),
0)</f>
        <v>0</v>
      </c>
      <c r="DF133" s="12">
        <f>IF(DF$2&gt;$D133,
MIN(IFERROR($E133/$F133, 0), $E133-SUM($H133:DE133)),
0)</f>
        <v>0</v>
      </c>
      <c r="DG133" s="12">
        <f>IF(DG$2&gt;$D133,
MIN(IFERROR($E133/$F133, 0), $E133-SUM($H133:DF133)),
0)</f>
        <v>0</v>
      </c>
      <c r="DH133" s="12">
        <f>IF(DH$2&gt;$D133,
MIN(IFERROR($E133/$F133, 0), $E133-SUM($H133:DG133)),
0)</f>
        <v>0</v>
      </c>
      <c r="DI133" s="12">
        <f>IF(DI$2&gt;$D133,
MIN(IFERROR($E133/$F133, 0), $E133-SUM($H133:DH133)),
0)</f>
        <v>0</v>
      </c>
      <c r="DJ133" s="12">
        <f>IF(DJ$2&gt;$D133,
MIN(IFERROR($E133/$F133, 0), $E133-SUM($H133:DI133)),
0)</f>
        <v>0</v>
      </c>
      <c r="DK133" s="12">
        <f>IF(DK$2&gt;$D133,
MIN(IFERROR($E133/$F133, 0), $E133-SUM($H133:DJ133)),
0)</f>
        <v>0</v>
      </c>
      <c r="DL133" s="12">
        <f>IF(DL$2&gt;$D133,
MIN(IFERROR($E133/$F133, 0), $E133-SUM($H133:DK133)),
0)</f>
        <v>0</v>
      </c>
      <c r="DM133" s="12">
        <f>IF(DM$2&gt;$D133,
MIN(IFERROR($E133/$F133, 0), $E133-SUM($H133:DL133)),
0)</f>
        <v>0</v>
      </c>
      <c r="DN133" s="12">
        <f>IF(DN$2&gt;$D133,
MIN(IFERROR($E133/$F133, 0), $E133-SUM($H133:DM133)),
0)</f>
        <v>0</v>
      </c>
      <c r="DO133" s="12">
        <f>IF(DO$2&gt;$D133,
MIN(IFERROR($E133/$F133, 0), $E133-SUM($H133:DN133)),
0)</f>
        <v>0</v>
      </c>
      <c r="DP133" s="12">
        <f>IF(DP$2&gt;$D133,
MIN(IFERROR($E133/$F133, 0), $E133-SUM($H133:DO133)),
0)</f>
        <v>0</v>
      </c>
      <c r="DQ133" s="12">
        <f>IF(DQ$2&gt;$D133,
MIN(IFERROR($E133/$F133, 0), $E133-SUM($H133:DP133)),
0)</f>
        <v>0</v>
      </c>
      <c r="DR133" s="12">
        <f>IF(DR$2&gt;$D133,
MIN(IFERROR($E133/$F133, 0), $E133-SUM($H133:DQ133)),
0)</f>
        <v>0</v>
      </c>
      <c r="DS133" s="12">
        <f>IF(DS$2&gt;$D133,
MIN(IFERROR($E133/$F133, 0), $E133-SUM($H133:DR133)),
0)</f>
        <v>0</v>
      </c>
      <c r="DT133" s="12">
        <f>IF(DT$2&gt;$D133,
MIN(IFERROR($E133/$F133, 0), $E133-SUM($H133:DS133)),
0)</f>
        <v>0</v>
      </c>
      <c r="DU133" s="12">
        <f>IF(DU$2&gt;$D133,
MIN(IFERROR($E133/$F133, 0), $E133-SUM($H133:DT133)),
0)</f>
        <v>0</v>
      </c>
      <c r="DV133" s="12">
        <f>IF(DV$2&gt;$D133,
MIN(IFERROR($E133/$F133, 0), $E133-SUM($H133:DU133)),
0)</f>
        <v>0</v>
      </c>
      <c r="DW133" s="12">
        <f>IF(DW$2&gt;$D133,
MIN(IFERROR($E133/$F133, 0), $E133-SUM($H133:DV133)),
0)</f>
        <v>0</v>
      </c>
      <c r="DX133" s="12">
        <f>IF(DX$2&gt;$D133,
MIN(IFERROR($E133/$F133, 0), $E133-SUM($H133:DW133)),
0)</f>
        <v>0</v>
      </c>
      <c r="DY133" s="12">
        <f>IF(DY$2&gt;$D133,
MIN(IFERROR($E133/$F133, 0), $E133-SUM($H133:DX133)),
0)</f>
        <v>0</v>
      </c>
      <c r="EB133" s="116">
        <f t="shared" si="198"/>
        <v>132</v>
      </c>
      <c r="EC133" s="2" t="str">
        <f t="shared" si="199"/>
        <v>Phase 5</v>
      </c>
      <c r="ED133" s="2" t="str">
        <f t="shared" si="200"/>
        <v>75' Wide</v>
      </c>
      <c r="EE133" s="33" t="str">
        <f>EE135</f>
        <v>Stat</v>
      </c>
      <c r="EF133" s="2" t="str">
        <f>EF135</f>
        <v>Home Sales</v>
      </c>
    </row>
    <row r="134" spans="1:136" x14ac:dyDescent="0.3">
      <c r="G134" s="7"/>
    </row>
    <row r="135" spans="1:136" x14ac:dyDescent="0.3">
      <c r="B135" s="18" t="s">
        <v>56</v>
      </c>
      <c r="C135" s="18"/>
      <c r="D135" s="18"/>
      <c r="E135" s="18"/>
      <c r="F135" s="18"/>
      <c r="G135" s="23">
        <f>SUM(G113:G134)</f>
        <v>400</v>
      </c>
      <c r="H135" s="18"/>
      <c r="I135" s="19">
        <f>SUM(I113:I134)</f>
        <v>0</v>
      </c>
      <c r="J135" s="19">
        <f t="shared" ref="J135" si="201">SUM(J113:J134)</f>
        <v>0</v>
      </c>
      <c r="K135" s="19">
        <f t="shared" ref="K135" si="202">SUM(K113:K134)</f>
        <v>0</v>
      </c>
      <c r="L135" s="19">
        <f t="shared" ref="L135" si="203">SUM(L113:L134)</f>
        <v>0</v>
      </c>
      <c r="M135" s="19">
        <f t="shared" ref="M135" si="204">SUM(M113:M134)</f>
        <v>0</v>
      </c>
      <c r="N135" s="19">
        <f t="shared" ref="N135" si="205">SUM(N113:N134)</f>
        <v>0</v>
      </c>
      <c r="O135" s="19">
        <f t="shared" ref="O135" si="206">SUM(O113:O134)</f>
        <v>0</v>
      </c>
      <c r="P135" s="19">
        <f t="shared" ref="P135" si="207">SUM(P113:P134)</f>
        <v>0</v>
      </c>
      <c r="Q135" s="19">
        <f t="shared" ref="Q135" si="208">SUM(Q113:Q134)</f>
        <v>6.666666666666667</v>
      </c>
      <c r="R135" s="19">
        <f t="shared" ref="R135" si="209">SUM(R113:R134)</f>
        <v>6.666666666666667</v>
      </c>
      <c r="S135" s="19">
        <f t="shared" ref="S135" si="210">SUM(S113:S134)</f>
        <v>6.666666666666667</v>
      </c>
      <c r="T135" s="19">
        <f t="shared" ref="T135" si="211">SUM(T113:T134)</f>
        <v>6.666666666666667</v>
      </c>
      <c r="U135" s="19">
        <f t="shared" ref="U135" si="212">SUM(U113:U134)</f>
        <v>6.666666666666667</v>
      </c>
      <c r="V135" s="19">
        <f t="shared" ref="V135" si="213">SUM(V113:V134)</f>
        <v>6.666666666666667</v>
      </c>
      <c r="W135" s="19">
        <f t="shared" ref="W135" si="214">SUM(W113:W134)</f>
        <v>6.666666666666667</v>
      </c>
      <c r="X135" s="19">
        <f t="shared" ref="X135" si="215">SUM(X113:X134)</f>
        <v>6.666666666666667</v>
      </c>
      <c r="Y135" s="19">
        <f t="shared" ref="Y135" si="216">SUM(Y113:Y134)</f>
        <v>6.666666666666667</v>
      </c>
      <c r="Z135" s="19">
        <f t="shared" ref="Z135" si="217">SUM(Z113:Z134)</f>
        <v>6.666666666666667</v>
      </c>
      <c r="AA135" s="19">
        <f t="shared" ref="AA135" si="218">SUM(AA113:AA134)</f>
        <v>6.666666666666667</v>
      </c>
      <c r="AB135" s="19">
        <f t="shared" ref="AB135" si="219">SUM(AB113:AB134)</f>
        <v>6.666666666666667</v>
      </c>
      <c r="AC135" s="19">
        <f t="shared" ref="AC135" si="220">SUM(AC113:AC134)</f>
        <v>6.666666666666667</v>
      </c>
      <c r="AD135" s="19">
        <f t="shared" ref="AD135" si="221">SUM(AD113:AD134)</f>
        <v>6.666666666666667</v>
      </c>
      <c r="AE135" s="19">
        <f t="shared" ref="AE135" si="222">SUM(AE113:AE134)</f>
        <v>6.666666666666667</v>
      </c>
      <c r="AF135" s="19">
        <f t="shared" ref="AF135" si="223">SUM(AF113:AF134)</f>
        <v>6.666666666666667</v>
      </c>
      <c r="AG135" s="19">
        <f t="shared" ref="AG135" si="224">SUM(AG113:AG134)</f>
        <v>6.666666666666667</v>
      </c>
      <c r="AH135" s="19">
        <f t="shared" ref="AH135" si="225">SUM(AH113:AH134)</f>
        <v>6.666666666666667</v>
      </c>
      <c r="AI135" s="19">
        <f t="shared" ref="AI135" si="226">SUM(AI113:AI134)</f>
        <v>6.666666666666667</v>
      </c>
      <c r="AJ135" s="19">
        <f t="shared" ref="AJ135" si="227">SUM(AJ113:AJ134)</f>
        <v>6.666666666666667</v>
      </c>
      <c r="AK135" s="19">
        <f t="shared" ref="AK135" si="228">SUM(AK113:AK134)</f>
        <v>6.666666666666667</v>
      </c>
      <c r="AL135" s="19">
        <f t="shared" ref="AL135" si="229">SUM(AL113:AL134)</f>
        <v>6.666666666666667</v>
      </c>
      <c r="AM135" s="19">
        <f t="shared" ref="AM135" si="230">SUM(AM113:AM134)</f>
        <v>6.666666666666667</v>
      </c>
      <c r="AN135" s="19">
        <f t="shared" ref="AN135" si="231">SUM(AN113:AN134)</f>
        <v>6.666666666666667</v>
      </c>
      <c r="AO135" s="19">
        <f t="shared" ref="AO135" si="232">SUM(AO113:AO134)</f>
        <v>6.666666666666667</v>
      </c>
      <c r="AP135" s="19">
        <f t="shared" ref="AP135" si="233">SUM(AP113:AP134)</f>
        <v>6.666666666666667</v>
      </c>
      <c r="AQ135" s="19">
        <f t="shared" ref="AQ135" si="234">SUM(AQ113:AQ134)</f>
        <v>6.666666666666667</v>
      </c>
      <c r="AR135" s="19">
        <f t="shared" ref="AR135" si="235">SUM(AR113:AR134)</f>
        <v>6.666666666666667</v>
      </c>
      <c r="AS135" s="19">
        <f t="shared" ref="AS135" si="236">SUM(AS113:AS134)</f>
        <v>6.666666666666667</v>
      </c>
      <c r="AT135" s="19">
        <f t="shared" ref="AT135" si="237">SUM(AT113:AT134)</f>
        <v>6.666666666666667</v>
      </c>
      <c r="AU135" s="19">
        <f t="shared" ref="AU135" si="238">SUM(AU113:AU134)</f>
        <v>6.666666666666667</v>
      </c>
      <c r="AV135" s="19">
        <f t="shared" ref="AV135" si="239">SUM(AV113:AV134)</f>
        <v>6.666666666666667</v>
      </c>
      <c r="AW135" s="19">
        <f t="shared" ref="AW135" si="240">SUM(AW113:AW134)</f>
        <v>6.666666666666667</v>
      </c>
      <c r="AX135" s="19">
        <f t="shared" ref="AX135" si="241">SUM(AX113:AX134)</f>
        <v>6.666666666666667</v>
      </c>
      <c r="AY135" s="19">
        <f t="shared" ref="AY135" si="242">SUM(AY113:AY134)</f>
        <v>6.666666666666667</v>
      </c>
      <c r="AZ135" s="19">
        <f t="shared" ref="AZ135" si="243">SUM(AZ113:AZ134)</f>
        <v>6.666666666666667</v>
      </c>
      <c r="BA135" s="19">
        <f t="shared" ref="BA135" si="244">SUM(BA113:BA134)</f>
        <v>6.666666666666667</v>
      </c>
      <c r="BB135" s="19">
        <f t="shared" ref="BB135" si="245">SUM(BB113:BB134)</f>
        <v>6.666666666666667</v>
      </c>
      <c r="BC135" s="19">
        <f t="shared" ref="BC135" si="246">SUM(BC113:BC134)</f>
        <v>6.666666666666667</v>
      </c>
      <c r="BD135" s="19">
        <f t="shared" ref="BD135" si="247">SUM(BD113:BD134)</f>
        <v>6.666666666666667</v>
      </c>
      <c r="BE135" s="19">
        <f t="shared" ref="BE135" si="248">SUM(BE113:BE134)</f>
        <v>6.666666666666667</v>
      </c>
      <c r="BF135" s="19">
        <f t="shared" ref="BF135" si="249">SUM(BF113:BF134)</f>
        <v>6.666666666666667</v>
      </c>
      <c r="BG135" s="19">
        <f t="shared" ref="BG135" si="250">SUM(BG113:BG134)</f>
        <v>6.666666666666667</v>
      </c>
      <c r="BH135" s="19">
        <f t="shared" ref="BH135" si="251">SUM(BH113:BH134)</f>
        <v>6.666666666666667</v>
      </c>
      <c r="BI135" s="19">
        <f t="shared" ref="BI135" si="252">SUM(BI113:BI134)</f>
        <v>6.666666666666667</v>
      </c>
      <c r="BJ135" s="19">
        <f t="shared" ref="BJ135" si="253">SUM(BJ113:BJ134)</f>
        <v>6.666666666666667</v>
      </c>
      <c r="BK135" s="19">
        <f t="shared" ref="BK135" si="254">SUM(BK113:BK134)</f>
        <v>6.666666666666667</v>
      </c>
      <c r="BL135" s="19">
        <f t="shared" ref="BL135" si="255">SUM(BL113:BL134)</f>
        <v>6.666666666666667</v>
      </c>
      <c r="BM135" s="19">
        <f t="shared" ref="BM135" si="256">SUM(BM113:BM134)</f>
        <v>6.666666666666667</v>
      </c>
      <c r="BN135" s="19">
        <f t="shared" ref="BN135" si="257">SUM(BN113:BN134)</f>
        <v>6.666666666666667</v>
      </c>
      <c r="BO135" s="19">
        <f t="shared" ref="BO135" si="258">SUM(BO113:BO134)</f>
        <v>6.666666666666667</v>
      </c>
      <c r="BP135" s="19">
        <f t="shared" ref="BP135" si="259">SUM(BP113:BP134)</f>
        <v>6.666666666666667</v>
      </c>
      <c r="BQ135" s="19">
        <f t="shared" ref="BQ135" si="260">SUM(BQ113:BQ134)</f>
        <v>6.666666666666667</v>
      </c>
      <c r="BR135" s="19">
        <f t="shared" ref="BR135" si="261">SUM(BR113:BR134)</f>
        <v>6.666666666666667</v>
      </c>
      <c r="BS135" s="19">
        <f t="shared" ref="BS135" si="262">SUM(BS113:BS134)</f>
        <v>6.666666666666667</v>
      </c>
      <c r="BT135" s="19">
        <f t="shared" ref="BT135" si="263">SUM(BT113:BT134)</f>
        <v>6.666666666666667</v>
      </c>
      <c r="BU135" s="19">
        <f t="shared" ref="BU135" si="264">SUM(BU113:BU134)</f>
        <v>6.666666666666667</v>
      </c>
      <c r="BV135" s="19">
        <f t="shared" ref="BV135" si="265">SUM(BV113:BV134)</f>
        <v>6.666666666666667</v>
      </c>
      <c r="BW135" s="19">
        <f t="shared" ref="BW135" si="266">SUM(BW113:BW134)</f>
        <v>6.666666666666667</v>
      </c>
      <c r="BX135" s="19">
        <f t="shared" ref="BX135" si="267">SUM(BX113:BX134)</f>
        <v>6.666666666666667</v>
      </c>
      <c r="BY135" s="19">
        <f t="shared" ref="BY135" si="268">SUM(BY113:BY134)</f>
        <v>0</v>
      </c>
      <c r="BZ135" s="19">
        <f t="shared" ref="BZ135" si="269">SUM(BZ113:BZ134)</f>
        <v>0</v>
      </c>
      <c r="CA135" s="19">
        <f t="shared" ref="CA135" si="270">SUM(CA113:CA134)</f>
        <v>0</v>
      </c>
      <c r="CB135" s="19">
        <f t="shared" ref="CB135" si="271">SUM(CB113:CB134)</f>
        <v>0</v>
      </c>
      <c r="CC135" s="19">
        <f t="shared" ref="CC135" si="272">SUM(CC113:CC134)</f>
        <v>0</v>
      </c>
      <c r="CD135" s="19">
        <f t="shared" ref="CD135" si="273">SUM(CD113:CD134)</f>
        <v>0</v>
      </c>
      <c r="CE135" s="19">
        <f t="shared" ref="CE135" si="274">SUM(CE113:CE134)</f>
        <v>0</v>
      </c>
      <c r="CF135" s="19">
        <f t="shared" ref="CF135" si="275">SUM(CF113:CF134)</f>
        <v>0</v>
      </c>
      <c r="CG135" s="19">
        <f t="shared" ref="CG135" si="276">SUM(CG113:CG134)</f>
        <v>0</v>
      </c>
      <c r="CH135" s="19">
        <f t="shared" ref="CH135" si="277">SUM(CH113:CH134)</f>
        <v>0</v>
      </c>
      <c r="CI135" s="19">
        <f t="shared" ref="CI135" si="278">SUM(CI113:CI134)</f>
        <v>0</v>
      </c>
      <c r="CJ135" s="19">
        <f t="shared" ref="CJ135" si="279">SUM(CJ113:CJ134)</f>
        <v>0</v>
      </c>
      <c r="CK135" s="19">
        <f t="shared" ref="CK135" si="280">SUM(CK113:CK134)</f>
        <v>0</v>
      </c>
      <c r="CL135" s="19">
        <f t="shared" ref="CL135" si="281">SUM(CL113:CL134)</f>
        <v>0</v>
      </c>
      <c r="CM135" s="19">
        <f t="shared" ref="CM135" si="282">SUM(CM113:CM134)</f>
        <v>0</v>
      </c>
      <c r="CN135" s="19">
        <f t="shared" ref="CN135" si="283">SUM(CN113:CN134)</f>
        <v>0</v>
      </c>
      <c r="CO135" s="19">
        <f t="shared" ref="CO135" si="284">SUM(CO113:CO134)</f>
        <v>0</v>
      </c>
      <c r="CP135" s="19">
        <f t="shared" ref="CP135" si="285">SUM(CP113:CP134)</f>
        <v>0</v>
      </c>
      <c r="CQ135" s="19">
        <f t="shared" ref="CQ135" si="286">SUM(CQ113:CQ134)</f>
        <v>0</v>
      </c>
      <c r="CR135" s="19">
        <f t="shared" ref="CR135" si="287">SUM(CR113:CR134)</f>
        <v>0</v>
      </c>
      <c r="CS135" s="19">
        <f t="shared" ref="CS135" si="288">SUM(CS113:CS134)</f>
        <v>0</v>
      </c>
      <c r="CT135" s="19">
        <f t="shared" ref="CT135" si="289">SUM(CT113:CT134)</f>
        <v>0</v>
      </c>
      <c r="CU135" s="19">
        <f t="shared" ref="CU135" si="290">SUM(CU113:CU134)</f>
        <v>0</v>
      </c>
      <c r="CV135" s="19">
        <f t="shared" ref="CV135" si="291">SUM(CV113:CV134)</f>
        <v>0</v>
      </c>
      <c r="CW135" s="19">
        <f t="shared" ref="CW135" si="292">SUM(CW113:CW134)</f>
        <v>0</v>
      </c>
      <c r="CX135" s="19">
        <f t="shared" ref="CX135" si="293">SUM(CX113:CX134)</f>
        <v>0</v>
      </c>
      <c r="CY135" s="19">
        <f t="shared" ref="CY135" si="294">SUM(CY113:CY134)</f>
        <v>0</v>
      </c>
      <c r="CZ135" s="19">
        <f t="shared" ref="CZ135" si="295">SUM(CZ113:CZ134)</f>
        <v>0</v>
      </c>
      <c r="DA135" s="19">
        <f t="shared" ref="DA135" si="296">SUM(DA113:DA134)</f>
        <v>0</v>
      </c>
      <c r="DB135" s="19">
        <f t="shared" ref="DB135" si="297">SUM(DB113:DB134)</f>
        <v>0</v>
      </c>
      <c r="DC135" s="19">
        <f t="shared" ref="DC135" si="298">SUM(DC113:DC134)</f>
        <v>0</v>
      </c>
      <c r="DD135" s="19">
        <f t="shared" ref="DD135" si="299">SUM(DD113:DD134)</f>
        <v>0</v>
      </c>
      <c r="DE135" s="19">
        <f t="shared" ref="DE135" si="300">SUM(DE113:DE134)</f>
        <v>0</v>
      </c>
      <c r="DF135" s="19">
        <f t="shared" ref="DF135" si="301">SUM(DF113:DF134)</f>
        <v>0</v>
      </c>
      <c r="DG135" s="19">
        <f t="shared" ref="DG135" si="302">SUM(DG113:DG134)</f>
        <v>0</v>
      </c>
      <c r="DH135" s="19">
        <f t="shared" ref="DH135" si="303">SUM(DH113:DH134)</f>
        <v>0</v>
      </c>
      <c r="DI135" s="19">
        <f t="shared" ref="DI135" si="304">SUM(DI113:DI134)</f>
        <v>0</v>
      </c>
      <c r="DJ135" s="19">
        <f t="shared" ref="DJ135" si="305">SUM(DJ113:DJ134)</f>
        <v>0</v>
      </c>
      <c r="DK135" s="19">
        <f t="shared" ref="DK135" si="306">SUM(DK113:DK134)</f>
        <v>0</v>
      </c>
      <c r="DL135" s="19">
        <f t="shared" ref="DL135" si="307">SUM(DL113:DL134)</f>
        <v>0</v>
      </c>
      <c r="DM135" s="19">
        <f t="shared" ref="DM135" si="308">SUM(DM113:DM134)</f>
        <v>0</v>
      </c>
      <c r="DN135" s="19">
        <f t="shared" ref="DN135" si="309">SUM(DN113:DN134)</f>
        <v>0</v>
      </c>
      <c r="DO135" s="19">
        <f t="shared" ref="DO135" si="310">SUM(DO113:DO134)</f>
        <v>0</v>
      </c>
      <c r="DP135" s="19">
        <f t="shared" ref="DP135" si="311">SUM(DP113:DP134)</f>
        <v>0</v>
      </c>
      <c r="DQ135" s="19">
        <f t="shared" ref="DQ135" si="312">SUM(DQ113:DQ134)</f>
        <v>0</v>
      </c>
      <c r="DR135" s="19">
        <f t="shared" ref="DR135" si="313">SUM(DR113:DR134)</f>
        <v>0</v>
      </c>
      <c r="DS135" s="19">
        <f t="shared" ref="DS135" si="314">SUM(DS113:DS134)</f>
        <v>0</v>
      </c>
      <c r="DT135" s="19">
        <f t="shared" ref="DT135" si="315">SUM(DT113:DT134)</f>
        <v>0</v>
      </c>
      <c r="DU135" s="19">
        <f t="shared" ref="DU135" si="316">SUM(DU113:DU134)</f>
        <v>0</v>
      </c>
      <c r="DV135" s="19">
        <f t="shared" ref="DV135" si="317">SUM(DV113:DV134)</f>
        <v>0</v>
      </c>
      <c r="DW135" s="19">
        <f t="shared" ref="DW135" si="318">SUM(DW113:DW134)</f>
        <v>0</v>
      </c>
      <c r="DX135" s="19">
        <f t="shared" ref="DX135" si="319">SUM(DX113:DX134)</f>
        <v>0</v>
      </c>
      <c r="DY135" s="19">
        <f t="shared" ref="DY135" si="320">SUM(DY113:DY134)</f>
        <v>0</v>
      </c>
      <c r="EB135" s="116">
        <f>ROW(EB135)-ROW($EB$2)+1</f>
        <v>134</v>
      </c>
      <c r="EC135" s="2" t="s">
        <v>0</v>
      </c>
      <c r="ED135" s="2" t="s">
        <v>0</v>
      </c>
      <c r="EE135" s="117" t="s">
        <v>261</v>
      </c>
      <c r="EF135" s="110" t="str">
        <f>CF!$C$9</f>
        <v>Home Sales</v>
      </c>
    </row>
    <row r="136" spans="1:136" x14ac:dyDescent="0.3">
      <c r="G136" s="7"/>
    </row>
    <row r="137" spans="1:136" x14ac:dyDescent="0.3">
      <c r="A137" s="8" t="s">
        <v>147</v>
      </c>
      <c r="B137" s="4"/>
      <c r="C137" s="4"/>
      <c r="D137" s="9"/>
      <c r="E137" s="4"/>
      <c r="F137" s="16"/>
      <c r="G137" s="7"/>
      <c r="I137" s="10"/>
      <c r="J137" s="10"/>
      <c r="K137" s="10"/>
      <c r="L137" s="10"/>
      <c r="M137" s="10"/>
      <c r="N137" s="10"/>
      <c r="O137" s="10"/>
      <c r="P137" s="10"/>
      <c r="Q137" s="10"/>
      <c r="R137" s="10"/>
      <c r="S137" s="10"/>
      <c r="T137" s="10"/>
      <c r="U137" s="10"/>
      <c r="V137" s="145"/>
      <c r="W137" s="145"/>
      <c r="X137" s="145"/>
      <c r="Y137" s="10"/>
      <c r="Z137" s="10"/>
      <c r="AA137" s="10"/>
      <c r="AB137" s="10"/>
      <c r="AC137" s="10"/>
      <c r="AD137" s="10"/>
      <c r="AE137" s="10"/>
      <c r="AF137" s="10"/>
      <c r="AG137" s="10"/>
      <c r="AH137" s="10"/>
      <c r="AI137" s="10"/>
      <c r="AJ137" s="10"/>
      <c r="AK137" s="10"/>
      <c r="AL137" s="10"/>
      <c r="AM137" s="10"/>
      <c r="AN137" s="10"/>
      <c r="AO137" s="10"/>
      <c r="AP137" s="10"/>
      <c r="AQ137" s="10"/>
      <c r="AR137" s="10"/>
      <c r="AS137" s="10"/>
      <c r="AT137" s="10"/>
      <c r="AU137" s="10"/>
      <c r="AV137" s="10"/>
      <c r="AW137" s="10"/>
      <c r="AX137" s="10"/>
      <c r="AY137" s="10"/>
      <c r="AZ137" s="10"/>
      <c r="BA137" s="10"/>
      <c r="BB137" s="10"/>
      <c r="BC137" s="10"/>
      <c r="BD137" s="10"/>
      <c r="BE137" s="10"/>
      <c r="BF137" s="10"/>
      <c r="BG137" s="10"/>
      <c r="BH137" s="10"/>
      <c r="BI137" s="10"/>
      <c r="BJ137" s="10"/>
      <c r="BK137" s="10"/>
      <c r="BL137" s="10"/>
      <c r="BM137" s="10"/>
      <c r="BN137" s="10"/>
      <c r="BO137" s="10"/>
      <c r="BP137" s="10"/>
      <c r="BQ137" s="10"/>
      <c r="BR137" s="10"/>
      <c r="BS137" s="10"/>
      <c r="BT137" s="10"/>
      <c r="BU137" s="10"/>
      <c r="BV137" s="10"/>
      <c r="BW137" s="10"/>
      <c r="BX137" s="10"/>
      <c r="BY137" s="10"/>
      <c r="BZ137" s="10"/>
      <c r="CA137" s="10"/>
      <c r="CB137" s="10"/>
      <c r="CC137" s="10"/>
      <c r="CD137" s="10"/>
      <c r="CE137" s="10"/>
      <c r="CF137" s="10"/>
      <c r="CG137" s="10"/>
      <c r="CH137" s="10"/>
      <c r="CI137" s="10"/>
      <c r="CJ137" s="10"/>
      <c r="CK137" s="10"/>
      <c r="CL137" s="10"/>
      <c r="CM137" s="10"/>
      <c r="CN137" s="10"/>
      <c r="CO137" s="10"/>
      <c r="CP137" s="10"/>
      <c r="CQ137" s="10"/>
      <c r="CR137" s="10"/>
      <c r="CS137" s="10"/>
      <c r="CT137" s="10"/>
      <c r="CU137" s="10"/>
      <c r="CV137" s="10"/>
      <c r="CW137" s="10"/>
      <c r="CX137" s="10"/>
      <c r="CY137" s="10"/>
      <c r="CZ137" s="10"/>
      <c r="DA137" s="10"/>
      <c r="DB137" s="10"/>
      <c r="DC137" s="10"/>
      <c r="DD137" s="10"/>
      <c r="DE137" s="10"/>
      <c r="DF137" s="10"/>
      <c r="DG137" s="10"/>
      <c r="DH137" s="10"/>
      <c r="DI137" s="10"/>
      <c r="DJ137" s="10"/>
      <c r="DK137" s="10"/>
      <c r="DL137" s="10"/>
      <c r="DM137" s="10"/>
      <c r="DN137" s="10"/>
      <c r="DO137" s="10"/>
      <c r="DP137" s="10"/>
      <c r="DQ137" s="10"/>
      <c r="DR137" s="10"/>
      <c r="DS137" s="10"/>
      <c r="DT137" s="10"/>
      <c r="DU137" s="10"/>
      <c r="DV137" s="10"/>
      <c r="DW137" s="10"/>
      <c r="DX137" s="10"/>
      <c r="DY137" s="10"/>
    </row>
    <row r="138" spans="1:136" x14ac:dyDescent="0.3">
      <c r="G138" s="7"/>
      <c r="I138" s="12"/>
      <c r="J138" s="12"/>
      <c r="K138" s="12"/>
      <c r="L138" s="12"/>
      <c r="M138" s="12"/>
      <c r="N138" s="12"/>
      <c r="O138" s="12"/>
      <c r="P138" s="12"/>
      <c r="Q138" s="12"/>
      <c r="R138" s="12"/>
      <c r="S138" s="12"/>
      <c r="T138" s="12"/>
      <c r="U138" s="12"/>
      <c r="V138" s="12"/>
      <c r="W138" s="12"/>
      <c r="X138" s="12"/>
      <c r="Y138" s="12"/>
      <c r="Z138" s="12"/>
      <c r="AA138" s="12"/>
      <c r="AB138" s="12"/>
      <c r="AC138" s="12"/>
      <c r="AD138" s="12"/>
      <c r="AE138" s="12"/>
      <c r="AF138" s="12"/>
      <c r="AG138" s="12"/>
      <c r="AH138" s="12"/>
      <c r="AI138" s="12"/>
      <c r="AJ138" s="12"/>
      <c r="AK138" s="12"/>
      <c r="AL138" s="12"/>
      <c r="AM138" s="12"/>
      <c r="AN138" s="12"/>
      <c r="AO138" s="12"/>
      <c r="AP138" s="12"/>
      <c r="AQ138" s="12"/>
      <c r="AR138" s="12"/>
      <c r="AS138" s="12"/>
      <c r="AT138" s="12"/>
      <c r="AU138" s="12"/>
      <c r="AV138" s="12"/>
      <c r="AW138" s="12"/>
      <c r="AX138" s="12"/>
      <c r="AY138" s="12"/>
      <c r="AZ138" s="12"/>
      <c r="BA138" s="12"/>
      <c r="BB138" s="12"/>
      <c r="BC138" s="12"/>
      <c r="BD138" s="12"/>
      <c r="BE138" s="12"/>
      <c r="BF138" s="12"/>
      <c r="BG138" s="12"/>
      <c r="BH138" s="12"/>
      <c r="BI138" s="12"/>
      <c r="BJ138" s="12"/>
      <c r="BK138" s="12"/>
      <c r="BL138" s="12"/>
      <c r="BM138" s="12"/>
      <c r="BN138" s="12"/>
      <c r="BO138" s="12"/>
      <c r="BP138" s="12"/>
      <c r="BQ138" s="12"/>
      <c r="BR138" s="12"/>
      <c r="BS138" s="12"/>
      <c r="BT138" s="12"/>
      <c r="BU138" s="12"/>
      <c r="BV138" s="12"/>
      <c r="BW138" s="12"/>
      <c r="BX138" s="12"/>
      <c r="BY138" s="12"/>
      <c r="BZ138" s="12"/>
      <c r="CA138" s="12"/>
      <c r="CB138" s="12"/>
      <c r="CC138" s="12"/>
      <c r="CD138" s="12"/>
      <c r="CE138" s="12"/>
      <c r="CF138" s="12"/>
      <c r="CG138" s="12"/>
      <c r="CH138" s="12"/>
      <c r="CI138" s="12"/>
      <c r="CJ138" s="12"/>
      <c r="CK138" s="12"/>
      <c r="CL138" s="12"/>
      <c r="CM138" s="12"/>
      <c r="CN138" s="12"/>
      <c r="CO138" s="12"/>
      <c r="CP138" s="12"/>
      <c r="CQ138" s="12"/>
      <c r="CR138" s="12"/>
      <c r="CS138" s="12"/>
      <c r="CT138" s="12"/>
      <c r="CU138" s="12"/>
      <c r="CV138" s="12"/>
      <c r="CW138" s="12"/>
      <c r="CX138" s="12"/>
      <c r="CY138" s="12"/>
      <c r="CZ138" s="12"/>
      <c r="DA138" s="12"/>
      <c r="DB138" s="12"/>
      <c r="DC138" s="12"/>
      <c r="DD138" s="12"/>
      <c r="DE138" s="12"/>
      <c r="DF138" s="12"/>
      <c r="DG138" s="12"/>
      <c r="DH138" s="12"/>
      <c r="DI138" s="12"/>
      <c r="DJ138" s="12"/>
      <c r="DK138" s="12"/>
      <c r="DL138" s="12"/>
      <c r="DM138" s="12"/>
      <c r="DN138" s="12"/>
      <c r="DO138" s="12"/>
      <c r="DP138" s="12"/>
      <c r="DQ138" s="12"/>
      <c r="DR138" s="12"/>
      <c r="DS138" s="12"/>
      <c r="DT138" s="12"/>
      <c r="DU138" s="12"/>
      <c r="DV138" s="12"/>
      <c r="DW138" s="12"/>
      <c r="DX138" s="12"/>
      <c r="DY138" s="12"/>
    </row>
    <row r="139" spans="1:136" x14ac:dyDescent="0.3">
      <c r="B139" s="2" t="str">
        <f>Product!$D$2</f>
        <v>Phase 1</v>
      </c>
      <c r="C139" s="2" t="str">
        <f>Product!$D$3</f>
        <v>50' Wide</v>
      </c>
      <c r="D139" s="128"/>
      <c r="G139" s="11">
        <f>SUM(H139:DZ139)</f>
        <v>3225</v>
      </c>
      <c r="I139" s="12">
        <f>H139+I115</f>
        <v>0</v>
      </c>
      <c r="J139" s="12">
        <f t="shared" ref="J139:BU139" si="321">I139+J115</f>
        <v>0</v>
      </c>
      <c r="K139" s="12">
        <f t="shared" si="321"/>
        <v>0</v>
      </c>
      <c r="L139" s="12">
        <f t="shared" si="321"/>
        <v>0</v>
      </c>
      <c r="M139" s="12">
        <f t="shared" si="321"/>
        <v>0</v>
      </c>
      <c r="N139" s="12">
        <f t="shared" si="321"/>
        <v>0</v>
      </c>
      <c r="O139" s="12">
        <f t="shared" si="321"/>
        <v>0</v>
      </c>
      <c r="P139" s="12">
        <f t="shared" si="321"/>
        <v>0</v>
      </c>
      <c r="Q139" s="12">
        <f t="shared" si="321"/>
        <v>2.5</v>
      </c>
      <c r="R139" s="12">
        <f t="shared" si="321"/>
        <v>5</v>
      </c>
      <c r="S139" s="12">
        <f t="shared" si="321"/>
        <v>7.5</v>
      </c>
      <c r="T139" s="12">
        <f t="shared" si="321"/>
        <v>10</v>
      </c>
      <c r="U139" s="12">
        <f t="shared" si="321"/>
        <v>12.5</v>
      </c>
      <c r="V139" s="12">
        <f t="shared" si="321"/>
        <v>15</v>
      </c>
      <c r="W139" s="12">
        <f t="shared" si="321"/>
        <v>17.5</v>
      </c>
      <c r="X139" s="12">
        <f t="shared" si="321"/>
        <v>20</v>
      </c>
      <c r="Y139" s="12">
        <f t="shared" si="321"/>
        <v>22.5</v>
      </c>
      <c r="Z139" s="12">
        <f t="shared" si="321"/>
        <v>25</v>
      </c>
      <c r="AA139" s="12">
        <f t="shared" si="321"/>
        <v>27.5</v>
      </c>
      <c r="AB139" s="12">
        <f t="shared" si="321"/>
        <v>30</v>
      </c>
      <c r="AC139" s="12">
        <f t="shared" si="321"/>
        <v>30</v>
      </c>
      <c r="AD139" s="12">
        <f t="shared" si="321"/>
        <v>30</v>
      </c>
      <c r="AE139" s="12">
        <f t="shared" si="321"/>
        <v>30</v>
      </c>
      <c r="AF139" s="12">
        <f t="shared" si="321"/>
        <v>30</v>
      </c>
      <c r="AG139" s="12">
        <f t="shared" si="321"/>
        <v>30</v>
      </c>
      <c r="AH139" s="12">
        <f t="shared" si="321"/>
        <v>30</v>
      </c>
      <c r="AI139" s="12">
        <f t="shared" si="321"/>
        <v>30</v>
      </c>
      <c r="AJ139" s="12">
        <f t="shared" si="321"/>
        <v>30</v>
      </c>
      <c r="AK139" s="12">
        <f t="shared" si="321"/>
        <v>30</v>
      </c>
      <c r="AL139" s="12">
        <f t="shared" si="321"/>
        <v>30</v>
      </c>
      <c r="AM139" s="12">
        <f t="shared" si="321"/>
        <v>30</v>
      </c>
      <c r="AN139" s="12">
        <f t="shared" si="321"/>
        <v>30</v>
      </c>
      <c r="AO139" s="12">
        <f t="shared" si="321"/>
        <v>30</v>
      </c>
      <c r="AP139" s="12">
        <f t="shared" si="321"/>
        <v>30</v>
      </c>
      <c r="AQ139" s="12">
        <f t="shared" si="321"/>
        <v>30</v>
      </c>
      <c r="AR139" s="12">
        <f t="shared" si="321"/>
        <v>30</v>
      </c>
      <c r="AS139" s="12">
        <f t="shared" si="321"/>
        <v>30</v>
      </c>
      <c r="AT139" s="12">
        <f t="shared" si="321"/>
        <v>30</v>
      </c>
      <c r="AU139" s="12">
        <f t="shared" si="321"/>
        <v>30</v>
      </c>
      <c r="AV139" s="12">
        <f t="shared" si="321"/>
        <v>30</v>
      </c>
      <c r="AW139" s="12">
        <f t="shared" si="321"/>
        <v>30</v>
      </c>
      <c r="AX139" s="12">
        <f t="shared" si="321"/>
        <v>30</v>
      </c>
      <c r="AY139" s="12">
        <f t="shared" si="321"/>
        <v>30</v>
      </c>
      <c r="AZ139" s="12">
        <f t="shared" si="321"/>
        <v>30</v>
      </c>
      <c r="BA139" s="12">
        <f t="shared" si="321"/>
        <v>30</v>
      </c>
      <c r="BB139" s="12">
        <f t="shared" si="321"/>
        <v>30</v>
      </c>
      <c r="BC139" s="12">
        <f t="shared" si="321"/>
        <v>30</v>
      </c>
      <c r="BD139" s="12">
        <f t="shared" si="321"/>
        <v>30</v>
      </c>
      <c r="BE139" s="12">
        <f t="shared" si="321"/>
        <v>30</v>
      </c>
      <c r="BF139" s="12">
        <f t="shared" si="321"/>
        <v>30</v>
      </c>
      <c r="BG139" s="12">
        <f t="shared" si="321"/>
        <v>30</v>
      </c>
      <c r="BH139" s="12">
        <f t="shared" si="321"/>
        <v>30</v>
      </c>
      <c r="BI139" s="12">
        <f t="shared" si="321"/>
        <v>30</v>
      </c>
      <c r="BJ139" s="12">
        <f t="shared" si="321"/>
        <v>30</v>
      </c>
      <c r="BK139" s="12">
        <f t="shared" si="321"/>
        <v>30</v>
      </c>
      <c r="BL139" s="12">
        <f t="shared" si="321"/>
        <v>30</v>
      </c>
      <c r="BM139" s="12">
        <f t="shared" si="321"/>
        <v>30</v>
      </c>
      <c r="BN139" s="12">
        <f t="shared" si="321"/>
        <v>30</v>
      </c>
      <c r="BO139" s="12">
        <f t="shared" si="321"/>
        <v>30</v>
      </c>
      <c r="BP139" s="12">
        <f t="shared" si="321"/>
        <v>30</v>
      </c>
      <c r="BQ139" s="12">
        <f t="shared" si="321"/>
        <v>30</v>
      </c>
      <c r="BR139" s="12">
        <f t="shared" si="321"/>
        <v>30</v>
      </c>
      <c r="BS139" s="12">
        <f t="shared" si="321"/>
        <v>30</v>
      </c>
      <c r="BT139" s="12">
        <f t="shared" si="321"/>
        <v>30</v>
      </c>
      <c r="BU139" s="12">
        <f t="shared" si="321"/>
        <v>30</v>
      </c>
      <c r="BV139" s="12">
        <f t="shared" ref="BV139:DY139" si="322">BU139+BV115</f>
        <v>30</v>
      </c>
      <c r="BW139" s="12">
        <f t="shared" si="322"/>
        <v>30</v>
      </c>
      <c r="BX139" s="12">
        <f t="shared" si="322"/>
        <v>30</v>
      </c>
      <c r="BY139" s="12">
        <f t="shared" si="322"/>
        <v>30</v>
      </c>
      <c r="BZ139" s="12">
        <f t="shared" si="322"/>
        <v>30</v>
      </c>
      <c r="CA139" s="12">
        <f t="shared" si="322"/>
        <v>30</v>
      </c>
      <c r="CB139" s="12">
        <f t="shared" si="322"/>
        <v>30</v>
      </c>
      <c r="CC139" s="12">
        <f t="shared" si="322"/>
        <v>30</v>
      </c>
      <c r="CD139" s="12">
        <f t="shared" si="322"/>
        <v>30</v>
      </c>
      <c r="CE139" s="12">
        <f t="shared" si="322"/>
        <v>30</v>
      </c>
      <c r="CF139" s="12">
        <f t="shared" si="322"/>
        <v>30</v>
      </c>
      <c r="CG139" s="12">
        <f t="shared" si="322"/>
        <v>30</v>
      </c>
      <c r="CH139" s="12">
        <f t="shared" si="322"/>
        <v>30</v>
      </c>
      <c r="CI139" s="12">
        <f t="shared" si="322"/>
        <v>30</v>
      </c>
      <c r="CJ139" s="12">
        <f t="shared" si="322"/>
        <v>30</v>
      </c>
      <c r="CK139" s="12">
        <f t="shared" si="322"/>
        <v>30</v>
      </c>
      <c r="CL139" s="12">
        <f t="shared" si="322"/>
        <v>30</v>
      </c>
      <c r="CM139" s="12">
        <f t="shared" si="322"/>
        <v>30</v>
      </c>
      <c r="CN139" s="12">
        <f t="shared" si="322"/>
        <v>30</v>
      </c>
      <c r="CO139" s="12">
        <f t="shared" si="322"/>
        <v>30</v>
      </c>
      <c r="CP139" s="12">
        <f t="shared" si="322"/>
        <v>30</v>
      </c>
      <c r="CQ139" s="12">
        <f t="shared" si="322"/>
        <v>30</v>
      </c>
      <c r="CR139" s="12">
        <f t="shared" si="322"/>
        <v>30</v>
      </c>
      <c r="CS139" s="12">
        <f t="shared" si="322"/>
        <v>30</v>
      </c>
      <c r="CT139" s="12">
        <f t="shared" si="322"/>
        <v>30</v>
      </c>
      <c r="CU139" s="12">
        <f t="shared" si="322"/>
        <v>30</v>
      </c>
      <c r="CV139" s="12">
        <f t="shared" si="322"/>
        <v>30</v>
      </c>
      <c r="CW139" s="12">
        <f t="shared" si="322"/>
        <v>30</v>
      </c>
      <c r="CX139" s="12">
        <f t="shared" si="322"/>
        <v>30</v>
      </c>
      <c r="CY139" s="12">
        <f t="shared" si="322"/>
        <v>30</v>
      </c>
      <c r="CZ139" s="12">
        <f t="shared" si="322"/>
        <v>30</v>
      </c>
      <c r="DA139" s="12">
        <f t="shared" si="322"/>
        <v>30</v>
      </c>
      <c r="DB139" s="12">
        <f t="shared" si="322"/>
        <v>30</v>
      </c>
      <c r="DC139" s="12">
        <f t="shared" si="322"/>
        <v>30</v>
      </c>
      <c r="DD139" s="12">
        <f t="shared" si="322"/>
        <v>30</v>
      </c>
      <c r="DE139" s="12">
        <f t="shared" si="322"/>
        <v>30</v>
      </c>
      <c r="DF139" s="12">
        <f t="shared" si="322"/>
        <v>30</v>
      </c>
      <c r="DG139" s="12">
        <f t="shared" si="322"/>
        <v>30</v>
      </c>
      <c r="DH139" s="12">
        <f t="shared" si="322"/>
        <v>30</v>
      </c>
      <c r="DI139" s="12">
        <f t="shared" si="322"/>
        <v>30</v>
      </c>
      <c r="DJ139" s="12">
        <f t="shared" si="322"/>
        <v>30</v>
      </c>
      <c r="DK139" s="12">
        <f t="shared" si="322"/>
        <v>30</v>
      </c>
      <c r="DL139" s="12">
        <f t="shared" si="322"/>
        <v>30</v>
      </c>
      <c r="DM139" s="12">
        <f t="shared" si="322"/>
        <v>30</v>
      </c>
      <c r="DN139" s="12">
        <f t="shared" si="322"/>
        <v>30</v>
      </c>
      <c r="DO139" s="12">
        <f t="shared" si="322"/>
        <v>30</v>
      </c>
      <c r="DP139" s="12">
        <f t="shared" si="322"/>
        <v>30</v>
      </c>
      <c r="DQ139" s="12">
        <f t="shared" si="322"/>
        <v>30</v>
      </c>
      <c r="DR139" s="12">
        <f t="shared" si="322"/>
        <v>30</v>
      </c>
      <c r="DS139" s="12">
        <f t="shared" si="322"/>
        <v>30</v>
      </c>
      <c r="DT139" s="12">
        <f t="shared" si="322"/>
        <v>30</v>
      </c>
      <c r="DU139" s="12">
        <f t="shared" si="322"/>
        <v>30</v>
      </c>
      <c r="DV139" s="12">
        <f t="shared" si="322"/>
        <v>30</v>
      </c>
      <c r="DW139" s="12">
        <f t="shared" si="322"/>
        <v>30</v>
      </c>
      <c r="DX139" s="12">
        <f t="shared" si="322"/>
        <v>30</v>
      </c>
      <c r="DY139" s="12">
        <f t="shared" si="322"/>
        <v>30</v>
      </c>
    </row>
    <row r="140" spans="1:136" x14ac:dyDescent="0.3">
      <c r="B140" s="2" t="str">
        <f>Product!$E$2</f>
        <v>Phase 1</v>
      </c>
      <c r="C140" s="2" t="str">
        <f>Product!$E$3</f>
        <v>60' Wide</v>
      </c>
      <c r="D140" s="128"/>
      <c r="G140" s="11">
        <f>SUM(H140:DZ140)</f>
        <v>3225</v>
      </c>
      <c r="I140" s="12">
        <f t="shared" ref="I140:BT140" si="323">H140+I116</f>
        <v>0</v>
      </c>
      <c r="J140" s="12">
        <f t="shared" si="323"/>
        <v>0</v>
      </c>
      <c r="K140" s="12">
        <f t="shared" si="323"/>
        <v>0</v>
      </c>
      <c r="L140" s="12">
        <f t="shared" si="323"/>
        <v>0</v>
      </c>
      <c r="M140" s="12">
        <f t="shared" si="323"/>
        <v>0</v>
      </c>
      <c r="N140" s="12">
        <f t="shared" si="323"/>
        <v>0</v>
      </c>
      <c r="O140" s="12">
        <f t="shared" si="323"/>
        <v>0</v>
      </c>
      <c r="P140" s="12">
        <f t="shared" si="323"/>
        <v>0</v>
      </c>
      <c r="Q140" s="12">
        <f t="shared" si="323"/>
        <v>2.5</v>
      </c>
      <c r="R140" s="12">
        <f t="shared" si="323"/>
        <v>5</v>
      </c>
      <c r="S140" s="12">
        <f t="shared" si="323"/>
        <v>7.5</v>
      </c>
      <c r="T140" s="12">
        <f t="shared" si="323"/>
        <v>10</v>
      </c>
      <c r="U140" s="12">
        <f t="shared" si="323"/>
        <v>12.5</v>
      </c>
      <c r="V140" s="12">
        <f t="shared" si="323"/>
        <v>15</v>
      </c>
      <c r="W140" s="12">
        <f t="shared" si="323"/>
        <v>17.5</v>
      </c>
      <c r="X140" s="12">
        <f t="shared" si="323"/>
        <v>20</v>
      </c>
      <c r="Y140" s="12">
        <f t="shared" si="323"/>
        <v>22.5</v>
      </c>
      <c r="Z140" s="12">
        <f t="shared" si="323"/>
        <v>25</v>
      </c>
      <c r="AA140" s="12">
        <f t="shared" si="323"/>
        <v>27.5</v>
      </c>
      <c r="AB140" s="12">
        <f t="shared" si="323"/>
        <v>30</v>
      </c>
      <c r="AC140" s="12">
        <f t="shared" si="323"/>
        <v>30</v>
      </c>
      <c r="AD140" s="12">
        <f t="shared" si="323"/>
        <v>30</v>
      </c>
      <c r="AE140" s="12">
        <f t="shared" si="323"/>
        <v>30</v>
      </c>
      <c r="AF140" s="12">
        <f t="shared" si="323"/>
        <v>30</v>
      </c>
      <c r="AG140" s="12">
        <f t="shared" si="323"/>
        <v>30</v>
      </c>
      <c r="AH140" s="12">
        <f t="shared" si="323"/>
        <v>30</v>
      </c>
      <c r="AI140" s="12">
        <f t="shared" si="323"/>
        <v>30</v>
      </c>
      <c r="AJ140" s="12">
        <f t="shared" si="323"/>
        <v>30</v>
      </c>
      <c r="AK140" s="12">
        <f t="shared" si="323"/>
        <v>30</v>
      </c>
      <c r="AL140" s="12">
        <f t="shared" si="323"/>
        <v>30</v>
      </c>
      <c r="AM140" s="12">
        <f t="shared" si="323"/>
        <v>30</v>
      </c>
      <c r="AN140" s="12">
        <f t="shared" si="323"/>
        <v>30</v>
      </c>
      <c r="AO140" s="12">
        <f t="shared" si="323"/>
        <v>30</v>
      </c>
      <c r="AP140" s="12">
        <f t="shared" si="323"/>
        <v>30</v>
      </c>
      <c r="AQ140" s="12">
        <f t="shared" si="323"/>
        <v>30</v>
      </c>
      <c r="AR140" s="12">
        <f t="shared" si="323"/>
        <v>30</v>
      </c>
      <c r="AS140" s="12">
        <f t="shared" si="323"/>
        <v>30</v>
      </c>
      <c r="AT140" s="12">
        <f t="shared" si="323"/>
        <v>30</v>
      </c>
      <c r="AU140" s="12">
        <f t="shared" si="323"/>
        <v>30</v>
      </c>
      <c r="AV140" s="12">
        <f t="shared" si="323"/>
        <v>30</v>
      </c>
      <c r="AW140" s="12">
        <f t="shared" si="323"/>
        <v>30</v>
      </c>
      <c r="AX140" s="12">
        <f t="shared" si="323"/>
        <v>30</v>
      </c>
      <c r="AY140" s="12">
        <f t="shared" si="323"/>
        <v>30</v>
      </c>
      <c r="AZ140" s="12">
        <f t="shared" si="323"/>
        <v>30</v>
      </c>
      <c r="BA140" s="12">
        <f t="shared" si="323"/>
        <v>30</v>
      </c>
      <c r="BB140" s="12">
        <f t="shared" si="323"/>
        <v>30</v>
      </c>
      <c r="BC140" s="12">
        <f t="shared" si="323"/>
        <v>30</v>
      </c>
      <c r="BD140" s="12">
        <f t="shared" si="323"/>
        <v>30</v>
      </c>
      <c r="BE140" s="12">
        <f t="shared" si="323"/>
        <v>30</v>
      </c>
      <c r="BF140" s="12">
        <f t="shared" si="323"/>
        <v>30</v>
      </c>
      <c r="BG140" s="12">
        <f t="shared" si="323"/>
        <v>30</v>
      </c>
      <c r="BH140" s="12">
        <f t="shared" si="323"/>
        <v>30</v>
      </c>
      <c r="BI140" s="12">
        <f t="shared" si="323"/>
        <v>30</v>
      </c>
      <c r="BJ140" s="12">
        <f t="shared" si="323"/>
        <v>30</v>
      </c>
      <c r="BK140" s="12">
        <f t="shared" si="323"/>
        <v>30</v>
      </c>
      <c r="BL140" s="12">
        <f t="shared" si="323"/>
        <v>30</v>
      </c>
      <c r="BM140" s="12">
        <f t="shared" si="323"/>
        <v>30</v>
      </c>
      <c r="BN140" s="12">
        <f t="shared" si="323"/>
        <v>30</v>
      </c>
      <c r="BO140" s="12">
        <f t="shared" si="323"/>
        <v>30</v>
      </c>
      <c r="BP140" s="12">
        <f t="shared" si="323"/>
        <v>30</v>
      </c>
      <c r="BQ140" s="12">
        <f t="shared" si="323"/>
        <v>30</v>
      </c>
      <c r="BR140" s="12">
        <f t="shared" si="323"/>
        <v>30</v>
      </c>
      <c r="BS140" s="12">
        <f t="shared" si="323"/>
        <v>30</v>
      </c>
      <c r="BT140" s="12">
        <f t="shared" si="323"/>
        <v>30</v>
      </c>
      <c r="BU140" s="12">
        <f t="shared" ref="BU140:DY140" si="324">BT140+BU116</f>
        <v>30</v>
      </c>
      <c r="BV140" s="12">
        <f t="shared" si="324"/>
        <v>30</v>
      </c>
      <c r="BW140" s="12">
        <f t="shared" si="324"/>
        <v>30</v>
      </c>
      <c r="BX140" s="12">
        <f t="shared" si="324"/>
        <v>30</v>
      </c>
      <c r="BY140" s="12">
        <f t="shared" si="324"/>
        <v>30</v>
      </c>
      <c r="BZ140" s="12">
        <f t="shared" si="324"/>
        <v>30</v>
      </c>
      <c r="CA140" s="12">
        <f t="shared" si="324"/>
        <v>30</v>
      </c>
      <c r="CB140" s="12">
        <f t="shared" si="324"/>
        <v>30</v>
      </c>
      <c r="CC140" s="12">
        <f t="shared" si="324"/>
        <v>30</v>
      </c>
      <c r="CD140" s="12">
        <f t="shared" si="324"/>
        <v>30</v>
      </c>
      <c r="CE140" s="12">
        <f t="shared" si="324"/>
        <v>30</v>
      </c>
      <c r="CF140" s="12">
        <f t="shared" si="324"/>
        <v>30</v>
      </c>
      <c r="CG140" s="12">
        <f t="shared" si="324"/>
        <v>30</v>
      </c>
      <c r="CH140" s="12">
        <f t="shared" si="324"/>
        <v>30</v>
      </c>
      <c r="CI140" s="12">
        <f t="shared" si="324"/>
        <v>30</v>
      </c>
      <c r="CJ140" s="12">
        <f t="shared" si="324"/>
        <v>30</v>
      </c>
      <c r="CK140" s="12">
        <f t="shared" si="324"/>
        <v>30</v>
      </c>
      <c r="CL140" s="12">
        <f t="shared" si="324"/>
        <v>30</v>
      </c>
      <c r="CM140" s="12">
        <f t="shared" si="324"/>
        <v>30</v>
      </c>
      <c r="CN140" s="12">
        <f t="shared" si="324"/>
        <v>30</v>
      </c>
      <c r="CO140" s="12">
        <f t="shared" si="324"/>
        <v>30</v>
      </c>
      <c r="CP140" s="12">
        <f t="shared" si="324"/>
        <v>30</v>
      </c>
      <c r="CQ140" s="12">
        <f t="shared" si="324"/>
        <v>30</v>
      </c>
      <c r="CR140" s="12">
        <f t="shared" si="324"/>
        <v>30</v>
      </c>
      <c r="CS140" s="12">
        <f t="shared" si="324"/>
        <v>30</v>
      </c>
      <c r="CT140" s="12">
        <f t="shared" si="324"/>
        <v>30</v>
      </c>
      <c r="CU140" s="12">
        <f t="shared" si="324"/>
        <v>30</v>
      </c>
      <c r="CV140" s="12">
        <f t="shared" si="324"/>
        <v>30</v>
      </c>
      <c r="CW140" s="12">
        <f t="shared" si="324"/>
        <v>30</v>
      </c>
      <c r="CX140" s="12">
        <f t="shared" si="324"/>
        <v>30</v>
      </c>
      <c r="CY140" s="12">
        <f t="shared" si="324"/>
        <v>30</v>
      </c>
      <c r="CZ140" s="12">
        <f t="shared" si="324"/>
        <v>30</v>
      </c>
      <c r="DA140" s="12">
        <f t="shared" si="324"/>
        <v>30</v>
      </c>
      <c r="DB140" s="12">
        <f t="shared" si="324"/>
        <v>30</v>
      </c>
      <c r="DC140" s="12">
        <f t="shared" si="324"/>
        <v>30</v>
      </c>
      <c r="DD140" s="12">
        <f t="shared" si="324"/>
        <v>30</v>
      </c>
      <c r="DE140" s="12">
        <f t="shared" si="324"/>
        <v>30</v>
      </c>
      <c r="DF140" s="12">
        <f t="shared" si="324"/>
        <v>30</v>
      </c>
      <c r="DG140" s="12">
        <f t="shared" si="324"/>
        <v>30</v>
      </c>
      <c r="DH140" s="12">
        <f t="shared" si="324"/>
        <v>30</v>
      </c>
      <c r="DI140" s="12">
        <f t="shared" si="324"/>
        <v>30</v>
      </c>
      <c r="DJ140" s="12">
        <f t="shared" si="324"/>
        <v>30</v>
      </c>
      <c r="DK140" s="12">
        <f t="shared" si="324"/>
        <v>30</v>
      </c>
      <c r="DL140" s="12">
        <f t="shared" si="324"/>
        <v>30</v>
      </c>
      <c r="DM140" s="12">
        <f t="shared" si="324"/>
        <v>30</v>
      </c>
      <c r="DN140" s="12">
        <f t="shared" si="324"/>
        <v>30</v>
      </c>
      <c r="DO140" s="12">
        <f t="shared" si="324"/>
        <v>30</v>
      </c>
      <c r="DP140" s="12">
        <f t="shared" si="324"/>
        <v>30</v>
      </c>
      <c r="DQ140" s="12">
        <f t="shared" si="324"/>
        <v>30</v>
      </c>
      <c r="DR140" s="12">
        <f t="shared" si="324"/>
        <v>30</v>
      </c>
      <c r="DS140" s="12">
        <f t="shared" si="324"/>
        <v>30</v>
      </c>
      <c r="DT140" s="12">
        <f t="shared" si="324"/>
        <v>30</v>
      </c>
      <c r="DU140" s="12">
        <f t="shared" si="324"/>
        <v>30</v>
      </c>
      <c r="DV140" s="12">
        <f t="shared" si="324"/>
        <v>30</v>
      </c>
      <c r="DW140" s="12">
        <f t="shared" si="324"/>
        <v>30</v>
      </c>
      <c r="DX140" s="12">
        <f t="shared" si="324"/>
        <v>30</v>
      </c>
      <c r="DY140" s="12">
        <f t="shared" si="324"/>
        <v>30</v>
      </c>
    </row>
    <row r="141" spans="1:136" x14ac:dyDescent="0.3">
      <c r="B141" s="2" t="str">
        <f>Product!$F$2</f>
        <v>Phase 1</v>
      </c>
      <c r="C141" s="2" t="str">
        <f>Product!$F$3</f>
        <v>75' Wide</v>
      </c>
      <c r="D141" s="128"/>
      <c r="G141" s="11">
        <f>SUM(H141:DZ141)</f>
        <v>2150</v>
      </c>
      <c r="I141" s="12">
        <f t="shared" ref="I141:BT141" si="325">H141+I117</f>
        <v>0</v>
      </c>
      <c r="J141" s="12">
        <f t="shared" si="325"/>
        <v>0</v>
      </c>
      <c r="K141" s="12">
        <f t="shared" si="325"/>
        <v>0</v>
      </c>
      <c r="L141" s="12">
        <f t="shared" si="325"/>
        <v>0</v>
      </c>
      <c r="M141" s="12">
        <f t="shared" si="325"/>
        <v>0</v>
      </c>
      <c r="N141" s="12">
        <f t="shared" si="325"/>
        <v>0</v>
      </c>
      <c r="O141" s="12">
        <f t="shared" si="325"/>
        <v>0</v>
      </c>
      <c r="P141" s="12">
        <f t="shared" si="325"/>
        <v>0</v>
      </c>
      <c r="Q141" s="12">
        <f t="shared" si="325"/>
        <v>1.6666666666666667</v>
      </c>
      <c r="R141" s="12">
        <f t="shared" si="325"/>
        <v>3.3333333333333335</v>
      </c>
      <c r="S141" s="12">
        <f t="shared" si="325"/>
        <v>5</v>
      </c>
      <c r="T141" s="12">
        <f t="shared" si="325"/>
        <v>6.666666666666667</v>
      </c>
      <c r="U141" s="12">
        <f t="shared" si="325"/>
        <v>8.3333333333333339</v>
      </c>
      <c r="V141" s="12">
        <f t="shared" si="325"/>
        <v>10</v>
      </c>
      <c r="W141" s="12">
        <f t="shared" si="325"/>
        <v>11.666666666666666</v>
      </c>
      <c r="X141" s="12">
        <f t="shared" si="325"/>
        <v>13.333333333333332</v>
      </c>
      <c r="Y141" s="12">
        <f t="shared" si="325"/>
        <v>14.999999999999998</v>
      </c>
      <c r="Z141" s="12">
        <f t="shared" si="325"/>
        <v>16.666666666666664</v>
      </c>
      <c r="AA141" s="12">
        <f t="shared" si="325"/>
        <v>18.333333333333332</v>
      </c>
      <c r="AB141" s="12">
        <f t="shared" si="325"/>
        <v>20</v>
      </c>
      <c r="AC141" s="12">
        <f t="shared" si="325"/>
        <v>20</v>
      </c>
      <c r="AD141" s="12">
        <f t="shared" si="325"/>
        <v>20</v>
      </c>
      <c r="AE141" s="12">
        <f t="shared" si="325"/>
        <v>20</v>
      </c>
      <c r="AF141" s="12">
        <f t="shared" si="325"/>
        <v>20</v>
      </c>
      <c r="AG141" s="12">
        <f t="shared" si="325"/>
        <v>20</v>
      </c>
      <c r="AH141" s="12">
        <f t="shared" si="325"/>
        <v>20</v>
      </c>
      <c r="AI141" s="12">
        <f t="shared" si="325"/>
        <v>20</v>
      </c>
      <c r="AJ141" s="12">
        <f t="shared" si="325"/>
        <v>20</v>
      </c>
      <c r="AK141" s="12">
        <f t="shared" si="325"/>
        <v>20</v>
      </c>
      <c r="AL141" s="12">
        <f t="shared" si="325"/>
        <v>20</v>
      </c>
      <c r="AM141" s="12">
        <f t="shared" si="325"/>
        <v>20</v>
      </c>
      <c r="AN141" s="12">
        <f t="shared" si="325"/>
        <v>20</v>
      </c>
      <c r="AO141" s="12">
        <f t="shared" si="325"/>
        <v>20</v>
      </c>
      <c r="AP141" s="12">
        <f t="shared" si="325"/>
        <v>20</v>
      </c>
      <c r="AQ141" s="12">
        <f t="shared" si="325"/>
        <v>20</v>
      </c>
      <c r="AR141" s="12">
        <f t="shared" si="325"/>
        <v>20</v>
      </c>
      <c r="AS141" s="12">
        <f t="shared" si="325"/>
        <v>20</v>
      </c>
      <c r="AT141" s="12">
        <f t="shared" si="325"/>
        <v>20</v>
      </c>
      <c r="AU141" s="12">
        <f t="shared" si="325"/>
        <v>20</v>
      </c>
      <c r="AV141" s="12">
        <f t="shared" si="325"/>
        <v>20</v>
      </c>
      <c r="AW141" s="12">
        <f t="shared" si="325"/>
        <v>20</v>
      </c>
      <c r="AX141" s="12">
        <f t="shared" si="325"/>
        <v>20</v>
      </c>
      <c r="AY141" s="12">
        <f t="shared" si="325"/>
        <v>20</v>
      </c>
      <c r="AZ141" s="12">
        <f t="shared" si="325"/>
        <v>20</v>
      </c>
      <c r="BA141" s="12">
        <f t="shared" si="325"/>
        <v>20</v>
      </c>
      <c r="BB141" s="12">
        <f t="shared" si="325"/>
        <v>20</v>
      </c>
      <c r="BC141" s="12">
        <f t="shared" si="325"/>
        <v>20</v>
      </c>
      <c r="BD141" s="12">
        <f t="shared" si="325"/>
        <v>20</v>
      </c>
      <c r="BE141" s="12">
        <f t="shared" si="325"/>
        <v>20</v>
      </c>
      <c r="BF141" s="12">
        <f t="shared" si="325"/>
        <v>20</v>
      </c>
      <c r="BG141" s="12">
        <f t="shared" si="325"/>
        <v>20</v>
      </c>
      <c r="BH141" s="12">
        <f t="shared" si="325"/>
        <v>20</v>
      </c>
      <c r="BI141" s="12">
        <f t="shared" si="325"/>
        <v>20</v>
      </c>
      <c r="BJ141" s="12">
        <f t="shared" si="325"/>
        <v>20</v>
      </c>
      <c r="BK141" s="12">
        <f t="shared" si="325"/>
        <v>20</v>
      </c>
      <c r="BL141" s="12">
        <f t="shared" si="325"/>
        <v>20</v>
      </c>
      <c r="BM141" s="12">
        <f t="shared" si="325"/>
        <v>20</v>
      </c>
      <c r="BN141" s="12">
        <f t="shared" si="325"/>
        <v>20</v>
      </c>
      <c r="BO141" s="12">
        <f t="shared" si="325"/>
        <v>20</v>
      </c>
      <c r="BP141" s="12">
        <f t="shared" si="325"/>
        <v>20</v>
      </c>
      <c r="BQ141" s="12">
        <f t="shared" si="325"/>
        <v>20</v>
      </c>
      <c r="BR141" s="12">
        <f t="shared" si="325"/>
        <v>20</v>
      </c>
      <c r="BS141" s="12">
        <f t="shared" si="325"/>
        <v>20</v>
      </c>
      <c r="BT141" s="12">
        <f t="shared" si="325"/>
        <v>20</v>
      </c>
      <c r="BU141" s="12">
        <f t="shared" ref="BU141:DY141" si="326">BT141+BU117</f>
        <v>20</v>
      </c>
      <c r="BV141" s="12">
        <f t="shared" si="326"/>
        <v>20</v>
      </c>
      <c r="BW141" s="12">
        <f t="shared" si="326"/>
        <v>20</v>
      </c>
      <c r="BX141" s="12">
        <f t="shared" si="326"/>
        <v>20</v>
      </c>
      <c r="BY141" s="12">
        <f t="shared" si="326"/>
        <v>20</v>
      </c>
      <c r="BZ141" s="12">
        <f t="shared" si="326"/>
        <v>20</v>
      </c>
      <c r="CA141" s="12">
        <f t="shared" si="326"/>
        <v>20</v>
      </c>
      <c r="CB141" s="12">
        <f t="shared" si="326"/>
        <v>20</v>
      </c>
      <c r="CC141" s="12">
        <f t="shared" si="326"/>
        <v>20</v>
      </c>
      <c r="CD141" s="12">
        <f t="shared" si="326"/>
        <v>20</v>
      </c>
      <c r="CE141" s="12">
        <f t="shared" si="326"/>
        <v>20</v>
      </c>
      <c r="CF141" s="12">
        <f t="shared" si="326"/>
        <v>20</v>
      </c>
      <c r="CG141" s="12">
        <f t="shared" si="326"/>
        <v>20</v>
      </c>
      <c r="CH141" s="12">
        <f t="shared" si="326"/>
        <v>20</v>
      </c>
      <c r="CI141" s="12">
        <f t="shared" si="326"/>
        <v>20</v>
      </c>
      <c r="CJ141" s="12">
        <f t="shared" si="326"/>
        <v>20</v>
      </c>
      <c r="CK141" s="12">
        <f t="shared" si="326"/>
        <v>20</v>
      </c>
      <c r="CL141" s="12">
        <f t="shared" si="326"/>
        <v>20</v>
      </c>
      <c r="CM141" s="12">
        <f t="shared" si="326"/>
        <v>20</v>
      </c>
      <c r="CN141" s="12">
        <f t="shared" si="326"/>
        <v>20</v>
      </c>
      <c r="CO141" s="12">
        <f t="shared" si="326"/>
        <v>20</v>
      </c>
      <c r="CP141" s="12">
        <f t="shared" si="326"/>
        <v>20</v>
      </c>
      <c r="CQ141" s="12">
        <f t="shared" si="326"/>
        <v>20</v>
      </c>
      <c r="CR141" s="12">
        <f t="shared" si="326"/>
        <v>20</v>
      </c>
      <c r="CS141" s="12">
        <f t="shared" si="326"/>
        <v>20</v>
      </c>
      <c r="CT141" s="12">
        <f t="shared" si="326"/>
        <v>20</v>
      </c>
      <c r="CU141" s="12">
        <f t="shared" si="326"/>
        <v>20</v>
      </c>
      <c r="CV141" s="12">
        <f t="shared" si="326"/>
        <v>20</v>
      </c>
      <c r="CW141" s="12">
        <f t="shared" si="326"/>
        <v>20</v>
      </c>
      <c r="CX141" s="12">
        <f t="shared" si="326"/>
        <v>20</v>
      </c>
      <c r="CY141" s="12">
        <f t="shared" si="326"/>
        <v>20</v>
      </c>
      <c r="CZ141" s="12">
        <f t="shared" si="326"/>
        <v>20</v>
      </c>
      <c r="DA141" s="12">
        <f t="shared" si="326"/>
        <v>20</v>
      </c>
      <c r="DB141" s="12">
        <f t="shared" si="326"/>
        <v>20</v>
      </c>
      <c r="DC141" s="12">
        <f t="shared" si="326"/>
        <v>20</v>
      </c>
      <c r="DD141" s="12">
        <f t="shared" si="326"/>
        <v>20</v>
      </c>
      <c r="DE141" s="12">
        <f t="shared" si="326"/>
        <v>20</v>
      </c>
      <c r="DF141" s="12">
        <f t="shared" si="326"/>
        <v>20</v>
      </c>
      <c r="DG141" s="12">
        <f t="shared" si="326"/>
        <v>20</v>
      </c>
      <c r="DH141" s="12">
        <f t="shared" si="326"/>
        <v>20</v>
      </c>
      <c r="DI141" s="12">
        <f t="shared" si="326"/>
        <v>20</v>
      </c>
      <c r="DJ141" s="12">
        <f t="shared" si="326"/>
        <v>20</v>
      </c>
      <c r="DK141" s="12">
        <f t="shared" si="326"/>
        <v>20</v>
      </c>
      <c r="DL141" s="12">
        <f t="shared" si="326"/>
        <v>20</v>
      </c>
      <c r="DM141" s="12">
        <f t="shared" si="326"/>
        <v>20</v>
      </c>
      <c r="DN141" s="12">
        <f t="shared" si="326"/>
        <v>20</v>
      </c>
      <c r="DO141" s="12">
        <f t="shared" si="326"/>
        <v>20</v>
      </c>
      <c r="DP141" s="12">
        <f t="shared" si="326"/>
        <v>20</v>
      </c>
      <c r="DQ141" s="12">
        <f t="shared" si="326"/>
        <v>20</v>
      </c>
      <c r="DR141" s="12">
        <f t="shared" si="326"/>
        <v>20</v>
      </c>
      <c r="DS141" s="12">
        <f t="shared" si="326"/>
        <v>20</v>
      </c>
      <c r="DT141" s="12">
        <f t="shared" si="326"/>
        <v>20</v>
      </c>
      <c r="DU141" s="12">
        <f t="shared" si="326"/>
        <v>20</v>
      </c>
      <c r="DV141" s="12">
        <f t="shared" si="326"/>
        <v>20</v>
      </c>
      <c r="DW141" s="12">
        <f t="shared" si="326"/>
        <v>20</v>
      </c>
      <c r="DX141" s="12">
        <f t="shared" si="326"/>
        <v>20</v>
      </c>
      <c r="DY141" s="12">
        <f t="shared" si="326"/>
        <v>20</v>
      </c>
    </row>
    <row r="142" spans="1:136" x14ac:dyDescent="0.3">
      <c r="D142" s="128"/>
      <c r="G142" s="13"/>
      <c r="I142" s="12"/>
      <c r="J142" s="12"/>
      <c r="K142" s="12"/>
      <c r="L142" s="12"/>
      <c r="M142" s="12"/>
      <c r="N142" s="12"/>
      <c r="O142" s="12"/>
      <c r="P142" s="12"/>
      <c r="Q142" s="12"/>
      <c r="R142" s="12"/>
      <c r="S142" s="12"/>
      <c r="T142" s="12"/>
      <c r="U142" s="12"/>
      <c r="V142" s="12"/>
      <c r="W142" s="12"/>
      <c r="X142" s="12"/>
      <c r="Y142" s="12"/>
      <c r="Z142" s="12"/>
      <c r="AA142" s="12"/>
      <c r="AB142" s="12"/>
      <c r="AC142" s="12"/>
      <c r="AD142" s="12"/>
      <c r="AE142" s="12"/>
      <c r="AF142" s="12"/>
      <c r="AG142" s="12"/>
      <c r="AH142" s="12"/>
      <c r="AI142" s="12"/>
      <c r="AJ142" s="12"/>
      <c r="AK142" s="12"/>
      <c r="AL142" s="12"/>
      <c r="AM142" s="12"/>
      <c r="AN142" s="12"/>
      <c r="AO142" s="12"/>
      <c r="AP142" s="12"/>
      <c r="AQ142" s="12"/>
      <c r="AR142" s="12"/>
      <c r="AS142" s="12"/>
      <c r="AT142" s="12"/>
      <c r="AU142" s="12"/>
      <c r="AV142" s="12"/>
      <c r="AW142" s="12"/>
      <c r="AX142" s="12"/>
      <c r="AY142" s="12"/>
      <c r="AZ142" s="12"/>
      <c r="BA142" s="12"/>
      <c r="BB142" s="12"/>
      <c r="BC142" s="12"/>
      <c r="BD142" s="12"/>
      <c r="BE142" s="12"/>
      <c r="BF142" s="12"/>
      <c r="BG142" s="12"/>
      <c r="BH142" s="12"/>
      <c r="BI142" s="12"/>
      <c r="BJ142" s="12"/>
      <c r="BK142" s="12"/>
      <c r="BL142" s="12"/>
      <c r="BM142" s="12"/>
      <c r="BN142" s="12"/>
      <c r="BO142" s="12"/>
      <c r="BP142" s="12"/>
      <c r="BQ142" s="12"/>
      <c r="BR142" s="12"/>
      <c r="BS142" s="12"/>
      <c r="BT142" s="12"/>
      <c r="BU142" s="12"/>
      <c r="BV142" s="12"/>
      <c r="BW142" s="12"/>
      <c r="BX142" s="12"/>
      <c r="BY142" s="12"/>
      <c r="BZ142" s="12"/>
      <c r="CA142" s="12"/>
      <c r="CB142" s="12"/>
      <c r="CC142" s="12"/>
      <c r="CD142" s="12"/>
      <c r="CE142" s="12"/>
      <c r="CF142" s="12"/>
      <c r="CG142" s="12"/>
      <c r="CH142" s="12"/>
      <c r="CI142" s="12"/>
      <c r="CJ142" s="12"/>
      <c r="CK142" s="12"/>
      <c r="CL142" s="12"/>
      <c r="CM142" s="12"/>
      <c r="CN142" s="12"/>
      <c r="CO142" s="12"/>
      <c r="CP142" s="12"/>
      <c r="CQ142" s="12"/>
      <c r="CR142" s="12"/>
      <c r="CS142" s="12"/>
      <c r="CT142" s="12"/>
      <c r="CU142" s="12"/>
      <c r="CV142" s="12"/>
      <c r="CW142" s="12"/>
      <c r="CX142" s="12"/>
      <c r="CY142" s="12"/>
      <c r="CZ142" s="12"/>
      <c r="DA142" s="12"/>
      <c r="DB142" s="12"/>
      <c r="DC142" s="12"/>
      <c r="DD142" s="12"/>
      <c r="DE142" s="12"/>
      <c r="DF142" s="12"/>
      <c r="DG142" s="12"/>
      <c r="DH142" s="12"/>
      <c r="DI142" s="12"/>
      <c r="DJ142" s="12"/>
      <c r="DK142" s="12"/>
      <c r="DL142" s="12"/>
      <c r="DM142" s="12"/>
      <c r="DN142" s="12"/>
      <c r="DO142" s="12"/>
      <c r="DP142" s="12"/>
      <c r="DQ142" s="12"/>
      <c r="DR142" s="12"/>
      <c r="DS142" s="12"/>
      <c r="DT142" s="12"/>
      <c r="DU142" s="12"/>
      <c r="DV142" s="12"/>
      <c r="DW142" s="12"/>
      <c r="DX142" s="12"/>
      <c r="DY142" s="12"/>
    </row>
    <row r="143" spans="1:136" x14ac:dyDescent="0.3">
      <c r="B143" s="2" t="str">
        <f>Product!$G$2</f>
        <v>Phase 2</v>
      </c>
      <c r="C143" s="2" t="str">
        <f>Product!$G$3</f>
        <v>50' Wide</v>
      </c>
      <c r="D143" s="128"/>
      <c r="G143" s="11">
        <f>SUM(H143:DZ143)</f>
        <v>2865</v>
      </c>
      <c r="I143" s="12">
        <f t="shared" ref="I143:BT143" si="327">H143+I119</f>
        <v>0</v>
      </c>
      <c r="J143" s="12">
        <f t="shared" si="327"/>
        <v>0</v>
      </c>
      <c r="K143" s="12">
        <f t="shared" si="327"/>
        <v>0</v>
      </c>
      <c r="L143" s="12">
        <f t="shared" si="327"/>
        <v>0</v>
      </c>
      <c r="M143" s="12">
        <f t="shared" si="327"/>
        <v>0</v>
      </c>
      <c r="N143" s="12">
        <f t="shared" si="327"/>
        <v>0</v>
      </c>
      <c r="O143" s="12">
        <f t="shared" si="327"/>
        <v>0</v>
      </c>
      <c r="P143" s="12">
        <f t="shared" si="327"/>
        <v>0</v>
      </c>
      <c r="Q143" s="12">
        <f t="shared" si="327"/>
        <v>0</v>
      </c>
      <c r="R143" s="12">
        <f t="shared" si="327"/>
        <v>0</v>
      </c>
      <c r="S143" s="12">
        <f t="shared" si="327"/>
        <v>0</v>
      </c>
      <c r="T143" s="12">
        <f t="shared" si="327"/>
        <v>0</v>
      </c>
      <c r="U143" s="12">
        <f t="shared" si="327"/>
        <v>0</v>
      </c>
      <c r="V143" s="12">
        <f t="shared" si="327"/>
        <v>0</v>
      </c>
      <c r="W143" s="12">
        <f t="shared" si="327"/>
        <v>0</v>
      </c>
      <c r="X143" s="12">
        <f t="shared" si="327"/>
        <v>0</v>
      </c>
      <c r="Y143" s="12">
        <f t="shared" si="327"/>
        <v>0</v>
      </c>
      <c r="Z143" s="12">
        <f t="shared" si="327"/>
        <v>0</v>
      </c>
      <c r="AA143" s="12">
        <f t="shared" si="327"/>
        <v>0</v>
      </c>
      <c r="AB143" s="12">
        <f t="shared" si="327"/>
        <v>0</v>
      </c>
      <c r="AC143" s="12">
        <f t="shared" si="327"/>
        <v>2.5</v>
      </c>
      <c r="AD143" s="12">
        <f t="shared" si="327"/>
        <v>5</v>
      </c>
      <c r="AE143" s="12">
        <f t="shared" si="327"/>
        <v>7.5</v>
      </c>
      <c r="AF143" s="12">
        <f t="shared" si="327"/>
        <v>10</v>
      </c>
      <c r="AG143" s="12">
        <f t="shared" si="327"/>
        <v>12.5</v>
      </c>
      <c r="AH143" s="12">
        <f t="shared" si="327"/>
        <v>15</v>
      </c>
      <c r="AI143" s="12">
        <f t="shared" si="327"/>
        <v>17.5</v>
      </c>
      <c r="AJ143" s="12">
        <f t="shared" si="327"/>
        <v>20</v>
      </c>
      <c r="AK143" s="12">
        <f t="shared" si="327"/>
        <v>22.5</v>
      </c>
      <c r="AL143" s="12">
        <f t="shared" si="327"/>
        <v>25</v>
      </c>
      <c r="AM143" s="12">
        <f t="shared" si="327"/>
        <v>27.5</v>
      </c>
      <c r="AN143" s="12">
        <f t="shared" si="327"/>
        <v>30</v>
      </c>
      <c r="AO143" s="12">
        <f t="shared" si="327"/>
        <v>30</v>
      </c>
      <c r="AP143" s="12">
        <f t="shared" si="327"/>
        <v>30</v>
      </c>
      <c r="AQ143" s="12">
        <f t="shared" si="327"/>
        <v>30</v>
      </c>
      <c r="AR143" s="12">
        <f t="shared" si="327"/>
        <v>30</v>
      </c>
      <c r="AS143" s="12">
        <f t="shared" si="327"/>
        <v>30</v>
      </c>
      <c r="AT143" s="12">
        <f t="shared" si="327"/>
        <v>30</v>
      </c>
      <c r="AU143" s="12">
        <f t="shared" si="327"/>
        <v>30</v>
      </c>
      <c r="AV143" s="12">
        <f t="shared" si="327"/>
        <v>30</v>
      </c>
      <c r="AW143" s="12">
        <f t="shared" si="327"/>
        <v>30</v>
      </c>
      <c r="AX143" s="12">
        <f t="shared" si="327"/>
        <v>30</v>
      </c>
      <c r="AY143" s="12">
        <f t="shared" si="327"/>
        <v>30</v>
      </c>
      <c r="AZ143" s="12">
        <f t="shared" si="327"/>
        <v>30</v>
      </c>
      <c r="BA143" s="12">
        <f t="shared" si="327"/>
        <v>30</v>
      </c>
      <c r="BB143" s="12">
        <f t="shared" si="327"/>
        <v>30</v>
      </c>
      <c r="BC143" s="12">
        <f t="shared" si="327"/>
        <v>30</v>
      </c>
      <c r="BD143" s="12">
        <f t="shared" si="327"/>
        <v>30</v>
      </c>
      <c r="BE143" s="12">
        <f t="shared" si="327"/>
        <v>30</v>
      </c>
      <c r="BF143" s="12">
        <f t="shared" si="327"/>
        <v>30</v>
      </c>
      <c r="BG143" s="12">
        <f t="shared" si="327"/>
        <v>30</v>
      </c>
      <c r="BH143" s="12">
        <f t="shared" si="327"/>
        <v>30</v>
      </c>
      <c r="BI143" s="12">
        <f t="shared" si="327"/>
        <v>30</v>
      </c>
      <c r="BJ143" s="12">
        <f t="shared" si="327"/>
        <v>30</v>
      </c>
      <c r="BK143" s="12">
        <f t="shared" si="327"/>
        <v>30</v>
      </c>
      <c r="BL143" s="12">
        <f t="shared" si="327"/>
        <v>30</v>
      </c>
      <c r="BM143" s="12">
        <f t="shared" si="327"/>
        <v>30</v>
      </c>
      <c r="BN143" s="12">
        <f t="shared" si="327"/>
        <v>30</v>
      </c>
      <c r="BO143" s="12">
        <f t="shared" si="327"/>
        <v>30</v>
      </c>
      <c r="BP143" s="12">
        <f t="shared" si="327"/>
        <v>30</v>
      </c>
      <c r="BQ143" s="12">
        <f t="shared" si="327"/>
        <v>30</v>
      </c>
      <c r="BR143" s="12">
        <f t="shared" si="327"/>
        <v>30</v>
      </c>
      <c r="BS143" s="12">
        <f t="shared" si="327"/>
        <v>30</v>
      </c>
      <c r="BT143" s="12">
        <f t="shared" si="327"/>
        <v>30</v>
      </c>
      <c r="BU143" s="12">
        <f t="shared" ref="BU143:DY143" si="328">BT143+BU119</f>
        <v>30</v>
      </c>
      <c r="BV143" s="12">
        <f t="shared" si="328"/>
        <v>30</v>
      </c>
      <c r="BW143" s="12">
        <f t="shared" si="328"/>
        <v>30</v>
      </c>
      <c r="BX143" s="12">
        <f t="shared" si="328"/>
        <v>30</v>
      </c>
      <c r="BY143" s="12">
        <f t="shared" si="328"/>
        <v>30</v>
      </c>
      <c r="BZ143" s="12">
        <f t="shared" si="328"/>
        <v>30</v>
      </c>
      <c r="CA143" s="12">
        <f t="shared" si="328"/>
        <v>30</v>
      </c>
      <c r="CB143" s="12">
        <f t="shared" si="328"/>
        <v>30</v>
      </c>
      <c r="CC143" s="12">
        <f t="shared" si="328"/>
        <v>30</v>
      </c>
      <c r="CD143" s="12">
        <f t="shared" si="328"/>
        <v>30</v>
      </c>
      <c r="CE143" s="12">
        <f t="shared" si="328"/>
        <v>30</v>
      </c>
      <c r="CF143" s="12">
        <f t="shared" si="328"/>
        <v>30</v>
      </c>
      <c r="CG143" s="12">
        <f t="shared" si="328"/>
        <v>30</v>
      </c>
      <c r="CH143" s="12">
        <f t="shared" si="328"/>
        <v>30</v>
      </c>
      <c r="CI143" s="12">
        <f t="shared" si="328"/>
        <v>30</v>
      </c>
      <c r="CJ143" s="12">
        <f t="shared" si="328"/>
        <v>30</v>
      </c>
      <c r="CK143" s="12">
        <f t="shared" si="328"/>
        <v>30</v>
      </c>
      <c r="CL143" s="12">
        <f t="shared" si="328"/>
        <v>30</v>
      </c>
      <c r="CM143" s="12">
        <f t="shared" si="328"/>
        <v>30</v>
      </c>
      <c r="CN143" s="12">
        <f t="shared" si="328"/>
        <v>30</v>
      </c>
      <c r="CO143" s="12">
        <f t="shared" si="328"/>
        <v>30</v>
      </c>
      <c r="CP143" s="12">
        <f t="shared" si="328"/>
        <v>30</v>
      </c>
      <c r="CQ143" s="12">
        <f t="shared" si="328"/>
        <v>30</v>
      </c>
      <c r="CR143" s="12">
        <f t="shared" si="328"/>
        <v>30</v>
      </c>
      <c r="CS143" s="12">
        <f t="shared" si="328"/>
        <v>30</v>
      </c>
      <c r="CT143" s="12">
        <f t="shared" si="328"/>
        <v>30</v>
      </c>
      <c r="CU143" s="12">
        <f t="shared" si="328"/>
        <v>30</v>
      </c>
      <c r="CV143" s="12">
        <f t="shared" si="328"/>
        <v>30</v>
      </c>
      <c r="CW143" s="12">
        <f t="shared" si="328"/>
        <v>30</v>
      </c>
      <c r="CX143" s="12">
        <f t="shared" si="328"/>
        <v>30</v>
      </c>
      <c r="CY143" s="12">
        <f t="shared" si="328"/>
        <v>30</v>
      </c>
      <c r="CZ143" s="12">
        <f t="shared" si="328"/>
        <v>30</v>
      </c>
      <c r="DA143" s="12">
        <f t="shared" si="328"/>
        <v>30</v>
      </c>
      <c r="DB143" s="12">
        <f t="shared" si="328"/>
        <v>30</v>
      </c>
      <c r="DC143" s="12">
        <f t="shared" si="328"/>
        <v>30</v>
      </c>
      <c r="DD143" s="12">
        <f t="shared" si="328"/>
        <v>30</v>
      </c>
      <c r="DE143" s="12">
        <f t="shared" si="328"/>
        <v>30</v>
      </c>
      <c r="DF143" s="12">
        <f t="shared" si="328"/>
        <v>30</v>
      </c>
      <c r="DG143" s="12">
        <f t="shared" si="328"/>
        <v>30</v>
      </c>
      <c r="DH143" s="12">
        <f t="shared" si="328"/>
        <v>30</v>
      </c>
      <c r="DI143" s="12">
        <f t="shared" si="328"/>
        <v>30</v>
      </c>
      <c r="DJ143" s="12">
        <f t="shared" si="328"/>
        <v>30</v>
      </c>
      <c r="DK143" s="12">
        <f t="shared" si="328"/>
        <v>30</v>
      </c>
      <c r="DL143" s="12">
        <f t="shared" si="328"/>
        <v>30</v>
      </c>
      <c r="DM143" s="12">
        <f t="shared" si="328"/>
        <v>30</v>
      </c>
      <c r="DN143" s="12">
        <f t="shared" si="328"/>
        <v>30</v>
      </c>
      <c r="DO143" s="12">
        <f t="shared" si="328"/>
        <v>30</v>
      </c>
      <c r="DP143" s="12">
        <f t="shared" si="328"/>
        <v>30</v>
      </c>
      <c r="DQ143" s="12">
        <f t="shared" si="328"/>
        <v>30</v>
      </c>
      <c r="DR143" s="12">
        <f t="shared" si="328"/>
        <v>30</v>
      </c>
      <c r="DS143" s="12">
        <f t="shared" si="328"/>
        <v>30</v>
      </c>
      <c r="DT143" s="12">
        <f t="shared" si="328"/>
        <v>30</v>
      </c>
      <c r="DU143" s="12">
        <f t="shared" si="328"/>
        <v>30</v>
      </c>
      <c r="DV143" s="12">
        <f t="shared" si="328"/>
        <v>30</v>
      </c>
      <c r="DW143" s="12">
        <f t="shared" si="328"/>
        <v>30</v>
      </c>
      <c r="DX143" s="12">
        <f t="shared" si="328"/>
        <v>30</v>
      </c>
      <c r="DY143" s="12">
        <f t="shared" si="328"/>
        <v>30</v>
      </c>
    </row>
    <row r="144" spans="1:136" x14ac:dyDescent="0.3">
      <c r="B144" s="2" t="str">
        <f>Product!$H$2</f>
        <v>Phase 2</v>
      </c>
      <c r="C144" s="2" t="str">
        <f>Product!$H$3</f>
        <v>60' Wide</v>
      </c>
      <c r="D144" s="128"/>
      <c r="G144" s="11">
        <f>SUM(H144:DZ144)</f>
        <v>2865</v>
      </c>
      <c r="I144" s="12">
        <f t="shared" ref="I144:BT144" si="329">H144+I120</f>
        <v>0</v>
      </c>
      <c r="J144" s="12">
        <f t="shared" si="329"/>
        <v>0</v>
      </c>
      <c r="K144" s="12">
        <f t="shared" si="329"/>
        <v>0</v>
      </c>
      <c r="L144" s="12">
        <f t="shared" si="329"/>
        <v>0</v>
      </c>
      <c r="M144" s="12">
        <f t="shared" si="329"/>
        <v>0</v>
      </c>
      <c r="N144" s="12">
        <f t="shared" si="329"/>
        <v>0</v>
      </c>
      <c r="O144" s="12">
        <f t="shared" si="329"/>
        <v>0</v>
      </c>
      <c r="P144" s="12">
        <f t="shared" si="329"/>
        <v>0</v>
      </c>
      <c r="Q144" s="12">
        <f t="shared" si="329"/>
        <v>0</v>
      </c>
      <c r="R144" s="12">
        <f t="shared" si="329"/>
        <v>0</v>
      </c>
      <c r="S144" s="12">
        <f t="shared" si="329"/>
        <v>0</v>
      </c>
      <c r="T144" s="12">
        <f t="shared" si="329"/>
        <v>0</v>
      </c>
      <c r="U144" s="12">
        <f t="shared" si="329"/>
        <v>0</v>
      </c>
      <c r="V144" s="12">
        <f t="shared" si="329"/>
        <v>0</v>
      </c>
      <c r="W144" s="12">
        <f t="shared" si="329"/>
        <v>0</v>
      </c>
      <c r="X144" s="12">
        <f t="shared" si="329"/>
        <v>0</v>
      </c>
      <c r="Y144" s="12">
        <f t="shared" si="329"/>
        <v>0</v>
      </c>
      <c r="Z144" s="12">
        <f t="shared" si="329"/>
        <v>0</v>
      </c>
      <c r="AA144" s="12">
        <f t="shared" si="329"/>
        <v>0</v>
      </c>
      <c r="AB144" s="12">
        <f t="shared" si="329"/>
        <v>0</v>
      </c>
      <c r="AC144" s="12">
        <f t="shared" si="329"/>
        <v>2.5</v>
      </c>
      <c r="AD144" s="12">
        <f t="shared" si="329"/>
        <v>5</v>
      </c>
      <c r="AE144" s="12">
        <f t="shared" si="329"/>
        <v>7.5</v>
      </c>
      <c r="AF144" s="12">
        <f t="shared" si="329"/>
        <v>10</v>
      </c>
      <c r="AG144" s="12">
        <f t="shared" si="329"/>
        <v>12.5</v>
      </c>
      <c r="AH144" s="12">
        <f t="shared" si="329"/>
        <v>15</v>
      </c>
      <c r="AI144" s="12">
        <f t="shared" si="329"/>
        <v>17.5</v>
      </c>
      <c r="AJ144" s="12">
        <f t="shared" si="329"/>
        <v>20</v>
      </c>
      <c r="AK144" s="12">
        <f t="shared" si="329"/>
        <v>22.5</v>
      </c>
      <c r="AL144" s="12">
        <f t="shared" si="329"/>
        <v>25</v>
      </c>
      <c r="AM144" s="12">
        <f t="shared" si="329"/>
        <v>27.5</v>
      </c>
      <c r="AN144" s="12">
        <f t="shared" si="329"/>
        <v>30</v>
      </c>
      <c r="AO144" s="12">
        <f t="shared" si="329"/>
        <v>30</v>
      </c>
      <c r="AP144" s="12">
        <f t="shared" si="329"/>
        <v>30</v>
      </c>
      <c r="AQ144" s="12">
        <f t="shared" si="329"/>
        <v>30</v>
      </c>
      <c r="AR144" s="12">
        <f t="shared" si="329"/>
        <v>30</v>
      </c>
      <c r="AS144" s="12">
        <f t="shared" si="329"/>
        <v>30</v>
      </c>
      <c r="AT144" s="12">
        <f t="shared" si="329"/>
        <v>30</v>
      </c>
      <c r="AU144" s="12">
        <f t="shared" si="329"/>
        <v>30</v>
      </c>
      <c r="AV144" s="12">
        <f t="shared" si="329"/>
        <v>30</v>
      </c>
      <c r="AW144" s="12">
        <f t="shared" si="329"/>
        <v>30</v>
      </c>
      <c r="AX144" s="12">
        <f t="shared" si="329"/>
        <v>30</v>
      </c>
      <c r="AY144" s="12">
        <f t="shared" si="329"/>
        <v>30</v>
      </c>
      <c r="AZ144" s="12">
        <f t="shared" si="329"/>
        <v>30</v>
      </c>
      <c r="BA144" s="12">
        <f t="shared" si="329"/>
        <v>30</v>
      </c>
      <c r="BB144" s="12">
        <f t="shared" si="329"/>
        <v>30</v>
      </c>
      <c r="BC144" s="12">
        <f t="shared" si="329"/>
        <v>30</v>
      </c>
      <c r="BD144" s="12">
        <f t="shared" si="329"/>
        <v>30</v>
      </c>
      <c r="BE144" s="12">
        <f t="shared" si="329"/>
        <v>30</v>
      </c>
      <c r="BF144" s="12">
        <f t="shared" si="329"/>
        <v>30</v>
      </c>
      <c r="BG144" s="12">
        <f t="shared" si="329"/>
        <v>30</v>
      </c>
      <c r="BH144" s="12">
        <f t="shared" si="329"/>
        <v>30</v>
      </c>
      <c r="BI144" s="12">
        <f t="shared" si="329"/>
        <v>30</v>
      </c>
      <c r="BJ144" s="12">
        <f t="shared" si="329"/>
        <v>30</v>
      </c>
      <c r="BK144" s="12">
        <f t="shared" si="329"/>
        <v>30</v>
      </c>
      <c r="BL144" s="12">
        <f t="shared" si="329"/>
        <v>30</v>
      </c>
      <c r="BM144" s="12">
        <f t="shared" si="329"/>
        <v>30</v>
      </c>
      <c r="BN144" s="12">
        <f t="shared" si="329"/>
        <v>30</v>
      </c>
      <c r="BO144" s="12">
        <f t="shared" si="329"/>
        <v>30</v>
      </c>
      <c r="BP144" s="12">
        <f t="shared" si="329"/>
        <v>30</v>
      </c>
      <c r="BQ144" s="12">
        <f t="shared" si="329"/>
        <v>30</v>
      </c>
      <c r="BR144" s="12">
        <f t="shared" si="329"/>
        <v>30</v>
      </c>
      <c r="BS144" s="12">
        <f t="shared" si="329"/>
        <v>30</v>
      </c>
      <c r="BT144" s="12">
        <f t="shared" si="329"/>
        <v>30</v>
      </c>
      <c r="BU144" s="12">
        <f t="shared" ref="BU144:DY144" si="330">BT144+BU120</f>
        <v>30</v>
      </c>
      <c r="BV144" s="12">
        <f t="shared" si="330"/>
        <v>30</v>
      </c>
      <c r="BW144" s="12">
        <f t="shared" si="330"/>
        <v>30</v>
      </c>
      <c r="BX144" s="12">
        <f t="shared" si="330"/>
        <v>30</v>
      </c>
      <c r="BY144" s="12">
        <f t="shared" si="330"/>
        <v>30</v>
      </c>
      <c r="BZ144" s="12">
        <f t="shared" si="330"/>
        <v>30</v>
      </c>
      <c r="CA144" s="12">
        <f t="shared" si="330"/>
        <v>30</v>
      </c>
      <c r="CB144" s="12">
        <f t="shared" si="330"/>
        <v>30</v>
      </c>
      <c r="CC144" s="12">
        <f t="shared" si="330"/>
        <v>30</v>
      </c>
      <c r="CD144" s="12">
        <f t="shared" si="330"/>
        <v>30</v>
      </c>
      <c r="CE144" s="12">
        <f t="shared" si="330"/>
        <v>30</v>
      </c>
      <c r="CF144" s="12">
        <f t="shared" si="330"/>
        <v>30</v>
      </c>
      <c r="CG144" s="12">
        <f t="shared" si="330"/>
        <v>30</v>
      </c>
      <c r="CH144" s="12">
        <f t="shared" si="330"/>
        <v>30</v>
      </c>
      <c r="CI144" s="12">
        <f t="shared" si="330"/>
        <v>30</v>
      </c>
      <c r="CJ144" s="12">
        <f t="shared" si="330"/>
        <v>30</v>
      </c>
      <c r="CK144" s="12">
        <f t="shared" si="330"/>
        <v>30</v>
      </c>
      <c r="CL144" s="12">
        <f t="shared" si="330"/>
        <v>30</v>
      </c>
      <c r="CM144" s="12">
        <f t="shared" si="330"/>
        <v>30</v>
      </c>
      <c r="CN144" s="12">
        <f t="shared" si="330"/>
        <v>30</v>
      </c>
      <c r="CO144" s="12">
        <f t="shared" si="330"/>
        <v>30</v>
      </c>
      <c r="CP144" s="12">
        <f t="shared" si="330"/>
        <v>30</v>
      </c>
      <c r="CQ144" s="12">
        <f t="shared" si="330"/>
        <v>30</v>
      </c>
      <c r="CR144" s="12">
        <f t="shared" si="330"/>
        <v>30</v>
      </c>
      <c r="CS144" s="12">
        <f t="shared" si="330"/>
        <v>30</v>
      </c>
      <c r="CT144" s="12">
        <f t="shared" si="330"/>
        <v>30</v>
      </c>
      <c r="CU144" s="12">
        <f t="shared" si="330"/>
        <v>30</v>
      </c>
      <c r="CV144" s="12">
        <f t="shared" si="330"/>
        <v>30</v>
      </c>
      <c r="CW144" s="12">
        <f t="shared" si="330"/>
        <v>30</v>
      </c>
      <c r="CX144" s="12">
        <f t="shared" si="330"/>
        <v>30</v>
      </c>
      <c r="CY144" s="12">
        <f t="shared" si="330"/>
        <v>30</v>
      </c>
      <c r="CZ144" s="12">
        <f t="shared" si="330"/>
        <v>30</v>
      </c>
      <c r="DA144" s="12">
        <f t="shared" si="330"/>
        <v>30</v>
      </c>
      <c r="DB144" s="12">
        <f t="shared" si="330"/>
        <v>30</v>
      </c>
      <c r="DC144" s="12">
        <f t="shared" si="330"/>
        <v>30</v>
      </c>
      <c r="DD144" s="12">
        <f t="shared" si="330"/>
        <v>30</v>
      </c>
      <c r="DE144" s="12">
        <f t="shared" si="330"/>
        <v>30</v>
      </c>
      <c r="DF144" s="12">
        <f t="shared" si="330"/>
        <v>30</v>
      </c>
      <c r="DG144" s="12">
        <f t="shared" si="330"/>
        <v>30</v>
      </c>
      <c r="DH144" s="12">
        <f t="shared" si="330"/>
        <v>30</v>
      </c>
      <c r="DI144" s="12">
        <f t="shared" si="330"/>
        <v>30</v>
      </c>
      <c r="DJ144" s="12">
        <f t="shared" si="330"/>
        <v>30</v>
      </c>
      <c r="DK144" s="12">
        <f t="shared" si="330"/>
        <v>30</v>
      </c>
      <c r="DL144" s="12">
        <f t="shared" si="330"/>
        <v>30</v>
      </c>
      <c r="DM144" s="12">
        <f t="shared" si="330"/>
        <v>30</v>
      </c>
      <c r="DN144" s="12">
        <f t="shared" si="330"/>
        <v>30</v>
      </c>
      <c r="DO144" s="12">
        <f t="shared" si="330"/>
        <v>30</v>
      </c>
      <c r="DP144" s="12">
        <f t="shared" si="330"/>
        <v>30</v>
      </c>
      <c r="DQ144" s="12">
        <f t="shared" si="330"/>
        <v>30</v>
      </c>
      <c r="DR144" s="12">
        <f t="shared" si="330"/>
        <v>30</v>
      </c>
      <c r="DS144" s="12">
        <f t="shared" si="330"/>
        <v>30</v>
      </c>
      <c r="DT144" s="12">
        <f t="shared" si="330"/>
        <v>30</v>
      </c>
      <c r="DU144" s="12">
        <f t="shared" si="330"/>
        <v>30</v>
      </c>
      <c r="DV144" s="12">
        <f t="shared" si="330"/>
        <v>30</v>
      </c>
      <c r="DW144" s="12">
        <f t="shared" si="330"/>
        <v>30</v>
      </c>
      <c r="DX144" s="12">
        <f t="shared" si="330"/>
        <v>30</v>
      </c>
      <c r="DY144" s="12">
        <f t="shared" si="330"/>
        <v>30</v>
      </c>
    </row>
    <row r="145" spans="2:129" x14ac:dyDescent="0.3">
      <c r="B145" s="2" t="str">
        <f>Product!$I$2</f>
        <v>Phase 2</v>
      </c>
      <c r="C145" s="2" t="str">
        <f>Product!$I$3</f>
        <v>75' Wide</v>
      </c>
      <c r="D145" s="128"/>
      <c r="G145" s="11">
        <f>SUM(H145:DZ145)</f>
        <v>1910</v>
      </c>
      <c r="I145" s="12">
        <f t="shared" ref="I145:BT145" si="331">H145+I121</f>
        <v>0</v>
      </c>
      <c r="J145" s="12">
        <f t="shared" si="331"/>
        <v>0</v>
      </c>
      <c r="K145" s="12">
        <f t="shared" si="331"/>
        <v>0</v>
      </c>
      <c r="L145" s="12">
        <f t="shared" si="331"/>
        <v>0</v>
      </c>
      <c r="M145" s="12">
        <f t="shared" si="331"/>
        <v>0</v>
      </c>
      <c r="N145" s="12">
        <f t="shared" si="331"/>
        <v>0</v>
      </c>
      <c r="O145" s="12">
        <f t="shared" si="331"/>
        <v>0</v>
      </c>
      <c r="P145" s="12">
        <f t="shared" si="331"/>
        <v>0</v>
      </c>
      <c r="Q145" s="12">
        <f t="shared" si="331"/>
        <v>0</v>
      </c>
      <c r="R145" s="12">
        <f t="shared" si="331"/>
        <v>0</v>
      </c>
      <c r="S145" s="12">
        <f t="shared" si="331"/>
        <v>0</v>
      </c>
      <c r="T145" s="12">
        <f t="shared" si="331"/>
        <v>0</v>
      </c>
      <c r="U145" s="12">
        <f t="shared" si="331"/>
        <v>0</v>
      </c>
      <c r="V145" s="12">
        <f t="shared" si="331"/>
        <v>0</v>
      </c>
      <c r="W145" s="12">
        <f t="shared" si="331"/>
        <v>0</v>
      </c>
      <c r="X145" s="12">
        <f t="shared" si="331"/>
        <v>0</v>
      </c>
      <c r="Y145" s="12">
        <f t="shared" si="331"/>
        <v>0</v>
      </c>
      <c r="Z145" s="12">
        <f t="shared" si="331"/>
        <v>0</v>
      </c>
      <c r="AA145" s="12">
        <f t="shared" si="331"/>
        <v>0</v>
      </c>
      <c r="AB145" s="12">
        <f t="shared" si="331"/>
        <v>0</v>
      </c>
      <c r="AC145" s="12">
        <f t="shared" si="331"/>
        <v>1.6666666666666667</v>
      </c>
      <c r="AD145" s="12">
        <f t="shared" si="331"/>
        <v>3.3333333333333335</v>
      </c>
      <c r="AE145" s="12">
        <f t="shared" si="331"/>
        <v>5</v>
      </c>
      <c r="AF145" s="12">
        <f t="shared" si="331"/>
        <v>6.666666666666667</v>
      </c>
      <c r="AG145" s="12">
        <f t="shared" si="331"/>
        <v>8.3333333333333339</v>
      </c>
      <c r="AH145" s="12">
        <f t="shared" si="331"/>
        <v>10</v>
      </c>
      <c r="AI145" s="12">
        <f t="shared" si="331"/>
        <v>11.666666666666666</v>
      </c>
      <c r="AJ145" s="12">
        <f t="shared" si="331"/>
        <v>13.333333333333332</v>
      </c>
      <c r="AK145" s="12">
        <f t="shared" si="331"/>
        <v>14.999999999999998</v>
      </c>
      <c r="AL145" s="12">
        <f t="shared" si="331"/>
        <v>16.666666666666664</v>
      </c>
      <c r="AM145" s="12">
        <f t="shared" si="331"/>
        <v>18.333333333333332</v>
      </c>
      <c r="AN145" s="12">
        <f t="shared" si="331"/>
        <v>20</v>
      </c>
      <c r="AO145" s="12">
        <f t="shared" si="331"/>
        <v>20</v>
      </c>
      <c r="AP145" s="12">
        <f t="shared" si="331"/>
        <v>20</v>
      </c>
      <c r="AQ145" s="12">
        <f t="shared" si="331"/>
        <v>20</v>
      </c>
      <c r="AR145" s="12">
        <f t="shared" si="331"/>
        <v>20</v>
      </c>
      <c r="AS145" s="12">
        <f t="shared" si="331"/>
        <v>20</v>
      </c>
      <c r="AT145" s="12">
        <f t="shared" si="331"/>
        <v>20</v>
      </c>
      <c r="AU145" s="12">
        <f t="shared" si="331"/>
        <v>20</v>
      </c>
      <c r="AV145" s="12">
        <f t="shared" si="331"/>
        <v>20</v>
      </c>
      <c r="AW145" s="12">
        <f t="shared" si="331"/>
        <v>20</v>
      </c>
      <c r="AX145" s="12">
        <f t="shared" si="331"/>
        <v>20</v>
      </c>
      <c r="AY145" s="12">
        <f t="shared" si="331"/>
        <v>20</v>
      </c>
      <c r="AZ145" s="12">
        <f t="shared" si="331"/>
        <v>20</v>
      </c>
      <c r="BA145" s="12">
        <f t="shared" si="331"/>
        <v>20</v>
      </c>
      <c r="BB145" s="12">
        <f t="shared" si="331"/>
        <v>20</v>
      </c>
      <c r="BC145" s="12">
        <f t="shared" si="331"/>
        <v>20</v>
      </c>
      <c r="BD145" s="12">
        <f t="shared" si="331"/>
        <v>20</v>
      </c>
      <c r="BE145" s="12">
        <f t="shared" si="331"/>
        <v>20</v>
      </c>
      <c r="BF145" s="12">
        <f t="shared" si="331"/>
        <v>20</v>
      </c>
      <c r="BG145" s="12">
        <f t="shared" si="331"/>
        <v>20</v>
      </c>
      <c r="BH145" s="12">
        <f t="shared" si="331"/>
        <v>20</v>
      </c>
      <c r="BI145" s="12">
        <f t="shared" si="331"/>
        <v>20</v>
      </c>
      <c r="BJ145" s="12">
        <f t="shared" si="331"/>
        <v>20</v>
      </c>
      <c r="BK145" s="12">
        <f t="shared" si="331"/>
        <v>20</v>
      </c>
      <c r="BL145" s="12">
        <f t="shared" si="331"/>
        <v>20</v>
      </c>
      <c r="BM145" s="12">
        <f t="shared" si="331"/>
        <v>20</v>
      </c>
      <c r="BN145" s="12">
        <f t="shared" si="331"/>
        <v>20</v>
      </c>
      <c r="BO145" s="12">
        <f t="shared" si="331"/>
        <v>20</v>
      </c>
      <c r="BP145" s="12">
        <f t="shared" si="331"/>
        <v>20</v>
      </c>
      <c r="BQ145" s="12">
        <f t="shared" si="331"/>
        <v>20</v>
      </c>
      <c r="BR145" s="12">
        <f t="shared" si="331"/>
        <v>20</v>
      </c>
      <c r="BS145" s="12">
        <f t="shared" si="331"/>
        <v>20</v>
      </c>
      <c r="BT145" s="12">
        <f t="shared" si="331"/>
        <v>20</v>
      </c>
      <c r="BU145" s="12">
        <f t="shared" ref="BU145:DY145" si="332">BT145+BU121</f>
        <v>20</v>
      </c>
      <c r="BV145" s="12">
        <f t="shared" si="332"/>
        <v>20</v>
      </c>
      <c r="BW145" s="12">
        <f t="shared" si="332"/>
        <v>20</v>
      </c>
      <c r="BX145" s="12">
        <f t="shared" si="332"/>
        <v>20</v>
      </c>
      <c r="BY145" s="12">
        <f t="shared" si="332"/>
        <v>20</v>
      </c>
      <c r="BZ145" s="12">
        <f t="shared" si="332"/>
        <v>20</v>
      </c>
      <c r="CA145" s="12">
        <f t="shared" si="332"/>
        <v>20</v>
      </c>
      <c r="CB145" s="12">
        <f t="shared" si="332"/>
        <v>20</v>
      </c>
      <c r="CC145" s="12">
        <f t="shared" si="332"/>
        <v>20</v>
      </c>
      <c r="CD145" s="12">
        <f t="shared" si="332"/>
        <v>20</v>
      </c>
      <c r="CE145" s="12">
        <f t="shared" si="332"/>
        <v>20</v>
      </c>
      <c r="CF145" s="12">
        <f t="shared" si="332"/>
        <v>20</v>
      </c>
      <c r="CG145" s="12">
        <f t="shared" si="332"/>
        <v>20</v>
      </c>
      <c r="CH145" s="12">
        <f t="shared" si="332"/>
        <v>20</v>
      </c>
      <c r="CI145" s="12">
        <f t="shared" si="332"/>
        <v>20</v>
      </c>
      <c r="CJ145" s="12">
        <f t="shared" si="332"/>
        <v>20</v>
      </c>
      <c r="CK145" s="12">
        <f t="shared" si="332"/>
        <v>20</v>
      </c>
      <c r="CL145" s="12">
        <f t="shared" si="332"/>
        <v>20</v>
      </c>
      <c r="CM145" s="12">
        <f t="shared" si="332"/>
        <v>20</v>
      </c>
      <c r="CN145" s="12">
        <f t="shared" si="332"/>
        <v>20</v>
      </c>
      <c r="CO145" s="12">
        <f t="shared" si="332"/>
        <v>20</v>
      </c>
      <c r="CP145" s="12">
        <f t="shared" si="332"/>
        <v>20</v>
      </c>
      <c r="CQ145" s="12">
        <f t="shared" si="332"/>
        <v>20</v>
      </c>
      <c r="CR145" s="12">
        <f t="shared" si="332"/>
        <v>20</v>
      </c>
      <c r="CS145" s="12">
        <f t="shared" si="332"/>
        <v>20</v>
      </c>
      <c r="CT145" s="12">
        <f t="shared" si="332"/>
        <v>20</v>
      </c>
      <c r="CU145" s="12">
        <f t="shared" si="332"/>
        <v>20</v>
      </c>
      <c r="CV145" s="12">
        <f t="shared" si="332"/>
        <v>20</v>
      </c>
      <c r="CW145" s="12">
        <f t="shared" si="332"/>
        <v>20</v>
      </c>
      <c r="CX145" s="12">
        <f t="shared" si="332"/>
        <v>20</v>
      </c>
      <c r="CY145" s="12">
        <f t="shared" si="332"/>
        <v>20</v>
      </c>
      <c r="CZ145" s="12">
        <f t="shared" si="332"/>
        <v>20</v>
      </c>
      <c r="DA145" s="12">
        <f t="shared" si="332"/>
        <v>20</v>
      </c>
      <c r="DB145" s="12">
        <f t="shared" si="332"/>
        <v>20</v>
      </c>
      <c r="DC145" s="12">
        <f t="shared" si="332"/>
        <v>20</v>
      </c>
      <c r="DD145" s="12">
        <f t="shared" si="332"/>
        <v>20</v>
      </c>
      <c r="DE145" s="12">
        <f t="shared" si="332"/>
        <v>20</v>
      </c>
      <c r="DF145" s="12">
        <f t="shared" si="332"/>
        <v>20</v>
      </c>
      <c r="DG145" s="12">
        <f t="shared" si="332"/>
        <v>20</v>
      </c>
      <c r="DH145" s="12">
        <f t="shared" si="332"/>
        <v>20</v>
      </c>
      <c r="DI145" s="12">
        <f t="shared" si="332"/>
        <v>20</v>
      </c>
      <c r="DJ145" s="12">
        <f t="shared" si="332"/>
        <v>20</v>
      </c>
      <c r="DK145" s="12">
        <f t="shared" si="332"/>
        <v>20</v>
      </c>
      <c r="DL145" s="12">
        <f t="shared" si="332"/>
        <v>20</v>
      </c>
      <c r="DM145" s="12">
        <f t="shared" si="332"/>
        <v>20</v>
      </c>
      <c r="DN145" s="12">
        <f t="shared" si="332"/>
        <v>20</v>
      </c>
      <c r="DO145" s="12">
        <f t="shared" si="332"/>
        <v>20</v>
      </c>
      <c r="DP145" s="12">
        <f t="shared" si="332"/>
        <v>20</v>
      </c>
      <c r="DQ145" s="12">
        <f t="shared" si="332"/>
        <v>20</v>
      </c>
      <c r="DR145" s="12">
        <f t="shared" si="332"/>
        <v>20</v>
      </c>
      <c r="DS145" s="12">
        <f t="shared" si="332"/>
        <v>20</v>
      </c>
      <c r="DT145" s="12">
        <f t="shared" si="332"/>
        <v>20</v>
      </c>
      <c r="DU145" s="12">
        <f t="shared" si="332"/>
        <v>20</v>
      </c>
      <c r="DV145" s="12">
        <f t="shared" si="332"/>
        <v>20</v>
      </c>
      <c r="DW145" s="12">
        <f t="shared" si="332"/>
        <v>20</v>
      </c>
      <c r="DX145" s="12">
        <f t="shared" si="332"/>
        <v>20</v>
      </c>
      <c r="DY145" s="12">
        <f t="shared" si="332"/>
        <v>20</v>
      </c>
    </row>
    <row r="146" spans="2:129" x14ac:dyDescent="0.3">
      <c r="D146" s="128"/>
      <c r="G146" s="13"/>
      <c r="I146" s="12"/>
      <c r="J146" s="12"/>
      <c r="K146" s="12"/>
      <c r="L146" s="12"/>
      <c r="M146" s="12"/>
      <c r="N146" s="12"/>
      <c r="O146" s="12"/>
      <c r="P146" s="12"/>
      <c r="Q146" s="12"/>
      <c r="R146" s="12"/>
      <c r="S146" s="12"/>
      <c r="T146" s="12"/>
      <c r="U146" s="12"/>
      <c r="V146" s="12"/>
      <c r="W146" s="12"/>
      <c r="X146" s="12"/>
      <c r="Y146" s="12"/>
      <c r="Z146" s="12"/>
      <c r="AA146" s="12"/>
      <c r="AB146" s="12"/>
      <c r="AC146" s="12"/>
      <c r="AD146" s="12"/>
      <c r="AE146" s="12"/>
      <c r="AF146" s="12"/>
      <c r="AG146" s="12"/>
      <c r="AH146" s="12"/>
      <c r="AI146" s="12"/>
      <c r="AJ146" s="12"/>
      <c r="AK146" s="12"/>
      <c r="AL146" s="12"/>
      <c r="AM146" s="12"/>
      <c r="AN146" s="12"/>
      <c r="AO146" s="12"/>
      <c r="AP146" s="12"/>
      <c r="AQ146" s="12"/>
      <c r="AR146" s="12"/>
      <c r="AS146" s="12"/>
      <c r="AT146" s="12"/>
      <c r="AU146" s="12"/>
      <c r="AV146" s="12"/>
      <c r="AW146" s="12"/>
      <c r="AX146" s="12"/>
      <c r="AY146" s="12"/>
      <c r="AZ146" s="12"/>
      <c r="BA146" s="12"/>
      <c r="BB146" s="12"/>
      <c r="BC146" s="12"/>
      <c r="BD146" s="12"/>
      <c r="BE146" s="12"/>
      <c r="BF146" s="12"/>
      <c r="BG146" s="12"/>
      <c r="BH146" s="12"/>
      <c r="BI146" s="12"/>
      <c r="BJ146" s="12"/>
      <c r="BK146" s="12"/>
      <c r="BL146" s="12"/>
      <c r="BM146" s="12"/>
      <c r="BN146" s="12"/>
      <c r="BO146" s="12"/>
      <c r="BP146" s="12"/>
      <c r="BQ146" s="12"/>
      <c r="BR146" s="12"/>
      <c r="BS146" s="12"/>
      <c r="BT146" s="12"/>
      <c r="BU146" s="12"/>
      <c r="BV146" s="12"/>
      <c r="BW146" s="12"/>
      <c r="BX146" s="12"/>
      <c r="BY146" s="12"/>
      <c r="BZ146" s="12"/>
      <c r="CA146" s="12"/>
      <c r="CB146" s="12"/>
      <c r="CC146" s="12"/>
      <c r="CD146" s="12"/>
      <c r="CE146" s="12"/>
      <c r="CF146" s="12"/>
      <c r="CG146" s="12"/>
      <c r="CH146" s="12"/>
      <c r="CI146" s="12"/>
      <c r="CJ146" s="12"/>
      <c r="CK146" s="12"/>
      <c r="CL146" s="12"/>
      <c r="CM146" s="12"/>
      <c r="CN146" s="12"/>
      <c r="CO146" s="12"/>
      <c r="CP146" s="12"/>
      <c r="CQ146" s="12"/>
      <c r="CR146" s="12"/>
      <c r="CS146" s="12"/>
      <c r="CT146" s="12"/>
      <c r="CU146" s="12"/>
      <c r="CV146" s="12"/>
      <c r="CW146" s="12"/>
      <c r="CX146" s="12"/>
      <c r="CY146" s="12"/>
      <c r="CZ146" s="12"/>
      <c r="DA146" s="12"/>
      <c r="DB146" s="12"/>
      <c r="DC146" s="12"/>
      <c r="DD146" s="12"/>
      <c r="DE146" s="12"/>
      <c r="DF146" s="12"/>
      <c r="DG146" s="12"/>
      <c r="DH146" s="12"/>
      <c r="DI146" s="12"/>
      <c r="DJ146" s="12"/>
      <c r="DK146" s="12"/>
      <c r="DL146" s="12"/>
      <c r="DM146" s="12"/>
      <c r="DN146" s="12"/>
      <c r="DO146" s="12"/>
      <c r="DP146" s="12"/>
      <c r="DQ146" s="12"/>
      <c r="DR146" s="12"/>
      <c r="DS146" s="12"/>
      <c r="DT146" s="12"/>
      <c r="DU146" s="12"/>
      <c r="DV146" s="12"/>
      <c r="DW146" s="12"/>
      <c r="DX146" s="12"/>
      <c r="DY146" s="12"/>
    </row>
    <row r="147" spans="2:129" x14ac:dyDescent="0.3">
      <c r="B147" s="2" t="str">
        <f>Product!$J$2</f>
        <v>Phase 3</v>
      </c>
      <c r="C147" s="2" t="str">
        <f>Product!$J$3</f>
        <v>50' Wide</v>
      </c>
      <c r="D147" s="128"/>
      <c r="G147" s="11">
        <f>SUM(H147:DZ147)</f>
        <v>2505</v>
      </c>
      <c r="I147" s="12">
        <f t="shared" ref="I147:BT147" si="333">H147+I123</f>
        <v>0</v>
      </c>
      <c r="J147" s="12">
        <f t="shared" si="333"/>
        <v>0</v>
      </c>
      <c r="K147" s="12">
        <f t="shared" si="333"/>
        <v>0</v>
      </c>
      <c r="L147" s="12">
        <f t="shared" si="333"/>
        <v>0</v>
      </c>
      <c r="M147" s="12">
        <f t="shared" si="333"/>
        <v>0</v>
      </c>
      <c r="N147" s="12">
        <f t="shared" si="333"/>
        <v>0</v>
      </c>
      <c r="O147" s="12">
        <f t="shared" si="333"/>
        <v>0</v>
      </c>
      <c r="P147" s="12">
        <f t="shared" si="333"/>
        <v>0</v>
      </c>
      <c r="Q147" s="12">
        <f t="shared" si="333"/>
        <v>0</v>
      </c>
      <c r="R147" s="12">
        <f t="shared" si="333"/>
        <v>0</v>
      </c>
      <c r="S147" s="12">
        <f t="shared" si="333"/>
        <v>0</v>
      </c>
      <c r="T147" s="12">
        <f t="shared" si="333"/>
        <v>0</v>
      </c>
      <c r="U147" s="12">
        <f t="shared" si="333"/>
        <v>0</v>
      </c>
      <c r="V147" s="12">
        <f t="shared" si="333"/>
        <v>0</v>
      </c>
      <c r="W147" s="12">
        <f t="shared" si="333"/>
        <v>0</v>
      </c>
      <c r="X147" s="12">
        <f t="shared" si="333"/>
        <v>0</v>
      </c>
      <c r="Y147" s="12">
        <f t="shared" si="333"/>
        <v>0</v>
      </c>
      <c r="Z147" s="12">
        <f t="shared" si="333"/>
        <v>0</v>
      </c>
      <c r="AA147" s="12">
        <f t="shared" si="333"/>
        <v>0</v>
      </c>
      <c r="AB147" s="12">
        <f t="shared" si="333"/>
        <v>0</v>
      </c>
      <c r="AC147" s="12">
        <f t="shared" si="333"/>
        <v>0</v>
      </c>
      <c r="AD147" s="12">
        <f t="shared" si="333"/>
        <v>0</v>
      </c>
      <c r="AE147" s="12">
        <f t="shared" si="333"/>
        <v>0</v>
      </c>
      <c r="AF147" s="12">
        <f t="shared" si="333"/>
        <v>0</v>
      </c>
      <c r="AG147" s="12">
        <f t="shared" si="333"/>
        <v>0</v>
      </c>
      <c r="AH147" s="12">
        <f t="shared" si="333"/>
        <v>0</v>
      </c>
      <c r="AI147" s="12">
        <f t="shared" si="333"/>
        <v>0</v>
      </c>
      <c r="AJ147" s="12">
        <f t="shared" si="333"/>
        <v>0</v>
      </c>
      <c r="AK147" s="12">
        <f t="shared" si="333"/>
        <v>0</v>
      </c>
      <c r="AL147" s="12">
        <f t="shared" si="333"/>
        <v>0</v>
      </c>
      <c r="AM147" s="12">
        <f t="shared" si="333"/>
        <v>0</v>
      </c>
      <c r="AN147" s="12">
        <f t="shared" si="333"/>
        <v>0</v>
      </c>
      <c r="AO147" s="12">
        <f t="shared" si="333"/>
        <v>2.5</v>
      </c>
      <c r="AP147" s="12">
        <f t="shared" si="333"/>
        <v>5</v>
      </c>
      <c r="AQ147" s="12">
        <f t="shared" si="333"/>
        <v>7.5</v>
      </c>
      <c r="AR147" s="12">
        <f t="shared" si="333"/>
        <v>10</v>
      </c>
      <c r="AS147" s="12">
        <f t="shared" si="333"/>
        <v>12.5</v>
      </c>
      <c r="AT147" s="12">
        <f t="shared" si="333"/>
        <v>15</v>
      </c>
      <c r="AU147" s="12">
        <f t="shared" si="333"/>
        <v>17.5</v>
      </c>
      <c r="AV147" s="12">
        <f t="shared" si="333"/>
        <v>20</v>
      </c>
      <c r="AW147" s="12">
        <f t="shared" si="333"/>
        <v>22.5</v>
      </c>
      <c r="AX147" s="12">
        <f t="shared" si="333"/>
        <v>25</v>
      </c>
      <c r="AY147" s="12">
        <f t="shared" si="333"/>
        <v>27.5</v>
      </c>
      <c r="AZ147" s="12">
        <f t="shared" si="333"/>
        <v>30</v>
      </c>
      <c r="BA147" s="12">
        <f t="shared" si="333"/>
        <v>30</v>
      </c>
      <c r="BB147" s="12">
        <f t="shared" si="333"/>
        <v>30</v>
      </c>
      <c r="BC147" s="12">
        <f t="shared" si="333"/>
        <v>30</v>
      </c>
      <c r="BD147" s="12">
        <f t="shared" si="333"/>
        <v>30</v>
      </c>
      <c r="BE147" s="12">
        <f t="shared" si="333"/>
        <v>30</v>
      </c>
      <c r="BF147" s="12">
        <f t="shared" si="333"/>
        <v>30</v>
      </c>
      <c r="BG147" s="12">
        <f t="shared" si="333"/>
        <v>30</v>
      </c>
      <c r="BH147" s="12">
        <f t="shared" si="333"/>
        <v>30</v>
      </c>
      <c r="BI147" s="12">
        <f t="shared" si="333"/>
        <v>30</v>
      </c>
      <c r="BJ147" s="12">
        <f t="shared" si="333"/>
        <v>30</v>
      </c>
      <c r="BK147" s="12">
        <f t="shared" si="333"/>
        <v>30</v>
      </c>
      <c r="BL147" s="12">
        <f t="shared" si="333"/>
        <v>30</v>
      </c>
      <c r="BM147" s="12">
        <f t="shared" si="333"/>
        <v>30</v>
      </c>
      <c r="BN147" s="12">
        <f t="shared" si="333"/>
        <v>30</v>
      </c>
      <c r="BO147" s="12">
        <f t="shared" si="333"/>
        <v>30</v>
      </c>
      <c r="BP147" s="12">
        <f t="shared" si="333"/>
        <v>30</v>
      </c>
      <c r="BQ147" s="12">
        <f t="shared" si="333"/>
        <v>30</v>
      </c>
      <c r="BR147" s="12">
        <f t="shared" si="333"/>
        <v>30</v>
      </c>
      <c r="BS147" s="12">
        <f t="shared" si="333"/>
        <v>30</v>
      </c>
      <c r="BT147" s="12">
        <f t="shared" si="333"/>
        <v>30</v>
      </c>
      <c r="BU147" s="12">
        <f t="shared" ref="BU147:DY147" si="334">BT147+BU123</f>
        <v>30</v>
      </c>
      <c r="BV147" s="12">
        <f t="shared" si="334"/>
        <v>30</v>
      </c>
      <c r="BW147" s="12">
        <f t="shared" si="334"/>
        <v>30</v>
      </c>
      <c r="BX147" s="12">
        <f t="shared" si="334"/>
        <v>30</v>
      </c>
      <c r="BY147" s="12">
        <f t="shared" si="334"/>
        <v>30</v>
      </c>
      <c r="BZ147" s="12">
        <f t="shared" si="334"/>
        <v>30</v>
      </c>
      <c r="CA147" s="12">
        <f t="shared" si="334"/>
        <v>30</v>
      </c>
      <c r="CB147" s="12">
        <f t="shared" si="334"/>
        <v>30</v>
      </c>
      <c r="CC147" s="12">
        <f t="shared" si="334"/>
        <v>30</v>
      </c>
      <c r="CD147" s="12">
        <f t="shared" si="334"/>
        <v>30</v>
      </c>
      <c r="CE147" s="12">
        <f t="shared" si="334"/>
        <v>30</v>
      </c>
      <c r="CF147" s="12">
        <f t="shared" si="334"/>
        <v>30</v>
      </c>
      <c r="CG147" s="12">
        <f t="shared" si="334"/>
        <v>30</v>
      </c>
      <c r="CH147" s="12">
        <f t="shared" si="334"/>
        <v>30</v>
      </c>
      <c r="CI147" s="12">
        <f t="shared" si="334"/>
        <v>30</v>
      </c>
      <c r="CJ147" s="12">
        <f t="shared" si="334"/>
        <v>30</v>
      </c>
      <c r="CK147" s="12">
        <f t="shared" si="334"/>
        <v>30</v>
      </c>
      <c r="CL147" s="12">
        <f t="shared" si="334"/>
        <v>30</v>
      </c>
      <c r="CM147" s="12">
        <f t="shared" si="334"/>
        <v>30</v>
      </c>
      <c r="CN147" s="12">
        <f t="shared" si="334"/>
        <v>30</v>
      </c>
      <c r="CO147" s="12">
        <f t="shared" si="334"/>
        <v>30</v>
      </c>
      <c r="CP147" s="12">
        <f t="shared" si="334"/>
        <v>30</v>
      </c>
      <c r="CQ147" s="12">
        <f t="shared" si="334"/>
        <v>30</v>
      </c>
      <c r="CR147" s="12">
        <f t="shared" si="334"/>
        <v>30</v>
      </c>
      <c r="CS147" s="12">
        <f t="shared" si="334"/>
        <v>30</v>
      </c>
      <c r="CT147" s="12">
        <f t="shared" si="334"/>
        <v>30</v>
      </c>
      <c r="CU147" s="12">
        <f t="shared" si="334"/>
        <v>30</v>
      </c>
      <c r="CV147" s="12">
        <f t="shared" si="334"/>
        <v>30</v>
      </c>
      <c r="CW147" s="12">
        <f t="shared" si="334"/>
        <v>30</v>
      </c>
      <c r="CX147" s="12">
        <f t="shared" si="334"/>
        <v>30</v>
      </c>
      <c r="CY147" s="12">
        <f t="shared" si="334"/>
        <v>30</v>
      </c>
      <c r="CZ147" s="12">
        <f t="shared" si="334"/>
        <v>30</v>
      </c>
      <c r="DA147" s="12">
        <f t="shared" si="334"/>
        <v>30</v>
      </c>
      <c r="DB147" s="12">
        <f t="shared" si="334"/>
        <v>30</v>
      </c>
      <c r="DC147" s="12">
        <f t="shared" si="334"/>
        <v>30</v>
      </c>
      <c r="DD147" s="12">
        <f t="shared" si="334"/>
        <v>30</v>
      </c>
      <c r="DE147" s="12">
        <f t="shared" si="334"/>
        <v>30</v>
      </c>
      <c r="DF147" s="12">
        <f t="shared" si="334"/>
        <v>30</v>
      </c>
      <c r="DG147" s="12">
        <f t="shared" si="334"/>
        <v>30</v>
      </c>
      <c r="DH147" s="12">
        <f t="shared" si="334"/>
        <v>30</v>
      </c>
      <c r="DI147" s="12">
        <f t="shared" si="334"/>
        <v>30</v>
      </c>
      <c r="DJ147" s="12">
        <f t="shared" si="334"/>
        <v>30</v>
      </c>
      <c r="DK147" s="12">
        <f t="shared" si="334"/>
        <v>30</v>
      </c>
      <c r="DL147" s="12">
        <f t="shared" si="334"/>
        <v>30</v>
      </c>
      <c r="DM147" s="12">
        <f t="shared" si="334"/>
        <v>30</v>
      </c>
      <c r="DN147" s="12">
        <f t="shared" si="334"/>
        <v>30</v>
      </c>
      <c r="DO147" s="12">
        <f t="shared" si="334"/>
        <v>30</v>
      </c>
      <c r="DP147" s="12">
        <f t="shared" si="334"/>
        <v>30</v>
      </c>
      <c r="DQ147" s="12">
        <f t="shared" si="334"/>
        <v>30</v>
      </c>
      <c r="DR147" s="12">
        <f t="shared" si="334"/>
        <v>30</v>
      </c>
      <c r="DS147" s="12">
        <f t="shared" si="334"/>
        <v>30</v>
      </c>
      <c r="DT147" s="12">
        <f t="shared" si="334"/>
        <v>30</v>
      </c>
      <c r="DU147" s="12">
        <f t="shared" si="334"/>
        <v>30</v>
      </c>
      <c r="DV147" s="12">
        <f t="shared" si="334"/>
        <v>30</v>
      </c>
      <c r="DW147" s="12">
        <f t="shared" si="334"/>
        <v>30</v>
      </c>
      <c r="DX147" s="12">
        <f t="shared" si="334"/>
        <v>30</v>
      </c>
      <c r="DY147" s="12">
        <f t="shared" si="334"/>
        <v>30</v>
      </c>
    </row>
    <row r="148" spans="2:129" x14ac:dyDescent="0.3">
      <c r="B148" s="2" t="str">
        <f>Product!$K$2</f>
        <v>Phase 3</v>
      </c>
      <c r="C148" s="2" t="str">
        <f>Product!$K$3</f>
        <v>60' Wide</v>
      </c>
      <c r="D148" s="128"/>
      <c r="G148" s="11">
        <f>SUM(H148:DZ148)</f>
        <v>2505</v>
      </c>
      <c r="I148" s="12">
        <f t="shared" ref="I148:BT148" si="335">H148+I124</f>
        <v>0</v>
      </c>
      <c r="J148" s="12">
        <f t="shared" si="335"/>
        <v>0</v>
      </c>
      <c r="K148" s="12">
        <f t="shared" si="335"/>
        <v>0</v>
      </c>
      <c r="L148" s="12">
        <f t="shared" si="335"/>
        <v>0</v>
      </c>
      <c r="M148" s="12">
        <f t="shared" si="335"/>
        <v>0</v>
      </c>
      <c r="N148" s="12">
        <f t="shared" si="335"/>
        <v>0</v>
      </c>
      <c r="O148" s="12">
        <f t="shared" si="335"/>
        <v>0</v>
      </c>
      <c r="P148" s="12">
        <f t="shared" si="335"/>
        <v>0</v>
      </c>
      <c r="Q148" s="12">
        <f t="shared" si="335"/>
        <v>0</v>
      </c>
      <c r="R148" s="12">
        <f t="shared" si="335"/>
        <v>0</v>
      </c>
      <c r="S148" s="12">
        <f t="shared" si="335"/>
        <v>0</v>
      </c>
      <c r="T148" s="12">
        <f t="shared" si="335"/>
        <v>0</v>
      </c>
      <c r="U148" s="12">
        <f t="shared" si="335"/>
        <v>0</v>
      </c>
      <c r="V148" s="12">
        <f t="shared" si="335"/>
        <v>0</v>
      </c>
      <c r="W148" s="12">
        <f t="shared" si="335"/>
        <v>0</v>
      </c>
      <c r="X148" s="12">
        <f t="shared" si="335"/>
        <v>0</v>
      </c>
      <c r="Y148" s="12">
        <f t="shared" si="335"/>
        <v>0</v>
      </c>
      <c r="Z148" s="12">
        <f t="shared" si="335"/>
        <v>0</v>
      </c>
      <c r="AA148" s="12">
        <f t="shared" si="335"/>
        <v>0</v>
      </c>
      <c r="AB148" s="12">
        <f t="shared" si="335"/>
        <v>0</v>
      </c>
      <c r="AC148" s="12">
        <f t="shared" si="335"/>
        <v>0</v>
      </c>
      <c r="AD148" s="12">
        <f t="shared" si="335"/>
        <v>0</v>
      </c>
      <c r="AE148" s="12">
        <f t="shared" si="335"/>
        <v>0</v>
      </c>
      <c r="AF148" s="12">
        <f t="shared" si="335"/>
        <v>0</v>
      </c>
      <c r="AG148" s="12">
        <f t="shared" si="335"/>
        <v>0</v>
      </c>
      <c r="AH148" s="12">
        <f t="shared" si="335"/>
        <v>0</v>
      </c>
      <c r="AI148" s="12">
        <f t="shared" si="335"/>
        <v>0</v>
      </c>
      <c r="AJ148" s="12">
        <f t="shared" si="335"/>
        <v>0</v>
      </c>
      <c r="AK148" s="12">
        <f t="shared" si="335"/>
        <v>0</v>
      </c>
      <c r="AL148" s="12">
        <f t="shared" si="335"/>
        <v>0</v>
      </c>
      <c r="AM148" s="12">
        <f t="shared" si="335"/>
        <v>0</v>
      </c>
      <c r="AN148" s="12">
        <f t="shared" si="335"/>
        <v>0</v>
      </c>
      <c r="AO148" s="12">
        <f t="shared" si="335"/>
        <v>2.5</v>
      </c>
      <c r="AP148" s="12">
        <f t="shared" si="335"/>
        <v>5</v>
      </c>
      <c r="AQ148" s="12">
        <f t="shared" si="335"/>
        <v>7.5</v>
      </c>
      <c r="AR148" s="12">
        <f t="shared" si="335"/>
        <v>10</v>
      </c>
      <c r="AS148" s="12">
        <f t="shared" si="335"/>
        <v>12.5</v>
      </c>
      <c r="AT148" s="12">
        <f t="shared" si="335"/>
        <v>15</v>
      </c>
      <c r="AU148" s="12">
        <f t="shared" si="335"/>
        <v>17.5</v>
      </c>
      <c r="AV148" s="12">
        <f t="shared" si="335"/>
        <v>20</v>
      </c>
      <c r="AW148" s="12">
        <f t="shared" si="335"/>
        <v>22.5</v>
      </c>
      <c r="AX148" s="12">
        <f t="shared" si="335"/>
        <v>25</v>
      </c>
      <c r="AY148" s="12">
        <f t="shared" si="335"/>
        <v>27.5</v>
      </c>
      <c r="AZ148" s="12">
        <f t="shared" si="335"/>
        <v>30</v>
      </c>
      <c r="BA148" s="12">
        <f t="shared" si="335"/>
        <v>30</v>
      </c>
      <c r="BB148" s="12">
        <f t="shared" si="335"/>
        <v>30</v>
      </c>
      <c r="BC148" s="12">
        <f t="shared" si="335"/>
        <v>30</v>
      </c>
      <c r="BD148" s="12">
        <f t="shared" si="335"/>
        <v>30</v>
      </c>
      <c r="BE148" s="12">
        <f t="shared" si="335"/>
        <v>30</v>
      </c>
      <c r="BF148" s="12">
        <f t="shared" si="335"/>
        <v>30</v>
      </c>
      <c r="BG148" s="12">
        <f t="shared" si="335"/>
        <v>30</v>
      </c>
      <c r="BH148" s="12">
        <f t="shared" si="335"/>
        <v>30</v>
      </c>
      <c r="BI148" s="12">
        <f t="shared" si="335"/>
        <v>30</v>
      </c>
      <c r="BJ148" s="12">
        <f t="shared" si="335"/>
        <v>30</v>
      </c>
      <c r="BK148" s="12">
        <f t="shared" si="335"/>
        <v>30</v>
      </c>
      <c r="BL148" s="12">
        <f t="shared" si="335"/>
        <v>30</v>
      </c>
      <c r="BM148" s="12">
        <f t="shared" si="335"/>
        <v>30</v>
      </c>
      <c r="BN148" s="12">
        <f t="shared" si="335"/>
        <v>30</v>
      </c>
      <c r="BO148" s="12">
        <f t="shared" si="335"/>
        <v>30</v>
      </c>
      <c r="BP148" s="12">
        <f t="shared" si="335"/>
        <v>30</v>
      </c>
      <c r="BQ148" s="12">
        <f t="shared" si="335"/>
        <v>30</v>
      </c>
      <c r="BR148" s="12">
        <f t="shared" si="335"/>
        <v>30</v>
      </c>
      <c r="BS148" s="12">
        <f t="shared" si="335"/>
        <v>30</v>
      </c>
      <c r="BT148" s="12">
        <f t="shared" si="335"/>
        <v>30</v>
      </c>
      <c r="BU148" s="12">
        <f t="shared" ref="BU148:DY148" si="336">BT148+BU124</f>
        <v>30</v>
      </c>
      <c r="BV148" s="12">
        <f t="shared" si="336"/>
        <v>30</v>
      </c>
      <c r="BW148" s="12">
        <f t="shared" si="336"/>
        <v>30</v>
      </c>
      <c r="BX148" s="12">
        <f t="shared" si="336"/>
        <v>30</v>
      </c>
      <c r="BY148" s="12">
        <f t="shared" si="336"/>
        <v>30</v>
      </c>
      <c r="BZ148" s="12">
        <f t="shared" si="336"/>
        <v>30</v>
      </c>
      <c r="CA148" s="12">
        <f t="shared" si="336"/>
        <v>30</v>
      </c>
      <c r="CB148" s="12">
        <f t="shared" si="336"/>
        <v>30</v>
      </c>
      <c r="CC148" s="12">
        <f t="shared" si="336"/>
        <v>30</v>
      </c>
      <c r="CD148" s="12">
        <f t="shared" si="336"/>
        <v>30</v>
      </c>
      <c r="CE148" s="12">
        <f t="shared" si="336"/>
        <v>30</v>
      </c>
      <c r="CF148" s="12">
        <f t="shared" si="336"/>
        <v>30</v>
      </c>
      <c r="CG148" s="12">
        <f t="shared" si="336"/>
        <v>30</v>
      </c>
      <c r="CH148" s="12">
        <f t="shared" si="336"/>
        <v>30</v>
      </c>
      <c r="CI148" s="12">
        <f t="shared" si="336"/>
        <v>30</v>
      </c>
      <c r="CJ148" s="12">
        <f t="shared" si="336"/>
        <v>30</v>
      </c>
      <c r="CK148" s="12">
        <f t="shared" si="336"/>
        <v>30</v>
      </c>
      <c r="CL148" s="12">
        <f t="shared" si="336"/>
        <v>30</v>
      </c>
      <c r="CM148" s="12">
        <f t="shared" si="336"/>
        <v>30</v>
      </c>
      <c r="CN148" s="12">
        <f t="shared" si="336"/>
        <v>30</v>
      </c>
      <c r="CO148" s="12">
        <f t="shared" si="336"/>
        <v>30</v>
      </c>
      <c r="CP148" s="12">
        <f t="shared" si="336"/>
        <v>30</v>
      </c>
      <c r="CQ148" s="12">
        <f t="shared" si="336"/>
        <v>30</v>
      </c>
      <c r="CR148" s="12">
        <f t="shared" si="336"/>
        <v>30</v>
      </c>
      <c r="CS148" s="12">
        <f t="shared" si="336"/>
        <v>30</v>
      </c>
      <c r="CT148" s="12">
        <f t="shared" si="336"/>
        <v>30</v>
      </c>
      <c r="CU148" s="12">
        <f t="shared" si="336"/>
        <v>30</v>
      </c>
      <c r="CV148" s="12">
        <f t="shared" si="336"/>
        <v>30</v>
      </c>
      <c r="CW148" s="12">
        <f t="shared" si="336"/>
        <v>30</v>
      </c>
      <c r="CX148" s="12">
        <f t="shared" si="336"/>
        <v>30</v>
      </c>
      <c r="CY148" s="12">
        <f t="shared" si="336"/>
        <v>30</v>
      </c>
      <c r="CZ148" s="12">
        <f t="shared" si="336"/>
        <v>30</v>
      </c>
      <c r="DA148" s="12">
        <f t="shared" si="336"/>
        <v>30</v>
      </c>
      <c r="DB148" s="12">
        <f t="shared" si="336"/>
        <v>30</v>
      </c>
      <c r="DC148" s="12">
        <f t="shared" si="336"/>
        <v>30</v>
      </c>
      <c r="DD148" s="12">
        <f t="shared" si="336"/>
        <v>30</v>
      </c>
      <c r="DE148" s="12">
        <f t="shared" si="336"/>
        <v>30</v>
      </c>
      <c r="DF148" s="12">
        <f t="shared" si="336"/>
        <v>30</v>
      </c>
      <c r="DG148" s="12">
        <f t="shared" si="336"/>
        <v>30</v>
      </c>
      <c r="DH148" s="12">
        <f t="shared" si="336"/>
        <v>30</v>
      </c>
      <c r="DI148" s="12">
        <f t="shared" si="336"/>
        <v>30</v>
      </c>
      <c r="DJ148" s="12">
        <f t="shared" si="336"/>
        <v>30</v>
      </c>
      <c r="DK148" s="12">
        <f t="shared" si="336"/>
        <v>30</v>
      </c>
      <c r="DL148" s="12">
        <f t="shared" si="336"/>
        <v>30</v>
      </c>
      <c r="DM148" s="12">
        <f t="shared" si="336"/>
        <v>30</v>
      </c>
      <c r="DN148" s="12">
        <f t="shared" si="336"/>
        <v>30</v>
      </c>
      <c r="DO148" s="12">
        <f t="shared" si="336"/>
        <v>30</v>
      </c>
      <c r="DP148" s="12">
        <f t="shared" si="336"/>
        <v>30</v>
      </c>
      <c r="DQ148" s="12">
        <f t="shared" si="336"/>
        <v>30</v>
      </c>
      <c r="DR148" s="12">
        <f t="shared" si="336"/>
        <v>30</v>
      </c>
      <c r="DS148" s="12">
        <f t="shared" si="336"/>
        <v>30</v>
      </c>
      <c r="DT148" s="12">
        <f t="shared" si="336"/>
        <v>30</v>
      </c>
      <c r="DU148" s="12">
        <f t="shared" si="336"/>
        <v>30</v>
      </c>
      <c r="DV148" s="12">
        <f t="shared" si="336"/>
        <v>30</v>
      </c>
      <c r="DW148" s="12">
        <f t="shared" si="336"/>
        <v>30</v>
      </c>
      <c r="DX148" s="12">
        <f t="shared" si="336"/>
        <v>30</v>
      </c>
      <c r="DY148" s="12">
        <f t="shared" si="336"/>
        <v>30</v>
      </c>
    </row>
    <row r="149" spans="2:129" x14ac:dyDescent="0.3">
      <c r="B149" s="2" t="str">
        <f>Product!$L$2</f>
        <v>Phase 3</v>
      </c>
      <c r="C149" s="2" t="str">
        <f>Product!$L$3</f>
        <v>75' Wide</v>
      </c>
      <c r="D149" s="128"/>
      <c r="G149" s="11">
        <f>SUM(H149:DZ149)</f>
        <v>1670</v>
      </c>
      <c r="I149" s="12">
        <f t="shared" ref="I149:BT149" si="337">H149+I125</f>
        <v>0</v>
      </c>
      <c r="J149" s="12">
        <f t="shared" si="337"/>
        <v>0</v>
      </c>
      <c r="K149" s="12">
        <f t="shared" si="337"/>
        <v>0</v>
      </c>
      <c r="L149" s="12">
        <f t="shared" si="337"/>
        <v>0</v>
      </c>
      <c r="M149" s="12">
        <f t="shared" si="337"/>
        <v>0</v>
      </c>
      <c r="N149" s="12">
        <f t="shared" si="337"/>
        <v>0</v>
      </c>
      <c r="O149" s="12">
        <f t="shared" si="337"/>
        <v>0</v>
      </c>
      <c r="P149" s="12">
        <f t="shared" si="337"/>
        <v>0</v>
      </c>
      <c r="Q149" s="12">
        <f t="shared" si="337"/>
        <v>0</v>
      </c>
      <c r="R149" s="12">
        <f t="shared" si="337"/>
        <v>0</v>
      </c>
      <c r="S149" s="12">
        <f t="shared" si="337"/>
        <v>0</v>
      </c>
      <c r="T149" s="12">
        <f t="shared" si="337"/>
        <v>0</v>
      </c>
      <c r="U149" s="12">
        <f t="shared" si="337"/>
        <v>0</v>
      </c>
      <c r="V149" s="12">
        <f t="shared" si="337"/>
        <v>0</v>
      </c>
      <c r="W149" s="12">
        <f t="shared" si="337"/>
        <v>0</v>
      </c>
      <c r="X149" s="12">
        <f t="shared" si="337"/>
        <v>0</v>
      </c>
      <c r="Y149" s="12">
        <f t="shared" si="337"/>
        <v>0</v>
      </c>
      <c r="Z149" s="12">
        <f t="shared" si="337"/>
        <v>0</v>
      </c>
      <c r="AA149" s="12">
        <f t="shared" si="337"/>
        <v>0</v>
      </c>
      <c r="AB149" s="12">
        <f t="shared" si="337"/>
        <v>0</v>
      </c>
      <c r="AC149" s="12">
        <f t="shared" si="337"/>
        <v>0</v>
      </c>
      <c r="AD149" s="12">
        <f t="shared" si="337"/>
        <v>0</v>
      </c>
      <c r="AE149" s="12">
        <f t="shared" si="337"/>
        <v>0</v>
      </c>
      <c r="AF149" s="12">
        <f t="shared" si="337"/>
        <v>0</v>
      </c>
      <c r="AG149" s="12">
        <f t="shared" si="337"/>
        <v>0</v>
      </c>
      <c r="AH149" s="12">
        <f t="shared" si="337"/>
        <v>0</v>
      </c>
      <c r="AI149" s="12">
        <f t="shared" si="337"/>
        <v>0</v>
      </c>
      <c r="AJ149" s="12">
        <f t="shared" si="337"/>
        <v>0</v>
      </c>
      <c r="AK149" s="12">
        <f t="shared" si="337"/>
        <v>0</v>
      </c>
      <c r="AL149" s="12">
        <f t="shared" si="337"/>
        <v>0</v>
      </c>
      <c r="AM149" s="12">
        <f t="shared" si="337"/>
        <v>0</v>
      </c>
      <c r="AN149" s="12">
        <f t="shared" si="337"/>
        <v>0</v>
      </c>
      <c r="AO149" s="12">
        <f t="shared" si="337"/>
        <v>1.6666666666666667</v>
      </c>
      <c r="AP149" s="12">
        <f t="shared" si="337"/>
        <v>3.3333333333333335</v>
      </c>
      <c r="AQ149" s="12">
        <f t="shared" si="337"/>
        <v>5</v>
      </c>
      <c r="AR149" s="12">
        <f t="shared" si="337"/>
        <v>6.666666666666667</v>
      </c>
      <c r="AS149" s="12">
        <f t="shared" si="337"/>
        <v>8.3333333333333339</v>
      </c>
      <c r="AT149" s="12">
        <f t="shared" si="337"/>
        <v>10</v>
      </c>
      <c r="AU149" s="12">
        <f t="shared" si="337"/>
        <v>11.666666666666666</v>
      </c>
      <c r="AV149" s="12">
        <f t="shared" si="337"/>
        <v>13.333333333333332</v>
      </c>
      <c r="AW149" s="12">
        <f t="shared" si="337"/>
        <v>14.999999999999998</v>
      </c>
      <c r="AX149" s="12">
        <f t="shared" si="337"/>
        <v>16.666666666666664</v>
      </c>
      <c r="AY149" s="12">
        <f t="shared" si="337"/>
        <v>18.333333333333332</v>
      </c>
      <c r="AZ149" s="12">
        <f t="shared" si="337"/>
        <v>20</v>
      </c>
      <c r="BA149" s="12">
        <f t="shared" si="337"/>
        <v>20</v>
      </c>
      <c r="BB149" s="12">
        <f t="shared" si="337"/>
        <v>20</v>
      </c>
      <c r="BC149" s="12">
        <f t="shared" si="337"/>
        <v>20</v>
      </c>
      <c r="BD149" s="12">
        <f t="shared" si="337"/>
        <v>20</v>
      </c>
      <c r="BE149" s="12">
        <f t="shared" si="337"/>
        <v>20</v>
      </c>
      <c r="BF149" s="12">
        <f t="shared" si="337"/>
        <v>20</v>
      </c>
      <c r="BG149" s="12">
        <f t="shared" si="337"/>
        <v>20</v>
      </c>
      <c r="BH149" s="12">
        <f t="shared" si="337"/>
        <v>20</v>
      </c>
      <c r="BI149" s="12">
        <f t="shared" si="337"/>
        <v>20</v>
      </c>
      <c r="BJ149" s="12">
        <f t="shared" si="337"/>
        <v>20</v>
      </c>
      <c r="BK149" s="12">
        <f t="shared" si="337"/>
        <v>20</v>
      </c>
      <c r="BL149" s="12">
        <f t="shared" si="337"/>
        <v>20</v>
      </c>
      <c r="BM149" s="12">
        <f t="shared" si="337"/>
        <v>20</v>
      </c>
      <c r="BN149" s="12">
        <f t="shared" si="337"/>
        <v>20</v>
      </c>
      <c r="BO149" s="12">
        <f t="shared" si="337"/>
        <v>20</v>
      </c>
      <c r="BP149" s="12">
        <f t="shared" si="337"/>
        <v>20</v>
      </c>
      <c r="BQ149" s="12">
        <f t="shared" si="337"/>
        <v>20</v>
      </c>
      <c r="BR149" s="12">
        <f t="shared" si="337"/>
        <v>20</v>
      </c>
      <c r="BS149" s="12">
        <f t="shared" si="337"/>
        <v>20</v>
      </c>
      <c r="BT149" s="12">
        <f t="shared" si="337"/>
        <v>20</v>
      </c>
      <c r="BU149" s="12">
        <f t="shared" ref="BU149:DY149" si="338">BT149+BU125</f>
        <v>20</v>
      </c>
      <c r="BV149" s="12">
        <f t="shared" si="338"/>
        <v>20</v>
      </c>
      <c r="BW149" s="12">
        <f t="shared" si="338"/>
        <v>20</v>
      </c>
      <c r="BX149" s="12">
        <f t="shared" si="338"/>
        <v>20</v>
      </c>
      <c r="BY149" s="12">
        <f t="shared" si="338"/>
        <v>20</v>
      </c>
      <c r="BZ149" s="12">
        <f t="shared" si="338"/>
        <v>20</v>
      </c>
      <c r="CA149" s="12">
        <f t="shared" si="338"/>
        <v>20</v>
      </c>
      <c r="CB149" s="12">
        <f t="shared" si="338"/>
        <v>20</v>
      </c>
      <c r="CC149" s="12">
        <f t="shared" si="338"/>
        <v>20</v>
      </c>
      <c r="CD149" s="12">
        <f t="shared" si="338"/>
        <v>20</v>
      </c>
      <c r="CE149" s="12">
        <f t="shared" si="338"/>
        <v>20</v>
      </c>
      <c r="CF149" s="12">
        <f t="shared" si="338"/>
        <v>20</v>
      </c>
      <c r="CG149" s="12">
        <f t="shared" si="338"/>
        <v>20</v>
      </c>
      <c r="CH149" s="12">
        <f t="shared" si="338"/>
        <v>20</v>
      </c>
      <c r="CI149" s="12">
        <f t="shared" si="338"/>
        <v>20</v>
      </c>
      <c r="CJ149" s="12">
        <f t="shared" si="338"/>
        <v>20</v>
      </c>
      <c r="CK149" s="12">
        <f t="shared" si="338"/>
        <v>20</v>
      </c>
      <c r="CL149" s="12">
        <f t="shared" si="338"/>
        <v>20</v>
      </c>
      <c r="CM149" s="12">
        <f t="shared" si="338"/>
        <v>20</v>
      </c>
      <c r="CN149" s="12">
        <f t="shared" si="338"/>
        <v>20</v>
      </c>
      <c r="CO149" s="12">
        <f t="shared" si="338"/>
        <v>20</v>
      </c>
      <c r="CP149" s="12">
        <f t="shared" si="338"/>
        <v>20</v>
      </c>
      <c r="CQ149" s="12">
        <f t="shared" si="338"/>
        <v>20</v>
      </c>
      <c r="CR149" s="12">
        <f t="shared" si="338"/>
        <v>20</v>
      </c>
      <c r="CS149" s="12">
        <f t="shared" si="338"/>
        <v>20</v>
      </c>
      <c r="CT149" s="12">
        <f t="shared" si="338"/>
        <v>20</v>
      </c>
      <c r="CU149" s="12">
        <f t="shared" si="338"/>
        <v>20</v>
      </c>
      <c r="CV149" s="12">
        <f t="shared" si="338"/>
        <v>20</v>
      </c>
      <c r="CW149" s="12">
        <f t="shared" si="338"/>
        <v>20</v>
      </c>
      <c r="CX149" s="12">
        <f t="shared" si="338"/>
        <v>20</v>
      </c>
      <c r="CY149" s="12">
        <f t="shared" si="338"/>
        <v>20</v>
      </c>
      <c r="CZ149" s="12">
        <f t="shared" si="338"/>
        <v>20</v>
      </c>
      <c r="DA149" s="12">
        <f t="shared" si="338"/>
        <v>20</v>
      </c>
      <c r="DB149" s="12">
        <f t="shared" si="338"/>
        <v>20</v>
      </c>
      <c r="DC149" s="12">
        <f t="shared" si="338"/>
        <v>20</v>
      </c>
      <c r="DD149" s="12">
        <f t="shared" si="338"/>
        <v>20</v>
      </c>
      <c r="DE149" s="12">
        <f t="shared" si="338"/>
        <v>20</v>
      </c>
      <c r="DF149" s="12">
        <f t="shared" si="338"/>
        <v>20</v>
      </c>
      <c r="DG149" s="12">
        <f t="shared" si="338"/>
        <v>20</v>
      </c>
      <c r="DH149" s="12">
        <f t="shared" si="338"/>
        <v>20</v>
      </c>
      <c r="DI149" s="12">
        <f t="shared" si="338"/>
        <v>20</v>
      </c>
      <c r="DJ149" s="12">
        <f t="shared" si="338"/>
        <v>20</v>
      </c>
      <c r="DK149" s="12">
        <f t="shared" si="338"/>
        <v>20</v>
      </c>
      <c r="DL149" s="12">
        <f t="shared" si="338"/>
        <v>20</v>
      </c>
      <c r="DM149" s="12">
        <f t="shared" si="338"/>
        <v>20</v>
      </c>
      <c r="DN149" s="12">
        <f t="shared" si="338"/>
        <v>20</v>
      </c>
      <c r="DO149" s="12">
        <f t="shared" si="338"/>
        <v>20</v>
      </c>
      <c r="DP149" s="12">
        <f t="shared" si="338"/>
        <v>20</v>
      </c>
      <c r="DQ149" s="12">
        <f t="shared" si="338"/>
        <v>20</v>
      </c>
      <c r="DR149" s="12">
        <f t="shared" si="338"/>
        <v>20</v>
      </c>
      <c r="DS149" s="12">
        <f t="shared" si="338"/>
        <v>20</v>
      </c>
      <c r="DT149" s="12">
        <f t="shared" si="338"/>
        <v>20</v>
      </c>
      <c r="DU149" s="12">
        <f t="shared" si="338"/>
        <v>20</v>
      </c>
      <c r="DV149" s="12">
        <f t="shared" si="338"/>
        <v>20</v>
      </c>
      <c r="DW149" s="12">
        <f t="shared" si="338"/>
        <v>20</v>
      </c>
      <c r="DX149" s="12">
        <f t="shared" si="338"/>
        <v>20</v>
      </c>
      <c r="DY149" s="12">
        <f t="shared" si="338"/>
        <v>20</v>
      </c>
    </row>
    <row r="150" spans="2:129" x14ac:dyDescent="0.3">
      <c r="D150" s="128"/>
      <c r="G150" s="13"/>
      <c r="I150" s="12"/>
      <c r="J150" s="12"/>
      <c r="K150" s="12"/>
      <c r="L150" s="12"/>
      <c r="M150" s="12"/>
      <c r="N150" s="12"/>
      <c r="O150" s="12"/>
      <c r="P150" s="12"/>
      <c r="Q150" s="12"/>
      <c r="R150" s="12"/>
      <c r="S150" s="12"/>
      <c r="T150" s="12"/>
      <c r="U150" s="12"/>
      <c r="V150" s="12"/>
      <c r="W150" s="12"/>
      <c r="X150" s="12"/>
      <c r="Y150" s="12"/>
      <c r="Z150" s="12"/>
      <c r="AA150" s="12"/>
      <c r="AB150" s="12"/>
      <c r="AC150" s="12"/>
      <c r="AD150" s="12"/>
      <c r="AE150" s="12"/>
      <c r="AF150" s="12"/>
      <c r="AG150" s="12"/>
      <c r="AH150" s="12"/>
      <c r="AI150" s="12"/>
      <c r="AJ150" s="12"/>
      <c r="AK150" s="12"/>
      <c r="AL150" s="12"/>
      <c r="AM150" s="12"/>
      <c r="AN150" s="12"/>
      <c r="AO150" s="12"/>
      <c r="AP150" s="12"/>
      <c r="AQ150" s="12"/>
      <c r="AR150" s="12"/>
      <c r="AS150" s="12"/>
      <c r="AT150" s="12"/>
      <c r="AU150" s="12"/>
      <c r="AV150" s="12"/>
      <c r="AW150" s="12"/>
      <c r="AX150" s="12"/>
      <c r="AY150" s="12"/>
      <c r="AZ150" s="12"/>
      <c r="BA150" s="12"/>
      <c r="BB150" s="12"/>
      <c r="BC150" s="12"/>
      <c r="BD150" s="12"/>
      <c r="BE150" s="12"/>
      <c r="BF150" s="12"/>
      <c r="BG150" s="12"/>
      <c r="BH150" s="12"/>
      <c r="BI150" s="12"/>
      <c r="BJ150" s="12"/>
      <c r="BK150" s="12"/>
      <c r="BL150" s="12"/>
      <c r="BM150" s="12"/>
      <c r="BN150" s="12"/>
      <c r="BO150" s="12"/>
      <c r="BP150" s="12"/>
      <c r="BQ150" s="12"/>
      <c r="BR150" s="12"/>
      <c r="BS150" s="12"/>
      <c r="BT150" s="12"/>
      <c r="BU150" s="12"/>
      <c r="BV150" s="12"/>
      <c r="BW150" s="12"/>
      <c r="BX150" s="12"/>
      <c r="BY150" s="12"/>
      <c r="BZ150" s="12"/>
      <c r="CA150" s="12"/>
      <c r="CB150" s="12"/>
      <c r="CC150" s="12"/>
      <c r="CD150" s="12"/>
      <c r="CE150" s="12"/>
      <c r="CF150" s="12"/>
      <c r="CG150" s="12"/>
      <c r="CH150" s="12"/>
      <c r="CI150" s="12"/>
      <c r="CJ150" s="12"/>
      <c r="CK150" s="12"/>
      <c r="CL150" s="12"/>
      <c r="CM150" s="12"/>
      <c r="CN150" s="12"/>
      <c r="CO150" s="12"/>
      <c r="CP150" s="12"/>
      <c r="CQ150" s="12"/>
      <c r="CR150" s="12"/>
      <c r="CS150" s="12"/>
      <c r="CT150" s="12"/>
      <c r="CU150" s="12"/>
      <c r="CV150" s="12"/>
      <c r="CW150" s="12"/>
      <c r="CX150" s="12"/>
      <c r="CY150" s="12"/>
      <c r="CZ150" s="12"/>
      <c r="DA150" s="12"/>
      <c r="DB150" s="12"/>
      <c r="DC150" s="12"/>
      <c r="DD150" s="12"/>
      <c r="DE150" s="12"/>
      <c r="DF150" s="12"/>
      <c r="DG150" s="12"/>
      <c r="DH150" s="12"/>
      <c r="DI150" s="12"/>
      <c r="DJ150" s="12"/>
      <c r="DK150" s="12"/>
      <c r="DL150" s="12"/>
      <c r="DM150" s="12"/>
      <c r="DN150" s="12"/>
      <c r="DO150" s="12"/>
      <c r="DP150" s="12"/>
      <c r="DQ150" s="12"/>
      <c r="DR150" s="12"/>
      <c r="DS150" s="12"/>
      <c r="DT150" s="12"/>
      <c r="DU150" s="12"/>
      <c r="DV150" s="12"/>
      <c r="DW150" s="12"/>
      <c r="DX150" s="12"/>
      <c r="DY150" s="12"/>
    </row>
    <row r="151" spans="2:129" x14ac:dyDescent="0.3">
      <c r="B151" s="2" t="str">
        <f>Product!$M$2</f>
        <v>Phase 4</v>
      </c>
      <c r="C151" s="2" t="str">
        <f>Product!$M$3</f>
        <v>50' Wide</v>
      </c>
      <c r="D151" s="128"/>
      <c r="G151" s="11">
        <f>SUM(H151:DZ151)</f>
        <v>2145</v>
      </c>
      <c r="I151" s="12">
        <f t="shared" ref="I151:BT151" si="339">H151+I127</f>
        <v>0</v>
      </c>
      <c r="J151" s="12">
        <f t="shared" si="339"/>
        <v>0</v>
      </c>
      <c r="K151" s="12">
        <f t="shared" si="339"/>
        <v>0</v>
      </c>
      <c r="L151" s="12">
        <f t="shared" si="339"/>
        <v>0</v>
      </c>
      <c r="M151" s="12">
        <f t="shared" si="339"/>
        <v>0</v>
      </c>
      <c r="N151" s="12">
        <f t="shared" si="339"/>
        <v>0</v>
      </c>
      <c r="O151" s="12">
        <f t="shared" si="339"/>
        <v>0</v>
      </c>
      <c r="P151" s="12">
        <f t="shared" si="339"/>
        <v>0</v>
      </c>
      <c r="Q151" s="12">
        <f t="shared" si="339"/>
        <v>0</v>
      </c>
      <c r="R151" s="12">
        <f t="shared" si="339"/>
        <v>0</v>
      </c>
      <c r="S151" s="12">
        <f t="shared" si="339"/>
        <v>0</v>
      </c>
      <c r="T151" s="12">
        <f t="shared" si="339"/>
        <v>0</v>
      </c>
      <c r="U151" s="12">
        <f t="shared" si="339"/>
        <v>0</v>
      </c>
      <c r="V151" s="12">
        <f t="shared" si="339"/>
        <v>0</v>
      </c>
      <c r="W151" s="12">
        <f t="shared" si="339"/>
        <v>0</v>
      </c>
      <c r="X151" s="12">
        <f t="shared" si="339"/>
        <v>0</v>
      </c>
      <c r="Y151" s="12">
        <f t="shared" si="339"/>
        <v>0</v>
      </c>
      <c r="Z151" s="12">
        <f t="shared" si="339"/>
        <v>0</v>
      </c>
      <c r="AA151" s="12">
        <f t="shared" si="339"/>
        <v>0</v>
      </c>
      <c r="AB151" s="12">
        <f t="shared" si="339"/>
        <v>0</v>
      </c>
      <c r="AC151" s="12">
        <f t="shared" si="339"/>
        <v>0</v>
      </c>
      <c r="AD151" s="12">
        <f t="shared" si="339"/>
        <v>0</v>
      </c>
      <c r="AE151" s="12">
        <f t="shared" si="339"/>
        <v>0</v>
      </c>
      <c r="AF151" s="12">
        <f t="shared" si="339"/>
        <v>0</v>
      </c>
      <c r="AG151" s="12">
        <f t="shared" si="339"/>
        <v>0</v>
      </c>
      <c r="AH151" s="12">
        <f t="shared" si="339"/>
        <v>0</v>
      </c>
      <c r="AI151" s="12">
        <f t="shared" si="339"/>
        <v>0</v>
      </c>
      <c r="AJ151" s="12">
        <f t="shared" si="339"/>
        <v>0</v>
      </c>
      <c r="AK151" s="12">
        <f t="shared" si="339"/>
        <v>0</v>
      </c>
      <c r="AL151" s="12">
        <f t="shared" si="339"/>
        <v>0</v>
      </c>
      <c r="AM151" s="12">
        <f t="shared" si="339"/>
        <v>0</v>
      </c>
      <c r="AN151" s="12">
        <f t="shared" si="339"/>
        <v>0</v>
      </c>
      <c r="AO151" s="12">
        <f t="shared" si="339"/>
        <v>0</v>
      </c>
      <c r="AP151" s="12">
        <f t="shared" si="339"/>
        <v>0</v>
      </c>
      <c r="AQ151" s="12">
        <f t="shared" si="339"/>
        <v>0</v>
      </c>
      <c r="AR151" s="12">
        <f t="shared" si="339"/>
        <v>0</v>
      </c>
      <c r="AS151" s="12">
        <f t="shared" si="339"/>
        <v>0</v>
      </c>
      <c r="AT151" s="12">
        <f t="shared" si="339"/>
        <v>0</v>
      </c>
      <c r="AU151" s="12">
        <f t="shared" si="339"/>
        <v>0</v>
      </c>
      <c r="AV151" s="12">
        <f t="shared" si="339"/>
        <v>0</v>
      </c>
      <c r="AW151" s="12">
        <f t="shared" si="339"/>
        <v>0</v>
      </c>
      <c r="AX151" s="12">
        <f t="shared" si="339"/>
        <v>0</v>
      </c>
      <c r="AY151" s="12">
        <f t="shared" si="339"/>
        <v>0</v>
      </c>
      <c r="AZ151" s="12">
        <f t="shared" si="339"/>
        <v>0</v>
      </c>
      <c r="BA151" s="12">
        <f t="shared" si="339"/>
        <v>2.5</v>
      </c>
      <c r="BB151" s="12">
        <f t="shared" si="339"/>
        <v>5</v>
      </c>
      <c r="BC151" s="12">
        <f t="shared" si="339"/>
        <v>7.5</v>
      </c>
      <c r="BD151" s="12">
        <f t="shared" si="339"/>
        <v>10</v>
      </c>
      <c r="BE151" s="12">
        <f t="shared" si="339"/>
        <v>12.5</v>
      </c>
      <c r="BF151" s="12">
        <f t="shared" si="339"/>
        <v>15</v>
      </c>
      <c r="BG151" s="12">
        <f t="shared" si="339"/>
        <v>17.5</v>
      </c>
      <c r="BH151" s="12">
        <f t="shared" si="339"/>
        <v>20</v>
      </c>
      <c r="BI151" s="12">
        <f t="shared" si="339"/>
        <v>22.5</v>
      </c>
      <c r="BJ151" s="12">
        <f t="shared" si="339"/>
        <v>25</v>
      </c>
      <c r="BK151" s="12">
        <f t="shared" si="339"/>
        <v>27.5</v>
      </c>
      <c r="BL151" s="12">
        <f t="shared" si="339"/>
        <v>30</v>
      </c>
      <c r="BM151" s="12">
        <f t="shared" si="339"/>
        <v>30</v>
      </c>
      <c r="BN151" s="12">
        <f t="shared" si="339"/>
        <v>30</v>
      </c>
      <c r="BO151" s="12">
        <f t="shared" si="339"/>
        <v>30</v>
      </c>
      <c r="BP151" s="12">
        <f t="shared" si="339"/>
        <v>30</v>
      </c>
      <c r="BQ151" s="12">
        <f t="shared" si="339"/>
        <v>30</v>
      </c>
      <c r="BR151" s="12">
        <f t="shared" si="339"/>
        <v>30</v>
      </c>
      <c r="BS151" s="12">
        <f t="shared" si="339"/>
        <v>30</v>
      </c>
      <c r="BT151" s="12">
        <f t="shared" si="339"/>
        <v>30</v>
      </c>
      <c r="BU151" s="12">
        <f t="shared" ref="BU151:DY151" si="340">BT151+BU127</f>
        <v>30</v>
      </c>
      <c r="BV151" s="12">
        <f t="shared" si="340"/>
        <v>30</v>
      </c>
      <c r="BW151" s="12">
        <f t="shared" si="340"/>
        <v>30</v>
      </c>
      <c r="BX151" s="12">
        <f t="shared" si="340"/>
        <v>30</v>
      </c>
      <c r="BY151" s="12">
        <f t="shared" si="340"/>
        <v>30</v>
      </c>
      <c r="BZ151" s="12">
        <f t="shared" si="340"/>
        <v>30</v>
      </c>
      <c r="CA151" s="12">
        <f t="shared" si="340"/>
        <v>30</v>
      </c>
      <c r="CB151" s="12">
        <f t="shared" si="340"/>
        <v>30</v>
      </c>
      <c r="CC151" s="12">
        <f t="shared" si="340"/>
        <v>30</v>
      </c>
      <c r="CD151" s="12">
        <f t="shared" si="340"/>
        <v>30</v>
      </c>
      <c r="CE151" s="12">
        <f t="shared" si="340"/>
        <v>30</v>
      </c>
      <c r="CF151" s="12">
        <f t="shared" si="340"/>
        <v>30</v>
      </c>
      <c r="CG151" s="12">
        <f t="shared" si="340"/>
        <v>30</v>
      </c>
      <c r="CH151" s="12">
        <f t="shared" si="340"/>
        <v>30</v>
      </c>
      <c r="CI151" s="12">
        <f t="shared" si="340"/>
        <v>30</v>
      </c>
      <c r="CJ151" s="12">
        <f t="shared" si="340"/>
        <v>30</v>
      </c>
      <c r="CK151" s="12">
        <f t="shared" si="340"/>
        <v>30</v>
      </c>
      <c r="CL151" s="12">
        <f t="shared" si="340"/>
        <v>30</v>
      </c>
      <c r="CM151" s="12">
        <f t="shared" si="340"/>
        <v>30</v>
      </c>
      <c r="CN151" s="12">
        <f t="shared" si="340"/>
        <v>30</v>
      </c>
      <c r="CO151" s="12">
        <f t="shared" si="340"/>
        <v>30</v>
      </c>
      <c r="CP151" s="12">
        <f t="shared" si="340"/>
        <v>30</v>
      </c>
      <c r="CQ151" s="12">
        <f t="shared" si="340"/>
        <v>30</v>
      </c>
      <c r="CR151" s="12">
        <f t="shared" si="340"/>
        <v>30</v>
      </c>
      <c r="CS151" s="12">
        <f t="shared" si="340"/>
        <v>30</v>
      </c>
      <c r="CT151" s="12">
        <f t="shared" si="340"/>
        <v>30</v>
      </c>
      <c r="CU151" s="12">
        <f t="shared" si="340"/>
        <v>30</v>
      </c>
      <c r="CV151" s="12">
        <f t="shared" si="340"/>
        <v>30</v>
      </c>
      <c r="CW151" s="12">
        <f t="shared" si="340"/>
        <v>30</v>
      </c>
      <c r="CX151" s="12">
        <f t="shared" si="340"/>
        <v>30</v>
      </c>
      <c r="CY151" s="12">
        <f t="shared" si="340"/>
        <v>30</v>
      </c>
      <c r="CZ151" s="12">
        <f t="shared" si="340"/>
        <v>30</v>
      </c>
      <c r="DA151" s="12">
        <f t="shared" si="340"/>
        <v>30</v>
      </c>
      <c r="DB151" s="12">
        <f t="shared" si="340"/>
        <v>30</v>
      </c>
      <c r="DC151" s="12">
        <f t="shared" si="340"/>
        <v>30</v>
      </c>
      <c r="DD151" s="12">
        <f t="shared" si="340"/>
        <v>30</v>
      </c>
      <c r="DE151" s="12">
        <f t="shared" si="340"/>
        <v>30</v>
      </c>
      <c r="DF151" s="12">
        <f t="shared" si="340"/>
        <v>30</v>
      </c>
      <c r="DG151" s="12">
        <f t="shared" si="340"/>
        <v>30</v>
      </c>
      <c r="DH151" s="12">
        <f t="shared" si="340"/>
        <v>30</v>
      </c>
      <c r="DI151" s="12">
        <f t="shared" si="340"/>
        <v>30</v>
      </c>
      <c r="DJ151" s="12">
        <f t="shared" si="340"/>
        <v>30</v>
      </c>
      <c r="DK151" s="12">
        <f t="shared" si="340"/>
        <v>30</v>
      </c>
      <c r="DL151" s="12">
        <f t="shared" si="340"/>
        <v>30</v>
      </c>
      <c r="DM151" s="12">
        <f t="shared" si="340"/>
        <v>30</v>
      </c>
      <c r="DN151" s="12">
        <f t="shared" si="340"/>
        <v>30</v>
      </c>
      <c r="DO151" s="12">
        <f t="shared" si="340"/>
        <v>30</v>
      </c>
      <c r="DP151" s="12">
        <f t="shared" si="340"/>
        <v>30</v>
      </c>
      <c r="DQ151" s="12">
        <f t="shared" si="340"/>
        <v>30</v>
      </c>
      <c r="DR151" s="12">
        <f t="shared" si="340"/>
        <v>30</v>
      </c>
      <c r="DS151" s="12">
        <f t="shared" si="340"/>
        <v>30</v>
      </c>
      <c r="DT151" s="12">
        <f t="shared" si="340"/>
        <v>30</v>
      </c>
      <c r="DU151" s="12">
        <f t="shared" si="340"/>
        <v>30</v>
      </c>
      <c r="DV151" s="12">
        <f t="shared" si="340"/>
        <v>30</v>
      </c>
      <c r="DW151" s="12">
        <f t="shared" si="340"/>
        <v>30</v>
      </c>
      <c r="DX151" s="12">
        <f t="shared" si="340"/>
        <v>30</v>
      </c>
      <c r="DY151" s="12">
        <f t="shared" si="340"/>
        <v>30</v>
      </c>
    </row>
    <row r="152" spans="2:129" x14ac:dyDescent="0.3">
      <c r="B152" s="2" t="str">
        <f>Product!$N$2</f>
        <v>Phase 4</v>
      </c>
      <c r="C152" s="2" t="str">
        <f>Product!$N$3</f>
        <v>60' Wide</v>
      </c>
      <c r="D152" s="128"/>
      <c r="G152" s="11">
        <f>SUM(H152:DZ152)</f>
        <v>2145</v>
      </c>
      <c r="I152" s="12">
        <f t="shared" ref="I152:BT152" si="341">H152+I128</f>
        <v>0</v>
      </c>
      <c r="J152" s="12">
        <f t="shared" si="341"/>
        <v>0</v>
      </c>
      <c r="K152" s="12">
        <f t="shared" si="341"/>
        <v>0</v>
      </c>
      <c r="L152" s="12">
        <f t="shared" si="341"/>
        <v>0</v>
      </c>
      <c r="M152" s="12">
        <f t="shared" si="341"/>
        <v>0</v>
      </c>
      <c r="N152" s="12">
        <f t="shared" si="341"/>
        <v>0</v>
      </c>
      <c r="O152" s="12">
        <f t="shared" si="341"/>
        <v>0</v>
      </c>
      <c r="P152" s="12">
        <f t="shared" si="341"/>
        <v>0</v>
      </c>
      <c r="Q152" s="12">
        <f t="shared" si="341"/>
        <v>0</v>
      </c>
      <c r="R152" s="12">
        <f t="shared" si="341"/>
        <v>0</v>
      </c>
      <c r="S152" s="12">
        <f t="shared" si="341"/>
        <v>0</v>
      </c>
      <c r="T152" s="12">
        <f t="shared" si="341"/>
        <v>0</v>
      </c>
      <c r="U152" s="12">
        <f t="shared" si="341"/>
        <v>0</v>
      </c>
      <c r="V152" s="12">
        <f t="shared" si="341"/>
        <v>0</v>
      </c>
      <c r="W152" s="12">
        <f t="shared" si="341"/>
        <v>0</v>
      </c>
      <c r="X152" s="12">
        <f t="shared" si="341"/>
        <v>0</v>
      </c>
      <c r="Y152" s="12">
        <f t="shared" si="341"/>
        <v>0</v>
      </c>
      <c r="Z152" s="12">
        <f t="shared" si="341"/>
        <v>0</v>
      </c>
      <c r="AA152" s="12">
        <f t="shared" si="341"/>
        <v>0</v>
      </c>
      <c r="AB152" s="12">
        <f t="shared" si="341"/>
        <v>0</v>
      </c>
      <c r="AC152" s="12">
        <f t="shared" si="341"/>
        <v>0</v>
      </c>
      <c r="AD152" s="12">
        <f t="shared" si="341"/>
        <v>0</v>
      </c>
      <c r="AE152" s="12">
        <f t="shared" si="341"/>
        <v>0</v>
      </c>
      <c r="AF152" s="12">
        <f t="shared" si="341"/>
        <v>0</v>
      </c>
      <c r="AG152" s="12">
        <f t="shared" si="341"/>
        <v>0</v>
      </c>
      <c r="AH152" s="12">
        <f t="shared" si="341"/>
        <v>0</v>
      </c>
      <c r="AI152" s="12">
        <f t="shared" si="341"/>
        <v>0</v>
      </c>
      <c r="AJ152" s="12">
        <f t="shared" si="341"/>
        <v>0</v>
      </c>
      <c r="AK152" s="12">
        <f t="shared" si="341"/>
        <v>0</v>
      </c>
      <c r="AL152" s="12">
        <f t="shared" si="341"/>
        <v>0</v>
      </c>
      <c r="AM152" s="12">
        <f t="shared" si="341"/>
        <v>0</v>
      </c>
      <c r="AN152" s="12">
        <f t="shared" si="341"/>
        <v>0</v>
      </c>
      <c r="AO152" s="12">
        <f t="shared" si="341"/>
        <v>0</v>
      </c>
      <c r="AP152" s="12">
        <f t="shared" si="341"/>
        <v>0</v>
      </c>
      <c r="AQ152" s="12">
        <f t="shared" si="341"/>
        <v>0</v>
      </c>
      <c r="AR152" s="12">
        <f t="shared" si="341"/>
        <v>0</v>
      </c>
      <c r="AS152" s="12">
        <f t="shared" si="341"/>
        <v>0</v>
      </c>
      <c r="AT152" s="12">
        <f t="shared" si="341"/>
        <v>0</v>
      </c>
      <c r="AU152" s="12">
        <f t="shared" si="341"/>
        <v>0</v>
      </c>
      <c r="AV152" s="12">
        <f t="shared" si="341"/>
        <v>0</v>
      </c>
      <c r="AW152" s="12">
        <f t="shared" si="341"/>
        <v>0</v>
      </c>
      <c r="AX152" s="12">
        <f t="shared" si="341"/>
        <v>0</v>
      </c>
      <c r="AY152" s="12">
        <f t="shared" si="341"/>
        <v>0</v>
      </c>
      <c r="AZ152" s="12">
        <f t="shared" si="341"/>
        <v>0</v>
      </c>
      <c r="BA152" s="12">
        <f t="shared" si="341"/>
        <v>2.5</v>
      </c>
      <c r="BB152" s="12">
        <f t="shared" si="341"/>
        <v>5</v>
      </c>
      <c r="BC152" s="12">
        <f t="shared" si="341"/>
        <v>7.5</v>
      </c>
      <c r="BD152" s="12">
        <f t="shared" si="341"/>
        <v>10</v>
      </c>
      <c r="BE152" s="12">
        <f t="shared" si="341"/>
        <v>12.5</v>
      </c>
      <c r="BF152" s="12">
        <f t="shared" si="341"/>
        <v>15</v>
      </c>
      <c r="BG152" s="12">
        <f t="shared" si="341"/>
        <v>17.5</v>
      </c>
      <c r="BH152" s="12">
        <f t="shared" si="341"/>
        <v>20</v>
      </c>
      <c r="BI152" s="12">
        <f t="shared" si="341"/>
        <v>22.5</v>
      </c>
      <c r="BJ152" s="12">
        <f t="shared" si="341"/>
        <v>25</v>
      </c>
      <c r="BK152" s="12">
        <f t="shared" si="341"/>
        <v>27.5</v>
      </c>
      <c r="BL152" s="12">
        <f t="shared" si="341"/>
        <v>30</v>
      </c>
      <c r="BM152" s="12">
        <f t="shared" si="341"/>
        <v>30</v>
      </c>
      <c r="BN152" s="12">
        <f t="shared" si="341"/>
        <v>30</v>
      </c>
      <c r="BO152" s="12">
        <f t="shared" si="341"/>
        <v>30</v>
      </c>
      <c r="BP152" s="12">
        <f t="shared" si="341"/>
        <v>30</v>
      </c>
      <c r="BQ152" s="12">
        <f t="shared" si="341"/>
        <v>30</v>
      </c>
      <c r="BR152" s="12">
        <f t="shared" si="341"/>
        <v>30</v>
      </c>
      <c r="BS152" s="12">
        <f t="shared" si="341"/>
        <v>30</v>
      </c>
      <c r="BT152" s="12">
        <f t="shared" si="341"/>
        <v>30</v>
      </c>
      <c r="BU152" s="12">
        <f t="shared" ref="BU152:DY152" si="342">BT152+BU128</f>
        <v>30</v>
      </c>
      <c r="BV152" s="12">
        <f t="shared" si="342"/>
        <v>30</v>
      </c>
      <c r="BW152" s="12">
        <f t="shared" si="342"/>
        <v>30</v>
      </c>
      <c r="BX152" s="12">
        <f t="shared" si="342"/>
        <v>30</v>
      </c>
      <c r="BY152" s="12">
        <f t="shared" si="342"/>
        <v>30</v>
      </c>
      <c r="BZ152" s="12">
        <f t="shared" si="342"/>
        <v>30</v>
      </c>
      <c r="CA152" s="12">
        <f t="shared" si="342"/>
        <v>30</v>
      </c>
      <c r="CB152" s="12">
        <f t="shared" si="342"/>
        <v>30</v>
      </c>
      <c r="CC152" s="12">
        <f t="shared" si="342"/>
        <v>30</v>
      </c>
      <c r="CD152" s="12">
        <f t="shared" si="342"/>
        <v>30</v>
      </c>
      <c r="CE152" s="12">
        <f t="shared" si="342"/>
        <v>30</v>
      </c>
      <c r="CF152" s="12">
        <f t="shared" si="342"/>
        <v>30</v>
      </c>
      <c r="CG152" s="12">
        <f t="shared" si="342"/>
        <v>30</v>
      </c>
      <c r="CH152" s="12">
        <f t="shared" si="342"/>
        <v>30</v>
      </c>
      <c r="CI152" s="12">
        <f t="shared" si="342"/>
        <v>30</v>
      </c>
      <c r="CJ152" s="12">
        <f t="shared" si="342"/>
        <v>30</v>
      </c>
      <c r="CK152" s="12">
        <f t="shared" si="342"/>
        <v>30</v>
      </c>
      <c r="CL152" s="12">
        <f t="shared" si="342"/>
        <v>30</v>
      </c>
      <c r="CM152" s="12">
        <f t="shared" si="342"/>
        <v>30</v>
      </c>
      <c r="CN152" s="12">
        <f t="shared" si="342"/>
        <v>30</v>
      </c>
      <c r="CO152" s="12">
        <f t="shared" si="342"/>
        <v>30</v>
      </c>
      <c r="CP152" s="12">
        <f t="shared" si="342"/>
        <v>30</v>
      </c>
      <c r="CQ152" s="12">
        <f t="shared" si="342"/>
        <v>30</v>
      </c>
      <c r="CR152" s="12">
        <f t="shared" si="342"/>
        <v>30</v>
      </c>
      <c r="CS152" s="12">
        <f t="shared" si="342"/>
        <v>30</v>
      </c>
      <c r="CT152" s="12">
        <f t="shared" si="342"/>
        <v>30</v>
      </c>
      <c r="CU152" s="12">
        <f t="shared" si="342"/>
        <v>30</v>
      </c>
      <c r="CV152" s="12">
        <f t="shared" si="342"/>
        <v>30</v>
      </c>
      <c r="CW152" s="12">
        <f t="shared" si="342"/>
        <v>30</v>
      </c>
      <c r="CX152" s="12">
        <f t="shared" si="342"/>
        <v>30</v>
      </c>
      <c r="CY152" s="12">
        <f t="shared" si="342"/>
        <v>30</v>
      </c>
      <c r="CZ152" s="12">
        <f t="shared" si="342"/>
        <v>30</v>
      </c>
      <c r="DA152" s="12">
        <f t="shared" si="342"/>
        <v>30</v>
      </c>
      <c r="DB152" s="12">
        <f t="shared" si="342"/>
        <v>30</v>
      </c>
      <c r="DC152" s="12">
        <f t="shared" si="342"/>
        <v>30</v>
      </c>
      <c r="DD152" s="12">
        <f t="shared" si="342"/>
        <v>30</v>
      </c>
      <c r="DE152" s="12">
        <f t="shared" si="342"/>
        <v>30</v>
      </c>
      <c r="DF152" s="12">
        <f t="shared" si="342"/>
        <v>30</v>
      </c>
      <c r="DG152" s="12">
        <f t="shared" si="342"/>
        <v>30</v>
      </c>
      <c r="DH152" s="12">
        <f t="shared" si="342"/>
        <v>30</v>
      </c>
      <c r="DI152" s="12">
        <f t="shared" si="342"/>
        <v>30</v>
      </c>
      <c r="DJ152" s="12">
        <f t="shared" si="342"/>
        <v>30</v>
      </c>
      <c r="DK152" s="12">
        <f t="shared" si="342"/>
        <v>30</v>
      </c>
      <c r="DL152" s="12">
        <f t="shared" si="342"/>
        <v>30</v>
      </c>
      <c r="DM152" s="12">
        <f t="shared" si="342"/>
        <v>30</v>
      </c>
      <c r="DN152" s="12">
        <f t="shared" si="342"/>
        <v>30</v>
      </c>
      <c r="DO152" s="12">
        <f t="shared" si="342"/>
        <v>30</v>
      </c>
      <c r="DP152" s="12">
        <f t="shared" si="342"/>
        <v>30</v>
      </c>
      <c r="DQ152" s="12">
        <f t="shared" si="342"/>
        <v>30</v>
      </c>
      <c r="DR152" s="12">
        <f t="shared" si="342"/>
        <v>30</v>
      </c>
      <c r="DS152" s="12">
        <f t="shared" si="342"/>
        <v>30</v>
      </c>
      <c r="DT152" s="12">
        <f t="shared" si="342"/>
        <v>30</v>
      </c>
      <c r="DU152" s="12">
        <f t="shared" si="342"/>
        <v>30</v>
      </c>
      <c r="DV152" s="12">
        <f t="shared" si="342"/>
        <v>30</v>
      </c>
      <c r="DW152" s="12">
        <f t="shared" si="342"/>
        <v>30</v>
      </c>
      <c r="DX152" s="12">
        <f t="shared" si="342"/>
        <v>30</v>
      </c>
      <c r="DY152" s="12">
        <f t="shared" si="342"/>
        <v>30</v>
      </c>
    </row>
    <row r="153" spans="2:129" x14ac:dyDescent="0.3">
      <c r="B153" s="2" t="str">
        <f>Product!$O$2</f>
        <v>Phase 4</v>
      </c>
      <c r="C153" s="2" t="str">
        <f>Product!$O$3</f>
        <v>75' Wide</v>
      </c>
      <c r="D153" s="128"/>
      <c r="G153" s="11">
        <f>SUM(H153:DZ153)</f>
        <v>1430</v>
      </c>
      <c r="I153" s="12">
        <f t="shared" ref="I153:BT153" si="343">H153+I129</f>
        <v>0</v>
      </c>
      <c r="J153" s="12">
        <f t="shared" si="343"/>
        <v>0</v>
      </c>
      <c r="K153" s="12">
        <f t="shared" si="343"/>
        <v>0</v>
      </c>
      <c r="L153" s="12">
        <f t="shared" si="343"/>
        <v>0</v>
      </c>
      <c r="M153" s="12">
        <f t="shared" si="343"/>
        <v>0</v>
      </c>
      <c r="N153" s="12">
        <f t="shared" si="343"/>
        <v>0</v>
      </c>
      <c r="O153" s="12">
        <f t="shared" si="343"/>
        <v>0</v>
      </c>
      <c r="P153" s="12">
        <f t="shared" si="343"/>
        <v>0</v>
      </c>
      <c r="Q153" s="12">
        <f t="shared" si="343"/>
        <v>0</v>
      </c>
      <c r="R153" s="12">
        <f t="shared" si="343"/>
        <v>0</v>
      </c>
      <c r="S153" s="12">
        <f t="shared" si="343"/>
        <v>0</v>
      </c>
      <c r="T153" s="12">
        <f t="shared" si="343"/>
        <v>0</v>
      </c>
      <c r="U153" s="12">
        <f t="shared" si="343"/>
        <v>0</v>
      </c>
      <c r="V153" s="12">
        <f t="shared" si="343"/>
        <v>0</v>
      </c>
      <c r="W153" s="12">
        <f t="shared" si="343"/>
        <v>0</v>
      </c>
      <c r="X153" s="12">
        <f t="shared" si="343"/>
        <v>0</v>
      </c>
      <c r="Y153" s="12">
        <f t="shared" si="343"/>
        <v>0</v>
      </c>
      <c r="Z153" s="12">
        <f t="shared" si="343"/>
        <v>0</v>
      </c>
      <c r="AA153" s="12">
        <f t="shared" si="343"/>
        <v>0</v>
      </c>
      <c r="AB153" s="12">
        <f t="shared" si="343"/>
        <v>0</v>
      </c>
      <c r="AC153" s="12">
        <f t="shared" si="343"/>
        <v>0</v>
      </c>
      <c r="AD153" s="12">
        <f t="shared" si="343"/>
        <v>0</v>
      </c>
      <c r="AE153" s="12">
        <f t="shared" si="343"/>
        <v>0</v>
      </c>
      <c r="AF153" s="12">
        <f t="shared" si="343"/>
        <v>0</v>
      </c>
      <c r="AG153" s="12">
        <f t="shared" si="343"/>
        <v>0</v>
      </c>
      <c r="AH153" s="12">
        <f t="shared" si="343"/>
        <v>0</v>
      </c>
      <c r="AI153" s="12">
        <f t="shared" si="343"/>
        <v>0</v>
      </c>
      <c r="AJ153" s="12">
        <f t="shared" si="343"/>
        <v>0</v>
      </c>
      <c r="AK153" s="12">
        <f t="shared" si="343"/>
        <v>0</v>
      </c>
      <c r="AL153" s="12">
        <f t="shared" si="343"/>
        <v>0</v>
      </c>
      <c r="AM153" s="12">
        <f t="shared" si="343"/>
        <v>0</v>
      </c>
      <c r="AN153" s="12">
        <f t="shared" si="343"/>
        <v>0</v>
      </c>
      <c r="AO153" s="12">
        <f t="shared" si="343"/>
        <v>0</v>
      </c>
      <c r="AP153" s="12">
        <f t="shared" si="343"/>
        <v>0</v>
      </c>
      <c r="AQ153" s="12">
        <f t="shared" si="343"/>
        <v>0</v>
      </c>
      <c r="AR153" s="12">
        <f t="shared" si="343"/>
        <v>0</v>
      </c>
      <c r="AS153" s="12">
        <f t="shared" si="343"/>
        <v>0</v>
      </c>
      <c r="AT153" s="12">
        <f t="shared" si="343"/>
        <v>0</v>
      </c>
      <c r="AU153" s="12">
        <f t="shared" si="343"/>
        <v>0</v>
      </c>
      <c r="AV153" s="12">
        <f t="shared" si="343"/>
        <v>0</v>
      </c>
      <c r="AW153" s="12">
        <f t="shared" si="343"/>
        <v>0</v>
      </c>
      <c r="AX153" s="12">
        <f t="shared" si="343"/>
        <v>0</v>
      </c>
      <c r="AY153" s="12">
        <f t="shared" si="343"/>
        <v>0</v>
      </c>
      <c r="AZ153" s="12">
        <f t="shared" si="343"/>
        <v>0</v>
      </c>
      <c r="BA153" s="12">
        <f t="shared" si="343"/>
        <v>1.6666666666666667</v>
      </c>
      <c r="BB153" s="12">
        <f t="shared" si="343"/>
        <v>3.3333333333333335</v>
      </c>
      <c r="BC153" s="12">
        <f t="shared" si="343"/>
        <v>5</v>
      </c>
      <c r="BD153" s="12">
        <f t="shared" si="343"/>
        <v>6.666666666666667</v>
      </c>
      <c r="BE153" s="12">
        <f t="shared" si="343"/>
        <v>8.3333333333333339</v>
      </c>
      <c r="BF153" s="12">
        <f t="shared" si="343"/>
        <v>10</v>
      </c>
      <c r="BG153" s="12">
        <f t="shared" si="343"/>
        <v>11.666666666666666</v>
      </c>
      <c r="BH153" s="12">
        <f t="shared" si="343"/>
        <v>13.333333333333332</v>
      </c>
      <c r="BI153" s="12">
        <f t="shared" si="343"/>
        <v>14.999999999999998</v>
      </c>
      <c r="BJ153" s="12">
        <f t="shared" si="343"/>
        <v>16.666666666666664</v>
      </c>
      <c r="BK153" s="12">
        <f t="shared" si="343"/>
        <v>18.333333333333332</v>
      </c>
      <c r="BL153" s="12">
        <f t="shared" si="343"/>
        <v>20</v>
      </c>
      <c r="BM153" s="12">
        <f t="shared" si="343"/>
        <v>20</v>
      </c>
      <c r="BN153" s="12">
        <f t="shared" si="343"/>
        <v>20</v>
      </c>
      <c r="BO153" s="12">
        <f t="shared" si="343"/>
        <v>20</v>
      </c>
      <c r="BP153" s="12">
        <f t="shared" si="343"/>
        <v>20</v>
      </c>
      <c r="BQ153" s="12">
        <f t="shared" si="343"/>
        <v>20</v>
      </c>
      <c r="BR153" s="12">
        <f t="shared" si="343"/>
        <v>20</v>
      </c>
      <c r="BS153" s="12">
        <f t="shared" si="343"/>
        <v>20</v>
      </c>
      <c r="BT153" s="12">
        <f t="shared" si="343"/>
        <v>20</v>
      </c>
      <c r="BU153" s="12">
        <f t="shared" ref="BU153:DY153" si="344">BT153+BU129</f>
        <v>20</v>
      </c>
      <c r="BV153" s="12">
        <f t="shared" si="344"/>
        <v>20</v>
      </c>
      <c r="BW153" s="12">
        <f t="shared" si="344"/>
        <v>20</v>
      </c>
      <c r="BX153" s="12">
        <f t="shared" si="344"/>
        <v>20</v>
      </c>
      <c r="BY153" s="12">
        <f t="shared" si="344"/>
        <v>20</v>
      </c>
      <c r="BZ153" s="12">
        <f t="shared" si="344"/>
        <v>20</v>
      </c>
      <c r="CA153" s="12">
        <f t="shared" si="344"/>
        <v>20</v>
      </c>
      <c r="CB153" s="12">
        <f t="shared" si="344"/>
        <v>20</v>
      </c>
      <c r="CC153" s="12">
        <f t="shared" si="344"/>
        <v>20</v>
      </c>
      <c r="CD153" s="12">
        <f t="shared" si="344"/>
        <v>20</v>
      </c>
      <c r="CE153" s="12">
        <f t="shared" si="344"/>
        <v>20</v>
      </c>
      <c r="CF153" s="12">
        <f t="shared" si="344"/>
        <v>20</v>
      </c>
      <c r="CG153" s="12">
        <f t="shared" si="344"/>
        <v>20</v>
      </c>
      <c r="CH153" s="12">
        <f t="shared" si="344"/>
        <v>20</v>
      </c>
      <c r="CI153" s="12">
        <f t="shared" si="344"/>
        <v>20</v>
      </c>
      <c r="CJ153" s="12">
        <f t="shared" si="344"/>
        <v>20</v>
      </c>
      <c r="CK153" s="12">
        <f t="shared" si="344"/>
        <v>20</v>
      </c>
      <c r="CL153" s="12">
        <f t="shared" si="344"/>
        <v>20</v>
      </c>
      <c r="CM153" s="12">
        <f t="shared" si="344"/>
        <v>20</v>
      </c>
      <c r="CN153" s="12">
        <f t="shared" si="344"/>
        <v>20</v>
      </c>
      <c r="CO153" s="12">
        <f t="shared" si="344"/>
        <v>20</v>
      </c>
      <c r="CP153" s="12">
        <f t="shared" si="344"/>
        <v>20</v>
      </c>
      <c r="CQ153" s="12">
        <f t="shared" si="344"/>
        <v>20</v>
      </c>
      <c r="CR153" s="12">
        <f t="shared" si="344"/>
        <v>20</v>
      </c>
      <c r="CS153" s="12">
        <f t="shared" si="344"/>
        <v>20</v>
      </c>
      <c r="CT153" s="12">
        <f t="shared" si="344"/>
        <v>20</v>
      </c>
      <c r="CU153" s="12">
        <f t="shared" si="344"/>
        <v>20</v>
      </c>
      <c r="CV153" s="12">
        <f t="shared" si="344"/>
        <v>20</v>
      </c>
      <c r="CW153" s="12">
        <f t="shared" si="344"/>
        <v>20</v>
      </c>
      <c r="CX153" s="12">
        <f t="shared" si="344"/>
        <v>20</v>
      </c>
      <c r="CY153" s="12">
        <f t="shared" si="344"/>
        <v>20</v>
      </c>
      <c r="CZ153" s="12">
        <f t="shared" si="344"/>
        <v>20</v>
      </c>
      <c r="DA153" s="12">
        <f t="shared" si="344"/>
        <v>20</v>
      </c>
      <c r="DB153" s="12">
        <f t="shared" si="344"/>
        <v>20</v>
      </c>
      <c r="DC153" s="12">
        <f t="shared" si="344"/>
        <v>20</v>
      </c>
      <c r="DD153" s="12">
        <f t="shared" si="344"/>
        <v>20</v>
      </c>
      <c r="DE153" s="12">
        <f t="shared" si="344"/>
        <v>20</v>
      </c>
      <c r="DF153" s="12">
        <f t="shared" si="344"/>
        <v>20</v>
      </c>
      <c r="DG153" s="12">
        <f t="shared" si="344"/>
        <v>20</v>
      </c>
      <c r="DH153" s="12">
        <f t="shared" si="344"/>
        <v>20</v>
      </c>
      <c r="DI153" s="12">
        <f t="shared" si="344"/>
        <v>20</v>
      </c>
      <c r="DJ153" s="12">
        <f t="shared" si="344"/>
        <v>20</v>
      </c>
      <c r="DK153" s="12">
        <f t="shared" si="344"/>
        <v>20</v>
      </c>
      <c r="DL153" s="12">
        <f t="shared" si="344"/>
        <v>20</v>
      </c>
      <c r="DM153" s="12">
        <f t="shared" si="344"/>
        <v>20</v>
      </c>
      <c r="DN153" s="12">
        <f t="shared" si="344"/>
        <v>20</v>
      </c>
      <c r="DO153" s="12">
        <f t="shared" si="344"/>
        <v>20</v>
      </c>
      <c r="DP153" s="12">
        <f t="shared" si="344"/>
        <v>20</v>
      </c>
      <c r="DQ153" s="12">
        <f t="shared" si="344"/>
        <v>20</v>
      </c>
      <c r="DR153" s="12">
        <f t="shared" si="344"/>
        <v>20</v>
      </c>
      <c r="DS153" s="12">
        <f t="shared" si="344"/>
        <v>20</v>
      </c>
      <c r="DT153" s="12">
        <f t="shared" si="344"/>
        <v>20</v>
      </c>
      <c r="DU153" s="12">
        <f t="shared" si="344"/>
        <v>20</v>
      </c>
      <c r="DV153" s="12">
        <f t="shared" si="344"/>
        <v>20</v>
      </c>
      <c r="DW153" s="12">
        <f t="shared" si="344"/>
        <v>20</v>
      </c>
      <c r="DX153" s="12">
        <f t="shared" si="344"/>
        <v>20</v>
      </c>
      <c r="DY153" s="12">
        <f t="shared" si="344"/>
        <v>20</v>
      </c>
    </row>
    <row r="154" spans="2:129" x14ac:dyDescent="0.3">
      <c r="D154" s="128"/>
      <c r="G154" s="13"/>
      <c r="I154" s="12"/>
      <c r="J154" s="12"/>
      <c r="K154" s="12"/>
      <c r="L154" s="12"/>
      <c r="M154" s="12"/>
      <c r="N154" s="12"/>
      <c r="O154" s="12"/>
      <c r="P154" s="12"/>
      <c r="Q154" s="12"/>
      <c r="R154" s="12"/>
      <c r="S154" s="12"/>
      <c r="T154" s="12"/>
      <c r="U154" s="12"/>
      <c r="V154" s="12"/>
      <c r="W154" s="12"/>
      <c r="X154" s="12"/>
      <c r="Y154" s="12"/>
      <c r="Z154" s="12"/>
      <c r="AA154" s="12"/>
      <c r="AB154" s="12"/>
      <c r="AC154" s="12"/>
      <c r="AD154" s="12"/>
      <c r="AE154" s="12"/>
      <c r="AF154" s="12"/>
      <c r="AG154" s="12"/>
      <c r="AH154" s="12"/>
      <c r="AI154" s="12"/>
      <c r="AJ154" s="12"/>
      <c r="AK154" s="12"/>
      <c r="AL154" s="12"/>
      <c r="AM154" s="12"/>
      <c r="AN154" s="12"/>
      <c r="AO154" s="12"/>
      <c r="AP154" s="12"/>
      <c r="AQ154" s="12"/>
      <c r="AR154" s="12"/>
      <c r="AS154" s="12"/>
      <c r="AT154" s="12"/>
      <c r="AU154" s="12"/>
      <c r="AV154" s="12"/>
      <c r="AW154" s="12"/>
      <c r="AX154" s="12"/>
      <c r="AY154" s="12"/>
      <c r="AZ154" s="12"/>
      <c r="BA154" s="12"/>
      <c r="BB154" s="12"/>
      <c r="BC154" s="12"/>
      <c r="BD154" s="12"/>
      <c r="BE154" s="12"/>
      <c r="BF154" s="12"/>
      <c r="BG154" s="12"/>
      <c r="BH154" s="12"/>
      <c r="BI154" s="12"/>
      <c r="BJ154" s="12"/>
      <c r="BK154" s="12"/>
      <c r="BL154" s="12"/>
      <c r="BM154" s="12"/>
      <c r="BN154" s="12"/>
      <c r="BO154" s="12"/>
      <c r="BP154" s="12"/>
      <c r="BQ154" s="12"/>
      <c r="BR154" s="12"/>
      <c r="BS154" s="12"/>
      <c r="BT154" s="12"/>
      <c r="BU154" s="12"/>
      <c r="BV154" s="12"/>
      <c r="BW154" s="12"/>
      <c r="BX154" s="12"/>
      <c r="BY154" s="12"/>
      <c r="BZ154" s="12"/>
      <c r="CA154" s="12"/>
      <c r="CB154" s="12"/>
      <c r="CC154" s="12"/>
      <c r="CD154" s="12"/>
      <c r="CE154" s="12"/>
      <c r="CF154" s="12"/>
      <c r="CG154" s="12"/>
      <c r="CH154" s="12"/>
      <c r="CI154" s="12"/>
      <c r="CJ154" s="12"/>
      <c r="CK154" s="12"/>
      <c r="CL154" s="12"/>
      <c r="CM154" s="12"/>
      <c r="CN154" s="12"/>
      <c r="CO154" s="12"/>
      <c r="CP154" s="12"/>
      <c r="CQ154" s="12"/>
      <c r="CR154" s="12"/>
      <c r="CS154" s="12"/>
      <c r="CT154" s="12"/>
      <c r="CU154" s="12"/>
      <c r="CV154" s="12"/>
      <c r="CW154" s="12"/>
      <c r="CX154" s="12"/>
      <c r="CY154" s="12"/>
      <c r="CZ154" s="12"/>
      <c r="DA154" s="12"/>
      <c r="DB154" s="12"/>
      <c r="DC154" s="12"/>
      <c r="DD154" s="12"/>
      <c r="DE154" s="12"/>
      <c r="DF154" s="12"/>
      <c r="DG154" s="12"/>
      <c r="DH154" s="12"/>
      <c r="DI154" s="12"/>
      <c r="DJ154" s="12"/>
      <c r="DK154" s="12"/>
      <c r="DL154" s="12"/>
      <c r="DM154" s="12"/>
      <c r="DN154" s="12"/>
      <c r="DO154" s="12"/>
      <c r="DP154" s="12"/>
      <c r="DQ154" s="12"/>
      <c r="DR154" s="12"/>
      <c r="DS154" s="12"/>
      <c r="DT154" s="12"/>
      <c r="DU154" s="12"/>
      <c r="DV154" s="12"/>
      <c r="DW154" s="12"/>
      <c r="DX154" s="12"/>
      <c r="DY154" s="12"/>
    </row>
    <row r="155" spans="2:129" x14ac:dyDescent="0.3">
      <c r="B155" s="2" t="str">
        <f>Product!$P$2</f>
        <v>Phase 5</v>
      </c>
      <c r="C155" s="2" t="str">
        <f>Product!$P$3</f>
        <v>50' Wide</v>
      </c>
      <c r="D155" s="128"/>
      <c r="G155" s="11">
        <f>SUM(H155:DZ155)</f>
        <v>1785</v>
      </c>
      <c r="I155" s="12">
        <f t="shared" ref="I155:BT155" si="345">H155+I131</f>
        <v>0</v>
      </c>
      <c r="J155" s="12">
        <f t="shared" si="345"/>
        <v>0</v>
      </c>
      <c r="K155" s="12">
        <f t="shared" si="345"/>
        <v>0</v>
      </c>
      <c r="L155" s="12">
        <f t="shared" si="345"/>
        <v>0</v>
      </c>
      <c r="M155" s="12">
        <f t="shared" si="345"/>
        <v>0</v>
      </c>
      <c r="N155" s="12">
        <f t="shared" si="345"/>
        <v>0</v>
      </c>
      <c r="O155" s="12">
        <f t="shared" si="345"/>
        <v>0</v>
      </c>
      <c r="P155" s="12">
        <f t="shared" si="345"/>
        <v>0</v>
      </c>
      <c r="Q155" s="12">
        <f t="shared" si="345"/>
        <v>0</v>
      </c>
      <c r="R155" s="12">
        <f t="shared" si="345"/>
        <v>0</v>
      </c>
      <c r="S155" s="12">
        <f t="shared" si="345"/>
        <v>0</v>
      </c>
      <c r="T155" s="12">
        <f t="shared" si="345"/>
        <v>0</v>
      </c>
      <c r="U155" s="12">
        <f t="shared" si="345"/>
        <v>0</v>
      </c>
      <c r="V155" s="12">
        <f t="shared" si="345"/>
        <v>0</v>
      </c>
      <c r="W155" s="12">
        <f t="shared" si="345"/>
        <v>0</v>
      </c>
      <c r="X155" s="12">
        <f t="shared" si="345"/>
        <v>0</v>
      </c>
      <c r="Y155" s="12">
        <f t="shared" si="345"/>
        <v>0</v>
      </c>
      <c r="Z155" s="12">
        <f t="shared" si="345"/>
        <v>0</v>
      </c>
      <c r="AA155" s="12">
        <f t="shared" si="345"/>
        <v>0</v>
      </c>
      <c r="AB155" s="12">
        <f t="shared" si="345"/>
        <v>0</v>
      </c>
      <c r="AC155" s="12">
        <f t="shared" si="345"/>
        <v>0</v>
      </c>
      <c r="AD155" s="12">
        <f t="shared" si="345"/>
        <v>0</v>
      </c>
      <c r="AE155" s="12">
        <f t="shared" si="345"/>
        <v>0</v>
      </c>
      <c r="AF155" s="12">
        <f t="shared" si="345"/>
        <v>0</v>
      </c>
      <c r="AG155" s="12">
        <f t="shared" si="345"/>
        <v>0</v>
      </c>
      <c r="AH155" s="12">
        <f t="shared" si="345"/>
        <v>0</v>
      </c>
      <c r="AI155" s="12">
        <f t="shared" si="345"/>
        <v>0</v>
      </c>
      <c r="AJ155" s="12">
        <f t="shared" si="345"/>
        <v>0</v>
      </c>
      <c r="AK155" s="12">
        <f t="shared" si="345"/>
        <v>0</v>
      </c>
      <c r="AL155" s="12">
        <f t="shared" si="345"/>
        <v>0</v>
      </c>
      <c r="AM155" s="12">
        <f t="shared" si="345"/>
        <v>0</v>
      </c>
      <c r="AN155" s="12">
        <f t="shared" si="345"/>
        <v>0</v>
      </c>
      <c r="AO155" s="12">
        <f t="shared" si="345"/>
        <v>0</v>
      </c>
      <c r="AP155" s="12">
        <f t="shared" si="345"/>
        <v>0</v>
      </c>
      <c r="AQ155" s="12">
        <f t="shared" si="345"/>
        <v>0</v>
      </c>
      <c r="AR155" s="12">
        <f t="shared" si="345"/>
        <v>0</v>
      </c>
      <c r="AS155" s="12">
        <f t="shared" si="345"/>
        <v>0</v>
      </c>
      <c r="AT155" s="12">
        <f t="shared" si="345"/>
        <v>0</v>
      </c>
      <c r="AU155" s="12">
        <f t="shared" si="345"/>
        <v>0</v>
      </c>
      <c r="AV155" s="12">
        <f t="shared" si="345"/>
        <v>0</v>
      </c>
      <c r="AW155" s="12">
        <f t="shared" si="345"/>
        <v>0</v>
      </c>
      <c r="AX155" s="12">
        <f t="shared" si="345"/>
        <v>0</v>
      </c>
      <c r="AY155" s="12">
        <f t="shared" si="345"/>
        <v>0</v>
      </c>
      <c r="AZ155" s="12">
        <f t="shared" si="345"/>
        <v>0</v>
      </c>
      <c r="BA155" s="12">
        <f t="shared" si="345"/>
        <v>0</v>
      </c>
      <c r="BB155" s="12">
        <f t="shared" si="345"/>
        <v>0</v>
      </c>
      <c r="BC155" s="12">
        <f t="shared" si="345"/>
        <v>0</v>
      </c>
      <c r="BD155" s="12">
        <f t="shared" si="345"/>
        <v>0</v>
      </c>
      <c r="BE155" s="12">
        <f t="shared" si="345"/>
        <v>0</v>
      </c>
      <c r="BF155" s="12">
        <f t="shared" si="345"/>
        <v>0</v>
      </c>
      <c r="BG155" s="12">
        <f t="shared" si="345"/>
        <v>0</v>
      </c>
      <c r="BH155" s="12">
        <f t="shared" si="345"/>
        <v>0</v>
      </c>
      <c r="BI155" s="12">
        <f t="shared" si="345"/>
        <v>0</v>
      </c>
      <c r="BJ155" s="12">
        <f t="shared" si="345"/>
        <v>0</v>
      </c>
      <c r="BK155" s="12">
        <f t="shared" si="345"/>
        <v>0</v>
      </c>
      <c r="BL155" s="12">
        <f t="shared" si="345"/>
        <v>0</v>
      </c>
      <c r="BM155" s="12">
        <f t="shared" si="345"/>
        <v>2.5</v>
      </c>
      <c r="BN155" s="12">
        <f t="shared" si="345"/>
        <v>5</v>
      </c>
      <c r="BO155" s="12">
        <f t="shared" si="345"/>
        <v>7.5</v>
      </c>
      <c r="BP155" s="12">
        <f t="shared" si="345"/>
        <v>10</v>
      </c>
      <c r="BQ155" s="12">
        <f t="shared" si="345"/>
        <v>12.5</v>
      </c>
      <c r="BR155" s="12">
        <f t="shared" si="345"/>
        <v>15</v>
      </c>
      <c r="BS155" s="12">
        <f t="shared" si="345"/>
        <v>17.5</v>
      </c>
      <c r="BT155" s="12">
        <f t="shared" si="345"/>
        <v>20</v>
      </c>
      <c r="BU155" s="12">
        <f t="shared" ref="BU155:DY155" si="346">BT155+BU131</f>
        <v>22.5</v>
      </c>
      <c r="BV155" s="12">
        <f t="shared" si="346"/>
        <v>25</v>
      </c>
      <c r="BW155" s="12">
        <f t="shared" si="346"/>
        <v>27.5</v>
      </c>
      <c r="BX155" s="12">
        <f t="shared" si="346"/>
        <v>30</v>
      </c>
      <c r="BY155" s="12">
        <f t="shared" si="346"/>
        <v>30</v>
      </c>
      <c r="BZ155" s="12">
        <f t="shared" si="346"/>
        <v>30</v>
      </c>
      <c r="CA155" s="12">
        <f t="shared" si="346"/>
        <v>30</v>
      </c>
      <c r="CB155" s="12">
        <f t="shared" si="346"/>
        <v>30</v>
      </c>
      <c r="CC155" s="12">
        <f t="shared" si="346"/>
        <v>30</v>
      </c>
      <c r="CD155" s="12">
        <f t="shared" si="346"/>
        <v>30</v>
      </c>
      <c r="CE155" s="12">
        <f t="shared" si="346"/>
        <v>30</v>
      </c>
      <c r="CF155" s="12">
        <f t="shared" si="346"/>
        <v>30</v>
      </c>
      <c r="CG155" s="12">
        <f t="shared" si="346"/>
        <v>30</v>
      </c>
      <c r="CH155" s="12">
        <f t="shared" si="346"/>
        <v>30</v>
      </c>
      <c r="CI155" s="12">
        <f t="shared" si="346"/>
        <v>30</v>
      </c>
      <c r="CJ155" s="12">
        <f t="shared" si="346"/>
        <v>30</v>
      </c>
      <c r="CK155" s="12">
        <f t="shared" si="346"/>
        <v>30</v>
      </c>
      <c r="CL155" s="12">
        <f t="shared" si="346"/>
        <v>30</v>
      </c>
      <c r="CM155" s="12">
        <f t="shared" si="346"/>
        <v>30</v>
      </c>
      <c r="CN155" s="12">
        <f t="shared" si="346"/>
        <v>30</v>
      </c>
      <c r="CO155" s="12">
        <f t="shared" si="346"/>
        <v>30</v>
      </c>
      <c r="CP155" s="12">
        <f t="shared" si="346"/>
        <v>30</v>
      </c>
      <c r="CQ155" s="12">
        <f t="shared" si="346"/>
        <v>30</v>
      </c>
      <c r="CR155" s="12">
        <f t="shared" si="346"/>
        <v>30</v>
      </c>
      <c r="CS155" s="12">
        <f t="shared" si="346"/>
        <v>30</v>
      </c>
      <c r="CT155" s="12">
        <f t="shared" si="346"/>
        <v>30</v>
      </c>
      <c r="CU155" s="12">
        <f t="shared" si="346"/>
        <v>30</v>
      </c>
      <c r="CV155" s="12">
        <f t="shared" si="346"/>
        <v>30</v>
      </c>
      <c r="CW155" s="12">
        <f t="shared" si="346"/>
        <v>30</v>
      </c>
      <c r="CX155" s="12">
        <f t="shared" si="346"/>
        <v>30</v>
      </c>
      <c r="CY155" s="12">
        <f t="shared" si="346"/>
        <v>30</v>
      </c>
      <c r="CZ155" s="12">
        <f t="shared" si="346"/>
        <v>30</v>
      </c>
      <c r="DA155" s="12">
        <f t="shared" si="346"/>
        <v>30</v>
      </c>
      <c r="DB155" s="12">
        <f t="shared" si="346"/>
        <v>30</v>
      </c>
      <c r="DC155" s="12">
        <f t="shared" si="346"/>
        <v>30</v>
      </c>
      <c r="DD155" s="12">
        <f t="shared" si="346"/>
        <v>30</v>
      </c>
      <c r="DE155" s="12">
        <f t="shared" si="346"/>
        <v>30</v>
      </c>
      <c r="DF155" s="12">
        <f t="shared" si="346"/>
        <v>30</v>
      </c>
      <c r="DG155" s="12">
        <f t="shared" si="346"/>
        <v>30</v>
      </c>
      <c r="DH155" s="12">
        <f t="shared" si="346"/>
        <v>30</v>
      </c>
      <c r="DI155" s="12">
        <f t="shared" si="346"/>
        <v>30</v>
      </c>
      <c r="DJ155" s="12">
        <f t="shared" si="346"/>
        <v>30</v>
      </c>
      <c r="DK155" s="12">
        <f t="shared" si="346"/>
        <v>30</v>
      </c>
      <c r="DL155" s="12">
        <f t="shared" si="346"/>
        <v>30</v>
      </c>
      <c r="DM155" s="12">
        <f t="shared" si="346"/>
        <v>30</v>
      </c>
      <c r="DN155" s="12">
        <f t="shared" si="346"/>
        <v>30</v>
      </c>
      <c r="DO155" s="12">
        <f t="shared" si="346"/>
        <v>30</v>
      </c>
      <c r="DP155" s="12">
        <f t="shared" si="346"/>
        <v>30</v>
      </c>
      <c r="DQ155" s="12">
        <f t="shared" si="346"/>
        <v>30</v>
      </c>
      <c r="DR155" s="12">
        <f t="shared" si="346"/>
        <v>30</v>
      </c>
      <c r="DS155" s="12">
        <f t="shared" si="346"/>
        <v>30</v>
      </c>
      <c r="DT155" s="12">
        <f t="shared" si="346"/>
        <v>30</v>
      </c>
      <c r="DU155" s="12">
        <f t="shared" si="346"/>
        <v>30</v>
      </c>
      <c r="DV155" s="12">
        <f t="shared" si="346"/>
        <v>30</v>
      </c>
      <c r="DW155" s="12">
        <f t="shared" si="346"/>
        <v>30</v>
      </c>
      <c r="DX155" s="12">
        <f t="shared" si="346"/>
        <v>30</v>
      </c>
      <c r="DY155" s="12">
        <f t="shared" si="346"/>
        <v>30</v>
      </c>
    </row>
    <row r="156" spans="2:129" x14ac:dyDescent="0.3">
      <c r="B156" s="2" t="str">
        <f>Product!$Q$2</f>
        <v>Phase 5</v>
      </c>
      <c r="C156" s="2" t="str">
        <f>Product!$Q$3</f>
        <v>60' Wide</v>
      </c>
      <c r="D156" s="128"/>
      <c r="G156" s="11">
        <f>SUM(H156:DZ156)</f>
        <v>1785</v>
      </c>
      <c r="I156" s="12">
        <f t="shared" ref="I156:BT156" si="347">H156+I132</f>
        <v>0</v>
      </c>
      <c r="J156" s="12">
        <f t="shared" si="347"/>
        <v>0</v>
      </c>
      <c r="K156" s="12">
        <f t="shared" si="347"/>
        <v>0</v>
      </c>
      <c r="L156" s="12">
        <f t="shared" si="347"/>
        <v>0</v>
      </c>
      <c r="M156" s="12">
        <f t="shared" si="347"/>
        <v>0</v>
      </c>
      <c r="N156" s="12">
        <f t="shared" si="347"/>
        <v>0</v>
      </c>
      <c r="O156" s="12">
        <f t="shared" si="347"/>
        <v>0</v>
      </c>
      <c r="P156" s="12">
        <f t="shared" si="347"/>
        <v>0</v>
      </c>
      <c r="Q156" s="12">
        <f t="shared" si="347"/>
        <v>0</v>
      </c>
      <c r="R156" s="12">
        <f t="shared" si="347"/>
        <v>0</v>
      </c>
      <c r="S156" s="12">
        <f t="shared" si="347"/>
        <v>0</v>
      </c>
      <c r="T156" s="12">
        <f t="shared" si="347"/>
        <v>0</v>
      </c>
      <c r="U156" s="12">
        <f t="shared" si="347"/>
        <v>0</v>
      </c>
      <c r="V156" s="12">
        <f t="shared" si="347"/>
        <v>0</v>
      </c>
      <c r="W156" s="12">
        <f t="shared" si="347"/>
        <v>0</v>
      </c>
      <c r="X156" s="12">
        <f t="shared" si="347"/>
        <v>0</v>
      </c>
      <c r="Y156" s="12">
        <f t="shared" si="347"/>
        <v>0</v>
      </c>
      <c r="Z156" s="12">
        <f t="shared" si="347"/>
        <v>0</v>
      </c>
      <c r="AA156" s="12">
        <f t="shared" si="347"/>
        <v>0</v>
      </c>
      <c r="AB156" s="12">
        <f t="shared" si="347"/>
        <v>0</v>
      </c>
      <c r="AC156" s="12">
        <f t="shared" si="347"/>
        <v>0</v>
      </c>
      <c r="AD156" s="12">
        <f t="shared" si="347"/>
        <v>0</v>
      </c>
      <c r="AE156" s="12">
        <f t="shared" si="347"/>
        <v>0</v>
      </c>
      <c r="AF156" s="12">
        <f t="shared" si="347"/>
        <v>0</v>
      </c>
      <c r="AG156" s="12">
        <f t="shared" si="347"/>
        <v>0</v>
      </c>
      <c r="AH156" s="12">
        <f t="shared" si="347"/>
        <v>0</v>
      </c>
      <c r="AI156" s="12">
        <f t="shared" si="347"/>
        <v>0</v>
      </c>
      <c r="AJ156" s="12">
        <f t="shared" si="347"/>
        <v>0</v>
      </c>
      <c r="AK156" s="12">
        <f t="shared" si="347"/>
        <v>0</v>
      </c>
      <c r="AL156" s="12">
        <f t="shared" si="347"/>
        <v>0</v>
      </c>
      <c r="AM156" s="12">
        <f t="shared" si="347"/>
        <v>0</v>
      </c>
      <c r="AN156" s="12">
        <f t="shared" si="347"/>
        <v>0</v>
      </c>
      <c r="AO156" s="12">
        <f t="shared" si="347"/>
        <v>0</v>
      </c>
      <c r="AP156" s="12">
        <f t="shared" si="347"/>
        <v>0</v>
      </c>
      <c r="AQ156" s="12">
        <f t="shared" si="347"/>
        <v>0</v>
      </c>
      <c r="AR156" s="12">
        <f t="shared" si="347"/>
        <v>0</v>
      </c>
      <c r="AS156" s="12">
        <f t="shared" si="347"/>
        <v>0</v>
      </c>
      <c r="AT156" s="12">
        <f t="shared" si="347"/>
        <v>0</v>
      </c>
      <c r="AU156" s="12">
        <f t="shared" si="347"/>
        <v>0</v>
      </c>
      <c r="AV156" s="12">
        <f t="shared" si="347"/>
        <v>0</v>
      </c>
      <c r="AW156" s="12">
        <f t="shared" si="347"/>
        <v>0</v>
      </c>
      <c r="AX156" s="12">
        <f t="shared" si="347"/>
        <v>0</v>
      </c>
      <c r="AY156" s="12">
        <f t="shared" si="347"/>
        <v>0</v>
      </c>
      <c r="AZ156" s="12">
        <f t="shared" si="347"/>
        <v>0</v>
      </c>
      <c r="BA156" s="12">
        <f t="shared" si="347"/>
        <v>0</v>
      </c>
      <c r="BB156" s="12">
        <f t="shared" si="347"/>
        <v>0</v>
      </c>
      <c r="BC156" s="12">
        <f t="shared" si="347"/>
        <v>0</v>
      </c>
      <c r="BD156" s="12">
        <f t="shared" si="347"/>
        <v>0</v>
      </c>
      <c r="BE156" s="12">
        <f t="shared" si="347"/>
        <v>0</v>
      </c>
      <c r="BF156" s="12">
        <f t="shared" si="347"/>
        <v>0</v>
      </c>
      <c r="BG156" s="12">
        <f t="shared" si="347"/>
        <v>0</v>
      </c>
      <c r="BH156" s="12">
        <f t="shared" si="347"/>
        <v>0</v>
      </c>
      <c r="BI156" s="12">
        <f t="shared" si="347"/>
        <v>0</v>
      </c>
      <c r="BJ156" s="12">
        <f t="shared" si="347"/>
        <v>0</v>
      </c>
      <c r="BK156" s="12">
        <f t="shared" si="347"/>
        <v>0</v>
      </c>
      <c r="BL156" s="12">
        <f t="shared" si="347"/>
        <v>0</v>
      </c>
      <c r="BM156" s="12">
        <f t="shared" si="347"/>
        <v>2.5</v>
      </c>
      <c r="BN156" s="12">
        <f t="shared" si="347"/>
        <v>5</v>
      </c>
      <c r="BO156" s="12">
        <f t="shared" si="347"/>
        <v>7.5</v>
      </c>
      <c r="BP156" s="12">
        <f t="shared" si="347"/>
        <v>10</v>
      </c>
      <c r="BQ156" s="12">
        <f t="shared" si="347"/>
        <v>12.5</v>
      </c>
      <c r="BR156" s="12">
        <f t="shared" si="347"/>
        <v>15</v>
      </c>
      <c r="BS156" s="12">
        <f t="shared" si="347"/>
        <v>17.5</v>
      </c>
      <c r="BT156" s="12">
        <f t="shared" si="347"/>
        <v>20</v>
      </c>
      <c r="BU156" s="12">
        <f t="shared" ref="BU156:DY156" si="348">BT156+BU132</f>
        <v>22.5</v>
      </c>
      <c r="BV156" s="12">
        <f t="shared" si="348"/>
        <v>25</v>
      </c>
      <c r="BW156" s="12">
        <f t="shared" si="348"/>
        <v>27.5</v>
      </c>
      <c r="BX156" s="12">
        <f t="shared" si="348"/>
        <v>30</v>
      </c>
      <c r="BY156" s="12">
        <f t="shared" si="348"/>
        <v>30</v>
      </c>
      <c r="BZ156" s="12">
        <f t="shared" si="348"/>
        <v>30</v>
      </c>
      <c r="CA156" s="12">
        <f t="shared" si="348"/>
        <v>30</v>
      </c>
      <c r="CB156" s="12">
        <f t="shared" si="348"/>
        <v>30</v>
      </c>
      <c r="CC156" s="12">
        <f t="shared" si="348"/>
        <v>30</v>
      </c>
      <c r="CD156" s="12">
        <f t="shared" si="348"/>
        <v>30</v>
      </c>
      <c r="CE156" s="12">
        <f t="shared" si="348"/>
        <v>30</v>
      </c>
      <c r="CF156" s="12">
        <f t="shared" si="348"/>
        <v>30</v>
      </c>
      <c r="CG156" s="12">
        <f t="shared" si="348"/>
        <v>30</v>
      </c>
      <c r="CH156" s="12">
        <f t="shared" si="348"/>
        <v>30</v>
      </c>
      <c r="CI156" s="12">
        <f t="shared" si="348"/>
        <v>30</v>
      </c>
      <c r="CJ156" s="12">
        <f t="shared" si="348"/>
        <v>30</v>
      </c>
      <c r="CK156" s="12">
        <f t="shared" si="348"/>
        <v>30</v>
      </c>
      <c r="CL156" s="12">
        <f t="shared" si="348"/>
        <v>30</v>
      </c>
      <c r="CM156" s="12">
        <f t="shared" si="348"/>
        <v>30</v>
      </c>
      <c r="CN156" s="12">
        <f t="shared" si="348"/>
        <v>30</v>
      </c>
      <c r="CO156" s="12">
        <f t="shared" si="348"/>
        <v>30</v>
      </c>
      <c r="CP156" s="12">
        <f t="shared" si="348"/>
        <v>30</v>
      </c>
      <c r="CQ156" s="12">
        <f t="shared" si="348"/>
        <v>30</v>
      </c>
      <c r="CR156" s="12">
        <f t="shared" si="348"/>
        <v>30</v>
      </c>
      <c r="CS156" s="12">
        <f t="shared" si="348"/>
        <v>30</v>
      </c>
      <c r="CT156" s="12">
        <f t="shared" si="348"/>
        <v>30</v>
      </c>
      <c r="CU156" s="12">
        <f t="shared" si="348"/>
        <v>30</v>
      </c>
      <c r="CV156" s="12">
        <f t="shared" si="348"/>
        <v>30</v>
      </c>
      <c r="CW156" s="12">
        <f t="shared" si="348"/>
        <v>30</v>
      </c>
      <c r="CX156" s="12">
        <f t="shared" si="348"/>
        <v>30</v>
      </c>
      <c r="CY156" s="12">
        <f t="shared" si="348"/>
        <v>30</v>
      </c>
      <c r="CZ156" s="12">
        <f t="shared" si="348"/>
        <v>30</v>
      </c>
      <c r="DA156" s="12">
        <f t="shared" si="348"/>
        <v>30</v>
      </c>
      <c r="DB156" s="12">
        <f t="shared" si="348"/>
        <v>30</v>
      </c>
      <c r="DC156" s="12">
        <f t="shared" si="348"/>
        <v>30</v>
      </c>
      <c r="DD156" s="12">
        <f t="shared" si="348"/>
        <v>30</v>
      </c>
      <c r="DE156" s="12">
        <f t="shared" si="348"/>
        <v>30</v>
      </c>
      <c r="DF156" s="12">
        <f t="shared" si="348"/>
        <v>30</v>
      </c>
      <c r="DG156" s="12">
        <f t="shared" si="348"/>
        <v>30</v>
      </c>
      <c r="DH156" s="12">
        <f t="shared" si="348"/>
        <v>30</v>
      </c>
      <c r="DI156" s="12">
        <f t="shared" si="348"/>
        <v>30</v>
      </c>
      <c r="DJ156" s="12">
        <f t="shared" si="348"/>
        <v>30</v>
      </c>
      <c r="DK156" s="12">
        <f t="shared" si="348"/>
        <v>30</v>
      </c>
      <c r="DL156" s="12">
        <f t="shared" si="348"/>
        <v>30</v>
      </c>
      <c r="DM156" s="12">
        <f t="shared" si="348"/>
        <v>30</v>
      </c>
      <c r="DN156" s="12">
        <f t="shared" si="348"/>
        <v>30</v>
      </c>
      <c r="DO156" s="12">
        <f t="shared" si="348"/>
        <v>30</v>
      </c>
      <c r="DP156" s="12">
        <f t="shared" si="348"/>
        <v>30</v>
      </c>
      <c r="DQ156" s="12">
        <f t="shared" si="348"/>
        <v>30</v>
      </c>
      <c r="DR156" s="12">
        <f t="shared" si="348"/>
        <v>30</v>
      </c>
      <c r="DS156" s="12">
        <f t="shared" si="348"/>
        <v>30</v>
      </c>
      <c r="DT156" s="12">
        <f t="shared" si="348"/>
        <v>30</v>
      </c>
      <c r="DU156" s="12">
        <f t="shared" si="348"/>
        <v>30</v>
      </c>
      <c r="DV156" s="12">
        <f t="shared" si="348"/>
        <v>30</v>
      </c>
      <c r="DW156" s="12">
        <f t="shared" si="348"/>
        <v>30</v>
      </c>
      <c r="DX156" s="12">
        <f t="shared" si="348"/>
        <v>30</v>
      </c>
      <c r="DY156" s="12">
        <f t="shared" si="348"/>
        <v>30</v>
      </c>
    </row>
    <row r="157" spans="2:129" x14ac:dyDescent="0.3">
      <c r="B157" s="2" t="str">
        <f>Product!$R$2</f>
        <v>Phase 5</v>
      </c>
      <c r="C157" s="2" t="str">
        <f>Product!$R$3</f>
        <v>75' Wide</v>
      </c>
      <c r="D157" s="128"/>
      <c r="G157" s="11">
        <f>SUM(H157:DZ157)</f>
        <v>1190</v>
      </c>
      <c r="I157" s="12">
        <f t="shared" ref="I157:BT157" si="349">H157+I133</f>
        <v>0</v>
      </c>
      <c r="J157" s="12">
        <f t="shared" si="349"/>
        <v>0</v>
      </c>
      <c r="K157" s="12">
        <f t="shared" si="349"/>
        <v>0</v>
      </c>
      <c r="L157" s="12">
        <f t="shared" si="349"/>
        <v>0</v>
      </c>
      <c r="M157" s="12">
        <f t="shared" si="349"/>
        <v>0</v>
      </c>
      <c r="N157" s="12">
        <f t="shared" si="349"/>
        <v>0</v>
      </c>
      <c r="O157" s="12">
        <f t="shared" si="349"/>
        <v>0</v>
      </c>
      <c r="P157" s="12">
        <f t="shared" si="349"/>
        <v>0</v>
      </c>
      <c r="Q157" s="12">
        <f t="shared" si="349"/>
        <v>0</v>
      </c>
      <c r="R157" s="12">
        <f t="shared" si="349"/>
        <v>0</v>
      </c>
      <c r="S157" s="12">
        <f t="shared" si="349"/>
        <v>0</v>
      </c>
      <c r="T157" s="12">
        <f t="shared" si="349"/>
        <v>0</v>
      </c>
      <c r="U157" s="12">
        <f t="shared" si="349"/>
        <v>0</v>
      </c>
      <c r="V157" s="12">
        <f t="shared" si="349"/>
        <v>0</v>
      </c>
      <c r="W157" s="12">
        <f t="shared" si="349"/>
        <v>0</v>
      </c>
      <c r="X157" s="12">
        <f t="shared" si="349"/>
        <v>0</v>
      </c>
      <c r="Y157" s="12">
        <f t="shared" si="349"/>
        <v>0</v>
      </c>
      <c r="Z157" s="12">
        <f t="shared" si="349"/>
        <v>0</v>
      </c>
      <c r="AA157" s="12">
        <f t="shared" si="349"/>
        <v>0</v>
      </c>
      <c r="AB157" s="12">
        <f t="shared" si="349"/>
        <v>0</v>
      </c>
      <c r="AC157" s="12">
        <f t="shared" si="349"/>
        <v>0</v>
      </c>
      <c r="AD157" s="12">
        <f t="shared" si="349"/>
        <v>0</v>
      </c>
      <c r="AE157" s="12">
        <f t="shared" si="349"/>
        <v>0</v>
      </c>
      <c r="AF157" s="12">
        <f t="shared" si="349"/>
        <v>0</v>
      </c>
      <c r="AG157" s="12">
        <f t="shared" si="349"/>
        <v>0</v>
      </c>
      <c r="AH157" s="12">
        <f t="shared" si="349"/>
        <v>0</v>
      </c>
      <c r="AI157" s="12">
        <f t="shared" si="349"/>
        <v>0</v>
      </c>
      <c r="AJ157" s="12">
        <f t="shared" si="349"/>
        <v>0</v>
      </c>
      <c r="AK157" s="12">
        <f t="shared" si="349"/>
        <v>0</v>
      </c>
      <c r="AL157" s="12">
        <f t="shared" si="349"/>
        <v>0</v>
      </c>
      <c r="AM157" s="12">
        <f t="shared" si="349"/>
        <v>0</v>
      </c>
      <c r="AN157" s="12">
        <f t="shared" si="349"/>
        <v>0</v>
      </c>
      <c r="AO157" s="12">
        <f t="shared" si="349"/>
        <v>0</v>
      </c>
      <c r="AP157" s="12">
        <f t="shared" si="349"/>
        <v>0</v>
      </c>
      <c r="AQ157" s="12">
        <f t="shared" si="349"/>
        <v>0</v>
      </c>
      <c r="AR157" s="12">
        <f t="shared" si="349"/>
        <v>0</v>
      </c>
      <c r="AS157" s="12">
        <f t="shared" si="349"/>
        <v>0</v>
      </c>
      <c r="AT157" s="12">
        <f t="shared" si="349"/>
        <v>0</v>
      </c>
      <c r="AU157" s="12">
        <f t="shared" si="349"/>
        <v>0</v>
      </c>
      <c r="AV157" s="12">
        <f t="shared" si="349"/>
        <v>0</v>
      </c>
      <c r="AW157" s="12">
        <f t="shared" si="349"/>
        <v>0</v>
      </c>
      <c r="AX157" s="12">
        <f t="shared" si="349"/>
        <v>0</v>
      </c>
      <c r="AY157" s="12">
        <f t="shared" si="349"/>
        <v>0</v>
      </c>
      <c r="AZ157" s="12">
        <f t="shared" si="349"/>
        <v>0</v>
      </c>
      <c r="BA157" s="12">
        <f t="shared" si="349"/>
        <v>0</v>
      </c>
      <c r="BB157" s="12">
        <f t="shared" si="349"/>
        <v>0</v>
      </c>
      <c r="BC157" s="12">
        <f t="shared" si="349"/>
        <v>0</v>
      </c>
      <c r="BD157" s="12">
        <f t="shared" si="349"/>
        <v>0</v>
      </c>
      <c r="BE157" s="12">
        <f t="shared" si="349"/>
        <v>0</v>
      </c>
      <c r="BF157" s="12">
        <f t="shared" si="349"/>
        <v>0</v>
      </c>
      <c r="BG157" s="12">
        <f t="shared" si="349"/>
        <v>0</v>
      </c>
      <c r="BH157" s="12">
        <f t="shared" si="349"/>
        <v>0</v>
      </c>
      <c r="BI157" s="12">
        <f t="shared" si="349"/>
        <v>0</v>
      </c>
      <c r="BJ157" s="12">
        <f t="shared" si="349"/>
        <v>0</v>
      </c>
      <c r="BK157" s="12">
        <f t="shared" si="349"/>
        <v>0</v>
      </c>
      <c r="BL157" s="12">
        <f t="shared" si="349"/>
        <v>0</v>
      </c>
      <c r="BM157" s="12">
        <f t="shared" si="349"/>
        <v>1.6666666666666667</v>
      </c>
      <c r="BN157" s="12">
        <f t="shared" si="349"/>
        <v>3.3333333333333335</v>
      </c>
      <c r="BO157" s="12">
        <f t="shared" si="349"/>
        <v>5</v>
      </c>
      <c r="BP157" s="12">
        <f t="shared" si="349"/>
        <v>6.666666666666667</v>
      </c>
      <c r="BQ157" s="12">
        <f t="shared" si="349"/>
        <v>8.3333333333333339</v>
      </c>
      <c r="BR157" s="12">
        <f t="shared" si="349"/>
        <v>10</v>
      </c>
      <c r="BS157" s="12">
        <f t="shared" si="349"/>
        <v>11.666666666666666</v>
      </c>
      <c r="BT157" s="12">
        <f t="shared" si="349"/>
        <v>13.333333333333332</v>
      </c>
      <c r="BU157" s="12">
        <f t="shared" ref="BU157:DY157" si="350">BT157+BU133</f>
        <v>14.999999999999998</v>
      </c>
      <c r="BV157" s="12">
        <f t="shared" si="350"/>
        <v>16.666666666666664</v>
      </c>
      <c r="BW157" s="12">
        <f t="shared" si="350"/>
        <v>18.333333333333332</v>
      </c>
      <c r="BX157" s="12">
        <f t="shared" si="350"/>
        <v>20</v>
      </c>
      <c r="BY157" s="12">
        <f t="shared" si="350"/>
        <v>20</v>
      </c>
      <c r="BZ157" s="12">
        <f t="shared" si="350"/>
        <v>20</v>
      </c>
      <c r="CA157" s="12">
        <f t="shared" si="350"/>
        <v>20</v>
      </c>
      <c r="CB157" s="12">
        <f t="shared" si="350"/>
        <v>20</v>
      </c>
      <c r="CC157" s="12">
        <f t="shared" si="350"/>
        <v>20</v>
      </c>
      <c r="CD157" s="12">
        <f t="shared" si="350"/>
        <v>20</v>
      </c>
      <c r="CE157" s="12">
        <f t="shared" si="350"/>
        <v>20</v>
      </c>
      <c r="CF157" s="12">
        <f t="shared" si="350"/>
        <v>20</v>
      </c>
      <c r="CG157" s="12">
        <f t="shared" si="350"/>
        <v>20</v>
      </c>
      <c r="CH157" s="12">
        <f t="shared" si="350"/>
        <v>20</v>
      </c>
      <c r="CI157" s="12">
        <f t="shared" si="350"/>
        <v>20</v>
      </c>
      <c r="CJ157" s="12">
        <f t="shared" si="350"/>
        <v>20</v>
      </c>
      <c r="CK157" s="12">
        <f t="shared" si="350"/>
        <v>20</v>
      </c>
      <c r="CL157" s="12">
        <f t="shared" si="350"/>
        <v>20</v>
      </c>
      <c r="CM157" s="12">
        <f t="shared" si="350"/>
        <v>20</v>
      </c>
      <c r="CN157" s="12">
        <f t="shared" si="350"/>
        <v>20</v>
      </c>
      <c r="CO157" s="12">
        <f t="shared" si="350"/>
        <v>20</v>
      </c>
      <c r="CP157" s="12">
        <f t="shared" si="350"/>
        <v>20</v>
      </c>
      <c r="CQ157" s="12">
        <f t="shared" si="350"/>
        <v>20</v>
      </c>
      <c r="CR157" s="12">
        <f t="shared" si="350"/>
        <v>20</v>
      </c>
      <c r="CS157" s="12">
        <f t="shared" si="350"/>
        <v>20</v>
      </c>
      <c r="CT157" s="12">
        <f t="shared" si="350"/>
        <v>20</v>
      </c>
      <c r="CU157" s="12">
        <f t="shared" si="350"/>
        <v>20</v>
      </c>
      <c r="CV157" s="12">
        <f t="shared" si="350"/>
        <v>20</v>
      </c>
      <c r="CW157" s="12">
        <f t="shared" si="350"/>
        <v>20</v>
      </c>
      <c r="CX157" s="12">
        <f t="shared" si="350"/>
        <v>20</v>
      </c>
      <c r="CY157" s="12">
        <f t="shared" si="350"/>
        <v>20</v>
      </c>
      <c r="CZ157" s="12">
        <f t="shared" si="350"/>
        <v>20</v>
      </c>
      <c r="DA157" s="12">
        <f t="shared" si="350"/>
        <v>20</v>
      </c>
      <c r="DB157" s="12">
        <f t="shared" si="350"/>
        <v>20</v>
      </c>
      <c r="DC157" s="12">
        <f t="shared" si="350"/>
        <v>20</v>
      </c>
      <c r="DD157" s="12">
        <f t="shared" si="350"/>
        <v>20</v>
      </c>
      <c r="DE157" s="12">
        <f t="shared" si="350"/>
        <v>20</v>
      </c>
      <c r="DF157" s="12">
        <f t="shared" si="350"/>
        <v>20</v>
      </c>
      <c r="DG157" s="12">
        <f t="shared" si="350"/>
        <v>20</v>
      </c>
      <c r="DH157" s="12">
        <f t="shared" si="350"/>
        <v>20</v>
      </c>
      <c r="DI157" s="12">
        <f t="shared" si="350"/>
        <v>20</v>
      </c>
      <c r="DJ157" s="12">
        <f t="shared" si="350"/>
        <v>20</v>
      </c>
      <c r="DK157" s="12">
        <f t="shared" si="350"/>
        <v>20</v>
      </c>
      <c r="DL157" s="12">
        <f t="shared" si="350"/>
        <v>20</v>
      </c>
      <c r="DM157" s="12">
        <f t="shared" si="350"/>
        <v>20</v>
      </c>
      <c r="DN157" s="12">
        <f t="shared" si="350"/>
        <v>20</v>
      </c>
      <c r="DO157" s="12">
        <f t="shared" si="350"/>
        <v>20</v>
      </c>
      <c r="DP157" s="12">
        <f t="shared" si="350"/>
        <v>20</v>
      </c>
      <c r="DQ157" s="12">
        <f t="shared" si="350"/>
        <v>20</v>
      </c>
      <c r="DR157" s="12">
        <f t="shared" si="350"/>
        <v>20</v>
      </c>
      <c r="DS157" s="12">
        <f t="shared" si="350"/>
        <v>20</v>
      </c>
      <c r="DT157" s="12">
        <f t="shared" si="350"/>
        <v>20</v>
      </c>
      <c r="DU157" s="12">
        <f t="shared" si="350"/>
        <v>20</v>
      </c>
      <c r="DV157" s="12">
        <f t="shared" si="350"/>
        <v>20</v>
      </c>
      <c r="DW157" s="12">
        <f t="shared" si="350"/>
        <v>20</v>
      </c>
      <c r="DX157" s="12">
        <f t="shared" si="350"/>
        <v>20</v>
      </c>
      <c r="DY157" s="12">
        <f t="shared" si="350"/>
        <v>20</v>
      </c>
    </row>
    <row r="159" spans="2:129" x14ac:dyDescent="0.3">
      <c r="B159" s="18" t="s">
        <v>56</v>
      </c>
      <c r="C159" s="18"/>
      <c r="D159" s="18"/>
      <c r="E159" s="18"/>
      <c r="F159" s="18"/>
      <c r="G159" s="23">
        <f>SUM(G137:G158)</f>
        <v>33400</v>
      </c>
      <c r="H159" s="18"/>
      <c r="I159" s="19">
        <f>SUM(I137:I158)</f>
        <v>0</v>
      </c>
      <c r="J159" s="19">
        <f t="shared" ref="J159:BU159" si="351">SUM(J137:J158)</f>
        <v>0</v>
      </c>
      <c r="K159" s="19">
        <f t="shared" si="351"/>
        <v>0</v>
      </c>
      <c r="L159" s="19">
        <f t="shared" si="351"/>
        <v>0</v>
      </c>
      <c r="M159" s="19">
        <f t="shared" si="351"/>
        <v>0</v>
      </c>
      <c r="N159" s="19">
        <f t="shared" si="351"/>
        <v>0</v>
      </c>
      <c r="O159" s="19">
        <f t="shared" si="351"/>
        <v>0</v>
      </c>
      <c r="P159" s="19">
        <f t="shared" si="351"/>
        <v>0</v>
      </c>
      <c r="Q159" s="19">
        <f t="shared" si="351"/>
        <v>6.666666666666667</v>
      </c>
      <c r="R159" s="19">
        <f t="shared" si="351"/>
        <v>13.333333333333334</v>
      </c>
      <c r="S159" s="19">
        <f t="shared" si="351"/>
        <v>20</v>
      </c>
      <c r="T159" s="19">
        <f t="shared" si="351"/>
        <v>26.666666666666668</v>
      </c>
      <c r="U159" s="19">
        <f t="shared" si="351"/>
        <v>33.333333333333336</v>
      </c>
      <c r="V159" s="19">
        <f t="shared" si="351"/>
        <v>40</v>
      </c>
      <c r="W159" s="19">
        <f t="shared" si="351"/>
        <v>46.666666666666664</v>
      </c>
      <c r="X159" s="19">
        <f t="shared" si="351"/>
        <v>53.333333333333329</v>
      </c>
      <c r="Y159" s="19">
        <f t="shared" si="351"/>
        <v>60</v>
      </c>
      <c r="Z159" s="19">
        <f t="shared" si="351"/>
        <v>66.666666666666657</v>
      </c>
      <c r="AA159" s="19">
        <f t="shared" si="351"/>
        <v>73.333333333333329</v>
      </c>
      <c r="AB159" s="19">
        <f t="shared" si="351"/>
        <v>80</v>
      </c>
      <c r="AC159" s="19">
        <f t="shared" si="351"/>
        <v>86.666666666666671</v>
      </c>
      <c r="AD159" s="19">
        <f t="shared" si="351"/>
        <v>93.333333333333329</v>
      </c>
      <c r="AE159" s="19">
        <f t="shared" si="351"/>
        <v>100</v>
      </c>
      <c r="AF159" s="19">
        <f t="shared" si="351"/>
        <v>106.66666666666667</v>
      </c>
      <c r="AG159" s="19">
        <f t="shared" si="351"/>
        <v>113.33333333333333</v>
      </c>
      <c r="AH159" s="19">
        <f t="shared" si="351"/>
        <v>120</v>
      </c>
      <c r="AI159" s="19">
        <f t="shared" si="351"/>
        <v>126.66666666666667</v>
      </c>
      <c r="AJ159" s="19">
        <f t="shared" si="351"/>
        <v>133.33333333333334</v>
      </c>
      <c r="AK159" s="19">
        <f t="shared" si="351"/>
        <v>140</v>
      </c>
      <c r="AL159" s="19">
        <f t="shared" si="351"/>
        <v>146.66666666666666</v>
      </c>
      <c r="AM159" s="19">
        <f t="shared" si="351"/>
        <v>153.33333333333334</v>
      </c>
      <c r="AN159" s="19">
        <f t="shared" si="351"/>
        <v>160</v>
      </c>
      <c r="AO159" s="19">
        <f t="shared" si="351"/>
        <v>166.66666666666666</v>
      </c>
      <c r="AP159" s="19">
        <f t="shared" si="351"/>
        <v>173.33333333333334</v>
      </c>
      <c r="AQ159" s="19">
        <f t="shared" si="351"/>
        <v>180</v>
      </c>
      <c r="AR159" s="19">
        <f t="shared" si="351"/>
        <v>186.66666666666666</v>
      </c>
      <c r="AS159" s="19">
        <f t="shared" si="351"/>
        <v>193.33333333333334</v>
      </c>
      <c r="AT159" s="19">
        <f t="shared" si="351"/>
        <v>200</v>
      </c>
      <c r="AU159" s="19">
        <f t="shared" si="351"/>
        <v>206.66666666666666</v>
      </c>
      <c r="AV159" s="19">
        <f t="shared" si="351"/>
        <v>213.33333333333334</v>
      </c>
      <c r="AW159" s="19">
        <f t="shared" si="351"/>
        <v>220</v>
      </c>
      <c r="AX159" s="19">
        <f t="shared" si="351"/>
        <v>226.66666666666666</v>
      </c>
      <c r="AY159" s="19">
        <f t="shared" si="351"/>
        <v>233.33333333333334</v>
      </c>
      <c r="AZ159" s="19">
        <f t="shared" si="351"/>
        <v>240</v>
      </c>
      <c r="BA159" s="19">
        <f t="shared" si="351"/>
        <v>246.66666666666666</v>
      </c>
      <c r="BB159" s="19">
        <f t="shared" si="351"/>
        <v>253.33333333333334</v>
      </c>
      <c r="BC159" s="19">
        <f t="shared" si="351"/>
        <v>260</v>
      </c>
      <c r="BD159" s="19">
        <f t="shared" si="351"/>
        <v>266.66666666666669</v>
      </c>
      <c r="BE159" s="19">
        <f t="shared" si="351"/>
        <v>273.33333333333331</v>
      </c>
      <c r="BF159" s="19">
        <f t="shared" si="351"/>
        <v>280</v>
      </c>
      <c r="BG159" s="19">
        <f t="shared" si="351"/>
        <v>286.66666666666669</v>
      </c>
      <c r="BH159" s="19">
        <f t="shared" si="351"/>
        <v>293.33333333333331</v>
      </c>
      <c r="BI159" s="19">
        <f t="shared" si="351"/>
        <v>300</v>
      </c>
      <c r="BJ159" s="19">
        <f t="shared" si="351"/>
        <v>306.66666666666669</v>
      </c>
      <c r="BK159" s="19">
        <f t="shared" si="351"/>
        <v>313.33333333333331</v>
      </c>
      <c r="BL159" s="19">
        <f t="shared" si="351"/>
        <v>320</v>
      </c>
      <c r="BM159" s="19">
        <f t="shared" si="351"/>
        <v>326.66666666666669</v>
      </c>
      <c r="BN159" s="19">
        <f t="shared" si="351"/>
        <v>333.33333333333331</v>
      </c>
      <c r="BO159" s="19">
        <f t="shared" si="351"/>
        <v>340</v>
      </c>
      <c r="BP159" s="19">
        <f t="shared" si="351"/>
        <v>346.66666666666669</v>
      </c>
      <c r="BQ159" s="19">
        <f t="shared" si="351"/>
        <v>353.33333333333331</v>
      </c>
      <c r="BR159" s="19">
        <f t="shared" si="351"/>
        <v>360</v>
      </c>
      <c r="BS159" s="19">
        <f t="shared" si="351"/>
        <v>366.66666666666669</v>
      </c>
      <c r="BT159" s="19">
        <f t="shared" si="351"/>
        <v>373.33333333333331</v>
      </c>
      <c r="BU159" s="19">
        <f t="shared" si="351"/>
        <v>380</v>
      </c>
      <c r="BV159" s="19">
        <f t="shared" ref="BV159:DY159" si="352">SUM(BV137:BV158)</f>
        <v>386.66666666666669</v>
      </c>
      <c r="BW159" s="19">
        <f t="shared" si="352"/>
        <v>393.33333333333331</v>
      </c>
      <c r="BX159" s="19">
        <f t="shared" si="352"/>
        <v>400</v>
      </c>
      <c r="BY159" s="19">
        <f t="shared" si="352"/>
        <v>400</v>
      </c>
      <c r="BZ159" s="19">
        <f t="shared" si="352"/>
        <v>400</v>
      </c>
      <c r="CA159" s="19">
        <f t="shared" si="352"/>
        <v>400</v>
      </c>
      <c r="CB159" s="19">
        <f t="shared" si="352"/>
        <v>400</v>
      </c>
      <c r="CC159" s="19">
        <f t="shared" si="352"/>
        <v>400</v>
      </c>
      <c r="CD159" s="19">
        <f t="shared" si="352"/>
        <v>400</v>
      </c>
      <c r="CE159" s="19">
        <f t="shared" si="352"/>
        <v>400</v>
      </c>
      <c r="CF159" s="19">
        <f t="shared" si="352"/>
        <v>400</v>
      </c>
      <c r="CG159" s="19">
        <f t="shared" si="352"/>
        <v>400</v>
      </c>
      <c r="CH159" s="19">
        <f t="shared" si="352"/>
        <v>400</v>
      </c>
      <c r="CI159" s="19">
        <f t="shared" si="352"/>
        <v>400</v>
      </c>
      <c r="CJ159" s="19">
        <f t="shared" si="352"/>
        <v>400</v>
      </c>
      <c r="CK159" s="19">
        <f t="shared" si="352"/>
        <v>400</v>
      </c>
      <c r="CL159" s="19">
        <f t="shared" si="352"/>
        <v>400</v>
      </c>
      <c r="CM159" s="19">
        <f t="shared" si="352"/>
        <v>400</v>
      </c>
      <c r="CN159" s="19">
        <f t="shared" si="352"/>
        <v>400</v>
      </c>
      <c r="CO159" s="19">
        <f t="shared" si="352"/>
        <v>400</v>
      </c>
      <c r="CP159" s="19">
        <f t="shared" si="352"/>
        <v>400</v>
      </c>
      <c r="CQ159" s="19">
        <f t="shared" si="352"/>
        <v>400</v>
      </c>
      <c r="CR159" s="19">
        <f t="shared" si="352"/>
        <v>400</v>
      </c>
      <c r="CS159" s="19">
        <f t="shared" si="352"/>
        <v>400</v>
      </c>
      <c r="CT159" s="19">
        <f t="shared" si="352"/>
        <v>400</v>
      </c>
      <c r="CU159" s="19">
        <f t="shared" si="352"/>
        <v>400</v>
      </c>
      <c r="CV159" s="19">
        <f t="shared" si="352"/>
        <v>400</v>
      </c>
      <c r="CW159" s="19">
        <f t="shared" si="352"/>
        <v>400</v>
      </c>
      <c r="CX159" s="19">
        <f t="shared" si="352"/>
        <v>400</v>
      </c>
      <c r="CY159" s="19">
        <f t="shared" si="352"/>
        <v>400</v>
      </c>
      <c r="CZ159" s="19">
        <f t="shared" si="352"/>
        <v>400</v>
      </c>
      <c r="DA159" s="19">
        <f t="shared" si="352"/>
        <v>400</v>
      </c>
      <c r="DB159" s="19">
        <f t="shared" si="352"/>
        <v>400</v>
      </c>
      <c r="DC159" s="19">
        <f t="shared" si="352"/>
        <v>400</v>
      </c>
      <c r="DD159" s="19">
        <f t="shared" si="352"/>
        <v>400</v>
      </c>
      <c r="DE159" s="19">
        <f t="shared" si="352"/>
        <v>400</v>
      </c>
      <c r="DF159" s="19">
        <f t="shared" si="352"/>
        <v>400</v>
      </c>
      <c r="DG159" s="19">
        <f t="shared" si="352"/>
        <v>400</v>
      </c>
      <c r="DH159" s="19">
        <f t="shared" si="352"/>
        <v>400</v>
      </c>
      <c r="DI159" s="19">
        <f t="shared" si="352"/>
        <v>400</v>
      </c>
      <c r="DJ159" s="19">
        <f t="shared" si="352"/>
        <v>400</v>
      </c>
      <c r="DK159" s="19">
        <f t="shared" si="352"/>
        <v>400</v>
      </c>
      <c r="DL159" s="19">
        <f t="shared" si="352"/>
        <v>400</v>
      </c>
      <c r="DM159" s="19">
        <f t="shared" si="352"/>
        <v>400</v>
      </c>
      <c r="DN159" s="19">
        <f t="shared" si="352"/>
        <v>400</v>
      </c>
      <c r="DO159" s="19">
        <f t="shared" si="352"/>
        <v>400</v>
      </c>
      <c r="DP159" s="19">
        <f t="shared" si="352"/>
        <v>400</v>
      </c>
      <c r="DQ159" s="19">
        <f t="shared" si="352"/>
        <v>400</v>
      </c>
      <c r="DR159" s="19">
        <f t="shared" si="352"/>
        <v>400</v>
      </c>
      <c r="DS159" s="19">
        <f t="shared" si="352"/>
        <v>400</v>
      </c>
      <c r="DT159" s="19">
        <f t="shared" si="352"/>
        <v>400</v>
      </c>
      <c r="DU159" s="19">
        <f t="shared" si="352"/>
        <v>400</v>
      </c>
      <c r="DV159" s="19">
        <f t="shared" si="352"/>
        <v>400</v>
      </c>
      <c r="DW159" s="19">
        <f t="shared" si="352"/>
        <v>400</v>
      </c>
      <c r="DX159" s="19">
        <f t="shared" si="352"/>
        <v>400</v>
      </c>
      <c r="DY159" s="19">
        <f t="shared" si="352"/>
        <v>400</v>
      </c>
    </row>
    <row r="160" spans="2:129" x14ac:dyDescent="0.3">
      <c r="G160" s="7"/>
    </row>
    <row r="161" spans="1:136" ht="49.5" x14ac:dyDescent="0.3">
      <c r="A161" s="8" t="s">
        <v>55</v>
      </c>
      <c r="B161" s="4"/>
      <c r="C161" s="4"/>
      <c r="D161" s="9" t="str">
        <f>Product!$B$71</f>
        <v>Closing Delay (Months)</v>
      </c>
      <c r="E161" s="4"/>
      <c r="F161" s="16"/>
      <c r="G161" s="7"/>
      <c r="I161" s="10"/>
      <c r="J161" s="10"/>
      <c r="K161" s="10"/>
      <c r="L161" s="10"/>
      <c r="M161" s="10"/>
      <c r="N161" s="10"/>
      <c r="O161" s="10"/>
      <c r="P161" s="10"/>
      <c r="Q161" s="10"/>
      <c r="R161" s="10"/>
      <c r="S161" s="10"/>
      <c r="T161" s="10"/>
      <c r="U161" s="10"/>
      <c r="V161" s="145"/>
      <c r="W161" s="145"/>
      <c r="X161" s="145"/>
      <c r="Y161" s="10"/>
      <c r="Z161" s="10"/>
      <c r="AA161" s="10"/>
      <c r="AB161" s="10"/>
      <c r="AC161" s="10"/>
      <c r="AD161" s="10"/>
      <c r="AE161" s="10"/>
      <c r="AF161" s="10"/>
      <c r="AG161" s="10"/>
      <c r="AH161" s="10"/>
      <c r="AI161" s="10"/>
      <c r="AJ161" s="10"/>
      <c r="AK161" s="10"/>
      <c r="AL161" s="10"/>
      <c r="AM161" s="10"/>
      <c r="AN161" s="10"/>
      <c r="AO161" s="10"/>
      <c r="AP161" s="10"/>
      <c r="AQ161" s="10"/>
      <c r="AR161" s="10"/>
      <c r="AS161" s="10"/>
      <c r="AT161" s="10"/>
      <c r="AU161" s="10"/>
      <c r="AV161" s="10"/>
      <c r="AW161" s="10"/>
      <c r="AX161" s="10"/>
      <c r="AY161" s="10"/>
      <c r="AZ161" s="10"/>
      <c r="BA161" s="10"/>
      <c r="BB161" s="10"/>
      <c r="BC161" s="10"/>
      <c r="BD161" s="10"/>
      <c r="BE161" s="10"/>
      <c r="BF161" s="10"/>
      <c r="BG161" s="10"/>
      <c r="BH161" s="10"/>
      <c r="BI161" s="10"/>
      <c r="BJ161" s="10"/>
      <c r="BK161" s="10"/>
      <c r="BL161" s="10"/>
      <c r="BM161" s="10"/>
      <c r="BN161" s="10"/>
      <c r="BO161" s="10"/>
      <c r="BP161" s="10"/>
      <c r="BQ161" s="10"/>
      <c r="BR161" s="10"/>
      <c r="BS161" s="10"/>
      <c r="BT161" s="10"/>
      <c r="BU161" s="10"/>
      <c r="BV161" s="10"/>
      <c r="BW161" s="10"/>
      <c r="BX161" s="10"/>
      <c r="BY161" s="10"/>
      <c r="BZ161" s="10"/>
      <c r="CA161" s="10"/>
      <c r="CB161" s="10"/>
      <c r="CC161" s="10"/>
      <c r="CD161" s="10"/>
      <c r="CE161" s="10"/>
      <c r="CF161" s="10"/>
      <c r="CG161" s="10"/>
      <c r="CH161" s="10"/>
      <c r="CI161" s="10"/>
      <c r="CJ161" s="10"/>
      <c r="CK161" s="10"/>
      <c r="CL161" s="10"/>
      <c r="CM161" s="10"/>
      <c r="CN161" s="10"/>
      <c r="CO161" s="10"/>
      <c r="CP161" s="10"/>
      <c r="CQ161" s="10"/>
      <c r="CR161" s="10"/>
      <c r="CS161" s="10"/>
      <c r="CT161" s="10"/>
      <c r="CU161" s="10"/>
      <c r="CV161" s="10"/>
      <c r="CW161" s="10"/>
      <c r="CX161" s="10"/>
      <c r="CY161" s="10"/>
      <c r="CZ161" s="10"/>
      <c r="DA161" s="10"/>
      <c r="DB161" s="10"/>
      <c r="DC161" s="10"/>
      <c r="DD161" s="10"/>
      <c r="DE161" s="10"/>
      <c r="DF161" s="10"/>
      <c r="DG161" s="10"/>
      <c r="DH161" s="10"/>
      <c r="DI161" s="10"/>
      <c r="DJ161" s="10"/>
      <c r="DK161" s="10"/>
      <c r="DL161" s="10"/>
      <c r="DM161" s="10"/>
      <c r="DN161" s="10"/>
      <c r="DO161" s="10"/>
      <c r="DP161" s="10"/>
      <c r="DQ161" s="10"/>
      <c r="DR161" s="10"/>
      <c r="DS161" s="10"/>
      <c r="DT161" s="10"/>
      <c r="DU161" s="10"/>
      <c r="DV161" s="10"/>
      <c r="DW161" s="10"/>
      <c r="DX161" s="10"/>
      <c r="DY161" s="10"/>
    </row>
    <row r="162" spans="1:136" x14ac:dyDescent="0.3">
      <c r="G162" s="7"/>
      <c r="I162" s="12"/>
      <c r="J162" s="12"/>
      <c r="K162" s="12"/>
      <c r="L162" s="12"/>
      <c r="M162" s="12"/>
      <c r="N162" s="12"/>
      <c r="O162" s="12"/>
      <c r="P162" s="12"/>
      <c r="Q162" s="12"/>
      <c r="R162" s="12"/>
      <c r="S162" s="12"/>
      <c r="T162" s="12"/>
      <c r="U162" s="12"/>
      <c r="V162" s="12"/>
      <c r="W162" s="12"/>
      <c r="X162" s="12"/>
      <c r="Y162" s="12"/>
      <c r="Z162" s="12"/>
      <c r="AA162" s="12"/>
      <c r="AB162" s="12"/>
      <c r="AC162" s="12"/>
      <c r="AD162" s="12"/>
      <c r="AE162" s="12"/>
      <c r="AF162" s="12"/>
      <c r="AG162" s="12"/>
      <c r="AH162" s="12"/>
      <c r="AI162" s="12"/>
      <c r="AJ162" s="12"/>
      <c r="AK162" s="12"/>
      <c r="AL162" s="12"/>
      <c r="AM162" s="12"/>
      <c r="AN162" s="12"/>
      <c r="AO162" s="12"/>
      <c r="AP162" s="12"/>
      <c r="AQ162" s="12"/>
      <c r="AR162" s="12"/>
      <c r="AS162" s="12"/>
      <c r="AT162" s="12"/>
      <c r="AU162" s="12"/>
      <c r="AV162" s="12"/>
      <c r="AW162" s="12"/>
      <c r="AX162" s="12"/>
      <c r="AY162" s="12"/>
      <c r="AZ162" s="12"/>
      <c r="BA162" s="12"/>
      <c r="BB162" s="12"/>
      <c r="BC162" s="12"/>
      <c r="BD162" s="12"/>
      <c r="BE162" s="12"/>
      <c r="BF162" s="12"/>
      <c r="BG162" s="12"/>
      <c r="BH162" s="12"/>
      <c r="BI162" s="12"/>
      <c r="BJ162" s="12"/>
      <c r="BK162" s="12"/>
      <c r="BL162" s="12"/>
      <c r="BM162" s="12"/>
      <c r="BN162" s="12"/>
      <c r="BO162" s="12"/>
      <c r="BP162" s="12"/>
      <c r="BQ162" s="12"/>
      <c r="BR162" s="12"/>
      <c r="BS162" s="12"/>
      <c r="BT162" s="12"/>
      <c r="BU162" s="12"/>
      <c r="BV162" s="12"/>
      <c r="BW162" s="12"/>
      <c r="BX162" s="12"/>
      <c r="BY162" s="12"/>
      <c r="BZ162" s="12"/>
      <c r="CA162" s="12"/>
      <c r="CB162" s="12"/>
      <c r="CC162" s="12"/>
      <c r="CD162" s="12"/>
      <c r="CE162" s="12"/>
      <c r="CF162" s="12"/>
      <c r="CG162" s="12"/>
      <c r="CH162" s="12"/>
      <c r="CI162" s="12"/>
      <c r="CJ162" s="12"/>
      <c r="CK162" s="12"/>
      <c r="CL162" s="12"/>
      <c r="CM162" s="12"/>
      <c r="CN162" s="12"/>
      <c r="CO162" s="12"/>
      <c r="CP162" s="12"/>
      <c r="CQ162" s="12"/>
      <c r="CR162" s="12"/>
      <c r="CS162" s="12"/>
      <c r="CT162" s="12"/>
      <c r="CU162" s="12"/>
      <c r="CV162" s="12"/>
      <c r="CW162" s="12"/>
      <c r="CX162" s="12"/>
      <c r="CY162" s="12"/>
      <c r="CZ162" s="12"/>
      <c r="DA162" s="12"/>
      <c r="DB162" s="12"/>
      <c r="DC162" s="12"/>
      <c r="DD162" s="12"/>
      <c r="DE162" s="12"/>
      <c r="DF162" s="12"/>
      <c r="DG162" s="12"/>
      <c r="DH162" s="12"/>
      <c r="DI162" s="12"/>
      <c r="DJ162" s="12"/>
      <c r="DK162" s="12"/>
      <c r="DL162" s="12"/>
      <c r="DM162" s="12"/>
      <c r="DN162" s="12"/>
      <c r="DO162" s="12"/>
      <c r="DP162" s="12"/>
      <c r="DQ162" s="12"/>
      <c r="DR162" s="12"/>
      <c r="DS162" s="12"/>
      <c r="DT162" s="12"/>
      <c r="DU162" s="12"/>
      <c r="DV162" s="12"/>
      <c r="DW162" s="12"/>
      <c r="DX162" s="12"/>
      <c r="DY162" s="12"/>
    </row>
    <row r="163" spans="1:136" x14ac:dyDescent="0.3">
      <c r="B163" s="2" t="str">
        <f>Product!$D$2</f>
        <v>Phase 1</v>
      </c>
      <c r="C163" s="2" t="str">
        <f>Product!$D$3</f>
        <v>50' Wide</v>
      </c>
      <c r="D163" s="128">
        <f>SUMIFS(INDEX(Product!$B$2:$U$97, MATCH(D161, Product!$B$2:$B$97, 0), ), Product!$B$2:$U$2, $B163, Product!$B$3:$U$3, $C163)</f>
        <v>6</v>
      </c>
      <c r="G163" s="11">
        <f>SUM(H163:DZ163)</f>
        <v>30</v>
      </c>
      <c r="I163" s="12">
        <f>IF(I$8&gt;$D163,INDEX($H115:I115,0,I$9-$D163),0)</f>
        <v>0</v>
      </c>
      <c r="J163" s="12">
        <f>IF(J$8&gt;$D163,INDEX($H115:J115,0,J$9-$D163),0)</f>
        <v>0</v>
      </c>
      <c r="K163" s="12">
        <f>IF(K$8&gt;$D163,INDEX($H115:K115,0,K$9-$D163),0)</f>
        <v>0</v>
      </c>
      <c r="L163" s="12">
        <f>IF(L$8&gt;$D163,INDEX($H115:L115,0,L$9-$D163),0)</f>
        <v>0</v>
      </c>
      <c r="M163" s="12">
        <f>IF(M$8&gt;$D163,INDEX($H115:M115,0,M$9-$D163),0)</f>
        <v>0</v>
      </c>
      <c r="N163" s="12">
        <f>IF(N$8&gt;$D163,INDEX($H115:N115,0,N$9-$D163),0)</f>
        <v>0</v>
      </c>
      <c r="O163" s="12">
        <f>IF(O$8&gt;$D163,INDEX($H115:O115,0,O$9-$D163),0)</f>
        <v>0</v>
      </c>
      <c r="P163" s="12">
        <f>IF(P$8&gt;$D163,INDEX($H115:P115,0,P$9-$D163),0)</f>
        <v>0</v>
      </c>
      <c r="Q163" s="12">
        <f>IF(Q$8&gt;$D163,INDEX($H115:Q115,0,Q$9-$D163),0)</f>
        <v>0</v>
      </c>
      <c r="R163" s="12">
        <f>IF(R$8&gt;$D163,INDEX($H115:R115,0,R$9-$D163),0)</f>
        <v>0</v>
      </c>
      <c r="S163" s="12">
        <f>IF(S$8&gt;$D163,INDEX($H115:S115,0,S$9-$D163),0)</f>
        <v>0</v>
      </c>
      <c r="T163" s="12">
        <f>IF(T$8&gt;$D163,INDEX($H115:T115,0,T$9-$D163),0)</f>
        <v>0</v>
      </c>
      <c r="U163" s="12">
        <f>IF(U$8&gt;$D163,INDEX($H115:U115,0,U$9-$D163),0)</f>
        <v>0</v>
      </c>
      <c r="V163" s="12">
        <f>IF(V$8&gt;$D163,INDEX($H115:V115,0,V$9-$D163),0)</f>
        <v>0</v>
      </c>
      <c r="W163" s="12">
        <f>IF(W$8&gt;$D163,INDEX($H115:W115,0,W$9-$D163),0)</f>
        <v>2.5</v>
      </c>
      <c r="X163" s="12">
        <f>IF(X$8&gt;$D163,INDEX($H115:X115,0,X$9-$D163),0)</f>
        <v>2.5</v>
      </c>
      <c r="Y163" s="12">
        <f>IF(Y$8&gt;$D163,INDEX($H115:Y115,0,Y$9-$D163),0)</f>
        <v>2.5</v>
      </c>
      <c r="Z163" s="12">
        <f>IF(Z$8&gt;$D163,INDEX($H115:Z115,0,Z$9-$D163),0)</f>
        <v>2.5</v>
      </c>
      <c r="AA163" s="12">
        <f>IF(AA$8&gt;$D163,INDEX($H115:AA115,0,AA$9-$D163),0)</f>
        <v>2.5</v>
      </c>
      <c r="AB163" s="12">
        <f>IF(AB$8&gt;$D163,INDEX($H115:AB115,0,AB$9-$D163),0)</f>
        <v>2.5</v>
      </c>
      <c r="AC163" s="12">
        <f>IF(AC$8&gt;$D163,INDEX($H115:AC115,0,AC$9-$D163),0)</f>
        <v>2.5</v>
      </c>
      <c r="AD163" s="12">
        <f>IF(AD$8&gt;$D163,INDEX($H115:AD115,0,AD$9-$D163),0)</f>
        <v>2.5</v>
      </c>
      <c r="AE163" s="12">
        <f>IF(AE$8&gt;$D163,INDEX($H115:AE115,0,AE$9-$D163),0)</f>
        <v>2.5</v>
      </c>
      <c r="AF163" s="12">
        <f>IF(AF$8&gt;$D163,INDEX($H115:AF115,0,AF$9-$D163),0)</f>
        <v>2.5</v>
      </c>
      <c r="AG163" s="12">
        <f>IF(AG$8&gt;$D163,INDEX($H115:AG115,0,AG$9-$D163),0)</f>
        <v>2.5</v>
      </c>
      <c r="AH163" s="12">
        <f>IF(AH$8&gt;$D163,INDEX($H115:AH115,0,AH$9-$D163),0)</f>
        <v>2.5</v>
      </c>
      <c r="AI163" s="12">
        <f>IF(AI$8&gt;$D163,INDEX($H115:AI115,0,AI$9-$D163),0)</f>
        <v>0</v>
      </c>
      <c r="AJ163" s="12">
        <f>IF(AJ$8&gt;$D163,INDEX($H115:AJ115,0,AJ$9-$D163),0)</f>
        <v>0</v>
      </c>
      <c r="AK163" s="12">
        <f>IF(AK$8&gt;$D163,INDEX($H115:AK115,0,AK$9-$D163),0)</f>
        <v>0</v>
      </c>
      <c r="AL163" s="12">
        <f>IF(AL$8&gt;$D163,INDEX($H115:AL115,0,AL$9-$D163),0)</f>
        <v>0</v>
      </c>
      <c r="AM163" s="12">
        <f>IF(AM$8&gt;$D163,INDEX($H115:AM115,0,AM$9-$D163),0)</f>
        <v>0</v>
      </c>
      <c r="AN163" s="12">
        <f>IF(AN$8&gt;$D163,INDEX($H115:AN115,0,AN$9-$D163),0)</f>
        <v>0</v>
      </c>
      <c r="AO163" s="12">
        <f>IF(AO$8&gt;$D163,INDEX($H115:AO115,0,AO$9-$D163),0)</f>
        <v>0</v>
      </c>
      <c r="AP163" s="12">
        <f>IF(AP$8&gt;$D163,INDEX($H115:AP115,0,AP$9-$D163),0)</f>
        <v>0</v>
      </c>
      <c r="AQ163" s="12">
        <f>IF(AQ$8&gt;$D163,INDEX($H115:AQ115,0,AQ$9-$D163),0)</f>
        <v>0</v>
      </c>
      <c r="AR163" s="12">
        <f>IF(AR$8&gt;$D163,INDEX($H115:AR115,0,AR$9-$D163),0)</f>
        <v>0</v>
      </c>
      <c r="AS163" s="12">
        <f>IF(AS$8&gt;$D163,INDEX($H115:AS115,0,AS$9-$D163),0)</f>
        <v>0</v>
      </c>
      <c r="AT163" s="12">
        <f>IF(AT$8&gt;$D163,INDEX($H115:AT115,0,AT$9-$D163),0)</f>
        <v>0</v>
      </c>
      <c r="AU163" s="12">
        <f>IF(AU$8&gt;$D163,INDEX($H115:AU115,0,AU$9-$D163),0)</f>
        <v>0</v>
      </c>
      <c r="AV163" s="12">
        <f>IF(AV$8&gt;$D163,INDEX($H115:AV115,0,AV$9-$D163),0)</f>
        <v>0</v>
      </c>
      <c r="AW163" s="12">
        <f>IF(AW$8&gt;$D163,INDEX($H115:AW115,0,AW$9-$D163),0)</f>
        <v>0</v>
      </c>
      <c r="AX163" s="12">
        <f>IF(AX$8&gt;$D163,INDEX($H115:AX115,0,AX$9-$D163),0)</f>
        <v>0</v>
      </c>
      <c r="AY163" s="12">
        <f>IF(AY$8&gt;$D163,INDEX($H115:AY115,0,AY$9-$D163),0)</f>
        <v>0</v>
      </c>
      <c r="AZ163" s="12">
        <f>IF(AZ$8&gt;$D163,INDEX($H115:AZ115,0,AZ$9-$D163),0)</f>
        <v>0</v>
      </c>
      <c r="BA163" s="12">
        <f>IF(BA$8&gt;$D163,INDEX($H115:BA115,0,BA$9-$D163),0)</f>
        <v>0</v>
      </c>
      <c r="BB163" s="12">
        <f>IF(BB$8&gt;$D163,INDEX($H115:BB115,0,BB$9-$D163),0)</f>
        <v>0</v>
      </c>
      <c r="BC163" s="12">
        <f>IF(BC$8&gt;$D163,INDEX($H115:BC115,0,BC$9-$D163),0)</f>
        <v>0</v>
      </c>
      <c r="BD163" s="12">
        <f>IF(BD$8&gt;$D163,INDEX($H115:BD115,0,BD$9-$D163),0)</f>
        <v>0</v>
      </c>
      <c r="BE163" s="12">
        <f>IF(BE$8&gt;$D163,INDEX($H115:BE115,0,BE$9-$D163),0)</f>
        <v>0</v>
      </c>
      <c r="BF163" s="12">
        <f>IF(BF$8&gt;$D163,INDEX($H115:BF115,0,BF$9-$D163),0)</f>
        <v>0</v>
      </c>
      <c r="BG163" s="12">
        <f>IF(BG$8&gt;$D163,INDEX($H115:BG115,0,BG$9-$D163),0)</f>
        <v>0</v>
      </c>
      <c r="BH163" s="12">
        <f>IF(BH$8&gt;$D163,INDEX($H115:BH115,0,BH$9-$D163),0)</f>
        <v>0</v>
      </c>
      <c r="BI163" s="12">
        <f>IF(BI$8&gt;$D163,INDEX($H115:BI115,0,BI$9-$D163),0)</f>
        <v>0</v>
      </c>
      <c r="BJ163" s="12">
        <f>IF(BJ$8&gt;$D163,INDEX($H115:BJ115,0,BJ$9-$D163),0)</f>
        <v>0</v>
      </c>
      <c r="BK163" s="12">
        <f>IF(BK$8&gt;$D163,INDEX($H115:BK115,0,BK$9-$D163),0)</f>
        <v>0</v>
      </c>
      <c r="BL163" s="12">
        <f>IF(BL$8&gt;$D163,INDEX($H115:BL115,0,BL$9-$D163),0)</f>
        <v>0</v>
      </c>
      <c r="BM163" s="12">
        <f>IF(BM$8&gt;$D163,INDEX($H115:BM115,0,BM$9-$D163),0)</f>
        <v>0</v>
      </c>
      <c r="BN163" s="12">
        <f>IF(BN$8&gt;$D163,INDEX($H115:BN115,0,BN$9-$D163),0)</f>
        <v>0</v>
      </c>
      <c r="BO163" s="12">
        <f>IF(BO$8&gt;$D163,INDEX($H115:BO115,0,BO$9-$D163),0)</f>
        <v>0</v>
      </c>
      <c r="BP163" s="12">
        <f>IF(BP$8&gt;$D163,INDEX($H115:BP115,0,BP$9-$D163),0)</f>
        <v>0</v>
      </c>
      <c r="BQ163" s="12">
        <f>IF(BQ$8&gt;$D163,INDEX($H115:BQ115,0,BQ$9-$D163),0)</f>
        <v>0</v>
      </c>
      <c r="BR163" s="12">
        <f>IF(BR$8&gt;$D163,INDEX($H115:BR115,0,BR$9-$D163),0)</f>
        <v>0</v>
      </c>
      <c r="BS163" s="12">
        <f>IF(BS$8&gt;$D163,INDEX($H115:BS115,0,BS$9-$D163),0)</f>
        <v>0</v>
      </c>
      <c r="BT163" s="12">
        <f>IF(BT$8&gt;$D163,INDEX($H115:BT115,0,BT$9-$D163),0)</f>
        <v>0</v>
      </c>
      <c r="BU163" s="12">
        <f>IF(BU$8&gt;$D163,INDEX($H115:BU115,0,BU$9-$D163),0)</f>
        <v>0</v>
      </c>
      <c r="BV163" s="12">
        <f>IF(BV$8&gt;$D163,INDEX($H115:BV115,0,BV$9-$D163),0)</f>
        <v>0</v>
      </c>
      <c r="BW163" s="12">
        <f>IF(BW$8&gt;$D163,INDEX($H115:BW115,0,BW$9-$D163),0)</f>
        <v>0</v>
      </c>
      <c r="BX163" s="12">
        <f>IF(BX$8&gt;$D163,INDEX($H115:BX115,0,BX$9-$D163),0)</f>
        <v>0</v>
      </c>
      <c r="BY163" s="12">
        <f>IF(BY$8&gt;$D163,INDEX($H115:BY115,0,BY$9-$D163),0)</f>
        <v>0</v>
      </c>
      <c r="BZ163" s="12">
        <f>IF(BZ$8&gt;$D163,INDEX($H115:BZ115,0,BZ$9-$D163),0)</f>
        <v>0</v>
      </c>
      <c r="CA163" s="12">
        <f>IF(CA$8&gt;$D163,INDEX($H115:CA115,0,CA$9-$D163),0)</f>
        <v>0</v>
      </c>
      <c r="CB163" s="12">
        <f>IF(CB$8&gt;$D163,INDEX($H115:CB115,0,CB$9-$D163),0)</f>
        <v>0</v>
      </c>
      <c r="CC163" s="12">
        <f>IF(CC$8&gt;$D163,INDEX($H115:CC115,0,CC$9-$D163),0)</f>
        <v>0</v>
      </c>
      <c r="CD163" s="12">
        <f>IF(CD$8&gt;$D163,INDEX($H115:CD115,0,CD$9-$D163),0)</f>
        <v>0</v>
      </c>
      <c r="CE163" s="12">
        <f>IF(CE$8&gt;$D163,INDEX($H115:CE115,0,CE$9-$D163),0)</f>
        <v>0</v>
      </c>
      <c r="CF163" s="12">
        <f>IF(CF$8&gt;$D163,INDEX($H115:CF115,0,CF$9-$D163),0)</f>
        <v>0</v>
      </c>
      <c r="CG163" s="12">
        <f>IF(CG$8&gt;$D163,INDEX($H115:CG115,0,CG$9-$D163),0)</f>
        <v>0</v>
      </c>
      <c r="CH163" s="12">
        <f>IF(CH$8&gt;$D163,INDEX($H115:CH115,0,CH$9-$D163),0)</f>
        <v>0</v>
      </c>
      <c r="CI163" s="12">
        <f>IF(CI$8&gt;$D163,INDEX($H115:CI115,0,CI$9-$D163),0)</f>
        <v>0</v>
      </c>
      <c r="CJ163" s="12">
        <f>IF(CJ$8&gt;$D163,INDEX($H115:CJ115,0,CJ$9-$D163),0)</f>
        <v>0</v>
      </c>
      <c r="CK163" s="12">
        <f>IF(CK$8&gt;$D163,INDEX($H115:CK115,0,CK$9-$D163),0)</f>
        <v>0</v>
      </c>
      <c r="CL163" s="12">
        <f>IF(CL$8&gt;$D163,INDEX($H115:CL115,0,CL$9-$D163),0)</f>
        <v>0</v>
      </c>
      <c r="CM163" s="12">
        <f>IF(CM$8&gt;$D163,INDEX($H115:CM115,0,CM$9-$D163),0)</f>
        <v>0</v>
      </c>
      <c r="CN163" s="12">
        <f>IF(CN$8&gt;$D163,INDEX($H115:CN115,0,CN$9-$D163),0)</f>
        <v>0</v>
      </c>
      <c r="CO163" s="12">
        <f>IF(CO$8&gt;$D163,INDEX($H115:CO115,0,CO$9-$D163),0)</f>
        <v>0</v>
      </c>
      <c r="CP163" s="12">
        <f>IF(CP$8&gt;$D163,INDEX($H115:CP115,0,CP$9-$D163),0)</f>
        <v>0</v>
      </c>
      <c r="CQ163" s="12">
        <f>IF(CQ$8&gt;$D163,INDEX($H115:CQ115,0,CQ$9-$D163),0)</f>
        <v>0</v>
      </c>
      <c r="CR163" s="12">
        <f>IF(CR$8&gt;$D163,INDEX($H115:CR115,0,CR$9-$D163),0)</f>
        <v>0</v>
      </c>
      <c r="CS163" s="12">
        <f>IF(CS$8&gt;$D163,INDEX($H115:CS115,0,CS$9-$D163),0)</f>
        <v>0</v>
      </c>
      <c r="CT163" s="12">
        <f>IF(CT$8&gt;$D163,INDEX($H115:CT115,0,CT$9-$D163),0)</f>
        <v>0</v>
      </c>
      <c r="CU163" s="12">
        <f>IF(CU$8&gt;$D163,INDEX($H115:CU115,0,CU$9-$D163),0)</f>
        <v>0</v>
      </c>
      <c r="CV163" s="12">
        <f>IF(CV$8&gt;$D163,INDEX($H115:CV115,0,CV$9-$D163),0)</f>
        <v>0</v>
      </c>
      <c r="CW163" s="12">
        <f>IF(CW$8&gt;$D163,INDEX($H115:CW115,0,CW$9-$D163),0)</f>
        <v>0</v>
      </c>
      <c r="CX163" s="12">
        <f>IF(CX$8&gt;$D163,INDEX($H115:CX115,0,CX$9-$D163),0)</f>
        <v>0</v>
      </c>
      <c r="CY163" s="12">
        <f>IF(CY$8&gt;$D163,INDEX($H115:CY115,0,CY$9-$D163),0)</f>
        <v>0</v>
      </c>
      <c r="CZ163" s="12">
        <f>IF(CZ$8&gt;$D163,INDEX($H115:CZ115,0,CZ$9-$D163),0)</f>
        <v>0</v>
      </c>
      <c r="DA163" s="12">
        <f>IF(DA$8&gt;$D163,INDEX($H115:DA115,0,DA$9-$D163),0)</f>
        <v>0</v>
      </c>
      <c r="DB163" s="12">
        <f>IF(DB$8&gt;$D163,INDEX($H115:DB115,0,DB$9-$D163),0)</f>
        <v>0</v>
      </c>
      <c r="DC163" s="12">
        <f>IF(DC$8&gt;$D163,INDEX($H115:DC115,0,DC$9-$D163),0)</f>
        <v>0</v>
      </c>
      <c r="DD163" s="12">
        <f>IF(DD$8&gt;$D163,INDEX($H115:DD115,0,DD$9-$D163),0)</f>
        <v>0</v>
      </c>
      <c r="DE163" s="12">
        <f>IF(DE$8&gt;$D163,INDEX($H115:DE115,0,DE$9-$D163),0)</f>
        <v>0</v>
      </c>
      <c r="DF163" s="12">
        <f>IF(DF$8&gt;$D163,INDEX($H115:DF115,0,DF$9-$D163),0)</f>
        <v>0</v>
      </c>
      <c r="DG163" s="12">
        <f>IF(DG$8&gt;$D163,INDEX($H115:DG115,0,DG$9-$D163),0)</f>
        <v>0</v>
      </c>
      <c r="DH163" s="12">
        <f>IF(DH$8&gt;$D163,INDEX($H115:DH115,0,DH$9-$D163),0)</f>
        <v>0</v>
      </c>
      <c r="DI163" s="12">
        <f>IF(DI$8&gt;$D163,INDEX($H115:DI115,0,DI$9-$D163),0)</f>
        <v>0</v>
      </c>
      <c r="DJ163" s="12">
        <f>IF(DJ$8&gt;$D163,INDEX($H115:DJ115,0,DJ$9-$D163),0)</f>
        <v>0</v>
      </c>
      <c r="DK163" s="12">
        <f>IF(DK$8&gt;$D163,INDEX($H115:DK115,0,DK$9-$D163),0)</f>
        <v>0</v>
      </c>
      <c r="DL163" s="12">
        <f>IF(DL$8&gt;$D163,INDEX($H115:DL115,0,DL$9-$D163),0)</f>
        <v>0</v>
      </c>
      <c r="DM163" s="12">
        <f>IF(DM$8&gt;$D163,INDEX($H115:DM115,0,DM$9-$D163),0)</f>
        <v>0</v>
      </c>
      <c r="DN163" s="12">
        <f>IF(DN$8&gt;$D163,INDEX($H115:DN115,0,DN$9-$D163),0)</f>
        <v>0</v>
      </c>
      <c r="DO163" s="12">
        <f>IF(DO$8&gt;$D163,INDEX($H115:DO115,0,DO$9-$D163),0)</f>
        <v>0</v>
      </c>
      <c r="DP163" s="12">
        <f>IF(DP$8&gt;$D163,INDEX($H115:DP115,0,DP$9-$D163),0)</f>
        <v>0</v>
      </c>
      <c r="DQ163" s="12">
        <f>IF(DQ$8&gt;$D163,INDEX($H115:DQ115,0,DQ$9-$D163),0)</f>
        <v>0</v>
      </c>
      <c r="DR163" s="12">
        <f>IF(DR$8&gt;$D163,INDEX($H115:DR115,0,DR$9-$D163),0)</f>
        <v>0</v>
      </c>
      <c r="DS163" s="12">
        <f>IF(DS$8&gt;$D163,INDEX($H115:DS115,0,DS$9-$D163),0)</f>
        <v>0</v>
      </c>
      <c r="DT163" s="12">
        <f>IF(DT$8&gt;$D163,INDEX($H115:DT115,0,DT$9-$D163),0)</f>
        <v>0</v>
      </c>
      <c r="DU163" s="12">
        <f>IF(DU$8&gt;$D163,INDEX($H115:DU115,0,DU$9-$D163),0)</f>
        <v>0</v>
      </c>
      <c r="DV163" s="12">
        <f>IF(DV$8&gt;$D163,INDEX($H115:DV115,0,DV$9-$D163),0)</f>
        <v>0</v>
      </c>
      <c r="DW163" s="12">
        <f>IF(DW$8&gt;$D163,INDEX($H115:DW115,0,DW$9-$D163),0)</f>
        <v>0</v>
      </c>
      <c r="DX163" s="12">
        <f>IF(DX$8&gt;$D163,INDEX($H115:DX115,0,DX$9-$D163),0)</f>
        <v>0</v>
      </c>
      <c r="DY163" s="12">
        <f>IF(DY$8&gt;$D163,INDEX($H115:DY115,0,DY$9-$D163),0)</f>
        <v>0</v>
      </c>
      <c r="EB163" s="116">
        <f>ROW(EB163)-ROW($EB$2)+1</f>
        <v>162</v>
      </c>
      <c r="EC163" s="2" t="str">
        <f>B163</f>
        <v>Phase 1</v>
      </c>
      <c r="ED163" s="2" t="str">
        <f>C163</f>
        <v>50' Wide</v>
      </c>
      <c r="EE163" s="33" t="str">
        <f>EE183</f>
        <v>Stat</v>
      </c>
      <c r="EF163" s="2" t="str">
        <f>EF183</f>
        <v>Home Closings</v>
      </c>
    </row>
    <row r="164" spans="1:136" x14ac:dyDescent="0.3">
      <c r="B164" s="2" t="str">
        <f>Product!$E$2</f>
        <v>Phase 1</v>
      </c>
      <c r="C164" s="2" t="str">
        <f>Product!$E$3</f>
        <v>60' Wide</v>
      </c>
      <c r="D164" s="128">
        <f>SUMIFS(INDEX(Product!$B$2:$U$97, MATCH(D161, Product!$B$2:$B$97, 0), ), Product!$B$2:$U$2, $B164, Product!$B$3:$U$3, $C164)</f>
        <v>6</v>
      </c>
      <c r="G164" s="11">
        <f>SUM(H164:DZ164)</f>
        <v>30</v>
      </c>
      <c r="I164" s="12">
        <f>IF(I$8&gt;$D164,INDEX($H116:I116,0,I$9-$D164),0)</f>
        <v>0</v>
      </c>
      <c r="J164" s="12">
        <f>IF(J$8&gt;$D164,INDEX($H116:J116,0,J$9-$D164),0)</f>
        <v>0</v>
      </c>
      <c r="K164" s="12">
        <f>IF(K$8&gt;$D164,INDEX($H116:K116,0,K$9-$D164),0)</f>
        <v>0</v>
      </c>
      <c r="L164" s="12">
        <f>IF(L$8&gt;$D164,INDEX($H116:L116,0,L$9-$D164),0)</f>
        <v>0</v>
      </c>
      <c r="M164" s="12">
        <f>IF(M$8&gt;$D164,INDEX($H116:M116,0,M$9-$D164),0)</f>
        <v>0</v>
      </c>
      <c r="N164" s="12">
        <f>IF(N$8&gt;$D164,INDEX($H116:N116,0,N$9-$D164),0)</f>
        <v>0</v>
      </c>
      <c r="O164" s="12">
        <f>IF(O$8&gt;$D164,INDEX($H116:O116,0,O$9-$D164),0)</f>
        <v>0</v>
      </c>
      <c r="P164" s="12">
        <f>IF(P$8&gt;$D164,INDEX($H116:P116,0,P$9-$D164),0)</f>
        <v>0</v>
      </c>
      <c r="Q164" s="12">
        <f>IF(Q$8&gt;$D164,INDEX($H116:Q116,0,Q$9-$D164),0)</f>
        <v>0</v>
      </c>
      <c r="R164" s="12">
        <f>IF(R$8&gt;$D164,INDEX($H116:R116,0,R$9-$D164),0)</f>
        <v>0</v>
      </c>
      <c r="S164" s="12">
        <f>IF(S$8&gt;$D164,INDEX($H116:S116,0,S$9-$D164),0)</f>
        <v>0</v>
      </c>
      <c r="T164" s="12">
        <f>IF(T$8&gt;$D164,INDEX($H116:T116,0,T$9-$D164),0)</f>
        <v>0</v>
      </c>
      <c r="U164" s="12">
        <f>IF(U$8&gt;$D164,INDEX($H116:U116,0,U$9-$D164),0)</f>
        <v>0</v>
      </c>
      <c r="V164" s="12">
        <f>IF(V$8&gt;$D164,INDEX($H116:V116,0,V$9-$D164),0)</f>
        <v>0</v>
      </c>
      <c r="W164" s="12">
        <f>IF(W$8&gt;$D164,INDEX($H116:W116,0,W$9-$D164),0)</f>
        <v>2.5</v>
      </c>
      <c r="X164" s="12">
        <f>IF(X$8&gt;$D164,INDEX($H116:X116,0,X$9-$D164),0)</f>
        <v>2.5</v>
      </c>
      <c r="Y164" s="12">
        <f>IF(Y$8&gt;$D164,INDEX($H116:Y116,0,Y$9-$D164),0)</f>
        <v>2.5</v>
      </c>
      <c r="Z164" s="12">
        <f>IF(Z$8&gt;$D164,INDEX($H116:Z116,0,Z$9-$D164),0)</f>
        <v>2.5</v>
      </c>
      <c r="AA164" s="12">
        <f>IF(AA$8&gt;$D164,INDEX($H116:AA116,0,AA$9-$D164),0)</f>
        <v>2.5</v>
      </c>
      <c r="AB164" s="12">
        <f>IF(AB$8&gt;$D164,INDEX($H116:AB116,0,AB$9-$D164),0)</f>
        <v>2.5</v>
      </c>
      <c r="AC164" s="12">
        <f>IF(AC$8&gt;$D164,INDEX($H116:AC116,0,AC$9-$D164),0)</f>
        <v>2.5</v>
      </c>
      <c r="AD164" s="12">
        <f>IF(AD$8&gt;$D164,INDEX($H116:AD116,0,AD$9-$D164),0)</f>
        <v>2.5</v>
      </c>
      <c r="AE164" s="12">
        <f>IF(AE$8&gt;$D164,INDEX($H116:AE116,0,AE$9-$D164),0)</f>
        <v>2.5</v>
      </c>
      <c r="AF164" s="12">
        <f>IF(AF$8&gt;$D164,INDEX($H116:AF116,0,AF$9-$D164),0)</f>
        <v>2.5</v>
      </c>
      <c r="AG164" s="12">
        <f>IF(AG$8&gt;$D164,INDEX($H116:AG116,0,AG$9-$D164),0)</f>
        <v>2.5</v>
      </c>
      <c r="AH164" s="12">
        <f>IF(AH$8&gt;$D164,INDEX($H116:AH116,0,AH$9-$D164),0)</f>
        <v>2.5</v>
      </c>
      <c r="AI164" s="12">
        <f>IF(AI$8&gt;$D164,INDEX($H116:AI116,0,AI$9-$D164),0)</f>
        <v>0</v>
      </c>
      <c r="AJ164" s="12">
        <f>IF(AJ$8&gt;$D164,INDEX($H116:AJ116,0,AJ$9-$D164),0)</f>
        <v>0</v>
      </c>
      <c r="AK164" s="12">
        <f>IF(AK$8&gt;$D164,INDEX($H116:AK116,0,AK$9-$D164),0)</f>
        <v>0</v>
      </c>
      <c r="AL164" s="12">
        <f>IF(AL$8&gt;$D164,INDEX($H116:AL116,0,AL$9-$D164),0)</f>
        <v>0</v>
      </c>
      <c r="AM164" s="12">
        <f>IF(AM$8&gt;$D164,INDEX($H116:AM116,0,AM$9-$D164),0)</f>
        <v>0</v>
      </c>
      <c r="AN164" s="12">
        <f>IF(AN$8&gt;$D164,INDEX($H116:AN116,0,AN$9-$D164),0)</f>
        <v>0</v>
      </c>
      <c r="AO164" s="12">
        <f>IF(AO$8&gt;$D164,INDEX($H116:AO116,0,AO$9-$D164),0)</f>
        <v>0</v>
      </c>
      <c r="AP164" s="12">
        <f>IF(AP$8&gt;$D164,INDEX($H116:AP116,0,AP$9-$D164),0)</f>
        <v>0</v>
      </c>
      <c r="AQ164" s="12">
        <f>IF(AQ$8&gt;$D164,INDEX($H116:AQ116,0,AQ$9-$D164),0)</f>
        <v>0</v>
      </c>
      <c r="AR164" s="12">
        <f>IF(AR$8&gt;$D164,INDEX($H116:AR116,0,AR$9-$D164),0)</f>
        <v>0</v>
      </c>
      <c r="AS164" s="12">
        <f>IF(AS$8&gt;$D164,INDEX($H116:AS116,0,AS$9-$D164),0)</f>
        <v>0</v>
      </c>
      <c r="AT164" s="12">
        <f>IF(AT$8&gt;$D164,INDEX($H116:AT116,0,AT$9-$D164),0)</f>
        <v>0</v>
      </c>
      <c r="AU164" s="12">
        <f>IF(AU$8&gt;$D164,INDEX($H116:AU116,0,AU$9-$D164),0)</f>
        <v>0</v>
      </c>
      <c r="AV164" s="12">
        <f>IF(AV$8&gt;$D164,INDEX($H116:AV116,0,AV$9-$D164),0)</f>
        <v>0</v>
      </c>
      <c r="AW164" s="12">
        <f>IF(AW$8&gt;$D164,INDEX($H116:AW116,0,AW$9-$D164),0)</f>
        <v>0</v>
      </c>
      <c r="AX164" s="12">
        <f>IF(AX$8&gt;$D164,INDEX($H116:AX116,0,AX$9-$D164),0)</f>
        <v>0</v>
      </c>
      <c r="AY164" s="12">
        <f>IF(AY$8&gt;$D164,INDEX($H116:AY116,0,AY$9-$D164),0)</f>
        <v>0</v>
      </c>
      <c r="AZ164" s="12">
        <f>IF(AZ$8&gt;$D164,INDEX($H116:AZ116,0,AZ$9-$D164),0)</f>
        <v>0</v>
      </c>
      <c r="BA164" s="12">
        <f>IF(BA$8&gt;$D164,INDEX($H116:BA116,0,BA$9-$D164),0)</f>
        <v>0</v>
      </c>
      <c r="BB164" s="12">
        <f>IF(BB$8&gt;$D164,INDEX($H116:BB116,0,BB$9-$D164),0)</f>
        <v>0</v>
      </c>
      <c r="BC164" s="12">
        <f>IF(BC$8&gt;$D164,INDEX($H116:BC116,0,BC$9-$D164),0)</f>
        <v>0</v>
      </c>
      <c r="BD164" s="12">
        <f>IF(BD$8&gt;$D164,INDEX($H116:BD116,0,BD$9-$D164),0)</f>
        <v>0</v>
      </c>
      <c r="BE164" s="12">
        <f>IF(BE$8&gt;$D164,INDEX($H116:BE116,0,BE$9-$D164),0)</f>
        <v>0</v>
      </c>
      <c r="BF164" s="12">
        <f>IF(BF$8&gt;$D164,INDEX($H116:BF116,0,BF$9-$D164),0)</f>
        <v>0</v>
      </c>
      <c r="BG164" s="12">
        <f>IF(BG$8&gt;$D164,INDEX($H116:BG116,0,BG$9-$D164),0)</f>
        <v>0</v>
      </c>
      <c r="BH164" s="12">
        <f>IF(BH$8&gt;$D164,INDEX($H116:BH116,0,BH$9-$D164),0)</f>
        <v>0</v>
      </c>
      <c r="BI164" s="12">
        <f>IF(BI$8&gt;$D164,INDEX($H116:BI116,0,BI$9-$D164),0)</f>
        <v>0</v>
      </c>
      <c r="BJ164" s="12">
        <f>IF(BJ$8&gt;$D164,INDEX($H116:BJ116,0,BJ$9-$D164),0)</f>
        <v>0</v>
      </c>
      <c r="BK164" s="12">
        <f>IF(BK$8&gt;$D164,INDEX($H116:BK116,0,BK$9-$D164),0)</f>
        <v>0</v>
      </c>
      <c r="BL164" s="12">
        <f>IF(BL$8&gt;$D164,INDEX($H116:BL116,0,BL$9-$D164),0)</f>
        <v>0</v>
      </c>
      <c r="BM164" s="12">
        <f>IF(BM$8&gt;$D164,INDEX($H116:BM116,0,BM$9-$D164),0)</f>
        <v>0</v>
      </c>
      <c r="BN164" s="12">
        <f>IF(BN$8&gt;$D164,INDEX($H116:BN116,0,BN$9-$D164),0)</f>
        <v>0</v>
      </c>
      <c r="BO164" s="12">
        <f>IF(BO$8&gt;$D164,INDEX($H116:BO116,0,BO$9-$D164),0)</f>
        <v>0</v>
      </c>
      <c r="BP164" s="12">
        <f>IF(BP$8&gt;$D164,INDEX($H116:BP116,0,BP$9-$D164),0)</f>
        <v>0</v>
      </c>
      <c r="BQ164" s="12">
        <f>IF(BQ$8&gt;$D164,INDEX($H116:BQ116,0,BQ$9-$D164),0)</f>
        <v>0</v>
      </c>
      <c r="BR164" s="12">
        <f>IF(BR$8&gt;$D164,INDEX($H116:BR116,0,BR$9-$D164),0)</f>
        <v>0</v>
      </c>
      <c r="BS164" s="12">
        <f>IF(BS$8&gt;$D164,INDEX($H116:BS116,0,BS$9-$D164),0)</f>
        <v>0</v>
      </c>
      <c r="BT164" s="12">
        <f>IF(BT$8&gt;$D164,INDEX($H116:BT116,0,BT$9-$D164),0)</f>
        <v>0</v>
      </c>
      <c r="BU164" s="12">
        <f>IF(BU$8&gt;$D164,INDEX($H116:BU116,0,BU$9-$D164),0)</f>
        <v>0</v>
      </c>
      <c r="BV164" s="12">
        <f>IF(BV$8&gt;$D164,INDEX($H116:BV116,0,BV$9-$D164),0)</f>
        <v>0</v>
      </c>
      <c r="BW164" s="12">
        <f>IF(BW$8&gt;$D164,INDEX($H116:BW116,0,BW$9-$D164),0)</f>
        <v>0</v>
      </c>
      <c r="BX164" s="12">
        <f>IF(BX$8&gt;$D164,INDEX($H116:BX116,0,BX$9-$D164),0)</f>
        <v>0</v>
      </c>
      <c r="BY164" s="12">
        <f>IF(BY$8&gt;$D164,INDEX($H116:BY116,0,BY$9-$D164),0)</f>
        <v>0</v>
      </c>
      <c r="BZ164" s="12">
        <f>IF(BZ$8&gt;$D164,INDEX($H116:BZ116,0,BZ$9-$D164),0)</f>
        <v>0</v>
      </c>
      <c r="CA164" s="12">
        <f>IF(CA$8&gt;$D164,INDEX($H116:CA116,0,CA$9-$D164),0)</f>
        <v>0</v>
      </c>
      <c r="CB164" s="12">
        <f>IF(CB$8&gt;$D164,INDEX($H116:CB116,0,CB$9-$D164),0)</f>
        <v>0</v>
      </c>
      <c r="CC164" s="12">
        <f>IF(CC$8&gt;$D164,INDEX($H116:CC116,0,CC$9-$D164),0)</f>
        <v>0</v>
      </c>
      <c r="CD164" s="12">
        <f>IF(CD$8&gt;$D164,INDEX($H116:CD116,0,CD$9-$D164),0)</f>
        <v>0</v>
      </c>
      <c r="CE164" s="12">
        <f>IF(CE$8&gt;$D164,INDEX($H116:CE116,0,CE$9-$D164),0)</f>
        <v>0</v>
      </c>
      <c r="CF164" s="12">
        <f>IF(CF$8&gt;$D164,INDEX($H116:CF116,0,CF$9-$D164),0)</f>
        <v>0</v>
      </c>
      <c r="CG164" s="12">
        <f>IF(CG$8&gt;$D164,INDEX($H116:CG116,0,CG$9-$D164),0)</f>
        <v>0</v>
      </c>
      <c r="CH164" s="12">
        <f>IF(CH$8&gt;$D164,INDEX($H116:CH116,0,CH$9-$D164),0)</f>
        <v>0</v>
      </c>
      <c r="CI164" s="12">
        <f>IF(CI$8&gt;$D164,INDEX($H116:CI116,0,CI$9-$D164),0)</f>
        <v>0</v>
      </c>
      <c r="CJ164" s="12">
        <f>IF(CJ$8&gt;$D164,INDEX($H116:CJ116,0,CJ$9-$D164),0)</f>
        <v>0</v>
      </c>
      <c r="CK164" s="12">
        <f>IF(CK$8&gt;$D164,INDEX($H116:CK116,0,CK$9-$D164),0)</f>
        <v>0</v>
      </c>
      <c r="CL164" s="12">
        <f>IF(CL$8&gt;$D164,INDEX($H116:CL116,0,CL$9-$D164),0)</f>
        <v>0</v>
      </c>
      <c r="CM164" s="12">
        <f>IF(CM$8&gt;$D164,INDEX($H116:CM116,0,CM$9-$D164),0)</f>
        <v>0</v>
      </c>
      <c r="CN164" s="12">
        <f>IF(CN$8&gt;$D164,INDEX($H116:CN116,0,CN$9-$D164),0)</f>
        <v>0</v>
      </c>
      <c r="CO164" s="12">
        <f>IF(CO$8&gt;$D164,INDEX($H116:CO116,0,CO$9-$D164),0)</f>
        <v>0</v>
      </c>
      <c r="CP164" s="12">
        <f>IF(CP$8&gt;$D164,INDEX($H116:CP116,0,CP$9-$D164),0)</f>
        <v>0</v>
      </c>
      <c r="CQ164" s="12">
        <f>IF(CQ$8&gt;$D164,INDEX($H116:CQ116,0,CQ$9-$D164),0)</f>
        <v>0</v>
      </c>
      <c r="CR164" s="12">
        <f>IF(CR$8&gt;$D164,INDEX($H116:CR116,0,CR$9-$D164),0)</f>
        <v>0</v>
      </c>
      <c r="CS164" s="12">
        <f>IF(CS$8&gt;$D164,INDEX($H116:CS116,0,CS$9-$D164),0)</f>
        <v>0</v>
      </c>
      <c r="CT164" s="12">
        <f>IF(CT$8&gt;$D164,INDEX($H116:CT116,0,CT$9-$D164),0)</f>
        <v>0</v>
      </c>
      <c r="CU164" s="12">
        <f>IF(CU$8&gt;$D164,INDEX($H116:CU116,0,CU$9-$D164),0)</f>
        <v>0</v>
      </c>
      <c r="CV164" s="12">
        <f>IF(CV$8&gt;$D164,INDEX($H116:CV116,0,CV$9-$D164),0)</f>
        <v>0</v>
      </c>
      <c r="CW164" s="12">
        <f>IF(CW$8&gt;$D164,INDEX($H116:CW116,0,CW$9-$D164),0)</f>
        <v>0</v>
      </c>
      <c r="CX164" s="12">
        <f>IF(CX$8&gt;$D164,INDEX($H116:CX116,0,CX$9-$D164),0)</f>
        <v>0</v>
      </c>
      <c r="CY164" s="12">
        <f>IF(CY$8&gt;$D164,INDEX($H116:CY116,0,CY$9-$D164),0)</f>
        <v>0</v>
      </c>
      <c r="CZ164" s="12">
        <f>IF(CZ$8&gt;$D164,INDEX($H116:CZ116,0,CZ$9-$D164),0)</f>
        <v>0</v>
      </c>
      <c r="DA164" s="12">
        <f>IF(DA$8&gt;$D164,INDEX($H116:DA116,0,DA$9-$D164),0)</f>
        <v>0</v>
      </c>
      <c r="DB164" s="12">
        <f>IF(DB$8&gt;$D164,INDEX($H116:DB116,0,DB$9-$D164),0)</f>
        <v>0</v>
      </c>
      <c r="DC164" s="12">
        <f>IF(DC$8&gt;$D164,INDEX($H116:DC116,0,DC$9-$D164),0)</f>
        <v>0</v>
      </c>
      <c r="DD164" s="12">
        <f>IF(DD$8&gt;$D164,INDEX($H116:DD116,0,DD$9-$D164),0)</f>
        <v>0</v>
      </c>
      <c r="DE164" s="12">
        <f>IF(DE$8&gt;$D164,INDEX($H116:DE116,0,DE$9-$D164),0)</f>
        <v>0</v>
      </c>
      <c r="DF164" s="12">
        <f>IF(DF$8&gt;$D164,INDEX($H116:DF116,0,DF$9-$D164),0)</f>
        <v>0</v>
      </c>
      <c r="DG164" s="12">
        <f>IF(DG$8&gt;$D164,INDEX($H116:DG116,0,DG$9-$D164),0)</f>
        <v>0</v>
      </c>
      <c r="DH164" s="12">
        <f>IF(DH$8&gt;$D164,INDEX($H116:DH116,0,DH$9-$D164),0)</f>
        <v>0</v>
      </c>
      <c r="DI164" s="12">
        <f>IF(DI$8&gt;$D164,INDEX($H116:DI116,0,DI$9-$D164),0)</f>
        <v>0</v>
      </c>
      <c r="DJ164" s="12">
        <f>IF(DJ$8&gt;$D164,INDEX($H116:DJ116,0,DJ$9-$D164),0)</f>
        <v>0</v>
      </c>
      <c r="DK164" s="12">
        <f>IF(DK$8&gt;$D164,INDEX($H116:DK116,0,DK$9-$D164),0)</f>
        <v>0</v>
      </c>
      <c r="DL164" s="12">
        <f>IF(DL$8&gt;$D164,INDEX($H116:DL116,0,DL$9-$D164),0)</f>
        <v>0</v>
      </c>
      <c r="DM164" s="12">
        <f>IF(DM$8&gt;$D164,INDEX($H116:DM116,0,DM$9-$D164),0)</f>
        <v>0</v>
      </c>
      <c r="DN164" s="12">
        <f>IF(DN$8&gt;$D164,INDEX($H116:DN116,0,DN$9-$D164),0)</f>
        <v>0</v>
      </c>
      <c r="DO164" s="12">
        <f>IF(DO$8&gt;$D164,INDEX($H116:DO116,0,DO$9-$D164),0)</f>
        <v>0</v>
      </c>
      <c r="DP164" s="12">
        <f>IF(DP$8&gt;$D164,INDEX($H116:DP116,0,DP$9-$D164),0)</f>
        <v>0</v>
      </c>
      <c r="DQ164" s="12">
        <f>IF(DQ$8&gt;$D164,INDEX($H116:DQ116,0,DQ$9-$D164),0)</f>
        <v>0</v>
      </c>
      <c r="DR164" s="12">
        <f>IF(DR$8&gt;$D164,INDEX($H116:DR116,0,DR$9-$D164),0)</f>
        <v>0</v>
      </c>
      <c r="DS164" s="12">
        <f>IF(DS$8&gt;$D164,INDEX($H116:DS116,0,DS$9-$D164),0)</f>
        <v>0</v>
      </c>
      <c r="DT164" s="12">
        <f>IF(DT$8&gt;$D164,INDEX($H116:DT116,0,DT$9-$D164),0)</f>
        <v>0</v>
      </c>
      <c r="DU164" s="12">
        <f>IF(DU$8&gt;$D164,INDEX($H116:DU116,0,DU$9-$D164),0)</f>
        <v>0</v>
      </c>
      <c r="DV164" s="12">
        <f>IF(DV$8&gt;$D164,INDEX($H116:DV116,0,DV$9-$D164),0)</f>
        <v>0</v>
      </c>
      <c r="DW164" s="12">
        <f>IF(DW$8&gt;$D164,INDEX($H116:DW116,0,DW$9-$D164),0)</f>
        <v>0</v>
      </c>
      <c r="DX164" s="12">
        <f>IF(DX$8&gt;$D164,INDEX($H116:DX116,0,DX$9-$D164),0)</f>
        <v>0</v>
      </c>
      <c r="DY164" s="12">
        <f>IF(DY$8&gt;$D164,INDEX($H116:DY116,0,DY$9-$D164),0)</f>
        <v>0</v>
      </c>
      <c r="EB164" s="116">
        <f t="shared" ref="EB164:EB181" si="353">ROW(EB164)-ROW($EB$2)+1</f>
        <v>163</v>
      </c>
      <c r="EC164" s="2" t="str">
        <f t="shared" ref="EC164:EC165" si="354">B164</f>
        <v>Phase 1</v>
      </c>
      <c r="ED164" s="2" t="str">
        <f t="shared" ref="ED164:ED165" si="355">C164</f>
        <v>60' Wide</v>
      </c>
      <c r="EE164" s="33" t="str">
        <f>EE183</f>
        <v>Stat</v>
      </c>
      <c r="EF164" s="2" t="str">
        <f>EF183</f>
        <v>Home Closings</v>
      </c>
    </row>
    <row r="165" spans="1:136" x14ac:dyDescent="0.3">
      <c r="B165" s="2" t="str">
        <f>Product!$F$2</f>
        <v>Phase 1</v>
      </c>
      <c r="C165" s="2" t="str">
        <f>Product!$F$3</f>
        <v>75' Wide</v>
      </c>
      <c r="D165" s="128">
        <f>SUMIFS(INDEX(Product!$B$2:$U$97, MATCH(D161, Product!$B$2:$B$97, 0), ), Product!$B$2:$U$2, $B165, Product!$B$3:$U$3, $C165)</f>
        <v>6</v>
      </c>
      <c r="G165" s="11">
        <f>SUM(H165:DZ165)</f>
        <v>20</v>
      </c>
      <c r="I165" s="12">
        <f>IF(I$8&gt;$D165,INDEX($H117:I117,0,I$9-$D165),0)</f>
        <v>0</v>
      </c>
      <c r="J165" s="12">
        <f>IF(J$8&gt;$D165,INDEX($H117:J117,0,J$9-$D165),0)</f>
        <v>0</v>
      </c>
      <c r="K165" s="12">
        <f>IF(K$8&gt;$D165,INDEX($H117:K117,0,K$9-$D165),0)</f>
        <v>0</v>
      </c>
      <c r="L165" s="12">
        <f>IF(L$8&gt;$D165,INDEX($H117:L117,0,L$9-$D165),0)</f>
        <v>0</v>
      </c>
      <c r="M165" s="12">
        <f>IF(M$8&gt;$D165,INDEX($H117:M117,0,M$9-$D165),0)</f>
        <v>0</v>
      </c>
      <c r="N165" s="12">
        <f>IF(N$8&gt;$D165,INDEX($H117:N117,0,N$9-$D165),0)</f>
        <v>0</v>
      </c>
      <c r="O165" s="12">
        <f>IF(O$8&gt;$D165,INDEX($H117:O117,0,O$9-$D165),0)</f>
        <v>0</v>
      </c>
      <c r="P165" s="12">
        <f>IF(P$8&gt;$D165,INDEX($H117:P117,0,P$9-$D165),0)</f>
        <v>0</v>
      </c>
      <c r="Q165" s="12">
        <f>IF(Q$8&gt;$D165,INDEX($H117:Q117,0,Q$9-$D165),0)</f>
        <v>0</v>
      </c>
      <c r="R165" s="12">
        <f>IF(R$8&gt;$D165,INDEX($H117:R117,0,R$9-$D165),0)</f>
        <v>0</v>
      </c>
      <c r="S165" s="12">
        <f>IF(S$8&gt;$D165,INDEX($H117:S117,0,S$9-$D165),0)</f>
        <v>0</v>
      </c>
      <c r="T165" s="12">
        <f>IF(T$8&gt;$D165,INDEX($H117:T117,0,T$9-$D165),0)</f>
        <v>0</v>
      </c>
      <c r="U165" s="12">
        <f>IF(U$8&gt;$D165,INDEX($H117:U117,0,U$9-$D165),0)</f>
        <v>0</v>
      </c>
      <c r="V165" s="12">
        <f>IF(V$8&gt;$D165,INDEX($H117:V117,0,V$9-$D165),0)</f>
        <v>0</v>
      </c>
      <c r="W165" s="12">
        <f>IF(W$8&gt;$D165,INDEX($H117:W117,0,W$9-$D165),0)</f>
        <v>1.6666666666666667</v>
      </c>
      <c r="X165" s="12">
        <f>IF(X$8&gt;$D165,INDEX($H117:X117,0,X$9-$D165),0)</f>
        <v>1.6666666666666667</v>
      </c>
      <c r="Y165" s="12">
        <f>IF(Y$8&gt;$D165,INDEX($H117:Y117,0,Y$9-$D165),0)</f>
        <v>1.6666666666666667</v>
      </c>
      <c r="Z165" s="12">
        <f>IF(Z$8&gt;$D165,INDEX($H117:Z117,0,Z$9-$D165),0)</f>
        <v>1.6666666666666667</v>
      </c>
      <c r="AA165" s="12">
        <f>IF(AA$8&gt;$D165,INDEX($H117:AA117,0,AA$9-$D165),0)</f>
        <v>1.6666666666666667</v>
      </c>
      <c r="AB165" s="12">
        <f>IF(AB$8&gt;$D165,INDEX($H117:AB117,0,AB$9-$D165),0)</f>
        <v>1.6666666666666667</v>
      </c>
      <c r="AC165" s="12">
        <f>IF(AC$8&gt;$D165,INDEX($H117:AC117,0,AC$9-$D165),0)</f>
        <v>1.6666666666666667</v>
      </c>
      <c r="AD165" s="12">
        <f>IF(AD$8&gt;$D165,INDEX($H117:AD117,0,AD$9-$D165),0)</f>
        <v>1.6666666666666667</v>
      </c>
      <c r="AE165" s="12">
        <f>IF(AE$8&gt;$D165,INDEX($H117:AE117,0,AE$9-$D165),0)</f>
        <v>1.6666666666666667</v>
      </c>
      <c r="AF165" s="12">
        <f>IF(AF$8&gt;$D165,INDEX($H117:AF117,0,AF$9-$D165),0)</f>
        <v>1.6666666666666667</v>
      </c>
      <c r="AG165" s="12">
        <f>IF(AG$8&gt;$D165,INDEX($H117:AG117,0,AG$9-$D165),0)</f>
        <v>1.6666666666666667</v>
      </c>
      <c r="AH165" s="12">
        <f>IF(AH$8&gt;$D165,INDEX($H117:AH117,0,AH$9-$D165),0)</f>
        <v>1.6666666666666667</v>
      </c>
      <c r="AI165" s="12">
        <f>IF(AI$8&gt;$D165,INDEX($H117:AI117,0,AI$9-$D165),0)</f>
        <v>0</v>
      </c>
      <c r="AJ165" s="12">
        <f>IF(AJ$8&gt;$D165,INDEX($H117:AJ117,0,AJ$9-$D165),0)</f>
        <v>0</v>
      </c>
      <c r="AK165" s="12">
        <f>IF(AK$8&gt;$D165,INDEX($H117:AK117,0,AK$9-$D165),0)</f>
        <v>0</v>
      </c>
      <c r="AL165" s="12">
        <f>IF(AL$8&gt;$D165,INDEX($H117:AL117,0,AL$9-$D165),0)</f>
        <v>0</v>
      </c>
      <c r="AM165" s="12">
        <f>IF(AM$8&gt;$D165,INDEX($H117:AM117,0,AM$9-$D165),0)</f>
        <v>0</v>
      </c>
      <c r="AN165" s="12">
        <f>IF(AN$8&gt;$D165,INDEX($H117:AN117,0,AN$9-$D165),0)</f>
        <v>0</v>
      </c>
      <c r="AO165" s="12">
        <f>IF(AO$8&gt;$D165,INDEX($H117:AO117,0,AO$9-$D165),0)</f>
        <v>0</v>
      </c>
      <c r="AP165" s="12">
        <f>IF(AP$8&gt;$D165,INDEX($H117:AP117,0,AP$9-$D165),0)</f>
        <v>0</v>
      </c>
      <c r="AQ165" s="12">
        <f>IF(AQ$8&gt;$D165,INDEX($H117:AQ117,0,AQ$9-$D165),0)</f>
        <v>0</v>
      </c>
      <c r="AR165" s="12">
        <f>IF(AR$8&gt;$D165,INDEX($H117:AR117,0,AR$9-$D165),0)</f>
        <v>0</v>
      </c>
      <c r="AS165" s="12">
        <f>IF(AS$8&gt;$D165,INDEX($H117:AS117,0,AS$9-$D165),0)</f>
        <v>0</v>
      </c>
      <c r="AT165" s="12">
        <f>IF(AT$8&gt;$D165,INDEX($H117:AT117,0,AT$9-$D165),0)</f>
        <v>0</v>
      </c>
      <c r="AU165" s="12">
        <f>IF(AU$8&gt;$D165,INDEX($H117:AU117,0,AU$9-$D165),0)</f>
        <v>0</v>
      </c>
      <c r="AV165" s="12">
        <f>IF(AV$8&gt;$D165,INDEX($H117:AV117,0,AV$9-$D165),0)</f>
        <v>0</v>
      </c>
      <c r="AW165" s="12">
        <f>IF(AW$8&gt;$D165,INDEX($H117:AW117,0,AW$9-$D165),0)</f>
        <v>0</v>
      </c>
      <c r="AX165" s="12">
        <f>IF(AX$8&gt;$D165,INDEX($H117:AX117,0,AX$9-$D165),0)</f>
        <v>0</v>
      </c>
      <c r="AY165" s="12">
        <f>IF(AY$8&gt;$D165,INDEX($H117:AY117,0,AY$9-$D165),0)</f>
        <v>0</v>
      </c>
      <c r="AZ165" s="12">
        <f>IF(AZ$8&gt;$D165,INDEX($H117:AZ117,0,AZ$9-$D165),0)</f>
        <v>0</v>
      </c>
      <c r="BA165" s="12">
        <f>IF(BA$8&gt;$D165,INDEX($H117:BA117,0,BA$9-$D165),0)</f>
        <v>0</v>
      </c>
      <c r="BB165" s="12">
        <f>IF(BB$8&gt;$D165,INDEX($H117:BB117,0,BB$9-$D165),0)</f>
        <v>0</v>
      </c>
      <c r="BC165" s="12">
        <f>IF(BC$8&gt;$D165,INDEX($H117:BC117,0,BC$9-$D165),0)</f>
        <v>0</v>
      </c>
      <c r="BD165" s="12">
        <f>IF(BD$8&gt;$D165,INDEX($H117:BD117,0,BD$9-$D165),0)</f>
        <v>0</v>
      </c>
      <c r="BE165" s="12">
        <f>IF(BE$8&gt;$D165,INDEX($H117:BE117,0,BE$9-$D165),0)</f>
        <v>0</v>
      </c>
      <c r="BF165" s="12">
        <f>IF(BF$8&gt;$D165,INDEX($H117:BF117,0,BF$9-$D165),0)</f>
        <v>0</v>
      </c>
      <c r="BG165" s="12">
        <f>IF(BG$8&gt;$D165,INDEX($H117:BG117,0,BG$9-$D165),0)</f>
        <v>0</v>
      </c>
      <c r="BH165" s="12">
        <f>IF(BH$8&gt;$D165,INDEX($H117:BH117,0,BH$9-$D165),0)</f>
        <v>0</v>
      </c>
      <c r="BI165" s="12">
        <f>IF(BI$8&gt;$D165,INDEX($H117:BI117,0,BI$9-$D165),0)</f>
        <v>0</v>
      </c>
      <c r="BJ165" s="12">
        <f>IF(BJ$8&gt;$D165,INDEX($H117:BJ117,0,BJ$9-$D165),0)</f>
        <v>0</v>
      </c>
      <c r="BK165" s="12">
        <f>IF(BK$8&gt;$D165,INDEX($H117:BK117,0,BK$9-$D165),0)</f>
        <v>0</v>
      </c>
      <c r="BL165" s="12">
        <f>IF(BL$8&gt;$D165,INDEX($H117:BL117,0,BL$9-$D165),0)</f>
        <v>0</v>
      </c>
      <c r="BM165" s="12">
        <f>IF(BM$8&gt;$D165,INDEX($H117:BM117,0,BM$9-$D165),0)</f>
        <v>0</v>
      </c>
      <c r="BN165" s="12">
        <f>IF(BN$8&gt;$D165,INDEX($H117:BN117,0,BN$9-$D165),0)</f>
        <v>0</v>
      </c>
      <c r="BO165" s="12">
        <f>IF(BO$8&gt;$D165,INDEX($H117:BO117,0,BO$9-$D165),0)</f>
        <v>0</v>
      </c>
      <c r="BP165" s="12">
        <f>IF(BP$8&gt;$D165,INDEX($H117:BP117,0,BP$9-$D165),0)</f>
        <v>0</v>
      </c>
      <c r="BQ165" s="12">
        <f>IF(BQ$8&gt;$D165,INDEX($H117:BQ117,0,BQ$9-$D165),0)</f>
        <v>0</v>
      </c>
      <c r="BR165" s="12">
        <f>IF(BR$8&gt;$D165,INDEX($H117:BR117,0,BR$9-$D165),0)</f>
        <v>0</v>
      </c>
      <c r="BS165" s="12">
        <f>IF(BS$8&gt;$D165,INDEX($H117:BS117,0,BS$9-$D165),0)</f>
        <v>0</v>
      </c>
      <c r="BT165" s="12">
        <f>IF(BT$8&gt;$D165,INDEX($H117:BT117,0,BT$9-$D165),0)</f>
        <v>0</v>
      </c>
      <c r="BU165" s="12">
        <f>IF(BU$8&gt;$D165,INDEX($H117:BU117,0,BU$9-$D165),0)</f>
        <v>0</v>
      </c>
      <c r="BV165" s="12">
        <f>IF(BV$8&gt;$D165,INDEX($H117:BV117,0,BV$9-$D165),0)</f>
        <v>0</v>
      </c>
      <c r="BW165" s="12">
        <f>IF(BW$8&gt;$D165,INDEX($H117:BW117,0,BW$9-$D165),0)</f>
        <v>0</v>
      </c>
      <c r="BX165" s="12">
        <f>IF(BX$8&gt;$D165,INDEX($H117:BX117,0,BX$9-$D165),0)</f>
        <v>0</v>
      </c>
      <c r="BY165" s="12">
        <f>IF(BY$8&gt;$D165,INDEX($H117:BY117,0,BY$9-$D165),0)</f>
        <v>0</v>
      </c>
      <c r="BZ165" s="12">
        <f>IF(BZ$8&gt;$D165,INDEX($H117:BZ117,0,BZ$9-$D165),0)</f>
        <v>0</v>
      </c>
      <c r="CA165" s="12">
        <f>IF(CA$8&gt;$D165,INDEX($H117:CA117,0,CA$9-$D165),0)</f>
        <v>0</v>
      </c>
      <c r="CB165" s="12">
        <f>IF(CB$8&gt;$D165,INDEX($H117:CB117,0,CB$9-$D165),0)</f>
        <v>0</v>
      </c>
      <c r="CC165" s="12">
        <f>IF(CC$8&gt;$D165,INDEX($H117:CC117,0,CC$9-$D165),0)</f>
        <v>0</v>
      </c>
      <c r="CD165" s="12">
        <f>IF(CD$8&gt;$D165,INDEX($H117:CD117,0,CD$9-$D165),0)</f>
        <v>0</v>
      </c>
      <c r="CE165" s="12">
        <f>IF(CE$8&gt;$D165,INDEX($H117:CE117,0,CE$9-$D165),0)</f>
        <v>0</v>
      </c>
      <c r="CF165" s="12">
        <f>IF(CF$8&gt;$D165,INDEX($H117:CF117,0,CF$9-$D165),0)</f>
        <v>0</v>
      </c>
      <c r="CG165" s="12">
        <f>IF(CG$8&gt;$D165,INDEX($H117:CG117,0,CG$9-$D165),0)</f>
        <v>0</v>
      </c>
      <c r="CH165" s="12">
        <f>IF(CH$8&gt;$D165,INDEX($H117:CH117,0,CH$9-$D165),0)</f>
        <v>0</v>
      </c>
      <c r="CI165" s="12">
        <f>IF(CI$8&gt;$D165,INDEX($H117:CI117,0,CI$9-$D165),0)</f>
        <v>0</v>
      </c>
      <c r="CJ165" s="12">
        <f>IF(CJ$8&gt;$D165,INDEX($H117:CJ117,0,CJ$9-$D165),0)</f>
        <v>0</v>
      </c>
      <c r="CK165" s="12">
        <f>IF(CK$8&gt;$D165,INDEX($H117:CK117,0,CK$9-$D165),0)</f>
        <v>0</v>
      </c>
      <c r="CL165" s="12">
        <f>IF(CL$8&gt;$D165,INDEX($H117:CL117,0,CL$9-$D165),0)</f>
        <v>0</v>
      </c>
      <c r="CM165" s="12">
        <f>IF(CM$8&gt;$D165,INDEX($H117:CM117,0,CM$9-$D165),0)</f>
        <v>0</v>
      </c>
      <c r="CN165" s="12">
        <f>IF(CN$8&gt;$D165,INDEX($H117:CN117,0,CN$9-$D165),0)</f>
        <v>0</v>
      </c>
      <c r="CO165" s="12">
        <f>IF(CO$8&gt;$D165,INDEX($H117:CO117,0,CO$9-$D165),0)</f>
        <v>0</v>
      </c>
      <c r="CP165" s="12">
        <f>IF(CP$8&gt;$D165,INDEX($H117:CP117,0,CP$9-$D165),0)</f>
        <v>0</v>
      </c>
      <c r="CQ165" s="12">
        <f>IF(CQ$8&gt;$D165,INDEX($H117:CQ117,0,CQ$9-$D165),0)</f>
        <v>0</v>
      </c>
      <c r="CR165" s="12">
        <f>IF(CR$8&gt;$D165,INDEX($H117:CR117,0,CR$9-$D165),0)</f>
        <v>0</v>
      </c>
      <c r="CS165" s="12">
        <f>IF(CS$8&gt;$D165,INDEX($H117:CS117,0,CS$9-$D165),0)</f>
        <v>0</v>
      </c>
      <c r="CT165" s="12">
        <f>IF(CT$8&gt;$D165,INDEX($H117:CT117,0,CT$9-$D165),0)</f>
        <v>0</v>
      </c>
      <c r="CU165" s="12">
        <f>IF(CU$8&gt;$D165,INDEX($H117:CU117,0,CU$9-$D165),0)</f>
        <v>0</v>
      </c>
      <c r="CV165" s="12">
        <f>IF(CV$8&gt;$D165,INDEX($H117:CV117,0,CV$9-$D165),0)</f>
        <v>0</v>
      </c>
      <c r="CW165" s="12">
        <f>IF(CW$8&gt;$D165,INDEX($H117:CW117,0,CW$9-$D165),0)</f>
        <v>0</v>
      </c>
      <c r="CX165" s="12">
        <f>IF(CX$8&gt;$D165,INDEX($H117:CX117,0,CX$9-$D165),0)</f>
        <v>0</v>
      </c>
      <c r="CY165" s="12">
        <f>IF(CY$8&gt;$D165,INDEX($H117:CY117,0,CY$9-$D165),0)</f>
        <v>0</v>
      </c>
      <c r="CZ165" s="12">
        <f>IF(CZ$8&gt;$D165,INDEX($H117:CZ117,0,CZ$9-$D165),0)</f>
        <v>0</v>
      </c>
      <c r="DA165" s="12">
        <f>IF(DA$8&gt;$D165,INDEX($H117:DA117,0,DA$9-$D165),0)</f>
        <v>0</v>
      </c>
      <c r="DB165" s="12">
        <f>IF(DB$8&gt;$D165,INDEX($H117:DB117,0,DB$9-$D165),0)</f>
        <v>0</v>
      </c>
      <c r="DC165" s="12">
        <f>IF(DC$8&gt;$D165,INDEX($H117:DC117,0,DC$9-$D165),0)</f>
        <v>0</v>
      </c>
      <c r="DD165" s="12">
        <f>IF(DD$8&gt;$D165,INDEX($H117:DD117,0,DD$9-$D165),0)</f>
        <v>0</v>
      </c>
      <c r="DE165" s="12">
        <f>IF(DE$8&gt;$D165,INDEX($H117:DE117,0,DE$9-$D165),0)</f>
        <v>0</v>
      </c>
      <c r="DF165" s="12">
        <f>IF(DF$8&gt;$D165,INDEX($H117:DF117,0,DF$9-$D165),0)</f>
        <v>0</v>
      </c>
      <c r="DG165" s="12">
        <f>IF(DG$8&gt;$D165,INDEX($H117:DG117,0,DG$9-$D165),0)</f>
        <v>0</v>
      </c>
      <c r="DH165" s="12">
        <f>IF(DH$8&gt;$D165,INDEX($H117:DH117,0,DH$9-$D165),0)</f>
        <v>0</v>
      </c>
      <c r="DI165" s="12">
        <f>IF(DI$8&gt;$D165,INDEX($H117:DI117,0,DI$9-$D165),0)</f>
        <v>0</v>
      </c>
      <c r="DJ165" s="12">
        <f>IF(DJ$8&gt;$D165,INDEX($H117:DJ117,0,DJ$9-$D165),0)</f>
        <v>0</v>
      </c>
      <c r="DK165" s="12">
        <f>IF(DK$8&gt;$D165,INDEX($H117:DK117,0,DK$9-$D165),0)</f>
        <v>0</v>
      </c>
      <c r="DL165" s="12">
        <f>IF(DL$8&gt;$D165,INDEX($H117:DL117,0,DL$9-$D165),0)</f>
        <v>0</v>
      </c>
      <c r="DM165" s="12">
        <f>IF(DM$8&gt;$D165,INDEX($H117:DM117,0,DM$9-$D165),0)</f>
        <v>0</v>
      </c>
      <c r="DN165" s="12">
        <f>IF(DN$8&gt;$D165,INDEX($H117:DN117,0,DN$9-$D165),0)</f>
        <v>0</v>
      </c>
      <c r="DO165" s="12">
        <f>IF(DO$8&gt;$D165,INDEX($H117:DO117,0,DO$9-$D165),0)</f>
        <v>0</v>
      </c>
      <c r="DP165" s="12">
        <f>IF(DP$8&gt;$D165,INDEX($H117:DP117,0,DP$9-$D165),0)</f>
        <v>0</v>
      </c>
      <c r="DQ165" s="12">
        <f>IF(DQ$8&gt;$D165,INDEX($H117:DQ117,0,DQ$9-$D165),0)</f>
        <v>0</v>
      </c>
      <c r="DR165" s="12">
        <f>IF(DR$8&gt;$D165,INDEX($H117:DR117,0,DR$9-$D165),0)</f>
        <v>0</v>
      </c>
      <c r="DS165" s="12">
        <f>IF(DS$8&gt;$D165,INDEX($H117:DS117,0,DS$9-$D165),0)</f>
        <v>0</v>
      </c>
      <c r="DT165" s="12">
        <f>IF(DT$8&gt;$D165,INDEX($H117:DT117,0,DT$9-$D165),0)</f>
        <v>0</v>
      </c>
      <c r="DU165" s="12">
        <f>IF(DU$8&gt;$D165,INDEX($H117:DU117,0,DU$9-$D165),0)</f>
        <v>0</v>
      </c>
      <c r="DV165" s="12">
        <f>IF(DV$8&gt;$D165,INDEX($H117:DV117,0,DV$9-$D165),0)</f>
        <v>0</v>
      </c>
      <c r="DW165" s="12">
        <f>IF(DW$8&gt;$D165,INDEX($H117:DW117,0,DW$9-$D165),0)</f>
        <v>0</v>
      </c>
      <c r="DX165" s="12">
        <f>IF(DX$8&gt;$D165,INDEX($H117:DX117,0,DX$9-$D165),0)</f>
        <v>0</v>
      </c>
      <c r="DY165" s="12">
        <f>IF(DY$8&gt;$D165,INDEX($H117:DY117,0,DY$9-$D165),0)</f>
        <v>0</v>
      </c>
      <c r="EB165" s="116">
        <f t="shared" si="353"/>
        <v>164</v>
      </c>
      <c r="EC165" s="2" t="str">
        <f t="shared" si="354"/>
        <v>Phase 1</v>
      </c>
      <c r="ED165" s="2" t="str">
        <f t="shared" si="355"/>
        <v>75' Wide</v>
      </c>
      <c r="EE165" s="33" t="str">
        <f>EE183</f>
        <v>Stat</v>
      </c>
      <c r="EF165" s="2" t="str">
        <f>EF183</f>
        <v>Home Closings</v>
      </c>
    </row>
    <row r="166" spans="1:136" x14ac:dyDescent="0.3">
      <c r="D166" s="128"/>
      <c r="G166" s="13"/>
      <c r="I166" s="10"/>
      <c r="J166" s="10"/>
      <c r="K166" s="10"/>
      <c r="L166" s="10"/>
      <c r="M166" s="10"/>
      <c r="N166" s="10"/>
      <c r="O166" s="10"/>
      <c r="P166" s="10"/>
      <c r="Q166" s="10"/>
      <c r="R166" s="10"/>
      <c r="S166" s="10"/>
      <c r="T166" s="10"/>
      <c r="U166" s="10"/>
      <c r="V166" s="10"/>
      <c r="W166" s="10"/>
      <c r="X166" s="10"/>
      <c r="Y166" s="10"/>
      <c r="Z166" s="10"/>
      <c r="AA166" s="10"/>
      <c r="AB166" s="10"/>
      <c r="AC166" s="10"/>
      <c r="AD166" s="10"/>
      <c r="AE166" s="10"/>
      <c r="AF166" s="10"/>
      <c r="AG166" s="10"/>
      <c r="AH166" s="10"/>
      <c r="AI166" s="10"/>
      <c r="AJ166" s="10"/>
      <c r="AK166" s="10"/>
      <c r="AL166" s="10"/>
      <c r="AM166" s="10"/>
      <c r="AN166" s="10"/>
      <c r="AO166" s="10"/>
      <c r="AP166" s="10"/>
      <c r="AQ166" s="10"/>
      <c r="AR166" s="10"/>
      <c r="AS166" s="10"/>
      <c r="AT166" s="10"/>
      <c r="AU166" s="10"/>
      <c r="AV166" s="10"/>
      <c r="AW166" s="10"/>
      <c r="AX166" s="10"/>
      <c r="AY166" s="10"/>
      <c r="AZ166" s="10"/>
      <c r="BA166" s="10"/>
      <c r="BB166" s="10"/>
      <c r="BC166" s="10"/>
      <c r="BD166" s="10"/>
      <c r="BE166" s="10"/>
      <c r="BF166" s="10"/>
      <c r="BG166" s="10"/>
      <c r="BH166" s="10"/>
      <c r="BI166" s="10"/>
      <c r="BJ166" s="10"/>
      <c r="BK166" s="10"/>
      <c r="BL166" s="10"/>
      <c r="BM166" s="10"/>
      <c r="BN166" s="10"/>
      <c r="BO166" s="10"/>
      <c r="BP166" s="10"/>
      <c r="BQ166" s="10"/>
      <c r="BR166" s="10"/>
      <c r="BS166" s="10"/>
      <c r="BT166" s="10"/>
      <c r="BU166" s="10"/>
      <c r="BV166" s="10"/>
      <c r="BW166" s="10"/>
      <c r="BX166" s="10"/>
      <c r="BY166" s="10"/>
      <c r="BZ166" s="10"/>
      <c r="CA166" s="10"/>
      <c r="CB166" s="10"/>
      <c r="CC166" s="10"/>
      <c r="CD166" s="10"/>
      <c r="CE166" s="10"/>
      <c r="CF166" s="10"/>
      <c r="CG166" s="10"/>
      <c r="CH166" s="10"/>
      <c r="CI166" s="10"/>
      <c r="CJ166" s="10"/>
      <c r="CK166" s="10"/>
      <c r="CL166" s="10"/>
      <c r="CM166" s="10"/>
      <c r="CN166" s="10"/>
      <c r="CO166" s="10"/>
      <c r="CP166" s="10"/>
      <c r="CQ166" s="10"/>
      <c r="CR166" s="10"/>
      <c r="CS166" s="10"/>
      <c r="CT166" s="10"/>
      <c r="CU166" s="10"/>
      <c r="CV166" s="10"/>
      <c r="CW166" s="10"/>
      <c r="CX166" s="10"/>
      <c r="CY166" s="10"/>
      <c r="CZ166" s="10"/>
      <c r="DA166" s="10"/>
      <c r="DB166" s="10"/>
      <c r="DC166" s="10"/>
      <c r="DD166" s="10"/>
      <c r="DE166" s="10"/>
      <c r="DF166" s="10"/>
      <c r="DG166" s="10"/>
      <c r="DH166" s="10"/>
      <c r="DI166" s="10"/>
      <c r="DJ166" s="10"/>
      <c r="DK166" s="10"/>
      <c r="DL166" s="10"/>
      <c r="DM166" s="10"/>
      <c r="DN166" s="10"/>
      <c r="DO166" s="10"/>
      <c r="DP166" s="10"/>
      <c r="DQ166" s="10"/>
      <c r="DR166" s="10"/>
      <c r="DS166" s="10"/>
      <c r="DT166" s="10"/>
      <c r="DU166" s="10"/>
      <c r="DV166" s="10"/>
      <c r="DW166" s="10"/>
      <c r="DX166" s="10"/>
      <c r="DY166" s="10"/>
      <c r="EE166" s="33"/>
    </row>
    <row r="167" spans="1:136" x14ac:dyDescent="0.3">
      <c r="B167" s="2" t="str">
        <f>Product!$G$2</f>
        <v>Phase 2</v>
      </c>
      <c r="C167" s="2" t="str">
        <f>Product!$G$3</f>
        <v>50' Wide</v>
      </c>
      <c r="D167" s="128">
        <f>SUMIFS(INDEX(Product!$B$2:$U$97, MATCH(D161, Product!$B$2:$B$97, 0), ), Product!$B$2:$U$2, $B167, Product!$B$3:$U$3, $C167)</f>
        <v>6</v>
      </c>
      <c r="G167" s="11">
        <f>SUM(H167:DZ167)</f>
        <v>30</v>
      </c>
      <c r="I167" s="12">
        <f>IF(I$8&gt;$D167,INDEX($H119:I119,0,I$9-$D167),0)</f>
        <v>0</v>
      </c>
      <c r="J167" s="12">
        <f>IF(J$8&gt;$D167,INDEX($H119:J119,0,J$9-$D167),0)</f>
        <v>0</v>
      </c>
      <c r="K167" s="12">
        <f>IF(K$8&gt;$D167,INDEX($H119:K119,0,K$9-$D167),0)</f>
        <v>0</v>
      </c>
      <c r="L167" s="12">
        <f>IF(L$8&gt;$D167,INDEX($H119:L119,0,L$9-$D167),0)</f>
        <v>0</v>
      </c>
      <c r="M167" s="12">
        <f>IF(M$8&gt;$D167,INDEX($H119:M119,0,M$9-$D167),0)</f>
        <v>0</v>
      </c>
      <c r="N167" s="12">
        <f>IF(N$8&gt;$D167,INDEX($H119:N119,0,N$9-$D167),0)</f>
        <v>0</v>
      </c>
      <c r="O167" s="12">
        <f>IF(O$8&gt;$D167,INDEX($H119:O119,0,O$9-$D167),0)</f>
        <v>0</v>
      </c>
      <c r="P167" s="12">
        <f>IF(P$8&gt;$D167,INDEX($H119:P119,0,P$9-$D167),0)</f>
        <v>0</v>
      </c>
      <c r="Q167" s="12">
        <f>IF(Q$8&gt;$D167,INDEX($H119:Q119,0,Q$9-$D167),0)</f>
        <v>0</v>
      </c>
      <c r="R167" s="12">
        <f>IF(R$8&gt;$D167,INDEX($H119:R119,0,R$9-$D167),0)</f>
        <v>0</v>
      </c>
      <c r="S167" s="12">
        <f>IF(S$8&gt;$D167,INDEX($H119:S119,0,S$9-$D167),0)</f>
        <v>0</v>
      </c>
      <c r="T167" s="12">
        <f>IF(T$8&gt;$D167,INDEX($H119:T119,0,T$9-$D167),0)</f>
        <v>0</v>
      </c>
      <c r="U167" s="12">
        <f>IF(U$8&gt;$D167,INDEX($H119:U119,0,U$9-$D167),0)</f>
        <v>0</v>
      </c>
      <c r="V167" s="12">
        <f>IF(V$8&gt;$D167,INDEX($H119:V119,0,V$9-$D167),0)</f>
        <v>0</v>
      </c>
      <c r="W167" s="12">
        <f>IF(W$8&gt;$D167,INDEX($H119:W119,0,W$9-$D167),0)</f>
        <v>0</v>
      </c>
      <c r="X167" s="12">
        <f>IF(X$8&gt;$D167,INDEX($H119:X119,0,X$9-$D167),0)</f>
        <v>0</v>
      </c>
      <c r="Y167" s="12">
        <f>IF(Y$8&gt;$D167,INDEX($H119:Y119,0,Y$9-$D167),0)</f>
        <v>0</v>
      </c>
      <c r="Z167" s="12">
        <f>IF(Z$8&gt;$D167,INDEX($H119:Z119,0,Z$9-$D167),0)</f>
        <v>0</v>
      </c>
      <c r="AA167" s="12">
        <f>IF(AA$8&gt;$D167,INDEX($H119:AA119,0,AA$9-$D167),0)</f>
        <v>0</v>
      </c>
      <c r="AB167" s="12">
        <f>IF(AB$8&gt;$D167,INDEX($H119:AB119,0,AB$9-$D167),0)</f>
        <v>0</v>
      </c>
      <c r="AC167" s="12">
        <f>IF(AC$8&gt;$D167,INDEX($H119:AC119,0,AC$9-$D167),0)</f>
        <v>0</v>
      </c>
      <c r="AD167" s="12">
        <f>IF(AD$8&gt;$D167,INDEX($H119:AD119,0,AD$9-$D167),0)</f>
        <v>0</v>
      </c>
      <c r="AE167" s="12">
        <f>IF(AE$8&gt;$D167,INDEX($H119:AE119,0,AE$9-$D167),0)</f>
        <v>0</v>
      </c>
      <c r="AF167" s="12">
        <f>IF(AF$8&gt;$D167,INDEX($H119:AF119,0,AF$9-$D167),0)</f>
        <v>0</v>
      </c>
      <c r="AG167" s="12">
        <f>IF(AG$8&gt;$D167,INDEX($H119:AG119,0,AG$9-$D167),0)</f>
        <v>0</v>
      </c>
      <c r="AH167" s="12">
        <f>IF(AH$8&gt;$D167,INDEX($H119:AH119,0,AH$9-$D167),0)</f>
        <v>0</v>
      </c>
      <c r="AI167" s="12">
        <f>IF(AI$8&gt;$D167,INDEX($H119:AI119,0,AI$9-$D167),0)</f>
        <v>2.5</v>
      </c>
      <c r="AJ167" s="12">
        <f>IF(AJ$8&gt;$D167,INDEX($H119:AJ119,0,AJ$9-$D167),0)</f>
        <v>2.5</v>
      </c>
      <c r="AK167" s="12">
        <f>IF(AK$8&gt;$D167,INDEX($H119:AK119,0,AK$9-$D167),0)</f>
        <v>2.5</v>
      </c>
      <c r="AL167" s="12">
        <f>IF(AL$8&gt;$D167,INDEX($H119:AL119,0,AL$9-$D167),0)</f>
        <v>2.5</v>
      </c>
      <c r="AM167" s="12">
        <f>IF(AM$8&gt;$D167,INDEX($H119:AM119,0,AM$9-$D167),0)</f>
        <v>2.5</v>
      </c>
      <c r="AN167" s="12">
        <f>IF(AN$8&gt;$D167,INDEX($H119:AN119,0,AN$9-$D167),0)</f>
        <v>2.5</v>
      </c>
      <c r="AO167" s="12">
        <f>IF(AO$8&gt;$D167,INDEX($H119:AO119,0,AO$9-$D167),0)</f>
        <v>2.5</v>
      </c>
      <c r="AP167" s="12">
        <f>IF(AP$8&gt;$D167,INDEX($H119:AP119,0,AP$9-$D167),0)</f>
        <v>2.5</v>
      </c>
      <c r="AQ167" s="12">
        <f>IF(AQ$8&gt;$D167,INDEX($H119:AQ119,0,AQ$9-$D167),0)</f>
        <v>2.5</v>
      </c>
      <c r="AR167" s="12">
        <f>IF(AR$8&gt;$D167,INDEX($H119:AR119,0,AR$9-$D167),0)</f>
        <v>2.5</v>
      </c>
      <c r="AS167" s="12">
        <f>IF(AS$8&gt;$D167,INDEX($H119:AS119,0,AS$9-$D167),0)</f>
        <v>2.5</v>
      </c>
      <c r="AT167" s="12">
        <f>IF(AT$8&gt;$D167,INDEX($H119:AT119,0,AT$9-$D167),0)</f>
        <v>2.5</v>
      </c>
      <c r="AU167" s="12">
        <f>IF(AU$8&gt;$D167,INDEX($H119:AU119,0,AU$9-$D167),0)</f>
        <v>0</v>
      </c>
      <c r="AV167" s="12">
        <f>IF(AV$8&gt;$D167,INDEX($H119:AV119,0,AV$9-$D167),0)</f>
        <v>0</v>
      </c>
      <c r="AW167" s="12">
        <f>IF(AW$8&gt;$D167,INDEX($H119:AW119,0,AW$9-$D167),0)</f>
        <v>0</v>
      </c>
      <c r="AX167" s="12">
        <f>IF(AX$8&gt;$D167,INDEX($H119:AX119,0,AX$9-$D167),0)</f>
        <v>0</v>
      </c>
      <c r="AY167" s="12">
        <f>IF(AY$8&gt;$D167,INDEX($H119:AY119,0,AY$9-$D167),0)</f>
        <v>0</v>
      </c>
      <c r="AZ167" s="12">
        <f>IF(AZ$8&gt;$D167,INDEX($H119:AZ119,0,AZ$9-$D167),0)</f>
        <v>0</v>
      </c>
      <c r="BA167" s="12">
        <f>IF(BA$8&gt;$D167,INDEX($H119:BA119,0,BA$9-$D167),0)</f>
        <v>0</v>
      </c>
      <c r="BB167" s="12">
        <f>IF(BB$8&gt;$D167,INDEX($H119:BB119,0,BB$9-$D167),0)</f>
        <v>0</v>
      </c>
      <c r="BC167" s="12">
        <f>IF(BC$8&gt;$D167,INDEX($H119:BC119,0,BC$9-$D167),0)</f>
        <v>0</v>
      </c>
      <c r="BD167" s="12">
        <f>IF(BD$8&gt;$D167,INDEX($H119:BD119,0,BD$9-$D167),0)</f>
        <v>0</v>
      </c>
      <c r="BE167" s="12">
        <f>IF(BE$8&gt;$D167,INDEX($H119:BE119,0,BE$9-$D167),0)</f>
        <v>0</v>
      </c>
      <c r="BF167" s="12">
        <f>IF(BF$8&gt;$D167,INDEX($H119:BF119,0,BF$9-$D167),0)</f>
        <v>0</v>
      </c>
      <c r="BG167" s="12">
        <f>IF(BG$8&gt;$D167,INDEX($H119:BG119,0,BG$9-$D167),0)</f>
        <v>0</v>
      </c>
      <c r="BH167" s="12">
        <f>IF(BH$8&gt;$D167,INDEX($H119:BH119,0,BH$9-$D167),0)</f>
        <v>0</v>
      </c>
      <c r="BI167" s="12">
        <f>IF(BI$8&gt;$D167,INDEX($H119:BI119,0,BI$9-$D167),0)</f>
        <v>0</v>
      </c>
      <c r="BJ167" s="12">
        <f>IF(BJ$8&gt;$D167,INDEX($H119:BJ119,0,BJ$9-$D167),0)</f>
        <v>0</v>
      </c>
      <c r="BK167" s="12">
        <f>IF(BK$8&gt;$D167,INDEX($H119:BK119,0,BK$9-$D167),0)</f>
        <v>0</v>
      </c>
      <c r="BL167" s="12">
        <f>IF(BL$8&gt;$D167,INDEX($H119:BL119,0,BL$9-$D167),0)</f>
        <v>0</v>
      </c>
      <c r="BM167" s="12">
        <f>IF(BM$8&gt;$D167,INDEX($H119:BM119,0,BM$9-$D167),0)</f>
        <v>0</v>
      </c>
      <c r="BN167" s="12">
        <f>IF(BN$8&gt;$D167,INDEX($H119:BN119,0,BN$9-$D167),0)</f>
        <v>0</v>
      </c>
      <c r="BO167" s="12">
        <f>IF(BO$8&gt;$D167,INDEX($H119:BO119,0,BO$9-$D167),0)</f>
        <v>0</v>
      </c>
      <c r="BP167" s="12">
        <f>IF(BP$8&gt;$D167,INDEX($H119:BP119,0,BP$9-$D167),0)</f>
        <v>0</v>
      </c>
      <c r="BQ167" s="12">
        <f>IF(BQ$8&gt;$D167,INDEX($H119:BQ119,0,BQ$9-$D167),0)</f>
        <v>0</v>
      </c>
      <c r="BR167" s="12">
        <f>IF(BR$8&gt;$D167,INDEX($H119:BR119,0,BR$9-$D167),0)</f>
        <v>0</v>
      </c>
      <c r="BS167" s="12">
        <f>IF(BS$8&gt;$D167,INDEX($H119:BS119,0,BS$9-$D167),0)</f>
        <v>0</v>
      </c>
      <c r="BT167" s="12">
        <f>IF(BT$8&gt;$D167,INDEX($H119:BT119,0,BT$9-$D167),0)</f>
        <v>0</v>
      </c>
      <c r="BU167" s="12">
        <f>IF(BU$8&gt;$D167,INDEX($H119:BU119,0,BU$9-$D167),0)</f>
        <v>0</v>
      </c>
      <c r="BV167" s="12">
        <f>IF(BV$8&gt;$D167,INDEX($H119:BV119,0,BV$9-$D167),0)</f>
        <v>0</v>
      </c>
      <c r="BW167" s="12">
        <f>IF(BW$8&gt;$D167,INDEX($H119:BW119,0,BW$9-$D167),0)</f>
        <v>0</v>
      </c>
      <c r="BX167" s="12">
        <f>IF(BX$8&gt;$D167,INDEX($H119:BX119,0,BX$9-$D167),0)</f>
        <v>0</v>
      </c>
      <c r="BY167" s="12">
        <f>IF(BY$8&gt;$D167,INDEX($H119:BY119,0,BY$9-$D167),0)</f>
        <v>0</v>
      </c>
      <c r="BZ167" s="12">
        <f>IF(BZ$8&gt;$D167,INDEX($H119:BZ119,0,BZ$9-$D167),0)</f>
        <v>0</v>
      </c>
      <c r="CA167" s="12">
        <f>IF(CA$8&gt;$D167,INDEX($H119:CA119,0,CA$9-$D167),0)</f>
        <v>0</v>
      </c>
      <c r="CB167" s="12">
        <f>IF(CB$8&gt;$D167,INDEX($H119:CB119,0,CB$9-$D167),0)</f>
        <v>0</v>
      </c>
      <c r="CC167" s="12">
        <f>IF(CC$8&gt;$D167,INDEX($H119:CC119,0,CC$9-$D167),0)</f>
        <v>0</v>
      </c>
      <c r="CD167" s="12">
        <f>IF(CD$8&gt;$D167,INDEX($H119:CD119,0,CD$9-$D167),0)</f>
        <v>0</v>
      </c>
      <c r="CE167" s="12">
        <f>IF(CE$8&gt;$D167,INDEX($H119:CE119,0,CE$9-$D167),0)</f>
        <v>0</v>
      </c>
      <c r="CF167" s="12">
        <f>IF(CF$8&gt;$D167,INDEX($H119:CF119,0,CF$9-$D167),0)</f>
        <v>0</v>
      </c>
      <c r="CG167" s="12">
        <f>IF(CG$8&gt;$D167,INDEX($H119:CG119,0,CG$9-$D167),0)</f>
        <v>0</v>
      </c>
      <c r="CH167" s="12">
        <f>IF(CH$8&gt;$D167,INDEX($H119:CH119,0,CH$9-$D167),0)</f>
        <v>0</v>
      </c>
      <c r="CI167" s="12">
        <f>IF(CI$8&gt;$D167,INDEX($H119:CI119,0,CI$9-$D167),0)</f>
        <v>0</v>
      </c>
      <c r="CJ167" s="12">
        <f>IF(CJ$8&gt;$D167,INDEX($H119:CJ119,0,CJ$9-$D167),0)</f>
        <v>0</v>
      </c>
      <c r="CK167" s="12">
        <f>IF(CK$8&gt;$D167,INDEX($H119:CK119,0,CK$9-$D167),0)</f>
        <v>0</v>
      </c>
      <c r="CL167" s="12">
        <f>IF(CL$8&gt;$D167,INDEX($H119:CL119,0,CL$9-$D167),0)</f>
        <v>0</v>
      </c>
      <c r="CM167" s="12">
        <f>IF(CM$8&gt;$D167,INDEX($H119:CM119,0,CM$9-$D167),0)</f>
        <v>0</v>
      </c>
      <c r="CN167" s="12">
        <f>IF(CN$8&gt;$D167,INDEX($H119:CN119,0,CN$9-$D167),0)</f>
        <v>0</v>
      </c>
      <c r="CO167" s="12">
        <f>IF(CO$8&gt;$D167,INDEX($H119:CO119,0,CO$9-$D167),0)</f>
        <v>0</v>
      </c>
      <c r="CP167" s="12">
        <f>IF(CP$8&gt;$D167,INDEX($H119:CP119,0,CP$9-$D167),0)</f>
        <v>0</v>
      </c>
      <c r="CQ167" s="12">
        <f>IF(CQ$8&gt;$D167,INDEX($H119:CQ119,0,CQ$9-$D167),0)</f>
        <v>0</v>
      </c>
      <c r="CR167" s="12">
        <f>IF(CR$8&gt;$D167,INDEX($H119:CR119,0,CR$9-$D167),0)</f>
        <v>0</v>
      </c>
      <c r="CS167" s="12">
        <f>IF(CS$8&gt;$D167,INDEX($H119:CS119,0,CS$9-$D167),0)</f>
        <v>0</v>
      </c>
      <c r="CT167" s="12">
        <f>IF(CT$8&gt;$D167,INDEX($H119:CT119,0,CT$9-$D167),0)</f>
        <v>0</v>
      </c>
      <c r="CU167" s="12">
        <f>IF(CU$8&gt;$D167,INDEX($H119:CU119,0,CU$9-$D167),0)</f>
        <v>0</v>
      </c>
      <c r="CV167" s="12">
        <f>IF(CV$8&gt;$D167,INDEX($H119:CV119,0,CV$9-$D167),0)</f>
        <v>0</v>
      </c>
      <c r="CW167" s="12">
        <f>IF(CW$8&gt;$D167,INDEX($H119:CW119,0,CW$9-$D167),0)</f>
        <v>0</v>
      </c>
      <c r="CX167" s="12">
        <f>IF(CX$8&gt;$D167,INDEX($H119:CX119,0,CX$9-$D167),0)</f>
        <v>0</v>
      </c>
      <c r="CY167" s="12">
        <f>IF(CY$8&gt;$D167,INDEX($H119:CY119,0,CY$9-$D167),0)</f>
        <v>0</v>
      </c>
      <c r="CZ167" s="12">
        <f>IF(CZ$8&gt;$D167,INDEX($H119:CZ119,0,CZ$9-$D167),0)</f>
        <v>0</v>
      </c>
      <c r="DA167" s="12">
        <f>IF(DA$8&gt;$D167,INDEX($H119:DA119,0,DA$9-$D167),0)</f>
        <v>0</v>
      </c>
      <c r="DB167" s="12">
        <f>IF(DB$8&gt;$D167,INDEX($H119:DB119,0,DB$9-$D167),0)</f>
        <v>0</v>
      </c>
      <c r="DC167" s="12">
        <f>IF(DC$8&gt;$D167,INDEX($H119:DC119,0,DC$9-$D167),0)</f>
        <v>0</v>
      </c>
      <c r="DD167" s="12">
        <f>IF(DD$8&gt;$D167,INDEX($H119:DD119,0,DD$9-$D167),0)</f>
        <v>0</v>
      </c>
      <c r="DE167" s="12">
        <f>IF(DE$8&gt;$D167,INDEX($H119:DE119,0,DE$9-$D167),0)</f>
        <v>0</v>
      </c>
      <c r="DF167" s="12">
        <f>IF(DF$8&gt;$D167,INDEX($H119:DF119,0,DF$9-$D167),0)</f>
        <v>0</v>
      </c>
      <c r="DG167" s="12">
        <f>IF(DG$8&gt;$D167,INDEX($H119:DG119,0,DG$9-$D167),0)</f>
        <v>0</v>
      </c>
      <c r="DH167" s="12">
        <f>IF(DH$8&gt;$D167,INDEX($H119:DH119,0,DH$9-$D167),0)</f>
        <v>0</v>
      </c>
      <c r="DI167" s="12">
        <f>IF(DI$8&gt;$D167,INDEX($H119:DI119,0,DI$9-$D167),0)</f>
        <v>0</v>
      </c>
      <c r="DJ167" s="12">
        <f>IF(DJ$8&gt;$D167,INDEX($H119:DJ119,0,DJ$9-$D167),0)</f>
        <v>0</v>
      </c>
      <c r="DK167" s="12">
        <f>IF(DK$8&gt;$D167,INDEX($H119:DK119,0,DK$9-$D167),0)</f>
        <v>0</v>
      </c>
      <c r="DL167" s="12">
        <f>IF(DL$8&gt;$D167,INDEX($H119:DL119,0,DL$9-$D167),0)</f>
        <v>0</v>
      </c>
      <c r="DM167" s="12">
        <f>IF(DM$8&gt;$D167,INDEX($H119:DM119,0,DM$9-$D167),0)</f>
        <v>0</v>
      </c>
      <c r="DN167" s="12">
        <f>IF(DN$8&gt;$D167,INDEX($H119:DN119,0,DN$9-$D167),0)</f>
        <v>0</v>
      </c>
      <c r="DO167" s="12">
        <f>IF(DO$8&gt;$D167,INDEX($H119:DO119,0,DO$9-$D167),0)</f>
        <v>0</v>
      </c>
      <c r="DP167" s="12">
        <f>IF(DP$8&gt;$D167,INDEX($H119:DP119,0,DP$9-$D167),0)</f>
        <v>0</v>
      </c>
      <c r="DQ167" s="12">
        <f>IF(DQ$8&gt;$D167,INDEX($H119:DQ119,0,DQ$9-$D167),0)</f>
        <v>0</v>
      </c>
      <c r="DR167" s="12">
        <f>IF(DR$8&gt;$D167,INDEX($H119:DR119,0,DR$9-$D167),0)</f>
        <v>0</v>
      </c>
      <c r="DS167" s="12">
        <f>IF(DS$8&gt;$D167,INDEX($H119:DS119,0,DS$9-$D167),0)</f>
        <v>0</v>
      </c>
      <c r="DT167" s="12">
        <f>IF(DT$8&gt;$D167,INDEX($H119:DT119,0,DT$9-$D167),0)</f>
        <v>0</v>
      </c>
      <c r="DU167" s="12">
        <f>IF(DU$8&gt;$D167,INDEX($H119:DU119,0,DU$9-$D167),0)</f>
        <v>0</v>
      </c>
      <c r="DV167" s="12">
        <f>IF(DV$8&gt;$D167,INDEX($H119:DV119,0,DV$9-$D167),0)</f>
        <v>0</v>
      </c>
      <c r="DW167" s="12">
        <f>IF(DW$8&gt;$D167,INDEX($H119:DW119,0,DW$9-$D167),0)</f>
        <v>0</v>
      </c>
      <c r="DX167" s="12">
        <f>IF(DX$8&gt;$D167,INDEX($H119:DX119,0,DX$9-$D167),0)</f>
        <v>0</v>
      </c>
      <c r="DY167" s="12">
        <f>IF(DY$8&gt;$D167,INDEX($H119:DY119,0,DY$9-$D167),0)</f>
        <v>0</v>
      </c>
      <c r="EB167" s="116">
        <f t="shared" si="353"/>
        <v>166</v>
      </c>
      <c r="EC167" s="2" t="str">
        <f t="shared" ref="EC167:EC169" si="356">B167</f>
        <v>Phase 2</v>
      </c>
      <c r="ED167" s="2" t="str">
        <f t="shared" ref="ED167:ED169" si="357">C167</f>
        <v>50' Wide</v>
      </c>
      <c r="EE167" s="33" t="str">
        <f>EE183</f>
        <v>Stat</v>
      </c>
      <c r="EF167" s="2" t="str">
        <f>EF183</f>
        <v>Home Closings</v>
      </c>
    </row>
    <row r="168" spans="1:136" x14ac:dyDescent="0.3">
      <c r="B168" s="2" t="str">
        <f>Product!$H$2</f>
        <v>Phase 2</v>
      </c>
      <c r="C168" s="2" t="str">
        <f>Product!$H$3</f>
        <v>60' Wide</v>
      </c>
      <c r="D168" s="128">
        <f>SUMIFS(INDEX(Product!$B$2:$U$97, MATCH(D161, Product!$B$2:$B$97, 0), ), Product!$B$2:$U$2, $B168, Product!$B$3:$U$3, $C168)</f>
        <v>6</v>
      </c>
      <c r="G168" s="11">
        <f>SUM(H168:DZ168)</f>
        <v>30</v>
      </c>
      <c r="I168" s="12">
        <f>IF(I$8&gt;$D168,INDEX($H120:I120,0,I$9-$D168),0)</f>
        <v>0</v>
      </c>
      <c r="J168" s="12">
        <f>IF(J$8&gt;$D168,INDEX($H120:J120,0,J$9-$D168),0)</f>
        <v>0</v>
      </c>
      <c r="K168" s="12">
        <f>IF(K$8&gt;$D168,INDEX($H120:K120,0,K$9-$D168),0)</f>
        <v>0</v>
      </c>
      <c r="L168" s="12">
        <f>IF(L$8&gt;$D168,INDEX($H120:L120,0,L$9-$D168),0)</f>
        <v>0</v>
      </c>
      <c r="M168" s="12">
        <f>IF(M$8&gt;$D168,INDEX($H120:M120,0,M$9-$D168),0)</f>
        <v>0</v>
      </c>
      <c r="N168" s="12">
        <f>IF(N$8&gt;$D168,INDEX($H120:N120,0,N$9-$D168),0)</f>
        <v>0</v>
      </c>
      <c r="O168" s="12">
        <f>IF(O$8&gt;$D168,INDEX($H120:O120,0,O$9-$D168),0)</f>
        <v>0</v>
      </c>
      <c r="P168" s="12">
        <f>IF(P$8&gt;$D168,INDEX($H120:P120,0,P$9-$D168),0)</f>
        <v>0</v>
      </c>
      <c r="Q168" s="12">
        <f>IF(Q$8&gt;$D168,INDEX($H120:Q120,0,Q$9-$D168),0)</f>
        <v>0</v>
      </c>
      <c r="R168" s="12">
        <f>IF(R$8&gt;$D168,INDEX($H120:R120,0,R$9-$D168),0)</f>
        <v>0</v>
      </c>
      <c r="S168" s="12">
        <f>IF(S$8&gt;$D168,INDEX($H120:S120,0,S$9-$D168),0)</f>
        <v>0</v>
      </c>
      <c r="T168" s="12">
        <f>IF(T$8&gt;$D168,INDEX($H120:T120,0,T$9-$D168),0)</f>
        <v>0</v>
      </c>
      <c r="U168" s="12">
        <f>IF(U$8&gt;$D168,INDEX($H120:U120,0,U$9-$D168),0)</f>
        <v>0</v>
      </c>
      <c r="V168" s="12">
        <f>IF(V$8&gt;$D168,INDEX($H120:V120,0,V$9-$D168),0)</f>
        <v>0</v>
      </c>
      <c r="W168" s="12">
        <f>IF(W$8&gt;$D168,INDEX($H120:W120,0,W$9-$D168),0)</f>
        <v>0</v>
      </c>
      <c r="X168" s="12">
        <f>IF(X$8&gt;$D168,INDEX($H120:X120,0,X$9-$D168),0)</f>
        <v>0</v>
      </c>
      <c r="Y168" s="12">
        <f>IF(Y$8&gt;$D168,INDEX($H120:Y120,0,Y$9-$D168),0)</f>
        <v>0</v>
      </c>
      <c r="Z168" s="12">
        <f>IF(Z$8&gt;$D168,INDEX($H120:Z120,0,Z$9-$D168),0)</f>
        <v>0</v>
      </c>
      <c r="AA168" s="12">
        <f>IF(AA$8&gt;$D168,INDEX($H120:AA120,0,AA$9-$D168),0)</f>
        <v>0</v>
      </c>
      <c r="AB168" s="12">
        <f>IF(AB$8&gt;$D168,INDEX($H120:AB120,0,AB$9-$D168),0)</f>
        <v>0</v>
      </c>
      <c r="AC168" s="12">
        <f>IF(AC$8&gt;$D168,INDEX($H120:AC120,0,AC$9-$D168),0)</f>
        <v>0</v>
      </c>
      <c r="AD168" s="12">
        <f>IF(AD$8&gt;$D168,INDEX($H120:AD120,0,AD$9-$D168),0)</f>
        <v>0</v>
      </c>
      <c r="AE168" s="12">
        <f>IF(AE$8&gt;$D168,INDEX($H120:AE120,0,AE$9-$D168),0)</f>
        <v>0</v>
      </c>
      <c r="AF168" s="12">
        <f>IF(AF$8&gt;$D168,INDEX($H120:AF120,0,AF$9-$D168),0)</f>
        <v>0</v>
      </c>
      <c r="AG168" s="12">
        <f>IF(AG$8&gt;$D168,INDEX($H120:AG120,0,AG$9-$D168),0)</f>
        <v>0</v>
      </c>
      <c r="AH168" s="12">
        <f>IF(AH$8&gt;$D168,INDEX($H120:AH120,0,AH$9-$D168),0)</f>
        <v>0</v>
      </c>
      <c r="AI168" s="12">
        <f>IF(AI$8&gt;$D168,INDEX($H120:AI120,0,AI$9-$D168),0)</f>
        <v>2.5</v>
      </c>
      <c r="AJ168" s="12">
        <f>IF(AJ$8&gt;$D168,INDEX($H120:AJ120,0,AJ$9-$D168),0)</f>
        <v>2.5</v>
      </c>
      <c r="AK168" s="12">
        <f>IF(AK$8&gt;$D168,INDEX($H120:AK120,0,AK$9-$D168),0)</f>
        <v>2.5</v>
      </c>
      <c r="AL168" s="12">
        <f>IF(AL$8&gt;$D168,INDEX($H120:AL120,0,AL$9-$D168),0)</f>
        <v>2.5</v>
      </c>
      <c r="AM168" s="12">
        <f>IF(AM$8&gt;$D168,INDEX($H120:AM120,0,AM$9-$D168),0)</f>
        <v>2.5</v>
      </c>
      <c r="AN168" s="12">
        <f>IF(AN$8&gt;$D168,INDEX($H120:AN120,0,AN$9-$D168),0)</f>
        <v>2.5</v>
      </c>
      <c r="AO168" s="12">
        <f>IF(AO$8&gt;$D168,INDEX($H120:AO120,0,AO$9-$D168),0)</f>
        <v>2.5</v>
      </c>
      <c r="AP168" s="12">
        <f>IF(AP$8&gt;$D168,INDEX($H120:AP120,0,AP$9-$D168),0)</f>
        <v>2.5</v>
      </c>
      <c r="AQ168" s="12">
        <f>IF(AQ$8&gt;$D168,INDEX($H120:AQ120,0,AQ$9-$D168),0)</f>
        <v>2.5</v>
      </c>
      <c r="AR168" s="12">
        <f>IF(AR$8&gt;$D168,INDEX($H120:AR120,0,AR$9-$D168),0)</f>
        <v>2.5</v>
      </c>
      <c r="AS168" s="12">
        <f>IF(AS$8&gt;$D168,INDEX($H120:AS120,0,AS$9-$D168),0)</f>
        <v>2.5</v>
      </c>
      <c r="AT168" s="12">
        <f>IF(AT$8&gt;$D168,INDEX($H120:AT120,0,AT$9-$D168),0)</f>
        <v>2.5</v>
      </c>
      <c r="AU168" s="12">
        <f>IF(AU$8&gt;$D168,INDEX($H120:AU120,0,AU$9-$D168),0)</f>
        <v>0</v>
      </c>
      <c r="AV168" s="12">
        <f>IF(AV$8&gt;$D168,INDEX($H120:AV120,0,AV$9-$D168),0)</f>
        <v>0</v>
      </c>
      <c r="AW168" s="12">
        <f>IF(AW$8&gt;$D168,INDEX($H120:AW120,0,AW$9-$D168),0)</f>
        <v>0</v>
      </c>
      <c r="AX168" s="12">
        <f>IF(AX$8&gt;$D168,INDEX($H120:AX120,0,AX$9-$D168),0)</f>
        <v>0</v>
      </c>
      <c r="AY168" s="12">
        <f>IF(AY$8&gt;$D168,INDEX($H120:AY120,0,AY$9-$D168),0)</f>
        <v>0</v>
      </c>
      <c r="AZ168" s="12">
        <f>IF(AZ$8&gt;$D168,INDEX($H120:AZ120,0,AZ$9-$D168),0)</f>
        <v>0</v>
      </c>
      <c r="BA168" s="12">
        <f>IF(BA$8&gt;$D168,INDEX($H120:BA120,0,BA$9-$D168),0)</f>
        <v>0</v>
      </c>
      <c r="BB168" s="12">
        <f>IF(BB$8&gt;$D168,INDEX($H120:BB120,0,BB$9-$D168),0)</f>
        <v>0</v>
      </c>
      <c r="BC168" s="12">
        <f>IF(BC$8&gt;$D168,INDEX($H120:BC120,0,BC$9-$D168),0)</f>
        <v>0</v>
      </c>
      <c r="BD168" s="12">
        <f>IF(BD$8&gt;$D168,INDEX($H120:BD120,0,BD$9-$D168),0)</f>
        <v>0</v>
      </c>
      <c r="BE168" s="12">
        <f>IF(BE$8&gt;$D168,INDEX($H120:BE120,0,BE$9-$D168),0)</f>
        <v>0</v>
      </c>
      <c r="BF168" s="12">
        <f>IF(BF$8&gt;$D168,INDEX($H120:BF120,0,BF$9-$D168),0)</f>
        <v>0</v>
      </c>
      <c r="BG168" s="12">
        <f>IF(BG$8&gt;$D168,INDEX($H120:BG120,0,BG$9-$D168),0)</f>
        <v>0</v>
      </c>
      <c r="BH168" s="12">
        <f>IF(BH$8&gt;$D168,INDEX($H120:BH120,0,BH$9-$D168),0)</f>
        <v>0</v>
      </c>
      <c r="BI168" s="12">
        <f>IF(BI$8&gt;$D168,INDEX($H120:BI120,0,BI$9-$D168),0)</f>
        <v>0</v>
      </c>
      <c r="BJ168" s="12">
        <f>IF(BJ$8&gt;$D168,INDEX($H120:BJ120,0,BJ$9-$D168),0)</f>
        <v>0</v>
      </c>
      <c r="BK168" s="12">
        <f>IF(BK$8&gt;$D168,INDEX($H120:BK120,0,BK$9-$D168),0)</f>
        <v>0</v>
      </c>
      <c r="BL168" s="12">
        <f>IF(BL$8&gt;$D168,INDEX($H120:BL120,0,BL$9-$D168),0)</f>
        <v>0</v>
      </c>
      <c r="BM168" s="12">
        <f>IF(BM$8&gt;$D168,INDEX($H120:BM120,0,BM$9-$D168),0)</f>
        <v>0</v>
      </c>
      <c r="BN168" s="12">
        <f>IF(BN$8&gt;$D168,INDEX($H120:BN120,0,BN$9-$D168),0)</f>
        <v>0</v>
      </c>
      <c r="BO168" s="12">
        <f>IF(BO$8&gt;$D168,INDEX($H120:BO120,0,BO$9-$D168),0)</f>
        <v>0</v>
      </c>
      <c r="BP168" s="12">
        <f>IF(BP$8&gt;$D168,INDEX($H120:BP120,0,BP$9-$D168),0)</f>
        <v>0</v>
      </c>
      <c r="BQ168" s="12">
        <f>IF(BQ$8&gt;$D168,INDEX($H120:BQ120,0,BQ$9-$D168),0)</f>
        <v>0</v>
      </c>
      <c r="BR168" s="12">
        <f>IF(BR$8&gt;$D168,INDEX($H120:BR120,0,BR$9-$D168),0)</f>
        <v>0</v>
      </c>
      <c r="BS168" s="12">
        <f>IF(BS$8&gt;$D168,INDEX($H120:BS120,0,BS$9-$D168),0)</f>
        <v>0</v>
      </c>
      <c r="BT168" s="12">
        <f>IF(BT$8&gt;$D168,INDEX($H120:BT120,0,BT$9-$D168),0)</f>
        <v>0</v>
      </c>
      <c r="BU168" s="12">
        <f>IF(BU$8&gt;$D168,INDEX($H120:BU120,0,BU$9-$D168),0)</f>
        <v>0</v>
      </c>
      <c r="BV168" s="12">
        <f>IF(BV$8&gt;$D168,INDEX($H120:BV120,0,BV$9-$D168),0)</f>
        <v>0</v>
      </c>
      <c r="BW168" s="12">
        <f>IF(BW$8&gt;$D168,INDEX($H120:BW120,0,BW$9-$D168),0)</f>
        <v>0</v>
      </c>
      <c r="BX168" s="12">
        <f>IF(BX$8&gt;$D168,INDEX($H120:BX120,0,BX$9-$D168),0)</f>
        <v>0</v>
      </c>
      <c r="BY168" s="12">
        <f>IF(BY$8&gt;$D168,INDEX($H120:BY120,0,BY$9-$D168),0)</f>
        <v>0</v>
      </c>
      <c r="BZ168" s="12">
        <f>IF(BZ$8&gt;$D168,INDEX($H120:BZ120,0,BZ$9-$D168),0)</f>
        <v>0</v>
      </c>
      <c r="CA168" s="12">
        <f>IF(CA$8&gt;$D168,INDEX($H120:CA120,0,CA$9-$D168),0)</f>
        <v>0</v>
      </c>
      <c r="CB168" s="12">
        <f>IF(CB$8&gt;$D168,INDEX($H120:CB120,0,CB$9-$D168),0)</f>
        <v>0</v>
      </c>
      <c r="CC168" s="12">
        <f>IF(CC$8&gt;$D168,INDEX($H120:CC120,0,CC$9-$D168),0)</f>
        <v>0</v>
      </c>
      <c r="CD168" s="12">
        <f>IF(CD$8&gt;$D168,INDEX($H120:CD120,0,CD$9-$D168),0)</f>
        <v>0</v>
      </c>
      <c r="CE168" s="12">
        <f>IF(CE$8&gt;$D168,INDEX($H120:CE120,0,CE$9-$D168),0)</f>
        <v>0</v>
      </c>
      <c r="CF168" s="12">
        <f>IF(CF$8&gt;$D168,INDEX($H120:CF120,0,CF$9-$D168),0)</f>
        <v>0</v>
      </c>
      <c r="CG168" s="12">
        <f>IF(CG$8&gt;$D168,INDEX($H120:CG120,0,CG$9-$D168),0)</f>
        <v>0</v>
      </c>
      <c r="CH168" s="12">
        <f>IF(CH$8&gt;$D168,INDEX($H120:CH120,0,CH$9-$D168),0)</f>
        <v>0</v>
      </c>
      <c r="CI168" s="12">
        <f>IF(CI$8&gt;$D168,INDEX($H120:CI120,0,CI$9-$D168),0)</f>
        <v>0</v>
      </c>
      <c r="CJ168" s="12">
        <f>IF(CJ$8&gt;$D168,INDEX($H120:CJ120,0,CJ$9-$D168),0)</f>
        <v>0</v>
      </c>
      <c r="CK168" s="12">
        <f>IF(CK$8&gt;$D168,INDEX($H120:CK120,0,CK$9-$D168),0)</f>
        <v>0</v>
      </c>
      <c r="CL168" s="12">
        <f>IF(CL$8&gt;$D168,INDEX($H120:CL120,0,CL$9-$D168),0)</f>
        <v>0</v>
      </c>
      <c r="CM168" s="12">
        <f>IF(CM$8&gt;$D168,INDEX($H120:CM120,0,CM$9-$D168),0)</f>
        <v>0</v>
      </c>
      <c r="CN168" s="12">
        <f>IF(CN$8&gt;$D168,INDEX($H120:CN120,0,CN$9-$D168),0)</f>
        <v>0</v>
      </c>
      <c r="CO168" s="12">
        <f>IF(CO$8&gt;$D168,INDEX($H120:CO120,0,CO$9-$D168),0)</f>
        <v>0</v>
      </c>
      <c r="CP168" s="12">
        <f>IF(CP$8&gt;$D168,INDEX($H120:CP120,0,CP$9-$D168),0)</f>
        <v>0</v>
      </c>
      <c r="CQ168" s="12">
        <f>IF(CQ$8&gt;$D168,INDEX($H120:CQ120,0,CQ$9-$D168),0)</f>
        <v>0</v>
      </c>
      <c r="CR168" s="12">
        <f>IF(CR$8&gt;$D168,INDEX($H120:CR120,0,CR$9-$D168),0)</f>
        <v>0</v>
      </c>
      <c r="CS168" s="12">
        <f>IF(CS$8&gt;$D168,INDEX($H120:CS120,0,CS$9-$D168),0)</f>
        <v>0</v>
      </c>
      <c r="CT168" s="12">
        <f>IF(CT$8&gt;$D168,INDEX($H120:CT120,0,CT$9-$D168),0)</f>
        <v>0</v>
      </c>
      <c r="CU168" s="12">
        <f>IF(CU$8&gt;$D168,INDEX($H120:CU120,0,CU$9-$D168),0)</f>
        <v>0</v>
      </c>
      <c r="CV168" s="12">
        <f>IF(CV$8&gt;$D168,INDEX($H120:CV120,0,CV$9-$D168),0)</f>
        <v>0</v>
      </c>
      <c r="CW168" s="12">
        <f>IF(CW$8&gt;$D168,INDEX($H120:CW120,0,CW$9-$D168),0)</f>
        <v>0</v>
      </c>
      <c r="CX168" s="12">
        <f>IF(CX$8&gt;$D168,INDEX($H120:CX120,0,CX$9-$D168),0)</f>
        <v>0</v>
      </c>
      <c r="CY168" s="12">
        <f>IF(CY$8&gt;$D168,INDEX($H120:CY120,0,CY$9-$D168),0)</f>
        <v>0</v>
      </c>
      <c r="CZ168" s="12">
        <f>IF(CZ$8&gt;$D168,INDEX($H120:CZ120,0,CZ$9-$D168),0)</f>
        <v>0</v>
      </c>
      <c r="DA168" s="12">
        <f>IF(DA$8&gt;$D168,INDEX($H120:DA120,0,DA$9-$D168),0)</f>
        <v>0</v>
      </c>
      <c r="DB168" s="12">
        <f>IF(DB$8&gt;$D168,INDEX($H120:DB120,0,DB$9-$D168),0)</f>
        <v>0</v>
      </c>
      <c r="DC168" s="12">
        <f>IF(DC$8&gt;$D168,INDEX($H120:DC120,0,DC$9-$D168),0)</f>
        <v>0</v>
      </c>
      <c r="DD168" s="12">
        <f>IF(DD$8&gt;$D168,INDEX($H120:DD120,0,DD$9-$D168),0)</f>
        <v>0</v>
      </c>
      <c r="DE168" s="12">
        <f>IF(DE$8&gt;$D168,INDEX($H120:DE120,0,DE$9-$D168),0)</f>
        <v>0</v>
      </c>
      <c r="DF168" s="12">
        <f>IF(DF$8&gt;$D168,INDEX($H120:DF120,0,DF$9-$D168),0)</f>
        <v>0</v>
      </c>
      <c r="DG168" s="12">
        <f>IF(DG$8&gt;$D168,INDEX($H120:DG120,0,DG$9-$D168),0)</f>
        <v>0</v>
      </c>
      <c r="DH168" s="12">
        <f>IF(DH$8&gt;$D168,INDEX($H120:DH120,0,DH$9-$D168),0)</f>
        <v>0</v>
      </c>
      <c r="DI168" s="12">
        <f>IF(DI$8&gt;$D168,INDEX($H120:DI120,0,DI$9-$D168),0)</f>
        <v>0</v>
      </c>
      <c r="DJ168" s="12">
        <f>IF(DJ$8&gt;$D168,INDEX($H120:DJ120,0,DJ$9-$D168),0)</f>
        <v>0</v>
      </c>
      <c r="DK168" s="12">
        <f>IF(DK$8&gt;$D168,INDEX($H120:DK120,0,DK$9-$D168),0)</f>
        <v>0</v>
      </c>
      <c r="DL168" s="12">
        <f>IF(DL$8&gt;$D168,INDEX($H120:DL120,0,DL$9-$D168),0)</f>
        <v>0</v>
      </c>
      <c r="DM168" s="12">
        <f>IF(DM$8&gt;$D168,INDEX($H120:DM120,0,DM$9-$D168),0)</f>
        <v>0</v>
      </c>
      <c r="DN168" s="12">
        <f>IF(DN$8&gt;$D168,INDEX($H120:DN120,0,DN$9-$D168),0)</f>
        <v>0</v>
      </c>
      <c r="DO168" s="12">
        <f>IF(DO$8&gt;$D168,INDEX($H120:DO120,0,DO$9-$D168),0)</f>
        <v>0</v>
      </c>
      <c r="DP168" s="12">
        <f>IF(DP$8&gt;$D168,INDEX($H120:DP120,0,DP$9-$D168),0)</f>
        <v>0</v>
      </c>
      <c r="DQ168" s="12">
        <f>IF(DQ$8&gt;$D168,INDEX($H120:DQ120,0,DQ$9-$D168),0)</f>
        <v>0</v>
      </c>
      <c r="DR168" s="12">
        <f>IF(DR$8&gt;$D168,INDEX($H120:DR120,0,DR$9-$D168),0)</f>
        <v>0</v>
      </c>
      <c r="DS168" s="12">
        <f>IF(DS$8&gt;$D168,INDEX($H120:DS120,0,DS$9-$D168),0)</f>
        <v>0</v>
      </c>
      <c r="DT168" s="12">
        <f>IF(DT$8&gt;$D168,INDEX($H120:DT120,0,DT$9-$D168),0)</f>
        <v>0</v>
      </c>
      <c r="DU168" s="12">
        <f>IF(DU$8&gt;$D168,INDEX($H120:DU120,0,DU$9-$D168),0)</f>
        <v>0</v>
      </c>
      <c r="DV168" s="12">
        <f>IF(DV$8&gt;$D168,INDEX($H120:DV120,0,DV$9-$D168),0)</f>
        <v>0</v>
      </c>
      <c r="DW168" s="12">
        <f>IF(DW$8&gt;$D168,INDEX($H120:DW120,0,DW$9-$D168),0)</f>
        <v>0</v>
      </c>
      <c r="DX168" s="12">
        <f>IF(DX$8&gt;$D168,INDEX($H120:DX120,0,DX$9-$D168),0)</f>
        <v>0</v>
      </c>
      <c r="DY168" s="12">
        <f>IF(DY$8&gt;$D168,INDEX($H120:DY120,0,DY$9-$D168),0)</f>
        <v>0</v>
      </c>
      <c r="EB168" s="116">
        <f t="shared" si="353"/>
        <v>167</v>
      </c>
      <c r="EC168" s="2" t="str">
        <f t="shared" si="356"/>
        <v>Phase 2</v>
      </c>
      <c r="ED168" s="2" t="str">
        <f t="shared" si="357"/>
        <v>60' Wide</v>
      </c>
      <c r="EE168" s="33" t="str">
        <f>EE183</f>
        <v>Stat</v>
      </c>
      <c r="EF168" s="2" t="str">
        <f>EF183</f>
        <v>Home Closings</v>
      </c>
    </row>
    <row r="169" spans="1:136" x14ac:dyDescent="0.3">
      <c r="B169" s="2" t="str">
        <f>Product!$I$2</f>
        <v>Phase 2</v>
      </c>
      <c r="C169" s="2" t="str">
        <f>Product!$I$3</f>
        <v>75' Wide</v>
      </c>
      <c r="D169" s="128">
        <f>SUMIFS(INDEX(Product!$B$2:$U$97, MATCH(D161, Product!$B$2:$B$97, 0), ), Product!$B$2:$U$2, $B169, Product!$B$3:$U$3, $C169)</f>
        <v>6</v>
      </c>
      <c r="G169" s="11">
        <f>SUM(H169:DZ169)</f>
        <v>20</v>
      </c>
      <c r="I169" s="12">
        <f>IF(I$8&gt;$D169,INDEX($H121:I121,0,I$9-$D169),0)</f>
        <v>0</v>
      </c>
      <c r="J169" s="12">
        <f>IF(J$8&gt;$D169,INDEX($H121:J121,0,J$9-$D169),0)</f>
        <v>0</v>
      </c>
      <c r="K169" s="12">
        <f>IF(K$8&gt;$D169,INDEX($H121:K121,0,K$9-$D169),0)</f>
        <v>0</v>
      </c>
      <c r="L169" s="12">
        <f>IF(L$8&gt;$D169,INDEX($H121:L121,0,L$9-$D169),0)</f>
        <v>0</v>
      </c>
      <c r="M169" s="12">
        <f>IF(M$8&gt;$D169,INDEX($H121:M121,0,M$9-$D169),0)</f>
        <v>0</v>
      </c>
      <c r="N169" s="12">
        <f>IF(N$8&gt;$D169,INDEX($H121:N121,0,N$9-$D169),0)</f>
        <v>0</v>
      </c>
      <c r="O169" s="12">
        <f>IF(O$8&gt;$D169,INDEX($H121:O121,0,O$9-$D169),0)</f>
        <v>0</v>
      </c>
      <c r="P169" s="12">
        <f>IF(P$8&gt;$D169,INDEX($H121:P121,0,P$9-$D169),0)</f>
        <v>0</v>
      </c>
      <c r="Q169" s="12">
        <f>IF(Q$8&gt;$D169,INDEX($H121:Q121,0,Q$9-$D169),0)</f>
        <v>0</v>
      </c>
      <c r="R169" s="12">
        <f>IF(R$8&gt;$D169,INDEX($H121:R121,0,R$9-$D169),0)</f>
        <v>0</v>
      </c>
      <c r="S169" s="12">
        <f>IF(S$8&gt;$D169,INDEX($H121:S121,0,S$9-$D169),0)</f>
        <v>0</v>
      </c>
      <c r="T169" s="12">
        <f>IF(T$8&gt;$D169,INDEX($H121:T121,0,T$9-$D169),0)</f>
        <v>0</v>
      </c>
      <c r="U169" s="12">
        <f>IF(U$8&gt;$D169,INDEX($H121:U121,0,U$9-$D169),0)</f>
        <v>0</v>
      </c>
      <c r="V169" s="12">
        <f>IF(V$8&gt;$D169,INDEX($H121:V121,0,V$9-$D169),0)</f>
        <v>0</v>
      </c>
      <c r="W169" s="12">
        <f>IF(W$8&gt;$D169,INDEX($H121:W121,0,W$9-$D169),0)</f>
        <v>0</v>
      </c>
      <c r="X169" s="12">
        <f>IF(X$8&gt;$D169,INDEX($H121:X121,0,X$9-$D169),0)</f>
        <v>0</v>
      </c>
      <c r="Y169" s="12">
        <f>IF(Y$8&gt;$D169,INDEX($H121:Y121,0,Y$9-$D169),0)</f>
        <v>0</v>
      </c>
      <c r="Z169" s="12">
        <f>IF(Z$8&gt;$D169,INDEX($H121:Z121,0,Z$9-$D169),0)</f>
        <v>0</v>
      </c>
      <c r="AA169" s="12">
        <f>IF(AA$8&gt;$D169,INDEX($H121:AA121,0,AA$9-$D169),0)</f>
        <v>0</v>
      </c>
      <c r="AB169" s="12">
        <f>IF(AB$8&gt;$D169,INDEX($H121:AB121,0,AB$9-$D169),0)</f>
        <v>0</v>
      </c>
      <c r="AC169" s="12">
        <f>IF(AC$8&gt;$D169,INDEX($H121:AC121,0,AC$9-$D169),0)</f>
        <v>0</v>
      </c>
      <c r="AD169" s="12">
        <f>IF(AD$8&gt;$D169,INDEX($H121:AD121,0,AD$9-$D169),0)</f>
        <v>0</v>
      </c>
      <c r="AE169" s="12">
        <f>IF(AE$8&gt;$D169,INDEX($H121:AE121,0,AE$9-$D169),0)</f>
        <v>0</v>
      </c>
      <c r="AF169" s="12">
        <f>IF(AF$8&gt;$D169,INDEX($H121:AF121,0,AF$9-$D169),0)</f>
        <v>0</v>
      </c>
      <c r="AG169" s="12">
        <f>IF(AG$8&gt;$D169,INDEX($H121:AG121,0,AG$9-$D169),0)</f>
        <v>0</v>
      </c>
      <c r="AH169" s="12">
        <f>IF(AH$8&gt;$D169,INDEX($H121:AH121,0,AH$9-$D169),0)</f>
        <v>0</v>
      </c>
      <c r="AI169" s="12">
        <f>IF(AI$8&gt;$D169,INDEX($H121:AI121,0,AI$9-$D169),0)</f>
        <v>1.6666666666666667</v>
      </c>
      <c r="AJ169" s="12">
        <f>IF(AJ$8&gt;$D169,INDEX($H121:AJ121,0,AJ$9-$D169),0)</f>
        <v>1.6666666666666667</v>
      </c>
      <c r="AK169" s="12">
        <f>IF(AK$8&gt;$D169,INDEX($H121:AK121,0,AK$9-$D169),0)</f>
        <v>1.6666666666666667</v>
      </c>
      <c r="AL169" s="12">
        <f>IF(AL$8&gt;$D169,INDEX($H121:AL121,0,AL$9-$D169),0)</f>
        <v>1.6666666666666667</v>
      </c>
      <c r="AM169" s="12">
        <f>IF(AM$8&gt;$D169,INDEX($H121:AM121,0,AM$9-$D169),0)</f>
        <v>1.6666666666666667</v>
      </c>
      <c r="AN169" s="12">
        <f>IF(AN$8&gt;$D169,INDEX($H121:AN121,0,AN$9-$D169),0)</f>
        <v>1.6666666666666667</v>
      </c>
      <c r="AO169" s="12">
        <f>IF(AO$8&gt;$D169,INDEX($H121:AO121,0,AO$9-$D169),0)</f>
        <v>1.6666666666666667</v>
      </c>
      <c r="AP169" s="12">
        <f>IF(AP$8&gt;$D169,INDEX($H121:AP121,0,AP$9-$D169),0)</f>
        <v>1.6666666666666667</v>
      </c>
      <c r="AQ169" s="12">
        <f>IF(AQ$8&gt;$D169,INDEX($H121:AQ121,0,AQ$9-$D169),0)</f>
        <v>1.6666666666666667</v>
      </c>
      <c r="AR169" s="12">
        <f>IF(AR$8&gt;$D169,INDEX($H121:AR121,0,AR$9-$D169),0)</f>
        <v>1.6666666666666667</v>
      </c>
      <c r="AS169" s="12">
        <f>IF(AS$8&gt;$D169,INDEX($H121:AS121,0,AS$9-$D169),0)</f>
        <v>1.6666666666666667</v>
      </c>
      <c r="AT169" s="12">
        <f>IF(AT$8&gt;$D169,INDEX($H121:AT121,0,AT$9-$D169),0)</f>
        <v>1.6666666666666667</v>
      </c>
      <c r="AU169" s="12">
        <f>IF(AU$8&gt;$D169,INDEX($H121:AU121,0,AU$9-$D169),0)</f>
        <v>0</v>
      </c>
      <c r="AV169" s="12">
        <f>IF(AV$8&gt;$D169,INDEX($H121:AV121,0,AV$9-$D169),0)</f>
        <v>0</v>
      </c>
      <c r="AW169" s="12">
        <f>IF(AW$8&gt;$D169,INDEX($H121:AW121,0,AW$9-$D169),0)</f>
        <v>0</v>
      </c>
      <c r="AX169" s="12">
        <f>IF(AX$8&gt;$D169,INDEX($H121:AX121,0,AX$9-$D169),0)</f>
        <v>0</v>
      </c>
      <c r="AY169" s="12">
        <f>IF(AY$8&gt;$D169,INDEX($H121:AY121,0,AY$9-$D169),0)</f>
        <v>0</v>
      </c>
      <c r="AZ169" s="12">
        <f>IF(AZ$8&gt;$D169,INDEX($H121:AZ121,0,AZ$9-$D169),0)</f>
        <v>0</v>
      </c>
      <c r="BA169" s="12">
        <f>IF(BA$8&gt;$D169,INDEX($H121:BA121,0,BA$9-$D169),0)</f>
        <v>0</v>
      </c>
      <c r="BB169" s="12">
        <f>IF(BB$8&gt;$D169,INDEX($H121:BB121,0,BB$9-$D169),0)</f>
        <v>0</v>
      </c>
      <c r="BC169" s="12">
        <f>IF(BC$8&gt;$D169,INDEX($H121:BC121,0,BC$9-$D169),0)</f>
        <v>0</v>
      </c>
      <c r="BD169" s="12">
        <f>IF(BD$8&gt;$D169,INDEX($H121:BD121,0,BD$9-$D169),0)</f>
        <v>0</v>
      </c>
      <c r="BE169" s="12">
        <f>IF(BE$8&gt;$D169,INDEX($H121:BE121,0,BE$9-$D169),0)</f>
        <v>0</v>
      </c>
      <c r="BF169" s="12">
        <f>IF(BF$8&gt;$D169,INDEX($H121:BF121,0,BF$9-$D169),0)</f>
        <v>0</v>
      </c>
      <c r="BG169" s="12">
        <f>IF(BG$8&gt;$D169,INDEX($H121:BG121,0,BG$9-$D169),0)</f>
        <v>0</v>
      </c>
      <c r="BH169" s="12">
        <f>IF(BH$8&gt;$D169,INDEX($H121:BH121,0,BH$9-$D169),0)</f>
        <v>0</v>
      </c>
      <c r="BI169" s="12">
        <f>IF(BI$8&gt;$D169,INDEX($H121:BI121,0,BI$9-$D169),0)</f>
        <v>0</v>
      </c>
      <c r="BJ169" s="12">
        <f>IF(BJ$8&gt;$D169,INDEX($H121:BJ121,0,BJ$9-$D169),0)</f>
        <v>0</v>
      </c>
      <c r="BK169" s="12">
        <f>IF(BK$8&gt;$D169,INDEX($H121:BK121,0,BK$9-$D169),0)</f>
        <v>0</v>
      </c>
      <c r="BL169" s="12">
        <f>IF(BL$8&gt;$D169,INDEX($H121:BL121,0,BL$9-$D169),0)</f>
        <v>0</v>
      </c>
      <c r="BM169" s="12">
        <f>IF(BM$8&gt;$D169,INDEX($H121:BM121,0,BM$9-$D169),0)</f>
        <v>0</v>
      </c>
      <c r="BN169" s="12">
        <f>IF(BN$8&gt;$D169,INDEX($H121:BN121,0,BN$9-$D169),0)</f>
        <v>0</v>
      </c>
      <c r="BO169" s="12">
        <f>IF(BO$8&gt;$D169,INDEX($H121:BO121,0,BO$9-$D169),0)</f>
        <v>0</v>
      </c>
      <c r="BP169" s="12">
        <f>IF(BP$8&gt;$D169,INDEX($H121:BP121,0,BP$9-$D169),0)</f>
        <v>0</v>
      </c>
      <c r="BQ169" s="12">
        <f>IF(BQ$8&gt;$D169,INDEX($H121:BQ121,0,BQ$9-$D169),0)</f>
        <v>0</v>
      </c>
      <c r="BR169" s="12">
        <f>IF(BR$8&gt;$D169,INDEX($H121:BR121,0,BR$9-$D169),0)</f>
        <v>0</v>
      </c>
      <c r="BS169" s="12">
        <f>IF(BS$8&gt;$D169,INDEX($H121:BS121,0,BS$9-$D169),0)</f>
        <v>0</v>
      </c>
      <c r="BT169" s="12">
        <f>IF(BT$8&gt;$D169,INDEX($H121:BT121,0,BT$9-$D169),0)</f>
        <v>0</v>
      </c>
      <c r="BU169" s="12">
        <f>IF(BU$8&gt;$D169,INDEX($H121:BU121,0,BU$9-$D169),0)</f>
        <v>0</v>
      </c>
      <c r="BV169" s="12">
        <f>IF(BV$8&gt;$D169,INDEX($H121:BV121,0,BV$9-$D169),0)</f>
        <v>0</v>
      </c>
      <c r="BW169" s="12">
        <f>IF(BW$8&gt;$D169,INDEX($H121:BW121,0,BW$9-$D169),0)</f>
        <v>0</v>
      </c>
      <c r="BX169" s="12">
        <f>IF(BX$8&gt;$D169,INDEX($H121:BX121,0,BX$9-$D169),0)</f>
        <v>0</v>
      </c>
      <c r="BY169" s="12">
        <f>IF(BY$8&gt;$D169,INDEX($H121:BY121,0,BY$9-$D169),0)</f>
        <v>0</v>
      </c>
      <c r="BZ169" s="12">
        <f>IF(BZ$8&gt;$D169,INDEX($H121:BZ121,0,BZ$9-$D169),0)</f>
        <v>0</v>
      </c>
      <c r="CA169" s="12">
        <f>IF(CA$8&gt;$D169,INDEX($H121:CA121,0,CA$9-$D169),0)</f>
        <v>0</v>
      </c>
      <c r="CB169" s="12">
        <f>IF(CB$8&gt;$D169,INDEX($H121:CB121,0,CB$9-$D169),0)</f>
        <v>0</v>
      </c>
      <c r="CC169" s="12">
        <f>IF(CC$8&gt;$D169,INDEX($H121:CC121,0,CC$9-$D169),0)</f>
        <v>0</v>
      </c>
      <c r="CD169" s="12">
        <f>IF(CD$8&gt;$D169,INDEX($H121:CD121,0,CD$9-$D169),0)</f>
        <v>0</v>
      </c>
      <c r="CE169" s="12">
        <f>IF(CE$8&gt;$D169,INDEX($H121:CE121,0,CE$9-$D169),0)</f>
        <v>0</v>
      </c>
      <c r="CF169" s="12">
        <f>IF(CF$8&gt;$D169,INDEX($H121:CF121,0,CF$9-$D169),0)</f>
        <v>0</v>
      </c>
      <c r="CG169" s="12">
        <f>IF(CG$8&gt;$D169,INDEX($H121:CG121,0,CG$9-$D169),0)</f>
        <v>0</v>
      </c>
      <c r="CH169" s="12">
        <f>IF(CH$8&gt;$D169,INDEX($H121:CH121,0,CH$9-$D169),0)</f>
        <v>0</v>
      </c>
      <c r="CI169" s="12">
        <f>IF(CI$8&gt;$D169,INDEX($H121:CI121,0,CI$9-$D169),0)</f>
        <v>0</v>
      </c>
      <c r="CJ169" s="12">
        <f>IF(CJ$8&gt;$D169,INDEX($H121:CJ121,0,CJ$9-$D169),0)</f>
        <v>0</v>
      </c>
      <c r="CK169" s="12">
        <f>IF(CK$8&gt;$D169,INDEX($H121:CK121,0,CK$9-$D169),0)</f>
        <v>0</v>
      </c>
      <c r="CL169" s="12">
        <f>IF(CL$8&gt;$D169,INDEX($H121:CL121,0,CL$9-$D169),0)</f>
        <v>0</v>
      </c>
      <c r="CM169" s="12">
        <f>IF(CM$8&gt;$D169,INDEX($H121:CM121,0,CM$9-$D169),0)</f>
        <v>0</v>
      </c>
      <c r="CN169" s="12">
        <f>IF(CN$8&gt;$D169,INDEX($H121:CN121,0,CN$9-$D169),0)</f>
        <v>0</v>
      </c>
      <c r="CO169" s="12">
        <f>IF(CO$8&gt;$D169,INDEX($H121:CO121,0,CO$9-$D169),0)</f>
        <v>0</v>
      </c>
      <c r="CP169" s="12">
        <f>IF(CP$8&gt;$D169,INDEX($H121:CP121,0,CP$9-$D169),0)</f>
        <v>0</v>
      </c>
      <c r="CQ169" s="12">
        <f>IF(CQ$8&gt;$D169,INDEX($H121:CQ121,0,CQ$9-$D169),0)</f>
        <v>0</v>
      </c>
      <c r="CR169" s="12">
        <f>IF(CR$8&gt;$D169,INDEX($H121:CR121,0,CR$9-$D169),0)</f>
        <v>0</v>
      </c>
      <c r="CS169" s="12">
        <f>IF(CS$8&gt;$D169,INDEX($H121:CS121,0,CS$9-$D169),0)</f>
        <v>0</v>
      </c>
      <c r="CT169" s="12">
        <f>IF(CT$8&gt;$D169,INDEX($H121:CT121,0,CT$9-$D169),0)</f>
        <v>0</v>
      </c>
      <c r="CU169" s="12">
        <f>IF(CU$8&gt;$D169,INDEX($H121:CU121,0,CU$9-$D169),0)</f>
        <v>0</v>
      </c>
      <c r="CV169" s="12">
        <f>IF(CV$8&gt;$D169,INDEX($H121:CV121,0,CV$9-$D169),0)</f>
        <v>0</v>
      </c>
      <c r="CW169" s="12">
        <f>IF(CW$8&gt;$D169,INDEX($H121:CW121,0,CW$9-$D169),0)</f>
        <v>0</v>
      </c>
      <c r="CX169" s="12">
        <f>IF(CX$8&gt;$D169,INDEX($H121:CX121,0,CX$9-$D169),0)</f>
        <v>0</v>
      </c>
      <c r="CY169" s="12">
        <f>IF(CY$8&gt;$D169,INDEX($H121:CY121,0,CY$9-$D169),0)</f>
        <v>0</v>
      </c>
      <c r="CZ169" s="12">
        <f>IF(CZ$8&gt;$D169,INDEX($H121:CZ121,0,CZ$9-$D169),0)</f>
        <v>0</v>
      </c>
      <c r="DA169" s="12">
        <f>IF(DA$8&gt;$D169,INDEX($H121:DA121,0,DA$9-$D169),0)</f>
        <v>0</v>
      </c>
      <c r="DB169" s="12">
        <f>IF(DB$8&gt;$D169,INDEX($H121:DB121,0,DB$9-$D169),0)</f>
        <v>0</v>
      </c>
      <c r="DC169" s="12">
        <f>IF(DC$8&gt;$D169,INDEX($H121:DC121,0,DC$9-$D169),0)</f>
        <v>0</v>
      </c>
      <c r="DD169" s="12">
        <f>IF(DD$8&gt;$D169,INDEX($H121:DD121,0,DD$9-$D169),0)</f>
        <v>0</v>
      </c>
      <c r="DE169" s="12">
        <f>IF(DE$8&gt;$D169,INDEX($H121:DE121,0,DE$9-$D169),0)</f>
        <v>0</v>
      </c>
      <c r="DF169" s="12">
        <f>IF(DF$8&gt;$D169,INDEX($H121:DF121,0,DF$9-$D169),0)</f>
        <v>0</v>
      </c>
      <c r="DG169" s="12">
        <f>IF(DG$8&gt;$D169,INDEX($H121:DG121,0,DG$9-$D169),0)</f>
        <v>0</v>
      </c>
      <c r="DH169" s="12">
        <f>IF(DH$8&gt;$D169,INDEX($H121:DH121,0,DH$9-$D169),0)</f>
        <v>0</v>
      </c>
      <c r="DI169" s="12">
        <f>IF(DI$8&gt;$D169,INDEX($H121:DI121,0,DI$9-$D169),0)</f>
        <v>0</v>
      </c>
      <c r="DJ169" s="12">
        <f>IF(DJ$8&gt;$D169,INDEX($H121:DJ121,0,DJ$9-$D169),0)</f>
        <v>0</v>
      </c>
      <c r="DK169" s="12">
        <f>IF(DK$8&gt;$D169,INDEX($H121:DK121,0,DK$9-$D169),0)</f>
        <v>0</v>
      </c>
      <c r="DL169" s="12">
        <f>IF(DL$8&gt;$D169,INDEX($H121:DL121,0,DL$9-$D169),0)</f>
        <v>0</v>
      </c>
      <c r="DM169" s="12">
        <f>IF(DM$8&gt;$D169,INDEX($H121:DM121,0,DM$9-$D169),0)</f>
        <v>0</v>
      </c>
      <c r="DN169" s="12">
        <f>IF(DN$8&gt;$D169,INDEX($H121:DN121,0,DN$9-$D169),0)</f>
        <v>0</v>
      </c>
      <c r="DO169" s="12">
        <f>IF(DO$8&gt;$D169,INDEX($H121:DO121,0,DO$9-$D169),0)</f>
        <v>0</v>
      </c>
      <c r="DP169" s="12">
        <f>IF(DP$8&gt;$D169,INDEX($H121:DP121,0,DP$9-$D169),0)</f>
        <v>0</v>
      </c>
      <c r="DQ169" s="12">
        <f>IF(DQ$8&gt;$D169,INDEX($H121:DQ121,0,DQ$9-$D169),0)</f>
        <v>0</v>
      </c>
      <c r="DR169" s="12">
        <f>IF(DR$8&gt;$D169,INDEX($H121:DR121,0,DR$9-$D169),0)</f>
        <v>0</v>
      </c>
      <c r="DS169" s="12">
        <f>IF(DS$8&gt;$D169,INDEX($H121:DS121,0,DS$9-$D169),0)</f>
        <v>0</v>
      </c>
      <c r="DT169" s="12">
        <f>IF(DT$8&gt;$D169,INDEX($H121:DT121,0,DT$9-$D169),0)</f>
        <v>0</v>
      </c>
      <c r="DU169" s="12">
        <f>IF(DU$8&gt;$D169,INDEX($H121:DU121,0,DU$9-$D169),0)</f>
        <v>0</v>
      </c>
      <c r="DV169" s="12">
        <f>IF(DV$8&gt;$D169,INDEX($H121:DV121,0,DV$9-$D169),0)</f>
        <v>0</v>
      </c>
      <c r="DW169" s="12">
        <f>IF(DW$8&gt;$D169,INDEX($H121:DW121,0,DW$9-$D169),0)</f>
        <v>0</v>
      </c>
      <c r="DX169" s="12">
        <f>IF(DX$8&gt;$D169,INDEX($H121:DX121,0,DX$9-$D169),0)</f>
        <v>0</v>
      </c>
      <c r="DY169" s="12">
        <f>IF(DY$8&gt;$D169,INDEX($H121:DY121,0,DY$9-$D169),0)</f>
        <v>0</v>
      </c>
      <c r="EB169" s="116">
        <f t="shared" si="353"/>
        <v>168</v>
      </c>
      <c r="EC169" s="2" t="str">
        <f t="shared" si="356"/>
        <v>Phase 2</v>
      </c>
      <c r="ED169" s="2" t="str">
        <f t="shared" si="357"/>
        <v>75' Wide</v>
      </c>
      <c r="EE169" s="33" t="str">
        <f>EE183</f>
        <v>Stat</v>
      </c>
      <c r="EF169" s="2" t="str">
        <f>EF183</f>
        <v>Home Closings</v>
      </c>
    </row>
    <row r="170" spans="1:136" x14ac:dyDescent="0.3">
      <c r="D170" s="128"/>
      <c r="G170" s="13"/>
      <c r="I170" s="10"/>
      <c r="J170" s="10"/>
      <c r="K170" s="10"/>
      <c r="L170" s="10"/>
      <c r="M170" s="10"/>
      <c r="N170" s="10"/>
      <c r="O170" s="10"/>
      <c r="P170" s="10"/>
      <c r="Q170" s="10"/>
      <c r="R170" s="10"/>
      <c r="S170" s="10"/>
      <c r="T170" s="10"/>
      <c r="U170" s="10"/>
      <c r="V170" s="10"/>
      <c r="W170" s="10"/>
      <c r="X170" s="10"/>
      <c r="Y170" s="10"/>
      <c r="Z170" s="10"/>
      <c r="AA170" s="10"/>
      <c r="AB170" s="10"/>
      <c r="AC170" s="10"/>
      <c r="AD170" s="10"/>
      <c r="AE170" s="10"/>
      <c r="AF170" s="10"/>
      <c r="AG170" s="10"/>
      <c r="AH170" s="10"/>
      <c r="AI170" s="10"/>
      <c r="AJ170" s="10"/>
      <c r="AK170" s="10"/>
      <c r="AL170" s="10"/>
      <c r="AM170" s="10"/>
      <c r="AN170" s="10"/>
      <c r="AO170" s="10"/>
      <c r="AP170" s="10"/>
      <c r="AQ170" s="10"/>
      <c r="AR170" s="10"/>
      <c r="AS170" s="10"/>
      <c r="AT170" s="10"/>
      <c r="AU170" s="10"/>
      <c r="AV170" s="10"/>
      <c r="AW170" s="10"/>
      <c r="AX170" s="10"/>
      <c r="AY170" s="10"/>
      <c r="AZ170" s="10"/>
      <c r="BA170" s="10"/>
      <c r="BB170" s="10"/>
      <c r="BC170" s="10"/>
      <c r="BD170" s="10"/>
      <c r="BE170" s="10"/>
      <c r="BF170" s="10"/>
      <c r="BG170" s="10"/>
      <c r="BH170" s="10"/>
      <c r="BI170" s="10"/>
      <c r="BJ170" s="10"/>
      <c r="BK170" s="10"/>
      <c r="BL170" s="10"/>
      <c r="BM170" s="10"/>
      <c r="BN170" s="10"/>
      <c r="BO170" s="10"/>
      <c r="BP170" s="10"/>
      <c r="BQ170" s="10"/>
      <c r="BR170" s="10"/>
      <c r="BS170" s="10"/>
      <c r="BT170" s="10"/>
      <c r="BU170" s="10"/>
      <c r="BV170" s="10"/>
      <c r="BW170" s="10"/>
      <c r="BX170" s="10"/>
      <c r="BY170" s="10"/>
      <c r="BZ170" s="10"/>
      <c r="CA170" s="10"/>
      <c r="CB170" s="10"/>
      <c r="CC170" s="10"/>
      <c r="CD170" s="10"/>
      <c r="CE170" s="10"/>
      <c r="CF170" s="10"/>
      <c r="CG170" s="10"/>
      <c r="CH170" s="10"/>
      <c r="CI170" s="10"/>
      <c r="CJ170" s="10"/>
      <c r="CK170" s="10"/>
      <c r="CL170" s="10"/>
      <c r="CM170" s="10"/>
      <c r="CN170" s="10"/>
      <c r="CO170" s="10"/>
      <c r="CP170" s="10"/>
      <c r="CQ170" s="10"/>
      <c r="CR170" s="10"/>
      <c r="CS170" s="10"/>
      <c r="CT170" s="10"/>
      <c r="CU170" s="10"/>
      <c r="CV170" s="10"/>
      <c r="CW170" s="10"/>
      <c r="CX170" s="10"/>
      <c r="CY170" s="10"/>
      <c r="CZ170" s="10"/>
      <c r="DA170" s="10"/>
      <c r="DB170" s="10"/>
      <c r="DC170" s="10"/>
      <c r="DD170" s="10"/>
      <c r="DE170" s="10"/>
      <c r="DF170" s="10"/>
      <c r="DG170" s="10"/>
      <c r="DH170" s="10"/>
      <c r="DI170" s="10"/>
      <c r="DJ170" s="10"/>
      <c r="DK170" s="10"/>
      <c r="DL170" s="10"/>
      <c r="DM170" s="10"/>
      <c r="DN170" s="10"/>
      <c r="DO170" s="10"/>
      <c r="DP170" s="10"/>
      <c r="DQ170" s="10"/>
      <c r="DR170" s="10"/>
      <c r="DS170" s="10"/>
      <c r="DT170" s="10"/>
      <c r="DU170" s="10"/>
      <c r="DV170" s="10"/>
      <c r="DW170" s="10"/>
      <c r="DX170" s="10"/>
      <c r="DY170" s="10"/>
      <c r="EE170" s="33"/>
    </row>
    <row r="171" spans="1:136" x14ac:dyDescent="0.3">
      <c r="B171" s="2" t="str">
        <f>Product!$J$2</f>
        <v>Phase 3</v>
      </c>
      <c r="C171" s="2" t="str">
        <f>Product!$J$3</f>
        <v>50' Wide</v>
      </c>
      <c r="D171" s="128">
        <f>SUMIFS(INDEX(Product!$B$2:$U$97, MATCH(D161, Product!$B$2:$B$97, 0), ), Product!$B$2:$U$2, $B171, Product!$B$3:$U$3, $C171)</f>
        <v>6</v>
      </c>
      <c r="G171" s="11">
        <f>SUM(H171:DZ171)</f>
        <v>30</v>
      </c>
      <c r="I171" s="12">
        <f>IF(I$8&gt;$D171,INDEX($H123:I123,0,I$9-$D171),0)</f>
        <v>0</v>
      </c>
      <c r="J171" s="12">
        <f>IF(J$8&gt;$D171,INDEX($H123:J123,0,J$9-$D171),0)</f>
        <v>0</v>
      </c>
      <c r="K171" s="12">
        <f>IF(K$8&gt;$D171,INDEX($H123:K123,0,K$9-$D171),0)</f>
        <v>0</v>
      </c>
      <c r="L171" s="12">
        <f>IF(L$8&gt;$D171,INDEX($H123:L123,0,L$9-$D171),0)</f>
        <v>0</v>
      </c>
      <c r="M171" s="12">
        <f>IF(M$8&gt;$D171,INDEX($H123:M123,0,M$9-$D171),0)</f>
        <v>0</v>
      </c>
      <c r="N171" s="12">
        <f>IF(N$8&gt;$D171,INDEX($H123:N123,0,N$9-$D171),0)</f>
        <v>0</v>
      </c>
      <c r="O171" s="12">
        <f>IF(O$8&gt;$D171,INDEX($H123:O123,0,O$9-$D171),0)</f>
        <v>0</v>
      </c>
      <c r="P171" s="12">
        <f>IF(P$8&gt;$D171,INDEX($H123:P123,0,P$9-$D171),0)</f>
        <v>0</v>
      </c>
      <c r="Q171" s="12">
        <f>IF(Q$8&gt;$D171,INDEX($H123:Q123,0,Q$9-$D171),0)</f>
        <v>0</v>
      </c>
      <c r="R171" s="12">
        <f>IF(R$8&gt;$D171,INDEX($H123:R123,0,R$9-$D171),0)</f>
        <v>0</v>
      </c>
      <c r="S171" s="12">
        <f>IF(S$8&gt;$D171,INDEX($H123:S123,0,S$9-$D171),0)</f>
        <v>0</v>
      </c>
      <c r="T171" s="12">
        <f>IF(T$8&gt;$D171,INDEX($H123:T123,0,T$9-$D171),0)</f>
        <v>0</v>
      </c>
      <c r="U171" s="12">
        <f>IF(U$8&gt;$D171,INDEX($H123:U123,0,U$9-$D171),0)</f>
        <v>0</v>
      </c>
      <c r="V171" s="12">
        <f>IF(V$8&gt;$D171,INDEX($H123:V123,0,V$9-$D171),0)</f>
        <v>0</v>
      </c>
      <c r="W171" s="12">
        <f>IF(W$8&gt;$D171,INDEX($H123:W123,0,W$9-$D171),0)</f>
        <v>0</v>
      </c>
      <c r="X171" s="12">
        <f>IF(X$8&gt;$D171,INDEX($H123:X123,0,X$9-$D171),0)</f>
        <v>0</v>
      </c>
      <c r="Y171" s="12">
        <f>IF(Y$8&gt;$D171,INDEX($H123:Y123,0,Y$9-$D171),0)</f>
        <v>0</v>
      </c>
      <c r="Z171" s="12">
        <f>IF(Z$8&gt;$D171,INDEX($H123:Z123,0,Z$9-$D171),0)</f>
        <v>0</v>
      </c>
      <c r="AA171" s="12">
        <f>IF(AA$8&gt;$D171,INDEX($H123:AA123,0,AA$9-$D171),0)</f>
        <v>0</v>
      </c>
      <c r="AB171" s="12">
        <f>IF(AB$8&gt;$D171,INDEX($H123:AB123,0,AB$9-$D171),0)</f>
        <v>0</v>
      </c>
      <c r="AC171" s="12">
        <f>IF(AC$8&gt;$D171,INDEX($H123:AC123,0,AC$9-$D171),0)</f>
        <v>0</v>
      </c>
      <c r="AD171" s="12">
        <f>IF(AD$8&gt;$D171,INDEX($H123:AD123,0,AD$9-$D171),0)</f>
        <v>0</v>
      </c>
      <c r="AE171" s="12">
        <f>IF(AE$8&gt;$D171,INDEX($H123:AE123,0,AE$9-$D171),0)</f>
        <v>0</v>
      </c>
      <c r="AF171" s="12">
        <f>IF(AF$8&gt;$D171,INDEX($H123:AF123,0,AF$9-$D171),0)</f>
        <v>0</v>
      </c>
      <c r="AG171" s="12">
        <f>IF(AG$8&gt;$D171,INDEX($H123:AG123,0,AG$9-$D171),0)</f>
        <v>0</v>
      </c>
      <c r="AH171" s="12">
        <f>IF(AH$8&gt;$D171,INDEX($H123:AH123,0,AH$9-$D171),0)</f>
        <v>0</v>
      </c>
      <c r="AI171" s="12">
        <f>IF(AI$8&gt;$D171,INDEX($H123:AI123,0,AI$9-$D171),0)</f>
        <v>0</v>
      </c>
      <c r="AJ171" s="12">
        <f>IF(AJ$8&gt;$D171,INDEX($H123:AJ123,0,AJ$9-$D171),0)</f>
        <v>0</v>
      </c>
      <c r="AK171" s="12">
        <f>IF(AK$8&gt;$D171,INDEX($H123:AK123,0,AK$9-$D171),0)</f>
        <v>0</v>
      </c>
      <c r="AL171" s="12">
        <f>IF(AL$8&gt;$D171,INDEX($H123:AL123,0,AL$9-$D171),0)</f>
        <v>0</v>
      </c>
      <c r="AM171" s="12">
        <f>IF(AM$8&gt;$D171,INDEX($H123:AM123,0,AM$9-$D171),0)</f>
        <v>0</v>
      </c>
      <c r="AN171" s="12">
        <f>IF(AN$8&gt;$D171,INDEX($H123:AN123,0,AN$9-$D171),0)</f>
        <v>0</v>
      </c>
      <c r="AO171" s="12">
        <f>IF(AO$8&gt;$D171,INDEX($H123:AO123,0,AO$9-$D171),0)</f>
        <v>0</v>
      </c>
      <c r="AP171" s="12">
        <f>IF(AP$8&gt;$D171,INDEX($H123:AP123,0,AP$9-$D171),0)</f>
        <v>0</v>
      </c>
      <c r="AQ171" s="12">
        <f>IF(AQ$8&gt;$D171,INDEX($H123:AQ123,0,AQ$9-$D171),0)</f>
        <v>0</v>
      </c>
      <c r="AR171" s="12">
        <f>IF(AR$8&gt;$D171,INDEX($H123:AR123,0,AR$9-$D171),0)</f>
        <v>0</v>
      </c>
      <c r="AS171" s="12">
        <f>IF(AS$8&gt;$D171,INDEX($H123:AS123,0,AS$9-$D171),0)</f>
        <v>0</v>
      </c>
      <c r="AT171" s="12">
        <f>IF(AT$8&gt;$D171,INDEX($H123:AT123,0,AT$9-$D171),0)</f>
        <v>0</v>
      </c>
      <c r="AU171" s="12">
        <f>IF(AU$8&gt;$D171,INDEX($H123:AU123,0,AU$9-$D171),0)</f>
        <v>2.5</v>
      </c>
      <c r="AV171" s="12">
        <f>IF(AV$8&gt;$D171,INDEX($H123:AV123,0,AV$9-$D171),0)</f>
        <v>2.5</v>
      </c>
      <c r="AW171" s="12">
        <f>IF(AW$8&gt;$D171,INDEX($H123:AW123,0,AW$9-$D171),0)</f>
        <v>2.5</v>
      </c>
      <c r="AX171" s="12">
        <f>IF(AX$8&gt;$D171,INDEX($H123:AX123,0,AX$9-$D171),0)</f>
        <v>2.5</v>
      </c>
      <c r="AY171" s="12">
        <f>IF(AY$8&gt;$D171,INDEX($H123:AY123,0,AY$9-$D171),0)</f>
        <v>2.5</v>
      </c>
      <c r="AZ171" s="12">
        <f>IF(AZ$8&gt;$D171,INDEX($H123:AZ123,0,AZ$9-$D171),0)</f>
        <v>2.5</v>
      </c>
      <c r="BA171" s="12">
        <f>IF(BA$8&gt;$D171,INDEX($H123:BA123,0,BA$9-$D171),0)</f>
        <v>2.5</v>
      </c>
      <c r="BB171" s="12">
        <f>IF(BB$8&gt;$D171,INDEX($H123:BB123,0,BB$9-$D171),0)</f>
        <v>2.5</v>
      </c>
      <c r="BC171" s="12">
        <f>IF(BC$8&gt;$D171,INDEX($H123:BC123,0,BC$9-$D171),0)</f>
        <v>2.5</v>
      </c>
      <c r="BD171" s="12">
        <f>IF(BD$8&gt;$D171,INDEX($H123:BD123,0,BD$9-$D171),0)</f>
        <v>2.5</v>
      </c>
      <c r="BE171" s="12">
        <f>IF(BE$8&gt;$D171,INDEX($H123:BE123,0,BE$9-$D171),0)</f>
        <v>2.5</v>
      </c>
      <c r="BF171" s="12">
        <f>IF(BF$8&gt;$D171,INDEX($H123:BF123,0,BF$9-$D171),0)</f>
        <v>2.5</v>
      </c>
      <c r="BG171" s="12">
        <f>IF(BG$8&gt;$D171,INDEX($H123:BG123,0,BG$9-$D171),0)</f>
        <v>0</v>
      </c>
      <c r="BH171" s="12">
        <f>IF(BH$8&gt;$D171,INDEX($H123:BH123,0,BH$9-$D171),0)</f>
        <v>0</v>
      </c>
      <c r="BI171" s="12">
        <f>IF(BI$8&gt;$D171,INDEX($H123:BI123,0,BI$9-$D171),0)</f>
        <v>0</v>
      </c>
      <c r="BJ171" s="12">
        <f>IF(BJ$8&gt;$D171,INDEX($H123:BJ123,0,BJ$9-$D171),0)</f>
        <v>0</v>
      </c>
      <c r="BK171" s="12">
        <f>IF(BK$8&gt;$D171,INDEX($H123:BK123,0,BK$9-$D171),0)</f>
        <v>0</v>
      </c>
      <c r="BL171" s="12">
        <f>IF(BL$8&gt;$D171,INDEX($H123:BL123,0,BL$9-$D171),0)</f>
        <v>0</v>
      </c>
      <c r="BM171" s="12">
        <f>IF(BM$8&gt;$D171,INDEX($H123:BM123,0,BM$9-$D171),0)</f>
        <v>0</v>
      </c>
      <c r="BN171" s="12">
        <f>IF(BN$8&gt;$D171,INDEX($H123:BN123,0,BN$9-$D171),0)</f>
        <v>0</v>
      </c>
      <c r="BO171" s="12">
        <f>IF(BO$8&gt;$D171,INDEX($H123:BO123,0,BO$9-$D171),0)</f>
        <v>0</v>
      </c>
      <c r="BP171" s="12">
        <f>IF(BP$8&gt;$D171,INDEX($H123:BP123,0,BP$9-$D171),0)</f>
        <v>0</v>
      </c>
      <c r="BQ171" s="12">
        <f>IF(BQ$8&gt;$D171,INDEX($H123:BQ123,0,BQ$9-$D171),0)</f>
        <v>0</v>
      </c>
      <c r="BR171" s="12">
        <f>IF(BR$8&gt;$D171,INDEX($H123:BR123,0,BR$9-$D171),0)</f>
        <v>0</v>
      </c>
      <c r="BS171" s="12">
        <f>IF(BS$8&gt;$D171,INDEX($H123:BS123,0,BS$9-$D171),0)</f>
        <v>0</v>
      </c>
      <c r="BT171" s="12">
        <f>IF(BT$8&gt;$D171,INDEX($H123:BT123,0,BT$9-$D171),0)</f>
        <v>0</v>
      </c>
      <c r="BU171" s="12">
        <f>IF(BU$8&gt;$D171,INDEX($H123:BU123,0,BU$9-$D171),0)</f>
        <v>0</v>
      </c>
      <c r="BV171" s="12">
        <f>IF(BV$8&gt;$D171,INDEX($H123:BV123,0,BV$9-$D171),0)</f>
        <v>0</v>
      </c>
      <c r="BW171" s="12">
        <f>IF(BW$8&gt;$D171,INDEX($H123:BW123,0,BW$9-$D171),0)</f>
        <v>0</v>
      </c>
      <c r="BX171" s="12">
        <f>IF(BX$8&gt;$D171,INDEX($H123:BX123,0,BX$9-$D171),0)</f>
        <v>0</v>
      </c>
      <c r="BY171" s="12">
        <f>IF(BY$8&gt;$D171,INDEX($H123:BY123,0,BY$9-$D171),0)</f>
        <v>0</v>
      </c>
      <c r="BZ171" s="12">
        <f>IF(BZ$8&gt;$D171,INDEX($H123:BZ123,0,BZ$9-$D171),0)</f>
        <v>0</v>
      </c>
      <c r="CA171" s="12">
        <f>IF(CA$8&gt;$D171,INDEX($H123:CA123,0,CA$9-$D171),0)</f>
        <v>0</v>
      </c>
      <c r="CB171" s="12">
        <f>IF(CB$8&gt;$D171,INDEX($H123:CB123,0,CB$9-$D171),0)</f>
        <v>0</v>
      </c>
      <c r="CC171" s="12">
        <f>IF(CC$8&gt;$D171,INDEX($H123:CC123,0,CC$9-$D171),0)</f>
        <v>0</v>
      </c>
      <c r="CD171" s="12">
        <f>IF(CD$8&gt;$D171,INDEX($H123:CD123,0,CD$9-$D171),0)</f>
        <v>0</v>
      </c>
      <c r="CE171" s="12">
        <f>IF(CE$8&gt;$D171,INDEX($H123:CE123,0,CE$9-$D171),0)</f>
        <v>0</v>
      </c>
      <c r="CF171" s="12">
        <f>IF(CF$8&gt;$D171,INDEX($H123:CF123,0,CF$9-$D171),0)</f>
        <v>0</v>
      </c>
      <c r="CG171" s="12">
        <f>IF(CG$8&gt;$D171,INDEX($H123:CG123,0,CG$9-$D171),0)</f>
        <v>0</v>
      </c>
      <c r="CH171" s="12">
        <f>IF(CH$8&gt;$D171,INDEX($H123:CH123,0,CH$9-$D171),0)</f>
        <v>0</v>
      </c>
      <c r="CI171" s="12">
        <f>IF(CI$8&gt;$D171,INDEX($H123:CI123,0,CI$9-$D171),0)</f>
        <v>0</v>
      </c>
      <c r="CJ171" s="12">
        <f>IF(CJ$8&gt;$D171,INDEX($H123:CJ123,0,CJ$9-$D171),0)</f>
        <v>0</v>
      </c>
      <c r="CK171" s="12">
        <f>IF(CK$8&gt;$D171,INDEX($H123:CK123,0,CK$9-$D171),0)</f>
        <v>0</v>
      </c>
      <c r="CL171" s="12">
        <f>IF(CL$8&gt;$D171,INDEX($H123:CL123,0,CL$9-$D171),0)</f>
        <v>0</v>
      </c>
      <c r="CM171" s="12">
        <f>IF(CM$8&gt;$D171,INDEX($H123:CM123,0,CM$9-$D171),0)</f>
        <v>0</v>
      </c>
      <c r="CN171" s="12">
        <f>IF(CN$8&gt;$D171,INDEX($H123:CN123,0,CN$9-$D171),0)</f>
        <v>0</v>
      </c>
      <c r="CO171" s="12">
        <f>IF(CO$8&gt;$D171,INDEX($H123:CO123,0,CO$9-$D171),0)</f>
        <v>0</v>
      </c>
      <c r="CP171" s="12">
        <f>IF(CP$8&gt;$D171,INDEX($H123:CP123,0,CP$9-$D171),0)</f>
        <v>0</v>
      </c>
      <c r="CQ171" s="12">
        <f>IF(CQ$8&gt;$D171,INDEX($H123:CQ123,0,CQ$9-$D171),0)</f>
        <v>0</v>
      </c>
      <c r="CR171" s="12">
        <f>IF(CR$8&gt;$D171,INDEX($H123:CR123,0,CR$9-$D171),0)</f>
        <v>0</v>
      </c>
      <c r="CS171" s="12">
        <f>IF(CS$8&gt;$D171,INDEX($H123:CS123,0,CS$9-$D171),0)</f>
        <v>0</v>
      </c>
      <c r="CT171" s="12">
        <f>IF(CT$8&gt;$D171,INDEX($H123:CT123,0,CT$9-$D171),0)</f>
        <v>0</v>
      </c>
      <c r="CU171" s="12">
        <f>IF(CU$8&gt;$D171,INDEX($H123:CU123,0,CU$9-$D171),0)</f>
        <v>0</v>
      </c>
      <c r="CV171" s="12">
        <f>IF(CV$8&gt;$D171,INDEX($H123:CV123,0,CV$9-$D171),0)</f>
        <v>0</v>
      </c>
      <c r="CW171" s="12">
        <f>IF(CW$8&gt;$D171,INDEX($H123:CW123,0,CW$9-$D171),0)</f>
        <v>0</v>
      </c>
      <c r="CX171" s="12">
        <f>IF(CX$8&gt;$D171,INDEX($H123:CX123,0,CX$9-$D171),0)</f>
        <v>0</v>
      </c>
      <c r="CY171" s="12">
        <f>IF(CY$8&gt;$D171,INDEX($H123:CY123,0,CY$9-$D171),0)</f>
        <v>0</v>
      </c>
      <c r="CZ171" s="12">
        <f>IF(CZ$8&gt;$D171,INDEX($H123:CZ123,0,CZ$9-$D171),0)</f>
        <v>0</v>
      </c>
      <c r="DA171" s="12">
        <f>IF(DA$8&gt;$D171,INDEX($H123:DA123,0,DA$9-$D171),0)</f>
        <v>0</v>
      </c>
      <c r="DB171" s="12">
        <f>IF(DB$8&gt;$D171,INDEX($H123:DB123,0,DB$9-$D171),0)</f>
        <v>0</v>
      </c>
      <c r="DC171" s="12">
        <f>IF(DC$8&gt;$D171,INDEX($H123:DC123,0,DC$9-$D171),0)</f>
        <v>0</v>
      </c>
      <c r="DD171" s="12">
        <f>IF(DD$8&gt;$D171,INDEX($H123:DD123,0,DD$9-$D171),0)</f>
        <v>0</v>
      </c>
      <c r="DE171" s="12">
        <f>IF(DE$8&gt;$D171,INDEX($H123:DE123,0,DE$9-$D171),0)</f>
        <v>0</v>
      </c>
      <c r="DF171" s="12">
        <f>IF(DF$8&gt;$D171,INDEX($H123:DF123,0,DF$9-$D171),0)</f>
        <v>0</v>
      </c>
      <c r="DG171" s="12">
        <f>IF(DG$8&gt;$D171,INDEX($H123:DG123,0,DG$9-$D171),0)</f>
        <v>0</v>
      </c>
      <c r="DH171" s="12">
        <f>IF(DH$8&gt;$D171,INDEX($H123:DH123,0,DH$9-$D171),0)</f>
        <v>0</v>
      </c>
      <c r="DI171" s="12">
        <f>IF(DI$8&gt;$D171,INDEX($H123:DI123,0,DI$9-$D171),0)</f>
        <v>0</v>
      </c>
      <c r="DJ171" s="12">
        <f>IF(DJ$8&gt;$D171,INDEX($H123:DJ123,0,DJ$9-$D171),0)</f>
        <v>0</v>
      </c>
      <c r="DK171" s="12">
        <f>IF(DK$8&gt;$D171,INDEX($H123:DK123,0,DK$9-$D171),0)</f>
        <v>0</v>
      </c>
      <c r="DL171" s="12">
        <f>IF(DL$8&gt;$D171,INDEX($H123:DL123,0,DL$9-$D171),0)</f>
        <v>0</v>
      </c>
      <c r="DM171" s="12">
        <f>IF(DM$8&gt;$D171,INDEX($H123:DM123,0,DM$9-$D171),0)</f>
        <v>0</v>
      </c>
      <c r="DN171" s="12">
        <f>IF(DN$8&gt;$D171,INDEX($H123:DN123,0,DN$9-$D171),0)</f>
        <v>0</v>
      </c>
      <c r="DO171" s="12">
        <f>IF(DO$8&gt;$D171,INDEX($H123:DO123,0,DO$9-$D171),0)</f>
        <v>0</v>
      </c>
      <c r="DP171" s="12">
        <f>IF(DP$8&gt;$D171,INDEX($H123:DP123,0,DP$9-$D171),0)</f>
        <v>0</v>
      </c>
      <c r="DQ171" s="12">
        <f>IF(DQ$8&gt;$D171,INDEX($H123:DQ123,0,DQ$9-$D171),0)</f>
        <v>0</v>
      </c>
      <c r="DR171" s="12">
        <f>IF(DR$8&gt;$D171,INDEX($H123:DR123,0,DR$9-$D171),0)</f>
        <v>0</v>
      </c>
      <c r="DS171" s="12">
        <f>IF(DS$8&gt;$D171,INDEX($H123:DS123,0,DS$9-$D171),0)</f>
        <v>0</v>
      </c>
      <c r="DT171" s="12">
        <f>IF(DT$8&gt;$D171,INDEX($H123:DT123,0,DT$9-$D171),0)</f>
        <v>0</v>
      </c>
      <c r="DU171" s="12">
        <f>IF(DU$8&gt;$D171,INDEX($H123:DU123,0,DU$9-$D171),0)</f>
        <v>0</v>
      </c>
      <c r="DV171" s="12">
        <f>IF(DV$8&gt;$D171,INDEX($H123:DV123,0,DV$9-$D171),0)</f>
        <v>0</v>
      </c>
      <c r="DW171" s="12">
        <f>IF(DW$8&gt;$D171,INDEX($H123:DW123,0,DW$9-$D171),0)</f>
        <v>0</v>
      </c>
      <c r="DX171" s="12">
        <f>IF(DX$8&gt;$D171,INDEX($H123:DX123,0,DX$9-$D171),0)</f>
        <v>0</v>
      </c>
      <c r="DY171" s="12">
        <f>IF(DY$8&gt;$D171,INDEX($H123:DY123,0,DY$9-$D171),0)</f>
        <v>0</v>
      </c>
      <c r="EB171" s="116">
        <f t="shared" si="353"/>
        <v>170</v>
      </c>
      <c r="EC171" s="2" t="str">
        <f t="shared" ref="EC171:EC173" si="358">B171</f>
        <v>Phase 3</v>
      </c>
      <c r="ED171" s="2" t="str">
        <f t="shared" ref="ED171:ED173" si="359">C171</f>
        <v>50' Wide</v>
      </c>
      <c r="EE171" s="33" t="str">
        <f>EE183</f>
        <v>Stat</v>
      </c>
      <c r="EF171" s="2" t="str">
        <f>EF183</f>
        <v>Home Closings</v>
      </c>
    </row>
    <row r="172" spans="1:136" x14ac:dyDescent="0.3">
      <c r="B172" s="2" t="str">
        <f>Product!$K$2</f>
        <v>Phase 3</v>
      </c>
      <c r="C172" s="2" t="str">
        <f>Product!$K$3</f>
        <v>60' Wide</v>
      </c>
      <c r="D172" s="128">
        <f>SUMIFS(INDEX(Product!$B$2:$U$97, MATCH(D161, Product!$B$2:$B$97, 0), ), Product!$B$2:$U$2, $B172, Product!$B$3:$U$3, $C172)</f>
        <v>6</v>
      </c>
      <c r="G172" s="11">
        <f>SUM(H172:DZ172)</f>
        <v>30</v>
      </c>
      <c r="I172" s="12">
        <f>IF(I$8&gt;$D172,INDEX($H124:I124,0,I$9-$D172),0)</f>
        <v>0</v>
      </c>
      <c r="J172" s="12">
        <f>IF(J$8&gt;$D172,INDEX($H124:J124,0,J$9-$D172),0)</f>
        <v>0</v>
      </c>
      <c r="K172" s="12">
        <f>IF(K$8&gt;$D172,INDEX($H124:K124,0,K$9-$D172),0)</f>
        <v>0</v>
      </c>
      <c r="L172" s="12">
        <f>IF(L$8&gt;$D172,INDEX($H124:L124,0,L$9-$D172),0)</f>
        <v>0</v>
      </c>
      <c r="M172" s="12">
        <f>IF(M$8&gt;$D172,INDEX($H124:M124,0,M$9-$D172),0)</f>
        <v>0</v>
      </c>
      <c r="N172" s="12">
        <f>IF(N$8&gt;$D172,INDEX($H124:N124,0,N$9-$D172),0)</f>
        <v>0</v>
      </c>
      <c r="O172" s="12">
        <f>IF(O$8&gt;$D172,INDEX($H124:O124,0,O$9-$D172),0)</f>
        <v>0</v>
      </c>
      <c r="P172" s="12">
        <f>IF(P$8&gt;$D172,INDEX($H124:P124,0,P$9-$D172),0)</f>
        <v>0</v>
      </c>
      <c r="Q172" s="12">
        <f>IF(Q$8&gt;$D172,INDEX($H124:Q124,0,Q$9-$D172),0)</f>
        <v>0</v>
      </c>
      <c r="R172" s="12">
        <f>IF(R$8&gt;$D172,INDEX($H124:R124,0,R$9-$D172),0)</f>
        <v>0</v>
      </c>
      <c r="S172" s="12">
        <f>IF(S$8&gt;$D172,INDEX($H124:S124,0,S$9-$D172),0)</f>
        <v>0</v>
      </c>
      <c r="T172" s="12">
        <f>IF(T$8&gt;$D172,INDEX($H124:T124,0,T$9-$D172),0)</f>
        <v>0</v>
      </c>
      <c r="U172" s="12">
        <f>IF(U$8&gt;$D172,INDEX($H124:U124,0,U$9-$D172),0)</f>
        <v>0</v>
      </c>
      <c r="V172" s="12">
        <f>IF(V$8&gt;$D172,INDEX($H124:V124,0,V$9-$D172),0)</f>
        <v>0</v>
      </c>
      <c r="W172" s="12">
        <f>IF(W$8&gt;$D172,INDEX($H124:W124,0,W$9-$D172),0)</f>
        <v>0</v>
      </c>
      <c r="X172" s="12">
        <f>IF(X$8&gt;$D172,INDEX($H124:X124,0,X$9-$D172),0)</f>
        <v>0</v>
      </c>
      <c r="Y172" s="12">
        <f>IF(Y$8&gt;$D172,INDEX($H124:Y124,0,Y$9-$D172),0)</f>
        <v>0</v>
      </c>
      <c r="Z172" s="12">
        <f>IF(Z$8&gt;$D172,INDEX($H124:Z124,0,Z$9-$D172),0)</f>
        <v>0</v>
      </c>
      <c r="AA172" s="12">
        <f>IF(AA$8&gt;$D172,INDEX($H124:AA124,0,AA$9-$D172),0)</f>
        <v>0</v>
      </c>
      <c r="AB172" s="12">
        <f>IF(AB$8&gt;$D172,INDEX($H124:AB124,0,AB$9-$D172),0)</f>
        <v>0</v>
      </c>
      <c r="AC172" s="12">
        <f>IF(AC$8&gt;$D172,INDEX($H124:AC124,0,AC$9-$D172),0)</f>
        <v>0</v>
      </c>
      <c r="AD172" s="12">
        <f>IF(AD$8&gt;$D172,INDEX($H124:AD124,0,AD$9-$D172),0)</f>
        <v>0</v>
      </c>
      <c r="AE172" s="12">
        <f>IF(AE$8&gt;$D172,INDEX($H124:AE124,0,AE$9-$D172),0)</f>
        <v>0</v>
      </c>
      <c r="AF172" s="12">
        <f>IF(AF$8&gt;$D172,INDEX($H124:AF124,0,AF$9-$D172),0)</f>
        <v>0</v>
      </c>
      <c r="AG172" s="12">
        <f>IF(AG$8&gt;$D172,INDEX($H124:AG124,0,AG$9-$D172),0)</f>
        <v>0</v>
      </c>
      <c r="AH172" s="12">
        <f>IF(AH$8&gt;$D172,INDEX($H124:AH124,0,AH$9-$D172),0)</f>
        <v>0</v>
      </c>
      <c r="AI172" s="12">
        <f>IF(AI$8&gt;$D172,INDEX($H124:AI124,0,AI$9-$D172),0)</f>
        <v>0</v>
      </c>
      <c r="AJ172" s="12">
        <f>IF(AJ$8&gt;$D172,INDEX($H124:AJ124,0,AJ$9-$D172),0)</f>
        <v>0</v>
      </c>
      <c r="AK172" s="12">
        <f>IF(AK$8&gt;$D172,INDEX($H124:AK124,0,AK$9-$D172),0)</f>
        <v>0</v>
      </c>
      <c r="AL172" s="12">
        <f>IF(AL$8&gt;$D172,INDEX($H124:AL124,0,AL$9-$D172),0)</f>
        <v>0</v>
      </c>
      <c r="AM172" s="12">
        <f>IF(AM$8&gt;$D172,INDEX($H124:AM124,0,AM$9-$D172),0)</f>
        <v>0</v>
      </c>
      <c r="AN172" s="12">
        <f>IF(AN$8&gt;$D172,INDEX($H124:AN124,0,AN$9-$D172),0)</f>
        <v>0</v>
      </c>
      <c r="AO172" s="12">
        <f>IF(AO$8&gt;$D172,INDEX($H124:AO124,0,AO$9-$D172),0)</f>
        <v>0</v>
      </c>
      <c r="AP172" s="12">
        <f>IF(AP$8&gt;$D172,INDEX($H124:AP124,0,AP$9-$D172),0)</f>
        <v>0</v>
      </c>
      <c r="AQ172" s="12">
        <f>IF(AQ$8&gt;$D172,INDEX($H124:AQ124,0,AQ$9-$D172),0)</f>
        <v>0</v>
      </c>
      <c r="AR172" s="12">
        <f>IF(AR$8&gt;$D172,INDEX($H124:AR124,0,AR$9-$D172),0)</f>
        <v>0</v>
      </c>
      <c r="AS172" s="12">
        <f>IF(AS$8&gt;$D172,INDEX($H124:AS124,0,AS$9-$D172),0)</f>
        <v>0</v>
      </c>
      <c r="AT172" s="12">
        <f>IF(AT$8&gt;$D172,INDEX($H124:AT124,0,AT$9-$D172),0)</f>
        <v>0</v>
      </c>
      <c r="AU172" s="12">
        <f>IF(AU$8&gt;$D172,INDEX($H124:AU124,0,AU$9-$D172),0)</f>
        <v>2.5</v>
      </c>
      <c r="AV172" s="12">
        <f>IF(AV$8&gt;$D172,INDEX($H124:AV124,0,AV$9-$D172),0)</f>
        <v>2.5</v>
      </c>
      <c r="AW172" s="12">
        <f>IF(AW$8&gt;$D172,INDEX($H124:AW124,0,AW$9-$D172),0)</f>
        <v>2.5</v>
      </c>
      <c r="AX172" s="12">
        <f>IF(AX$8&gt;$D172,INDEX($H124:AX124,0,AX$9-$D172),0)</f>
        <v>2.5</v>
      </c>
      <c r="AY172" s="12">
        <f>IF(AY$8&gt;$D172,INDEX($H124:AY124,0,AY$9-$D172),0)</f>
        <v>2.5</v>
      </c>
      <c r="AZ172" s="12">
        <f>IF(AZ$8&gt;$D172,INDEX($H124:AZ124,0,AZ$9-$D172),0)</f>
        <v>2.5</v>
      </c>
      <c r="BA172" s="12">
        <f>IF(BA$8&gt;$D172,INDEX($H124:BA124,0,BA$9-$D172),0)</f>
        <v>2.5</v>
      </c>
      <c r="BB172" s="12">
        <f>IF(BB$8&gt;$D172,INDEX($H124:BB124,0,BB$9-$D172),0)</f>
        <v>2.5</v>
      </c>
      <c r="BC172" s="12">
        <f>IF(BC$8&gt;$D172,INDEX($H124:BC124,0,BC$9-$D172),0)</f>
        <v>2.5</v>
      </c>
      <c r="BD172" s="12">
        <f>IF(BD$8&gt;$D172,INDEX($H124:BD124,0,BD$9-$D172),0)</f>
        <v>2.5</v>
      </c>
      <c r="BE172" s="12">
        <f>IF(BE$8&gt;$D172,INDEX($H124:BE124,0,BE$9-$D172),0)</f>
        <v>2.5</v>
      </c>
      <c r="BF172" s="12">
        <f>IF(BF$8&gt;$D172,INDEX($H124:BF124,0,BF$9-$D172),0)</f>
        <v>2.5</v>
      </c>
      <c r="BG172" s="12">
        <f>IF(BG$8&gt;$D172,INDEX($H124:BG124,0,BG$9-$D172),0)</f>
        <v>0</v>
      </c>
      <c r="BH172" s="12">
        <f>IF(BH$8&gt;$D172,INDEX($H124:BH124,0,BH$9-$D172),0)</f>
        <v>0</v>
      </c>
      <c r="BI172" s="12">
        <f>IF(BI$8&gt;$D172,INDEX($H124:BI124,0,BI$9-$D172),0)</f>
        <v>0</v>
      </c>
      <c r="BJ172" s="12">
        <f>IF(BJ$8&gt;$D172,INDEX($H124:BJ124,0,BJ$9-$D172),0)</f>
        <v>0</v>
      </c>
      <c r="BK172" s="12">
        <f>IF(BK$8&gt;$D172,INDEX($H124:BK124,0,BK$9-$D172),0)</f>
        <v>0</v>
      </c>
      <c r="BL172" s="12">
        <f>IF(BL$8&gt;$D172,INDEX($H124:BL124,0,BL$9-$D172),0)</f>
        <v>0</v>
      </c>
      <c r="BM172" s="12">
        <f>IF(BM$8&gt;$D172,INDEX($H124:BM124,0,BM$9-$D172),0)</f>
        <v>0</v>
      </c>
      <c r="BN172" s="12">
        <f>IF(BN$8&gt;$D172,INDEX($H124:BN124,0,BN$9-$D172),0)</f>
        <v>0</v>
      </c>
      <c r="BO172" s="12">
        <f>IF(BO$8&gt;$D172,INDEX($H124:BO124,0,BO$9-$D172),0)</f>
        <v>0</v>
      </c>
      <c r="BP172" s="12">
        <f>IF(BP$8&gt;$D172,INDEX($H124:BP124,0,BP$9-$D172),0)</f>
        <v>0</v>
      </c>
      <c r="BQ172" s="12">
        <f>IF(BQ$8&gt;$D172,INDEX($H124:BQ124,0,BQ$9-$D172),0)</f>
        <v>0</v>
      </c>
      <c r="BR172" s="12">
        <f>IF(BR$8&gt;$D172,INDEX($H124:BR124,0,BR$9-$D172),0)</f>
        <v>0</v>
      </c>
      <c r="BS172" s="12">
        <f>IF(BS$8&gt;$D172,INDEX($H124:BS124,0,BS$9-$D172),0)</f>
        <v>0</v>
      </c>
      <c r="BT172" s="12">
        <f>IF(BT$8&gt;$D172,INDEX($H124:BT124,0,BT$9-$D172),0)</f>
        <v>0</v>
      </c>
      <c r="BU172" s="12">
        <f>IF(BU$8&gt;$D172,INDEX($H124:BU124,0,BU$9-$D172),0)</f>
        <v>0</v>
      </c>
      <c r="BV172" s="12">
        <f>IF(BV$8&gt;$D172,INDEX($H124:BV124,0,BV$9-$D172),0)</f>
        <v>0</v>
      </c>
      <c r="BW172" s="12">
        <f>IF(BW$8&gt;$D172,INDEX($H124:BW124,0,BW$9-$D172),0)</f>
        <v>0</v>
      </c>
      <c r="BX172" s="12">
        <f>IF(BX$8&gt;$D172,INDEX($H124:BX124,0,BX$9-$D172),0)</f>
        <v>0</v>
      </c>
      <c r="BY172" s="12">
        <f>IF(BY$8&gt;$D172,INDEX($H124:BY124,0,BY$9-$D172),0)</f>
        <v>0</v>
      </c>
      <c r="BZ172" s="12">
        <f>IF(BZ$8&gt;$D172,INDEX($H124:BZ124,0,BZ$9-$D172),0)</f>
        <v>0</v>
      </c>
      <c r="CA172" s="12">
        <f>IF(CA$8&gt;$D172,INDEX($H124:CA124,0,CA$9-$D172),0)</f>
        <v>0</v>
      </c>
      <c r="CB172" s="12">
        <f>IF(CB$8&gt;$D172,INDEX($H124:CB124,0,CB$9-$D172),0)</f>
        <v>0</v>
      </c>
      <c r="CC172" s="12">
        <f>IF(CC$8&gt;$D172,INDEX($H124:CC124,0,CC$9-$D172),0)</f>
        <v>0</v>
      </c>
      <c r="CD172" s="12">
        <f>IF(CD$8&gt;$D172,INDEX($H124:CD124,0,CD$9-$D172),0)</f>
        <v>0</v>
      </c>
      <c r="CE172" s="12">
        <f>IF(CE$8&gt;$D172,INDEX($H124:CE124,0,CE$9-$D172),0)</f>
        <v>0</v>
      </c>
      <c r="CF172" s="12">
        <f>IF(CF$8&gt;$D172,INDEX($H124:CF124,0,CF$9-$D172),0)</f>
        <v>0</v>
      </c>
      <c r="CG172" s="12">
        <f>IF(CG$8&gt;$D172,INDEX($H124:CG124,0,CG$9-$D172),0)</f>
        <v>0</v>
      </c>
      <c r="CH172" s="12">
        <f>IF(CH$8&gt;$D172,INDEX($H124:CH124,0,CH$9-$D172),0)</f>
        <v>0</v>
      </c>
      <c r="CI172" s="12">
        <f>IF(CI$8&gt;$D172,INDEX($H124:CI124,0,CI$9-$D172),0)</f>
        <v>0</v>
      </c>
      <c r="CJ172" s="12">
        <f>IF(CJ$8&gt;$D172,INDEX($H124:CJ124,0,CJ$9-$D172),0)</f>
        <v>0</v>
      </c>
      <c r="CK172" s="12">
        <f>IF(CK$8&gt;$D172,INDEX($H124:CK124,0,CK$9-$D172),0)</f>
        <v>0</v>
      </c>
      <c r="CL172" s="12">
        <f>IF(CL$8&gt;$D172,INDEX($H124:CL124,0,CL$9-$D172),0)</f>
        <v>0</v>
      </c>
      <c r="CM172" s="12">
        <f>IF(CM$8&gt;$D172,INDEX($H124:CM124,0,CM$9-$D172),0)</f>
        <v>0</v>
      </c>
      <c r="CN172" s="12">
        <f>IF(CN$8&gt;$D172,INDEX($H124:CN124,0,CN$9-$D172),0)</f>
        <v>0</v>
      </c>
      <c r="CO172" s="12">
        <f>IF(CO$8&gt;$D172,INDEX($H124:CO124,0,CO$9-$D172),0)</f>
        <v>0</v>
      </c>
      <c r="CP172" s="12">
        <f>IF(CP$8&gt;$D172,INDEX($H124:CP124,0,CP$9-$D172),0)</f>
        <v>0</v>
      </c>
      <c r="CQ172" s="12">
        <f>IF(CQ$8&gt;$D172,INDEX($H124:CQ124,0,CQ$9-$D172),0)</f>
        <v>0</v>
      </c>
      <c r="CR172" s="12">
        <f>IF(CR$8&gt;$D172,INDEX($H124:CR124,0,CR$9-$D172),0)</f>
        <v>0</v>
      </c>
      <c r="CS172" s="12">
        <f>IF(CS$8&gt;$D172,INDEX($H124:CS124,0,CS$9-$D172),0)</f>
        <v>0</v>
      </c>
      <c r="CT172" s="12">
        <f>IF(CT$8&gt;$D172,INDEX($H124:CT124,0,CT$9-$D172),0)</f>
        <v>0</v>
      </c>
      <c r="CU172" s="12">
        <f>IF(CU$8&gt;$D172,INDEX($H124:CU124,0,CU$9-$D172),0)</f>
        <v>0</v>
      </c>
      <c r="CV172" s="12">
        <f>IF(CV$8&gt;$D172,INDEX($H124:CV124,0,CV$9-$D172),0)</f>
        <v>0</v>
      </c>
      <c r="CW172" s="12">
        <f>IF(CW$8&gt;$D172,INDEX($H124:CW124,0,CW$9-$D172),0)</f>
        <v>0</v>
      </c>
      <c r="CX172" s="12">
        <f>IF(CX$8&gt;$D172,INDEX($H124:CX124,0,CX$9-$D172),0)</f>
        <v>0</v>
      </c>
      <c r="CY172" s="12">
        <f>IF(CY$8&gt;$D172,INDEX($H124:CY124,0,CY$9-$D172),0)</f>
        <v>0</v>
      </c>
      <c r="CZ172" s="12">
        <f>IF(CZ$8&gt;$D172,INDEX($H124:CZ124,0,CZ$9-$D172),0)</f>
        <v>0</v>
      </c>
      <c r="DA172" s="12">
        <f>IF(DA$8&gt;$D172,INDEX($H124:DA124,0,DA$9-$D172),0)</f>
        <v>0</v>
      </c>
      <c r="DB172" s="12">
        <f>IF(DB$8&gt;$D172,INDEX($H124:DB124,0,DB$9-$D172),0)</f>
        <v>0</v>
      </c>
      <c r="DC172" s="12">
        <f>IF(DC$8&gt;$D172,INDEX($H124:DC124,0,DC$9-$D172),0)</f>
        <v>0</v>
      </c>
      <c r="DD172" s="12">
        <f>IF(DD$8&gt;$D172,INDEX($H124:DD124,0,DD$9-$D172),0)</f>
        <v>0</v>
      </c>
      <c r="DE172" s="12">
        <f>IF(DE$8&gt;$D172,INDEX($H124:DE124,0,DE$9-$D172),0)</f>
        <v>0</v>
      </c>
      <c r="DF172" s="12">
        <f>IF(DF$8&gt;$D172,INDEX($H124:DF124,0,DF$9-$D172),0)</f>
        <v>0</v>
      </c>
      <c r="DG172" s="12">
        <f>IF(DG$8&gt;$D172,INDEX($H124:DG124,0,DG$9-$D172),0)</f>
        <v>0</v>
      </c>
      <c r="DH172" s="12">
        <f>IF(DH$8&gt;$D172,INDEX($H124:DH124,0,DH$9-$D172),0)</f>
        <v>0</v>
      </c>
      <c r="DI172" s="12">
        <f>IF(DI$8&gt;$D172,INDEX($H124:DI124,0,DI$9-$D172),0)</f>
        <v>0</v>
      </c>
      <c r="DJ172" s="12">
        <f>IF(DJ$8&gt;$D172,INDEX($H124:DJ124,0,DJ$9-$D172),0)</f>
        <v>0</v>
      </c>
      <c r="DK172" s="12">
        <f>IF(DK$8&gt;$D172,INDEX($H124:DK124,0,DK$9-$D172),0)</f>
        <v>0</v>
      </c>
      <c r="DL172" s="12">
        <f>IF(DL$8&gt;$D172,INDEX($H124:DL124,0,DL$9-$D172),0)</f>
        <v>0</v>
      </c>
      <c r="DM172" s="12">
        <f>IF(DM$8&gt;$D172,INDEX($H124:DM124,0,DM$9-$D172),0)</f>
        <v>0</v>
      </c>
      <c r="DN172" s="12">
        <f>IF(DN$8&gt;$D172,INDEX($H124:DN124,0,DN$9-$D172),0)</f>
        <v>0</v>
      </c>
      <c r="DO172" s="12">
        <f>IF(DO$8&gt;$D172,INDEX($H124:DO124,0,DO$9-$D172),0)</f>
        <v>0</v>
      </c>
      <c r="DP172" s="12">
        <f>IF(DP$8&gt;$D172,INDEX($H124:DP124,0,DP$9-$D172),0)</f>
        <v>0</v>
      </c>
      <c r="DQ172" s="12">
        <f>IF(DQ$8&gt;$D172,INDEX($H124:DQ124,0,DQ$9-$D172),0)</f>
        <v>0</v>
      </c>
      <c r="DR172" s="12">
        <f>IF(DR$8&gt;$D172,INDEX($H124:DR124,0,DR$9-$D172),0)</f>
        <v>0</v>
      </c>
      <c r="DS172" s="12">
        <f>IF(DS$8&gt;$D172,INDEX($H124:DS124,0,DS$9-$D172),0)</f>
        <v>0</v>
      </c>
      <c r="DT172" s="12">
        <f>IF(DT$8&gt;$D172,INDEX($H124:DT124,0,DT$9-$D172),0)</f>
        <v>0</v>
      </c>
      <c r="DU172" s="12">
        <f>IF(DU$8&gt;$D172,INDEX($H124:DU124,0,DU$9-$D172),0)</f>
        <v>0</v>
      </c>
      <c r="DV172" s="12">
        <f>IF(DV$8&gt;$D172,INDEX($H124:DV124,0,DV$9-$D172),0)</f>
        <v>0</v>
      </c>
      <c r="DW172" s="12">
        <f>IF(DW$8&gt;$D172,INDEX($H124:DW124,0,DW$9-$D172),0)</f>
        <v>0</v>
      </c>
      <c r="DX172" s="12">
        <f>IF(DX$8&gt;$D172,INDEX($H124:DX124,0,DX$9-$D172),0)</f>
        <v>0</v>
      </c>
      <c r="DY172" s="12">
        <f>IF(DY$8&gt;$D172,INDEX($H124:DY124,0,DY$9-$D172),0)</f>
        <v>0</v>
      </c>
      <c r="EB172" s="116">
        <f t="shared" si="353"/>
        <v>171</v>
      </c>
      <c r="EC172" s="2" t="str">
        <f t="shared" si="358"/>
        <v>Phase 3</v>
      </c>
      <c r="ED172" s="2" t="str">
        <f t="shared" si="359"/>
        <v>60' Wide</v>
      </c>
      <c r="EE172" s="33" t="str">
        <f>EE183</f>
        <v>Stat</v>
      </c>
      <c r="EF172" s="2" t="str">
        <f>EF183</f>
        <v>Home Closings</v>
      </c>
    </row>
    <row r="173" spans="1:136" x14ac:dyDescent="0.3">
      <c r="B173" s="2" t="str">
        <f>Product!$L$2</f>
        <v>Phase 3</v>
      </c>
      <c r="C173" s="2" t="str">
        <f>Product!$L$3</f>
        <v>75' Wide</v>
      </c>
      <c r="D173" s="128">
        <f>SUMIFS(INDEX(Product!$B$2:$U$97, MATCH(D161, Product!$B$2:$B$97, 0), ), Product!$B$2:$U$2, $B173, Product!$B$3:$U$3, $C173)</f>
        <v>6</v>
      </c>
      <c r="G173" s="11">
        <f>SUM(H173:DZ173)</f>
        <v>20</v>
      </c>
      <c r="I173" s="12">
        <f>IF(I$8&gt;$D173,INDEX($H125:I125,0,I$9-$D173),0)</f>
        <v>0</v>
      </c>
      <c r="J173" s="12">
        <f>IF(J$8&gt;$D173,INDEX($H125:J125,0,J$9-$D173),0)</f>
        <v>0</v>
      </c>
      <c r="K173" s="12">
        <f>IF(K$8&gt;$D173,INDEX($H125:K125,0,K$9-$D173),0)</f>
        <v>0</v>
      </c>
      <c r="L173" s="12">
        <f>IF(L$8&gt;$D173,INDEX($H125:L125,0,L$9-$D173),0)</f>
        <v>0</v>
      </c>
      <c r="M173" s="12">
        <f>IF(M$8&gt;$D173,INDEX($H125:M125,0,M$9-$D173),0)</f>
        <v>0</v>
      </c>
      <c r="N173" s="12">
        <f>IF(N$8&gt;$D173,INDEX($H125:N125,0,N$9-$D173),0)</f>
        <v>0</v>
      </c>
      <c r="O173" s="12">
        <f>IF(O$8&gt;$D173,INDEX($H125:O125,0,O$9-$D173),0)</f>
        <v>0</v>
      </c>
      <c r="P173" s="12">
        <f>IF(P$8&gt;$D173,INDEX($H125:P125,0,P$9-$D173),0)</f>
        <v>0</v>
      </c>
      <c r="Q173" s="12">
        <f>IF(Q$8&gt;$D173,INDEX($H125:Q125,0,Q$9-$D173),0)</f>
        <v>0</v>
      </c>
      <c r="R173" s="12">
        <f>IF(R$8&gt;$D173,INDEX($H125:R125,0,R$9-$D173),0)</f>
        <v>0</v>
      </c>
      <c r="S173" s="12">
        <f>IF(S$8&gt;$D173,INDEX($H125:S125,0,S$9-$D173),0)</f>
        <v>0</v>
      </c>
      <c r="T173" s="12">
        <f>IF(T$8&gt;$D173,INDEX($H125:T125,0,T$9-$D173),0)</f>
        <v>0</v>
      </c>
      <c r="U173" s="12">
        <f>IF(U$8&gt;$D173,INDEX($H125:U125,0,U$9-$D173),0)</f>
        <v>0</v>
      </c>
      <c r="V173" s="12">
        <f>IF(V$8&gt;$D173,INDEX($H125:V125,0,V$9-$D173),0)</f>
        <v>0</v>
      </c>
      <c r="W173" s="12">
        <f>IF(W$8&gt;$D173,INDEX($H125:W125,0,W$9-$D173),0)</f>
        <v>0</v>
      </c>
      <c r="X173" s="12">
        <f>IF(X$8&gt;$D173,INDEX($H125:X125,0,X$9-$D173),0)</f>
        <v>0</v>
      </c>
      <c r="Y173" s="12">
        <f>IF(Y$8&gt;$D173,INDEX($H125:Y125,0,Y$9-$D173),0)</f>
        <v>0</v>
      </c>
      <c r="Z173" s="12">
        <f>IF(Z$8&gt;$D173,INDEX($H125:Z125,0,Z$9-$D173),0)</f>
        <v>0</v>
      </c>
      <c r="AA173" s="12">
        <f>IF(AA$8&gt;$D173,INDEX($H125:AA125,0,AA$9-$D173),0)</f>
        <v>0</v>
      </c>
      <c r="AB173" s="12">
        <f>IF(AB$8&gt;$D173,INDEX($H125:AB125,0,AB$9-$D173),0)</f>
        <v>0</v>
      </c>
      <c r="AC173" s="12">
        <f>IF(AC$8&gt;$D173,INDEX($H125:AC125,0,AC$9-$D173),0)</f>
        <v>0</v>
      </c>
      <c r="AD173" s="12">
        <f>IF(AD$8&gt;$D173,INDEX($H125:AD125,0,AD$9-$D173),0)</f>
        <v>0</v>
      </c>
      <c r="AE173" s="12">
        <f>IF(AE$8&gt;$D173,INDEX($H125:AE125,0,AE$9-$D173),0)</f>
        <v>0</v>
      </c>
      <c r="AF173" s="12">
        <f>IF(AF$8&gt;$D173,INDEX($H125:AF125,0,AF$9-$D173),0)</f>
        <v>0</v>
      </c>
      <c r="AG173" s="12">
        <f>IF(AG$8&gt;$D173,INDEX($H125:AG125,0,AG$9-$D173),0)</f>
        <v>0</v>
      </c>
      <c r="AH173" s="12">
        <f>IF(AH$8&gt;$D173,INDEX($H125:AH125,0,AH$9-$D173),0)</f>
        <v>0</v>
      </c>
      <c r="AI173" s="12">
        <f>IF(AI$8&gt;$D173,INDEX($H125:AI125,0,AI$9-$D173),0)</f>
        <v>0</v>
      </c>
      <c r="AJ173" s="12">
        <f>IF(AJ$8&gt;$D173,INDEX($H125:AJ125,0,AJ$9-$D173),0)</f>
        <v>0</v>
      </c>
      <c r="AK173" s="12">
        <f>IF(AK$8&gt;$D173,INDEX($H125:AK125,0,AK$9-$D173),0)</f>
        <v>0</v>
      </c>
      <c r="AL173" s="12">
        <f>IF(AL$8&gt;$D173,INDEX($H125:AL125,0,AL$9-$D173),0)</f>
        <v>0</v>
      </c>
      <c r="AM173" s="12">
        <f>IF(AM$8&gt;$D173,INDEX($H125:AM125,0,AM$9-$D173),0)</f>
        <v>0</v>
      </c>
      <c r="AN173" s="12">
        <f>IF(AN$8&gt;$D173,INDEX($H125:AN125,0,AN$9-$D173),0)</f>
        <v>0</v>
      </c>
      <c r="AO173" s="12">
        <f>IF(AO$8&gt;$D173,INDEX($H125:AO125,0,AO$9-$D173),0)</f>
        <v>0</v>
      </c>
      <c r="AP173" s="12">
        <f>IF(AP$8&gt;$D173,INDEX($H125:AP125,0,AP$9-$D173),0)</f>
        <v>0</v>
      </c>
      <c r="AQ173" s="12">
        <f>IF(AQ$8&gt;$D173,INDEX($H125:AQ125,0,AQ$9-$D173),0)</f>
        <v>0</v>
      </c>
      <c r="AR173" s="12">
        <f>IF(AR$8&gt;$D173,INDEX($H125:AR125,0,AR$9-$D173),0)</f>
        <v>0</v>
      </c>
      <c r="AS173" s="12">
        <f>IF(AS$8&gt;$D173,INDEX($H125:AS125,0,AS$9-$D173),0)</f>
        <v>0</v>
      </c>
      <c r="AT173" s="12">
        <f>IF(AT$8&gt;$D173,INDEX($H125:AT125,0,AT$9-$D173),0)</f>
        <v>0</v>
      </c>
      <c r="AU173" s="12">
        <f>IF(AU$8&gt;$D173,INDEX($H125:AU125,0,AU$9-$D173),0)</f>
        <v>1.6666666666666667</v>
      </c>
      <c r="AV173" s="12">
        <f>IF(AV$8&gt;$D173,INDEX($H125:AV125,0,AV$9-$D173),0)</f>
        <v>1.6666666666666667</v>
      </c>
      <c r="AW173" s="12">
        <f>IF(AW$8&gt;$D173,INDEX($H125:AW125,0,AW$9-$D173),0)</f>
        <v>1.6666666666666667</v>
      </c>
      <c r="AX173" s="12">
        <f>IF(AX$8&gt;$D173,INDEX($H125:AX125,0,AX$9-$D173),0)</f>
        <v>1.6666666666666667</v>
      </c>
      <c r="AY173" s="12">
        <f>IF(AY$8&gt;$D173,INDEX($H125:AY125,0,AY$9-$D173),0)</f>
        <v>1.6666666666666667</v>
      </c>
      <c r="AZ173" s="12">
        <f>IF(AZ$8&gt;$D173,INDEX($H125:AZ125,0,AZ$9-$D173),0)</f>
        <v>1.6666666666666667</v>
      </c>
      <c r="BA173" s="12">
        <f>IF(BA$8&gt;$D173,INDEX($H125:BA125,0,BA$9-$D173),0)</f>
        <v>1.6666666666666667</v>
      </c>
      <c r="BB173" s="12">
        <f>IF(BB$8&gt;$D173,INDEX($H125:BB125,0,BB$9-$D173),0)</f>
        <v>1.6666666666666667</v>
      </c>
      <c r="BC173" s="12">
        <f>IF(BC$8&gt;$D173,INDEX($H125:BC125,0,BC$9-$D173),0)</f>
        <v>1.6666666666666667</v>
      </c>
      <c r="BD173" s="12">
        <f>IF(BD$8&gt;$D173,INDEX($H125:BD125,0,BD$9-$D173),0)</f>
        <v>1.6666666666666667</v>
      </c>
      <c r="BE173" s="12">
        <f>IF(BE$8&gt;$D173,INDEX($H125:BE125,0,BE$9-$D173),0)</f>
        <v>1.6666666666666667</v>
      </c>
      <c r="BF173" s="12">
        <f>IF(BF$8&gt;$D173,INDEX($H125:BF125,0,BF$9-$D173),0)</f>
        <v>1.6666666666666667</v>
      </c>
      <c r="BG173" s="12">
        <f>IF(BG$8&gt;$D173,INDEX($H125:BG125,0,BG$9-$D173),0)</f>
        <v>0</v>
      </c>
      <c r="BH173" s="12">
        <f>IF(BH$8&gt;$D173,INDEX($H125:BH125,0,BH$9-$D173),0)</f>
        <v>0</v>
      </c>
      <c r="BI173" s="12">
        <f>IF(BI$8&gt;$D173,INDEX($H125:BI125,0,BI$9-$D173),0)</f>
        <v>0</v>
      </c>
      <c r="BJ173" s="12">
        <f>IF(BJ$8&gt;$D173,INDEX($H125:BJ125,0,BJ$9-$D173),0)</f>
        <v>0</v>
      </c>
      <c r="BK173" s="12">
        <f>IF(BK$8&gt;$D173,INDEX($H125:BK125,0,BK$9-$D173),0)</f>
        <v>0</v>
      </c>
      <c r="BL173" s="12">
        <f>IF(BL$8&gt;$D173,INDEX($H125:BL125,0,BL$9-$D173),0)</f>
        <v>0</v>
      </c>
      <c r="BM173" s="12">
        <f>IF(BM$8&gt;$D173,INDEX($H125:BM125,0,BM$9-$D173),0)</f>
        <v>0</v>
      </c>
      <c r="BN173" s="12">
        <f>IF(BN$8&gt;$D173,INDEX($H125:BN125,0,BN$9-$D173),0)</f>
        <v>0</v>
      </c>
      <c r="BO173" s="12">
        <f>IF(BO$8&gt;$D173,INDEX($H125:BO125,0,BO$9-$D173),0)</f>
        <v>0</v>
      </c>
      <c r="BP173" s="12">
        <f>IF(BP$8&gt;$D173,INDEX($H125:BP125,0,BP$9-$D173),0)</f>
        <v>0</v>
      </c>
      <c r="BQ173" s="12">
        <f>IF(BQ$8&gt;$D173,INDEX($H125:BQ125,0,BQ$9-$D173),0)</f>
        <v>0</v>
      </c>
      <c r="BR173" s="12">
        <f>IF(BR$8&gt;$D173,INDEX($H125:BR125,0,BR$9-$D173),0)</f>
        <v>0</v>
      </c>
      <c r="BS173" s="12">
        <f>IF(BS$8&gt;$D173,INDEX($H125:BS125,0,BS$9-$D173),0)</f>
        <v>0</v>
      </c>
      <c r="BT173" s="12">
        <f>IF(BT$8&gt;$D173,INDEX($H125:BT125,0,BT$9-$D173),0)</f>
        <v>0</v>
      </c>
      <c r="BU173" s="12">
        <f>IF(BU$8&gt;$D173,INDEX($H125:BU125,0,BU$9-$D173),0)</f>
        <v>0</v>
      </c>
      <c r="BV173" s="12">
        <f>IF(BV$8&gt;$D173,INDEX($H125:BV125,0,BV$9-$D173),0)</f>
        <v>0</v>
      </c>
      <c r="BW173" s="12">
        <f>IF(BW$8&gt;$D173,INDEX($H125:BW125,0,BW$9-$D173),0)</f>
        <v>0</v>
      </c>
      <c r="BX173" s="12">
        <f>IF(BX$8&gt;$D173,INDEX($H125:BX125,0,BX$9-$D173),0)</f>
        <v>0</v>
      </c>
      <c r="BY173" s="12">
        <f>IF(BY$8&gt;$D173,INDEX($H125:BY125,0,BY$9-$D173),0)</f>
        <v>0</v>
      </c>
      <c r="BZ173" s="12">
        <f>IF(BZ$8&gt;$D173,INDEX($H125:BZ125,0,BZ$9-$D173),0)</f>
        <v>0</v>
      </c>
      <c r="CA173" s="12">
        <f>IF(CA$8&gt;$D173,INDEX($H125:CA125,0,CA$9-$D173),0)</f>
        <v>0</v>
      </c>
      <c r="CB173" s="12">
        <f>IF(CB$8&gt;$D173,INDEX($H125:CB125,0,CB$9-$D173),0)</f>
        <v>0</v>
      </c>
      <c r="CC173" s="12">
        <f>IF(CC$8&gt;$D173,INDEX($H125:CC125,0,CC$9-$D173),0)</f>
        <v>0</v>
      </c>
      <c r="CD173" s="12">
        <f>IF(CD$8&gt;$D173,INDEX($H125:CD125,0,CD$9-$D173),0)</f>
        <v>0</v>
      </c>
      <c r="CE173" s="12">
        <f>IF(CE$8&gt;$D173,INDEX($H125:CE125,0,CE$9-$D173),0)</f>
        <v>0</v>
      </c>
      <c r="CF173" s="12">
        <f>IF(CF$8&gt;$D173,INDEX($H125:CF125,0,CF$9-$D173),0)</f>
        <v>0</v>
      </c>
      <c r="CG173" s="12">
        <f>IF(CG$8&gt;$D173,INDEX($H125:CG125,0,CG$9-$D173),0)</f>
        <v>0</v>
      </c>
      <c r="CH173" s="12">
        <f>IF(CH$8&gt;$D173,INDEX($H125:CH125,0,CH$9-$D173),0)</f>
        <v>0</v>
      </c>
      <c r="CI173" s="12">
        <f>IF(CI$8&gt;$D173,INDEX($H125:CI125,0,CI$9-$D173),0)</f>
        <v>0</v>
      </c>
      <c r="CJ173" s="12">
        <f>IF(CJ$8&gt;$D173,INDEX($H125:CJ125,0,CJ$9-$D173),0)</f>
        <v>0</v>
      </c>
      <c r="CK173" s="12">
        <f>IF(CK$8&gt;$D173,INDEX($H125:CK125,0,CK$9-$D173),0)</f>
        <v>0</v>
      </c>
      <c r="CL173" s="12">
        <f>IF(CL$8&gt;$D173,INDEX($H125:CL125,0,CL$9-$D173),0)</f>
        <v>0</v>
      </c>
      <c r="CM173" s="12">
        <f>IF(CM$8&gt;$D173,INDEX($H125:CM125,0,CM$9-$D173),0)</f>
        <v>0</v>
      </c>
      <c r="CN173" s="12">
        <f>IF(CN$8&gt;$D173,INDEX($H125:CN125,0,CN$9-$D173),0)</f>
        <v>0</v>
      </c>
      <c r="CO173" s="12">
        <f>IF(CO$8&gt;$D173,INDEX($H125:CO125,0,CO$9-$D173),0)</f>
        <v>0</v>
      </c>
      <c r="CP173" s="12">
        <f>IF(CP$8&gt;$D173,INDEX($H125:CP125,0,CP$9-$D173),0)</f>
        <v>0</v>
      </c>
      <c r="CQ173" s="12">
        <f>IF(CQ$8&gt;$D173,INDEX($H125:CQ125,0,CQ$9-$D173),0)</f>
        <v>0</v>
      </c>
      <c r="CR173" s="12">
        <f>IF(CR$8&gt;$D173,INDEX($H125:CR125,0,CR$9-$D173),0)</f>
        <v>0</v>
      </c>
      <c r="CS173" s="12">
        <f>IF(CS$8&gt;$D173,INDEX($H125:CS125,0,CS$9-$D173),0)</f>
        <v>0</v>
      </c>
      <c r="CT173" s="12">
        <f>IF(CT$8&gt;$D173,INDEX($H125:CT125,0,CT$9-$D173),0)</f>
        <v>0</v>
      </c>
      <c r="CU173" s="12">
        <f>IF(CU$8&gt;$D173,INDEX($H125:CU125,0,CU$9-$D173),0)</f>
        <v>0</v>
      </c>
      <c r="CV173" s="12">
        <f>IF(CV$8&gt;$D173,INDEX($H125:CV125,0,CV$9-$D173),0)</f>
        <v>0</v>
      </c>
      <c r="CW173" s="12">
        <f>IF(CW$8&gt;$D173,INDEX($H125:CW125,0,CW$9-$D173),0)</f>
        <v>0</v>
      </c>
      <c r="CX173" s="12">
        <f>IF(CX$8&gt;$D173,INDEX($H125:CX125,0,CX$9-$D173),0)</f>
        <v>0</v>
      </c>
      <c r="CY173" s="12">
        <f>IF(CY$8&gt;$D173,INDEX($H125:CY125,0,CY$9-$D173),0)</f>
        <v>0</v>
      </c>
      <c r="CZ173" s="12">
        <f>IF(CZ$8&gt;$D173,INDEX($H125:CZ125,0,CZ$9-$D173),0)</f>
        <v>0</v>
      </c>
      <c r="DA173" s="12">
        <f>IF(DA$8&gt;$D173,INDEX($H125:DA125,0,DA$9-$D173),0)</f>
        <v>0</v>
      </c>
      <c r="DB173" s="12">
        <f>IF(DB$8&gt;$D173,INDEX($H125:DB125,0,DB$9-$D173),0)</f>
        <v>0</v>
      </c>
      <c r="DC173" s="12">
        <f>IF(DC$8&gt;$D173,INDEX($H125:DC125,0,DC$9-$D173),0)</f>
        <v>0</v>
      </c>
      <c r="DD173" s="12">
        <f>IF(DD$8&gt;$D173,INDEX($H125:DD125,0,DD$9-$D173),0)</f>
        <v>0</v>
      </c>
      <c r="DE173" s="12">
        <f>IF(DE$8&gt;$D173,INDEX($H125:DE125,0,DE$9-$D173),0)</f>
        <v>0</v>
      </c>
      <c r="DF173" s="12">
        <f>IF(DF$8&gt;$D173,INDEX($H125:DF125,0,DF$9-$D173),0)</f>
        <v>0</v>
      </c>
      <c r="DG173" s="12">
        <f>IF(DG$8&gt;$D173,INDEX($H125:DG125,0,DG$9-$D173),0)</f>
        <v>0</v>
      </c>
      <c r="DH173" s="12">
        <f>IF(DH$8&gt;$D173,INDEX($H125:DH125,0,DH$9-$D173),0)</f>
        <v>0</v>
      </c>
      <c r="DI173" s="12">
        <f>IF(DI$8&gt;$D173,INDEX($H125:DI125,0,DI$9-$D173),0)</f>
        <v>0</v>
      </c>
      <c r="DJ173" s="12">
        <f>IF(DJ$8&gt;$D173,INDEX($H125:DJ125,0,DJ$9-$D173),0)</f>
        <v>0</v>
      </c>
      <c r="DK173" s="12">
        <f>IF(DK$8&gt;$D173,INDEX($H125:DK125,0,DK$9-$D173),0)</f>
        <v>0</v>
      </c>
      <c r="DL173" s="12">
        <f>IF(DL$8&gt;$D173,INDEX($H125:DL125,0,DL$9-$D173),0)</f>
        <v>0</v>
      </c>
      <c r="DM173" s="12">
        <f>IF(DM$8&gt;$D173,INDEX($H125:DM125,0,DM$9-$D173),0)</f>
        <v>0</v>
      </c>
      <c r="DN173" s="12">
        <f>IF(DN$8&gt;$D173,INDEX($H125:DN125,0,DN$9-$D173),0)</f>
        <v>0</v>
      </c>
      <c r="DO173" s="12">
        <f>IF(DO$8&gt;$D173,INDEX($H125:DO125,0,DO$9-$D173),0)</f>
        <v>0</v>
      </c>
      <c r="DP173" s="12">
        <f>IF(DP$8&gt;$D173,INDEX($H125:DP125,0,DP$9-$D173),0)</f>
        <v>0</v>
      </c>
      <c r="DQ173" s="12">
        <f>IF(DQ$8&gt;$D173,INDEX($H125:DQ125,0,DQ$9-$D173),0)</f>
        <v>0</v>
      </c>
      <c r="DR173" s="12">
        <f>IF(DR$8&gt;$D173,INDEX($H125:DR125,0,DR$9-$D173),0)</f>
        <v>0</v>
      </c>
      <c r="DS173" s="12">
        <f>IF(DS$8&gt;$D173,INDEX($H125:DS125,0,DS$9-$D173),0)</f>
        <v>0</v>
      </c>
      <c r="DT173" s="12">
        <f>IF(DT$8&gt;$D173,INDEX($H125:DT125,0,DT$9-$D173),0)</f>
        <v>0</v>
      </c>
      <c r="DU173" s="12">
        <f>IF(DU$8&gt;$D173,INDEX($H125:DU125,0,DU$9-$D173),0)</f>
        <v>0</v>
      </c>
      <c r="DV173" s="12">
        <f>IF(DV$8&gt;$D173,INDEX($H125:DV125,0,DV$9-$D173),0)</f>
        <v>0</v>
      </c>
      <c r="DW173" s="12">
        <f>IF(DW$8&gt;$D173,INDEX($H125:DW125,0,DW$9-$D173),0)</f>
        <v>0</v>
      </c>
      <c r="DX173" s="12">
        <f>IF(DX$8&gt;$D173,INDEX($H125:DX125,0,DX$9-$D173),0)</f>
        <v>0</v>
      </c>
      <c r="DY173" s="12">
        <f>IF(DY$8&gt;$D173,INDEX($H125:DY125,0,DY$9-$D173),0)</f>
        <v>0</v>
      </c>
      <c r="EB173" s="116">
        <f t="shared" si="353"/>
        <v>172</v>
      </c>
      <c r="EC173" s="2" t="str">
        <f t="shared" si="358"/>
        <v>Phase 3</v>
      </c>
      <c r="ED173" s="2" t="str">
        <f t="shared" si="359"/>
        <v>75' Wide</v>
      </c>
      <c r="EE173" s="33" t="str">
        <f>EE183</f>
        <v>Stat</v>
      </c>
      <c r="EF173" s="2" t="str">
        <f>EF183</f>
        <v>Home Closings</v>
      </c>
    </row>
    <row r="174" spans="1:136" x14ac:dyDescent="0.3">
      <c r="D174" s="128"/>
      <c r="G174" s="13"/>
      <c r="I174" s="10"/>
      <c r="J174" s="10"/>
      <c r="K174" s="10"/>
      <c r="L174" s="10"/>
      <c r="M174" s="10"/>
      <c r="N174" s="10"/>
      <c r="O174" s="10"/>
      <c r="P174" s="10"/>
      <c r="Q174" s="10"/>
      <c r="R174" s="10"/>
      <c r="S174" s="10"/>
      <c r="T174" s="10"/>
      <c r="U174" s="10"/>
      <c r="V174" s="10"/>
      <c r="W174" s="10"/>
      <c r="X174" s="10"/>
      <c r="Y174" s="10"/>
      <c r="Z174" s="10"/>
      <c r="AA174" s="10"/>
      <c r="AB174" s="10"/>
      <c r="AC174" s="10"/>
      <c r="AD174" s="10"/>
      <c r="AE174" s="10"/>
      <c r="AF174" s="10"/>
      <c r="AG174" s="10"/>
      <c r="AH174" s="10"/>
      <c r="AI174" s="10"/>
      <c r="AJ174" s="10"/>
      <c r="AK174" s="10"/>
      <c r="AL174" s="10"/>
      <c r="AM174" s="10"/>
      <c r="AN174" s="10"/>
      <c r="AO174" s="10"/>
      <c r="AP174" s="10"/>
      <c r="AQ174" s="10"/>
      <c r="AR174" s="10"/>
      <c r="AS174" s="10"/>
      <c r="AT174" s="10"/>
      <c r="AU174" s="10"/>
      <c r="AV174" s="10"/>
      <c r="AW174" s="10"/>
      <c r="AX174" s="10"/>
      <c r="AY174" s="10"/>
      <c r="AZ174" s="10"/>
      <c r="BA174" s="10"/>
      <c r="BB174" s="10"/>
      <c r="BC174" s="10"/>
      <c r="BD174" s="10"/>
      <c r="BE174" s="10"/>
      <c r="BF174" s="10"/>
      <c r="BG174" s="10"/>
      <c r="BH174" s="10"/>
      <c r="BI174" s="10"/>
      <c r="BJ174" s="10"/>
      <c r="BK174" s="10"/>
      <c r="BL174" s="10"/>
      <c r="BM174" s="10"/>
      <c r="BN174" s="10"/>
      <c r="BO174" s="10"/>
      <c r="BP174" s="10"/>
      <c r="BQ174" s="10"/>
      <c r="BR174" s="10"/>
      <c r="BS174" s="10"/>
      <c r="BT174" s="10"/>
      <c r="BU174" s="10"/>
      <c r="BV174" s="10"/>
      <c r="BW174" s="10"/>
      <c r="BX174" s="10"/>
      <c r="BY174" s="10"/>
      <c r="BZ174" s="10"/>
      <c r="CA174" s="10"/>
      <c r="CB174" s="10"/>
      <c r="CC174" s="10"/>
      <c r="CD174" s="10"/>
      <c r="CE174" s="10"/>
      <c r="CF174" s="10"/>
      <c r="CG174" s="10"/>
      <c r="CH174" s="10"/>
      <c r="CI174" s="10"/>
      <c r="CJ174" s="10"/>
      <c r="CK174" s="10"/>
      <c r="CL174" s="10"/>
      <c r="CM174" s="10"/>
      <c r="CN174" s="10"/>
      <c r="CO174" s="10"/>
      <c r="CP174" s="10"/>
      <c r="CQ174" s="10"/>
      <c r="CR174" s="10"/>
      <c r="CS174" s="10"/>
      <c r="CT174" s="10"/>
      <c r="CU174" s="10"/>
      <c r="CV174" s="10"/>
      <c r="CW174" s="10"/>
      <c r="CX174" s="10"/>
      <c r="CY174" s="10"/>
      <c r="CZ174" s="10"/>
      <c r="DA174" s="10"/>
      <c r="DB174" s="10"/>
      <c r="DC174" s="10"/>
      <c r="DD174" s="10"/>
      <c r="DE174" s="10"/>
      <c r="DF174" s="10"/>
      <c r="DG174" s="10"/>
      <c r="DH174" s="10"/>
      <c r="DI174" s="10"/>
      <c r="DJ174" s="10"/>
      <c r="DK174" s="10"/>
      <c r="DL174" s="10"/>
      <c r="DM174" s="10"/>
      <c r="DN174" s="10"/>
      <c r="DO174" s="10"/>
      <c r="DP174" s="10"/>
      <c r="DQ174" s="10"/>
      <c r="DR174" s="10"/>
      <c r="DS174" s="10"/>
      <c r="DT174" s="10"/>
      <c r="DU174" s="10"/>
      <c r="DV174" s="10"/>
      <c r="DW174" s="10"/>
      <c r="DX174" s="10"/>
      <c r="DY174" s="10"/>
      <c r="EE174" s="33"/>
    </row>
    <row r="175" spans="1:136" x14ac:dyDescent="0.3">
      <c r="B175" s="2" t="str">
        <f>Product!$M$2</f>
        <v>Phase 4</v>
      </c>
      <c r="C175" s="2" t="str">
        <f>Product!$M$3</f>
        <v>50' Wide</v>
      </c>
      <c r="D175" s="128">
        <f>SUMIFS(INDEX(Product!$B$2:$U$97, MATCH(D161, Product!$B$2:$B$97, 0), ), Product!$B$2:$U$2, $B175, Product!$B$3:$U$3, $C175)</f>
        <v>6</v>
      </c>
      <c r="G175" s="11">
        <f>SUM(H175:DZ175)</f>
        <v>30</v>
      </c>
      <c r="I175" s="12">
        <f>IF(I$8&gt;$D175,INDEX($H127:I127,0,I$9-$D175),0)</f>
        <v>0</v>
      </c>
      <c r="J175" s="12">
        <f>IF(J$8&gt;$D175,INDEX($H127:J127,0,J$9-$D175),0)</f>
        <v>0</v>
      </c>
      <c r="K175" s="12">
        <f>IF(K$8&gt;$D175,INDEX($H127:K127,0,K$9-$D175),0)</f>
        <v>0</v>
      </c>
      <c r="L175" s="12">
        <f>IF(L$8&gt;$D175,INDEX($H127:L127,0,L$9-$D175),0)</f>
        <v>0</v>
      </c>
      <c r="M175" s="12">
        <f>IF(M$8&gt;$D175,INDEX($H127:M127,0,M$9-$D175),0)</f>
        <v>0</v>
      </c>
      <c r="N175" s="12">
        <f>IF(N$8&gt;$D175,INDEX($H127:N127,0,N$9-$D175),0)</f>
        <v>0</v>
      </c>
      <c r="O175" s="12">
        <f>IF(O$8&gt;$D175,INDEX($H127:O127,0,O$9-$D175),0)</f>
        <v>0</v>
      </c>
      <c r="P175" s="12">
        <f>IF(P$8&gt;$D175,INDEX($H127:P127,0,P$9-$D175),0)</f>
        <v>0</v>
      </c>
      <c r="Q175" s="12">
        <f>IF(Q$8&gt;$D175,INDEX($H127:Q127,0,Q$9-$D175),0)</f>
        <v>0</v>
      </c>
      <c r="R175" s="12">
        <f>IF(R$8&gt;$D175,INDEX($H127:R127,0,R$9-$D175),0)</f>
        <v>0</v>
      </c>
      <c r="S175" s="12">
        <f>IF(S$8&gt;$D175,INDEX($H127:S127,0,S$9-$D175),0)</f>
        <v>0</v>
      </c>
      <c r="T175" s="12">
        <f>IF(T$8&gt;$D175,INDEX($H127:T127,0,T$9-$D175),0)</f>
        <v>0</v>
      </c>
      <c r="U175" s="12">
        <f>IF(U$8&gt;$D175,INDEX($H127:U127,0,U$9-$D175),0)</f>
        <v>0</v>
      </c>
      <c r="V175" s="12">
        <f>IF(V$8&gt;$D175,INDEX($H127:V127,0,V$9-$D175),0)</f>
        <v>0</v>
      </c>
      <c r="W175" s="12">
        <f>IF(W$8&gt;$D175,INDEX($H127:W127,0,W$9-$D175),0)</f>
        <v>0</v>
      </c>
      <c r="X175" s="12">
        <f>IF(X$8&gt;$D175,INDEX($H127:X127,0,X$9-$D175),0)</f>
        <v>0</v>
      </c>
      <c r="Y175" s="12">
        <f>IF(Y$8&gt;$D175,INDEX($H127:Y127,0,Y$9-$D175),0)</f>
        <v>0</v>
      </c>
      <c r="Z175" s="12">
        <f>IF(Z$8&gt;$D175,INDEX($H127:Z127,0,Z$9-$D175),0)</f>
        <v>0</v>
      </c>
      <c r="AA175" s="12">
        <f>IF(AA$8&gt;$D175,INDEX($H127:AA127,0,AA$9-$D175),0)</f>
        <v>0</v>
      </c>
      <c r="AB175" s="12">
        <f>IF(AB$8&gt;$D175,INDEX($H127:AB127,0,AB$9-$D175),0)</f>
        <v>0</v>
      </c>
      <c r="AC175" s="12">
        <f>IF(AC$8&gt;$D175,INDEX($H127:AC127,0,AC$9-$D175),0)</f>
        <v>0</v>
      </c>
      <c r="AD175" s="12">
        <f>IF(AD$8&gt;$D175,INDEX($H127:AD127,0,AD$9-$D175),0)</f>
        <v>0</v>
      </c>
      <c r="AE175" s="12">
        <f>IF(AE$8&gt;$D175,INDEX($H127:AE127,0,AE$9-$D175),0)</f>
        <v>0</v>
      </c>
      <c r="AF175" s="12">
        <f>IF(AF$8&gt;$D175,INDEX($H127:AF127,0,AF$9-$D175),0)</f>
        <v>0</v>
      </c>
      <c r="AG175" s="12">
        <f>IF(AG$8&gt;$D175,INDEX($H127:AG127,0,AG$9-$D175),0)</f>
        <v>0</v>
      </c>
      <c r="AH175" s="12">
        <f>IF(AH$8&gt;$D175,INDEX($H127:AH127,0,AH$9-$D175),0)</f>
        <v>0</v>
      </c>
      <c r="AI175" s="12">
        <f>IF(AI$8&gt;$D175,INDEX($H127:AI127,0,AI$9-$D175),0)</f>
        <v>0</v>
      </c>
      <c r="AJ175" s="12">
        <f>IF(AJ$8&gt;$D175,INDEX($H127:AJ127,0,AJ$9-$D175),0)</f>
        <v>0</v>
      </c>
      <c r="AK175" s="12">
        <f>IF(AK$8&gt;$D175,INDEX($H127:AK127,0,AK$9-$D175),0)</f>
        <v>0</v>
      </c>
      <c r="AL175" s="12">
        <f>IF(AL$8&gt;$D175,INDEX($H127:AL127,0,AL$9-$D175),0)</f>
        <v>0</v>
      </c>
      <c r="AM175" s="12">
        <f>IF(AM$8&gt;$D175,INDEX($H127:AM127,0,AM$9-$D175),0)</f>
        <v>0</v>
      </c>
      <c r="AN175" s="12">
        <f>IF(AN$8&gt;$D175,INDEX($H127:AN127,0,AN$9-$D175),0)</f>
        <v>0</v>
      </c>
      <c r="AO175" s="12">
        <f>IF(AO$8&gt;$D175,INDEX($H127:AO127,0,AO$9-$D175),0)</f>
        <v>0</v>
      </c>
      <c r="AP175" s="12">
        <f>IF(AP$8&gt;$D175,INDEX($H127:AP127,0,AP$9-$D175),0)</f>
        <v>0</v>
      </c>
      <c r="AQ175" s="12">
        <f>IF(AQ$8&gt;$D175,INDEX($H127:AQ127,0,AQ$9-$D175),0)</f>
        <v>0</v>
      </c>
      <c r="AR175" s="12">
        <f>IF(AR$8&gt;$D175,INDEX($H127:AR127,0,AR$9-$D175),0)</f>
        <v>0</v>
      </c>
      <c r="AS175" s="12">
        <f>IF(AS$8&gt;$D175,INDEX($H127:AS127,0,AS$9-$D175),0)</f>
        <v>0</v>
      </c>
      <c r="AT175" s="12">
        <f>IF(AT$8&gt;$D175,INDEX($H127:AT127,0,AT$9-$D175),0)</f>
        <v>0</v>
      </c>
      <c r="AU175" s="12">
        <f>IF(AU$8&gt;$D175,INDEX($H127:AU127,0,AU$9-$D175),0)</f>
        <v>0</v>
      </c>
      <c r="AV175" s="12">
        <f>IF(AV$8&gt;$D175,INDEX($H127:AV127,0,AV$9-$D175),0)</f>
        <v>0</v>
      </c>
      <c r="AW175" s="12">
        <f>IF(AW$8&gt;$D175,INDEX($H127:AW127,0,AW$9-$D175),0)</f>
        <v>0</v>
      </c>
      <c r="AX175" s="12">
        <f>IF(AX$8&gt;$D175,INDEX($H127:AX127,0,AX$9-$D175),0)</f>
        <v>0</v>
      </c>
      <c r="AY175" s="12">
        <f>IF(AY$8&gt;$D175,INDEX($H127:AY127,0,AY$9-$D175),0)</f>
        <v>0</v>
      </c>
      <c r="AZ175" s="12">
        <f>IF(AZ$8&gt;$D175,INDEX($H127:AZ127,0,AZ$9-$D175),0)</f>
        <v>0</v>
      </c>
      <c r="BA175" s="12">
        <f>IF(BA$8&gt;$D175,INDEX($H127:BA127,0,BA$9-$D175),0)</f>
        <v>0</v>
      </c>
      <c r="BB175" s="12">
        <f>IF(BB$8&gt;$D175,INDEX($H127:BB127,0,BB$9-$D175),0)</f>
        <v>0</v>
      </c>
      <c r="BC175" s="12">
        <f>IF(BC$8&gt;$D175,INDEX($H127:BC127,0,BC$9-$D175),0)</f>
        <v>0</v>
      </c>
      <c r="BD175" s="12">
        <f>IF(BD$8&gt;$D175,INDEX($H127:BD127,0,BD$9-$D175),0)</f>
        <v>0</v>
      </c>
      <c r="BE175" s="12">
        <f>IF(BE$8&gt;$D175,INDEX($H127:BE127,0,BE$9-$D175),0)</f>
        <v>0</v>
      </c>
      <c r="BF175" s="12">
        <f>IF(BF$8&gt;$D175,INDEX($H127:BF127,0,BF$9-$D175),0)</f>
        <v>0</v>
      </c>
      <c r="BG175" s="12">
        <f>IF(BG$8&gt;$D175,INDEX($H127:BG127,0,BG$9-$D175),0)</f>
        <v>2.5</v>
      </c>
      <c r="BH175" s="12">
        <f>IF(BH$8&gt;$D175,INDEX($H127:BH127,0,BH$9-$D175),0)</f>
        <v>2.5</v>
      </c>
      <c r="BI175" s="12">
        <f>IF(BI$8&gt;$D175,INDEX($H127:BI127,0,BI$9-$D175),0)</f>
        <v>2.5</v>
      </c>
      <c r="BJ175" s="12">
        <f>IF(BJ$8&gt;$D175,INDEX($H127:BJ127,0,BJ$9-$D175),0)</f>
        <v>2.5</v>
      </c>
      <c r="BK175" s="12">
        <f>IF(BK$8&gt;$D175,INDEX($H127:BK127,0,BK$9-$D175),0)</f>
        <v>2.5</v>
      </c>
      <c r="BL175" s="12">
        <f>IF(BL$8&gt;$D175,INDEX($H127:BL127,0,BL$9-$D175),0)</f>
        <v>2.5</v>
      </c>
      <c r="BM175" s="12">
        <f>IF(BM$8&gt;$D175,INDEX($H127:BM127,0,BM$9-$D175),0)</f>
        <v>2.5</v>
      </c>
      <c r="BN175" s="12">
        <f>IF(BN$8&gt;$D175,INDEX($H127:BN127,0,BN$9-$D175),0)</f>
        <v>2.5</v>
      </c>
      <c r="BO175" s="12">
        <f>IF(BO$8&gt;$D175,INDEX($H127:BO127,0,BO$9-$D175),0)</f>
        <v>2.5</v>
      </c>
      <c r="BP175" s="12">
        <f>IF(BP$8&gt;$D175,INDEX($H127:BP127,0,BP$9-$D175),0)</f>
        <v>2.5</v>
      </c>
      <c r="BQ175" s="12">
        <f>IF(BQ$8&gt;$D175,INDEX($H127:BQ127,0,BQ$9-$D175),0)</f>
        <v>2.5</v>
      </c>
      <c r="BR175" s="12">
        <f>IF(BR$8&gt;$D175,INDEX($H127:BR127,0,BR$9-$D175),0)</f>
        <v>2.5</v>
      </c>
      <c r="BS175" s="12">
        <f>IF(BS$8&gt;$D175,INDEX($H127:BS127,0,BS$9-$D175),0)</f>
        <v>0</v>
      </c>
      <c r="BT175" s="12">
        <f>IF(BT$8&gt;$D175,INDEX($H127:BT127,0,BT$9-$D175),0)</f>
        <v>0</v>
      </c>
      <c r="BU175" s="12">
        <f>IF(BU$8&gt;$D175,INDEX($H127:BU127,0,BU$9-$D175),0)</f>
        <v>0</v>
      </c>
      <c r="BV175" s="12">
        <f>IF(BV$8&gt;$D175,INDEX($H127:BV127,0,BV$9-$D175),0)</f>
        <v>0</v>
      </c>
      <c r="BW175" s="12">
        <f>IF(BW$8&gt;$D175,INDEX($H127:BW127,0,BW$9-$D175),0)</f>
        <v>0</v>
      </c>
      <c r="BX175" s="12">
        <f>IF(BX$8&gt;$D175,INDEX($H127:BX127,0,BX$9-$D175),0)</f>
        <v>0</v>
      </c>
      <c r="BY175" s="12">
        <f>IF(BY$8&gt;$D175,INDEX($H127:BY127,0,BY$9-$D175),0)</f>
        <v>0</v>
      </c>
      <c r="BZ175" s="12">
        <f>IF(BZ$8&gt;$D175,INDEX($H127:BZ127,0,BZ$9-$D175),0)</f>
        <v>0</v>
      </c>
      <c r="CA175" s="12">
        <f>IF(CA$8&gt;$D175,INDEX($H127:CA127,0,CA$9-$D175),0)</f>
        <v>0</v>
      </c>
      <c r="CB175" s="12">
        <f>IF(CB$8&gt;$D175,INDEX($H127:CB127,0,CB$9-$D175),0)</f>
        <v>0</v>
      </c>
      <c r="CC175" s="12">
        <f>IF(CC$8&gt;$D175,INDEX($H127:CC127,0,CC$9-$D175),0)</f>
        <v>0</v>
      </c>
      <c r="CD175" s="12">
        <f>IF(CD$8&gt;$D175,INDEX($H127:CD127,0,CD$9-$D175),0)</f>
        <v>0</v>
      </c>
      <c r="CE175" s="12">
        <f>IF(CE$8&gt;$D175,INDEX($H127:CE127,0,CE$9-$D175),0)</f>
        <v>0</v>
      </c>
      <c r="CF175" s="12">
        <f>IF(CF$8&gt;$D175,INDEX($H127:CF127,0,CF$9-$D175),0)</f>
        <v>0</v>
      </c>
      <c r="CG175" s="12">
        <f>IF(CG$8&gt;$D175,INDEX($H127:CG127,0,CG$9-$D175),0)</f>
        <v>0</v>
      </c>
      <c r="CH175" s="12">
        <f>IF(CH$8&gt;$D175,INDEX($H127:CH127,0,CH$9-$D175),0)</f>
        <v>0</v>
      </c>
      <c r="CI175" s="12">
        <f>IF(CI$8&gt;$D175,INDEX($H127:CI127,0,CI$9-$D175),0)</f>
        <v>0</v>
      </c>
      <c r="CJ175" s="12">
        <f>IF(CJ$8&gt;$D175,INDEX($H127:CJ127,0,CJ$9-$D175),0)</f>
        <v>0</v>
      </c>
      <c r="CK175" s="12">
        <f>IF(CK$8&gt;$D175,INDEX($H127:CK127,0,CK$9-$D175),0)</f>
        <v>0</v>
      </c>
      <c r="CL175" s="12">
        <f>IF(CL$8&gt;$D175,INDEX($H127:CL127,0,CL$9-$D175),0)</f>
        <v>0</v>
      </c>
      <c r="CM175" s="12">
        <f>IF(CM$8&gt;$D175,INDEX($H127:CM127,0,CM$9-$D175),0)</f>
        <v>0</v>
      </c>
      <c r="CN175" s="12">
        <f>IF(CN$8&gt;$D175,INDEX($H127:CN127,0,CN$9-$D175),0)</f>
        <v>0</v>
      </c>
      <c r="CO175" s="12">
        <f>IF(CO$8&gt;$D175,INDEX($H127:CO127,0,CO$9-$D175),0)</f>
        <v>0</v>
      </c>
      <c r="CP175" s="12">
        <f>IF(CP$8&gt;$D175,INDEX($H127:CP127,0,CP$9-$D175),0)</f>
        <v>0</v>
      </c>
      <c r="CQ175" s="12">
        <f>IF(CQ$8&gt;$D175,INDEX($H127:CQ127,0,CQ$9-$D175),0)</f>
        <v>0</v>
      </c>
      <c r="CR175" s="12">
        <f>IF(CR$8&gt;$D175,INDEX($H127:CR127,0,CR$9-$D175),0)</f>
        <v>0</v>
      </c>
      <c r="CS175" s="12">
        <f>IF(CS$8&gt;$D175,INDEX($H127:CS127,0,CS$9-$D175),0)</f>
        <v>0</v>
      </c>
      <c r="CT175" s="12">
        <f>IF(CT$8&gt;$D175,INDEX($H127:CT127,0,CT$9-$D175),0)</f>
        <v>0</v>
      </c>
      <c r="CU175" s="12">
        <f>IF(CU$8&gt;$D175,INDEX($H127:CU127,0,CU$9-$D175),0)</f>
        <v>0</v>
      </c>
      <c r="CV175" s="12">
        <f>IF(CV$8&gt;$D175,INDEX($H127:CV127,0,CV$9-$D175),0)</f>
        <v>0</v>
      </c>
      <c r="CW175" s="12">
        <f>IF(CW$8&gt;$D175,INDEX($H127:CW127,0,CW$9-$D175),0)</f>
        <v>0</v>
      </c>
      <c r="CX175" s="12">
        <f>IF(CX$8&gt;$D175,INDEX($H127:CX127,0,CX$9-$D175),0)</f>
        <v>0</v>
      </c>
      <c r="CY175" s="12">
        <f>IF(CY$8&gt;$D175,INDEX($H127:CY127,0,CY$9-$D175),0)</f>
        <v>0</v>
      </c>
      <c r="CZ175" s="12">
        <f>IF(CZ$8&gt;$D175,INDEX($H127:CZ127,0,CZ$9-$D175),0)</f>
        <v>0</v>
      </c>
      <c r="DA175" s="12">
        <f>IF(DA$8&gt;$D175,INDEX($H127:DA127,0,DA$9-$D175),0)</f>
        <v>0</v>
      </c>
      <c r="DB175" s="12">
        <f>IF(DB$8&gt;$D175,INDEX($H127:DB127,0,DB$9-$D175),0)</f>
        <v>0</v>
      </c>
      <c r="DC175" s="12">
        <f>IF(DC$8&gt;$D175,INDEX($H127:DC127,0,DC$9-$D175),0)</f>
        <v>0</v>
      </c>
      <c r="DD175" s="12">
        <f>IF(DD$8&gt;$D175,INDEX($H127:DD127,0,DD$9-$D175),0)</f>
        <v>0</v>
      </c>
      <c r="DE175" s="12">
        <f>IF(DE$8&gt;$D175,INDEX($H127:DE127,0,DE$9-$D175),0)</f>
        <v>0</v>
      </c>
      <c r="DF175" s="12">
        <f>IF(DF$8&gt;$D175,INDEX($H127:DF127,0,DF$9-$D175),0)</f>
        <v>0</v>
      </c>
      <c r="DG175" s="12">
        <f>IF(DG$8&gt;$D175,INDEX($H127:DG127,0,DG$9-$D175),0)</f>
        <v>0</v>
      </c>
      <c r="DH175" s="12">
        <f>IF(DH$8&gt;$D175,INDEX($H127:DH127,0,DH$9-$D175),0)</f>
        <v>0</v>
      </c>
      <c r="DI175" s="12">
        <f>IF(DI$8&gt;$D175,INDEX($H127:DI127,0,DI$9-$D175),0)</f>
        <v>0</v>
      </c>
      <c r="DJ175" s="12">
        <f>IF(DJ$8&gt;$D175,INDEX($H127:DJ127,0,DJ$9-$D175),0)</f>
        <v>0</v>
      </c>
      <c r="DK175" s="12">
        <f>IF(DK$8&gt;$D175,INDEX($H127:DK127,0,DK$9-$D175),0)</f>
        <v>0</v>
      </c>
      <c r="DL175" s="12">
        <f>IF(DL$8&gt;$D175,INDEX($H127:DL127,0,DL$9-$D175),0)</f>
        <v>0</v>
      </c>
      <c r="DM175" s="12">
        <f>IF(DM$8&gt;$D175,INDEX($H127:DM127,0,DM$9-$D175),0)</f>
        <v>0</v>
      </c>
      <c r="DN175" s="12">
        <f>IF(DN$8&gt;$D175,INDEX($H127:DN127,0,DN$9-$D175),0)</f>
        <v>0</v>
      </c>
      <c r="DO175" s="12">
        <f>IF(DO$8&gt;$D175,INDEX($H127:DO127,0,DO$9-$D175),0)</f>
        <v>0</v>
      </c>
      <c r="DP175" s="12">
        <f>IF(DP$8&gt;$D175,INDEX($H127:DP127,0,DP$9-$D175),0)</f>
        <v>0</v>
      </c>
      <c r="DQ175" s="12">
        <f>IF(DQ$8&gt;$D175,INDEX($H127:DQ127,0,DQ$9-$D175),0)</f>
        <v>0</v>
      </c>
      <c r="DR175" s="12">
        <f>IF(DR$8&gt;$D175,INDEX($H127:DR127,0,DR$9-$D175),0)</f>
        <v>0</v>
      </c>
      <c r="DS175" s="12">
        <f>IF(DS$8&gt;$D175,INDEX($H127:DS127,0,DS$9-$D175),0)</f>
        <v>0</v>
      </c>
      <c r="DT175" s="12">
        <f>IF(DT$8&gt;$D175,INDEX($H127:DT127,0,DT$9-$D175),0)</f>
        <v>0</v>
      </c>
      <c r="DU175" s="12">
        <f>IF(DU$8&gt;$D175,INDEX($H127:DU127,0,DU$9-$D175),0)</f>
        <v>0</v>
      </c>
      <c r="DV175" s="12">
        <f>IF(DV$8&gt;$D175,INDEX($H127:DV127,0,DV$9-$D175),0)</f>
        <v>0</v>
      </c>
      <c r="DW175" s="12">
        <f>IF(DW$8&gt;$D175,INDEX($H127:DW127,0,DW$9-$D175),0)</f>
        <v>0</v>
      </c>
      <c r="DX175" s="12">
        <f>IF(DX$8&gt;$D175,INDEX($H127:DX127,0,DX$9-$D175),0)</f>
        <v>0</v>
      </c>
      <c r="DY175" s="12">
        <f>IF(DY$8&gt;$D175,INDEX($H127:DY127,0,DY$9-$D175),0)</f>
        <v>0</v>
      </c>
      <c r="EB175" s="116">
        <f t="shared" si="353"/>
        <v>174</v>
      </c>
      <c r="EC175" s="2" t="str">
        <f t="shared" ref="EC175:EC177" si="360">B175</f>
        <v>Phase 4</v>
      </c>
      <c r="ED175" s="2" t="str">
        <f t="shared" ref="ED175:ED177" si="361">C175</f>
        <v>50' Wide</v>
      </c>
      <c r="EE175" s="33" t="str">
        <f>EE183</f>
        <v>Stat</v>
      </c>
      <c r="EF175" s="2" t="str">
        <f>EF183</f>
        <v>Home Closings</v>
      </c>
    </row>
    <row r="176" spans="1:136" x14ac:dyDescent="0.3">
      <c r="B176" s="2" t="str">
        <f>Product!$N$2</f>
        <v>Phase 4</v>
      </c>
      <c r="C176" s="2" t="str">
        <f>Product!$N$3</f>
        <v>60' Wide</v>
      </c>
      <c r="D176" s="128">
        <f>SUMIFS(INDEX(Product!$B$2:$U$97, MATCH(D161, Product!$B$2:$B$97, 0), ), Product!$B$2:$U$2, $B176, Product!$B$3:$U$3, $C176)</f>
        <v>6</v>
      </c>
      <c r="G176" s="11">
        <f>SUM(H176:DZ176)</f>
        <v>30</v>
      </c>
      <c r="I176" s="12">
        <f>IF(I$8&gt;$D176,INDEX($H128:I128,0,I$9-$D176),0)</f>
        <v>0</v>
      </c>
      <c r="J176" s="12">
        <f>IF(J$8&gt;$D176,INDEX($H128:J128,0,J$9-$D176),0)</f>
        <v>0</v>
      </c>
      <c r="K176" s="12">
        <f>IF(K$8&gt;$D176,INDEX($H128:K128,0,K$9-$D176),0)</f>
        <v>0</v>
      </c>
      <c r="L176" s="12">
        <f>IF(L$8&gt;$D176,INDEX($H128:L128,0,L$9-$D176),0)</f>
        <v>0</v>
      </c>
      <c r="M176" s="12">
        <f>IF(M$8&gt;$D176,INDEX($H128:M128,0,M$9-$D176),0)</f>
        <v>0</v>
      </c>
      <c r="N176" s="12">
        <f>IF(N$8&gt;$D176,INDEX($H128:N128,0,N$9-$D176),0)</f>
        <v>0</v>
      </c>
      <c r="O176" s="12">
        <f>IF(O$8&gt;$D176,INDEX($H128:O128,0,O$9-$D176),0)</f>
        <v>0</v>
      </c>
      <c r="P176" s="12">
        <f>IF(P$8&gt;$D176,INDEX($H128:P128,0,P$9-$D176),0)</f>
        <v>0</v>
      </c>
      <c r="Q176" s="12">
        <f>IF(Q$8&gt;$D176,INDEX($H128:Q128,0,Q$9-$D176),0)</f>
        <v>0</v>
      </c>
      <c r="R176" s="12">
        <f>IF(R$8&gt;$D176,INDEX($H128:R128,0,R$9-$D176),0)</f>
        <v>0</v>
      </c>
      <c r="S176" s="12">
        <f>IF(S$8&gt;$D176,INDEX($H128:S128,0,S$9-$D176),0)</f>
        <v>0</v>
      </c>
      <c r="T176" s="12">
        <f>IF(T$8&gt;$D176,INDEX($H128:T128,0,T$9-$D176),0)</f>
        <v>0</v>
      </c>
      <c r="U176" s="12">
        <f>IF(U$8&gt;$D176,INDEX($H128:U128,0,U$9-$D176),0)</f>
        <v>0</v>
      </c>
      <c r="V176" s="12">
        <f>IF(V$8&gt;$D176,INDEX($H128:V128,0,V$9-$D176),0)</f>
        <v>0</v>
      </c>
      <c r="W176" s="12">
        <f>IF(W$8&gt;$D176,INDEX($H128:W128,0,W$9-$D176),0)</f>
        <v>0</v>
      </c>
      <c r="X176" s="12">
        <f>IF(X$8&gt;$D176,INDEX($H128:X128,0,X$9-$D176),0)</f>
        <v>0</v>
      </c>
      <c r="Y176" s="12">
        <f>IF(Y$8&gt;$D176,INDEX($H128:Y128,0,Y$9-$D176),0)</f>
        <v>0</v>
      </c>
      <c r="Z176" s="12">
        <f>IF(Z$8&gt;$D176,INDEX($H128:Z128,0,Z$9-$D176),0)</f>
        <v>0</v>
      </c>
      <c r="AA176" s="12">
        <f>IF(AA$8&gt;$D176,INDEX($H128:AA128,0,AA$9-$D176),0)</f>
        <v>0</v>
      </c>
      <c r="AB176" s="12">
        <f>IF(AB$8&gt;$D176,INDEX($H128:AB128,0,AB$9-$D176),0)</f>
        <v>0</v>
      </c>
      <c r="AC176" s="12">
        <f>IF(AC$8&gt;$D176,INDEX($H128:AC128,0,AC$9-$D176),0)</f>
        <v>0</v>
      </c>
      <c r="AD176" s="12">
        <f>IF(AD$8&gt;$D176,INDEX($H128:AD128,0,AD$9-$D176),0)</f>
        <v>0</v>
      </c>
      <c r="AE176" s="12">
        <f>IF(AE$8&gt;$D176,INDEX($H128:AE128,0,AE$9-$D176),0)</f>
        <v>0</v>
      </c>
      <c r="AF176" s="12">
        <f>IF(AF$8&gt;$D176,INDEX($H128:AF128,0,AF$9-$D176),0)</f>
        <v>0</v>
      </c>
      <c r="AG176" s="12">
        <f>IF(AG$8&gt;$D176,INDEX($H128:AG128,0,AG$9-$D176),0)</f>
        <v>0</v>
      </c>
      <c r="AH176" s="12">
        <f>IF(AH$8&gt;$D176,INDEX($H128:AH128,0,AH$9-$D176),0)</f>
        <v>0</v>
      </c>
      <c r="AI176" s="12">
        <f>IF(AI$8&gt;$D176,INDEX($H128:AI128,0,AI$9-$D176),0)</f>
        <v>0</v>
      </c>
      <c r="AJ176" s="12">
        <f>IF(AJ$8&gt;$D176,INDEX($H128:AJ128,0,AJ$9-$D176),0)</f>
        <v>0</v>
      </c>
      <c r="AK176" s="12">
        <f>IF(AK$8&gt;$D176,INDEX($H128:AK128,0,AK$9-$D176),0)</f>
        <v>0</v>
      </c>
      <c r="AL176" s="12">
        <f>IF(AL$8&gt;$D176,INDEX($H128:AL128,0,AL$9-$D176),0)</f>
        <v>0</v>
      </c>
      <c r="AM176" s="12">
        <f>IF(AM$8&gt;$D176,INDEX($H128:AM128,0,AM$9-$D176),0)</f>
        <v>0</v>
      </c>
      <c r="AN176" s="12">
        <f>IF(AN$8&gt;$D176,INDEX($H128:AN128,0,AN$9-$D176),0)</f>
        <v>0</v>
      </c>
      <c r="AO176" s="12">
        <f>IF(AO$8&gt;$D176,INDEX($H128:AO128,0,AO$9-$D176),0)</f>
        <v>0</v>
      </c>
      <c r="AP176" s="12">
        <f>IF(AP$8&gt;$D176,INDEX($H128:AP128,0,AP$9-$D176),0)</f>
        <v>0</v>
      </c>
      <c r="AQ176" s="12">
        <f>IF(AQ$8&gt;$D176,INDEX($H128:AQ128,0,AQ$9-$D176),0)</f>
        <v>0</v>
      </c>
      <c r="AR176" s="12">
        <f>IF(AR$8&gt;$D176,INDEX($H128:AR128,0,AR$9-$D176),0)</f>
        <v>0</v>
      </c>
      <c r="AS176" s="12">
        <f>IF(AS$8&gt;$D176,INDEX($H128:AS128,0,AS$9-$D176),0)</f>
        <v>0</v>
      </c>
      <c r="AT176" s="12">
        <f>IF(AT$8&gt;$D176,INDEX($H128:AT128,0,AT$9-$D176),0)</f>
        <v>0</v>
      </c>
      <c r="AU176" s="12">
        <f>IF(AU$8&gt;$D176,INDEX($H128:AU128,0,AU$9-$D176),0)</f>
        <v>0</v>
      </c>
      <c r="AV176" s="12">
        <f>IF(AV$8&gt;$D176,INDEX($H128:AV128,0,AV$9-$D176),0)</f>
        <v>0</v>
      </c>
      <c r="AW176" s="12">
        <f>IF(AW$8&gt;$D176,INDEX($H128:AW128,0,AW$9-$D176),0)</f>
        <v>0</v>
      </c>
      <c r="AX176" s="12">
        <f>IF(AX$8&gt;$D176,INDEX($H128:AX128,0,AX$9-$D176),0)</f>
        <v>0</v>
      </c>
      <c r="AY176" s="12">
        <f>IF(AY$8&gt;$D176,INDEX($H128:AY128,0,AY$9-$D176),0)</f>
        <v>0</v>
      </c>
      <c r="AZ176" s="12">
        <f>IF(AZ$8&gt;$D176,INDEX($H128:AZ128,0,AZ$9-$D176),0)</f>
        <v>0</v>
      </c>
      <c r="BA176" s="12">
        <f>IF(BA$8&gt;$D176,INDEX($H128:BA128,0,BA$9-$D176),0)</f>
        <v>0</v>
      </c>
      <c r="BB176" s="12">
        <f>IF(BB$8&gt;$D176,INDEX($H128:BB128,0,BB$9-$D176),0)</f>
        <v>0</v>
      </c>
      <c r="BC176" s="12">
        <f>IF(BC$8&gt;$D176,INDEX($H128:BC128,0,BC$9-$D176),0)</f>
        <v>0</v>
      </c>
      <c r="BD176" s="12">
        <f>IF(BD$8&gt;$D176,INDEX($H128:BD128,0,BD$9-$D176),0)</f>
        <v>0</v>
      </c>
      <c r="BE176" s="12">
        <f>IF(BE$8&gt;$D176,INDEX($H128:BE128,0,BE$9-$D176),0)</f>
        <v>0</v>
      </c>
      <c r="BF176" s="12">
        <f>IF(BF$8&gt;$D176,INDEX($H128:BF128,0,BF$9-$D176),0)</f>
        <v>0</v>
      </c>
      <c r="BG176" s="12">
        <f>IF(BG$8&gt;$D176,INDEX($H128:BG128,0,BG$9-$D176),0)</f>
        <v>2.5</v>
      </c>
      <c r="BH176" s="12">
        <f>IF(BH$8&gt;$D176,INDEX($H128:BH128,0,BH$9-$D176),0)</f>
        <v>2.5</v>
      </c>
      <c r="BI176" s="12">
        <f>IF(BI$8&gt;$D176,INDEX($H128:BI128,0,BI$9-$D176),0)</f>
        <v>2.5</v>
      </c>
      <c r="BJ176" s="12">
        <f>IF(BJ$8&gt;$D176,INDEX($H128:BJ128,0,BJ$9-$D176),0)</f>
        <v>2.5</v>
      </c>
      <c r="BK176" s="12">
        <f>IF(BK$8&gt;$D176,INDEX($H128:BK128,0,BK$9-$D176),0)</f>
        <v>2.5</v>
      </c>
      <c r="BL176" s="12">
        <f>IF(BL$8&gt;$D176,INDEX($H128:BL128,0,BL$9-$D176),0)</f>
        <v>2.5</v>
      </c>
      <c r="BM176" s="12">
        <f>IF(BM$8&gt;$D176,INDEX($H128:BM128,0,BM$9-$D176),0)</f>
        <v>2.5</v>
      </c>
      <c r="BN176" s="12">
        <f>IF(BN$8&gt;$D176,INDEX($H128:BN128,0,BN$9-$D176),0)</f>
        <v>2.5</v>
      </c>
      <c r="BO176" s="12">
        <f>IF(BO$8&gt;$D176,INDEX($H128:BO128,0,BO$9-$D176),0)</f>
        <v>2.5</v>
      </c>
      <c r="BP176" s="12">
        <f>IF(BP$8&gt;$D176,INDEX($H128:BP128,0,BP$9-$D176),0)</f>
        <v>2.5</v>
      </c>
      <c r="BQ176" s="12">
        <f>IF(BQ$8&gt;$D176,INDEX($H128:BQ128,0,BQ$9-$D176),0)</f>
        <v>2.5</v>
      </c>
      <c r="BR176" s="12">
        <f>IF(BR$8&gt;$D176,INDEX($H128:BR128,0,BR$9-$D176),0)</f>
        <v>2.5</v>
      </c>
      <c r="BS176" s="12">
        <f>IF(BS$8&gt;$D176,INDEX($H128:BS128,0,BS$9-$D176),0)</f>
        <v>0</v>
      </c>
      <c r="BT176" s="12">
        <f>IF(BT$8&gt;$D176,INDEX($H128:BT128,0,BT$9-$D176),0)</f>
        <v>0</v>
      </c>
      <c r="BU176" s="12">
        <f>IF(BU$8&gt;$D176,INDEX($H128:BU128,0,BU$9-$D176),0)</f>
        <v>0</v>
      </c>
      <c r="BV176" s="12">
        <f>IF(BV$8&gt;$D176,INDEX($H128:BV128,0,BV$9-$D176),0)</f>
        <v>0</v>
      </c>
      <c r="BW176" s="12">
        <f>IF(BW$8&gt;$D176,INDEX($H128:BW128,0,BW$9-$D176),0)</f>
        <v>0</v>
      </c>
      <c r="BX176" s="12">
        <f>IF(BX$8&gt;$D176,INDEX($H128:BX128,0,BX$9-$D176),0)</f>
        <v>0</v>
      </c>
      <c r="BY176" s="12">
        <f>IF(BY$8&gt;$D176,INDEX($H128:BY128,0,BY$9-$D176),0)</f>
        <v>0</v>
      </c>
      <c r="BZ176" s="12">
        <f>IF(BZ$8&gt;$D176,INDEX($H128:BZ128,0,BZ$9-$D176),0)</f>
        <v>0</v>
      </c>
      <c r="CA176" s="12">
        <f>IF(CA$8&gt;$D176,INDEX($H128:CA128,0,CA$9-$D176),0)</f>
        <v>0</v>
      </c>
      <c r="CB176" s="12">
        <f>IF(CB$8&gt;$D176,INDEX($H128:CB128,0,CB$9-$D176),0)</f>
        <v>0</v>
      </c>
      <c r="CC176" s="12">
        <f>IF(CC$8&gt;$D176,INDEX($H128:CC128,0,CC$9-$D176),0)</f>
        <v>0</v>
      </c>
      <c r="CD176" s="12">
        <f>IF(CD$8&gt;$D176,INDEX($H128:CD128,0,CD$9-$D176),0)</f>
        <v>0</v>
      </c>
      <c r="CE176" s="12">
        <f>IF(CE$8&gt;$D176,INDEX($H128:CE128,0,CE$9-$D176),0)</f>
        <v>0</v>
      </c>
      <c r="CF176" s="12">
        <f>IF(CF$8&gt;$D176,INDEX($H128:CF128,0,CF$9-$D176),0)</f>
        <v>0</v>
      </c>
      <c r="CG176" s="12">
        <f>IF(CG$8&gt;$D176,INDEX($H128:CG128,0,CG$9-$D176),0)</f>
        <v>0</v>
      </c>
      <c r="CH176" s="12">
        <f>IF(CH$8&gt;$D176,INDEX($H128:CH128,0,CH$9-$D176),0)</f>
        <v>0</v>
      </c>
      <c r="CI176" s="12">
        <f>IF(CI$8&gt;$D176,INDEX($H128:CI128,0,CI$9-$D176),0)</f>
        <v>0</v>
      </c>
      <c r="CJ176" s="12">
        <f>IF(CJ$8&gt;$D176,INDEX($H128:CJ128,0,CJ$9-$D176),0)</f>
        <v>0</v>
      </c>
      <c r="CK176" s="12">
        <f>IF(CK$8&gt;$D176,INDEX($H128:CK128,0,CK$9-$D176),0)</f>
        <v>0</v>
      </c>
      <c r="CL176" s="12">
        <f>IF(CL$8&gt;$D176,INDEX($H128:CL128,0,CL$9-$D176),0)</f>
        <v>0</v>
      </c>
      <c r="CM176" s="12">
        <f>IF(CM$8&gt;$D176,INDEX($H128:CM128,0,CM$9-$D176),0)</f>
        <v>0</v>
      </c>
      <c r="CN176" s="12">
        <f>IF(CN$8&gt;$D176,INDEX($H128:CN128,0,CN$9-$D176),0)</f>
        <v>0</v>
      </c>
      <c r="CO176" s="12">
        <f>IF(CO$8&gt;$D176,INDEX($H128:CO128,0,CO$9-$D176),0)</f>
        <v>0</v>
      </c>
      <c r="CP176" s="12">
        <f>IF(CP$8&gt;$D176,INDEX($H128:CP128,0,CP$9-$D176),0)</f>
        <v>0</v>
      </c>
      <c r="CQ176" s="12">
        <f>IF(CQ$8&gt;$D176,INDEX($H128:CQ128,0,CQ$9-$D176),0)</f>
        <v>0</v>
      </c>
      <c r="CR176" s="12">
        <f>IF(CR$8&gt;$D176,INDEX($H128:CR128,0,CR$9-$D176),0)</f>
        <v>0</v>
      </c>
      <c r="CS176" s="12">
        <f>IF(CS$8&gt;$D176,INDEX($H128:CS128,0,CS$9-$D176),0)</f>
        <v>0</v>
      </c>
      <c r="CT176" s="12">
        <f>IF(CT$8&gt;$D176,INDEX($H128:CT128,0,CT$9-$D176),0)</f>
        <v>0</v>
      </c>
      <c r="CU176" s="12">
        <f>IF(CU$8&gt;$D176,INDEX($H128:CU128,0,CU$9-$D176),0)</f>
        <v>0</v>
      </c>
      <c r="CV176" s="12">
        <f>IF(CV$8&gt;$D176,INDEX($H128:CV128,0,CV$9-$D176),0)</f>
        <v>0</v>
      </c>
      <c r="CW176" s="12">
        <f>IF(CW$8&gt;$D176,INDEX($H128:CW128,0,CW$9-$D176),0)</f>
        <v>0</v>
      </c>
      <c r="CX176" s="12">
        <f>IF(CX$8&gt;$D176,INDEX($H128:CX128,0,CX$9-$D176),0)</f>
        <v>0</v>
      </c>
      <c r="CY176" s="12">
        <f>IF(CY$8&gt;$D176,INDEX($H128:CY128,0,CY$9-$D176),0)</f>
        <v>0</v>
      </c>
      <c r="CZ176" s="12">
        <f>IF(CZ$8&gt;$D176,INDEX($H128:CZ128,0,CZ$9-$D176),0)</f>
        <v>0</v>
      </c>
      <c r="DA176" s="12">
        <f>IF(DA$8&gt;$D176,INDEX($H128:DA128,0,DA$9-$D176),0)</f>
        <v>0</v>
      </c>
      <c r="DB176" s="12">
        <f>IF(DB$8&gt;$D176,INDEX($H128:DB128,0,DB$9-$D176),0)</f>
        <v>0</v>
      </c>
      <c r="DC176" s="12">
        <f>IF(DC$8&gt;$D176,INDEX($H128:DC128,0,DC$9-$D176),0)</f>
        <v>0</v>
      </c>
      <c r="DD176" s="12">
        <f>IF(DD$8&gt;$D176,INDEX($H128:DD128,0,DD$9-$D176),0)</f>
        <v>0</v>
      </c>
      <c r="DE176" s="12">
        <f>IF(DE$8&gt;$D176,INDEX($H128:DE128,0,DE$9-$D176),0)</f>
        <v>0</v>
      </c>
      <c r="DF176" s="12">
        <f>IF(DF$8&gt;$D176,INDEX($H128:DF128,0,DF$9-$D176),0)</f>
        <v>0</v>
      </c>
      <c r="DG176" s="12">
        <f>IF(DG$8&gt;$D176,INDEX($H128:DG128,0,DG$9-$D176),0)</f>
        <v>0</v>
      </c>
      <c r="DH176" s="12">
        <f>IF(DH$8&gt;$D176,INDEX($H128:DH128,0,DH$9-$D176),0)</f>
        <v>0</v>
      </c>
      <c r="DI176" s="12">
        <f>IF(DI$8&gt;$D176,INDEX($H128:DI128,0,DI$9-$D176),0)</f>
        <v>0</v>
      </c>
      <c r="DJ176" s="12">
        <f>IF(DJ$8&gt;$D176,INDEX($H128:DJ128,0,DJ$9-$D176),0)</f>
        <v>0</v>
      </c>
      <c r="DK176" s="12">
        <f>IF(DK$8&gt;$D176,INDEX($H128:DK128,0,DK$9-$D176),0)</f>
        <v>0</v>
      </c>
      <c r="DL176" s="12">
        <f>IF(DL$8&gt;$D176,INDEX($H128:DL128,0,DL$9-$D176),0)</f>
        <v>0</v>
      </c>
      <c r="DM176" s="12">
        <f>IF(DM$8&gt;$D176,INDEX($H128:DM128,0,DM$9-$D176),0)</f>
        <v>0</v>
      </c>
      <c r="DN176" s="12">
        <f>IF(DN$8&gt;$D176,INDEX($H128:DN128,0,DN$9-$D176),0)</f>
        <v>0</v>
      </c>
      <c r="DO176" s="12">
        <f>IF(DO$8&gt;$D176,INDEX($H128:DO128,0,DO$9-$D176),0)</f>
        <v>0</v>
      </c>
      <c r="DP176" s="12">
        <f>IF(DP$8&gt;$D176,INDEX($H128:DP128,0,DP$9-$D176),0)</f>
        <v>0</v>
      </c>
      <c r="DQ176" s="12">
        <f>IF(DQ$8&gt;$D176,INDEX($H128:DQ128,0,DQ$9-$D176),0)</f>
        <v>0</v>
      </c>
      <c r="DR176" s="12">
        <f>IF(DR$8&gt;$D176,INDEX($H128:DR128,0,DR$9-$D176),0)</f>
        <v>0</v>
      </c>
      <c r="DS176" s="12">
        <f>IF(DS$8&gt;$D176,INDEX($H128:DS128,0,DS$9-$D176),0)</f>
        <v>0</v>
      </c>
      <c r="DT176" s="12">
        <f>IF(DT$8&gt;$D176,INDEX($H128:DT128,0,DT$9-$D176),0)</f>
        <v>0</v>
      </c>
      <c r="DU176" s="12">
        <f>IF(DU$8&gt;$D176,INDEX($H128:DU128,0,DU$9-$D176),0)</f>
        <v>0</v>
      </c>
      <c r="DV176" s="12">
        <f>IF(DV$8&gt;$D176,INDEX($H128:DV128,0,DV$9-$D176),0)</f>
        <v>0</v>
      </c>
      <c r="DW176" s="12">
        <f>IF(DW$8&gt;$D176,INDEX($H128:DW128,0,DW$9-$D176),0)</f>
        <v>0</v>
      </c>
      <c r="DX176" s="12">
        <f>IF(DX$8&gt;$D176,INDEX($H128:DX128,0,DX$9-$D176),0)</f>
        <v>0</v>
      </c>
      <c r="DY176" s="12">
        <f>IF(DY$8&gt;$D176,INDEX($H128:DY128,0,DY$9-$D176),0)</f>
        <v>0</v>
      </c>
      <c r="EB176" s="116">
        <f t="shared" si="353"/>
        <v>175</v>
      </c>
      <c r="EC176" s="2" t="str">
        <f t="shared" si="360"/>
        <v>Phase 4</v>
      </c>
      <c r="ED176" s="2" t="str">
        <f t="shared" si="361"/>
        <v>60' Wide</v>
      </c>
      <c r="EE176" s="33" t="str">
        <f>EE183</f>
        <v>Stat</v>
      </c>
      <c r="EF176" s="2" t="str">
        <f>EF183</f>
        <v>Home Closings</v>
      </c>
    </row>
    <row r="177" spans="1:136" x14ac:dyDescent="0.3">
      <c r="B177" s="2" t="str">
        <f>Product!$O$2</f>
        <v>Phase 4</v>
      </c>
      <c r="C177" s="2" t="str">
        <f>Product!$O$3</f>
        <v>75' Wide</v>
      </c>
      <c r="D177" s="128">
        <f>SUMIFS(INDEX(Product!$B$2:$U$97, MATCH(D161, Product!$B$2:$B$97, 0), ), Product!$B$2:$U$2, $B177, Product!$B$3:$U$3, $C177)</f>
        <v>6</v>
      </c>
      <c r="G177" s="11">
        <f>SUM(H177:DZ177)</f>
        <v>20</v>
      </c>
      <c r="I177" s="12">
        <f>IF(I$8&gt;$D177,INDEX($H129:I129,0,I$9-$D177),0)</f>
        <v>0</v>
      </c>
      <c r="J177" s="12">
        <f>IF(J$8&gt;$D177,INDEX($H129:J129,0,J$9-$D177),0)</f>
        <v>0</v>
      </c>
      <c r="K177" s="12">
        <f>IF(K$8&gt;$D177,INDEX($H129:K129,0,K$9-$D177),0)</f>
        <v>0</v>
      </c>
      <c r="L177" s="12">
        <f>IF(L$8&gt;$D177,INDEX($H129:L129,0,L$9-$D177),0)</f>
        <v>0</v>
      </c>
      <c r="M177" s="12">
        <f>IF(M$8&gt;$D177,INDEX($H129:M129,0,M$9-$D177),0)</f>
        <v>0</v>
      </c>
      <c r="N177" s="12">
        <f>IF(N$8&gt;$D177,INDEX($H129:N129,0,N$9-$D177),0)</f>
        <v>0</v>
      </c>
      <c r="O177" s="12">
        <f>IF(O$8&gt;$D177,INDEX($H129:O129,0,O$9-$D177),0)</f>
        <v>0</v>
      </c>
      <c r="P177" s="12">
        <f>IF(P$8&gt;$D177,INDEX($H129:P129,0,P$9-$D177),0)</f>
        <v>0</v>
      </c>
      <c r="Q177" s="12">
        <f>IF(Q$8&gt;$D177,INDEX($H129:Q129,0,Q$9-$D177),0)</f>
        <v>0</v>
      </c>
      <c r="R177" s="12">
        <f>IF(R$8&gt;$D177,INDEX($H129:R129,0,R$9-$D177),0)</f>
        <v>0</v>
      </c>
      <c r="S177" s="12">
        <f>IF(S$8&gt;$D177,INDEX($H129:S129,0,S$9-$D177),0)</f>
        <v>0</v>
      </c>
      <c r="T177" s="12">
        <f>IF(T$8&gt;$D177,INDEX($H129:T129,0,T$9-$D177),0)</f>
        <v>0</v>
      </c>
      <c r="U177" s="12">
        <f>IF(U$8&gt;$D177,INDEX($H129:U129,0,U$9-$D177),0)</f>
        <v>0</v>
      </c>
      <c r="V177" s="12">
        <f>IF(V$8&gt;$D177,INDEX($H129:V129,0,V$9-$D177),0)</f>
        <v>0</v>
      </c>
      <c r="W177" s="12">
        <f>IF(W$8&gt;$D177,INDEX($H129:W129,0,W$9-$D177),0)</f>
        <v>0</v>
      </c>
      <c r="X177" s="12">
        <f>IF(X$8&gt;$D177,INDEX($H129:X129,0,X$9-$D177),0)</f>
        <v>0</v>
      </c>
      <c r="Y177" s="12">
        <f>IF(Y$8&gt;$D177,INDEX($H129:Y129,0,Y$9-$D177),0)</f>
        <v>0</v>
      </c>
      <c r="Z177" s="12">
        <f>IF(Z$8&gt;$D177,INDEX($H129:Z129,0,Z$9-$D177),0)</f>
        <v>0</v>
      </c>
      <c r="AA177" s="12">
        <f>IF(AA$8&gt;$D177,INDEX($H129:AA129,0,AA$9-$D177),0)</f>
        <v>0</v>
      </c>
      <c r="AB177" s="12">
        <f>IF(AB$8&gt;$D177,INDEX($H129:AB129,0,AB$9-$D177),0)</f>
        <v>0</v>
      </c>
      <c r="AC177" s="12">
        <f>IF(AC$8&gt;$D177,INDEX($H129:AC129,0,AC$9-$D177),0)</f>
        <v>0</v>
      </c>
      <c r="AD177" s="12">
        <f>IF(AD$8&gt;$D177,INDEX($H129:AD129,0,AD$9-$D177),0)</f>
        <v>0</v>
      </c>
      <c r="AE177" s="12">
        <f>IF(AE$8&gt;$D177,INDEX($H129:AE129,0,AE$9-$D177),0)</f>
        <v>0</v>
      </c>
      <c r="AF177" s="12">
        <f>IF(AF$8&gt;$D177,INDEX($H129:AF129,0,AF$9-$D177),0)</f>
        <v>0</v>
      </c>
      <c r="AG177" s="12">
        <f>IF(AG$8&gt;$D177,INDEX($H129:AG129,0,AG$9-$D177),0)</f>
        <v>0</v>
      </c>
      <c r="AH177" s="12">
        <f>IF(AH$8&gt;$D177,INDEX($H129:AH129,0,AH$9-$D177),0)</f>
        <v>0</v>
      </c>
      <c r="AI177" s="12">
        <f>IF(AI$8&gt;$D177,INDEX($H129:AI129,0,AI$9-$D177),0)</f>
        <v>0</v>
      </c>
      <c r="AJ177" s="12">
        <f>IF(AJ$8&gt;$D177,INDEX($H129:AJ129,0,AJ$9-$D177),0)</f>
        <v>0</v>
      </c>
      <c r="AK177" s="12">
        <f>IF(AK$8&gt;$D177,INDEX($H129:AK129,0,AK$9-$D177),0)</f>
        <v>0</v>
      </c>
      <c r="AL177" s="12">
        <f>IF(AL$8&gt;$D177,INDEX($H129:AL129,0,AL$9-$D177),0)</f>
        <v>0</v>
      </c>
      <c r="AM177" s="12">
        <f>IF(AM$8&gt;$D177,INDEX($H129:AM129,0,AM$9-$D177),0)</f>
        <v>0</v>
      </c>
      <c r="AN177" s="12">
        <f>IF(AN$8&gt;$D177,INDEX($H129:AN129,0,AN$9-$D177),0)</f>
        <v>0</v>
      </c>
      <c r="AO177" s="12">
        <f>IF(AO$8&gt;$D177,INDEX($H129:AO129,0,AO$9-$D177),0)</f>
        <v>0</v>
      </c>
      <c r="AP177" s="12">
        <f>IF(AP$8&gt;$D177,INDEX($H129:AP129,0,AP$9-$D177),0)</f>
        <v>0</v>
      </c>
      <c r="AQ177" s="12">
        <f>IF(AQ$8&gt;$D177,INDEX($H129:AQ129,0,AQ$9-$D177),0)</f>
        <v>0</v>
      </c>
      <c r="AR177" s="12">
        <f>IF(AR$8&gt;$D177,INDEX($H129:AR129,0,AR$9-$D177),0)</f>
        <v>0</v>
      </c>
      <c r="AS177" s="12">
        <f>IF(AS$8&gt;$D177,INDEX($H129:AS129,0,AS$9-$D177),0)</f>
        <v>0</v>
      </c>
      <c r="AT177" s="12">
        <f>IF(AT$8&gt;$D177,INDEX($H129:AT129,0,AT$9-$D177),0)</f>
        <v>0</v>
      </c>
      <c r="AU177" s="12">
        <f>IF(AU$8&gt;$D177,INDEX($H129:AU129,0,AU$9-$D177),0)</f>
        <v>0</v>
      </c>
      <c r="AV177" s="12">
        <f>IF(AV$8&gt;$D177,INDEX($H129:AV129,0,AV$9-$D177),0)</f>
        <v>0</v>
      </c>
      <c r="AW177" s="12">
        <f>IF(AW$8&gt;$D177,INDEX($H129:AW129,0,AW$9-$D177),0)</f>
        <v>0</v>
      </c>
      <c r="AX177" s="12">
        <f>IF(AX$8&gt;$D177,INDEX($H129:AX129,0,AX$9-$D177),0)</f>
        <v>0</v>
      </c>
      <c r="AY177" s="12">
        <f>IF(AY$8&gt;$D177,INDEX($H129:AY129,0,AY$9-$D177),0)</f>
        <v>0</v>
      </c>
      <c r="AZ177" s="12">
        <f>IF(AZ$8&gt;$D177,INDEX($H129:AZ129,0,AZ$9-$D177),0)</f>
        <v>0</v>
      </c>
      <c r="BA177" s="12">
        <f>IF(BA$8&gt;$D177,INDEX($H129:BA129,0,BA$9-$D177),0)</f>
        <v>0</v>
      </c>
      <c r="BB177" s="12">
        <f>IF(BB$8&gt;$D177,INDEX($H129:BB129,0,BB$9-$D177),0)</f>
        <v>0</v>
      </c>
      <c r="BC177" s="12">
        <f>IF(BC$8&gt;$D177,INDEX($H129:BC129,0,BC$9-$D177),0)</f>
        <v>0</v>
      </c>
      <c r="BD177" s="12">
        <f>IF(BD$8&gt;$D177,INDEX($H129:BD129,0,BD$9-$D177),0)</f>
        <v>0</v>
      </c>
      <c r="BE177" s="12">
        <f>IF(BE$8&gt;$D177,INDEX($H129:BE129,0,BE$9-$D177),0)</f>
        <v>0</v>
      </c>
      <c r="BF177" s="12">
        <f>IF(BF$8&gt;$D177,INDEX($H129:BF129,0,BF$9-$D177),0)</f>
        <v>0</v>
      </c>
      <c r="BG177" s="12">
        <f>IF(BG$8&gt;$D177,INDEX($H129:BG129,0,BG$9-$D177),0)</f>
        <v>1.6666666666666667</v>
      </c>
      <c r="BH177" s="12">
        <f>IF(BH$8&gt;$D177,INDEX($H129:BH129,0,BH$9-$D177),0)</f>
        <v>1.6666666666666667</v>
      </c>
      <c r="BI177" s="12">
        <f>IF(BI$8&gt;$D177,INDEX($H129:BI129,0,BI$9-$D177),0)</f>
        <v>1.6666666666666667</v>
      </c>
      <c r="BJ177" s="12">
        <f>IF(BJ$8&gt;$D177,INDEX($H129:BJ129,0,BJ$9-$D177),0)</f>
        <v>1.6666666666666667</v>
      </c>
      <c r="BK177" s="12">
        <f>IF(BK$8&gt;$D177,INDEX($H129:BK129,0,BK$9-$D177),0)</f>
        <v>1.6666666666666667</v>
      </c>
      <c r="BL177" s="12">
        <f>IF(BL$8&gt;$D177,INDEX($H129:BL129,0,BL$9-$D177),0)</f>
        <v>1.6666666666666667</v>
      </c>
      <c r="BM177" s="12">
        <f>IF(BM$8&gt;$D177,INDEX($H129:BM129,0,BM$9-$D177),0)</f>
        <v>1.6666666666666667</v>
      </c>
      <c r="BN177" s="12">
        <f>IF(BN$8&gt;$D177,INDEX($H129:BN129,0,BN$9-$D177),0)</f>
        <v>1.6666666666666667</v>
      </c>
      <c r="BO177" s="12">
        <f>IF(BO$8&gt;$D177,INDEX($H129:BO129,0,BO$9-$D177),0)</f>
        <v>1.6666666666666667</v>
      </c>
      <c r="BP177" s="12">
        <f>IF(BP$8&gt;$D177,INDEX($H129:BP129,0,BP$9-$D177),0)</f>
        <v>1.6666666666666667</v>
      </c>
      <c r="BQ177" s="12">
        <f>IF(BQ$8&gt;$D177,INDEX($H129:BQ129,0,BQ$9-$D177),0)</f>
        <v>1.6666666666666667</v>
      </c>
      <c r="BR177" s="12">
        <f>IF(BR$8&gt;$D177,INDEX($H129:BR129,0,BR$9-$D177),0)</f>
        <v>1.6666666666666667</v>
      </c>
      <c r="BS177" s="12">
        <f>IF(BS$8&gt;$D177,INDEX($H129:BS129,0,BS$9-$D177),0)</f>
        <v>0</v>
      </c>
      <c r="BT177" s="12">
        <f>IF(BT$8&gt;$D177,INDEX($H129:BT129,0,BT$9-$D177),0)</f>
        <v>0</v>
      </c>
      <c r="BU177" s="12">
        <f>IF(BU$8&gt;$D177,INDEX($H129:BU129,0,BU$9-$D177),0)</f>
        <v>0</v>
      </c>
      <c r="BV177" s="12">
        <f>IF(BV$8&gt;$D177,INDEX($H129:BV129,0,BV$9-$D177),0)</f>
        <v>0</v>
      </c>
      <c r="BW177" s="12">
        <f>IF(BW$8&gt;$D177,INDEX($H129:BW129,0,BW$9-$D177),0)</f>
        <v>0</v>
      </c>
      <c r="BX177" s="12">
        <f>IF(BX$8&gt;$D177,INDEX($H129:BX129,0,BX$9-$D177),0)</f>
        <v>0</v>
      </c>
      <c r="BY177" s="12">
        <f>IF(BY$8&gt;$D177,INDEX($H129:BY129,0,BY$9-$D177),0)</f>
        <v>0</v>
      </c>
      <c r="BZ177" s="12">
        <f>IF(BZ$8&gt;$D177,INDEX($H129:BZ129,0,BZ$9-$D177),0)</f>
        <v>0</v>
      </c>
      <c r="CA177" s="12">
        <f>IF(CA$8&gt;$D177,INDEX($H129:CA129,0,CA$9-$D177),0)</f>
        <v>0</v>
      </c>
      <c r="CB177" s="12">
        <f>IF(CB$8&gt;$D177,INDEX($H129:CB129,0,CB$9-$D177),0)</f>
        <v>0</v>
      </c>
      <c r="CC177" s="12">
        <f>IF(CC$8&gt;$D177,INDEX($H129:CC129,0,CC$9-$D177),0)</f>
        <v>0</v>
      </c>
      <c r="CD177" s="12">
        <f>IF(CD$8&gt;$D177,INDEX($H129:CD129,0,CD$9-$D177),0)</f>
        <v>0</v>
      </c>
      <c r="CE177" s="12">
        <f>IF(CE$8&gt;$D177,INDEX($H129:CE129,0,CE$9-$D177),0)</f>
        <v>0</v>
      </c>
      <c r="CF177" s="12">
        <f>IF(CF$8&gt;$D177,INDEX($H129:CF129,0,CF$9-$D177),0)</f>
        <v>0</v>
      </c>
      <c r="CG177" s="12">
        <f>IF(CG$8&gt;$D177,INDEX($H129:CG129,0,CG$9-$D177),0)</f>
        <v>0</v>
      </c>
      <c r="CH177" s="12">
        <f>IF(CH$8&gt;$D177,INDEX($H129:CH129,0,CH$9-$D177),0)</f>
        <v>0</v>
      </c>
      <c r="CI177" s="12">
        <f>IF(CI$8&gt;$D177,INDEX($H129:CI129,0,CI$9-$D177),0)</f>
        <v>0</v>
      </c>
      <c r="CJ177" s="12">
        <f>IF(CJ$8&gt;$D177,INDEX($H129:CJ129,0,CJ$9-$D177),0)</f>
        <v>0</v>
      </c>
      <c r="CK177" s="12">
        <f>IF(CK$8&gt;$D177,INDEX($H129:CK129,0,CK$9-$D177),0)</f>
        <v>0</v>
      </c>
      <c r="CL177" s="12">
        <f>IF(CL$8&gt;$D177,INDEX($H129:CL129,0,CL$9-$D177),0)</f>
        <v>0</v>
      </c>
      <c r="CM177" s="12">
        <f>IF(CM$8&gt;$D177,INDEX($H129:CM129,0,CM$9-$D177),0)</f>
        <v>0</v>
      </c>
      <c r="CN177" s="12">
        <f>IF(CN$8&gt;$D177,INDEX($H129:CN129,0,CN$9-$D177),0)</f>
        <v>0</v>
      </c>
      <c r="CO177" s="12">
        <f>IF(CO$8&gt;$D177,INDEX($H129:CO129,0,CO$9-$D177),0)</f>
        <v>0</v>
      </c>
      <c r="CP177" s="12">
        <f>IF(CP$8&gt;$D177,INDEX($H129:CP129,0,CP$9-$D177),0)</f>
        <v>0</v>
      </c>
      <c r="CQ177" s="12">
        <f>IF(CQ$8&gt;$D177,INDEX($H129:CQ129,0,CQ$9-$D177),0)</f>
        <v>0</v>
      </c>
      <c r="CR177" s="12">
        <f>IF(CR$8&gt;$D177,INDEX($H129:CR129,0,CR$9-$D177),0)</f>
        <v>0</v>
      </c>
      <c r="CS177" s="12">
        <f>IF(CS$8&gt;$D177,INDEX($H129:CS129,0,CS$9-$D177),0)</f>
        <v>0</v>
      </c>
      <c r="CT177" s="12">
        <f>IF(CT$8&gt;$D177,INDEX($H129:CT129,0,CT$9-$D177),0)</f>
        <v>0</v>
      </c>
      <c r="CU177" s="12">
        <f>IF(CU$8&gt;$D177,INDEX($H129:CU129,0,CU$9-$D177),0)</f>
        <v>0</v>
      </c>
      <c r="CV177" s="12">
        <f>IF(CV$8&gt;$D177,INDEX($H129:CV129,0,CV$9-$D177),0)</f>
        <v>0</v>
      </c>
      <c r="CW177" s="12">
        <f>IF(CW$8&gt;$D177,INDEX($H129:CW129,0,CW$9-$D177),0)</f>
        <v>0</v>
      </c>
      <c r="CX177" s="12">
        <f>IF(CX$8&gt;$D177,INDEX($H129:CX129,0,CX$9-$D177),0)</f>
        <v>0</v>
      </c>
      <c r="CY177" s="12">
        <f>IF(CY$8&gt;$D177,INDEX($H129:CY129,0,CY$9-$D177),0)</f>
        <v>0</v>
      </c>
      <c r="CZ177" s="12">
        <f>IF(CZ$8&gt;$D177,INDEX($H129:CZ129,0,CZ$9-$D177),0)</f>
        <v>0</v>
      </c>
      <c r="DA177" s="12">
        <f>IF(DA$8&gt;$D177,INDEX($H129:DA129,0,DA$9-$D177),0)</f>
        <v>0</v>
      </c>
      <c r="DB177" s="12">
        <f>IF(DB$8&gt;$D177,INDEX($H129:DB129,0,DB$9-$D177),0)</f>
        <v>0</v>
      </c>
      <c r="DC177" s="12">
        <f>IF(DC$8&gt;$D177,INDEX($H129:DC129,0,DC$9-$D177),0)</f>
        <v>0</v>
      </c>
      <c r="DD177" s="12">
        <f>IF(DD$8&gt;$D177,INDEX($H129:DD129,0,DD$9-$D177),0)</f>
        <v>0</v>
      </c>
      <c r="DE177" s="12">
        <f>IF(DE$8&gt;$D177,INDEX($H129:DE129,0,DE$9-$D177),0)</f>
        <v>0</v>
      </c>
      <c r="DF177" s="12">
        <f>IF(DF$8&gt;$D177,INDEX($H129:DF129,0,DF$9-$D177),0)</f>
        <v>0</v>
      </c>
      <c r="DG177" s="12">
        <f>IF(DG$8&gt;$D177,INDEX($H129:DG129,0,DG$9-$D177),0)</f>
        <v>0</v>
      </c>
      <c r="DH177" s="12">
        <f>IF(DH$8&gt;$D177,INDEX($H129:DH129,0,DH$9-$D177),0)</f>
        <v>0</v>
      </c>
      <c r="DI177" s="12">
        <f>IF(DI$8&gt;$D177,INDEX($H129:DI129,0,DI$9-$D177),0)</f>
        <v>0</v>
      </c>
      <c r="DJ177" s="12">
        <f>IF(DJ$8&gt;$D177,INDEX($H129:DJ129,0,DJ$9-$D177),0)</f>
        <v>0</v>
      </c>
      <c r="DK177" s="12">
        <f>IF(DK$8&gt;$D177,INDEX($H129:DK129,0,DK$9-$D177),0)</f>
        <v>0</v>
      </c>
      <c r="DL177" s="12">
        <f>IF(DL$8&gt;$D177,INDEX($H129:DL129,0,DL$9-$D177),0)</f>
        <v>0</v>
      </c>
      <c r="DM177" s="12">
        <f>IF(DM$8&gt;$D177,INDEX($H129:DM129,0,DM$9-$D177),0)</f>
        <v>0</v>
      </c>
      <c r="DN177" s="12">
        <f>IF(DN$8&gt;$D177,INDEX($H129:DN129,0,DN$9-$D177),0)</f>
        <v>0</v>
      </c>
      <c r="DO177" s="12">
        <f>IF(DO$8&gt;$D177,INDEX($H129:DO129,0,DO$9-$D177),0)</f>
        <v>0</v>
      </c>
      <c r="DP177" s="12">
        <f>IF(DP$8&gt;$D177,INDEX($H129:DP129,0,DP$9-$D177),0)</f>
        <v>0</v>
      </c>
      <c r="DQ177" s="12">
        <f>IF(DQ$8&gt;$D177,INDEX($H129:DQ129,0,DQ$9-$D177),0)</f>
        <v>0</v>
      </c>
      <c r="DR177" s="12">
        <f>IF(DR$8&gt;$D177,INDEX($H129:DR129,0,DR$9-$D177),0)</f>
        <v>0</v>
      </c>
      <c r="DS177" s="12">
        <f>IF(DS$8&gt;$D177,INDEX($H129:DS129,0,DS$9-$D177),0)</f>
        <v>0</v>
      </c>
      <c r="DT177" s="12">
        <f>IF(DT$8&gt;$D177,INDEX($H129:DT129,0,DT$9-$D177),0)</f>
        <v>0</v>
      </c>
      <c r="DU177" s="12">
        <f>IF(DU$8&gt;$D177,INDEX($H129:DU129,0,DU$9-$D177),0)</f>
        <v>0</v>
      </c>
      <c r="DV177" s="12">
        <f>IF(DV$8&gt;$D177,INDEX($H129:DV129,0,DV$9-$D177),0)</f>
        <v>0</v>
      </c>
      <c r="DW177" s="12">
        <f>IF(DW$8&gt;$D177,INDEX($H129:DW129,0,DW$9-$D177),0)</f>
        <v>0</v>
      </c>
      <c r="DX177" s="12">
        <f>IF(DX$8&gt;$D177,INDEX($H129:DX129,0,DX$9-$D177),0)</f>
        <v>0</v>
      </c>
      <c r="DY177" s="12">
        <f>IF(DY$8&gt;$D177,INDEX($H129:DY129,0,DY$9-$D177),0)</f>
        <v>0</v>
      </c>
      <c r="EB177" s="116">
        <f t="shared" si="353"/>
        <v>176</v>
      </c>
      <c r="EC177" s="2" t="str">
        <f t="shared" si="360"/>
        <v>Phase 4</v>
      </c>
      <c r="ED177" s="2" t="str">
        <f t="shared" si="361"/>
        <v>75' Wide</v>
      </c>
      <c r="EE177" s="33" t="str">
        <f>EE183</f>
        <v>Stat</v>
      </c>
      <c r="EF177" s="2" t="str">
        <f>EF183</f>
        <v>Home Closings</v>
      </c>
    </row>
    <row r="178" spans="1:136" x14ac:dyDescent="0.3">
      <c r="D178" s="128"/>
      <c r="G178" s="13"/>
      <c r="I178" s="10"/>
      <c r="J178" s="10"/>
      <c r="K178" s="10"/>
      <c r="L178" s="10"/>
      <c r="M178" s="10"/>
      <c r="N178" s="10"/>
      <c r="O178" s="10"/>
      <c r="P178" s="10"/>
      <c r="Q178" s="10"/>
      <c r="R178" s="10"/>
      <c r="S178" s="10"/>
      <c r="T178" s="10"/>
      <c r="U178" s="10"/>
      <c r="V178" s="10"/>
      <c r="W178" s="10"/>
      <c r="X178" s="10"/>
      <c r="Y178" s="10"/>
      <c r="Z178" s="10"/>
      <c r="AA178" s="10"/>
      <c r="AB178" s="10"/>
      <c r="AC178" s="10"/>
      <c r="AD178" s="10"/>
      <c r="AE178" s="10"/>
      <c r="AF178" s="10"/>
      <c r="AG178" s="10"/>
      <c r="AH178" s="10"/>
      <c r="AI178" s="10"/>
      <c r="AJ178" s="10"/>
      <c r="AK178" s="10"/>
      <c r="AL178" s="10"/>
      <c r="AM178" s="10"/>
      <c r="AN178" s="10"/>
      <c r="AO178" s="10"/>
      <c r="AP178" s="10"/>
      <c r="AQ178" s="10"/>
      <c r="AR178" s="10"/>
      <c r="AS178" s="10"/>
      <c r="AT178" s="10"/>
      <c r="AU178" s="10"/>
      <c r="AV178" s="10"/>
      <c r="AW178" s="10"/>
      <c r="AX178" s="10"/>
      <c r="AY178" s="10"/>
      <c r="AZ178" s="10"/>
      <c r="BA178" s="10"/>
      <c r="BB178" s="10"/>
      <c r="BC178" s="10"/>
      <c r="BD178" s="10"/>
      <c r="BE178" s="10"/>
      <c r="BF178" s="10"/>
      <c r="BG178" s="10"/>
      <c r="BH178" s="10"/>
      <c r="BI178" s="10"/>
      <c r="BJ178" s="10"/>
      <c r="BK178" s="10"/>
      <c r="BL178" s="10"/>
      <c r="BM178" s="10"/>
      <c r="BN178" s="10"/>
      <c r="BO178" s="10"/>
      <c r="BP178" s="10"/>
      <c r="BQ178" s="10"/>
      <c r="BR178" s="10"/>
      <c r="BS178" s="10"/>
      <c r="BT178" s="10"/>
      <c r="BU178" s="10"/>
      <c r="BV178" s="10"/>
      <c r="BW178" s="10"/>
      <c r="BX178" s="10"/>
      <c r="BY178" s="10"/>
      <c r="BZ178" s="10"/>
      <c r="CA178" s="10"/>
      <c r="CB178" s="10"/>
      <c r="CC178" s="10"/>
      <c r="CD178" s="10"/>
      <c r="CE178" s="10"/>
      <c r="CF178" s="10"/>
      <c r="CG178" s="10"/>
      <c r="CH178" s="10"/>
      <c r="CI178" s="10"/>
      <c r="CJ178" s="10"/>
      <c r="CK178" s="10"/>
      <c r="CL178" s="10"/>
      <c r="CM178" s="10"/>
      <c r="CN178" s="10"/>
      <c r="CO178" s="10"/>
      <c r="CP178" s="10"/>
      <c r="CQ178" s="10"/>
      <c r="CR178" s="10"/>
      <c r="CS178" s="10"/>
      <c r="CT178" s="10"/>
      <c r="CU178" s="10"/>
      <c r="CV178" s="10"/>
      <c r="CW178" s="10"/>
      <c r="CX178" s="10"/>
      <c r="CY178" s="10"/>
      <c r="CZ178" s="10"/>
      <c r="DA178" s="10"/>
      <c r="DB178" s="10"/>
      <c r="DC178" s="10"/>
      <c r="DD178" s="10"/>
      <c r="DE178" s="10"/>
      <c r="DF178" s="10"/>
      <c r="DG178" s="10"/>
      <c r="DH178" s="10"/>
      <c r="DI178" s="10"/>
      <c r="DJ178" s="10"/>
      <c r="DK178" s="10"/>
      <c r="DL178" s="10"/>
      <c r="DM178" s="10"/>
      <c r="DN178" s="10"/>
      <c r="DO178" s="10"/>
      <c r="DP178" s="10"/>
      <c r="DQ178" s="10"/>
      <c r="DR178" s="10"/>
      <c r="DS178" s="10"/>
      <c r="DT178" s="10"/>
      <c r="DU178" s="10"/>
      <c r="DV178" s="10"/>
      <c r="DW178" s="10"/>
      <c r="DX178" s="10"/>
      <c r="DY178" s="10"/>
      <c r="EE178" s="33"/>
    </row>
    <row r="179" spans="1:136" x14ac:dyDescent="0.3">
      <c r="B179" s="2" t="str">
        <f>Product!$P$2</f>
        <v>Phase 5</v>
      </c>
      <c r="C179" s="2" t="str">
        <f>Product!$P$3</f>
        <v>50' Wide</v>
      </c>
      <c r="D179" s="128">
        <f>SUMIFS(INDEX(Product!$B$2:$U$97, MATCH(D161, Product!$B$2:$B$97, 0), ), Product!$B$2:$U$2, $B179, Product!$B$3:$U$3, $C179)</f>
        <v>6</v>
      </c>
      <c r="G179" s="11">
        <f>SUM(H179:DZ179)</f>
        <v>30</v>
      </c>
      <c r="I179" s="12">
        <f>IF(I$8&gt;$D179,INDEX($H131:I131,0,I$9-$D179),0)</f>
        <v>0</v>
      </c>
      <c r="J179" s="12">
        <f>IF(J$8&gt;$D179,INDEX($H131:J131,0,J$9-$D179),0)</f>
        <v>0</v>
      </c>
      <c r="K179" s="12">
        <f>IF(K$8&gt;$D179,INDEX($H131:K131,0,K$9-$D179),0)</f>
        <v>0</v>
      </c>
      <c r="L179" s="12">
        <f>IF(L$8&gt;$D179,INDEX($H131:L131,0,L$9-$D179),0)</f>
        <v>0</v>
      </c>
      <c r="M179" s="12">
        <f>IF(M$8&gt;$D179,INDEX($H131:M131,0,M$9-$D179),0)</f>
        <v>0</v>
      </c>
      <c r="N179" s="12">
        <f>IF(N$8&gt;$D179,INDEX($H131:N131,0,N$9-$D179),0)</f>
        <v>0</v>
      </c>
      <c r="O179" s="12">
        <f>IF(O$8&gt;$D179,INDEX($H131:O131,0,O$9-$D179),0)</f>
        <v>0</v>
      </c>
      <c r="P179" s="12">
        <f>IF(P$8&gt;$D179,INDEX($H131:P131,0,P$9-$D179),0)</f>
        <v>0</v>
      </c>
      <c r="Q179" s="12">
        <f>IF(Q$8&gt;$D179,INDEX($H131:Q131,0,Q$9-$D179),0)</f>
        <v>0</v>
      </c>
      <c r="R179" s="12">
        <f>IF(R$8&gt;$D179,INDEX($H131:R131,0,R$9-$D179),0)</f>
        <v>0</v>
      </c>
      <c r="S179" s="12">
        <f>IF(S$8&gt;$D179,INDEX($H131:S131,0,S$9-$D179),0)</f>
        <v>0</v>
      </c>
      <c r="T179" s="12">
        <f>IF(T$8&gt;$D179,INDEX($H131:T131,0,T$9-$D179),0)</f>
        <v>0</v>
      </c>
      <c r="U179" s="12">
        <f>IF(U$8&gt;$D179,INDEX($H131:U131,0,U$9-$D179),0)</f>
        <v>0</v>
      </c>
      <c r="V179" s="12">
        <f>IF(V$8&gt;$D179,INDEX($H131:V131,0,V$9-$D179),0)</f>
        <v>0</v>
      </c>
      <c r="W179" s="12">
        <f>IF(W$8&gt;$D179,INDEX($H131:W131,0,W$9-$D179),0)</f>
        <v>0</v>
      </c>
      <c r="X179" s="12">
        <f>IF(X$8&gt;$D179,INDEX($H131:X131,0,X$9-$D179),0)</f>
        <v>0</v>
      </c>
      <c r="Y179" s="12">
        <f>IF(Y$8&gt;$D179,INDEX($H131:Y131,0,Y$9-$D179),0)</f>
        <v>0</v>
      </c>
      <c r="Z179" s="12">
        <f>IF(Z$8&gt;$D179,INDEX($H131:Z131,0,Z$9-$D179),0)</f>
        <v>0</v>
      </c>
      <c r="AA179" s="12">
        <f>IF(AA$8&gt;$D179,INDEX($H131:AA131,0,AA$9-$D179),0)</f>
        <v>0</v>
      </c>
      <c r="AB179" s="12">
        <f>IF(AB$8&gt;$D179,INDEX($H131:AB131,0,AB$9-$D179),0)</f>
        <v>0</v>
      </c>
      <c r="AC179" s="12">
        <f>IF(AC$8&gt;$D179,INDEX($H131:AC131,0,AC$9-$D179),0)</f>
        <v>0</v>
      </c>
      <c r="AD179" s="12">
        <f>IF(AD$8&gt;$D179,INDEX($H131:AD131,0,AD$9-$D179),0)</f>
        <v>0</v>
      </c>
      <c r="AE179" s="12">
        <f>IF(AE$8&gt;$D179,INDEX($H131:AE131,0,AE$9-$D179),0)</f>
        <v>0</v>
      </c>
      <c r="AF179" s="12">
        <f>IF(AF$8&gt;$D179,INDEX($H131:AF131,0,AF$9-$D179),0)</f>
        <v>0</v>
      </c>
      <c r="AG179" s="12">
        <f>IF(AG$8&gt;$D179,INDEX($H131:AG131,0,AG$9-$D179),0)</f>
        <v>0</v>
      </c>
      <c r="AH179" s="12">
        <f>IF(AH$8&gt;$D179,INDEX($H131:AH131,0,AH$9-$D179),0)</f>
        <v>0</v>
      </c>
      <c r="AI179" s="12">
        <f>IF(AI$8&gt;$D179,INDEX($H131:AI131,0,AI$9-$D179),0)</f>
        <v>0</v>
      </c>
      <c r="AJ179" s="12">
        <f>IF(AJ$8&gt;$D179,INDEX($H131:AJ131,0,AJ$9-$D179),0)</f>
        <v>0</v>
      </c>
      <c r="AK179" s="12">
        <f>IF(AK$8&gt;$D179,INDEX($H131:AK131,0,AK$9-$D179),0)</f>
        <v>0</v>
      </c>
      <c r="AL179" s="12">
        <f>IF(AL$8&gt;$D179,INDEX($H131:AL131,0,AL$9-$D179),0)</f>
        <v>0</v>
      </c>
      <c r="AM179" s="12">
        <f>IF(AM$8&gt;$D179,INDEX($H131:AM131,0,AM$9-$D179),0)</f>
        <v>0</v>
      </c>
      <c r="AN179" s="12">
        <f>IF(AN$8&gt;$D179,INDEX($H131:AN131,0,AN$9-$D179),0)</f>
        <v>0</v>
      </c>
      <c r="AO179" s="12">
        <f>IF(AO$8&gt;$D179,INDEX($H131:AO131,0,AO$9-$D179),0)</f>
        <v>0</v>
      </c>
      <c r="AP179" s="12">
        <f>IF(AP$8&gt;$D179,INDEX($H131:AP131,0,AP$9-$D179),0)</f>
        <v>0</v>
      </c>
      <c r="AQ179" s="12">
        <f>IF(AQ$8&gt;$D179,INDEX($H131:AQ131,0,AQ$9-$D179),0)</f>
        <v>0</v>
      </c>
      <c r="AR179" s="12">
        <f>IF(AR$8&gt;$D179,INDEX($H131:AR131,0,AR$9-$D179),0)</f>
        <v>0</v>
      </c>
      <c r="AS179" s="12">
        <f>IF(AS$8&gt;$D179,INDEX($H131:AS131,0,AS$9-$D179),0)</f>
        <v>0</v>
      </c>
      <c r="AT179" s="12">
        <f>IF(AT$8&gt;$D179,INDEX($H131:AT131,0,AT$9-$D179),0)</f>
        <v>0</v>
      </c>
      <c r="AU179" s="12">
        <f>IF(AU$8&gt;$D179,INDEX($H131:AU131,0,AU$9-$D179),0)</f>
        <v>0</v>
      </c>
      <c r="AV179" s="12">
        <f>IF(AV$8&gt;$D179,INDEX($H131:AV131,0,AV$9-$D179),0)</f>
        <v>0</v>
      </c>
      <c r="AW179" s="12">
        <f>IF(AW$8&gt;$D179,INDEX($H131:AW131,0,AW$9-$D179),0)</f>
        <v>0</v>
      </c>
      <c r="AX179" s="12">
        <f>IF(AX$8&gt;$D179,INDEX($H131:AX131,0,AX$9-$D179),0)</f>
        <v>0</v>
      </c>
      <c r="AY179" s="12">
        <f>IF(AY$8&gt;$D179,INDEX($H131:AY131,0,AY$9-$D179),0)</f>
        <v>0</v>
      </c>
      <c r="AZ179" s="12">
        <f>IF(AZ$8&gt;$D179,INDEX($H131:AZ131,0,AZ$9-$D179),0)</f>
        <v>0</v>
      </c>
      <c r="BA179" s="12">
        <f>IF(BA$8&gt;$D179,INDEX($H131:BA131,0,BA$9-$D179),0)</f>
        <v>0</v>
      </c>
      <c r="BB179" s="12">
        <f>IF(BB$8&gt;$D179,INDEX($H131:BB131,0,BB$9-$D179),0)</f>
        <v>0</v>
      </c>
      <c r="BC179" s="12">
        <f>IF(BC$8&gt;$D179,INDEX($H131:BC131,0,BC$9-$D179),0)</f>
        <v>0</v>
      </c>
      <c r="BD179" s="12">
        <f>IF(BD$8&gt;$D179,INDEX($H131:BD131,0,BD$9-$D179),0)</f>
        <v>0</v>
      </c>
      <c r="BE179" s="12">
        <f>IF(BE$8&gt;$D179,INDEX($H131:BE131,0,BE$9-$D179),0)</f>
        <v>0</v>
      </c>
      <c r="BF179" s="12">
        <f>IF(BF$8&gt;$D179,INDEX($H131:BF131,0,BF$9-$D179),0)</f>
        <v>0</v>
      </c>
      <c r="BG179" s="12">
        <f>IF(BG$8&gt;$D179,INDEX($H131:BG131,0,BG$9-$D179),0)</f>
        <v>0</v>
      </c>
      <c r="BH179" s="12">
        <f>IF(BH$8&gt;$D179,INDEX($H131:BH131,0,BH$9-$D179),0)</f>
        <v>0</v>
      </c>
      <c r="BI179" s="12">
        <f>IF(BI$8&gt;$D179,INDEX($H131:BI131,0,BI$9-$D179),0)</f>
        <v>0</v>
      </c>
      <c r="BJ179" s="12">
        <f>IF(BJ$8&gt;$D179,INDEX($H131:BJ131,0,BJ$9-$D179),0)</f>
        <v>0</v>
      </c>
      <c r="BK179" s="12">
        <f>IF(BK$8&gt;$D179,INDEX($H131:BK131,0,BK$9-$D179),0)</f>
        <v>0</v>
      </c>
      <c r="BL179" s="12">
        <f>IF(BL$8&gt;$D179,INDEX($H131:BL131,0,BL$9-$D179),0)</f>
        <v>0</v>
      </c>
      <c r="BM179" s="12">
        <f>IF(BM$8&gt;$D179,INDEX($H131:BM131,0,BM$9-$D179),0)</f>
        <v>0</v>
      </c>
      <c r="BN179" s="12">
        <f>IF(BN$8&gt;$D179,INDEX($H131:BN131,0,BN$9-$D179),0)</f>
        <v>0</v>
      </c>
      <c r="BO179" s="12">
        <f>IF(BO$8&gt;$D179,INDEX($H131:BO131,0,BO$9-$D179),0)</f>
        <v>0</v>
      </c>
      <c r="BP179" s="12">
        <f>IF(BP$8&gt;$D179,INDEX($H131:BP131,0,BP$9-$D179),0)</f>
        <v>0</v>
      </c>
      <c r="BQ179" s="12">
        <f>IF(BQ$8&gt;$D179,INDEX($H131:BQ131,0,BQ$9-$D179),0)</f>
        <v>0</v>
      </c>
      <c r="BR179" s="12">
        <f>IF(BR$8&gt;$D179,INDEX($H131:BR131,0,BR$9-$D179),0)</f>
        <v>0</v>
      </c>
      <c r="BS179" s="12">
        <f>IF(BS$8&gt;$D179,INDEX($H131:BS131,0,BS$9-$D179),0)</f>
        <v>2.5</v>
      </c>
      <c r="BT179" s="12">
        <f>IF(BT$8&gt;$D179,INDEX($H131:BT131,0,BT$9-$D179),0)</f>
        <v>2.5</v>
      </c>
      <c r="BU179" s="12">
        <f>IF(BU$8&gt;$D179,INDEX($H131:BU131,0,BU$9-$D179),0)</f>
        <v>2.5</v>
      </c>
      <c r="BV179" s="12">
        <f>IF(BV$8&gt;$D179,INDEX($H131:BV131,0,BV$9-$D179),0)</f>
        <v>2.5</v>
      </c>
      <c r="BW179" s="12">
        <f>IF(BW$8&gt;$D179,INDEX($H131:BW131,0,BW$9-$D179),0)</f>
        <v>2.5</v>
      </c>
      <c r="BX179" s="12">
        <f>IF(BX$8&gt;$D179,INDEX($H131:BX131,0,BX$9-$D179),0)</f>
        <v>2.5</v>
      </c>
      <c r="BY179" s="12">
        <f>IF(BY$8&gt;$D179,INDEX($H131:BY131,0,BY$9-$D179),0)</f>
        <v>2.5</v>
      </c>
      <c r="BZ179" s="12">
        <f>IF(BZ$8&gt;$D179,INDEX($H131:BZ131,0,BZ$9-$D179),0)</f>
        <v>2.5</v>
      </c>
      <c r="CA179" s="12">
        <f>IF(CA$8&gt;$D179,INDEX($H131:CA131,0,CA$9-$D179),0)</f>
        <v>2.5</v>
      </c>
      <c r="CB179" s="12">
        <f>IF(CB$8&gt;$D179,INDEX($H131:CB131,0,CB$9-$D179),0)</f>
        <v>2.5</v>
      </c>
      <c r="CC179" s="12">
        <f>IF(CC$8&gt;$D179,INDEX($H131:CC131,0,CC$9-$D179),0)</f>
        <v>2.5</v>
      </c>
      <c r="CD179" s="12">
        <f>IF(CD$8&gt;$D179,INDEX($H131:CD131,0,CD$9-$D179),0)</f>
        <v>2.5</v>
      </c>
      <c r="CE179" s="12">
        <f>IF(CE$8&gt;$D179,INDEX($H131:CE131,0,CE$9-$D179),0)</f>
        <v>0</v>
      </c>
      <c r="CF179" s="12">
        <f>IF(CF$8&gt;$D179,INDEX($H131:CF131,0,CF$9-$D179),0)</f>
        <v>0</v>
      </c>
      <c r="CG179" s="12">
        <f>IF(CG$8&gt;$D179,INDEX($H131:CG131,0,CG$9-$D179),0)</f>
        <v>0</v>
      </c>
      <c r="CH179" s="12">
        <f>IF(CH$8&gt;$D179,INDEX($H131:CH131,0,CH$9-$D179),0)</f>
        <v>0</v>
      </c>
      <c r="CI179" s="12">
        <f>IF(CI$8&gt;$D179,INDEX($H131:CI131,0,CI$9-$D179),0)</f>
        <v>0</v>
      </c>
      <c r="CJ179" s="12">
        <f>IF(CJ$8&gt;$D179,INDEX($H131:CJ131,0,CJ$9-$D179),0)</f>
        <v>0</v>
      </c>
      <c r="CK179" s="12">
        <f>IF(CK$8&gt;$D179,INDEX($H131:CK131,0,CK$9-$D179),0)</f>
        <v>0</v>
      </c>
      <c r="CL179" s="12">
        <f>IF(CL$8&gt;$D179,INDEX($H131:CL131,0,CL$9-$D179),0)</f>
        <v>0</v>
      </c>
      <c r="CM179" s="12">
        <f>IF(CM$8&gt;$D179,INDEX($H131:CM131,0,CM$9-$D179),0)</f>
        <v>0</v>
      </c>
      <c r="CN179" s="12">
        <f>IF(CN$8&gt;$D179,INDEX($H131:CN131,0,CN$9-$D179),0)</f>
        <v>0</v>
      </c>
      <c r="CO179" s="12">
        <f>IF(CO$8&gt;$D179,INDEX($H131:CO131,0,CO$9-$D179),0)</f>
        <v>0</v>
      </c>
      <c r="CP179" s="12">
        <f>IF(CP$8&gt;$D179,INDEX($H131:CP131,0,CP$9-$D179),0)</f>
        <v>0</v>
      </c>
      <c r="CQ179" s="12">
        <f>IF(CQ$8&gt;$D179,INDEX($H131:CQ131,0,CQ$9-$D179),0)</f>
        <v>0</v>
      </c>
      <c r="CR179" s="12">
        <f>IF(CR$8&gt;$D179,INDEX($H131:CR131,0,CR$9-$D179),0)</f>
        <v>0</v>
      </c>
      <c r="CS179" s="12">
        <f>IF(CS$8&gt;$D179,INDEX($H131:CS131,0,CS$9-$D179),0)</f>
        <v>0</v>
      </c>
      <c r="CT179" s="12">
        <f>IF(CT$8&gt;$D179,INDEX($H131:CT131,0,CT$9-$D179),0)</f>
        <v>0</v>
      </c>
      <c r="CU179" s="12">
        <f>IF(CU$8&gt;$D179,INDEX($H131:CU131,0,CU$9-$D179),0)</f>
        <v>0</v>
      </c>
      <c r="CV179" s="12">
        <f>IF(CV$8&gt;$D179,INDEX($H131:CV131,0,CV$9-$D179),0)</f>
        <v>0</v>
      </c>
      <c r="CW179" s="12">
        <f>IF(CW$8&gt;$D179,INDEX($H131:CW131,0,CW$9-$D179),0)</f>
        <v>0</v>
      </c>
      <c r="CX179" s="12">
        <f>IF(CX$8&gt;$D179,INDEX($H131:CX131,0,CX$9-$D179),0)</f>
        <v>0</v>
      </c>
      <c r="CY179" s="12">
        <f>IF(CY$8&gt;$D179,INDEX($H131:CY131,0,CY$9-$D179),0)</f>
        <v>0</v>
      </c>
      <c r="CZ179" s="12">
        <f>IF(CZ$8&gt;$D179,INDEX($H131:CZ131,0,CZ$9-$D179),0)</f>
        <v>0</v>
      </c>
      <c r="DA179" s="12">
        <f>IF(DA$8&gt;$D179,INDEX($H131:DA131,0,DA$9-$D179),0)</f>
        <v>0</v>
      </c>
      <c r="DB179" s="12">
        <f>IF(DB$8&gt;$D179,INDEX($H131:DB131,0,DB$9-$D179),0)</f>
        <v>0</v>
      </c>
      <c r="DC179" s="12">
        <f>IF(DC$8&gt;$D179,INDEX($H131:DC131,0,DC$9-$D179),0)</f>
        <v>0</v>
      </c>
      <c r="DD179" s="12">
        <f>IF(DD$8&gt;$D179,INDEX($H131:DD131,0,DD$9-$D179),0)</f>
        <v>0</v>
      </c>
      <c r="DE179" s="12">
        <f>IF(DE$8&gt;$D179,INDEX($H131:DE131,0,DE$9-$D179),0)</f>
        <v>0</v>
      </c>
      <c r="DF179" s="12">
        <f>IF(DF$8&gt;$D179,INDEX($H131:DF131,0,DF$9-$D179),0)</f>
        <v>0</v>
      </c>
      <c r="DG179" s="12">
        <f>IF(DG$8&gt;$D179,INDEX($H131:DG131,0,DG$9-$D179),0)</f>
        <v>0</v>
      </c>
      <c r="DH179" s="12">
        <f>IF(DH$8&gt;$D179,INDEX($H131:DH131,0,DH$9-$D179),0)</f>
        <v>0</v>
      </c>
      <c r="DI179" s="12">
        <f>IF(DI$8&gt;$D179,INDEX($H131:DI131,0,DI$9-$D179),0)</f>
        <v>0</v>
      </c>
      <c r="DJ179" s="12">
        <f>IF(DJ$8&gt;$D179,INDEX($H131:DJ131,0,DJ$9-$D179),0)</f>
        <v>0</v>
      </c>
      <c r="DK179" s="12">
        <f>IF(DK$8&gt;$D179,INDEX($H131:DK131,0,DK$9-$D179),0)</f>
        <v>0</v>
      </c>
      <c r="DL179" s="12">
        <f>IF(DL$8&gt;$D179,INDEX($H131:DL131,0,DL$9-$D179),0)</f>
        <v>0</v>
      </c>
      <c r="DM179" s="12">
        <f>IF(DM$8&gt;$D179,INDEX($H131:DM131,0,DM$9-$D179),0)</f>
        <v>0</v>
      </c>
      <c r="DN179" s="12">
        <f>IF(DN$8&gt;$D179,INDEX($H131:DN131,0,DN$9-$D179),0)</f>
        <v>0</v>
      </c>
      <c r="DO179" s="12">
        <f>IF(DO$8&gt;$D179,INDEX($H131:DO131,0,DO$9-$D179),0)</f>
        <v>0</v>
      </c>
      <c r="DP179" s="12">
        <f>IF(DP$8&gt;$D179,INDEX($H131:DP131,0,DP$9-$D179),0)</f>
        <v>0</v>
      </c>
      <c r="DQ179" s="12">
        <f>IF(DQ$8&gt;$D179,INDEX($H131:DQ131,0,DQ$9-$D179),0)</f>
        <v>0</v>
      </c>
      <c r="DR179" s="12">
        <f>IF(DR$8&gt;$D179,INDEX($H131:DR131,0,DR$9-$D179),0)</f>
        <v>0</v>
      </c>
      <c r="DS179" s="12">
        <f>IF(DS$8&gt;$D179,INDEX($H131:DS131,0,DS$9-$D179),0)</f>
        <v>0</v>
      </c>
      <c r="DT179" s="12">
        <f>IF(DT$8&gt;$D179,INDEX($H131:DT131,0,DT$9-$D179),0)</f>
        <v>0</v>
      </c>
      <c r="DU179" s="12">
        <f>IF(DU$8&gt;$D179,INDEX($H131:DU131,0,DU$9-$D179),0)</f>
        <v>0</v>
      </c>
      <c r="DV179" s="12">
        <f>IF(DV$8&gt;$D179,INDEX($H131:DV131,0,DV$9-$D179),0)</f>
        <v>0</v>
      </c>
      <c r="DW179" s="12">
        <f>IF(DW$8&gt;$D179,INDEX($H131:DW131,0,DW$9-$D179),0)</f>
        <v>0</v>
      </c>
      <c r="DX179" s="12">
        <f>IF(DX$8&gt;$D179,INDEX($H131:DX131,0,DX$9-$D179),0)</f>
        <v>0</v>
      </c>
      <c r="DY179" s="12">
        <f>IF(DY$8&gt;$D179,INDEX($H131:DY131,0,DY$9-$D179),0)</f>
        <v>0</v>
      </c>
      <c r="EB179" s="116">
        <f t="shared" si="353"/>
        <v>178</v>
      </c>
      <c r="EC179" s="2" t="str">
        <f t="shared" ref="EC179:EC181" si="362">B179</f>
        <v>Phase 5</v>
      </c>
      <c r="ED179" s="2" t="str">
        <f t="shared" ref="ED179:ED181" si="363">C179</f>
        <v>50' Wide</v>
      </c>
      <c r="EE179" s="33" t="str">
        <f>EE183</f>
        <v>Stat</v>
      </c>
      <c r="EF179" s="2" t="str">
        <f>EF183</f>
        <v>Home Closings</v>
      </c>
    </row>
    <row r="180" spans="1:136" x14ac:dyDescent="0.3">
      <c r="B180" s="2" t="str">
        <f>Product!$Q$2</f>
        <v>Phase 5</v>
      </c>
      <c r="C180" s="2" t="str">
        <f>Product!$Q$3</f>
        <v>60' Wide</v>
      </c>
      <c r="D180" s="128">
        <f>SUMIFS(INDEX(Product!$B$2:$U$97, MATCH(D161, Product!$B$2:$B$97, 0), ), Product!$B$2:$U$2, $B180, Product!$B$3:$U$3, $C180)</f>
        <v>6</v>
      </c>
      <c r="G180" s="11">
        <f>SUM(H180:DZ180)</f>
        <v>30</v>
      </c>
      <c r="I180" s="12">
        <f>IF(I$8&gt;$D180,INDEX($H132:I132,0,I$9-$D180),0)</f>
        <v>0</v>
      </c>
      <c r="J180" s="12">
        <f>IF(J$8&gt;$D180,INDEX($H132:J132,0,J$9-$D180),0)</f>
        <v>0</v>
      </c>
      <c r="K180" s="12">
        <f>IF(K$8&gt;$D180,INDEX($H132:K132,0,K$9-$D180),0)</f>
        <v>0</v>
      </c>
      <c r="L180" s="12">
        <f>IF(L$8&gt;$D180,INDEX($H132:L132,0,L$9-$D180),0)</f>
        <v>0</v>
      </c>
      <c r="M180" s="12">
        <f>IF(M$8&gt;$D180,INDEX($H132:M132,0,M$9-$D180),0)</f>
        <v>0</v>
      </c>
      <c r="N180" s="12">
        <f>IF(N$8&gt;$D180,INDEX($H132:N132,0,N$9-$D180),0)</f>
        <v>0</v>
      </c>
      <c r="O180" s="12">
        <f>IF(O$8&gt;$D180,INDEX($H132:O132,0,O$9-$D180),0)</f>
        <v>0</v>
      </c>
      <c r="P180" s="12">
        <f>IF(P$8&gt;$D180,INDEX($H132:P132,0,P$9-$D180),0)</f>
        <v>0</v>
      </c>
      <c r="Q180" s="12">
        <f>IF(Q$8&gt;$D180,INDEX($H132:Q132,0,Q$9-$D180),0)</f>
        <v>0</v>
      </c>
      <c r="R180" s="12">
        <f>IF(R$8&gt;$D180,INDEX($H132:R132,0,R$9-$D180),0)</f>
        <v>0</v>
      </c>
      <c r="S180" s="12">
        <f>IF(S$8&gt;$D180,INDEX($H132:S132,0,S$9-$D180),0)</f>
        <v>0</v>
      </c>
      <c r="T180" s="12">
        <f>IF(T$8&gt;$D180,INDEX($H132:T132,0,T$9-$D180),0)</f>
        <v>0</v>
      </c>
      <c r="U180" s="12">
        <f>IF(U$8&gt;$D180,INDEX($H132:U132,0,U$9-$D180),0)</f>
        <v>0</v>
      </c>
      <c r="V180" s="12">
        <f>IF(V$8&gt;$D180,INDEX($H132:V132,0,V$9-$D180),0)</f>
        <v>0</v>
      </c>
      <c r="W180" s="12">
        <f>IF(W$8&gt;$D180,INDEX($H132:W132,0,W$9-$D180),0)</f>
        <v>0</v>
      </c>
      <c r="X180" s="12">
        <f>IF(X$8&gt;$D180,INDEX($H132:X132,0,X$9-$D180),0)</f>
        <v>0</v>
      </c>
      <c r="Y180" s="12">
        <f>IF(Y$8&gt;$D180,INDEX($H132:Y132,0,Y$9-$D180),0)</f>
        <v>0</v>
      </c>
      <c r="Z180" s="12">
        <f>IF(Z$8&gt;$D180,INDEX($H132:Z132,0,Z$9-$D180),0)</f>
        <v>0</v>
      </c>
      <c r="AA180" s="12">
        <f>IF(AA$8&gt;$D180,INDEX($H132:AA132,0,AA$9-$D180),0)</f>
        <v>0</v>
      </c>
      <c r="AB180" s="12">
        <f>IF(AB$8&gt;$D180,INDEX($H132:AB132,0,AB$9-$D180),0)</f>
        <v>0</v>
      </c>
      <c r="AC180" s="12">
        <f>IF(AC$8&gt;$D180,INDEX($H132:AC132,0,AC$9-$D180),0)</f>
        <v>0</v>
      </c>
      <c r="AD180" s="12">
        <f>IF(AD$8&gt;$D180,INDEX($H132:AD132,0,AD$9-$D180),0)</f>
        <v>0</v>
      </c>
      <c r="AE180" s="12">
        <f>IF(AE$8&gt;$D180,INDEX($H132:AE132,0,AE$9-$D180),0)</f>
        <v>0</v>
      </c>
      <c r="AF180" s="12">
        <f>IF(AF$8&gt;$D180,INDEX($H132:AF132,0,AF$9-$D180),0)</f>
        <v>0</v>
      </c>
      <c r="AG180" s="12">
        <f>IF(AG$8&gt;$D180,INDEX($H132:AG132,0,AG$9-$D180),0)</f>
        <v>0</v>
      </c>
      <c r="AH180" s="12">
        <f>IF(AH$8&gt;$D180,INDEX($H132:AH132,0,AH$9-$D180),0)</f>
        <v>0</v>
      </c>
      <c r="AI180" s="12">
        <f>IF(AI$8&gt;$D180,INDEX($H132:AI132,0,AI$9-$D180),0)</f>
        <v>0</v>
      </c>
      <c r="AJ180" s="12">
        <f>IF(AJ$8&gt;$D180,INDEX($H132:AJ132,0,AJ$9-$D180),0)</f>
        <v>0</v>
      </c>
      <c r="AK180" s="12">
        <f>IF(AK$8&gt;$D180,INDEX($H132:AK132,0,AK$9-$D180),0)</f>
        <v>0</v>
      </c>
      <c r="AL180" s="12">
        <f>IF(AL$8&gt;$D180,INDEX($H132:AL132,0,AL$9-$D180),0)</f>
        <v>0</v>
      </c>
      <c r="AM180" s="12">
        <f>IF(AM$8&gt;$D180,INDEX($H132:AM132,0,AM$9-$D180),0)</f>
        <v>0</v>
      </c>
      <c r="AN180" s="12">
        <f>IF(AN$8&gt;$D180,INDEX($H132:AN132,0,AN$9-$D180),0)</f>
        <v>0</v>
      </c>
      <c r="AO180" s="12">
        <f>IF(AO$8&gt;$D180,INDEX($H132:AO132,0,AO$9-$D180),0)</f>
        <v>0</v>
      </c>
      <c r="AP180" s="12">
        <f>IF(AP$8&gt;$D180,INDEX($H132:AP132,0,AP$9-$D180),0)</f>
        <v>0</v>
      </c>
      <c r="AQ180" s="12">
        <f>IF(AQ$8&gt;$D180,INDEX($H132:AQ132,0,AQ$9-$D180),0)</f>
        <v>0</v>
      </c>
      <c r="AR180" s="12">
        <f>IF(AR$8&gt;$D180,INDEX($H132:AR132,0,AR$9-$D180),0)</f>
        <v>0</v>
      </c>
      <c r="AS180" s="12">
        <f>IF(AS$8&gt;$D180,INDEX($H132:AS132,0,AS$9-$D180),0)</f>
        <v>0</v>
      </c>
      <c r="AT180" s="12">
        <f>IF(AT$8&gt;$D180,INDEX($H132:AT132,0,AT$9-$D180),0)</f>
        <v>0</v>
      </c>
      <c r="AU180" s="12">
        <f>IF(AU$8&gt;$D180,INDEX($H132:AU132,0,AU$9-$D180),0)</f>
        <v>0</v>
      </c>
      <c r="AV180" s="12">
        <f>IF(AV$8&gt;$D180,INDEX($H132:AV132,0,AV$9-$D180),0)</f>
        <v>0</v>
      </c>
      <c r="AW180" s="12">
        <f>IF(AW$8&gt;$D180,INDEX($H132:AW132,0,AW$9-$D180),0)</f>
        <v>0</v>
      </c>
      <c r="AX180" s="12">
        <f>IF(AX$8&gt;$D180,INDEX($H132:AX132,0,AX$9-$D180),0)</f>
        <v>0</v>
      </c>
      <c r="AY180" s="12">
        <f>IF(AY$8&gt;$D180,INDEX($H132:AY132,0,AY$9-$D180),0)</f>
        <v>0</v>
      </c>
      <c r="AZ180" s="12">
        <f>IF(AZ$8&gt;$D180,INDEX($H132:AZ132,0,AZ$9-$D180),0)</f>
        <v>0</v>
      </c>
      <c r="BA180" s="12">
        <f>IF(BA$8&gt;$D180,INDEX($H132:BA132,0,BA$9-$D180),0)</f>
        <v>0</v>
      </c>
      <c r="BB180" s="12">
        <f>IF(BB$8&gt;$D180,INDEX($H132:BB132,0,BB$9-$D180),0)</f>
        <v>0</v>
      </c>
      <c r="BC180" s="12">
        <f>IF(BC$8&gt;$D180,INDEX($H132:BC132,0,BC$9-$D180),0)</f>
        <v>0</v>
      </c>
      <c r="BD180" s="12">
        <f>IF(BD$8&gt;$D180,INDEX($H132:BD132,0,BD$9-$D180),0)</f>
        <v>0</v>
      </c>
      <c r="BE180" s="12">
        <f>IF(BE$8&gt;$D180,INDEX($H132:BE132,0,BE$9-$D180),0)</f>
        <v>0</v>
      </c>
      <c r="BF180" s="12">
        <f>IF(BF$8&gt;$D180,INDEX($H132:BF132,0,BF$9-$D180),0)</f>
        <v>0</v>
      </c>
      <c r="BG180" s="12">
        <f>IF(BG$8&gt;$D180,INDEX($H132:BG132,0,BG$9-$D180),0)</f>
        <v>0</v>
      </c>
      <c r="BH180" s="12">
        <f>IF(BH$8&gt;$D180,INDEX($H132:BH132,0,BH$9-$D180),0)</f>
        <v>0</v>
      </c>
      <c r="BI180" s="12">
        <f>IF(BI$8&gt;$D180,INDEX($H132:BI132,0,BI$9-$D180),0)</f>
        <v>0</v>
      </c>
      <c r="BJ180" s="12">
        <f>IF(BJ$8&gt;$D180,INDEX($H132:BJ132,0,BJ$9-$D180),0)</f>
        <v>0</v>
      </c>
      <c r="BK180" s="12">
        <f>IF(BK$8&gt;$D180,INDEX($H132:BK132,0,BK$9-$D180),0)</f>
        <v>0</v>
      </c>
      <c r="BL180" s="12">
        <f>IF(BL$8&gt;$D180,INDEX($H132:BL132,0,BL$9-$D180),0)</f>
        <v>0</v>
      </c>
      <c r="BM180" s="12">
        <f>IF(BM$8&gt;$D180,INDEX($H132:BM132,0,BM$9-$D180),0)</f>
        <v>0</v>
      </c>
      <c r="BN180" s="12">
        <f>IF(BN$8&gt;$D180,INDEX($H132:BN132,0,BN$9-$D180),0)</f>
        <v>0</v>
      </c>
      <c r="BO180" s="12">
        <f>IF(BO$8&gt;$D180,INDEX($H132:BO132,0,BO$9-$D180),0)</f>
        <v>0</v>
      </c>
      <c r="BP180" s="12">
        <f>IF(BP$8&gt;$D180,INDEX($H132:BP132,0,BP$9-$D180),0)</f>
        <v>0</v>
      </c>
      <c r="BQ180" s="12">
        <f>IF(BQ$8&gt;$D180,INDEX($H132:BQ132,0,BQ$9-$D180),0)</f>
        <v>0</v>
      </c>
      <c r="BR180" s="12">
        <f>IF(BR$8&gt;$D180,INDEX($H132:BR132,0,BR$9-$D180),0)</f>
        <v>0</v>
      </c>
      <c r="BS180" s="12">
        <f>IF(BS$8&gt;$D180,INDEX($H132:BS132,0,BS$9-$D180),0)</f>
        <v>2.5</v>
      </c>
      <c r="BT180" s="12">
        <f>IF(BT$8&gt;$D180,INDEX($H132:BT132,0,BT$9-$D180),0)</f>
        <v>2.5</v>
      </c>
      <c r="BU180" s="12">
        <f>IF(BU$8&gt;$D180,INDEX($H132:BU132,0,BU$9-$D180),0)</f>
        <v>2.5</v>
      </c>
      <c r="BV180" s="12">
        <f>IF(BV$8&gt;$D180,INDEX($H132:BV132,0,BV$9-$D180),0)</f>
        <v>2.5</v>
      </c>
      <c r="BW180" s="12">
        <f>IF(BW$8&gt;$D180,INDEX($H132:BW132,0,BW$9-$D180),0)</f>
        <v>2.5</v>
      </c>
      <c r="BX180" s="12">
        <f>IF(BX$8&gt;$D180,INDEX($H132:BX132,0,BX$9-$D180),0)</f>
        <v>2.5</v>
      </c>
      <c r="BY180" s="12">
        <f>IF(BY$8&gt;$D180,INDEX($H132:BY132,0,BY$9-$D180),0)</f>
        <v>2.5</v>
      </c>
      <c r="BZ180" s="12">
        <f>IF(BZ$8&gt;$D180,INDEX($H132:BZ132,0,BZ$9-$D180),0)</f>
        <v>2.5</v>
      </c>
      <c r="CA180" s="12">
        <f>IF(CA$8&gt;$D180,INDEX($H132:CA132,0,CA$9-$D180),0)</f>
        <v>2.5</v>
      </c>
      <c r="CB180" s="12">
        <f>IF(CB$8&gt;$D180,INDEX($H132:CB132,0,CB$9-$D180),0)</f>
        <v>2.5</v>
      </c>
      <c r="CC180" s="12">
        <f>IF(CC$8&gt;$D180,INDEX($H132:CC132,0,CC$9-$D180),0)</f>
        <v>2.5</v>
      </c>
      <c r="CD180" s="12">
        <f>IF(CD$8&gt;$D180,INDEX($H132:CD132,0,CD$9-$D180),0)</f>
        <v>2.5</v>
      </c>
      <c r="CE180" s="12">
        <f>IF(CE$8&gt;$D180,INDEX($H132:CE132,0,CE$9-$D180),0)</f>
        <v>0</v>
      </c>
      <c r="CF180" s="12">
        <f>IF(CF$8&gt;$D180,INDEX($H132:CF132,0,CF$9-$D180),0)</f>
        <v>0</v>
      </c>
      <c r="CG180" s="12">
        <f>IF(CG$8&gt;$D180,INDEX($H132:CG132,0,CG$9-$D180),0)</f>
        <v>0</v>
      </c>
      <c r="CH180" s="12">
        <f>IF(CH$8&gt;$D180,INDEX($H132:CH132,0,CH$9-$D180),0)</f>
        <v>0</v>
      </c>
      <c r="CI180" s="12">
        <f>IF(CI$8&gt;$D180,INDEX($H132:CI132,0,CI$9-$D180),0)</f>
        <v>0</v>
      </c>
      <c r="CJ180" s="12">
        <f>IF(CJ$8&gt;$D180,INDEX($H132:CJ132,0,CJ$9-$D180),0)</f>
        <v>0</v>
      </c>
      <c r="CK180" s="12">
        <f>IF(CK$8&gt;$D180,INDEX($H132:CK132,0,CK$9-$D180),0)</f>
        <v>0</v>
      </c>
      <c r="CL180" s="12">
        <f>IF(CL$8&gt;$D180,INDEX($H132:CL132,0,CL$9-$D180),0)</f>
        <v>0</v>
      </c>
      <c r="CM180" s="12">
        <f>IF(CM$8&gt;$D180,INDEX($H132:CM132,0,CM$9-$D180),0)</f>
        <v>0</v>
      </c>
      <c r="CN180" s="12">
        <f>IF(CN$8&gt;$D180,INDEX($H132:CN132,0,CN$9-$D180),0)</f>
        <v>0</v>
      </c>
      <c r="CO180" s="12">
        <f>IF(CO$8&gt;$D180,INDEX($H132:CO132,0,CO$9-$D180),0)</f>
        <v>0</v>
      </c>
      <c r="CP180" s="12">
        <f>IF(CP$8&gt;$D180,INDEX($H132:CP132,0,CP$9-$D180),0)</f>
        <v>0</v>
      </c>
      <c r="CQ180" s="12">
        <f>IF(CQ$8&gt;$D180,INDEX($H132:CQ132,0,CQ$9-$D180),0)</f>
        <v>0</v>
      </c>
      <c r="CR180" s="12">
        <f>IF(CR$8&gt;$D180,INDEX($H132:CR132,0,CR$9-$D180),0)</f>
        <v>0</v>
      </c>
      <c r="CS180" s="12">
        <f>IF(CS$8&gt;$D180,INDEX($H132:CS132,0,CS$9-$D180),0)</f>
        <v>0</v>
      </c>
      <c r="CT180" s="12">
        <f>IF(CT$8&gt;$D180,INDEX($H132:CT132,0,CT$9-$D180),0)</f>
        <v>0</v>
      </c>
      <c r="CU180" s="12">
        <f>IF(CU$8&gt;$D180,INDEX($H132:CU132,0,CU$9-$D180),0)</f>
        <v>0</v>
      </c>
      <c r="CV180" s="12">
        <f>IF(CV$8&gt;$D180,INDEX($H132:CV132,0,CV$9-$D180),0)</f>
        <v>0</v>
      </c>
      <c r="CW180" s="12">
        <f>IF(CW$8&gt;$D180,INDEX($H132:CW132,0,CW$9-$D180),0)</f>
        <v>0</v>
      </c>
      <c r="CX180" s="12">
        <f>IF(CX$8&gt;$D180,INDEX($H132:CX132,0,CX$9-$D180),0)</f>
        <v>0</v>
      </c>
      <c r="CY180" s="12">
        <f>IF(CY$8&gt;$D180,INDEX($H132:CY132,0,CY$9-$D180),0)</f>
        <v>0</v>
      </c>
      <c r="CZ180" s="12">
        <f>IF(CZ$8&gt;$D180,INDEX($H132:CZ132,0,CZ$9-$D180),0)</f>
        <v>0</v>
      </c>
      <c r="DA180" s="12">
        <f>IF(DA$8&gt;$D180,INDEX($H132:DA132,0,DA$9-$D180),0)</f>
        <v>0</v>
      </c>
      <c r="DB180" s="12">
        <f>IF(DB$8&gt;$D180,INDEX($H132:DB132,0,DB$9-$D180),0)</f>
        <v>0</v>
      </c>
      <c r="DC180" s="12">
        <f>IF(DC$8&gt;$D180,INDEX($H132:DC132,0,DC$9-$D180),0)</f>
        <v>0</v>
      </c>
      <c r="DD180" s="12">
        <f>IF(DD$8&gt;$D180,INDEX($H132:DD132,0,DD$9-$D180),0)</f>
        <v>0</v>
      </c>
      <c r="DE180" s="12">
        <f>IF(DE$8&gt;$D180,INDEX($H132:DE132,0,DE$9-$D180),0)</f>
        <v>0</v>
      </c>
      <c r="DF180" s="12">
        <f>IF(DF$8&gt;$D180,INDEX($H132:DF132,0,DF$9-$D180),0)</f>
        <v>0</v>
      </c>
      <c r="DG180" s="12">
        <f>IF(DG$8&gt;$D180,INDEX($H132:DG132,0,DG$9-$D180),0)</f>
        <v>0</v>
      </c>
      <c r="DH180" s="12">
        <f>IF(DH$8&gt;$D180,INDEX($H132:DH132,0,DH$9-$D180),0)</f>
        <v>0</v>
      </c>
      <c r="DI180" s="12">
        <f>IF(DI$8&gt;$D180,INDEX($H132:DI132,0,DI$9-$D180),0)</f>
        <v>0</v>
      </c>
      <c r="DJ180" s="12">
        <f>IF(DJ$8&gt;$D180,INDEX($H132:DJ132,0,DJ$9-$D180),0)</f>
        <v>0</v>
      </c>
      <c r="DK180" s="12">
        <f>IF(DK$8&gt;$D180,INDEX($H132:DK132,0,DK$9-$D180),0)</f>
        <v>0</v>
      </c>
      <c r="DL180" s="12">
        <f>IF(DL$8&gt;$D180,INDEX($H132:DL132,0,DL$9-$D180),0)</f>
        <v>0</v>
      </c>
      <c r="DM180" s="12">
        <f>IF(DM$8&gt;$D180,INDEX($H132:DM132,0,DM$9-$D180),0)</f>
        <v>0</v>
      </c>
      <c r="DN180" s="12">
        <f>IF(DN$8&gt;$D180,INDEX($H132:DN132,0,DN$9-$D180),0)</f>
        <v>0</v>
      </c>
      <c r="DO180" s="12">
        <f>IF(DO$8&gt;$D180,INDEX($H132:DO132,0,DO$9-$D180),0)</f>
        <v>0</v>
      </c>
      <c r="DP180" s="12">
        <f>IF(DP$8&gt;$D180,INDEX($H132:DP132,0,DP$9-$D180),0)</f>
        <v>0</v>
      </c>
      <c r="DQ180" s="12">
        <f>IF(DQ$8&gt;$D180,INDEX($H132:DQ132,0,DQ$9-$D180),0)</f>
        <v>0</v>
      </c>
      <c r="DR180" s="12">
        <f>IF(DR$8&gt;$D180,INDEX($H132:DR132,0,DR$9-$D180),0)</f>
        <v>0</v>
      </c>
      <c r="DS180" s="12">
        <f>IF(DS$8&gt;$D180,INDEX($H132:DS132,0,DS$9-$D180),0)</f>
        <v>0</v>
      </c>
      <c r="DT180" s="12">
        <f>IF(DT$8&gt;$D180,INDEX($H132:DT132,0,DT$9-$D180),0)</f>
        <v>0</v>
      </c>
      <c r="DU180" s="12">
        <f>IF(DU$8&gt;$D180,INDEX($H132:DU132,0,DU$9-$D180),0)</f>
        <v>0</v>
      </c>
      <c r="DV180" s="12">
        <f>IF(DV$8&gt;$D180,INDEX($H132:DV132,0,DV$9-$D180),0)</f>
        <v>0</v>
      </c>
      <c r="DW180" s="12">
        <f>IF(DW$8&gt;$D180,INDEX($H132:DW132,0,DW$9-$D180),0)</f>
        <v>0</v>
      </c>
      <c r="DX180" s="12">
        <f>IF(DX$8&gt;$D180,INDEX($H132:DX132,0,DX$9-$D180),0)</f>
        <v>0</v>
      </c>
      <c r="DY180" s="12">
        <f>IF(DY$8&gt;$D180,INDEX($H132:DY132,0,DY$9-$D180),0)</f>
        <v>0</v>
      </c>
      <c r="EB180" s="116">
        <f t="shared" si="353"/>
        <v>179</v>
      </c>
      <c r="EC180" s="2" t="str">
        <f t="shared" si="362"/>
        <v>Phase 5</v>
      </c>
      <c r="ED180" s="2" t="str">
        <f t="shared" si="363"/>
        <v>60' Wide</v>
      </c>
      <c r="EE180" s="33" t="str">
        <f>EE183</f>
        <v>Stat</v>
      </c>
      <c r="EF180" s="2" t="str">
        <f>EF183</f>
        <v>Home Closings</v>
      </c>
    </row>
    <row r="181" spans="1:136" x14ac:dyDescent="0.3">
      <c r="B181" s="2" t="str">
        <f>Product!$R$2</f>
        <v>Phase 5</v>
      </c>
      <c r="C181" s="2" t="str">
        <f>Product!$R$3</f>
        <v>75' Wide</v>
      </c>
      <c r="D181" s="128">
        <f>SUMIFS(INDEX(Product!$B$2:$U$97, MATCH(D161, Product!$B$2:$B$97, 0), ), Product!$B$2:$U$2, $B181, Product!$B$3:$U$3, $C181)</f>
        <v>6</v>
      </c>
      <c r="G181" s="11">
        <f>SUM(H181:DZ181)</f>
        <v>20</v>
      </c>
      <c r="I181" s="12">
        <f>IF(I$8&gt;$D181,INDEX($H133:I133,0,I$9-$D181),0)</f>
        <v>0</v>
      </c>
      <c r="J181" s="12">
        <f>IF(J$8&gt;$D181,INDEX($H133:J133,0,J$9-$D181),0)</f>
        <v>0</v>
      </c>
      <c r="K181" s="12">
        <f>IF(K$8&gt;$D181,INDEX($H133:K133,0,K$9-$D181),0)</f>
        <v>0</v>
      </c>
      <c r="L181" s="12">
        <f>IF(L$8&gt;$D181,INDEX($H133:L133,0,L$9-$D181),0)</f>
        <v>0</v>
      </c>
      <c r="M181" s="12">
        <f>IF(M$8&gt;$D181,INDEX($H133:M133,0,M$9-$D181),0)</f>
        <v>0</v>
      </c>
      <c r="N181" s="12">
        <f>IF(N$8&gt;$D181,INDEX($H133:N133,0,N$9-$D181),0)</f>
        <v>0</v>
      </c>
      <c r="O181" s="12">
        <f>IF(O$8&gt;$D181,INDEX($H133:O133,0,O$9-$D181),0)</f>
        <v>0</v>
      </c>
      <c r="P181" s="12">
        <f>IF(P$8&gt;$D181,INDEX($H133:P133,0,P$9-$D181),0)</f>
        <v>0</v>
      </c>
      <c r="Q181" s="12">
        <f>IF(Q$8&gt;$D181,INDEX($H133:Q133,0,Q$9-$D181),0)</f>
        <v>0</v>
      </c>
      <c r="R181" s="12">
        <f>IF(R$8&gt;$D181,INDEX($H133:R133,0,R$9-$D181),0)</f>
        <v>0</v>
      </c>
      <c r="S181" s="12">
        <f>IF(S$8&gt;$D181,INDEX($H133:S133,0,S$9-$D181),0)</f>
        <v>0</v>
      </c>
      <c r="T181" s="12">
        <f>IF(T$8&gt;$D181,INDEX($H133:T133,0,T$9-$D181),0)</f>
        <v>0</v>
      </c>
      <c r="U181" s="12">
        <f>IF(U$8&gt;$D181,INDEX($H133:U133,0,U$9-$D181),0)</f>
        <v>0</v>
      </c>
      <c r="V181" s="12">
        <f>IF(V$8&gt;$D181,INDEX($H133:V133,0,V$9-$D181),0)</f>
        <v>0</v>
      </c>
      <c r="W181" s="12">
        <f>IF(W$8&gt;$D181,INDEX($H133:W133,0,W$9-$D181),0)</f>
        <v>0</v>
      </c>
      <c r="X181" s="12">
        <f>IF(X$8&gt;$D181,INDEX($H133:X133,0,X$9-$D181),0)</f>
        <v>0</v>
      </c>
      <c r="Y181" s="12">
        <f>IF(Y$8&gt;$D181,INDEX($H133:Y133,0,Y$9-$D181),0)</f>
        <v>0</v>
      </c>
      <c r="Z181" s="12">
        <f>IF(Z$8&gt;$D181,INDEX($H133:Z133,0,Z$9-$D181),0)</f>
        <v>0</v>
      </c>
      <c r="AA181" s="12">
        <f>IF(AA$8&gt;$D181,INDEX($H133:AA133,0,AA$9-$D181),0)</f>
        <v>0</v>
      </c>
      <c r="AB181" s="12">
        <f>IF(AB$8&gt;$D181,INDEX($H133:AB133,0,AB$9-$D181),0)</f>
        <v>0</v>
      </c>
      <c r="AC181" s="12">
        <f>IF(AC$8&gt;$D181,INDEX($H133:AC133,0,AC$9-$D181),0)</f>
        <v>0</v>
      </c>
      <c r="AD181" s="12">
        <f>IF(AD$8&gt;$D181,INDEX($H133:AD133,0,AD$9-$D181),0)</f>
        <v>0</v>
      </c>
      <c r="AE181" s="12">
        <f>IF(AE$8&gt;$D181,INDEX($H133:AE133,0,AE$9-$D181),0)</f>
        <v>0</v>
      </c>
      <c r="AF181" s="12">
        <f>IF(AF$8&gt;$D181,INDEX($H133:AF133,0,AF$9-$D181),0)</f>
        <v>0</v>
      </c>
      <c r="AG181" s="12">
        <f>IF(AG$8&gt;$D181,INDEX($H133:AG133,0,AG$9-$D181),0)</f>
        <v>0</v>
      </c>
      <c r="AH181" s="12">
        <f>IF(AH$8&gt;$D181,INDEX($H133:AH133,0,AH$9-$D181),0)</f>
        <v>0</v>
      </c>
      <c r="AI181" s="12">
        <f>IF(AI$8&gt;$D181,INDEX($H133:AI133,0,AI$9-$D181),0)</f>
        <v>0</v>
      </c>
      <c r="AJ181" s="12">
        <f>IF(AJ$8&gt;$D181,INDEX($H133:AJ133,0,AJ$9-$D181),0)</f>
        <v>0</v>
      </c>
      <c r="AK181" s="12">
        <f>IF(AK$8&gt;$D181,INDEX($H133:AK133,0,AK$9-$D181),0)</f>
        <v>0</v>
      </c>
      <c r="AL181" s="12">
        <f>IF(AL$8&gt;$D181,INDEX($H133:AL133,0,AL$9-$D181),0)</f>
        <v>0</v>
      </c>
      <c r="AM181" s="12">
        <f>IF(AM$8&gt;$D181,INDEX($H133:AM133,0,AM$9-$D181),0)</f>
        <v>0</v>
      </c>
      <c r="AN181" s="12">
        <f>IF(AN$8&gt;$D181,INDEX($H133:AN133,0,AN$9-$D181),0)</f>
        <v>0</v>
      </c>
      <c r="AO181" s="12">
        <f>IF(AO$8&gt;$D181,INDEX($H133:AO133,0,AO$9-$D181),0)</f>
        <v>0</v>
      </c>
      <c r="AP181" s="12">
        <f>IF(AP$8&gt;$D181,INDEX($H133:AP133,0,AP$9-$D181),0)</f>
        <v>0</v>
      </c>
      <c r="AQ181" s="12">
        <f>IF(AQ$8&gt;$D181,INDEX($H133:AQ133,0,AQ$9-$D181),0)</f>
        <v>0</v>
      </c>
      <c r="AR181" s="12">
        <f>IF(AR$8&gt;$D181,INDEX($H133:AR133,0,AR$9-$D181),0)</f>
        <v>0</v>
      </c>
      <c r="AS181" s="12">
        <f>IF(AS$8&gt;$D181,INDEX($H133:AS133,0,AS$9-$D181),0)</f>
        <v>0</v>
      </c>
      <c r="AT181" s="12">
        <f>IF(AT$8&gt;$D181,INDEX($H133:AT133,0,AT$9-$D181),0)</f>
        <v>0</v>
      </c>
      <c r="AU181" s="12">
        <f>IF(AU$8&gt;$D181,INDEX($H133:AU133,0,AU$9-$D181),0)</f>
        <v>0</v>
      </c>
      <c r="AV181" s="12">
        <f>IF(AV$8&gt;$D181,INDEX($H133:AV133,0,AV$9-$D181),0)</f>
        <v>0</v>
      </c>
      <c r="AW181" s="12">
        <f>IF(AW$8&gt;$D181,INDEX($H133:AW133,0,AW$9-$D181),0)</f>
        <v>0</v>
      </c>
      <c r="AX181" s="12">
        <f>IF(AX$8&gt;$D181,INDEX($H133:AX133,0,AX$9-$D181),0)</f>
        <v>0</v>
      </c>
      <c r="AY181" s="12">
        <f>IF(AY$8&gt;$D181,INDEX($H133:AY133,0,AY$9-$D181),0)</f>
        <v>0</v>
      </c>
      <c r="AZ181" s="12">
        <f>IF(AZ$8&gt;$D181,INDEX($H133:AZ133,0,AZ$9-$D181),0)</f>
        <v>0</v>
      </c>
      <c r="BA181" s="12">
        <f>IF(BA$8&gt;$D181,INDEX($H133:BA133,0,BA$9-$D181),0)</f>
        <v>0</v>
      </c>
      <c r="BB181" s="12">
        <f>IF(BB$8&gt;$D181,INDEX($H133:BB133,0,BB$9-$D181),0)</f>
        <v>0</v>
      </c>
      <c r="BC181" s="12">
        <f>IF(BC$8&gt;$D181,INDEX($H133:BC133,0,BC$9-$D181),0)</f>
        <v>0</v>
      </c>
      <c r="BD181" s="12">
        <f>IF(BD$8&gt;$D181,INDEX($H133:BD133,0,BD$9-$D181),0)</f>
        <v>0</v>
      </c>
      <c r="BE181" s="12">
        <f>IF(BE$8&gt;$D181,INDEX($H133:BE133,0,BE$9-$D181),0)</f>
        <v>0</v>
      </c>
      <c r="BF181" s="12">
        <f>IF(BF$8&gt;$D181,INDEX($H133:BF133,0,BF$9-$D181),0)</f>
        <v>0</v>
      </c>
      <c r="BG181" s="12">
        <f>IF(BG$8&gt;$D181,INDEX($H133:BG133,0,BG$9-$D181),0)</f>
        <v>0</v>
      </c>
      <c r="BH181" s="12">
        <f>IF(BH$8&gt;$D181,INDEX($H133:BH133,0,BH$9-$D181),0)</f>
        <v>0</v>
      </c>
      <c r="BI181" s="12">
        <f>IF(BI$8&gt;$D181,INDEX($H133:BI133,0,BI$9-$D181),0)</f>
        <v>0</v>
      </c>
      <c r="BJ181" s="12">
        <f>IF(BJ$8&gt;$D181,INDEX($H133:BJ133,0,BJ$9-$D181),0)</f>
        <v>0</v>
      </c>
      <c r="BK181" s="12">
        <f>IF(BK$8&gt;$D181,INDEX($H133:BK133,0,BK$9-$D181),0)</f>
        <v>0</v>
      </c>
      <c r="BL181" s="12">
        <f>IF(BL$8&gt;$D181,INDEX($H133:BL133,0,BL$9-$D181),0)</f>
        <v>0</v>
      </c>
      <c r="BM181" s="12">
        <f>IF(BM$8&gt;$D181,INDEX($H133:BM133,0,BM$9-$D181),0)</f>
        <v>0</v>
      </c>
      <c r="BN181" s="12">
        <f>IF(BN$8&gt;$D181,INDEX($H133:BN133,0,BN$9-$D181),0)</f>
        <v>0</v>
      </c>
      <c r="BO181" s="12">
        <f>IF(BO$8&gt;$D181,INDEX($H133:BO133,0,BO$9-$D181),0)</f>
        <v>0</v>
      </c>
      <c r="BP181" s="12">
        <f>IF(BP$8&gt;$D181,INDEX($H133:BP133,0,BP$9-$D181),0)</f>
        <v>0</v>
      </c>
      <c r="BQ181" s="12">
        <f>IF(BQ$8&gt;$D181,INDEX($H133:BQ133,0,BQ$9-$D181),0)</f>
        <v>0</v>
      </c>
      <c r="BR181" s="12">
        <f>IF(BR$8&gt;$D181,INDEX($H133:BR133,0,BR$9-$D181),0)</f>
        <v>0</v>
      </c>
      <c r="BS181" s="12">
        <f>IF(BS$8&gt;$D181,INDEX($H133:BS133,0,BS$9-$D181),0)</f>
        <v>1.6666666666666667</v>
      </c>
      <c r="BT181" s="12">
        <f>IF(BT$8&gt;$D181,INDEX($H133:BT133,0,BT$9-$D181),0)</f>
        <v>1.6666666666666667</v>
      </c>
      <c r="BU181" s="12">
        <f>IF(BU$8&gt;$D181,INDEX($H133:BU133,0,BU$9-$D181),0)</f>
        <v>1.6666666666666667</v>
      </c>
      <c r="BV181" s="12">
        <f>IF(BV$8&gt;$D181,INDEX($H133:BV133,0,BV$9-$D181),0)</f>
        <v>1.6666666666666667</v>
      </c>
      <c r="BW181" s="12">
        <f>IF(BW$8&gt;$D181,INDEX($H133:BW133,0,BW$9-$D181),0)</f>
        <v>1.6666666666666667</v>
      </c>
      <c r="BX181" s="12">
        <f>IF(BX$8&gt;$D181,INDEX($H133:BX133,0,BX$9-$D181),0)</f>
        <v>1.6666666666666667</v>
      </c>
      <c r="BY181" s="12">
        <f>IF(BY$8&gt;$D181,INDEX($H133:BY133,0,BY$9-$D181),0)</f>
        <v>1.6666666666666667</v>
      </c>
      <c r="BZ181" s="12">
        <f>IF(BZ$8&gt;$D181,INDEX($H133:BZ133,0,BZ$9-$D181),0)</f>
        <v>1.6666666666666667</v>
      </c>
      <c r="CA181" s="12">
        <f>IF(CA$8&gt;$D181,INDEX($H133:CA133,0,CA$9-$D181),0)</f>
        <v>1.6666666666666667</v>
      </c>
      <c r="CB181" s="12">
        <f>IF(CB$8&gt;$D181,INDEX($H133:CB133,0,CB$9-$D181),0)</f>
        <v>1.6666666666666667</v>
      </c>
      <c r="CC181" s="12">
        <f>IF(CC$8&gt;$D181,INDEX($H133:CC133,0,CC$9-$D181),0)</f>
        <v>1.6666666666666667</v>
      </c>
      <c r="CD181" s="12">
        <f>IF(CD$8&gt;$D181,INDEX($H133:CD133,0,CD$9-$D181),0)</f>
        <v>1.6666666666666667</v>
      </c>
      <c r="CE181" s="12">
        <f>IF(CE$8&gt;$D181,INDEX($H133:CE133,0,CE$9-$D181),0)</f>
        <v>0</v>
      </c>
      <c r="CF181" s="12">
        <f>IF(CF$8&gt;$D181,INDEX($H133:CF133,0,CF$9-$D181),0)</f>
        <v>0</v>
      </c>
      <c r="CG181" s="12">
        <f>IF(CG$8&gt;$D181,INDEX($H133:CG133,0,CG$9-$D181),0)</f>
        <v>0</v>
      </c>
      <c r="CH181" s="12">
        <f>IF(CH$8&gt;$D181,INDEX($H133:CH133,0,CH$9-$D181),0)</f>
        <v>0</v>
      </c>
      <c r="CI181" s="12">
        <f>IF(CI$8&gt;$D181,INDEX($H133:CI133,0,CI$9-$D181),0)</f>
        <v>0</v>
      </c>
      <c r="CJ181" s="12">
        <f>IF(CJ$8&gt;$D181,INDEX($H133:CJ133,0,CJ$9-$D181),0)</f>
        <v>0</v>
      </c>
      <c r="CK181" s="12">
        <f>IF(CK$8&gt;$D181,INDEX($H133:CK133,0,CK$9-$D181),0)</f>
        <v>0</v>
      </c>
      <c r="CL181" s="12">
        <f>IF(CL$8&gt;$D181,INDEX($H133:CL133,0,CL$9-$D181),0)</f>
        <v>0</v>
      </c>
      <c r="CM181" s="12">
        <f>IF(CM$8&gt;$D181,INDEX($H133:CM133,0,CM$9-$D181),0)</f>
        <v>0</v>
      </c>
      <c r="CN181" s="12">
        <f>IF(CN$8&gt;$D181,INDEX($H133:CN133,0,CN$9-$D181),0)</f>
        <v>0</v>
      </c>
      <c r="CO181" s="12">
        <f>IF(CO$8&gt;$D181,INDEX($H133:CO133,0,CO$9-$D181),0)</f>
        <v>0</v>
      </c>
      <c r="CP181" s="12">
        <f>IF(CP$8&gt;$D181,INDEX($H133:CP133,0,CP$9-$D181),0)</f>
        <v>0</v>
      </c>
      <c r="CQ181" s="12">
        <f>IF(CQ$8&gt;$D181,INDEX($H133:CQ133,0,CQ$9-$D181),0)</f>
        <v>0</v>
      </c>
      <c r="CR181" s="12">
        <f>IF(CR$8&gt;$D181,INDEX($H133:CR133,0,CR$9-$D181),0)</f>
        <v>0</v>
      </c>
      <c r="CS181" s="12">
        <f>IF(CS$8&gt;$D181,INDEX($H133:CS133,0,CS$9-$D181),0)</f>
        <v>0</v>
      </c>
      <c r="CT181" s="12">
        <f>IF(CT$8&gt;$D181,INDEX($H133:CT133,0,CT$9-$D181),0)</f>
        <v>0</v>
      </c>
      <c r="CU181" s="12">
        <f>IF(CU$8&gt;$D181,INDEX($H133:CU133,0,CU$9-$D181),0)</f>
        <v>0</v>
      </c>
      <c r="CV181" s="12">
        <f>IF(CV$8&gt;$D181,INDEX($H133:CV133,0,CV$9-$D181),0)</f>
        <v>0</v>
      </c>
      <c r="CW181" s="12">
        <f>IF(CW$8&gt;$D181,INDEX($H133:CW133,0,CW$9-$D181),0)</f>
        <v>0</v>
      </c>
      <c r="CX181" s="12">
        <f>IF(CX$8&gt;$D181,INDEX($H133:CX133,0,CX$9-$D181),0)</f>
        <v>0</v>
      </c>
      <c r="CY181" s="12">
        <f>IF(CY$8&gt;$D181,INDEX($H133:CY133,0,CY$9-$D181),0)</f>
        <v>0</v>
      </c>
      <c r="CZ181" s="12">
        <f>IF(CZ$8&gt;$D181,INDEX($H133:CZ133,0,CZ$9-$D181),0)</f>
        <v>0</v>
      </c>
      <c r="DA181" s="12">
        <f>IF(DA$8&gt;$D181,INDEX($H133:DA133,0,DA$9-$D181),0)</f>
        <v>0</v>
      </c>
      <c r="DB181" s="12">
        <f>IF(DB$8&gt;$D181,INDEX($H133:DB133,0,DB$9-$D181),0)</f>
        <v>0</v>
      </c>
      <c r="DC181" s="12">
        <f>IF(DC$8&gt;$D181,INDEX($H133:DC133,0,DC$9-$D181),0)</f>
        <v>0</v>
      </c>
      <c r="DD181" s="12">
        <f>IF(DD$8&gt;$D181,INDEX($H133:DD133,0,DD$9-$D181),0)</f>
        <v>0</v>
      </c>
      <c r="DE181" s="12">
        <f>IF(DE$8&gt;$D181,INDEX($H133:DE133,0,DE$9-$D181),0)</f>
        <v>0</v>
      </c>
      <c r="DF181" s="12">
        <f>IF(DF$8&gt;$D181,INDEX($H133:DF133,0,DF$9-$D181),0)</f>
        <v>0</v>
      </c>
      <c r="DG181" s="12">
        <f>IF(DG$8&gt;$D181,INDEX($H133:DG133,0,DG$9-$D181),0)</f>
        <v>0</v>
      </c>
      <c r="DH181" s="12">
        <f>IF(DH$8&gt;$D181,INDEX($H133:DH133,0,DH$9-$D181),0)</f>
        <v>0</v>
      </c>
      <c r="DI181" s="12">
        <f>IF(DI$8&gt;$D181,INDEX($H133:DI133,0,DI$9-$D181),0)</f>
        <v>0</v>
      </c>
      <c r="DJ181" s="12">
        <f>IF(DJ$8&gt;$D181,INDEX($H133:DJ133,0,DJ$9-$D181),0)</f>
        <v>0</v>
      </c>
      <c r="DK181" s="12">
        <f>IF(DK$8&gt;$D181,INDEX($H133:DK133,0,DK$9-$D181),0)</f>
        <v>0</v>
      </c>
      <c r="DL181" s="12">
        <f>IF(DL$8&gt;$D181,INDEX($H133:DL133,0,DL$9-$D181),0)</f>
        <v>0</v>
      </c>
      <c r="DM181" s="12">
        <f>IF(DM$8&gt;$D181,INDEX($H133:DM133,0,DM$9-$D181),0)</f>
        <v>0</v>
      </c>
      <c r="DN181" s="12">
        <f>IF(DN$8&gt;$D181,INDEX($H133:DN133,0,DN$9-$D181),0)</f>
        <v>0</v>
      </c>
      <c r="DO181" s="12">
        <f>IF(DO$8&gt;$D181,INDEX($H133:DO133,0,DO$9-$D181),0)</f>
        <v>0</v>
      </c>
      <c r="DP181" s="12">
        <f>IF(DP$8&gt;$D181,INDEX($H133:DP133,0,DP$9-$D181),0)</f>
        <v>0</v>
      </c>
      <c r="DQ181" s="12">
        <f>IF(DQ$8&gt;$D181,INDEX($H133:DQ133,0,DQ$9-$D181),0)</f>
        <v>0</v>
      </c>
      <c r="DR181" s="12">
        <f>IF(DR$8&gt;$D181,INDEX($H133:DR133,0,DR$9-$D181),0)</f>
        <v>0</v>
      </c>
      <c r="DS181" s="12">
        <f>IF(DS$8&gt;$D181,INDEX($H133:DS133,0,DS$9-$D181),0)</f>
        <v>0</v>
      </c>
      <c r="DT181" s="12">
        <f>IF(DT$8&gt;$D181,INDEX($H133:DT133,0,DT$9-$D181),0)</f>
        <v>0</v>
      </c>
      <c r="DU181" s="12">
        <f>IF(DU$8&gt;$D181,INDEX($H133:DU133,0,DU$9-$D181),0)</f>
        <v>0</v>
      </c>
      <c r="DV181" s="12">
        <f>IF(DV$8&gt;$D181,INDEX($H133:DV133,0,DV$9-$D181),0)</f>
        <v>0</v>
      </c>
      <c r="DW181" s="12">
        <f>IF(DW$8&gt;$D181,INDEX($H133:DW133,0,DW$9-$D181),0)</f>
        <v>0</v>
      </c>
      <c r="DX181" s="12">
        <f>IF(DX$8&gt;$D181,INDEX($H133:DX133,0,DX$9-$D181),0)</f>
        <v>0</v>
      </c>
      <c r="DY181" s="12">
        <f>IF(DY$8&gt;$D181,INDEX($H133:DY133,0,DY$9-$D181),0)</f>
        <v>0</v>
      </c>
      <c r="EB181" s="116">
        <f t="shared" si="353"/>
        <v>180</v>
      </c>
      <c r="EC181" s="2" t="str">
        <f t="shared" si="362"/>
        <v>Phase 5</v>
      </c>
      <c r="ED181" s="2" t="str">
        <f t="shared" si="363"/>
        <v>75' Wide</v>
      </c>
      <c r="EE181" s="33" t="str">
        <f>EE183</f>
        <v>Stat</v>
      </c>
      <c r="EF181" s="2" t="str">
        <f>EF183</f>
        <v>Home Closings</v>
      </c>
    </row>
    <row r="183" spans="1:136" x14ac:dyDescent="0.3">
      <c r="B183" s="18" t="s">
        <v>56</v>
      </c>
      <c r="C183" s="18"/>
      <c r="D183" s="18"/>
      <c r="E183" s="18"/>
      <c r="F183" s="18"/>
      <c r="G183" s="23">
        <f>SUM(G161:G182)</f>
        <v>400</v>
      </c>
      <c r="H183" s="18"/>
      <c r="I183" s="19">
        <f>SUM(I161:I182)</f>
        <v>0</v>
      </c>
      <c r="J183" s="19">
        <f t="shared" ref="J183" si="364">SUM(J161:J182)</f>
        <v>0</v>
      </c>
      <c r="K183" s="19">
        <f t="shared" ref="K183" si="365">SUM(K161:K182)</f>
        <v>0</v>
      </c>
      <c r="L183" s="19">
        <f t="shared" ref="L183" si="366">SUM(L161:L182)</f>
        <v>0</v>
      </c>
      <c r="M183" s="19">
        <f t="shared" ref="M183" si="367">SUM(M161:M182)</f>
        <v>0</v>
      </c>
      <c r="N183" s="19">
        <f t="shared" ref="N183" si="368">SUM(N161:N182)</f>
        <v>0</v>
      </c>
      <c r="O183" s="19">
        <f t="shared" ref="O183" si="369">SUM(O161:O182)</f>
        <v>0</v>
      </c>
      <c r="P183" s="19">
        <f t="shared" ref="P183" si="370">SUM(P161:P182)</f>
        <v>0</v>
      </c>
      <c r="Q183" s="19">
        <f t="shared" ref="Q183" si="371">SUM(Q161:Q182)</f>
        <v>0</v>
      </c>
      <c r="R183" s="19">
        <f t="shared" ref="R183" si="372">SUM(R161:R182)</f>
        <v>0</v>
      </c>
      <c r="S183" s="19">
        <f t="shared" ref="S183" si="373">SUM(S161:S182)</f>
        <v>0</v>
      </c>
      <c r="T183" s="19">
        <f t="shared" ref="T183" si="374">SUM(T161:T182)</f>
        <v>0</v>
      </c>
      <c r="U183" s="19">
        <f t="shared" ref="U183" si="375">SUM(U161:U182)</f>
        <v>0</v>
      </c>
      <c r="V183" s="19">
        <f t="shared" ref="V183" si="376">SUM(V161:V182)</f>
        <v>0</v>
      </c>
      <c r="W183" s="19">
        <f t="shared" ref="W183" si="377">SUM(W161:W182)</f>
        <v>6.666666666666667</v>
      </c>
      <c r="X183" s="19">
        <f t="shared" ref="X183" si="378">SUM(X161:X182)</f>
        <v>6.666666666666667</v>
      </c>
      <c r="Y183" s="19">
        <f t="shared" ref="Y183" si="379">SUM(Y161:Y182)</f>
        <v>6.666666666666667</v>
      </c>
      <c r="Z183" s="19">
        <f t="shared" ref="Z183" si="380">SUM(Z161:Z182)</f>
        <v>6.666666666666667</v>
      </c>
      <c r="AA183" s="19">
        <f t="shared" ref="AA183" si="381">SUM(AA161:AA182)</f>
        <v>6.666666666666667</v>
      </c>
      <c r="AB183" s="19">
        <f t="shared" ref="AB183" si="382">SUM(AB161:AB182)</f>
        <v>6.666666666666667</v>
      </c>
      <c r="AC183" s="19">
        <f t="shared" ref="AC183" si="383">SUM(AC161:AC182)</f>
        <v>6.666666666666667</v>
      </c>
      <c r="AD183" s="19">
        <f t="shared" ref="AD183" si="384">SUM(AD161:AD182)</f>
        <v>6.666666666666667</v>
      </c>
      <c r="AE183" s="19">
        <f t="shared" ref="AE183" si="385">SUM(AE161:AE182)</f>
        <v>6.666666666666667</v>
      </c>
      <c r="AF183" s="19">
        <f t="shared" ref="AF183" si="386">SUM(AF161:AF182)</f>
        <v>6.666666666666667</v>
      </c>
      <c r="AG183" s="19">
        <f t="shared" ref="AG183" si="387">SUM(AG161:AG182)</f>
        <v>6.666666666666667</v>
      </c>
      <c r="AH183" s="19">
        <f t="shared" ref="AH183" si="388">SUM(AH161:AH182)</f>
        <v>6.666666666666667</v>
      </c>
      <c r="AI183" s="19">
        <f t="shared" ref="AI183" si="389">SUM(AI161:AI182)</f>
        <v>6.666666666666667</v>
      </c>
      <c r="AJ183" s="19">
        <f t="shared" ref="AJ183" si="390">SUM(AJ161:AJ182)</f>
        <v>6.666666666666667</v>
      </c>
      <c r="AK183" s="19">
        <f t="shared" ref="AK183" si="391">SUM(AK161:AK182)</f>
        <v>6.666666666666667</v>
      </c>
      <c r="AL183" s="19">
        <f t="shared" ref="AL183" si="392">SUM(AL161:AL182)</f>
        <v>6.666666666666667</v>
      </c>
      <c r="AM183" s="19">
        <f t="shared" ref="AM183" si="393">SUM(AM161:AM182)</f>
        <v>6.666666666666667</v>
      </c>
      <c r="AN183" s="19">
        <f t="shared" ref="AN183" si="394">SUM(AN161:AN182)</f>
        <v>6.666666666666667</v>
      </c>
      <c r="AO183" s="19">
        <f t="shared" ref="AO183" si="395">SUM(AO161:AO182)</f>
        <v>6.666666666666667</v>
      </c>
      <c r="AP183" s="19">
        <f t="shared" ref="AP183" si="396">SUM(AP161:AP182)</f>
        <v>6.666666666666667</v>
      </c>
      <c r="AQ183" s="19">
        <f t="shared" ref="AQ183" si="397">SUM(AQ161:AQ182)</f>
        <v>6.666666666666667</v>
      </c>
      <c r="AR183" s="19">
        <f t="shared" ref="AR183" si="398">SUM(AR161:AR182)</f>
        <v>6.666666666666667</v>
      </c>
      <c r="AS183" s="19">
        <f t="shared" ref="AS183" si="399">SUM(AS161:AS182)</f>
        <v>6.666666666666667</v>
      </c>
      <c r="AT183" s="19">
        <f t="shared" ref="AT183" si="400">SUM(AT161:AT182)</f>
        <v>6.666666666666667</v>
      </c>
      <c r="AU183" s="19">
        <f t="shared" ref="AU183" si="401">SUM(AU161:AU182)</f>
        <v>6.666666666666667</v>
      </c>
      <c r="AV183" s="19">
        <f t="shared" ref="AV183" si="402">SUM(AV161:AV182)</f>
        <v>6.666666666666667</v>
      </c>
      <c r="AW183" s="19">
        <f t="shared" ref="AW183" si="403">SUM(AW161:AW182)</f>
        <v>6.666666666666667</v>
      </c>
      <c r="AX183" s="19">
        <f t="shared" ref="AX183" si="404">SUM(AX161:AX182)</f>
        <v>6.666666666666667</v>
      </c>
      <c r="AY183" s="19">
        <f t="shared" ref="AY183" si="405">SUM(AY161:AY182)</f>
        <v>6.666666666666667</v>
      </c>
      <c r="AZ183" s="19">
        <f t="shared" ref="AZ183" si="406">SUM(AZ161:AZ182)</f>
        <v>6.666666666666667</v>
      </c>
      <c r="BA183" s="19">
        <f t="shared" ref="BA183" si="407">SUM(BA161:BA182)</f>
        <v>6.666666666666667</v>
      </c>
      <c r="BB183" s="19">
        <f t="shared" ref="BB183" si="408">SUM(BB161:BB182)</f>
        <v>6.666666666666667</v>
      </c>
      <c r="BC183" s="19">
        <f t="shared" ref="BC183" si="409">SUM(BC161:BC182)</f>
        <v>6.666666666666667</v>
      </c>
      <c r="BD183" s="19">
        <f t="shared" ref="BD183" si="410">SUM(BD161:BD182)</f>
        <v>6.666666666666667</v>
      </c>
      <c r="BE183" s="19">
        <f t="shared" ref="BE183" si="411">SUM(BE161:BE182)</f>
        <v>6.666666666666667</v>
      </c>
      <c r="BF183" s="19">
        <f t="shared" ref="BF183" si="412">SUM(BF161:BF182)</f>
        <v>6.666666666666667</v>
      </c>
      <c r="BG183" s="19">
        <f t="shared" ref="BG183" si="413">SUM(BG161:BG182)</f>
        <v>6.666666666666667</v>
      </c>
      <c r="BH183" s="19">
        <f t="shared" ref="BH183" si="414">SUM(BH161:BH182)</f>
        <v>6.666666666666667</v>
      </c>
      <c r="BI183" s="19">
        <f t="shared" ref="BI183" si="415">SUM(BI161:BI182)</f>
        <v>6.666666666666667</v>
      </c>
      <c r="BJ183" s="19">
        <f t="shared" ref="BJ183" si="416">SUM(BJ161:BJ182)</f>
        <v>6.666666666666667</v>
      </c>
      <c r="BK183" s="19">
        <f t="shared" ref="BK183" si="417">SUM(BK161:BK182)</f>
        <v>6.666666666666667</v>
      </c>
      <c r="BL183" s="19">
        <f t="shared" ref="BL183" si="418">SUM(BL161:BL182)</f>
        <v>6.666666666666667</v>
      </c>
      <c r="BM183" s="19">
        <f t="shared" ref="BM183" si="419">SUM(BM161:BM182)</f>
        <v>6.666666666666667</v>
      </c>
      <c r="BN183" s="19">
        <f t="shared" ref="BN183" si="420">SUM(BN161:BN182)</f>
        <v>6.666666666666667</v>
      </c>
      <c r="BO183" s="19">
        <f t="shared" ref="BO183" si="421">SUM(BO161:BO182)</f>
        <v>6.666666666666667</v>
      </c>
      <c r="BP183" s="19">
        <f t="shared" ref="BP183" si="422">SUM(BP161:BP182)</f>
        <v>6.666666666666667</v>
      </c>
      <c r="BQ183" s="19">
        <f t="shared" ref="BQ183" si="423">SUM(BQ161:BQ182)</f>
        <v>6.666666666666667</v>
      </c>
      <c r="BR183" s="19">
        <f t="shared" ref="BR183" si="424">SUM(BR161:BR182)</f>
        <v>6.666666666666667</v>
      </c>
      <c r="BS183" s="19">
        <f t="shared" ref="BS183" si="425">SUM(BS161:BS182)</f>
        <v>6.666666666666667</v>
      </c>
      <c r="BT183" s="19">
        <f t="shared" ref="BT183" si="426">SUM(BT161:BT182)</f>
        <v>6.666666666666667</v>
      </c>
      <c r="BU183" s="19">
        <f t="shared" ref="BU183" si="427">SUM(BU161:BU182)</f>
        <v>6.666666666666667</v>
      </c>
      <c r="BV183" s="19">
        <f t="shared" ref="BV183" si="428">SUM(BV161:BV182)</f>
        <v>6.666666666666667</v>
      </c>
      <c r="BW183" s="19">
        <f t="shared" ref="BW183" si="429">SUM(BW161:BW182)</f>
        <v>6.666666666666667</v>
      </c>
      <c r="BX183" s="19">
        <f t="shared" ref="BX183" si="430">SUM(BX161:BX182)</f>
        <v>6.666666666666667</v>
      </c>
      <c r="BY183" s="19">
        <f t="shared" ref="BY183" si="431">SUM(BY161:BY182)</f>
        <v>6.666666666666667</v>
      </c>
      <c r="BZ183" s="19">
        <f t="shared" ref="BZ183" si="432">SUM(BZ161:BZ182)</f>
        <v>6.666666666666667</v>
      </c>
      <c r="CA183" s="19">
        <f t="shared" ref="CA183" si="433">SUM(CA161:CA182)</f>
        <v>6.666666666666667</v>
      </c>
      <c r="CB183" s="19">
        <f t="shared" ref="CB183" si="434">SUM(CB161:CB182)</f>
        <v>6.666666666666667</v>
      </c>
      <c r="CC183" s="19">
        <f t="shared" ref="CC183" si="435">SUM(CC161:CC182)</f>
        <v>6.666666666666667</v>
      </c>
      <c r="CD183" s="19">
        <f t="shared" ref="CD183" si="436">SUM(CD161:CD182)</f>
        <v>6.666666666666667</v>
      </c>
      <c r="CE183" s="19">
        <f t="shared" ref="CE183" si="437">SUM(CE161:CE182)</f>
        <v>0</v>
      </c>
      <c r="CF183" s="19">
        <f t="shared" ref="CF183" si="438">SUM(CF161:CF182)</f>
        <v>0</v>
      </c>
      <c r="CG183" s="19">
        <f t="shared" ref="CG183" si="439">SUM(CG161:CG182)</f>
        <v>0</v>
      </c>
      <c r="CH183" s="19">
        <f t="shared" ref="CH183" si="440">SUM(CH161:CH182)</f>
        <v>0</v>
      </c>
      <c r="CI183" s="19">
        <f t="shared" ref="CI183" si="441">SUM(CI161:CI182)</f>
        <v>0</v>
      </c>
      <c r="CJ183" s="19">
        <f t="shared" ref="CJ183" si="442">SUM(CJ161:CJ182)</f>
        <v>0</v>
      </c>
      <c r="CK183" s="19">
        <f t="shared" ref="CK183" si="443">SUM(CK161:CK182)</f>
        <v>0</v>
      </c>
      <c r="CL183" s="19">
        <f t="shared" ref="CL183" si="444">SUM(CL161:CL182)</f>
        <v>0</v>
      </c>
      <c r="CM183" s="19">
        <f t="shared" ref="CM183" si="445">SUM(CM161:CM182)</f>
        <v>0</v>
      </c>
      <c r="CN183" s="19">
        <f t="shared" ref="CN183" si="446">SUM(CN161:CN182)</f>
        <v>0</v>
      </c>
      <c r="CO183" s="19">
        <f t="shared" ref="CO183" si="447">SUM(CO161:CO182)</f>
        <v>0</v>
      </c>
      <c r="CP183" s="19">
        <f t="shared" ref="CP183" si="448">SUM(CP161:CP182)</f>
        <v>0</v>
      </c>
      <c r="CQ183" s="19">
        <f t="shared" ref="CQ183" si="449">SUM(CQ161:CQ182)</f>
        <v>0</v>
      </c>
      <c r="CR183" s="19">
        <f t="shared" ref="CR183" si="450">SUM(CR161:CR182)</f>
        <v>0</v>
      </c>
      <c r="CS183" s="19">
        <f t="shared" ref="CS183" si="451">SUM(CS161:CS182)</f>
        <v>0</v>
      </c>
      <c r="CT183" s="19">
        <f t="shared" ref="CT183" si="452">SUM(CT161:CT182)</f>
        <v>0</v>
      </c>
      <c r="CU183" s="19">
        <f t="shared" ref="CU183" si="453">SUM(CU161:CU182)</f>
        <v>0</v>
      </c>
      <c r="CV183" s="19">
        <f t="shared" ref="CV183" si="454">SUM(CV161:CV182)</f>
        <v>0</v>
      </c>
      <c r="CW183" s="19">
        <f t="shared" ref="CW183" si="455">SUM(CW161:CW182)</f>
        <v>0</v>
      </c>
      <c r="CX183" s="19">
        <f t="shared" ref="CX183" si="456">SUM(CX161:CX182)</f>
        <v>0</v>
      </c>
      <c r="CY183" s="19">
        <f t="shared" ref="CY183" si="457">SUM(CY161:CY182)</f>
        <v>0</v>
      </c>
      <c r="CZ183" s="19">
        <f t="shared" ref="CZ183" si="458">SUM(CZ161:CZ182)</f>
        <v>0</v>
      </c>
      <c r="DA183" s="19">
        <f t="shared" ref="DA183" si="459">SUM(DA161:DA182)</f>
        <v>0</v>
      </c>
      <c r="DB183" s="19">
        <f t="shared" ref="DB183" si="460">SUM(DB161:DB182)</f>
        <v>0</v>
      </c>
      <c r="DC183" s="19">
        <f t="shared" ref="DC183" si="461">SUM(DC161:DC182)</f>
        <v>0</v>
      </c>
      <c r="DD183" s="19">
        <f t="shared" ref="DD183" si="462">SUM(DD161:DD182)</f>
        <v>0</v>
      </c>
      <c r="DE183" s="19">
        <f t="shared" ref="DE183" si="463">SUM(DE161:DE182)</f>
        <v>0</v>
      </c>
      <c r="DF183" s="19">
        <f t="shared" ref="DF183" si="464">SUM(DF161:DF182)</f>
        <v>0</v>
      </c>
      <c r="DG183" s="19">
        <f t="shared" ref="DG183" si="465">SUM(DG161:DG182)</f>
        <v>0</v>
      </c>
      <c r="DH183" s="19">
        <f t="shared" ref="DH183" si="466">SUM(DH161:DH182)</f>
        <v>0</v>
      </c>
      <c r="DI183" s="19">
        <f t="shared" ref="DI183" si="467">SUM(DI161:DI182)</f>
        <v>0</v>
      </c>
      <c r="DJ183" s="19">
        <f t="shared" ref="DJ183" si="468">SUM(DJ161:DJ182)</f>
        <v>0</v>
      </c>
      <c r="DK183" s="19">
        <f t="shared" ref="DK183" si="469">SUM(DK161:DK182)</f>
        <v>0</v>
      </c>
      <c r="DL183" s="19">
        <f t="shared" ref="DL183" si="470">SUM(DL161:DL182)</f>
        <v>0</v>
      </c>
      <c r="DM183" s="19">
        <f t="shared" ref="DM183" si="471">SUM(DM161:DM182)</f>
        <v>0</v>
      </c>
      <c r="DN183" s="19">
        <f t="shared" ref="DN183" si="472">SUM(DN161:DN182)</f>
        <v>0</v>
      </c>
      <c r="DO183" s="19">
        <f t="shared" ref="DO183" si="473">SUM(DO161:DO182)</f>
        <v>0</v>
      </c>
      <c r="DP183" s="19">
        <f t="shared" ref="DP183" si="474">SUM(DP161:DP182)</f>
        <v>0</v>
      </c>
      <c r="DQ183" s="19">
        <f t="shared" ref="DQ183" si="475">SUM(DQ161:DQ182)</f>
        <v>0</v>
      </c>
      <c r="DR183" s="19">
        <f t="shared" ref="DR183" si="476">SUM(DR161:DR182)</f>
        <v>0</v>
      </c>
      <c r="DS183" s="19">
        <f t="shared" ref="DS183" si="477">SUM(DS161:DS182)</f>
        <v>0</v>
      </c>
      <c r="DT183" s="19">
        <f t="shared" ref="DT183" si="478">SUM(DT161:DT182)</f>
        <v>0</v>
      </c>
      <c r="DU183" s="19">
        <f t="shared" ref="DU183" si="479">SUM(DU161:DU182)</f>
        <v>0</v>
      </c>
      <c r="DV183" s="19">
        <f t="shared" ref="DV183" si="480">SUM(DV161:DV182)</f>
        <v>0</v>
      </c>
      <c r="DW183" s="19">
        <f t="shared" ref="DW183" si="481">SUM(DW161:DW182)</f>
        <v>0</v>
      </c>
      <c r="DX183" s="19">
        <f t="shared" ref="DX183" si="482">SUM(DX161:DX182)</f>
        <v>0</v>
      </c>
      <c r="DY183" s="19">
        <f t="shared" ref="DY183" si="483">SUM(DY161:DY182)</f>
        <v>0</v>
      </c>
      <c r="EB183" s="116">
        <f>ROW(EB183)-ROW($EB$2)+1</f>
        <v>182</v>
      </c>
      <c r="EC183" s="2" t="s">
        <v>0</v>
      </c>
      <c r="ED183" s="2" t="s">
        <v>0</v>
      </c>
      <c r="EE183" s="117" t="s">
        <v>261</v>
      </c>
      <c r="EF183" s="110" t="str">
        <f>CF!$C$10</f>
        <v>Home Closings</v>
      </c>
    </row>
    <row r="185" spans="1:136" x14ac:dyDescent="0.3">
      <c r="A185" s="8" t="s">
        <v>146</v>
      </c>
      <c r="B185" s="4"/>
      <c r="C185" s="4"/>
      <c r="D185" s="9"/>
      <c r="E185" s="4"/>
      <c r="F185" s="16"/>
      <c r="G185" s="7"/>
      <c r="I185" s="10"/>
      <c r="J185" s="10"/>
      <c r="K185" s="10"/>
      <c r="L185" s="10"/>
      <c r="M185" s="10"/>
      <c r="N185" s="10"/>
      <c r="O185" s="10"/>
      <c r="P185" s="10"/>
      <c r="Q185" s="10"/>
      <c r="R185" s="10"/>
      <c r="S185" s="10"/>
      <c r="T185" s="10"/>
      <c r="U185" s="10"/>
      <c r="V185" s="145"/>
      <c r="W185" s="145"/>
      <c r="X185" s="145"/>
      <c r="Y185" s="10"/>
      <c r="Z185" s="10"/>
      <c r="AA185" s="10"/>
      <c r="AB185" s="10"/>
      <c r="AC185" s="10"/>
      <c r="AD185" s="10"/>
      <c r="AE185" s="10"/>
      <c r="AF185" s="10"/>
      <c r="AG185" s="10"/>
      <c r="AH185" s="10"/>
      <c r="AI185" s="10"/>
      <c r="AJ185" s="10"/>
      <c r="AK185" s="10"/>
      <c r="AL185" s="10"/>
      <c r="AM185" s="10"/>
      <c r="AN185" s="10"/>
      <c r="AO185" s="10"/>
      <c r="AP185" s="10"/>
      <c r="AQ185" s="10"/>
      <c r="AR185" s="10"/>
      <c r="AS185" s="10"/>
      <c r="AT185" s="10"/>
      <c r="AU185" s="10"/>
      <c r="AV185" s="10"/>
      <c r="AW185" s="10"/>
      <c r="AX185" s="10"/>
      <c r="AY185" s="10"/>
      <c r="AZ185" s="10"/>
      <c r="BA185" s="10"/>
      <c r="BB185" s="10"/>
      <c r="BC185" s="10"/>
      <c r="BD185" s="10"/>
      <c r="BE185" s="10"/>
      <c r="BF185" s="10"/>
      <c r="BG185" s="10"/>
      <c r="BH185" s="10"/>
      <c r="BI185" s="10"/>
      <c r="BJ185" s="10"/>
      <c r="BK185" s="10"/>
      <c r="BL185" s="10"/>
      <c r="BM185" s="10"/>
      <c r="BN185" s="10"/>
      <c r="BO185" s="10"/>
      <c r="BP185" s="10"/>
      <c r="BQ185" s="10"/>
      <c r="BR185" s="10"/>
      <c r="BS185" s="10"/>
      <c r="BT185" s="10"/>
      <c r="BU185" s="10"/>
      <c r="BV185" s="10"/>
      <c r="BW185" s="10"/>
      <c r="BX185" s="10"/>
      <c r="BY185" s="10"/>
      <c r="BZ185" s="10"/>
      <c r="CA185" s="10"/>
      <c r="CB185" s="10"/>
      <c r="CC185" s="10"/>
      <c r="CD185" s="10"/>
      <c r="CE185" s="10"/>
      <c r="CF185" s="10"/>
      <c r="CG185" s="10"/>
      <c r="CH185" s="10"/>
      <c r="CI185" s="10"/>
      <c r="CJ185" s="10"/>
      <c r="CK185" s="10"/>
      <c r="CL185" s="10"/>
      <c r="CM185" s="10"/>
      <c r="CN185" s="10"/>
      <c r="CO185" s="10"/>
      <c r="CP185" s="10"/>
      <c r="CQ185" s="10"/>
      <c r="CR185" s="10"/>
      <c r="CS185" s="10"/>
      <c r="CT185" s="10"/>
      <c r="CU185" s="10"/>
      <c r="CV185" s="10"/>
      <c r="CW185" s="10"/>
      <c r="CX185" s="10"/>
      <c r="CY185" s="10"/>
      <c r="CZ185" s="10"/>
      <c r="DA185" s="10"/>
      <c r="DB185" s="10"/>
      <c r="DC185" s="10"/>
      <c r="DD185" s="10"/>
      <c r="DE185" s="10"/>
      <c r="DF185" s="10"/>
      <c r="DG185" s="10"/>
      <c r="DH185" s="10"/>
      <c r="DI185" s="10"/>
      <c r="DJ185" s="10"/>
      <c r="DK185" s="10"/>
      <c r="DL185" s="10"/>
      <c r="DM185" s="10"/>
      <c r="DN185" s="10"/>
      <c r="DO185" s="10"/>
      <c r="DP185" s="10"/>
      <c r="DQ185" s="10"/>
      <c r="DR185" s="10"/>
      <c r="DS185" s="10"/>
      <c r="DT185" s="10"/>
      <c r="DU185" s="10"/>
      <c r="DV185" s="10"/>
      <c r="DW185" s="10"/>
      <c r="DX185" s="10"/>
      <c r="DY185" s="10"/>
    </row>
    <row r="186" spans="1:136" x14ac:dyDescent="0.3">
      <c r="G186" s="7"/>
      <c r="I186" s="12"/>
      <c r="J186" s="12"/>
      <c r="K186" s="12"/>
      <c r="L186" s="12"/>
      <c r="M186" s="12"/>
      <c r="N186" s="12"/>
      <c r="O186" s="12"/>
      <c r="P186" s="12"/>
      <c r="Q186" s="12"/>
      <c r="R186" s="12"/>
      <c r="S186" s="12"/>
      <c r="T186" s="12"/>
      <c r="U186" s="12"/>
      <c r="V186" s="12"/>
      <c r="W186" s="12"/>
      <c r="X186" s="12"/>
      <c r="Y186" s="12"/>
      <c r="Z186" s="12"/>
      <c r="AA186" s="12"/>
      <c r="AB186" s="12"/>
      <c r="AC186" s="12"/>
      <c r="AD186" s="12"/>
      <c r="AE186" s="12"/>
      <c r="AF186" s="12"/>
      <c r="AG186" s="12"/>
      <c r="AH186" s="12"/>
      <c r="AI186" s="12"/>
      <c r="AJ186" s="12"/>
      <c r="AK186" s="12"/>
      <c r="AL186" s="12"/>
      <c r="AM186" s="12"/>
      <c r="AN186" s="12"/>
      <c r="AO186" s="12"/>
      <c r="AP186" s="12"/>
      <c r="AQ186" s="12"/>
      <c r="AR186" s="12"/>
      <c r="AS186" s="12"/>
      <c r="AT186" s="12"/>
      <c r="AU186" s="12"/>
      <c r="AV186" s="12"/>
      <c r="AW186" s="12"/>
      <c r="AX186" s="12"/>
      <c r="AY186" s="12"/>
      <c r="AZ186" s="12"/>
      <c r="BA186" s="12"/>
      <c r="BB186" s="12"/>
      <c r="BC186" s="12"/>
      <c r="BD186" s="12"/>
      <c r="BE186" s="12"/>
      <c r="BF186" s="12"/>
      <c r="BG186" s="12"/>
      <c r="BH186" s="12"/>
      <c r="BI186" s="12"/>
      <c r="BJ186" s="12"/>
      <c r="BK186" s="12"/>
      <c r="BL186" s="12"/>
      <c r="BM186" s="12"/>
      <c r="BN186" s="12"/>
      <c r="BO186" s="12"/>
      <c r="BP186" s="12"/>
      <c r="BQ186" s="12"/>
      <c r="BR186" s="12"/>
      <c r="BS186" s="12"/>
      <c r="BT186" s="12"/>
      <c r="BU186" s="12"/>
      <c r="BV186" s="12"/>
      <c r="BW186" s="12"/>
      <c r="BX186" s="12"/>
      <c r="BY186" s="12"/>
      <c r="BZ186" s="12"/>
      <c r="CA186" s="12"/>
      <c r="CB186" s="12"/>
      <c r="CC186" s="12"/>
      <c r="CD186" s="12"/>
      <c r="CE186" s="12"/>
      <c r="CF186" s="12"/>
      <c r="CG186" s="12"/>
      <c r="CH186" s="12"/>
      <c r="CI186" s="12"/>
      <c r="CJ186" s="12"/>
      <c r="CK186" s="12"/>
      <c r="CL186" s="12"/>
      <c r="CM186" s="12"/>
      <c r="CN186" s="12"/>
      <c r="CO186" s="12"/>
      <c r="CP186" s="12"/>
      <c r="CQ186" s="12"/>
      <c r="CR186" s="12"/>
      <c r="CS186" s="12"/>
      <c r="CT186" s="12"/>
      <c r="CU186" s="12"/>
      <c r="CV186" s="12"/>
      <c r="CW186" s="12"/>
      <c r="CX186" s="12"/>
      <c r="CY186" s="12"/>
      <c r="CZ186" s="12"/>
      <c r="DA186" s="12"/>
      <c r="DB186" s="12"/>
      <c r="DC186" s="12"/>
      <c r="DD186" s="12"/>
      <c r="DE186" s="12"/>
      <c r="DF186" s="12"/>
      <c r="DG186" s="12"/>
      <c r="DH186" s="12"/>
      <c r="DI186" s="12"/>
      <c r="DJ186" s="12"/>
      <c r="DK186" s="12"/>
      <c r="DL186" s="12"/>
      <c r="DM186" s="12"/>
      <c r="DN186" s="12"/>
      <c r="DO186" s="12"/>
      <c r="DP186" s="12"/>
      <c r="DQ186" s="12"/>
      <c r="DR186" s="12"/>
      <c r="DS186" s="12"/>
      <c r="DT186" s="12"/>
      <c r="DU186" s="12"/>
      <c r="DV186" s="12"/>
      <c r="DW186" s="12"/>
      <c r="DX186" s="12"/>
      <c r="DY186" s="12"/>
    </row>
    <row r="187" spans="1:136" x14ac:dyDescent="0.3">
      <c r="B187" s="2" t="str">
        <f>Product!$D$2</f>
        <v>Phase 1</v>
      </c>
      <c r="C187" s="2" t="str">
        <f>Product!$D$3</f>
        <v>50' Wide</v>
      </c>
      <c r="D187" s="128"/>
      <c r="G187" s="11">
        <f>SUM(H187:DZ187)</f>
        <v>3045</v>
      </c>
      <c r="I187" s="12">
        <f>H187+I163</f>
        <v>0</v>
      </c>
      <c r="J187" s="12">
        <f t="shared" ref="J187:BU188" si="484">I187+J163</f>
        <v>0</v>
      </c>
      <c r="K187" s="12">
        <f t="shared" si="484"/>
        <v>0</v>
      </c>
      <c r="L187" s="12">
        <f t="shared" si="484"/>
        <v>0</v>
      </c>
      <c r="M187" s="12">
        <f t="shared" si="484"/>
        <v>0</v>
      </c>
      <c r="N187" s="12">
        <f t="shared" si="484"/>
        <v>0</v>
      </c>
      <c r="O187" s="12">
        <f t="shared" si="484"/>
        <v>0</v>
      </c>
      <c r="P187" s="12">
        <f t="shared" si="484"/>
        <v>0</v>
      </c>
      <c r="Q187" s="12">
        <f t="shared" si="484"/>
        <v>0</v>
      </c>
      <c r="R187" s="12">
        <f t="shared" si="484"/>
        <v>0</v>
      </c>
      <c r="S187" s="12">
        <f t="shared" si="484"/>
        <v>0</v>
      </c>
      <c r="T187" s="12">
        <f t="shared" si="484"/>
        <v>0</v>
      </c>
      <c r="U187" s="12">
        <f t="shared" si="484"/>
        <v>0</v>
      </c>
      <c r="V187" s="12">
        <f t="shared" si="484"/>
        <v>0</v>
      </c>
      <c r="W187" s="12">
        <f t="shared" si="484"/>
        <v>2.5</v>
      </c>
      <c r="X187" s="12">
        <f t="shared" si="484"/>
        <v>5</v>
      </c>
      <c r="Y187" s="12">
        <f t="shared" si="484"/>
        <v>7.5</v>
      </c>
      <c r="Z187" s="12">
        <f t="shared" si="484"/>
        <v>10</v>
      </c>
      <c r="AA187" s="12">
        <f t="shared" si="484"/>
        <v>12.5</v>
      </c>
      <c r="AB187" s="12">
        <f t="shared" si="484"/>
        <v>15</v>
      </c>
      <c r="AC187" s="12">
        <f t="shared" si="484"/>
        <v>17.5</v>
      </c>
      <c r="AD187" s="12">
        <f t="shared" si="484"/>
        <v>20</v>
      </c>
      <c r="AE187" s="12">
        <f t="shared" si="484"/>
        <v>22.5</v>
      </c>
      <c r="AF187" s="12">
        <f t="shared" si="484"/>
        <v>25</v>
      </c>
      <c r="AG187" s="12">
        <f t="shared" si="484"/>
        <v>27.5</v>
      </c>
      <c r="AH187" s="12">
        <f t="shared" si="484"/>
        <v>30</v>
      </c>
      <c r="AI187" s="12">
        <f t="shared" si="484"/>
        <v>30</v>
      </c>
      <c r="AJ187" s="12">
        <f t="shared" si="484"/>
        <v>30</v>
      </c>
      <c r="AK187" s="12">
        <f t="shared" si="484"/>
        <v>30</v>
      </c>
      <c r="AL187" s="12">
        <f t="shared" si="484"/>
        <v>30</v>
      </c>
      <c r="AM187" s="12">
        <f t="shared" si="484"/>
        <v>30</v>
      </c>
      <c r="AN187" s="12">
        <f t="shared" si="484"/>
        <v>30</v>
      </c>
      <c r="AO187" s="12">
        <f t="shared" si="484"/>
        <v>30</v>
      </c>
      <c r="AP187" s="12">
        <f t="shared" si="484"/>
        <v>30</v>
      </c>
      <c r="AQ187" s="12">
        <f t="shared" si="484"/>
        <v>30</v>
      </c>
      <c r="AR187" s="12">
        <f t="shared" si="484"/>
        <v>30</v>
      </c>
      <c r="AS187" s="12">
        <f t="shared" si="484"/>
        <v>30</v>
      </c>
      <c r="AT187" s="12">
        <f t="shared" si="484"/>
        <v>30</v>
      </c>
      <c r="AU187" s="12">
        <f t="shared" si="484"/>
        <v>30</v>
      </c>
      <c r="AV187" s="12">
        <f t="shared" si="484"/>
        <v>30</v>
      </c>
      <c r="AW187" s="12">
        <f t="shared" si="484"/>
        <v>30</v>
      </c>
      <c r="AX187" s="12">
        <f t="shared" si="484"/>
        <v>30</v>
      </c>
      <c r="AY187" s="12">
        <f t="shared" si="484"/>
        <v>30</v>
      </c>
      <c r="AZ187" s="12">
        <f t="shared" si="484"/>
        <v>30</v>
      </c>
      <c r="BA187" s="12">
        <f t="shared" si="484"/>
        <v>30</v>
      </c>
      <c r="BB187" s="12">
        <f t="shared" si="484"/>
        <v>30</v>
      </c>
      <c r="BC187" s="12">
        <f t="shared" si="484"/>
        <v>30</v>
      </c>
      <c r="BD187" s="12">
        <f t="shared" si="484"/>
        <v>30</v>
      </c>
      <c r="BE187" s="12">
        <f t="shared" si="484"/>
        <v>30</v>
      </c>
      <c r="BF187" s="12">
        <f t="shared" si="484"/>
        <v>30</v>
      </c>
      <c r="BG187" s="12">
        <f t="shared" si="484"/>
        <v>30</v>
      </c>
      <c r="BH187" s="12">
        <f t="shared" si="484"/>
        <v>30</v>
      </c>
      <c r="BI187" s="12">
        <f t="shared" si="484"/>
        <v>30</v>
      </c>
      <c r="BJ187" s="12">
        <f t="shared" si="484"/>
        <v>30</v>
      </c>
      <c r="BK187" s="12">
        <f t="shared" si="484"/>
        <v>30</v>
      </c>
      <c r="BL187" s="12">
        <f t="shared" si="484"/>
        <v>30</v>
      </c>
      <c r="BM187" s="12">
        <f t="shared" si="484"/>
        <v>30</v>
      </c>
      <c r="BN187" s="12">
        <f t="shared" si="484"/>
        <v>30</v>
      </c>
      <c r="BO187" s="12">
        <f t="shared" si="484"/>
        <v>30</v>
      </c>
      <c r="BP187" s="12">
        <f t="shared" si="484"/>
        <v>30</v>
      </c>
      <c r="BQ187" s="12">
        <f t="shared" si="484"/>
        <v>30</v>
      </c>
      <c r="BR187" s="12">
        <f t="shared" si="484"/>
        <v>30</v>
      </c>
      <c r="BS187" s="12">
        <f t="shared" si="484"/>
        <v>30</v>
      </c>
      <c r="BT187" s="12">
        <f t="shared" si="484"/>
        <v>30</v>
      </c>
      <c r="BU187" s="12">
        <f t="shared" si="484"/>
        <v>30</v>
      </c>
      <c r="BV187" s="12">
        <f t="shared" ref="BV187:DY189" si="485">BU187+BV163</f>
        <v>30</v>
      </c>
      <c r="BW187" s="12">
        <f t="shared" si="485"/>
        <v>30</v>
      </c>
      <c r="BX187" s="12">
        <f t="shared" si="485"/>
        <v>30</v>
      </c>
      <c r="BY187" s="12">
        <f t="shared" si="485"/>
        <v>30</v>
      </c>
      <c r="BZ187" s="12">
        <f t="shared" si="485"/>
        <v>30</v>
      </c>
      <c r="CA187" s="12">
        <f t="shared" si="485"/>
        <v>30</v>
      </c>
      <c r="CB187" s="12">
        <f t="shared" si="485"/>
        <v>30</v>
      </c>
      <c r="CC187" s="12">
        <f t="shared" si="485"/>
        <v>30</v>
      </c>
      <c r="CD187" s="12">
        <f t="shared" si="485"/>
        <v>30</v>
      </c>
      <c r="CE187" s="12">
        <f t="shared" si="485"/>
        <v>30</v>
      </c>
      <c r="CF187" s="12">
        <f t="shared" si="485"/>
        <v>30</v>
      </c>
      <c r="CG187" s="12">
        <f t="shared" si="485"/>
        <v>30</v>
      </c>
      <c r="CH187" s="12">
        <f t="shared" si="485"/>
        <v>30</v>
      </c>
      <c r="CI187" s="12">
        <f t="shared" si="485"/>
        <v>30</v>
      </c>
      <c r="CJ187" s="12">
        <f t="shared" si="485"/>
        <v>30</v>
      </c>
      <c r="CK187" s="12">
        <f t="shared" si="485"/>
        <v>30</v>
      </c>
      <c r="CL187" s="12">
        <f t="shared" si="485"/>
        <v>30</v>
      </c>
      <c r="CM187" s="12">
        <f t="shared" si="485"/>
        <v>30</v>
      </c>
      <c r="CN187" s="12">
        <f t="shared" si="485"/>
        <v>30</v>
      </c>
      <c r="CO187" s="12">
        <f t="shared" si="485"/>
        <v>30</v>
      </c>
      <c r="CP187" s="12">
        <f t="shared" si="485"/>
        <v>30</v>
      </c>
      <c r="CQ187" s="12">
        <f t="shared" si="485"/>
        <v>30</v>
      </c>
      <c r="CR187" s="12">
        <f t="shared" si="485"/>
        <v>30</v>
      </c>
      <c r="CS187" s="12">
        <f t="shared" si="485"/>
        <v>30</v>
      </c>
      <c r="CT187" s="12">
        <f t="shared" si="485"/>
        <v>30</v>
      </c>
      <c r="CU187" s="12">
        <f t="shared" si="485"/>
        <v>30</v>
      </c>
      <c r="CV187" s="12">
        <f t="shared" si="485"/>
        <v>30</v>
      </c>
      <c r="CW187" s="12">
        <f t="shared" si="485"/>
        <v>30</v>
      </c>
      <c r="CX187" s="12">
        <f t="shared" si="485"/>
        <v>30</v>
      </c>
      <c r="CY187" s="12">
        <f t="shared" si="485"/>
        <v>30</v>
      </c>
      <c r="CZ187" s="12">
        <f t="shared" si="485"/>
        <v>30</v>
      </c>
      <c r="DA187" s="12">
        <f t="shared" si="485"/>
        <v>30</v>
      </c>
      <c r="DB187" s="12">
        <f t="shared" si="485"/>
        <v>30</v>
      </c>
      <c r="DC187" s="12">
        <f t="shared" si="485"/>
        <v>30</v>
      </c>
      <c r="DD187" s="12">
        <f t="shared" si="485"/>
        <v>30</v>
      </c>
      <c r="DE187" s="12">
        <f t="shared" si="485"/>
        <v>30</v>
      </c>
      <c r="DF187" s="12">
        <f t="shared" si="485"/>
        <v>30</v>
      </c>
      <c r="DG187" s="12">
        <f t="shared" si="485"/>
        <v>30</v>
      </c>
      <c r="DH187" s="12">
        <f t="shared" si="485"/>
        <v>30</v>
      </c>
      <c r="DI187" s="12">
        <f t="shared" si="485"/>
        <v>30</v>
      </c>
      <c r="DJ187" s="12">
        <f t="shared" si="485"/>
        <v>30</v>
      </c>
      <c r="DK187" s="12">
        <f t="shared" si="485"/>
        <v>30</v>
      </c>
      <c r="DL187" s="12">
        <f t="shared" si="485"/>
        <v>30</v>
      </c>
      <c r="DM187" s="12">
        <f t="shared" si="485"/>
        <v>30</v>
      </c>
      <c r="DN187" s="12">
        <f t="shared" si="485"/>
        <v>30</v>
      </c>
      <c r="DO187" s="12">
        <f t="shared" si="485"/>
        <v>30</v>
      </c>
      <c r="DP187" s="12">
        <f t="shared" si="485"/>
        <v>30</v>
      </c>
      <c r="DQ187" s="12">
        <f t="shared" si="485"/>
        <v>30</v>
      </c>
      <c r="DR187" s="12">
        <f t="shared" si="485"/>
        <v>30</v>
      </c>
      <c r="DS187" s="12">
        <f t="shared" si="485"/>
        <v>30</v>
      </c>
      <c r="DT187" s="12">
        <f t="shared" si="485"/>
        <v>30</v>
      </c>
      <c r="DU187" s="12">
        <f t="shared" si="485"/>
        <v>30</v>
      </c>
      <c r="DV187" s="12">
        <f t="shared" si="485"/>
        <v>30</v>
      </c>
      <c r="DW187" s="12">
        <f t="shared" si="485"/>
        <v>30</v>
      </c>
      <c r="DX187" s="12">
        <f t="shared" si="485"/>
        <v>30</v>
      </c>
      <c r="DY187" s="12">
        <f t="shared" si="485"/>
        <v>30</v>
      </c>
    </row>
    <row r="188" spans="1:136" x14ac:dyDescent="0.3">
      <c r="B188" s="2" t="str">
        <f>Product!$E$2</f>
        <v>Phase 1</v>
      </c>
      <c r="C188" s="2" t="str">
        <f>Product!$E$3</f>
        <v>60' Wide</v>
      </c>
      <c r="D188" s="128"/>
      <c r="G188" s="11">
        <f>SUM(H188:DZ188)</f>
        <v>3045</v>
      </c>
      <c r="I188" s="12">
        <f t="shared" ref="I188:X205" si="486">H188+I164</f>
        <v>0</v>
      </c>
      <c r="J188" s="12">
        <f t="shared" si="486"/>
        <v>0</v>
      </c>
      <c r="K188" s="12">
        <f t="shared" si="486"/>
        <v>0</v>
      </c>
      <c r="L188" s="12">
        <f t="shared" si="486"/>
        <v>0</v>
      </c>
      <c r="M188" s="12">
        <f t="shared" si="486"/>
        <v>0</v>
      </c>
      <c r="N188" s="12">
        <f t="shared" si="486"/>
        <v>0</v>
      </c>
      <c r="O188" s="12">
        <f t="shared" si="486"/>
        <v>0</v>
      </c>
      <c r="P188" s="12">
        <f t="shared" si="486"/>
        <v>0</v>
      </c>
      <c r="Q188" s="12">
        <f t="shared" si="486"/>
        <v>0</v>
      </c>
      <c r="R188" s="12">
        <f t="shared" si="486"/>
        <v>0</v>
      </c>
      <c r="S188" s="12">
        <f t="shared" si="486"/>
        <v>0</v>
      </c>
      <c r="T188" s="12">
        <f t="shared" si="486"/>
        <v>0</v>
      </c>
      <c r="U188" s="12">
        <f t="shared" si="486"/>
        <v>0</v>
      </c>
      <c r="V188" s="12">
        <f t="shared" si="486"/>
        <v>0</v>
      </c>
      <c r="W188" s="12">
        <f t="shared" si="486"/>
        <v>2.5</v>
      </c>
      <c r="X188" s="12">
        <f t="shared" si="486"/>
        <v>5</v>
      </c>
      <c r="Y188" s="12">
        <f t="shared" si="484"/>
        <v>7.5</v>
      </c>
      <c r="Z188" s="12">
        <f t="shared" si="484"/>
        <v>10</v>
      </c>
      <c r="AA188" s="12">
        <f t="shared" si="484"/>
        <v>12.5</v>
      </c>
      <c r="AB188" s="12">
        <f t="shared" si="484"/>
        <v>15</v>
      </c>
      <c r="AC188" s="12">
        <f t="shared" si="484"/>
        <v>17.5</v>
      </c>
      <c r="AD188" s="12">
        <f t="shared" si="484"/>
        <v>20</v>
      </c>
      <c r="AE188" s="12">
        <f t="shared" si="484"/>
        <v>22.5</v>
      </c>
      <c r="AF188" s="12">
        <f t="shared" si="484"/>
        <v>25</v>
      </c>
      <c r="AG188" s="12">
        <f t="shared" si="484"/>
        <v>27.5</v>
      </c>
      <c r="AH188" s="12">
        <f t="shared" si="484"/>
        <v>30</v>
      </c>
      <c r="AI188" s="12">
        <f t="shared" si="484"/>
        <v>30</v>
      </c>
      <c r="AJ188" s="12">
        <f t="shared" si="484"/>
        <v>30</v>
      </c>
      <c r="AK188" s="12">
        <f t="shared" si="484"/>
        <v>30</v>
      </c>
      <c r="AL188" s="12">
        <f t="shared" si="484"/>
        <v>30</v>
      </c>
      <c r="AM188" s="12">
        <f t="shared" si="484"/>
        <v>30</v>
      </c>
      <c r="AN188" s="12">
        <f t="shared" si="484"/>
        <v>30</v>
      </c>
      <c r="AO188" s="12">
        <f t="shared" si="484"/>
        <v>30</v>
      </c>
      <c r="AP188" s="12">
        <f t="shared" si="484"/>
        <v>30</v>
      </c>
      <c r="AQ188" s="12">
        <f t="shared" si="484"/>
        <v>30</v>
      </c>
      <c r="AR188" s="12">
        <f t="shared" si="484"/>
        <v>30</v>
      </c>
      <c r="AS188" s="12">
        <f t="shared" si="484"/>
        <v>30</v>
      </c>
      <c r="AT188" s="12">
        <f t="shared" si="484"/>
        <v>30</v>
      </c>
      <c r="AU188" s="12">
        <f t="shared" si="484"/>
        <v>30</v>
      </c>
      <c r="AV188" s="12">
        <f t="shared" si="484"/>
        <v>30</v>
      </c>
      <c r="AW188" s="12">
        <f t="shared" si="484"/>
        <v>30</v>
      </c>
      <c r="AX188" s="12">
        <f t="shared" si="484"/>
        <v>30</v>
      </c>
      <c r="AY188" s="12">
        <f t="shared" si="484"/>
        <v>30</v>
      </c>
      <c r="AZ188" s="12">
        <f t="shared" si="484"/>
        <v>30</v>
      </c>
      <c r="BA188" s="12">
        <f t="shared" si="484"/>
        <v>30</v>
      </c>
      <c r="BB188" s="12">
        <f t="shared" si="484"/>
        <v>30</v>
      </c>
      <c r="BC188" s="12">
        <f t="shared" si="484"/>
        <v>30</v>
      </c>
      <c r="BD188" s="12">
        <f t="shared" si="484"/>
        <v>30</v>
      </c>
      <c r="BE188" s="12">
        <f t="shared" si="484"/>
        <v>30</v>
      </c>
      <c r="BF188" s="12">
        <f t="shared" si="484"/>
        <v>30</v>
      </c>
      <c r="BG188" s="12">
        <f t="shared" si="484"/>
        <v>30</v>
      </c>
      <c r="BH188" s="12">
        <f t="shared" si="484"/>
        <v>30</v>
      </c>
      <c r="BI188" s="12">
        <f t="shared" si="484"/>
        <v>30</v>
      </c>
      <c r="BJ188" s="12">
        <f t="shared" si="484"/>
        <v>30</v>
      </c>
      <c r="BK188" s="12">
        <f t="shared" si="484"/>
        <v>30</v>
      </c>
      <c r="BL188" s="12">
        <f t="shared" si="484"/>
        <v>30</v>
      </c>
      <c r="BM188" s="12">
        <f t="shared" si="484"/>
        <v>30</v>
      </c>
      <c r="BN188" s="12">
        <f t="shared" si="484"/>
        <v>30</v>
      </c>
      <c r="BO188" s="12">
        <f t="shared" si="484"/>
        <v>30</v>
      </c>
      <c r="BP188" s="12">
        <f t="shared" si="484"/>
        <v>30</v>
      </c>
      <c r="BQ188" s="12">
        <f t="shared" si="484"/>
        <v>30</v>
      </c>
      <c r="BR188" s="12">
        <f t="shared" si="484"/>
        <v>30</v>
      </c>
      <c r="BS188" s="12">
        <f t="shared" si="484"/>
        <v>30</v>
      </c>
      <c r="BT188" s="12">
        <f t="shared" si="484"/>
        <v>30</v>
      </c>
      <c r="BU188" s="12">
        <f t="shared" si="484"/>
        <v>30</v>
      </c>
      <c r="BV188" s="12">
        <f t="shared" si="485"/>
        <v>30</v>
      </c>
      <c r="BW188" s="12">
        <f t="shared" si="485"/>
        <v>30</v>
      </c>
      <c r="BX188" s="12">
        <f t="shared" si="485"/>
        <v>30</v>
      </c>
      <c r="BY188" s="12">
        <f t="shared" si="485"/>
        <v>30</v>
      </c>
      <c r="BZ188" s="12">
        <f t="shared" si="485"/>
        <v>30</v>
      </c>
      <c r="CA188" s="12">
        <f t="shared" si="485"/>
        <v>30</v>
      </c>
      <c r="CB188" s="12">
        <f t="shared" si="485"/>
        <v>30</v>
      </c>
      <c r="CC188" s="12">
        <f t="shared" si="485"/>
        <v>30</v>
      </c>
      <c r="CD188" s="12">
        <f t="shared" si="485"/>
        <v>30</v>
      </c>
      <c r="CE188" s="12">
        <f t="shared" si="485"/>
        <v>30</v>
      </c>
      <c r="CF188" s="12">
        <f t="shared" si="485"/>
        <v>30</v>
      </c>
      <c r="CG188" s="12">
        <f t="shared" si="485"/>
        <v>30</v>
      </c>
      <c r="CH188" s="12">
        <f t="shared" si="485"/>
        <v>30</v>
      </c>
      <c r="CI188" s="12">
        <f t="shared" si="485"/>
        <v>30</v>
      </c>
      <c r="CJ188" s="12">
        <f t="shared" si="485"/>
        <v>30</v>
      </c>
      <c r="CK188" s="12">
        <f t="shared" si="485"/>
        <v>30</v>
      </c>
      <c r="CL188" s="12">
        <f t="shared" si="485"/>
        <v>30</v>
      </c>
      <c r="CM188" s="12">
        <f t="shared" si="485"/>
        <v>30</v>
      </c>
      <c r="CN188" s="12">
        <f t="shared" si="485"/>
        <v>30</v>
      </c>
      <c r="CO188" s="12">
        <f t="shared" si="485"/>
        <v>30</v>
      </c>
      <c r="CP188" s="12">
        <f t="shared" si="485"/>
        <v>30</v>
      </c>
      <c r="CQ188" s="12">
        <f t="shared" si="485"/>
        <v>30</v>
      </c>
      <c r="CR188" s="12">
        <f t="shared" si="485"/>
        <v>30</v>
      </c>
      <c r="CS188" s="12">
        <f t="shared" si="485"/>
        <v>30</v>
      </c>
      <c r="CT188" s="12">
        <f t="shared" si="485"/>
        <v>30</v>
      </c>
      <c r="CU188" s="12">
        <f t="shared" si="485"/>
        <v>30</v>
      </c>
      <c r="CV188" s="12">
        <f t="shared" si="485"/>
        <v>30</v>
      </c>
      <c r="CW188" s="12">
        <f t="shared" si="485"/>
        <v>30</v>
      </c>
      <c r="CX188" s="12">
        <f t="shared" si="485"/>
        <v>30</v>
      </c>
      <c r="CY188" s="12">
        <f t="shared" si="485"/>
        <v>30</v>
      </c>
      <c r="CZ188" s="12">
        <f t="shared" si="485"/>
        <v>30</v>
      </c>
      <c r="DA188" s="12">
        <f t="shared" si="485"/>
        <v>30</v>
      </c>
      <c r="DB188" s="12">
        <f t="shared" si="485"/>
        <v>30</v>
      </c>
      <c r="DC188" s="12">
        <f t="shared" si="485"/>
        <v>30</v>
      </c>
      <c r="DD188" s="12">
        <f t="shared" si="485"/>
        <v>30</v>
      </c>
      <c r="DE188" s="12">
        <f t="shared" si="485"/>
        <v>30</v>
      </c>
      <c r="DF188" s="12">
        <f t="shared" si="485"/>
        <v>30</v>
      </c>
      <c r="DG188" s="12">
        <f t="shared" si="485"/>
        <v>30</v>
      </c>
      <c r="DH188" s="12">
        <f t="shared" si="485"/>
        <v>30</v>
      </c>
      <c r="DI188" s="12">
        <f t="shared" si="485"/>
        <v>30</v>
      </c>
      <c r="DJ188" s="12">
        <f t="shared" si="485"/>
        <v>30</v>
      </c>
      <c r="DK188" s="12">
        <f t="shared" si="485"/>
        <v>30</v>
      </c>
      <c r="DL188" s="12">
        <f t="shared" si="485"/>
        <v>30</v>
      </c>
      <c r="DM188" s="12">
        <f t="shared" si="485"/>
        <v>30</v>
      </c>
      <c r="DN188" s="12">
        <f t="shared" si="485"/>
        <v>30</v>
      </c>
      <c r="DO188" s="12">
        <f t="shared" si="485"/>
        <v>30</v>
      </c>
      <c r="DP188" s="12">
        <f t="shared" si="485"/>
        <v>30</v>
      </c>
      <c r="DQ188" s="12">
        <f t="shared" si="485"/>
        <v>30</v>
      </c>
      <c r="DR188" s="12">
        <f t="shared" si="485"/>
        <v>30</v>
      </c>
      <c r="DS188" s="12">
        <f t="shared" si="485"/>
        <v>30</v>
      </c>
      <c r="DT188" s="12">
        <f t="shared" si="485"/>
        <v>30</v>
      </c>
      <c r="DU188" s="12">
        <f t="shared" si="485"/>
        <v>30</v>
      </c>
      <c r="DV188" s="12">
        <f t="shared" si="485"/>
        <v>30</v>
      </c>
      <c r="DW188" s="12">
        <f t="shared" si="485"/>
        <v>30</v>
      </c>
      <c r="DX188" s="12">
        <f t="shared" si="485"/>
        <v>30</v>
      </c>
      <c r="DY188" s="12">
        <f t="shared" si="485"/>
        <v>30</v>
      </c>
    </row>
    <row r="189" spans="1:136" x14ac:dyDescent="0.3">
      <c r="B189" s="2" t="str">
        <f>Product!$F$2</f>
        <v>Phase 1</v>
      </c>
      <c r="C189" s="2" t="str">
        <f>Product!$F$3</f>
        <v>75' Wide</v>
      </c>
      <c r="D189" s="128"/>
      <c r="G189" s="11">
        <f>SUM(H189:DZ189)</f>
        <v>2030</v>
      </c>
      <c r="I189" s="12">
        <f t="shared" si="486"/>
        <v>0</v>
      </c>
      <c r="J189" s="12">
        <f t="shared" ref="J189:BU189" si="487">I189+J165</f>
        <v>0</v>
      </c>
      <c r="K189" s="12">
        <f t="shared" si="487"/>
        <v>0</v>
      </c>
      <c r="L189" s="12">
        <f t="shared" si="487"/>
        <v>0</v>
      </c>
      <c r="M189" s="12">
        <f t="shared" si="487"/>
        <v>0</v>
      </c>
      <c r="N189" s="12">
        <f t="shared" si="487"/>
        <v>0</v>
      </c>
      <c r="O189" s="12">
        <f t="shared" si="487"/>
        <v>0</v>
      </c>
      <c r="P189" s="12">
        <f t="shared" si="487"/>
        <v>0</v>
      </c>
      <c r="Q189" s="12">
        <f t="shared" si="487"/>
        <v>0</v>
      </c>
      <c r="R189" s="12">
        <f t="shared" si="487"/>
        <v>0</v>
      </c>
      <c r="S189" s="12">
        <f t="shared" si="487"/>
        <v>0</v>
      </c>
      <c r="T189" s="12">
        <f t="shared" si="487"/>
        <v>0</v>
      </c>
      <c r="U189" s="12">
        <f t="shared" si="487"/>
        <v>0</v>
      </c>
      <c r="V189" s="12">
        <f t="shared" si="487"/>
        <v>0</v>
      </c>
      <c r="W189" s="12">
        <f t="shared" si="487"/>
        <v>1.6666666666666667</v>
      </c>
      <c r="X189" s="12">
        <f t="shared" si="487"/>
        <v>3.3333333333333335</v>
      </c>
      <c r="Y189" s="12">
        <f t="shared" si="487"/>
        <v>5</v>
      </c>
      <c r="Z189" s="12">
        <f t="shared" si="487"/>
        <v>6.666666666666667</v>
      </c>
      <c r="AA189" s="12">
        <f t="shared" si="487"/>
        <v>8.3333333333333339</v>
      </c>
      <c r="AB189" s="12">
        <f t="shared" si="487"/>
        <v>10</v>
      </c>
      <c r="AC189" s="12">
        <f t="shared" si="487"/>
        <v>11.666666666666666</v>
      </c>
      <c r="AD189" s="12">
        <f t="shared" si="487"/>
        <v>13.333333333333332</v>
      </c>
      <c r="AE189" s="12">
        <f t="shared" si="487"/>
        <v>14.999999999999998</v>
      </c>
      <c r="AF189" s="12">
        <f t="shared" si="487"/>
        <v>16.666666666666664</v>
      </c>
      <c r="AG189" s="12">
        <f t="shared" si="487"/>
        <v>18.333333333333332</v>
      </c>
      <c r="AH189" s="12">
        <f t="shared" si="487"/>
        <v>20</v>
      </c>
      <c r="AI189" s="12">
        <f t="shared" si="487"/>
        <v>20</v>
      </c>
      <c r="AJ189" s="12">
        <f t="shared" si="487"/>
        <v>20</v>
      </c>
      <c r="AK189" s="12">
        <f t="shared" si="487"/>
        <v>20</v>
      </c>
      <c r="AL189" s="12">
        <f t="shared" si="487"/>
        <v>20</v>
      </c>
      <c r="AM189" s="12">
        <f t="shared" si="487"/>
        <v>20</v>
      </c>
      <c r="AN189" s="12">
        <f t="shared" si="487"/>
        <v>20</v>
      </c>
      <c r="AO189" s="12">
        <f t="shared" si="487"/>
        <v>20</v>
      </c>
      <c r="AP189" s="12">
        <f t="shared" si="487"/>
        <v>20</v>
      </c>
      <c r="AQ189" s="12">
        <f t="shared" si="487"/>
        <v>20</v>
      </c>
      <c r="AR189" s="12">
        <f t="shared" si="487"/>
        <v>20</v>
      </c>
      <c r="AS189" s="12">
        <f t="shared" si="487"/>
        <v>20</v>
      </c>
      <c r="AT189" s="12">
        <f t="shared" si="487"/>
        <v>20</v>
      </c>
      <c r="AU189" s="12">
        <f t="shared" si="487"/>
        <v>20</v>
      </c>
      <c r="AV189" s="12">
        <f t="shared" si="487"/>
        <v>20</v>
      </c>
      <c r="AW189" s="12">
        <f t="shared" si="487"/>
        <v>20</v>
      </c>
      <c r="AX189" s="12">
        <f t="shared" si="487"/>
        <v>20</v>
      </c>
      <c r="AY189" s="12">
        <f t="shared" si="487"/>
        <v>20</v>
      </c>
      <c r="AZ189" s="12">
        <f t="shared" si="487"/>
        <v>20</v>
      </c>
      <c r="BA189" s="12">
        <f t="shared" si="487"/>
        <v>20</v>
      </c>
      <c r="BB189" s="12">
        <f t="shared" si="487"/>
        <v>20</v>
      </c>
      <c r="BC189" s="12">
        <f t="shared" si="487"/>
        <v>20</v>
      </c>
      <c r="BD189" s="12">
        <f t="shared" si="487"/>
        <v>20</v>
      </c>
      <c r="BE189" s="12">
        <f t="shared" si="487"/>
        <v>20</v>
      </c>
      <c r="BF189" s="12">
        <f t="shared" si="487"/>
        <v>20</v>
      </c>
      <c r="BG189" s="12">
        <f t="shared" si="487"/>
        <v>20</v>
      </c>
      <c r="BH189" s="12">
        <f t="shared" si="487"/>
        <v>20</v>
      </c>
      <c r="BI189" s="12">
        <f t="shared" si="487"/>
        <v>20</v>
      </c>
      <c r="BJ189" s="12">
        <f t="shared" si="487"/>
        <v>20</v>
      </c>
      <c r="BK189" s="12">
        <f t="shared" si="487"/>
        <v>20</v>
      </c>
      <c r="BL189" s="12">
        <f t="shared" si="487"/>
        <v>20</v>
      </c>
      <c r="BM189" s="12">
        <f t="shared" si="487"/>
        <v>20</v>
      </c>
      <c r="BN189" s="12">
        <f t="shared" si="487"/>
        <v>20</v>
      </c>
      <c r="BO189" s="12">
        <f t="shared" si="487"/>
        <v>20</v>
      </c>
      <c r="BP189" s="12">
        <f t="shared" si="487"/>
        <v>20</v>
      </c>
      <c r="BQ189" s="12">
        <f t="shared" si="487"/>
        <v>20</v>
      </c>
      <c r="BR189" s="12">
        <f t="shared" si="487"/>
        <v>20</v>
      </c>
      <c r="BS189" s="12">
        <f t="shared" si="487"/>
        <v>20</v>
      </c>
      <c r="BT189" s="12">
        <f t="shared" si="487"/>
        <v>20</v>
      </c>
      <c r="BU189" s="12">
        <f t="shared" si="487"/>
        <v>20</v>
      </c>
      <c r="BV189" s="12">
        <f t="shared" si="485"/>
        <v>20</v>
      </c>
      <c r="BW189" s="12">
        <f t="shared" si="485"/>
        <v>20</v>
      </c>
      <c r="BX189" s="12">
        <f t="shared" si="485"/>
        <v>20</v>
      </c>
      <c r="BY189" s="12">
        <f t="shared" si="485"/>
        <v>20</v>
      </c>
      <c r="BZ189" s="12">
        <f t="shared" si="485"/>
        <v>20</v>
      </c>
      <c r="CA189" s="12">
        <f t="shared" si="485"/>
        <v>20</v>
      </c>
      <c r="CB189" s="12">
        <f t="shared" si="485"/>
        <v>20</v>
      </c>
      <c r="CC189" s="12">
        <f t="shared" si="485"/>
        <v>20</v>
      </c>
      <c r="CD189" s="12">
        <f t="shared" si="485"/>
        <v>20</v>
      </c>
      <c r="CE189" s="12">
        <f t="shared" si="485"/>
        <v>20</v>
      </c>
      <c r="CF189" s="12">
        <f t="shared" si="485"/>
        <v>20</v>
      </c>
      <c r="CG189" s="12">
        <f t="shared" si="485"/>
        <v>20</v>
      </c>
      <c r="CH189" s="12">
        <f t="shared" si="485"/>
        <v>20</v>
      </c>
      <c r="CI189" s="12">
        <f t="shared" si="485"/>
        <v>20</v>
      </c>
      <c r="CJ189" s="12">
        <f t="shared" si="485"/>
        <v>20</v>
      </c>
      <c r="CK189" s="12">
        <f t="shared" si="485"/>
        <v>20</v>
      </c>
      <c r="CL189" s="12">
        <f t="shared" si="485"/>
        <v>20</v>
      </c>
      <c r="CM189" s="12">
        <f t="shared" si="485"/>
        <v>20</v>
      </c>
      <c r="CN189" s="12">
        <f t="shared" si="485"/>
        <v>20</v>
      </c>
      <c r="CO189" s="12">
        <f t="shared" si="485"/>
        <v>20</v>
      </c>
      <c r="CP189" s="12">
        <f t="shared" si="485"/>
        <v>20</v>
      </c>
      <c r="CQ189" s="12">
        <f t="shared" si="485"/>
        <v>20</v>
      </c>
      <c r="CR189" s="12">
        <f t="shared" si="485"/>
        <v>20</v>
      </c>
      <c r="CS189" s="12">
        <f t="shared" si="485"/>
        <v>20</v>
      </c>
      <c r="CT189" s="12">
        <f t="shared" si="485"/>
        <v>20</v>
      </c>
      <c r="CU189" s="12">
        <f t="shared" si="485"/>
        <v>20</v>
      </c>
      <c r="CV189" s="12">
        <f t="shared" si="485"/>
        <v>20</v>
      </c>
      <c r="CW189" s="12">
        <f t="shared" si="485"/>
        <v>20</v>
      </c>
      <c r="CX189" s="12">
        <f t="shared" si="485"/>
        <v>20</v>
      </c>
      <c r="CY189" s="12">
        <f t="shared" si="485"/>
        <v>20</v>
      </c>
      <c r="CZ189" s="12">
        <f t="shared" si="485"/>
        <v>20</v>
      </c>
      <c r="DA189" s="12">
        <f t="shared" si="485"/>
        <v>20</v>
      </c>
      <c r="DB189" s="12">
        <f t="shared" si="485"/>
        <v>20</v>
      </c>
      <c r="DC189" s="12">
        <f t="shared" si="485"/>
        <v>20</v>
      </c>
      <c r="DD189" s="12">
        <f t="shared" si="485"/>
        <v>20</v>
      </c>
      <c r="DE189" s="12">
        <f t="shared" si="485"/>
        <v>20</v>
      </c>
      <c r="DF189" s="12">
        <f t="shared" si="485"/>
        <v>20</v>
      </c>
      <c r="DG189" s="12">
        <f t="shared" si="485"/>
        <v>20</v>
      </c>
      <c r="DH189" s="12">
        <f t="shared" si="485"/>
        <v>20</v>
      </c>
      <c r="DI189" s="12">
        <f t="shared" si="485"/>
        <v>20</v>
      </c>
      <c r="DJ189" s="12">
        <f t="shared" si="485"/>
        <v>20</v>
      </c>
      <c r="DK189" s="12">
        <f t="shared" si="485"/>
        <v>20</v>
      </c>
      <c r="DL189" s="12">
        <f t="shared" si="485"/>
        <v>20</v>
      </c>
      <c r="DM189" s="12">
        <f t="shared" si="485"/>
        <v>20</v>
      </c>
      <c r="DN189" s="12">
        <f t="shared" si="485"/>
        <v>20</v>
      </c>
      <c r="DO189" s="12">
        <f t="shared" si="485"/>
        <v>20</v>
      </c>
      <c r="DP189" s="12">
        <f t="shared" si="485"/>
        <v>20</v>
      </c>
      <c r="DQ189" s="12">
        <f t="shared" si="485"/>
        <v>20</v>
      </c>
      <c r="DR189" s="12">
        <f t="shared" si="485"/>
        <v>20</v>
      </c>
      <c r="DS189" s="12">
        <f t="shared" si="485"/>
        <v>20</v>
      </c>
      <c r="DT189" s="12">
        <f t="shared" si="485"/>
        <v>20</v>
      </c>
      <c r="DU189" s="12">
        <f t="shared" si="485"/>
        <v>20</v>
      </c>
      <c r="DV189" s="12">
        <f t="shared" si="485"/>
        <v>20</v>
      </c>
      <c r="DW189" s="12">
        <f t="shared" si="485"/>
        <v>20</v>
      </c>
      <c r="DX189" s="12">
        <f t="shared" si="485"/>
        <v>20</v>
      </c>
      <c r="DY189" s="12">
        <f t="shared" si="485"/>
        <v>20</v>
      </c>
    </row>
    <row r="190" spans="1:136" x14ac:dyDescent="0.3">
      <c r="D190" s="128"/>
      <c r="G190" s="13"/>
      <c r="I190" s="12"/>
      <c r="J190" s="12"/>
      <c r="K190" s="12"/>
      <c r="L190" s="12"/>
      <c r="M190" s="12"/>
      <c r="N190" s="12"/>
      <c r="O190" s="12"/>
      <c r="P190" s="12"/>
      <c r="Q190" s="12"/>
      <c r="R190" s="12"/>
      <c r="S190" s="12"/>
      <c r="T190" s="12"/>
      <c r="U190" s="12"/>
      <c r="V190" s="12"/>
      <c r="W190" s="12"/>
      <c r="X190" s="12"/>
      <c r="Y190" s="12"/>
      <c r="Z190" s="12"/>
      <c r="AA190" s="12"/>
      <c r="AB190" s="12"/>
      <c r="AC190" s="12"/>
      <c r="AD190" s="12"/>
      <c r="AE190" s="12"/>
      <c r="AF190" s="12"/>
      <c r="AG190" s="12"/>
      <c r="AH190" s="12"/>
      <c r="AI190" s="12"/>
      <c r="AJ190" s="12"/>
      <c r="AK190" s="12"/>
      <c r="AL190" s="12"/>
      <c r="AM190" s="12"/>
      <c r="AN190" s="12"/>
      <c r="AO190" s="12"/>
      <c r="AP190" s="12"/>
      <c r="AQ190" s="12"/>
      <c r="AR190" s="12"/>
      <c r="AS190" s="12"/>
      <c r="AT190" s="12"/>
      <c r="AU190" s="12"/>
      <c r="AV190" s="12"/>
      <c r="AW190" s="12"/>
      <c r="AX190" s="12"/>
      <c r="AY190" s="12"/>
      <c r="AZ190" s="12"/>
      <c r="BA190" s="12"/>
      <c r="BB190" s="12"/>
      <c r="BC190" s="12"/>
      <c r="BD190" s="12"/>
      <c r="BE190" s="12"/>
      <c r="BF190" s="12"/>
      <c r="BG190" s="12"/>
      <c r="BH190" s="12"/>
      <c r="BI190" s="12"/>
      <c r="BJ190" s="12"/>
      <c r="BK190" s="12"/>
      <c r="BL190" s="12"/>
      <c r="BM190" s="12"/>
      <c r="BN190" s="12"/>
      <c r="BO190" s="12"/>
      <c r="BP190" s="12"/>
      <c r="BQ190" s="12"/>
      <c r="BR190" s="12"/>
      <c r="BS190" s="12"/>
      <c r="BT190" s="12"/>
      <c r="BU190" s="12"/>
      <c r="BV190" s="12"/>
      <c r="BW190" s="12"/>
      <c r="BX190" s="12"/>
      <c r="BY190" s="12"/>
      <c r="BZ190" s="12"/>
      <c r="CA190" s="12"/>
      <c r="CB190" s="12"/>
      <c r="CC190" s="12"/>
      <c r="CD190" s="12"/>
      <c r="CE190" s="12"/>
      <c r="CF190" s="12"/>
      <c r="CG190" s="12"/>
      <c r="CH190" s="12"/>
      <c r="CI190" s="12"/>
      <c r="CJ190" s="12"/>
      <c r="CK190" s="12"/>
      <c r="CL190" s="12"/>
      <c r="CM190" s="12"/>
      <c r="CN190" s="12"/>
      <c r="CO190" s="12"/>
      <c r="CP190" s="12"/>
      <c r="CQ190" s="12"/>
      <c r="CR190" s="12"/>
      <c r="CS190" s="12"/>
      <c r="CT190" s="12"/>
      <c r="CU190" s="12"/>
      <c r="CV190" s="12"/>
      <c r="CW190" s="12"/>
      <c r="CX190" s="12"/>
      <c r="CY190" s="12"/>
      <c r="CZ190" s="12"/>
      <c r="DA190" s="12"/>
      <c r="DB190" s="12"/>
      <c r="DC190" s="12"/>
      <c r="DD190" s="12"/>
      <c r="DE190" s="12"/>
      <c r="DF190" s="12"/>
      <c r="DG190" s="12"/>
      <c r="DH190" s="12"/>
      <c r="DI190" s="12"/>
      <c r="DJ190" s="12"/>
      <c r="DK190" s="12"/>
      <c r="DL190" s="12"/>
      <c r="DM190" s="12"/>
      <c r="DN190" s="12"/>
      <c r="DO190" s="12"/>
      <c r="DP190" s="12"/>
      <c r="DQ190" s="12"/>
      <c r="DR190" s="12"/>
      <c r="DS190" s="12"/>
      <c r="DT190" s="12"/>
      <c r="DU190" s="12"/>
      <c r="DV190" s="12"/>
      <c r="DW190" s="12"/>
      <c r="DX190" s="12"/>
      <c r="DY190" s="12"/>
    </row>
    <row r="191" spans="1:136" x14ac:dyDescent="0.3">
      <c r="B191" s="2" t="str">
        <f>Product!$G$2</f>
        <v>Phase 2</v>
      </c>
      <c r="C191" s="2" t="str">
        <f>Product!$G$3</f>
        <v>50' Wide</v>
      </c>
      <c r="D191" s="128"/>
      <c r="G191" s="11">
        <f>SUM(H191:DZ191)</f>
        <v>2685</v>
      </c>
      <c r="I191" s="12">
        <f t="shared" si="486"/>
        <v>0</v>
      </c>
      <c r="J191" s="12">
        <f t="shared" ref="J191:BU193" si="488">I191+J167</f>
        <v>0</v>
      </c>
      <c r="K191" s="12">
        <f t="shared" si="488"/>
        <v>0</v>
      </c>
      <c r="L191" s="12">
        <f t="shared" si="488"/>
        <v>0</v>
      </c>
      <c r="M191" s="12">
        <f t="shared" si="488"/>
        <v>0</v>
      </c>
      <c r="N191" s="12">
        <f t="shared" si="488"/>
        <v>0</v>
      </c>
      <c r="O191" s="12">
        <f t="shared" si="488"/>
        <v>0</v>
      </c>
      <c r="P191" s="12">
        <f t="shared" si="488"/>
        <v>0</v>
      </c>
      <c r="Q191" s="12">
        <f t="shared" si="488"/>
        <v>0</v>
      </c>
      <c r="R191" s="12">
        <f t="shared" si="488"/>
        <v>0</v>
      </c>
      <c r="S191" s="12">
        <f t="shared" si="488"/>
        <v>0</v>
      </c>
      <c r="T191" s="12">
        <f t="shared" si="488"/>
        <v>0</v>
      </c>
      <c r="U191" s="12">
        <f t="shared" si="488"/>
        <v>0</v>
      </c>
      <c r="V191" s="12">
        <f t="shared" si="488"/>
        <v>0</v>
      </c>
      <c r="W191" s="12">
        <f t="shared" si="488"/>
        <v>0</v>
      </c>
      <c r="X191" s="12">
        <f t="shared" si="488"/>
        <v>0</v>
      </c>
      <c r="Y191" s="12">
        <f t="shared" si="488"/>
        <v>0</v>
      </c>
      <c r="Z191" s="12">
        <f t="shared" si="488"/>
        <v>0</v>
      </c>
      <c r="AA191" s="12">
        <f t="shared" si="488"/>
        <v>0</v>
      </c>
      <c r="AB191" s="12">
        <f t="shared" si="488"/>
        <v>0</v>
      </c>
      <c r="AC191" s="12">
        <f t="shared" si="488"/>
        <v>0</v>
      </c>
      <c r="AD191" s="12">
        <f t="shared" si="488"/>
        <v>0</v>
      </c>
      <c r="AE191" s="12">
        <f t="shared" si="488"/>
        <v>0</v>
      </c>
      <c r="AF191" s="12">
        <f t="shared" si="488"/>
        <v>0</v>
      </c>
      <c r="AG191" s="12">
        <f t="shared" si="488"/>
        <v>0</v>
      </c>
      <c r="AH191" s="12">
        <f t="shared" si="488"/>
        <v>0</v>
      </c>
      <c r="AI191" s="12">
        <f t="shared" si="488"/>
        <v>2.5</v>
      </c>
      <c r="AJ191" s="12">
        <f t="shared" si="488"/>
        <v>5</v>
      </c>
      <c r="AK191" s="12">
        <f t="shared" si="488"/>
        <v>7.5</v>
      </c>
      <c r="AL191" s="12">
        <f t="shared" si="488"/>
        <v>10</v>
      </c>
      <c r="AM191" s="12">
        <f t="shared" si="488"/>
        <v>12.5</v>
      </c>
      <c r="AN191" s="12">
        <f t="shared" si="488"/>
        <v>15</v>
      </c>
      <c r="AO191" s="12">
        <f t="shared" si="488"/>
        <v>17.5</v>
      </c>
      <c r="AP191" s="12">
        <f t="shared" si="488"/>
        <v>20</v>
      </c>
      <c r="AQ191" s="12">
        <f t="shared" si="488"/>
        <v>22.5</v>
      </c>
      <c r="AR191" s="12">
        <f t="shared" si="488"/>
        <v>25</v>
      </c>
      <c r="AS191" s="12">
        <f t="shared" si="488"/>
        <v>27.5</v>
      </c>
      <c r="AT191" s="12">
        <f t="shared" si="488"/>
        <v>30</v>
      </c>
      <c r="AU191" s="12">
        <f t="shared" si="488"/>
        <v>30</v>
      </c>
      <c r="AV191" s="12">
        <f t="shared" si="488"/>
        <v>30</v>
      </c>
      <c r="AW191" s="12">
        <f t="shared" si="488"/>
        <v>30</v>
      </c>
      <c r="AX191" s="12">
        <f t="shared" si="488"/>
        <v>30</v>
      </c>
      <c r="AY191" s="12">
        <f t="shared" si="488"/>
        <v>30</v>
      </c>
      <c r="AZ191" s="12">
        <f t="shared" si="488"/>
        <v>30</v>
      </c>
      <c r="BA191" s="12">
        <f t="shared" si="488"/>
        <v>30</v>
      </c>
      <c r="BB191" s="12">
        <f t="shared" si="488"/>
        <v>30</v>
      </c>
      <c r="BC191" s="12">
        <f t="shared" si="488"/>
        <v>30</v>
      </c>
      <c r="BD191" s="12">
        <f t="shared" si="488"/>
        <v>30</v>
      </c>
      <c r="BE191" s="12">
        <f t="shared" si="488"/>
        <v>30</v>
      </c>
      <c r="BF191" s="12">
        <f t="shared" si="488"/>
        <v>30</v>
      </c>
      <c r="BG191" s="12">
        <f t="shared" si="488"/>
        <v>30</v>
      </c>
      <c r="BH191" s="12">
        <f t="shared" si="488"/>
        <v>30</v>
      </c>
      <c r="BI191" s="12">
        <f t="shared" si="488"/>
        <v>30</v>
      </c>
      <c r="BJ191" s="12">
        <f t="shared" si="488"/>
        <v>30</v>
      </c>
      <c r="BK191" s="12">
        <f t="shared" si="488"/>
        <v>30</v>
      </c>
      <c r="BL191" s="12">
        <f t="shared" si="488"/>
        <v>30</v>
      </c>
      <c r="BM191" s="12">
        <f t="shared" si="488"/>
        <v>30</v>
      </c>
      <c r="BN191" s="12">
        <f t="shared" si="488"/>
        <v>30</v>
      </c>
      <c r="BO191" s="12">
        <f t="shared" si="488"/>
        <v>30</v>
      </c>
      <c r="BP191" s="12">
        <f t="shared" si="488"/>
        <v>30</v>
      </c>
      <c r="BQ191" s="12">
        <f t="shared" si="488"/>
        <v>30</v>
      </c>
      <c r="BR191" s="12">
        <f t="shared" si="488"/>
        <v>30</v>
      </c>
      <c r="BS191" s="12">
        <f t="shared" si="488"/>
        <v>30</v>
      </c>
      <c r="BT191" s="12">
        <f t="shared" si="488"/>
        <v>30</v>
      </c>
      <c r="BU191" s="12">
        <f t="shared" si="488"/>
        <v>30</v>
      </c>
      <c r="BV191" s="12">
        <f t="shared" ref="BV191:DY193" si="489">BU191+BV167</f>
        <v>30</v>
      </c>
      <c r="BW191" s="12">
        <f t="shared" si="489"/>
        <v>30</v>
      </c>
      <c r="BX191" s="12">
        <f t="shared" si="489"/>
        <v>30</v>
      </c>
      <c r="BY191" s="12">
        <f t="shared" si="489"/>
        <v>30</v>
      </c>
      <c r="BZ191" s="12">
        <f t="shared" si="489"/>
        <v>30</v>
      </c>
      <c r="CA191" s="12">
        <f t="shared" si="489"/>
        <v>30</v>
      </c>
      <c r="CB191" s="12">
        <f t="shared" si="489"/>
        <v>30</v>
      </c>
      <c r="CC191" s="12">
        <f t="shared" si="489"/>
        <v>30</v>
      </c>
      <c r="CD191" s="12">
        <f t="shared" si="489"/>
        <v>30</v>
      </c>
      <c r="CE191" s="12">
        <f t="shared" si="489"/>
        <v>30</v>
      </c>
      <c r="CF191" s="12">
        <f t="shared" si="489"/>
        <v>30</v>
      </c>
      <c r="CG191" s="12">
        <f t="shared" si="489"/>
        <v>30</v>
      </c>
      <c r="CH191" s="12">
        <f t="shared" si="489"/>
        <v>30</v>
      </c>
      <c r="CI191" s="12">
        <f t="shared" si="489"/>
        <v>30</v>
      </c>
      <c r="CJ191" s="12">
        <f t="shared" si="489"/>
        <v>30</v>
      </c>
      <c r="CK191" s="12">
        <f t="shared" si="489"/>
        <v>30</v>
      </c>
      <c r="CL191" s="12">
        <f t="shared" si="489"/>
        <v>30</v>
      </c>
      <c r="CM191" s="12">
        <f t="shared" si="489"/>
        <v>30</v>
      </c>
      <c r="CN191" s="12">
        <f t="shared" si="489"/>
        <v>30</v>
      </c>
      <c r="CO191" s="12">
        <f t="shared" si="489"/>
        <v>30</v>
      </c>
      <c r="CP191" s="12">
        <f t="shared" si="489"/>
        <v>30</v>
      </c>
      <c r="CQ191" s="12">
        <f t="shared" si="489"/>
        <v>30</v>
      </c>
      <c r="CR191" s="12">
        <f t="shared" si="489"/>
        <v>30</v>
      </c>
      <c r="CS191" s="12">
        <f t="shared" si="489"/>
        <v>30</v>
      </c>
      <c r="CT191" s="12">
        <f t="shared" si="489"/>
        <v>30</v>
      </c>
      <c r="CU191" s="12">
        <f t="shared" si="489"/>
        <v>30</v>
      </c>
      <c r="CV191" s="12">
        <f t="shared" si="489"/>
        <v>30</v>
      </c>
      <c r="CW191" s="12">
        <f t="shared" si="489"/>
        <v>30</v>
      </c>
      <c r="CX191" s="12">
        <f t="shared" si="489"/>
        <v>30</v>
      </c>
      <c r="CY191" s="12">
        <f t="shared" si="489"/>
        <v>30</v>
      </c>
      <c r="CZ191" s="12">
        <f t="shared" si="489"/>
        <v>30</v>
      </c>
      <c r="DA191" s="12">
        <f t="shared" si="489"/>
        <v>30</v>
      </c>
      <c r="DB191" s="12">
        <f t="shared" si="489"/>
        <v>30</v>
      </c>
      <c r="DC191" s="12">
        <f t="shared" si="489"/>
        <v>30</v>
      </c>
      <c r="DD191" s="12">
        <f t="shared" si="489"/>
        <v>30</v>
      </c>
      <c r="DE191" s="12">
        <f t="shared" si="489"/>
        <v>30</v>
      </c>
      <c r="DF191" s="12">
        <f t="shared" si="489"/>
        <v>30</v>
      </c>
      <c r="DG191" s="12">
        <f t="shared" si="489"/>
        <v>30</v>
      </c>
      <c r="DH191" s="12">
        <f t="shared" si="489"/>
        <v>30</v>
      </c>
      <c r="DI191" s="12">
        <f t="shared" si="489"/>
        <v>30</v>
      </c>
      <c r="DJ191" s="12">
        <f t="shared" si="489"/>
        <v>30</v>
      </c>
      <c r="DK191" s="12">
        <f t="shared" si="489"/>
        <v>30</v>
      </c>
      <c r="DL191" s="12">
        <f t="shared" si="489"/>
        <v>30</v>
      </c>
      <c r="DM191" s="12">
        <f t="shared" si="489"/>
        <v>30</v>
      </c>
      <c r="DN191" s="12">
        <f t="shared" si="489"/>
        <v>30</v>
      </c>
      <c r="DO191" s="12">
        <f t="shared" si="489"/>
        <v>30</v>
      </c>
      <c r="DP191" s="12">
        <f t="shared" si="489"/>
        <v>30</v>
      </c>
      <c r="DQ191" s="12">
        <f t="shared" si="489"/>
        <v>30</v>
      </c>
      <c r="DR191" s="12">
        <f t="shared" si="489"/>
        <v>30</v>
      </c>
      <c r="DS191" s="12">
        <f t="shared" si="489"/>
        <v>30</v>
      </c>
      <c r="DT191" s="12">
        <f t="shared" si="489"/>
        <v>30</v>
      </c>
      <c r="DU191" s="12">
        <f t="shared" si="489"/>
        <v>30</v>
      </c>
      <c r="DV191" s="12">
        <f t="shared" si="489"/>
        <v>30</v>
      </c>
      <c r="DW191" s="12">
        <f t="shared" si="489"/>
        <v>30</v>
      </c>
      <c r="DX191" s="12">
        <f t="shared" si="489"/>
        <v>30</v>
      </c>
      <c r="DY191" s="12">
        <f t="shared" si="489"/>
        <v>30</v>
      </c>
    </row>
    <row r="192" spans="1:136" x14ac:dyDescent="0.3">
      <c r="B192" s="2" t="str">
        <f>Product!$H$2</f>
        <v>Phase 2</v>
      </c>
      <c r="C192" s="2" t="str">
        <f>Product!$H$3</f>
        <v>60' Wide</v>
      </c>
      <c r="D192" s="128"/>
      <c r="G192" s="11">
        <f>SUM(H192:DZ192)</f>
        <v>2685</v>
      </c>
      <c r="I192" s="12">
        <f t="shared" si="486"/>
        <v>0</v>
      </c>
      <c r="J192" s="12">
        <f t="shared" si="488"/>
        <v>0</v>
      </c>
      <c r="K192" s="12">
        <f t="shared" si="488"/>
        <v>0</v>
      </c>
      <c r="L192" s="12">
        <f t="shared" si="488"/>
        <v>0</v>
      </c>
      <c r="M192" s="12">
        <f t="shared" si="488"/>
        <v>0</v>
      </c>
      <c r="N192" s="12">
        <f t="shared" si="488"/>
        <v>0</v>
      </c>
      <c r="O192" s="12">
        <f t="shared" si="488"/>
        <v>0</v>
      </c>
      <c r="P192" s="12">
        <f t="shared" si="488"/>
        <v>0</v>
      </c>
      <c r="Q192" s="12">
        <f t="shared" si="488"/>
        <v>0</v>
      </c>
      <c r="R192" s="12">
        <f t="shared" si="488"/>
        <v>0</v>
      </c>
      <c r="S192" s="12">
        <f t="shared" si="488"/>
        <v>0</v>
      </c>
      <c r="T192" s="12">
        <f t="shared" si="488"/>
        <v>0</v>
      </c>
      <c r="U192" s="12">
        <f t="shared" si="488"/>
        <v>0</v>
      </c>
      <c r="V192" s="12">
        <f t="shared" si="488"/>
        <v>0</v>
      </c>
      <c r="W192" s="12">
        <f t="shared" si="488"/>
        <v>0</v>
      </c>
      <c r="X192" s="12">
        <f t="shared" si="488"/>
        <v>0</v>
      </c>
      <c r="Y192" s="12">
        <f t="shared" si="488"/>
        <v>0</v>
      </c>
      <c r="Z192" s="12">
        <f t="shared" si="488"/>
        <v>0</v>
      </c>
      <c r="AA192" s="12">
        <f t="shared" si="488"/>
        <v>0</v>
      </c>
      <c r="AB192" s="12">
        <f t="shared" si="488"/>
        <v>0</v>
      </c>
      <c r="AC192" s="12">
        <f t="shared" si="488"/>
        <v>0</v>
      </c>
      <c r="AD192" s="12">
        <f t="shared" si="488"/>
        <v>0</v>
      </c>
      <c r="AE192" s="12">
        <f t="shared" si="488"/>
        <v>0</v>
      </c>
      <c r="AF192" s="12">
        <f t="shared" si="488"/>
        <v>0</v>
      </c>
      <c r="AG192" s="12">
        <f t="shared" si="488"/>
        <v>0</v>
      </c>
      <c r="AH192" s="12">
        <f t="shared" si="488"/>
        <v>0</v>
      </c>
      <c r="AI192" s="12">
        <f t="shared" si="488"/>
        <v>2.5</v>
      </c>
      <c r="AJ192" s="12">
        <f t="shared" si="488"/>
        <v>5</v>
      </c>
      <c r="AK192" s="12">
        <f t="shared" si="488"/>
        <v>7.5</v>
      </c>
      <c r="AL192" s="12">
        <f t="shared" si="488"/>
        <v>10</v>
      </c>
      <c r="AM192" s="12">
        <f t="shared" si="488"/>
        <v>12.5</v>
      </c>
      <c r="AN192" s="12">
        <f t="shared" si="488"/>
        <v>15</v>
      </c>
      <c r="AO192" s="12">
        <f t="shared" si="488"/>
        <v>17.5</v>
      </c>
      <c r="AP192" s="12">
        <f t="shared" si="488"/>
        <v>20</v>
      </c>
      <c r="AQ192" s="12">
        <f t="shared" si="488"/>
        <v>22.5</v>
      </c>
      <c r="AR192" s="12">
        <f t="shared" si="488"/>
        <v>25</v>
      </c>
      <c r="AS192" s="12">
        <f t="shared" si="488"/>
        <v>27.5</v>
      </c>
      <c r="AT192" s="12">
        <f t="shared" si="488"/>
        <v>30</v>
      </c>
      <c r="AU192" s="12">
        <f t="shared" si="488"/>
        <v>30</v>
      </c>
      <c r="AV192" s="12">
        <f t="shared" si="488"/>
        <v>30</v>
      </c>
      <c r="AW192" s="12">
        <f t="shared" si="488"/>
        <v>30</v>
      </c>
      <c r="AX192" s="12">
        <f t="shared" si="488"/>
        <v>30</v>
      </c>
      <c r="AY192" s="12">
        <f t="shared" si="488"/>
        <v>30</v>
      </c>
      <c r="AZ192" s="12">
        <f t="shared" si="488"/>
        <v>30</v>
      </c>
      <c r="BA192" s="12">
        <f t="shared" si="488"/>
        <v>30</v>
      </c>
      <c r="BB192" s="12">
        <f t="shared" si="488"/>
        <v>30</v>
      </c>
      <c r="BC192" s="12">
        <f t="shared" si="488"/>
        <v>30</v>
      </c>
      <c r="BD192" s="12">
        <f t="shared" si="488"/>
        <v>30</v>
      </c>
      <c r="BE192" s="12">
        <f t="shared" si="488"/>
        <v>30</v>
      </c>
      <c r="BF192" s="12">
        <f t="shared" si="488"/>
        <v>30</v>
      </c>
      <c r="BG192" s="12">
        <f t="shared" si="488"/>
        <v>30</v>
      </c>
      <c r="BH192" s="12">
        <f t="shared" si="488"/>
        <v>30</v>
      </c>
      <c r="BI192" s="12">
        <f t="shared" si="488"/>
        <v>30</v>
      </c>
      <c r="BJ192" s="12">
        <f t="shared" si="488"/>
        <v>30</v>
      </c>
      <c r="BK192" s="12">
        <f t="shared" si="488"/>
        <v>30</v>
      </c>
      <c r="BL192" s="12">
        <f t="shared" si="488"/>
        <v>30</v>
      </c>
      <c r="BM192" s="12">
        <f t="shared" si="488"/>
        <v>30</v>
      </c>
      <c r="BN192" s="12">
        <f t="shared" si="488"/>
        <v>30</v>
      </c>
      <c r="BO192" s="12">
        <f t="shared" si="488"/>
        <v>30</v>
      </c>
      <c r="BP192" s="12">
        <f t="shared" si="488"/>
        <v>30</v>
      </c>
      <c r="BQ192" s="12">
        <f t="shared" si="488"/>
        <v>30</v>
      </c>
      <c r="BR192" s="12">
        <f t="shared" si="488"/>
        <v>30</v>
      </c>
      <c r="BS192" s="12">
        <f t="shared" si="488"/>
        <v>30</v>
      </c>
      <c r="BT192" s="12">
        <f t="shared" si="488"/>
        <v>30</v>
      </c>
      <c r="BU192" s="12">
        <f t="shared" si="488"/>
        <v>30</v>
      </c>
      <c r="BV192" s="12">
        <f t="shared" si="489"/>
        <v>30</v>
      </c>
      <c r="BW192" s="12">
        <f t="shared" si="489"/>
        <v>30</v>
      </c>
      <c r="BX192" s="12">
        <f t="shared" si="489"/>
        <v>30</v>
      </c>
      <c r="BY192" s="12">
        <f t="shared" si="489"/>
        <v>30</v>
      </c>
      <c r="BZ192" s="12">
        <f t="shared" si="489"/>
        <v>30</v>
      </c>
      <c r="CA192" s="12">
        <f t="shared" si="489"/>
        <v>30</v>
      </c>
      <c r="CB192" s="12">
        <f t="shared" si="489"/>
        <v>30</v>
      </c>
      <c r="CC192" s="12">
        <f t="shared" si="489"/>
        <v>30</v>
      </c>
      <c r="CD192" s="12">
        <f t="shared" si="489"/>
        <v>30</v>
      </c>
      <c r="CE192" s="12">
        <f t="shared" si="489"/>
        <v>30</v>
      </c>
      <c r="CF192" s="12">
        <f t="shared" si="489"/>
        <v>30</v>
      </c>
      <c r="CG192" s="12">
        <f t="shared" si="489"/>
        <v>30</v>
      </c>
      <c r="CH192" s="12">
        <f t="shared" si="489"/>
        <v>30</v>
      </c>
      <c r="CI192" s="12">
        <f t="shared" si="489"/>
        <v>30</v>
      </c>
      <c r="CJ192" s="12">
        <f t="shared" si="489"/>
        <v>30</v>
      </c>
      <c r="CK192" s="12">
        <f t="shared" si="489"/>
        <v>30</v>
      </c>
      <c r="CL192" s="12">
        <f t="shared" si="489"/>
        <v>30</v>
      </c>
      <c r="CM192" s="12">
        <f t="shared" si="489"/>
        <v>30</v>
      </c>
      <c r="CN192" s="12">
        <f t="shared" si="489"/>
        <v>30</v>
      </c>
      <c r="CO192" s="12">
        <f t="shared" si="489"/>
        <v>30</v>
      </c>
      <c r="CP192" s="12">
        <f t="shared" si="489"/>
        <v>30</v>
      </c>
      <c r="CQ192" s="12">
        <f t="shared" si="489"/>
        <v>30</v>
      </c>
      <c r="CR192" s="12">
        <f t="shared" si="489"/>
        <v>30</v>
      </c>
      <c r="CS192" s="12">
        <f t="shared" si="489"/>
        <v>30</v>
      </c>
      <c r="CT192" s="12">
        <f t="shared" si="489"/>
        <v>30</v>
      </c>
      <c r="CU192" s="12">
        <f t="shared" si="489"/>
        <v>30</v>
      </c>
      <c r="CV192" s="12">
        <f t="shared" si="489"/>
        <v>30</v>
      </c>
      <c r="CW192" s="12">
        <f t="shared" si="489"/>
        <v>30</v>
      </c>
      <c r="CX192" s="12">
        <f t="shared" si="489"/>
        <v>30</v>
      </c>
      <c r="CY192" s="12">
        <f t="shared" si="489"/>
        <v>30</v>
      </c>
      <c r="CZ192" s="12">
        <f t="shared" si="489"/>
        <v>30</v>
      </c>
      <c r="DA192" s="12">
        <f t="shared" si="489"/>
        <v>30</v>
      </c>
      <c r="DB192" s="12">
        <f t="shared" si="489"/>
        <v>30</v>
      </c>
      <c r="DC192" s="12">
        <f t="shared" si="489"/>
        <v>30</v>
      </c>
      <c r="DD192" s="12">
        <f t="shared" si="489"/>
        <v>30</v>
      </c>
      <c r="DE192" s="12">
        <f t="shared" si="489"/>
        <v>30</v>
      </c>
      <c r="DF192" s="12">
        <f t="shared" si="489"/>
        <v>30</v>
      </c>
      <c r="DG192" s="12">
        <f t="shared" si="489"/>
        <v>30</v>
      </c>
      <c r="DH192" s="12">
        <f t="shared" si="489"/>
        <v>30</v>
      </c>
      <c r="DI192" s="12">
        <f t="shared" si="489"/>
        <v>30</v>
      </c>
      <c r="DJ192" s="12">
        <f t="shared" si="489"/>
        <v>30</v>
      </c>
      <c r="DK192" s="12">
        <f t="shared" si="489"/>
        <v>30</v>
      </c>
      <c r="DL192" s="12">
        <f t="shared" si="489"/>
        <v>30</v>
      </c>
      <c r="DM192" s="12">
        <f t="shared" si="489"/>
        <v>30</v>
      </c>
      <c r="DN192" s="12">
        <f t="shared" si="489"/>
        <v>30</v>
      </c>
      <c r="DO192" s="12">
        <f t="shared" si="489"/>
        <v>30</v>
      </c>
      <c r="DP192" s="12">
        <f t="shared" si="489"/>
        <v>30</v>
      </c>
      <c r="DQ192" s="12">
        <f t="shared" si="489"/>
        <v>30</v>
      </c>
      <c r="DR192" s="12">
        <f t="shared" si="489"/>
        <v>30</v>
      </c>
      <c r="DS192" s="12">
        <f t="shared" si="489"/>
        <v>30</v>
      </c>
      <c r="DT192" s="12">
        <f t="shared" si="489"/>
        <v>30</v>
      </c>
      <c r="DU192" s="12">
        <f t="shared" si="489"/>
        <v>30</v>
      </c>
      <c r="DV192" s="12">
        <f t="shared" si="489"/>
        <v>30</v>
      </c>
      <c r="DW192" s="12">
        <f t="shared" si="489"/>
        <v>30</v>
      </c>
      <c r="DX192" s="12">
        <f t="shared" si="489"/>
        <v>30</v>
      </c>
      <c r="DY192" s="12">
        <f t="shared" si="489"/>
        <v>30</v>
      </c>
    </row>
    <row r="193" spans="2:129" x14ac:dyDescent="0.3">
      <c r="B193" s="2" t="str">
        <f>Product!$I$2</f>
        <v>Phase 2</v>
      </c>
      <c r="C193" s="2" t="str">
        <f>Product!$I$3</f>
        <v>75' Wide</v>
      </c>
      <c r="D193" s="128"/>
      <c r="G193" s="11">
        <f>SUM(H193:DZ193)</f>
        <v>1790</v>
      </c>
      <c r="I193" s="12">
        <f t="shared" si="486"/>
        <v>0</v>
      </c>
      <c r="J193" s="12">
        <f t="shared" si="488"/>
        <v>0</v>
      </c>
      <c r="K193" s="12">
        <f t="shared" si="488"/>
        <v>0</v>
      </c>
      <c r="L193" s="12">
        <f t="shared" si="488"/>
        <v>0</v>
      </c>
      <c r="M193" s="12">
        <f t="shared" si="488"/>
        <v>0</v>
      </c>
      <c r="N193" s="12">
        <f t="shared" si="488"/>
        <v>0</v>
      </c>
      <c r="O193" s="12">
        <f t="shared" si="488"/>
        <v>0</v>
      </c>
      <c r="P193" s="12">
        <f t="shared" si="488"/>
        <v>0</v>
      </c>
      <c r="Q193" s="12">
        <f t="shared" si="488"/>
        <v>0</v>
      </c>
      <c r="R193" s="12">
        <f t="shared" si="488"/>
        <v>0</v>
      </c>
      <c r="S193" s="12">
        <f t="shared" si="488"/>
        <v>0</v>
      </c>
      <c r="T193" s="12">
        <f t="shared" si="488"/>
        <v>0</v>
      </c>
      <c r="U193" s="12">
        <f t="shared" si="488"/>
        <v>0</v>
      </c>
      <c r="V193" s="12">
        <f t="shared" si="488"/>
        <v>0</v>
      </c>
      <c r="W193" s="12">
        <f t="shared" si="488"/>
        <v>0</v>
      </c>
      <c r="X193" s="12">
        <f t="shared" si="488"/>
        <v>0</v>
      </c>
      <c r="Y193" s="12">
        <f t="shared" si="488"/>
        <v>0</v>
      </c>
      <c r="Z193" s="12">
        <f t="shared" si="488"/>
        <v>0</v>
      </c>
      <c r="AA193" s="12">
        <f t="shared" si="488"/>
        <v>0</v>
      </c>
      <c r="AB193" s="12">
        <f t="shared" si="488"/>
        <v>0</v>
      </c>
      <c r="AC193" s="12">
        <f t="shared" si="488"/>
        <v>0</v>
      </c>
      <c r="AD193" s="12">
        <f t="shared" si="488"/>
        <v>0</v>
      </c>
      <c r="AE193" s="12">
        <f t="shared" si="488"/>
        <v>0</v>
      </c>
      <c r="AF193" s="12">
        <f t="shared" si="488"/>
        <v>0</v>
      </c>
      <c r="AG193" s="12">
        <f t="shared" si="488"/>
        <v>0</v>
      </c>
      <c r="AH193" s="12">
        <f t="shared" si="488"/>
        <v>0</v>
      </c>
      <c r="AI193" s="12">
        <f t="shared" si="488"/>
        <v>1.6666666666666667</v>
      </c>
      <c r="AJ193" s="12">
        <f t="shared" si="488"/>
        <v>3.3333333333333335</v>
      </c>
      <c r="AK193" s="12">
        <f t="shared" si="488"/>
        <v>5</v>
      </c>
      <c r="AL193" s="12">
        <f t="shared" si="488"/>
        <v>6.666666666666667</v>
      </c>
      <c r="AM193" s="12">
        <f t="shared" si="488"/>
        <v>8.3333333333333339</v>
      </c>
      <c r="AN193" s="12">
        <f t="shared" si="488"/>
        <v>10</v>
      </c>
      <c r="AO193" s="12">
        <f t="shared" si="488"/>
        <v>11.666666666666666</v>
      </c>
      <c r="AP193" s="12">
        <f t="shared" si="488"/>
        <v>13.333333333333332</v>
      </c>
      <c r="AQ193" s="12">
        <f t="shared" si="488"/>
        <v>14.999999999999998</v>
      </c>
      <c r="AR193" s="12">
        <f t="shared" si="488"/>
        <v>16.666666666666664</v>
      </c>
      <c r="AS193" s="12">
        <f t="shared" si="488"/>
        <v>18.333333333333332</v>
      </c>
      <c r="AT193" s="12">
        <f t="shared" si="488"/>
        <v>20</v>
      </c>
      <c r="AU193" s="12">
        <f t="shared" si="488"/>
        <v>20</v>
      </c>
      <c r="AV193" s="12">
        <f t="shared" si="488"/>
        <v>20</v>
      </c>
      <c r="AW193" s="12">
        <f t="shared" si="488"/>
        <v>20</v>
      </c>
      <c r="AX193" s="12">
        <f t="shared" si="488"/>
        <v>20</v>
      </c>
      <c r="AY193" s="12">
        <f t="shared" si="488"/>
        <v>20</v>
      </c>
      <c r="AZ193" s="12">
        <f t="shared" si="488"/>
        <v>20</v>
      </c>
      <c r="BA193" s="12">
        <f t="shared" si="488"/>
        <v>20</v>
      </c>
      <c r="BB193" s="12">
        <f t="shared" si="488"/>
        <v>20</v>
      </c>
      <c r="BC193" s="12">
        <f t="shared" si="488"/>
        <v>20</v>
      </c>
      <c r="BD193" s="12">
        <f t="shared" si="488"/>
        <v>20</v>
      </c>
      <c r="BE193" s="12">
        <f t="shared" si="488"/>
        <v>20</v>
      </c>
      <c r="BF193" s="12">
        <f t="shared" si="488"/>
        <v>20</v>
      </c>
      <c r="BG193" s="12">
        <f t="shared" si="488"/>
        <v>20</v>
      </c>
      <c r="BH193" s="12">
        <f t="shared" si="488"/>
        <v>20</v>
      </c>
      <c r="BI193" s="12">
        <f t="shared" si="488"/>
        <v>20</v>
      </c>
      <c r="BJ193" s="12">
        <f t="shared" si="488"/>
        <v>20</v>
      </c>
      <c r="BK193" s="12">
        <f t="shared" si="488"/>
        <v>20</v>
      </c>
      <c r="BL193" s="12">
        <f t="shared" si="488"/>
        <v>20</v>
      </c>
      <c r="BM193" s="12">
        <f t="shared" si="488"/>
        <v>20</v>
      </c>
      <c r="BN193" s="12">
        <f t="shared" si="488"/>
        <v>20</v>
      </c>
      <c r="BO193" s="12">
        <f t="shared" si="488"/>
        <v>20</v>
      </c>
      <c r="BP193" s="12">
        <f t="shared" si="488"/>
        <v>20</v>
      </c>
      <c r="BQ193" s="12">
        <f t="shared" si="488"/>
        <v>20</v>
      </c>
      <c r="BR193" s="12">
        <f t="shared" si="488"/>
        <v>20</v>
      </c>
      <c r="BS193" s="12">
        <f t="shared" si="488"/>
        <v>20</v>
      </c>
      <c r="BT193" s="12">
        <f t="shared" si="488"/>
        <v>20</v>
      </c>
      <c r="BU193" s="12">
        <f t="shared" si="488"/>
        <v>20</v>
      </c>
      <c r="BV193" s="12">
        <f t="shared" si="489"/>
        <v>20</v>
      </c>
      <c r="BW193" s="12">
        <f t="shared" si="489"/>
        <v>20</v>
      </c>
      <c r="BX193" s="12">
        <f t="shared" si="489"/>
        <v>20</v>
      </c>
      <c r="BY193" s="12">
        <f t="shared" si="489"/>
        <v>20</v>
      </c>
      <c r="BZ193" s="12">
        <f t="shared" si="489"/>
        <v>20</v>
      </c>
      <c r="CA193" s="12">
        <f t="shared" si="489"/>
        <v>20</v>
      </c>
      <c r="CB193" s="12">
        <f t="shared" si="489"/>
        <v>20</v>
      </c>
      <c r="CC193" s="12">
        <f t="shared" si="489"/>
        <v>20</v>
      </c>
      <c r="CD193" s="12">
        <f t="shared" si="489"/>
        <v>20</v>
      </c>
      <c r="CE193" s="12">
        <f t="shared" si="489"/>
        <v>20</v>
      </c>
      <c r="CF193" s="12">
        <f t="shared" si="489"/>
        <v>20</v>
      </c>
      <c r="CG193" s="12">
        <f t="shared" si="489"/>
        <v>20</v>
      </c>
      <c r="CH193" s="12">
        <f t="shared" si="489"/>
        <v>20</v>
      </c>
      <c r="CI193" s="12">
        <f t="shared" si="489"/>
        <v>20</v>
      </c>
      <c r="CJ193" s="12">
        <f t="shared" si="489"/>
        <v>20</v>
      </c>
      <c r="CK193" s="12">
        <f t="shared" si="489"/>
        <v>20</v>
      </c>
      <c r="CL193" s="12">
        <f t="shared" si="489"/>
        <v>20</v>
      </c>
      <c r="CM193" s="12">
        <f t="shared" si="489"/>
        <v>20</v>
      </c>
      <c r="CN193" s="12">
        <f t="shared" si="489"/>
        <v>20</v>
      </c>
      <c r="CO193" s="12">
        <f t="shared" si="489"/>
        <v>20</v>
      </c>
      <c r="CP193" s="12">
        <f t="shared" si="489"/>
        <v>20</v>
      </c>
      <c r="CQ193" s="12">
        <f t="shared" si="489"/>
        <v>20</v>
      </c>
      <c r="CR193" s="12">
        <f t="shared" si="489"/>
        <v>20</v>
      </c>
      <c r="CS193" s="12">
        <f t="shared" si="489"/>
        <v>20</v>
      </c>
      <c r="CT193" s="12">
        <f t="shared" si="489"/>
        <v>20</v>
      </c>
      <c r="CU193" s="12">
        <f t="shared" si="489"/>
        <v>20</v>
      </c>
      <c r="CV193" s="12">
        <f t="shared" si="489"/>
        <v>20</v>
      </c>
      <c r="CW193" s="12">
        <f t="shared" si="489"/>
        <v>20</v>
      </c>
      <c r="CX193" s="12">
        <f t="shared" si="489"/>
        <v>20</v>
      </c>
      <c r="CY193" s="12">
        <f t="shared" si="489"/>
        <v>20</v>
      </c>
      <c r="CZ193" s="12">
        <f t="shared" si="489"/>
        <v>20</v>
      </c>
      <c r="DA193" s="12">
        <f t="shared" si="489"/>
        <v>20</v>
      </c>
      <c r="DB193" s="12">
        <f t="shared" si="489"/>
        <v>20</v>
      </c>
      <c r="DC193" s="12">
        <f t="shared" si="489"/>
        <v>20</v>
      </c>
      <c r="DD193" s="12">
        <f t="shared" si="489"/>
        <v>20</v>
      </c>
      <c r="DE193" s="12">
        <f t="shared" si="489"/>
        <v>20</v>
      </c>
      <c r="DF193" s="12">
        <f t="shared" si="489"/>
        <v>20</v>
      </c>
      <c r="DG193" s="12">
        <f t="shared" si="489"/>
        <v>20</v>
      </c>
      <c r="DH193" s="12">
        <f t="shared" si="489"/>
        <v>20</v>
      </c>
      <c r="DI193" s="12">
        <f t="shared" si="489"/>
        <v>20</v>
      </c>
      <c r="DJ193" s="12">
        <f t="shared" si="489"/>
        <v>20</v>
      </c>
      <c r="DK193" s="12">
        <f t="shared" si="489"/>
        <v>20</v>
      </c>
      <c r="DL193" s="12">
        <f t="shared" si="489"/>
        <v>20</v>
      </c>
      <c r="DM193" s="12">
        <f t="shared" si="489"/>
        <v>20</v>
      </c>
      <c r="DN193" s="12">
        <f t="shared" si="489"/>
        <v>20</v>
      </c>
      <c r="DO193" s="12">
        <f t="shared" si="489"/>
        <v>20</v>
      </c>
      <c r="DP193" s="12">
        <f t="shared" si="489"/>
        <v>20</v>
      </c>
      <c r="DQ193" s="12">
        <f t="shared" si="489"/>
        <v>20</v>
      </c>
      <c r="DR193" s="12">
        <f t="shared" si="489"/>
        <v>20</v>
      </c>
      <c r="DS193" s="12">
        <f t="shared" si="489"/>
        <v>20</v>
      </c>
      <c r="DT193" s="12">
        <f t="shared" si="489"/>
        <v>20</v>
      </c>
      <c r="DU193" s="12">
        <f t="shared" si="489"/>
        <v>20</v>
      </c>
      <c r="DV193" s="12">
        <f t="shared" si="489"/>
        <v>20</v>
      </c>
      <c r="DW193" s="12">
        <f t="shared" si="489"/>
        <v>20</v>
      </c>
      <c r="DX193" s="12">
        <f t="shared" si="489"/>
        <v>20</v>
      </c>
      <c r="DY193" s="12">
        <f t="shared" si="489"/>
        <v>20</v>
      </c>
    </row>
    <row r="194" spans="2:129" x14ac:dyDescent="0.3">
      <c r="D194" s="128"/>
      <c r="G194" s="13"/>
      <c r="I194" s="12"/>
      <c r="J194" s="12"/>
      <c r="K194" s="12"/>
      <c r="L194" s="12"/>
      <c r="M194" s="12"/>
      <c r="N194" s="12"/>
      <c r="O194" s="12"/>
      <c r="P194" s="12"/>
      <c r="Q194" s="12"/>
      <c r="R194" s="12"/>
      <c r="S194" s="12"/>
      <c r="T194" s="12"/>
      <c r="U194" s="12"/>
      <c r="V194" s="12"/>
      <c r="W194" s="12"/>
      <c r="X194" s="12"/>
      <c r="Y194" s="12"/>
      <c r="Z194" s="12"/>
      <c r="AA194" s="12"/>
      <c r="AB194" s="12"/>
      <c r="AC194" s="12"/>
      <c r="AD194" s="12"/>
      <c r="AE194" s="12"/>
      <c r="AF194" s="12"/>
      <c r="AG194" s="12"/>
      <c r="AH194" s="12"/>
      <c r="AI194" s="12"/>
      <c r="AJ194" s="12"/>
      <c r="AK194" s="12"/>
      <c r="AL194" s="12"/>
      <c r="AM194" s="12"/>
      <c r="AN194" s="12"/>
      <c r="AO194" s="12"/>
      <c r="AP194" s="12"/>
      <c r="AQ194" s="12"/>
      <c r="AR194" s="12"/>
      <c r="AS194" s="12"/>
      <c r="AT194" s="12"/>
      <c r="AU194" s="12"/>
      <c r="AV194" s="12"/>
      <c r="AW194" s="12"/>
      <c r="AX194" s="12"/>
      <c r="AY194" s="12"/>
      <c r="AZ194" s="12"/>
      <c r="BA194" s="12"/>
      <c r="BB194" s="12"/>
      <c r="BC194" s="12"/>
      <c r="BD194" s="12"/>
      <c r="BE194" s="12"/>
      <c r="BF194" s="12"/>
      <c r="BG194" s="12"/>
      <c r="BH194" s="12"/>
      <c r="BI194" s="12"/>
      <c r="BJ194" s="12"/>
      <c r="BK194" s="12"/>
      <c r="BL194" s="12"/>
      <c r="BM194" s="12"/>
      <c r="BN194" s="12"/>
      <c r="BO194" s="12"/>
      <c r="BP194" s="12"/>
      <c r="BQ194" s="12"/>
      <c r="BR194" s="12"/>
      <c r="BS194" s="12"/>
      <c r="BT194" s="12"/>
      <c r="BU194" s="12"/>
      <c r="BV194" s="12"/>
      <c r="BW194" s="12"/>
      <c r="BX194" s="12"/>
      <c r="BY194" s="12"/>
      <c r="BZ194" s="12"/>
      <c r="CA194" s="12"/>
      <c r="CB194" s="12"/>
      <c r="CC194" s="12"/>
      <c r="CD194" s="12"/>
      <c r="CE194" s="12"/>
      <c r="CF194" s="12"/>
      <c r="CG194" s="12"/>
      <c r="CH194" s="12"/>
      <c r="CI194" s="12"/>
      <c r="CJ194" s="12"/>
      <c r="CK194" s="12"/>
      <c r="CL194" s="12"/>
      <c r="CM194" s="12"/>
      <c r="CN194" s="12"/>
      <c r="CO194" s="12"/>
      <c r="CP194" s="12"/>
      <c r="CQ194" s="12"/>
      <c r="CR194" s="12"/>
      <c r="CS194" s="12"/>
      <c r="CT194" s="12"/>
      <c r="CU194" s="12"/>
      <c r="CV194" s="12"/>
      <c r="CW194" s="12"/>
      <c r="CX194" s="12"/>
      <c r="CY194" s="12"/>
      <c r="CZ194" s="12"/>
      <c r="DA194" s="12"/>
      <c r="DB194" s="12"/>
      <c r="DC194" s="12"/>
      <c r="DD194" s="12"/>
      <c r="DE194" s="12"/>
      <c r="DF194" s="12"/>
      <c r="DG194" s="12"/>
      <c r="DH194" s="12"/>
      <c r="DI194" s="12"/>
      <c r="DJ194" s="12"/>
      <c r="DK194" s="12"/>
      <c r="DL194" s="12"/>
      <c r="DM194" s="12"/>
      <c r="DN194" s="12"/>
      <c r="DO194" s="12"/>
      <c r="DP194" s="12"/>
      <c r="DQ194" s="12"/>
      <c r="DR194" s="12"/>
      <c r="DS194" s="12"/>
      <c r="DT194" s="12"/>
      <c r="DU194" s="12"/>
      <c r="DV194" s="12"/>
      <c r="DW194" s="12"/>
      <c r="DX194" s="12"/>
      <c r="DY194" s="12"/>
    </row>
    <row r="195" spans="2:129" x14ac:dyDescent="0.3">
      <c r="B195" s="2" t="str">
        <f>Product!$J$2</f>
        <v>Phase 3</v>
      </c>
      <c r="C195" s="2" t="str">
        <f>Product!$J$3</f>
        <v>50' Wide</v>
      </c>
      <c r="D195" s="128"/>
      <c r="G195" s="11">
        <f>SUM(H195:DZ195)</f>
        <v>2325</v>
      </c>
      <c r="I195" s="12">
        <f t="shared" si="486"/>
        <v>0</v>
      </c>
      <c r="J195" s="12">
        <f t="shared" ref="J195:BU197" si="490">I195+J171</f>
        <v>0</v>
      </c>
      <c r="K195" s="12">
        <f t="shared" si="490"/>
        <v>0</v>
      </c>
      <c r="L195" s="12">
        <f t="shared" si="490"/>
        <v>0</v>
      </c>
      <c r="M195" s="12">
        <f t="shared" si="490"/>
        <v>0</v>
      </c>
      <c r="N195" s="12">
        <f t="shared" si="490"/>
        <v>0</v>
      </c>
      <c r="O195" s="12">
        <f t="shared" si="490"/>
        <v>0</v>
      </c>
      <c r="P195" s="12">
        <f t="shared" si="490"/>
        <v>0</v>
      </c>
      <c r="Q195" s="12">
        <f t="shared" si="490"/>
        <v>0</v>
      </c>
      <c r="R195" s="12">
        <f t="shared" si="490"/>
        <v>0</v>
      </c>
      <c r="S195" s="12">
        <f t="shared" si="490"/>
        <v>0</v>
      </c>
      <c r="T195" s="12">
        <f t="shared" si="490"/>
        <v>0</v>
      </c>
      <c r="U195" s="12">
        <f t="shared" si="490"/>
        <v>0</v>
      </c>
      <c r="V195" s="12">
        <f t="shared" si="490"/>
        <v>0</v>
      </c>
      <c r="W195" s="12">
        <f t="shared" si="490"/>
        <v>0</v>
      </c>
      <c r="X195" s="12">
        <f t="shared" si="490"/>
        <v>0</v>
      </c>
      <c r="Y195" s="12">
        <f t="shared" si="490"/>
        <v>0</v>
      </c>
      <c r="Z195" s="12">
        <f t="shared" si="490"/>
        <v>0</v>
      </c>
      <c r="AA195" s="12">
        <f t="shared" si="490"/>
        <v>0</v>
      </c>
      <c r="AB195" s="12">
        <f t="shared" si="490"/>
        <v>0</v>
      </c>
      <c r="AC195" s="12">
        <f t="shared" si="490"/>
        <v>0</v>
      </c>
      <c r="AD195" s="12">
        <f t="shared" si="490"/>
        <v>0</v>
      </c>
      <c r="AE195" s="12">
        <f t="shared" si="490"/>
        <v>0</v>
      </c>
      <c r="AF195" s="12">
        <f t="shared" si="490"/>
        <v>0</v>
      </c>
      <c r="AG195" s="12">
        <f t="shared" si="490"/>
        <v>0</v>
      </c>
      <c r="AH195" s="12">
        <f t="shared" si="490"/>
        <v>0</v>
      </c>
      <c r="AI195" s="12">
        <f t="shared" si="490"/>
        <v>0</v>
      </c>
      <c r="AJ195" s="12">
        <f t="shared" si="490"/>
        <v>0</v>
      </c>
      <c r="AK195" s="12">
        <f t="shared" si="490"/>
        <v>0</v>
      </c>
      <c r="AL195" s="12">
        <f t="shared" si="490"/>
        <v>0</v>
      </c>
      <c r="AM195" s="12">
        <f t="shared" si="490"/>
        <v>0</v>
      </c>
      <c r="AN195" s="12">
        <f t="shared" si="490"/>
        <v>0</v>
      </c>
      <c r="AO195" s="12">
        <f t="shared" si="490"/>
        <v>0</v>
      </c>
      <c r="AP195" s="12">
        <f t="shared" si="490"/>
        <v>0</v>
      </c>
      <c r="AQ195" s="12">
        <f t="shared" si="490"/>
        <v>0</v>
      </c>
      <c r="AR195" s="12">
        <f t="shared" si="490"/>
        <v>0</v>
      </c>
      <c r="AS195" s="12">
        <f t="shared" si="490"/>
        <v>0</v>
      </c>
      <c r="AT195" s="12">
        <f t="shared" si="490"/>
        <v>0</v>
      </c>
      <c r="AU195" s="12">
        <f t="shared" si="490"/>
        <v>2.5</v>
      </c>
      <c r="AV195" s="12">
        <f t="shared" si="490"/>
        <v>5</v>
      </c>
      <c r="AW195" s="12">
        <f t="shared" si="490"/>
        <v>7.5</v>
      </c>
      <c r="AX195" s="12">
        <f t="shared" si="490"/>
        <v>10</v>
      </c>
      <c r="AY195" s="12">
        <f t="shared" si="490"/>
        <v>12.5</v>
      </c>
      <c r="AZ195" s="12">
        <f t="shared" si="490"/>
        <v>15</v>
      </c>
      <c r="BA195" s="12">
        <f t="shared" si="490"/>
        <v>17.5</v>
      </c>
      <c r="BB195" s="12">
        <f t="shared" si="490"/>
        <v>20</v>
      </c>
      <c r="BC195" s="12">
        <f t="shared" si="490"/>
        <v>22.5</v>
      </c>
      <c r="BD195" s="12">
        <f t="shared" si="490"/>
        <v>25</v>
      </c>
      <c r="BE195" s="12">
        <f t="shared" si="490"/>
        <v>27.5</v>
      </c>
      <c r="BF195" s="12">
        <f t="shared" si="490"/>
        <v>30</v>
      </c>
      <c r="BG195" s="12">
        <f t="shared" si="490"/>
        <v>30</v>
      </c>
      <c r="BH195" s="12">
        <f t="shared" si="490"/>
        <v>30</v>
      </c>
      <c r="BI195" s="12">
        <f t="shared" si="490"/>
        <v>30</v>
      </c>
      <c r="BJ195" s="12">
        <f t="shared" si="490"/>
        <v>30</v>
      </c>
      <c r="BK195" s="12">
        <f t="shared" si="490"/>
        <v>30</v>
      </c>
      <c r="BL195" s="12">
        <f t="shared" si="490"/>
        <v>30</v>
      </c>
      <c r="BM195" s="12">
        <f t="shared" si="490"/>
        <v>30</v>
      </c>
      <c r="BN195" s="12">
        <f t="shared" si="490"/>
        <v>30</v>
      </c>
      <c r="BO195" s="12">
        <f t="shared" si="490"/>
        <v>30</v>
      </c>
      <c r="BP195" s="12">
        <f t="shared" si="490"/>
        <v>30</v>
      </c>
      <c r="BQ195" s="12">
        <f t="shared" si="490"/>
        <v>30</v>
      </c>
      <c r="BR195" s="12">
        <f t="shared" si="490"/>
        <v>30</v>
      </c>
      <c r="BS195" s="12">
        <f t="shared" si="490"/>
        <v>30</v>
      </c>
      <c r="BT195" s="12">
        <f t="shared" si="490"/>
        <v>30</v>
      </c>
      <c r="BU195" s="12">
        <f t="shared" si="490"/>
        <v>30</v>
      </c>
      <c r="BV195" s="12">
        <f t="shared" ref="BV195:DY197" si="491">BU195+BV171</f>
        <v>30</v>
      </c>
      <c r="BW195" s="12">
        <f t="shared" si="491"/>
        <v>30</v>
      </c>
      <c r="BX195" s="12">
        <f t="shared" si="491"/>
        <v>30</v>
      </c>
      <c r="BY195" s="12">
        <f t="shared" si="491"/>
        <v>30</v>
      </c>
      <c r="BZ195" s="12">
        <f t="shared" si="491"/>
        <v>30</v>
      </c>
      <c r="CA195" s="12">
        <f t="shared" si="491"/>
        <v>30</v>
      </c>
      <c r="CB195" s="12">
        <f t="shared" si="491"/>
        <v>30</v>
      </c>
      <c r="CC195" s="12">
        <f t="shared" si="491"/>
        <v>30</v>
      </c>
      <c r="CD195" s="12">
        <f t="shared" si="491"/>
        <v>30</v>
      </c>
      <c r="CE195" s="12">
        <f t="shared" si="491"/>
        <v>30</v>
      </c>
      <c r="CF195" s="12">
        <f t="shared" si="491"/>
        <v>30</v>
      </c>
      <c r="CG195" s="12">
        <f t="shared" si="491"/>
        <v>30</v>
      </c>
      <c r="CH195" s="12">
        <f t="shared" si="491"/>
        <v>30</v>
      </c>
      <c r="CI195" s="12">
        <f t="shared" si="491"/>
        <v>30</v>
      </c>
      <c r="CJ195" s="12">
        <f t="shared" si="491"/>
        <v>30</v>
      </c>
      <c r="CK195" s="12">
        <f t="shared" si="491"/>
        <v>30</v>
      </c>
      <c r="CL195" s="12">
        <f t="shared" si="491"/>
        <v>30</v>
      </c>
      <c r="CM195" s="12">
        <f t="shared" si="491"/>
        <v>30</v>
      </c>
      <c r="CN195" s="12">
        <f t="shared" si="491"/>
        <v>30</v>
      </c>
      <c r="CO195" s="12">
        <f t="shared" si="491"/>
        <v>30</v>
      </c>
      <c r="CP195" s="12">
        <f t="shared" si="491"/>
        <v>30</v>
      </c>
      <c r="CQ195" s="12">
        <f t="shared" si="491"/>
        <v>30</v>
      </c>
      <c r="CR195" s="12">
        <f t="shared" si="491"/>
        <v>30</v>
      </c>
      <c r="CS195" s="12">
        <f t="shared" si="491"/>
        <v>30</v>
      </c>
      <c r="CT195" s="12">
        <f t="shared" si="491"/>
        <v>30</v>
      </c>
      <c r="CU195" s="12">
        <f t="shared" si="491"/>
        <v>30</v>
      </c>
      <c r="CV195" s="12">
        <f t="shared" si="491"/>
        <v>30</v>
      </c>
      <c r="CW195" s="12">
        <f t="shared" si="491"/>
        <v>30</v>
      </c>
      <c r="CX195" s="12">
        <f t="shared" si="491"/>
        <v>30</v>
      </c>
      <c r="CY195" s="12">
        <f t="shared" si="491"/>
        <v>30</v>
      </c>
      <c r="CZ195" s="12">
        <f t="shared" si="491"/>
        <v>30</v>
      </c>
      <c r="DA195" s="12">
        <f t="shared" si="491"/>
        <v>30</v>
      </c>
      <c r="DB195" s="12">
        <f t="shared" si="491"/>
        <v>30</v>
      </c>
      <c r="DC195" s="12">
        <f t="shared" si="491"/>
        <v>30</v>
      </c>
      <c r="DD195" s="12">
        <f t="shared" si="491"/>
        <v>30</v>
      </c>
      <c r="DE195" s="12">
        <f t="shared" si="491"/>
        <v>30</v>
      </c>
      <c r="DF195" s="12">
        <f t="shared" si="491"/>
        <v>30</v>
      </c>
      <c r="DG195" s="12">
        <f t="shared" si="491"/>
        <v>30</v>
      </c>
      <c r="DH195" s="12">
        <f t="shared" si="491"/>
        <v>30</v>
      </c>
      <c r="DI195" s="12">
        <f t="shared" si="491"/>
        <v>30</v>
      </c>
      <c r="DJ195" s="12">
        <f t="shared" si="491"/>
        <v>30</v>
      </c>
      <c r="DK195" s="12">
        <f t="shared" si="491"/>
        <v>30</v>
      </c>
      <c r="DL195" s="12">
        <f t="shared" si="491"/>
        <v>30</v>
      </c>
      <c r="DM195" s="12">
        <f t="shared" si="491"/>
        <v>30</v>
      </c>
      <c r="DN195" s="12">
        <f t="shared" si="491"/>
        <v>30</v>
      </c>
      <c r="DO195" s="12">
        <f t="shared" si="491"/>
        <v>30</v>
      </c>
      <c r="DP195" s="12">
        <f t="shared" si="491"/>
        <v>30</v>
      </c>
      <c r="DQ195" s="12">
        <f t="shared" si="491"/>
        <v>30</v>
      </c>
      <c r="DR195" s="12">
        <f t="shared" si="491"/>
        <v>30</v>
      </c>
      <c r="DS195" s="12">
        <f t="shared" si="491"/>
        <v>30</v>
      </c>
      <c r="DT195" s="12">
        <f t="shared" si="491"/>
        <v>30</v>
      </c>
      <c r="DU195" s="12">
        <f t="shared" si="491"/>
        <v>30</v>
      </c>
      <c r="DV195" s="12">
        <f t="shared" si="491"/>
        <v>30</v>
      </c>
      <c r="DW195" s="12">
        <f t="shared" si="491"/>
        <v>30</v>
      </c>
      <c r="DX195" s="12">
        <f t="shared" si="491"/>
        <v>30</v>
      </c>
      <c r="DY195" s="12">
        <f t="shared" si="491"/>
        <v>30</v>
      </c>
    </row>
    <row r="196" spans="2:129" x14ac:dyDescent="0.3">
      <c r="B196" s="2" t="str">
        <f>Product!$K$2</f>
        <v>Phase 3</v>
      </c>
      <c r="C196" s="2" t="str">
        <f>Product!$K$3</f>
        <v>60' Wide</v>
      </c>
      <c r="D196" s="128"/>
      <c r="G196" s="11">
        <f>SUM(H196:DZ196)</f>
        <v>2325</v>
      </c>
      <c r="I196" s="12">
        <f t="shared" si="486"/>
        <v>0</v>
      </c>
      <c r="J196" s="12">
        <f t="shared" si="490"/>
        <v>0</v>
      </c>
      <c r="K196" s="12">
        <f t="shared" si="490"/>
        <v>0</v>
      </c>
      <c r="L196" s="12">
        <f t="shared" si="490"/>
        <v>0</v>
      </c>
      <c r="M196" s="12">
        <f t="shared" si="490"/>
        <v>0</v>
      </c>
      <c r="N196" s="12">
        <f t="shared" si="490"/>
        <v>0</v>
      </c>
      <c r="O196" s="12">
        <f t="shared" si="490"/>
        <v>0</v>
      </c>
      <c r="P196" s="12">
        <f t="shared" si="490"/>
        <v>0</v>
      </c>
      <c r="Q196" s="12">
        <f t="shared" si="490"/>
        <v>0</v>
      </c>
      <c r="R196" s="12">
        <f t="shared" si="490"/>
        <v>0</v>
      </c>
      <c r="S196" s="12">
        <f t="shared" si="490"/>
        <v>0</v>
      </c>
      <c r="T196" s="12">
        <f t="shared" si="490"/>
        <v>0</v>
      </c>
      <c r="U196" s="12">
        <f t="shared" si="490"/>
        <v>0</v>
      </c>
      <c r="V196" s="12">
        <f t="shared" si="490"/>
        <v>0</v>
      </c>
      <c r="W196" s="12">
        <f t="shared" si="490"/>
        <v>0</v>
      </c>
      <c r="X196" s="12">
        <f t="shared" si="490"/>
        <v>0</v>
      </c>
      <c r="Y196" s="12">
        <f t="shared" si="490"/>
        <v>0</v>
      </c>
      <c r="Z196" s="12">
        <f t="shared" si="490"/>
        <v>0</v>
      </c>
      <c r="AA196" s="12">
        <f t="shared" si="490"/>
        <v>0</v>
      </c>
      <c r="AB196" s="12">
        <f t="shared" si="490"/>
        <v>0</v>
      </c>
      <c r="AC196" s="12">
        <f t="shared" si="490"/>
        <v>0</v>
      </c>
      <c r="AD196" s="12">
        <f t="shared" si="490"/>
        <v>0</v>
      </c>
      <c r="AE196" s="12">
        <f t="shared" si="490"/>
        <v>0</v>
      </c>
      <c r="AF196" s="12">
        <f t="shared" si="490"/>
        <v>0</v>
      </c>
      <c r="AG196" s="12">
        <f t="shared" si="490"/>
        <v>0</v>
      </c>
      <c r="AH196" s="12">
        <f t="shared" si="490"/>
        <v>0</v>
      </c>
      <c r="AI196" s="12">
        <f t="shared" si="490"/>
        <v>0</v>
      </c>
      <c r="AJ196" s="12">
        <f t="shared" si="490"/>
        <v>0</v>
      </c>
      <c r="AK196" s="12">
        <f t="shared" si="490"/>
        <v>0</v>
      </c>
      <c r="AL196" s="12">
        <f t="shared" si="490"/>
        <v>0</v>
      </c>
      <c r="AM196" s="12">
        <f t="shared" si="490"/>
        <v>0</v>
      </c>
      <c r="AN196" s="12">
        <f t="shared" si="490"/>
        <v>0</v>
      </c>
      <c r="AO196" s="12">
        <f t="shared" si="490"/>
        <v>0</v>
      </c>
      <c r="AP196" s="12">
        <f t="shared" si="490"/>
        <v>0</v>
      </c>
      <c r="AQ196" s="12">
        <f t="shared" si="490"/>
        <v>0</v>
      </c>
      <c r="AR196" s="12">
        <f t="shared" si="490"/>
        <v>0</v>
      </c>
      <c r="AS196" s="12">
        <f t="shared" si="490"/>
        <v>0</v>
      </c>
      <c r="AT196" s="12">
        <f t="shared" si="490"/>
        <v>0</v>
      </c>
      <c r="AU196" s="12">
        <f t="shared" si="490"/>
        <v>2.5</v>
      </c>
      <c r="AV196" s="12">
        <f t="shared" si="490"/>
        <v>5</v>
      </c>
      <c r="AW196" s="12">
        <f t="shared" si="490"/>
        <v>7.5</v>
      </c>
      <c r="AX196" s="12">
        <f t="shared" si="490"/>
        <v>10</v>
      </c>
      <c r="AY196" s="12">
        <f t="shared" si="490"/>
        <v>12.5</v>
      </c>
      <c r="AZ196" s="12">
        <f t="shared" si="490"/>
        <v>15</v>
      </c>
      <c r="BA196" s="12">
        <f t="shared" si="490"/>
        <v>17.5</v>
      </c>
      <c r="BB196" s="12">
        <f t="shared" si="490"/>
        <v>20</v>
      </c>
      <c r="BC196" s="12">
        <f t="shared" si="490"/>
        <v>22.5</v>
      </c>
      <c r="BD196" s="12">
        <f t="shared" si="490"/>
        <v>25</v>
      </c>
      <c r="BE196" s="12">
        <f t="shared" si="490"/>
        <v>27.5</v>
      </c>
      <c r="BF196" s="12">
        <f t="shared" si="490"/>
        <v>30</v>
      </c>
      <c r="BG196" s="12">
        <f t="shared" si="490"/>
        <v>30</v>
      </c>
      <c r="BH196" s="12">
        <f t="shared" si="490"/>
        <v>30</v>
      </c>
      <c r="BI196" s="12">
        <f t="shared" si="490"/>
        <v>30</v>
      </c>
      <c r="BJ196" s="12">
        <f t="shared" si="490"/>
        <v>30</v>
      </c>
      <c r="BK196" s="12">
        <f t="shared" si="490"/>
        <v>30</v>
      </c>
      <c r="BL196" s="12">
        <f t="shared" si="490"/>
        <v>30</v>
      </c>
      <c r="BM196" s="12">
        <f t="shared" si="490"/>
        <v>30</v>
      </c>
      <c r="BN196" s="12">
        <f t="shared" si="490"/>
        <v>30</v>
      </c>
      <c r="BO196" s="12">
        <f t="shared" si="490"/>
        <v>30</v>
      </c>
      <c r="BP196" s="12">
        <f t="shared" si="490"/>
        <v>30</v>
      </c>
      <c r="BQ196" s="12">
        <f t="shared" si="490"/>
        <v>30</v>
      </c>
      <c r="BR196" s="12">
        <f t="shared" si="490"/>
        <v>30</v>
      </c>
      <c r="BS196" s="12">
        <f t="shared" si="490"/>
        <v>30</v>
      </c>
      <c r="BT196" s="12">
        <f t="shared" si="490"/>
        <v>30</v>
      </c>
      <c r="BU196" s="12">
        <f t="shared" si="490"/>
        <v>30</v>
      </c>
      <c r="BV196" s="12">
        <f t="shared" si="491"/>
        <v>30</v>
      </c>
      <c r="BW196" s="12">
        <f t="shared" si="491"/>
        <v>30</v>
      </c>
      <c r="BX196" s="12">
        <f t="shared" si="491"/>
        <v>30</v>
      </c>
      <c r="BY196" s="12">
        <f t="shared" si="491"/>
        <v>30</v>
      </c>
      <c r="BZ196" s="12">
        <f t="shared" si="491"/>
        <v>30</v>
      </c>
      <c r="CA196" s="12">
        <f t="shared" si="491"/>
        <v>30</v>
      </c>
      <c r="CB196" s="12">
        <f t="shared" si="491"/>
        <v>30</v>
      </c>
      <c r="CC196" s="12">
        <f t="shared" si="491"/>
        <v>30</v>
      </c>
      <c r="CD196" s="12">
        <f t="shared" si="491"/>
        <v>30</v>
      </c>
      <c r="CE196" s="12">
        <f t="shared" si="491"/>
        <v>30</v>
      </c>
      <c r="CF196" s="12">
        <f t="shared" si="491"/>
        <v>30</v>
      </c>
      <c r="CG196" s="12">
        <f t="shared" si="491"/>
        <v>30</v>
      </c>
      <c r="CH196" s="12">
        <f t="shared" si="491"/>
        <v>30</v>
      </c>
      <c r="CI196" s="12">
        <f t="shared" si="491"/>
        <v>30</v>
      </c>
      <c r="CJ196" s="12">
        <f t="shared" si="491"/>
        <v>30</v>
      </c>
      <c r="CK196" s="12">
        <f t="shared" si="491"/>
        <v>30</v>
      </c>
      <c r="CL196" s="12">
        <f t="shared" si="491"/>
        <v>30</v>
      </c>
      <c r="CM196" s="12">
        <f t="shared" si="491"/>
        <v>30</v>
      </c>
      <c r="CN196" s="12">
        <f t="shared" si="491"/>
        <v>30</v>
      </c>
      <c r="CO196" s="12">
        <f t="shared" si="491"/>
        <v>30</v>
      </c>
      <c r="CP196" s="12">
        <f t="shared" si="491"/>
        <v>30</v>
      </c>
      <c r="CQ196" s="12">
        <f t="shared" si="491"/>
        <v>30</v>
      </c>
      <c r="CR196" s="12">
        <f t="shared" si="491"/>
        <v>30</v>
      </c>
      <c r="CS196" s="12">
        <f t="shared" si="491"/>
        <v>30</v>
      </c>
      <c r="CT196" s="12">
        <f t="shared" si="491"/>
        <v>30</v>
      </c>
      <c r="CU196" s="12">
        <f t="shared" si="491"/>
        <v>30</v>
      </c>
      <c r="CV196" s="12">
        <f t="shared" si="491"/>
        <v>30</v>
      </c>
      <c r="CW196" s="12">
        <f t="shared" si="491"/>
        <v>30</v>
      </c>
      <c r="CX196" s="12">
        <f t="shared" si="491"/>
        <v>30</v>
      </c>
      <c r="CY196" s="12">
        <f t="shared" si="491"/>
        <v>30</v>
      </c>
      <c r="CZ196" s="12">
        <f t="shared" si="491"/>
        <v>30</v>
      </c>
      <c r="DA196" s="12">
        <f t="shared" si="491"/>
        <v>30</v>
      </c>
      <c r="DB196" s="12">
        <f t="shared" si="491"/>
        <v>30</v>
      </c>
      <c r="DC196" s="12">
        <f t="shared" si="491"/>
        <v>30</v>
      </c>
      <c r="DD196" s="12">
        <f t="shared" si="491"/>
        <v>30</v>
      </c>
      <c r="DE196" s="12">
        <f t="shared" si="491"/>
        <v>30</v>
      </c>
      <c r="DF196" s="12">
        <f t="shared" si="491"/>
        <v>30</v>
      </c>
      <c r="DG196" s="12">
        <f t="shared" si="491"/>
        <v>30</v>
      </c>
      <c r="DH196" s="12">
        <f t="shared" si="491"/>
        <v>30</v>
      </c>
      <c r="DI196" s="12">
        <f t="shared" si="491"/>
        <v>30</v>
      </c>
      <c r="DJ196" s="12">
        <f t="shared" si="491"/>
        <v>30</v>
      </c>
      <c r="DK196" s="12">
        <f t="shared" si="491"/>
        <v>30</v>
      </c>
      <c r="DL196" s="12">
        <f t="shared" si="491"/>
        <v>30</v>
      </c>
      <c r="DM196" s="12">
        <f t="shared" si="491"/>
        <v>30</v>
      </c>
      <c r="DN196" s="12">
        <f t="shared" si="491"/>
        <v>30</v>
      </c>
      <c r="DO196" s="12">
        <f t="shared" si="491"/>
        <v>30</v>
      </c>
      <c r="DP196" s="12">
        <f t="shared" si="491"/>
        <v>30</v>
      </c>
      <c r="DQ196" s="12">
        <f t="shared" si="491"/>
        <v>30</v>
      </c>
      <c r="DR196" s="12">
        <f t="shared" si="491"/>
        <v>30</v>
      </c>
      <c r="DS196" s="12">
        <f t="shared" si="491"/>
        <v>30</v>
      </c>
      <c r="DT196" s="12">
        <f t="shared" si="491"/>
        <v>30</v>
      </c>
      <c r="DU196" s="12">
        <f t="shared" si="491"/>
        <v>30</v>
      </c>
      <c r="DV196" s="12">
        <f t="shared" si="491"/>
        <v>30</v>
      </c>
      <c r="DW196" s="12">
        <f t="shared" si="491"/>
        <v>30</v>
      </c>
      <c r="DX196" s="12">
        <f t="shared" si="491"/>
        <v>30</v>
      </c>
      <c r="DY196" s="12">
        <f t="shared" si="491"/>
        <v>30</v>
      </c>
    </row>
    <row r="197" spans="2:129" x14ac:dyDescent="0.3">
      <c r="B197" s="2" t="str">
        <f>Product!$L$2</f>
        <v>Phase 3</v>
      </c>
      <c r="C197" s="2" t="str">
        <f>Product!$L$3</f>
        <v>75' Wide</v>
      </c>
      <c r="D197" s="128"/>
      <c r="G197" s="11">
        <f>SUM(H197:DZ197)</f>
        <v>1550</v>
      </c>
      <c r="I197" s="12">
        <f t="shared" si="486"/>
        <v>0</v>
      </c>
      <c r="J197" s="12">
        <f t="shared" si="490"/>
        <v>0</v>
      </c>
      <c r="K197" s="12">
        <f t="shared" si="490"/>
        <v>0</v>
      </c>
      <c r="L197" s="12">
        <f t="shared" si="490"/>
        <v>0</v>
      </c>
      <c r="M197" s="12">
        <f t="shared" si="490"/>
        <v>0</v>
      </c>
      <c r="N197" s="12">
        <f t="shared" si="490"/>
        <v>0</v>
      </c>
      <c r="O197" s="12">
        <f t="shared" si="490"/>
        <v>0</v>
      </c>
      <c r="P197" s="12">
        <f t="shared" si="490"/>
        <v>0</v>
      </c>
      <c r="Q197" s="12">
        <f t="shared" si="490"/>
        <v>0</v>
      </c>
      <c r="R197" s="12">
        <f t="shared" si="490"/>
        <v>0</v>
      </c>
      <c r="S197" s="12">
        <f t="shared" si="490"/>
        <v>0</v>
      </c>
      <c r="T197" s="12">
        <f t="shared" si="490"/>
        <v>0</v>
      </c>
      <c r="U197" s="12">
        <f t="shared" si="490"/>
        <v>0</v>
      </c>
      <c r="V197" s="12">
        <f t="shared" si="490"/>
        <v>0</v>
      </c>
      <c r="W197" s="12">
        <f t="shared" si="490"/>
        <v>0</v>
      </c>
      <c r="X197" s="12">
        <f t="shared" si="490"/>
        <v>0</v>
      </c>
      <c r="Y197" s="12">
        <f t="shared" si="490"/>
        <v>0</v>
      </c>
      <c r="Z197" s="12">
        <f t="shared" si="490"/>
        <v>0</v>
      </c>
      <c r="AA197" s="12">
        <f t="shared" si="490"/>
        <v>0</v>
      </c>
      <c r="AB197" s="12">
        <f t="shared" si="490"/>
        <v>0</v>
      </c>
      <c r="AC197" s="12">
        <f t="shared" si="490"/>
        <v>0</v>
      </c>
      <c r="AD197" s="12">
        <f t="shared" si="490"/>
        <v>0</v>
      </c>
      <c r="AE197" s="12">
        <f t="shared" si="490"/>
        <v>0</v>
      </c>
      <c r="AF197" s="12">
        <f t="shared" si="490"/>
        <v>0</v>
      </c>
      <c r="AG197" s="12">
        <f t="shared" si="490"/>
        <v>0</v>
      </c>
      <c r="AH197" s="12">
        <f t="shared" si="490"/>
        <v>0</v>
      </c>
      <c r="AI197" s="12">
        <f t="shared" si="490"/>
        <v>0</v>
      </c>
      <c r="AJ197" s="12">
        <f t="shared" si="490"/>
        <v>0</v>
      </c>
      <c r="AK197" s="12">
        <f t="shared" si="490"/>
        <v>0</v>
      </c>
      <c r="AL197" s="12">
        <f t="shared" si="490"/>
        <v>0</v>
      </c>
      <c r="AM197" s="12">
        <f t="shared" si="490"/>
        <v>0</v>
      </c>
      <c r="AN197" s="12">
        <f t="shared" si="490"/>
        <v>0</v>
      </c>
      <c r="AO197" s="12">
        <f t="shared" si="490"/>
        <v>0</v>
      </c>
      <c r="AP197" s="12">
        <f t="shared" si="490"/>
        <v>0</v>
      </c>
      <c r="AQ197" s="12">
        <f t="shared" si="490"/>
        <v>0</v>
      </c>
      <c r="AR197" s="12">
        <f t="shared" si="490"/>
        <v>0</v>
      </c>
      <c r="AS197" s="12">
        <f t="shared" si="490"/>
        <v>0</v>
      </c>
      <c r="AT197" s="12">
        <f t="shared" si="490"/>
        <v>0</v>
      </c>
      <c r="AU197" s="12">
        <f t="shared" si="490"/>
        <v>1.6666666666666667</v>
      </c>
      <c r="AV197" s="12">
        <f t="shared" si="490"/>
        <v>3.3333333333333335</v>
      </c>
      <c r="AW197" s="12">
        <f t="shared" si="490"/>
        <v>5</v>
      </c>
      <c r="AX197" s="12">
        <f t="shared" si="490"/>
        <v>6.666666666666667</v>
      </c>
      <c r="AY197" s="12">
        <f t="shared" si="490"/>
        <v>8.3333333333333339</v>
      </c>
      <c r="AZ197" s="12">
        <f t="shared" si="490"/>
        <v>10</v>
      </c>
      <c r="BA197" s="12">
        <f t="shared" si="490"/>
        <v>11.666666666666666</v>
      </c>
      <c r="BB197" s="12">
        <f t="shared" si="490"/>
        <v>13.333333333333332</v>
      </c>
      <c r="BC197" s="12">
        <f t="shared" si="490"/>
        <v>14.999999999999998</v>
      </c>
      <c r="BD197" s="12">
        <f t="shared" si="490"/>
        <v>16.666666666666664</v>
      </c>
      <c r="BE197" s="12">
        <f t="shared" si="490"/>
        <v>18.333333333333332</v>
      </c>
      <c r="BF197" s="12">
        <f t="shared" si="490"/>
        <v>20</v>
      </c>
      <c r="BG197" s="12">
        <f t="shared" si="490"/>
        <v>20</v>
      </c>
      <c r="BH197" s="12">
        <f t="shared" si="490"/>
        <v>20</v>
      </c>
      <c r="BI197" s="12">
        <f t="shared" si="490"/>
        <v>20</v>
      </c>
      <c r="BJ197" s="12">
        <f t="shared" si="490"/>
        <v>20</v>
      </c>
      <c r="BK197" s="12">
        <f t="shared" si="490"/>
        <v>20</v>
      </c>
      <c r="BL197" s="12">
        <f t="shared" si="490"/>
        <v>20</v>
      </c>
      <c r="BM197" s="12">
        <f t="shared" si="490"/>
        <v>20</v>
      </c>
      <c r="BN197" s="12">
        <f t="shared" si="490"/>
        <v>20</v>
      </c>
      <c r="BO197" s="12">
        <f t="shared" si="490"/>
        <v>20</v>
      </c>
      <c r="BP197" s="12">
        <f t="shared" si="490"/>
        <v>20</v>
      </c>
      <c r="BQ197" s="12">
        <f t="shared" si="490"/>
        <v>20</v>
      </c>
      <c r="BR197" s="12">
        <f t="shared" si="490"/>
        <v>20</v>
      </c>
      <c r="BS197" s="12">
        <f t="shared" si="490"/>
        <v>20</v>
      </c>
      <c r="BT197" s="12">
        <f t="shared" si="490"/>
        <v>20</v>
      </c>
      <c r="BU197" s="12">
        <f t="shared" si="490"/>
        <v>20</v>
      </c>
      <c r="BV197" s="12">
        <f t="shared" si="491"/>
        <v>20</v>
      </c>
      <c r="BW197" s="12">
        <f t="shared" si="491"/>
        <v>20</v>
      </c>
      <c r="BX197" s="12">
        <f t="shared" si="491"/>
        <v>20</v>
      </c>
      <c r="BY197" s="12">
        <f t="shared" si="491"/>
        <v>20</v>
      </c>
      <c r="BZ197" s="12">
        <f t="shared" si="491"/>
        <v>20</v>
      </c>
      <c r="CA197" s="12">
        <f t="shared" si="491"/>
        <v>20</v>
      </c>
      <c r="CB197" s="12">
        <f t="shared" si="491"/>
        <v>20</v>
      </c>
      <c r="CC197" s="12">
        <f t="shared" si="491"/>
        <v>20</v>
      </c>
      <c r="CD197" s="12">
        <f t="shared" si="491"/>
        <v>20</v>
      </c>
      <c r="CE197" s="12">
        <f t="shared" si="491"/>
        <v>20</v>
      </c>
      <c r="CF197" s="12">
        <f t="shared" si="491"/>
        <v>20</v>
      </c>
      <c r="CG197" s="12">
        <f t="shared" si="491"/>
        <v>20</v>
      </c>
      <c r="CH197" s="12">
        <f t="shared" si="491"/>
        <v>20</v>
      </c>
      <c r="CI197" s="12">
        <f t="shared" si="491"/>
        <v>20</v>
      </c>
      <c r="CJ197" s="12">
        <f t="shared" si="491"/>
        <v>20</v>
      </c>
      <c r="CK197" s="12">
        <f t="shared" si="491"/>
        <v>20</v>
      </c>
      <c r="CL197" s="12">
        <f t="shared" si="491"/>
        <v>20</v>
      </c>
      <c r="CM197" s="12">
        <f t="shared" si="491"/>
        <v>20</v>
      </c>
      <c r="CN197" s="12">
        <f t="shared" si="491"/>
        <v>20</v>
      </c>
      <c r="CO197" s="12">
        <f t="shared" si="491"/>
        <v>20</v>
      </c>
      <c r="CP197" s="12">
        <f t="shared" si="491"/>
        <v>20</v>
      </c>
      <c r="CQ197" s="12">
        <f t="shared" si="491"/>
        <v>20</v>
      </c>
      <c r="CR197" s="12">
        <f t="shared" si="491"/>
        <v>20</v>
      </c>
      <c r="CS197" s="12">
        <f t="shared" si="491"/>
        <v>20</v>
      </c>
      <c r="CT197" s="12">
        <f t="shared" si="491"/>
        <v>20</v>
      </c>
      <c r="CU197" s="12">
        <f t="shared" si="491"/>
        <v>20</v>
      </c>
      <c r="CV197" s="12">
        <f t="shared" si="491"/>
        <v>20</v>
      </c>
      <c r="CW197" s="12">
        <f t="shared" si="491"/>
        <v>20</v>
      </c>
      <c r="CX197" s="12">
        <f t="shared" si="491"/>
        <v>20</v>
      </c>
      <c r="CY197" s="12">
        <f t="shared" si="491"/>
        <v>20</v>
      </c>
      <c r="CZ197" s="12">
        <f t="shared" si="491"/>
        <v>20</v>
      </c>
      <c r="DA197" s="12">
        <f t="shared" si="491"/>
        <v>20</v>
      </c>
      <c r="DB197" s="12">
        <f t="shared" si="491"/>
        <v>20</v>
      </c>
      <c r="DC197" s="12">
        <f t="shared" si="491"/>
        <v>20</v>
      </c>
      <c r="DD197" s="12">
        <f t="shared" si="491"/>
        <v>20</v>
      </c>
      <c r="DE197" s="12">
        <f t="shared" si="491"/>
        <v>20</v>
      </c>
      <c r="DF197" s="12">
        <f t="shared" si="491"/>
        <v>20</v>
      </c>
      <c r="DG197" s="12">
        <f t="shared" si="491"/>
        <v>20</v>
      </c>
      <c r="DH197" s="12">
        <f t="shared" si="491"/>
        <v>20</v>
      </c>
      <c r="DI197" s="12">
        <f t="shared" si="491"/>
        <v>20</v>
      </c>
      <c r="DJ197" s="12">
        <f t="shared" si="491"/>
        <v>20</v>
      </c>
      <c r="DK197" s="12">
        <f t="shared" si="491"/>
        <v>20</v>
      </c>
      <c r="DL197" s="12">
        <f t="shared" si="491"/>
        <v>20</v>
      </c>
      <c r="DM197" s="12">
        <f t="shared" si="491"/>
        <v>20</v>
      </c>
      <c r="DN197" s="12">
        <f t="shared" si="491"/>
        <v>20</v>
      </c>
      <c r="DO197" s="12">
        <f t="shared" si="491"/>
        <v>20</v>
      </c>
      <c r="DP197" s="12">
        <f t="shared" si="491"/>
        <v>20</v>
      </c>
      <c r="DQ197" s="12">
        <f t="shared" si="491"/>
        <v>20</v>
      </c>
      <c r="DR197" s="12">
        <f t="shared" si="491"/>
        <v>20</v>
      </c>
      <c r="DS197" s="12">
        <f t="shared" si="491"/>
        <v>20</v>
      </c>
      <c r="DT197" s="12">
        <f t="shared" si="491"/>
        <v>20</v>
      </c>
      <c r="DU197" s="12">
        <f t="shared" si="491"/>
        <v>20</v>
      </c>
      <c r="DV197" s="12">
        <f t="shared" si="491"/>
        <v>20</v>
      </c>
      <c r="DW197" s="12">
        <f t="shared" si="491"/>
        <v>20</v>
      </c>
      <c r="DX197" s="12">
        <f t="shared" si="491"/>
        <v>20</v>
      </c>
      <c r="DY197" s="12">
        <f t="shared" si="491"/>
        <v>20</v>
      </c>
    </row>
    <row r="198" spans="2:129" x14ac:dyDescent="0.3">
      <c r="D198" s="128"/>
      <c r="G198" s="13"/>
      <c r="I198" s="12"/>
      <c r="J198" s="12"/>
      <c r="K198" s="12"/>
      <c r="L198" s="12"/>
      <c r="M198" s="12"/>
      <c r="N198" s="12"/>
      <c r="O198" s="12"/>
      <c r="P198" s="12"/>
      <c r="Q198" s="12"/>
      <c r="R198" s="12"/>
      <c r="S198" s="12"/>
      <c r="T198" s="12"/>
      <c r="U198" s="12"/>
      <c r="V198" s="12"/>
      <c r="W198" s="12"/>
      <c r="X198" s="12"/>
      <c r="Y198" s="12"/>
      <c r="Z198" s="12"/>
      <c r="AA198" s="12"/>
      <c r="AB198" s="12"/>
      <c r="AC198" s="12"/>
      <c r="AD198" s="12"/>
      <c r="AE198" s="12"/>
      <c r="AF198" s="12"/>
      <c r="AG198" s="12"/>
      <c r="AH198" s="12"/>
      <c r="AI198" s="12"/>
      <c r="AJ198" s="12"/>
      <c r="AK198" s="12"/>
      <c r="AL198" s="12"/>
      <c r="AM198" s="12"/>
      <c r="AN198" s="12"/>
      <c r="AO198" s="12"/>
      <c r="AP198" s="12"/>
      <c r="AQ198" s="12"/>
      <c r="AR198" s="12"/>
      <c r="AS198" s="12"/>
      <c r="AT198" s="12"/>
      <c r="AU198" s="12"/>
      <c r="AV198" s="12"/>
      <c r="AW198" s="12"/>
      <c r="AX198" s="12"/>
      <c r="AY198" s="12"/>
      <c r="AZ198" s="12"/>
      <c r="BA198" s="12"/>
      <c r="BB198" s="12"/>
      <c r="BC198" s="12"/>
      <c r="BD198" s="12"/>
      <c r="BE198" s="12"/>
      <c r="BF198" s="12"/>
      <c r="BG198" s="12"/>
      <c r="BH198" s="12"/>
      <c r="BI198" s="12"/>
      <c r="BJ198" s="12"/>
      <c r="BK198" s="12"/>
      <c r="BL198" s="12"/>
      <c r="BM198" s="12"/>
      <c r="BN198" s="12"/>
      <c r="BO198" s="12"/>
      <c r="BP198" s="12"/>
      <c r="BQ198" s="12"/>
      <c r="BR198" s="12"/>
      <c r="BS198" s="12"/>
      <c r="BT198" s="12"/>
      <c r="BU198" s="12"/>
      <c r="BV198" s="12"/>
      <c r="BW198" s="12"/>
      <c r="BX198" s="12"/>
      <c r="BY198" s="12"/>
      <c r="BZ198" s="12"/>
      <c r="CA198" s="12"/>
      <c r="CB198" s="12"/>
      <c r="CC198" s="12"/>
      <c r="CD198" s="12"/>
      <c r="CE198" s="12"/>
      <c r="CF198" s="12"/>
      <c r="CG198" s="12"/>
      <c r="CH198" s="12"/>
      <c r="CI198" s="12"/>
      <c r="CJ198" s="12"/>
      <c r="CK198" s="12"/>
      <c r="CL198" s="12"/>
      <c r="CM198" s="12"/>
      <c r="CN198" s="12"/>
      <c r="CO198" s="12"/>
      <c r="CP198" s="12"/>
      <c r="CQ198" s="12"/>
      <c r="CR198" s="12"/>
      <c r="CS198" s="12"/>
      <c r="CT198" s="12"/>
      <c r="CU198" s="12"/>
      <c r="CV198" s="12"/>
      <c r="CW198" s="12"/>
      <c r="CX198" s="12"/>
      <c r="CY198" s="12"/>
      <c r="CZ198" s="12"/>
      <c r="DA198" s="12"/>
      <c r="DB198" s="12"/>
      <c r="DC198" s="12"/>
      <c r="DD198" s="12"/>
      <c r="DE198" s="12"/>
      <c r="DF198" s="12"/>
      <c r="DG198" s="12"/>
      <c r="DH198" s="12"/>
      <c r="DI198" s="12"/>
      <c r="DJ198" s="12"/>
      <c r="DK198" s="12"/>
      <c r="DL198" s="12"/>
      <c r="DM198" s="12"/>
      <c r="DN198" s="12"/>
      <c r="DO198" s="12"/>
      <c r="DP198" s="12"/>
      <c r="DQ198" s="12"/>
      <c r="DR198" s="12"/>
      <c r="DS198" s="12"/>
      <c r="DT198" s="12"/>
      <c r="DU198" s="12"/>
      <c r="DV198" s="12"/>
      <c r="DW198" s="12"/>
      <c r="DX198" s="12"/>
      <c r="DY198" s="12"/>
    </row>
    <row r="199" spans="2:129" x14ac:dyDescent="0.3">
      <c r="B199" s="2" t="str">
        <f>Product!$M$2</f>
        <v>Phase 4</v>
      </c>
      <c r="C199" s="2" t="str">
        <f>Product!$M$3</f>
        <v>50' Wide</v>
      </c>
      <c r="D199" s="128"/>
      <c r="G199" s="11">
        <f>SUM(H199:DZ199)</f>
        <v>1965</v>
      </c>
      <c r="I199" s="12">
        <f t="shared" si="486"/>
        <v>0</v>
      </c>
      <c r="J199" s="12">
        <f t="shared" ref="J199:BU201" si="492">I199+J175</f>
        <v>0</v>
      </c>
      <c r="K199" s="12">
        <f t="shared" si="492"/>
        <v>0</v>
      </c>
      <c r="L199" s="12">
        <f t="shared" si="492"/>
        <v>0</v>
      </c>
      <c r="M199" s="12">
        <f t="shared" si="492"/>
        <v>0</v>
      </c>
      <c r="N199" s="12">
        <f t="shared" si="492"/>
        <v>0</v>
      </c>
      <c r="O199" s="12">
        <f t="shared" si="492"/>
        <v>0</v>
      </c>
      <c r="P199" s="12">
        <f t="shared" si="492"/>
        <v>0</v>
      </c>
      <c r="Q199" s="12">
        <f t="shared" si="492"/>
        <v>0</v>
      </c>
      <c r="R199" s="12">
        <f t="shared" si="492"/>
        <v>0</v>
      </c>
      <c r="S199" s="12">
        <f t="shared" si="492"/>
        <v>0</v>
      </c>
      <c r="T199" s="12">
        <f t="shared" si="492"/>
        <v>0</v>
      </c>
      <c r="U199" s="12">
        <f t="shared" si="492"/>
        <v>0</v>
      </c>
      <c r="V199" s="12">
        <f t="shared" si="492"/>
        <v>0</v>
      </c>
      <c r="W199" s="12">
        <f t="shared" si="492"/>
        <v>0</v>
      </c>
      <c r="X199" s="12">
        <f t="shared" si="492"/>
        <v>0</v>
      </c>
      <c r="Y199" s="12">
        <f t="shared" si="492"/>
        <v>0</v>
      </c>
      <c r="Z199" s="12">
        <f t="shared" si="492"/>
        <v>0</v>
      </c>
      <c r="AA199" s="12">
        <f t="shared" si="492"/>
        <v>0</v>
      </c>
      <c r="AB199" s="12">
        <f t="shared" si="492"/>
        <v>0</v>
      </c>
      <c r="AC199" s="12">
        <f t="shared" si="492"/>
        <v>0</v>
      </c>
      <c r="AD199" s="12">
        <f t="shared" si="492"/>
        <v>0</v>
      </c>
      <c r="AE199" s="12">
        <f t="shared" si="492"/>
        <v>0</v>
      </c>
      <c r="AF199" s="12">
        <f t="shared" si="492"/>
        <v>0</v>
      </c>
      <c r="AG199" s="12">
        <f t="shared" si="492"/>
        <v>0</v>
      </c>
      <c r="AH199" s="12">
        <f t="shared" si="492"/>
        <v>0</v>
      </c>
      <c r="AI199" s="12">
        <f t="shared" si="492"/>
        <v>0</v>
      </c>
      <c r="AJ199" s="12">
        <f t="shared" si="492"/>
        <v>0</v>
      </c>
      <c r="AK199" s="12">
        <f t="shared" si="492"/>
        <v>0</v>
      </c>
      <c r="AL199" s="12">
        <f t="shared" si="492"/>
        <v>0</v>
      </c>
      <c r="AM199" s="12">
        <f t="shared" si="492"/>
        <v>0</v>
      </c>
      <c r="AN199" s="12">
        <f t="shared" si="492"/>
        <v>0</v>
      </c>
      <c r="AO199" s="12">
        <f t="shared" si="492"/>
        <v>0</v>
      </c>
      <c r="AP199" s="12">
        <f t="shared" si="492"/>
        <v>0</v>
      </c>
      <c r="AQ199" s="12">
        <f t="shared" si="492"/>
        <v>0</v>
      </c>
      <c r="AR199" s="12">
        <f t="shared" si="492"/>
        <v>0</v>
      </c>
      <c r="AS199" s="12">
        <f t="shared" si="492"/>
        <v>0</v>
      </c>
      <c r="AT199" s="12">
        <f t="shared" si="492"/>
        <v>0</v>
      </c>
      <c r="AU199" s="12">
        <f t="shared" si="492"/>
        <v>0</v>
      </c>
      <c r="AV199" s="12">
        <f t="shared" si="492"/>
        <v>0</v>
      </c>
      <c r="AW199" s="12">
        <f t="shared" si="492"/>
        <v>0</v>
      </c>
      <c r="AX199" s="12">
        <f t="shared" si="492"/>
        <v>0</v>
      </c>
      <c r="AY199" s="12">
        <f t="shared" si="492"/>
        <v>0</v>
      </c>
      <c r="AZ199" s="12">
        <f t="shared" si="492"/>
        <v>0</v>
      </c>
      <c r="BA199" s="12">
        <f t="shared" si="492"/>
        <v>0</v>
      </c>
      <c r="BB199" s="12">
        <f t="shared" si="492"/>
        <v>0</v>
      </c>
      <c r="BC199" s="12">
        <f t="shared" si="492"/>
        <v>0</v>
      </c>
      <c r="BD199" s="12">
        <f t="shared" si="492"/>
        <v>0</v>
      </c>
      <c r="BE199" s="12">
        <f t="shared" si="492"/>
        <v>0</v>
      </c>
      <c r="BF199" s="12">
        <f t="shared" si="492"/>
        <v>0</v>
      </c>
      <c r="BG199" s="12">
        <f t="shared" si="492"/>
        <v>2.5</v>
      </c>
      <c r="BH199" s="12">
        <f t="shared" si="492"/>
        <v>5</v>
      </c>
      <c r="BI199" s="12">
        <f t="shared" si="492"/>
        <v>7.5</v>
      </c>
      <c r="BJ199" s="12">
        <f t="shared" si="492"/>
        <v>10</v>
      </c>
      <c r="BK199" s="12">
        <f t="shared" si="492"/>
        <v>12.5</v>
      </c>
      <c r="BL199" s="12">
        <f t="shared" si="492"/>
        <v>15</v>
      </c>
      <c r="BM199" s="12">
        <f t="shared" si="492"/>
        <v>17.5</v>
      </c>
      <c r="BN199" s="12">
        <f t="shared" si="492"/>
        <v>20</v>
      </c>
      <c r="BO199" s="12">
        <f t="shared" si="492"/>
        <v>22.5</v>
      </c>
      <c r="BP199" s="12">
        <f t="shared" si="492"/>
        <v>25</v>
      </c>
      <c r="BQ199" s="12">
        <f t="shared" si="492"/>
        <v>27.5</v>
      </c>
      <c r="BR199" s="12">
        <f t="shared" si="492"/>
        <v>30</v>
      </c>
      <c r="BS199" s="12">
        <f t="shared" si="492"/>
        <v>30</v>
      </c>
      <c r="BT199" s="12">
        <f t="shared" si="492"/>
        <v>30</v>
      </c>
      <c r="BU199" s="12">
        <f t="shared" si="492"/>
        <v>30</v>
      </c>
      <c r="BV199" s="12">
        <f t="shared" ref="BV199:DY201" si="493">BU199+BV175</f>
        <v>30</v>
      </c>
      <c r="BW199" s="12">
        <f t="shared" si="493"/>
        <v>30</v>
      </c>
      <c r="BX199" s="12">
        <f t="shared" si="493"/>
        <v>30</v>
      </c>
      <c r="BY199" s="12">
        <f t="shared" si="493"/>
        <v>30</v>
      </c>
      <c r="BZ199" s="12">
        <f t="shared" si="493"/>
        <v>30</v>
      </c>
      <c r="CA199" s="12">
        <f t="shared" si="493"/>
        <v>30</v>
      </c>
      <c r="CB199" s="12">
        <f t="shared" si="493"/>
        <v>30</v>
      </c>
      <c r="CC199" s="12">
        <f t="shared" si="493"/>
        <v>30</v>
      </c>
      <c r="CD199" s="12">
        <f t="shared" si="493"/>
        <v>30</v>
      </c>
      <c r="CE199" s="12">
        <f t="shared" si="493"/>
        <v>30</v>
      </c>
      <c r="CF199" s="12">
        <f t="shared" si="493"/>
        <v>30</v>
      </c>
      <c r="CG199" s="12">
        <f t="shared" si="493"/>
        <v>30</v>
      </c>
      <c r="CH199" s="12">
        <f t="shared" si="493"/>
        <v>30</v>
      </c>
      <c r="CI199" s="12">
        <f t="shared" si="493"/>
        <v>30</v>
      </c>
      <c r="CJ199" s="12">
        <f t="shared" si="493"/>
        <v>30</v>
      </c>
      <c r="CK199" s="12">
        <f t="shared" si="493"/>
        <v>30</v>
      </c>
      <c r="CL199" s="12">
        <f t="shared" si="493"/>
        <v>30</v>
      </c>
      <c r="CM199" s="12">
        <f t="shared" si="493"/>
        <v>30</v>
      </c>
      <c r="CN199" s="12">
        <f t="shared" si="493"/>
        <v>30</v>
      </c>
      <c r="CO199" s="12">
        <f t="shared" si="493"/>
        <v>30</v>
      </c>
      <c r="CP199" s="12">
        <f t="shared" si="493"/>
        <v>30</v>
      </c>
      <c r="CQ199" s="12">
        <f t="shared" si="493"/>
        <v>30</v>
      </c>
      <c r="CR199" s="12">
        <f t="shared" si="493"/>
        <v>30</v>
      </c>
      <c r="CS199" s="12">
        <f t="shared" si="493"/>
        <v>30</v>
      </c>
      <c r="CT199" s="12">
        <f t="shared" si="493"/>
        <v>30</v>
      </c>
      <c r="CU199" s="12">
        <f t="shared" si="493"/>
        <v>30</v>
      </c>
      <c r="CV199" s="12">
        <f t="shared" si="493"/>
        <v>30</v>
      </c>
      <c r="CW199" s="12">
        <f t="shared" si="493"/>
        <v>30</v>
      </c>
      <c r="CX199" s="12">
        <f t="shared" si="493"/>
        <v>30</v>
      </c>
      <c r="CY199" s="12">
        <f t="shared" si="493"/>
        <v>30</v>
      </c>
      <c r="CZ199" s="12">
        <f t="shared" si="493"/>
        <v>30</v>
      </c>
      <c r="DA199" s="12">
        <f t="shared" si="493"/>
        <v>30</v>
      </c>
      <c r="DB199" s="12">
        <f t="shared" si="493"/>
        <v>30</v>
      </c>
      <c r="DC199" s="12">
        <f t="shared" si="493"/>
        <v>30</v>
      </c>
      <c r="DD199" s="12">
        <f t="shared" si="493"/>
        <v>30</v>
      </c>
      <c r="DE199" s="12">
        <f t="shared" si="493"/>
        <v>30</v>
      </c>
      <c r="DF199" s="12">
        <f t="shared" si="493"/>
        <v>30</v>
      </c>
      <c r="DG199" s="12">
        <f t="shared" si="493"/>
        <v>30</v>
      </c>
      <c r="DH199" s="12">
        <f t="shared" si="493"/>
        <v>30</v>
      </c>
      <c r="DI199" s="12">
        <f t="shared" si="493"/>
        <v>30</v>
      </c>
      <c r="DJ199" s="12">
        <f t="shared" si="493"/>
        <v>30</v>
      </c>
      <c r="DK199" s="12">
        <f t="shared" si="493"/>
        <v>30</v>
      </c>
      <c r="DL199" s="12">
        <f t="shared" si="493"/>
        <v>30</v>
      </c>
      <c r="DM199" s="12">
        <f t="shared" si="493"/>
        <v>30</v>
      </c>
      <c r="DN199" s="12">
        <f t="shared" si="493"/>
        <v>30</v>
      </c>
      <c r="DO199" s="12">
        <f t="shared" si="493"/>
        <v>30</v>
      </c>
      <c r="DP199" s="12">
        <f t="shared" si="493"/>
        <v>30</v>
      </c>
      <c r="DQ199" s="12">
        <f t="shared" si="493"/>
        <v>30</v>
      </c>
      <c r="DR199" s="12">
        <f t="shared" si="493"/>
        <v>30</v>
      </c>
      <c r="DS199" s="12">
        <f t="shared" si="493"/>
        <v>30</v>
      </c>
      <c r="DT199" s="12">
        <f t="shared" si="493"/>
        <v>30</v>
      </c>
      <c r="DU199" s="12">
        <f t="shared" si="493"/>
        <v>30</v>
      </c>
      <c r="DV199" s="12">
        <f t="shared" si="493"/>
        <v>30</v>
      </c>
      <c r="DW199" s="12">
        <f t="shared" si="493"/>
        <v>30</v>
      </c>
      <c r="DX199" s="12">
        <f t="shared" si="493"/>
        <v>30</v>
      </c>
      <c r="DY199" s="12">
        <f t="shared" si="493"/>
        <v>30</v>
      </c>
    </row>
    <row r="200" spans="2:129" x14ac:dyDescent="0.3">
      <c r="B200" s="2" t="str">
        <f>Product!$N$2</f>
        <v>Phase 4</v>
      </c>
      <c r="C200" s="2" t="str">
        <f>Product!$N$3</f>
        <v>60' Wide</v>
      </c>
      <c r="D200" s="128"/>
      <c r="G200" s="11">
        <f>SUM(H200:DZ200)</f>
        <v>1965</v>
      </c>
      <c r="I200" s="12">
        <f t="shared" si="486"/>
        <v>0</v>
      </c>
      <c r="J200" s="12">
        <f t="shared" si="492"/>
        <v>0</v>
      </c>
      <c r="K200" s="12">
        <f t="shared" si="492"/>
        <v>0</v>
      </c>
      <c r="L200" s="12">
        <f t="shared" si="492"/>
        <v>0</v>
      </c>
      <c r="M200" s="12">
        <f t="shared" si="492"/>
        <v>0</v>
      </c>
      <c r="N200" s="12">
        <f t="shared" si="492"/>
        <v>0</v>
      </c>
      <c r="O200" s="12">
        <f t="shared" si="492"/>
        <v>0</v>
      </c>
      <c r="P200" s="12">
        <f t="shared" si="492"/>
        <v>0</v>
      </c>
      <c r="Q200" s="12">
        <f t="shared" si="492"/>
        <v>0</v>
      </c>
      <c r="R200" s="12">
        <f t="shared" si="492"/>
        <v>0</v>
      </c>
      <c r="S200" s="12">
        <f t="shared" si="492"/>
        <v>0</v>
      </c>
      <c r="T200" s="12">
        <f t="shared" si="492"/>
        <v>0</v>
      </c>
      <c r="U200" s="12">
        <f t="shared" si="492"/>
        <v>0</v>
      </c>
      <c r="V200" s="12">
        <f t="shared" si="492"/>
        <v>0</v>
      </c>
      <c r="W200" s="12">
        <f t="shared" si="492"/>
        <v>0</v>
      </c>
      <c r="X200" s="12">
        <f t="shared" si="492"/>
        <v>0</v>
      </c>
      <c r="Y200" s="12">
        <f t="shared" si="492"/>
        <v>0</v>
      </c>
      <c r="Z200" s="12">
        <f t="shared" si="492"/>
        <v>0</v>
      </c>
      <c r="AA200" s="12">
        <f t="shared" si="492"/>
        <v>0</v>
      </c>
      <c r="AB200" s="12">
        <f t="shared" si="492"/>
        <v>0</v>
      </c>
      <c r="AC200" s="12">
        <f t="shared" si="492"/>
        <v>0</v>
      </c>
      <c r="AD200" s="12">
        <f t="shared" si="492"/>
        <v>0</v>
      </c>
      <c r="AE200" s="12">
        <f t="shared" si="492"/>
        <v>0</v>
      </c>
      <c r="AF200" s="12">
        <f t="shared" si="492"/>
        <v>0</v>
      </c>
      <c r="AG200" s="12">
        <f t="shared" si="492"/>
        <v>0</v>
      </c>
      <c r="AH200" s="12">
        <f t="shared" si="492"/>
        <v>0</v>
      </c>
      <c r="AI200" s="12">
        <f t="shared" si="492"/>
        <v>0</v>
      </c>
      <c r="AJ200" s="12">
        <f t="shared" si="492"/>
        <v>0</v>
      </c>
      <c r="AK200" s="12">
        <f t="shared" si="492"/>
        <v>0</v>
      </c>
      <c r="AL200" s="12">
        <f t="shared" si="492"/>
        <v>0</v>
      </c>
      <c r="AM200" s="12">
        <f t="shared" si="492"/>
        <v>0</v>
      </c>
      <c r="AN200" s="12">
        <f t="shared" si="492"/>
        <v>0</v>
      </c>
      <c r="AO200" s="12">
        <f t="shared" si="492"/>
        <v>0</v>
      </c>
      <c r="AP200" s="12">
        <f t="shared" si="492"/>
        <v>0</v>
      </c>
      <c r="AQ200" s="12">
        <f t="shared" si="492"/>
        <v>0</v>
      </c>
      <c r="AR200" s="12">
        <f t="shared" si="492"/>
        <v>0</v>
      </c>
      <c r="AS200" s="12">
        <f t="shared" si="492"/>
        <v>0</v>
      </c>
      <c r="AT200" s="12">
        <f t="shared" si="492"/>
        <v>0</v>
      </c>
      <c r="AU200" s="12">
        <f t="shared" si="492"/>
        <v>0</v>
      </c>
      <c r="AV200" s="12">
        <f t="shared" si="492"/>
        <v>0</v>
      </c>
      <c r="AW200" s="12">
        <f t="shared" si="492"/>
        <v>0</v>
      </c>
      <c r="AX200" s="12">
        <f t="shared" si="492"/>
        <v>0</v>
      </c>
      <c r="AY200" s="12">
        <f t="shared" si="492"/>
        <v>0</v>
      </c>
      <c r="AZ200" s="12">
        <f t="shared" si="492"/>
        <v>0</v>
      </c>
      <c r="BA200" s="12">
        <f t="shared" si="492"/>
        <v>0</v>
      </c>
      <c r="BB200" s="12">
        <f t="shared" si="492"/>
        <v>0</v>
      </c>
      <c r="BC200" s="12">
        <f t="shared" si="492"/>
        <v>0</v>
      </c>
      <c r="BD200" s="12">
        <f t="shared" si="492"/>
        <v>0</v>
      </c>
      <c r="BE200" s="12">
        <f t="shared" si="492"/>
        <v>0</v>
      </c>
      <c r="BF200" s="12">
        <f t="shared" si="492"/>
        <v>0</v>
      </c>
      <c r="BG200" s="12">
        <f t="shared" si="492"/>
        <v>2.5</v>
      </c>
      <c r="BH200" s="12">
        <f t="shared" si="492"/>
        <v>5</v>
      </c>
      <c r="BI200" s="12">
        <f t="shared" si="492"/>
        <v>7.5</v>
      </c>
      <c r="BJ200" s="12">
        <f t="shared" si="492"/>
        <v>10</v>
      </c>
      <c r="BK200" s="12">
        <f t="shared" si="492"/>
        <v>12.5</v>
      </c>
      <c r="BL200" s="12">
        <f t="shared" si="492"/>
        <v>15</v>
      </c>
      <c r="BM200" s="12">
        <f t="shared" si="492"/>
        <v>17.5</v>
      </c>
      <c r="BN200" s="12">
        <f t="shared" si="492"/>
        <v>20</v>
      </c>
      <c r="BO200" s="12">
        <f t="shared" si="492"/>
        <v>22.5</v>
      </c>
      <c r="BP200" s="12">
        <f t="shared" si="492"/>
        <v>25</v>
      </c>
      <c r="BQ200" s="12">
        <f t="shared" si="492"/>
        <v>27.5</v>
      </c>
      <c r="BR200" s="12">
        <f t="shared" si="492"/>
        <v>30</v>
      </c>
      <c r="BS200" s="12">
        <f t="shared" si="492"/>
        <v>30</v>
      </c>
      <c r="BT200" s="12">
        <f t="shared" si="492"/>
        <v>30</v>
      </c>
      <c r="BU200" s="12">
        <f t="shared" si="492"/>
        <v>30</v>
      </c>
      <c r="BV200" s="12">
        <f t="shared" si="493"/>
        <v>30</v>
      </c>
      <c r="BW200" s="12">
        <f t="shared" si="493"/>
        <v>30</v>
      </c>
      <c r="BX200" s="12">
        <f t="shared" si="493"/>
        <v>30</v>
      </c>
      <c r="BY200" s="12">
        <f t="shared" si="493"/>
        <v>30</v>
      </c>
      <c r="BZ200" s="12">
        <f t="shared" si="493"/>
        <v>30</v>
      </c>
      <c r="CA200" s="12">
        <f t="shared" si="493"/>
        <v>30</v>
      </c>
      <c r="CB200" s="12">
        <f t="shared" si="493"/>
        <v>30</v>
      </c>
      <c r="CC200" s="12">
        <f t="shared" si="493"/>
        <v>30</v>
      </c>
      <c r="CD200" s="12">
        <f t="shared" si="493"/>
        <v>30</v>
      </c>
      <c r="CE200" s="12">
        <f t="shared" si="493"/>
        <v>30</v>
      </c>
      <c r="CF200" s="12">
        <f t="shared" si="493"/>
        <v>30</v>
      </c>
      <c r="CG200" s="12">
        <f t="shared" si="493"/>
        <v>30</v>
      </c>
      <c r="CH200" s="12">
        <f t="shared" si="493"/>
        <v>30</v>
      </c>
      <c r="CI200" s="12">
        <f t="shared" si="493"/>
        <v>30</v>
      </c>
      <c r="CJ200" s="12">
        <f t="shared" si="493"/>
        <v>30</v>
      </c>
      <c r="CK200" s="12">
        <f t="shared" si="493"/>
        <v>30</v>
      </c>
      <c r="CL200" s="12">
        <f t="shared" si="493"/>
        <v>30</v>
      </c>
      <c r="CM200" s="12">
        <f t="shared" si="493"/>
        <v>30</v>
      </c>
      <c r="CN200" s="12">
        <f t="shared" si="493"/>
        <v>30</v>
      </c>
      <c r="CO200" s="12">
        <f t="shared" si="493"/>
        <v>30</v>
      </c>
      <c r="CP200" s="12">
        <f t="shared" si="493"/>
        <v>30</v>
      </c>
      <c r="CQ200" s="12">
        <f t="shared" si="493"/>
        <v>30</v>
      </c>
      <c r="CR200" s="12">
        <f t="shared" si="493"/>
        <v>30</v>
      </c>
      <c r="CS200" s="12">
        <f t="shared" si="493"/>
        <v>30</v>
      </c>
      <c r="CT200" s="12">
        <f t="shared" si="493"/>
        <v>30</v>
      </c>
      <c r="CU200" s="12">
        <f t="shared" si="493"/>
        <v>30</v>
      </c>
      <c r="CV200" s="12">
        <f t="shared" si="493"/>
        <v>30</v>
      </c>
      <c r="CW200" s="12">
        <f t="shared" si="493"/>
        <v>30</v>
      </c>
      <c r="CX200" s="12">
        <f t="shared" si="493"/>
        <v>30</v>
      </c>
      <c r="CY200" s="12">
        <f t="shared" si="493"/>
        <v>30</v>
      </c>
      <c r="CZ200" s="12">
        <f t="shared" si="493"/>
        <v>30</v>
      </c>
      <c r="DA200" s="12">
        <f t="shared" si="493"/>
        <v>30</v>
      </c>
      <c r="DB200" s="12">
        <f t="shared" si="493"/>
        <v>30</v>
      </c>
      <c r="DC200" s="12">
        <f t="shared" si="493"/>
        <v>30</v>
      </c>
      <c r="DD200" s="12">
        <f t="shared" si="493"/>
        <v>30</v>
      </c>
      <c r="DE200" s="12">
        <f t="shared" si="493"/>
        <v>30</v>
      </c>
      <c r="DF200" s="12">
        <f t="shared" si="493"/>
        <v>30</v>
      </c>
      <c r="DG200" s="12">
        <f t="shared" si="493"/>
        <v>30</v>
      </c>
      <c r="DH200" s="12">
        <f t="shared" si="493"/>
        <v>30</v>
      </c>
      <c r="DI200" s="12">
        <f t="shared" si="493"/>
        <v>30</v>
      </c>
      <c r="DJ200" s="12">
        <f t="shared" si="493"/>
        <v>30</v>
      </c>
      <c r="DK200" s="12">
        <f t="shared" si="493"/>
        <v>30</v>
      </c>
      <c r="DL200" s="12">
        <f t="shared" si="493"/>
        <v>30</v>
      </c>
      <c r="DM200" s="12">
        <f t="shared" si="493"/>
        <v>30</v>
      </c>
      <c r="DN200" s="12">
        <f t="shared" si="493"/>
        <v>30</v>
      </c>
      <c r="DO200" s="12">
        <f t="shared" si="493"/>
        <v>30</v>
      </c>
      <c r="DP200" s="12">
        <f t="shared" si="493"/>
        <v>30</v>
      </c>
      <c r="DQ200" s="12">
        <f t="shared" si="493"/>
        <v>30</v>
      </c>
      <c r="DR200" s="12">
        <f t="shared" si="493"/>
        <v>30</v>
      </c>
      <c r="DS200" s="12">
        <f t="shared" si="493"/>
        <v>30</v>
      </c>
      <c r="DT200" s="12">
        <f t="shared" si="493"/>
        <v>30</v>
      </c>
      <c r="DU200" s="12">
        <f t="shared" si="493"/>
        <v>30</v>
      </c>
      <c r="DV200" s="12">
        <f t="shared" si="493"/>
        <v>30</v>
      </c>
      <c r="DW200" s="12">
        <f t="shared" si="493"/>
        <v>30</v>
      </c>
      <c r="DX200" s="12">
        <f t="shared" si="493"/>
        <v>30</v>
      </c>
      <c r="DY200" s="12">
        <f t="shared" si="493"/>
        <v>30</v>
      </c>
    </row>
    <row r="201" spans="2:129" x14ac:dyDescent="0.3">
      <c r="B201" s="2" t="str">
        <f>Product!$O$2</f>
        <v>Phase 4</v>
      </c>
      <c r="C201" s="2" t="str">
        <f>Product!$O$3</f>
        <v>75' Wide</v>
      </c>
      <c r="D201" s="128"/>
      <c r="G201" s="11">
        <f>SUM(H201:DZ201)</f>
        <v>1310</v>
      </c>
      <c r="I201" s="12">
        <f t="shared" si="486"/>
        <v>0</v>
      </c>
      <c r="J201" s="12">
        <f t="shared" si="492"/>
        <v>0</v>
      </c>
      <c r="K201" s="12">
        <f t="shared" si="492"/>
        <v>0</v>
      </c>
      <c r="L201" s="12">
        <f t="shared" si="492"/>
        <v>0</v>
      </c>
      <c r="M201" s="12">
        <f t="shared" si="492"/>
        <v>0</v>
      </c>
      <c r="N201" s="12">
        <f t="shared" si="492"/>
        <v>0</v>
      </c>
      <c r="O201" s="12">
        <f t="shared" si="492"/>
        <v>0</v>
      </c>
      <c r="P201" s="12">
        <f t="shared" si="492"/>
        <v>0</v>
      </c>
      <c r="Q201" s="12">
        <f t="shared" si="492"/>
        <v>0</v>
      </c>
      <c r="R201" s="12">
        <f t="shared" si="492"/>
        <v>0</v>
      </c>
      <c r="S201" s="12">
        <f t="shared" si="492"/>
        <v>0</v>
      </c>
      <c r="T201" s="12">
        <f t="shared" si="492"/>
        <v>0</v>
      </c>
      <c r="U201" s="12">
        <f t="shared" si="492"/>
        <v>0</v>
      </c>
      <c r="V201" s="12">
        <f t="shared" si="492"/>
        <v>0</v>
      </c>
      <c r="W201" s="12">
        <f t="shared" si="492"/>
        <v>0</v>
      </c>
      <c r="X201" s="12">
        <f t="shared" si="492"/>
        <v>0</v>
      </c>
      <c r="Y201" s="12">
        <f t="shared" si="492"/>
        <v>0</v>
      </c>
      <c r="Z201" s="12">
        <f t="shared" si="492"/>
        <v>0</v>
      </c>
      <c r="AA201" s="12">
        <f t="shared" si="492"/>
        <v>0</v>
      </c>
      <c r="AB201" s="12">
        <f t="shared" si="492"/>
        <v>0</v>
      </c>
      <c r="AC201" s="12">
        <f t="shared" si="492"/>
        <v>0</v>
      </c>
      <c r="AD201" s="12">
        <f t="shared" si="492"/>
        <v>0</v>
      </c>
      <c r="AE201" s="12">
        <f t="shared" si="492"/>
        <v>0</v>
      </c>
      <c r="AF201" s="12">
        <f t="shared" si="492"/>
        <v>0</v>
      </c>
      <c r="AG201" s="12">
        <f t="shared" si="492"/>
        <v>0</v>
      </c>
      <c r="AH201" s="12">
        <f t="shared" si="492"/>
        <v>0</v>
      </c>
      <c r="AI201" s="12">
        <f t="shared" si="492"/>
        <v>0</v>
      </c>
      <c r="AJ201" s="12">
        <f t="shared" si="492"/>
        <v>0</v>
      </c>
      <c r="AK201" s="12">
        <f t="shared" si="492"/>
        <v>0</v>
      </c>
      <c r="AL201" s="12">
        <f t="shared" si="492"/>
        <v>0</v>
      </c>
      <c r="AM201" s="12">
        <f t="shared" si="492"/>
        <v>0</v>
      </c>
      <c r="AN201" s="12">
        <f t="shared" si="492"/>
        <v>0</v>
      </c>
      <c r="AO201" s="12">
        <f t="shared" si="492"/>
        <v>0</v>
      </c>
      <c r="AP201" s="12">
        <f t="shared" si="492"/>
        <v>0</v>
      </c>
      <c r="AQ201" s="12">
        <f t="shared" si="492"/>
        <v>0</v>
      </c>
      <c r="AR201" s="12">
        <f t="shared" si="492"/>
        <v>0</v>
      </c>
      <c r="AS201" s="12">
        <f t="shared" si="492"/>
        <v>0</v>
      </c>
      <c r="AT201" s="12">
        <f t="shared" si="492"/>
        <v>0</v>
      </c>
      <c r="AU201" s="12">
        <f t="shared" si="492"/>
        <v>0</v>
      </c>
      <c r="AV201" s="12">
        <f t="shared" si="492"/>
        <v>0</v>
      </c>
      <c r="AW201" s="12">
        <f t="shared" si="492"/>
        <v>0</v>
      </c>
      <c r="AX201" s="12">
        <f t="shared" si="492"/>
        <v>0</v>
      </c>
      <c r="AY201" s="12">
        <f t="shared" si="492"/>
        <v>0</v>
      </c>
      <c r="AZ201" s="12">
        <f t="shared" si="492"/>
        <v>0</v>
      </c>
      <c r="BA201" s="12">
        <f t="shared" si="492"/>
        <v>0</v>
      </c>
      <c r="BB201" s="12">
        <f t="shared" si="492"/>
        <v>0</v>
      </c>
      <c r="BC201" s="12">
        <f t="shared" si="492"/>
        <v>0</v>
      </c>
      <c r="BD201" s="12">
        <f t="shared" si="492"/>
        <v>0</v>
      </c>
      <c r="BE201" s="12">
        <f t="shared" si="492"/>
        <v>0</v>
      </c>
      <c r="BF201" s="12">
        <f t="shared" si="492"/>
        <v>0</v>
      </c>
      <c r="BG201" s="12">
        <f t="shared" si="492"/>
        <v>1.6666666666666667</v>
      </c>
      <c r="BH201" s="12">
        <f t="shared" si="492"/>
        <v>3.3333333333333335</v>
      </c>
      <c r="BI201" s="12">
        <f t="shared" si="492"/>
        <v>5</v>
      </c>
      <c r="BJ201" s="12">
        <f t="shared" si="492"/>
        <v>6.666666666666667</v>
      </c>
      <c r="BK201" s="12">
        <f t="shared" si="492"/>
        <v>8.3333333333333339</v>
      </c>
      <c r="BL201" s="12">
        <f t="shared" si="492"/>
        <v>10</v>
      </c>
      <c r="BM201" s="12">
        <f t="shared" si="492"/>
        <v>11.666666666666666</v>
      </c>
      <c r="BN201" s="12">
        <f t="shared" si="492"/>
        <v>13.333333333333332</v>
      </c>
      <c r="BO201" s="12">
        <f t="shared" si="492"/>
        <v>14.999999999999998</v>
      </c>
      <c r="BP201" s="12">
        <f t="shared" si="492"/>
        <v>16.666666666666664</v>
      </c>
      <c r="BQ201" s="12">
        <f t="shared" si="492"/>
        <v>18.333333333333332</v>
      </c>
      <c r="BR201" s="12">
        <f t="shared" si="492"/>
        <v>20</v>
      </c>
      <c r="BS201" s="12">
        <f t="shared" si="492"/>
        <v>20</v>
      </c>
      <c r="BT201" s="12">
        <f t="shared" si="492"/>
        <v>20</v>
      </c>
      <c r="BU201" s="12">
        <f t="shared" si="492"/>
        <v>20</v>
      </c>
      <c r="BV201" s="12">
        <f t="shared" si="493"/>
        <v>20</v>
      </c>
      <c r="BW201" s="12">
        <f t="shared" si="493"/>
        <v>20</v>
      </c>
      <c r="BX201" s="12">
        <f t="shared" si="493"/>
        <v>20</v>
      </c>
      <c r="BY201" s="12">
        <f t="shared" si="493"/>
        <v>20</v>
      </c>
      <c r="BZ201" s="12">
        <f t="shared" si="493"/>
        <v>20</v>
      </c>
      <c r="CA201" s="12">
        <f t="shared" si="493"/>
        <v>20</v>
      </c>
      <c r="CB201" s="12">
        <f t="shared" si="493"/>
        <v>20</v>
      </c>
      <c r="CC201" s="12">
        <f t="shared" si="493"/>
        <v>20</v>
      </c>
      <c r="CD201" s="12">
        <f t="shared" si="493"/>
        <v>20</v>
      </c>
      <c r="CE201" s="12">
        <f t="shared" si="493"/>
        <v>20</v>
      </c>
      <c r="CF201" s="12">
        <f t="shared" si="493"/>
        <v>20</v>
      </c>
      <c r="CG201" s="12">
        <f t="shared" si="493"/>
        <v>20</v>
      </c>
      <c r="CH201" s="12">
        <f t="shared" si="493"/>
        <v>20</v>
      </c>
      <c r="CI201" s="12">
        <f t="shared" si="493"/>
        <v>20</v>
      </c>
      <c r="CJ201" s="12">
        <f t="shared" si="493"/>
        <v>20</v>
      </c>
      <c r="CK201" s="12">
        <f t="shared" si="493"/>
        <v>20</v>
      </c>
      <c r="CL201" s="12">
        <f t="shared" si="493"/>
        <v>20</v>
      </c>
      <c r="CM201" s="12">
        <f t="shared" si="493"/>
        <v>20</v>
      </c>
      <c r="CN201" s="12">
        <f t="shared" si="493"/>
        <v>20</v>
      </c>
      <c r="CO201" s="12">
        <f t="shared" si="493"/>
        <v>20</v>
      </c>
      <c r="CP201" s="12">
        <f t="shared" si="493"/>
        <v>20</v>
      </c>
      <c r="CQ201" s="12">
        <f t="shared" si="493"/>
        <v>20</v>
      </c>
      <c r="CR201" s="12">
        <f t="shared" si="493"/>
        <v>20</v>
      </c>
      <c r="CS201" s="12">
        <f t="shared" si="493"/>
        <v>20</v>
      </c>
      <c r="CT201" s="12">
        <f t="shared" si="493"/>
        <v>20</v>
      </c>
      <c r="CU201" s="12">
        <f t="shared" si="493"/>
        <v>20</v>
      </c>
      <c r="CV201" s="12">
        <f t="shared" si="493"/>
        <v>20</v>
      </c>
      <c r="CW201" s="12">
        <f t="shared" si="493"/>
        <v>20</v>
      </c>
      <c r="CX201" s="12">
        <f t="shared" si="493"/>
        <v>20</v>
      </c>
      <c r="CY201" s="12">
        <f t="shared" si="493"/>
        <v>20</v>
      </c>
      <c r="CZ201" s="12">
        <f t="shared" si="493"/>
        <v>20</v>
      </c>
      <c r="DA201" s="12">
        <f t="shared" si="493"/>
        <v>20</v>
      </c>
      <c r="DB201" s="12">
        <f t="shared" si="493"/>
        <v>20</v>
      </c>
      <c r="DC201" s="12">
        <f t="shared" si="493"/>
        <v>20</v>
      </c>
      <c r="DD201" s="12">
        <f t="shared" si="493"/>
        <v>20</v>
      </c>
      <c r="DE201" s="12">
        <f t="shared" si="493"/>
        <v>20</v>
      </c>
      <c r="DF201" s="12">
        <f t="shared" si="493"/>
        <v>20</v>
      </c>
      <c r="DG201" s="12">
        <f t="shared" si="493"/>
        <v>20</v>
      </c>
      <c r="DH201" s="12">
        <f t="shared" si="493"/>
        <v>20</v>
      </c>
      <c r="DI201" s="12">
        <f t="shared" si="493"/>
        <v>20</v>
      </c>
      <c r="DJ201" s="12">
        <f t="shared" si="493"/>
        <v>20</v>
      </c>
      <c r="DK201" s="12">
        <f t="shared" si="493"/>
        <v>20</v>
      </c>
      <c r="DL201" s="12">
        <f t="shared" si="493"/>
        <v>20</v>
      </c>
      <c r="DM201" s="12">
        <f t="shared" si="493"/>
        <v>20</v>
      </c>
      <c r="DN201" s="12">
        <f t="shared" si="493"/>
        <v>20</v>
      </c>
      <c r="DO201" s="12">
        <f t="shared" si="493"/>
        <v>20</v>
      </c>
      <c r="DP201" s="12">
        <f t="shared" si="493"/>
        <v>20</v>
      </c>
      <c r="DQ201" s="12">
        <f t="shared" si="493"/>
        <v>20</v>
      </c>
      <c r="DR201" s="12">
        <f t="shared" si="493"/>
        <v>20</v>
      </c>
      <c r="DS201" s="12">
        <f t="shared" si="493"/>
        <v>20</v>
      </c>
      <c r="DT201" s="12">
        <f t="shared" si="493"/>
        <v>20</v>
      </c>
      <c r="DU201" s="12">
        <f t="shared" si="493"/>
        <v>20</v>
      </c>
      <c r="DV201" s="12">
        <f t="shared" si="493"/>
        <v>20</v>
      </c>
      <c r="DW201" s="12">
        <f t="shared" si="493"/>
        <v>20</v>
      </c>
      <c r="DX201" s="12">
        <f t="shared" si="493"/>
        <v>20</v>
      </c>
      <c r="DY201" s="12">
        <f t="shared" si="493"/>
        <v>20</v>
      </c>
    </row>
    <row r="202" spans="2:129" x14ac:dyDescent="0.3">
      <c r="D202" s="128"/>
      <c r="G202" s="13"/>
      <c r="I202" s="12"/>
      <c r="J202" s="12"/>
      <c r="K202" s="12"/>
      <c r="L202" s="12"/>
      <c r="M202" s="12"/>
      <c r="N202" s="12"/>
      <c r="O202" s="12"/>
      <c r="P202" s="12"/>
      <c r="Q202" s="12"/>
      <c r="R202" s="12"/>
      <c r="S202" s="12"/>
      <c r="T202" s="12"/>
      <c r="U202" s="12"/>
      <c r="V202" s="12"/>
      <c r="W202" s="12"/>
      <c r="X202" s="12"/>
      <c r="Y202" s="12"/>
      <c r="Z202" s="12"/>
      <c r="AA202" s="12"/>
      <c r="AB202" s="12"/>
      <c r="AC202" s="12"/>
      <c r="AD202" s="12"/>
      <c r="AE202" s="12"/>
      <c r="AF202" s="12"/>
      <c r="AG202" s="12"/>
      <c r="AH202" s="12"/>
      <c r="AI202" s="12"/>
      <c r="AJ202" s="12"/>
      <c r="AK202" s="12"/>
      <c r="AL202" s="12"/>
      <c r="AM202" s="12"/>
      <c r="AN202" s="12"/>
      <c r="AO202" s="12"/>
      <c r="AP202" s="12"/>
      <c r="AQ202" s="12"/>
      <c r="AR202" s="12"/>
      <c r="AS202" s="12"/>
      <c r="AT202" s="12"/>
      <c r="AU202" s="12"/>
      <c r="AV202" s="12"/>
      <c r="AW202" s="12"/>
      <c r="AX202" s="12"/>
      <c r="AY202" s="12"/>
      <c r="AZ202" s="12"/>
      <c r="BA202" s="12"/>
      <c r="BB202" s="12"/>
      <c r="BC202" s="12"/>
      <c r="BD202" s="12"/>
      <c r="BE202" s="12"/>
      <c r="BF202" s="12"/>
      <c r="BG202" s="12"/>
      <c r="BH202" s="12"/>
      <c r="BI202" s="12"/>
      <c r="BJ202" s="12"/>
      <c r="BK202" s="12"/>
      <c r="BL202" s="12"/>
      <c r="BM202" s="12"/>
      <c r="BN202" s="12"/>
      <c r="BO202" s="12"/>
      <c r="BP202" s="12"/>
      <c r="BQ202" s="12"/>
      <c r="BR202" s="12"/>
      <c r="BS202" s="12"/>
      <c r="BT202" s="12"/>
      <c r="BU202" s="12"/>
      <c r="BV202" s="12"/>
      <c r="BW202" s="12"/>
      <c r="BX202" s="12"/>
      <c r="BY202" s="12"/>
      <c r="BZ202" s="12"/>
      <c r="CA202" s="12"/>
      <c r="CB202" s="12"/>
      <c r="CC202" s="12"/>
      <c r="CD202" s="12"/>
      <c r="CE202" s="12"/>
      <c r="CF202" s="12"/>
      <c r="CG202" s="12"/>
      <c r="CH202" s="12"/>
      <c r="CI202" s="12"/>
      <c r="CJ202" s="12"/>
      <c r="CK202" s="12"/>
      <c r="CL202" s="12"/>
      <c r="CM202" s="12"/>
      <c r="CN202" s="12"/>
      <c r="CO202" s="12"/>
      <c r="CP202" s="12"/>
      <c r="CQ202" s="12"/>
      <c r="CR202" s="12"/>
      <c r="CS202" s="12"/>
      <c r="CT202" s="12"/>
      <c r="CU202" s="12"/>
      <c r="CV202" s="12"/>
      <c r="CW202" s="12"/>
      <c r="CX202" s="12"/>
      <c r="CY202" s="12"/>
      <c r="CZ202" s="12"/>
      <c r="DA202" s="12"/>
      <c r="DB202" s="12"/>
      <c r="DC202" s="12"/>
      <c r="DD202" s="12"/>
      <c r="DE202" s="12"/>
      <c r="DF202" s="12"/>
      <c r="DG202" s="12"/>
      <c r="DH202" s="12"/>
      <c r="DI202" s="12"/>
      <c r="DJ202" s="12"/>
      <c r="DK202" s="12"/>
      <c r="DL202" s="12"/>
      <c r="DM202" s="12"/>
      <c r="DN202" s="12"/>
      <c r="DO202" s="12"/>
      <c r="DP202" s="12"/>
      <c r="DQ202" s="12"/>
      <c r="DR202" s="12"/>
      <c r="DS202" s="12"/>
      <c r="DT202" s="12"/>
      <c r="DU202" s="12"/>
      <c r="DV202" s="12"/>
      <c r="DW202" s="12"/>
      <c r="DX202" s="12"/>
      <c r="DY202" s="12"/>
    </row>
    <row r="203" spans="2:129" x14ac:dyDescent="0.3">
      <c r="B203" s="2" t="str">
        <f>Product!$P$2</f>
        <v>Phase 5</v>
      </c>
      <c r="C203" s="2" t="str">
        <f>Product!$P$3</f>
        <v>50' Wide</v>
      </c>
      <c r="D203" s="128"/>
      <c r="G203" s="11">
        <f>SUM(H203:DZ203)</f>
        <v>1605</v>
      </c>
      <c r="I203" s="12">
        <f t="shared" si="486"/>
        <v>0</v>
      </c>
      <c r="J203" s="12">
        <f t="shared" ref="J203:BU205" si="494">I203+J179</f>
        <v>0</v>
      </c>
      <c r="K203" s="12">
        <f t="shared" si="494"/>
        <v>0</v>
      </c>
      <c r="L203" s="12">
        <f t="shared" si="494"/>
        <v>0</v>
      </c>
      <c r="M203" s="12">
        <f t="shared" si="494"/>
        <v>0</v>
      </c>
      <c r="N203" s="12">
        <f t="shared" si="494"/>
        <v>0</v>
      </c>
      <c r="O203" s="12">
        <f t="shared" si="494"/>
        <v>0</v>
      </c>
      <c r="P203" s="12">
        <f t="shared" si="494"/>
        <v>0</v>
      </c>
      <c r="Q203" s="12">
        <f t="shared" si="494"/>
        <v>0</v>
      </c>
      <c r="R203" s="12">
        <f t="shared" si="494"/>
        <v>0</v>
      </c>
      <c r="S203" s="12">
        <f t="shared" si="494"/>
        <v>0</v>
      </c>
      <c r="T203" s="12">
        <f t="shared" si="494"/>
        <v>0</v>
      </c>
      <c r="U203" s="12">
        <f t="shared" si="494"/>
        <v>0</v>
      </c>
      <c r="V203" s="12">
        <f t="shared" si="494"/>
        <v>0</v>
      </c>
      <c r="W203" s="12">
        <f t="shared" si="494"/>
        <v>0</v>
      </c>
      <c r="X203" s="12">
        <f t="shared" si="494"/>
        <v>0</v>
      </c>
      <c r="Y203" s="12">
        <f t="shared" si="494"/>
        <v>0</v>
      </c>
      <c r="Z203" s="12">
        <f t="shared" si="494"/>
        <v>0</v>
      </c>
      <c r="AA203" s="12">
        <f t="shared" si="494"/>
        <v>0</v>
      </c>
      <c r="AB203" s="12">
        <f t="shared" si="494"/>
        <v>0</v>
      </c>
      <c r="AC203" s="12">
        <f t="shared" si="494"/>
        <v>0</v>
      </c>
      <c r="AD203" s="12">
        <f t="shared" si="494"/>
        <v>0</v>
      </c>
      <c r="AE203" s="12">
        <f t="shared" si="494"/>
        <v>0</v>
      </c>
      <c r="AF203" s="12">
        <f t="shared" si="494"/>
        <v>0</v>
      </c>
      <c r="AG203" s="12">
        <f t="shared" si="494"/>
        <v>0</v>
      </c>
      <c r="AH203" s="12">
        <f t="shared" si="494"/>
        <v>0</v>
      </c>
      <c r="AI203" s="12">
        <f t="shared" si="494"/>
        <v>0</v>
      </c>
      <c r="AJ203" s="12">
        <f t="shared" si="494"/>
        <v>0</v>
      </c>
      <c r="AK203" s="12">
        <f t="shared" si="494"/>
        <v>0</v>
      </c>
      <c r="AL203" s="12">
        <f t="shared" si="494"/>
        <v>0</v>
      </c>
      <c r="AM203" s="12">
        <f t="shared" si="494"/>
        <v>0</v>
      </c>
      <c r="AN203" s="12">
        <f t="shared" si="494"/>
        <v>0</v>
      </c>
      <c r="AO203" s="12">
        <f t="shared" si="494"/>
        <v>0</v>
      </c>
      <c r="AP203" s="12">
        <f t="shared" si="494"/>
        <v>0</v>
      </c>
      <c r="AQ203" s="12">
        <f t="shared" si="494"/>
        <v>0</v>
      </c>
      <c r="AR203" s="12">
        <f t="shared" si="494"/>
        <v>0</v>
      </c>
      <c r="AS203" s="12">
        <f t="shared" si="494"/>
        <v>0</v>
      </c>
      <c r="AT203" s="12">
        <f t="shared" si="494"/>
        <v>0</v>
      </c>
      <c r="AU203" s="12">
        <f t="shared" si="494"/>
        <v>0</v>
      </c>
      <c r="AV203" s="12">
        <f t="shared" si="494"/>
        <v>0</v>
      </c>
      <c r="AW203" s="12">
        <f t="shared" si="494"/>
        <v>0</v>
      </c>
      <c r="AX203" s="12">
        <f t="shared" si="494"/>
        <v>0</v>
      </c>
      <c r="AY203" s="12">
        <f t="shared" si="494"/>
        <v>0</v>
      </c>
      <c r="AZ203" s="12">
        <f t="shared" si="494"/>
        <v>0</v>
      </c>
      <c r="BA203" s="12">
        <f t="shared" si="494"/>
        <v>0</v>
      </c>
      <c r="BB203" s="12">
        <f t="shared" si="494"/>
        <v>0</v>
      </c>
      <c r="BC203" s="12">
        <f t="shared" si="494"/>
        <v>0</v>
      </c>
      <c r="BD203" s="12">
        <f t="shared" si="494"/>
        <v>0</v>
      </c>
      <c r="BE203" s="12">
        <f t="shared" si="494"/>
        <v>0</v>
      </c>
      <c r="BF203" s="12">
        <f t="shared" si="494"/>
        <v>0</v>
      </c>
      <c r="BG203" s="12">
        <f t="shared" si="494"/>
        <v>0</v>
      </c>
      <c r="BH203" s="12">
        <f t="shared" si="494"/>
        <v>0</v>
      </c>
      <c r="BI203" s="12">
        <f t="shared" si="494"/>
        <v>0</v>
      </c>
      <c r="BJ203" s="12">
        <f t="shared" si="494"/>
        <v>0</v>
      </c>
      <c r="BK203" s="12">
        <f t="shared" si="494"/>
        <v>0</v>
      </c>
      <c r="BL203" s="12">
        <f t="shared" si="494"/>
        <v>0</v>
      </c>
      <c r="BM203" s="12">
        <f t="shared" si="494"/>
        <v>0</v>
      </c>
      <c r="BN203" s="12">
        <f t="shared" si="494"/>
        <v>0</v>
      </c>
      <c r="BO203" s="12">
        <f t="shared" si="494"/>
        <v>0</v>
      </c>
      <c r="BP203" s="12">
        <f t="shared" si="494"/>
        <v>0</v>
      </c>
      <c r="BQ203" s="12">
        <f t="shared" si="494"/>
        <v>0</v>
      </c>
      <c r="BR203" s="12">
        <f t="shared" si="494"/>
        <v>0</v>
      </c>
      <c r="BS203" s="12">
        <f t="shared" si="494"/>
        <v>2.5</v>
      </c>
      <c r="BT203" s="12">
        <f t="shared" si="494"/>
        <v>5</v>
      </c>
      <c r="BU203" s="12">
        <f t="shared" si="494"/>
        <v>7.5</v>
      </c>
      <c r="BV203" s="12">
        <f t="shared" ref="BV203:DY205" si="495">BU203+BV179</f>
        <v>10</v>
      </c>
      <c r="BW203" s="12">
        <f t="shared" si="495"/>
        <v>12.5</v>
      </c>
      <c r="BX203" s="12">
        <f t="shared" si="495"/>
        <v>15</v>
      </c>
      <c r="BY203" s="12">
        <f t="shared" si="495"/>
        <v>17.5</v>
      </c>
      <c r="BZ203" s="12">
        <f t="shared" si="495"/>
        <v>20</v>
      </c>
      <c r="CA203" s="12">
        <f t="shared" si="495"/>
        <v>22.5</v>
      </c>
      <c r="CB203" s="12">
        <f t="shared" si="495"/>
        <v>25</v>
      </c>
      <c r="CC203" s="12">
        <f t="shared" si="495"/>
        <v>27.5</v>
      </c>
      <c r="CD203" s="12">
        <f t="shared" si="495"/>
        <v>30</v>
      </c>
      <c r="CE203" s="12">
        <f t="shared" si="495"/>
        <v>30</v>
      </c>
      <c r="CF203" s="12">
        <f t="shared" si="495"/>
        <v>30</v>
      </c>
      <c r="CG203" s="12">
        <f t="shared" si="495"/>
        <v>30</v>
      </c>
      <c r="CH203" s="12">
        <f t="shared" si="495"/>
        <v>30</v>
      </c>
      <c r="CI203" s="12">
        <f t="shared" si="495"/>
        <v>30</v>
      </c>
      <c r="CJ203" s="12">
        <f t="shared" si="495"/>
        <v>30</v>
      </c>
      <c r="CK203" s="12">
        <f t="shared" si="495"/>
        <v>30</v>
      </c>
      <c r="CL203" s="12">
        <f t="shared" si="495"/>
        <v>30</v>
      </c>
      <c r="CM203" s="12">
        <f t="shared" si="495"/>
        <v>30</v>
      </c>
      <c r="CN203" s="12">
        <f t="shared" si="495"/>
        <v>30</v>
      </c>
      <c r="CO203" s="12">
        <f t="shared" si="495"/>
        <v>30</v>
      </c>
      <c r="CP203" s="12">
        <f t="shared" si="495"/>
        <v>30</v>
      </c>
      <c r="CQ203" s="12">
        <f t="shared" si="495"/>
        <v>30</v>
      </c>
      <c r="CR203" s="12">
        <f t="shared" si="495"/>
        <v>30</v>
      </c>
      <c r="CS203" s="12">
        <f t="shared" si="495"/>
        <v>30</v>
      </c>
      <c r="CT203" s="12">
        <f t="shared" si="495"/>
        <v>30</v>
      </c>
      <c r="CU203" s="12">
        <f t="shared" si="495"/>
        <v>30</v>
      </c>
      <c r="CV203" s="12">
        <f t="shared" si="495"/>
        <v>30</v>
      </c>
      <c r="CW203" s="12">
        <f t="shared" si="495"/>
        <v>30</v>
      </c>
      <c r="CX203" s="12">
        <f t="shared" si="495"/>
        <v>30</v>
      </c>
      <c r="CY203" s="12">
        <f t="shared" si="495"/>
        <v>30</v>
      </c>
      <c r="CZ203" s="12">
        <f t="shared" si="495"/>
        <v>30</v>
      </c>
      <c r="DA203" s="12">
        <f t="shared" si="495"/>
        <v>30</v>
      </c>
      <c r="DB203" s="12">
        <f t="shared" si="495"/>
        <v>30</v>
      </c>
      <c r="DC203" s="12">
        <f t="shared" si="495"/>
        <v>30</v>
      </c>
      <c r="DD203" s="12">
        <f t="shared" si="495"/>
        <v>30</v>
      </c>
      <c r="DE203" s="12">
        <f t="shared" si="495"/>
        <v>30</v>
      </c>
      <c r="DF203" s="12">
        <f t="shared" si="495"/>
        <v>30</v>
      </c>
      <c r="DG203" s="12">
        <f t="shared" si="495"/>
        <v>30</v>
      </c>
      <c r="DH203" s="12">
        <f t="shared" si="495"/>
        <v>30</v>
      </c>
      <c r="DI203" s="12">
        <f t="shared" si="495"/>
        <v>30</v>
      </c>
      <c r="DJ203" s="12">
        <f t="shared" si="495"/>
        <v>30</v>
      </c>
      <c r="DK203" s="12">
        <f t="shared" si="495"/>
        <v>30</v>
      </c>
      <c r="DL203" s="12">
        <f t="shared" si="495"/>
        <v>30</v>
      </c>
      <c r="DM203" s="12">
        <f t="shared" si="495"/>
        <v>30</v>
      </c>
      <c r="DN203" s="12">
        <f t="shared" si="495"/>
        <v>30</v>
      </c>
      <c r="DO203" s="12">
        <f t="shared" si="495"/>
        <v>30</v>
      </c>
      <c r="DP203" s="12">
        <f t="shared" si="495"/>
        <v>30</v>
      </c>
      <c r="DQ203" s="12">
        <f t="shared" si="495"/>
        <v>30</v>
      </c>
      <c r="DR203" s="12">
        <f t="shared" si="495"/>
        <v>30</v>
      </c>
      <c r="DS203" s="12">
        <f t="shared" si="495"/>
        <v>30</v>
      </c>
      <c r="DT203" s="12">
        <f t="shared" si="495"/>
        <v>30</v>
      </c>
      <c r="DU203" s="12">
        <f t="shared" si="495"/>
        <v>30</v>
      </c>
      <c r="DV203" s="12">
        <f t="shared" si="495"/>
        <v>30</v>
      </c>
      <c r="DW203" s="12">
        <f t="shared" si="495"/>
        <v>30</v>
      </c>
      <c r="DX203" s="12">
        <f t="shared" si="495"/>
        <v>30</v>
      </c>
      <c r="DY203" s="12">
        <f t="shared" si="495"/>
        <v>30</v>
      </c>
    </row>
    <row r="204" spans="2:129" x14ac:dyDescent="0.3">
      <c r="B204" s="2" t="str">
        <f>Product!$Q$2</f>
        <v>Phase 5</v>
      </c>
      <c r="C204" s="2" t="str">
        <f>Product!$Q$3</f>
        <v>60' Wide</v>
      </c>
      <c r="D204" s="128"/>
      <c r="G204" s="11">
        <f>SUM(H204:DZ204)</f>
        <v>1605</v>
      </c>
      <c r="I204" s="12">
        <f t="shared" si="486"/>
        <v>0</v>
      </c>
      <c r="J204" s="12">
        <f t="shared" si="494"/>
        <v>0</v>
      </c>
      <c r="K204" s="12">
        <f t="shared" si="494"/>
        <v>0</v>
      </c>
      <c r="L204" s="12">
        <f t="shared" si="494"/>
        <v>0</v>
      </c>
      <c r="M204" s="12">
        <f t="shared" si="494"/>
        <v>0</v>
      </c>
      <c r="N204" s="12">
        <f t="shared" si="494"/>
        <v>0</v>
      </c>
      <c r="O204" s="12">
        <f t="shared" si="494"/>
        <v>0</v>
      </c>
      <c r="P204" s="12">
        <f t="shared" si="494"/>
        <v>0</v>
      </c>
      <c r="Q204" s="12">
        <f t="shared" si="494"/>
        <v>0</v>
      </c>
      <c r="R204" s="12">
        <f t="shared" si="494"/>
        <v>0</v>
      </c>
      <c r="S204" s="12">
        <f t="shared" si="494"/>
        <v>0</v>
      </c>
      <c r="T204" s="12">
        <f t="shared" si="494"/>
        <v>0</v>
      </c>
      <c r="U204" s="12">
        <f t="shared" si="494"/>
        <v>0</v>
      </c>
      <c r="V204" s="12">
        <f t="shared" si="494"/>
        <v>0</v>
      </c>
      <c r="W204" s="12">
        <f t="shared" si="494"/>
        <v>0</v>
      </c>
      <c r="X204" s="12">
        <f t="shared" si="494"/>
        <v>0</v>
      </c>
      <c r="Y204" s="12">
        <f t="shared" si="494"/>
        <v>0</v>
      </c>
      <c r="Z204" s="12">
        <f t="shared" si="494"/>
        <v>0</v>
      </c>
      <c r="AA204" s="12">
        <f t="shared" si="494"/>
        <v>0</v>
      </c>
      <c r="AB204" s="12">
        <f t="shared" si="494"/>
        <v>0</v>
      </c>
      <c r="AC204" s="12">
        <f t="shared" si="494"/>
        <v>0</v>
      </c>
      <c r="AD204" s="12">
        <f t="shared" si="494"/>
        <v>0</v>
      </c>
      <c r="AE204" s="12">
        <f t="shared" si="494"/>
        <v>0</v>
      </c>
      <c r="AF204" s="12">
        <f t="shared" si="494"/>
        <v>0</v>
      </c>
      <c r="AG204" s="12">
        <f t="shared" si="494"/>
        <v>0</v>
      </c>
      <c r="AH204" s="12">
        <f t="shared" si="494"/>
        <v>0</v>
      </c>
      <c r="AI204" s="12">
        <f t="shared" si="494"/>
        <v>0</v>
      </c>
      <c r="AJ204" s="12">
        <f t="shared" si="494"/>
        <v>0</v>
      </c>
      <c r="AK204" s="12">
        <f t="shared" si="494"/>
        <v>0</v>
      </c>
      <c r="AL204" s="12">
        <f t="shared" si="494"/>
        <v>0</v>
      </c>
      <c r="AM204" s="12">
        <f t="shared" si="494"/>
        <v>0</v>
      </c>
      <c r="AN204" s="12">
        <f t="shared" si="494"/>
        <v>0</v>
      </c>
      <c r="AO204" s="12">
        <f t="shared" si="494"/>
        <v>0</v>
      </c>
      <c r="AP204" s="12">
        <f t="shared" si="494"/>
        <v>0</v>
      </c>
      <c r="AQ204" s="12">
        <f t="shared" si="494"/>
        <v>0</v>
      </c>
      <c r="AR204" s="12">
        <f t="shared" si="494"/>
        <v>0</v>
      </c>
      <c r="AS204" s="12">
        <f t="shared" si="494"/>
        <v>0</v>
      </c>
      <c r="AT204" s="12">
        <f t="shared" si="494"/>
        <v>0</v>
      </c>
      <c r="AU204" s="12">
        <f t="shared" si="494"/>
        <v>0</v>
      </c>
      <c r="AV204" s="12">
        <f t="shared" si="494"/>
        <v>0</v>
      </c>
      <c r="AW204" s="12">
        <f t="shared" si="494"/>
        <v>0</v>
      </c>
      <c r="AX204" s="12">
        <f t="shared" si="494"/>
        <v>0</v>
      </c>
      <c r="AY204" s="12">
        <f t="shared" si="494"/>
        <v>0</v>
      </c>
      <c r="AZ204" s="12">
        <f t="shared" si="494"/>
        <v>0</v>
      </c>
      <c r="BA204" s="12">
        <f t="shared" si="494"/>
        <v>0</v>
      </c>
      <c r="BB204" s="12">
        <f t="shared" si="494"/>
        <v>0</v>
      </c>
      <c r="BC204" s="12">
        <f t="shared" si="494"/>
        <v>0</v>
      </c>
      <c r="BD204" s="12">
        <f t="shared" si="494"/>
        <v>0</v>
      </c>
      <c r="BE204" s="12">
        <f t="shared" si="494"/>
        <v>0</v>
      </c>
      <c r="BF204" s="12">
        <f t="shared" si="494"/>
        <v>0</v>
      </c>
      <c r="BG204" s="12">
        <f t="shared" si="494"/>
        <v>0</v>
      </c>
      <c r="BH204" s="12">
        <f t="shared" si="494"/>
        <v>0</v>
      </c>
      <c r="BI204" s="12">
        <f t="shared" si="494"/>
        <v>0</v>
      </c>
      <c r="BJ204" s="12">
        <f t="shared" si="494"/>
        <v>0</v>
      </c>
      <c r="BK204" s="12">
        <f t="shared" si="494"/>
        <v>0</v>
      </c>
      <c r="BL204" s="12">
        <f t="shared" si="494"/>
        <v>0</v>
      </c>
      <c r="BM204" s="12">
        <f t="shared" si="494"/>
        <v>0</v>
      </c>
      <c r="BN204" s="12">
        <f t="shared" si="494"/>
        <v>0</v>
      </c>
      <c r="BO204" s="12">
        <f t="shared" si="494"/>
        <v>0</v>
      </c>
      <c r="BP204" s="12">
        <f t="shared" si="494"/>
        <v>0</v>
      </c>
      <c r="BQ204" s="12">
        <f t="shared" si="494"/>
        <v>0</v>
      </c>
      <c r="BR204" s="12">
        <f t="shared" si="494"/>
        <v>0</v>
      </c>
      <c r="BS204" s="12">
        <f t="shared" si="494"/>
        <v>2.5</v>
      </c>
      <c r="BT204" s="12">
        <f t="shared" si="494"/>
        <v>5</v>
      </c>
      <c r="BU204" s="12">
        <f t="shared" si="494"/>
        <v>7.5</v>
      </c>
      <c r="BV204" s="12">
        <f t="shared" si="495"/>
        <v>10</v>
      </c>
      <c r="BW204" s="12">
        <f t="shared" si="495"/>
        <v>12.5</v>
      </c>
      <c r="BX204" s="12">
        <f t="shared" si="495"/>
        <v>15</v>
      </c>
      <c r="BY204" s="12">
        <f t="shared" si="495"/>
        <v>17.5</v>
      </c>
      <c r="BZ204" s="12">
        <f t="shared" si="495"/>
        <v>20</v>
      </c>
      <c r="CA204" s="12">
        <f t="shared" si="495"/>
        <v>22.5</v>
      </c>
      <c r="CB204" s="12">
        <f t="shared" si="495"/>
        <v>25</v>
      </c>
      <c r="CC204" s="12">
        <f t="shared" si="495"/>
        <v>27.5</v>
      </c>
      <c r="CD204" s="12">
        <f t="shared" si="495"/>
        <v>30</v>
      </c>
      <c r="CE204" s="12">
        <f t="shared" si="495"/>
        <v>30</v>
      </c>
      <c r="CF204" s="12">
        <f t="shared" si="495"/>
        <v>30</v>
      </c>
      <c r="CG204" s="12">
        <f t="shared" si="495"/>
        <v>30</v>
      </c>
      <c r="CH204" s="12">
        <f t="shared" si="495"/>
        <v>30</v>
      </c>
      <c r="CI204" s="12">
        <f t="shared" si="495"/>
        <v>30</v>
      </c>
      <c r="CJ204" s="12">
        <f t="shared" si="495"/>
        <v>30</v>
      </c>
      <c r="CK204" s="12">
        <f t="shared" si="495"/>
        <v>30</v>
      </c>
      <c r="CL204" s="12">
        <f t="shared" si="495"/>
        <v>30</v>
      </c>
      <c r="CM204" s="12">
        <f t="shared" si="495"/>
        <v>30</v>
      </c>
      <c r="CN204" s="12">
        <f t="shared" si="495"/>
        <v>30</v>
      </c>
      <c r="CO204" s="12">
        <f t="shared" si="495"/>
        <v>30</v>
      </c>
      <c r="CP204" s="12">
        <f t="shared" si="495"/>
        <v>30</v>
      </c>
      <c r="CQ204" s="12">
        <f t="shared" si="495"/>
        <v>30</v>
      </c>
      <c r="CR204" s="12">
        <f t="shared" si="495"/>
        <v>30</v>
      </c>
      <c r="CS204" s="12">
        <f t="shared" si="495"/>
        <v>30</v>
      </c>
      <c r="CT204" s="12">
        <f t="shared" si="495"/>
        <v>30</v>
      </c>
      <c r="CU204" s="12">
        <f t="shared" si="495"/>
        <v>30</v>
      </c>
      <c r="CV204" s="12">
        <f t="shared" si="495"/>
        <v>30</v>
      </c>
      <c r="CW204" s="12">
        <f t="shared" si="495"/>
        <v>30</v>
      </c>
      <c r="CX204" s="12">
        <f t="shared" si="495"/>
        <v>30</v>
      </c>
      <c r="CY204" s="12">
        <f t="shared" si="495"/>
        <v>30</v>
      </c>
      <c r="CZ204" s="12">
        <f t="shared" si="495"/>
        <v>30</v>
      </c>
      <c r="DA204" s="12">
        <f t="shared" si="495"/>
        <v>30</v>
      </c>
      <c r="DB204" s="12">
        <f t="shared" si="495"/>
        <v>30</v>
      </c>
      <c r="DC204" s="12">
        <f t="shared" si="495"/>
        <v>30</v>
      </c>
      <c r="DD204" s="12">
        <f t="shared" si="495"/>
        <v>30</v>
      </c>
      <c r="DE204" s="12">
        <f t="shared" si="495"/>
        <v>30</v>
      </c>
      <c r="DF204" s="12">
        <f t="shared" si="495"/>
        <v>30</v>
      </c>
      <c r="DG204" s="12">
        <f t="shared" si="495"/>
        <v>30</v>
      </c>
      <c r="DH204" s="12">
        <f t="shared" si="495"/>
        <v>30</v>
      </c>
      <c r="DI204" s="12">
        <f t="shared" si="495"/>
        <v>30</v>
      </c>
      <c r="DJ204" s="12">
        <f t="shared" si="495"/>
        <v>30</v>
      </c>
      <c r="DK204" s="12">
        <f t="shared" si="495"/>
        <v>30</v>
      </c>
      <c r="DL204" s="12">
        <f t="shared" si="495"/>
        <v>30</v>
      </c>
      <c r="DM204" s="12">
        <f t="shared" si="495"/>
        <v>30</v>
      </c>
      <c r="DN204" s="12">
        <f t="shared" si="495"/>
        <v>30</v>
      </c>
      <c r="DO204" s="12">
        <f t="shared" si="495"/>
        <v>30</v>
      </c>
      <c r="DP204" s="12">
        <f t="shared" si="495"/>
        <v>30</v>
      </c>
      <c r="DQ204" s="12">
        <f t="shared" si="495"/>
        <v>30</v>
      </c>
      <c r="DR204" s="12">
        <f t="shared" si="495"/>
        <v>30</v>
      </c>
      <c r="DS204" s="12">
        <f t="shared" si="495"/>
        <v>30</v>
      </c>
      <c r="DT204" s="12">
        <f t="shared" si="495"/>
        <v>30</v>
      </c>
      <c r="DU204" s="12">
        <f t="shared" si="495"/>
        <v>30</v>
      </c>
      <c r="DV204" s="12">
        <f t="shared" si="495"/>
        <v>30</v>
      </c>
      <c r="DW204" s="12">
        <f t="shared" si="495"/>
        <v>30</v>
      </c>
      <c r="DX204" s="12">
        <f t="shared" si="495"/>
        <v>30</v>
      </c>
      <c r="DY204" s="12">
        <f t="shared" si="495"/>
        <v>30</v>
      </c>
    </row>
    <row r="205" spans="2:129" x14ac:dyDescent="0.3">
      <c r="B205" s="2" t="str">
        <f>Product!$R$2</f>
        <v>Phase 5</v>
      </c>
      <c r="C205" s="2" t="str">
        <f>Product!$R$3</f>
        <v>75' Wide</v>
      </c>
      <c r="D205" s="128"/>
      <c r="G205" s="11">
        <f>SUM(H205:DZ205)</f>
        <v>1070</v>
      </c>
      <c r="I205" s="12">
        <f t="shared" si="486"/>
        <v>0</v>
      </c>
      <c r="J205" s="12">
        <f t="shared" si="494"/>
        <v>0</v>
      </c>
      <c r="K205" s="12">
        <f t="shared" si="494"/>
        <v>0</v>
      </c>
      <c r="L205" s="12">
        <f t="shared" si="494"/>
        <v>0</v>
      </c>
      <c r="M205" s="12">
        <f t="shared" si="494"/>
        <v>0</v>
      </c>
      <c r="N205" s="12">
        <f t="shared" si="494"/>
        <v>0</v>
      </c>
      <c r="O205" s="12">
        <f t="shared" si="494"/>
        <v>0</v>
      </c>
      <c r="P205" s="12">
        <f t="shared" si="494"/>
        <v>0</v>
      </c>
      <c r="Q205" s="12">
        <f t="shared" si="494"/>
        <v>0</v>
      </c>
      <c r="R205" s="12">
        <f t="shared" si="494"/>
        <v>0</v>
      </c>
      <c r="S205" s="12">
        <f t="shared" si="494"/>
        <v>0</v>
      </c>
      <c r="T205" s="12">
        <f t="shared" si="494"/>
        <v>0</v>
      </c>
      <c r="U205" s="12">
        <f t="shared" si="494"/>
        <v>0</v>
      </c>
      <c r="V205" s="12">
        <f t="shared" si="494"/>
        <v>0</v>
      </c>
      <c r="W205" s="12">
        <f t="shared" si="494"/>
        <v>0</v>
      </c>
      <c r="X205" s="12">
        <f t="shared" si="494"/>
        <v>0</v>
      </c>
      <c r="Y205" s="12">
        <f t="shared" si="494"/>
        <v>0</v>
      </c>
      <c r="Z205" s="12">
        <f t="shared" si="494"/>
        <v>0</v>
      </c>
      <c r="AA205" s="12">
        <f t="shared" si="494"/>
        <v>0</v>
      </c>
      <c r="AB205" s="12">
        <f t="shared" si="494"/>
        <v>0</v>
      </c>
      <c r="AC205" s="12">
        <f t="shared" si="494"/>
        <v>0</v>
      </c>
      <c r="AD205" s="12">
        <f t="shared" si="494"/>
        <v>0</v>
      </c>
      <c r="AE205" s="12">
        <f t="shared" si="494"/>
        <v>0</v>
      </c>
      <c r="AF205" s="12">
        <f t="shared" si="494"/>
        <v>0</v>
      </c>
      <c r="AG205" s="12">
        <f t="shared" si="494"/>
        <v>0</v>
      </c>
      <c r="AH205" s="12">
        <f t="shared" si="494"/>
        <v>0</v>
      </c>
      <c r="AI205" s="12">
        <f t="shared" si="494"/>
        <v>0</v>
      </c>
      <c r="AJ205" s="12">
        <f t="shared" si="494"/>
        <v>0</v>
      </c>
      <c r="AK205" s="12">
        <f t="shared" si="494"/>
        <v>0</v>
      </c>
      <c r="AL205" s="12">
        <f t="shared" si="494"/>
        <v>0</v>
      </c>
      <c r="AM205" s="12">
        <f t="shared" si="494"/>
        <v>0</v>
      </c>
      <c r="AN205" s="12">
        <f t="shared" si="494"/>
        <v>0</v>
      </c>
      <c r="AO205" s="12">
        <f t="shared" si="494"/>
        <v>0</v>
      </c>
      <c r="AP205" s="12">
        <f t="shared" si="494"/>
        <v>0</v>
      </c>
      <c r="AQ205" s="12">
        <f t="shared" si="494"/>
        <v>0</v>
      </c>
      <c r="AR205" s="12">
        <f t="shared" si="494"/>
        <v>0</v>
      </c>
      <c r="AS205" s="12">
        <f t="shared" si="494"/>
        <v>0</v>
      </c>
      <c r="AT205" s="12">
        <f t="shared" si="494"/>
        <v>0</v>
      </c>
      <c r="AU205" s="12">
        <f t="shared" si="494"/>
        <v>0</v>
      </c>
      <c r="AV205" s="12">
        <f t="shared" si="494"/>
        <v>0</v>
      </c>
      <c r="AW205" s="12">
        <f t="shared" si="494"/>
        <v>0</v>
      </c>
      <c r="AX205" s="12">
        <f t="shared" si="494"/>
        <v>0</v>
      </c>
      <c r="AY205" s="12">
        <f t="shared" si="494"/>
        <v>0</v>
      </c>
      <c r="AZ205" s="12">
        <f t="shared" si="494"/>
        <v>0</v>
      </c>
      <c r="BA205" s="12">
        <f t="shared" si="494"/>
        <v>0</v>
      </c>
      <c r="BB205" s="12">
        <f t="shared" si="494"/>
        <v>0</v>
      </c>
      <c r="BC205" s="12">
        <f t="shared" si="494"/>
        <v>0</v>
      </c>
      <c r="BD205" s="12">
        <f t="shared" si="494"/>
        <v>0</v>
      </c>
      <c r="BE205" s="12">
        <f t="shared" si="494"/>
        <v>0</v>
      </c>
      <c r="BF205" s="12">
        <f t="shared" si="494"/>
        <v>0</v>
      </c>
      <c r="BG205" s="12">
        <f t="shared" si="494"/>
        <v>0</v>
      </c>
      <c r="BH205" s="12">
        <f t="shared" si="494"/>
        <v>0</v>
      </c>
      <c r="BI205" s="12">
        <f t="shared" si="494"/>
        <v>0</v>
      </c>
      <c r="BJ205" s="12">
        <f t="shared" si="494"/>
        <v>0</v>
      </c>
      <c r="BK205" s="12">
        <f t="shared" si="494"/>
        <v>0</v>
      </c>
      <c r="BL205" s="12">
        <f t="shared" si="494"/>
        <v>0</v>
      </c>
      <c r="BM205" s="12">
        <f t="shared" si="494"/>
        <v>0</v>
      </c>
      <c r="BN205" s="12">
        <f t="shared" si="494"/>
        <v>0</v>
      </c>
      <c r="BO205" s="12">
        <f t="shared" si="494"/>
        <v>0</v>
      </c>
      <c r="BP205" s="12">
        <f t="shared" si="494"/>
        <v>0</v>
      </c>
      <c r="BQ205" s="12">
        <f t="shared" si="494"/>
        <v>0</v>
      </c>
      <c r="BR205" s="12">
        <f t="shared" si="494"/>
        <v>0</v>
      </c>
      <c r="BS205" s="12">
        <f t="shared" si="494"/>
        <v>1.6666666666666667</v>
      </c>
      <c r="BT205" s="12">
        <f t="shared" si="494"/>
        <v>3.3333333333333335</v>
      </c>
      <c r="BU205" s="12">
        <f t="shared" si="494"/>
        <v>5</v>
      </c>
      <c r="BV205" s="12">
        <f t="shared" si="495"/>
        <v>6.666666666666667</v>
      </c>
      <c r="BW205" s="12">
        <f t="shared" si="495"/>
        <v>8.3333333333333339</v>
      </c>
      <c r="BX205" s="12">
        <f t="shared" si="495"/>
        <v>10</v>
      </c>
      <c r="BY205" s="12">
        <f t="shared" si="495"/>
        <v>11.666666666666666</v>
      </c>
      <c r="BZ205" s="12">
        <f t="shared" si="495"/>
        <v>13.333333333333332</v>
      </c>
      <c r="CA205" s="12">
        <f t="shared" si="495"/>
        <v>14.999999999999998</v>
      </c>
      <c r="CB205" s="12">
        <f t="shared" si="495"/>
        <v>16.666666666666664</v>
      </c>
      <c r="CC205" s="12">
        <f t="shared" si="495"/>
        <v>18.333333333333332</v>
      </c>
      <c r="CD205" s="12">
        <f t="shared" si="495"/>
        <v>20</v>
      </c>
      <c r="CE205" s="12">
        <f t="shared" si="495"/>
        <v>20</v>
      </c>
      <c r="CF205" s="12">
        <f t="shared" si="495"/>
        <v>20</v>
      </c>
      <c r="CG205" s="12">
        <f t="shared" si="495"/>
        <v>20</v>
      </c>
      <c r="CH205" s="12">
        <f t="shared" si="495"/>
        <v>20</v>
      </c>
      <c r="CI205" s="12">
        <f t="shared" si="495"/>
        <v>20</v>
      </c>
      <c r="CJ205" s="12">
        <f t="shared" si="495"/>
        <v>20</v>
      </c>
      <c r="CK205" s="12">
        <f t="shared" si="495"/>
        <v>20</v>
      </c>
      <c r="CL205" s="12">
        <f t="shared" si="495"/>
        <v>20</v>
      </c>
      <c r="CM205" s="12">
        <f t="shared" si="495"/>
        <v>20</v>
      </c>
      <c r="CN205" s="12">
        <f t="shared" si="495"/>
        <v>20</v>
      </c>
      <c r="CO205" s="12">
        <f t="shared" si="495"/>
        <v>20</v>
      </c>
      <c r="CP205" s="12">
        <f t="shared" si="495"/>
        <v>20</v>
      </c>
      <c r="CQ205" s="12">
        <f t="shared" si="495"/>
        <v>20</v>
      </c>
      <c r="CR205" s="12">
        <f t="shared" si="495"/>
        <v>20</v>
      </c>
      <c r="CS205" s="12">
        <f t="shared" si="495"/>
        <v>20</v>
      </c>
      <c r="CT205" s="12">
        <f t="shared" si="495"/>
        <v>20</v>
      </c>
      <c r="CU205" s="12">
        <f t="shared" si="495"/>
        <v>20</v>
      </c>
      <c r="CV205" s="12">
        <f t="shared" si="495"/>
        <v>20</v>
      </c>
      <c r="CW205" s="12">
        <f t="shared" si="495"/>
        <v>20</v>
      </c>
      <c r="CX205" s="12">
        <f t="shared" si="495"/>
        <v>20</v>
      </c>
      <c r="CY205" s="12">
        <f t="shared" si="495"/>
        <v>20</v>
      </c>
      <c r="CZ205" s="12">
        <f t="shared" si="495"/>
        <v>20</v>
      </c>
      <c r="DA205" s="12">
        <f t="shared" si="495"/>
        <v>20</v>
      </c>
      <c r="DB205" s="12">
        <f t="shared" si="495"/>
        <v>20</v>
      </c>
      <c r="DC205" s="12">
        <f t="shared" si="495"/>
        <v>20</v>
      </c>
      <c r="DD205" s="12">
        <f t="shared" si="495"/>
        <v>20</v>
      </c>
      <c r="DE205" s="12">
        <f t="shared" si="495"/>
        <v>20</v>
      </c>
      <c r="DF205" s="12">
        <f t="shared" si="495"/>
        <v>20</v>
      </c>
      <c r="DG205" s="12">
        <f t="shared" si="495"/>
        <v>20</v>
      </c>
      <c r="DH205" s="12">
        <f t="shared" si="495"/>
        <v>20</v>
      </c>
      <c r="DI205" s="12">
        <f t="shared" si="495"/>
        <v>20</v>
      </c>
      <c r="DJ205" s="12">
        <f t="shared" si="495"/>
        <v>20</v>
      </c>
      <c r="DK205" s="12">
        <f t="shared" si="495"/>
        <v>20</v>
      </c>
      <c r="DL205" s="12">
        <f t="shared" si="495"/>
        <v>20</v>
      </c>
      <c r="DM205" s="12">
        <f t="shared" si="495"/>
        <v>20</v>
      </c>
      <c r="DN205" s="12">
        <f t="shared" si="495"/>
        <v>20</v>
      </c>
      <c r="DO205" s="12">
        <f t="shared" si="495"/>
        <v>20</v>
      </c>
      <c r="DP205" s="12">
        <f t="shared" si="495"/>
        <v>20</v>
      </c>
      <c r="DQ205" s="12">
        <f t="shared" si="495"/>
        <v>20</v>
      </c>
      <c r="DR205" s="12">
        <f t="shared" si="495"/>
        <v>20</v>
      </c>
      <c r="DS205" s="12">
        <f t="shared" si="495"/>
        <v>20</v>
      </c>
      <c r="DT205" s="12">
        <f t="shared" si="495"/>
        <v>20</v>
      </c>
      <c r="DU205" s="12">
        <f t="shared" si="495"/>
        <v>20</v>
      </c>
      <c r="DV205" s="12">
        <f t="shared" si="495"/>
        <v>20</v>
      </c>
      <c r="DW205" s="12">
        <f t="shared" si="495"/>
        <v>20</v>
      </c>
      <c r="DX205" s="12">
        <f t="shared" si="495"/>
        <v>20</v>
      </c>
      <c r="DY205" s="12">
        <f t="shared" si="495"/>
        <v>20</v>
      </c>
    </row>
    <row r="207" spans="2:129" x14ac:dyDescent="0.3">
      <c r="B207" s="18" t="s">
        <v>56</v>
      </c>
      <c r="C207" s="18"/>
      <c r="D207" s="18"/>
      <c r="E207" s="18"/>
      <c r="F207" s="18"/>
      <c r="G207" s="23">
        <f>SUM(G185:G206)</f>
        <v>31000</v>
      </c>
      <c r="H207" s="18"/>
      <c r="I207" s="19">
        <f>SUM(I185:I206)</f>
        <v>0</v>
      </c>
      <c r="J207" s="19">
        <f t="shared" ref="J207:BU207" si="496">SUM(J185:J206)</f>
        <v>0</v>
      </c>
      <c r="K207" s="19">
        <f t="shared" si="496"/>
        <v>0</v>
      </c>
      <c r="L207" s="19">
        <f t="shared" si="496"/>
        <v>0</v>
      </c>
      <c r="M207" s="19">
        <f t="shared" si="496"/>
        <v>0</v>
      </c>
      <c r="N207" s="19">
        <f t="shared" si="496"/>
        <v>0</v>
      </c>
      <c r="O207" s="19">
        <f t="shared" si="496"/>
        <v>0</v>
      </c>
      <c r="P207" s="19">
        <f t="shared" si="496"/>
        <v>0</v>
      </c>
      <c r="Q207" s="19">
        <f t="shared" si="496"/>
        <v>0</v>
      </c>
      <c r="R207" s="19">
        <f t="shared" si="496"/>
        <v>0</v>
      </c>
      <c r="S207" s="19">
        <f t="shared" si="496"/>
        <v>0</v>
      </c>
      <c r="T207" s="19">
        <f t="shared" si="496"/>
        <v>0</v>
      </c>
      <c r="U207" s="19">
        <f t="shared" si="496"/>
        <v>0</v>
      </c>
      <c r="V207" s="19">
        <f t="shared" si="496"/>
        <v>0</v>
      </c>
      <c r="W207" s="19">
        <f t="shared" si="496"/>
        <v>6.666666666666667</v>
      </c>
      <c r="X207" s="19">
        <f t="shared" si="496"/>
        <v>13.333333333333334</v>
      </c>
      <c r="Y207" s="19">
        <f t="shared" si="496"/>
        <v>20</v>
      </c>
      <c r="Z207" s="19">
        <f t="shared" si="496"/>
        <v>26.666666666666668</v>
      </c>
      <c r="AA207" s="19">
        <f t="shared" si="496"/>
        <v>33.333333333333336</v>
      </c>
      <c r="AB207" s="19">
        <f t="shared" si="496"/>
        <v>40</v>
      </c>
      <c r="AC207" s="19">
        <f t="shared" si="496"/>
        <v>46.666666666666664</v>
      </c>
      <c r="AD207" s="19">
        <f t="shared" si="496"/>
        <v>53.333333333333329</v>
      </c>
      <c r="AE207" s="19">
        <f t="shared" si="496"/>
        <v>60</v>
      </c>
      <c r="AF207" s="19">
        <f t="shared" si="496"/>
        <v>66.666666666666657</v>
      </c>
      <c r="AG207" s="19">
        <f t="shared" si="496"/>
        <v>73.333333333333329</v>
      </c>
      <c r="AH207" s="19">
        <f t="shared" si="496"/>
        <v>80</v>
      </c>
      <c r="AI207" s="19">
        <f t="shared" si="496"/>
        <v>86.666666666666671</v>
      </c>
      <c r="AJ207" s="19">
        <f t="shared" si="496"/>
        <v>93.333333333333329</v>
      </c>
      <c r="AK207" s="19">
        <f t="shared" si="496"/>
        <v>100</v>
      </c>
      <c r="AL207" s="19">
        <f t="shared" si="496"/>
        <v>106.66666666666667</v>
      </c>
      <c r="AM207" s="19">
        <f t="shared" si="496"/>
        <v>113.33333333333333</v>
      </c>
      <c r="AN207" s="19">
        <f t="shared" si="496"/>
        <v>120</v>
      </c>
      <c r="AO207" s="19">
        <f t="shared" si="496"/>
        <v>126.66666666666667</v>
      </c>
      <c r="AP207" s="19">
        <f t="shared" si="496"/>
        <v>133.33333333333334</v>
      </c>
      <c r="AQ207" s="19">
        <f t="shared" si="496"/>
        <v>140</v>
      </c>
      <c r="AR207" s="19">
        <f t="shared" si="496"/>
        <v>146.66666666666666</v>
      </c>
      <c r="AS207" s="19">
        <f t="shared" si="496"/>
        <v>153.33333333333334</v>
      </c>
      <c r="AT207" s="19">
        <f t="shared" si="496"/>
        <v>160</v>
      </c>
      <c r="AU207" s="19">
        <f t="shared" si="496"/>
        <v>166.66666666666666</v>
      </c>
      <c r="AV207" s="19">
        <f t="shared" si="496"/>
        <v>173.33333333333334</v>
      </c>
      <c r="AW207" s="19">
        <f t="shared" si="496"/>
        <v>180</v>
      </c>
      <c r="AX207" s="19">
        <f t="shared" si="496"/>
        <v>186.66666666666666</v>
      </c>
      <c r="AY207" s="19">
        <f t="shared" si="496"/>
        <v>193.33333333333334</v>
      </c>
      <c r="AZ207" s="19">
        <f t="shared" si="496"/>
        <v>200</v>
      </c>
      <c r="BA207" s="19">
        <f t="shared" si="496"/>
        <v>206.66666666666666</v>
      </c>
      <c r="BB207" s="19">
        <f t="shared" si="496"/>
        <v>213.33333333333334</v>
      </c>
      <c r="BC207" s="19">
        <f t="shared" si="496"/>
        <v>220</v>
      </c>
      <c r="BD207" s="19">
        <f t="shared" si="496"/>
        <v>226.66666666666666</v>
      </c>
      <c r="BE207" s="19">
        <f t="shared" si="496"/>
        <v>233.33333333333334</v>
      </c>
      <c r="BF207" s="19">
        <f t="shared" si="496"/>
        <v>240</v>
      </c>
      <c r="BG207" s="19">
        <f t="shared" si="496"/>
        <v>246.66666666666666</v>
      </c>
      <c r="BH207" s="19">
        <f t="shared" si="496"/>
        <v>253.33333333333334</v>
      </c>
      <c r="BI207" s="19">
        <f t="shared" si="496"/>
        <v>260</v>
      </c>
      <c r="BJ207" s="19">
        <f t="shared" si="496"/>
        <v>266.66666666666669</v>
      </c>
      <c r="BK207" s="19">
        <f t="shared" si="496"/>
        <v>273.33333333333331</v>
      </c>
      <c r="BL207" s="19">
        <f t="shared" si="496"/>
        <v>280</v>
      </c>
      <c r="BM207" s="19">
        <f t="shared" si="496"/>
        <v>286.66666666666669</v>
      </c>
      <c r="BN207" s="19">
        <f t="shared" si="496"/>
        <v>293.33333333333331</v>
      </c>
      <c r="BO207" s="19">
        <f t="shared" si="496"/>
        <v>300</v>
      </c>
      <c r="BP207" s="19">
        <f t="shared" si="496"/>
        <v>306.66666666666669</v>
      </c>
      <c r="BQ207" s="19">
        <f t="shared" si="496"/>
        <v>313.33333333333331</v>
      </c>
      <c r="BR207" s="19">
        <f t="shared" si="496"/>
        <v>320</v>
      </c>
      <c r="BS207" s="19">
        <f t="shared" si="496"/>
        <v>326.66666666666669</v>
      </c>
      <c r="BT207" s="19">
        <f t="shared" si="496"/>
        <v>333.33333333333331</v>
      </c>
      <c r="BU207" s="19">
        <f t="shared" si="496"/>
        <v>340</v>
      </c>
      <c r="BV207" s="19">
        <f t="shared" ref="BV207:DY207" si="497">SUM(BV185:BV206)</f>
        <v>346.66666666666669</v>
      </c>
      <c r="BW207" s="19">
        <f t="shared" si="497"/>
        <v>353.33333333333331</v>
      </c>
      <c r="BX207" s="19">
        <f t="shared" si="497"/>
        <v>360</v>
      </c>
      <c r="BY207" s="19">
        <f t="shared" si="497"/>
        <v>366.66666666666669</v>
      </c>
      <c r="BZ207" s="19">
        <f t="shared" si="497"/>
        <v>373.33333333333331</v>
      </c>
      <c r="CA207" s="19">
        <f t="shared" si="497"/>
        <v>380</v>
      </c>
      <c r="CB207" s="19">
        <f t="shared" si="497"/>
        <v>386.66666666666669</v>
      </c>
      <c r="CC207" s="19">
        <f t="shared" si="497"/>
        <v>393.33333333333331</v>
      </c>
      <c r="CD207" s="19">
        <f t="shared" si="497"/>
        <v>400</v>
      </c>
      <c r="CE207" s="19">
        <f t="shared" si="497"/>
        <v>400</v>
      </c>
      <c r="CF207" s="19">
        <f t="shared" si="497"/>
        <v>400</v>
      </c>
      <c r="CG207" s="19">
        <f t="shared" si="497"/>
        <v>400</v>
      </c>
      <c r="CH207" s="19">
        <f t="shared" si="497"/>
        <v>400</v>
      </c>
      <c r="CI207" s="19">
        <f t="shared" si="497"/>
        <v>400</v>
      </c>
      <c r="CJ207" s="19">
        <f t="shared" si="497"/>
        <v>400</v>
      </c>
      <c r="CK207" s="19">
        <f t="shared" si="497"/>
        <v>400</v>
      </c>
      <c r="CL207" s="19">
        <f t="shared" si="497"/>
        <v>400</v>
      </c>
      <c r="CM207" s="19">
        <f t="shared" si="497"/>
        <v>400</v>
      </c>
      <c r="CN207" s="19">
        <f t="shared" si="497"/>
        <v>400</v>
      </c>
      <c r="CO207" s="19">
        <f t="shared" si="497"/>
        <v>400</v>
      </c>
      <c r="CP207" s="19">
        <f t="shared" si="497"/>
        <v>400</v>
      </c>
      <c r="CQ207" s="19">
        <f t="shared" si="497"/>
        <v>400</v>
      </c>
      <c r="CR207" s="19">
        <f t="shared" si="497"/>
        <v>400</v>
      </c>
      <c r="CS207" s="19">
        <f t="shared" si="497"/>
        <v>400</v>
      </c>
      <c r="CT207" s="19">
        <f t="shared" si="497"/>
        <v>400</v>
      </c>
      <c r="CU207" s="19">
        <f t="shared" si="497"/>
        <v>400</v>
      </c>
      <c r="CV207" s="19">
        <f t="shared" si="497"/>
        <v>400</v>
      </c>
      <c r="CW207" s="19">
        <f t="shared" si="497"/>
        <v>400</v>
      </c>
      <c r="CX207" s="19">
        <f t="shared" si="497"/>
        <v>400</v>
      </c>
      <c r="CY207" s="19">
        <f t="shared" si="497"/>
        <v>400</v>
      </c>
      <c r="CZ207" s="19">
        <f t="shared" si="497"/>
        <v>400</v>
      </c>
      <c r="DA207" s="19">
        <f t="shared" si="497"/>
        <v>400</v>
      </c>
      <c r="DB207" s="19">
        <f t="shared" si="497"/>
        <v>400</v>
      </c>
      <c r="DC207" s="19">
        <f t="shared" si="497"/>
        <v>400</v>
      </c>
      <c r="DD207" s="19">
        <f t="shared" si="497"/>
        <v>400</v>
      </c>
      <c r="DE207" s="19">
        <f t="shared" si="497"/>
        <v>400</v>
      </c>
      <c r="DF207" s="19">
        <f t="shared" si="497"/>
        <v>400</v>
      </c>
      <c r="DG207" s="19">
        <f t="shared" si="497"/>
        <v>400</v>
      </c>
      <c r="DH207" s="19">
        <f t="shared" si="497"/>
        <v>400</v>
      </c>
      <c r="DI207" s="19">
        <f t="shared" si="497"/>
        <v>400</v>
      </c>
      <c r="DJ207" s="19">
        <f t="shared" si="497"/>
        <v>400</v>
      </c>
      <c r="DK207" s="19">
        <f t="shared" si="497"/>
        <v>400</v>
      </c>
      <c r="DL207" s="19">
        <f t="shared" si="497"/>
        <v>400</v>
      </c>
      <c r="DM207" s="19">
        <f t="shared" si="497"/>
        <v>400</v>
      </c>
      <c r="DN207" s="19">
        <f t="shared" si="497"/>
        <v>400</v>
      </c>
      <c r="DO207" s="19">
        <f t="shared" si="497"/>
        <v>400</v>
      </c>
      <c r="DP207" s="19">
        <f t="shared" si="497"/>
        <v>400</v>
      </c>
      <c r="DQ207" s="19">
        <f t="shared" si="497"/>
        <v>400</v>
      </c>
      <c r="DR207" s="19">
        <f t="shared" si="497"/>
        <v>400</v>
      </c>
      <c r="DS207" s="19">
        <f t="shared" si="497"/>
        <v>400</v>
      </c>
      <c r="DT207" s="19">
        <f t="shared" si="497"/>
        <v>400</v>
      </c>
      <c r="DU207" s="19">
        <f t="shared" si="497"/>
        <v>400</v>
      </c>
      <c r="DV207" s="19">
        <f t="shared" si="497"/>
        <v>400</v>
      </c>
      <c r="DW207" s="19">
        <f t="shared" si="497"/>
        <v>400</v>
      </c>
      <c r="DX207" s="19">
        <f t="shared" si="497"/>
        <v>400</v>
      </c>
      <c r="DY207" s="19">
        <f t="shared" si="497"/>
        <v>400</v>
      </c>
    </row>
    <row r="209" spans="1:129" x14ac:dyDescent="0.3">
      <c r="A209" s="8" t="s">
        <v>16</v>
      </c>
      <c r="B209" s="4"/>
      <c r="C209" s="4"/>
      <c r="D209" s="4"/>
      <c r="E209" s="4"/>
      <c r="F209" s="16"/>
    </row>
    <row r="211" spans="1:129" x14ac:dyDescent="0.3">
      <c r="B211" s="2" t="str">
        <f>Product!$D$2</f>
        <v>Phase 1</v>
      </c>
      <c r="C211" s="2" t="str">
        <f>Product!$D$3</f>
        <v>50' Wide</v>
      </c>
      <c r="G211" s="11">
        <f>SUM(H211:DZ211)</f>
        <v>270</v>
      </c>
      <c r="I211" s="17">
        <f>I43-I139</f>
        <v>0</v>
      </c>
      <c r="J211" s="17">
        <f t="shared" ref="J211:BU211" si="498">J43-J139</f>
        <v>0</v>
      </c>
      <c r="K211" s="17">
        <f t="shared" si="498"/>
        <v>5</v>
      </c>
      <c r="L211" s="17">
        <f t="shared" si="498"/>
        <v>10</v>
      </c>
      <c r="M211" s="17">
        <f t="shared" si="498"/>
        <v>15</v>
      </c>
      <c r="N211" s="17">
        <f t="shared" si="498"/>
        <v>20</v>
      </c>
      <c r="O211" s="17">
        <f t="shared" si="498"/>
        <v>25</v>
      </c>
      <c r="P211" s="17">
        <f t="shared" si="498"/>
        <v>30</v>
      </c>
      <c r="Q211" s="17">
        <f t="shared" si="498"/>
        <v>27.5</v>
      </c>
      <c r="R211" s="17">
        <f t="shared" si="498"/>
        <v>25</v>
      </c>
      <c r="S211" s="17">
        <f t="shared" si="498"/>
        <v>22.5</v>
      </c>
      <c r="T211" s="17">
        <f t="shared" si="498"/>
        <v>20</v>
      </c>
      <c r="U211" s="17">
        <f t="shared" si="498"/>
        <v>17.5</v>
      </c>
      <c r="V211" s="17">
        <f t="shared" si="498"/>
        <v>15</v>
      </c>
      <c r="W211" s="17">
        <f t="shared" si="498"/>
        <v>12.5</v>
      </c>
      <c r="X211" s="17">
        <f t="shared" si="498"/>
        <v>10</v>
      </c>
      <c r="Y211" s="17">
        <f t="shared" si="498"/>
        <v>7.5</v>
      </c>
      <c r="Z211" s="17">
        <f t="shared" si="498"/>
        <v>5</v>
      </c>
      <c r="AA211" s="17">
        <f t="shared" si="498"/>
        <v>2.5</v>
      </c>
      <c r="AB211" s="17">
        <f t="shared" si="498"/>
        <v>0</v>
      </c>
      <c r="AC211" s="17">
        <f t="shared" si="498"/>
        <v>0</v>
      </c>
      <c r="AD211" s="17">
        <f t="shared" si="498"/>
        <v>0</v>
      </c>
      <c r="AE211" s="17">
        <f t="shared" si="498"/>
        <v>0</v>
      </c>
      <c r="AF211" s="17">
        <f t="shared" si="498"/>
        <v>0</v>
      </c>
      <c r="AG211" s="17">
        <f t="shared" si="498"/>
        <v>0</v>
      </c>
      <c r="AH211" s="17">
        <f t="shared" si="498"/>
        <v>0</v>
      </c>
      <c r="AI211" s="17">
        <f t="shared" si="498"/>
        <v>0</v>
      </c>
      <c r="AJ211" s="17">
        <f t="shared" si="498"/>
        <v>0</v>
      </c>
      <c r="AK211" s="17">
        <f t="shared" si="498"/>
        <v>0</v>
      </c>
      <c r="AL211" s="17">
        <f t="shared" si="498"/>
        <v>0</v>
      </c>
      <c r="AM211" s="17">
        <f t="shared" si="498"/>
        <v>0</v>
      </c>
      <c r="AN211" s="17">
        <f t="shared" si="498"/>
        <v>0</v>
      </c>
      <c r="AO211" s="17">
        <f t="shared" si="498"/>
        <v>0</v>
      </c>
      <c r="AP211" s="17">
        <f t="shared" si="498"/>
        <v>0</v>
      </c>
      <c r="AQ211" s="17">
        <f t="shared" si="498"/>
        <v>0</v>
      </c>
      <c r="AR211" s="17">
        <f t="shared" si="498"/>
        <v>0</v>
      </c>
      <c r="AS211" s="17">
        <f t="shared" si="498"/>
        <v>0</v>
      </c>
      <c r="AT211" s="17">
        <f t="shared" si="498"/>
        <v>0</v>
      </c>
      <c r="AU211" s="17">
        <f t="shared" si="498"/>
        <v>0</v>
      </c>
      <c r="AV211" s="17">
        <f t="shared" si="498"/>
        <v>0</v>
      </c>
      <c r="AW211" s="17">
        <f t="shared" si="498"/>
        <v>0</v>
      </c>
      <c r="AX211" s="17">
        <f t="shared" si="498"/>
        <v>0</v>
      </c>
      <c r="AY211" s="17">
        <f t="shared" si="498"/>
        <v>0</v>
      </c>
      <c r="AZ211" s="17">
        <f t="shared" si="498"/>
        <v>0</v>
      </c>
      <c r="BA211" s="17">
        <f t="shared" si="498"/>
        <v>0</v>
      </c>
      <c r="BB211" s="17">
        <f t="shared" si="498"/>
        <v>0</v>
      </c>
      <c r="BC211" s="17">
        <f t="shared" si="498"/>
        <v>0</v>
      </c>
      <c r="BD211" s="17">
        <f t="shared" si="498"/>
        <v>0</v>
      </c>
      <c r="BE211" s="17">
        <f t="shared" si="498"/>
        <v>0</v>
      </c>
      <c r="BF211" s="17">
        <f t="shared" si="498"/>
        <v>0</v>
      </c>
      <c r="BG211" s="17">
        <f t="shared" si="498"/>
        <v>0</v>
      </c>
      <c r="BH211" s="17">
        <f t="shared" si="498"/>
        <v>0</v>
      </c>
      <c r="BI211" s="17">
        <f t="shared" si="498"/>
        <v>0</v>
      </c>
      <c r="BJ211" s="17">
        <f t="shared" si="498"/>
        <v>0</v>
      </c>
      <c r="BK211" s="17">
        <f t="shared" si="498"/>
        <v>0</v>
      </c>
      <c r="BL211" s="17">
        <f t="shared" si="498"/>
        <v>0</v>
      </c>
      <c r="BM211" s="17">
        <f t="shared" si="498"/>
        <v>0</v>
      </c>
      <c r="BN211" s="17">
        <f t="shared" si="498"/>
        <v>0</v>
      </c>
      <c r="BO211" s="17">
        <f t="shared" si="498"/>
        <v>0</v>
      </c>
      <c r="BP211" s="17">
        <f t="shared" si="498"/>
        <v>0</v>
      </c>
      <c r="BQ211" s="17">
        <f t="shared" si="498"/>
        <v>0</v>
      </c>
      <c r="BR211" s="17">
        <f t="shared" si="498"/>
        <v>0</v>
      </c>
      <c r="BS211" s="17">
        <f t="shared" si="498"/>
        <v>0</v>
      </c>
      <c r="BT211" s="17">
        <f t="shared" si="498"/>
        <v>0</v>
      </c>
      <c r="BU211" s="17">
        <f t="shared" si="498"/>
        <v>0</v>
      </c>
      <c r="BV211" s="17">
        <f t="shared" ref="BV211:DY211" si="499">BV43-BV139</f>
        <v>0</v>
      </c>
      <c r="BW211" s="17">
        <f t="shared" si="499"/>
        <v>0</v>
      </c>
      <c r="BX211" s="17">
        <f t="shared" si="499"/>
        <v>0</v>
      </c>
      <c r="BY211" s="17">
        <f t="shared" si="499"/>
        <v>0</v>
      </c>
      <c r="BZ211" s="17">
        <f t="shared" si="499"/>
        <v>0</v>
      </c>
      <c r="CA211" s="17">
        <f t="shared" si="499"/>
        <v>0</v>
      </c>
      <c r="CB211" s="17">
        <f t="shared" si="499"/>
        <v>0</v>
      </c>
      <c r="CC211" s="17">
        <f t="shared" si="499"/>
        <v>0</v>
      </c>
      <c r="CD211" s="17">
        <f t="shared" si="499"/>
        <v>0</v>
      </c>
      <c r="CE211" s="17">
        <f t="shared" si="499"/>
        <v>0</v>
      </c>
      <c r="CF211" s="17">
        <f t="shared" si="499"/>
        <v>0</v>
      </c>
      <c r="CG211" s="17">
        <f t="shared" si="499"/>
        <v>0</v>
      </c>
      <c r="CH211" s="17">
        <f t="shared" si="499"/>
        <v>0</v>
      </c>
      <c r="CI211" s="17">
        <f t="shared" si="499"/>
        <v>0</v>
      </c>
      <c r="CJ211" s="17">
        <f t="shared" si="499"/>
        <v>0</v>
      </c>
      <c r="CK211" s="17">
        <f t="shared" si="499"/>
        <v>0</v>
      </c>
      <c r="CL211" s="17">
        <f t="shared" si="499"/>
        <v>0</v>
      </c>
      <c r="CM211" s="17">
        <f t="shared" si="499"/>
        <v>0</v>
      </c>
      <c r="CN211" s="17">
        <f t="shared" si="499"/>
        <v>0</v>
      </c>
      <c r="CO211" s="17">
        <f t="shared" si="499"/>
        <v>0</v>
      </c>
      <c r="CP211" s="17">
        <f t="shared" si="499"/>
        <v>0</v>
      </c>
      <c r="CQ211" s="17">
        <f t="shared" si="499"/>
        <v>0</v>
      </c>
      <c r="CR211" s="17">
        <f t="shared" si="499"/>
        <v>0</v>
      </c>
      <c r="CS211" s="17">
        <f t="shared" si="499"/>
        <v>0</v>
      </c>
      <c r="CT211" s="17">
        <f t="shared" si="499"/>
        <v>0</v>
      </c>
      <c r="CU211" s="17">
        <f t="shared" si="499"/>
        <v>0</v>
      </c>
      <c r="CV211" s="17">
        <f t="shared" si="499"/>
        <v>0</v>
      </c>
      <c r="CW211" s="17">
        <f t="shared" si="499"/>
        <v>0</v>
      </c>
      <c r="CX211" s="17">
        <f t="shared" si="499"/>
        <v>0</v>
      </c>
      <c r="CY211" s="17">
        <f t="shared" si="499"/>
        <v>0</v>
      </c>
      <c r="CZ211" s="17">
        <f t="shared" si="499"/>
        <v>0</v>
      </c>
      <c r="DA211" s="17">
        <f t="shared" si="499"/>
        <v>0</v>
      </c>
      <c r="DB211" s="17">
        <f t="shared" si="499"/>
        <v>0</v>
      </c>
      <c r="DC211" s="17">
        <f t="shared" si="499"/>
        <v>0</v>
      </c>
      <c r="DD211" s="17">
        <f t="shared" si="499"/>
        <v>0</v>
      </c>
      <c r="DE211" s="17">
        <f t="shared" si="499"/>
        <v>0</v>
      </c>
      <c r="DF211" s="17">
        <f t="shared" si="499"/>
        <v>0</v>
      </c>
      <c r="DG211" s="17">
        <f t="shared" si="499"/>
        <v>0</v>
      </c>
      <c r="DH211" s="17">
        <f t="shared" si="499"/>
        <v>0</v>
      </c>
      <c r="DI211" s="17">
        <f t="shared" si="499"/>
        <v>0</v>
      </c>
      <c r="DJ211" s="17">
        <f t="shared" si="499"/>
        <v>0</v>
      </c>
      <c r="DK211" s="17">
        <f t="shared" si="499"/>
        <v>0</v>
      </c>
      <c r="DL211" s="17">
        <f t="shared" si="499"/>
        <v>0</v>
      </c>
      <c r="DM211" s="17">
        <f t="shared" si="499"/>
        <v>0</v>
      </c>
      <c r="DN211" s="17">
        <f t="shared" si="499"/>
        <v>0</v>
      </c>
      <c r="DO211" s="17">
        <f t="shared" si="499"/>
        <v>0</v>
      </c>
      <c r="DP211" s="17">
        <f t="shared" si="499"/>
        <v>0</v>
      </c>
      <c r="DQ211" s="17">
        <f t="shared" si="499"/>
        <v>0</v>
      </c>
      <c r="DR211" s="17">
        <f t="shared" si="499"/>
        <v>0</v>
      </c>
      <c r="DS211" s="17">
        <f t="shared" si="499"/>
        <v>0</v>
      </c>
      <c r="DT211" s="17">
        <f t="shared" si="499"/>
        <v>0</v>
      </c>
      <c r="DU211" s="17">
        <f t="shared" si="499"/>
        <v>0</v>
      </c>
      <c r="DV211" s="17">
        <f t="shared" si="499"/>
        <v>0</v>
      </c>
      <c r="DW211" s="17">
        <f t="shared" si="499"/>
        <v>0</v>
      </c>
      <c r="DX211" s="17">
        <f t="shared" si="499"/>
        <v>0</v>
      </c>
      <c r="DY211" s="17">
        <f t="shared" si="499"/>
        <v>0</v>
      </c>
    </row>
    <row r="212" spans="1:129" x14ac:dyDescent="0.3">
      <c r="B212" s="2" t="str">
        <f>Product!$E$2</f>
        <v>Phase 1</v>
      </c>
      <c r="C212" s="2" t="str">
        <f>Product!$E$3</f>
        <v>60' Wide</v>
      </c>
      <c r="G212" s="11">
        <f>SUM(H212:DZ212)</f>
        <v>270</v>
      </c>
      <c r="I212" s="17">
        <f t="shared" ref="I212:I229" si="500">I44-I140</f>
        <v>0</v>
      </c>
      <c r="J212" s="17">
        <f t="shared" ref="J212:BU212" si="501">J44-J140</f>
        <v>0</v>
      </c>
      <c r="K212" s="17">
        <f t="shared" si="501"/>
        <v>5</v>
      </c>
      <c r="L212" s="17">
        <f t="shared" si="501"/>
        <v>10</v>
      </c>
      <c r="M212" s="17">
        <f t="shared" si="501"/>
        <v>15</v>
      </c>
      <c r="N212" s="17">
        <f t="shared" si="501"/>
        <v>20</v>
      </c>
      <c r="O212" s="17">
        <f t="shared" si="501"/>
        <v>25</v>
      </c>
      <c r="P212" s="17">
        <f t="shared" si="501"/>
        <v>30</v>
      </c>
      <c r="Q212" s="17">
        <f t="shared" si="501"/>
        <v>27.5</v>
      </c>
      <c r="R212" s="17">
        <f t="shared" si="501"/>
        <v>25</v>
      </c>
      <c r="S212" s="17">
        <f t="shared" si="501"/>
        <v>22.5</v>
      </c>
      <c r="T212" s="17">
        <f t="shared" si="501"/>
        <v>20</v>
      </c>
      <c r="U212" s="17">
        <f t="shared" si="501"/>
        <v>17.5</v>
      </c>
      <c r="V212" s="17">
        <f t="shared" si="501"/>
        <v>15</v>
      </c>
      <c r="W212" s="17">
        <f t="shared" si="501"/>
        <v>12.5</v>
      </c>
      <c r="X212" s="17">
        <f t="shared" si="501"/>
        <v>10</v>
      </c>
      <c r="Y212" s="17">
        <f t="shared" si="501"/>
        <v>7.5</v>
      </c>
      <c r="Z212" s="17">
        <f t="shared" si="501"/>
        <v>5</v>
      </c>
      <c r="AA212" s="17">
        <f t="shared" si="501"/>
        <v>2.5</v>
      </c>
      <c r="AB212" s="17">
        <f t="shared" si="501"/>
        <v>0</v>
      </c>
      <c r="AC212" s="17">
        <f t="shared" si="501"/>
        <v>0</v>
      </c>
      <c r="AD212" s="17">
        <f t="shared" si="501"/>
        <v>0</v>
      </c>
      <c r="AE212" s="17">
        <f t="shared" si="501"/>
        <v>0</v>
      </c>
      <c r="AF212" s="17">
        <f t="shared" si="501"/>
        <v>0</v>
      </c>
      <c r="AG212" s="17">
        <f t="shared" si="501"/>
        <v>0</v>
      </c>
      <c r="AH212" s="17">
        <f t="shared" si="501"/>
        <v>0</v>
      </c>
      <c r="AI212" s="17">
        <f t="shared" si="501"/>
        <v>0</v>
      </c>
      <c r="AJ212" s="17">
        <f t="shared" si="501"/>
        <v>0</v>
      </c>
      <c r="AK212" s="17">
        <f t="shared" si="501"/>
        <v>0</v>
      </c>
      <c r="AL212" s="17">
        <f t="shared" si="501"/>
        <v>0</v>
      </c>
      <c r="AM212" s="17">
        <f t="shared" si="501"/>
        <v>0</v>
      </c>
      <c r="AN212" s="17">
        <f t="shared" si="501"/>
        <v>0</v>
      </c>
      <c r="AO212" s="17">
        <f t="shared" si="501"/>
        <v>0</v>
      </c>
      <c r="AP212" s="17">
        <f t="shared" si="501"/>
        <v>0</v>
      </c>
      <c r="AQ212" s="17">
        <f t="shared" si="501"/>
        <v>0</v>
      </c>
      <c r="AR212" s="17">
        <f t="shared" si="501"/>
        <v>0</v>
      </c>
      <c r="AS212" s="17">
        <f t="shared" si="501"/>
        <v>0</v>
      </c>
      <c r="AT212" s="17">
        <f t="shared" si="501"/>
        <v>0</v>
      </c>
      <c r="AU212" s="17">
        <f t="shared" si="501"/>
        <v>0</v>
      </c>
      <c r="AV212" s="17">
        <f t="shared" si="501"/>
        <v>0</v>
      </c>
      <c r="AW212" s="17">
        <f t="shared" si="501"/>
        <v>0</v>
      </c>
      <c r="AX212" s="17">
        <f t="shared" si="501"/>
        <v>0</v>
      </c>
      <c r="AY212" s="17">
        <f t="shared" si="501"/>
        <v>0</v>
      </c>
      <c r="AZ212" s="17">
        <f t="shared" si="501"/>
        <v>0</v>
      </c>
      <c r="BA212" s="17">
        <f t="shared" si="501"/>
        <v>0</v>
      </c>
      <c r="BB212" s="17">
        <f t="shared" si="501"/>
        <v>0</v>
      </c>
      <c r="BC212" s="17">
        <f t="shared" si="501"/>
        <v>0</v>
      </c>
      <c r="BD212" s="17">
        <f t="shared" si="501"/>
        <v>0</v>
      </c>
      <c r="BE212" s="17">
        <f t="shared" si="501"/>
        <v>0</v>
      </c>
      <c r="BF212" s="17">
        <f t="shared" si="501"/>
        <v>0</v>
      </c>
      <c r="BG212" s="17">
        <f t="shared" si="501"/>
        <v>0</v>
      </c>
      <c r="BH212" s="17">
        <f t="shared" si="501"/>
        <v>0</v>
      </c>
      <c r="BI212" s="17">
        <f t="shared" si="501"/>
        <v>0</v>
      </c>
      <c r="BJ212" s="17">
        <f t="shared" si="501"/>
        <v>0</v>
      </c>
      <c r="BK212" s="17">
        <f t="shared" si="501"/>
        <v>0</v>
      </c>
      <c r="BL212" s="17">
        <f t="shared" si="501"/>
        <v>0</v>
      </c>
      <c r="BM212" s="17">
        <f t="shared" si="501"/>
        <v>0</v>
      </c>
      <c r="BN212" s="17">
        <f t="shared" si="501"/>
        <v>0</v>
      </c>
      <c r="BO212" s="17">
        <f t="shared" si="501"/>
        <v>0</v>
      </c>
      <c r="BP212" s="17">
        <f t="shared" si="501"/>
        <v>0</v>
      </c>
      <c r="BQ212" s="17">
        <f t="shared" si="501"/>
        <v>0</v>
      </c>
      <c r="BR212" s="17">
        <f t="shared" si="501"/>
        <v>0</v>
      </c>
      <c r="BS212" s="17">
        <f t="shared" si="501"/>
        <v>0</v>
      </c>
      <c r="BT212" s="17">
        <f t="shared" si="501"/>
        <v>0</v>
      </c>
      <c r="BU212" s="17">
        <f t="shared" si="501"/>
        <v>0</v>
      </c>
      <c r="BV212" s="17">
        <f t="shared" ref="BV212:DY212" si="502">BV44-BV140</f>
        <v>0</v>
      </c>
      <c r="BW212" s="17">
        <f t="shared" si="502"/>
        <v>0</v>
      </c>
      <c r="BX212" s="17">
        <f t="shared" si="502"/>
        <v>0</v>
      </c>
      <c r="BY212" s="17">
        <f t="shared" si="502"/>
        <v>0</v>
      </c>
      <c r="BZ212" s="17">
        <f t="shared" si="502"/>
        <v>0</v>
      </c>
      <c r="CA212" s="17">
        <f t="shared" si="502"/>
        <v>0</v>
      </c>
      <c r="CB212" s="17">
        <f t="shared" si="502"/>
        <v>0</v>
      </c>
      <c r="CC212" s="17">
        <f t="shared" si="502"/>
        <v>0</v>
      </c>
      <c r="CD212" s="17">
        <f t="shared" si="502"/>
        <v>0</v>
      </c>
      <c r="CE212" s="17">
        <f t="shared" si="502"/>
        <v>0</v>
      </c>
      <c r="CF212" s="17">
        <f t="shared" si="502"/>
        <v>0</v>
      </c>
      <c r="CG212" s="17">
        <f t="shared" si="502"/>
        <v>0</v>
      </c>
      <c r="CH212" s="17">
        <f t="shared" si="502"/>
        <v>0</v>
      </c>
      <c r="CI212" s="17">
        <f t="shared" si="502"/>
        <v>0</v>
      </c>
      <c r="CJ212" s="17">
        <f t="shared" si="502"/>
        <v>0</v>
      </c>
      <c r="CK212" s="17">
        <f t="shared" si="502"/>
        <v>0</v>
      </c>
      <c r="CL212" s="17">
        <f t="shared" si="502"/>
        <v>0</v>
      </c>
      <c r="CM212" s="17">
        <f t="shared" si="502"/>
        <v>0</v>
      </c>
      <c r="CN212" s="17">
        <f t="shared" si="502"/>
        <v>0</v>
      </c>
      <c r="CO212" s="17">
        <f t="shared" si="502"/>
        <v>0</v>
      </c>
      <c r="CP212" s="17">
        <f t="shared" si="502"/>
        <v>0</v>
      </c>
      <c r="CQ212" s="17">
        <f t="shared" si="502"/>
        <v>0</v>
      </c>
      <c r="CR212" s="17">
        <f t="shared" si="502"/>
        <v>0</v>
      </c>
      <c r="CS212" s="17">
        <f t="shared" si="502"/>
        <v>0</v>
      </c>
      <c r="CT212" s="17">
        <f t="shared" si="502"/>
        <v>0</v>
      </c>
      <c r="CU212" s="17">
        <f t="shared" si="502"/>
        <v>0</v>
      </c>
      <c r="CV212" s="17">
        <f t="shared" si="502"/>
        <v>0</v>
      </c>
      <c r="CW212" s="17">
        <f t="shared" si="502"/>
        <v>0</v>
      </c>
      <c r="CX212" s="17">
        <f t="shared" si="502"/>
        <v>0</v>
      </c>
      <c r="CY212" s="17">
        <f t="shared" si="502"/>
        <v>0</v>
      </c>
      <c r="CZ212" s="17">
        <f t="shared" si="502"/>
        <v>0</v>
      </c>
      <c r="DA212" s="17">
        <f t="shared" si="502"/>
        <v>0</v>
      </c>
      <c r="DB212" s="17">
        <f t="shared" si="502"/>
        <v>0</v>
      </c>
      <c r="DC212" s="17">
        <f t="shared" si="502"/>
        <v>0</v>
      </c>
      <c r="DD212" s="17">
        <f t="shared" si="502"/>
        <v>0</v>
      </c>
      <c r="DE212" s="17">
        <f t="shared" si="502"/>
        <v>0</v>
      </c>
      <c r="DF212" s="17">
        <f t="shared" si="502"/>
        <v>0</v>
      </c>
      <c r="DG212" s="17">
        <f t="shared" si="502"/>
        <v>0</v>
      </c>
      <c r="DH212" s="17">
        <f t="shared" si="502"/>
        <v>0</v>
      </c>
      <c r="DI212" s="17">
        <f t="shared" si="502"/>
        <v>0</v>
      </c>
      <c r="DJ212" s="17">
        <f t="shared" si="502"/>
        <v>0</v>
      </c>
      <c r="DK212" s="17">
        <f t="shared" si="502"/>
        <v>0</v>
      </c>
      <c r="DL212" s="17">
        <f t="shared" si="502"/>
        <v>0</v>
      </c>
      <c r="DM212" s="17">
        <f t="shared" si="502"/>
        <v>0</v>
      </c>
      <c r="DN212" s="17">
        <f t="shared" si="502"/>
        <v>0</v>
      </c>
      <c r="DO212" s="17">
        <f t="shared" si="502"/>
        <v>0</v>
      </c>
      <c r="DP212" s="17">
        <f t="shared" si="502"/>
        <v>0</v>
      </c>
      <c r="DQ212" s="17">
        <f t="shared" si="502"/>
        <v>0</v>
      </c>
      <c r="DR212" s="17">
        <f t="shared" si="502"/>
        <v>0</v>
      </c>
      <c r="DS212" s="17">
        <f t="shared" si="502"/>
        <v>0</v>
      </c>
      <c r="DT212" s="17">
        <f t="shared" si="502"/>
        <v>0</v>
      </c>
      <c r="DU212" s="17">
        <f t="shared" si="502"/>
        <v>0</v>
      </c>
      <c r="DV212" s="17">
        <f t="shared" si="502"/>
        <v>0</v>
      </c>
      <c r="DW212" s="17">
        <f t="shared" si="502"/>
        <v>0</v>
      </c>
      <c r="DX212" s="17">
        <f t="shared" si="502"/>
        <v>0</v>
      </c>
      <c r="DY212" s="17">
        <f t="shared" si="502"/>
        <v>0</v>
      </c>
    </row>
    <row r="213" spans="1:129" x14ac:dyDescent="0.3">
      <c r="B213" s="2" t="str">
        <f>Product!$F$2</f>
        <v>Phase 1</v>
      </c>
      <c r="C213" s="2" t="str">
        <f>Product!$F$3</f>
        <v>75' Wide</v>
      </c>
      <c r="G213" s="11">
        <f>SUM(H213:DZ213)</f>
        <v>180</v>
      </c>
      <c r="I213" s="17">
        <f t="shared" si="500"/>
        <v>0</v>
      </c>
      <c r="J213" s="17">
        <f t="shared" ref="J213:BU213" si="503">J45-J141</f>
        <v>0</v>
      </c>
      <c r="K213" s="17">
        <f t="shared" si="503"/>
        <v>3.3333333333333335</v>
      </c>
      <c r="L213" s="17">
        <f t="shared" si="503"/>
        <v>6.666666666666667</v>
      </c>
      <c r="M213" s="17">
        <f t="shared" si="503"/>
        <v>10</v>
      </c>
      <c r="N213" s="17">
        <f t="shared" si="503"/>
        <v>13.333333333333334</v>
      </c>
      <c r="O213" s="17">
        <f t="shared" si="503"/>
        <v>16.666666666666668</v>
      </c>
      <c r="P213" s="17">
        <f t="shared" si="503"/>
        <v>20</v>
      </c>
      <c r="Q213" s="17">
        <f t="shared" si="503"/>
        <v>18.333333333333332</v>
      </c>
      <c r="R213" s="17">
        <f t="shared" si="503"/>
        <v>16.666666666666668</v>
      </c>
      <c r="S213" s="17">
        <f t="shared" si="503"/>
        <v>15</v>
      </c>
      <c r="T213" s="17">
        <f t="shared" si="503"/>
        <v>13.333333333333332</v>
      </c>
      <c r="U213" s="17">
        <f t="shared" si="503"/>
        <v>11.666666666666666</v>
      </c>
      <c r="V213" s="17">
        <f t="shared" si="503"/>
        <v>10</v>
      </c>
      <c r="W213" s="17">
        <f t="shared" si="503"/>
        <v>8.3333333333333339</v>
      </c>
      <c r="X213" s="17">
        <f t="shared" si="503"/>
        <v>6.6666666666666679</v>
      </c>
      <c r="Y213" s="17">
        <f t="shared" si="503"/>
        <v>5.0000000000000018</v>
      </c>
      <c r="Z213" s="17">
        <f t="shared" si="503"/>
        <v>3.3333333333333357</v>
      </c>
      <c r="AA213" s="17">
        <f t="shared" si="503"/>
        <v>1.6666666666666679</v>
      </c>
      <c r="AB213" s="17">
        <f t="shared" si="503"/>
        <v>0</v>
      </c>
      <c r="AC213" s="17">
        <f t="shared" si="503"/>
        <v>0</v>
      </c>
      <c r="AD213" s="17">
        <f t="shared" si="503"/>
        <v>0</v>
      </c>
      <c r="AE213" s="17">
        <f t="shared" si="503"/>
        <v>0</v>
      </c>
      <c r="AF213" s="17">
        <f t="shared" si="503"/>
        <v>0</v>
      </c>
      <c r="AG213" s="17">
        <f t="shared" si="503"/>
        <v>0</v>
      </c>
      <c r="AH213" s="17">
        <f t="shared" si="503"/>
        <v>0</v>
      </c>
      <c r="AI213" s="17">
        <f t="shared" si="503"/>
        <v>0</v>
      </c>
      <c r="AJ213" s="17">
        <f t="shared" si="503"/>
        <v>0</v>
      </c>
      <c r="AK213" s="17">
        <f t="shared" si="503"/>
        <v>0</v>
      </c>
      <c r="AL213" s="17">
        <f t="shared" si="503"/>
        <v>0</v>
      </c>
      <c r="AM213" s="17">
        <f t="shared" si="503"/>
        <v>0</v>
      </c>
      <c r="AN213" s="17">
        <f t="shared" si="503"/>
        <v>0</v>
      </c>
      <c r="AO213" s="17">
        <f t="shared" si="503"/>
        <v>0</v>
      </c>
      <c r="AP213" s="17">
        <f t="shared" si="503"/>
        <v>0</v>
      </c>
      <c r="AQ213" s="17">
        <f t="shared" si="503"/>
        <v>0</v>
      </c>
      <c r="AR213" s="17">
        <f t="shared" si="503"/>
        <v>0</v>
      </c>
      <c r="AS213" s="17">
        <f t="shared" si="503"/>
        <v>0</v>
      </c>
      <c r="AT213" s="17">
        <f t="shared" si="503"/>
        <v>0</v>
      </c>
      <c r="AU213" s="17">
        <f t="shared" si="503"/>
        <v>0</v>
      </c>
      <c r="AV213" s="17">
        <f t="shared" si="503"/>
        <v>0</v>
      </c>
      <c r="AW213" s="17">
        <f t="shared" si="503"/>
        <v>0</v>
      </c>
      <c r="AX213" s="17">
        <f t="shared" si="503"/>
        <v>0</v>
      </c>
      <c r="AY213" s="17">
        <f t="shared" si="503"/>
        <v>0</v>
      </c>
      <c r="AZ213" s="17">
        <f t="shared" si="503"/>
        <v>0</v>
      </c>
      <c r="BA213" s="17">
        <f t="shared" si="503"/>
        <v>0</v>
      </c>
      <c r="BB213" s="17">
        <f t="shared" si="503"/>
        <v>0</v>
      </c>
      <c r="BC213" s="17">
        <f t="shared" si="503"/>
        <v>0</v>
      </c>
      <c r="BD213" s="17">
        <f t="shared" si="503"/>
        <v>0</v>
      </c>
      <c r="BE213" s="17">
        <f t="shared" si="503"/>
        <v>0</v>
      </c>
      <c r="BF213" s="17">
        <f t="shared" si="503"/>
        <v>0</v>
      </c>
      <c r="BG213" s="17">
        <f t="shared" si="503"/>
        <v>0</v>
      </c>
      <c r="BH213" s="17">
        <f t="shared" si="503"/>
        <v>0</v>
      </c>
      <c r="BI213" s="17">
        <f t="shared" si="503"/>
        <v>0</v>
      </c>
      <c r="BJ213" s="17">
        <f t="shared" si="503"/>
        <v>0</v>
      </c>
      <c r="BK213" s="17">
        <f t="shared" si="503"/>
        <v>0</v>
      </c>
      <c r="BL213" s="17">
        <f t="shared" si="503"/>
        <v>0</v>
      </c>
      <c r="BM213" s="17">
        <f t="shared" si="503"/>
        <v>0</v>
      </c>
      <c r="BN213" s="17">
        <f t="shared" si="503"/>
        <v>0</v>
      </c>
      <c r="BO213" s="17">
        <f t="shared" si="503"/>
        <v>0</v>
      </c>
      <c r="BP213" s="17">
        <f t="shared" si="503"/>
        <v>0</v>
      </c>
      <c r="BQ213" s="17">
        <f t="shared" si="503"/>
        <v>0</v>
      </c>
      <c r="BR213" s="17">
        <f t="shared" si="503"/>
        <v>0</v>
      </c>
      <c r="BS213" s="17">
        <f t="shared" si="503"/>
        <v>0</v>
      </c>
      <c r="BT213" s="17">
        <f t="shared" si="503"/>
        <v>0</v>
      </c>
      <c r="BU213" s="17">
        <f t="shared" si="503"/>
        <v>0</v>
      </c>
      <c r="BV213" s="17">
        <f t="shared" ref="BV213:DY213" si="504">BV45-BV141</f>
        <v>0</v>
      </c>
      <c r="BW213" s="17">
        <f t="shared" si="504"/>
        <v>0</v>
      </c>
      <c r="BX213" s="17">
        <f t="shared" si="504"/>
        <v>0</v>
      </c>
      <c r="BY213" s="17">
        <f t="shared" si="504"/>
        <v>0</v>
      </c>
      <c r="BZ213" s="17">
        <f t="shared" si="504"/>
        <v>0</v>
      </c>
      <c r="CA213" s="17">
        <f t="shared" si="504"/>
        <v>0</v>
      </c>
      <c r="CB213" s="17">
        <f t="shared" si="504"/>
        <v>0</v>
      </c>
      <c r="CC213" s="17">
        <f t="shared" si="504"/>
        <v>0</v>
      </c>
      <c r="CD213" s="17">
        <f t="shared" si="504"/>
        <v>0</v>
      </c>
      <c r="CE213" s="17">
        <f t="shared" si="504"/>
        <v>0</v>
      </c>
      <c r="CF213" s="17">
        <f t="shared" si="504"/>
        <v>0</v>
      </c>
      <c r="CG213" s="17">
        <f t="shared" si="504"/>
        <v>0</v>
      </c>
      <c r="CH213" s="17">
        <f t="shared" si="504"/>
        <v>0</v>
      </c>
      <c r="CI213" s="17">
        <f t="shared" si="504"/>
        <v>0</v>
      </c>
      <c r="CJ213" s="17">
        <f t="shared" si="504"/>
        <v>0</v>
      </c>
      <c r="CK213" s="17">
        <f t="shared" si="504"/>
        <v>0</v>
      </c>
      <c r="CL213" s="17">
        <f t="shared" si="504"/>
        <v>0</v>
      </c>
      <c r="CM213" s="17">
        <f t="shared" si="504"/>
        <v>0</v>
      </c>
      <c r="CN213" s="17">
        <f t="shared" si="504"/>
        <v>0</v>
      </c>
      <c r="CO213" s="17">
        <f t="shared" si="504"/>
        <v>0</v>
      </c>
      <c r="CP213" s="17">
        <f t="shared" si="504"/>
        <v>0</v>
      </c>
      <c r="CQ213" s="17">
        <f t="shared" si="504"/>
        <v>0</v>
      </c>
      <c r="CR213" s="17">
        <f t="shared" si="504"/>
        <v>0</v>
      </c>
      <c r="CS213" s="17">
        <f t="shared" si="504"/>
        <v>0</v>
      </c>
      <c r="CT213" s="17">
        <f t="shared" si="504"/>
        <v>0</v>
      </c>
      <c r="CU213" s="17">
        <f t="shared" si="504"/>
        <v>0</v>
      </c>
      <c r="CV213" s="17">
        <f t="shared" si="504"/>
        <v>0</v>
      </c>
      <c r="CW213" s="17">
        <f t="shared" si="504"/>
        <v>0</v>
      </c>
      <c r="CX213" s="17">
        <f t="shared" si="504"/>
        <v>0</v>
      </c>
      <c r="CY213" s="17">
        <f t="shared" si="504"/>
        <v>0</v>
      </c>
      <c r="CZ213" s="17">
        <f t="shared" si="504"/>
        <v>0</v>
      </c>
      <c r="DA213" s="17">
        <f t="shared" si="504"/>
        <v>0</v>
      </c>
      <c r="DB213" s="17">
        <f t="shared" si="504"/>
        <v>0</v>
      </c>
      <c r="DC213" s="17">
        <f t="shared" si="504"/>
        <v>0</v>
      </c>
      <c r="DD213" s="17">
        <f t="shared" si="504"/>
        <v>0</v>
      </c>
      <c r="DE213" s="17">
        <f t="shared" si="504"/>
        <v>0</v>
      </c>
      <c r="DF213" s="17">
        <f t="shared" si="504"/>
        <v>0</v>
      </c>
      <c r="DG213" s="17">
        <f t="shared" si="504"/>
        <v>0</v>
      </c>
      <c r="DH213" s="17">
        <f t="shared" si="504"/>
        <v>0</v>
      </c>
      <c r="DI213" s="17">
        <f t="shared" si="504"/>
        <v>0</v>
      </c>
      <c r="DJ213" s="17">
        <f t="shared" si="504"/>
        <v>0</v>
      </c>
      <c r="DK213" s="17">
        <f t="shared" si="504"/>
        <v>0</v>
      </c>
      <c r="DL213" s="17">
        <f t="shared" si="504"/>
        <v>0</v>
      </c>
      <c r="DM213" s="17">
        <f t="shared" si="504"/>
        <v>0</v>
      </c>
      <c r="DN213" s="17">
        <f t="shared" si="504"/>
        <v>0</v>
      </c>
      <c r="DO213" s="17">
        <f t="shared" si="504"/>
        <v>0</v>
      </c>
      <c r="DP213" s="17">
        <f t="shared" si="504"/>
        <v>0</v>
      </c>
      <c r="DQ213" s="17">
        <f t="shared" si="504"/>
        <v>0</v>
      </c>
      <c r="DR213" s="17">
        <f t="shared" si="504"/>
        <v>0</v>
      </c>
      <c r="DS213" s="17">
        <f t="shared" si="504"/>
        <v>0</v>
      </c>
      <c r="DT213" s="17">
        <f t="shared" si="504"/>
        <v>0</v>
      </c>
      <c r="DU213" s="17">
        <f t="shared" si="504"/>
        <v>0</v>
      </c>
      <c r="DV213" s="17">
        <f t="shared" si="504"/>
        <v>0</v>
      </c>
      <c r="DW213" s="17">
        <f t="shared" si="504"/>
        <v>0</v>
      </c>
      <c r="DX213" s="17">
        <f t="shared" si="504"/>
        <v>0</v>
      </c>
      <c r="DY213" s="17">
        <f t="shared" si="504"/>
        <v>0</v>
      </c>
    </row>
    <row r="214" spans="1:129" x14ac:dyDescent="0.3">
      <c r="I214" s="17"/>
      <c r="J214" s="17"/>
      <c r="K214" s="17"/>
      <c r="L214" s="17"/>
      <c r="M214" s="17"/>
      <c r="N214" s="17"/>
      <c r="O214" s="17"/>
      <c r="P214" s="17"/>
      <c r="Q214" s="17"/>
      <c r="R214" s="17"/>
      <c r="S214" s="17"/>
      <c r="T214" s="17"/>
      <c r="U214" s="17"/>
      <c r="V214" s="17"/>
      <c r="W214" s="17"/>
      <c r="X214" s="17"/>
      <c r="Y214" s="17"/>
      <c r="Z214" s="17"/>
      <c r="AA214" s="17"/>
      <c r="AB214" s="17"/>
      <c r="AC214" s="17"/>
      <c r="AD214" s="17"/>
      <c r="AE214" s="17"/>
      <c r="AF214" s="17"/>
      <c r="AG214" s="17"/>
      <c r="AH214" s="17"/>
      <c r="AI214" s="17"/>
      <c r="AJ214" s="17"/>
      <c r="AK214" s="17"/>
      <c r="AL214" s="17"/>
      <c r="AM214" s="17"/>
      <c r="AN214" s="17"/>
      <c r="AO214" s="17"/>
      <c r="AP214" s="17"/>
      <c r="AQ214" s="17"/>
      <c r="AR214" s="17"/>
      <c r="AS214" s="17"/>
      <c r="AT214" s="17"/>
      <c r="AU214" s="17"/>
      <c r="AV214" s="17"/>
      <c r="AW214" s="17"/>
      <c r="AX214" s="17"/>
      <c r="AY214" s="17"/>
      <c r="AZ214" s="17"/>
      <c r="BA214" s="17"/>
      <c r="BB214" s="17"/>
      <c r="BC214" s="17"/>
      <c r="BD214" s="17"/>
      <c r="BE214" s="17"/>
      <c r="BF214" s="17"/>
      <c r="BG214" s="17"/>
      <c r="BH214" s="17"/>
      <c r="BI214" s="17"/>
      <c r="BJ214" s="17"/>
      <c r="BK214" s="17"/>
      <c r="BL214" s="17"/>
      <c r="BM214" s="17"/>
      <c r="BN214" s="17"/>
      <c r="BO214" s="17"/>
      <c r="BP214" s="17"/>
      <c r="BQ214" s="17"/>
      <c r="BR214" s="17"/>
      <c r="BS214" s="17"/>
      <c r="BT214" s="17"/>
      <c r="BU214" s="17"/>
      <c r="BV214" s="17"/>
      <c r="BW214" s="17"/>
      <c r="BX214" s="17"/>
      <c r="BY214" s="17"/>
      <c r="BZ214" s="17"/>
      <c r="CA214" s="17"/>
      <c r="CB214" s="17"/>
      <c r="CC214" s="17"/>
      <c r="CD214" s="17"/>
      <c r="CE214" s="17"/>
      <c r="CF214" s="17"/>
      <c r="CG214" s="17"/>
      <c r="CH214" s="17"/>
      <c r="CI214" s="17"/>
      <c r="CJ214" s="17"/>
      <c r="CK214" s="17"/>
      <c r="CL214" s="17"/>
      <c r="CM214" s="17"/>
      <c r="CN214" s="17"/>
      <c r="CO214" s="17"/>
      <c r="CP214" s="17"/>
      <c r="CQ214" s="17"/>
      <c r="CR214" s="17"/>
      <c r="CS214" s="17"/>
      <c r="CT214" s="17"/>
      <c r="CU214" s="17"/>
      <c r="CV214" s="17"/>
      <c r="CW214" s="17"/>
      <c r="CX214" s="17"/>
      <c r="CY214" s="17"/>
      <c r="CZ214" s="17"/>
      <c r="DA214" s="17"/>
      <c r="DB214" s="17"/>
      <c r="DC214" s="17"/>
      <c r="DD214" s="17"/>
      <c r="DE214" s="17"/>
      <c r="DF214" s="17"/>
      <c r="DG214" s="17"/>
      <c r="DH214" s="17"/>
      <c r="DI214" s="17"/>
      <c r="DJ214" s="17"/>
      <c r="DK214" s="17"/>
      <c r="DL214" s="17"/>
      <c r="DM214" s="17"/>
      <c r="DN214" s="17"/>
      <c r="DO214" s="17"/>
      <c r="DP214" s="17"/>
      <c r="DQ214" s="17"/>
      <c r="DR214" s="17"/>
      <c r="DS214" s="17"/>
      <c r="DT214" s="17"/>
      <c r="DU214" s="17"/>
      <c r="DV214" s="17"/>
      <c r="DW214" s="17"/>
      <c r="DX214" s="17"/>
      <c r="DY214" s="17"/>
    </row>
    <row r="215" spans="1:129" x14ac:dyDescent="0.3">
      <c r="B215" s="2" t="str">
        <f>Product!$G$2</f>
        <v>Phase 2</v>
      </c>
      <c r="C215" s="2" t="str">
        <f>Product!$G$3</f>
        <v>50' Wide</v>
      </c>
      <c r="G215" s="11">
        <f>SUM(H215:DZ215)</f>
        <v>270</v>
      </c>
      <c r="I215" s="17">
        <f t="shared" si="500"/>
        <v>0</v>
      </c>
      <c r="J215" s="17">
        <f t="shared" ref="J215:BU215" si="505">J47-J143</f>
        <v>0</v>
      </c>
      <c r="K215" s="17">
        <f t="shared" si="505"/>
        <v>0</v>
      </c>
      <c r="L215" s="17">
        <f t="shared" si="505"/>
        <v>0</v>
      </c>
      <c r="M215" s="17">
        <f t="shared" si="505"/>
        <v>0</v>
      </c>
      <c r="N215" s="17">
        <f t="shared" si="505"/>
        <v>0</v>
      </c>
      <c r="O215" s="17">
        <f t="shared" si="505"/>
        <v>0</v>
      </c>
      <c r="P215" s="17">
        <f t="shared" si="505"/>
        <v>0</v>
      </c>
      <c r="Q215" s="17">
        <f t="shared" si="505"/>
        <v>0</v>
      </c>
      <c r="R215" s="17">
        <f t="shared" si="505"/>
        <v>0</v>
      </c>
      <c r="S215" s="17">
        <f t="shared" si="505"/>
        <v>0</v>
      </c>
      <c r="T215" s="17">
        <f t="shared" si="505"/>
        <v>0</v>
      </c>
      <c r="U215" s="17">
        <f t="shared" si="505"/>
        <v>0</v>
      </c>
      <c r="V215" s="17">
        <f t="shared" si="505"/>
        <v>0</v>
      </c>
      <c r="W215" s="17">
        <f t="shared" si="505"/>
        <v>5</v>
      </c>
      <c r="X215" s="17">
        <f t="shared" si="505"/>
        <v>10</v>
      </c>
      <c r="Y215" s="17">
        <f t="shared" si="505"/>
        <v>15</v>
      </c>
      <c r="Z215" s="17">
        <f t="shared" si="505"/>
        <v>20</v>
      </c>
      <c r="AA215" s="17">
        <f t="shared" si="505"/>
        <v>25</v>
      </c>
      <c r="AB215" s="17">
        <f t="shared" si="505"/>
        <v>30</v>
      </c>
      <c r="AC215" s="17">
        <f t="shared" si="505"/>
        <v>27.5</v>
      </c>
      <c r="AD215" s="17">
        <f t="shared" si="505"/>
        <v>25</v>
      </c>
      <c r="AE215" s="17">
        <f t="shared" si="505"/>
        <v>22.5</v>
      </c>
      <c r="AF215" s="17">
        <f t="shared" si="505"/>
        <v>20</v>
      </c>
      <c r="AG215" s="17">
        <f t="shared" si="505"/>
        <v>17.5</v>
      </c>
      <c r="AH215" s="17">
        <f t="shared" si="505"/>
        <v>15</v>
      </c>
      <c r="AI215" s="17">
        <f t="shared" si="505"/>
        <v>12.5</v>
      </c>
      <c r="AJ215" s="17">
        <f t="shared" si="505"/>
        <v>10</v>
      </c>
      <c r="AK215" s="17">
        <f t="shared" si="505"/>
        <v>7.5</v>
      </c>
      <c r="AL215" s="17">
        <f t="shared" si="505"/>
        <v>5</v>
      </c>
      <c r="AM215" s="17">
        <f t="shared" si="505"/>
        <v>2.5</v>
      </c>
      <c r="AN215" s="17">
        <f t="shared" si="505"/>
        <v>0</v>
      </c>
      <c r="AO215" s="17">
        <f t="shared" si="505"/>
        <v>0</v>
      </c>
      <c r="AP215" s="17">
        <f t="shared" si="505"/>
        <v>0</v>
      </c>
      <c r="AQ215" s="17">
        <f t="shared" si="505"/>
        <v>0</v>
      </c>
      <c r="AR215" s="17">
        <f t="shared" si="505"/>
        <v>0</v>
      </c>
      <c r="AS215" s="17">
        <f t="shared" si="505"/>
        <v>0</v>
      </c>
      <c r="AT215" s="17">
        <f t="shared" si="505"/>
        <v>0</v>
      </c>
      <c r="AU215" s="17">
        <f t="shared" si="505"/>
        <v>0</v>
      </c>
      <c r="AV215" s="17">
        <f t="shared" si="505"/>
        <v>0</v>
      </c>
      <c r="AW215" s="17">
        <f t="shared" si="505"/>
        <v>0</v>
      </c>
      <c r="AX215" s="17">
        <f t="shared" si="505"/>
        <v>0</v>
      </c>
      <c r="AY215" s="17">
        <f t="shared" si="505"/>
        <v>0</v>
      </c>
      <c r="AZ215" s="17">
        <f t="shared" si="505"/>
        <v>0</v>
      </c>
      <c r="BA215" s="17">
        <f t="shared" si="505"/>
        <v>0</v>
      </c>
      <c r="BB215" s="17">
        <f t="shared" si="505"/>
        <v>0</v>
      </c>
      <c r="BC215" s="17">
        <f t="shared" si="505"/>
        <v>0</v>
      </c>
      <c r="BD215" s="17">
        <f t="shared" si="505"/>
        <v>0</v>
      </c>
      <c r="BE215" s="17">
        <f t="shared" si="505"/>
        <v>0</v>
      </c>
      <c r="BF215" s="17">
        <f t="shared" si="505"/>
        <v>0</v>
      </c>
      <c r="BG215" s="17">
        <f t="shared" si="505"/>
        <v>0</v>
      </c>
      <c r="BH215" s="17">
        <f t="shared" si="505"/>
        <v>0</v>
      </c>
      <c r="BI215" s="17">
        <f t="shared" si="505"/>
        <v>0</v>
      </c>
      <c r="BJ215" s="17">
        <f t="shared" si="505"/>
        <v>0</v>
      </c>
      <c r="BK215" s="17">
        <f t="shared" si="505"/>
        <v>0</v>
      </c>
      <c r="BL215" s="17">
        <f t="shared" si="505"/>
        <v>0</v>
      </c>
      <c r="BM215" s="17">
        <f t="shared" si="505"/>
        <v>0</v>
      </c>
      <c r="BN215" s="17">
        <f t="shared" si="505"/>
        <v>0</v>
      </c>
      <c r="BO215" s="17">
        <f t="shared" si="505"/>
        <v>0</v>
      </c>
      <c r="BP215" s="17">
        <f t="shared" si="505"/>
        <v>0</v>
      </c>
      <c r="BQ215" s="17">
        <f t="shared" si="505"/>
        <v>0</v>
      </c>
      <c r="BR215" s="17">
        <f t="shared" si="505"/>
        <v>0</v>
      </c>
      <c r="BS215" s="17">
        <f t="shared" si="505"/>
        <v>0</v>
      </c>
      <c r="BT215" s="17">
        <f t="shared" si="505"/>
        <v>0</v>
      </c>
      <c r="BU215" s="17">
        <f t="shared" si="505"/>
        <v>0</v>
      </c>
      <c r="BV215" s="17">
        <f t="shared" ref="BV215:DY215" si="506">BV47-BV143</f>
        <v>0</v>
      </c>
      <c r="BW215" s="17">
        <f t="shared" si="506"/>
        <v>0</v>
      </c>
      <c r="BX215" s="17">
        <f t="shared" si="506"/>
        <v>0</v>
      </c>
      <c r="BY215" s="17">
        <f t="shared" si="506"/>
        <v>0</v>
      </c>
      <c r="BZ215" s="17">
        <f t="shared" si="506"/>
        <v>0</v>
      </c>
      <c r="CA215" s="17">
        <f t="shared" si="506"/>
        <v>0</v>
      </c>
      <c r="CB215" s="17">
        <f t="shared" si="506"/>
        <v>0</v>
      </c>
      <c r="CC215" s="17">
        <f t="shared" si="506"/>
        <v>0</v>
      </c>
      <c r="CD215" s="17">
        <f t="shared" si="506"/>
        <v>0</v>
      </c>
      <c r="CE215" s="17">
        <f t="shared" si="506"/>
        <v>0</v>
      </c>
      <c r="CF215" s="17">
        <f t="shared" si="506"/>
        <v>0</v>
      </c>
      <c r="CG215" s="17">
        <f t="shared" si="506"/>
        <v>0</v>
      </c>
      <c r="CH215" s="17">
        <f t="shared" si="506"/>
        <v>0</v>
      </c>
      <c r="CI215" s="17">
        <f t="shared" si="506"/>
        <v>0</v>
      </c>
      <c r="CJ215" s="17">
        <f t="shared" si="506"/>
        <v>0</v>
      </c>
      <c r="CK215" s="17">
        <f t="shared" si="506"/>
        <v>0</v>
      </c>
      <c r="CL215" s="17">
        <f t="shared" si="506"/>
        <v>0</v>
      </c>
      <c r="CM215" s="17">
        <f t="shared" si="506"/>
        <v>0</v>
      </c>
      <c r="CN215" s="17">
        <f t="shared" si="506"/>
        <v>0</v>
      </c>
      <c r="CO215" s="17">
        <f t="shared" si="506"/>
        <v>0</v>
      </c>
      <c r="CP215" s="17">
        <f t="shared" si="506"/>
        <v>0</v>
      </c>
      <c r="CQ215" s="17">
        <f t="shared" si="506"/>
        <v>0</v>
      </c>
      <c r="CR215" s="17">
        <f t="shared" si="506"/>
        <v>0</v>
      </c>
      <c r="CS215" s="17">
        <f t="shared" si="506"/>
        <v>0</v>
      </c>
      <c r="CT215" s="17">
        <f t="shared" si="506"/>
        <v>0</v>
      </c>
      <c r="CU215" s="17">
        <f t="shared" si="506"/>
        <v>0</v>
      </c>
      <c r="CV215" s="17">
        <f t="shared" si="506"/>
        <v>0</v>
      </c>
      <c r="CW215" s="17">
        <f t="shared" si="506"/>
        <v>0</v>
      </c>
      <c r="CX215" s="17">
        <f t="shared" si="506"/>
        <v>0</v>
      </c>
      <c r="CY215" s="17">
        <f t="shared" si="506"/>
        <v>0</v>
      </c>
      <c r="CZ215" s="17">
        <f t="shared" si="506"/>
        <v>0</v>
      </c>
      <c r="DA215" s="17">
        <f t="shared" si="506"/>
        <v>0</v>
      </c>
      <c r="DB215" s="17">
        <f t="shared" si="506"/>
        <v>0</v>
      </c>
      <c r="DC215" s="17">
        <f t="shared" si="506"/>
        <v>0</v>
      </c>
      <c r="DD215" s="17">
        <f t="shared" si="506"/>
        <v>0</v>
      </c>
      <c r="DE215" s="17">
        <f t="shared" si="506"/>
        <v>0</v>
      </c>
      <c r="DF215" s="17">
        <f t="shared" si="506"/>
        <v>0</v>
      </c>
      <c r="DG215" s="17">
        <f t="shared" si="506"/>
        <v>0</v>
      </c>
      <c r="DH215" s="17">
        <f t="shared" si="506"/>
        <v>0</v>
      </c>
      <c r="DI215" s="17">
        <f t="shared" si="506"/>
        <v>0</v>
      </c>
      <c r="DJ215" s="17">
        <f t="shared" si="506"/>
        <v>0</v>
      </c>
      <c r="DK215" s="17">
        <f t="shared" si="506"/>
        <v>0</v>
      </c>
      <c r="DL215" s="17">
        <f t="shared" si="506"/>
        <v>0</v>
      </c>
      <c r="DM215" s="17">
        <f t="shared" si="506"/>
        <v>0</v>
      </c>
      <c r="DN215" s="17">
        <f t="shared" si="506"/>
        <v>0</v>
      </c>
      <c r="DO215" s="17">
        <f t="shared" si="506"/>
        <v>0</v>
      </c>
      <c r="DP215" s="17">
        <f t="shared" si="506"/>
        <v>0</v>
      </c>
      <c r="DQ215" s="17">
        <f t="shared" si="506"/>
        <v>0</v>
      </c>
      <c r="DR215" s="17">
        <f t="shared" si="506"/>
        <v>0</v>
      </c>
      <c r="DS215" s="17">
        <f t="shared" si="506"/>
        <v>0</v>
      </c>
      <c r="DT215" s="17">
        <f t="shared" si="506"/>
        <v>0</v>
      </c>
      <c r="DU215" s="17">
        <f t="shared" si="506"/>
        <v>0</v>
      </c>
      <c r="DV215" s="17">
        <f t="shared" si="506"/>
        <v>0</v>
      </c>
      <c r="DW215" s="17">
        <f t="shared" si="506"/>
        <v>0</v>
      </c>
      <c r="DX215" s="17">
        <f t="shared" si="506"/>
        <v>0</v>
      </c>
      <c r="DY215" s="17">
        <f t="shared" si="506"/>
        <v>0</v>
      </c>
    </row>
    <row r="216" spans="1:129" x14ac:dyDescent="0.3">
      <c r="B216" s="2" t="str">
        <f>Product!$H$2</f>
        <v>Phase 2</v>
      </c>
      <c r="C216" s="2" t="str">
        <f>Product!$H$3</f>
        <v>60' Wide</v>
      </c>
      <c r="G216" s="11">
        <f>SUM(H216:DZ216)</f>
        <v>270</v>
      </c>
      <c r="I216" s="17">
        <f t="shared" si="500"/>
        <v>0</v>
      </c>
      <c r="J216" s="17">
        <f t="shared" ref="J216:BU216" si="507">J48-J144</f>
        <v>0</v>
      </c>
      <c r="K216" s="17">
        <f t="shared" si="507"/>
        <v>0</v>
      </c>
      <c r="L216" s="17">
        <f t="shared" si="507"/>
        <v>0</v>
      </c>
      <c r="M216" s="17">
        <f t="shared" si="507"/>
        <v>0</v>
      </c>
      <c r="N216" s="17">
        <f t="shared" si="507"/>
        <v>0</v>
      </c>
      <c r="O216" s="17">
        <f t="shared" si="507"/>
        <v>0</v>
      </c>
      <c r="P216" s="17">
        <f t="shared" si="507"/>
        <v>0</v>
      </c>
      <c r="Q216" s="17">
        <f t="shared" si="507"/>
        <v>0</v>
      </c>
      <c r="R216" s="17">
        <f t="shared" si="507"/>
        <v>0</v>
      </c>
      <c r="S216" s="17">
        <f t="shared" si="507"/>
        <v>0</v>
      </c>
      <c r="T216" s="17">
        <f t="shared" si="507"/>
        <v>0</v>
      </c>
      <c r="U216" s="17">
        <f t="shared" si="507"/>
        <v>0</v>
      </c>
      <c r="V216" s="17">
        <f t="shared" si="507"/>
        <v>0</v>
      </c>
      <c r="W216" s="17">
        <f t="shared" si="507"/>
        <v>5</v>
      </c>
      <c r="X216" s="17">
        <f t="shared" si="507"/>
        <v>10</v>
      </c>
      <c r="Y216" s="17">
        <f t="shared" si="507"/>
        <v>15</v>
      </c>
      <c r="Z216" s="17">
        <f t="shared" si="507"/>
        <v>20</v>
      </c>
      <c r="AA216" s="17">
        <f t="shared" si="507"/>
        <v>25</v>
      </c>
      <c r="AB216" s="17">
        <f t="shared" si="507"/>
        <v>30</v>
      </c>
      <c r="AC216" s="17">
        <f t="shared" si="507"/>
        <v>27.5</v>
      </c>
      <c r="AD216" s="17">
        <f t="shared" si="507"/>
        <v>25</v>
      </c>
      <c r="AE216" s="17">
        <f t="shared" si="507"/>
        <v>22.5</v>
      </c>
      <c r="AF216" s="17">
        <f t="shared" si="507"/>
        <v>20</v>
      </c>
      <c r="AG216" s="17">
        <f t="shared" si="507"/>
        <v>17.5</v>
      </c>
      <c r="AH216" s="17">
        <f t="shared" si="507"/>
        <v>15</v>
      </c>
      <c r="AI216" s="17">
        <f t="shared" si="507"/>
        <v>12.5</v>
      </c>
      <c r="AJ216" s="17">
        <f t="shared" si="507"/>
        <v>10</v>
      </c>
      <c r="AK216" s="17">
        <f t="shared" si="507"/>
        <v>7.5</v>
      </c>
      <c r="AL216" s="17">
        <f t="shared" si="507"/>
        <v>5</v>
      </c>
      <c r="AM216" s="17">
        <f t="shared" si="507"/>
        <v>2.5</v>
      </c>
      <c r="AN216" s="17">
        <f t="shared" si="507"/>
        <v>0</v>
      </c>
      <c r="AO216" s="17">
        <f t="shared" si="507"/>
        <v>0</v>
      </c>
      <c r="AP216" s="17">
        <f t="shared" si="507"/>
        <v>0</v>
      </c>
      <c r="AQ216" s="17">
        <f t="shared" si="507"/>
        <v>0</v>
      </c>
      <c r="AR216" s="17">
        <f t="shared" si="507"/>
        <v>0</v>
      </c>
      <c r="AS216" s="17">
        <f t="shared" si="507"/>
        <v>0</v>
      </c>
      <c r="AT216" s="17">
        <f t="shared" si="507"/>
        <v>0</v>
      </c>
      <c r="AU216" s="17">
        <f t="shared" si="507"/>
        <v>0</v>
      </c>
      <c r="AV216" s="17">
        <f t="shared" si="507"/>
        <v>0</v>
      </c>
      <c r="AW216" s="17">
        <f t="shared" si="507"/>
        <v>0</v>
      </c>
      <c r="AX216" s="17">
        <f t="shared" si="507"/>
        <v>0</v>
      </c>
      <c r="AY216" s="17">
        <f t="shared" si="507"/>
        <v>0</v>
      </c>
      <c r="AZ216" s="17">
        <f t="shared" si="507"/>
        <v>0</v>
      </c>
      <c r="BA216" s="17">
        <f t="shared" si="507"/>
        <v>0</v>
      </c>
      <c r="BB216" s="17">
        <f t="shared" si="507"/>
        <v>0</v>
      </c>
      <c r="BC216" s="17">
        <f t="shared" si="507"/>
        <v>0</v>
      </c>
      <c r="BD216" s="17">
        <f t="shared" si="507"/>
        <v>0</v>
      </c>
      <c r="BE216" s="17">
        <f t="shared" si="507"/>
        <v>0</v>
      </c>
      <c r="BF216" s="17">
        <f t="shared" si="507"/>
        <v>0</v>
      </c>
      <c r="BG216" s="17">
        <f t="shared" si="507"/>
        <v>0</v>
      </c>
      <c r="BH216" s="17">
        <f t="shared" si="507"/>
        <v>0</v>
      </c>
      <c r="BI216" s="17">
        <f t="shared" si="507"/>
        <v>0</v>
      </c>
      <c r="BJ216" s="17">
        <f t="shared" si="507"/>
        <v>0</v>
      </c>
      <c r="BK216" s="17">
        <f t="shared" si="507"/>
        <v>0</v>
      </c>
      <c r="BL216" s="17">
        <f t="shared" si="507"/>
        <v>0</v>
      </c>
      <c r="BM216" s="17">
        <f t="shared" si="507"/>
        <v>0</v>
      </c>
      <c r="BN216" s="17">
        <f t="shared" si="507"/>
        <v>0</v>
      </c>
      <c r="BO216" s="17">
        <f t="shared" si="507"/>
        <v>0</v>
      </c>
      <c r="BP216" s="17">
        <f t="shared" si="507"/>
        <v>0</v>
      </c>
      <c r="BQ216" s="17">
        <f t="shared" si="507"/>
        <v>0</v>
      </c>
      <c r="BR216" s="17">
        <f t="shared" si="507"/>
        <v>0</v>
      </c>
      <c r="BS216" s="17">
        <f t="shared" si="507"/>
        <v>0</v>
      </c>
      <c r="BT216" s="17">
        <f t="shared" si="507"/>
        <v>0</v>
      </c>
      <c r="BU216" s="17">
        <f t="shared" si="507"/>
        <v>0</v>
      </c>
      <c r="BV216" s="17">
        <f t="shared" ref="BV216:DY216" si="508">BV48-BV144</f>
        <v>0</v>
      </c>
      <c r="BW216" s="17">
        <f t="shared" si="508"/>
        <v>0</v>
      </c>
      <c r="BX216" s="17">
        <f t="shared" si="508"/>
        <v>0</v>
      </c>
      <c r="BY216" s="17">
        <f t="shared" si="508"/>
        <v>0</v>
      </c>
      <c r="BZ216" s="17">
        <f t="shared" si="508"/>
        <v>0</v>
      </c>
      <c r="CA216" s="17">
        <f t="shared" si="508"/>
        <v>0</v>
      </c>
      <c r="CB216" s="17">
        <f t="shared" si="508"/>
        <v>0</v>
      </c>
      <c r="CC216" s="17">
        <f t="shared" si="508"/>
        <v>0</v>
      </c>
      <c r="CD216" s="17">
        <f t="shared" si="508"/>
        <v>0</v>
      </c>
      <c r="CE216" s="17">
        <f t="shared" si="508"/>
        <v>0</v>
      </c>
      <c r="CF216" s="17">
        <f t="shared" si="508"/>
        <v>0</v>
      </c>
      <c r="CG216" s="17">
        <f t="shared" si="508"/>
        <v>0</v>
      </c>
      <c r="CH216" s="17">
        <f t="shared" si="508"/>
        <v>0</v>
      </c>
      <c r="CI216" s="17">
        <f t="shared" si="508"/>
        <v>0</v>
      </c>
      <c r="CJ216" s="17">
        <f t="shared" si="508"/>
        <v>0</v>
      </c>
      <c r="CK216" s="17">
        <f t="shared" si="508"/>
        <v>0</v>
      </c>
      <c r="CL216" s="17">
        <f t="shared" si="508"/>
        <v>0</v>
      </c>
      <c r="CM216" s="17">
        <f t="shared" si="508"/>
        <v>0</v>
      </c>
      <c r="CN216" s="17">
        <f t="shared" si="508"/>
        <v>0</v>
      </c>
      <c r="CO216" s="17">
        <f t="shared" si="508"/>
        <v>0</v>
      </c>
      <c r="CP216" s="17">
        <f t="shared" si="508"/>
        <v>0</v>
      </c>
      <c r="CQ216" s="17">
        <f t="shared" si="508"/>
        <v>0</v>
      </c>
      <c r="CR216" s="17">
        <f t="shared" si="508"/>
        <v>0</v>
      </c>
      <c r="CS216" s="17">
        <f t="shared" si="508"/>
        <v>0</v>
      </c>
      <c r="CT216" s="17">
        <f t="shared" si="508"/>
        <v>0</v>
      </c>
      <c r="CU216" s="17">
        <f t="shared" si="508"/>
        <v>0</v>
      </c>
      <c r="CV216" s="17">
        <f t="shared" si="508"/>
        <v>0</v>
      </c>
      <c r="CW216" s="17">
        <f t="shared" si="508"/>
        <v>0</v>
      </c>
      <c r="CX216" s="17">
        <f t="shared" si="508"/>
        <v>0</v>
      </c>
      <c r="CY216" s="17">
        <f t="shared" si="508"/>
        <v>0</v>
      </c>
      <c r="CZ216" s="17">
        <f t="shared" si="508"/>
        <v>0</v>
      </c>
      <c r="DA216" s="17">
        <f t="shared" si="508"/>
        <v>0</v>
      </c>
      <c r="DB216" s="17">
        <f t="shared" si="508"/>
        <v>0</v>
      </c>
      <c r="DC216" s="17">
        <f t="shared" si="508"/>
        <v>0</v>
      </c>
      <c r="DD216" s="17">
        <f t="shared" si="508"/>
        <v>0</v>
      </c>
      <c r="DE216" s="17">
        <f t="shared" si="508"/>
        <v>0</v>
      </c>
      <c r="DF216" s="17">
        <f t="shared" si="508"/>
        <v>0</v>
      </c>
      <c r="DG216" s="17">
        <f t="shared" si="508"/>
        <v>0</v>
      </c>
      <c r="DH216" s="17">
        <f t="shared" si="508"/>
        <v>0</v>
      </c>
      <c r="DI216" s="17">
        <f t="shared" si="508"/>
        <v>0</v>
      </c>
      <c r="DJ216" s="17">
        <f t="shared" si="508"/>
        <v>0</v>
      </c>
      <c r="DK216" s="17">
        <f t="shared" si="508"/>
        <v>0</v>
      </c>
      <c r="DL216" s="17">
        <f t="shared" si="508"/>
        <v>0</v>
      </c>
      <c r="DM216" s="17">
        <f t="shared" si="508"/>
        <v>0</v>
      </c>
      <c r="DN216" s="17">
        <f t="shared" si="508"/>
        <v>0</v>
      </c>
      <c r="DO216" s="17">
        <f t="shared" si="508"/>
        <v>0</v>
      </c>
      <c r="DP216" s="17">
        <f t="shared" si="508"/>
        <v>0</v>
      </c>
      <c r="DQ216" s="17">
        <f t="shared" si="508"/>
        <v>0</v>
      </c>
      <c r="DR216" s="17">
        <f t="shared" si="508"/>
        <v>0</v>
      </c>
      <c r="DS216" s="17">
        <f t="shared" si="508"/>
        <v>0</v>
      </c>
      <c r="DT216" s="17">
        <f t="shared" si="508"/>
        <v>0</v>
      </c>
      <c r="DU216" s="17">
        <f t="shared" si="508"/>
        <v>0</v>
      </c>
      <c r="DV216" s="17">
        <f t="shared" si="508"/>
        <v>0</v>
      </c>
      <c r="DW216" s="17">
        <f t="shared" si="508"/>
        <v>0</v>
      </c>
      <c r="DX216" s="17">
        <f t="shared" si="508"/>
        <v>0</v>
      </c>
      <c r="DY216" s="17">
        <f t="shared" si="508"/>
        <v>0</v>
      </c>
    </row>
    <row r="217" spans="1:129" x14ac:dyDescent="0.3">
      <c r="B217" s="2" t="str">
        <f>Product!$I$2</f>
        <v>Phase 2</v>
      </c>
      <c r="C217" s="2" t="str">
        <f>Product!$I$3</f>
        <v>75' Wide</v>
      </c>
      <c r="G217" s="11">
        <f>SUM(H217:DZ217)</f>
        <v>180</v>
      </c>
      <c r="I217" s="17">
        <f t="shared" si="500"/>
        <v>0</v>
      </c>
      <c r="J217" s="17">
        <f t="shared" ref="J217:BU217" si="509">J49-J145</f>
        <v>0</v>
      </c>
      <c r="K217" s="17">
        <f t="shared" si="509"/>
        <v>0</v>
      </c>
      <c r="L217" s="17">
        <f t="shared" si="509"/>
        <v>0</v>
      </c>
      <c r="M217" s="17">
        <f t="shared" si="509"/>
        <v>0</v>
      </c>
      <c r="N217" s="17">
        <f t="shared" si="509"/>
        <v>0</v>
      </c>
      <c r="O217" s="17">
        <f t="shared" si="509"/>
        <v>0</v>
      </c>
      <c r="P217" s="17">
        <f t="shared" si="509"/>
        <v>0</v>
      </c>
      <c r="Q217" s="17">
        <f t="shared" si="509"/>
        <v>0</v>
      </c>
      <c r="R217" s="17">
        <f t="shared" si="509"/>
        <v>0</v>
      </c>
      <c r="S217" s="17">
        <f t="shared" si="509"/>
        <v>0</v>
      </c>
      <c r="T217" s="17">
        <f t="shared" si="509"/>
        <v>0</v>
      </c>
      <c r="U217" s="17">
        <f t="shared" si="509"/>
        <v>0</v>
      </c>
      <c r="V217" s="17">
        <f t="shared" si="509"/>
        <v>0</v>
      </c>
      <c r="W217" s="17">
        <f t="shared" si="509"/>
        <v>3.3333333333333335</v>
      </c>
      <c r="X217" s="17">
        <f t="shared" si="509"/>
        <v>6.666666666666667</v>
      </c>
      <c r="Y217" s="17">
        <f t="shared" si="509"/>
        <v>10</v>
      </c>
      <c r="Z217" s="17">
        <f t="shared" si="509"/>
        <v>13.333333333333334</v>
      </c>
      <c r="AA217" s="17">
        <f t="shared" si="509"/>
        <v>16.666666666666668</v>
      </c>
      <c r="AB217" s="17">
        <f t="shared" si="509"/>
        <v>20</v>
      </c>
      <c r="AC217" s="17">
        <f t="shared" si="509"/>
        <v>18.333333333333332</v>
      </c>
      <c r="AD217" s="17">
        <f t="shared" si="509"/>
        <v>16.666666666666668</v>
      </c>
      <c r="AE217" s="17">
        <f t="shared" si="509"/>
        <v>15</v>
      </c>
      <c r="AF217" s="17">
        <f t="shared" si="509"/>
        <v>13.333333333333332</v>
      </c>
      <c r="AG217" s="17">
        <f t="shared" si="509"/>
        <v>11.666666666666666</v>
      </c>
      <c r="AH217" s="17">
        <f t="shared" si="509"/>
        <v>10</v>
      </c>
      <c r="AI217" s="17">
        <f t="shared" si="509"/>
        <v>8.3333333333333339</v>
      </c>
      <c r="AJ217" s="17">
        <f t="shared" si="509"/>
        <v>6.6666666666666679</v>
      </c>
      <c r="AK217" s="17">
        <f t="shared" si="509"/>
        <v>5.0000000000000018</v>
      </c>
      <c r="AL217" s="17">
        <f t="shared" si="509"/>
        <v>3.3333333333333357</v>
      </c>
      <c r="AM217" s="17">
        <f t="shared" si="509"/>
        <v>1.6666666666666679</v>
      </c>
      <c r="AN217" s="17">
        <f t="shared" si="509"/>
        <v>0</v>
      </c>
      <c r="AO217" s="17">
        <f t="shared" si="509"/>
        <v>0</v>
      </c>
      <c r="AP217" s="17">
        <f t="shared" si="509"/>
        <v>0</v>
      </c>
      <c r="AQ217" s="17">
        <f t="shared" si="509"/>
        <v>0</v>
      </c>
      <c r="AR217" s="17">
        <f t="shared" si="509"/>
        <v>0</v>
      </c>
      <c r="AS217" s="17">
        <f t="shared" si="509"/>
        <v>0</v>
      </c>
      <c r="AT217" s="17">
        <f t="shared" si="509"/>
        <v>0</v>
      </c>
      <c r="AU217" s="17">
        <f t="shared" si="509"/>
        <v>0</v>
      </c>
      <c r="AV217" s="17">
        <f t="shared" si="509"/>
        <v>0</v>
      </c>
      <c r="AW217" s="17">
        <f t="shared" si="509"/>
        <v>0</v>
      </c>
      <c r="AX217" s="17">
        <f t="shared" si="509"/>
        <v>0</v>
      </c>
      <c r="AY217" s="17">
        <f t="shared" si="509"/>
        <v>0</v>
      </c>
      <c r="AZ217" s="17">
        <f t="shared" si="509"/>
        <v>0</v>
      </c>
      <c r="BA217" s="17">
        <f t="shared" si="509"/>
        <v>0</v>
      </c>
      <c r="BB217" s="17">
        <f t="shared" si="509"/>
        <v>0</v>
      </c>
      <c r="BC217" s="17">
        <f t="shared" si="509"/>
        <v>0</v>
      </c>
      <c r="BD217" s="17">
        <f t="shared" si="509"/>
        <v>0</v>
      </c>
      <c r="BE217" s="17">
        <f t="shared" si="509"/>
        <v>0</v>
      </c>
      <c r="BF217" s="17">
        <f t="shared" si="509"/>
        <v>0</v>
      </c>
      <c r="BG217" s="17">
        <f t="shared" si="509"/>
        <v>0</v>
      </c>
      <c r="BH217" s="17">
        <f t="shared" si="509"/>
        <v>0</v>
      </c>
      <c r="BI217" s="17">
        <f t="shared" si="509"/>
        <v>0</v>
      </c>
      <c r="BJ217" s="17">
        <f t="shared" si="509"/>
        <v>0</v>
      </c>
      <c r="BK217" s="17">
        <f t="shared" si="509"/>
        <v>0</v>
      </c>
      <c r="BL217" s="17">
        <f t="shared" si="509"/>
        <v>0</v>
      </c>
      <c r="BM217" s="17">
        <f t="shared" si="509"/>
        <v>0</v>
      </c>
      <c r="BN217" s="17">
        <f t="shared" si="509"/>
        <v>0</v>
      </c>
      <c r="BO217" s="17">
        <f t="shared" si="509"/>
        <v>0</v>
      </c>
      <c r="BP217" s="17">
        <f t="shared" si="509"/>
        <v>0</v>
      </c>
      <c r="BQ217" s="17">
        <f t="shared" si="509"/>
        <v>0</v>
      </c>
      <c r="BR217" s="17">
        <f t="shared" si="509"/>
        <v>0</v>
      </c>
      <c r="BS217" s="17">
        <f t="shared" si="509"/>
        <v>0</v>
      </c>
      <c r="BT217" s="17">
        <f t="shared" si="509"/>
        <v>0</v>
      </c>
      <c r="BU217" s="17">
        <f t="shared" si="509"/>
        <v>0</v>
      </c>
      <c r="BV217" s="17">
        <f t="shared" ref="BV217:DY217" si="510">BV49-BV145</f>
        <v>0</v>
      </c>
      <c r="BW217" s="17">
        <f t="shared" si="510"/>
        <v>0</v>
      </c>
      <c r="BX217" s="17">
        <f t="shared" si="510"/>
        <v>0</v>
      </c>
      <c r="BY217" s="17">
        <f t="shared" si="510"/>
        <v>0</v>
      </c>
      <c r="BZ217" s="17">
        <f t="shared" si="510"/>
        <v>0</v>
      </c>
      <c r="CA217" s="17">
        <f t="shared" si="510"/>
        <v>0</v>
      </c>
      <c r="CB217" s="17">
        <f t="shared" si="510"/>
        <v>0</v>
      </c>
      <c r="CC217" s="17">
        <f t="shared" si="510"/>
        <v>0</v>
      </c>
      <c r="CD217" s="17">
        <f t="shared" si="510"/>
        <v>0</v>
      </c>
      <c r="CE217" s="17">
        <f t="shared" si="510"/>
        <v>0</v>
      </c>
      <c r="CF217" s="17">
        <f t="shared" si="510"/>
        <v>0</v>
      </c>
      <c r="CG217" s="17">
        <f t="shared" si="510"/>
        <v>0</v>
      </c>
      <c r="CH217" s="17">
        <f t="shared" si="510"/>
        <v>0</v>
      </c>
      <c r="CI217" s="17">
        <f t="shared" si="510"/>
        <v>0</v>
      </c>
      <c r="CJ217" s="17">
        <f t="shared" si="510"/>
        <v>0</v>
      </c>
      <c r="CK217" s="17">
        <f t="shared" si="510"/>
        <v>0</v>
      </c>
      <c r="CL217" s="17">
        <f t="shared" si="510"/>
        <v>0</v>
      </c>
      <c r="CM217" s="17">
        <f t="shared" si="510"/>
        <v>0</v>
      </c>
      <c r="CN217" s="17">
        <f t="shared" si="510"/>
        <v>0</v>
      </c>
      <c r="CO217" s="17">
        <f t="shared" si="510"/>
        <v>0</v>
      </c>
      <c r="CP217" s="17">
        <f t="shared" si="510"/>
        <v>0</v>
      </c>
      <c r="CQ217" s="17">
        <f t="shared" si="510"/>
        <v>0</v>
      </c>
      <c r="CR217" s="17">
        <f t="shared" si="510"/>
        <v>0</v>
      </c>
      <c r="CS217" s="17">
        <f t="shared" si="510"/>
        <v>0</v>
      </c>
      <c r="CT217" s="17">
        <f t="shared" si="510"/>
        <v>0</v>
      </c>
      <c r="CU217" s="17">
        <f t="shared" si="510"/>
        <v>0</v>
      </c>
      <c r="CV217" s="17">
        <f t="shared" si="510"/>
        <v>0</v>
      </c>
      <c r="CW217" s="17">
        <f t="shared" si="510"/>
        <v>0</v>
      </c>
      <c r="CX217" s="17">
        <f t="shared" si="510"/>
        <v>0</v>
      </c>
      <c r="CY217" s="17">
        <f t="shared" si="510"/>
        <v>0</v>
      </c>
      <c r="CZ217" s="17">
        <f t="shared" si="510"/>
        <v>0</v>
      </c>
      <c r="DA217" s="17">
        <f t="shared" si="510"/>
        <v>0</v>
      </c>
      <c r="DB217" s="17">
        <f t="shared" si="510"/>
        <v>0</v>
      </c>
      <c r="DC217" s="17">
        <f t="shared" si="510"/>
        <v>0</v>
      </c>
      <c r="DD217" s="17">
        <f t="shared" si="510"/>
        <v>0</v>
      </c>
      <c r="DE217" s="17">
        <f t="shared" si="510"/>
        <v>0</v>
      </c>
      <c r="DF217" s="17">
        <f t="shared" si="510"/>
        <v>0</v>
      </c>
      <c r="DG217" s="17">
        <f t="shared" si="510"/>
        <v>0</v>
      </c>
      <c r="DH217" s="17">
        <f t="shared" si="510"/>
        <v>0</v>
      </c>
      <c r="DI217" s="17">
        <f t="shared" si="510"/>
        <v>0</v>
      </c>
      <c r="DJ217" s="17">
        <f t="shared" si="510"/>
        <v>0</v>
      </c>
      <c r="DK217" s="17">
        <f t="shared" si="510"/>
        <v>0</v>
      </c>
      <c r="DL217" s="17">
        <f t="shared" si="510"/>
        <v>0</v>
      </c>
      <c r="DM217" s="17">
        <f t="shared" si="510"/>
        <v>0</v>
      </c>
      <c r="DN217" s="17">
        <f t="shared" si="510"/>
        <v>0</v>
      </c>
      <c r="DO217" s="17">
        <f t="shared" si="510"/>
        <v>0</v>
      </c>
      <c r="DP217" s="17">
        <f t="shared" si="510"/>
        <v>0</v>
      </c>
      <c r="DQ217" s="17">
        <f t="shared" si="510"/>
        <v>0</v>
      </c>
      <c r="DR217" s="17">
        <f t="shared" si="510"/>
        <v>0</v>
      </c>
      <c r="DS217" s="17">
        <f t="shared" si="510"/>
        <v>0</v>
      </c>
      <c r="DT217" s="17">
        <f t="shared" si="510"/>
        <v>0</v>
      </c>
      <c r="DU217" s="17">
        <f t="shared" si="510"/>
        <v>0</v>
      </c>
      <c r="DV217" s="17">
        <f t="shared" si="510"/>
        <v>0</v>
      </c>
      <c r="DW217" s="17">
        <f t="shared" si="510"/>
        <v>0</v>
      </c>
      <c r="DX217" s="17">
        <f t="shared" si="510"/>
        <v>0</v>
      </c>
      <c r="DY217" s="17">
        <f t="shared" si="510"/>
        <v>0</v>
      </c>
    </row>
    <row r="218" spans="1:129" x14ac:dyDescent="0.3">
      <c r="I218" s="17"/>
      <c r="J218" s="17"/>
      <c r="K218" s="17"/>
      <c r="L218" s="17"/>
      <c r="M218" s="17"/>
      <c r="N218" s="17"/>
      <c r="O218" s="17"/>
      <c r="P218" s="17"/>
      <c r="Q218" s="17"/>
      <c r="R218" s="17"/>
      <c r="S218" s="17"/>
      <c r="T218" s="17"/>
      <c r="U218" s="17"/>
      <c r="V218" s="17"/>
      <c r="W218" s="17"/>
      <c r="X218" s="17"/>
      <c r="Y218" s="17"/>
      <c r="Z218" s="17"/>
      <c r="AA218" s="17"/>
      <c r="AB218" s="17"/>
      <c r="AC218" s="17"/>
      <c r="AD218" s="17"/>
      <c r="AE218" s="17"/>
      <c r="AF218" s="17"/>
      <c r="AG218" s="17"/>
      <c r="AH218" s="17"/>
      <c r="AI218" s="17"/>
      <c r="AJ218" s="17"/>
      <c r="AK218" s="17"/>
      <c r="AL218" s="17"/>
      <c r="AM218" s="17"/>
      <c r="AN218" s="17"/>
      <c r="AO218" s="17"/>
      <c r="AP218" s="17"/>
      <c r="AQ218" s="17"/>
      <c r="AR218" s="17"/>
      <c r="AS218" s="17"/>
      <c r="AT218" s="17"/>
      <c r="AU218" s="17"/>
      <c r="AV218" s="17"/>
      <c r="AW218" s="17"/>
      <c r="AX218" s="17"/>
      <c r="AY218" s="17"/>
      <c r="AZ218" s="17"/>
      <c r="BA218" s="17"/>
      <c r="BB218" s="17"/>
      <c r="BC218" s="17"/>
      <c r="BD218" s="17"/>
      <c r="BE218" s="17"/>
      <c r="BF218" s="17"/>
      <c r="BG218" s="17"/>
      <c r="BH218" s="17"/>
      <c r="BI218" s="17"/>
      <c r="BJ218" s="17"/>
      <c r="BK218" s="17"/>
      <c r="BL218" s="17"/>
      <c r="BM218" s="17"/>
      <c r="BN218" s="17"/>
      <c r="BO218" s="17"/>
      <c r="BP218" s="17"/>
      <c r="BQ218" s="17"/>
      <c r="BR218" s="17"/>
      <c r="BS218" s="17"/>
      <c r="BT218" s="17"/>
      <c r="BU218" s="17"/>
      <c r="BV218" s="17"/>
      <c r="BW218" s="17"/>
      <c r="BX218" s="17"/>
      <c r="BY218" s="17"/>
      <c r="BZ218" s="17"/>
      <c r="CA218" s="17"/>
      <c r="CB218" s="17"/>
      <c r="CC218" s="17"/>
      <c r="CD218" s="17"/>
      <c r="CE218" s="17"/>
      <c r="CF218" s="17"/>
      <c r="CG218" s="17"/>
      <c r="CH218" s="17"/>
      <c r="CI218" s="17"/>
      <c r="CJ218" s="17"/>
      <c r="CK218" s="17"/>
      <c r="CL218" s="17"/>
      <c r="CM218" s="17"/>
      <c r="CN218" s="17"/>
      <c r="CO218" s="17"/>
      <c r="CP218" s="17"/>
      <c r="CQ218" s="17"/>
      <c r="CR218" s="17"/>
      <c r="CS218" s="17"/>
      <c r="CT218" s="17"/>
      <c r="CU218" s="17"/>
      <c r="CV218" s="17"/>
      <c r="CW218" s="17"/>
      <c r="CX218" s="17"/>
      <c r="CY218" s="17"/>
      <c r="CZ218" s="17"/>
      <c r="DA218" s="17"/>
      <c r="DB218" s="17"/>
      <c r="DC218" s="17"/>
      <c r="DD218" s="17"/>
      <c r="DE218" s="17"/>
      <c r="DF218" s="17"/>
      <c r="DG218" s="17"/>
      <c r="DH218" s="17"/>
      <c r="DI218" s="17"/>
      <c r="DJ218" s="17"/>
      <c r="DK218" s="17"/>
      <c r="DL218" s="17"/>
      <c r="DM218" s="17"/>
      <c r="DN218" s="17"/>
      <c r="DO218" s="17"/>
      <c r="DP218" s="17"/>
      <c r="DQ218" s="17"/>
      <c r="DR218" s="17"/>
      <c r="DS218" s="17"/>
      <c r="DT218" s="17"/>
      <c r="DU218" s="17"/>
      <c r="DV218" s="17"/>
      <c r="DW218" s="17"/>
      <c r="DX218" s="17"/>
      <c r="DY218" s="17"/>
    </row>
    <row r="219" spans="1:129" x14ac:dyDescent="0.3">
      <c r="B219" s="2" t="str">
        <f>Product!$J$2</f>
        <v>Phase 3</v>
      </c>
      <c r="C219" s="2" t="str">
        <f>Product!$J$3</f>
        <v>50' Wide</v>
      </c>
      <c r="G219" s="11">
        <f>SUM(H219:DZ219)</f>
        <v>270</v>
      </c>
      <c r="I219" s="17">
        <f t="shared" si="500"/>
        <v>0</v>
      </c>
      <c r="J219" s="17">
        <f t="shared" ref="J219:BU219" si="511">J51-J147</f>
        <v>0</v>
      </c>
      <c r="K219" s="17">
        <f t="shared" si="511"/>
        <v>0</v>
      </c>
      <c r="L219" s="17">
        <f t="shared" si="511"/>
        <v>0</v>
      </c>
      <c r="M219" s="17">
        <f t="shared" si="511"/>
        <v>0</v>
      </c>
      <c r="N219" s="17">
        <f t="shared" si="511"/>
        <v>0</v>
      </c>
      <c r="O219" s="17">
        <f t="shared" si="511"/>
        <v>0</v>
      </c>
      <c r="P219" s="17">
        <f t="shared" si="511"/>
        <v>0</v>
      </c>
      <c r="Q219" s="17">
        <f t="shared" si="511"/>
        <v>0</v>
      </c>
      <c r="R219" s="17">
        <f t="shared" si="511"/>
        <v>0</v>
      </c>
      <c r="S219" s="17">
        <f t="shared" si="511"/>
        <v>0</v>
      </c>
      <c r="T219" s="17">
        <f t="shared" si="511"/>
        <v>0</v>
      </c>
      <c r="U219" s="17">
        <f t="shared" si="511"/>
        <v>0</v>
      </c>
      <c r="V219" s="17">
        <f t="shared" si="511"/>
        <v>0</v>
      </c>
      <c r="W219" s="17">
        <f t="shared" si="511"/>
        <v>0</v>
      </c>
      <c r="X219" s="17">
        <f t="shared" si="511"/>
        <v>0</v>
      </c>
      <c r="Y219" s="17">
        <f t="shared" si="511"/>
        <v>0</v>
      </c>
      <c r="Z219" s="17">
        <f t="shared" si="511"/>
        <v>0</v>
      </c>
      <c r="AA219" s="17">
        <f t="shared" si="511"/>
        <v>0</v>
      </c>
      <c r="AB219" s="17">
        <f t="shared" si="511"/>
        <v>0</v>
      </c>
      <c r="AC219" s="17">
        <f t="shared" si="511"/>
        <v>0</v>
      </c>
      <c r="AD219" s="17">
        <f t="shared" si="511"/>
        <v>0</v>
      </c>
      <c r="AE219" s="17">
        <f t="shared" si="511"/>
        <v>0</v>
      </c>
      <c r="AF219" s="17">
        <f t="shared" si="511"/>
        <v>0</v>
      </c>
      <c r="AG219" s="17">
        <f t="shared" si="511"/>
        <v>0</v>
      </c>
      <c r="AH219" s="17">
        <f t="shared" si="511"/>
        <v>0</v>
      </c>
      <c r="AI219" s="17">
        <f t="shared" si="511"/>
        <v>5</v>
      </c>
      <c r="AJ219" s="17">
        <f t="shared" si="511"/>
        <v>10</v>
      </c>
      <c r="AK219" s="17">
        <f t="shared" si="511"/>
        <v>15</v>
      </c>
      <c r="AL219" s="17">
        <f t="shared" si="511"/>
        <v>20</v>
      </c>
      <c r="AM219" s="17">
        <f t="shared" si="511"/>
        <v>25</v>
      </c>
      <c r="AN219" s="17">
        <f t="shared" si="511"/>
        <v>30</v>
      </c>
      <c r="AO219" s="17">
        <f t="shared" si="511"/>
        <v>27.5</v>
      </c>
      <c r="AP219" s="17">
        <f t="shared" si="511"/>
        <v>25</v>
      </c>
      <c r="AQ219" s="17">
        <f t="shared" si="511"/>
        <v>22.5</v>
      </c>
      <c r="AR219" s="17">
        <f t="shared" si="511"/>
        <v>20</v>
      </c>
      <c r="AS219" s="17">
        <f t="shared" si="511"/>
        <v>17.5</v>
      </c>
      <c r="AT219" s="17">
        <f t="shared" si="511"/>
        <v>15</v>
      </c>
      <c r="AU219" s="17">
        <f t="shared" si="511"/>
        <v>12.5</v>
      </c>
      <c r="AV219" s="17">
        <f t="shared" si="511"/>
        <v>10</v>
      </c>
      <c r="AW219" s="17">
        <f t="shared" si="511"/>
        <v>7.5</v>
      </c>
      <c r="AX219" s="17">
        <f t="shared" si="511"/>
        <v>5</v>
      </c>
      <c r="AY219" s="17">
        <f t="shared" si="511"/>
        <v>2.5</v>
      </c>
      <c r="AZ219" s="17">
        <f t="shared" si="511"/>
        <v>0</v>
      </c>
      <c r="BA219" s="17">
        <f t="shared" si="511"/>
        <v>0</v>
      </c>
      <c r="BB219" s="17">
        <f t="shared" si="511"/>
        <v>0</v>
      </c>
      <c r="BC219" s="17">
        <f t="shared" si="511"/>
        <v>0</v>
      </c>
      <c r="BD219" s="17">
        <f t="shared" si="511"/>
        <v>0</v>
      </c>
      <c r="BE219" s="17">
        <f t="shared" si="511"/>
        <v>0</v>
      </c>
      <c r="BF219" s="17">
        <f t="shared" si="511"/>
        <v>0</v>
      </c>
      <c r="BG219" s="17">
        <f t="shared" si="511"/>
        <v>0</v>
      </c>
      <c r="BH219" s="17">
        <f t="shared" si="511"/>
        <v>0</v>
      </c>
      <c r="BI219" s="17">
        <f t="shared" si="511"/>
        <v>0</v>
      </c>
      <c r="BJ219" s="17">
        <f t="shared" si="511"/>
        <v>0</v>
      </c>
      <c r="BK219" s="17">
        <f t="shared" si="511"/>
        <v>0</v>
      </c>
      <c r="BL219" s="17">
        <f t="shared" si="511"/>
        <v>0</v>
      </c>
      <c r="BM219" s="17">
        <f t="shared" si="511"/>
        <v>0</v>
      </c>
      <c r="BN219" s="17">
        <f t="shared" si="511"/>
        <v>0</v>
      </c>
      <c r="BO219" s="17">
        <f t="shared" si="511"/>
        <v>0</v>
      </c>
      <c r="BP219" s="17">
        <f t="shared" si="511"/>
        <v>0</v>
      </c>
      <c r="BQ219" s="17">
        <f t="shared" si="511"/>
        <v>0</v>
      </c>
      <c r="BR219" s="17">
        <f t="shared" si="511"/>
        <v>0</v>
      </c>
      <c r="BS219" s="17">
        <f t="shared" si="511"/>
        <v>0</v>
      </c>
      <c r="BT219" s="17">
        <f t="shared" si="511"/>
        <v>0</v>
      </c>
      <c r="BU219" s="17">
        <f t="shared" si="511"/>
        <v>0</v>
      </c>
      <c r="BV219" s="17">
        <f t="shared" ref="BV219:DY219" si="512">BV51-BV147</f>
        <v>0</v>
      </c>
      <c r="BW219" s="17">
        <f t="shared" si="512"/>
        <v>0</v>
      </c>
      <c r="BX219" s="17">
        <f t="shared" si="512"/>
        <v>0</v>
      </c>
      <c r="BY219" s="17">
        <f t="shared" si="512"/>
        <v>0</v>
      </c>
      <c r="BZ219" s="17">
        <f t="shared" si="512"/>
        <v>0</v>
      </c>
      <c r="CA219" s="17">
        <f t="shared" si="512"/>
        <v>0</v>
      </c>
      <c r="CB219" s="17">
        <f t="shared" si="512"/>
        <v>0</v>
      </c>
      <c r="CC219" s="17">
        <f t="shared" si="512"/>
        <v>0</v>
      </c>
      <c r="CD219" s="17">
        <f t="shared" si="512"/>
        <v>0</v>
      </c>
      <c r="CE219" s="17">
        <f t="shared" si="512"/>
        <v>0</v>
      </c>
      <c r="CF219" s="17">
        <f t="shared" si="512"/>
        <v>0</v>
      </c>
      <c r="CG219" s="17">
        <f t="shared" si="512"/>
        <v>0</v>
      </c>
      <c r="CH219" s="17">
        <f t="shared" si="512"/>
        <v>0</v>
      </c>
      <c r="CI219" s="17">
        <f t="shared" si="512"/>
        <v>0</v>
      </c>
      <c r="CJ219" s="17">
        <f t="shared" si="512"/>
        <v>0</v>
      </c>
      <c r="CK219" s="17">
        <f t="shared" si="512"/>
        <v>0</v>
      </c>
      <c r="CL219" s="17">
        <f t="shared" si="512"/>
        <v>0</v>
      </c>
      <c r="CM219" s="17">
        <f t="shared" si="512"/>
        <v>0</v>
      </c>
      <c r="CN219" s="17">
        <f t="shared" si="512"/>
        <v>0</v>
      </c>
      <c r="CO219" s="17">
        <f t="shared" si="512"/>
        <v>0</v>
      </c>
      <c r="CP219" s="17">
        <f t="shared" si="512"/>
        <v>0</v>
      </c>
      <c r="CQ219" s="17">
        <f t="shared" si="512"/>
        <v>0</v>
      </c>
      <c r="CR219" s="17">
        <f t="shared" si="512"/>
        <v>0</v>
      </c>
      <c r="CS219" s="17">
        <f t="shared" si="512"/>
        <v>0</v>
      </c>
      <c r="CT219" s="17">
        <f t="shared" si="512"/>
        <v>0</v>
      </c>
      <c r="CU219" s="17">
        <f t="shared" si="512"/>
        <v>0</v>
      </c>
      <c r="CV219" s="17">
        <f t="shared" si="512"/>
        <v>0</v>
      </c>
      <c r="CW219" s="17">
        <f t="shared" si="512"/>
        <v>0</v>
      </c>
      <c r="CX219" s="17">
        <f t="shared" si="512"/>
        <v>0</v>
      </c>
      <c r="CY219" s="17">
        <f t="shared" si="512"/>
        <v>0</v>
      </c>
      <c r="CZ219" s="17">
        <f t="shared" si="512"/>
        <v>0</v>
      </c>
      <c r="DA219" s="17">
        <f t="shared" si="512"/>
        <v>0</v>
      </c>
      <c r="DB219" s="17">
        <f t="shared" si="512"/>
        <v>0</v>
      </c>
      <c r="DC219" s="17">
        <f t="shared" si="512"/>
        <v>0</v>
      </c>
      <c r="DD219" s="17">
        <f t="shared" si="512"/>
        <v>0</v>
      </c>
      <c r="DE219" s="17">
        <f t="shared" si="512"/>
        <v>0</v>
      </c>
      <c r="DF219" s="17">
        <f t="shared" si="512"/>
        <v>0</v>
      </c>
      <c r="DG219" s="17">
        <f t="shared" si="512"/>
        <v>0</v>
      </c>
      <c r="DH219" s="17">
        <f t="shared" si="512"/>
        <v>0</v>
      </c>
      <c r="DI219" s="17">
        <f t="shared" si="512"/>
        <v>0</v>
      </c>
      <c r="DJ219" s="17">
        <f t="shared" si="512"/>
        <v>0</v>
      </c>
      <c r="DK219" s="17">
        <f t="shared" si="512"/>
        <v>0</v>
      </c>
      <c r="DL219" s="17">
        <f t="shared" si="512"/>
        <v>0</v>
      </c>
      <c r="DM219" s="17">
        <f t="shared" si="512"/>
        <v>0</v>
      </c>
      <c r="DN219" s="17">
        <f t="shared" si="512"/>
        <v>0</v>
      </c>
      <c r="DO219" s="17">
        <f t="shared" si="512"/>
        <v>0</v>
      </c>
      <c r="DP219" s="17">
        <f t="shared" si="512"/>
        <v>0</v>
      </c>
      <c r="DQ219" s="17">
        <f t="shared" si="512"/>
        <v>0</v>
      </c>
      <c r="DR219" s="17">
        <f t="shared" si="512"/>
        <v>0</v>
      </c>
      <c r="DS219" s="17">
        <f t="shared" si="512"/>
        <v>0</v>
      </c>
      <c r="DT219" s="17">
        <f t="shared" si="512"/>
        <v>0</v>
      </c>
      <c r="DU219" s="17">
        <f t="shared" si="512"/>
        <v>0</v>
      </c>
      <c r="DV219" s="17">
        <f t="shared" si="512"/>
        <v>0</v>
      </c>
      <c r="DW219" s="17">
        <f t="shared" si="512"/>
        <v>0</v>
      </c>
      <c r="DX219" s="17">
        <f t="shared" si="512"/>
        <v>0</v>
      </c>
      <c r="DY219" s="17">
        <f t="shared" si="512"/>
        <v>0</v>
      </c>
    </row>
    <row r="220" spans="1:129" x14ac:dyDescent="0.3">
      <c r="B220" s="2" t="str">
        <f>Product!$K$2</f>
        <v>Phase 3</v>
      </c>
      <c r="C220" s="2" t="str">
        <f>Product!$K$3</f>
        <v>60' Wide</v>
      </c>
      <c r="G220" s="11">
        <f>SUM(H220:DZ220)</f>
        <v>270</v>
      </c>
      <c r="I220" s="17">
        <f t="shared" si="500"/>
        <v>0</v>
      </c>
      <c r="J220" s="17">
        <f t="shared" ref="J220:BU220" si="513">J52-J148</f>
        <v>0</v>
      </c>
      <c r="K220" s="17">
        <f t="shared" si="513"/>
        <v>0</v>
      </c>
      <c r="L220" s="17">
        <f t="shared" si="513"/>
        <v>0</v>
      </c>
      <c r="M220" s="17">
        <f t="shared" si="513"/>
        <v>0</v>
      </c>
      <c r="N220" s="17">
        <f t="shared" si="513"/>
        <v>0</v>
      </c>
      <c r="O220" s="17">
        <f t="shared" si="513"/>
        <v>0</v>
      </c>
      <c r="P220" s="17">
        <f t="shared" si="513"/>
        <v>0</v>
      </c>
      <c r="Q220" s="17">
        <f t="shared" si="513"/>
        <v>0</v>
      </c>
      <c r="R220" s="17">
        <f t="shared" si="513"/>
        <v>0</v>
      </c>
      <c r="S220" s="17">
        <f t="shared" si="513"/>
        <v>0</v>
      </c>
      <c r="T220" s="17">
        <f t="shared" si="513"/>
        <v>0</v>
      </c>
      <c r="U220" s="17">
        <f t="shared" si="513"/>
        <v>0</v>
      </c>
      <c r="V220" s="17">
        <f t="shared" si="513"/>
        <v>0</v>
      </c>
      <c r="W220" s="17">
        <f t="shared" si="513"/>
        <v>0</v>
      </c>
      <c r="X220" s="17">
        <f t="shared" si="513"/>
        <v>0</v>
      </c>
      <c r="Y220" s="17">
        <f t="shared" si="513"/>
        <v>0</v>
      </c>
      <c r="Z220" s="17">
        <f t="shared" si="513"/>
        <v>0</v>
      </c>
      <c r="AA220" s="17">
        <f t="shared" si="513"/>
        <v>0</v>
      </c>
      <c r="AB220" s="17">
        <f t="shared" si="513"/>
        <v>0</v>
      </c>
      <c r="AC220" s="17">
        <f t="shared" si="513"/>
        <v>0</v>
      </c>
      <c r="AD220" s="17">
        <f t="shared" si="513"/>
        <v>0</v>
      </c>
      <c r="AE220" s="17">
        <f t="shared" si="513"/>
        <v>0</v>
      </c>
      <c r="AF220" s="17">
        <f t="shared" si="513"/>
        <v>0</v>
      </c>
      <c r="AG220" s="17">
        <f t="shared" si="513"/>
        <v>0</v>
      </c>
      <c r="AH220" s="17">
        <f t="shared" si="513"/>
        <v>0</v>
      </c>
      <c r="AI220" s="17">
        <f t="shared" si="513"/>
        <v>5</v>
      </c>
      <c r="AJ220" s="17">
        <f t="shared" si="513"/>
        <v>10</v>
      </c>
      <c r="AK220" s="17">
        <f t="shared" si="513"/>
        <v>15</v>
      </c>
      <c r="AL220" s="17">
        <f t="shared" si="513"/>
        <v>20</v>
      </c>
      <c r="AM220" s="17">
        <f t="shared" si="513"/>
        <v>25</v>
      </c>
      <c r="AN220" s="17">
        <f t="shared" si="513"/>
        <v>30</v>
      </c>
      <c r="AO220" s="17">
        <f t="shared" si="513"/>
        <v>27.5</v>
      </c>
      <c r="AP220" s="17">
        <f t="shared" si="513"/>
        <v>25</v>
      </c>
      <c r="AQ220" s="17">
        <f t="shared" si="513"/>
        <v>22.5</v>
      </c>
      <c r="AR220" s="17">
        <f t="shared" si="513"/>
        <v>20</v>
      </c>
      <c r="AS220" s="17">
        <f t="shared" si="513"/>
        <v>17.5</v>
      </c>
      <c r="AT220" s="17">
        <f t="shared" si="513"/>
        <v>15</v>
      </c>
      <c r="AU220" s="17">
        <f t="shared" si="513"/>
        <v>12.5</v>
      </c>
      <c r="AV220" s="17">
        <f t="shared" si="513"/>
        <v>10</v>
      </c>
      <c r="AW220" s="17">
        <f t="shared" si="513"/>
        <v>7.5</v>
      </c>
      <c r="AX220" s="17">
        <f t="shared" si="513"/>
        <v>5</v>
      </c>
      <c r="AY220" s="17">
        <f t="shared" si="513"/>
        <v>2.5</v>
      </c>
      <c r="AZ220" s="17">
        <f t="shared" si="513"/>
        <v>0</v>
      </c>
      <c r="BA220" s="17">
        <f t="shared" si="513"/>
        <v>0</v>
      </c>
      <c r="BB220" s="17">
        <f t="shared" si="513"/>
        <v>0</v>
      </c>
      <c r="BC220" s="17">
        <f t="shared" si="513"/>
        <v>0</v>
      </c>
      <c r="BD220" s="17">
        <f t="shared" si="513"/>
        <v>0</v>
      </c>
      <c r="BE220" s="17">
        <f t="shared" si="513"/>
        <v>0</v>
      </c>
      <c r="BF220" s="17">
        <f t="shared" si="513"/>
        <v>0</v>
      </c>
      <c r="BG220" s="17">
        <f t="shared" si="513"/>
        <v>0</v>
      </c>
      <c r="BH220" s="17">
        <f t="shared" si="513"/>
        <v>0</v>
      </c>
      <c r="BI220" s="17">
        <f t="shared" si="513"/>
        <v>0</v>
      </c>
      <c r="BJ220" s="17">
        <f t="shared" si="513"/>
        <v>0</v>
      </c>
      <c r="BK220" s="17">
        <f t="shared" si="513"/>
        <v>0</v>
      </c>
      <c r="BL220" s="17">
        <f t="shared" si="513"/>
        <v>0</v>
      </c>
      <c r="BM220" s="17">
        <f t="shared" si="513"/>
        <v>0</v>
      </c>
      <c r="BN220" s="17">
        <f t="shared" si="513"/>
        <v>0</v>
      </c>
      <c r="BO220" s="17">
        <f t="shared" si="513"/>
        <v>0</v>
      </c>
      <c r="BP220" s="17">
        <f t="shared" si="513"/>
        <v>0</v>
      </c>
      <c r="BQ220" s="17">
        <f t="shared" si="513"/>
        <v>0</v>
      </c>
      <c r="BR220" s="17">
        <f t="shared" si="513"/>
        <v>0</v>
      </c>
      <c r="BS220" s="17">
        <f t="shared" si="513"/>
        <v>0</v>
      </c>
      <c r="BT220" s="17">
        <f t="shared" si="513"/>
        <v>0</v>
      </c>
      <c r="BU220" s="17">
        <f t="shared" si="513"/>
        <v>0</v>
      </c>
      <c r="BV220" s="17">
        <f t="shared" ref="BV220:DY220" si="514">BV52-BV148</f>
        <v>0</v>
      </c>
      <c r="BW220" s="17">
        <f t="shared" si="514"/>
        <v>0</v>
      </c>
      <c r="BX220" s="17">
        <f t="shared" si="514"/>
        <v>0</v>
      </c>
      <c r="BY220" s="17">
        <f t="shared" si="514"/>
        <v>0</v>
      </c>
      <c r="BZ220" s="17">
        <f t="shared" si="514"/>
        <v>0</v>
      </c>
      <c r="CA220" s="17">
        <f t="shared" si="514"/>
        <v>0</v>
      </c>
      <c r="CB220" s="17">
        <f t="shared" si="514"/>
        <v>0</v>
      </c>
      <c r="CC220" s="17">
        <f t="shared" si="514"/>
        <v>0</v>
      </c>
      <c r="CD220" s="17">
        <f t="shared" si="514"/>
        <v>0</v>
      </c>
      <c r="CE220" s="17">
        <f t="shared" si="514"/>
        <v>0</v>
      </c>
      <c r="CF220" s="17">
        <f t="shared" si="514"/>
        <v>0</v>
      </c>
      <c r="CG220" s="17">
        <f t="shared" si="514"/>
        <v>0</v>
      </c>
      <c r="CH220" s="17">
        <f t="shared" si="514"/>
        <v>0</v>
      </c>
      <c r="CI220" s="17">
        <f t="shared" si="514"/>
        <v>0</v>
      </c>
      <c r="CJ220" s="17">
        <f t="shared" si="514"/>
        <v>0</v>
      </c>
      <c r="CK220" s="17">
        <f t="shared" si="514"/>
        <v>0</v>
      </c>
      <c r="CL220" s="17">
        <f t="shared" si="514"/>
        <v>0</v>
      </c>
      <c r="CM220" s="17">
        <f t="shared" si="514"/>
        <v>0</v>
      </c>
      <c r="CN220" s="17">
        <f t="shared" si="514"/>
        <v>0</v>
      </c>
      <c r="CO220" s="17">
        <f t="shared" si="514"/>
        <v>0</v>
      </c>
      <c r="CP220" s="17">
        <f t="shared" si="514"/>
        <v>0</v>
      </c>
      <c r="CQ220" s="17">
        <f t="shared" si="514"/>
        <v>0</v>
      </c>
      <c r="CR220" s="17">
        <f t="shared" si="514"/>
        <v>0</v>
      </c>
      <c r="CS220" s="17">
        <f t="shared" si="514"/>
        <v>0</v>
      </c>
      <c r="CT220" s="17">
        <f t="shared" si="514"/>
        <v>0</v>
      </c>
      <c r="CU220" s="17">
        <f t="shared" si="514"/>
        <v>0</v>
      </c>
      <c r="CV220" s="17">
        <f t="shared" si="514"/>
        <v>0</v>
      </c>
      <c r="CW220" s="17">
        <f t="shared" si="514"/>
        <v>0</v>
      </c>
      <c r="CX220" s="17">
        <f t="shared" si="514"/>
        <v>0</v>
      </c>
      <c r="CY220" s="17">
        <f t="shared" si="514"/>
        <v>0</v>
      </c>
      <c r="CZ220" s="17">
        <f t="shared" si="514"/>
        <v>0</v>
      </c>
      <c r="DA220" s="17">
        <f t="shared" si="514"/>
        <v>0</v>
      </c>
      <c r="DB220" s="17">
        <f t="shared" si="514"/>
        <v>0</v>
      </c>
      <c r="DC220" s="17">
        <f t="shared" si="514"/>
        <v>0</v>
      </c>
      <c r="DD220" s="17">
        <f t="shared" si="514"/>
        <v>0</v>
      </c>
      <c r="DE220" s="17">
        <f t="shared" si="514"/>
        <v>0</v>
      </c>
      <c r="DF220" s="17">
        <f t="shared" si="514"/>
        <v>0</v>
      </c>
      <c r="DG220" s="17">
        <f t="shared" si="514"/>
        <v>0</v>
      </c>
      <c r="DH220" s="17">
        <f t="shared" si="514"/>
        <v>0</v>
      </c>
      <c r="DI220" s="17">
        <f t="shared" si="514"/>
        <v>0</v>
      </c>
      <c r="DJ220" s="17">
        <f t="shared" si="514"/>
        <v>0</v>
      </c>
      <c r="DK220" s="17">
        <f t="shared" si="514"/>
        <v>0</v>
      </c>
      <c r="DL220" s="17">
        <f t="shared" si="514"/>
        <v>0</v>
      </c>
      <c r="DM220" s="17">
        <f t="shared" si="514"/>
        <v>0</v>
      </c>
      <c r="DN220" s="17">
        <f t="shared" si="514"/>
        <v>0</v>
      </c>
      <c r="DO220" s="17">
        <f t="shared" si="514"/>
        <v>0</v>
      </c>
      <c r="DP220" s="17">
        <f t="shared" si="514"/>
        <v>0</v>
      </c>
      <c r="DQ220" s="17">
        <f t="shared" si="514"/>
        <v>0</v>
      </c>
      <c r="DR220" s="17">
        <f t="shared" si="514"/>
        <v>0</v>
      </c>
      <c r="DS220" s="17">
        <f t="shared" si="514"/>
        <v>0</v>
      </c>
      <c r="DT220" s="17">
        <f t="shared" si="514"/>
        <v>0</v>
      </c>
      <c r="DU220" s="17">
        <f t="shared" si="514"/>
        <v>0</v>
      </c>
      <c r="DV220" s="17">
        <f t="shared" si="514"/>
        <v>0</v>
      </c>
      <c r="DW220" s="17">
        <f t="shared" si="514"/>
        <v>0</v>
      </c>
      <c r="DX220" s="17">
        <f t="shared" si="514"/>
        <v>0</v>
      </c>
      <c r="DY220" s="17">
        <f t="shared" si="514"/>
        <v>0</v>
      </c>
    </row>
    <row r="221" spans="1:129" x14ac:dyDescent="0.3">
      <c r="B221" s="2" t="str">
        <f>Product!$L$2</f>
        <v>Phase 3</v>
      </c>
      <c r="C221" s="2" t="str">
        <f>Product!$L$3</f>
        <v>75' Wide</v>
      </c>
      <c r="G221" s="11">
        <f>SUM(H221:DZ221)</f>
        <v>180</v>
      </c>
      <c r="I221" s="17">
        <f t="shared" si="500"/>
        <v>0</v>
      </c>
      <c r="J221" s="17">
        <f t="shared" ref="J221:BU221" si="515">J53-J149</f>
        <v>0</v>
      </c>
      <c r="K221" s="17">
        <f t="shared" si="515"/>
        <v>0</v>
      </c>
      <c r="L221" s="17">
        <f t="shared" si="515"/>
        <v>0</v>
      </c>
      <c r="M221" s="17">
        <f t="shared" si="515"/>
        <v>0</v>
      </c>
      <c r="N221" s="17">
        <f t="shared" si="515"/>
        <v>0</v>
      </c>
      <c r="O221" s="17">
        <f t="shared" si="515"/>
        <v>0</v>
      </c>
      <c r="P221" s="17">
        <f t="shared" si="515"/>
        <v>0</v>
      </c>
      <c r="Q221" s="17">
        <f t="shared" si="515"/>
        <v>0</v>
      </c>
      <c r="R221" s="17">
        <f t="shared" si="515"/>
        <v>0</v>
      </c>
      <c r="S221" s="17">
        <f t="shared" si="515"/>
        <v>0</v>
      </c>
      <c r="T221" s="17">
        <f t="shared" si="515"/>
        <v>0</v>
      </c>
      <c r="U221" s="17">
        <f t="shared" si="515"/>
        <v>0</v>
      </c>
      <c r="V221" s="17">
        <f t="shared" si="515"/>
        <v>0</v>
      </c>
      <c r="W221" s="17">
        <f t="shared" si="515"/>
        <v>0</v>
      </c>
      <c r="X221" s="17">
        <f t="shared" si="515"/>
        <v>0</v>
      </c>
      <c r="Y221" s="17">
        <f t="shared" si="515"/>
        <v>0</v>
      </c>
      <c r="Z221" s="17">
        <f t="shared" si="515"/>
        <v>0</v>
      </c>
      <c r="AA221" s="17">
        <f t="shared" si="515"/>
        <v>0</v>
      </c>
      <c r="AB221" s="17">
        <f t="shared" si="515"/>
        <v>0</v>
      </c>
      <c r="AC221" s="17">
        <f t="shared" si="515"/>
        <v>0</v>
      </c>
      <c r="AD221" s="17">
        <f t="shared" si="515"/>
        <v>0</v>
      </c>
      <c r="AE221" s="17">
        <f t="shared" si="515"/>
        <v>0</v>
      </c>
      <c r="AF221" s="17">
        <f t="shared" si="515"/>
        <v>0</v>
      </c>
      <c r="AG221" s="17">
        <f t="shared" si="515"/>
        <v>0</v>
      </c>
      <c r="AH221" s="17">
        <f t="shared" si="515"/>
        <v>0</v>
      </c>
      <c r="AI221" s="17">
        <f t="shared" si="515"/>
        <v>3.3333333333333335</v>
      </c>
      <c r="AJ221" s="17">
        <f t="shared" si="515"/>
        <v>6.666666666666667</v>
      </c>
      <c r="AK221" s="17">
        <f t="shared" si="515"/>
        <v>10</v>
      </c>
      <c r="AL221" s="17">
        <f t="shared" si="515"/>
        <v>13.333333333333334</v>
      </c>
      <c r="AM221" s="17">
        <f t="shared" si="515"/>
        <v>16.666666666666668</v>
      </c>
      <c r="AN221" s="17">
        <f t="shared" si="515"/>
        <v>20</v>
      </c>
      <c r="AO221" s="17">
        <f t="shared" si="515"/>
        <v>18.333333333333332</v>
      </c>
      <c r="AP221" s="17">
        <f t="shared" si="515"/>
        <v>16.666666666666668</v>
      </c>
      <c r="AQ221" s="17">
        <f t="shared" si="515"/>
        <v>15</v>
      </c>
      <c r="AR221" s="17">
        <f t="shared" si="515"/>
        <v>13.333333333333332</v>
      </c>
      <c r="AS221" s="17">
        <f t="shared" si="515"/>
        <v>11.666666666666666</v>
      </c>
      <c r="AT221" s="17">
        <f t="shared" si="515"/>
        <v>10</v>
      </c>
      <c r="AU221" s="17">
        <f t="shared" si="515"/>
        <v>8.3333333333333339</v>
      </c>
      <c r="AV221" s="17">
        <f t="shared" si="515"/>
        <v>6.6666666666666679</v>
      </c>
      <c r="AW221" s="17">
        <f t="shared" si="515"/>
        <v>5.0000000000000018</v>
      </c>
      <c r="AX221" s="17">
        <f t="shared" si="515"/>
        <v>3.3333333333333357</v>
      </c>
      <c r="AY221" s="17">
        <f t="shared" si="515"/>
        <v>1.6666666666666679</v>
      </c>
      <c r="AZ221" s="17">
        <f t="shared" si="515"/>
        <v>0</v>
      </c>
      <c r="BA221" s="17">
        <f t="shared" si="515"/>
        <v>0</v>
      </c>
      <c r="BB221" s="17">
        <f t="shared" si="515"/>
        <v>0</v>
      </c>
      <c r="BC221" s="17">
        <f t="shared" si="515"/>
        <v>0</v>
      </c>
      <c r="BD221" s="17">
        <f t="shared" si="515"/>
        <v>0</v>
      </c>
      <c r="BE221" s="17">
        <f t="shared" si="515"/>
        <v>0</v>
      </c>
      <c r="BF221" s="17">
        <f t="shared" si="515"/>
        <v>0</v>
      </c>
      <c r="BG221" s="17">
        <f t="shared" si="515"/>
        <v>0</v>
      </c>
      <c r="BH221" s="17">
        <f t="shared" si="515"/>
        <v>0</v>
      </c>
      <c r="BI221" s="17">
        <f t="shared" si="515"/>
        <v>0</v>
      </c>
      <c r="BJ221" s="17">
        <f t="shared" si="515"/>
        <v>0</v>
      </c>
      <c r="BK221" s="17">
        <f t="shared" si="515"/>
        <v>0</v>
      </c>
      <c r="BL221" s="17">
        <f t="shared" si="515"/>
        <v>0</v>
      </c>
      <c r="BM221" s="17">
        <f t="shared" si="515"/>
        <v>0</v>
      </c>
      <c r="BN221" s="17">
        <f t="shared" si="515"/>
        <v>0</v>
      </c>
      <c r="BO221" s="17">
        <f t="shared" si="515"/>
        <v>0</v>
      </c>
      <c r="BP221" s="17">
        <f t="shared" si="515"/>
        <v>0</v>
      </c>
      <c r="BQ221" s="17">
        <f t="shared" si="515"/>
        <v>0</v>
      </c>
      <c r="BR221" s="17">
        <f t="shared" si="515"/>
        <v>0</v>
      </c>
      <c r="BS221" s="17">
        <f t="shared" si="515"/>
        <v>0</v>
      </c>
      <c r="BT221" s="17">
        <f t="shared" si="515"/>
        <v>0</v>
      </c>
      <c r="BU221" s="17">
        <f t="shared" si="515"/>
        <v>0</v>
      </c>
      <c r="BV221" s="17">
        <f t="shared" ref="BV221:DY221" si="516">BV53-BV149</f>
        <v>0</v>
      </c>
      <c r="BW221" s="17">
        <f t="shared" si="516"/>
        <v>0</v>
      </c>
      <c r="BX221" s="17">
        <f t="shared" si="516"/>
        <v>0</v>
      </c>
      <c r="BY221" s="17">
        <f t="shared" si="516"/>
        <v>0</v>
      </c>
      <c r="BZ221" s="17">
        <f t="shared" si="516"/>
        <v>0</v>
      </c>
      <c r="CA221" s="17">
        <f t="shared" si="516"/>
        <v>0</v>
      </c>
      <c r="CB221" s="17">
        <f t="shared" si="516"/>
        <v>0</v>
      </c>
      <c r="CC221" s="17">
        <f t="shared" si="516"/>
        <v>0</v>
      </c>
      <c r="CD221" s="17">
        <f t="shared" si="516"/>
        <v>0</v>
      </c>
      <c r="CE221" s="17">
        <f t="shared" si="516"/>
        <v>0</v>
      </c>
      <c r="CF221" s="17">
        <f t="shared" si="516"/>
        <v>0</v>
      </c>
      <c r="CG221" s="17">
        <f t="shared" si="516"/>
        <v>0</v>
      </c>
      <c r="CH221" s="17">
        <f t="shared" si="516"/>
        <v>0</v>
      </c>
      <c r="CI221" s="17">
        <f t="shared" si="516"/>
        <v>0</v>
      </c>
      <c r="CJ221" s="17">
        <f t="shared" si="516"/>
        <v>0</v>
      </c>
      <c r="CK221" s="17">
        <f t="shared" si="516"/>
        <v>0</v>
      </c>
      <c r="CL221" s="17">
        <f t="shared" si="516"/>
        <v>0</v>
      </c>
      <c r="CM221" s="17">
        <f t="shared" si="516"/>
        <v>0</v>
      </c>
      <c r="CN221" s="17">
        <f t="shared" si="516"/>
        <v>0</v>
      </c>
      <c r="CO221" s="17">
        <f t="shared" si="516"/>
        <v>0</v>
      </c>
      <c r="CP221" s="17">
        <f t="shared" si="516"/>
        <v>0</v>
      </c>
      <c r="CQ221" s="17">
        <f t="shared" si="516"/>
        <v>0</v>
      </c>
      <c r="CR221" s="17">
        <f t="shared" si="516"/>
        <v>0</v>
      </c>
      <c r="CS221" s="17">
        <f t="shared" si="516"/>
        <v>0</v>
      </c>
      <c r="CT221" s="17">
        <f t="shared" si="516"/>
        <v>0</v>
      </c>
      <c r="CU221" s="17">
        <f t="shared" si="516"/>
        <v>0</v>
      </c>
      <c r="CV221" s="17">
        <f t="shared" si="516"/>
        <v>0</v>
      </c>
      <c r="CW221" s="17">
        <f t="shared" si="516"/>
        <v>0</v>
      </c>
      <c r="CX221" s="17">
        <f t="shared" si="516"/>
        <v>0</v>
      </c>
      <c r="CY221" s="17">
        <f t="shared" si="516"/>
        <v>0</v>
      </c>
      <c r="CZ221" s="17">
        <f t="shared" si="516"/>
        <v>0</v>
      </c>
      <c r="DA221" s="17">
        <f t="shared" si="516"/>
        <v>0</v>
      </c>
      <c r="DB221" s="17">
        <f t="shared" si="516"/>
        <v>0</v>
      </c>
      <c r="DC221" s="17">
        <f t="shared" si="516"/>
        <v>0</v>
      </c>
      <c r="DD221" s="17">
        <f t="shared" si="516"/>
        <v>0</v>
      </c>
      <c r="DE221" s="17">
        <f t="shared" si="516"/>
        <v>0</v>
      </c>
      <c r="DF221" s="17">
        <f t="shared" si="516"/>
        <v>0</v>
      </c>
      <c r="DG221" s="17">
        <f t="shared" si="516"/>
        <v>0</v>
      </c>
      <c r="DH221" s="17">
        <f t="shared" si="516"/>
        <v>0</v>
      </c>
      <c r="DI221" s="17">
        <f t="shared" si="516"/>
        <v>0</v>
      </c>
      <c r="DJ221" s="17">
        <f t="shared" si="516"/>
        <v>0</v>
      </c>
      <c r="DK221" s="17">
        <f t="shared" si="516"/>
        <v>0</v>
      </c>
      <c r="DL221" s="17">
        <f t="shared" si="516"/>
        <v>0</v>
      </c>
      <c r="DM221" s="17">
        <f t="shared" si="516"/>
        <v>0</v>
      </c>
      <c r="DN221" s="17">
        <f t="shared" si="516"/>
        <v>0</v>
      </c>
      <c r="DO221" s="17">
        <f t="shared" si="516"/>
        <v>0</v>
      </c>
      <c r="DP221" s="17">
        <f t="shared" si="516"/>
        <v>0</v>
      </c>
      <c r="DQ221" s="17">
        <f t="shared" si="516"/>
        <v>0</v>
      </c>
      <c r="DR221" s="17">
        <f t="shared" si="516"/>
        <v>0</v>
      </c>
      <c r="DS221" s="17">
        <f t="shared" si="516"/>
        <v>0</v>
      </c>
      <c r="DT221" s="17">
        <f t="shared" si="516"/>
        <v>0</v>
      </c>
      <c r="DU221" s="17">
        <f t="shared" si="516"/>
        <v>0</v>
      </c>
      <c r="DV221" s="17">
        <f t="shared" si="516"/>
        <v>0</v>
      </c>
      <c r="DW221" s="17">
        <f t="shared" si="516"/>
        <v>0</v>
      </c>
      <c r="DX221" s="17">
        <f t="shared" si="516"/>
        <v>0</v>
      </c>
      <c r="DY221" s="17">
        <f t="shared" si="516"/>
        <v>0</v>
      </c>
    </row>
    <row r="222" spans="1:129" x14ac:dyDescent="0.3">
      <c r="I222" s="17"/>
      <c r="J222" s="17"/>
      <c r="K222" s="17"/>
      <c r="L222" s="17"/>
      <c r="M222" s="17"/>
      <c r="N222" s="17"/>
      <c r="O222" s="17"/>
      <c r="P222" s="17"/>
      <c r="Q222" s="17"/>
      <c r="R222" s="17"/>
      <c r="S222" s="17"/>
      <c r="T222" s="17"/>
      <c r="U222" s="17"/>
      <c r="V222" s="17"/>
      <c r="W222" s="17"/>
      <c r="X222" s="17"/>
      <c r="Y222" s="17"/>
      <c r="Z222" s="17"/>
      <c r="AA222" s="17"/>
      <c r="AB222" s="17"/>
      <c r="AC222" s="17"/>
      <c r="AD222" s="17"/>
      <c r="AE222" s="17"/>
      <c r="AF222" s="17"/>
      <c r="AG222" s="17"/>
      <c r="AH222" s="17"/>
      <c r="AI222" s="17"/>
      <c r="AJ222" s="17"/>
      <c r="AK222" s="17"/>
      <c r="AL222" s="17"/>
      <c r="AM222" s="17"/>
      <c r="AN222" s="17"/>
      <c r="AO222" s="17"/>
      <c r="AP222" s="17"/>
      <c r="AQ222" s="17"/>
      <c r="AR222" s="17"/>
      <c r="AS222" s="17"/>
      <c r="AT222" s="17"/>
      <c r="AU222" s="17"/>
      <c r="AV222" s="17"/>
      <c r="AW222" s="17"/>
      <c r="AX222" s="17"/>
      <c r="AY222" s="17"/>
      <c r="AZ222" s="17"/>
      <c r="BA222" s="17"/>
      <c r="BB222" s="17"/>
      <c r="BC222" s="17"/>
      <c r="BD222" s="17"/>
      <c r="BE222" s="17"/>
      <c r="BF222" s="17"/>
      <c r="BG222" s="17"/>
      <c r="BH222" s="17"/>
      <c r="BI222" s="17"/>
      <c r="BJ222" s="17"/>
      <c r="BK222" s="17"/>
      <c r="BL222" s="17"/>
      <c r="BM222" s="17"/>
      <c r="BN222" s="17"/>
      <c r="BO222" s="17"/>
      <c r="BP222" s="17"/>
      <c r="BQ222" s="17"/>
      <c r="BR222" s="17"/>
      <c r="BS222" s="17"/>
      <c r="BT222" s="17"/>
      <c r="BU222" s="17"/>
      <c r="BV222" s="17"/>
      <c r="BW222" s="17"/>
      <c r="BX222" s="17"/>
      <c r="BY222" s="17"/>
      <c r="BZ222" s="17"/>
      <c r="CA222" s="17"/>
      <c r="CB222" s="17"/>
      <c r="CC222" s="17"/>
      <c r="CD222" s="17"/>
      <c r="CE222" s="17"/>
      <c r="CF222" s="17"/>
      <c r="CG222" s="17"/>
      <c r="CH222" s="17"/>
      <c r="CI222" s="17"/>
      <c r="CJ222" s="17"/>
      <c r="CK222" s="17"/>
      <c r="CL222" s="17"/>
      <c r="CM222" s="17"/>
      <c r="CN222" s="17"/>
      <c r="CO222" s="17"/>
      <c r="CP222" s="17"/>
      <c r="CQ222" s="17"/>
      <c r="CR222" s="17"/>
      <c r="CS222" s="17"/>
      <c r="CT222" s="17"/>
      <c r="CU222" s="17"/>
      <c r="CV222" s="17"/>
      <c r="CW222" s="17"/>
      <c r="CX222" s="17"/>
      <c r="CY222" s="17"/>
      <c r="CZ222" s="17"/>
      <c r="DA222" s="17"/>
      <c r="DB222" s="17"/>
      <c r="DC222" s="17"/>
      <c r="DD222" s="17"/>
      <c r="DE222" s="17"/>
      <c r="DF222" s="17"/>
      <c r="DG222" s="17"/>
      <c r="DH222" s="17"/>
      <c r="DI222" s="17"/>
      <c r="DJ222" s="17"/>
      <c r="DK222" s="17"/>
      <c r="DL222" s="17"/>
      <c r="DM222" s="17"/>
      <c r="DN222" s="17"/>
      <c r="DO222" s="17"/>
      <c r="DP222" s="17"/>
      <c r="DQ222" s="17"/>
      <c r="DR222" s="17"/>
      <c r="DS222" s="17"/>
      <c r="DT222" s="17"/>
      <c r="DU222" s="17"/>
      <c r="DV222" s="17"/>
      <c r="DW222" s="17"/>
      <c r="DX222" s="17"/>
      <c r="DY222" s="17"/>
    </row>
    <row r="223" spans="1:129" x14ac:dyDescent="0.3">
      <c r="B223" s="2" t="str">
        <f>Product!$M$2</f>
        <v>Phase 4</v>
      </c>
      <c r="C223" s="2" t="str">
        <f>Product!$M$3</f>
        <v>50' Wide</v>
      </c>
      <c r="G223" s="11">
        <f>SUM(H223:DZ223)</f>
        <v>270</v>
      </c>
      <c r="I223" s="17">
        <f t="shared" si="500"/>
        <v>0</v>
      </c>
      <c r="J223" s="17">
        <f t="shared" ref="J223:BU223" si="517">J55-J151</f>
        <v>0</v>
      </c>
      <c r="K223" s="17">
        <f t="shared" si="517"/>
        <v>0</v>
      </c>
      <c r="L223" s="17">
        <f t="shared" si="517"/>
        <v>0</v>
      </c>
      <c r="M223" s="17">
        <f t="shared" si="517"/>
        <v>0</v>
      </c>
      <c r="N223" s="17">
        <f t="shared" si="517"/>
        <v>0</v>
      </c>
      <c r="O223" s="17">
        <f t="shared" si="517"/>
        <v>0</v>
      </c>
      <c r="P223" s="17">
        <f t="shared" si="517"/>
        <v>0</v>
      </c>
      <c r="Q223" s="17">
        <f t="shared" si="517"/>
        <v>0</v>
      </c>
      <c r="R223" s="17">
        <f t="shared" si="517"/>
        <v>0</v>
      </c>
      <c r="S223" s="17">
        <f t="shared" si="517"/>
        <v>0</v>
      </c>
      <c r="T223" s="17">
        <f t="shared" si="517"/>
        <v>0</v>
      </c>
      <c r="U223" s="17">
        <f t="shared" si="517"/>
        <v>0</v>
      </c>
      <c r="V223" s="17">
        <f t="shared" si="517"/>
        <v>0</v>
      </c>
      <c r="W223" s="17">
        <f t="shared" si="517"/>
        <v>0</v>
      </c>
      <c r="X223" s="17">
        <f t="shared" si="517"/>
        <v>0</v>
      </c>
      <c r="Y223" s="17">
        <f t="shared" si="517"/>
        <v>0</v>
      </c>
      <c r="Z223" s="17">
        <f t="shared" si="517"/>
        <v>0</v>
      </c>
      <c r="AA223" s="17">
        <f t="shared" si="517"/>
        <v>0</v>
      </c>
      <c r="AB223" s="17">
        <f t="shared" si="517"/>
        <v>0</v>
      </c>
      <c r="AC223" s="17">
        <f t="shared" si="517"/>
        <v>0</v>
      </c>
      <c r="AD223" s="17">
        <f t="shared" si="517"/>
        <v>0</v>
      </c>
      <c r="AE223" s="17">
        <f t="shared" si="517"/>
        <v>0</v>
      </c>
      <c r="AF223" s="17">
        <f t="shared" si="517"/>
        <v>0</v>
      </c>
      <c r="AG223" s="17">
        <f t="shared" si="517"/>
        <v>0</v>
      </c>
      <c r="AH223" s="17">
        <f t="shared" si="517"/>
        <v>0</v>
      </c>
      <c r="AI223" s="17">
        <f t="shared" si="517"/>
        <v>0</v>
      </c>
      <c r="AJ223" s="17">
        <f t="shared" si="517"/>
        <v>0</v>
      </c>
      <c r="AK223" s="17">
        <f t="shared" si="517"/>
        <v>0</v>
      </c>
      <c r="AL223" s="17">
        <f t="shared" si="517"/>
        <v>0</v>
      </c>
      <c r="AM223" s="17">
        <f t="shared" si="517"/>
        <v>0</v>
      </c>
      <c r="AN223" s="17">
        <f t="shared" si="517"/>
        <v>0</v>
      </c>
      <c r="AO223" s="17">
        <f t="shared" si="517"/>
        <v>0</v>
      </c>
      <c r="AP223" s="17">
        <f t="shared" si="517"/>
        <v>0</v>
      </c>
      <c r="AQ223" s="17">
        <f t="shared" si="517"/>
        <v>0</v>
      </c>
      <c r="AR223" s="17">
        <f t="shared" si="517"/>
        <v>0</v>
      </c>
      <c r="AS223" s="17">
        <f t="shared" si="517"/>
        <v>0</v>
      </c>
      <c r="AT223" s="17">
        <f t="shared" si="517"/>
        <v>0</v>
      </c>
      <c r="AU223" s="17">
        <f t="shared" si="517"/>
        <v>5</v>
      </c>
      <c r="AV223" s="17">
        <f t="shared" si="517"/>
        <v>10</v>
      </c>
      <c r="AW223" s="17">
        <f t="shared" si="517"/>
        <v>15</v>
      </c>
      <c r="AX223" s="17">
        <f t="shared" si="517"/>
        <v>20</v>
      </c>
      <c r="AY223" s="17">
        <f t="shared" si="517"/>
        <v>25</v>
      </c>
      <c r="AZ223" s="17">
        <f t="shared" si="517"/>
        <v>30</v>
      </c>
      <c r="BA223" s="17">
        <f t="shared" si="517"/>
        <v>27.5</v>
      </c>
      <c r="BB223" s="17">
        <f t="shared" si="517"/>
        <v>25</v>
      </c>
      <c r="BC223" s="17">
        <f t="shared" si="517"/>
        <v>22.5</v>
      </c>
      <c r="BD223" s="17">
        <f t="shared" si="517"/>
        <v>20</v>
      </c>
      <c r="BE223" s="17">
        <f t="shared" si="517"/>
        <v>17.5</v>
      </c>
      <c r="BF223" s="17">
        <f t="shared" si="517"/>
        <v>15</v>
      </c>
      <c r="BG223" s="17">
        <f t="shared" si="517"/>
        <v>12.5</v>
      </c>
      <c r="BH223" s="17">
        <f t="shared" si="517"/>
        <v>10</v>
      </c>
      <c r="BI223" s="17">
        <f t="shared" si="517"/>
        <v>7.5</v>
      </c>
      <c r="BJ223" s="17">
        <f t="shared" si="517"/>
        <v>5</v>
      </c>
      <c r="BK223" s="17">
        <f t="shared" si="517"/>
        <v>2.5</v>
      </c>
      <c r="BL223" s="17">
        <f t="shared" si="517"/>
        <v>0</v>
      </c>
      <c r="BM223" s="17">
        <f t="shared" si="517"/>
        <v>0</v>
      </c>
      <c r="BN223" s="17">
        <f t="shared" si="517"/>
        <v>0</v>
      </c>
      <c r="BO223" s="17">
        <f t="shared" si="517"/>
        <v>0</v>
      </c>
      <c r="BP223" s="17">
        <f t="shared" si="517"/>
        <v>0</v>
      </c>
      <c r="BQ223" s="17">
        <f t="shared" si="517"/>
        <v>0</v>
      </c>
      <c r="BR223" s="17">
        <f t="shared" si="517"/>
        <v>0</v>
      </c>
      <c r="BS223" s="17">
        <f t="shared" si="517"/>
        <v>0</v>
      </c>
      <c r="BT223" s="17">
        <f t="shared" si="517"/>
        <v>0</v>
      </c>
      <c r="BU223" s="17">
        <f t="shared" si="517"/>
        <v>0</v>
      </c>
      <c r="BV223" s="17">
        <f t="shared" ref="BV223:DY223" si="518">BV55-BV151</f>
        <v>0</v>
      </c>
      <c r="BW223" s="17">
        <f t="shared" si="518"/>
        <v>0</v>
      </c>
      <c r="BX223" s="17">
        <f t="shared" si="518"/>
        <v>0</v>
      </c>
      <c r="BY223" s="17">
        <f t="shared" si="518"/>
        <v>0</v>
      </c>
      <c r="BZ223" s="17">
        <f t="shared" si="518"/>
        <v>0</v>
      </c>
      <c r="CA223" s="17">
        <f t="shared" si="518"/>
        <v>0</v>
      </c>
      <c r="CB223" s="17">
        <f t="shared" si="518"/>
        <v>0</v>
      </c>
      <c r="CC223" s="17">
        <f t="shared" si="518"/>
        <v>0</v>
      </c>
      <c r="CD223" s="17">
        <f t="shared" si="518"/>
        <v>0</v>
      </c>
      <c r="CE223" s="17">
        <f t="shared" si="518"/>
        <v>0</v>
      </c>
      <c r="CF223" s="17">
        <f t="shared" si="518"/>
        <v>0</v>
      </c>
      <c r="CG223" s="17">
        <f t="shared" si="518"/>
        <v>0</v>
      </c>
      <c r="CH223" s="17">
        <f t="shared" si="518"/>
        <v>0</v>
      </c>
      <c r="CI223" s="17">
        <f t="shared" si="518"/>
        <v>0</v>
      </c>
      <c r="CJ223" s="17">
        <f t="shared" si="518"/>
        <v>0</v>
      </c>
      <c r="CK223" s="17">
        <f t="shared" si="518"/>
        <v>0</v>
      </c>
      <c r="CL223" s="17">
        <f t="shared" si="518"/>
        <v>0</v>
      </c>
      <c r="CM223" s="17">
        <f t="shared" si="518"/>
        <v>0</v>
      </c>
      <c r="CN223" s="17">
        <f t="shared" si="518"/>
        <v>0</v>
      </c>
      <c r="CO223" s="17">
        <f t="shared" si="518"/>
        <v>0</v>
      </c>
      <c r="CP223" s="17">
        <f t="shared" si="518"/>
        <v>0</v>
      </c>
      <c r="CQ223" s="17">
        <f t="shared" si="518"/>
        <v>0</v>
      </c>
      <c r="CR223" s="17">
        <f t="shared" si="518"/>
        <v>0</v>
      </c>
      <c r="CS223" s="17">
        <f t="shared" si="518"/>
        <v>0</v>
      </c>
      <c r="CT223" s="17">
        <f t="shared" si="518"/>
        <v>0</v>
      </c>
      <c r="CU223" s="17">
        <f t="shared" si="518"/>
        <v>0</v>
      </c>
      <c r="CV223" s="17">
        <f t="shared" si="518"/>
        <v>0</v>
      </c>
      <c r="CW223" s="17">
        <f t="shared" si="518"/>
        <v>0</v>
      </c>
      <c r="CX223" s="17">
        <f t="shared" si="518"/>
        <v>0</v>
      </c>
      <c r="CY223" s="17">
        <f t="shared" si="518"/>
        <v>0</v>
      </c>
      <c r="CZ223" s="17">
        <f t="shared" si="518"/>
        <v>0</v>
      </c>
      <c r="DA223" s="17">
        <f t="shared" si="518"/>
        <v>0</v>
      </c>
      <c r="DB223" s="17">
        <f t="shared" si="518"/>
        <v>0</v>
      </c>
      <c r="DC223" s="17">
        <f t="shared" si="518"/>
        <v>0</v>
      </c>
      <c r="DD223" s="17">
        <f t="shared" si="518"/>
        <v>0</v>
      </c>
      <c r="DE223" s="17">
        <f t="shared" si="518"/>
        <v>0</v>
      </c>
      <c r="DF223" s="17">
        <f t="shared" si="518"/>
        <v>0</v>
      </c>
      <c r="DG223" s="17">
        <f t="shared" si="518"/>
        <v>0</v>
      </c>
      <c r="DH223" s="17">
        <f t="shared" si="518"/>
        <v>0</v>
      </c>
      <c r="DI223" s="17">
        <f t="shared" si="518"/>
        <v>0</v>
      </c>
      <c r="DJ223" s="17">
        <f t="shared" si="518"/>
        <v>0</v>
      </c>
      <c r="DK223" s="17">
        <f t="shared" si="518"/>
        <v>0</v>
      </c>
      <c r="DL223" s="17">
        <f t="shared" si="518"/>
        <v>0</v>
      </c>
      <c r="DM223" s="17">
        <f t="shared" si="518"/>
        <v>0</v>
      </c>
      <c r="DN223" s="17">
        <f t="shared" si="518"/>
        <v>0</v>
      </c>
      <c r="DO223" s="17">
        <f t="shared" si="518"/>
        <v>0</v>
      </c>
      <c r="DP223" s="17">
        <f t="shared" si="518"/>
        <v>0</v>
      </c>
      <c r="DQ223" s="17">
        <f t="shared" si="518"/>
        <v>0</v>
      </c>
      <c r="DR223" s="17">
        <f t="shared" si="518"/>
        <v>0</v>
      </c>
      <c r="DS223" s="17">
        <f t="shared" si="518"/>
        <v>0</v>
      </c>
      <c r="DT223" s="17">
        <f t="shared" si="518"/>
        <v>0</v>
      </c>
      <c r="DU223" s="17">
        <f t="shared" si="518"/>
        <v>0</v>
      </c>
      <c r="DV223" s="17">
        <f t="shared" si="518"/>
        <v>0</v>
      </c>
      <c r="DW223" s="17">
        <f t="shared" si="518"/>
        <v>0</v>
      </c>
      <c r="DX223" s="17">
        <f t="shared" si="518"/>
        <v>0</v>
      </c>
      <c r="DY223" s="17">
        <f t="shared" si="518"/>
        <v>0</v>
      </c>
    </row>
    <row r="224" spans="1:129" x14ac:dyDescent="0.3">
      <c r="B224" s="2" t="str">
        <f>Product!$N$2</f>
        <v>Phase 4</v>
      </c>
      <c r="C224" s="2" t="str">
        <f>Product!$N$3</f>
        <v>60' Wide</v>
      </c>
      <c r="G224" s="11">
        <f>SUM(H224:DZ224)</f>
        <v>270</v>
      </c>
      <c r="I224" s="17">
        <f t="shared" si="500"/>
        <v>0</v>
      </c>
      <c r="J224" s="17">
        <f t="shared" ref="J224:BU224" si="519">J56-J152</f>
        <v>0</v>
      </c>
      <c r="K224" s="17">
        <f t="shared" si="519"/>
        <v>0</v>
      </c>
      <c r="L224" s="17">
        <f t="shared" si="519"/>
        <v>0</v>
      </c>
      <c r="M224" s="17">
        <f t="shared" si="519"/>
        <v>0</v>
      </c>
      <c r="N224" s="17">
        <f t="shared" si="519"/>
        <v>0</v>
      </c>
      <c r="O224" s="17">
        <f t="shared" si="519"/>
        <v>0</v>
      </c>
      <c r="P224" s="17">
        <f t="shared" si="519"/>
        <v>0</v>
      </c>
      <c r="Q224" s="17">
        <f t="shared" si="519"/>
        <v>0</v>
      </c>
      <c r="R224" s="17">
        <f t="shared" si="519"/>
        <v>0</v>
      </c>
      <c r="S224" s="17">
        <f t="shared" si="519"/>
        <v>0</v>
      </c>
      <c r="T224" s="17">
        <f t="shared" si="519"/>
        <v>0</v>
      </c>
      <c r="U224" s="17">
        <f t="shared" si="519"/>
        <v>0</v>
      </c>
      <c r="V224" s="17">
        <f t="shared" si="519"/>
        <v>0</v>
      </c>
      <c r="W224" s="17">
        <f t="shared" si="519"/>
        <v>0</v>
      </c>
      <c r="X224" s="17">
        <f t="shared" si="519"/>
        <v>0</v>
      </c>
      <c r="Y224" s="17">
        <f t="shared" si="519"/>
        <v>0</v>
      </c>
      <c r="Z224" s="17">
        <f t="shared" si="519"/>
        <v>0</v>
      </c>
      <c r="AA224" s="17">
        <f t="shared" si="519"/>
        <v>0</v>
      </c>
      <c r="AB224" s="17">
        <f t="shared" si="519"/>
        <v>0</v>
      </c>
      <c r="AC224" s="17">
        <f t="shared" si="519"/>
        <v>0</v>
      </c>
      <c r="AD224" s="17">
        <f t="shared" si="519"/>
        <v>0</v>
      </c>
      <c r="AE224" s="17">
        <f t="shared" si="519"/>
        <v>0</v>
      </c>
      <c r="AF224" s="17">
        <f t="shared" si="519"/>
        <v>0</v>
      </c>
      <c r="AG224" s="17">
        <f t="shared" si="519"/>
        <v>0</v>
      </c>
      <c r="AH224" s="17">
        <f t="shared" si="519"/>
        <v>0</v>
      </c>
      <c r="AI224" s="17">
        <f t="shared" si="519"/>
        <v>0</v>
      </c>
      <c r="AJ224" s="17">
        <f t="shared" si="519"/>
        <v>0</v>
      </c>
      <c r="AK224" s="17">
        <f t="shared" si="519"/>
        <v>0</v>
      </c>
      <c r="AL224" s="17">
        <f t="shared" si="519"/>
        <v>0</v>
      </c>
      <c r="AM224" s="17">
        <f t="shared" si="519"/>
        <v>0</v>
      </c>
      <c r="AN224" s="17">
        <f t="shared" si="519"/>
        <v>0</v>
      </c>
      <c r="AO224" s="17">
        <f t="shared" si="519"/>
        <v>0</v>
      </c>
      <c r="AP224" s="17">
        <f t="shared" si="519"/>
        <v>0</v>
      </c>
      <c r="AQ224" s="17">
        <f t="shared" si="519"/>
        <v>0</v>
      </c>
      <c r="AR224" s="17">
        <f t="shared" si="519"/>
        <v>0</v>
      </c>
      <c r="AS224" s="17">
        <f t="shared" si="519"/>
        <v>0</v>
      </c>
      <c r="AT224" s="17">
        <f t="shared" si="519"/>
        <v>0</v>
      </c>
      <c r="AU224" s="17">
        <f t="shared" si="519"/>
        <v>5</v>
      </c>
      <c r="AV224" s="17">
        <f t="shared" si="519"/>
        <v>10</v>
      </c>
      <c r="AW224" s="17">
        <f t="shared" si="519"/>
        <v>15</v>
      </c>
      <c r="AX224" s="17">
        <f t="shared" si="519"/>
        <v>20</v>
      </c>
      <c r="AY224" s="17">
        <f t="shared" si="519"/>
        <v>25</v>
      </c>
      <c r="AZ224" s="17">
        <f t="shared" si="519"/>
        <v>30</v>
      </c>
      <c r="BA224" s="17">
        <f t="shared" si="519"/>
        <v>27.5</v>
      </c>
      <c r="BB224" s="17">
        <f t="shared" si="519"/>
        <v>25</v>
      </c>
      <c r="BC224" s="17">
        <f t="shared" si="519"/>
        <v>22.5</v>
      </c>
      <c r="BD224" s="17">
        <f t="shared" si="519"/>
        <v>20</v>
      </c>
      <c r="BE224" s="17">
        <f t="shared" si="519"/>
        <v>17.5</v>
      </c>
      <c r="BF224" s="17">
        <f t="shared" si="519"/>
        <v>15</v>
      </c>
      <c r="BG224" s="17">
        <f t="shared" si="519"/>
        <v>12.5</v>
      </c>
      <c r="BH224" s="17">
        <f t="shared" si="519"/>
        <v>10</v>
      </c>
      <c r="BI224" s="17">
        <f t="shared" si="519"/>
        <v>7.5</v>
      </c>
      <c r="BJ224" s="17">
        <f t="shared" si="519"/>
        <v>5</v>
      </c>
      <c r="BK224" s="17">
        <f t="shared" si="519"/>
        <v>2.5</v>
      </c>
      <c r="BL224" s="17">
        <f t="shared" si="519"/>
        <v>0</v>
      </c>
      <c r="BM224" s="17">
        <f t="shared" si="519"/>
        <v>0</v>
      </c>
      <c r="BN224" s="17">
        <f t="shared" si="519"/>
        <v>0</v>
      </c>
      <c r="BO224" s="17">
        <f t="shared" si="519"/>
        <v>0</v>
      </c>
      <c r="BP224" s="17">
        <f t="shared" si="519"/>
        <v>0</v>
      </c>
      <c r="BQ224" s="17">
        <f t="shared" si="519"/>
        <v>0</v>
      </c>
      <c r="BR224" s="17">
        <f t="shared" si="519"/>
        <v>0</v>
      </c>
      <c r="BS224" s="17">
        <f t="shared" si="519"/>
        <v>0</v>
      </c>
      <c r="BT224" s="17">
        <f t="shared" si="519"/>
        <v>0</v>
      </c>
      <c r="BU224" s="17">
        <f t="shared" si="519"/>
        <v>0</v>
      </c>
      <c r="BV224" s="17">
        <f t="shared" ref="BV224:DY224" si="520">BV56-BV152</f>
        <v>0</v>
      </c>
      <c r="BW224" s="17">
        <f t="shared" si="520"/>
        <v>0</v>
      </c>
      <c r="BX224" s="17">
        <f t="shared" si="520"/>
        <v>0</v>
      </c>
      <c r="BY224" s="17">
        <f t="shared" si="520"/>
        <v>0</v>
      </c>
      <c r="BZ224" s="17">
        <f t="shared" si="520"/>
        <v>0</v>
      </c>
      <c r="CA224" s="17">
        <f t="shared" si="520"/>
        <v>0</v>
      </c>
      <c r="CB224" s="17">
        <f t="shared" si="520"/>
        <v>0</v>
      </c>
      <c r="CC224" s="17">
        <f t="shared" si="520"/>
        <v>0</v>
      </c>
      <c r="CD224" s="17">
        <f t="shared" si="520"/>
        <v>0</v>
      </c>
      <c r="CE224" s="17">
        <f t="shared" si="520"/>
        <v>0</v>
      </c>
      <c r="CF224" s="17">
        <f t="shared" si="520"/>
        <v>0</v>
      </c>
      <c r="CG224" s="17">
        <f t="shared" si="520"/>
        <v>0</v>
      </c>
      <c r="CH224" s="17">
        <f t="shared" si="520"/>
        <v>0</v>
      </c>
      <c r="CI224" s="17">
        <f t="shared" si="520"/>
        <v>0</v>
      </c>
      <c r="CJ224" s="17">
        <f t="shared" si="520"/>
        <v>0</v>
      </c>
      <c r="CK224" s="17">
        <f t="shared" si="520"/>
        <v>0</v>
      </c>
      <c r="CL224" s="17">
        <f t="shared" si="520"/>
        <v>0</v>
      </c>
      <c r="CM224" s="17">
        <f t="shared" si="520"/>
        <v>0</v>
      </c>
      <c r="CN224" s="17">
        <f t="shared" si="520"/>
        <v>0</v>
      </c>
      <c r="CO224" s="17">
        <f t="shared" si="520"/>
        <v>0</v>
      </c>
      <c r="CP224" s="17">
        <f t="shared" si="520"/>
        <v>0</v>
      </c>
      <c r="CQ224" s="17">
        <f t="shared" si="520"/>
        <v>0</v>
      </c>
      <c r="CR224" s="17">
        <f t="shared" si="520"/>
        <v>0</v>
      </c>
      <c r="CS224" s="17">
        <f t="shared" si="520"/>
        <v>0</v>
      </c>
      <c r="CT224" s="17">
        <f t="shared" si="520"/>
        <v>0</v>
      </c>
      <c r="CU224" s="17">
        <f t="shared" si="520"/>
        <v>0</v>
      </c>
      <c r="CV224" s="17">
        <f t="shared" si="520"/>
        <v>0</v>
      </c>
      <c r="CW224" s="17">
        <f t="shared" si="520"/>
        <v>0</v>
      </c>
      <c r="CX224" s="17">
        <f t="shared" si="520"/>
        <v>0</v>
      </c>
      <c r="CY224" s="17">
        <f t="shared" si="520"/>
        <v>0</v>
      </c>
      <c r="CZ224" s="17">
        <f t="shared" si="520"/>
        <v>0</v>
      </c>
      <c r="DA224" s="17">
        <f t="shared" si="520"/>
        <v>0</v>
      </c>
      <c r="DB224" s="17">
        <f t="shared" si="520"/>
        <v>0</v>
      </c>
      <c r="DC224" s="17">
        <f t="shared" si="520"/>
        <v>0</v>
      </c>
      <c r="DD224" s="17">
        <f t="shared" si="520"/>
        <v>0</v>
      </c>
      <c r="DE224" s="17">
        <f t="shared" si="520"/>
        <v>0</v>
      </c>
      <c r="DF224" s="17">
        <f t="shared" si="520"/>
        <v>0</v>
      </c>
      <c r="DG224" s="17">
        <f t="shared" si="520"/>
        <v>0</v>
      </c>
      <c r="DH224" s="17">
        <f t="shared" si="520"/>
        <v>0</v>
      </c>
      <c r="DI224" s="17">
        <f t="shared" si="520"/>
        <v>0</v>
      </c>
      <c r="DJ224" s="17">
        <f t="shared" si="520"/>
        <v>0</v>
      </c>
      <c r="DK224" s="17">
        <f t="shared" si="520"/>
        <v>0</v>
      </c>
      <c r="DL224" s="17">
        <f t="shared" si="520"/>
        <v>0</v>
      </c>
      <c r="DM224" s="17">
        <f t="shared" si="520"/>
        <v>0</v>
      </c>
      <c r="DN224" s="17">
        <f t="shared" si="520"/>
        <v>0</v>
      </c>
      <c r="DO224" s="17">
        <f t="shared" si="520"/>
        <v>0</v>
      </c>
      <c r="DP224" s="17">
        <f t="shared" si="520"/>
        <v>0</v>
      </c>
      <c r="DQ224" s="17">
        <f t="shared" si="520"/>
        <v>0</v>
      </c>
      <c r="DR224" s="17">
        <f t="shared" si="520"/>
        <v>0</v>
      </c>
      <c r="DS224" s="17">
        <f t="shared" si="520"/>
        <v>0</v>
      </c>
      <c r="DT224" s="17">
        <f t="shared" si="520"/>
        <v>0</v>
      </c>
      <c r="DU224" s="17">
        <f t="shared" si="520"/>
        <v>0</v>
      </c>
      <c r="DV224" s="17">
        <f t="shared" si="520"/>
        <v>0</v>
      </c>
      <c r="DW224" s="17">
        <f t="shared" si="520"/>
        <v>0</v>
      </c>
      <c r="DX224" s="17">
        <f t="shared" si="520"/>
        <v>0</v>
      </c>
      <c r="DY224" s="17">
        <f t="shared" si="520"/>
        <v>0</v>
      </c>
    </row>
    <row r="225" spans="1:129" x14ac:dyDescent="0.3">
      <c r="B225" s="2" t="str">
        <f>Product!$O$2</f>
        <v>Phase 4</v>
      </c>
      <c r="C225" s="2" t="str">
        <f>Product!$O$3</f>
        <v>75' Wide</v>
      </c>
      <c r="G225" s="11">
        <f>SUM(H225:DZ225)</f>
        <v>180</v>
      </c>
      <c r="I225" s="17">
        <f t="shared" si="500"/>
        <v>0</v>
      </c>
      <c r="J225" s="17">
        <f t="shared" ref="J225:BU225" si="521">J57-J153</f>
        <v>0</v>
      </c>
      <c r="K225" s="17">
        <f t="shared" si="521"/>
        <v>0</v>
      </c>
      <c r="L225" s="17">
        <f t="shared" si="521"/>
        <v>0</v>
      </c>
      <c r="M225" s="17">
        <f t="shared" si="521"/>
        <v>0</v>
      </c>
      <c r="N225" s="17">
        <f t="shared" si="521"/>
        <v>0</v>
      </c>
      <c r="O225" s="17">
        <f t="shared" si="521"/>
        <v>0</v>
      </c>
      <c r="P225" s="17">
        <f t="shared" si="521"/>
        <v>0</v>
      </c>
      <c r="Q225" s="17">
        <f t="shared" si="521"/>
        <v>0</v>
      </c>
      <c r="R225" s="17">
        <f t="shared" si="521"/>
        <v>0</v>
      </c>
      <c r="S225" s="17">
        <f t="shared" si="521"/>
        <v>0</v>
      </c>
      <c r="T225" s="17">
        <f t="shared" si="521"/>
        <v>0</v>
      </c>
      <c r="U225" s="17">
        <f t="shared" si="521"/>
        <v>0</v>
      </c>
      <c r="V225" s="17">
        <f t="shared" si="521"/>
        <v>0</v>
      </c>
      <c r="W225" s="17">
        <f t="shared" si="521"/>
        <v>0</v>
      </c>
      <c r="X225" s="17">
        <f t="shared" si="521"/>
        <v>0</v>
      </c>
      <c r="Y225" s="17">
        <f t="shared" si="521"/>
        <v>0</v>
      </c>
      <c r="Z225" s="17">
        <f t="shared" si="521"/>
        <v>0</v>
      </c>
      <c r="AA225" s="17">
        <f t="shared" si="521"/>
        <v>0</v>
      </c>
      <c r="AB225" s="17">
        <f t="shared" si="521"/>
        <v>0</v>
      </c>
      <c r="AC225" s="17">
        <f t="shared" si="521"/>
        <v>0</v>
      </c>
      <c r="AD225" s="17">
        <f t="shared" si="521"/>
        <v>0</v>
      </c>
      <c r="AE225" s="17">
        <f t="shared" si="521"/>
        <v>0</v>
      </c>
      <c r="AF225" s="17">
        <f t="shared" si="521"/>
        <v>0</v>
      </c>
      <c r="AG225" s="17">
        <f t="shared" si="521"/>
        <v>0</v>
      </c>
      <c r="AH225" s="17">
        <f t="shared" si="521"/>
        <v>0</v>
      </c>
      <c r="AI225" s="17">
        <f t="shared" si="521"/>
        <v>0</v>
      </c>
      <c r="AJ225" s="17">
        <f t="shared" si="521"/>
        <v>0</v>
      </c>
      <c r="AK225" s="17">
        <f t="shared" si="521"/>
        <v>0</v>
      </c>
      <c r="AL225" s="17">
        <f t="shared" si="521"/>
        <v>0</v>
      </c>
      <c r="AM225" s="17">
        <f t="shared" si="521"/>
        <v>0</v>
      </c>
      <c r="AN225" s="17">
        <f t="shared" si="521"/>
        <v>0</v>
      </c>
      <c r="AO225" s="17">
        <f t="shared" si="521"/>
        <v>0</v>
      </c>
      <c r="AP225" s="17">
        <f t="shared" si="521"/>
        <v>0</v>
      </c>
      <c r="AQ225" s="17">
        <f t="shared" si="521"/>
        <v>0</v>
      </c>
      <c r="AR225" s="17">
        <f t="shared" si="521"/>
        <v>0</v>
      </c>
      <c r="AS225" s="17">
        <f t="shared" si="521"/>
        <v>0</v>
      </c>
      <c r="AT225" s="17">
        <f t="shared" si="521"/>
        <v>0</v>
      </c>
      <c r="AU225" s="17">
        <f t="shared" si="521"/>
        <v>3.3333333333333335</v>
      </c>
      <c r="AV225" s="17">
        <f t="shared" si="521"/>
        <v>6.666666666666667</v>
      </c>
      <c r="AW225" s="17">
        <f t="shared" si="521"/>
        <v>10</v>
      </c>
      <c r="AX225" s="17">
        <f t="shared" si="521"/>
        <v>13.333333333333334</v>
      </c>
      <c r="AY225" s="17">
        <f t="shared" si="521"/>
        <v>16.666666666666668</v>
      </c>
      <c r="AZ225" s="17">
        <f t="shared" si="521"/>
        <v>20</v>
      </c>
      <c r="BA225" s="17">
        <f t="shared" si="521"/>
        <v>18.333333333333332</v>
      </c>
      <c r="BB225" s="17">
        <f t="shared" si="521"/>
        <v>16.666666666666668</v>
      </c>
      <c r="BC225" s="17">
        <f t="shared" si="521"/>
        <v>15</v>
      </c>
      <c r="BD225" s="17">
        <f t="shared" si="521"/>
        <v>13.333333333333332</v>
      </c>
      <c r="BE225" s="17">
        <f t="shared" si="521"/>
        <v>11.666666666666666</v>
      </c>
      <c r="BF225" s="17">
        <f t="shared" si="521"/>
        <v>10</v>
      </c>
      <c r="BG225" s="17">
        <f t="shared" si="521"/>
        <v>8.3333333333333339</v>
      </c>
      <c r="BH225" s="17">
        <f t="shared" si="521"/>
        <v>6.6666666666666679</v>
      </c>
      <c r="BI225" s="17">
        <f t="shared" si="521"/>
        <v>5.0000000000000018</v>
      </c>
      <c r="BJ225" s="17">
        <f t="shared" si="521"/>
        <v>3.3333333333333357</v>
      </c>
      <c r="BK225" s="17">
        <f t="shared" si="521"/>
        <v>1.6666666666666679</v>
      </c>
      <c r="BL225" s="17">
        <f t="shared" si="521"/>
        <v>0</v>
      </c>
      <c r="BM225" s="17">
        <f t="shared" si="521"/>
        <v>0</v>
      </c>
      <c r="BN225" s="17">
        <f t="shared" si="521"/>
        <v>0</v>
      </c>
      <c r="BO225" s="17">
        <f t="shared" si="521"/>
        <v>0</v>
      </c>
      <c r="BP225" s="17">
        <f t="shared" si="521"/>
        <v>0</v>
      </c>
      <c r="BQ225" s="17">
        <f t="shared" si="521"/>
        <v>0</v>
      </c>
      <c r="BR225" s="17">
        <f t="shared" si="521"/>
        <v>0</v>
      </c>
      <c r="BS225" s="17">
        <f t="shared" si="521"/>
        <v>0</v>
      </c>
      <c r="BT225" s="17">
        <f t="shared" si="521"/>
        <v>0</v>
      </c>
      <c r="BU225" s="17">
        <f t="shared" si="521"/>
        <v>0</v>
      </c>
      <c r="BV225" s="17">
        <f t="shared" ref="BV225:DY225" si="522">BV57-BV153</f>
        <v>0</v>
      </c>
      <c r="BW225" s="17">
        <f t="shared" si="522"/>
        <v>0</v>
      </c>
      <c r="BX225" s="17">
        <f t="shared" si="522"/>
        <v>0</v>
      </c>
      <c r="BY225" s="17">
        <f t="shared" si="522"/>
        <v>0</v>
      </c>
      <c r="BZ225" s="17">
        <f t="shared" si="522"/>
        <v>0</v>
      </c>
      <c r="CA225" s="17">
        <f t="shared" si="522"/>
        <v>0</v>
      </c>
      <c r="CB225" s="17">
        <f t="shared" si="522"/>
        <v>0</v>
      </c>
      <c r="CC225" s="17">
        <f t="shared" si="522"/>
        <v>0</v>
      </c>
      <c r="CD225" s="17">
        <f t="shared" si="522"/>
        <v>0</v>
      </c>
      <c r="CE225" s="17">
        <f t="shared" si="522"/>
        <v>0</v>
      </c>
      <c r="CF225" s="17">
        <f t="shared" si="522"/>
        <v>0</v>
      </c>
      <c r="CG225" s="17">
        <f t="shared" si="522"/>
        <v>0</v>
      </c>
      <c r="CH225" s="17">
        <f t="shared" si="522"/>
        <v>0</v>
      </c>
      <c r="CI225" s="17">
        <f t="shared" si="522"/>
        <v>0</v>
      </c>
      <c r="CJ225" s="17">
        <f t="shared" si="522"/>
        <v>0</v>
      </c>
      <c r="CK225" s="17">
        <f t="shared" si="522"/>
        <v>0</v>
      </c>
      <c r="CL225" s="17">
        <f t="shared" si="522"/>
        <v>0</v>
      </c>
      <c r="CM225" s="17">
        <f t="shared" si="522"/>
        <v>0</v>
      </c>
      <c r="CN225" s="17">
        <f t="shared" si="522"/>
        <v>0</v>
      </c>
      <c r="CO225" s="17">
        <f t="shared" si="522"/>
        <v>0</v>
      </c>
      <c r="CP225" s="17">
        <f t="shared" si="522"/>
        <v>0</v>
      </c>
      <c r="CQ225" s="17">
        <f t="shared" si="522"/>
        <v>0</v>
      </c>
      <c r="CR225" s="17">
        <f t="shared" si="522"/>
        <v>0</v>
      </c>
      <c r="CS225" s="17">
        <f t="shared" si="522"/>
        <v>0</v>
      </c>
      <c r="CT225" s="17">
        <f t="shared" si="522"/>
        <v>0</v>
      </c>
      <c r="CU225" s="17">
        <f t="shared" si="522"/>
        <v>0</v>
      </c>
      <c r="CV225" s="17">
        <f t="shared" si="522"/>
        <v>0</v>
      </c>
      <c r="CW225" s="17">
        <f t="shared" si="522"/>
        <v>0</v>
      </c>
      <c r="CX225" s="17">
        <f t="shared" si="522"/>
        <v>0</v>
      </c>
      <c r="CY225" s="17">
        <f t="shared" si="522"/>
        <v>0</v>
      </c>
      <c r="CZ225" s="17">
        <f t="shared" si="522"/>
        <v>0</v>
      </c>
      <c r="DA225" s="17">
        <f t="shared" si="522"/>
        <v>0</v>
      </c>
      <c r="DB225" s="17">
        <f t="shared" si="522"/>
        <v>0</v>
      </c>
      <c r="DC225" s="17">
        <f t="shared" si="522"/>
        <v>0</v>
      </c>
      <c r="DD225" s="17">
        <f t="shared" si="522"/>
        <v>0</v>
      </c>
      <c r="DE225" s="17">
        <f t="shared" si="522"/>
        <v>0</v>
      </c>
      <c r="DF225" s="17">
        <f t="shared" si="522"/>
        <v>0</v>
      </c>
      <c r="DG225" s="17">
        <f t="shared" si="522"/>
        <v>0</v>
      </c>
      <c r="DH225" s="17">
        <f t="shared" si="522"/>
        <v>0</v>
      </c>
      <c r="DI225" s="17">
        <f t="shared" si="522"/>
        <v>0</v>
      </c>
      <c r="DJ225" s="17">
        <f t="shared" si="522"/>
        <v>0</v>
      </c>
      <c r="DK225" s="17">
        <f t="shared" si="522"/>
        <v>0</v>
      </c>
      <c r="DL225" s="17">
        <f t="shared" si="522"/>
        <v>0</v>
      </c>
      <c r="DM225" s="17">
        <f t="shared" si="522"/>
        <v>0</v>
      </c>
      <c r="DN225" s="17">
        <f t="shared" si="522"/>
        <v>0</v>
      </c>
      <c r="DO225" s="17">
        <f t="shared" si="522"/>
        <v>0</v>
      </c>
      <c r="DP225" s="17">
        <f t="shared" si="522"/>
        <v>0</v>
      </c>
      <c r="DQ225" s="17">
        <f t="shared" si="522"/>
        <v>0</v>
      </c>
      <c r="DR225" s="17">
        <f t="shared" si="522"/>
        <v>0</v>
      </c>
      <c r="DS225" s="17">
        <f t="shared" si="522"/>
        <v>0</v>
      </c>
      <c r="DT225" s="17">
        <f t="shared" si="522"/>
        <v>0</v>
      </c>
      <c r="DU225" s="17">
        <f t="shared" si="522"/>
        <v>0</v>
      </c>
      <c r="DV225" s="17">
        <f t="shared" si="522"/>
        <v>0</v>
      </c>
      <c r="DW225" s="17">
        <f t="shared" si="522"/>
        <v>0</v>
      </c>
      <c r="DX225" s="17">
        <f t="shared" si="522"/>
        <v>0</v>
      </c>
      <c r="DY225" s="17">
        <f t="shared" si="522"/>
        <v>0</v>
      </c>
    </row>
    <row r="226" spans="1:129" x14ac:dyDescent="0.3">
      <c r="I226" s="17"/>
      <c r="J226" s="17"/>
      <c r="K226" s="17"/>
      <c r="L226" s="17"/>
      <c r="M226" s="17"/>
      <c r="N226" s="17"/>
      <c r="O226" s="17"/>
      <c r="P226" s="17"/>
      <c r="Q226" s="17"/>
      <c r="R226" s="17"/>
      <c r="S226" s="17"/>
      <c r="T226" s="17"/>
      <c r="U226" s="17"/>
      <c r="V226" s="17"/>
      <c r="W226" s="17"/>
      <c r="X226" s="17"/>
      <c r="Y226" s="17"/>
      <c r="Z226" s="17"/>
      <c r="AA226" s="17"/>
      <c r="AB226" s="17"/>
      <c r="AC226" s="17"/>
      <c r="AD226" s="17"/>
      <c r="AE226" s="17"/>
      <c r="AF226" s="17"/>
      <c r="AG226" s="17"/>
      <c r="AH226" s="17"/>
      <c r="AI226" s="17"/>
      <c r="AJ226" s="17"/>
      <c r="AK226" s="17"/>
      <c r="AL226" s="17"/>
      <c r="AM226" s="17"/>
      <c r="AN226" s="17"/>
      <c r="AO226" s="17"/>
      <c r="AP226" s="17"/>
      <c r="AQ226" s="17"/>
      <c r="AR226" s="17"/>
      <c r="AS226" s="17"/>
      <c r="AT226" s="17"/>
      <c r="AU226" s="17"/>
      <c r="AV226" s="17"/>
      <c r="AW226" s="17"/>
      <c r="AX226" s="17"/>
      <c r="AY226" s="17"/>
      <c r="AZ226" s="17"/>
      <c r="BA226" s="17"/>
      <c r="BB226" s="17"/>
      <c r="BC226" s="17"/>
      <c r="BD226" s="17"/>
      <c r="BE226" s="17"/>
      <c r="BF226" s="17"/>
      <c r="BG226" s="17"/>
      <c r="BH226" s="17"/>
      <c r="BI226" s="17"/>
      <c r="BJ226" s="17"/>
      <c r="BK226" s="17"/>
      <c r="BL226" s="17"/>
      <c r="BM226" s="17"/>
      <c r="BN226" s="17"/>
      <c r="BO226" s="17"/>
      <c r="BP226" s="17"/>
      <c r="BQ226" s="17"/>
      <c r="BR226" s="17"/>
      <c r="BS226" s="17"/>
      <c r="BT226" s="17"/>
      <c r="BU226" s="17"/>
      <c r="BV226" s="17"/>
      <c r="BW226" s="17"/>
      <c r="BX226" s="17"/>
      <c r="BY226" s="17"/>
      <c r="BZ226" s="17"/>
      <c r="CA226" s="17"/>
      <c r="CB226" s="17"/>
      <c r="CC226" s="17"/>
      <c r="CD226" s="17"/>
      <c r="CE226" s="17"/>
      <c r="CF226" s="17"/>
      <c r="CG226" s="17"/>
      <c r="CH226" s="17"/>
      <c r="CI226" s="17"/>
      <c r="CJ226" s="17"/>
      <c r="CK226" s="17"/>
      <c r="CL226" s="17"/>
      <c r="CM226" s="17"/>
      <c r="CN226" s="17"/>
      <c r="CO226" s="17"/>
      <c r="CP226" s="17"/>
      <c r="CQ226" s="17"/>
      <c r="CR226" s="17"/>
      <c r="CS226" s="17"/>
      <c r="CT226" s="17"/>
      <c r="CU226" s="17"/>
      <c r="CV226" s="17"/>
      <c r="CW226" s="17"/>
      <c r="CX226" s="17"/>
      <c r="CY226" s="17"/>
      <c r="CZ226" s="17"/>
      <c r="DA226" s="17"/>
      <c r="DB226" s="17"/>
      <c r="DC226" s="17"/>
      <c r="DD226" s="17"/>
      <c r="DE226" s="17"/>
      <c r="DF226" s="17"/>
      <c r="DG226" s="17"/>
      <c r="DH226" s="17"/>
      <c r="DI226" s="17"/>
      <c r="DJ226" s="17"/>
      <c r="DK226" s="17"/>
      <c r="DL226" s="17"/>
      <c r="DM226" s="17"/>
      <c r="DN226" s="17"/>
      <c r="DO226" s="17"/>
      <c r="DP226" s="17"/>
      <c r="DQ226" s="17"/>
      <c r="DR226" s="17"/>
      <c r="DS226" s="17"/>
      <c r="DT226" s="17"/>
      <c r="DU226" s="17"/>
      <c r="DV226" s="17"/>
      <c r="DW226" s="17"/>
      <c r="DX226" s="17"/>
      <c r="DY226" s="17"/>
    </row>
    <row r="227" spans="1:129" x14ac:dyDescent="0.3">
      <c r="B227" s="2" t="str">
        <f>Product!$P$2</f>
        <v>Phase 5</v>
      </c>
      <c r="C227" s="2" t="str">
        <f>Product!$P$3</f>
        <v>50' Wide</v>
      </c>
      <c r="G227" s="11">
        <f>SUM(H227:DZ227)</f>
        <v>270</v>
      </c>
      <c r="I227" s="17">
        <f t="shared" si="500"/>
        <v>0</v>
      </c>
      <c r="J227" s="17">
        <f t="shared" ref="J227:BU227" si="523">J59-J155</f>
        <v>0</v>
      </c>
      <c r="K227" s="17">
        <f t="shared" si="523"/>
        <v>0</v>
      </c>
      <c r="L227" s="17">
        <f t="shared" si="523"/>
        <v>0</v>
      </c>
      <c r="M227" s="17">
        <f t="shared" si="523"/>
        <v>0</v>
      </c>
      <c r="N227" s="17">
        <f t="shared" si="523"/>
        <v>0</v>
      </c>
      <c r="O227" s="17">
        <f t="shared" si="523"/>
        <v>0</v>
      </c>
      <c r="P227" s="17">
        <f t="shared" si="523"/>
        <v>0</v>
      </c>
      <c r="Q227" s="17">
        <f t="shared" si="523"/>
        <v>0</v>
      </c>
      <c r="R227" s="17">
        <f t="shared" si="523"/>
        <v>0</v>
      </c>
      <c r="S227" s="17">
        <f t="shared" si="523"/>
        <v>0</v>
      </c>
      <c r="T227" s="17">
        <f t="shared" si="523"/>
        <v>0</v>
      </c>
      <c r="U227" s="17">
        <f t="shared" si="523"/>
        <v>0</v>
      </c>
      <c r="V227" s="17">
        <f t="shared" si="523"/>
        <v>0</v>
      </c>
      <c r="W227" s="17">
        <f t="shared" si="523"/>
        <v>0</v>
      </c>
      <c r="X227" s="17">
        <f t="shared" si="523"/>
        <v>0</v>
      </c>
      <c r="Y227" s="17">
        <f t="shared" si="523"/>
        <v>0</v>
      </c>
      <c r="Z227" s="17">
        <f t="shared" si="523"/>
        <v>0</v>
      </c>
      <c r="AA227" s="17">
        <f t="shared" si="523"/>
        <v>0</v>
      </c>
      <c r="AB227" s="17">
        <f t="shared" si="523"/>
        <v>0</v>
      </c>
      <c r="AC227" s="17">
        <f t="shared" si="523"/>
        <v>0</v>
      </c>
      <c r="AD227" s="17">
        <f t="shared" si="523"/>
        <v>0</v>
      </c>
      <c r="AE227" s="17">
        <f t="shared" si="523"/>
        <v>0</v>
      </c>
      <c r="AF227" s="17">
        <f t="shared" si="523"/>
        <v>0</v>
      </c>
      <c r="AG227" s="17">
        <f t="shared" si="523"/>
        <v>0</v>
      </c>
      <c r="AH227" s="17">
        <f t="shared" si="523"/>
        <v>0</v>
      </c>
      <c r="AI227" s="17">
        <f t="shared" si="523"/>
        <v>0</v>
      </c>
      <c r="AJ227" s="17">
        <f t="shared" si="523"/>
        <v>0</v>
      </c>
      <c r="AK227" s="17">
        <f t="shared" si="523"/>
        <v>0</v>
      </c>
      <c r="AL227" s="17">
        <f t="shared" si="523"/>
        <v>0</v>
      </c>
      <c r="AM227" s="17">
        <f t="shared" si="523"/>
        <v>0</v>
      </c>
      <c r="AN227" s="17">
        <f t="shared" si="523"/>
        <v>0</v>
      </c>
      <c r="AO227" s="17">
        <f t="shared" si="523"/>
        <v>0</v>
      </c>
      <c r="AP227" s="17">
        <f t="shared" si="523"/>
        <v>0</v>
      </c>
      <c r="AQ227" s="17">
        <f t="shared" si="523"/>
        <v>0</v>
      </c>
      <c r="AR227" s="17">
        <f t="shared" si="523"/>
        <v>0</v>
      </c>
      <c r="AS227" s="17">
        <f t="shared" si="523"/>
        <v>0</v>
      </c>
      <c r="AT227" s="17">
        <f t="shared" si="523"/>
        <v>0</v>
      </c>
      <c r="AU227" s="17">
        <f t="shared" si="523"/>
        <v>0</v>
      </c>
      <c r="AV227" s="17">
        <f t="shared" si="523"/>
        <v>0</v>
      </c>
      <c r="AW227" s="17">
        <f t="shared" si="523"/>
        <v>0</v>
      </c>
      <c r="AX227" s="17">
        <f t="shared" si="523"/>
        <v>0</v>
      </c>
      <c r="AY227" s="17">
        <f t="shared" si="523"/>
        <v>0</v>
      </c>
      <c r="AZ227" s="17">
        <f t="shared" si="523"/>
        <v>0</v>
      </c>
      <c r="BA227" s="17">
        <f t="shared" si="523"/>
        <v>0</v>
      </c>
      <c r="BB227" s="17">
        <f t="shared" si="523"/>
        <v>0</v>
      </c>
      <c r="BC227" s="17">
        <f t="shared" si="523"/>
        <v>0</v>
      </c>
      <c r="BD227" s="17">
        <f t="shared" si="523"/>
        <v>0</v>
      </c>
      <c r="BE227" s="17">
        <f t="shared" si="523"/>
        <v>0</v>
      </c>
      <c r="BF227" s="17">
        <f t="shared" si="523"/>
        <v>0</v>
      </c>
      <c r="BG227" s="17">
        <f t="shared" si="523"/>
        <v>5</v>
      </c>
      <c r="BH227" s="17">
        <f t="shared" si="523"/>
        <v>10</v>
      </c>
      <c r="BI227" s="17">
        <f t="shared" si="523"/>
        <v>15</v>
      </c>
      <c r="BJ227" s="17">
        <f t="shared" si="523"/>
        <v>20</v>
      </c>
      <c r="BK227" s="17">
        <f t="shared" si="523"/>
        <v>25</v>
      </c>
      <c r="BL227" s="17">
        <f t="shared" si="523"/>
        <v>30</v>
      </c>
      <c r="BM227" s="17">
        <f t="shared" si="523"/>
        <v>27.5</v>
      </c>
      <c r="BN227" s="17">
        <f t="shared" si="523"/>
        <v>25</v>
      </c>
      <c r="BO227" s="17">
        <f t="shared" si="523"/>
        <v>22.5</v>
      </c>
      <c r="BP227" s="17">
        <f t="shared" si="523"/>
        <v>20</v>
      </c>
      <c r="BQ227" s="17">
        <f t="shared" si="523"/>
        <v>17.5</v>
      </c>
      <c r="BR227" s="17">
        <f t="shared" si="523"/>
        <v>15</v>
      </c>
      <c r="BS227" s="17">
        <f t="shared" si="523"/>
        <v>12.5</v>
      </c>
      <c r="BT227" s="17">
        <f t="shared" si="523"/>
        <v>10</v>
      </c>
      <c r="BU227" s="17">
        <f t="shared" si="523"/>
        <v>7.5</v>
      </c>
      <c r="BV227" s="17">
        <f t="shared" ref="BV227:DY227" si="524">BV59-BV155</f>
        <v>5</v>
      </c>
      <c r="BW227" s="17">
        <f t="shared" si="524"/>
        <v>2.5</v>
      </c>
      <c r="BX227" s="17">
        <f t="shared" si="524"/>
        <v>0</v>
      </c>
      <c r="BY227" s="17">
        <f t="shared" si="524"/>
        <v>0</v>
      </c>
      <c r="BZ227" s="17">
        <f t="shared" si="524"/>
        <v>0</v>
      </c>
      <c r="CA227" s="17">
        <f t="shared" si="524"/>
        <v>0</v>
      </c>
      <c r="CB227" s="17">
        <f t="shared" si="524"/>
        <v>0</v>
      </c>
      <c r="CC227" s="17">
        <f t="shared" si="524"/>
        <v>0</v>
      </c>
      <c r="CD227" s="17">
        <f t="shared" si="524"/>
        <v>0</v>
      </c>
      <c r="CE227" s="17">
        <f t="shared" si="524"/>
        <v>0</v>
      </c>
      <c r="CF227" s="17">
        <f t="shared" si="524"/>
        <v>0</v>
      </c>
      <c r="CG227" s="17">
        <f t="shared" si="524"/>
        <v>0</v>
      </c>
      <c r="CH227" s="17">
        <f t="shared" si="524"/>
        <v>0</v>
      </c>
      <c r="CI227" s="17">
        <f t="shared" si="524"/>
        <v>0</v>
      </c>
      <c r="CJ227" s="17">
        <f t="shared" si="524"/>
        <v>0</v>
      </c>
      <c r="CK227" s="17">
        <f t="shared" si="524"/>
        <v>0</v>
      </c>
      <c r="CL227" s="17">
        <f t="shared" si="524"/>
        <v>0</v>
      </c>
      <c r="CM227" s="17">
        <f t="shared" si="524"/>
        <v>0</v>
      </c>
      <c r="CN227" s="17">
        <f t="shared" si="524"/>
        <v>0</v>
      </c>
      <c r="CO227" s="17">
        <f t="shared" si="524"/>
        <v>0</v>
      </c>
      <c r="CP227" s="17">
        <f t="shared" si="524"/>
        <v>0</v>
      </c>
      <c r="CQ227" s="17">
        <f t="shared" si="524"/>
        <v>0</v>
      </c>
      <c r="CR227" s="17">
        <f t="shared" si="524"/>
        <v>0</v>
      </c>
      <c r="CS227" s="17">
        <f t="shared" si="524"/>
        <v>0</v>
      </c>
      <c r="CT227" s="17">
        <f t="shared" si="524"/>
        <v>0</v>
      </c>
      <c r="CU227" s="17">
        <f t="shared" si="524"/>
        <v>0</v>
      </c>
      <c r="CV227" s="17">
        <f t="shared" si="524"/>
        <v>0</v>
      </c>
      <c r="CW227" s="17">
        <f t="shared" si="524"/>
        <v>0</v>
      </c>
      <c r="CX227" s="17">
        <f t="shared" si="524"/>
        <v>0</v>
      </c>
      <c r="CY227" s="17">
        <f t="shared" si="524"/>
        <v>0</v>
      </c>
      <c r="CZ227" s="17">
        <f t="shared" si="524"/>
        <v>0</v>
      </c>
      <c r="DA227" s="17">
        <f t="shared" si="524"/>
        <v>0</v>
      </c>
      <c r="DB227" s="17">
        <f t="shared" si="524"/>
        <v>0</v>
      </c>
      <c r="DC227" s="17">
        <f t="shared" si="524"/>
        <v>0</v>
      </c>
      <c r="DD227" s="17">
        <f t="shared" si="524"/>
        <v>0</v>
      </c>
      <c r="DE227" s="17">
        <f t="shared" si="524"/>
        <v>0</v>
      </c>
      <c r="DF227" s="17">
        <f t="shared" si="524"/>
        <v>0</v>
      </c>
      <c r="DG227" s="17">
        <f t="shared" si="524"/>
        <v>0</v>
      </c>
      <c r="DH227" s="17">
        <f t="shared" si="524"/>
        <v>0</v>
      </c>
      <c r="DI227" s="17">
        <f t="shared" si="524"/>
        <v>0</v>
      </c>
      <c r="DJ227" s="17">
        <f t="shared" si="524"/>
        <v>0</v>
      </c>
      <c r="DK227" s="17">
        <f t="shared" si="524"/>
        <v>0</v>
      </c>
      <c r="DL227" s="17">
        <f t="shared" si="524"/>
        <v>0</v>
      </c>
      <c r="DM227" s="17">
        <f t="shared" si="524"/>
        <v>0</v>
      </c>
      <c r="DN227" s="17">
        <f t="shared" si="524"/>
        <v>0</v>
      </c>
      <c r="DO227" s="17">
        <f t="shared" si="524"/>
        <v>0</v>
      </c>
      <c r="DP227" s="17">
        <f t="shared" si="524"/>
        <v>0</v>
      </c>
      <c r="DQ227" s="17">
        <f t="shared" si="524"/>
        <v>0</v>
      </c>
      <c r="DR227" s="17">
        <f t="shared" si="524"/>
        <v>0</v>
      </c>
      <c r="DS227" s="17">
        <f t="shared" si="524"/>
        <v>0</v>
      </c>
      <c r="DT227" s="17">
        <f t="shared" si="524"/>
        <v>0</v>
      </c>
      <c r="DU227" s="17">
        <f t="shared" si="524"/>
        <v>0</v>
      </c>
      <c r="DV227" s="17">
        <f t="shared" si="524"/>
        <v>0</v>
      </c>
      <c r="DW227" s="17">
        <f t="shared" si="524"/>
        <v>0</v>
      </c>
      <c r="DX227" s="17">
        <f t="shared" si="524"/>
        <v>0</v>
      </c>
      <c r="DY227" s="17">
        <f t="shared" si="524"/>
        <v>0</v>
      </c>
    </row>
    <row r="228" spans="1:129" x14ac:dyDescent="0.3">
      <c r="B228" s="2" t="str">
        <f>Product!$Q$2</f>
        <v>Phase 5</v>
      </c>
      <c r="C228" s="2" t="str">
        <f>Product!$Q$3</f>
        <v>60' Wide</v>
      </c>
      <c r="G228" s="11">
        <f>SUM(H228:DZ228)</f>
        <v>270</v>
      </c>
      <c r="I228" s="17">
        <f t="shared" si="500"/>
        <v>0</v>
      </c>
      <c r="J228" s="17">
        <f t="shared" ref="J228:BU228" si="525">J60-J156</f>
        <v>0</v>
      </c>
      <c r="K228" s="17">
        <f t="shared" si="525"/>
        <v>0</v>
      </c>
      <c r="L228" s="17">
        <f t="shared" si="525"/>
        <v>0</v>
      </c>
      <c r="M228" s="17">
        <f t="shared" si="525"/>
        <v>0</v>
      </c>
      <c r="N228" s="17">
        <f t="shared" si="525"/>
        <v>0</v>
      </c>
      <c r="O228" s="17">
        <f t="shared" si="525"/>
        <v>0</v>
      </c>
      <c r="P228" s="17">
        <f t="shared" si="525"/>
        <v>0</v>
      </c>
      <c r="Q228" s="17">
        <f t="shared" si="525"/>
        <v>0</v>
      </c>
      <c r="R228" s="17">
        <f t="shared" si="525"/>
        <v>0</v>
      </c>
      <c r="S228" s="17">
        <f t="shared" si="525"/>
        <v>0</v>
      </c>
      <c r="T228" s="17">
        <f t="shared" si="525"/>
        <v>0</v>
      </c>
      <c r="U228" s="17">
        <f t="shared" si="525"/>
        <v>0</v>
      </c>
      <c r="V228" s="17">
        <f t="shared" si="525"/>
        <v>0</v>
      </c>
      <c r="W228" s="17">
        <f t="shared" si="525"/>
        <v>0</v>
      </c>
      <c r="X228" s="17">
        <f t="shared" si="525"/>
        <v>0</v>
      </c>
      <c r="Y228" s="17">
        <f t="shared" si="525"/>
        <v>0</v>
      </c>
      <c r="Z228" s="17">
        <f t="shared" si="525"/>
        <v>0</v>
      </c>
      <c r="AA228" s="17">
        <f t="shared" si="525"/>
        <v>0</v>
      </c>
      <c r="AB228" s="17">
        <f t="shared" si="525"/>
        <v>0</v>
      </c>
      <c r="AC228" s="17">
        <f t="shared" si="525"/>
        <v>0</v>
      </c>
      <c r="AD228" s="17">
        <f t="shared" si="525"/>
        <v>0</v>
      </c>
      <c r="AE228" s="17">
        <f t="shared" si="525"/>
        <v>0</v>
      </c>
      <c r="AF228" s="17">
        <f t="shared" si="525"/>
        <v>0</v>
      </c>
      <c r="AG228" s="17">
        <f t="shared" si="525"/>
        <v>0</v>
      </c>
      <c r="AH228" s="17">
        <f t="shared" si="525"/>
        <v>0</v>
      </c>
      <c r="AI228" s="17">
        <f t="shared" si="525"/>
        <v>0</v>
      </c>
      <c r="AJ228" s="17">
        <f t="shared" si="525"/>
        <v>0</v>
      </c>
      <c r="AK228" s="17">
        <f t="shared" si="525"/>
        <v>0</v>
      </c>
      <c r="AL228" s="17">
        <f t="shared" si="525"/>
        <v>0</v>
      </c>
      <c r="AM228" s="17">
        <f t="shared" si="525"/>
        <v>0</v>
      </c>
      <c r="AN228" s="17">
        <f t="shared" si="525"/>
        <v>0</v>
      </c>
      <c r="AO228" s="17">
        <f t="shared" si="525"/>
        <v>0</v>
      </c>
      <c r="AP228" s="17">
        <f t="shared" si="525"/>
        <v>0</v>
      </c>
      <c r="AQ228" s="17">
        <f t="shared" si="525"/>
        <v>0</v>
      </c>
      <c r="AR228" s="17">
        <f t="shared" si="525"/>
        <v>0</v>
      </c>
      <c r="AS228" s="17">
        <f t="shared" si="525"/>
        <v>0</v>
      </c>
      <c r="AT228" s="17">
        <f t="shared" si="525"/>
        <v>0</v>
      </c>
      <c r="AU228" s="17">
        <f t="shared" si="525"/>
        <v>0</v>
      </c>
      <c r="AV228" s="17">
        <f t="shared" si="525"/>
        <v>0</v>
      </c>
      <c r="AW228" s="17">
        <f t="shared" si="525"/>
        <v>0</v>
      </c>
      <c r="AX228" s="17">
        <f t="shared" si="525"/>
        <v>0</v>
      </c>
      <c r="AY228" s="17">
        <f t="shared" si="525"/>
        <v>0</v>
      </c>
      <c r="AZ228" s="17">
        <f t="shared" si="525"/>
        <v>0</v>
      </c>
      <c r="BA228" s="17">
        <f t="shared" si="525"/>
        <v>0</v>
      </c>
      <c r="BB228" s="17">
        <f t="shared" si="525"/>
        <v>0</v>
      </c>
      <c r="BC228" s="17">
        <f t="shared" si="525"/>
        <v>0</v>
      </c>
      <c r="BD228" s="17">
        <f t="shared" si="525"/>
        <v>0</v>
      </c>
      <c r="BE228" s="17">
        <f t="shared" si="525"/>
        <v>0</v>
      </c>
      <c r="BF228" s="17">
        <f t="shared" si="525"/>
        <v>0</v>
      </c>
      <c r="BG228" s="17">
        <f t="shared" si="525"/>
        <v>5</v>
      </c>
      <c r="BH228" s="17">
        <f t="shared" si="525"/>
        <v>10</v>
      </c>
      <c r="BI228" s="17">
        <f t="shared" si="525"/>
        <v>15</v>
      </c>
      <c r="BJ228" s="17">
        <f t="shared" si="525"/>
        <v>20</v>
      </c>
      <c r="BK228" s="17">
        <f t="shared" si="525"/>
        <v>25</v>
      </c>
      <c r="BL228" s="17">
        <f t="shared" si="525"/>
        <v>30</v>
      </c>
      <c r="BM228" s="17">
        <f t="shared" si="525"/>
        <v>27.5</v>
      </c>
      <c r="BN228" s="17">
        <f t="shared" si="525"/>
        <v>25</v>
      </c>
      <c r="BO228" s="17">
        <f t="shared" si="525"/>
        <v>22.5</v>
      </c>
      <c r="BP228" s="17">
        <f t="shared" si="525"/>
        <v>20</v>
      </c>
      <c r="BQ228" s="17">
        <f t="shared" si="525"/>
        <v>17.5</v>
      </c>
      <c r="BR228" s="17">
        <f t="shared" si="525"/>
        <v>15</v>
      </c>
      <c r="BS228" s="17">
        <f t="shared" si="525"/>
        <v>12.5</v>
      </c>
      <c r="BT228" s="17">
        <f t="shared" si="525"/>
        <v>10</v>
      </c>
      <c r="BU228" s="17">
        <f t="shared" si="525"/>
        <v>7.5</v>
      </c>
      <c r="BV228" s="17">
        <f t="shared" ref="BV228:DY228" si="526">BV60-BV156</f>
        <v>5</v>
      </c>
      <c r="BW228" s="17">
        <f t="shared" si="526"/>
        <v>2.5</v>
      </c>
      <c r="BX228" s="17">
        <f t="shared" si="526"/>
        <v>0</v>
      </c>
      <c r="BY228" s="17">
        <f t="shared" si="526"/>
        <v>0</v>
      </c>
      <c r="BZ228" s="17">
        <f t="shared" si="526"/>
        <v>0</v>
      </c>
      <c r="CA228" s="17">
        <f t="shared" si="526"/>
        <v>0</v>
      </c>
      <c r="CB228" s="17">
        <f t="shared" si="526"/>
        <v>0</v>
      </c>
      <c r="CC228" s="17">
        <f t="shared" si="526"/>
        <v>0</v>
      </c>
      <c r="CD228" s="17">
        <f t="shared" si="526"/>
        <v>0</v>
      </c>
      <c r="CE228" s="17">
        <f t="shared" si="526"/>
        <v>0</v>
      </c>
      <c r="CF228" s="17">
        <f t="shared" si="526"/>
        <v>0</v>
      </c>
      <c r="CG228" s="17">
        <f t="shared" si="526"/>
        <v>0</v>
      </c>
      <c r="CH228" s="17">
        <f t="shared" si="526"/>
        <v>0</v>
      </c>
      <c r="CI228" s="17">
        <f t="shared" si="526"/>
        <v>0</v>
      </c>
      <c r="CJ228" s="17">
        <f t="shared" si="526"/>
        <v>0</v>
      </c>
      <c r="CK228" s="17">
        <f t="shared" si="526"/>
        <v>0</v>
      </c>
      <c r="CL228" s="17">
        <f t="shared" si="526"/>
        <v>0</v>
      </c>
      <c r="CM228" s="17">
        <f t="shared" si="526"/>
        <v>0</v>
      </c>
      <c r="CN228" s="17">
        <f t="shared" si="526"/>
        <v>0</v>
      </c>
      <c r="CO228" s="17">
        <f t="shared" si="526"/>
        <v>0</v>
      </c>
      <c r="CP228" s="17">
        <f t="shared" si="526"/>
        <v>0</v>
      </c>
      <c r="CQ228" s="17">
        <f t="shared" si="526"/>
        <v>0</v>
      </c>
      <c r="CR228" s="17">
        <f t="shared" si="526"/>
        <v>0</v>
      </c>
      <c r="CS228" s="17">
        <f t="shared" si="526"/>
        <v>0</v>
      </c>
      <c r="CT228" s="17">
        <f t="shared" si="526"/>
        <v>0</v>
      </c>
      <c r="CU228" s="17">
        <f t="shared" si="526"/>
        <v>0</v>
      </c>
      <c r="CV228" s="17">
        <f t="shared" si="526"/>
        <v>0</v>
      </c>
      <c r="CW228" s="17">
        <f t="shared" si="526"/>
        <v>0</v>
      </c>
      <c r="CX228" s="17">
        <f t="shared" si="526"/>
        <v>0</v>
      </c>
      <c r="CY228" s="17">
        <f t="shared" si="526"/>
        <v>0</v>
      </c>
      <c r="CZ228" s="17">
        <f t="shared" si="526"/>
        <v>0</v>
      </c>
      <c r="DA228" s="17">
        <f t="shared" si="526"/>
        <v>0</v>
      </c>
      <c r="DB228" s="17">
        <f t="shared" si="526"/>
        <v>0</v>
      </c>
      <c r="DC228" s="17">
        <f t="shared" si="526"/>
        <v>0</v>
      </c>
      <c r="DD228" s="17">
        <f t="shared" si="526"/>
        <v>0</v>
      </c>
      <c r="DE228" s="17">
        <f t="shared" si="526"/>
        <v>0</v>
      </c>
      <c r="DF228" s="17">
        <f t="shared" si="526"/>
        <v>0</v>
      </c>
      <c r="DG228" s="17">
        <f t="shared" si="526"/>
        <v>0</v>
      </c>
      <c r="DH228" s="17">
        <f t="shared" si="526"/>
        <v>0</v>
      </c>
      <c r="DI228" s="17">
        <f t="shared" si="526"/>
        <v>0</v>
      </c>
      <c r="DJ228" s="17">
        <f t="shared" si="526"/>
        <v>0</v>
      </c>
      <c r="DK228" s="17">
        <f t="shared" si="526"/>
        <v>0</v>
      </c>
      <c r="DL228" s="17">
        <f t="shared" si="526"/>
        <v>0</v>
      </c>
      <c r="DM228" s="17">
        <f t="shared" si="526"/>
        <v>0</v>
      </c>
      <c r="DN228" s="17">
        <f t="shared" si="526"/>
        <v>0</v>
      </c>
      <c r="DO228" s="17">
        <f t="shared" si="526"/>
        <v>0</v>
      </c>
      <c r="DP228" s="17">
        <f t="shared" si="526"/>
        <v>0</v>
      </c>
      <c r="DQ228" s="17">
        <f t="shared" si="526"/>
        <v>0</v>
      </c>
      <c r="DR228" s="17">
        <f t="shared" si="526"/>
        <v>0</v>
      </c>
      <c r="DS228" s="17">
        <f t="shared" si="526"/>
        <v>0</v>
      </c>
      <c r="DT228" s="17">
        <f t="shared" si="526"/>
        <v>0</v>
      </c>
      <c r="DU228" s="17">
        <f t="shared" si="526"/>
        <v>0</v>
      </c>
      <c r="DV228" s="17">
        <f t="shared" si="526"/>
        <v>0</v>
      </c>
      <c r="DW228" s="17">
        <f t="shared" si="526"/>
        <v>0</v>
      </c>
      <c r="DX228" s="17">
        <f t="shared" si="526"/>
        <v>0</v>
      </c>
      <c r="DY228" s="17">
        <f t="shared" si="526"/>
        <v>0</v>
      </c>
    </row>
    <row r="229" spans="1:129" x14ac:dyDescent="0.3">
      <c r="B229" s="2" t="str">
        <f>Product!$R$2</f>
        <v>Phase 5</v>
      </c>
      <c r="C229" s="2" t="str">
        <f>Product!$R$3</f>
        <v>75' Wide</v>
      </c>
      <c r="G229" s="11">
        <f>SUM(H229:DZ229)</f>
        <v>180</v>
      </c>
      <c r="I229" s="17">
        <f t="shared" si="500"/>
        <v>0</v>
      </c>
      <c r="J229" s="17">
        <f t="shared" ref="J229:BU229" si="527">J61-J157</f>
        <v>0</v>
      </c>
      <c r="K229" s="17">
        <f t="shared" si="527"/>
        <v>0</v>
      </c>
      <c r="L229" s="17">
        <f t="shared" si="527"/>
        <v>0</v>
      </c>
      <c r="M229" s="17">
        <f t="shared" si="527"/>
        <v>0</v>
      </c>
      <c r="N229" s="17">
        <f t="shared" si="527"/>
        <v>0</v>
      </c>
      <c r="O229" s="17">
        <f t="shared" si="527"/>
        <v>0</v>
      </c>
      <c r="P229" s="17">
        <f t="shared" si="527"/>
        <v>0</v>
      </c>
      <c r="Q229" s="17">
        <f t="shared" si="527"/>
        <v>0</v>
      </c>
      <c r="R229" s="17">
        <f t="shared" si="527"/>
        <v>0</v>
      </c>
      <c r="S229" s="17">
        <f t="shared" si="527"/>
        <v>0</v>
      </c>
      <c r="T229" s="17">
        <f t="shared" si="527"/>
        <v>0</v>
      </c>
      <c r="U229" s="17">
        <f t="shared" si="527"/>
        <v>0</v>
      </c>
      <c r="V229" s="17">
        <f t="shared" si="527"/>
        <v>0</v>
      </c>
      <c r="W229" s="17">
        <f t="shared" si="527"/>
        <v>0</v>
      </c>
      <c r="X229" s="17">
        <f t="shared" si="527"/>
        <v>0</v>
      </c>
      <c r="Y229" s="17">
        <f t="shared" si="527"/>
        <v>0</v>
      </c>
      <c r="Z229" s="17">
        <f t="shared" si="527"/>
        <v>0</v>
      </c>
      <c r="AA229" s="17">
        <f t="shared" si="527"/>
        <v>0</v>
      </c>
      <c r="AB229" s="17">
        <f t="shared" si="527"/>
        <v>0</v>
      </c>
      <c r="AC229" s="17">
        <f t="shared" si="527"/>
        <v>0</v>
      </c>
      <c r="AD229" s="17">
        <f t="shared" si="527"/>
        <v>0</v>
      </c>
      <c r="AE229" s="17">
        <f t="shared" si="527"/>
        <v>0</v>
      </c>
      <c r="AF229" s="17">
        <f t="shared" si="527"/>
        <v>0</v>
      </c>
      <c r="AG229" s="17">
        <f t="shared" si="527"/>
        <v>0</v>
      </c>
      <c r="AH229" s="17">
        <f t="shared" si="527"/>
        <v>0</v>
      </c>
      <c r="AI229" s="17">
        <f t="shared" si="527"/>
        <v>0</v>
      </c>
      <c r="AJ229" s="17">
        <f t="shared" si="527"/>
        <v>0</v>
      </c>
      <c r="AK229" s="17">
        <f t="shared" si="527"/>
        <v>0</v>
      </c>
      <c r="AL229" s="17">
        <f t="shared" si="527"/>
        <v>0</v>
      </c>
      <c r="AM229" s="17">
        <f t="shared" si="527"/>
        <v>0</v>
      </c>
      <c r="AN229" s="17">
        <f t="shared" si="527"/>
        <v>0</v>
      </c>
      <c r="AO229" s="17">
        <f t="shared" si="527"/>
        <v>0</v>
      </c>
      <c r="AP229" s="17">
        <f t="shared" si="527"/>
        <v>0</v>
      </c>
      <c r="AQ229" s="17">
        <f t="shared" si="527"/>
        <v>0</v>
      </c>
      <c r="AR229" s="17">
        <f t="shared" si="527"/>
        <v>0</v>
      </c>
      <c r="AS229" s="17">
        <f t="shared" si="527"/>
        <v>0</v>
      </c>
      <c r="AT229" s="17">
        <f t="shared" si="527"/>
        <v>0</v>
      </c>
      <c r="AU229" s="17">
        <f t="shared" si="527"/>
        <v>0</v>
      </c>
      <c r="AV229" s="17">
        <f t="shared" si="527"/>
        <v>0</v>
      </c>
      <c r="AW229" s="17">
        <f t="shared" si="527"/>
        <v>0</v>
      </c>
      <c r="AX229" s="17">
        <f t="shared" si="527"/>
        <v>0</v>
      </c>
      <c r="AY229" s="17">
        <f t="shared" si="527"/>
        <v>0</v>
      </c>
      <c r="AZ229" s="17">
        <f t="shared" si="527"/>
        <v>0</v>
      </c>
      <c r="BA229" s="17">
        <f t="shared" si="527"/>
        <v>0</v>
      </c>
      <c r="BB229" s="17">
        <f t="shared" si="527"/>
        <v>0</v>
      </c>
      <c r="BC229" s="17">
        <f t="shared" si="527"/>
        <v>0</v>
      </c>
      <c r="BD229" s="17">
        <f t="shared" si="527"/>
        <v>0</v>
      </c>
      <c r="BE229" s="17">
        <f t="shared" si="527"/>
        <v>0</v>
      </c>
      <c r="BF229" s="17">
        <f t="shared" si="527"/>
        <v>0</v>
      </c>
      <c r="BG229" s="17">
        <f t="shared" si="527"/>
        <v>3.3333333333333335</v>
      </c>
      <c r="BH229" s="17">
        <f t="shared" si="527"/>
        <v>6.666666666666667</v>
      </c>
      <c r="BI229" s="17">
        <f t="shared" si="527"/>
        <v>10</v>
      </c>
      <c r="BJ229" s="17">
        <f t="shared" si="527"/>
        <v>13.333333333333334</v>
      </c>
      <c r="BK229" s="17">
        <f t="shared" si="527"/>
        <v>16.666666666666668</v>
      </c>
      <c r="BL229" s="17">
        <f t="shared" si="527"/>
        <v>20</v>
      </c>
      <c r="BM229" s="17">
        <f t="shared" si="527"/>
        <v>18.333333333333332</v>
      </c>
      <c r="BN229" s="17">
        <f t="shared" si="527"/>
        <v>16.666666666666668</v>
      </c>
      <c r="BO229" s="17">
        <f t="shared" si="527"/>
        <v>15</v>
      </c>
      <c r="BP229" s="17">
        <f t="shared" si="527"/>
        <v>13.333333333333332</v>
      </c>
      <c r="BQ229" s="17">
        <f t="shared" si="527"/>
        <v>11.666666666666666</v>
      </c>
      <c r="BR229" s="17">
        <f t="shared" si="527"/>
        <v>10</v>
      </c>
      <c r="BS229" s="17">
        <f t="shared" si="527"/>
        <v>8.3333333333333339</v>
      </c>
      <c r="BT229" s="17">
        <f t="shared" si="527"/>
        <v>6.6666666666666679</v>
      </c>
      <c r="BU229" s="17">
        <f t="shared" si="527"/>
        <v>5.0000000000000018</v>
      </c>
      <c r="BV229" s="17">
        <f t="shared" ref="BV229:DY229" si="528">BV61-BV157</f>
        <v>3.3333333333333357</v>
      </c>
      <c r="BW229" s="17">
        <f t="shared" si="528"/>
        <v>1.6666666666666679</v>
      </c>
      <c r="BX229" s="17">
        <f t="shared" si="528"/>
        <v>0</v>
      </c>
      <c r="BY229" s="17">
        <f t="shared" si="528"/>
        <v>0</v>
      </c>
      <c r="BZ229" s="17">
        <f t="shared" si="528"/>
        <v>0</v>
      </c>
      <c r="CA229" s="17">
        <f t="shared" si="528"/>
        <v>0</v>
      </c>
      <c r="CB229" s="17">
        <f t="shared" si="528"/>
        <v>0</v>
      </c>
      <c r="CC229" s="17">
        <f t="shared" si="528"/>
        <v>0</v>
      </c>
      <c r="CD229" s="17">
        <f t="shared" si="528"/>
        <v>0</v>
      </c>
      <c r="CE229" s="17">
        <f t="shared" si="528"/>
        <v>0</v>
      </c>
      <c r="CF229" s="17">
        <f t="shared" si="528"/>
        <v>0</v>
      </c>
      <c r="CG229" s="17">
        <f t="shared" si="528"/>
        <v>0</v>
      </c>
      <c r="CH229" s="17">
        <f t="shared" si="528"/>
        <v>0</v>
      </c>
      <c r="CI229" s="17">
        <f t="shared" si="528"/>
        <v>0</v>
      </c>
      <c r="CJ229" s="17">
        <f t="shared" si="528"/>
        <v>0</v>
      </c>
      <c r="CK229" s="17">
        <f t="shared" si="528"/>
        <v>0</v>
      </c>
      <c r="CL229" s="17">
        <f t="shared" si="528"/>
        <v>0</v>
      </c>
      <c r="CM229" s="17">
        <f t="shared" si="528"/>
        <v>0</v>
      </c>
      <c r="CN229" s="17">
        <f t="shared" si="528"/>
        <v>0</v>
      </c>
      <c r="CO229" s="17">
        <f t="shared" si="528"/>
        <v>0</v>
      </c>
      <c r="CP229" s="17">
        <f t="shared" si="528"/>
        <v>0</v>
      </c>
      <c r="CQ229" s="17">
        <f t="shared" si="528"/>
        <v>0</v>
      </c>
      <c r="CR229" s="17">
        <f t="shared" si="528"/>
        <v>0</v>
      </c>
      <c r="CS229" s="17">
        <f t="shared" si="528"/>
        <v>0</v>
      </c>
      <c r="CT229" s="17">
        <f t="shared" si="528"/>
        <v>0</v>
      </c>
      <c r="CU229" s="17">
        <f t="shared" si="528"/>
        <v>0</v>
      </c>
      <c r="CV229" s="17">
        <f t="shared" si="528"/>
        <v>0</v>
      </c>
      <c r="CW229" s="17">
        <f t="shared" si="528"/>
        <v>0</v>
      </c>
      <c r="CX229" s="17">
        <f t="shared" si="528"/>
        <v>0</v>
      </c>
      <c r="CY229" s="17">
        <f t="shared" si="528"/>
        <v>0</v>
      </c>
      <c r="CZ229" s="17">
        <f t="shared" si="528"/>
        <v>0</v>
      </c>
      <c r="DA229" s="17">
        <f t="shared" si="528"/>
        <v>0</v>
      </c>
      <c r="DB229" s="17">
        <f t="shared" si="528"/>
        <v>0</v>
      </c>
      <c r="DC229" s="17">
        <f t="shared" si="528"/>
        <v>0</v>
      </c>
      <c r="DD229" s="17">
        <f t="shared" si="528"/>
        <v>0</v>
      </c>
      <c r="DE229" s="17">
        <f t="shared" si="528"/>
        <v>0</v>
      </c>
      <c r="DF229" s="17">
        <f t="shared" si="528"/>
        <v>0</v>
      </c>
      <c r="DG229" s="17">
        <f t="shared" si="528"/>
        <v>0</v>
      </c>
      <c r="DH229" s="17">
        <f t="shared" si="528"/>
        <v>0</v>
      </c>
      <c r="DI229" s="17">
        <f t="shared" si="528"/>
        <v>0</v>
      </c>
      <c r="DJ229" s="17">
        <f t="shared" si="528"/>
        <v>0</v>
      </c>
      <c r="DK229" s="17">
        <f t="shared" si="528"/>
        <v>0</v>
      </c>
      <c r="DL229" s="17">
        <f t="shared" si="528"/>
        <v>0</v>
      </c>
      <c r="DM229" s="17">
        <f t="shared" si="528"/>
        <v>0</v>
      </c>
      <c r="DN229" s="17">
        <f t="shared" si="528"/>
        <v>0</v>
      </c>
      <c r="DO229" s="17">
        <f t="shared" si="528"/>
        <v>0</v>
      </c>
      <c r="DP229" s="17">
        <f t="shared" si="528"/>
        <v>0</v>
      </c>
      <c r="DQ229" s="17">
        <f t="shared" si="528"/>
        <v>0</v>
      </c>
      <c r="DR229" s="17">
        <f t="shared" si="528"/>
        <v>0</v>
      </c>
      <c r="DS229" s="17">
        <f t="shared" si="528"/>
        <v>0</v>
      </c>
      <c r="DT229" s="17">
        <f t="shared" si="528"/>
        <v>0</v>
      </c>
      <c r="DU229" s="17">
        <f t="shared" si="528"/>
        <v>0</v>
      </c>
      <c r="DV229" s="17">
        <f t="shared" si="528"/>
        <v>0</v>
      </c>
      <c r="DW229" s="17">
        <f t="shared" si="528"/>
        <v>0</v>
      </c>
      <c r="DX229" s="17">
        <f t="shared" si="528"/>
        <v>0</v>
      </c>
      <c r="DY229" s="17">
        <f t="shared" si="528"/>
        <v>0</v>
      </c>
    </row>
    <row r="231" spans="1:129" x14ac:dyDescent="0.3">
      <c r="B231" s="18" t="s">
        <v>56</v>
      </c>
      <c r="C231" s="18"/>
      <c r="D231" s="18"/>
      <c r="E231" s="18"/>
      <c r="F231" s="18"/>
      <c r="G231" s="23">
        <f>SUM(G209:G230)</f>
        <v>3600</v>
      </c>
      <c r="H231" s="18"/>
      <c r="I231" s="19">
        <f>SUM(I209:I230)</f>
        <v>0</v>
      </c>
      <c r="J231" s="19">
        <f t="shared" ref="J231" si="529">SUM(J209:J230)</f>
        <v>0</v>
      </c>
      <c r="K231" s="19">
        <f t="shared" ref="K231" si="530">SUM(K209:K230)</f>
        <v>13.333333333333334</v>
      </c>
      <c r="L231" s="19">
        <f t="shared" ref="L231" si="531">SUM(L209:L230)</f>
        <v>26.666666666666668</v>
      </c>
      <c r="M231" s="19">
        <f t="shared" ref="M231" si="532">SUM(M209:M230)</f>
        <v>40</v>
      </c>
      <c r="N231" s="19">
        <f t="shared" ref="N231" si="533">SUM(N209:N230)</f>
        <v>53.333333333333336</v>
      </c>
      <c r="O231" s="19">
        <f t="shared" ref="O231" si="534">SUM(O209:O230)</f>
        <v>66.666666666666671</v>
      </c>
      <c r="P231" s="19">
        <f t="shared" ref="P231" si="535">SUM(P209:P230)</f>
        <v>80</v>
      </c>
      <c r="Q231" s="19">
        <f t="shared" ref="Q231" si="536">SUM(Q209:Q230)</f>
        <v>73.333333333333329</v>
      </c>
      <c r="R231" s="19">
        <f t="shared" ref="R231" si="537">SUM(R209:R230)</f>
        <v>66.666666666666671</v>
      </c>
      <c r="S231" s="19">
        <f t="shared" ref="S231" si="538">SUM(S209:S230)</f>
        <v>60</v>
      </c>
      <c r="T231" s="19">
        <f t="shared" ref="T231" si="539">SUM(T209:T230)</f>
        <v>53.333333333333329</v>
      </c>
      <c r="U231" s="19">
        <f t="shared" ref="U231" si="540">SUM(U209:U230)</f>
        <v>46.666666666666664</v>
      </c>
      <c r="V231" s="19">
        <f t="shared" ref="V231" si="541">SUM(V209:V230)</f>
        <v>40</v>
      </c>
      <c r="W231" s="19">
        <f t="shared" ref="W231" si="542">SUM(W209:W230)</f>
        <v>46.666666666666671</v>
      </c>
      <c r="X231" s="19">
        <f t="shared" ref="X231" si="543">SUM(X209:X230)</f>
        <v>53.333333333333336</v>
      </c>
      <c r="Y231" s="19">
        <f t="shared" ref="Y231" si="544">SUM(Y209:Y230)</f>
        <v>60</v>
      </c>
      <c r="Z231" s="19">
        <f t="shared" ref="Z231" si="545">SUM(Z209:Z230)</f>
        <v>66.666666666666671</v>
      </c>
      <c r="AA231" s="19">
        <f t="shared" ref="AA231" si="546">SUM(AA209:AA230)</f>
        <v>73.333333333333343</v>
      </c>
      <c r="AB231" s="19">
        <f t="shared" ref="AB231" si="547">SUM(AB209:AB230)</f>
        <v>80</v>
      </c>
      <c r="AC231" s="19">
        <f t="shared" ref="AC231" si="548">SUM(AC209:AC230)</f>
        <v>73.333333333333329</v>
      </c>
      <c r="AD231" s="19">
        <f t="shared" ref="AD231" si="549">SUM(AD209:AD230)</f>
        <v>66.666666666666671</v>
      </c>
      <c r="AE231" s="19">
        <f t="shared" ref="AE231" si="550">SUM(AE209:AE230)</f>
        <v>60</v>
      </c>
      <c r="AF231" s="19">
        <f t="shared" ref="AF231" si="551">SUM(AF209:AF230)</f>
        <v>53.333333333333329</v>
      </c>
      <c r="AG231" s="19">
        <f t="shared" ref="AG231" si="552">SUM(AG209:AG230)</f>
        <v>46.666666666666664</v>
      </c>
      <c r="AH231" s="19">
        <f t="shared" ref="AH231" si="553">SUM(AH209:AH230)</f>
        <v>40</v>
      </c>
      <c r="AI231" s="19">
        <f t="shared" ref="AI231" si="554">SUM(AI209:AI230)</f>
        <v>46.666666666666671</v>
      </c>
      <c r="AJ231" s="19">
        <f t="shared" ref="AJ231" si="555">SUM(AJ209:AJ230)</f>
        <v>53.333333333333336</v>
      </c>
      <c r="AK231" s="19">
        <f t="shared" ref="AK231" si="556">SUM(AK209:AK230)</f>
        <v>60</v>
      </c>
      <c r="AL231" s="19">
        <f t="shared" ref="AL231" si="557">SUM(AL209:AL230)</f>
        <v>66.666666666666671</v>
      </c>
      <c r="AM231" s="19">
        <f t="shared" ref="AM231" si="558">SUM(AM209:AM230)</f>
        <v>73.333333333333343</v>
      </c>
      <c r="AN231" s="19">
        <f t="shared" ref="AN231" si="559">SUM(AN209:AN230)</f>
        <v>80</v>
      </c>
      <c r="AO231" s="19">
        <f t="shared" ref="AO231" si="560">SUM(AO209:AO230)</f>
        <v>73.333333333333329</v>
      </c>
      <c r="AP231" s="19">
        <f t="shared" ref="AP231" si="561">SUM(AP209:AP230)</f>
        <v>66.666666666666671</v>
      </c>
      <c r="AQ231" s="19">
        <f t="shared" ref="AQ231" si="562">SUM(AQ209:AQ230)</f>
        <v>60</v>
      </c>
      <c r="AR231" s="19">
        <f t="shared" ref="AR231" si="563">SUM(AR209:AR230)</f>
        <v>53.333333333333329</v>
      </c>
      <c r="AS231" s="19">
        <f t="shared" ref="AS231" si="564">SUM(AS209:AS230)</f>
        <v>46.666666666666664</v>
      </c>
      <c r="AT231" s="19">
        <f t="shared" ref="AT231" si="565">SUM(AT209:AT230)</f>
        <v>40</v>
      </c>
      <c r="AU231" s="19">
        <f t="shared" ref="AU231" si="566">SUM(AU209:AU230)</f>
        <v>46.666666666666671</v>
      </c>
      <c r="AV231" s="19">
        <f t="shared" ref="AV231" si="567">SUM(AV209:AV230)</f>
        <v>53.333333333333336</v>
      </c>
      <c r="AW231" s="19">
        <f t="shared" ref="AW231" si="568">SUM(AW209:AW230)</f>
        <v>60</v>
      </c>
      <c r="AX231" s="19">
        <f t="shared" ref="AX231" si="569">SUM(AX209:AX230)</f>
        <v>66.666666666666671</v>
      </c>
      <c r="AY231" s="19">
        <f t="shared" ref="AY231" si="570">SUM(AY209:AY230)</f>
        <v>73.333333333333343</v>
      </c>
      <c r="AZ231" s="19">
        <f t="shared" ref="AZ231" si="571">SUM(AZ209:AZ230)</f>
        <v>80</v>
      </c>
      <c r="BA231" s="19">
        <f t="shared" ref="BA231" si="572">SUM(BA209:BA230)</f>
        <v>73.333333333333329</v>
      </c>
      <c r="BB231" s="19">
        <f t="shared" ref="BB231" si="573">SUM(BB209:BB230)</f>
        <v>66.666666666666671</v>
      </c>
      <c r="BC231" s="19">
        <f t="shared" ref="BC231" si="574">SUM(BC209:BC230)</f>
        <v>60</v>
      </c>
      <c r="BD231" s="19">
        <f t="shared" ref="BD231" si="575">SUM(BD209:BD230)</f>
        <v>53.333333333333329</v>
      </c>
      <c r="BE231" s="19">
        <f t="shared" ref="BE231" si="576">SUM(BE209:BE230)</f>
        <v>46.666666666666664</v>
      </c>
      <c r="BF231" s="19">
        <f t="shared" ref="BF231" si="577">SUM(BF209:BF230)</f>
        <v>40</v>
      </c>
      <c r="BG231" s="19">
        <f t="shared" ref="BG231" si="578">SUM(BG209:BG230)</f>
        <v>46.666666666666671</v>
      </c>
      <c r="BH231" s="19">
        <f t="shared" ref="BH231" si="579">SUM(BH209:BH230)</f>
        <v>53.333333333333336</v>
      </c>
      <c r="BI231" s="19">
        <f t="shared" ref="BI231" si="580">SUM(BI209:BI230)</f>
        <v>60</v>
      </c>
      <c r="BJ231" s="19">
        <f t="shared" ref="BJ231" si="581">SUM(BJ209:BJ230)</f>
        <v>66.666666666666671</v>
      </c>
      <c r="BK231" s="19">
        <f t="shared" ref="BK231" si="582">SUM(BK209:BK230)</f>
        <v>73.333333333333343</v>
      </c>
      <c r="BL231" s="19">
        <f t="shared" ref="BL231" si="583">SUM(BL209:BL230)</f>
        <v>80</v>
      </c>
      <c r="BM231" s="19">
        <f t="shared" ref="BM231" si="584">SUM(BM209:BM230)</f>
        <v>73.333333333333329</v>
      </c>
      <c r="BN231" s="19">
        <f t="shared" ref="BN231" si="585">SUM(BN209:BN230)</f>
        <v>66.666666666666671</v>
      </c>
      <c r="BO231" s="19">
        <f t="shared" ref="BO231" si="586">SUM(BO209:BO230)</f>
        <v>60</v>
      </c>
      <c r="BP231" s="19">
        <f t="shared" ref="BP231" si="587">SUM(BP209:BP230)</f>
        <v>53.333333333333329</v>
      </c>
      <c r="BQ231" s="19">
        <f t="shared" ref="BQ231" si="588">SUM(BQ209:BQ230)</f>
        <v>46.666666666666664</v>
      </c>
      <c r="BR231" s="19">
        <f t="shared" ref="BR231" si="589">SUM(BR209:BR230)</f>
        <v>40</v>
      </c>
      <c r="BS231" s="19">
        <f t="shared" ref="BS231" si="590">SUM(BS209:BS230)</f>
        <v>33.333333333333336</v>
      </c>
      <c r="BT231" s="19">
        <f t="shared" ref="BT231" si="591">SUM(BT209:BT230)</f>
        <v>26.666666666666668</v>
      </c>
      <c r="BU231" s="19">
        <f t="shared" ref="BU231" si="592">SUM(BU209:BU230)</f>
        <v>20</v>
      </c>
      <c r="BV231" s="19">
        <f t="shared" ref="BV231" si="593">SUM(BV209:BV230)</f>
        <v>13.333333333333336</v>
      </c>
      <c r="BW231" s="19">
        <f t="shared" ref="BW231" si="594">SUM(BW209:BW230)</f>
        <v>6.6666666666666679</v>
      </c>
      <c r="BX231" s="19">
        <f t="shared" ref="BX231" si="595">SUM(BX209:BX230)</f>
        <v>0</v>
      </c>
      <c r="BY231" s="19">
        <f t="shared" ref="BY231" si="596">SUM(BY209:BY230)</f>
        <v>0</v>
      </c>
      <c r="BZ231" s="19">
        <f t="shared" ref="BZ231" si="597">SUM(BZ209:BZ230)</f>
        <v>0</v>
      </c>
      <c r="CA231" s="19">
        <f t="shared" ref="CA231" si="598">SUM(CA209:CA230)</f>
        <v>0</v>
      </c>
      <c r="CB231" s="19">
        <f t="shared" ref="CB231" si="599">SUM(CB209:CB230)</f>
        <v>0</v>
      </c>
      <c r="CC231" s="19">
        <f t="shared" ref="CC231" si="600">SUM(CC209:CC230)</f>
        <v>0</v>
      </c>
      <c r="CD231" s="19">
        <f t="shared" ref="CD231" si="601">SUM(CD209:CD230)</f>
        <v>0</v>
      </c>
      <c r="CE231" s="19">
        <f t="shared" ref="CE231" si="602">SUM(CE209:CE230)</f>
        <v>0</v>
      </c>
      <c r="CF231" s="19">
        <f t="shared" ref="CF231" si="603">SUM(CF209:CF230)</f>
        <v>0</v>
      </c>
      <c r="CG231" s="19">
        <f t="shared" ref="CG231" si="604">SUM(CG209:CG230)</f>
        <v>0</v>
      </c>
      <c r="CH231" s="19">
        <f t="shared" ref="CH231" si="605">SUM(CH209:CH230)</f>
        <v>0</v>
      </c>
      <c r="CI231" s="19">
        <f t="shared" ref="CI231" si="606">SUM(CI209:CI230)</f>
        <v>0</v>
      </c>
      <c r="CJ231" s="19">
        <f t="shared" ref="CJ231" si="607">SUM(CJ209:CJ230)</f>
        <v>0</v>
      </c>
      <c r="CK231" s="19">
        <f t="shared" ref="CK231" si="608">SUM(CK209:CK230)</f>
        <v>0</v>
      </c>
      <c r="CL231" s="19">
        <f t="shared" ref="CL231" si="609">SUM(CL209:CL230)</f>
        <v>0</v>
      </c>
      <c r="CM231" s="19">
        <f t="shared" ref="CM231" si="610">SUM(CM209:CM230)</f>
        <v>0</v>
      </c>
      <c r="CN231" s="19">
        <f t="shared" ref="CN231" si="611">SUM(CN209:CN230)</f>
        <v>0</v>
      </c>
      <c r="CO231" s="19">
        <f t="shared" ref="CO231" si="612">SUM(CO209:CO230)</f>
        <v>0</v>
      </c>
      <c r="CP231" s="19">
        <f t="shared" ref="CP231" si="613">SUM(CP209:CP230)</f>
        <v>0</v>
      </c>
      <c r="CQ231" s="19">
        <f t="shared" ref="CQ231" si="614">SUM(CQ209:CQ230)</f>
        <v>0</v>
      </c>
      <c r="CR231" s="19">
        <f t="shared" ref="CR231" si="615">SUM(CR209:CR230)</f>
        <v>0</v>
      </c>
      <c r="CS231" s="19">
        <f t="shared" ref="CS231" si="616">SUM(CS209:CS230)</f>
        <v>0</v>
      </c>
      <c r="CT231" s="19">
        <f t="shared" ref="CT231" si="617">SUM(CT209:CT230)</f>
        <v>0</v>
      </c>
      <c r="CU231" s="19">
        <f t="shared" ref="CU231" si="618">SUM(CU209:CU230)</f>
        <v>0</v>
      </c>
      <c r="CV231" s="19">
        <f t="shared" ref="CV231" si="619">SUM(CV209:CV230)</f>
        <v>0</v>
      </c>
      <c r="CW231" s="19">
        <f t="shared" ref="CW231" si="620">SUM(CW209:CW230)</f>
        <v>0</v>
      </c>
      <c r="CX231" s="19">
        <f t="shared" ref="CX231" si="621">SUM(CX209:CX230)</f>
        <v>0</v>
      </c>
      <c r="CY231" s="19">
        <f t="shared" ref="CY231" si="622">SUM(CY209:CY230)</f>
        <v>0</v>
      </c>
      <c r="CZ231" s="19">
        <f t="shared" ref="CZ231" si="623">SUM(CZ209:CZ230)</f>
        <v>0</v>
      </c>
      <c r="DA231" s="19">
        <f t="shared" ref="DA231" si="624">SUM(DA209:DA230)</f>
        <v>0</v>
      </c>
      <c r="DB231" s="19">
        <f t="shared" ref="DB231" si="625">SUM(DB209:DB230)</f>
        <v>0</v>
      </c>
      <c r="DC231" s="19">
        <f t="shared" ref="DC231" si="626">SUM(DC209:DC230)</f>
        <v>0</v>
      </c>
      <c r="DD231" s="19">
        <f t="shared" ref="DD231" si="627">SUM(DD209:DD230)</f>
        <v>0</v>
      </c>
      <c r="DE231" s="19">
        <f t="shared" ref="DE231" si="628">SUM(DE209:DE230)</f>
        <v>0</v>
      </c>
      <c r="DF231" s="19">
        <f t="shared" ref="DF231" si="629">SUM(DF209:DF230)</f>
        <v>0</v>
      </c>
      <c r="DG231" s="19">
        <f t="shared" ref="DG231" si="630">SUM(DG209:DG230)</f>
        <v>0</v>
      </c>
      <c r="DH231" s="19">
        <f t="shared" ref="DH231" si="631">SUM(DH209:DH230)</f>
        <v>0</v>
      </c>
      <c r="DI231" s="19">
        <f t="shared" ref="DI231" si="632">SUM(DI209:DI230)</f>
        <v>0</v>
      </c>
      <c r="DJ231" s="19">
        <f t="shared" ref="DJ231" si="633">SUM(DJ209:DJ230)</f>
        <v>0</v>
      </c>
      <c r="DK231" s="19">
        <f t="shared" ref="DK231" si="634">SUM(DK209:DK230)</f>
        <v>0</v>
      </c>
      <c r="DL231" s="19">
        <f t="shared" ref="DL231" si="635">SUM(DL209:DL230)</f>
        <v>0</v>
      </c>
      <c r="DM231" s="19">
        <f t="shared" ref="DM231" si="636">SUM(DM209:DM230)</f>
        <v>0</v>
      </c>
      <c r="DN231" s="19">
        <f t="shared" ref="DN231" si="637">SUM(DN209:DN230)</f>
        <v>0</v>
      </c>
      <c r="DO231" s="19">
        <f t="shared" ref="DO231" si="638">SUM(DO209:DO230)</f>
        <v>0</v>
      </c>
      <c r="DP231" s="19">
        <f t="shared" ref="DP231" si="639">SUM(DP209:DP230)</f>
        <v>0</v>
      </c>
      <c r="DQ231" s="19">
        <f t="shared" ref="DQ231" si="640">SUM(DQ209:DQ230)</f>
        <v>0</v>
      </c>
      <c r="DR231" s="19">
        <f t="shared" ref="DR231" si="641">SUM(DR209:DR230)</f>
        <v>0</v>
      </c>
      <c r="DS231" s="19">
        <f t="shared" ref="DS231" si="642">SUM(DS209:DS230)</f>
        <v>0</v>
      </c>
      <c r="DT231" s="19">
        <f t="shared" ref="DT231" si="643">SUM(DT209:DT230)</f>
        <v>0</v>
      </c>
      <c r="DU231" s="19">
        <f t="shared" ref="DU231" si="644">SUM(DU209:DU230)</f>
        <v>0</v>
      </c>
      <c r="DV231" s="19">
        <f t="shared" ref="DV231" si="645">SUM(DV209:DV230)</f>
        <v>0</v>
      </c>
      <c r="DW231" s="19">
        <f t="shared" ref="DW231" si="646">SUM(DW209:DW230)</f>
        <v>0</v>
      </c>
      <c r="DX231" s="19">
        <f t="shared" ref="DX231" si="647">SUM(DX209:DX230)</f>
        <v>0</v>
      </c>
      <c r="DY231" s="19">
        <f t="shared" ref="DY231" si="648">SUM(DY209:DY230)</f>
        <v>0</v>
      </c>
    </row>
    <row r="233" spans="1:129" x14ac:dyDescent="0.3">
      <c r="A233" s="8" t="s">
        <v>12</v>
      </c>
      <c r="B233" s="4"/>
      <c r="C233" s="4"/>
      <c r="D233" s="4"/>
      <c r="E233" s="4"/>
      <c r="F233" s="16"/>
    </row>
    <row r="235" spans="1:129" x14ac:dyDescent="0.3">
      <c r="B235" s="2" t="str">
        <f>Product!$D$2</f>
        <v>Phase 1</v>
      </c>
      <c r="C235" s="2" t="str">
        <f>Product!$D$3</f>
        <v>50' Wide</v>
      </c>
      <c r="G235" s="11">
        <f>SUM(H235:DZ235)</f>
        <v>90</v>
      </c>
      <c r="I235" s="17">
        <f>I91-I139</f>
        <v>0</v>
      </c>
      <c r="J235" s="17">
        <f t="shared" ref="J235:BU236" si="649">J91-J139</f>
        <v>0</v>
      </c>
      <c r="K235" s="17">
        <f t="shared" si="649"/>
        <v>0</v>
      </c>
      <c r="L235" s="17">
        <f t="shared" si="649"/>
        <v>0</v>
      </c>
      <c r="M235" s="17">
        <f t="shared" si="649"/>
        <v>0</v>
      </c>
      <c r="N235" s="17">
        <f t="shared" si="649"/>
        <v>0</v>
      </c>
      <c r="O235" s="17">
        <f t="shared" si="649"/>
        <v>0</v>
      </c>
      <c r="P235" s="17">
        <f t="shared" si="649"/>
        <v>0</v>
      </c>
      <c r="Q235" s="17">
        <f t="shared" si="649"/>
        <v>2.5</v>
      </c>
      <c r="R235" s="17">
        <f t="shared" si="649"/>
        <v>5</v>
      </c>
      <c r="S235" s="17">
        <f t="shared" si="649"/>
        <v>7.5</v>
      </c>
      <c r="T235" s="17">
        <f t="shared" si="649"/>
        <v>10</v>
      </c>
      <c r="U235" s="17">
        <f t="shared" si="649"/>
        <v>12.5</v>
      </c>
      <c r="V235" s="17">
        <f t="shared" si="649"/>
        <v>15</v>
      </c>
      <c r="W235" s="17">
        <f t="shared" si="649"/>
        <v>12.5</v>
      </c>
      <c r="X235" s="17">
        <f t="shared" si="649"/>
        <v>10</v>
      </c>
      <c r="Y235" s="17">
        <f t="shared" si="649"/>
        <v>7.5</v>
      </c>
      <c r="Z235" s="17">
        <f t="shared" si="649"/>
        <v>5</v>
      </c>
      <c r="AA235" s="17">
        <f t="shared" si="649"/>
        <v>2.5</v>
      </c>
      <c r="AB235" s="17">
        <f t="shared" si="649"/>
        <v>0</v>
      </c>
      <c r="AC235" s="17">
        <f t="shared" si="649"/>
        <v>0</v>
      </c>
      <c r="AD235" s="17">
        <f t="shared" si="649"/>
        <v>0</v>
      </c>
      <c r="AE235" s="17">
        <f t="shared" si="649"/>
        <v>0</v>
      </c>
      <c r="AF235" s="17">
        <f t="shared" si="649"/>
        <v>0</v>
      </c>
      <c r="AG235" s="17">
        <f t="shared" si="649"/>
        <v>0</v>
      </c>
      <c r="AH235" s="17">
        <f t="shared" si="649"/>
        <v>0</v>
      </c>
      <c r="AI235" s="17">
        <f t="shared" si="649"/>
        <v>0</v>
      </c>
      <c r="AJ235" s="17">
        <f t="shared" si="649"/>
        <v>0</v>
      </c>
      <c r="AK235" s="17">
        <f t="shared" si="649"/>
        <v>0</v>
      </c>
      <c r="AL235" s="17">
        <f t="shared" si="649"/>
        <v>0</v>
      </c>
      <c r="AM235" s="17">
        <f t="shared" si="649"/>
        <v>0</v>
      </c>
      <c r="AN235" s="17">
        <f t="shared" si="649"/>
        <v>0</v>
      </c>
      <c r="AO235" s="17">
        <f t="shared" si="649"/>
        <v>0</v>
      </c>
      <c r="AP235" s="17">
        <f t="shared" si="649"/>
        <v>0</v>
      </c>
      <c r="AQ235" s="17">
        <f t="shared" si="649"/>
        <v>0</v>
      </c>
      <c r="AR235" s="17">
        <f t="shared" si="649"/>
        <v>0</v>
      </c>
      <c r="AS235" s="17">
        <f t="shared" si="649"/>
        <v>0</v>
      </c>
      <c r="AT235" s="17">
        <f t="shared" si="649"/>
        <v>0</v>
      </c>
      <c r="AU235" s="17">
        <f t="shared" si="649"/>
        <v>0</v>
      </c>
      <c r="AV235" s="17">
        <f t="shared" si="649"/>
        <v>0</v>
      </c>
      <c r="AW235" s="17">
        <f t="shared" si="649"/>
        <v>0</v>
      </c>
      <c r="AX235" s="17">
        <f t="shared" si="649"/>
        <v>0</v>
      </c>
      <c r="AY235" s="17">
        <f t="shared" si="649"/>
        <v>0</v>
      </c>
      <c r="AZ235" s="17">
        <f t="shared" si="649"/>
        <v>0</v>
      </c>
      <c r="BA235" s="17">
        <f t="shared" si="649"/>
        <v>0</v>
      </c>
      <c r="BB235" s="17">
        <f t="shared" si="649"/>
        <v>0</v>
      </c>
      <c r="BC235" s="17">
        <f t="shared" si="649"/>
        <v>0</v>
      </c>
      <c r="BD235" s="17">
        <f t="shared" si="649"/>
        <v>0</v>
      </c>
      <c r="BE235" s="17">
        <f t="shared" si="649"/>
        <v>0</v>
      </c>
      <c r="BF235" s="17">
        <f t="shared" si="649"/>
        <v>0</v>
      </c>
      <c r="BG235" s="17">
        <f t="shared" si="649"/>
        <v>0</v>
      </c>
      <c r="BH235" s="17">
        <f t="shared" si="649"/>
        <v>0</v>
      </c>
      <c r="BI235" s="17">
        <f t="shared" si="649"/>
        <v>0</v>
      </c>
      <c r="BJ235" s="17">
        <f t="shared" si="649"/>
        <v>0</v>
      </c>
      <c r="BK235" s="17">
        <f t="shared" si="649"/>
        <v>0</v>
      </c>
      <c r="BL235" s="17">
        <f t="shared" si="649"/>
        <v>0</v>
      </c>
      <c r="BM235" s="17">
        <f t="shared" si="649"/>
        <v>0</v>
      </c>
      <c r="BN235" s="17">
        <f t="shared" si="649"/>
        <v>0</v>
      </c>
      <c r="BO235" s="17">
        <f t="shared" si="649"/>
        <v>0</v>
      </c>
      <c r="BP235" s="17">
        <f t="shared" si="649"/>
        <v>0</v>
      </c>
      <c r="BQ235" s="17">
        <f t="shared" si="649"/>
        <v>0</v>
      </c>
      <c r="BR235" s="17">
        <f t="shared" si="649"/>
        <v>0</v>
      </c>
      <c r="BS235" s="17">
        <f t="shared" si="649"/>
        <v>0</v>
      </c>
      <c r="BT235" s="17">
        <f t="shared" si="649"/>
        <v>0</v>
      </c>
      <c r="BU235" s="17">
        <f t="shared" si="649"/>
        <v>0</v>
      </c>
      <c r="BV235" s="17">
        <f t="shared" ref="BV235:DY237" si="650">BV91-BV139</f>
        <v>0</v>
      </c>
      <c r="BW235" s="17">
        <f t="shared" si="650"/>
        <v>0</v>
      </c>
      <c r="BX235" s="17">
        <f t="shared" si="650"/>
        <v>0</v>
      </c>
      <c r="BY235" s="17">
        <f t="shared" si="650"/>
        <v>0</v>
      </c>
      <c r="BZ235" s="17">
        <f t="shared" si="650"/>
        <v>0</v>
      </c>
      <c r="CA235" s="17">
        <f t="shared" si="650"/>
        <v>0</v>
      </c>
      <c r="CB235" s="17">
        <f t="shared" si="650"/>
        <v>0</v>
      </c>
      <c r="CC235" s="17">
        <f t="shared" si="650"/>
        <v>0</v>
      </c>
      <c r="CD235" s="17">
        <f t="shared" si="650"/>
        <v>0</v>
      </c>
      <c r="CE235" s="17">
        <f t="shared" si="650"/>
        <v>0</v>
      </c>
      <c r="CF235" s="17">
        <f t="shared" si="650"/>
        <v>0</v>
      </c>
      <c r="CG235" s="17">
        <f t="shared" si="650"/>
        <v>0</v>
      </c>
      <c r="CH235" s="17">
        <f t="shared" si="650"/>
        <v>0</v>
      </c>
      <c r="CI235" s="17">
        <f t="shared" si="650"/>
        <v>0</v>
      </c>
      <c r="CJ235" s="17">
        <f t="shared" si="650"/>
        <v>0</v>
      </c>
      <c r="CK235" s="17">
        <f t="shared" si="650"/>
        <v>0</v>
      </c>
      <c r="CL235" s="17">
        <f t="shared" si="650"/>
        <v>0</v>
      </c>
      <c r="CM235" s="17">
        <f t="shared" si="650"/>
        <v>0</v>
      </c>
      <c r="CN235" s="17">
        <f t="shared" si="650"/>
        <v>0</v>
      </c>
      <c r="CO235" s="17">
        <f t="shared" si="650"/>
        <v>0</v>
      </c>
      <c r="CP235" s="17">
        <f t="shared" si="650"/>
        <v>0</v>
      </c>
      <c r="CQ235" s="17">
        <f t="shared" si="650"/>
        <v>0</v>
      </c>
      <c r="CR235" s="17">
        <f t="shared" si="650"/>
        <v>0</v>
      </c>
      <c r="CS235" s="17">
        <f t="shared" si="650"/>
        <v>0</v>
      </c>
      <c r="CT235" s="17">
        <f t="shared" si="650"/>
        <v>0</v>
      </c>
      <c r="CU235" s="17">
        <f t="shared" si="650"/>
        <v>0</v>
      </c>
      <c r="CV235" s="17">
        <f t="shared" si="650"/>
        <v>0</v>
      </c>
      <c r="CW235" s="17">
        <f t="shared" si="650"/>
        <v>0</v>
      </c>
      <c r="CX235" s="17">
        <f t="shared" si="650"/>
        <v>0</v>
      </c>
      <c r="CY235" s="17">
        <f t="shared" si="650"/>
        <v>0</v>
      </c>
      <c r="CZ235" s="17">
        <f t="shared" si="650"/>
        <v>0</v>
      </c>
      <c r="DA235" s="17">
        <f t="shared" si="650"/>
        <v>0</v>
      </c>
      <c r="DB235" s="17">
        <f t="shared" si="650"/>
        <v>0</v>
      </c>
      <c r="DC235" s="17">
        <f t="shared" si="650"/>
        <v>0</v>
      </c>
      <c r="DD235" s="17">
        <f t="shared" si="650"/>
        <v>0</v>
      </c>
      <c r="DE235" s="17">
        <f t="shared" si="650"/>
        <v>0</v>
      </c>
      <c r="DF235" s="17">
        <f t="shared" si="650"/>
        <v>0</v>
      </c>
      <c r="DG235" s="17">
        <f t="shared" si="650"/>
        <v>0</v>
      </c>
      <c r="DH235" s="17">
        <f t="shared" si="650"/>
        <v>0</v>
      </c>
      <c r="DI235" s="17">
        <f t="shared" si="650"/>
        <v>0</v>
      </c>
      <c r="DJ235" s="17">
        <f t="shared" si="650"/>
        <v>0</v>
      </c>
      <c r="DK235" s="17">
        <f t="shared" si="650"/>
        <v>0</v>
      </c>
      <c r="DL235" s="17">
        <f t="shared" si="650"/>
        <v>0</v>
      </c>
      <c r="DM235" s="17">
        <f t="shared" si="650"/>
        <v>0</v>
      </c>
      <c r="DN235" s="17">
        <f t="shared" si="650"/>
        <v>0</v>
      </c>
      <c r="DO235" s="17">
        <f t="shared" si="650"/>
        <v>0</v>
      </c>
      <c r="DP235" s="17">
        <f t="shared" si="650"/>
        <v>0</v>
      </c>
      <c r="DQ235" s="17">
        <f t="shared" si="650"/>
        <v>0</v>
      </c>
      <c r="DR235" s="17">
        <f t="shared" si="650"/>
        <v>0</v>
      </c>
      <c r="DS235" s="17">
        <f t="shared" si="650"/>
        <v>0</v>
      </c>
      <c r="DT235" s="17">
        <f t="shared" si="650"/>
        <v>0</v>
      </c>
      <c r="DU235" s="17">
        <f t="shared" si="650"/>
        <v>0</v>
      </c>
      <c r="DV235" s="17">
        <f t="shared" si="650"/>
        <v>0</v>
      </c>
      <c r="DW235" s="17">
        <f t="shared" si="650"/>
        <v>0</v>
      </c>
      <c r="DX235" s="17">
        <f t="shared" si="650"/>
        <v>0</v>
      </c>
      <c r="DY235" s="17">
        <f t="shared" si="650"/>
        <v>0</v>
      </c>
    </row>
    <row r="236" spans="1:129" x14ac:dyDescent="0.3">
      <c r="B236" s="2" t="str">
        <f>Product!$E$2</f>
        <v>Phase 1</v>
      </c>
      <c r="C236" s="2" t="str">
        <f>Product!$E$3</f>
        <v>60' Wide</v>
      </c>
      <c r="G236" s="11">
        <f>SUM(H236:DZ236)</f>
        <v>90</v>
      </c>
      <c r="I236" s="17">
        <f t="shared" ref="I236:X253" si="651">I92-I140</f>
        <v>0</v>
      </c>
      <c r="J236" s="17">
        <f t="shared" si="651"/>
        <v>0</v>
      </c>
      <c r="K236" s="17">
        <f t="shared" si="651"/>
        <v>0</v>
      </c>
      <c r="L236" s="17">
        <f t="shared" si="651"/>
        <v>0</v>
      </c>
      <c r="M236" s="17">
        <f t="shared" si="651"/>
        <v>0</v>
      </c>
      <c r="N236" s="17">
        <f t="shared" si="651"/>
        <v>0</v>
      </c>
      <c r="O236" s="17">
        <f t="shared" si="651"/>
        <v>0</v>
      </c>
      <c r="P236" s="17">
        <f t="shared" si="651"/>
        <v>0</v>
      </c>
      <c r="Q236" s="17">
        <f t="shared" si="651"/>
        <v>2.5</v>
      </c>
      <c r="R236" s="17">
        <f t="shared" si="651"/>
        <v>5</v>
      </c>
      <c r="S236" s="17">
        <f t="shared" si="651"/>
        <v>7.5</v>
      </c>
      <c r="T236" s="17">
        <f t="shared" si="651"/>
        <v>10</v>
      </c>
      <c r="U236" s="17">
        <f t="shared" si="651"/>
        <v>12.5</v>
      </c>
      <c r="V236" s="17">
        <f t="shared" si="651"/>
        <v>15</v>
      </c>
      <c r="W236" s="17">
        <f t="shared" si="651"/>
        <v>12.5</v>
      </c>
      <c r="X236" s="17">
        <f t="shared" si="651"/>
        <v>10</v>
      </c>
      <c r="Y236" s="17">
        <f t="shared" si="649"/>
        <v>7.5</v>
      </c>
      <c r="Z236" s="17">
        <f t="shared" si="649"/>
        <v>5</v>
      </c>
      <c r="AA236" s="17">
        <f t="shared" si="649"/>
        <v>2.5</v>
      </c>
      <c r="AB236" s="17">
        <f t="shared" si="649"/>
        <v>0</v>
      </c>
      <c r="AC236" s="17">
        <f t="shared" si="649"/>
        <v>0</v>
      </c>
      <c r="AD236" s="17">
        <f t="shared" si="649"/>
        <v>0</v>
      </c>
      <c r="AE236" s="17">
        <f t="shared" si="649"/>
        <v>0</v>
      </c>
      <c r="AF236" s="17">
        <f t="shared" si="649"/>
        <v>0</v>
      </c>
      <c r="AG236" s="17">
        <f t="shared" si="649"/>
        <v>0</v>
      </c>
      <c r="AH236" s="17">
        <f t="shared" si="649"/>
        <v>0</v>
      </c>
      <c r="AI236" s="17">
        <f t="shared" si="649"/>
        <v>0</v>
      </c>
      <c r="AJ236" s="17">
        <f t="shared" si="649"/>
        <v>0</v>
      </c>
      <c r="AK236" s="17">
        <f t="shared" si="649"/>
        <v>0</v>
      </c>
      <c r="AL236" s="17">
        <f t="shared" si="649"/>
        <v>0</v>
      </c>
      <c r="AM236" s="17">
        <f t="shared" si="649"/>
        <v>0</v>
      </c>
      <c r="AN236" s="17">
        <f t="shared" si="649"/>
        <v>0</v>
      </c>
      <c r="AO236" s="17">
        <f t="shared" si="649"/>
        <v>0</v>
      </c>
      <c r="AP236" s="17">
        <f t="shared" si="649"/>
        <v>0</v>
      </c>
      <c r="AQ236" s="17">
        <f t="shared" si="649"/>
        <v>0</v>
      </c>
      <c r="AR236" s="17">
        <f t="shared" si="649"/>
        <v>0</v>
      </c>
      <c r="AS236" s="17">
        <f t="shared" si="649"/>
        <v>0</v>
      </c>
      <c r="AT236" s="17">
        <f t="shared" si="649"/>
        <v>0</v>
      </c>
      <c r="AU236" s="17">
        <f t="shared" si="649"/>
        <v>0</v>
      </c>
      <c r="AV236" s="17">
        <f t="shared" si="649"/>
        <v>0</v>
      </c>
      <c r="AW236" s="17">
        <f t="shared" si="649"/>
        <v>0</v>
      </c>
      <c r="AX236" s="17">
        <f t="shared" si="649"/>
        <v>0</v>
      </c>
      <c r="AY236" s="17">
        <f t="shared" si="649"/>
        <v>0</v>
      </c>
      <c r="AZ236" s="17">
        <f t="shared" si="649"/>
        <v>0</v>
      </c>
      <c r="BA236" s="17">
        <f t="shared" si="649"/>
        <v>0</v>
      </c>
      <c r="BB236" s="17">
        <f t="shared" si="649"/>
        <v>0</v>
      </c>
      <c r="BC236" s="17">
        <f t="shared" si="649"/>
        <v>0</v>
      </c>
      <c r="BD236" s="17">
        <f t="shared" si="649"/>
        <v>0</v>
      </c>
      <c r="BE236" s="17">
        <f t="shared" si="649"/>
        <v>0</v>
      </c>
      <c r="BF236" s="17">
        <f t="shared" si="649"/>
        <v>0</v>
      </c>
      <c r="BG236" s="17">
        <f t="shared" si="649"/>
        <v>0</v>
      </c>
      <c r="BH236" s="17">
        <f t="shared" si="649"/>
        <v>0</v>
      </c>
      <c r="BI236" s="17">
        <f t="shared" si="649"/>
        <v>0</v>
      </c>
      <c r="BJ236" s="17">
        <f t="shared" si="649"/>
        <v>0</v>
      </c>
      <c r="BK236" s="17">
        <f t="shared" si="649"/>
        <v>0</v>
      </c>
      <c r="BL236" s="17">
        <f t="shared" si="649"/>
        <v>0</v>
      </c>
      <c r="BM236" s="17">
        <f t="shared" si="649"/>
        <v>0</v>
      </c>
      <c r="BN236" s="17">
        <f t="shared" si="649"/>
        <v>0</v>
      </c>
      <c r="BO236" s="17">
        <f t="shared" si="649"/>
        <v>0</v>
      </c>
      <c r="BP236" s="17">
        <f t="shared" si="649"/>
        <v>0</v>
      </c>
      <c r="BQ236" s="17">
        <f t="shared" si="649"/>
        <v>0</v>
      </c>
      <c r="BR236" s="17">
        <f t="shared" si="649"/>
        <v>0</v>
      </c>
      <c r="BS236" s="17">
        <f t="shared" si="649"/>
        <v>0</v>
      </c>
      <c r="BT236" s="17">
        <f t="shared" si="649"/>
        <v>0</v>
      </c>
      <c r="BU236" s="17">
        <f t="shared" si="649"/>
        <v>0</v>
      </c>
      <c r="BV236" s="17">
        <f t="shared" si="650"/>
        <v>0</v>
      </c>
      <c r="BW236" s="17">
        <f t="shared" si="650"/>
        <v>0</v>
      </c>
      <c r="BX236" s="17">
        <f t="shared" si="650"/>
        <v>0</v>
      </c>
      <c r="BY236" s="17">
        <f t="shared" si="650"/>
        <v>0</v>
      </c>
      <c r="BZ236" s="17">
        <f t="shared" si="650"/>
        <v>0</v>
      </c>
      <c r="CA236" s="17">
        <f t="shared" si="650"/>
        <v>0</v>
      </c>
      <c r="CB236" s="17">
        <f t="shared" si="650"/>
        <v>0</v>
      </c>
      <c r="CC236" s="17">
        <f t="shared" si="650"/>
        <v>0</v>
      </c>
      <c r="CD236" s="17">
        <f t="shared" si="650"/>
        <v>0</v>
      </c>
      <c r="CE236" s="17">
        <f t="shared" si="650"/>
        <v>0</v>
      </c>
      <c r="CF236" s="17">
        <f t="shared" si="650"/>
        <v>0</v>
      </c>
      <c r="CG236" s="17">
        <f t="shared" si="650"/>
        <v>0</v>
      </c>
      <c r="CH236" s="17">
        <f t="shared" si="650"/>
        <v>0</v>
      </c>
      <c r="CI236" s="17">
        <f t="shared" si="650"/>
        <v>0</v>
      </c>
      <c r="CJ236" s="17">
        <f t="shared" si="650"/>
        <v>0</v>
      </c>
      <c r="CK236" s="17">
        <f t="shared" si="650"/>
        <v>0</v>
      </c>
      <c r="CL236" s="17">
        <f t="shared" si="650"/>
        <v>0</v>
      </c>
      <c r="CM236" s="17">
        <f t="shared" si="650"/>
        <v>0</v>
      </c>
      <c r="CN236" s="17">
        <f t="shared" si="650"/>
        <v>0</v>
      </c>
      <c r="CO236" s="17">
        <f t="shared" si="650"/>
        <v>0</v>
      </c>
      <c r="CP236" s="17">
        <f t="shared" si="650"/>
        <v>0</v>
      </c>
      <c r="CQ236" s="17">
        <f t="shared" si="650"/>
        <v>0</v>
      </c>
      <c r="CR236" s="17">
        <f t="shared" si="650"/>
        <v>0</v>
      </c>
      <c r="CS236" s="17">
        <f t="shared" si="650"/>
        <v>0</v>
      </c>
      <c r="CT236" s="17">
        <f t="shared" si="650"/>
        <v>0</v>
      </c>
      <c r="CU236" s="17">
        <f t="shared" si="650"/>
        <v>0</v>
      </c>
      <c r="CV236" s="17">
        <f t="shared" si="650"/>
        <v>0</v>
      </c>
      <c r="CW236" s="17">
        <f t="shared" si="650"/>
        <v>0</v>
      </c>
      <c r="CX236" s="17">
        <f t="shared" si="650"/>
        <v>0</v>
      </c>
      <c r="CY236" s="17">
        <f t="shared" si="650"/>
        <v>0</v>
      </c>
      <c r="CZ236" s="17">
        <f t="shared" si="650"/>
        <v>0</v>
      </c>
      <c r="DA236" s="17">
        <f t="shared" si="650"/>
        <v>0</v>
      </c>
      <c r="DB236" s="17">
        <f t="shared" si="650"/>
        <v>0</v>
      </c>
      <c r="DC236" s="17">
        <f t="shared" si="650"/>
        <v>0</v>
      </c>
      <c r="DD236" s="17">
        <f t="shared" si="650"/>
        <v>0</v>
      </c>
      <c r="DE236" s="17">
        <f t="shared" si="650"/>
        <v>0</v>
      </c>
      <c r="DF236" s="17">
        <f t="shared" si="650"/>
        <v>0</v>
      </c>
      <c r="DG236" s="17">
        <f t="shared" si="650"/>
        <v>0</v>
      </c>
      <c r="DH236" s="17">
        <f t="shared" si="650"/>
        <v>0</v>
      </c>
      <c r="DI236" s="17">
        <f t="shared" si="650"/>
        <v>0</v>
      </c>
      <c r="DJ236" s="17">
        <f t="shared" si="650"/>
        <v>0</v>
      </c>
      <c r="DK236" s="17">
        <f t="shared" si="650"/>
        <v>0</v>
      </c>
      <c r="DL236" s="17">
        <f t="shared" si="650"/>
        <v>0</v>
      </c>
      <c r="DM236" s="17">
        <f t="shared" si="650"/>
        <v>0</v>
      </c>
      <c r="DN236" s="17">
        <f t="shared" si="650"/>
        <v>0</v>
      </c>
      <c r="DO236" s="17">
        <f t="shared" si="650"/>
        <v>0</v>
      </c>
      <c r="DP236" s="17">
        <f t="shared" si="650"/>
        <v>0</v>
      </c>
      <c r="DQ236" s="17">
        <f t="shared" si="650"/>
        <v>0</v>
      </c>
      <c r="DR236" s="17">
        <f t="shared" si="650"/>
        <v>0</v>
      </c>
      <c r="DS236" s="17">
        <f t="shared" si="650"/>
        <v>0</v>
      </c>
      <c r="DT236" s="17">
        <f t="shared" si="650"/>
        <v>0</v>
      </c>
      <c r="DU236" s="17">
        <f t="shared" si="650"/>
        <v>0</v>
      </c>
      <c r="DV236" s="17">
        <f t="shared" si="650"/>
        <v>0</v>
      </c>
      <c r="DW236" s="17">
        <f t="shared" si="650"/>
        <v>0</v>
      </c>
      <c r="DX236" s="17">
        <f t="shared" si="650"/>
        <v>0</v>
      </c>
      <c r="DY236" s="17">
        <f t="shared" si="650"/>
        <v>0</v>
      </c>
    </row>
    <row r="237" spans="1:129" x14ac:dyDescent="0.3">
      <c r="B237" s="2" t="str">
        <f>Product!$F$2</f>
        <v>Phase 1</v>
      </c>
      <c r="C237" s="2" t="str">
        <f>Product!$F$3</f>
        <v>75' Wide</v>
      </c>
      <c r="G237" s="11">
        <f>SUM(H237:DZ237)</f>
        <v>60</v>
      </c>
      <c r="I237" s="17">
        <f t="shared" si="651"/>
        <v>0</v>
      </c>
      <c r="J237" s="17">
        <f t="shared" ref="J237:BU237" si="652">J93-J141</f>
        <v>0</v>
      </c>
      <c r="K237" s="17">
        <f t="shared" si="652"/>
        <v>0</v>
      </c>
      <c r="L237" s="17">
        <f t="shared" si="652"/>
        <v>0</v>
      </c>
      <c r="M237" s="17">
        <f t="shared" si="652"/>
        <v>0</v>
      </c>
      <c r="N237" s="17">
        <f t="shared" si="652"/>
        <v>0</v>
      </c>
      <c r="O237" s="17">
        <f t="shared" si="652"/>
        <v>0</v>
      </c>
      <c r="P237" s="17">
        <f t="shared" si="652"/>
        <v>0</v>
      </c>
      <c r="Q237" s="17">
        <f t="shared" si="652"/>
        <v>1.6666666666666667</v>
      </c>
      <c r="R237" s="17">
        <f t="shared" si="652"/>
        <v>3.3333333333333335</v>
      </c>
      <c r="S237" s="17">
        <f t="shared" si="652"/>
        <v>5</v>
      </c>
      <c r="T237" s="17">
        <f t="shared" si="652"/>
        <v>6.666666666666667</v>
      </c>
      <c r="U237" s="17">
        <f t="shared" si="652"/>
        <v>8.3333333333333339</v>
      </c>
      <c r="V237" s="17">
        <f t="shared" si="652"/>
        <v>10</v>
      </c>
      <c r="W237" s="17">
        <f t="shared" si="652"/>
        <v>8.3333333333333339</v>
      </c>
      <c r="X237" s="17">
        <f t="shared" si="652"/>
        <v>6.6666666666666679</v>
      </c>
      <c r="Y237" s="17">
        <f t="shared" si="652"/>
        <v>5.0000000000000018</v>
      </c>
      <c r="Z237" s="17">
        <f t="shared" si="652"/>
        <v>3.3333333333333357</v>
      </c>
      <c r="AA237" s="17">
        <f t="shared" si="652"/>
        <v>1.6666666666666679</v>
      </c>
      <c r="AB237" s="17">
        <f t="shared" si="652"/>
        <v>0</v>
      </c>
      <c r="AC237" s="17">
        <f t="shared" si="652"/>
        <v>0</v>
      </c>
      <c r="AD237" s="17">
        <f t="shared" si="652"/>
        <v>0</v>
      </c>
      <c r="AE237" s="17">
        <f t="shared" si="652"/>
        <v>0</v>
      </c>
      <c r="AF237" s="17">
        <f t="shared" si="652"/>
        <v>0</v>
      </c>
      <c r="AG237" s="17">
        <f t="shared" si="652"/>
        <v>0</v>
      </c>
      <c r="AH237" s="17">
        <f t="shared" si="652"/>
        <v>0</v>
      </c>
      <c r="AI237" s="17">
        <f t="shared" si="652"/>
        <v>0</v>
      </c>
      <c r="AJ237" s="17">
        <f t="shared" si="652"/>
        <v>0</v>
      </c>
      <c r="AK237" s="17">
        <f t="shared" si="652"/>
        <v>0</v>
      </c>
      <c r="AL237" s="17">
        <f t="shared" si="652"/>
        <v>0</v>
      </c>
      <c r="AM237" s="17">
        <f t="shared" si="652"/>
        <v>0</v>
      </c>
      <c r="AN237" s="17">
        <f t="shared" si="652"/>
        <v>0</v>
      </c>
      <c r="AO237" s="17">
        <f t="shared" si="652"/>
        <v>0</v>
      </c>
      <c r="AP237" s="17">
        <f t="shared" si="652"/>
        <v>0</v>
      </c>
      <c r="AQ237" s="17">
        <f t="shared" si="652"/>
        <v>0</v>
      </c>
      <c r="AR237" s="17">
        <f t="shared" si="652"/>
        <v>0</v>
      </c>
      <c r="AS237" s="17">
        <f t="shared" si="652"/>
        <v>0</v>
      </c>
      <c r="AT237" s="17">
        <f t="shared" si="652"/>
        <v>0</v>
      </c>
      <c r="AU237" s="17">
        <f t="shared" si="652"/>
        <v>0</v>
      </c>
      <c r="AV237" s="17">
        <f t="shared" si="652"/>
        <v>0</v>
      </c>
      <c r="AW237" s="17">
        <f t="shared" si="652"/>
        <v>0</v>
      </c>
      <c r="AX237" s="17">
        <f t="shared" si="652"/>
        <v>0</v>
      </c>
      <c r="AY237" s="17">
        <f t="shared" si="652"/>
        <v>0</v>
      </c>
      <c r="AZ237" s="17">
        <f t="shared" si="652"/>
        <v>0</v>
      </c>
      <c r="BA237" s="17">
        <f t="shared" si="652"/>
        <v>0</v>
      </c>
      <c r="BB237" s="17">
        <f t="shared" si="652"/>
        <v>0</v>
      </c>
      <c r="BC237" s="17">
        <f t="shared" si="652"/>
        <v>0</v>
      </c>
      <c r="BD237" s="17">
        <f t="shared" si="652"/>
        <v>0</v>
      </c>
      <c r="BE237" s="17">
        <f t="shared" si="652"/>
        <v>0</v>
      </c>
      <c r="BF237" s="17">
        <f t="shared" si="652"/>
        <v>0</v>
      </c>
      <c r="BG237" s="17">
        <f t="shared" si="652"/>
        <v>0</v>
      </c>
      <c r="BH237" s="17">
        <f t="shared" si="652"/>
        <v>0</v>
      </c>
      <c r="BI237" s="17">
        <f t="shared" si="652"/>
        <v>0</v>
      </c>
      <c r="BJ237" s="17">
        <f t="shared" si="652"/>
        <v>0</v>
      </c>
      <c r="BK237" s="17">
        <f t="shared" si="652"/>
        <v>0</v>
      </c>
      <c r="BL237" s="17">
        <f t="shared" si="652"/>
        <v>0</v>
      </c>
      <c r="BM237" s="17">
        <f t="shared" si="652"/>
        <v>0</v>
      </c>
      <c r="BN237" s="17">
        <f t="shared" si="652"/>
        <v>0</v>
      </c>
      <c r="BO237" s="17">
        <f t="shared" si="652"/>
        <v>0</v>
      </c>
      <c r="BP237" s="17">
        <f t="shared" si="652"/>
        <v>0</v>
      </c>
      <c r="BQ237" s="17">
        <f t="shared" si="652"/>
        <v>0</v>
      </c>
      <c r="BR237" s="17">
        <f t="shared" si="652"/>
        <v>0</v>
      </c>
      <c r="BS237" s="17">
        <f t="shared" si="652"/>
        <v>0</v>
      </c>
      <c r="BT237" s="17">
        <f t="shared" si="652"/>
        <v>0</v>
      </c>
      <c r="BU237" s="17">
        <f t="shared" si="652"/>
        <v>0</v>
      </c>
      <c r="BV237" s="17">
        <f t="shared" si="650"/>
        <v>0</v>
      </c>
      <c r="BW237" s="17">
        <f t="shared" si="650"/>
        <v>0</v>
      </c>
      <c r="BX237" s="17">
        <f t="shared" si="650"/>
        <v>0</v>
      </c>
      <c r="BY237" s="17">
        <f t="shared" si="650"/>
        <v>0</v>
      </c>
      <c r="BZ237" s="17">
        <f t="shared" si="650"/>
        <v>0</v>
      </c>
      <c r="CA237" s="17">
        <f t="shared" si="650"/>
        <v>0</v>
      </c>
      <c r="CB237" s="17">
        <f t="shared" si="650"/>
        <v>0</v>
      </c>
      <c r="CC237" s="17">
        <f t="shared" si="650"/>
        <v>0</v>
      </c>
      <c r="CD237" s="17">
        <f t="shared" si="650"/>
        <v>0</v>
      </c>
      <c r="CE237" s="17">
        <f t="shared" si="650"/>
        <v>0</v>
      </c>
      <c r="CF237" s="17">
        <f t="shared" si="650"/>
        <v>0</v>
      </c>
      <c r="CG237" s="17">
        <f t="shared" si="650"/>
        <v>0</v>
      </c>
      <c r="CH237" s="17">
        <f t="shared" si="650"/>
        <v>0</v>
      </c>
      <c r="CI237" s="17">
        <f t="shared" si="650"/>
        <v>0</v>
      </c>
      <c r="CJ237" s="17">
        <f t="shared" si="650"/>
        <v>0</v>
      </c>
      <c r="CK237" s="17">
        <f t="shared" si="650"/>
        <v>0</v>
      </c>
      <c r="CL237" s="17">
        <f t="shared" si="650"/>
        <v>0</v>
      </c>
      <c r="CM237" s="17">
        <f t="shared" si="650"/>
        <v>0</v>
      </c>
      <c r="CN237" s="17">
        <f t="shared" si="650"/>
        <v>0</v>
      </c>
      <c r="CO237" s="17">
        <f t="shared" si="650"/>
        <v>0</v>
      </c>
      <c r="CP237" s="17">
        <f t="shared" si="650"/>
        <v>0</v>
      </c>
      <c r="CQ237" s="17">
        <f t="shared" si="650"/>
        <v>0</v>
      </c>
      <c r="CR237" s="17">
        <f t="shared" si="650"/>
        <v>0</v>
      </c>
      <c r="CS237" s="17">
        <f t="shared" si="650"/>
        <v>0</v>
      </c>
      <c r="CT237" s="17">
        <f t="shared" si="650"/>
        <v>0</v>
      </c>
      <c r="CU237" s="17">
        <f t="shared" si="650"/>
        <v>0</v>
      </c>
      <c r="CV237" s="17">
        <f t="shared" si="650"/>
        <v>0</v>
      </c>
      <c r="CW237" s="17">
        <f t="shared" si="650"/>
        <v>0</v>
      </c>
      <c r="CX237" s="17">
        <f t="shared" si="650"/>
        <v>0</v>
      </c>
      <c r="CY237" s="17">
        <f t="shared" si="650"/>
        <v>0</v>
      </c>
      <c r="CZ237" s="17">
        <f t="shared" si="650"/>
        <v>0</v>
      </c>
      <c r="DA237" s="17">
        <f t="shared" si="650"/>
        <v>0</v>
      </c>
      <c r="DB237" s="17">
        <f t="shared" si="650"/>
        <v>0</v>
      </c>
      <c r="DC237" s="17">
        <f t="shared" si="650"/>
        <v>0</v>
      </c>
      <c r="DD237" s="17">
        <f t="shared" si="650"/>
        <v>0</v>
      </c>
      <c r="DE237" s="17">
        <f t="shared" si="650"/>
        <v>0</v>
      </c>
      <c r="DF237" s="17">
        <f t="shared" si="650"/>
        <v>0</v>
      </c>
      <c r="DG237" s="17">
        <f t="shared" si="650"/>
        <v>0</v>
      </c>
      <c r="DH237" s="17">
        <f t="shared" si="650"/>
        <v>0</v>
      </c>
      <c r="DI237" s="17">
        <f t="shared" si="650"/>
        <v>0</v>
      </c>
      <c r="DJ237" s="17">
        <f t="shared" si="650"/>
        <v>0</v>
      </c>
      <c r="DK237" s="17">
        <f t="shared" si="650"/>
        <v>0</v>
      </c>
      <c r="DL237" s="17">
        <f t="shared" si="650"/>
        <v>0</v>
      </c>
      <c r="DM237" s="17">
        <f t="shared" si="650"/>
        <v>0</v>
      </c>
      <c r="DN237" s="17">
        <f t="shared" si="650"/>
        <v>0</v>
      </c>
      <c r="DO237" s="17">
        <f t="shared" si="650"/>
        <v>0</v>
      </c>
      <c r="DP237" s="17">
        <f t="shared" si="650"/>
        <v>0</v>
      </c>
      <c r="DQ237" s="17">
        <f t="shared" si="650"/>
        <v>0</v>
      </c>
      <c r="DR237" s="17">
        <f t="shared" si="650"/>
        <v>0</v>
      </c>
      <c r="DS237" s="17">
        <f t="shared" si="650"/>
        <v>0</v>
      </c>
      <c r="DT237" s="17">
        <f t="shared" si="650"/>
        <v>0</v>
      </c>
      <c r="DU237" s="17">
        <f t="shared" si="650"/>
        <v>0</v>
      </c>
      <c r="DV237" s="17">
        <f t="shared" si="650"/>
        <v>0</v>
      </c>
      <c r="DW237" s="17">
        <f t="shared" si="650"/>
        <v>0</v>
      </c>
      <c r="DX237" s="17">
        <f t="shared" si="650"/>
        <v>0</v>
      </c>
      <c r="DY237" s="17">
        <f t="shared" si="650"/>
        <v>0</v>
      </c>
    </row>
    <row r="238" spans="1:129" x14ac:dyDescent="0.3">
      <c r="I238" s="17"/>
      <c r="J238" s="17"/>
      <c r="K238" s="17"/>
      <c r="L238" s="17"/>
      <c r="M238" s="17"/>
      <c r="N238" s="17"/>
      <c r="O238" s="17"/>
      <c r="P238" s="17"/>
      <c r="Q238" s="17"/>
      <c r="R238" s="17"/>
      <c r="S238" s="17"/>
      <c r="T238" s="17"/>
      <c r="U238" s="17"/>
      <c r="V238" s="17"/>
      <c r="W238" s="17"/>
      <c r="X238" s="17"/>
      <c r="Y238" s="17"/>
      <c r="Z238" s="17"/>
      <c r="AA238" s="17"/>
      <c r="AB238" s="17"/>
      <c r="AC238" s="17"/>
      <c r="AD238" s="17"/>
      <c r="AE238" s="17"/>
      <c r="AF238" s="17"/>
      <c r="AG238" s="17"/>
      <c r="AH238" s="17"/>
      <c r="AI238" s="17"/>
      <c r="AJ238" s="17"/>
      <c r="AK238" s="17"/>
      <c r="AL238" s="17"/>
      <c r="AM238" s="17"/>
      <c r="AN238" s="17"/>
      <c r="AO238" s="17"/>
      <c r="AP238" s="17"/>
      <c r="AQ238" s="17"/>
      <c r="AR238" s="17"/>
      <c r="AS238" s="17"/>
      <c r="AT238" s="17"/>
      <c r="AU238" s="17"/>
      <c r="AV238" s="17"/>
      <c r="AW238" s="17"/>
      <c r="AX238" s="17"/>
      <c r="AY238" s="17"/>
      <c r="AZ238" s="17"/>
      <c r="BA238" s="17"/>
      <c r="BB238" s="17"/>
      <c r="BC238" s="17"/>
      <c r="BD238" s="17"/>
      <c r="BE238" s="17"/>
      <c r="BF238" s="17"/>
      <c r="BG238" s="17"/>
      <c r="BH238" s="17"/>
      <c r="BI238" s="17"/>
      <c r="BJ238" s="17"/>
      <c r="BK238" s="17"/>
      <c r="BL238" s="17"/>
      <c r="BM238" s="17"/>
      <c r="BN238" s="17"/>
      <c r="BO238" s="17"/>
      <c r="BP238" s="17"/>
      <c r="BQ238" s="17"/>
      <c r="BR238" s="17"/>
      <c r="BS238" s="17"/>
      <c r="BT238" s="17"/>
      <c r="BU238" s="17"/>
      <c r="BV238" s="17"/>
      <c r="BW238" s="17"/>
      <c r="BX238" s="17"/>
      <c r="BY238" s="17"/>
      <c r="BZ238" s="17"/>
      <c r="CA238" s="17"/>
      <c r="CB238" s="17"/>
      <c r="CC238" s="17"/>
      <c r="CD238" s="17"/>
      <c r="CE238" s="17"/>
      <c r="CF238" s="17"/>
      <c r="CG238" s="17"/>
      <c r="CH238" s="17"/>
      <c r="CI238" s="17"/>
      <c r="CJ238" s="17"/>
      <c r="CK238" s="17"/>
      <c r="CL238" s="17"/>
      <c r="CM238" s="17"/>
      <c r="CN238" s="17"/>
      <c r="CO238" s="17"/>
      <c r="CP238" s="17"/>
      <c r="CQ238" s="17"/>
      <c r="CR238" s="17"/>
      <c r="CS238" s="17"/>
      <c r="CT238" s="17"/>
      <c r="CU238" s="17"/>
      <c r="CV238" s="17"/>
      <c r="CW238" s="17"/>
      <c r="CX238" s="17"/>
      <c r="CY238" s="17"/>
      <c r="CZ238" s="17"/>
      <c r="DA238" s="17"/>
      <c r="DB238" s="17"/>
      <c r="DC238" s="17"/>
      <c r="DD238" s="17"/>
      <c r="DE238" s="17"/>
      <c r="DF238" s="17"/>
      <c r="DG238" s="17"/>
      <c r="DH238" s="17"/>
      <c r="DI238" s="17"/>
      <c r="DJ238" s="17"/>
      <c r="DK238" s="17"/>
      <c r="DL238" s="17"/>
      <c r="DM238" s="17"/>
      <c r="DN238" s="17"/>
      <c r="DO238" s="17"/>
      <c r="DP238" s="17"/>
      <c r="DQ238" s="17"/>
      <c r="DR238" s="17"/>
      <c r="DS238" s="17"/>
      <c r="DT238" s="17"/>
      <c r="DU238" s="17"/>
      <c r="DV238" s="17"/>
      <c r="DW238" s="17"/>
      <c r="DX238" s="17"/>
      <c r="DY238" s="17"/>
    </row>
    <row r="239" spans="1:129" x14ac:dyDescent="0.3">
      <c r="B239" s="2" t="str">
        <f>Product!$G$2</f>
        <v>Phase 2</v>
      </c>
      <c r="C239" s="2" t="str">
        <f>Product!$G$3</f>
        <v>50' Wide</v>
      </c>
      <c r="G239" s="11">
        <f>SUM(H239:DZ239)</f>
        <v>90</v>
      </c>
      <c r="I239" s="17">
        <f t="shared" si="651"/>
        <v>0</v>
      </c>
      <c r="J239" s="17">
        <f t="shared" ref="J239:BU241" si="653">J95-J143</f>
        <v>0</v>
      </c>
      <c r="K239" s="17">
        <f t="shared" si="653"/>
        <v>0</v>
      </c>
      <c r="L239" s="17">
        <f t="shared" si="653"/>
        <v>0</v>
      </c>
      <c r="M239" s="17">
        <f t="shared" si="653"/>
        <v>0</v>
      </c>
      <c r="N239" s="17">
        <f t="shared" si="653"/>
        <v>0</v>
      </c>
      <c r="O239" s="17">
        <f t="shared" si="653"/>
        <v>0</v>
      </c>
      <c r="P239" s="17">
        <f t="shared" si="653"/>
        <v>0</v>
      </c>
      <c r="Q239" s="17">
        <f t="shared" si="653"/>
        <v>0</v>
      </c>
      <c r="R239" s="17">
        <f t="shared" si="653"/>
        <v>0</v>
      </c>
      <c r="S239" s="17">
        <f t="shared" si="653"/>
        <v>0</v>
      </c>
      <c r="T239" s="17">
        <f t="shared" si="653"/>
        <v>0</v>
      </c>
      <c r="U239" s="17">
        <f t="shared" si="653"/>
        <v>0</v>
      </c>
      <c r="V239" s="17">
        <f t="shared" si="653"/>
        <v>0</v>
      </c>
      <c r="W239" s="17">
        <f t="shared" si="653"/>
        <v>0</v>
      </c>
      <c r="X239" s="17">
        <f t="shared" si="653"/>
        <v>0</v>
      </c>
      <c r="Y239" s="17">
        <f t="shared" si="653"/>
        <v>0</v>
      </c>
      <c r="Z239" s="17">
        <f t="shared" si="653"/>
        <v>0</v>
      </c>
      <c r="AA239" s="17">
        <f t="shared" si="653"/>
        <v>0</v>
      </c>
      <c r="AB239" s="17">
        <f t="shared" si="653"/>
        <v>0</v>
      </c>
      <c r="AC239" s="17">
        <f t="shared" si="653"/>
        <v>2.5</v>
      </c>
      <c r="AD239" s="17">
        <f t="shared" si="653"/>
        <v>5</v>
      </c>
      <c r="AE239" s="17">
        <f t="shared" si="653"/>
        <v>7.5</v>
      </c>
      <c r="AF239" s="17">
        <f t="shared" si="653"/>
        <v>10</v>
      </c>
      <c r="AG239" s="17">
        <f t="shared" si="653"/>
        <v>12.5</v>
      </c>
      <c r="AH239" s="17">
        <f t="shared" si="653"/>
        <v>15</v>
      </c>
      <c r="AI239" s="17">
        <f t="shared" si="653"/>
        <v>12.5</v>
      </c>
      <c r="AJ239" s="17">
        <f t="shared" si="653"/>
        <v>10</v>
      </c>
      <c r="AK239" s="17">
        <f t="shared" si="653"/>
        <v>7.5</v>
      </c>
      <c r="AL239" s="17">
        <f t="shared" si="653"/>
        <v>5</v>
      </c>
      <c r="AM239" s="17">
        <f t="shared" si="653"/>
        <v>2.5</v>
      </c>
      <c r="AN239" s="17">
        <f t="shared" si="653"/>
        <v>0</v>
      </c>
      <c r="AO239" s="17">
        <f t="shared" si="653"/>
        <v>0</v>
      </c>
      <c r="AP239" s="17">
        <f t="shared" si="653"/>
        <v>0</v>
      </c>
      <c r="AQ239" s="17">
        <f t="shared" si="653"/>
        <v>0</v>
      </c>
      <c r="AR239" s="17">
        <f t="shared" si="653"/>
        <v>0</v>
      </c>
      <c r="AS239" s="17">
        <f t="shared" si="653"/>
        <v>0</v>
      </c>
      <c r="AT239" s="17">
        <f t="shared" si="653"/>
        <v>0</v>
      </c>
      <c r="AU239" s="17">
        <f t="shared" si="653"/>
        <v>0</v>
      </c>
      <c r="AV239" s="17">
        <f t="shared" si="653"/>
        <v>0</v>
      </c>
      <c r="AW239" s="17">
        <f t="shared" si="653"/>
        <v>0</v>
      </c>
      <c r="AX239" s="17">
        <f t="shared" si="653"/>
        <v>0</v>
      </c>
      <c r="AY239" s="17">
        <f t="shared" si="653"/>
        <v>0</v>
      </c>
      <c r="AZ239" s="17">
        <f t="shared" si="653"/>
        <v>0</v>
      </c>
      <c r="BA239" s="17">
        <f t="shared" si="653"/>
        <v>0</v>
      </c>
      <c r="BB239" s="17">
        <f t="shared" si="653"/>
        <v>0</v>
      </c>
      <c r="BC239" s="17">
        <f t="shared" si="653"/>
        <v>0</v>
      </c>
      <c r="BD239" s="17">
        <f t="shared" si="653"/>
        <v>0</v>
      </c>
      <c r="BE239" s="17">
        <f t="shared" si="653"/>
        <v>0</v>
      </c>
      <c r="BF239" s="17">
        <f t="shared" si="653"/>
        <v>0</v>
      </c>
      <c r="BG239" s="17">
        <f t="shared" si="653"/>
        <v>0</v>
      </c>
      <c r="BH239" s="17">
        <f t="shared" si="653"/>
        <v>0</v>
      </c>
      <c r="BI239" s="17">
        <f t="shared" si="653"/>
        <v>0</v>
      </c>
      <c r="BJ239" s="17">
        <f t="shared" si="653"/>
        <v>0</v>
      </c>
      <c r="BK239" s="17">
        <f t="shared" si="653"/>
        <v>0</v>
      </c>
      <c r="BL239" s="17">
        <f t="shared" si="653"/>
        <v>0</v>
      </c>
      <c r="BM239" s="17">
        <f t="shared" si="653"/>
        <v>0</v>
      </c>
      <c r="BN239" s="17">
        <f t="shared" si="653"/>
        <v>0</v>
      </c>
      <c r="BO239" s="17">
        <f t="shared" si="653"/>
        <v>0</v>
      </c>
      <c r="BP239" s="17">
        <f t="shared" si="653"/>
        <v>0</v>
      </c>
      <c r="BQ239" s="17">
        <f t="shared" si="653"/>
        <v>0</v>
      </c>
      <c r="BR239" s="17">
        <f t="shared" si="653"/>
        <v>0</v>
      </c>
      <c r="BS239" s="17">
        <f t="shared" si="653"/>
        <v>0</v>
      </c>
      <c r="BT239" s="17">
        <f t="shared" si="653"/>
        <v>0</v>
      </c>
      <c r="BU239" s="17">
        <f t="shared" si="653"/>
        <v>0</v>
      </c>
      <c r="BV239" s="17">
        <f t="shared" ref="BV239:DY241" si="654">BV95-BV143</f>
        <v>0</v>
      </c>
      <c r="BW239" s="17">
        <f t="shared" si="654"/>
        <v>0</v>
      </c>
      <c r="BX239" s="17">
        <f t="shared" si="654"/>
        <v>0</v>
      </c>
      <c r="BY239" s="17">
        <f t="shared" si="654"/>
        <v>0</v>
      </c>
      <c r="BZ239" s="17">
        <f t="shared" si="654"/>
        <v>0</v>
      </c>
      <c r="CA239" s="17">
        <f t="shared" si="654"/>
        <v>0</v>
      </c>
      <c r="CB239" s="17">
        <f t="shared" si="654"/>
        <v>0</v>
      </c>
      <c r="CC239" s="17">
        <f t="shared" si="654"/>
        <v>0</v>
      </c>
      <c r="CD239" s="17">
        <f t="shared" si="654"/>
        <v>0</v>
      </c>
      <c r="CE239" s="17">
        <f t="shared" si="654"/>
        <v>0</v>
      </c>
      <c r="CF239" s="17">
        <f t="shared" si="654"/>
        <v>0</v>
      </c>
      <c r="CG239" s="17">
        <f t="shared" si="654"/>
        <v>0</v>
      </c>
      <c r="CH239" s="17">
        <f t="shared" si="654"/>
        <v>0</v>
      </c>
      <c r="CI239" s="17">
        <f t="shared" si="654"/>
        <v>0</v>
      </c>
      <c r="CJ239" s="17">
        <f t="shared" si="654"/>
        <v>0</v>
      </c>
      <c r="CK239" s="17">
        <f t="shared" si="654"/>
        <v>0</v>
      </c>
      <c r="CL239" s="17">
        <f t="shared" si="654"/>
        <v>0</v>
      </c>
      <c r="CM239" s="17">
        <f t="shared" si="654"/>
        <v>0</v>
      </c>
      <c r="CN239" s="17">
        <f t="shared" si="654"/>
        <v>0</v>
      </c>
      <c r="CO239" s="17">
        <f t="shared" si="654"/>
        <v>0</v>
      </c>
      <c r="CP239" s="17">
        <f t="shared" si="654"/>
        <v>0</v>
      </c>
      <c r="CQ239" s="17">
        <f t="shared" si="654"/>
        <v>0</v>
      </c>
      <c r="CR239" s="17">
        <f t="shared" si="654"/>
        <v>0</v>
      </c>
      <c r="CS239" s="17">
        <f t="shared" si="654"/>
        <v>0</v>
      </c>
      <c r="CT239" s="17">
        <f t="shared" si="654"/>
        <v>0</v>
      </c>
      <c r="CU239" s="17">
        <f t="shared" si="654"/>
        <v>0</v>
      </c>
      <c r="CV239" s="17">
        <f t="shared" si="654"/>
        <v>0</v>
      </c>
      <c r="CW239" s="17">
        <f t="shared" si="654"/>
        <v>0</v>
      </c>
      <c r="CX239" s="17">
        <f t="shared" si="654"/>
        <v>0</v>
      </c>
      <c r="CY239" s="17">
        <f t="shared" si="654"/>
        <v>0</v>
      </c>
      <c r="CZ239" s="17">
        <f t="shared" si="654"/>
        <v>0</v>
      </c>
      <c r="DA239" s="17">
        <f t="shared" si="654"/>
        <v>0</v>
      </c>
      <c r="DB239" s="17">
        <f t="shared" si="654"/>
        <v>0</v>
      </c>
      <c r="DC239" s="17">
        <f t="shared" si="654"/>
        <v>0</v>
      </c>
      <c r="DD239" s="17">
        <f t="shared" si="654"/>
        <v>0</v>
      </c>
      <c r="DE239" s="17">
        <f t="shared" si="654"/>
        <v>0</v>
      </c>
      <c r="DF239" s="17">
        <f t="shared" si="654"/>
        <v>0</v>
      </c>
      <c r="DG239" s="17">
        <f t="shared" si="654"/>
        <v>0</v>
      </c>
      <c r="DH239" s="17">
        <f t="shared" si="654"/>
        <v>0</v>
      </c>
      <c r="DI239" s="17">
        <f t="shared" si="654"/>
        <v>0</v>
      </c>
      <c r="DJ239" s="17">
        <f t="shared" si="654"/>
        <v>0</v>
      </c>
      <c r="DK239" s="17">
        <f t="shared" si="654"/>
        <v>0</v>
      </c>
      <c r="DL239" s="17">
        <f t="shared" si="654"/>
        <v>0</v>
      </c>
      <c r="DM239" s="17">
        <f t="shared" si="654"/>
        <v>0</v>
      </c>
      <c r="DN239" s="17">
        <f t="shared" si="654"/>
        <v>0</v>
      </c>
      <c r="DO239" s="17">
        <f t="shared" si="654"/>
        <v>0</v>
      </c>
      <c r="DP239" s="17">
        <f t="shared" si="654"/>
        <v>0</v>
      </c>
      <c r="DQ239" s="17">
        <f t="shared" si="654"/>
        <v>0</v>
      </c>
      <c r="DR239" s="17">
        <f t="shared" si="654"/>
        <v>0</v>
      </c>
      <c r="DS239" s="17">
        <f t="shared" si="654"/>
        <v>0</v>
      </c>
      <c r="DT239" s="17">
        <f t="shared" si="654"/>
        <v>0</v>
      </c>
      <c r="DU239" s="17">
        <f t="shared" si="654"/>
        <v>0</v>
      </c>
      <c r="DV239" s="17">
        <f t="shared" si="654"/>
        <v>0</v>
      </c>
      <c r="DW239" s="17">
        <f t="shared" si="654"/>
        <v>0</v>
      </c>
      <c r="DX239" s="17">
        <f t="shared" si="654"/>
        <v>0</v>
      </c>
      <c r="DY239" s="17">
        <f t="shared" si="654"/>
        <v>0</v>
      </c>
    </row>
    <row r="240" spans="1:129" x14ac:dyDescent="0.3">
      <c r="B240" s="2" t="str">
        <f>Product!$H$2</f>
        <v>Phase 2</v>
      </c>
      <c r="C240" s="2" t="str">
        <f>Product!$H$3</f>
        <v>60' Wide</v>
      </c>
      <c r="G240" s="11">
        <f>SUM(H240:DZ240)</f>
        <v>90</v>
      </c>
      <c r="I240" s="17">
        <f t="shared" si="651"/>
        <v>0</v>
      </c>
      <c r="J240" s="17">
        <f t="shared" si="653"/>
        <v>0</v>
      </c>
      <c r="K240" s="17">
        <f t="shared" si="653"/>
        <v>0</v>
      </c>
      <c r="L240" s="17">
        <f t="shared" si="653"/>
        <v>0</v>
      </c>
      <c r="M240" s="17">
        <f t="shared" si="653"/>
        <v>0</v>
      </c>
      <c r="N240" s="17">
        <f t="shared" si="653"/>
        <v>0</v>
      </c>
      <c r="O240" s="17">
        <f t="shared" si="653"/>
        <v>0</v>
      </c>
      <c r="P240" s="17">
        <f t="shared" si="653"/>
        <v>0</v>
      </c>
      <c r="Q240" s="17">
        <f t="shared" si="653"/>
        <v>0</v>
      </c>
      <c r="R240" s="17">
        <f t="shared" si="653"/>
        <v>0</v>
      </c>
      <c r="S240" s="17">
        <f t="shared" si="653"/>
        <v>0</v>
      </c>
      <c r="T240" s="17">
        <f t="shared" si="653"/>
        <v>0</v>
      </c>
      <c r="U240" s="17">
        <f t="shared" si="653"/>
        <v>0</v>
      </c>
      <c r="V240" s="17">
        <f t="shared" si="653"/>
        <v>0</v>
      </c>
      <c r="W240" s="17">
        <f t="shared" si="653"/>
        <v>0</v>
      </c>
      <c r="X240" s="17">
        <f t="shared" si="653"/>
        <v>0</v>
      </c>
      <c r="Y240" s="17">
        <f t="shared" si="653"/>
        <v>0</v>
      </c>
      <c r="Z240" s="17">
        <f t="shared" si="653"/>
        <v>0</v>
      </c>
      <c r="AA240" s="17">
        <f t="shared" si="653"/>
        <v>0</v>
      </c>
      <c r="AB240" s="17">
        <f t="shared" si="653"/>
        <v>0</v>
      </c>
      <c r="AC240" s="17">
        <f t="shared" si="653"/>
        <v>2.5</v>
      </c>
      <c r="AD240" s="17">
        <f t="shared" si="653"/>
        <v>5</v>
      </c>
      <c r="AE240" s="17">
        <f t="shared" si="653"/>
        <v>7.5</v>
      </c>
      <c r="AF240" s="17">
        <f t="shared" si="653"/>
        <v>10</v>
      </c>
      <c r="AG240" s="17">
        <f t="shared" si="653"/>
        <v>12.5</v>
      </c>
      <c r="AH240" s="17">
        <f t="shared" si="653"/>
        <v>15</v>
      </c>
      <c r="AI240" s="17">
        <f t="shared" si="653"/>
        <v>12.5</v>
      </c>
      <c r="AJ240" s="17">
        <f t="shared" si="653"/>
        <v>10</v>
      </c>
      <c r="AK240" s="17">
        <f t="shared" si="653"/>
        <v>7.5</v>
      </c>
      <c r="AL240" s="17">
        <f t="shared" si="653"/>
        <v>5</v>
      </c>
      <c r="AM240" s="17">
        <f t="shared" si="653"/>
        <v>2.5</v>
      </c>
      <c r="AN240" s="17">
        <f t="shared" si="653"/>
        <v>0</v>
      </c>
      <c r="AO240" s="17">
        <f t="shared" si="653"/>
        <v>0</v>
      </c>
      <c r="AP240" s="17">
        <f t="shared" si="653"/>
        <v>0</v>
      </c>
      <c r="AQ240" s="17">
        <f t="shared" si="653"/>
        <v>0</v>
      </c>
      <c r="AR240" s="17">
        <f t="shared" si="653"/>
        <v>0</v>
      </c>
      <c r="AS240" s="17">
        <f t="shared" si="653"/>
        <v>0</v>
      </c>
      <c r="AT240" s="17">
        <f t="shared" si="653"/>
        <v>0</v>
      </c>
      <c r="AU240" s="17">
        <f t="shared" si="653"/>
        <v>0</v>
      </c>
      <c r="AV240" s="17">
        <f t="shared" si="653"/>
        <v>0</v>
      </c>
      <c r="AW240" s="17">
        <f t="shared" si="653"/>
        <v>0</v>
      </c>
      <c r="AX240" s="17">
        <f t="shared" si="653"/>
        <v>0</v>
      </c>
      <c r="AY240" s="17">
        <f t="shared" si="653"/>
        <v>0</v>
      </c>
      <c r="AZ240" s="17">
        <f t="shared" si="653"/>
        <v>0</v>
      </c>
      <c r="BA240" s="17">
        <f t="shared" si="653"/>
        <v>0</v>
      </c>
      <c r="BB240" s="17">
        <f t="shared" si="653"/>
        <v>0</v>
      </c>
      <c r="BC240" s="17">
        <f t="shared" si="653"/>
        <v>0</v>
      </c>
      <c r="BD240" s="17">
        <f t="shared" si="653"/>
        <v>0</v>
      </c>
      <c r="BE240" s="17">
        <f t="shared" si="653"/>
        <v>0</v>
      </c>
      <c r="BF240" s="17">
        <f t="shared" si="653"/>
        <v>0</v>
      </c>
      <c r="BG240" s="17">
        <f t="shared" si="653"/>
        <v>0</v>
      </c>
      <c r="BH240" s="17">
        <f t="shared" si="653"/>
        <v>0</v>
      </c>
      <c r="BI240" s="17">
        <f t="shared" si="653"/>
        <v>0</v>
      </c>
      <c r="BJ240" s="17">
        <f t="shared" si="653"/>
        <v>0</v>
      </c>
      <c r="BK240" s="17">
        <f t="shared" si="653"/>
        <v>0</v>
      </c>
      <c r="BL240" s="17">
        <f t="shared" si="653"/>
        <v>0</v>
      </c>
      <c r="BM240" s="17">
        <f t="shared" si="653"/>
        <v>0</v>
      </c>
      <c r="BN240" s="17">
        <f t="shared" si="653"/>
        <v>0</v>
      </c>
      <c r="BO240" s="17">
        <f t="shared" si="653"/>
        <v>0</v>
      </c>
      <c r="BP240" s="17">
        <f t="shared" si="653"/>
        <v>0</v>
      </c>
      <c r="BQ240" s="17">
        <f t="shared" si="653"/>
        <v>0</v>
      </c>
      <c r="BR240" s="17">
        <f t="shared" si="653"/>
        <v>0</v>
      </c>
      <c r="BS240" s="17">
        <f t="shared" si="653"/>
        <v>0</v>
      </c>
      <c r="BT240" s="17">
        <f t="shared" si="653"/>
        <v>0</v>
      </c>
      <c r="BU240" s="17">
        <f t="shared" si="653"/>
        <v>0</v>
      </c>
      <c r="BV240" s="17">
        <f t="shared" si="654"/>
        <v>0</v>
      </c>
      <c r="BW240" s="17">
        <f t="shared" si="654"/>
        <v>0</v>
      </c>
      <c r="BX240" s="17">
        <f t="shared" si="654"/>
        <v>0</v>
      </c>
      <c r="BY240" s="17">
        <f t="shared" si="654"/>
        <v>0</v>
      </c>
      <c r="BZ240" s="17">
        <f t="shared" si="654"/>
        <v>0</v>
      </c>
      <c r="CA240" s="17">
        <f t="shared" si="654"/>
        <v>0</v>
      </c>
      <c r="CB240" s="17">
        <f t="shared" si="654"/>
        <v>0</v>
      </c>
      <c r="CC240" s="17">
        <f t="shared" si="654"/>
        <v>0</v>
      </c>
      <c r="CD240" s="17">
        <f t="shared" si="654"/>
        <v>0</v>
      </c>
      <c r="CE240" s="17">
        <f t="shared" si="654"/>
        <v>0</v>
      </c>
      <c r="CF240" s="17">
        <f t="shared" si="654"/>
        <v>0</v>
      </c>
      <c r="CG240" s="17">
        <f t="shared" si="654"/>
        <v>0</v>
      </c>
      <c r="CH240" s="17">
        <f t="shared" si="654"/>
        <v>0</v>
      </c>
      <c r="CI240" s="17">
        <f t="shared" si="654"/>
        <v>0</v>
      </c>
      <c r="CJ240" s="17">
        <f t="shared" si="654"/>
        <v>0</v>
      </c>
      <c r="CK240" s="17">
        <f t="shared" si="654"/>
        <v>0</v>
      </c>
      <c r="CL240" s="17">
        <f t="shared" si="654"/>
        <v>0</v>
      </c>
      <c r="CM240" s="17">
        <f t="shared" si="654"/>
        <v>0</v>
      </c>
      <c r="CN240" s="17">
        <f t="shared" si="654"/>
        <v>0</v>
      </c>
      <c r="CO240" s="17">
        <f t="shared" si="654"/>
        <v>0</v>
      </c>
      <c r="CP240" s="17">
        <f t="shared" si="654"/>
        <v>0</v>
      </c>
      <c r="CQ240" s="17">
        <f t="shared" si="654"/>
        <v>0</v>
      </c>
      <c r="CR240" s="17">
        <f t="shared" si="654"/>
        <v>0</v>
      </c>
      <c r="CS240" s="17">
        <f t="shared" si="654"/>
        <v>0</v>
      </c>
      <c r="CT240" s="17">
        <f t="shared" si="654"/>
        <v>0</v>
      </c>
      <c r="CU240" s="17">
        <f t="shared" si="654"/>
        <v>0</v>
      </c>
      <c r="CV240" s="17">
        <f t="shared" si="654"/>
        <v>0</v>
      </c>
      <c r="CW240" s="17">
        <f t="shared" si="654"/>
        <v>0</v>
      </c>
      <c r="CX240" s="17">
        <f t="shared" si="654"/>
        <v>0</v>
      </c>
      <c r="CY240" s="17">
        <f t="shared" si="654"/>
        <v>0</v>
      </c>
      <c r="CZ240" s="17">
        <f t="shared" si="654"/>
        <v>0</v>
      </c>
      <c r="DA240" s="17">
        <f t="shared" si="654"/>
        <v>0</v>
      </c>
      <c r="DB240" s="17">
        <f t="shared" si="654"/>
        <v>0</v>
      </c>
      <c r="DC240" s="17">
        <f t="shared" si="654"/>
        <v>0</v>
      </c>
      <c r="DD240" s="17">
        <f t="shared" si="654"/>
        <v>0</v>
      </c>
      <c r="DE240" s="17">
        <f t="shared" si="654"/>
        <v>0</v>
      </c>
      <c r="DF240" s="17">
        <f t="shared" si="654"/>
        <v>0</v>
      </c>
      <c r="DG240" s="17">
        <f t="shared" si="654"/>
        <v>0</v>
      </c>
      <c r="DH240" s="17">
        <f t="shared" si="654"/>
        <v>0</v>
      </c>
      <c r="DI240" s="17">
        <f t="shared" si="654"/>
        <v>0</v>
      </c>
      <c r="DJ240" s="17">
        <f t="shared" si="654"/>
        <v>0</v>
      </c>
      <c r="DK240" s="17">
        <f t="shared" si="654"/>
        <v>0</v>
      </c>
      <c r="DL240" s="17">
        <f t="shared" si="654"/>
        <v>0</v>
      </c>
      <c r="DM240" s="17">
        <f t="shared" si="654"/>
        <v>0</v>
      </c>
      <c r="DN240" s="17">
        <f t="shared" si="654"/>
        <v>0</v>
      </c>
      <c r="DO240" s="17">
        <f t="shared" si="654"/>
        <v>0</v>
      </c>
      <c r="DP240" s="17">
        <f t="shared" si="654"/>
        <v>0</v>
      </c>
      <c r="DQ240" s="17">
        <f t="shared" si="654"/>
        <v>0</v>
      </c>
      <c r="DR240" s="17">
        <f t="shared" si="654"/>
        <v>0</v>
      </c>
      <c r="DS240" s="17">
        <f t="shared" si="654"/>
        <v>0</v>
      </c>
      <c r="DT240" s="17">
        <f t="shared" si="654"/>
        <v>0</v>
      </c>
      <c r="DU240" s="17">
        <f t="shared" si="654"/>
        <v>0</v>
      </c>
      <c r="DV240" s="17">
        <f t="shared" si="654"/>
        <v>0</v>
      </c>
      <c r="DW240" s="17">
        <f t="shared" si="654"/>
        <v>0</v>
      </c>
      <c r="DX240" s="17">
        <f t="shared" si="654"/>
        <v>0</v>
      </c>
      <c r="DY240" s="17">
        <f t="shared" si="654"/>
        <v>0</v>
      </c>
    </row>
    <row r="241" spans="2:129" x14ac:dyDescent="0.3">
      <c r="B241" s="2" t="str">
        <f>Product!$I$2</f>
        <v>Phase 2</v>
      </c>
      <c r="C241" s="2" t="str">
        <f>Product!$I$3</f>
        <v>75' Wide</v>
      </c>
      <c r="G241" s="11">
        <f>SUM(H241:DZ241)</f>
        <v>60</v>
      </c>
      <c r="I241" s="17">
        <f t="shared" si="651"/>
        <v>0</v>
      </c>
      <c r="J241" s="17">
        <f t="shared" si="653"/>
        <v>0</v>
      </c>
      <c r="K241" s="17">
        <f t="shared" si="653"/>
        <v>0</v>
      </c>
      <c r="L241" s="17">
        <f t="shared" si="653"/>
        <v>0</v>
      </c>
      <c r="M241" s="17">
        <f t="shared" si="653"/>
        <v>0</v>
      </c>
      <c r="N241" s="17">
        <f t="shared" si="653"/>
        <v>0</v>
      </c>
      <c r="O241" s="17">
        <f t="shared" si="653"/>
        <v>0</v>
      </c>
      <c r="P241" s="17">
        <f t="shared" si="653"/>
        <v>0</v>
      </c>
      <c r="Q241" s="17">
        <f t="shared" si="653"/>
        <v>0</v>
      </c>
      <c r="R241" s="17">
        <f t="shared" si="653"/>
        <v>0</v>
      </c>
      <c r="S241" s="17">
        <f t="shared" si="653"/>
        <v>0</v>
      </c>
      <c r="T241" s="17">
        <f t="shared" si="653"/>
        <v>0</v>
      </c>
      <c r="U241" s="17">
        <f t="shared" si="653"/>
        <v>0</v>
      </c>
      <c r="V241" s="17">
        <f t="shared" si="653"/>
        <v>0</v>
      </c>
      <c r="W241" s="17">
        <f t="shared" si="653"/>
        <v>0</v>
      </c>
      <c r="X241" s="17">
        <f t="shared" si="653"/>
        <v>0</v>
      </c>
      <c r="Y241" s="17">
        <f t="shared" si="653"/>
        <v>0</v>
      </c>
      <c r="Z241" s="17">
        <f t="shared" si="653"/>
        <v>0</v>
      </c>
      <c r="AA241" s="17">
        <f t="shared" si="653"/>
        <v>0</v>
      </c>
      <c r="AB241" s="17">
        <f t="shared" si="653"/>
        <v>0</v>
      </c>
      <c r="AC241" s="17">
        <f t="shared" si="653"/>
        <v>1.6666666666666667</v>
      </c>
      <c r="AD241" s="17">
        <f t="shared" si="653"/>
        <v>3.3333333333333335</v>
      </c>
      <c r="AE241" s="17">
        <f t="shared" si="653"/>
        <v>5</v>
      </c>
      <c r="AF241" s="17">
        <f t="shared" si="653"/>
        <v>6.666666666666667</v>
      </c>
      <c r="AG241" s="17">
        <f t="shared" si="653"/>
        <v>8.3333333333333339</v>
      </c>
      <c r="AH241" s="17">
        <f t="shared" si="653"/>
        <v>10</v>
      </c>
      <c r="AI241" s="17">
        <f t="shared" si="653"/>
        <v>8.3333333333333339</v>
      </c>
      <c r="AJ241" s="17">
        <f t="shared" si="653"/>
        <v>6.6666666666666679</v>
      </c>
      <c r="AK241" s="17">
        <f t="shared" si="653"/>
        <v>5.0000000000000018</v>
      </c>
      <c r="AL241" s="17">
        <f t="shared" si="653"/>
        <v>3.3333333333333357</v>
      </c>
      <c r="AM241" s="17">
        <f t="shared" si="653"/>
        <v>1.6666666666666679</v>
      </c>
      <c r="AN241" s="17">
        <f t="shared" si="653"/>
        <v>0</v>
      </c>
      <c r="AO241" s="17">
        <f t="shared" si="653"/>
        <v>0</v>
      </c>
      <c r="AP241" s="17">
        <f t="shared" si="653"/>
        <v>0</v>
      </c>
      <c r="AQ241" s="17">
        <f t="shared" si="653"/>
        <v>0</v>
      </c>
      <c r="AR241" s="17">
        <f t="shared" si="653"/>
        <v>0</v>
      </c>
      <c r="AS241" s="17">
        <f t="shared" si="653"/>
        <v>0</v>
      </c>
      <c r="AT241" s="17">
        <f t="shared" si="653"/>
        <v>0</v>
      </c>
      <c r="AU241" s="17">
        <f t="shared" si="653"/>
        <v>0</v>
      </c>
      <c r="AV241" s="17">
        <f t="shared" si="653"/>
        <v>0</v>
      </c>
      <c r="AW241" s="17">
        <f t="shared" si="653"/>
        <v>0</v>
      </c>
      <c r="AX241" s="17">
        <f t="shared" si="653"/>
        <v>0</v>
      </c>
      <c r="AY241" s="17">
        <f t="shared" si="653"/>
        <v>0</v>
      </c>
      <c r="AZ241" s="17">
        <f t="shared" si="653"/>
        <v>0</v>
      </c>
      <c r="BA241" s="17">
        <f t="shared" si="653"/>
        <v>0</v>
      </c>
      <c r="BB241" s="17">
        <f t="shared" si="653"/>
        <v>0</v>
      </c>
      <c r="BC241" s="17">
        <f t="shared" si="653"/>
        <v>0</v>
      </c>
      <c r="BD241" s="17">
        <f t="shared" si="653"/>
        <v>0</v>
      </c>
      <c r="BE241" s="17">
        <f t="shared" si="653"/>
        <v>0</v>
      </c>
      <c r="BF241" s="17">
        <f t="shared" si="653"/>
        <v>0</v>
      </c>
      <c r="BG241" s="17">
        <f t="shared" si="653"/>
        <v>0</v>
      </c>
      <c r="BH241" s="17">
        <f t="shared" si="653"/>
        <v>0</v>
      </c>
      <c r="BI241" s="17">
        <f t="shared" si="653"/>
        <v>0</v>
      </c>
      <c r="BJ241" s="17">
        <f t="shared" si="653"/>
        <v>0</v>
      </c>
      <c r="BK241" s="17">
        <f t="shared" si="653"/>
        <v>0</v>
      </c>
      <c r="BL241" s="17">
        <f t="shared" si="653"/>
        <v>0</v>
      </c>
      <c r="BM241" s="17">
        <f t="shared" si="653"/>
        <v>0</v>
      </c>
      <c r="BN241" s="17">
        <f t="shared" si="653"/>
        <v>0</v>
      </c>
      <c r="BO241" s="17">
        <f t="shared" si="653"/>
        <v>0</v>
      </c>
      <c r="BP241" s="17">
        <f t="shared" si="653"/>
        <v>0</v>
      </c>
      <c r="BQ241" s="17">
        <f t="shared" si="653"/>
        <v>0</v>
      </c>
      <c r="BR241" s="17">
        <f t="shared" si="653"/>
        <v>0</v>
      </c>
      <c r="BS241" s="17">
        <f t="shared" si="653"/>
        <v>0</v>
      </c>
      <c r="BT241" s="17">
        <f t="shared" si="653"/>
        <v>0</v>
      </c>
      <c r="BU241" s="17">
        <f t="shared" si="653"/>
        <v>0</v>
      </c>
      <c r="BV241" s="17">
        <f t="shared" si="654"/>
        <v>0</v>
      </c>
      <c r="BW241" s="17">
        <f t="shared" si="654"/>
        <v>0</v>
      </c>
      <c r="BX241" s="17">
        <f t="shared" si="654"/>
        <v>0</v>
      </c>
      <c r="BY241" s="17">
        <f t="shared" si="654"/>
        <v>0</v>
      </c>
      <c r="BZ241" s="17">
        <f t="shared" si="654"/>
        <v>0</v>
      </c>
      <c r="CA241" s="17">
        <f t="shared" si="654"/>
        <v>0</v>
      </c>
      <c r="CB241" s="17">
        <f t="shared" si="654"/>
        <v>0</v>
      </c>
      <c r="CC241" s="17">
        <f t="shared" si="654"/>
        <v>0</v>
      </c>
      <c r="CD241" s="17">
        <f t="shared" si="654"/>
        <v>0</v>
      </c>
      <c r="CE241" s="17">
        <f t="shared" si="654"/>
        <v>0</v>
      </c>
      <c r="CF241" s="17">
        <f t="shared" si="654"/>
        <v>0</v>
      </c>
      <c r="CG241" s="17">
        <f t="shared" si="654"/>
        <v>0</v>
      </c>
      <c r="CH241" s="17">
        <f t="shared" si="654"/>
        <v>0</v>
      </c>
      <c r="CI241" s="17">
        <f t="shared" si="654"/>
        <v>0</v>
      </c>
      <c r="CJ241" s="17">
        <f t="shared" si="654"/>
        <v>0</v>
      </c>
      <c r="CK241" s="17">
        <f t="shared" si="654"/>
        <v>0</v>
      </c>
      <c r="CL241" s="17">
        <f t="shared" si="654"/>
        <v>0</v>
      </c>
      <c r="CM241" s="17">
        <f t="shared" si="654"/>
        <v>0</v>
      </c>
      <c r="CN241" s="17">
        <f t="shared" si="654"/>
        <v>0</v>
      </c>
      <c r="CO241" s="17">
        <f t="shared" si="654"/>
        <v>0</v>
      </c>
      <c r="CP241" s="17">
        <f t="shared" si="654"/>
        <v>0</v>
      </c>
      <c r="CQ241" s="17">
        <f t="shared" si="654"/>
        <v>0</v>
      </c>
      <c r="CR241" s="17">
        <f t="shared" si="654"/>
        <v>0</v>
      </c>
      <c r="CS241" s="17">
        <f t="shared" si="654"/>
        <v>0</v>
      </c>
      <c r="CT241" s="17">
        <f t="shared" si="654"/>
        <v>0</v>
      </c>
      <c r="CU241" s="17">
        <f t="shared" si="654"/>
        <v>0</v>
      </c>
      <c r="CV241" s="17">
        <f t="shared" si="654"/>
        <v>0</v>
      </c>
      <c r="CW241" s="17">
        <f t="shared" si="654"/>
        <v>0</v>
      </c>
      <c r="CX241" s="17">
        <f t="shared" si="654"/>
        <v>0</v>
      </c>
      <c r="CY241" s="17">
        <f t="shared" si="654"/>
        <v>0</v>
      </c>
      <c r="CZ241" s="17">
        <f t="shared" si="654"/>
        <v>0</v>
      </c>
      <c r="DA241" s="17">
        <f t="shared" si="654"/>
        <v>0</v>
      </c>
      <c r="DB241" s="17">
        <f t="shared" si="654"/>
        <v>0</v>
      </c>
      <c r="DC241" s="17">
        <f t="shared" si="654"/>
        <v>0</v>
      </c>
      <c r="DD241" s="17">
        <f t="shared" si="654"/>
        <v>0</v>
      </c>
      <c r="DE241" s="17">
        <f t="shared" si="654"/>
        <v>0</v>
      </c>
      <c r="DF241" s="17">
        <f t="shared" si="654"/>
        <v>0</v>
      </c>
      <c r="DG241" s="17">
        <f t="shared" si="654"/>
        <v>0</v>
      </c>
      <c r="DH241" s="17">
        <f t="shared" si="654"/>
        <v>0</v>
      </c>
      <c r="DI241" s="17">
        <f t="shared" si="654"/>
        <v>0</v>
      </c>
      <c r="DJ241" s="17">
        <f t="shared" si="654"/>
        <v>0</v>
      </c>
      <c r="DK241" s="17">
        <f t="shared" si="654"/>
        <v>0</v>
      </c>
      <c r="DL241" s="17">
        <f t="shared" si="654"/>
        <v>0</v>
      </c>
      <c r="DM241" s="17">
        <f t="shared" si="654"/>
        <v>0</v>
      </c>
      <c r="DN241" s="17">
        <f t="shared" si="654"/>
        <v>0</v>
      </c>
      <c r="DO241" s="17">
        <f t="shared" si="654"/>
        <v>0</v>
      </c>
      <c r="DP241" s="17">
        <f t="shared" si="654"/>
        <v>0</v>
      </c>
      <c r="DQ241" s="17">
        <f t="shared" si="654"/>
        <v>0</v>
      </c>
      <c r="DR241" s="17">
        <f t="shared" si="654"/>
        <v>0</v>
      </c>
      <c r="DS241" s="17">
        <f t="shared" si="654"/>
        <v>0</v>
      </c>
      <c r="DT241" s="17">
        <f t="shared" si="654"/>
        <v>0</v>
      </c>
      <c r="DU241" s="17">
        <f t="shared" si="654"/>
        <v>0</v>
      </c>
      <c r="DV241" s="17">
        <f t="shared" si="654"/>
        <v>0</v>
      </c>
      <c r="DW241" s="17">
        <f t="shared" si="654"/>
        <v>0</v>
      </c>
      <c r="DX241" s="17">
        <f t="shared" si="654"/>
        <v>0</v>
      </c>
      <c r="DY241" s="17">
        <f t="shared" si="654"/>
        <v>0</v>
      </c>
    </row>
    <row r="242" spans="2:129" x14ac:dyDescent="0.3">
      <c r="I242" s="17"/>
      <c r="J242" s="17"/>
      <c r="K242" s="17"/>
      <c r="L242" s="17"/>
      <c r="M242" s="17"/>
      <c r="N242" s="17"/>
      <c r="O242" s="17"/>
      <c r="P242" s="17"/>
      <c r="Q242" s="17"/>
      <c r="R242" s="17"/>
      <c r="S242" s="17"/>
      <c r="T242" s="17"/>
      <c r="U242" s="17"/>
      <c r="V242" s="17"/>
      <c r="W242" s="17"/>
      <c r="X242" s="17"/>
      <c r="Y242" s="17"/>
      <c r="Z242" s="17"/>
      <c r="AA242" s="17"/>
      <c r="AB242" s="17"/>
      <c r="AC242" s="17"/>
      <c r="AD242" s="17"/>
      <c r="AE242" s="17"/>
      <c r="AF242" s="17"/>
      <c r="AG242" s="17"/>
      <c r="AH242" s="17"/>
      <c r="AI242" s="17"/>
      <c r="AJ242" s="17"/>
      <c r="AK242" s="17"/>
      <c r="AL242" s="17"/>
      <c r="AM242" s="17"/>
      <c r="AN242" s="17"/>
      <c r="AO242" s="17"/>
      <c r="AP242" s="17"/>
      <c r="AQ242" s="17"/>
      <c r="AR242" s="17"/>
      <c r="AS242" s="17"/>
      <c r="AT242" s="17"/>
      <c r="AU242" s="17"/>
      <c r="AV242" s="17"/>
      <c r="AW242" s="17"/>
      <c r="AX242" s="17"/>
      <c r="AY242" s="17"/>
      <c r="AZ242" s="17"/>
      <c r="BA242" s="17"/>
      <c r="BB242" s="17"/>
      <c r="BC242" s="17"/>
      <c r="BD242" s="17"/>
      <c r="BE242" s="17"/>
      <c r="BF242" s="17"/>
      <c r="BG242" s="17"/>
      <c r="BH242" s="17"/>
      <c r="BI242" s="17"/>
      <c r="BJ242" s="17"/>
      <c r="BK242" s="17"/>
      <c r="BL242" s="17"/>
      <c r="BM242" s="17"/>
      <c r="BN242" s="17"/>
      <c r="BO242" s="17"/>
      <c r="BP242" s="17"/>
      <c r="BQ242" s="17"/>
      <c r="BR242" s="17"/>
      <c r="BS242" s="17"/>
      <c r="BT242" s="17"/>
      <c r="BU242" s="17"/>
      <c r="BV242" s="17"/>
      <c r="BW242" s="17"/>
      <c r="BX242" s="17"/>
      <c r="BY242" s="17"/>
      <c r="BZ242" s="17"/>
      <c r="CA242" s="17"/>
      <c r="CB242" s="17"/>
      <c r="CC242" s="17"/>
      <c r="CD242" s="17"/>
      <c r="CE242" s="17"/>
      <c r="CF242" s="17"/>
      <c r="CG242" s="17"/>
      <c r="CH242" s="17"/>
      <c r="CI242" s="17"/>
      <c r="CJ242" s="17"/>
      <c r="CK242" s="17"/>
      <c r="CL242" s="17"/>
      <c r="CM242" s="17"/>
      <c r="CN242" s="17"/>
      <c r="CO242" s="17"/>
      <c r="CP242" s="17"/>
      <c r="CQ242" s="17"/>
      <c r="CR242" s="17"/>
      <c r="CS242" s="17"/>
      <c r="CT242" s="17"/>
      <c r="CU242" s="17"/>
      <c r="CV242" s="17"/>
      <c r="CW242" s="17"/>
      <c r="CX242" s="17"/>
      <c r="CY242" s="17"/>
      <c r="CZ242" s="17"/>
      <c r="DA242" s="17"/>
      <c r="DB242" s="17"/>
      <c r="DC242" s="17"/>
      <c r="DD242" s="17"/>
      <c r="DE242" s="17"/>
      <c r="DF242" s="17"/>
      <c r="DG242" s="17"/>
      <c r="DH242" s="17"/>
      <c r="DI242" s="17"/>
      <c r="DJ242" s="17"/>
      <c r="DK242" s="17"/>
      <c r="DL242" s="17"/>
      <c r="DM242" s="17"/>
      <c r="DN242" s="17"/>
      <c r="DO242" s="17"/>
      <c r="DP242" s="17"/>
      <c r="DQ242" s="17"/>
      <c r="DR242" s="17"/>
      <c r="DS242" s="17"/>
      <c r="DT242" s="17"/>
      <c r="DU242" s="17"/>
      <c r="DV242" s="17"/>
      <c r="DW242" s="17"/>
      <c r="DX242" s="17"/>
      <c r="DY242" s="17"/>
    </row>
    <row r="243" spans="2:129" x14ac:dyDescent="0.3">
      <c r="B243" s="2" t="str">
        <f>Product!$J$2</f>
        <v>Phase 3</v>
      </c>
      <c r="C243" s="2" t="str">
        <f>Product!$J$3</f>
        <v>50' Wide</v>
      </c>
      <c r="G243" s="11">
        <f>SUM(H243:DZ243)</f>
        <v>90</v>
      </c>
      <c r="I243" s="17">
        <f t="shared" si="651"/>
        <v>0</v>
      </c>
      <c r="J243" s="17">
        <f t="shared" ref="J243:BU245" si="655">J99-J147</f>
        <v>0</v>
      </c>
      <c r="K243" s="17">
        <f t="shared" si="655"/>
        <v>0</v>
      </c>
      <c r="L243" s="17">
        <f t="shared" si="655"/>
        <v>0</v>
      </c>
      <c r="M243" s="17">
        <f t="shared" si="655"/>
        <v>0</v>
      </c>
      <c r="N243" s="17">
        <f t="shared" si="655"/>
        <v>0</v>
      </c>
      <c r="O243" s="17">
        <f t="shared" si="655"/>
        <v>0</v>
      </c>
      <c r="P243" s="17">
        <f t="shared" si="655"/>
        <v>0</v>
      </c>
      <c r="Q243" s="17">
        <f t="shared" si="655"/>
        <v>0</v>
      </c>
      <c r="R243" s="17">
        <f t="shared" si="655"/>
        <v>0</v>
      </c>
      <c r="S243" s="17">
        <f t="shared" si="655"/>
        <v>0</v>
      </c>
      <c r="T243" s="17">
        <f t="shared" si="655"/>
        <v>0</v>
      </c>
      <c r="U243" s="17">
        <f t="shared" si="655"/>
        <v>0</v>
      </c>
      <c r="V243" s="17">
        <f t="shared" si="655"/>
        <v>0</v>
      </c>
      <c r="W243" s="17">
        <f t="shared" si="655"/>
        <v>0</v>
      </c>
      <c r="X243" s="17">
        <f t="shared" si="655"/>
        <v>0</v>
      </c>
      <c r="Y243" s="17">
        <f t="shared" si="655"/>
        <v>0</v>
      </c>
      <c r="Z243" s="17">
        <f t="shared" si="655"/>
        <v>0</v>
      </c>
      <c r="AA243" s="17">
        <f t="shared" si="655"/>
        <v>0</v>
      </c>
      <c r="AB243" s="17">
        <f t="shared" si="655"/>
        <v>0</v>
      </c>
      <c r="AC243" s="17">
        <f t="shared" si="655"/>
        <v>0</v>
      </c>
      <c r="AD243" s="17">
        <f t="shared" si="655"/>
        <v>0</v>
      </c>
      <c r="AE243" s="17">
        <f t="shared" si="655"/>
        <v>0</v>
      </c>
      <c r="AF243" s="17">
        <f t="shared" si="655"/>
        <v>0</v>
      </c>
      <c r="AG243" s="17">
        <f t="shared" si="655"/>
        <v>0</v>
      </c>
      <c r="AH243" s="17">
        <f t="shared" si="655"/>
        <v>0</v>
      </c>
      <c r="AI243" s="17">
        <f t="shared" si="655"/>
        <v>0</v>
      </c>
      <c r="AJ243" s="17">
        <f t="shared" si="655"/>
        <v>0</v>
      </c>
      <c r="AK243" s="17">
        <f t="shared" si="655"/>
        <v>0</v>
      </c>
      <c r="AL243" s="17">
        <f t="shared" si="655"/>
        <v>0</v>
      </c>
      <c r="AM243" s="17">
        <f t="shared" si="655"/>
        <v>0</v>
      </c>
      <c r="AN243" s="17">
        <f t="shared" si="655"/>
        <v>0</v>
      </c>
      <c r="AO243" s="17">
        <f t="shared" si="655"/>
        <v>2.5</v>
      </c>
      <c r="AP243" s="17">
        <f t="shared" si="655"/>
        <v>5</v>
      </c>
      <c r="AQ243" s="17">
        <f t="shared" si="655"/>
        <v>7.5</v>
      </c>
      <c r="AR243" s="17">
        <f t="shared" si="655"/>
        <v>10</v>
      </c>
      <c r="AS243" s="17">
        <f t="shared" si="655"/>
        <v>12.5</v>
      </c>
      <c r="AT243" s="17">
        <f t="shared" si="655"/>
        <v>15</v>
      </c>
      <c r="AU243" s="17">
        <f t="shared" si="655"/>
        <v>12.5</v>
      </c>
      <c r="AV243" s="17">
        <f t="shared" si="655"/>
        <v>10</v>
      </c>
      <c r="AW243" s="17">
        <f t="shared" si="655"/>
        <v>7.5</v>
      </c>
      <c r="AX243" s="17">
        <f t="shared" si="655"/>
        <v>5</v>
      </c>
      <c r="AY243" s="17">
        <f t="shared" si="655"/>
        <v>2.5</v>
      </c>
      <c r="AZ243" s="17">
        <f t="shared" si="655"/>
        <v>0</v>
      </c>
      <c r="BA243" s="17">
        <f t="shared" si="655"/>
        <v>0</v>
      </c>
      <c r="BB243" s="17">
        <f t="shared" si="655"/>
        <v>0</v>
      </c>
      <c r="BC243" s="17">
        <f t="shared" si="655"/>
        <v>0</v>
      </c>
      <c r="BD243" s="17">
        <f t="shared" si="655"/>
        <v>0</v>
      </c>
      <c r="BE243" s="17">
        <f t="shared" si="655"/>
        <v>0</v>
      </c>
      <c r="BF243" s="17">
        <f t="shared" si="655"/>
        <v>0</v>
      </c>
      <c r="BG243" s="17">
        <f t="shared" si="655"/>
        <v>0</v>
      </c>
      <c r="BH243" s="17">
        <f t="shared" si="655"/>
        <v>0</v>
      </c>
      <c r="BI243" s="17">
        <f t="shared" si="655"/>
        <v>0</v>
      </c>
      <c r="BJ243" s="17">
        <f t="shared" si="655"/>
        <v>0</v>
      </c>
      <c r="BK243" s="17">
        <f t="shared" si="655"/>
        <v>0</v>
      </c>
      <c r="BL243" s="17">
        <f t="shared" si="655"/>
        <v>0</v>
      </c>
      <c r="BM243" s="17">
        <f t="shared" si="655"/>
        <v>0</v>
      </c>
      <c r="BN243" s="17">
        <f t="shared" si="655"/>
        <v>0</v>
      </c>
      <c r="BO243" s="17">
        <f t="shared" si="655"/>
        <v>0</v>
      </c>
      <c r="BP243" s="17">
        <f t="shared" si="655"/>
        <v>0</v>
      </c>
      <c r="BQ243" s="17">
        <f t="shared" si="655"/>
        <v>0</v>
      </c>
      <c r="BR243" s="17">
        <f t="shared" si="655"/>
        <v>0</v>
      </c>
      <c r="BS243" s="17">
        <f t="shared" si="655"/>
        <v>0</v>
      </c>
      <c r="BT243" s="17">
        <f t="shared" si="655"/>
        <v>0</v>
      </c>
      <c r="BU243" s="17">
        <f t="shared" si="655"/>
        <v>0</v>
      </c>
      <c r="BV243" s="17">
        <f t="shared" ref="BV243:DY245" si="656">BV99-BV147</f>
        <v>0</v>
      </c>
      <c r="BW243" s="17">
        <f t="shared" si="656"/>
        <v>0</v>
      </c>
      <c r="BX243" s="17">
        <f t="shared" si="656"/>
        <v>0</v>
      </c>
      <c r="BY243" s="17">
        <f t="shared" si="656"/>
        <v>0</v>
      </c>
      <c r="BZ243" s="17">
        <f t="shared" si="656"/>
        <v>0</v>
      </c>
      <c r="CA243" s="17">
        <f t="shared" si="656"/>
        <v>0</v>
      </c>
      <c r="CB243" s="17">
        <f t="shared" si="656"/>
        <v>0</v>
      </c>
      <c r="CC243" s="17">
        <f t="shared" si="656"/>
        <v>0</v>
      </c>
      <c r="CD243" s="17">
        <f t="shared" si="656"/>
        <v>0</v>
      </c>
      <c r="CE243" s="17">
        <f t="shared" si="656"/>
        <v>0</v>
      </c>
      <c r="CF243" s="17">
        <f t="shared" si="656"/>
        <v>0</v>
      </c>
      <c r="CG243" s="17">
        <f t="shared" si="656"/>
        <v>0</v>
      </c>
      <c r="CH243" s="17">
        <f t="shared" si="656"/>
        <v>0</v>
      </c>
      <c r="CI243" s="17">
        <f t="shared" si="656"/>
        <v>0</v>
      </c>
      <c r="CJ243" s="17">
        <f t="shared" si="656"/>
        <v>0</v>
      </c>
      <c r="CK243" s="17">
        <f t="shared" si="656"/>
        <v>0</v>
      </c>
      <c r="CL243" s="17">
        <f t="shared" si="656"/>
        <v>0</v>
      </c>
      <c r="CM243" s="17">
        <f t="shared" si="656"/>
        <v>0</v>
      </c>
      <c r="CN243" s="17">
        <f t="shared" si="656"/>
        <v>0</v>
      </c>
      <c r="CO243" s="17">
        <f t="shared" si="656"/>
        <v>0</v>
      </c>
      <c r="CP243" s="17">
        <f t="shared" si="656"/>
        <v>0</v>
      </c>
      <c r="CQ243" s="17">
        <f t="shared" si="656"/>
        <v>0</v>
      </c>
      <c r="CR243" s="17">
        <f t="shared" si="656"/>
        <v>0</v>
      </c>
      <c r="CS243" s="17">
        <f t="shared" si="656"/>
        <v>0</v>
      </c>
      <c r="CT243" s="17">
        <f t="shared" si="656"/>
        <v>0</v>
      </c>
      <c r="CU243" s="17">
        <f t="shared" si="656"/>
        <v>0</v>
      </c>
      <c r="CV243" s="17">
        <f t="shared" si="656"/>
        <v>0</v>
      </c>
      <c r="CW243" s="17">
        <f t="shared" si="656"/>
        <v>0</v>
      </c>
      <c r="CX243" s="17">
        <f t="shared" si="656"/>
        <v>0</v>
      </c>
      <c r="CY243" s="17">
        <f t="shared" si="656"/>
        <v>0</v>
      </c>
      <c r="CZ243" s="17">
        <f t="shared" si="656"/>
        <v>0</v>
      </c>
      <c r="DA243" s="17">
        <f t="shared" si="656"/>
        <v>0</v>
      </c>
      <c r="DB243" s="17">
        <f t="shared" si="656"/>
        <v>0</v>
      </c>
      <c r="DC243" s="17">
        <f t="shared" si="656"/>
        <v>0</v>
      </c>
      <c r="DD243" s="17">
        <f t="shared" si="656"/>
        <v>0</v>
      </c>
      <c r="DE243" s="17">
        <f t="shared" si="656"/>
        <v>0</v>
      </c>
      <c r="DF243" s="17">
        <f t="shared" si="656"/>
        <v>0</v>
      </c>
      <c r="DG243" s="17">
        <f t="shared" si="656"/>
        <v>0</v>
      </c>
      <c r="DH243" s="17">
        <f t="shared" si="656"/>
        <v>0</v>
      </c>
      <c r="DI243" s="17">
        <f t="shared" si="656"/>
        <v>0</v>
      </c>
      <c r="DJ243" s="17">
        <f t="shared" si="656"/>
        <v>0</v>
      </c>
      <c r="DK243" s="17">
        <f t="shared" si="656"/>
        <v>0</v>
      </c>
      <c r="DL243" s="17">
        <f t="shared" si="656"/>
        <v>0</v>
      </c>
      <c r="DM243" s="17">
        <f t="shared" si="656"/>
        <v>0</v>
      </c>
      <c r="DN243" s="17">
        <f t="shared" si="656"/>
        <v>0</v>
      </c>
      <c r="DO243" s="17">
        <f t="shared" si="656"/>
        <v>0</v>
      </c>
      <c r="DP243" s="17">
        <f t="shared" si="656"/>
        <v>0</v>
      </c>
      <c r="DQ243" s="17">
        <f t="shared" si="656"/>
        <v>0</v>
      </c>
      <c r="DR243" s="17">
        <f t="shared" si="656"/>
        <v>0</v>
      </c>
      <c r="DS243" s="17">
        <f t="shared" si="656"/>
        <v>0</v>
      </c>
      <c r="DT243" s="17">
        <f t="shared" si="656"/>
        <v>0</v>
      </c>
      <c r="DU243" s="17">
        <f t="shared" si="656"/>
        <v>0</v>
      </c>
      <c r="DV243" s="17">
        <f t="shared" si="656"/>
        <v>0</v>
      </c>
      <c r="DW243" s="17">
        <f t="shared" si="656"/>
        <v>0</v>
      </c>
      <c r="DX243" s="17">
        <f t="shared" si="656"/>
        <v>0</v>
      </c>
      <c r="DY243" s="17">
        <f t="shared" si="656"/>
        <v>0</v>
      </c>
    </row>
    <row r="244" spans="2:129" x14ac:dyDescent="0.3">
      <c r="B244" s="2" t="str">
        <f>Product!$K$2</f>
        <v>Phase 3</v>
      </c>
      <c r="C244" s="2" t="str">
        <f>Product!$K$3</f>
        <v>60' Wide</v>
      </c>
      <c r="G244" s="11">
        <f>SUM(H244:DZ244)</f>
        <v>90</v>
      </c>
      <c r="I244" s="17">
        <f t="shared" si="651"/>
        <v>0</v>
      </c>
      <c r="J244" s="17">
        <f t="shared" si="655"/>
        <v>0</v>
      </c>
      <c r="K244" s="17">
        <f t="shared" si="655"/>
        <v>0</v>
      </c>
      <c r="L244" s="17">
        <f t="shared" si="655"/>
        <v>0</v>
      </c>
      <c r="M244" s="17">
        <f t="shared" si="655"/>
        <v>0</v>
      </c>
      <c r="N244" s="17">
        <f t="shared" si="655"/>
        <v>0</v>
      </c>
      <c r="O244" s="17">
        <f t="shared" si="655"/>
        <v>0</v>
      </c>
      <c r="P244" s="17">
        <f t="shared" si="655"/>
        <v>0</v>
      </c>
      <c r="Q244" s="17">
        <f t="shared" si="655"/>
        <v>0</v>
      </c>
      <c r="R244" s="17">
        <f t="shared" si="655"/>
        <v>0</v>
      </c>
      <c r="S244" s="17">
        <f t="shared" si="655"/>
        <v>0</v>
      </c>
      <c r="T244" s="17">
        <f t="shared" si="655"/>
        <v>0</v>
      </c>
      <c r="U244" s="17">
        <f t="shared" si="655"/>
        <v>0</v>
      </c>
      <c r="V244" s="17">
        <f t="shared" si="655"/>
        <v>0</v>
      </c>
      <c r="W244" s="17">
        <f t="shared" si="655"/>
        <v>0</v>
      </c>
      <c r="X244" s="17">
        <f t="shared" si="655"/>
        <v>0</v>
      </c>
      <c r="Y244" s="17">
        <f t="shared" si="655"/>
        <v>0</v>
      </c>
      <c r="Z244" s="17">
        <f t="shared" si="655"/>
        <v>0</v>
      </c>
      <c r="AA244" s="17">
        <f t="shared" si="655"/>
        <v>0</v>
      </c>
      <c r="AB244" s="17">
        <f t="shared" si="655"/>
        <v>0</v>
      </c>
      <c r="AC244" s="17">
        <f t="shared" si="655"/>
        <v>0</v>
      </c>
      <c r="AD244" s="17">
        <f t="shared" si="655"/>
        <v>0</v>
      </c>
      <c r="AE244" s="17">
        <f t="shared" si="655"/>
        <v>0</v>
      </c>
      <c r="AF244" s="17">
        <f t="shared" si="655"/>
        <v>0</v>
      </c>
      <c r="AG244" s="17">
        <f t="shared" si="655"/>
        <v>0</v>
      </c>
      <c r="AH244" s="17">
        <f t="shared" si="655"/>
        <v>0</v>
      </c>
      <c r="AI244" s="17">
        <f t="shared" si="655"/>
        <v>0</v>
      </c>
      <c r="AJ244" s="17">
        <f t="shared" si="655"/>
        <v>0</v>
      </c>
      <c r="AK244" s="17">
        <f t="shared" si="655"/>
        <v>0</v>
      </c>
      <c r="AL244" s="17">
        <f t="shared" si="655"/>
        <v>0</v>
      </c>
      <c r="AM244" s="17">
        <f t="shared" si="655"/>
        <v>0</v>
      </c>
      <c r="AN244" s="17">
        <f t="shared" si="655"/>
        <v>0</v>
      </c>
      <c r="AO244" s="17">
        <f t="shared" si="655"/>
        <v>2.5</v>
      </c>
      <c r="AP244" s="17">
        <f t="shared" si="655"/>
        <v>5</v>
      </c>
      <c r="AQ244" s="17">
        <f t="shared" si="655"/>
        <v>7.5</v>
      </c>
      <c r="AR244" s="17">
        <f t="shared" si="655"/>
        <v>10</v>
      </c>
      <c r="AS244" s="17">
        <f t="shared" si="655"/>
        <v>12.5</v>
      </c>
      <c r="AT244" s="17">
        <f t="shared" si="655"/>
        <v>15</v>
      </c>
      <c r="AU244" s="17">
        <f t="shared" si="655"/>
        <v>12.5</v>
      </c>
      <c r="AV244" s="17">
        <f t="shared" si="655"/>
        <v>10</v>
      </c>
      <c r="AW244" s="17">
        <f t="shared" si="655"/>
        <v>7.5</v>
      </c>
      <c r="AX244" s="17">
        <f t="shared" si="655"/>
        <v>5</v>
      </c>
      <c r="AY244" s="17">
        <f t="shared" si="655"/>
        <v>2.5</v>
      </c>
      <c r="AZ244" s="17">
        <f t="shared" si="655"/>
        <v>0</v>
      </c>
      <c r="BA244" s="17">
        <f t="shared" si="655"/>
        <v>0</v>
      </c>
      <c r="BB244" s="17">
        <f t="shared" si="655"/>
        <v>0</v>
      </c>
      <c r="BC244" s="17">
        <f t="shared" si="655"/>
        <v>0</v>
      </c>
      <c r="BD244" s="17">
        <f t="shared" si="655"/>
        <v>0</v>
      </c>
      <c r="BE244" s="17">
        <f t="shared" si="655"/>
        <v>0</v>
      </c>
      <c r="BF244" s="17">
        <f t="shared" si="655"/>
        <v>0</v>
      </c>
      <c r="BG244" s="17">
        <f t="shared" si="655"/>
        <v>0</v>
      </c>
      <c r="BH244" s="17">
        <f t="shared" si="655"/>
        <v>0</v>
      </c>
      <c r="BI244" s="17">
        <f t="shared" si="655"/>
        <v>0</v>
      </c>
      <c r="BJ244" s="17">
        <f t="shared" si="655"/>
        <v>0</v>
      </c>
      <c r="BK244" s="17">
        <f t="shared" si="655"/>
        <v>0</v>
      </c>
      <c r="BL244" s="17">
        <f t="shared" si="655"/>
        <v>0</v>
      </c>
      <c r="BM244" s="17">
        <f t="shared" si="655"/>
        <v>0</v>
      </c>
      <c r="BN244" s="17">
        <f t="shared" si="655"/>
        <v>0</v>
      </c>
      <c r="BO244" s="17">
        <f t="shared" si="655"/>
        <v>0</v>
      </c>
      <c r="BP244" s="17">
        <f t="shared" si="655"/>
        <v>0</v>
      </c>
      <c r="BQ244" s="17">
        <f t="shared" si="655"/>
        <v>0</v>
      </c>
      <c r="BR244" s="17">
        <f t="shared" si="655"/>
        <v>0</v>
      </c>
      <c r="BS244" s="17">
        <f t="shared" si="655"/>
        <v>0</v>
      </c>
      <c r="BT244" s="17">
        <f t="shared" si="655"/>
        <v>0</v>
      </c>
      <c r="BU244" s="17">
        <f t="shared" si="655"/>
        <v>0</v>
      </c>
      <c r="BV244" s="17">
        <f t="shared" si="656"/>
        <v>0</v>
      </c>
      <c r="BW244" s="17">
        <f t="shared" si="656"/>
        <v>0</v>
      </c>
      <c r="BX244" s="17">
        <f t="shared" si="656"/>
        <v>0</v>
      </c>
      <c r="BY244" s="17">
        <f t="shared" si="656"/>
        <v>0</v>
      </c>
      <c r="BZ244" s="17">
        <f t="shared" si="656"/>
        <v>0</v>
      </c>
      <c r="CA244" s="17">
        <f t="shared" si="656"/>
        <v>0</v>
      </c>
      <c r="CB244" s="17">
        <f t="shared" si="656"/>
        <v>0</v>
      </c>
      <c r="CC244" s="17">
        <f t="shared" si="656"/>
        <v>0</v>
      </c>
      <c r="CD244" s="17">
        <f t="shared" si="656"/>
        <v>0</v>
      </c>
      <c r="CE244" s="17">
        <f t="shared" si="656"/>
        <v>0</v>
      </c>
      <c r="CF244" s="17">
        <f t="shared" si="656"/>
        <v>0</v>
      </c>
      <c r="CG244" s="17">
        <f t="shared" si="656"/>
        <v>0</v>
      </c>
      <c r="CH244" s="17">
        <f t="shared" si="656"/>
        <v>0</v>
      </c>
      <c r="CI244" s="17">
        <f t="shared" si="656"/>
        <v>0</v>
      </c>
      <c r="CJ244" s="17">
        <f t="shared" si="656"/>
        <v>0</v>
      </c>
      <c r="CK244" s="17">
        <f t="shared" si="656"/>
        <v>0</v>
      </c>
      <c r="CL244" s="17">
        <f t="shared" si="656"/>
        <v>0</v>
      </c>
      <c r="CM244" s="17">
        <f t="shared" si="656"/>
        <v>0</v>
      </c>
      <c r="CN244" s="17">
        <f t="shared" si="656"/>
        <v>0</v>
      </c>
      <c r="CO244" s="17">
        <f t="shared" si="656"/>
        <v>0</v>
      </c>
      <c r="CP244" s="17">
        <f t="shared" si="656"/>
        <v>0</v>
      </c>
      <c r="CQ244" s="17">
        <f t="shared" si="656"/>
        <v>0</v>
      </c>
      <c r="CR244" s="17">
        <f t="shared" si="656"/>
        <v>0</v>
      </c>
      <c r="CS244" s="17">
        <f t="shared" si="656"/>
        <v>0</v>
      </c>
      <c r="CT244" s="17">
        <f t="shared" si="656"/>
        <v>0</v>
      </c>
      <c r="CU244" s="17">
        <f t="shared" si="656"/>
        <v>0</v>
      </c>
      <c r="CV244" s="17">
        <f t="shared" si="656"/>
        <v>0</v>
      </c>
      <c r="CW244" s="17">
        <f t="shared" si="656"/>
        <v>0</v>
      </c>
      <c r="CX244" s="17">
        <f t="shared" si="656"/>
        <v>0</v>
      </c>
      <c r="CY244" s="17">
        <f t="shared" si="656"/>
        <v>0</v>
      </c>
      <c r="CZ244" s="17">
        <f t="shared" si="656"/>
        <v>0</v>
      </c>
      <c r="DA244" s="17">
        <f t="shared" si="656"/>
        <v>0</v>
      </c>
      <c r="DB244" s="17">
        <f t="shared" si="656"/>
        <v>0</v>
      </c>
      <c r="DC244" s="17">
        <f t="shared" si="656"/>
        <v>0</v>
      </c>
      <c r="DD244" s="17">
        <f t="shared" si="656"/>
        <v>0</v>
      </c>
      <c r="DE244" s="17">
        <f t="shared" si="656"/>
        <v>0</v>
      </c>
      <c r="DF244" s="17">
        <f t="shared" si="656"/>
        <v>0</v>
      </c>
      <c r="DG244" s="17">
        <f t="shared" si="656"/>
        <v>0</v>
      </c>
      <c r="DH244" s="17">
        <f t="shared" si="656"/>
        <v>0</v>
      </c>
      <c r="DI244" s="17">
        <f t="shared" si="656"/>
        <v>0</v>
      </c>
      <c r="DJ244" s="17">
        <f t="shared" si="656"/>
        <v>0</v>
      </c>
      <c r="DK244" s="17">
        <f t="shared" si="656"/>
        <v>0</v>
      </c>
      <c r="DL244" s="17">
        <f t="shared" si="656"/>
        <v>0</v>
      </c>
      <c r="DM244" s="17">
        <f t="shared" si="656"/>
        <v>0</v>
      </c>
      <c r="DN244" s="17">
        <f t="shared" si="656"/>
        <v>0</v>
      </c>
      <c r="DO244" s="17">
        <f t="shared" si="656"/>
        <v>0</v>
      </c>
      <c r="DP244" s="17">
        <f t="shared" si="656"/>
        <v>0</v>
      </c>
      <c r="DQ244" s="17">
        <f t="shared" si="656"/>
        <v>0</v>
      </c>
      <c r="DR244" s="17">
        <f t="shared" si="656"/>
        <v>0</v>
      </c>
      <c r="DS244" s="17">
        <f t="shared" si="656"/>
        <v>0</v>
      </c>
      <c r="DT244" s="17">
        <f t="shared" si="656"/>
        <v>0</v>
      </c>
      <c r="DU244" s="17">
        <f t="shared" si="656"/>
        <v>0</v>
      </c>
      <c r="DV244" s="17">
        <f t="shared" si="656"/>
        <v>0</v>
      </c>
      <c r="DW244" s="17">
        <f t="shared" si="656"/>
        <v>0</v>
      </c>
      <c r="DX244" s="17">
        <f t="shared" si="656"/>
        <v>0</v>
      </c>
      <c r="DY244" s="17">
        <f t="shared" si="656"/>
        <v>0</v>
      </c>
    </row>
    <row r="245" spans="2:129" x14ac:dyDescent="0.3">
      <c r="B245" s="2" t="str">
        <f>Product!$L$2</f>
        <v>Phase 3</v>
      </c>
      <c r="C245" s="2" t="str">
        <f>Product!$L$3</f>
        <v>75' Wide</v>
      </c>
      <c r="G245" s="11">
        <f>SUM(H245:DZ245)</f>
        <v>60</v>
      </c>
      <c r="I245" s="17">
        <f t="shared" si="651"/>
        <v>0</v>
      </c>
      <c r="J245" s="17">
        <f t="shared" si="655"/>
        <v>0</v>
      </c>
      <c r="K245" s="17">
        <f t="shared" si="655"/>
        <v>0</v>
      </c>
      <c r="L245" s="17">
        <f t="shared" si="655"/>
        <v>0</v>
      </c>
      <c r="M245" s="17">
        <f t="shared" si="655"/>
        <v>0</v>
      </c>
      <c r="N245" s="17">
        <f t="shared" si="655"/>
        <v>0</v>
      </c>
      <c r="O245" s="17">
        <f t="shared" si="655"/>
        <v>0</v>
      </c>
      <c r="P245" s="17">
        <f t="shared" si="655"/>
        <v>0</v>
      </c>
      <c r="Q245" s="17">
        <f t="shared" si="655"/>
        <v>0</v>
      </c>
      <c r="R245" s="17">
        <f t="shared" si="655"/>
        <v>0</v>
      </c>
      <c r="S245" s="17">
        <f t="shared" si="655"/>
        <v>0</v>
      </c>
      <c r="T245" s="17">
        <f t="shared" si="655"/>
        <v>0</v>
      </c>
      <c r="U245" s="17">
        <f t="shared" si="655"/>
        <v>0</v>
      </c>
      <c r="V245" s="17">
        <f t="shared" si="655"/>
        <v>0</v>
      </c>
      <c r="W245" s="17">
        <f t="shared" si="655"/>
        <v>0</v>
      </c>
      <c r="X245" s="17">
        <f t="shared" si="655"/>
        <v>0</v>
      </c>
      <c r="Y245" s="17">
        <f t="shared" si="655"/>
        <v>0</v>
      </c>
      <c r="Z245" s="17">
        <f t="shared" si="655"/>
        <v>0</v>
      </c>
      <c r="AA245" s="17">
        <f t="shared" si="655"/>
        <v>0</v>
      </c>
      <c r="AB245" s="17">
        <f t="shared" si="655"/>
        <v>0</v>
      </c>
      <c r="AC245" s="17">
        <f t="shared" si="655"/>
        <v>0</v>
      </c>
      <c r="AD245" s="17">
        <f t="shared" si="655"/>
        <v>0</v>
      </c>
      <c r="AE245" s="17">
        <f t="shared" si="655"/>
        <v>0</v>
      </c>
      <c r="AF245" s="17">
        <f t="shared" si="655"/>
        <v>0</v>
      </c>
      <c r="AG245" s="17">
        <f t="shared" si="655"/>
        <v>0</v>
      </c>
      <c r="AH245" s="17">
        <f t="shared" si="655"/>
        <v>0</v>
      </c>
      <c r="AI245" s="17">
        <f t="shared" si="655"/>
        <v>0</v>
      </c>
      <c r="AJ245" s="17">
        <f t="shared" si="655"/>
        <v>0</v>
      </c>
      <c r="AK245" s="17">
        <f t="shared" si="655"/>
        <v>0</v>
      </c>
      <c r="AL245" s="17">
        <f t="shared" si="655"/>
        <v>0</v>
      </c>
      <c r="AM245" s="17">
        <f t="shared" si="655"/>
        <v>0</v>
      </c>
      <c r="AN245" s="17">
        <f t="shared" si="655"/>
        <v>0</v>
      </c>
      <c r="AO245" s="17">
        <f t="shared" si="655"/>
        <v>1.6666666666666667</v>
      </c>
      <c r="AP245" s="17">
        <f t="shared" si="655"/>
        <v>3.3333333333333335</v>
      </c>
      <c r="AQ245" s="17">
        <f t="shared" si="655"/>
        <v>5</v>
      </c>
      <c r="AR245" s="17">
        <f t="shared" si="655"/>
        <v>6.666666666666667</v>
      </c>
      <c r="AS245" s="17">
        <f t="shared" si="655"/>
        <v>8.3333333333333339</v>
      </c>
      <c r="AT245" s="17">
        <f t="shared" si="655"/>
        <v>10</v>
      </c>
      <c r="AU245" s="17">
        <f t="shared" si="655"/>
        <v>8.3333333333333339</v>
      </c>
      <c r="AV245" s="17">
        <f t="shared" si="655"/>
        <v>6.6666666666666679</v>
      </c>
      <c r="AW245" s="17">
        <f t="shared" si="655"/>
        <v>5.0000000000000018</v>
      </c>
      <c r="AX245" s="17">
        <f t="shared" si="655"/>
        <v>3.3333333333333357</v>
      </c>
      <c r="AY245" s="17">
        <f t="shared" si="655"/>
        <v>1.6666666666666679</v>
      </c>
      <c r="AZ245" s="17">
        <f t="shared" si="655"/>
        <v>0</v>
      </c>
      <c r="BA245" s="17">
        <f t="shared" si="655"/>
        <v>0</v>
      </c>
      <c r="BB245" s="17">
        <f t="shared" si="655"/>
        <v>0</v>
      </c>
      <c r="BC245" s="17">
        <f t="shared" si="655"/>
        <v>0</v>
      </c>
      <c r="BD245" s="17">
        <f t="shared" si="655"/>
        <v>0</v>
      </c>
      <c r="BE245" s="17">
        <f t="shared" si="655"/>
        <v>0</v>
      </c>
      <c r="BF245" s="17">
        <f t="shared" si="655"/>
        <v>0</v>
      </c>
      <c r="BG245" s="17">
        <f t="shared" si="655"/>
        <v>0</v>
      </c>
      <c r="BH245" s="17">
        <f t="shared" si="655"/>
        <v>0</v>
      </c>
      <c r="BI245" s="17">
        <f t="shared" si="655"/>
        <v>0</v>
      </c>
      <c r="BJ245" s="17">
        <f t="shared" si="655"/>
        <v>0</v>
      </c>
      <c r="BK245" s="17">
        <f t="shared" si="655"/>
        <v>0</v>
      </c>
      <c r="BL245" s="17">
        <f t="shared" si="655"/>
        <v>0</v>
      </c>
      <c r="BM245" s="17">
        <f t="shared" si="655"/>
        <v>0</v>
      </c>
      <c r="BN245" s="17">
        <f t="shared" si="655"/>
        <v>0</v>
      </c>
      <c r="BO245" s="17">
        <f t="shared" si="655"/>
        <v>0</v>
      </c>
      <c r="BP245" s="17">
        <f t="shared" si="655"/>
        <v>0</v>
      </c>
      <c r="BQ245" s="17">
        <f t="shared" si="655"/>
        <v>0</v>
      </c>
      <c r="BR245" s="17">
        <f t="shared" si="655"/>
        <v>0</v>
      </c>
      <c r="BS245" s="17">
        <f t="shared" si="655"/>
        <v>0</v>
      </c>
      <c r="BT245" s="17">
        <f t="shared" si="655"/>
        <v>0</v>
      </c>
      <c r="BU245" s="17">
        <f t="shared" si="655"/>
        <v>0</v>
      </c>
      <c r="BV245" s="17">
        <f t="shared" si="656"/>
        <v>0</v>
      </c>
      <c r="BW245" s="17">
        <f t="shared" si="656"/>
        <v>0</v>
      </c>
      <c r="BX245" s="17">
        <f t="shared" si="656"/>
        <v>0</v>
      </c>
      <c r="BY245" s="17">
        <f t="shared" si="656"/>
        <v>0</v>
      </c>
      <c r="BZ245" s="17">
        <f t="shared" si="656"/>
        <v>0</v>
      </c>
      <c r="CA245" s="17">
        <f t="shared" si="656"/>
        <v>0</v>
      </c>
      <c r="CB245" s="17">
        <f t="shared" si="656"/>
        <v>0</v>
      </c>
      <c r="CC245" s="17">
        <f t="shared" si="656"/>
        <v>0</v>
      </c>
      <c r="CD245" s="17">
        <f t="shared" si="656"/>
        <v>0</v>
      </c>
      <c r="CE245" s="17">
        <f t="shared" si="656"/>
        <v>0</v>
      </c>
      <c r="CF245" s="17">
        <f t="shared" si="656"/>
        <v>0</v>
      </c>
      <c r="CG245" s="17">
        <f t="shared" si="656"/>
        <v>0</v>
      </c>
      <c r="CH245" s="17">
        <f t="shared" si="656"/>
        <v>0</v>
      </c>
      <c r="CI245" s="17">
        <f t="shared" si="656"/>
        <v>0</v>
      </c>
      <c r="CJ245" s="17">
        <f t="shared" si="656"/>
        <v>0</v>
      </c>
      <c r="CK245" s="17">
        <f t="shared" si="656"/>
        <v>0</v>
      </c>
      <c r="CL245" s="17">
        <f t="shared" si="656"/>
        <v>0</v>
      </c>
      <c r="CM245" s="17">
        <f t="shared" si="656"/>
        <v>0</v>
      </c>
      <c r="CN245" s="17">
        <f t="shared" si="656"/>
        <v>0</v>
      </c>
      <c r="CO245" s="17">
        <f t="shared" si="656"/>
        <v>0</v>
      </c>
      <c r="CP245" s="17">
        <f t="shared" si="656"/>
        <v>0</v>
      </c>
      <c r="CQ245" s="17">
        <f t="shared" si="656"/>
        <v>0</v>
      </c>
      <c r="CR245" s="17">
        <f t="shared" si="656"/>
        <v>0</v>
      </c>
      <c r="CS245" s="17">
        <f t="shared" si="656"/>
        <v>0</v>
      </c>
      <c r="CT245" s="17">
        <f t="shared" si="656"/>
        <v>0</v>
      </c>
      <c r="CU245" s="17">
        <f t="shared" si="656"/>
        <v>0</v>
      </c>
      <c r="CV245" s="17">
        <f t="shared" si="656"/>
        <v>0</v>
      </c>
      <c r="CW245" s="17">
        <f t="shared" si="656"/>
        <v>0</v>
      </c>
      <c r="CX245" s="17">
        <f t="shared" si="656"/>
        <v>0</v>
      </c>
      <c r="CY245" s="17">
        <f t="shared" si="656"/>
        <v>0</v>
      </c>
      <c r="CZ245" s="17">
        <f t="shared" si="656"/>
        <v>0</v>
      </c>
      <c r="DA245" s="17">
        <f t="shared" si="656"/>
        <v>0</v>
      </c>
      <c r="DB245" s="17">
        <f t="shared" si="656"/>
        <v>0</v>
      </c>
      <c r="DC245" s="17">
        <f t="shared" si="656"/>
        <v>0</v>
      </c>
      <c r="DD245" s="17">
        <f t="shared" si="656"/>
        <v>0</v>
      </c>
      <c r="DE245" s="17">
        <f t="shared" si="656"/>
        <v>0</v>
      </c>
      <c r="DF245" s="17">
        <f t="shared" si="656"/>
        <v>0</v>
      </c>
      <c r="DG245" s="17">
        <f t="shared" si="656"/>
        <v>0</v>
      </c>
      <c r="DH245" s="17">
        <f t="shared" si="656"/>
        <v>0</v>
      </c>
      <c r="DI245" s="17">
        <f t="shared" si="656"/>
        <v>0</v>
      </c>
      <c r="DJ245" s="17">
        <f t="shared" si="656"/>
        <v>0</v>
      </c>
      <c r="DK245" s="17">
        <f t="shared" si="656"/>
        <v>0</v>
      </c>
      <c r="DL245" s="17">
        <f t="shared" si="656"/>
        <v>0</v>
      </c>
      <c r="DM245" s="17">
        <f t="shared" si="656"/>
        <v>0</v>
      </c>
      <c r="DN245" s="17">
        <f t="shared" si="656"/>
        <v>0</v>
      </c>
      <c r="DO245" s="17">
        <f t="shared" si="656"/>
        <v>0</v>
      </c>
      <c r="DP245" s="17">
        <f t="shared" si="656"/>
        <v>0</v>
      </c>
      <c r="DQ245" s="17">
        <f t="shared" si="656"/>
        <v>0</v>
      </c>
      <c r="DR245" s="17">
        <f t="shared" si="656"/>
        <v>0</v>
      </c>
      <c r="DS245" s="17">
        <f t="shared" si="656"/>
        <v>0</v>
      </c>
      <c r="DT245" s="17">
        <f t="shared" si="656"/>
        <v>0</v>
      </c>
      <c r="DU245" s="17">
        <f t="shared" si="656"/>
        <v>0</v>
      </c>
      <c r="DV245" s="17">
        <f t="shared" si="656"/>
        <v>0</v>
      </c>
      <c r="DW245" s="17">
        <f t="shared" si="656"/>
        <v>0</v>
      </c>
      <c r="DX245" s="17">
        <f t="shared" si="656"/>
        <v>0</v>
      </c>
      <c r="DY245" s="17">
        <f t="shared" si="656"/>
        <v>0</v>
      </c>
    </row>
    <row r="246" spans="2:129" x14ac:dyDescent="0.3">
      <c r="I246" s="17"/>
      <c r="J246" s="17"/>
      <c r="K246" s="17"/>
      <c r="L246" s="17"/>
      <c r="M246" s="17"/>
      <c r="N246" s="17"/>
      <c r="O246" s="17"/>
      <c r="P246" s="17"/>
      <c r="Q246" s="17"/>
      <c r="R246" s="17"/>
      <c r="S246" s="17"/>
      <c r="T246" s="17"/>
      <c r="U246" s="17"/>
      <c r="V246" s="17"/>
      <c r="W246" s="17"/>
      <c r="X246" s="17"/>
      <c r="Y246" s="17"/>
      <c r="Z246" s="17"/>
      <c r="AA246" s="17"/>
      <c r="AB246" s="17"/>
      <c r="AC246" s="17"/>
      <c r="AD246" s="17"/>
      <c r="AE246" s="17"/>
      <c r="AF246" s="17"/>
      <c r="AG246" s="17"/>
      <c r="AH246" s="17"/>
      <c r="AI246" s="17"/>
      <c r="AJ246" s="17"/>
      <c r="AK246" s="17"/>
      <c r="AL246" s="17"/>
      <c r="AM246" s="17"/>
      <c r="AN246" s="17"/>
      <c r="AO246" s="17"/>
      <c r="AP246" s="17"/>
      <c r="AQ246" s="17"/>
      <c r="AR246" s="17"/>
      <c r="AS246" s="17"/>
      <c r="AT246" s="17"/>
      <c r="AU246" s="17"/>
      <c r="AV246" s="17"/>
      <c r="AW246" s="17"/>
      <c r="AX246" s="17"/>
      <c r="AY246" s="17"/>
      <c r="AZ246" s="17"/>
      <c r="BA246" s="17"/>
      <c r="BB246" s="17"/>
      <c r="BC246" s="17"/>
      <c r="BD246" s="17"/>
      <c r="BE246" s="17"/>
      <c r="BF246" s="17"/>
      <c r="BG246" s="17"/>
      <c r="BH246" s="17"/>
      <c r="BI246" s="17"/>
      <c r="BJ246" s="17"/>
      <c r="BK246" s="17"/>
      <c r="BL246" s="17"/>
      <c r="BM246" s="17"/>
      <c r="BN246" s="17"/>
      <c r="BO246" s="17"/>
      <c r="BP246" s="17"/>
      <c r="BQ246" s="17"/>
      <c r="BR246" s="17"/>
      <c r="BS246" s="17"/>
      <c r="BT246" s="17"/>
      <c r="BU246" s="17"/>
      <c r="BV246" s="17"/>
      <c r="BW246" s="17"/>
      <c r="BX246" s="17"/>
      <c r="BY246" s="17"/>
      <c r="BZ246" s="17"/>
      <c r="CA246" s="17"/>
      <c r="CB246" s="17"/>
      <c r="CC246" s="17"/>
      <c r="CD246" s="17"/>
      <c r="CE246" s="17"/>
      <c r="CF246" s="17"/>
      <c r="CG246" s="17"/>
      <c r="CH246" s="17"/>
      <c r="CI246" s="17"/>
      <c r="CJ246" s="17"/>
      <c r="CK246" s="17"/>
      <c r="CL246" s="17"/>
      <c r="CM246" s="17"/>
      <c r="CN246" s="17"/>
      <c r="CO246" s="17"/>
      <c r="CP246" s="17"/>
      <c r="CQ246" s="17"/>
      <c r="CR246" s="17"/>
      <c r="CS246" s="17"/>
      <c r="CT246" s="17"/>
      <c r="CU246" s="17"/>
      <c r="CV246" s="17"/>
      <c r="CW246" s="17"/>
      <c r="CX246" s="17"/>
      <c r="CY246" s="17"/>
      <c r="CZ246" s="17"/>
      <c r="DA246" s="17"/>
      <c r="DB246" s="17"/>
      <c r="DC246" s="17"/>
      <c r="DD246" s="17"/>
      <c r="DE246" s="17"/>
      <c r="DF246" s="17"/>
      <c r="DG246" s="17"/>
      <c r="DH246" s="17"/>
      <c r="DI246" s="17"/>
      <c r="DJ246" s="17"/>
      <c r="DK246" s="17"/>
      <c r="DL246" s="17"/>
      <c r="DM246" s="17"/>
      <c r="DN246" s="17"/>
      <c r="DO246" s="17"/>
      <c r="DP246" s="17"/>
      <c r="DQ246" s="17"/>
      <c r="DR246" s="17"/>
      <c r="DS246" s="17"/>
      <c r="DT246" s="17"/>
      <c r="DU246" s="17"/>
      <c r="DV246" s="17"/>
      <c r="DW246" s="17"/>
      <c r="DX246" s="17"/>
      <c r="DY246" s="17"/>
    </row>
    <row r="247" spans="2:129" x14ac:dyDescent="0.3">
      <c r="B247" s="2" t="str">
        <f>Product!$M$2</f>
        <v>Phase 4</v>
      </c>
      <c r="C247" s="2" t="str">
        <f>Product!$M$3</f>
        <v>50' Wide</v>
      </c>
      <c r="G247" s="11">
        <f>SUM(H247:DZ247)</f>
        <v>90</v>
      </c>
      <c r="I247" s="17">
        <f t="shared" si="651"/>
        <v>0</v>
      </c>
      <c r="J247" s="17">
        <f t="shared" ref="J247:BU249" si="657">J103-J151</f>
        <v>0</v>
      </c>
      <c r="K247" s="17">
        <f t="shared" si="657"/>
        <v>0</v>
      </c>
      <c r="L247" s="17">
        <f t="shared" si="657"/>
        <v>0</v>
      </c>
      <c r="M247" s="17">
        <f t="shared" si="657"/>
        <v>0</v>
      </c>
      <c r="N247" s="17">
        <f t="shared" si="657"/>
        <v>0</v>
      </c>
      <c r="O247" s="17">
        <f t="shared" si="657"/>
        <v>0</v>
      </c>
      <c r="P247" s="17">
        <f t="shared" si="657"/>
        <v>0</v>
      </c>
      <c r="Q247" s="17">
        <f t="shared" si="657"/>
        <v>0</v>
      </c>
      <c r="R247" s="17">
        <f t="shared" si="657"/>
        <v>0</v>
      </c>
      <c r="S247" s="17">
        <f t="shared" si="657"/>
        <v>0</v>
      </c>
      <c r="T247" s="17">
        <f t="shared" si="657"/>
        <v>0</v>
      </c>
      <c r="U247" s="17">
        <f t="shared" si="657"/>
        <v>0</v>
      </c>
      <c r="V247" s="17">
        <f t="shared" si="657"/>
        <v>0</v>
      </c>
      <c r="W247" s="17">
        <f t="shared" si="657"/>
        <v>0</v>
      </c>
      <c r="X247" s="17">
        <f t="shared" si="657"/>
        <v>0</v>
      </c>
      <c r="Y247" s="17">
        <f t="shared" si="657"/>
        <v>0</v>
      </c>
      <c r="Z247" s="17">
        <f t="shared" si="657"/>
        <v>0</v>
      </c>
      <c r="AA247" s="17">
        <f t="shared" si="657"/>
        <v>0</v>
      </c>
      <c r="AB247" s="17">
        <f t="shared" si="657"/>
        <v>0</v>
      </c>
      <c r="AC247" s="17">
        <f t="shared" si="657"/>
        <v>0</v>
      </c>
      <c r="AD247" s="17">
        <f t="shared" si="657"/>
        <v>0</v>
      </c>
      <c r="AE247" s="17">
        <f t="shared" si="657"/>
        <v>0</v>
      </c>
      <c r="AF247" s="17">
        <f t="shared" si="657"/>
        <v>0</v>
      </c>
      <c r="AG247" s="17">
        <f t="shared" si="657"/>
        <v>0</v>
      </c>
      <c r="AH247" s="17">
        <f t="shared" si="657"/>
        <v>0</v>
      </c>
      <c r="AI247" s="17">
        <f t="shared" si="657"/>
        <v>0</v>
      </c>
      <c r="AJ247" s="17">
        <f t="shared" si="657"/>
        <v>0</v>
      </c>
      <c r="AK247" s="17">
        <f t="shared" si="657"/>
        <v>0</v>
      </c>
      <c r="AL247" s="17">
        <f t="shared" si="657"/>
        <v>0</v>
      </c>
      <c r="AM247" s="17">
        <f t="shared" si="657"/>
        <v>0</v>
      </c>
      <c r="AN247" s="17">
        <f t="shared" si="657"/>
        <v>0</v>
      </c>
      <c r="AO247" s="17">
        <f t="shared" si="657"/>
        <v>0</v>
      </c>
      <c r="AP247" s="17">
        <f t="shared" si="657"/>
        <v>0</v>
      </c>
      <c r="AQ247" s="17">
        <f t="shared" si="657"/>
        <v>0</v>
      </c>
      <c r="AR247" s="17">
        <f t="shared" si="657"/>
        <v>0</v>
      </c>
      <c r="AS247" s="17">
        <f t="shared" si="657"/>
        <v>0</v>
      </c>
      <c r="AT247" s="17">
        <f t="shared" si="657"/>
        <v>0</v>
      </c>
      <c r="AU247" s="17">
        <f t="shared" si="657"/>
        <v>0</v>
      </c>
      <c r="AV247" s="17">
        <f t="shared" si="657"/>
        <v>0</v>
      </c>
      <c r="AW247" s="17">
        <f t="shared" si="657"/>
        <v>0</v>
      </c>
      <c r="AX247" s="17">
        <f t="shared" si="657"/>
        <v>0</v>
      </c>
      <c r="AY247" s="17">
        <f t="shared" si="657"/>
        <v>0</v>
      </c>
      <c r="AZ247" s="17">
        <f t="shared" si="657"/>
        <v>0</v>
      </c>
      <c r="BA247" s="17">
        <f t="shared" si="657"/>
        <v>2.5</v>
      </c>
      <c r="BB247" s="17">
        <f t="shared" si="657"/>
        <v>5</v>
      </c>
      <c r="BC247" s="17">
        <f t="shared" si="657"/>
        <v>7.5</v>
      </c>
      <c r="BD247" s="17">
        <f t="shared" si="657"/>
        <v>10</v>
      </c>
      <c r="BE247" s="17">
        <f t="shared" si="657"/>
        <v>12.5</v>
      </c>
      <c r="BF247" s="17">
        <f t="shared" si="657"/>
        <v>15</v>
      </c>
      <c r="BG247" s="17">
        <f t="shared" si="657"/>
        <v>12.5</v>
      </c>
      <c r="BH247" s="17">
        <f t="shared" si="657"/>
        <v>10</v>
      </c>
      <c r="BI247" s="17">
        <f t="shared" si="657"/>
        <v>7.5</v>
      </c>
      <c r="BJ247" s="17">
        <f t="shared" si="657"/>
        <v>5</v>
      </c>
      <c r="BK247" s="17">
        <f t="shared" si="657"/>
        <v>2.5</v>
      </c>
      <c r="BL247" s="17">
        <f t="shared" si="657"/>
        <v>0</v>
      </c>
      <c r="BM247" s="17">
        <f t="shared" si="657"/>
        <v>0</v>
      </c>
      <c r="BN247" s="17">
        <f t="shared" si="657"/>
        <v>0</v>
      </c>
      <c r="BO247" s="17">
        <f t="shared" si="657"/>
        <v>0</v>
      </c>
      <c r="BP247" s="17">
        <f t="shared" si="657"/>
        <v>0</v>
      </c>
      <c r="BQ247" s="17">
        <f t="shared" si="657"/>
        <v>0</v>
      </c>
      <c r="BR247" s="17">
        <f t="shared" si="657"/>
        <v>0</v>
      </c>
      <c r="BS247" s="17">
        <f t="shared" si="657"/>
        <v>0</v>
      </c>
      <c r="BT247" s="17">
        <f t="shared" si="657"/>
        <v>0</v>
      </c>
      <c r="BU247" s="17">
        <f t="shared" si="657"/>
        <v>0</v>
      </c>
      <c r="BV247" s="17">
        <f t="shared" ref="BV247:DY249" si="658">BV103-BV151</f>
        <v>0</v>
      </c>
      <c r="BW247" s="17">
        <f t="shared" si="658"/>
        <v>0</v>
      </c>
      <c r="BX247" s="17">
        <f t="shared" si="658"/>
        <v>0</v>
      </c>
      <c r="BY247" s="17">
        <f t="shared" si="658"/>
        <v>0</v>
      </c>
      <c r="BZ247" s="17">
        <f t="shared" si="658"/>
        <v>0</v>
      </c>
      <c r="CA247" s="17">
        <f t="shared" si="658"/>
        <v>0</v>
      </c>
      <c r="CB247" s="17">
        <f t="shared" si="658"/>
        <v>0</v>
      </c>
      <c r="CC247" s="17">
        <f t="shared" si="658"/>
        <v>0</v>
      </c>
      <c r="CD247" s="17">
        <f t="shared" si="658"/>
        <v>0</v>
      </c>
      <c r="CE247" s="17">
        <f t="shared" si="658"/>
        <v>0</v>
      </c>
      <c r="CF247" s="17">
        <f t="shared" si="658"/>
        <v>0</v>
      </c>
      <c r="CG247" s="17">
        <f t="shared" si="658"/>
        <v>0</v>
      </c>
      <c r="CH247" s="17">
        <f t="shared" si="658"/>
        <v>0</v>
      </c>
      <c r="CI247" s="17">
        <f t="shared" si="658"/>
        <v>0</v>
      </c>
      <c r="CJ247" s="17">
        <f t="shared" si="658"/>
        <v>0</v>
      </c>
      <c r="CK247" s="17">
        <f t="shared" si="658"/>
        <v>0</v>
      </c>
      <c r="CL247" s="17">
        <f t="shared" si="658"/>
        <v>0</v>
      </c>
      <c r="CM247" s="17">
        <f t="shared" si="658"/>
        <v>0</v>
      </c>
      <c r="CN247" s="17">
        <f t="shared" si="658"/>
        <v>0</v>
      </c>
      <c r="CO247" s="17">
        <f t="shared" si="658"/>
        <v>0</v>
      </c>
      <c r="CP247" s="17">
        <f t="shared" si="658"/>
        <v>0</v>
      </c>
      <c r="CQ247" s="17">
        <f t="shared" si="658"/>
        <v>0</v>
      </c>
      <c r="CR247" s="17">
        <f t="shared" si="658"/>
        <v>0</v>
      </c>
      <c r="CS247" s="17">
        <f t="shared" si="658"/>
        <v>0</v>
      </c>
      <c r="CT247" s="17">
        <f t="shared" si="658"/>
        <v>0</v>
      </c>
      <c r="CU247" s="17">
        <f t="shared" si="658"/>
        <v>0</v>
      </c>
      <c r="CV247" s="17">
        <f t="shared" si="658"/>
        <v>0</v>
      </c>
      <c r="CW247" s="17">
        <f t="shared" si="658"/>
        <v>0</v>
      </c>
      <c r="CX247" s="17">
        <f t="shared" si="658"/>
        <v>0</v>
      </c>
      <c r="CY247" s="17">
        <f t="shared" si="658"/>
        <v>0</v>
      </c>
      <c r="CZ247" s="17">
        <f t="shared" si="658"/>
        <v>0</v>
      </c>
      <c r="DA247" s="17">
        <f t="shared" si="658"/>
        <v>0</v>
      </c>
      <c r="DB247" s="17">
        <f t="shared" si="658"/>
        <v>0</v>
      </c>
      <c r="DC247" s="17">
        <f t="shared" si="658"/>
        <v>0</v>
      </c>
      <c r="DD247" s="17">
        <f t="shared" si="658"/>
        <v>0</v>
      </c>
      <c r="DE247" s="17">
        <f t="shared" si="658"/>
        <v>0</v>
      </c>
      <c r="DF247" s="17">
        <f t="shared" si="658"/>
        <v>0</v>
      </c>
      <c r="DG247" s="17">
        <f t="shared" si="658"/>
        <v>0</v>
      </c>
      <c r="DH247" s="17">
        <f t="shared" si="658"/>
        <v>0</v>
      </c>
      <c r="DI247" s="17">
        <f t="shared" si="658"/>
        <v>0</v>
      </c>
      <c r="DJ247" s="17">
        <f t="shared" si="658"/>
        <v>0</v>
      </c>
      <c r="DK247" s="17">
        <f t="shared" si="658"/>
        <v>0</v>
      </c>
      <c r="DL247" s="17">
        <f t="shared" si="658"/>
        <v>0</v>
      </c>
      <c r="DM247" s="17">
        <f t="shared" si="658"/>
        <v>0</v>
      </c>
      <c r="DN247" s="17">
        <f t="shared" si="658"/>
        <v>0</v>
      </c>
      <c r="DO247" s="17">
        <f t="shared" si="658"/>
        <v>0</v>
      </c>
      <c r="DP247" s="17">
        <f t="shared" si="658"/>
        <v>0</v>
      </c>
      <c r="DQ247" s="17">
        <f t="shared" si="658"/>
        <v>0</v>
      </c>
      <c r="DR247" s="17">
        <f t="shared" si="658"/>
        <v>0</v>
      </c>
      <c r="DS247" s="17">
        <f t="shared" si="658"/>
        <v>0</v>
      </c>
      <c r="DT247" s="17">
        <f t="shared" si="658"/>
        <v>0</v>
      </c>
      <c r="DU247" s="17">
        <f t="shared" si="658"/>
        <v>0</v>
      </c>
      <c r="DV247" s="17">
        <f t="shared" si="658"/>
        <v>0</v>
      </c>
      <c r="DW247" s="17">
        <f t="shared" si="658"/>
        <v>0</v>
      </c>
      <c r="DX247" s="17">
        <f t="shared" si="658"/>
        <v>0</v>
      </c>
      <c r="DY247" s="17">
        <f t="shared" si="658"/>
        <v>0</v>
      </c>
    </row>
    <row r="248" spans="2:129" x14ac:dyDescent="0.3">
      <c r="B248" s="2" t="str">
        <f>Product!$N$2</f>
        <v>Phase 4</v>
      </c>
      <c r="C248" s="2" t="str">
        <f>Product!$N$3</f>
        <v>60' Wide</v>
      </c>
      <c r="G248" s="11">
        <f>SUM(H248:DZ248)</f>
        <v>90</v>
      </c>
      <c r="I248" s="17">
        <f t="shared" si="651"/>
        <v>0</v>
      </c>
      <c r="J248" s="17">
        <f t="shared" si="657"/>
        <v>0</v>
      </c>
      <c r="K248" s="17">
        <f t="shared" si="657"/>
        <v>0</v>
      </c>
      <c r="L248" s="17">
        <f t="shared" si="657"/>
        <v>0</v>
      </c>
      <c r="M248" s="17">
        <f t="shared" si="657"/>
        <v>0</v>
      </c>
      <c r="N248" s="17">
        <f t="shared" si="657"/>
        <v>0</v>
      </c>
      <c r="O248" s="17">
        <f t="shared" si="657"/>
        <v>0</v>
      </c>
      <c r="P248" s="17">
        <f t="shared" si="657"/>
        <v>0</v>
      </c>
      <c r="Q248" s="17">
        <f t="shared" si="657"/>
        <v>0</v>
      </c>
      <c r="R248" s="17">
        <f t="shared" si="657"/>
        <v>0</v>
      </c>
      <c r="S248" s="17">
        <f t="shared" si="657"/>
        <v>0</v>
      </c>
      <c r="T248" s="17">
        <f t="shared" si="657"/>
        <v>0</v>
      </c>
      <c r="U248" s="17">
        <f t="shared" si="657"/>
        <v>0</v>
      </c>
      <c r="V248" s="17">
        <f t="shared" si="657"/>
        <v>0</v>
      </c>
      <c r="W248" s="17">
        <f t="shared" si="657"/>
        <v>0</v>
      </c>
      <c r="X248" s="17">
        <f t="shared" si="657"/>
        <v>0</v>
      </c>
      <c r="Y248" s="17">
        <f t="shared" si="657"/>
        <v>0</v>
      </c>
      <c r="Z248" s="17">
        <f t="shared" si="657"/>
        <v>0</v>
      </c>
      <c r="AA248" s="17">
        <f t="shared" si="657"/>
        <v>0</v>
      </c>
      <c r="AB248" s="17">
        <f t="shared" si="657"/>
        <v>0</v>
      </c>
      <c r="AC248" s="17">
        <f t="shared" si="657"/>
        <v>0</v>
      </c>
      <c r="AD248" s="17">
        <f t="shared" si="657"/>
        <v>0</v>
      </c>
      <c r="AE248" s="17">
        <f t="shared" si="657"/>
        <v>0</v>
      </c>
      <c r="AF248" s="17">
        <f t="shared" si="657"/>
        <v>0</v>
      </c>
      <c r="AG248" s="17">
        <f t="shared" si="657"/>
        <v>0</v>
      </c>
      <c r="AH248" s="17">
        <f t="shared" si="657"/>
        <v>0</v>
      </c>
      <c r="AI248" s="17">
        <f t="shared" si="657"/>
        <v>0</v>
      </c>
      <c r="AJ248" s="17">
        <f t="shared" si="657"/>
        <v>0</v>
      </c>
      <c r="AK248" s="17">
        <f t="shared" si="657"/>
        <v>0</v>
      </c>
      <c r="AL248" s="17">
        <f t="shared" si="657"/>
        <v>0</v>
      </c>
      <c r="AM248" s="17">
        <f t="shared" si="657"/>
        <v>0</v>
      </c>
      <c r="AN248" s="17">
        <f t="shared" si="657"/>
        <v>0</v>
      </c>
      <c r="AO248" s="17">
        <f t="shared" si="657"/>
        <v>0</v>
      </c>
      <c r="AP248" s="17">
        <f t="shared" si="657"/>
        <v>0</v>
      </c>
      <c r="AQ248" s="17">
        <f t="shared" si="657"/>
        <v>0</v>
      </c>
      <c r="AR248" s="17">
        <f t="shared" si="657"/>
        <v>0</v>
      </c>
      <c r="AS248" s="17">
        <f t="shared" si="657"/>
        <v>0</v>
      </c>
      <c r="AT248" s="17">
        <f t="shared" si="657"/>
        <v>0</v>
      </c>
      <c r="AU248" s="17">
        <f t="shared" si="657"/>
        <v>0</v>
      </c>
      <c r="AV248" s="17">
        <f t="shared" si="657"/>
        <v>0</v>
      </c>
      <c r="AW248" s="17">
        <f t="shared" si="657"/>
        <v>0</v>
      </c>
      <c r="AX248" s="17">
        <f t="shared" si="657"/>
        <v>0</v>
      </c>
      <c r="AY248" s="17">
        <f t="shared" si="657"/>
        <v>0</v>
      </c>
      <c r="AZ248" s="17">
        <f t="shared" si="657"/>
        <v>0</v>
      </c>
      <c r="BA248" s="17">
        <f t="shared" si="657"/>
        <v>2.5</v>
      </c>
      <c r="BB248" s="17">
        <f t="shared" si="657"/>
        <v>5</v>
      </c>
      <c r="BC248" s="17">
        <f t="shared" si="657"/>
        <v>7.5</v>
      </c>
      <c r="BD248" s="17">
        <f t="shared" si="657"/>
        <v>10</v>
      </c>
      <c r="BE248" s="17">
        <f t="shared" si="657"/>
        <v>12.5</v>
      </c>
      <c r="BF248" s="17">
        <f t="shared" si="657"/>
        <v>15</v>
      </c>
      <c r="BG248" s="17">
        <f t="shared" si="657"/>
        <v>12.5</v>
      </c>
      <c r="BH248" s="17">
        <f t="shared" si="657"/>
        <v>10</v>
      </c>
      <c r="BI248" s="17">
        <f t="shared" si="657"/>
        <v>7.5</v>
      </c>
      <c r="BJ248" s="17">
        <f t="shared" si="657"/>
        <v>5</v>
      </c>
      <c r="BK248" s="17">
        <f t="shared" si="657"/>
        <v>2.5</v>
      </c>
      <c r="BL248" s="17">
        <f t="shared" si="657"/>
        <v>0</v>
      </c>
      <c r="BM248" s="17">
        <f t="shared" si="657"/>
        <v>0</v>
      </c>
      <c r="BN248" s="17">
        <f t="shared" si="657"/>
        <v>0</v>
      </c>
      <c r="BO248" s="17">
        <f t="shared" si="657"/>
        <v>0</v>
      </c>
      <c r="BP248" s="17">
        <f t="shared" si="657"/>
        <v>0</v>
      </c>
      <c r="BQ248" s="17">
        <f t="shared" si="657"/>
        <v>0</v>
      </c>
      <c r="BR248" s="17">
        <f t="shared" si="657"/>
        <v>0</v>
      </c>
      <c r="BS248" s="17">
        <f t="shared" si="657"/>
        <v>0</v>
      </c>
      <c r="BT248" s="17">
        <f t="shared" si="657"/>
        <v>0</v>
      </c>
      <c r="BU248" s="17">
        <f t="shared" si="657"/>
        <v>0</v>
      </c>
      <c r="BV248" s="17">
        <f t="shared" si="658"/>
        <v>0</v>
      </c>
      <c r="BW248" s="17">
        <f t="shared" si="658"/>
        <v>0</v>
      </c>
      <c r="BX248" s="17">
        <f t="shared" si="658"/>
        <v>0</v>
      </c>
      <c r="BY248" s="17">
        <f t="shared" si="658"/>
        <v>0</v>
      </c>
      <c r="BZ248" s="17">
        <f t="shared" si="658"/>
        <v>0</v>
      </c>
      <c r="CA248" s="17">
        <f t="shared" si="658"/>
        <v>0</v>
      </c>
      <c r="CB248" s="17">
        <f t="shared" si="658"/>
        <v>0</v>
      </c>
      <c r="CC248" s="17">
        <f t="shared" si="658"/>
        <v>0</v>
      </c>
      <c r="CD248" s="17">
        <f t="shared" si="658"/>
        <v>0</v>
      </c>
      <c r="CE248" s="17">
        <f t="shared" si="658"/>
        <v>0</v>
      </c>
      <c r="CF248" s="17">
        <f t="shared" si="658"/>
        <v>0</v>
      </c>
      <c r="CG248" s="17">
        <f t="shared" si="658"/>
        <v>0</v>
      </c>
      <c r="CH248" s="17">
        <f t="shared" si="658"/>
        <v>0</v>
      </c>
      <c r="CI248" s="17">
        <f t="shared" si="658"/>
        <v>0</v>
      </c>
      <c r="CJ248" s="17">
        <f t="shared" si="658"/>
        <v>0</v>
      </c>
      <c r="CK248" s="17">
        <f t="shared" si="658"/>
        <v>0</v>
      </c>
      <c r="CL248" s="17">
        <f t="shared" si="658"/>
        <v>0</v>
      </c>
      <c r="CM248" s="17">
        <f t="shared" si="658"/>
        <v>0</v>
      </c>
      <c r="CN248" s="17">
        <f t="shared" si="658"/>
        <v>0</v>
      </c>
      <c r="CO248" s="17">
        <f t="shared" si="658"/>
        <v>0</v>
      </c>
      <c r="CP248" s="17">
        <f t="shared" si="658"/>
        <v>0</v>
      </c>
      <c r="CQ248" s="17">
        <f t="shared" si="658"/>
        <v>0</v>
      </c>
      <c r="CR248" s="17">
        <f t="shared" si="658"/>
        <v>0</v>
      </c>
      <c r="CS248" s="17">
        <f t="shared" si="658"/>
        <v>0</v>
      </c>
      <c r="CT248" s="17">
        <f t="shared" si="658"/>
        <v>0</v>
      </c>
      <c r="CU248" s="17">
        <f t="shared" si="658"/>
        <v>0</v>
      </c>
      <c r="CV248" s="17">
        <f t="shared" si="658"/>
        <v>0</v>
      </c>
      <c r="CW248" s="17">
        <f t="shared" si="658"/>
        <v>0</v>
      </c>
      <c r="CX248" s="17">
        <f t="shared" si="658"/>
        <v>0</v>
      </c>
      <c r="CY248" s="17">
        <f t="shared" si="658"/>
        <v>0</v>
      </c>
      <c r="CZ248" s="17">
        <f t="shared" si="658"/>
        <v>0</v>
      </c>
      <c r="DA248" s="17">
        <f t="shared" si="658"/>
        <v>0</v>
      </c>
      <c r="DB248" s="17">
        <f t="shared" si="658"/>
        <v>0</v>
      </c>
      <c r="DC248" s="17">
        <f t="shared" si="658"/>
        <v>0</v>
      </c>
      <c r="DD248" s="17">
        <f t="shared" si="658"/>
        <v>0</v>
      </c>
      <c r="DE248" s="17">
        <f t="shared" si="658"/>
        <v>0</v>
      </c>
      <c r="DF248" s="17">
        <f t="shared" si="658"/>
        <v>0</v>
      </c>
      <c r="DG248" s="17">
        <f t="shared" si="658"/>
        <v>0</v>
      </c>
      <c r="DH248" s="17">
        <f t="shared" si="658"/>
        <v>0</v>
      </c>
      <c r="DI248" s="17">
        <f t="shared" si="658"/>
        <v>0</v>
      </c>
      <c r="DJ248" s="17">
        <f t="shared" si="658"/>
        <v>0</v>
      </c>
      <c r="DK248" s="17">
        <f t="shared" si="658"/>
        <v>0</v>
      </c>
      <c r="DL248" s="17">
        <f t="shared" si="658"/>
        <v>0</v>
      </c>
      <c r="DM248" s="17">
        <f t="shared" si="658"/>
        <v>0</v>
      </c>
      <c r="DN248" s="17">
        <f t="shared" si="658"/>
        <v>0</v>
      </c>
      <c r="DO248" s="17">
        <f t="shared" si="658"/>
        <v>0</v>
      </c>
      <c r="DP248" s="17">
        <f t="shared" si="658"/>
        <v>0</v>
      </c>
      <c r="DQ248" s="17">
        <f t="shared" si="658"/>
        <v>0</v>
      </c>
      <c r="DR248" s="17">
        <f t="shared" si="658"/>
        <v>0</v>
      </c>
      <c r="DS248" s="17">
        <f t="shared" si="658"/>
        <v>0</v>
      </c>
      <c r="DT248" s="17">
        <f t="shared" si="658"/>
        <v>0</v>
      </c>
      <c r="DU248" s="17">
        <f t="shared" si="658"/>
        <v>0</v>
      </c>
      <c r="DV248" s="17">
        <f t="shared" si="658"/>
        <v>0</v>
      </c>
      <c r="DW248" s="17">
        <f t="shared" si="658"/>
        <v>0</v>
      </c>
      <c r="DX248" s="17">
        <f t="shared" si="658"/>
        <v>0</v>
      </c>
      <c r="DY248" s="17">
        <f t="shared" si="658"/>
        <v>0</v>
      </c>
    </row>
    <row r="249" spans="2:129" x14ac:dyDescent="0.3">
      <c r="B249" s="2" t="str">
        <f>Product!$O$2</f>
        <v>Phase 4</v>
      </c>
      <c r="C249" s="2" t="str">
        <f>Product!$O$3</f>
        <v>75' Wide</v>
      </c>
      <c r="G249" s="11">
        <f>SUM(H249:DZ249)</f>
        <v>60</v>
      </c>
      <c r="I249" s="17">
        <f t="shared" si="651"/>
        <v>0</v>
      </c>
      <c r="J249" s="17">
        <f t="shared" si="657"/>
        <v>0</v>
      </c>
      <c r="K249" s="17">
        <f t="shared" si="657"/>
        <v>0</v>
      </c>
      <c r="L249" s="17">
        <f t="shared" si="657"/>
        <v>0</v>
      </c>
      <c r="M249" s="17">
        <f t="shared" si="657"/>
        <v>0</v>
      </c>
      <c r="N249" s="17">
        <f t="shared" si="657"/>
        <v>0</v>
      </c>
      <c r="O249" s="17">
        <f t="shared" si="657"/>
        <v>0</v>
      </c>
      <c r="P249" s="17">
        <f t="shared" si="657"/>
        <v>0</v>
      </c>
      <c r="Q249" s="17">
        <f t="shared" si="657"/>
        <v>0</v>
      </c>
      <c r="R249" s="17">
        <f t="shared" si="657"/>
        <v>0</v>
      </c>
      <c r="S249" s="17">
        <f t="shared" si="657"/>
        <v>0</v>
      </c>
      <c r="T249" s="17">
        <f t="shared" si="657"/>
        <v>0</v>
      </c>
      <c r="U249" s="17">
        <f t="shared" si="657"/>
        <v>0</v>
      </c>
      <c r="V249" s="17">
        <f t="shared" si="657"/>
        <v>0</v>
      </c>
      <c r="W249" s="17">
        <f t="shared" si="657"/>
        <v>0</v>
      </c>
      <c r="X249" s="17">
        <f t="shared" si="657"/>
        <v>0</v>
      </c>
      <c r="Y249" s="17">
        <f t="shared" si="657"/>
        <v>0</v>
      </c>
      <c r="Z249" s="17">
        <f t="shared" si="657"/>
        <v>0</v>
      </c>
      <c r="AA249" s="17">
        <f t="shared" si="657"/>
        <v>0</v>
      </c>
      <c r="AB249" s="17">
        <f t="shared" si="657"/>
        <v>0</v>
      </c>
      <c r="AC249" s="17">
        <f t="shared" si="657"/>
        <v>0</v>
      </c>
      <c r="AD249" s="17">
        <f t="shared" si="657"/>
        <v>0</v>
      </c>
      <c r="AE249" s="17">
        <f t="shared" si="657"/>
        <v>0</v>
      </c>
      <c r="AF249" s="17">
        <f t="shared" si="657"/>
        <v>0</v>
      </c>
      <c r="AG249" s="17">
        <f t="shared" si="657"/>
        <v>0</v>
      </c>
      <c r="AH249" s="17">
        <f t="shared" si="657"/>
        <v>0</v>
      </c>
      <c r="AI249" s="17">
        <f t="shared" si="657"/>
        <v>0</v>
      </c>
      <c r="AJ249" s="17">
        <f t="shared" si="657"/>
        <v>0</v>
      </c>
      <c r="AK249" s="17">
        <f t="shared" si="657"/>
        <v>0</v>
      </c>
      <c r="AL249" s="17">
        <f t="shared" si="657"/>
        <v>0</v>
      </c>
      <c r="AM249" s="17">
        <f t="shared" si="657"/>
        <v>0</v>
      </c>
      <c r="AN249" s="17">
        <f t="shared" si="657"/>
        <v>0</v>
      </c>
      <c r="AO249" s="17">
        <f t="shared" si="657"/>
        <v>0</v>
      </c>
      <c r="AP249" s="17">
        <f t="shared" si="657"/>
        <v>0</v>
      </c>
      <c r="AQ249" s="17">
        <f t="shared" si="657"/>
        <v>0</v>
      </c>
      <c r="AR249" s="17">
        <f t="shared" si="657"/>
        <v>0</v>
      </c>
      <c r="AS249" s="17">
        <f t="shared" si="657"/>
        <v>0</v>
      </c>
      <c r="AT249" s="17">
        <f t="shared" si="657"/>
        <v>0</v>
      </c>
      <c r="AU249" s="17">
        <f t="shared" si="657"/>
        <v>0</v>
      </c>
      <c r="AV249" s="17">
        <f t="shared" si="657"/>
        <v>0</v>
      </c>
      <c r="AW249" s="17">
        <f t="shared" si="657"/>
        <v>0</v>
      </c>
      <c r="AX249" s="17">
        <f t="shared" si="657"/>
        <v>0</v>
      </c>
      <c r="AY249" s="17">
        <f t="shared" si="657"/>
        <v>0</v>
      </c>
      <c r="AZ249" s="17">
        <f t="shared" si="657"/>
        <v>0</v>
      </c>
      <c r="BA249" s="17">
        <f t="shared" si="657"/>
        <v>1.6666666666666667</v>
      </c>
      <c r="BB249" s="17">
        <f t="shared" si="657"/>
        <v>3.3333333333333335</v>
      </c>
      <c r="BC249" s="17">
        <f t="shared" si="657"/>
        <v>5</v>
      </c>
      <c r="BD249" s="17">
        <f t="shared" si="657"/>
        <v>6.666666666666667</v>
      </c>
      <c r="BE249" s="17">
        <f t="shared" si="657"/>
        <v>8.3333333333333339</v>
      </c>
      <c r="BF249" s="17">
        <f t="shared" si="657"/>
        <v>10</v>
      </c>
      <c r="BG249" s="17">
        <f t="shared" si="657"/>
        <v>8.3333333333333339</v>
      </c>
      <c r="BH249" s="17">
        <f t="shared" si="657"/>
        <v>6.6666666666666679</v>
      </c>
      <c r="BI249" s="17">
        <f t="shared" si="657"/>
        <v>5.0000000000000018</v>
      </c>
      <c r="BJ249" s="17">
        <f t="shared" si="657"/>
        <v>3.3333333333333357</v>
      </c>
      <c r="BK249" s="17">
        <f t="shared" si="657"/>
        <v>1.6666666666666679</v>
      </c>
      <c r="BL249" s="17">
        <f t="shared" si="657"/>
        <v>0</v>
      </c>
      <c r="BM249" s="17">
        <f t="shared" si="657"/>
        <v>0</v>
      </c>
      <c r="BN249" s="17">
        <f t="shared" si="657"/>
        <v>0</v>
      </c>
      <c r="BO249" s="17">
        <f t="shared" si="657"/>
        <v>0</v>
      </c>
      <c r="BP249" s="17">
        <f t="shared" si="657"/>
        <v>0</v>
      </c>
      <c r="BQ249" s="17">
        <f t="shared" si="657"/>
        <v>0</v>
      </c>
      <c r="BR249" s="17">
        <f t="shared" si="657"/>
        <v>0</v>
      </c>
      <c r="BS249" s="17">
        <f t="shared" si="657"/>
        <v>0</v>
      </c>
      <c r="BT249" s="17">
        <f t="shared" si="657"/>
        <v>0</v>
      </c>
      <c r="BU249" s="17">
        <f t="shared" si="657"/>
        <v>0</v>
      </c>
      <c r="BV249" s="17">
        <f t="shared" si="658"/>
        <v>0</v>
      </c>
      <c r="BW249" s="17">
        <f t="shared" si="658"/>
        <v>0</v>
      </c>
      <c r="BX249" s="17">
        <f t="shared" si="658"/>
        <v>0</v>
      </c>
      <c r="BY249" s="17">
        <f t="shared" si="658"/>
        <v>0</v>
      </c>
      <c r="BZ249" s="17">
        <f t="shared" si="658"/>
        <v>0</v>
      </c>
      <c r="CA249" s="17">
        <f t="shared" si="658"/>
        <v>0</v>
      </c>
      <c r="CB249" s="17">
        <f t="shared" si="658"/>
        <v>0</v>
      </c>
      <c r="CC249" s="17">
        <f t="shared" si="658"/>
        <v>0</v>
      </c>
      <c r="CD249" s="17">
        <f t="shared" si="658"/>
        <v>0</v>
      </c>
      <c r="CE249" s="17">
        <f t="shared" si="658"/>
        <v>0</v>
      </c>
      <c r="CF249" s="17">
        <f t="shared" si="658"/>
        <v>0</v>
      </c>
      <c r="CG249" s="17">
        <f t="shared" si="658"/>
        <v>0</v>
      </c>
      <c r="CH249" s="17">
        <f t="shared" si="658"/>
        <v>0</v>
      </c>
      <c r="CI249" s="17">
        <f t="shared" si="658"/>
        <v>0</v>
      </c>
      <c r="CJ249" s="17">
        <f t="shared" si="658"/>
        <v>0</v>
      </c>
      <c r="CK249" s="17">
        <f t="shared" si="658"/>
        <v>0</v>
      </c>
      <c r="CL249" s="17">
        <f t="shared" si="658"/>
        <v>0</v>
      </c>
      <c r="CM249" s="17">
        <f t="shared" si="658"/>
        <v>0</v>
      </c>
      <c r="CN249" s="17">
        <f t="shared" si="658"/>
        <v>0</v>
      </c>
      <c r="CO249" s="17">
        <f t="shared" si="658"/>
        <v>0</v>
      </c>
      <c r="CP249" s="17">
        <f t="shared" si="658"/>
        <v>0</v>
      </c>
      <c r="CQ249" s="17">
        <f t="shared" si="658"/>
        <v>0</v>
      </c>
      <c r="CR249" s="17">
        <f t="shared" si="658"/>
        <v>0</v>
      </c>
      <c r="CS249" s="17">
        <f t="shared" si="658"/>
        <v>0</v>
      </c>
      <c r="CT249" s="17">
        <f t="shared" si="658"/>
        <v>0</v>
      </c>
      <c r="CU249" s="17">
        <f t="shared" si="658"/>
        <v>0</v>
      </c>
      <c r="CV249" s="17">
        <f t="shared" si="658"/>
        <v>0</v>
      </c>
      <c r="CW249" s="17">
        <f t="shared" si="658"/>
        <v>0</v>
      </c>
      <c r="CX249" s="17">
        <f t="shared" si="658"/>
        <v>0</v>
      </c>
      <c r="CY249" s="17">
        <f t="shared" si="658"/>
        <v>0</v>
      </c>
      <c r="CZ249" s="17">
        <f t="shared" si="658"/>
        <v>0</v>
      </c>
      <c r="DA249" s="17">
        <f t="shared" si="658"/>
        <v>0</v>
      </c>
      <c r="DB249" s="17">
        <f t="shared" si="658"/>
        <v>0</v>
      </c>
      <c r="DC249" s="17">
        <f t="shared" si="658"/>
        <v>0</v>
      </c>
      <c r="DD249" s="17">
        <f t="shared" si="658"/>
        <v>0</v>
      </c>
      <c r="DE249" s="17">
        <f t="shared" si="658"/>
        <v>0</v>
      </c>
      <c r="DF249" s="17">
        <f t="shared" si="658"/>
        <v>0</v>
      </c>
      <c r="DG249" s="17">
        <f t="shared" si="658"/>
        <v>0</v>
      </c>
      <c r="DH249" s="17">
        <f t="shared" si="658"/>
        <v>0</v>
      </c>
      <c r="DI249" s="17">
        <f t="shared" si="658"/>
        <v>0</v>
      </c>
      <c r="DJ249" s="17">
        <f t="shared" si="658"/>
        <v>0</v>
      </c>
      <c r="DK249" s="17">
        <f t="shared" si="658"/>
        <v>0</v>
      </c>
      <c r="DL249" s="17">
        <f t="shared" si="658"/>
        <v>0</v>
      </c>
      <c r="DM249" s="17">
        <f t="shared" si="658"/>
        <v>0</v>
      </c>
      <c r="DN249" s="17">
        <f t="shared" si="658"/>
        <v>0</v>
      </c>
      <c r="DO249" s="17">
        <f t="shared" si="658"/>
        <v>0</v>
      </c>
      <c r="DP249" s="17">
        <f t="shared" si="658"/>
        <v>0</v>
      </c>
      <c r="DQ249" s="17">
        <f t="shared" si="658"/>
        <v>0</v>
      </c>
      <c r="DR249" s="17">
        <f t="shared" si="658"/>
        <v>0</v>
      </c>
      <c r="DS249" s="17">
        <f t="shared" si="658"/>
        <v>0</v>
      </c>
      <c r="DT249" s="17">
        <f t="shared" si="658"/>
        <v>0</v>
      </c>
      <c r="DU249" s="17">
        <f t="shared" si="658"/>
        <v>0</v>
      </c>
      <c r="DV249" s="17">
        <f t="shared" si="658"/>
        <v>0</v>
      </c>
      <c r="DW249" s="17">
        <f t="shared" si="658"/>
        <v>0</v>
      </c>
      <c r="DX249" s="17">
        <f t="shared" si="658"/>
        <v>0</v>
      </c>
      <c r="DY249" s="17">
        <f t="shared" si="658"/>
        <v>0</v>
      </c>
    </row>
    <row r="250" spans="2:129" x14ac:dyDescent="0.3">
      <c r="I250" s="17"/>
      <c r="J250" s="17"/>
      <c r="K250" s="17"/>
      <c r="L250" s="17"/>
      <c r="M250" s="17"/>
      <c r="N250" s="17"/>
      <c r="O250" s="17"/>
      <c r="P250" s="17"/>
      <c r="Q250" s="17"/>
      <c r="R250" s="17"/>
      <c r="S250" s="17"/>
      <c r="T250" s="17"/>
      <c r="U250" s="17"/>
      <c r="V250" s="17"/>
      <c r="W250" s="17"/>
      <c r="X250" s="17"/>
      <c r="Y250" s="17"/>
      <c r="Z250" s="17"/>
      <c r="AA250" s="17"/>
      <c r="AB250" s="17"/>
      <c r="AC250" s="17"/>
      <c r="AD250" s="17"/>
      <c r="AE250" s="17"/>
      <c r="AF250" s="17"/>
      <c r="AG250" s="17"/>
      <c r="AH250" s="17"/>
      <c r="AI250" s="17"/>
      <c r="AJ250" s="17"/>
      <c r="AK250" s="17"/>
      <c r="AL250" s="17"/>
      <c r="AM250" s="17"/>
      <c r="AN250" s="17"/>
      <c r="AO250" s="17"/>
      <c r="AP250" s="17"/>
      <c r="AQ250" s="17"/>
      <c r="AR250" s="17"/>
      <c r="AS250" s="17"/>
      <c r="AT250" s="17"/>
      <c r="AU250" s="17"/>
      <c r="AV250" s="17"/>
      <c r="AW250" s="17"/>
      <c r="AX250" s="17"/>
      <c r="AY250" s="17"/>
      <c r="AZ250" s="17"/>
      <c r="BA250" s="17"/>
      <c r="BB250" s="17"/>
      <c r="BC250" s="17"/>
      <c r="BD250" s="17"/>
      <c r="BE250" s="17"/>
      <c r="BF250" s="17"/>
      <c r="BG250" s="17"/>
      <c r="BH250" s="17"/>
      <c r="BI250" s="17"/>
      <c r="BJ250" s="17"/>
      <c r="BK250" s="17"/>
      <c r="BL250" s="17"/>
      <c r="BM250" s="17"/>
      <c r="BN250" s="17"/>
      <c r="BO250" s="17"/>
      <c r="BP250" s="17"/>
      <c r="BQ250" s="17"/>
      <c r="BR250" s="17"/>
      <c r="BS250" s="17"/>
      <c r="BT250" s="17"/>
      <c r="BU250" s="17"/>
      <c r="BV250" s="17"/>
      <c r="BW250" s="17"/>
      <c r="BX250" s="17"/>
      <c r="BY250" s="17"/>
      <c r="BZ250" s="17"/>
      <c r="CA250" s="17"/>
      <c r="CB250" s="17"/>
      <c r="CC250" s="17"/>
      <c r="CD250" s="17"/>
      <c r="CE250" s="17"/>
      <c r="CF250" s="17"/>
      <c r="CG250" s="17"/>
      <c r="CH250" s="17"/>
      <c r="CI250" s="17"/>
      <c r="CJ250" s="17"/>
      <c r="CK250" s="17"/>
      <c r="CL250" s="17"/>
      <c r="CM250" s="17"/>
      <c r="CN250" s="17"/>
      <c r="CO250" s="17"/>
      <c r="CP250" s="17"/>
      <c r="CQ250" s="17"/>
      <c r="CR250" s="17"/>
      <c r="CS250" s="17"/>
      <c r="CT250" s="17"/>
      <c r="CU250" s="17"/>
      <c r="CV250" s="17"/>
      <c r="CW250" s="17"/>
      <c r="CX250" s="17"/>
      <c r="CY250" s="17"/>
      <c r="CZ250" s="17"/>
      <c r="DA250" s="17"/>
      <c r="DB250" s="17"/>
      <c r="DC250" s="17"/>
      <c r="DD250" s="17"/>
      <c r="DE250" s="17"/>
      <c r="DF250" s="17"/>
      <c r="DG250" s="17"/>
      <c r="DH250" s="17"/>
      <c r="DI250" s="17"/>
      <c r="DJ250" s="17"/>
      <c r="DK250" s="17"/>
      <c r="DL250" s="17"/>
      <c r="DM250" s="17"/>
      <c r="DN250" s="17"/>
      <c r="DO250" s="17"/>
      <c r="DP250" s="17"/>
      <c r="DQ250" s="17"/>
      <c r="DR250" s="17"/>
      <c r="DS250" s="17"/>
      <c r="DT250" s="17"/>
      <c r="DU250" s="17"/>
      <c r="DV250" s="17"/>
      <c r="DW250" s="17"/>
      <c r="DX250" s="17"/>
      <c r="DY250" s="17"/>
    </row>
    <row r="251" spans="2:129" x14ac:dyDescent="0.3">
      <c r="B251" s="2" t="str">
        <f>Product!$P$2</f>
        <v>Phase 5</v>
      </c>
      <c r="C251" s="2" t="str">
        <f>Product!$P$3</f>
        <v>50' Wide</v>
      </c>
      <c r="G251" s="11">
        <f>SUM(H251:DZ251)</f>
        <v>90</v>
      </c>
      <c r="I251" s="17">
        <f t="shared" si="651"/>
        <v>0</v>
      </c>
      <c r="J251" s="17">
        <f t="shared" ref="J251:BU253" si="659">J107-J155</f>
        <v>0</v>
      </c>
      <c r="K251" s="17">
        <f t="shared" si="659"/>
        <v>0</v>
      </c>
      <c r="L251" s="17">
        <f t="shared" si="659"/>
        <v>0</v>
      </c>
      <c r="M251" s="17">
        <f t="shared" si="659"/>
        <v>0</v>
      </c>
      <c r="N251" s="17">
        <f t="shared" si="659"/>
        <v>0</v>
      </c>
      <c r="O251" s="17">
        <f t="shared" si="659"/>
        <v>0</v>
      </c>
      <c r="P251" s="17">
        <f t="shared" si="659"/>
        <v>0</v>
      </c>
      <c r="Q251" s="17">
        <f t="shared" si="659"/>
        <v>0</v>
      </c>
      <c r="R251" s="17">
        <f t="shared" si="659"/>
        <v>0</v>
      </c>
      <c r="S251" s="17">
        <f t="shared" si="659"/>
        <v>0</v>
      </c>
      <c r="T251" s="17">
        <f t="shared" si="659"/>
        <v>0</v>
      </c>
      <c r="U251" s="17">
        <f t="shared" si="659"/>
        <v>0</v>
      </c>
      <c r="V251" s="17">
        <f t="shared" si="659"/>
        <v>0</v>
      </c>
      <c r="W251" s="17">
        <f t="shared" si="659"/>
        <v>0</v>
      </c>
      <c r="X251" s="17">
        <f t="shared" si="659"/>
        <v>0</v>
      </c>
      <c r="Y251" s="17">
        <f t="shared" si="659"/>
        <v>0</v>
      </c>
      <c r="Z251" s="17">
        <f t="shared" si="659"/>
        <v>0</v>
      </c>
      <c r="AA251" s="17">
        <f t="shared" si="659"/>
        <v>0</v>
      </c>
      <c r="AB251" s="17">
        <f t="shared" si="659"/>
        <v>0</v>
      </c>
      <c r="AC251" s="17">
        <f t="shared" si="659"/>
        <v>0</v>
      </c>
      <c r="AD251" s="17">
        <f t="shared" si="659"/>
        <v>0</v>
      </c>
      <c r="AE251" s="17">
        <f t="shared" si="659"/>
        <v>0</v>
      </c>
      <c r="AF251" s="17">
        <f t="shared" si="659"/>
        <v>0</v>
      </c>
      <c r="AG251" s="17">
        <f t="shared" si="659"/>
        <v>0</v>
      </c>
      <c r="AH251" s="17">
        <f t="shared" si="659"/>
        <v>0</v>
      </c>
      <c r="AI251" s="17">
        <f t="shared" si="659"/>
        <v>0</v>
      </c>
      <c r="AJ251" s="17">
        <f t="shared" si="659"/>
        <v>0</v>
      </c>
      <c r="AK251" s="17">
        <f t="shared" si="659"/>
        <v>0</v>
      </c>
      <c r="AL251" s="17">
        <f t="shared" si="659"/>
        <v>0</v>
      </c>
      <c r="AM251" s="17">
        <f t="shared" si="659"/>
        <v>0</v>
      </c>
      <c r="AN251" s="17">
        <f t="shared" si="659"/>
        <v>0</v>
      </c>
      <c r="AO251" s="17">
        <f t="shared" si="659"/>
        <v>0</v>
      </c>
      <c r="AP251" s="17">
        <f t="shared" si="659"/>
        <v>0</v>
      </c>
      <c r="AQ251" s="17">
        <f t="shared" si="659"/>
        <v>0</v>
      </c>
      <c r="AR251" s="17">
        <f t="shared" si="659"/>
        <v>0</v>
      </c>
      <c r="AS251" s="17">
        <f t="shared" si="659"/>
        <v>0</v>
      </c>
      <c r="AT251" s="17">
        <f t="shared" si="659"/>
        <v>0</v>
      </c>
      <c r="AU251" s="17">
        <f t="shared" si="659"/>
        <v>0</v>
      </c>
      <c r="AV251" s="17">
        <f t="shared" si="659"/>
        <v>0</v>
      </c>
      <c r="AW251" s="17">
        <f t="shared" si="659"/>
        <v>0</v>
      </c>
      <c r="AX251" s="17">
        <f t="shared" si="659"/>
        <v>0</v>
      </c>
      <c r="AY251" s="17">
        <f t="shared" si="659"/>
        <v>0</v>
      </c>
      <c r="AZ251" s="17">
        <f t="shared" si="659"/>
        <v>0</v>
      </c>
      <c r="BA251" s="17">
        <f t="shared" si="659"/>
        <v>0</v>
      </c>
      <c r="BB251" s="17">
        <f t="shared" si="659"/>
        <v>0</v>
      </c>
      <c r="BC251" s="17">
        <f t="shared" si="659"/>
        <v>0</v>
      </c>
      <c r="BD251" s="17">
        <f t="shared" si="659"/>
        <v>0</v>
      </c>
      <c r="BE251" s="17">
        <f t="shared" si="659"/>
        <v>0</v>
      </c>
      <c r="BF251" s="17">
        <f t="shared" si="659"/>
        <v>0</v>
      </c>
      <c r="BG251" s="17">
        <f t="shared" si="659"/>
        <v>0</v>
      </c>
      <c r="BH251" s="17">
        <f t="shared" si="659"/>
        <v>0</v>
      </c>
      <c r="BI251" s="17">
        <f t="shared" si="659"/>
        <v>0</v>
      </c>
      <c r="BJ251" s="17">
        <f t="shared" si="659"/>
        <v>0</v>
      </c>
      <c r="BK251" s="17">
        <f t="shared" si="659"/>
        <v>0</v>
      </c>
      <c r="BL251" s="17">
        <f t="shared" si="659"/>
        <v>0</v>
      </c>
      <c r="BM251" s="17">
        <f t="shared" si="659"/>
        <v>2.5</v>
      </c>
      <c r="BN251" s="17">
        <f t="shared" si="659"/>
        <v>5</v>
      </c>
      <c r="BO251" s="17">
        <f t="shared" si="659"/>
        <v>7.5</v>
      </c>
      <c r="BP251" s="17">
        <f t="shared" si="659"/>
        <v>10</v>
      </c>
      <c r="BQ251" s="17">
        <f t="shared" si="659"/>
        <v>12.5</v>
      </c>
      <c r="BR251" s="17">
        <f t="shared" si="659"/>
        <v>15</v>
      </c>
      <c r="BS251" s="17">
        <f t="shared" si="659"/>
        <v>12.5</v>
      </c>
      <c r="BT251" s="17">
        <f t="shared" si="659"/>
        <v>10</v>
      </c>
      <c r="BU251" s="17">
        <f t="shared" si="659"/>
        <v>7.5</v>
      </c>
      <c r="BV251" s="17">
        <f t="shared" ref="BV251:DY253" si="660">BV107-BV155</f>
        <v>5</v>
      </c>
      <c r="BW251" s="17">
        <f t="shared" si="660"/>
        <v>2.5</v>
      </c>
      <c r="BX251" s="17">
        <f t="shared" si="660"/>
        <v>0</v>
      </c>
      <c r="BY251" s="17">
        <f t="shared" si="660"/>
        <v>0</v>
      </c>
      <c r="BZ251" s="17">
        <f t="shared" si="660"/>
        <v>0</v>
      </c>
      <c r="CA251" s="17">
        <f t="shared" si="660"/>
        <v>0</v>
      </c>
      <c r="CB251" s="17">
        <f t="shared" si="660"/>
        <v>0</v>
      </c>
      <c r="CC251" s="17">
        <f t="shared" si="660"/>
        <v>0</v>
      </c>
      <c r="CD251" s="17">
        <f t="shared" si="660"/>
        <v>0</v>
      </c>
      <c r="CE251" s="17">
        <f t="shared" si="660"/>
        <v>0</v>
      </c>
      <c r="CF251" s="17">
        <f t="shared" si="660"/>
        <v>0</v>
      </c>
      <c r="CG251" s="17">
        <f t="shared" si="660"/>
        <v>0</v>
      </c>
      <c r="CH251" s="17">
        <f t="shared" si="660"/>
        <v>0</v>
      </c>
      <c r="CI251" s="17">
        <f t="shared" si="660"/>
        <v>0</v>
      </c>
      <c r="CJ251" s="17">
        <f t="shared" si="660"/>
        <v>0</v>
      </c>
      <c r="CK251" s="17">
        <f t="shared" si="660"/>
        <v>0</v>
      </c>
      <c r="CL251" s="17">
        <f t="shared" si="660"/>
        <v>0</v>
      </c>
      <c r="CM251" s="17">
        <f t="shared" si="660"/>
        <v>0</v>
      </c>
      <c r="CN251" s="17">
        <f t="shared" si="660"/>
        <v>0</v>
      </c>
      <c r="CO251" s="17">
        <f t="shared" si="660"/>
        <v>0</v>
      </c>
      <c r="CP251" s="17">
        <f t="shared" si="660"/>
        <v>0</v>
      </c>
      <c r="CQ251" s="17">
        <f t="shared" si="660"/>
        <v>0</v>
      </c>
      <c r="CR251" s="17">
        <f t="shared" si="660"/>
        <v>0</v>
      </c>
      <c r="CS251" s="17">
        <f t="shared" si="660"/>
        <v>0</v>
      </c>
      <c r="CT251" s="17">
        <f t="shared" si="660"/>
        <v>0</v>
      </c>
      <c r="CU251" s="17">
        <f t="shared" si="660"/>
        <v>0</v>
      </c>
      <c r="CV251" s="17">
        <f t="shared" si="660"/>
        <v>0</v>
      </c>
      <c r="CW251" s="17">
        <f t="shared" si="660"/>
        <v>0</v>
      </c>
      <c r="CX251" s="17">
        <f t="shared" si="660"/>
        <v>0</v>
      </c>
      <c r="CY251" s="17">
        <f t="shared" si="660"/>
        <v>0</v>
      </c>
      <c r="CZ251" s="17">
        <f t="shared" si="660"/>
        <v>0</v>
      </c>
      <c r="DA251" s="17">
        <f t="shared" si="660"/>
        <v>0</v>
      </c>
      <c r="DB251" s="17">
        <f t="shared" si="660"/>
        <v>0</v>
      </c>
      <c r="DC251" s="17">
        <f t="shared" si="660"/>
        <v>0</v>
      </c>
      <c r="DD251" s="17">
        <f t="shared" si="660"/>
        <v>0</v>
      </c>
      <c r="DE251" s="17">
        <f t="shared" si="660"/>
        <v>0</v>
      </c>
      <c r="DF251" s="17">
        <f t="shared" si="660"/>
        <v>0</v>
      </c>
      <c r="DG251" s="17">
        <f t="shared" si="660"/>
        <v>0</v>
      </c>
      <c r="DH251" s="17">
        <f t="shared" si="660"/>
        <v>0</v>
      </c>
      <c r="DI251" s="17">
        <f t="shared" si="660"/>
        <v>0</v>
      </c>
      <c r="DJ251" s="17">
        <f t="shared" si="660"/>
        <v>0</v>
      </c>
      <c r="DK251" s="17">
        <f t="shared" si="660"/>
        <v>0</v>
      </c>
      <c r="DL251" s="17">
        <f t="shared" si="660"/>
        <v>0</v>
      </c>
      <c r="DM251" s="17">
        <f t="shared" si="660"/>
        <v>0</v>
      </c>
      <c r="DN251" s="17">
        <f t="shared" si="660"/>
        <v>0</v>
      </c>
      <c r="DO251" s="17">
        <f t="shared" si="660"/>
        <v>0</v>
      </c>
      <c r="DP251" s="17">
        <f t="shared" si="660"/>
        <v>0</v>
      </c>
      <c r="DQ251" s="17">
        <f t="shared" si="660"/>
        <v>0</v>
      </c>
      <c r="DR251" s="17">
        <f t="shared" si="660"/>
        <v>0</v>
      </c>
      <c r="DS251" s="17">
        <f t="shared" si="660"/>
        <v>0</v>
      </c>
      <c r="DT251" s="17">
        <f t="shared" si="660"/>
        <v>0</v>
      </c>
      <c r="DU251" s="17">
        <f t="shared" si="660"/>
        <v>0</v>
      </c>
      <c r="DV251" s="17">
        <f t="shared" si="660"/>
        <v>0</v>
      </c>
      <c r="DW251" s="17">
        <f t="shared" si="660"/>
        <v>0</v>
      </c>
      <c r="DX251" s="17">
        <f t="shared" si="660"/>
        <v>0</v>
      </c>
      <c r="DY251" s="17">
        <f t="shared" si="660"/>
        <v>0</v>
      </c>
    </row>
    <row r="252" spans="2:129" x14ac:dyDescent="0.3">
      <c r="B252" s="2" t="str">
        <f>Product!$Q$2</f>
        <v>Phase 5</v>
      </c>
      <c r="C252" s="2" t="str">
        <f>Product!$Q$3</f>
        <v>60' Wide</v>
      </c>
      <c r="G252" s="11">
        <f>SUM(H252:DZ252)</f>
        <v>90</v>
      </c>
      <c r="I252" s="17">
        <f t="shared" si="651"/>
        <v>0</v>
      </c>
      <c r="J252" s="17">
        <f t="shared" si="659"/>
        <v>0</v>
      </c>
      <c r="K252" s="17">
        <f t="shared" si="659"/>
        <v>0</v>
      </c>
      <c r="L252" s="17">
        <f t="shared" si="659"/>
        <v>0</v>
      </c>
      <c r="M252" s="17">
        <f t="shared" si="659"/>
        <v>0</v>
      </c>
      <c r="N252" s="17">
        <f t="shared" si="659"/>
        <v>0</v>
      </c>
      <c r="O252" s="17">
        <f t="shared" si="659"/>
        <v>0</v>
      </c>
      <c r="P252" s="17">
        <f t="shared" si="659"/>
        <v>0</v>
      </c>
      <c r="Q252" s="17">
        <f t="shared" si="659"/>
        <v>0</v>
      </c>
      <c r="R252" s="17">
        <f t="shared" si="659"/>
        <v>0</v>
      </c>
      <c r="S252" s="17">
        <f t="shared" si="659"/>
        <v>0</v>
      </c>
      <c r="T252" s="17">
        <f t="shared" si="659"/>
        <v>0</v>
      </c>
      <c r="U252" s="17">
        <f t="shared" si="659"/>
        <v>0</v>
      </c>
      <c r="V252" s="17">
        <f t="shared" si="659"/>
        <v>0</v>
      </c>
      <c r="W252" s="17">
        <f t="shared" si="659"/>
        <v>0</v>
      </c>
      <c r="X252" s="17">
        <f t="shared" si="659"/>
        <v>0</v>
      </c>
      <c r="Y252" s="17">
        <f t="shared" si="659"/>
        <v>0</v>
      </c>
      <c r="Z252" s="17">
        <f t="shared" si="659"/>
        <v>0</v>
      </c>
      <c r="AA252" s="17">
        <f t="shared" si="659"/>
        <v>0</v>
      </c>
      <c r="AB252" s="17">
        <f t="shared" si="659"/>
        <v>0</v>
      </c>
      <c r="AC252" s="17">
        <f t="shared" si="659"/>
        <v>0</v>
      </c>
      <c r="AD252" s="17">
        <f t="shared" si="659"/>
        <v>0</v>
      </c>
      <c r="AE252" s="17">
        <f t="shared" si="659"/>
        <v>0</v>
      </c>
      <c r="AF252" s="17">
        <f t="shared" si="659"/>
        <v>0</v>
      </c>
      <c r="AG252" s="17">
        <f t="shared" si="659"/>
        <v>0</v>
      </c>
      <c r="AH252" s="17">
        <f t="shared" si="659"/>
        <v>0</v>
      </c>
      <c r="AI252" s="17">
        <f t="shared" si="659"/>
        <v>0</v>
      </c>
      <c r="AJ252" s="17">
        <f t="shared" si="659"/>
        <v>0</v>
      </c>
      <c r="AK252" s="17">
        <f t="shared" si="659"/>
        <v>0</v>
      </c>
      <c r="AL252" s="17">
        <f t="shared" si="659"/>
        <v>0</v>
      </c>
      <c r="AM252" s="17">
        <f t="shared" si="659"/>
        <v>0</v>
      </c>
      <c r="AN252" s="17">
        <f t="shared" si="659"/>
        <v>0</v>
      </c>
      <c r="AO252" s="17">
        <f t="shared" si="659"/>
        <v>0</v>
      </c>
      <c r="AP252" s="17">
        <f t="shared" si="659"/>
        <v>0</v>
      </c>
      <c r="AQ252" s="17">
        <f t="shared" si="659"/>
        <v>0</v>
      </c>
      <c r="AR252" s="17">
        <f t="shared" si="659"/>
        <v>0</v>
      </c>
      <c r="AS252" s="17">
        <f t="shared" si="659"/>
        <v>0</v>
      </c>
      <c r="AT252" s="17">
        <f t="shared" si="659"/>
        <v>0</v>
      </c>
      <c r="AU252" s="17">
        <f t="shared" si="659"/>
        <v>0</v>
      </c>
      <c r="AV252" s="17">
        <f t="shared" si="659"/>
        <v>0</v>
      </c>
      <c r="AW252" s="17">
        <f t="shared" si="659"/>
        <v>0</v>
      </c>
      <c r="AX252" s="17">
        <f t="shared" si="659"/>
        <v>0</v>
      </c>
      <c r="AY252" s="17">
        <f t="shared" si="659"/>
        <v>0</v>
      </c>
      <c r="AZ252" s="17">
        <f t="shared" si="659"/>
        <v>0</v>
      </c>
      <c r="BA252" s="17">
        <f t="shared" si="659"/>
        <v>0</v>
      </c>
      <c r="BB252" s="17">
        <f t="shared" si="659"/>
        <v>0</v>
      </c>
      <c r="BC252" s="17">
        <f t="shared" si="659"/>
        <v>0</v>
      </c>
      <c r="BD252" s="17">
        <f t="shared" si="659"/>
        <v>0</v>
      </c>
      <c r="BE252" s="17">
        <f t="shared" si="659"/>
        <v>0</v>
      </c>
      <c r="BF252" s="17">
        <f t="shared" si="659"/>
        <v>0</v>
      </c>
      <c r="BG252" s="17">
        <f t="shared" si="659"/>
        <v>0</v>
      </c>
      <c r="BH252" s="17">
        <f t="shared" si="659"/>
        <v>0</v>
      </c>
      <c r="BI252" s="17">
        <f t="shared" si="659"/>
        <v>0</v>
      </c>
      <c r="BJ252" s="17">
        <f t="shared" si="659"/>
        <v>0</v>
      </c>
      <c r="BK252" s="17">
        <f t="shared" si="659"/>
        <v>0</v>
      </c>
      <c r="BL252" s="17">
        <f t="shared" si="659"/>
        <v>0</v>
      </c>
      <c r="BM252" s="17">
        <f t="shared" si="659"/>
        <v>2.5</v>
      </c>
      <c r="BN252" s="17">
        <f t="shared" si="659"/>
        <v>5</v>
      </c>
      <c r="BO252" s="17">
        <f t="shared" si="659"/>
        <v>7.5</v>
      </c>
      <c r="BP252" s="17">
        <f t="shared" si="659"/>
        <v>10</v>
      </c>
      <c r="BQ252" s="17">
        <f t="shared" si="659"/>
        <v>12.5</v>
      </c>
      <c r="BR252" s="17">
        <f t="shared" si="659"/>
        <v>15</v>
      </c>
      <c r="BS252" s="17">
        <f t="shared" si="659"/>
        <v>12.5</v>
      </c>
      <c r="BT252" s="17">
        <f t="shared" si="659"/>
        <v>10</v>
      </c>
      <c r="BU252" s="17">
        <f t="shared" si="659"/>
        <v>7.5</v>
      </c>
      <c r="BV252" s="17">
        <f t="shared" si="660"/>
        <v>5</v>
      </c>
      <c r="BW252" s="17">
        <f t="shared" si="660"/>
        <v>2.5</v>
      </c>
      <c r="BX252" s="17">
        <f t="shared" si="660"/>
        <v>0</v>
      </c>
      <c r="BY252" s="17">
        <f t="shared" si="660"/>
        <v>0</v>
      </c>
      <c r="BZ252" s="17">
        <f t="shared" si="660"/>
        <v>0</v>
      </c>
      <c r="CA252" s="17">
        <f t="shared" si="660"/>
        <v>0</v>
      </c>
      <c r="CB252" s="17">
        <f t="shared" si="660"/>
        <v>0</v>
      </c>
      <c r="CC252" s="17">
        <f t="shared" si="660"/>
        <v>0</v>
      </c>
      <c r="CD252" s="17">
        <f t="shared" si="660"/>
        <v>0</v>
      </c>
      <c r="CE252" s="17">
        <f t="shared" si="660"/>
        <v>0</v>
      </c>
      <c r="CF252" s="17">
        <f t="shared" si="660"/>
        <v>0</v>
      </c>
      <c r="CG252" s="17">
        <f t="shared" si="660"/>
        <v>0</v>
      </c>
      <c r="CH252" s="17">
        <f t="shared" si="660"/>
        <v>0</v>
      </c>
      <c r="CI252" s="17">
        <f t="shared" si="660"/>
        <v>0</v>
      </c>
      <c r="CJ252" s="17">
        <f t="shared" si="660"/>
        <v>0</v>
      </c>
      <c r="CK252" s="17">
        <f t="shared" si="660"/>
        <v>0</v>
      </c>
      <c r="CL252" s="17">
        <f t="shared" si="660"/>
        <v>0</v>
      </c>
      <c r="CM252" s="17">
        <f t="shared" si="660"/>
        <v>0</v>
      </c>
      <c r="CN252" s="17">
        <f t="shared" si="660"/>
        <v>0</v>
      </c>
      <c r="CO252" s="17">
        <f t="shared" si="660"/>
        <v>0</v>
      </c>
      <c r="CP252" s="17">
        <f t="shared" si="660"/>
        <v>0</v>
      </c>
      <c r="CQ252" s="17">
        <f t="shared" si="660"/>
        <v>0</v>
      </c>
      <c r="CR252" s="17">
        <f t="shared" si="660"/>
        <v>0</v>
      </c>
      <c r="CS252" s="17">
        <f t="shared" si="660"/>
        <v>0</v>
      </c>
      <c r="CT252" s="17">
        <f t="shared" si="660"/>
        <v>0</v>
      </c>
      <c r="CU252" s="17">
        <f t="shared" si="660"/>
        <v>0</v>
      </c>
      <c r="CV252" s="17">
        <f t="shared" si="660"/>
        <v>0</v>
      </c>
      <c r="CW252" s="17">
        <f t="shared" si="660"/>
        <v>0</v>
      </c>
      <c r="CX252" s="17">
        <f t="shared" si="660"/>
        <v>0</v>
      </c>
      <c r="CY252" s="17">
        <f t="shared" si="660"/>
        <v>0</v>
      </c>
      <c r="CZ252" s="17">
        <f t="shared" si="660"/>
        <v>0</v>
      </c>
      <c r="DA252" s="17">
        <f t="shared" si="660"/>
        <v>0</v>
      </c>
      <c r="DB252" s="17">
        <f t="shared" si="660"/>
        <v>0</v>
      </c>
      <c r="DC252" s="17">
        <f t="shared" si="660"/>
        <v>0</v>
      </c>
      <c r="DD252" s="17">
        <f t="shared" si="660"/>
        <v>0</v>
      </c>
      <c r="DE252" s="17">
        <f t="shared" si="660"/>
        <v>0</v>
      </c>
      <c r="DF252" s="17">
        <f t="shared" si="660"/>
        <v>0</v>
      </c>
      <c r="DG252" s="17">
        <f t="shared" si="660"/>
        <v>0</v>
      </c>
      <c r="DH252" s="17">
        <f t="shared" si="660"/>
        <v>0</v>
      </c>
      <c r="DI252" s="17">
        <f t="shared" si="660"/>
        <v>0</v>
      </c>
      <c r="DJ252" s="17">
        <f t="shared" si="660"/>
        <v>0</v>
      </c>
      <c r="DK252" s="17">
        <f t="shared" si="660"/>
        <v>0</v>
      </c>
      <c r="DL252" s="17">
        <f t="shared" si="660"/>
        <v>0</v>
      </c>
      <c r="DM252" s="17">
        <f t="shared" si="660"/>
        <v>0</v>
      </c>
      <c r="DN252" s="17">
        <f t="shared" si="660"/>
        <v>0</v>
      </c>
      <c r="DO252" s="17">
        <f t="shared" si="660"/>
        <v>0</v>
      </c>
      <c r="DP252" s="17">
        <f t="shared" si="660"/>
        <v>0</v>
      </c>
      <c r="DQ252" s="17">
        <f t="shared" si="660"/>
        <v>0</v>
      </c>
      <c r="DR252" s="17">
        <f t="shared" si="660"/>
        <v>0</v>
      </c>
      <c r="DS252" s="17">
        <f t="shared" si="660"/>
        <v>0</v>
      </c>
      <c r="DT252" s="17">
        <f t="shared" si="660"/>
        <v>0</v>
      </c>
      <c r="DU252" s="17">
        <f t="shared" si="660"/>
        <v>0</v>
      </c>
      <c r="DV252" s="17">
        <f t="shared" si="660"/>
        <v>0</v>
      </c>
      <c r="DW252" s="17">
        <f t="shared" si="660"/>
        <v>0</v>
      </c>
      <c r="DX252" s="17">
        <f t="shared" si="660"/>
        <v>0</v>
      </c>
      <c r="DY252" s="17">
        <f t="shared" si="660"/>
        <v>0</v>
      </c>
    </row>
    <row r="253" spans="2:129" x14ac:dyDescent="0.3">
      <c r="B253" s="2" t="str">
        <f>Product!$R$2</f>
        <v>Phase 5</v>
      </c>
      <c r="C253" s="2" t="str">
        <f>Product!$R$3</f>
        <v>75' Wide</v>
      </c>
      <c r="G253" s="11">
        <f>SUM(H253:DZ253)</f>
        <v>60</v>
      </c>
      <c r="I253" s="17">
        <f t="shared" si="651"/>
        <v>0</v>
      </c>
      <c r="J253" s="17">
        <f t="shared" si="659"/>
        <v>0</v>
      </c>
      <c r="K253" s="17">
        <f t="shared" si="659"/>
        <v>0</v>
      </c>
      <c r="L253" s="17">
        <f t="shared" si="659"/>
        <v>0</v>
      </c>
      <c r="M253" s="17">
        <f t="shared" si="659"/>
        <v>0</v>
      </c>
      <c r="N253" s="17">
        <f t="shared" si="659"/>
        <v>0</v>
      </c>
      <c r="O253" s="17">
        <f t="shared" si="659"/>
        <v>0</v>
      </c>
      <c r="P253" s="17">
        <f t="shared" si="659"/>
        <v>0</v>
      </c>
      <c r="Q253" s="17">
        <f t="shared" si="659"/>
        <v>0</v>
      </c>
      <c r="R253" s="17">
        <f t="shared" si="659"/>
        <v>0</v>
      </c>
      <c r="S253" s="17">
        <f t="shared" si="659"/>
        <v>0</v>
      </c>
      <c r="T253" s="17">
        <f t="shared" si="659"/>
        <v>0</v>
      </c>
      <c r="U253" s="17">
        <f t="shared" si="659"/>
        <v>0</v>
      </c>
      <c r="V253" s="17">
        <f t="shared" si="659"/>
        <v>0</v>
      </c>
      <c r="W253" s="17">
        <f t="shared" si="659"/>
        <v>0</v>
      </c>
      <c r="X253" s="17">
        <f t="shared" si="659"/>
        <v>0</v>
      </c>
      <c r="Y253" s="17">
        <f t="shared" si="659"/>
        <v>0</v>
      </c>
      <c r="Z253" s="17">
        <f t="shared" si="659"/>
        <v>0</v>
      </c>
      <c r="AA253" s="17">
        <f t="shared" si="659"/>
        <v>0</v>
      </c>
      <c r="AB253" s="17">
        <f t="shared" si="659"/>
        <v>0</v>
      </c>
      <c r="AC253" s="17">
        <f t="shared" si="659"/>
        <v>0</v>
      </c>
      <c r="AD253" s="17">
        <f t="shared" si="659"/>
        <v>0</v>
      </c>
      <c r="AE253" s="17">
        <f t="shared" si="659"/>
        <v>0</v>
      </c>
      <c r="AF253" s="17">
        <f t="shared" si="659"/>
        <v>0</v>
      </c>
      <c r="AG253" s="17">
        <f t="shared" si="659"/>
        <v>0</v>
      </c>
      <c r="AH253" s="17">
        <f t="shared" si="659"/>
        <v>0</v>
      </c>
      <c r="AI253" s="17">
        <f t="shared" si="659"/>
        <v>0</v>
      </c>
      <c r="AJ253" s="17">
        <f t="shared" si="659"/>
        <v>0</v>
      </c>
      <c r="AK253" s="17">
        <f t="shared" si="659"/>
        <v>0</v>
      </c>
      <c r="AL253" s="17">
        <f t="shared" si="659"/>
        <v>0</v>
      </c>
      <c r="AM253" s="17">
        <f t="shared" si="659"/>
        <v>0</v>
      </c>
      <c r="AN253" s="17">
        <f t="shared" si="659"/>
        <v>0</v>
      </c>
      <c r="AO253" s="17">
        <f t="shared" si="659"/>
        <v>0</v>
      </c>
      <c r="AP253" s="17">
        <f t="shared" si="659"/>
        <v>0</v>
      </c>
      <c r="AQ253" s="17">
        <f t="shared" si="659"/>
        <v>0</v>
      </c>
      <c r="AR253" s="17">
        <f t="shared" si="659"/>
        <v>0</v>
      </c>
      <c r="AS253" s="17">
        <f t="shared" si="659"/>
        <v>0</v>
      </c>
      <c r="AT253" s="17">
        <f t="shared" si="659"/>
        <v>0</v>
      </c>
      <c r="AU253" s="17">
        <f t="shared" si="659"/>
        <v>0</v>
      </c>
      <c r="AV253" s="17">
        <f t="shared" si="659"/>
        <v>0</v>
      </c>
      <c r="AW253" s="17">
        <f t="shared" si="659"/>
        <v>0</v>
      </c>
      <c r="AX253" s="17">
        <f t="shared" si="659"/>
        <v>0</v>
      </c>
      <c r="AY253" s="17">
        <f t="shared" si="659"/>
        <v>0</v>
      </c>
      <c r="AZ253" s="17">
        <f t="shared" si="659"/>
        <v>0</v>
      </c>
      <c r="BA253" s="17">
        <f t="shared" si="659"/>
        <v>0</v>
      </c>
      <c r="BB253" s="17">
        <f t="shared" si="659"/>
        <v>0</v>
      </c>
      <c r="BC253" s="17">
        <f t="shared" si="659"/>
        <v>0</v>
      </c>
      <c r="BD253" s="17">
        <f t="shared" si="659"/>
        <v>0</v>
      </c>
      <c r="BE253" s="17">
        <f t="shared" si="659"/>
        <v>0</v>
      </c>
      <c r="BF253" s="17">
        <f t="shared" si="659"/>
        <v>0</v>
      </c>
      <c r="BG253" s="17">
        <f t="shared" si="659"/>
        <v>0</v>
      </c>
      <c r="BH253" s="17">
        <f t="shared" si="659"/>
        <v>0</v>
      </c>
      <c r="BI253" s="17">
        <f t="shared" si="659"/>
        <v>0</v>
      </c>
      <c r="BJ253" s="17">
        <f t="shared" si="659"/>
        <v>0</v>
      </c>
      <c r="BK253" s="17">
        <f t="shared" si="659"/>
        <v>0</v>
      </c>
      <c r="BL253" s="17">
        <f t="shared" si="659"/>
        <v>0</v>
      </c>
      <c r="BM253" s="17">
        <f t="shared" si="659"/>
        <v>1.6666666666666667</v>
      </c>
      <c r="BN253" s="17">
        <f t="shared" si="659"/>
        <v>3.3333333333333335</v>
      </c>
      <c r="BO253" s="17">
        <f t="shared" si="659"/>
        <v>5</v>
      </c>
      <c r="BP253" s="17">
        <f t="shared" si="659"/>
        <v>6.666666666666667</v>
      </c>
      <c r="BQ253" s="17">
        <f t="shared" si="659"/>
        <v>8.3333333333333339</v>
      </c>
      <c r="BR253" s="17">
        <f t="shared" si="659"/>
        <v>10</v>
      </c>
      <c r="BS253" s="17">
        <f t="shared" si="659"/>
        <v>8.3333333333333339</v>
      </c>
      <c r="BT253" s="17">
        <f t="shared" si="659"/>
        <v>6.6666666666666679</v>
      </c>
      <c r="BU253" s="17">
        <f t="shared" si="659"/>
        <v>5.0000000000000018</v>
      </c>
      <c r="BV253" s="17">
        <f t="shared" si="660"/>
        <v>3.3333333333333357</v>
      </c>
      <c r="BW253" s="17">
        <f t="shared" si="660"/>
        <v>1.6666666666666679</v>
      </c>
      <c r="BX253" s="17">
        <f t="shared" si="660"/>
        <v>0</v>
      </c>
      <c r="BY253" s="17">
        <f t="shared" si="660"/>
        <v>0</v>
      </c>
      <c r="BZ253" s="17">
        <f t="shared" si="660"/>
        <v>0</v>
      </c>
      <c r="CA253" s="17">
        <f t="shared" si="660"/>
        <v>0</v>
      </c>
      <c r="CB253" s="17">
        <f t="shared" si="660"/>
        <v>0</v>
      </c>
      <c r="CC253" s="17">
        <f t="shared" si="660"/>
        <v>0</v>
      </c>
      <c r="CD253" s="17">
        <f t="shared" si="660"/>
        <v>0</v>
      </c>
      <c r="CE253" s="17">
        <f t="shared" si="660"/>
        <v>0</v>
      </c>
      <c r="CF253" s="17">
        <f t="shared" si="660"/>
        <v>0</v>
      </c>
      <c r="CG253" s="17">
        <f t="shared" si="660"/>
        <v>0</v>
      </c>
      <c r="CH253" s="17">
        <f t="shared" si="660"/>
        <v>0</v>
      </c>
      <c r="CI253" s="17">
        <f t="shared" si="660"/>
        <v>0</v>
      </c>
      <c r="CJ253" s="17">
        <f t="shared" si="660"/>
        <v>0</v>
      </c>
      <c r="CK253" s="17">
        <f t="shared" si="660"/>
        <v>0</v>
      </c>
      <c r="CL253" s="17">
        <f t="shared" si="660"/>
        <v>0</v>
      </c>
      <c r="CM253" s="17">
        <f t="shared" si="660"/>
        <v>0</v>
      </c>
      <c r="CN253" s="17">
        <f t="shared" si="660"/>
        <v>0</v>
      </c>
      <c r="CO253" s="17">
        <f t="shared" si="660"/>
        <v>0</v>
      </c>
      <c r="CP253" s="17">
        <f t="shared" si="660"/>
        <v>0</v>
      </c>
      <c r="CQ253" s="17">
        <f t="shared" si="660"/>
        <v>0</v>
      </c>
      <c r="CR253" s="17">
        <f t="shared" si="660"/>
        <v>0</v>
      </c>
      <c r="CS253" s="17">
        <f t="shared" si="660"/>
        <v>0</v>
      </c>
      <c r="CT253" s="17">
        <f t="shared" si="660"/>
        <v>0</v>
      </c>
      <c r="CU253" s="17">
        <f t="shared" si="660"/>
        <v>0</v>
      </c>
      <c r="CV253" s="17">
        <f t="shared" si="660"/>
        <v>0</v>
      </c>
      <c r="CW253" s="17">
        <f t="shared" si="660"/>
        <v>0</v>
      </c>
      <c r="CX253" s="17">
        <f t="shared" si="660"/>
        <v>0</v>
      </c>
      <c r="CY253" s="17">
        <f t="shared" si="660"/>
        <v>0</v>
      </c>
      <c r="CZ253" s="17">
        <f t="shared" si="660"/>
        <v>0</v>
      </c>
      <c r="DA253" s="17">
        <f t="shared" si="660"/>
        <v>0</v>
      </c>
      <c r="DB253" s="17">
        <f t="shared" si="660"/>
        <v>0</v>
      </c>
      <c r="DC253" s="17">
        <f t="shared" si="660"/>
        <v>0</v>
      </c>
      <c r="DD253" s="17">
        <f t="shared" si="660"/>
        <v>0</v>
      </c>
      <c r="DE253" s="17">
        <f t="shared" si="660"/>
        <v>0</v>
      </c>
      <c r="DF253" s="17">
        <f t="shared" si="660"/>
        <v>0</v>
      </c>
      <c r="DG253" s="17">
        <f t="shared" si="660"/>
        <v>0</v>
      </c>
      <c r="DH253" s="17">
        <f t="shared" si="660"/>
        <v>0</v>
      </c>
      <c r="DI253" s="17">
        <f t="shared" si="660"/>
        <v>0</v>
      </c>
      <c r="DJ253" s="17">
        <f t="shared" si="660"/>
        <v>0</v>
      </c>
      <c r="DK253" s="17">
        <f t="shared" si="660"/>
        <v>0</v>
      </c>
      <c r="DL253" s="17">
        <f t="shared" si="660"/>
        <v>0</v>
      </c>
      <c r="DM253" s="17">
        <f t="shared" si="660"/>
        <v>0</v>
      </c>
      <c r="DN253" s="17">
        <f t="shared" si="660"/>
        <v>0</v>
      </c>
      <c r="DO253" s="17">
        <f t="shared" si="660"/>
        <v>0</v>
      </c>
      <c r="DP253" s="17">
        <f t="shared" si="660"/>
        <v>0</v>
      </c>
      <c r="DQ253" s="17">
        <f t="shared" si="660"/>
        <v>0</v>
      </c>
      <c r="DR253" s="17">
        <f t="shared" si="660"/>
        <v>0</v>
      </c>
      <c r="DS253" s="17">
        <f t="shared" si="660"/>
        <v>0</v>
      </c>
      <c r="DT253" s="17">
        <f t="shared" si="660"/>
        <v>0</v>
      </c>
      <c r="DU253" s="17">
        <f t="shared" si="660"/>
        <v>0</v>
      </c>
      <c r="DV253" s="17">
        <f t="shared" si="660"/>
        <v>0</v>
      </c>
      <c r="DW253" s="17">
        <f t="shared" si="660"/>
        <v>0</v>
      </c>
      <c r="DX253" s="17">
        <f t="shared" si="660"/>
        <v>0</v>
      </c>
      <c r="DY253" s="17">
        <f t="shared" si="660"/>
        <v>0</v>
      </c>
    </row>
    <row r="255" spans="2:129" x14ac:dyDescent="0.3">
      <c r="B255" s="18" t="s">
        <v>56</v>
      </c>
      <c r="C255" s="18"/>
      <c r="D255" s="18"/>
      <c r="E255" s="18"/>
      <c r="F255" s="18"/>
      <c r="G255" s="23">
        <f>SUM(G233:G254)</f>
        <v>1200</v>
      </c>
      <c r="H255" s="18"/>
      <c r="I255" s="19">
        <f>SUM(I233:I254)</f>
        <v>0</v>
      </c>
      <c r="J255" s="19">
        <f t="shared" ref="J255" si="661">SUM(J233:J254)</f>
        <v>0</v>
      </c>
      <c r="K255" s="19">
        <f t="shared" ref="K255" si="662">SUM(K233:K254)</f>
        <v>0</v>
      </c>
      <c r="L255" s="19">
        <f t="shared" ref="L255" si="663">SUM(L233:L254)</f>
        <v>0</v>
      </c>
      <c r="M255" s="19">
        <f t="shared" ref="M255" si="664">SUM(M233:M254)</f>
        <v>0</v>
      </c>
      <c r="N255" s="19">
        <f t="shared" ref="N255" si="665">SUM(N233:N254)</f>
        <v>0</v>
      </c>
      <c r="O255" s="19">
        <f t="shared" ref="O255" si="666">SUM(O233:O254)</f>
        <v>0</v>
      </c>
      <c r="P255" s="19">
        <f t="shared" ref="P255" si="667">SUM(P233:P254)</f>
        <v>0</v>
      </c>
      <c r="Q255" s="19">
        <f t="shared" ref="Q255" si="668">SUM(Q233:Q254)</f>
        <v>6.666666666666667</v>
      </c>
      <c r="R255" s="19">
        <f t="shared" ref="R255" si="669">SUM(R233:R254)</f>
        <v>13.333333333333334</v>
      </c>
      <c r="S255" s="19">
        <f t="shared" ref="S255" si="670">SUM(S233:S254)</f>
        <v>20</v>
      </c>
      <c r="T255" s="19">
        <f t="shared" ref="T255" si="671">SUM(T233:T254)</f>
        <v>26.666666666666668</v>
      </c>
      <c r="U255" s="19">
        <f t="shared" ref="U255" si="672">SUM(U233:U254)</f>
        <v>33.333333333333336</v>
      </c>
      <c r="V255" s="19">
        <f t="shared" ref="V255" si="673">SUM(V233:V254)</f>
        <v>40</v>
      </c>
      <c r="W255" s="19">
        <f t="shared" ref="W255" si="674">SUM(W233:W254)</f>
        <v>33.333333333333336</v>
      </c>
      <c r="X255" s="19">
        <f t="shared" ref="X255" si="675">SUM(X233:X254)</f>
        <v>26.666666666666668</v>
      </c>
      <c r="Y255" s="19">
        <f t="shared" ref="Y255" si="676">SUM(Y233:Y254)</f>
        <v>20</v>
      </c>
      <c r="Z255" s="19">
        <f t="shared" ref="Z255" si="677">SUM(Z233:Z254)</f>
        <v>13.333333333333336</v>
      </c>
      <c r="AA255" s="19">
        <f t="shared" ref="AA255" si="678">SUM(AA233:AA254)</f>
        <v>6.6666666666666679</v>
      </c>
      <c r="AB255" s="19">
        <f t="shared" ref="AB255" si="679">SUM(AB233:AB254)</f>
        <v>0</v>
      </c>
      <c r="AC255" s="19">
        <f t="shared" ref="AC255" si="680">SUM(AC233:AC254)</f>
        <v>6.666666666666667</v>
      </c>
      <c r="AD255" s="19">
        <f t="shared" ref="AD255" si="681">SUM(AD233:AD254)</f>
        <v>13.333333333333334</v>
      </c>
      <c r="AE255" s="19">
        <f t="shared" ref="AE255" si="682">SUM(AE233:AE254)</f>
        <v>20</v>
      </c>
      <c r="AF255" s="19">
        <f t="shared" ref="AF255" si="683">SUM(AF233:AF254)</f>
        <v>26.666666666666668</v>
      </c>
      <c r="AG255" s="19">
        <f t="shared" ref="AG255" si="684">SUM(AG233:AG254)</f>
        <v>33.333333333333336</v>
      </c>
      <c r="AH255" s="19">
        <f t="shared" ref="AH255" si="685">SUM(AH233:AH254)</f>
        <v>40</v>
      </c>
      <c r="AI255" s="19">
        <f t="shared" ref="AI255" si="686">SUM(AI233:AI254)</f>
        <v>33.333333333333336</v>
      </c>
      <c r="AJ255" s="19">
        <f t="shared" ref="AJ255" si="687">SUM(AJ233:AJ254)</f>
        <v>26.666666666666668</v>
      </c>
      <c r="AK255" s="19">
        <f t="shared" ref="AK255" si="688">SUM(AK233:AK254)</f>
        <v>20</v>
      </c>
      <c r="AL255" s="19">
        <f t="shared" ref="AL255" si="689">SUM(AL233:AL254)</f>
        <v>13.333333333333336</v>
      </c>
      <c r="AM255" s="19">
        <f t="shared" ref="AM255" si="690">SUM(AM233:AM254)</f>
        <v>6.6666666666666679</v>
      </c>
      <c r="AN255" s="19">
        <f t="shared" ref="AN255" si="691">SUM(AN233:AN254)</f>
        <v>0</v>
      </c>
      <c r="AO255" s="19">
        <f t="shared" ref="AO255" si="692">SUM(AO233:AO254)</f>
        <v>6.666666666666667</v>
      </c>
      <c r="AP255" s="19">
        <f t="shared" ref="AP255" si="693">SUM(AP233:AP254)</f>
        <v>13.333333333333334</v>
      </c>
      <c r="AQ255" s="19">
        <f t="shared" ref="AQ255" si="694">SUM(AQ233:AQ254)</f>
        <v>20</v>
      </c>
      <c r="AR255" s="19">
        <f t="shared" ref="AR255" si="695">SUM(AR233:AR254)</f>
        <v>26.666666666666668</v>
      </c>
      <c r="AS255" s="19">
        <f t="shared" ref="AS255" si="696">SUM(AS233:AS254)</f>
        <v>33.333333333333336</v>
      </c>
      <c r="AT255" s="19">
        <f t="shared" ref="AT255" si="697">SUM(AT233:AT254)</f>
        <v>40</v>
      </c>
      <c r="AU255" s="19">
        <f t="shared" ref="AU255" si="698">SUM(AU233:AU254)</f>
        <v>33.333333333333336</v>
      </c>
      <c r="AV255" s="19">
        <f t="shared" ref="AV255" si="699">SUM(AV233:AV254)</f>
        <v>26.666666666666668</v>
      </c>
      <c r="AW255" s="19">
        <f t="shared" ref="AW255" si="700">SUM(AW233:AW254)</f>
        <v>20</v>
      </c>
      <c r="AX255" s="19">
        <f t="shared" ref="AX255" si="701">SUM(AX233:AX254)</f>
        <v>13.333333333333336</v>
      </c>
      <c r="AY255" s="19">
        <f t="shared" ref="AY255" si="702">SUM(AY233:AY254)</f>
        <v>6.6666666666666679</v>
      </c>
      <c r="AZ255" s="19">
        <f t="shared" ref="AZ255" si="703">SUM(AZ233:AZ254)</f>
        <v>0</v>
      </c>
      <c r="BA255" s="19">
        <f t="shared" ref="BA255" si="704">SUM(BA233:BA254)</f>
        <v>6.666666666666667</v>
      </c>
      <c r="BB255" s="19">
        <f t="shared" ref="BB255" si="705">SUM(BB233:BB254)</f>
        <v>13.333333333333334</v>
      </c>
      <c r="BC255" s="19">
        <f t="shared" ref="BC255" si="706">SUM(BC233:BC254)</f>
        <v>20</v>
      </c>
      <c r="BD255" s="19">
        <f t="shared" ref="BD255" si="707">SUM(BD233:BD254)</f>
        <v>26.666666666666668</v>
      </c>
      <c r="BE255" s="19">
        <f t="shared" ref="BE255" si="708">SUM(BE233:BE254)</f>
        <v>33.333333333333336</v>
      </c>
      <c r="BF255" s="19">
        <f t="shared" ref="BF255" si="709">SUM(BF233:BF254)</f>
        <v>40</v>
      </c>
      <c r="BG255" s="19">
        <f t="shared" ref="BG255" si="710">SUM(BG233:BG254)</f>
        <v>33.333333333333336</v>
      </c>
      <c r="BH255" s="19">
        <f t="shared" ref="BH255" si="711">SUM(BH233:BH254)</f>
        <v>26.666666666666668</v>
      </c>
      <c r="BI255" s="19">
        <f t="shared" ref="BI255" si="712">SUM(BI233:BI254)</f>
        <v>20</v>
      </c>
      <c r="BJ255" s="19">
        <f t="shared" ref="BJ255" si="713">SUM(BJ233:BJ254)</f>
        <v>13.333333333333336</v>
      </c>
      <c r="BK255" s="19">
        <f t="shared" ref="BK255" si="714">SUM(BK233:BK254)</f>
        <v>6.6666666666666679</v>
      </c>
      <c r="BL255" s="19">
        <f t="shared" ref="BL255" si="715">SUM(BL233:BL254)</f>
        <v>0</v>
      </c>
      <c r="BM255" s="19">
        <f t="shared" ref="BM255" si="716">SUM(BM233:BM254)</f>
        <v>6.666666666666667</v>
      </c>
      <c r="BN255" s="19">
        <f t="shared" ref="BN255" si="717">SUM(BN233:BN254)</f>
        <v>13.333333333333334</v>
      </c>
      <c r="BO255" s="19">
        <f t="shared" ref="BO255" si="718">SUM(BO233:BO254)</f>
        <v>20</v>
      </c>
      <c r="BP255" s="19">
        <f t="shared" ref="BP255" si="719">SUM(BP233:BP254)</f>
        <v>26.666666666666668</v>
      </c>
      <c r="BQ255" s="19">
        <f t="shared" ref="BQ255" si="720">SUM(BQ233:BQ254)</f>
        <v>33.333333333333336</v>
      </c>
      <c r="BR255" s="19">
        <f t="shared" ref="BR255" si="721">SUM(BR233:BR254)</f>
        <v>40</v>
      </c>
      <c r="BS255" s="19">
        <f t="shared" ref="BS255" si="722">SUM(BS233:BS254)</f>
        <v>33.333333333333336</v>
      </c>
      <c r="BT255" s="19">
        <f t="shared" ref="BT255" si="723">SUM(BT233:BT254)</f>
        <v>26.666666666666668</v>
      </c>
      <c r="BU255" s="19">
        <f t="shared" ref="BU255" si="724">SUM(BU233:BU254)</f>
        <v>20</v>
      </c>
      <c r="BV255" s="19">
        <f t="shared" ref="BV255" si="725">SUM(BV233:BV254)</f>
        <v>13.333333333333336</v>
      </c>
      <c r="BW255" s="19">
        <f t="shared" ref="BW255" si="726">SUM(BW233:BW254)</f>
        <v>6.6666666666666679</v>
      </c>
      <c r="BX255" s="19">
        <f t="shared" ref="BX255" si="727">SUM(BX233:BX254)</f>
        <v>0</v>
      </c>
      <c r="BY255" s="19">
        <f t="shared" ref="BY255" si="728">SUM(BY233:BY254)</f>
        <v>0</v>
      </c>
      <c r="BZ255" s="19">
        <f t="shared" ref="BZ255" si="729">SUM(BZ233:BZ254)</f>
        <v>0</v>
      </c>
      <c r="CA255" s="19">
        <f t="shared" ref="CA255" si="730">SUM(CA233:CA254)</f>
        <v>0</v>
      </c>
      <c r="CB255" s="19">
        <f t="shared" ref="CB255" si="731">SUM(CB233:CB254)</f>
        <v>0</v>
      </c>
      <c r="CC255" s="19">
        <f t="shared" ref="CC255" si="732">SUM(CC233:CC254)</f>
        <v>0</v>
      </c>
      <c r="CD255" s="19">
        <f t="shared" ref="CD255" si="733">SUM(CD233:CD254)</f>
        <v>0</v>
      </c>
      <c r="CE255" s="19">
        <f t="shared" ref="CE255" si="734">SUM(CE233:CE254)</f>
        <v>0</v>
      </c>
      <c r="CF255" s="19">
        <f t="shared" ref="CF255" si="735">SUM(CF233:CF254)</f>
        <v>0</v>
      </c>
      <c r="CG255" s="19">
        <f t="shared" ref="CG255" si="736">SUM(CG233:CG254)</f>
        <v>0</v>
      </c>
      <c r="CH255" s="19">
        <f t="shared" ref="CH255" si="737">SUM(CH233:CH254)</f>
        <v>0</v>
      </c>
      <c r="CI255" s="19">
        <f t="shared" ref="CI255" si="738">SUM(CI233:CI254)</f>
        <v>0</v>
      </c>
      <c r="CJ255" s="19">
        <f t="shared" ref="CJ255" si="739">SUM(CJ233:CJ254)</f>
        <v>0</v>
      </c>
      <c r="CK255" s="19">
        <f t="shared" ref="CK255" si="740">SUM(CK233:CK254)</f>
        <v>0</v>
      </c>
      <c r="CL255" s="19">
        <f t="shared" ref="CL255" si="741">SUM(CL233:CL254)</f>
        <v>0</v>
      </c>
      <c r="CM255" s="19">
        <f t="shared" ref="CM255" si="742">SUM(CM233:CM254)</f>
        <v>0</v>
      </c>
      <c r="CN255" s="19">
        <f t="shared" ref="CN255" si="743">SUM(CN233:CN254)</f>
        <v>0</v>
      </c>
      <c r="CO255" s="19">
        <f t="shared" ref="CO255" si="744">SUM(CO233:CO254)</f>
        <v>0</v>
      </c>
      <c r="CP255" s="19">
        <f t="shared" ref="CP255" si="745">SUM(CP233:CP254)</f>
        <v>0</v>
      </c>
      <c r="CQ255" s="19">
        <f t="shared" ref="CQ255" si="746">SUM(CQ233:CQ254)</f>
        <v>0</v>
      </c>
      <c r="CR255" s="19">
        <f t="shared" ref="CR255" si="747">SUM(CR233:CR254)</f>
        <v>0</v>
      </c>
      <c r="CS255" s="19">
        <f t="shared" ref="CS255" si="748">SUM(CS233:CS254)</f>
        <v>0</v>
      </c>
      <c r="CT255" s="19">
        <f t="shared" ref="CT255" si="749">SUM(CT233:CT254)</f>
        <v>0</v>
      </c>
      <c r="CU255" s="19">
        <f t="shared" ref="CU255" si="750">SUM(CU233:CU254)</f>
        <v>0</v>
      </c>
      <c r="CV255" s="19">
        <f t="shared" ref="CV255" si="751">SUM(CV233:CV254)</f>
        <v>0</v>
      </c>
      <c r="CW255" s="19">
        <f t="shared" ref="CW255" si="752">SUM(CW233:CW254)</f>
        <v>0</v>
      </c>
      <c r="CX255" s="19">
        <f t="shared" ref="CX255" si="753">SUM(CX233:CX254)</f>
        <v>0</v>
      </c>
      <c r="CY255" s="19">
        <f t="shared" ref="CY255" si="754">SUM(CY233:CY254)</f>
        <v>0</v>
      </c>
      <c r="CZ255" s="19">
        <f t="shared" ref="CZ255" si="755">SUM(CZ233:CZ254)</f>
        <v>0</v>
      </c>
      <c r="DA255" s="19">
        <f t="shared" ref="DA255" si="756">SUM(DA233:DA254)</f>
        <v>0</v>
      </c>
      <c r="DB255" s="19">
        <f t="shared" ref="DB255" si="757">SUM(DB233:DB254)</f>
        <v>0</v>
      </c>
      <c r="DC255" s="19">
        <f t="shared" ref="DC255" si="758">SUM(DC233:DC254)</f>
        <v>0</v>
      </c>
      <c r="DD255" s="19">
        <f t="shared" ref="DD255" si="759">SUM(DD233:DD254)</f>
        <v>0</v>
      </c>
      <c r="DE255" s="19">
        <f t="shared" ref="DE255" si="760">SUM(DE233:DE254)</f>
        <v>0</v>
      </c>
      <c r="DF255" s="19">
        <f t="shared" ref="DF255" si="761">SUM(DF233:DF254)</f>
        <v>0</v>
      </c>
      <c r="DG255" s="19">
        <f t="shared" ref="DG255" si="762">SUM(DG233:DG254)</f>
        <v>0</v>
      </c>
      <c r="DH255" s="19">
        <f t="shared" ref="DH255" si="763">SUM(DH233:DH254)</f>
        <v>0</v>
      </c>
      <c r="DI255" s="19">
        <f t="shared" ref="DI255" si="764">SUM(DI233:DI254)</f>
        <v>0</v>
      </c>
      <c r="DJ255" s="19">
        <f t="shared" ref="DJ255" si="765">SUM(DJ233:DJ254)</f>
        <v>0</v>
      </c>
      <c r="DK255" s="19">
        <f t="shared" ref="DK255" si="766">SUM(DK233:DK254)</f>
        <v>0</v>
      </c>
      <c r="DL255" s="19">
        <f t="shared" ref="DL255" si="767">SUM(DL233:DL254)</f>
        <v>0</v>
      </c>
      <c r="DM255" s="19">
        <f t="shared" ref="DM255" si="768">SUM(DM233:DM254)</f>
        <v>0</v>
      </c>
      <c r="DN255" s="19">
        <f t="shared" ref="DN255" si="769">SUM(DN233:DN254)</f>
        <v>0</v>
      </c>
      <c r="DO255" s="19">
        <f t="shared" ref="DO255" si="770">SUM(DO233:DO254)</f>
        <v>0</v>
      </c>
      <c r="DP255" s="19">
        <f t="shared" ref="DP255" si="771">SUM(DP233:DP254)</f>
        <v>0</v>
      </c>
      <c r="DQ255" s="19">
        <f t="shared" ref="DQ255" si="772">SUM(DQ233:DQ254)</f>
        <v>0</v>
      </c>
      <c r="DR255" s="19">
        <f t="shared" ref="DR255" si="773">SUM(DR233:DR254)</f>
        <v>0</v>
      </c>
      <c r="DS255" s="19">
        <f t="shared" ref="DS255" si="774">SUM(DS233:DS254)</f>
        <v>0</v>
      </c>
      <c r="DT255" s="19">
        <f t="shared" ref="DT255" si="775">SUM(DT233:DT254)</f>
        <v>0</v>
      </c>
      <c r="DU255" s="19">
        <f t="shared" ref="DU255" si="776">SUM(DU233:DU254)</f>
        <v>0</v>
      </c>
      <c r="DV255" s="19">
        <f t="shared" ref="DV255" si="777">SUM(DV233:DV254)</f>
        <v>0</v>
      </c>
      <c r="DW255" s="19">
        <f t="shared" ref="DW255" si="778">SUM(DW233:DW254)</f>
        <v>0</v>
      </c>
      <c r="DX255" s="19">
        <f t="shared" ref="DX255" si="779">SUM(DX233:DX254)</f>
        <v>0</v>
      </c>
      <c r="DY255" s="19">
        <f t="shared" ref="DY255" si="780">SUM(DY233:DY254)</f>
        <v>0</v>
      </c>
    </row>
    <row r="258" spans="1:136" x14ac:dyDescent="0.3">
      <c r="A258" s="8" t="s">
        <v>96</v>
      </c>
      <c r="B258" s="4"/>
      <c r="C258" s="4"/>
      <c r="D258" s="9" t="str">
        <f>Product!$B$9</f>
        <v>Base Price</v>
      </c>
      <c r="E258" s="4"/>
      <c r="F258" s="16"/>
      <c r="G258" s="7"/>
    </row>
    <row r="260" spans="1:136" x14ac:dyDescent="0.3">
      <c r="B260" s="2" t="str">
        <f>Product!$D$2</f>
        <v>Phase 1</v>
      </c>
      <c r="C260" s="2" t="str">
        <f>Product!$D$3</f>
        <v>50' Wide</v>
      </c>
      <c r="D260" s="129">
        <f>SUMIFS(INDEX(Product!$B$2:$U$97, MATCH(D258, Product!$B$2:$B$97, 0), ), Product!$B$2:$U$2, $B260, Product!$B$3:$U$3, $C260)</f>
        <v>281000</v>
      </c>
      <c r="G260" s="11">
        <f>SUM(H260:DZ260)</f>
        <v>8430000</v>
      </c>
      <c r="I260" s="21">
        <f t="shared" ref="I260:AN260" si="781">I163*$D260</f>
        <v>0</v>
      </c>
      <c r="J260" s="21">
        <f t="shared" si="781"/>
        <v>0</v>
      </c>
      <c r="K260" s="21">
        <f t="shared" si="781"/>
        <v>0</v>
      </c>
      <c r="L260" s="21">
        <f t="shared" si="781"/>
        <v>0</v>
      </c>
      <c r="M260" s="21">
        <f t="shared" si="781"/>
        <v>0</v>
      </c>
      <c r="N260" s="21">
        <f t="shared" si="781"/>
        <v>0</v>
      </c>
      <c r="O260" s="21">
        <f t="shared" si="781"/>
        <v>0</v>
      </c>
      <c r="P260" s="21">
        <f t="shared" si="781"/>
        <v>0</v>
      </c>
      <c r="Q260" s="21">
        <f t="shared" si="781"/>
        <v>0</v>
      </c>
      <c r="R260" s="21">
        <f t="shared" si="781"/>
        <v>0</v>
      </c>
      <c r="S260" s="21">
        <f t="shared" si="781"/>
        <v>0</v>
      </c>
      <c r="T260" s="21">
        <f t="shared" si="781"/>
        <v>0</v>
      </c>
      <c r="U260" s="21">
        <f t="shared" si="781"/>
        <v>0</v>
      </c>
      <c r="V260" s="21">
        <f t="shared" si="781"/>
        <v>0</v>
      </c>
      <c r="W260" s="21">
        <f t="shared" si="781"/>
        <v>702500</v>
      </c>
      <c r="X260" s="21">
        <f t="shared" si="781"/>
        <v>702500</v>
      </c>
      <c r="Y260" s="21">
        <f t="shared" si="781"/>
        <v>702500</v>
      </c>
      <c r="Z260" s="21">
        <f t="shared" si="781"/>
        <v>702500</v>
      </c>
      <c r="AA260" s="21">
        <f t="shared" si="781"/>
        <v>702500</v>
      </c>
      <c r="AB260" s="21">
        <f t="shared" si="781"/>
        <v>702500</v>
      </c>
      <c r="AC260" s="21">
        <f t="shared" si="781"/>
        <v>702500</v>
      </c>
      <c r="AD260" s="21">
        <f t="shared" si="781"/>
        <v>702500</v>
      </c>
      <c r="AE260" s="21">
        <f t="shared" si="781"/>
        <v>702500</v>
      </c>
      <c r="AF260" s="21">
        <f t="shared" si="781"/>
        <v>702500</v>
      </c>
      <c r="AG260" s="21">
        <f t="shared" si="781"/>
        <v>702500</v>
      </c>
      <c r="AH260" s="21">
        <f t="shared" si="781"/>
        <v>702500</v>
      </c>
      <c r="AI260" s="21">
        <f t="shared" si="781"/>
        <v>0</v>
      </c>
      <c r="AJ260" s="21">
        <f t="shared" si="781"/>
        <v>0</v>
      </c>
      <c r="AK260" s="21">
        <f t="shared" si="781"/>
        <v>0</v>
      </c>
      <c r="AL260" s="21">
        <f t="shared" si="781"/>
        <v>0</v>
      </c>
      <c r="AM260" s="21">
        <f t="shared" si="781"/>
        <v>0</v>
      </c>
      <c r="AN260" s="21">
        <f t="shared" si="781"/>
        <v>0</v>
      </c>
      <c r="AO260" s="21">
        <f t="shared" ref="AO260:BT260" si="782">AO163*$D260</f>
        <v>0</v>
      </c>
      <c r="AP260" s="21">
        <f t="shared" si="782"/>
        <v>0</v>
      </c>
      <c r="AQ260" s="21">
        <f t="shared" si="782"/>
        <v>0</v>
      </c>
      <c r="AR260" s="21">
        <f t="shared" si="782"/>
        <v>0</v>
      </c>
      <c r="AS260" s="21">
        <f t="shared" si="782"/>
        <v>0</v>
      </c>
      <c r="AT260" s="21">
        <f t="shared" si="782"/>
        <v>0</v>
      </c>
      <c r="AU260" s="21">
        <f t="shared" si="782"/>
        <v>0</v>
      </c>
      <c r="AV260" s="21">
        <f t="shared" si="782"/>
        <v>0</v>
      </c>
      <c r="AW260" s="21">
        <f t="shared" si="782"/>
        <v>0</v>
      </c>
      <c r="AX260" s="21">
        <f t="shared" si="782"/>
        <v>0</v>
      </c>
      <c r="AY260" s="21">
        <f t="shared" si="782"/>
        <v>0</v>
      </c>
      <c r="AZ260" s="21">
        <f t="shared" si="782"/>
        <v>0</v>
      </c>
      <c r="BA260" s="21">
        <f t="shared" si="782"/>
        <v>0</v>
      </c>
      <c r="BB260" s="21">
        <f t="shared" si="782"/>
        <v>0</v>
      </c>
      <c r="BC260" s="21">
        <f t="shared" si="782"/>
        <v>0</v>
      </c>
      <c r="BD260" s="21">
        <f t="shared" si="782"/>
        <v>0</v>
      </c>
      <c r="BE260" s="21">
        <f t="shared" si="782"/>
        <v>0</v>
      </c>
      <c r="BF260" s="21">
        <f t="shared" si="782"/>
        <v>0</v>
      </c>
      <c r="BG260" s="21">
        <f t="shared" si="782"/>
        <v>0</v>
      </c>
      <c r="BH260" s="21">
        <f t="shared" si="782"/>
        <v>0</v>
      </c>
      <c r="BI260" s="21">
        <f t="shared" si="782"/>
        <v>0</v>
      </c>
      <c r="BJ260" s="21">
        <f t="shared" si="782"/>
        <v>0</v>
      </c>
      <c r="BK260" s="21">
        <f t="shared" si="782"/>
        <v>0</v>
      </c>
      <c r="BL260" s="21">
        <f t="shared" si="782"/>
        <v>0</v>
      </c>
      <c r="BM260" s="21">
        <f t="shared" si="782"/>
        <v>0</v>
      </c>
      <c r="BN260" s="21">
        <f t="shared" si="782"/>
        <v>0</v>
      </c>
      <c r="BO260" s="21">
        <f t="shared" si="782"/>
        <v>0</v>
      </c>
      <c r="BP260" s="21">
        <f t="shared" si="782"/>
        <v>0</v>
      </c>
      <c r="BQ260" s="21">
        <f t="shared" si="782"/>
        <v>0</v>
      </c>
      <c r="BR260" s="21">
        <f t="shared" si="782"/>
        <v>0</v>
      </c>
      <c r="BS260" s="21">
        <f t="shared" si="782"/>
        <v>0</v>
      </c>
      <c r="BT260" s="21">
        <f t="shared" si="782"/>
        <v>0</v>
      </c>
      <c r="BU260" s="21">
        <f t="shared" ref="BU260:CZ260" si="783">BU163*$D260</f>
        <v>0</v>
      </c>
      <c r="BV260" s="21">
        <f t="shared" si="783"/>
        <v>0</v>
      </c>
      <c r="BW260" s="21">
        <f t="shared" si="783"/>
        <v>0</v>
      </c>
      <c r="BX260" s="21">
        <f t="shared" si="783"/>
        <v>0</v>
      </c>
      <c r="BY260" s="21">
        <f t="shared" si="783"/>
        <v>0</v>
      </c>
      <c r="BZ260" s="21">
        <f t="shared" si="783"/>
        <v>0</v>
      </c>
      <c r="CA260" s="21">
        <f t="shared" si="783"/>
        <v>0</v>
      </c>
      <c r="CB260" s="21">
        <f t="shared" si="783"/>
        <v>0</v>
      </c>
      <c r="CC260" s="21">
        <f t="shared" si="783"/>
        <v>0</v>
      </c>
      <c r="CD260" s="21">
        <f t="shared" si="783"/>
        <v>0</v>
      </c>
      <c r="CE260" s="21">
        <f t="shared" si="783"/>
        <v>0</v>
      </c>
      <c r="CF260" s="21">
        <f t="shared" si="783"/>
        <v>0</v>
      </c>
      <c r="CG260" s="21">
        <f t="shared" si="783"/>
        <v>0</v>
      </c>
      <c r="CH260" s="21">
        <f t="shared" si="783"/>
        <v>0</v>
      </c>
      <c r="CI260" s="21">
        <f t="shared" si="783"/>
        <v>0</v>
      </c>
      <c r="CJ260" s="21">
        <f t="shared" si="783"/>
        <v>0</v>
      </c>
      <c r="CK260" s="21">
        <f t="shared" si="783"/>
        <v>0</v>
      </c>
      <c r="CL260" s="21">
        <f t="shared" si="783"/>
        <v>0</v>
      </c>
      <c r="CM260" s="21">
        <f t="shared" si="783"/>
        <v>0</v>
      </c>
      <c r="CN260" s="21">
        <f t="shared" si="783"/>
        <v>0</v>
      </c>
      <c r="CO260" s="21">
        <f t="shared" si="783"/>
        <v>0</v>
      </c>
      <c r="CP260" s="21">
        <f t="shared" si="783"/>
        <v>0</v>
      </c>
      <c r="CQ260" s="21">
        <f t="shared" si="783"/>
        <v>0</v>
      </c>
      <c r="CR260" s="21">
        <f t="shared" si="783"/>
        <v>0</v>
      </c>
      <c r="CS260" s="21">
        <f t="shared" si="783"/>
        <v>0</v>
      </c>
      <c r="CT260" s="21">
        <f t="shared" si="783"/>
        <v>0</v>
      </c>
      <c r="CU260" s="21">
        <f t="shared" si="783"/>
        <v>0</v>
      </c>
      <c r="CV260" s="21">
        <f t="shared" si="783"/>
        <v>0</v>
      </c>
      <c r="CW260" s="21">
        <f t="shared" si="783"/>
        <v>0</v>
      </c>
      <c r="CX260" s="21">
        <f t="shared" si="783"/>
        <v>0</v>
      </c>
      <c r="CY260" s="21">
        <f t="shared" si="783"/>
        <v>0</v>
      </c>
      <c r="CZ260" s="21">
        <f t="shared" si="783"/>
        <v>0</v>
      </c>
      <c r="DA260" s="21">
        <f t="shared" ref="DA260:DY260" si="784">DA163*$D260</f>
        <v>0</v>
      </c>
      <c r="DB260" s="21">
        <f t="shared" si="784"/>
        <v>0</v>
      </c>
      <c r="DC260" s="21">
        <f t="shared" si="784"/>
        <v>0</v>
      </c>
      <c r="DD260" s="21">
        <f t="shared" si="784"/>
        <v>0</v>
      </c>
      <c r="DE260" s="21">
        <f t="shared" si="784"/>
        <v>0</v>
      </c>
      <c r="DF260" s="21">
        <f t="shared" si="784"/>
        <v>0</v>
      </c>
      <c r="DG260" s="21">
        <f t="shared" si="784"/>
        <v>0</v>
      </c>
      <c r="DH260" s="21">
        <f t="shared" si="784"/>
        <v>0</v>
      </c>
      <c r="DI260" s="21">
        <f t="shared" si="784"/>
        <v>0</v>
      </c>
      <c r="DJ260" s="21">
        <f t="shared" si="784"/>
        <v>0</v>
      </c>
      <c r="DK260" s="21">
        <f t="shared" si="784"/>
        <v>0</v>
      </c>
      <c r="DL260" s="21">
        <f t="shared" si="784"/>
        <v>0</v>
      </c>
      <c r="DM260" s="21">
        <f t="shared" si="784"/>
        <v>0</v>
      </c>
      <c r="DN260" s="21">
        <f t="shared" si="784"/>
        <v>0</v>
      </c>
      <c r="DO260" s="21">
        <f t="shared" si="784"/>
        <v>0</v>
      </c>
      <c r="DP260" s="21">
        <f t="shared" si="784"/>
        <v>0</v>
      </c>
      <c r="DQ260" s="21">
        <f t="shared" si="784"/>
        <v>0</v>
      </c>
      <c r="DR260" s="21">
        <f t="shared" si="784"/>
        <v>0</v>
      </c>
      <c r="DS260" s="21">
        <f t="shared" si="784"/>
        <v>0</v>
      </c>
      <c r="DT260" s="21">
        <f t="shared" si="784"/>
        <v>0</v>
      </c>
      <c r="DU260" s="21">
        <f t="shared" si="784"/>
        <v>0</v>
      </c>
      <c r="DV260" s="21">
        <f t="shared" si="784"/>
        <v>0</v>
      </c>
      <c r="DW260" s="21">
        <f t="shared" si="784"/>
        <v>0</v>
      </c>
      <c r="DX260" s="21">
        <f t="shared" si="784"/>
        <v>0</v>
      </c>
      <c r="DY260" s="21">
        <f t="shared" si="784"/>
        <v>0</v>
      </c>
      <c r="EB260" s="116">
        <f>ROW(EB260)-ROW($EB$2)+1</f>
        <v>259</v>
      </c>
      <c r="EC260" s="2" t="str">
        <f>B260</f>
        <v>Phase 1</v>
      </c>
      <c r="ED260" s="2" t="str">
        <f>C260</f>
        <v>50' Wide</v>
      </c>
      <c r="EE260" s="33" t="str">
        <f>EE280</f>
        <v>*</v>
      </c>
      <c r="EF260" s="2" t="str">
        <f>EF280</f>
        <v>Base House Revenue</v>
      </c>
    </row>
    <row r="261" spans="1:136" x14ac:dyDescent="0.3">
      <c r="B261" s="2" t="str">
        <f>Product!$E$2</f>
        <v>Phase 1</v>
      </c>
      <c r="C261" s="2" t="str">
        <f>Product!$E$3</f>
        <v>60' Wide</v>
      </c>
      <c r="D261" s="129">
        <f>SUMIFS(INDEX(Product!$B$2:$U$97, MATCH(D258, Product!$B$2:$B$97, 0), ), Product!$B$2:$U$2, $B261, Product!$B$3:$U$3, $C261)</f>
        <v>342500</v>
      </c>
      <c r="G261" s="11">
        <f>SUM(H261:DZ261)</f>
        <v>10275000</v>
      </c>
      <c r="I261" s="21">
        <f t="shared" ref="I261:AN261" si="785">I164*$D261</f>
        <v>0</v>
      </c>
      <c r="J261" s="21">
        <f t="shared" si="785"/>
        <v>0</v>
      </c>
      <c r="K261" s="21">
        <f t="shared" si="785"/>
        <v>0</v>
      </c>
      <c r="L261" s="21">
        <f t="shared" si="785"/>
        <v>0</v>
      </c>
      <c r="M261" s="21">
        <f t="shared" si="785"/>
        <v>0</v>
      </c>
      <c r="N261" s="21">
        <f t="shared" si="785"/>
        <v>0</v>
      </c>
      <c r="O261" s="21">
        <f t="shared" si="785"/>
        <v>0</v>
      </c>
      <c r="P261" s="21">
        <f t="shared" si="785"/>
        <v>0</v>
      </c>
      <c r="Q261" s="21">
        <f t="shared" si="785"/>
        <v>0</v>
      </c>
      <c r="R261" s="21">
        <f t="shared" si="785"/>
        <v>0</v>
      </c>
      <c r="S261" s="21">
        <f t="shared" si="785"/>
        <v>0</v>
      </c>
      <c r="T261" s="21">
        <f t="shared" si="785"/>
        <v>0</v>
      </c>
      <c r="U261" s="21">
        <f t="shared" si="785"/>
        <v>0</v>
      </c>
      <c r="V261" s="21">
        <f t="shared" si="785"/>
        <v>0</v>
      </c>
      <c r="W261" s="21">
        <f t="shared" si="785"/>
        <v>856250</v>
      </c>
      <c r="X261" s="21">
        <f t="shared" si="785"/>
        <v>856250</v>
      </c>
      <c r="Y261" s="21">
        <f t="shared" si="785"/>
        <v>856250</v>
      </c>
      <c r="Z261" s="21">
        <f t="shared" si="785"/>
        <v>856250</v>
      </c>
      <c r="AA261" s="21">
        <f t="shared" si="785"/>
        <v>856250</v>
      </c>
      <c r="AB261" s="21">
        <f t="shared" si="785"/>
        <v>856250</v>
      </c>
      <c r="AC261" s="21">
        <f t="shared" si="785"/>
        <v>856250</v>
      </c>
      <c r="AD261" s="21">
        <f t="shared" si="785"/>
        <v>856250</v>
      </c>
      <c r="AE261" s="21">
        <f t="shared" si="785"/>
        <v>856250</v>
      </c>
      <c r="AF261" s="21">
        <f t="shared" si="785"/>
        <v>856250</v>
      </c>
      <c r="AG261" s="21">
        <f t="shared" si="785"/>
        <v>856250</v>
      </c>
      <c r="AH261" s="21">
        <f t="shared" si="785"/>
        <v>856250</v>
      </c>
      <c r="AI261" s="21">
        <f t="shared" si="785"/>
        <v>0</v>
      </c>
      <c r="AJ261" s="21">
        <f t="shared" si="785"/>
        <v>0</v>
      </c>
      <c r="AK261" s="21">
        <f t="shared" si="785"/>
        <v>0</v>
      </c>
      <c r="AL261" s="21">
        <f t="shared" si="785"/>
        <v>0</v>
      </c>
      <c r="AM261" s="21">
        <f t="shared" si="785"/>
        <v>0</v>
      </c>
      <c r="AN261" s="21">
        <f t="shared" si="785"/>
        <v>0</v>
      </c>
      <c r="AO261" s="21">
        <f t="shared" ref="AO261:BT261" si="786">AO164*$D261</f>
        <v>0</v>
      </c>
      <c r="AP261" s="21">
        <f t="shared" si="786"/>
        <v>0</v>
      </c>
      <c r="AQ261" s="21">
        <f t="shared" si="786"/>
        <v>0</v>
      </c>
      <c r="AR261" s="21">
        <f t="shared" si="786"/>
        <v>0</v>
      </c>
      <c r="AS261" s="21">
        <f t="shared" si="786"/>
        <v>0</v>
      </c>
      <c r="AT261" s="21">
        <f t="shared" si="786"/>
        <v>0</v>
      </c>
      <c r="AU261" s="21">
        <f t="shared" si="786"/>
        <v>0</v>
      </c>
      <c r="AV261" s="21">
        <f t="shared" si="786"/>
        <v>0</v>
      </c>
      <c r="AW261" s="21">
        <f t="shared" si="786"/>
        <v>0</v>
      </c>
      <c r="AX261" s="21">
        <f t="shared" si="786"/>
        <v>0</v>
      </c>
      <c r="AY261" s="21">
        <f t="shared" si="786"/>
        <v>0</v>
      </c>
      <c r="AZ261" s="21">
        <f t="shared" si="786"/>
        <v>0</v>
      </c>
      <c r="BA261" s="21">
        <f t="shared" si="786"/>
        <v>0</v>
      </c>
      <c r="BB261" s="21">
        <f t="shared" si="786"/>
        <v>0</v>
      </c>
      <c r="BC261" s="21">
        <f t="shared" si="786"/>
        <v>0</v>
      </c>
      <c r="BD261" s="21">
        <f t="shared" si="786"/>
        <v>0</v>
      </c>
      <c r="BE261" s="21">
        <f t="shared" si="786"/>
        <v>0</v>
      </c>
      <c r="BF261" s="21">
        <f t="shared" si="786"/>
        <v>0</v>
      </c>
      <c r="BG261" s="21">
        <f t="shared" si="786"/>
        <v>0</v>
      </c>
      <c r="BH261" s="21">
        <f t="shared" si="786"/>
        <v>0</v>
      </c>
      <c r="BI261" s="21">
        <f t="shared" si="786"/>
        <v>0</v>
      </c>
      <c r="BJ261" s="21">
        <f t="shared" si="786"/>
        <v>0</v>
      </c>
      <c r="BK261" s="21">
        <f t="shared" si="786"/>
        <v>0</v>
      </c>
      <c r="BL261" s="21">
        <f t="shared" si="786"/>
        <v>0</v>
      </c>
      <c r="BM261" s="21">
        <f t="shared" si="786"/>
        <v>0</v>
      </c>
      <c r="BN261" s="21">
        <f t="shared" si="786"/>
        <v>0</v>
      </c>
      <c r="BO261" s="21">
        <f t="shared" si="786"/>
        <v>0</v>
      </c>
      <c r="BP261" s="21">
        <f t="shared" si="786"/>
        <v>0</v>
      </c>
      <c r="BQ261" s="21">
        <f t="shared" si="786"/>
        <v>0</v>
      </c>
      <c r="BR261" s="21">
        <f t="shared" si="786"/>
        <v>0</v>
      </c>
      <c r="BS261" s="21">
        <f t="shared" si="786"/>
        <v>0</v>
      </c>
      <c r="BT261" s="21">
        <f t="shared" si="786"/>
        <v>0</v>
      </c>
      <c r="BU261" s="21">
        <f t="shared" ref="BU261:CZ261" si="787">BU164*$D261</f>
        <v>0</v>
      </c>
      <c r="BV261" s="21">
        <f t="shared" si="787"/>
        <v>0</v>
      </c>
      <c r="BW261" s="21">
        <f t="shared" si="787"/>
        <v>0</v>
      </c>
      <c r="BX261" s="21">
        <f t="shared" si="787"/>
        <v>0</v>
      </c>
      <c r="BY261" s="21">
        <f t="shared" si="787"/>
        <v>0</v>
      </c>
      <c r="BZ261" s="21">
        <f t="shared" si="787"/>
        <v>0</v>
      </c>
      <c r="CA261" s="21">
        <f t="shared" si="787"/>
        <v>0</v>
      </c>
      <c r="CB261" s="21">
        <f t="shared" si="787"/>
        <v>0</v>
      </c>
      <c r="CC261" s="21">
        <f t="shared" si="787"/>
        <v>0</v>
      </c>
      <c r="CD261" s="21">
        <f t="shared" si="787"/>
        <v>0</v>
      </c>
      <c r="CE261" s="21">
        <f t="shared" si="787"/>
        <v>0</v>
      </c>
      <c r="CF261" s="21">
        <f t="shared" si="787"/>
        <v>0</v>
      </c>
      <c r="CG261" s="21">
        <f t="shared" si="787"/>
        <v>0</v>
      </c>
      <c r="CH261" s="21">
        <f t="shared" si="787"/>
        <v>0</v>
      </c>
      <c r="CI261" s="21">
        <f t="shared" si="787"/>
        <v>0</v>
      </c>
      <c r="CJ261" s="21">
        <f t="shared" si="787"/>
        <v>0</v>
      </c>
      <c r="CK261" s="21">
        <f t="shared" si="787"/>
        <v>0</v>
      </c>
      <c r="CL261" s="21">
        <f t="shared" si="787"/>
        <v>0</v>
      </c>
      <c r="CM261" s="21">
        <f t="shared" si="787"/>
        <v>0</v>
      </c>
      <c r="CN261" s="21">
        <f t="shared" si="787"/>
        <v>0</v>
      </c>
      <c r="CO261" s="21">
        <f t="shared" si="787"/>
        <v>0</v>
      </c>
      <c r="CP261" s="21">
        <f t="shared" si="787"/>
        <v>0</v>
      </c>
      <c r="CQ261" s="21">
        <f t="shared" si="787"/>
        <v>0</v>
      </c>
      <c r="CR261" s="21">
        <f t="shared" si="787"/>
        <v>0</v>
      </c>
      <c r="CS261" s="21">
        <f t="shared" si="787"/>
        <v>0</v>
      </c>
      <c r="CT261" s="21">
        <f t="shared" si="787"/>
        <v>0</v>
      </c>
      <c r="CU261" s="21">
        <f t="shared" si="787"/>
        <v>0</v>
      </c>
      <c r="CV261" s="21">
        <f t="shared" si="787"/>
        <v>0</v>
      </c>
      <c r="CW261" s="21">
        <f t="shared" si="787"/>
        <v>0</v>
      </c>
      <c r="CX261" s="21">
        <f t="shared" si="787"/>
        <v>0</v>
      </c>
      <c r="CY261" s="21">
        <f t="shared" si="787"/>
        <v>0</v>
      </c>
      <c r="CZ261" s="21">
        <f t="shared" si="787"/>
        <v>0</v>
      </c>
      <c r="DA261" s="21">
        <f t="shared" ref="DA261:DY261" si="788">DA164*$D261</f>
        <v>0</v>
      </c>
      <c r="DB261" s="21">
        <f t="shared" si="788"/>
        <v>0</v>
      </c>
      <c r="DC261" s="21">
        <f t="shared" si="788"/>
        <v>0</v>
      </c>
      <c r="DD261" s="21">
        <f t="shared" si="788"/>
        <v>0</v>
      </c>
      <c r="DE261" s="21">
        <f t="shared" si="788"/>
        <v>0</v>
      </c>
      <c r="DF261" s="21">
        <f t="shared" si="788"/>
        <v>0</v>
      </c>
      <c r="DG261" s="21">
        <f t="shared" si="788"/>
        <v>0</v>
      </c>
      <c r="DH261" s="21">
        <f t="shared" si="788"/>
        <v>0</v>
      </c>
      <c r="DI261" s="21">
        <f t="shared" si="788"/>
        <v>0</v>
      </c>
      <c r="DJ261" s="21">
        <f t="shared" si="788"/>
        <v>0</v>
      </c>
      <c r="DK261" s="21">
        <f t="shared" si="788"/>
        <v>0</v>
      </c>
      <c r="DL261" s="21">
        <f t="shared" si="788"/>
        <v>0</v>
      </c>
      <c r="DM261" s="21">
        <f t="shared" si="788"/>
        <v>0</v>
      </c>
      <c r="DN261" s="21">
        <f t="shared" si="788"/>
        <v>0</v>
      </c>
      <c r="DO261" s="21">
        <f t="shared" si="788"/>
        <v>0</v>
      </c>
      <c r="DP261" s="21">
        <f t="shared" si="788"/>
        <v>0</v>
      </c>
      <c r="DQ261" s="21">
        <f t="shared" si="788"/>
        <v>0</v>
      </c>
      <c r="DR261" s="21">
        <f t="shared" si="788"/>
        <v>0</v>
      </c>
      <c r="DS261" s="21">
        <f t="shared" si="788"/>
        <v>0</v>
      </c>
      <c r="DT261" s="21">
        <f t="shared" si="788"/>
        <v>0</v>
      </c>
      <c r="DU261" s="21">
        <f t="shared" si="788"/>
        <v>0</v>
      </c>
      <c r="DV261" s="21">
        <f t="shared" si="788"/>
        <v>0</v>
      </c>
      <c r="DW261" s="21">
        <f t="shared" si="788"/>
        <v>0</v>
      </c>
      <c r="DX261" s="21">
        <f t="shared" si="788"/>
        <v>0</v>
      </c>
      <c r="DY261" s="21">
        <f t="shared" si="788"/>
        <v>0</v>
      </c>
      <c r="EB261" s="116">
        <f t="shared" ref="EB261:EB278" si="789">ROW(EB261)-ROW($EB$2)+1</f>
        <v>260</v>
      </c>
      <c r="EC261" s="2" t="str">
        <f t="shared" ref="EC261:EC262" si="790">B261</f>
        <v>Phase 1</v>
      </c>
      <c r="ED261" s="2" t="str">
        <f t="shared" ref="ED261:ED262" si="791">C261</f>
        <v>60' Wide</v>
      </c>
      <c r="EE261" s="33" t="str">
        <f>EE280</f>
        <v>*</v>
      </c>
      <c r="EF261" s="2" t="str">
        <f>EF280</f>
        <v>Base House Revenue</v>
      </c>
    </row>
    <row r="262" spans="1:136" x14ac:dyDescent="0.3">
      <c r="B262" s="2" t="str">
        <f>Product!$F$2</f>
        <v>Phase 1</v>
      </c>
      <c r="C262" s="2" t="str">
        <f>Product!$F$3</f>
        <v>75' Wide</v>
      </c>
      <c r="D262" s="129">
        <f>SUMIFS(INDEX(Product!$B$2:$U$97, MATCH(D258, Product!$B$2:$B$97, 0), ), Product!$B$2:$U$2, $B262, Product!$B$3:$U$3, $C262)</f>
        <v>409500</v>
      </c>
      <c r="G262" s="11">
        <f>SUM(H262:DZ262)</f>
        <v>8190000</v>
      </c>
      <c r="I262" s="21">
        <f>I165*$D262</f>
        <v>0</v>
      </c>
      <c r="J262" s="21">
        <f t="shared" ref="J262:BU262" si="792">J165*$D262</f>
        <v>0</v>
      </c>
      <c r="K262" s="21">
        <f t="shared" si="792"/>
        <v>0</v>
      </c>
      <c r="L262" s="21">
        <f t="shared" si="792"/>
        <v>0</v>
      </c>
      <c r="M262" s="21">
        <f t="shared" si="792"/>
        <v>0</v>
      </c>
      <c r="N262" s="21">
        <f t="shared" si="792"/>
        <v>0</v>
      </c>
      <c r="O262" s="21">
        <f t="shared" si="792"/>
        <v>0</v>
      </c>
      <c r="P262" s="21">
        <f t="shared" si="792"/>
        <v>0</v>
      </c>
      <c r="Q262" s="21">
        <f t="shared" si="792"/>
        <v>0</v>
      </c>
      <c r="R262" s="21">
        <f t="shared" si="792"/>
        <v>0</v>
      </c>
      <c r="S262" s="21">
        <f t="shared" si="792"/>
        <v>0</v>
      </c>
      <c r="T262" s="21">
        <f t="shared" si="792"/>
        <v>0</v>
      </c>
      <c r="U262" s="21">
        <f t="shared" si="792"/>
        <v>0</v>
      </c>
      <c r="V262" s="21">
        <f t="shared" si="792"/>
        <v>0</v>
      </c>
      <c r="W262" s="21">
        <f t="shared" si="792"/>
        <v>682500</v>
      </c>
      <c r="X262" s="21">
        <f t="shared" si="792"/>
        <v>682500</v>
      </c>
      <c r="Y262" s="21">
        <f t="shared" si="792"/>
        <v>682500</v>
      </c>
      <c r="Z262" s="21">
        <f t="shared" si="792"/>
        <v>682500</v>
      </c>
      <c r="AA262" s="21">
        <f t="shared" si="792"/>
        <v>682500</v>
      </c>
      <c r="AB262" s="21">
        <f t="shared" si="792"/>
        <v>682500</v>
      </c>
      <c r="AC262" s="21">
        <f t="shared" si="792"/>
        <v>682500</v>
      </c>
      <c r="AD262" s="21">
        <f t="shared" si="792"/>
        <v>682500</v>
      </c>
      <c r="AE262" s="21">
        <f t="shared" si="792"/>
        <v>682500</v>
      </c>
      <c r="AF262" s="21">
        <f t="shared" si="792"/>
        <v>682500</v>
      </c>
      <c r="AG262" s="21">
        <f t="shared" si="792"/>
        <v>682500</v>
      </c>
      <c r="AH262" s="21">
        <f t="shared" si="792"/>
        <v>682500</v>
      </c>
      <c r="AI262" s="21">
        <f t="shared" si="792"/>
        <v>0</v>
      </c>
      <c r="AJ262" s="21">
        <f t="shared" si="792"/>
        <v>0</v>
      </c>
      <c r="AK262" s="21">
        <f t="shared" si="792"/>
        <v>0</v>
      </c>
      <c r="AL262" s="21">
        <f t="shared" si="792"/>
        <v>0</v>
      </c>
      <c r="AM262" s="21">
        <f t="shared" si="792"/>
        <v>0</v>
      </c>
      <c r="AN262" s="21">
        <f t="shared" si="792"/>
        <v>0</v>
      </c>
      <c r="AO262" s="21">
        <f t="shared" si="792"/>
        <v>0</v>
      </c>
      <c r="AP262" s="21">
        <f t="shared" si="792"/>
        <v>0</v>
      </c>
      <c r="AQ262" s="21">
        <f t="shared" si="792"/>
        <v>0</v>
      </c>
      <c r="AR262" s="21">
        <f t="shared" si="792"/>
        <v>0</v>
      </c>
      <c r="AS262" s="21">
        <f t="shared" si="792"/>
        <v>0</v>
      </c>
      <c r="AT262" s="21">
        <f t="shared" si="792"/>
        <v>0</v>
      </c>
      <c r="AU262" s="21">
        <f t="shared" si="792"/>
        <v>0</v>
      </c>
      <c r="AV262" s="21">
        <f t="shared" si="792"/>
        <v>0</v>
      </c>
      <c r="AW262" s="21">
        <f t="shared" si="792"/>
        <v>0</v>
      </c>
      <c r="AX262" s="21">
        <f t="shared" si="792"/>
        <v>0</v>
      </c>
      <c r="AY262" s="21">
        <f t="shared" si="792"/>
        <v>0</v>
      </c>
      <c r="AZ262" s="21">
        <f t="shared" si="792"/>
        <v>0</v>
      </c>
      <c r="BA262" s="21">
        <f t="shared" si="792"/>
        <v>0</v>
      </c>
      <c r="BB262" s="21">
        <f t="shared" si="792"/>
        <v>0</v>
      </c>
      <c r="BC262" s="21">
        <f t="shared" si="792"/>
        <v>0</v>
      </c>
      <c r="BD262" s="21">
        <f t="shared" si="792"/>
        <v>0</v>
      </c>
      <c r="BE262" s="21">
        <f t="shared" si="792"/>
        <v>0</v>
      </c>
      <c r="BF262" s="21">
        <f t="shared" si="792"/>
        <v>0</v>
      </c>
      <c r="BG262" s="21">
        <f t="shared" si="792"/>
        <v>0</v>
      </c>
      <c r="BH262" s="21">
        <f t="shared" si="792"/>
        <v>0</v>
      </c>
      <c r="BI262" s="21">
        <f t="shared" si="792"/>
        <v>0</v>
      </c>
      <c r="BJ262" s="21">
        <f t="shared" si="792"/>
        <v>0</v>
      </c>
      <c r="BK262" s="21">
        <f t="shared" si="792"/>
        <v>0</v>
      </c>
      <c r="BL262" s="21">
        <f t="shared" si="792"/>
        <v>0</v>
      </c>
      <c r="BM262" s="21">
        <f t="shared" si="792"/>
        <v>0</v>
      </c>
      <c r="BN262" s="21">
        <f t="shared" si="792"/>
        <v>0</v>
      </c>
      <c r="BO262" s="21">
        <f t="shared" si="792"/>
        <v>0</v>
      </c>
      <c r="BP262" s="21">
        <f t="shared" si="792"/>
        <v>0</v>
      </c>
      <c r="BQ262" s="21">
        <f t="shared" si="792"/>
        <v>0</v>
      </c>
      <c r="BR262" s="21">
        <f t="shared" si="792"/>
        <v>0</v>
      </c>
      <c r="BS262" s="21">
        <f t="shared" si="792"/>
        <v>0</v>
      </c>
      <c r="BT262" s="21">
        <f t="shared" si="792"/>
        <v>0</v>
      </c>
      <c r="BU262" s="21">
        <f t="shared" si="792"/>
        <v>0</v>
      </c>
      <c r="BV262" s="21">
        <f t="shared" ref="BV262:DA262" si="793">BV165*$D262</f>
        <v>0</v>
      </c>
      <c r="BW262" s="21">
        <f t="shared" si="793"/>
        <v>0</v>
      </c>
      <c r="BX262" s="21">
        <f t="shared" si="793"/>
        <v>0</v>
      </c>
      <c r="BY262" s="21">
        <f t="shared" si="793"/>
        <v>0</v>
      </c>
      <c r="BZ262" s="21">
        <f t="shared" si="793"/>
        <v>0</v>
      </c>
      <c r="CA262" s="21">
        <f t="shared" si="793"/>
        <v>0</v>
      </c>
      <c r="CB262" s="21">
        <f t="shared" si="793"/>
        <v>0</v>
      </c>
      <c r="CC262" s="21">
        <f t="shared" si="793"/>
        <v>0</v>
      </c>
      <c r="CD262" s="21">
        <f t="shared" si="793"/>
        <v>0</v>
      </c>
      <c r="CE262" s="21">
        <f t="shared" si="793"/>
        <v>0</v>
      </c>
      <c r="CF262" s="21">
        <f t="shared" si="793"/>
        <v>0</v>
      </c>
      <c r="CG262" s="21">
        <f t="shared" si="793"/>
        <v>0</v>
      </c>
      <c r="CH262" s="21">
        <f t="shared" si="793"/>
        <v>0</v>
      </c>
      <c r="CI262" s="21">
        <f t="shared" si="793"/>
        <v>0</v>
      </c>
      <c r="CJ262" s="21">
        <f t="shared" si="793"/>
        <v>0</v>
      </c>
      <c r="CK262" s="21">
        <f t="shared" si="793"/>
        <v>0</v>
      </c>
      <c r="CL262" s="21">
        <f t="shared" si="793"/>
        <v>0</v>
      </c>
      <c r="CM262" s="21">
        <f t="shared" si="793"/>
        <v>0</v>
      </c>
      <c r="CN262" s="21">
        <f t="shared" si="793"/>
        <v>0</v>
      </c>
      <c r="CO262" s="21">
        <f t="shared" si="793"/>
        <v>0</v>
      </c>
      <c r="CP262" s="21">
        <f t="shared" si="793"/>
        <v>0</v>
      </c>
      <c r="CQ262" s="21">
        <f t="shared" si="793"/>
        <v>0</v>
      </c>
      <c r="CR262" s="21">
        <f t="shared" si="793"/>
        <v>0</v>
      </c>
      <c r="CS262" s="21">
        <f t="shared" si="793"/>
        <v>0</v>
      </c>
      <c r="CT262" s="21">
        <f t="shared" si="793"/>
        <v>0</v>
      </c>
      <c r="CU262" s="21">
        <f t="shared" si="793"/>
        <v>0</v>
      </c>
      <c r="CV262" s="21">
        <f t="shared" si="793"/>
        <v>0</v>
      </c>
      <c r="CW262" s="21">
        <f t="shared" si="793"/>
        <v>0</v>
      </c>
      <c r="CX262" s="21">
        <f t="shared" si="793"/>
        <v>0</v>
      </c>
      <c r="CY262" s="21">
        <f t="shared" si="793"/>
        <v>0</v>
      </c>
      <c r="CZ262" s="21">
        <f t="shared" si="793"/>
        <v>0</v>
      </c>
      <c r="DA262" s="21">
        <f t="shared" si="793"/>
        <v>0</v>
      </c>
      <c r="DB262" s="21">
        <f t="shared" ref="DB262:DY262" si="794">DB165*$D262</f>
        <v>0</v>
      </c>
      <c r="DC262" s="21">
        <f t="shared" si="794"/>
        <v>0</v>
      </c>
      <c r="DD262" s="21">
        <f t="shared" si="794"/>
        <v>0</v>
      </c>
      <c r="DE262" s="21">
        <f t="shared" si="794"/>
        <v>0</v>
      </c>
      <c r="DF262" s="21">
        <f t="shared" si="794"/>
        <v>0</v>
      </c>
      <c r="DG262" s="21">
        <f t="shared" si="794"/>
        <v>0</v>
      </c>
      <c r="DH262" s="21">
        <f t="shared" si="794"/>
        <v>0</v>
      </c>
      <c r="DI262" s="21">
        <f t="shared" si="794"/>
        <v>0</v>
      </c>
      <c r="DJ262" s="21">
        <f t="shared" si="794"/>
        <v>0</v>
      </c>
      <c r="DK262" s="21">
        <f t="shared" si="794"/>
        <v>0</v>
      </c>
      <c r="DL262" s="21">
        <f t="shared" si="794"/>
        <v>0</v>
      </c>
      <c r="DM262" s="21">
        <f t="shared" si="794"/>
        <v>0</v>
      </c>
      <c r="DN262" s="21">
        <f t="shared" si="794"/>
        <v>0</v>
      </c>
      <c r="DO262" s="21">
        <f t="shared" si="794"/>
        <v>0</v>
      </c>
      <c r="DP262" s="21">
        <f t="shared" si="794"/>
        <v>0</v>
      </c>
      <c r="DQ262" s="21">
        <f t="shared" si="794"/>
        <v>0</v>
      </c>
      <c r="DR262" s="21">
        <f t="shared" si="794"/>
        <v>0</v>
      </c>
      <c r="DS262" s="21">
        <f t="shared" si="794"/>
        <v>0</v>
      </c>
      <c r="DT262" s="21">
        <f t="shared" si="794"/>
        <v>0</v>
      </c>
      <c r="DU262" s="21">
        <f t="shared" si="794"/>
        <v>0</v>
      </c>
      <c r="DV262" s="21">
        <f t="shared" si="794"/>
        <v>0</v>
      </c>
      <c r="DW262" s="21">
        <f t="shared" si="794"/>
        <v>0</v>
      </c>
      <c r="DX262" s="21">
        <f t="shared" si="794"/>
        <v>0</v>
      </c>
      <c r="DY262" s="21">
        <f t="shared" si="794"/>
        <v>0</v>
      </c>
      <c r="EB262" s="116">
        <f t="shared" si="789"/>
        <v>261</v>
      </c>
      <c r="EC262" s="2" t="str">
        <f t="shared" si="790"/>
        <v>Phase 1</v>
      </c>
      <c r="ED262" s="2" t="str">
        <f t="shared" si="791"/>
        <v>75' Wide</v>
      </c>
      <c r="EE262" s="33" t="str">
        <f>EE280</f>
        <v>*</v>
      </c>
      <c r="EF262" s="2" t="str">
        <f>EF280</f>
        <v>Base House Revenue</v>
      </c>
    </row>
    <row r="263" spans="1:136" x14ac:dyDescent="0.3">
      <c r="D263" s="129"/>
      <c r="I263" s="21"/>
      <c r="J263" s="21"/>
      <c r="K263" s="21"/>
      <c r="L263" s="21"/>
      <c r="M263" s="21"/>
      <c r="N263" s="21"/>
      <c r="O263" s="21"/>
      <c r="P263" s="21"/>
      <c r="Q263" s="21"/>
      <c r="R263" s="21"/>
      <c r="S263" s="21"/>
      <c r="T263" s="21"/>
      <c r="U263" s="21"/>
      <c r="V263" s="21"/>
      <c r="W263" s="21"/>
      <c r="X263" s="21"/>
      <c r="Y263" s="21"/>
      <c r="Z263" s="21"/>
      <c r="AA263" s="21"/>
      <c r="AB263" s="21"/>
      <c r="AC263" s="21"/>
      <c r="AD263" s="21"/>
      <c r="AE263" s="21"/>
      <c r="AF263" s="21"/>
      <c r="AG263" s="21"/>
      <c r="AH263" s="21"/>
      <c r="AI263" s="21"/>
      <c r="AJ263" s="21"/>
      <c r="AK263" s="21"/>
      <c r="AL263" s="21"/>
      <c r="AM263" s="21"/>
      <c r="AN263" s="21"/>
      <c r="AO263" s="21"/>
      <c r="AP263" s="21"/>
      <c r="AQ263" s="21"/>
      <c r="AR263" s="21"/>
      <c r="AS263" s="21"/>
      <c r="AT263" s="21"/>
      <c r="AU263" s="21"/>
      <c r="AV263" s="21"/>
      <c r="AW263" s="21"/>
      <c r="AX263" s="21"/>
      <c r="AY263" s="21"/>
      <c r="AZ263" s="21"/>
      <c r="BA263" s="21"/>
      <c r="BB263" s="21"/>
      <c r="BC263" s="21"/>
      <c r="BD263" s="21"/>
      <c r="BE263" s="21"/>
      <c r="BF263" s="21"/>
      <c r="BG263" s="21"/>
      <c r="BH263" s="21"/>
      <c r="BI263" s="21"/>
      <c r="BJ263" s="21"/>
      <c r="BK263" s="21"/>
      <c r="BL263" s="21"/>
      <c r="BM263" s="21"/>
      <c r="BN263" s="21"/>
      <c r="BO263" s="21"/>
      <c r="BP263" s="21"/>
      <c r="BQ263" s="21"/>
      <c r="BR263" s="21"/>
      <c r="BS263" s="21"/>
      <c r="BT263" s="21"/>
      <c r="BU263" s="21"/>
      <c r="BV263" s="21"/>
      <c r="BW263" s="21"/>
      <c r="BX263" s="21"/>
      <c r="BY263" s="21"/>
      <c r="BZ263" s="21"/>
      <c r="CA263" s="21"/>
      <c r="CB263" s="21"/>
      <c r="CC263" s="21"/>
      <c r="CD263" s="21"/>
      <c r="CE263" s="21"/>
      <c r="CF263" s="21"/>
      <c r="CG263" s="21"/>
      <c r="CH263" s="21"/>
      <c r="CI263" s="21"/>
      <c r="CJ263" s="21"/>
      <c r="CK263" s="21"/>
      <c r="CL263" s="21"/>
      <c r="CM263" s="21"/>
      <c r="CN263" s="21"/>
      <c r="CO263" s="21"/>
      <c r="CP263" s="21"/>
      <c r="CQ263" s="21"/>
      <c r="CR263" s="21"/>
      <c r="CS263" s="21"/>
      <c r="CT263" s="21"/>
      <c r="CU263" s="21"/>
      <c r="CV263" s="21"/>
      <c r="CW263" s="21"/>
      <c r="CX263" s="21"/>
      <c r="CY263" s="21"/>
      <c r="CZ263" s="21"/>
      <c r="DA263" s="21"/>
      <c r="DB263" s="21"/>
      <c r="DC263" s="21"/>
      <c r="DD263" s="21"/>
      <c r="DE263" s="21"/>
      <c r="DF263" s="21"/>
      <c r="DG263" s="21"/>
      <c r="DH263" s="21"/>
      <c r="DI263" s="21"/>
      <c r="DJ263" s="21"/>
      <c r="DK263" s="21"/>
      <c r="DL263" s="21"/>
      <c r="DM263" s="21"/>
      <c r="DN263" s="21"/>
      <c r="DO263" s="21"/>
      <c r="DP263" s="21"/>
      <c r="DQ263" s="21"/>
      <c r="DR263" s="21"/>
      <c r="DS263" s="21"/>
      <c r="DT263" s="21"/>
      <c r="DU263" s="21"/>
      <c r="DV263" s="21"/>
      <c r="DW263" s="21"/>
      <c r="DX263" s="21"/>
      <c r="DY263" s="21"/>
      <c r="EE263" s="33"/>
    </row>
    <row r="264" spans="1:136" x14ac:dyDescent="0.3">
      <c r="B264" s="2" t="str">
        <f>Product!$G$2</f>
        <v>Phase 2</v>
      </c>
      <c r="C264" s="2" t="str">
        <f>Product!$G$3</f>
        <v>50' Wide</v>
      </c>
      <c r="D264" s="129">
        <f>SUMIFS(INDEX(Product!$B$2:$U$97, MATCH(D258, Product!$B$2:$B$97, 0), ), Product!$B$2:$U$2, $B264, Product!$B$3:$U$3, $C264)</f>
        <v>281000</v>
      </c>
      <c r="G264" s="11">
        <f>SUM(H264:DZ264)</f>
        <v>8430000</v>
      </c>
      <c r="I264" s="21">
        <f t="shared" ref="I264:AN264" si="795">I167*$D264</f>
        <v>0</v>
      </c>
      <c r="J264" s="21">
        <f t="shared" si="795"/>
        <v>0</v>
      </c>
      <c r="K264" s="21">
        <f t="shared" si="795"/>
        <v>0</v>
      </c>
      <c r="L264" s="21">
        <f t="shared" si="795"/>
        <v>0</v>
      </c>
      <c r="M264" s="21">
        <f t="shared" si="795"/>
        <v>0</v>
      </c>
      <c r="N264" s="21">
        <f t="shared" si="795"/>
        <v>0</v>
      </c>
      <c r="O264" s="21">
        <f t="shared" si="795"/>
        <v>0</v>
      </c>
      <c r="P264" s="21">
        <f t="shared" si="795"/>
        <v>0</v>
      </c>
      <c r="Q264" s="21">
        <f t="shared" si="795"/>
        <v>0</v>
      </c>
      <c r="R264" s="21">
        <f t="shared" si="795"/>
        <v>0</v>
      </c>
      <c r="S264" s="21">
        <f t="shared" si="795"/>
        <v>0</v>
      </c>
      <c r="T264" s="21">
        <f t="shared" si="795"/>
        <v>0</v>
      </c>
      <c r="U264" s="21">
        <f t="shared" si="795"/>
        <v>0</v>
      </c>
      <c r="V264" s="21">
        <f t="shared" si="795"/>
        <v>0</v>
      </c>
      <c r="W264" s="21">
        <f t="shared" si="795"/>
        <v>0</v>
      </c>
      <c r="X264" s="21">
        <f t="shared" si="795"/>
        <v>0</v>
      </c>
      <c r="Y264" s="21">
        <f t="shared" si="795"/>
        <v>0</v>
      </c>
      <c r="Z264" s="21">
        <f t="shared" si="795"/>
        <v>0</v>
      </c>
      <c r="AA264" s="21">
        <f t="shared" si="795"/>
        <v>0</v>
      </c>
      <c r="AB264" s="21">
        <f t="shared" si="795"/>
        <v>0</v>
      </c>
      <c r="AC264" s="21">
        <f t="shared" si="795"/>
        <v>0</v>
      </c>
      <c r="AD264" s="21">
        <f t="shared" si="795"/>
        <v>0</v>
      </c>
      <c r="AE264" s="21">
        <f t="shared" si="795"/>
        <v>0</v>
      </c>
      <c r="AF264" s="21">
        <f t="shared" si="795"/>
        <v>0</v>
      </c>
      <c r="AG264" s="21">
        <f t="shared" si="795"/>
        <v>0</v>
      </c>
      <c r="AH264" s="21">
        <f t="shared" si="795"/>
        <v>0</v>
      </c>
      <c r="AI264" s="21">
        <f t="shared" si="795"/>
        <v>702500</v>
      </c>
      <c r="AJ264" s="21">
        <f t="shared" si="795"/>
        <v>702500</v>
      </c>
      <c r="AK264" s="21">
        <f t="shared" si="795"/>
        <v>702500</v>
      </c>
      <c r="AL264" s="21">
        <f t="shared" si="795"/>
        <v>702500</v>
      </c>
      <c r="AM264" s="21">
        <f t="shared" si="795"/>
        <v>702500</v>
      </c>
      <c r="AN264" s="21">
        <f t="shared" si="795"/>
        <v>702500</v>
      </c>
      <c r="AO264" s="21">
        <f t="shared" ref="AO264:BT264" si="796">AO167*$D264</f>
        <v>702500</v>
      </c>
      <c r="AP264" s="21">
        <f t="shared" si="796"/>
        <v>702500</v>
      </c>
      <c r="AQ264" s="21">
        <f t="shared" si="796"/>
        <v>702500</v>
      </c>
      <c r="AR264" s="21">
        <f t="shared" si="796"/>
        <v>702500</v>
      </c>
      <c r="AS264" s="21">
        <f t="shared" si="796"/>
        <v>702500</v>
      </c>
      <c r="AT264" s="21">
        <f t="shared" si="796"/>
        <v>702500</v>
      </c>
      <c r="AU264" s="21">
        <f t="shared" si="796"/>
        <v>0</v>
      </c>
      <c r="AV264" s="21">
        <f t="shared" si="796"/>
        <v>0</v>
      </c>
      <c r="AW264" s="21">
        <f t="shared" si="796"/>
        <v>0</v>
      </c>
      <c r="AX264" s="21">
        <f t="shared" si="796"/>
        <v>0</v>
      </c>
      <c r="AY264" s="21">
        <f t="shared" si="796"/>
        <v>0</v>
      </c>
      <c r="AZ264" s="21">
        <f t="shared" si="796"/>
        <v>0</v>
      </c>
      <c r="BA264" s="21">
        <f t="shared" si="796"/>
        <v>0</v>
      </c>
      <c r="BB264" s="21">
        <f t="shared" si="796"/>
        <v>0</v>
      </c>
      <c r="BC264" s="21">
        <f t="shared" si="796"/>
        <v>0</v>
      </c>
      <c r="BD264" s="21">
        <f t="shared" si="796"/>
        <v>0</v>
      </c>
      <c r="BE264" s="21">
        <f t="shared" si="796"/>
        <v>0</v>
      </c>
      <c r="BF264" s="21">
        <f t="shared" si="796"/>
        <v>0</v>
      </c>
      <c r="BG264" s="21">
        <f t="shared" si="796"/>
        <v>0</v>
      </c>
      <c r="BH264" s="21">
        <f t="shared" si="796"/>
        <v>0</v>
      </c>
      <c r="BI264" s="21">
        <f t="shared" si="796"/>
        <v>0</v>
      </c>
      <c r="BJ264" s="21">
        <f t="shared" si="796"/>
        <v>0</v>
      </c>
      <c r="BK264" s="21">
        <f t="shared" si="796"/>
        <v>0</v>
      </c>
      <c r="BL264" s="21">
        <f t="shared" si="796"/>
        <v>0</v>
      </c>
      <c r="BM264" s="21">
        <f t="shared" si="796"/>
        <v>0</v>
      </c>
      <c r="BN264" s="21">
        <f t="shared" si="796"/>
        <v>0</v>
      </c>
      <c r="BO264" s="21">
        <f t="shared" si="796"/>
        <v>0</v>
      </c>
      <c r="BP264" s="21">
        <f t="shared" si="796"/>
        <v>0</v>
      </c>
      <c r="BQ264" s="21">
        <f t="shared" si="796"/>
        <v>0</v>
      </c>
      <c r="BR264" s="21">
        <f t="shared" si="796"/>
        <v>0</v>
      </c>
      <c r="BS264" s="21">
        <f t="shared" si="796"/>
        <v>0</v>
      </c>
      <c r="BT264" s="21">
        <f t="shared" si="796"/>
        <v>0</v>
      </c>
      <c r="BU264" s="21">
        <f t="shared" ref="BU264:CZ264" si="797">BU167*$D264</f>
        <v>0</v>
      </c>
      <c r="BV264" s="21">
        <f t="shared" si="797"/>
        <v>0</v>
      </c>
      <c r="BW264" s="21">
        <f t="shared" si="797"/>
        <v>0</v>
      </c>
      <c r="BX264" s="21">
        <f t="shared" si="797"/>
        <v>0</v>
      </c>
      <c r="BY264" s="21">
        <f t="shared" si="797"/>
        <v>0</v>
      </c>
      <c r="BZ264" s="21">
        <f t="shared" si="797"/>
        <v>0</v>
      </c>
      <c r="CA264" s="21">
        <f t="shared" si="797"/>
        <v>0</v>
      </c>
      <c r="CB264" s="21">
        <f t="shared" si="797"/>
        <v>0</v>
      </c>
      <c r="CC264" s="21">
        <f t="shared" si="797"/>
        <v>0</v>
      </c>
      <c r="CD264" s="21">
        <f t="shared" si="797"/>
        <v>0</v>
      </c>
      <c r="CE264" s="21">
        <f t="shared" si="797"/>
        <v>0</v>
      </c>
      <c r="CF264" s="21">
        <f t="shared" si="797"/>
        <v>0</v>
      </c>
      <c r="CG264" s="21">
        <f t="shared" si="797"/>
        <v>0</v>
      </c>
      <c r="CH264" s="21">
        <f t="shared" si="797"/>
        <v>0</v>
      </c>
      <c r="CI264" s="21">
        <f t="shared" si="797"/>
        <v>0</v>
      </c>
      <c r="CJ264" s="21">
        <f t="shared" si="797"/>
        <v>0</v>
      </c>
      <c r="CK264" s="21">
        <f t="shared" si="797"/>
        <v>0</v>
      </c>
      <c r="CL264" s="21">
        <f t="shared" si="797"/>
        <v>0</v>
      </c>
      <c r="CM264" s="21">
        <f t="shared" si="797"/>
        <v>0</v>
      </c>
      <c r="CN264" s="21">
        <f t="shared" si="797"/>
        <v>0</v>
      </c>
      <c r="CO264" s="21">
        <f t="shared" si="797"/>
        <v>0</v>
      </c>
      <c r="CP264" s="21">
        <f t="shared" si="797"/>
        <v>0</v>
      </c>
      <c r="CQ264" s="21">
        <f t="shared" si="797"/>
        <v>0</v>
      </c>
      <c r="CR264" s="21">
        <f t="shared" si="797"/>
        <v>0</v>
      </c>
      <c r="CS264" s="21">
        <f t="shared" si="797"/>
        <v>0</v>
      </c>
      <c r="CT264" s="21">
        <f t="shared" si="797"/>
        <v>0</v>
      </c>
      <c r="CU264" s="21">
        <f t="shared" si="797"/>
        <v>0</v>
      </c>
      <c r="CV264" s="21">
        <f t="shared" si="797"/>
        <v>0</v>
      </c>
      <c r="CW264" s="21">
        <f t="shared" si="797"/>
        <v>0</v>
      </c>
      <c r="CX264" s="21">
        <f t="shared" si="797"/>
        <v>0</v>
      </c>
      <c r="CY264" s="21">
        <f t="shared" si="797"/>
        <v>0</v>
      </c>
      <c r="CZ264" s="21">
        <f t="shared" si="797"/>
        <v>0</v>
      </c>
      <c r="DA264" s="21">
        <f t="shared" ref="DA264:DY264" si="798">DA167*$D264</f>
        <v>0</v>
      </c>
      <c r="DB264" s="21">
        <f t="shared" si="798"/>
        <v>0</v>
      </c>
      <c r="DC264" s="21">
        <f t="shared" si="798"/>
        <v>0</v>
      </c>
      <c r="DD264" s="21">
        <f t="shared" si="798"/>
        <v>0</v>
      </c>
      <c r="DE264" s="21">
        <f t="shared" si="798"/>
        <v>0</v>
      </c>
      <c r="DF264" s="21">
        <f t="shared" si="798"/>
        <v>0</v>
      </c>
      <c r="DG264" s="21">
        <f t="shared" si="798"/>
        <v>0</v>
      </c>
      <c r="DH264" s="21">
        <f t="shared" si="798"/>
        <v>0</v>
      </c>
      <c r="DI264" s="21">
        <f t="shared" si="798"/>
        <v>0</v>
      </c>
      <c r="DJ264" s="21">
        <f t="shared" si="798"/>
        <v>0</v>
      </c>
      <c r="DK264" s="21">
        <f t="shared" si="798"/>
        <v>0</v>
      </c>
      <c r="DL264" s="21">
        <f t="shared" si="798"/>
        <v>0</v>
      </c>
      <c r="DM264" s="21">
        <f t="shared" si="798"/>
        <v>0</v>
      </c>
      <c r="DN264" s="21">
        <f t="shared" si="798"/>
        <v>0</v>
      </c>
      <c r="DO264" s="21">
        <f t="shared" si="798"/>
        <v>0</v>
      </c>
      <c r="DP264" s="21">
        <f t="shared" si="798"/>
        <v>0</v>
      </c>
      <c r="DQ264" s="21">
        <f t="shared" si="798"/>
        <v>0</v>
      </c>
      <c r="DR264" s="21">
        <f t="shared" si="798"/>
        <v>0</v>
      </c>
      <c r="DS264" s="21">
        <f t="shared" si="798"/>
        <v>0</v>
      </c>
      <c r="DT264" s="21">
        <f t="shared" si="798"/>
        <v>0</v>
      </c>
      <c r="DU264" s="21">
        <f t="shared" si="798"/>
        <v>0</v>
      </c>
      <c r="DV264" s="21">
        <f t="shared" si="798"/>
        <v>0</v>
      </c>
      <c r="DW264" s="21">
        <f t="shared" si="798"/>
        <v>0</v>
      </c>
      <c r="DX264" s="21">
        <f t="shared" si="798"/>
        <v>0</v>
      </c>
      <c r="DY264" s="21">
        <f t="shared" si="798"/>
        <v>0</v>
      </c>
      <c r="EB264" s="116">
        <f t="shared" si="789"/>
        <v>263</v>
      </c>
      <c r="EC264" s="2" t="str">
        <f t="shared" ref="EC264:EC266" si="799">B264</f>
        <v>Phase 2</v>
      </c>
      <c r="ED264" s="2" t="str">
        <f t="shared" ref="ED264:ED266" si="800">C264</f>
        <v>50' Wide</v>
      </c>
      <c r="EE264" s="33" t="str">
        <f>EE280</f>
        <v>*</v>
      </c>
      <c r="EF264" s="2" t="str">
        <f>EF280</f>
        <v>Base House Revenue</v>
      </c>
    </row>
    <row r="265" spans="1:136" x14ac:dyDescent="0.3">
      <c r="B265" s="2" t="str">
        <f>Product!$H$2</f>
        <v>Phase 2</v>
      </c>
      <c r="C265" s="2" t="str">
        <f>Product!$H$3</f>
        <v>60' Wide</v>
      </c>
      <c r="D265" s="129">
        <f>SUMIFS(INDEX(Product!$B$2:$U$97, MATCH(D258, Product!$B$2:$B$97, 0), ), Product!$B$2:$U$2, $B265, Product!$B$3:$U$3, $C265)</f>
        <v>342500</v>
      </c>
      <c r="G265" s="11">
        <f>SUM(H265:DZ265)</f>
        <v>10275000</v>
      </c>
      <c r="I265" s="21">
        <f t="shared" ref="I265:AN265" si="801">I168*$D265</f>
        <v>0</v>
      </c>
      <c r="J265" s="21">
        <f t="shared" si="801"/>
        <v>0</v>
      </c>
      <c r="K265" s="21">
        <f t="shared" si="801"/>
        <v>0</v>
      </c>
      <c r="L265" s="21">
        <f t="shared" si="801"/>
        <v>0</v>
      </c>
      <c r="M265" s="21">
        <f t="shared" si="801"/>
        <v>0</v>
      </c>
      <c r="N265" s="21">
        <f t="shared" si="801"/>
        <v>0</v>
      </c>
      <c r="O265" s="21">
        <f t="shared" si="801"/>
        <v>0</v>
      </c>
      <c r="P265" s="21">
        <f t="shared" si="801"/>
        <v>0</v>
      </c>
      <c r="Q265" s="21">
        <f t="shared" si="801"/>
        <v>0</v>
      </c>
      <c r="R265" s="21">
        <f t="shared" si="801"/>
        <v>0</v>
      </c>
      <c r="S265" s="21">
        <f t="shared" si="801"/>
        <v>0</v>
      </c>
      <c r="T265" s="21">
        <f t="shared" si="801"/>
        <v>0</v>
      </c>
      <c r="U265" s="21">
        <f t="shared" si="801"/>
        <v>0</v>
      </c>
      <c r="V265" s="21">
        <f t="shared" si="801"/>
        <v>0</v>
      </c>
      <c r="W265" s="21">
        <f t="shared" si="801"/>
        <v>0</v>
      </c>
      <c r="X265" s="21">
        <f t="shared" si="801"/>
        <v>0</v>
      </c>
      <c r="Y265" s="21">
        <f t="shared" si="801"/>
        <v>0</v>
      </c>
      <c r="Z265" s="21">
        <f t="shared" si="801"/>
        <v>0</v>
      </c>
      <c r="AA265" s="21">
        <f t="shared" si="801"/>
        <v>0</v>
      </c>
      <c r="AB265" s="21">
        <f t="shared" si="801"/>
        <v>0</v>
      </c>
      <c r="AC265" s="21">
        <f t="shared" si="801"/>
        <v>0</v>
      </c>
      <c r="AD265" s="21">
        <f t="shared" si="801"/>
        <v>0</v>
      </c>
      <c r="AE265" s="21">
        <f t="shared" si="801"/>
        <v>0</v>
      </c>
      <c r="AF265" s="21">
        <f t="shared" si="801"/>
        <v>0</v>
      </c>
      <c r="AG265" s="21">
        <f t="shared" si="801"/>
        <v>0</v>
      </c>
      <c r="AH265" s="21">
        <f t="shared" si="801"/>
        <v>0</v>
      </c>
      <c r="AI265" s="21">
        <f t="shared" si="801"/>
        <v>856250</v>
      </c>
      <c r="AJ265" s="21">
        <f t="shared" si="801"/>
        <v>856250</v>
      </c>
      <c r="AK265" s="21">
        <f t="shared" si="801"/>
        <v>856250</v>
      </c>
      <c r="AL265" s="21">
        <f t="shared" si="801"/>
        <v>856250</v>
      </c>
      <c r="AM265" s="21">
        <f t="shared" si="801"/>
        <v>856250</v>
      </c>
      <c r="AN265" s="21">
        <f t="shared" si="801"/>
        <v>856250</v>
      </c>
      <c r="AO265" s="21">
        <f t="shared" ref="AO265:BT265" si="802">AO168*$D265</f>
        <v>856250</v>
      </c>
      <c r="AP265" s="21">
        <f t="shared" si="802"/>
        <v>856250</v>
      </c>
      <c r="AQ265" s="21">
        <f t="shared" si="802"/>
        <v>856250</v>
      </c>
      <c r="AR265" s="21">
        <f t="shared" si="802"/>
        <v>856250</v>
      </c>
      <c r="AS265" s="21">
        <f t="shared" si="802"/>
        <v>856250</v>
      </c>
      <c r="AT265" s="21">
        <f t="shared" si="802"/>
        <v>856250</v>
      </c>
      <c r="AU265" s="21">
        <f t="shared" si="802"/>
        <v>0</v>
      </c>
      <c r="AV265" s="21">
        <f t="shared" si="802"/>
        <v>0</v>
      </c>
      <c r="AW265" s="21">
        <f t="shared" si="802"/>
        <v>0</v>
      </c>
      <c r="AX265" s="21">
        <f t="shared" si="802"/>
        <v>0</v>
      </c>
      <c r="AY265" s="21">
        <f t="shared" si="802"/>
        <v>0</v>
      </c>
      <c r="AZ265" s="21">
        <f t="shared" si="802"/>
        <v>0</v>
      </c>
      <c r="BA265" s="21">
        <f t="shared" si="802"/>
        <v>0</v>
      </c>
      <c r="BB265" s="21">
        <f t="shared" si="802"/>
        <v>0</v>
      </c>
      <c r="BC265" s="21">
        <f t="shared" si="802"/>
        <v>0</v>
      </c>
      <c r="BD265" s="21">
        <f t="shared" si="802"/>
        <v>0</v>
      </c>
      <c r="BE265" s="21">
        <f t="shared" si="802"/>
        <v>0</v>
      </c>
      <c r="BF265" s="21">
        <f t="shared" si="802"/>
        <v>0</v>
      </c>
      <c r="BG265" s="21">
        <f t="shared" si="802"/>
        <v>0</v>
      </c>
      <c r="BH265" s="21">
        <f t="shared" si="802"/>
        <v>0</v>
      </c>
      <c r="BI265" s="21">
        <f t="shared" si="802"/>
        <v>0</v>
      </c>
      <c r="BJ265" s="21">
        <f t="shared" si="802"/>
        <v>0</v>
      </c>
      <c r="BK265" s="21">
        <f t="shared" si="802"/>
        <v>0</v>
      </c>
      <c r="BL265" s="21">
        <f t="shared" si="802"/>
        <v>0</v>
      </c>
      <c r="BM265" s="21">
        <f t="shared" si="802"/>
        <v>0</v>
      </c>
      <c r="BN265" s="21">
        <f t="shared" si="802"/>
        <v>0</v>
      </c>
      <c r="BO265" s="21">
        <f t="shared" si="802"/>
        <v>0</v>
      </c>
      <c r="BP265" s="21">
        <f t="shared" si="802"/>
        <v>0</v>
      </c>
      <c r="BQ265" s="21">
        <f t="shared" si="802"/>
        <v>0</v>
      </c>
      <c r="BR265" s="21">
        <f t="shared" si="802"/>
        <v>0</v>
      </c>
      <c r="BS265" s="21">
        <f t="shared" si="802"/>
        <v>0</v>
      </c>
      <c r="BT265" s="21">
        <f t="shared" si="802"/>
        <v>0</v>
      </c>
      <c r="BU265" s="21">
        <f t="shared" ref="BU265:CZ265" si="803">BU168*$D265</f>
        <v>0</v>
      </c>
      <c r="BV265" s="21">
        <f t="shared" si="803"/>
        <v>0</v>
      </c>
      <c r="BW265" s="21">
        <f t="shared" si="803"/>
        <v>0</v>
      </c>
      <c r="BX265" s="21">
        <f t="shared" si="803"/>
        <v>0</v>
      </c>
      <c r="BY265" s="21">
        <f t="shared" si="803"/>
        <v>0</v>
      </c>
      <c r="BZ265" s="21">
        <f t="shared" si="803"/>
        <v>0</v>
      </c>
      <c r="CA265" s="21">
        <f t="shared" si="803"/>
        <v>0</v>
      </c>
      <c r="CB265" s="21">
        <f t="shared" si="803"/>
        <v>0</v>
      </c>
      <c r="CC265" s="21">
        <f t="shared" si="803"/>
        <v>0</v>
      </c>
      <c r="CD265" s="21">
        <f t="shared" si="803"/>
        <v>0</v>
      </c>
      <c r="CE265" s="21">
        <f t="shared" si="803"/>
        <v>0</v>
      </c>
      <c r="CF265" s="21">
        <f t="shared" si="803"/>
        <v>0</v>
      </c>
      <c r="CG265" s="21">
        <f t="shared" si="803"/>
        <v>0</v>
      </c>
      <c r="CH265" s="21">
        <f t="shared" si="803"/>
        <v>0</v>
      </c>
      <c r="CI265" s="21">
        <f t="shared" si="803"/>
        <v>0</v>
      </c>
      <c r="CJ265" s="21">
        <f t="shared" si="803"/>
        <v>0</v>
      </c>
      <c r="CK265" s="21">
        <f t="shared" si="803"/>
        <v>0</v>
      </c>
      <c r="CL265" s="21">
        <f t="shared" si="803"/>
        <v>0</v>
      </c>
      <c r="CM265" s="21">
        <f t="shared" si="803"/>
        <v>0</v>
      </c>
      <c r="CN265" s="21">
        <f t="shared" si="803"/>
        <v>0</v>
      </c>
      <c r="CO265" s="21">
        <f t="shared" si="803"/>
        <v>0</v>
      </c>
      <c r="CP265" s="21">
        <f t="shared" si="803"/>
        <v>0</v>
      </c>
      <c r="CQ265" s="21">
        <f t="shared" si="803"/>
        <v>0</v>
      </c>
      <c r="CR265" s="21">
        <f t="shared" si="803"/>
        <v>0</v>
      </c>
      <c r="CS265" s="21">
        <f t="shared" si="803"/>
        <v>0</v>
      </c>
      <c r="CT265" s="21">
        <f t="shared" si="803"/>
        <v>0</v>
      </c>
      <c r="CU265" s="21">
        <f t="shared" si="803"/>
        <v>0</v>
      </c>
      <c r="CV265" s="21">
        <f t="shared" si="803"/>
        <v>0</v>
      </c>
      <c r="CW265" s="21">
        <f t="shared" si="803"/>
        <v>0</v>
      </c>
      <c r="CX265" s="21">
        <f t="shared" si="803"/>
        <v>0</v>
      </c>
      <c r="CY265" s="21">
        <f t="shared" si="803"/>
        <v>0</v>
      </c>
      <c r="CZ265" s="21">
        <f t="shared" si="803"/>
        <v>0</v>
      </c>
      <c r="DA265" s="21">
        <f t="shared" ref="DA265:DY265" si="804">DA168*$D265</f>
        <v>0</v>
      </c>
      <c r="DB265" s="21">
        <f t="shared" si="804"/>
        <v>0</v>
      </c>
      <c r="DC265" s="21">
        <f t="shared" si="804"/>
        <v>0</v>
      </c>
      <c r="DD265" s="21">
        <f t="shared" si="804"/>
        <v>0</v>
      </c>
      <c r="DE265" s="21">
        <f t="shared" si="804"/>
        <v>0</v>
      </c>
      <c r="DF265" s="21">
        <f t="shared" si="804"/>
        <v>0</v>
      </c>
      <c r="DG265" s="21">
        <f t="shared" si="804"/>
        <v>0</v>
      </c>
      <c r="DH265" s="21">
        <f t="shared" si="804"/>
        <v>0</v>
      </c>
      <c r="DI265" s="21">
        <f t="shared" si="804"/>
        <v>0</v>
      </c>
      <c r="DJ265" s="21">
        <f t="shared" si="804"/>
        <v>0</v>
      </c>
      <c r="DK265" s="21">
        <f t="shared" si="804"/>
        <v>0</v>
      </c>
      <c r="DL265" s="21">
        <f t="shared" si="804"/>
        <v>0</v>
      </c>
      <c r="DM265" s="21">
        <f t="shared" si="804"/>
        <v>0</v>
      </c>
      <c r="DN265" s="21">
        <f t="shared" si="804"/>
        <v>0</v>
      </c>
      <c r="DO265" s="21">
        <f t="shared" si="804"/>
        <v>0</v>
      </c>
      <c r="DP265" s="21">
        <f t="shared" si="804"/>
        <v>0</v>
      </c>
      <c r="DQ265" s="21">
        <f t="shared" si="804"/>
        <v>0</v>
      </c>
      <c r="DR265" s="21">
        <f t="shared" si="804"/>
        <v>0</v>
      </c>
      <c r="DS265" s="21">
        <f t="shared" si="804"/>
        <v>0</v>
      </c>
      <c r="DT265" s="21">
        <f t="shared" si="804"/>
        <v>0</v>
      </c>
      <c r="DU265" s="21">
        <f t="shared" si="804"/>
        <v>0</v>
      </c>
      <c r="DV265" s="21">
        <f t="shared" si="804"/>
        <v>0</v>
      </c>
      <c r="DW265" s="21">
        <f t="shared" si="804"/>
        <v>0</v>
      </c>
      <c r="DX265" s="21">
        <f t="shared" si="804"/>
        <v>0</v>
      </c>
      <c r="DY265" s="21">
        <f t="shared" si="804"/>
        <v>0</v>
      </c>
      <c r="EB265" s="116">
        <f t="shared" si="789"/>
        <v>264</v>
      </c>
      <c r="EC265" s="2" t="str">
        <f t="shared" si="799"/>
        <v>Phase 2</v>
      </c>
      <c r="ED265" s="2" t="str">
        <f t="shared" si="800"/>
        <v>60' Wide</v>
      </c>
      <c r="EE265" s="33" t="str">
        <f>EE280</f>
        <v>*</v>
      </c>
      <c r="EF265" s="2" t="str">
        <f>EF280</f>
        <v>Base House Revenue</v>
      </c>
    </row>
    <row r="266" spans="1:136" x14ac:dyDescent="0.3">
      <c r="B266" s="2" t="str">
        <f>Product!$I$2</f>
        <v>Phase 2</v>
      </c>
      <c r="C266" s="2" t="str">
        <f>Product!$I$3</f>
        <v>75' Wide</v>
      </c>
      <c r="D266" s="129">
        <f>SUMIFS(INDEX(Product!$B$2:$U$97, MATCH(D258, Product!$B$2:$B$97, 0), ), Product!$B$2:$U$2, $B266, Product!$B$3:$U$3, $C266)</f>
        <v>409500</v>
      </c>
      <c r="G266" s="11">
        <f>SUM(H266:DZ266)</f>
        <v>8190000</v>
      </c>
      <c r="I266" s="21">
        <f t="shared" ref="I266:AN266" si="805">I169*$D266</f>
        <v>0</v>
      </c>
      <c r="J266" s="21">
        <f t="shared" si="805"/>
        <v>0</v>
      </c>
      <c r="K266" s="21">
        <f t="shared" si="805"/>
        <v>0</v>
      </c>
      <c r="L266" s="21">
        <f t="shared" si="805"/>
        <v>0</v>
      </c>
      <c r="M266" s="21">
        <f t="shared" si="805"/>
        <v>0</v>
      </c>
      <c r="N266" s="21">
        <f t="shared" si="805"/>
        <v>0</v>
      </c>
      <c r="O266" s="21">
        <f t="shared" si="805"/>
        <v>0</v>
      </c>
      <c r="P266" s="21">
        <f t="shared" si="805"/>
        <v>0</v>
      </c>
      <c r="Q266" s="21">
        <f t="shared" si="805"/>
        <v>0</v>
      </c>
      <c r="R266" s="21">
        <f t="shared" si="805"/>
        <v>0</v>
      </c>
      <c r="S266" s="21">
        <f t="shared" si="805"/>
        <v>0</v>
      </c>
      <c r="T266" s="21">
        <f t="shared" si="805"/>
        <v>0</v>
      </c>
      <c r="U266" s="21">
        <f t="shared" si="805"/>
        <v>0</v>
      </c>
      <c r="V266" s="21">
        <f t="shared" si="805"/>
        <v>0</v>
      </c>
      <c r="W266" s="21">
        <f t="shared" si="805"/>
        <v>0</v>
      </c>
      <c r="X266" s="21">
        <f t="shared" si="805"/>
        <v>0</v>
      </c>
      <c r="Y266" s="21">
        <f t="shared" si="805"/>
        <v>0</v>
      </c>
      <c r="Z266" s="21">
        <f t="shared" si="805"/>
        <v>0</v>
      </c>
      <c r="AA266" s="21">
        <f t="shared" si="805"/>
        <v>0</v>
      </c>
      <c r="AB266" s="21">
        <f t="shared" si="805"/>
        <v>0</v>
      </c>
      <c r="AC266" s="21">
        <f t="shared" si="805"/>
        <v>0</v>
      </c>
      <c r="AD266" s="21">
        <f t="shared" si="805"/>
        <v>0</v>
      </c>
      <c r="AE266" s="21">
        <f t="shared" si="805"/>
        <v>0</v>
      </c>
      <c r="AF266" s="21">
        <f t="shared" si="805"/>
        <v>0</v>
      </c>
      <c r="AG266" s="21">
        <f t="shared" si="805"/>
        <v>0</v>
      </c>
      <c r="AH266" s="21">
        <f t="shared" si="805"/>
        <v>0</v>
      </c>
      <c r="AI266" s="21">
        <f t="shared" si="805"/>
        <v>682500</v>
      </c>
      <c r="AJ266" s="21">
        <f t="shared" si="805"/>
        <v>682500</v>
      </c>
      <c r="AK266" s="21">
        <f t="shared" si="805"/>
        <v>682500</v>
      </c>
      <c r="AL266" s="21">
        <f t="shared" si="805"/>
        <v>682500</v>
      </c>
      <c r="AM266" s="21">
        <f t="shared" si="805"/>
        <v>682500</v>
      </c>
      <c r="AN266" s="21">
        <f t="shared" si="805"/>
        <v>682500</v>
      </c>
      <c r="AO266" s="21">
        <f t="shared" ref="AO266:BT266" si="806">AO169*$D266</f>
        <v>682500</v>
      </c>
      <c r="AP266" s="21">
        <f t="shared" si="806"/>
        <v>682500</v>
      </c>
      <c r="AQ266" s="21">
        <f t="shared" si="806"/>
        <v>682500</v>
      </c>
      <c r="AR266" s="21">
        <f t="shared" si="806"/>
        <v>682500</v>
      </c>
      <c r="AS266" s="21">
        <f t="shared" si="806"/>
        <v>682500</v>
      </c>
      <c r="AT266" s="21">
        <f t="shared" si="806"/>
        <v>682500</v>
      </c>
      <c r="AU266" s="21">
        <f t="shared" si="806"/>
        <v>0</v>
      </c>
      <c r="AV266" s="21">
        <f t="shared" si="806"/>
        <v>0</v>
      </c>
      <c r="AW266" s="21">
        <f t="shared" si="806"/>
        <v>0</v>
      </c>
      <c r="AX266" s="21">
        <f t="shared" si="806"/>
        <v>0</v>
      </c>
      <c r="AY266" s="21">
        <f t="shared" si="806"/>
        <v>0</v>
      </c>
      <c r="AZ266" s="21">
        <f t="shared" si="806"/>
        <v>0</v>
      </c>
      <c r="BA266" s="21">
        <f t="shared" si="806"/>
        <v>0</v>
      </c>
      <c r="BB266" s="21">
        <f t="shared" si="806"/>
        <v>0</v>
      </c>
      <c r="BC266" s="21">
        <f t="shared" si="806"/>
        <v>0</v>
      </c>
      <c r="BD266" s="21">
        <f t="shared" si="806"/>
        <v>0</v>
      </c>
      <c r="BE266" s="21">
        <f t="shared" si="806"/>
        <v>0</v>
      </c>
      <c r="BF266" s="21">
        <f t="shared" si="806"/>
        <v>0</v>
      </c>
      <c r="BG266" s="21">
        <f t="shared" si="806"/>
        <v>0</v>
      </c>
      <c r="BH266" s="21">
        <f t="shared" si="806"/>
        <v>0</v>
      </c>
      <c r="BI266" s="21">
        <f t="shared" si="806"/>
        <v>0</v>
      </c>
      <c r="BJ266" s="21">
        <f t="shared" si="806"/>
        <v>0</v>
      </c>
      <c r="BK266" s="21">
        <f t="shared" si="806"/>
        <v>0</v>
      </c>
      <c r="BL266" s="21">
        <f t="shared" si="806"/>
        <v>0</v>
      </c>
      <c r="BM266" s="21">
        <f t="shared" si="806"/>
        <v>0</v>
      </c>
      <c r="BN266" s="21">
        <f t="shared" si="806"/>
        <v>0</v>
      </c>
      <c r="BO266" s="21">
        <f t="shared" si="806"/>
        <v>0</v>
      </c>
      <c r="BP266" s="21">
        <f t="shared" si="806"/>
        <v>0</v>
      </c>
      <c r="BQ266" s="21">
        <f t="shared" si="806"/>
        <v>0</v>
      </c>
      <c r="BR266" s="21">
        <f t="shared" si="806"/>
        <v>0</v>
      </c>
      <c r="BS266" s="21">
        <f t="shared" si="806"/>
        <v>0</v>
      </c>
      <c r="BT266" s="21">
        <f t="shared" si="806"/>
        <v>0</v>
      </c>
      <c r="BU266" s="21">
        <f t="shared" ref="BU266:CZ266" si="807">BU169*$D266</f>
        <v>0</v>
      </c>
      <c r="BV266" s="21">
        <f t="shared" si="807"/>
        <v>0</v>
      </c>
      <c r="BW266" s="21">
        <f t="shared" si="807"/>
        <v>0</v>
      </c>
      <c r="BX266" s="21">
        <f t="shared" si="807"/>
        <v>0</v>
      </c>
      <c r="BY266" s="21">
        <f t="shared" si="807"/>
        <v>0</v>
      </c>
      <c r="BZ266" s="21">
        <f t="shared" si="807"/>
        <v>0</v>
      </c>
      <c r="CA266" s="21">
        <f t="shared" si="807"/>
        <v>0</v>
      </c>
      <c r="CB266" s="21">
        <f t="shared" si="807"/>
        <v>0</v>
      </c>
      <c r="CC266" s="21">
        <f t="shared" si="807"/>
        <v>0</v>
      </c>
      <c r="CD266" s="21">
        <f t="shared" si="807"/>
        <v>0</v>
      </c>
      <c r="CE266" s="21">
        <f t="shared" si="807"/>
        <v>0</v>
      </c>
      <c r="CF266" s="21">
        <f t="shared" si="807"/>
        <v>0</v>
      </c>
      <c r="CG266" s="21">
        <f t="shared" si="807"/>
        <v>0</v>
      </c>
      <c r="CH266" s="21">
        <f t="shared" si="807"/>
        <v>0</v>
      </c>
      <c r="CI266" s="21">
        <f t="shared" si="807"/>
        <v>0</v>
      </c>
      <c r="CJ266" s="21">
        <f t="shared" si="807"/>
        <v>0</v>
      </c>
      <c r="CK266" s="21">
        <f t="shared" si="807"/>
        <v>0</v>
      </c>
      <c r="CL266" s="21">
        <f t="shared" si="807"/>
        <v>0</v>
      </c>
      <c r="CM266" s="21">
        <f t="shared" si="807"/>
        <v>0</v>
      </c>
      <c r="CN266" s="21">
        <f t="shared" si="807"/>
        <v>0</v>
      </c>
      <c r="CO266" s="21">
        <f t="shared" si="807"/>
        <v>0</v>
      </c>
      <c r="CP266" s="21">
        <f t="shared" si="807"/>
        <v>0</v>
      </c>
      <c r="CQ266" s="21">
        <f t="shared" si="807"/>
        <v>0</v>
      </c>
      <c r="CR266" s="21">
        <f t="shared" si="807"/>
        <v>0</v>
      </c>
      <c r="CS266" s="21">
        <f t="shared" si="807"/>
        <v>0</v>
      </c>
      <c r="CT266" s="21">
        <f t="shared" si="807"/>
        <v>0</v>
      </c>
      <c r="CU266" s="21">
        <f t="shared" si="807"/>
        <v>0</v>
      </c>
      <c r="CV266" s="21">
        <f t="shared" si="807"/>
        <v>0</v>
      </c>
      <c r="CW266" s="21">
        <f t="shared" si="807"/>
        <v>0</v>
      </c>
      <c r="CX266" s="21">
        <f t="shared" si="807"/>
        <v>0</v>
      </c>
      <c r="CY266" s="21">
        <f t="shared" si="807"/>
        <v>0</v>
      </c>
      <c r="CZ266" s="21">
        <f t="shared" si="807"/>
        <v>0</v>
      </c>
      <c r="DA266" s="21">
        <f t="shared" ref="DA266:DY266" si="808">DA169*$D266</f>
        <v>0</v>
      </c>
      <c r="DB266" s="21">
        <f t="shared" si="808"/>
        <v>0</v>
      </c>
      <c r="DC266" s="21">
        <f t="shared" si="808"/>
        <v>0</v>
      </c>
      <c r="DD266" s="21">
        <f t="shared" si="808"/>
        <v>0</v>
      </c>
      <c r="DE266" s="21">
        <f t="shared" si="808"/>
        <v>0</v>
      </c>
      <c r="DF266" s="21">
        <f t="shared" si="808"/>
        <v>0</v>
      </c>
      <c r="DG266" s="21">
        <f t="shared" si="808"/>
        <v>0</v>
      </c>
      <c r="DH266" s="21">
        <f t="shared" si="808"/>
        <v>0</v>
      </c>
      <c r="DI266" s="21">
        <f t="shared" si="808"/>
        <v>0</v>
      </c>
      <c r="DJ266" s="21">
        <f t="shared" si="808"/>
        <v>0</v>
      </c>
      <c r="DK266" s="21">
        <f t="shared" si="808"/>
        <v>0</v>
      </c>
      <c r="DL266" s="21">
        <f t="shared" si="808"/>
        <v>0</v>
      </c>
      <c r="DM266" s="21">
        <f t="shared" si="808"/>
        <v>0</v>
      </c>
      <c r="DN266" s="21">
        <f t="shared" si="808"/>
        <v>0</v>
      </c>
      <c r="DO266" s="21">
        <f t="shared" si="808"/>
        <v>0</v>
      </c>
      <c r="DP266" s="21">
        <f t="shared" si="808"/>
        <v>0</v>
      </c>
      <c r="DQ266" s="21">
        <f t="shared" si="808"/>
        <v>0</v>
      </c>
      <c r="DR266" s="21">
        <f t="shared" si="808"/>
        <v>0</v>
      </c>
      <c r="DS266" s="21">
        <f t="shared" si="808"/>
        <v>0</v>
      </c>
      <c r="DT266" s="21">
        <f t="shared" si="808"/>
        <v>0</v>
      </c>
      <c r="DU266" s="21">
        <f t="shared" si="808"/>
        <v>0</v>
      </c>
      <c r="DV266" s="21">
        <f t="shared" si="808"/>
        <v>0</v>
      </c>
      <c r="DW266" s="21">
        <f t="shared" si="808"/>
        <v>0</v>
      </c>
      <c r="DX266" s="21">
        <f t="shared" si="808"/>
        <v>0</v>
      </c>
      <c r="DY266" s="21">
        <f t="shared" si="808"/>
        <v>0</v>
      </c>
      <c r="EB266" s="116">
        <f t="shared" si="789"/>
        <v>265</v>
      </c>
      <c r="EC266" s="2" t="str">
        <f t="shared" si="799"/>
        <v>Phase 2</v>
      </c>
      <c r="ED266" s="2" t="str">
        <f t="shared" si="800"/>
        <v>75' Wide</v>
      </c>
      <c r="EE266" s="33" t="str">
        <f>EE280</f>
        <v>*</v>
      </c>
      <c r="EF266" s="2" t="str">
        <f>EF280</f>
        <v>Base House Revenue</v>
      </c>
    </row>
    <row r="267" spans="1:136" x14ac:dyDescent="0.3">
      <c r="D267" s="129"/>
      <c r="I267" s="21"/>
      <c r="J267" s="21"/>
      <c r="K267" s="21"/>
      <c r="L267" s="21"/>
      <c r="M267" s="21"/>
      <c r="N267" s="21"/>
      <c r="O267" s="21"/>
      <c r="P267" s="21"/>
      <c r="Q267" s="21"/>
      <c r="R267" s="21"/>
      <c r="S267" s="21"/>
      <c r="T267" s="21"/>
      <c r="U267" s="21"/>
      <c r="V267" s="21"/>
      <c r="W267" s="21"/>
      <c r="X267" s="21"/>
      <c r="Y267" s="21"/>
      <c r="Z267" s="21"/>
      <c r="AA267" s="21"/>
      <c r="AB267" s="21"/>
      <c r="AC267" s="21"/>
      <c r="AD267" s="21"/>
      <c r="AE267" s="21"/>
      <c r="AF267" s="21"/>
      <c r="AG267" s="21"/>
      <c r="AH267" s="21"/>
      <c r="AI267" s="21"/>
      <c r="AJ267" s="21"/>
      <c r="AK267" s="21"/>
      <c r="AL267" s="21"/>
      <c r="AM267" s="21"/>
      <c r="AN267" s="21"/>
      <c r="AO267" s="21"/>
      <c r="AP267" s="21"/>
      <c r="AQ267" s="21"/>
      <c r="AR267" s="21"/>
      <c r="AS267" s="21"/>
      <c r="AT267" s="21"/>
      <c r="AU267" s="21"/>
      <c r="AV267" s="21"/>
      <c r="AW267" s="21"/>
      <c r="AX267" s="21"/>
      <c r="AY267" s="21"/>
      <c r="AZ267" s="21"/>
      <c r="BA267" s="21"/>
      <c r="BB267" s="21"/>
      <c r="BC267" s="21"/>
      <c r="BD267" s="21"/>
      <c r="BE267" s="21"/>
      <c r="BF267" s="21"/>
      <c r="BG267" s="21"/>
      <c r="BH267" s="21"/>
      <c r="BI267" s="21"/>
      <c r="BJ267" s="21"/>
      <c r="BK267" s="21"/>
      <c r="BL267" s="21"/>
      <c r="BM267" s="21"/>
      <c r="BN267" s="21"/>
      <c r="BO267" s="21"/>
      <c r="BP267" s="21"/>
      <c r="BQ267" s="21"/>
      <c r="BR267" s="21"/>
      <c r="BS267" s="21"/>
      <c r="BT267" s="21"/>
      <c r="BU267" s="21"/>
      <c r="BV267" s="21"/>
      <c r="BW267" s="21"/>
      <c r="BX267" s="21"/>
      <c r="BY267" s="21"/>
      <c r="BZ267" s="21"/>
      <c r="CA267" s="21"/>
      <c r="CB267" s="21"/>
      <c r="CC267" s="21"/>
      <c r="CD267" s="21"/>
      <c r="CE267" s="21"/>
      <c r="CF267" s="21"/>
      <c r="CG267" s="21"/>
      <c r="CH267" s="21"/>
      <c r="CI267" s="21"/>
      <c r="CJ267" s="21"/>
      <c r="CK267" s="21"/>
      <c r="CL267" s="21"/>
      <c r="CM267" s="21"/>
      <c r="CN267" s="21"/>
      <c r="CO267" s="21"/>
      <c r="CP267" s="21"/>
      <c r="CQ267" s="21"/>
      <c r="CR267" s="21"/>
      <c r="CS267" s="21"/>
      <c r="CT267" s="21"/>
      <c r="CU267" s="21"/>
      <c r="CV267" s="21"/>
      <c r="CW267" s="21"/>
      <c r="CX267" s="21"/>
      <c r="CY267" s="21"/>
      <c r="CZ267" s="21"/>
      <c r="DA267" s="21"/>
      <c r="DB267" s="21"/>
      <c r="DC267" s="21"/>
      <c r="DD267" s="21"/>
      <c r="DE267" s="21"/>
      <c r="DF267" s="21"/>
      <c r="DG267" s="21"/>
      <c r="DH267" s="21"/>
      <c r="DI267" s="21"/>
      <c r="DJ267" s="21"/>
      <c r="DK267" s="21"/>
      <c r="DL267" s="21"/>
      <c r="DM267" s="21"/>
      <c r="DN267" s="21"/>
      <c r="DO267" s="21"/>
      <c r="DP267" s="21"/>
      <c r="DQ267" s="21"/>
      <c r="DR267" s="21"/>
      <c r="DS267" s="21"/>
      <c r="DT267" s="21"/>
      <c r="DU267" s="21"/>
      <c r="DV267" s="21"/>
      <c r="DW267" s="21"/>
      <c r="DX267" s="21"/>
      <c r="DY267" s="21"/>
      <c r="EE267" s="33"/>
    </row>
    <row r="268" spans="1:136" x14ac:dyDescent="0.3">
      <c r="B268" s="2" t="str">
        <f>Product!$J$2</f>
        <v>Phase 3</v>
      </c>
      <c r="C268" s="2" t="str">
        <f>Product!$J$3</f>
        <v>50' Wide</v>
      </c>
      <c r="D268" s="129">
        <f>SUMIFS(INDEX(Product!$B$2:$U$97, MATCH(D258, Product!$B$2:$B$97, 0), ), Product!$B$2:$U$2, $B268, Product!$B$3:$U$3, $C268)</f>
        <v>281000</v>
      </c>
      <c r="G268" s="11">
        <f>SUM(H268:DZ268)</f>
        <v>8430000</v>
      </c>
      <c r="I268" s="21">
        <f t="shared" ref="I268:AN268" si="809">I171*$D268</f>
        <v>0</v>
      </c>
      <c r="J268" s="21">
        <f t="shared" si="809"/>
        <v>0</v>
      </c>
      <c r="K268" s="21">
        <f t="shared" si="809"/>
        <v>0</v>
      </c>
      <c r="L268" s="21">
        <f t="shared" si="809"/>
        <v>0</v>
      </c>
      <c r="M268" s="21">
        <f t="shared" si="809"/>
        <v>0</v>
      </c>
      <c r="N268" s="21">
        <f t="shared" si="809"/>
        <v>0</v>
      </c>
      <c r="O268" s="21">
        <f t="shared" si="809"/>
        <v>0</v>
      </c>
      <c r="P268" s="21">
        <f t="shared" si="809"/>
        <v>0</v>
      </c>
      <c r="Q268" s="21">
        <f t="shared" si="809"/>
        <v>0</v>
      </c>
      <c r="R268" s="21">
        <f t="shared" si="809"/>
        <v>0</v>
      </c>
      <c r="S268" s="21">
        <f t="shared" si="809"/>
        <v>0</v>
      </c>
      <c r="T268" s="21">
        <f t="shared" si="809"/>
        <v>0</v>
      </c>
      <c r="U268" s="21">
        <f t="shared" si="809"/>
        <v>0</v>
      </c>
      <c r="V268" s="21">
        <f t="shared" si="809"/>
        <v>0</v>
      </c>
      <c r="W268" s="21">
        <f t="shared" si="809"/>
        <v>0</v>
      </c>
      <c r="X268" s="21">
        <f t="shared" si="809"/>
        <v>0</v>
      </c>
      <c r="Y268" s="21">
        <f t="shared" si="809"/>
        <v>0</v>
      </c>
      <c r="Z268" s="21">
        <f t="shared" si="809"/>
        <v>0</v>
      </c>
      <c r="AA268" s="21">
        <f t="shared" si="809"/>
        <v>0</v>
      </c>
      <c r="AB268" s="21">
        <f t="shared" si="809"/>
        <v>0</v>
      </c>
      <c r="AC268" s="21">
        <f t="shared" si="809"/>
        <v>0</v>
      </c>
      <c r="AD268" s="21">
        <f t="shared" si="809"/>
        <v>0</v>
      </c>
      <c r="AE268" s="21">
        <f t="shared" si="809"/>
        <v>0</v>
      </c>
      <c r="AF268" s="21">
        <f t="shared" si="809"/>
        <v>0</v>
      </c>
      <c r="AG268" s="21">
        <f t="shared" si="809"/>
        <v>0</v>
      </c>
      <c r="AH268" s="21">
        <f t="shared" si="809"/>
        <v>0</v>
      </c>
      <c r="AI268" s="21">
        <f t="shared" si="809"/>
        <v>0</v>
      </c>
      <c r="AJ268" s="21">
        <f t="shared" si="809"/>
        <v>0</v>
      </c>
      <c r="AK268" s="21">
        <f t="shared" si="809"/>
        <v>0</v>
      </c>
      <c r="AL268" s="21">
        <f t="shared" si="809"/>
        <v>0</v>
      </c>
      <c r="AM268" s="21">
        <f t="shared" si="809"/>
        <v>0</v>
      </c>
      <c r="AN268" s="21">
        <f t="shared" si="809"/>
        <v>0</v>
      </c>
      <c r="AO268" s="21">
        <f t="shared" ref="AO268:BT268" si="810">AO171*$D268</f>
        <v>0</v>
      </c>
      <c r="AP268" s="21">
        <f t="shared" si="810"/>
        <v>0</v>
      </c>
      <c r="AQ268" s="21">
        <f t="shared" si="810"/>
        <v>0</v>
      </c>
      <c r="AR268" s="21">
        <f t="shared" si="810"/>
        <v>0</v>
      </c>
      <c r="AS268" s="21">
        <f t="shared" si="810"/>
        <v>0</v>
      </c>
      <c r="AT268" s="21">
        <f t="shared" si="810"/>
        <v>0</v>
      </c>
      <c r="AU268" s="21">
        <f t="shared" si="810"/>
        <v>702500</v>
      </c>
      <c r="AV268" s="21">
        <f t="shared" si="810"/>
        <v>702500</v>
      </c>
      <c r="AW268" s="21">
        <f t="shared" si="810"/>
        <v>702500</v>
      </c>
      <c r="AX268" s="21">
        <f t="shared" si="810"/>
        <v>702500</v>
      </c>
      <c r="AY268" s="21">
        <f t="shared" si="810"/>
        <v>702500</v>
      </c>
      <c r="AZ268" s="21">
        <f t="shared" si="810"/>
        <v>702500</v>
      </c>
      <c r="BA268" s="21">
        <f t="shared" si="810"/>
        <v>702500</v>
      </c>
      <c r="BB268" s="21">
        <f t="shared" si="810"/>
        <v>702500</v>
      </c>
      <c r="BC268" s="21">
        <f t="shared" si="810"/>
        <v>702500</v>
      </c>
      <c r="BD268" s="21">
        <f t="shared" si="810"/>
        <v>702500</v>
      </c>
      <c r="BE268" s="21">
        <f t="shared" si="810"/>
        <v>702500</v>
      </c>
      <c r="BF268" s="21">
        <f t="shared" si="810"/>
        <v>702500</v>
      </c>
      <c r="BG268" s="21">
        <f t="shared" si="810"/>
        <v>0</v>
      </c>
      <c r="BH268" s="21">
        <f t="shared" si="810"/>
        <v>0</v>
      </c>
      <c r="BI268" s="21">
        <f t="shared" si="810"/>
        <v>0</v>
      </c>
      <c r="BJ268" s="21">
        <f t="shared" si="810"/>
        <v>0</v>
      </c>
      <c r="BK268" s="21">
        <f t="shared" si="810"/>
        <v>0</v>
      </c>
      <c r="BL268" s="21">
        <f t="shared" si="810"/>
        <v>0</v>
      </c>
      <c r="BM268" s="21">
        <f t="shared" si="810"/>
        <v>0</v>
      </c>
      <c r="BN268" s="21">
        <f t="shared" si="810"/>
        <v>0</v>
      </c>
      <c r="BO268" s="21">
        <f t="shared" si="810"/>
        <v>0</v>
      </c>
      <c r="BP268" s="21">
        <f t="shared" si="810"/>
        <v>0</v>
      </c>
      <c r="BQ268" s="21">
        <f t="shared" si="810"/>
        <v>0</v>
      </c>
      <c r="BR268" s="21">
        <f t="shared" si="810"/>
        <v>0</v>
      </c>
      <c r="BS268" s="21">
        <f t="shared" si="810"/>
        <v>0</v>
      </c>
      <c r="BT268" s="21">
        <f t="shared" si="810"/>
        <v>0</v>
      </c>
      <c r="BU268" s="21">
        <f t="shared" ref="BU268:CZ268" si="811">BU171*$D268</f>
        <v>0</v>
      </c>
      <c r="BV268" s="21">
        <f t="shared" si="811"/>
        <v>0</v>
      </c>
      <c r="BW268" s="21">
        <f t="shared" si="811"/>
        <v>0</v>
      </c>
      <c r="BX268" s="21">
        <f t="shared" si="811"/>
        <v>0</v>
      </c>
      <c r="BY268" s="21">
        <f t="shared" si="811"/>
        <v>0</v>
      </c>
      <c r="BZ268" s="21">
        <f t="shared" si="811"/>
        <v>0</v>
      </c>
      <c r="CA268" s="21">
        <f t="shared" si="811"/>
        <v>0</v>
      </c>
      <c r="CB268" s="21">
        <f t="shared" si="811"/>
        <v>0</v>
      </c>
      <c r="CC268" s="21">
        <f t="shared" si="811"/>
        <v>0</v>
      </c>
      <c r="CD268" s="21">
        <f t="shared" si="811"/>
        <v>0</v>
      </c>
      <c r="CE268" s="21">
        <f t="shared" si="811"/>
        <v>0</v>
      </c>
      <c r="CF268" s="21">
        <f t="shared" si="811"/>
        <v>0</v>
      </c>
      <c r="CG268" s="21">
        <f t="shared" si="811"/>
        <v>0</v>
      </c>
      <c r="CH268" s="21">
        <f t="shared" si="811"/>
        <v>0</v>
      </c>
      <c r="CI268" s="21">
        <f t="shared" si="811"/>
        <v>0</v>
      </c>
      <c r="CJ268" s="21">
        <f t="shared" si="811"/>
        <v>0</v>
      </c>
      <c r="CK268" s="21">
        <f t="shared" si="811"/>
        <v>0</v>
      </c>
      <c r="CL268" s="21">
        <f t="shared" si="811"/>
        <v>0</v>
      </c>
      <c r="CM268" s="21">
        <f t="shared" si="811"/>
        <v>0</v>
      </c>
      <c r="CN268" s="21">
        <f t="shared" si="811"/>
        <v>0</v>
      </c>
      <c r="CO268" s="21">
        <f t="shared" si="811"/>
        <v>0</v>
      </c>
      <c r="CP268" s="21">
        <f t="shared" si="811"/>
        <v>0</v>
      </c>
      <c r="CQ268" s="21">
        <f t="shared" si="811"/>
        <v>0</v>
      </c>
      <c r="CR268" s="21">
        <f t="shared" si="811"/>
        <v>0</v>
      </c>
      <c r="CS268" s="21">
        <f t="shared" si="811"/>
        <v>0</v>
      </c>
      <c r="CT268" s="21">
        <f t="shared" si="811"/>
        <v>0</v>
      </c>
      <c r="CU268" s="21">
        <f t="shared" si="811"/>
        <v>0</v>
      </c>
      <c r="CV268" s="21">
        <f t="shared" si="811"/>
        <v>0</v>
      </c>
      <c r="CW268" s="21">
        <f t="shared" si="811"/>
        <v>0</v>
      </c>
      <c r="CX268" s="21">
        <f t="shared" si="811"/>
        <v>0</v>
      </c>
      <c r="CY268" s="21">
        <f t="shared" si="811"/>
        <v>0</v>
      </c>
      <c r="CZ268" s="21">
        <f t="shared" si="811"/>
        <v>0</v>
      </c>
      <c r="DA268" s="21">
        <f t="shared" ref="DA268:DY268" si="812">DA171*$D268</f>
        <v>0</v>
      </c>
      <c r="DB268" s="21">
        <f t="shared" si="812"/>
        <v>0</v>
      </c>
      <c r="DC268" s="21">
        <f t="shared" si="812"/>
        <v>0</v>
      </c>
      <c r="DD268" s="21">
        <f t="shared" si="812"/>
        <v>0</v>
      </c>
      <c r="DE268" s="21">
        <f t="shared" si="812"/>
        <v>0</v>
      </c>
      <c r="DF268" s="21">
        <f t="shared" si="812"/>
        <v>0</v>
      </c>
      <c r="DG268" s="21">
        <f t="shared" si="812"/>
        <v>0</v>
      </c>
      <c r="DH268" s="21">
        <f t="shared" si="812"/>
        <v>0</v>
      </c>
      <c r="DI268" s="21">
        <f t="shared" si="812"/>
        <v>0</v>
      </c>
      <c r="DJ268" s="21">
        <f t="shared" si="812"/>
        <v>0</v>
      </c>
      <c r="DK268" s="21">
        <f t="shared" si="812"/>
        <v>0</v>
      </c>
      <c r="DL268" s="21">
        <f t="shared" si="812"/>
        <v>0</v>
      </c>
      <c r="DM268" s="21">
        <f t="shared" si="812"/>
        <v>0</v>
      </c>
      <c r="DN268" s="21">
        <f t="shared" si="812"/>
        <v>0</v>
      </c>
      <c r="DO268" s="21">
        <f t="shared" si="812"/>
        <v>0</v>
      </c>
      <c r="DP268" s="21">
        <f t="shared" si="812"/>
        <v>0</v>
      </c>
      <c r="DQ268" s="21">
        <f t="shared" si="812"/>
        <v>0</v>
      </c>
      <c r="DR268" s="21">
        <f t="shared" si="812"/>
        <v>0</v>
      </c>
      <c r="DS268" s="21">
        <f t="shared" si="812"/>
        <v>0</v>
      </c>
      <c r="DT268" s="21">
        <f t="shared" si="812"/>
        <v>0</v>
      </c>
      <c r="DU268" s="21">
        <f t="shared" si="812"/>
        <v>0</v>
      </c>
      <c r="DV268" s="21">
        <f t="shared" si="812"/>
        <v>0</v>
      </c>
      <c r="DW268" s="21">
        <f t="shared" si="812"/>
        <v>0</v>
      </c>
      <c r="DX268" s="21">
        <f t="shared" si="812"/>
        <v>0</v>
      </c>
      <c r="DY268" s="21">
        <f t="shared" si="812"/>
        <v>0</v>
      </c>
      <c r="EB268" s="116">
        <f t="shared" si="789"/>
        <v>267</v>
      </c>
      <c r="EC268" s="2" t="str">
        <f t="shared" ref="EC268:EC270" si="813">B268</f>
        <v>Phase 3</v>
      </c>
      <c r="ED268" s="2" t="str">
        <f t="shared" ref="ED268:ED270" si="814">C268</f>
        <v>50' Wide</v>
      </c>
      <c r="EE268" s="33" t="str">
        <f>EE280</f>
        <v>*</v>
      </c>
      <c r="EF268" s="2" t="str">
        <f>EF280</f>
        <v>Base House Revenue</v>
      </c>
    </row>
    <row r="269" spans="1:136" x14ac:dyDescent="0.3">
      <c r="B269" s="2" t="str">
        <f>Product!$K$2</f>
        <v>Phase 3</v>
      </c>
      <c r="C269" s="2" t="str">
        <f>Product!$K$3</f>
        <v>60' Wide</v>
      </c>
      <c r="D269" s="129">
        <f>SUMIFS(INDEX(Product!$B$2:$U$97, MATCH(D258, Product!$B$2:$B$97, 0), ), Product!$B$2:$U$2, $B269, Product!$B$3:$U$3, $C269)</f>
        <v>342500</v>
      </c>
      <c r="G269" s="11">
        <f>SUM(H269:DZ269)</f>
        <v>10275000</v>
      </c>
      <c r="I269" s="21">
        <f t="shared" ref="I269:AN269" si="815">I172*$D269</f>
        <v>0</v>
      </c>
      <c r="J269" s="21">
        <f t="shared" si="815"/>
        <v>0</v>
      </c>
      <c r="K269" s="21">
        <f t="shared" si="815"/>
        <v>0</v>
      </c>
      <c r="L269" s="21">
        <f t="shared" si="815"/>
        <v>0</v>
      </c>
      <c r="M269" s="21">
        <f t="shared" si="815"/>
        <v>0</v>
      </c>
      <c r="N269" s="21">
        <f t="shared" si="815"/>
        <v>0</v>
      </c>
      <c r="O269" s="21">
        <f t="shared" si="815"/>
        <v>0</v>
      </c>
      <c r="P269" s="21">
        <f t="shared" si="815"/>
        <v>0</v>
      </c>
      <c r="Q269" s="21">
        <f t="shared" si="815"/>
        <v>0</v>
      </c>
      <c r="R269" s="21">
        <f t="shared" si="815"/>
        <v>0</v>
      </c>
      <c r="S269" s="21">
        <f t="shared" si="815"/>
        <v>0</v>
      </c>
      <c r="T269" s="21">
        <f t="shared" si="815"/>
        <v>0</v>
      </c>
      <c r="U269" s="21">
        <f t="shared" si="815"/>
        <v>0</v>
      </c>
      <c r="V269" s="21">
        <f t="shared" si="815"/>
        <v>0</v>
      </c>
      <c r="W269" s="21">
        <f t="shared" si="815"/>
        <v>0</v>
      </c>
      <c r="X269" s="21">
        <f t="shared" si="815"/>
        <v>0</v>
      </c>
      <c r="Y269" s="21">
        <f t="shared" si="815"/>
        <v>0</v>
      </c>
      <c r="Z269" s="21">
        <f t="shared" si="815"/>
        <v>0</v>
      </c>
      <c r="AA269" s="21">
        <f t="shared" si="815"/>
        <v>0</v>
      </c>
      <c r="AB269" s="21">
        <f t="shared" si="815"/>
        <v>0</v>
      </c>
      <c r="AC269" s="21">
        <f t="shared" si="815"/>
        <v>0</v>
      </c>
      <c r="AD269" s="21">
        <f t="shared" si="815"/>
        <v>0</v>
      </c>
      <c r="AE269" s="21">
        <f t="shared" si="815"/>
        <v>0</v>
      </c>
      <c r="AF269" s="21">
        <f t="shared" si="815"/>
        <v>0</v>
      </c>
      <c r="AG269" s="21">
        <f t="shared" si="815"/>
        <v>0</v>
      </c>
      <c r="AH269" s="21">
        <f t="shared" si="815"/>
        <v>0</v>
      </c>
      <c r="AI269" s="21">
        <f t="shared" si="815"/>
        <v>0</v>
      </c>
      <c r="AJ269" s="21">
        <f t="shared" si="815"/>
        <v>0</v>
      </c>
      <c r="AK269" s="21">
        <f t="shared" si="815"/>
        <v>0</v>
      </c>
      <c r="AL269" s="21">
        <f t="shared" si="815"/>
        <v>0</v>
      </c>
      <c r="AM269" s="21">
        <f t="shared" si="815"/>
        <v>0</v>
      </c>
      <c r="AN269" s="21">
        <f t="shared" si="815"/>
        <v>0</v>
      </c>
      <c r="AO269" s="21">
        <f t="shared" ref="AO269:BT269" si="816">AO172*$D269</f>
        <v>0</v>
      </c>
      <c r="AP269" s="21">
        <f t="shared" si="816"/>
        <v>0</v>
      </c>
      <c r="AQ269" s="21">
        <f t="shared" si="816"/>
        <v>0</v>
      </c>
      <c r="AR269" s="21">
        <f t="shared" si="816"/>
        <v>0</v>
      </c>
      <c r="AS269" s="21">
        <f t="shared" si="816"/>
        <v>0</v>
      </c>
      <c r="AT269" s="21">
        <f t="shared" si="816"/>
        <v>0</v>
      </c>
      <c r="AU269" s="21">
        <f t="shared" si="816"/>
        <v>856250</v>
      </c>
      <c r="AV269" s="21">
        <f t="shared" si="816"/>
        <v>856250</v>
      </c>
      <c r="AW269" s="21">
        <f t="shared" si="816"/>
        <v>856250</v>
      </c>
      <c r="AX269" s="21">
        <f t="shared" si="816"/>
        <v>856250</v>
      </c>
      <c r="AY269" s="21">
        <f t="shared" si="816"/>
        <v>856250</v>
      </c>
      <c r="AZ269" s="21">
        <f t="shared" si="816"/>
        <v>856250</v>
      </c>
      <c r="BA269" s="21">
        <f t="shared" si="816"/>
        <v>856250</v>
      </c>
      <c r="BB269" s="21">
        <f t="shared" si="816"/>
        <v>856250</v>
      </c>
      <c r="BC269" s="21">
        <f t="shared" si="816"/>
        <v>856250</v>
      </c>
      <c r="BD269" s="21">
        <f t="shared" si="816"/>
        <v>856250</v>
      </c>
      <c r="BE269" s="21">
        <f t="shared" si="816"/>
        <v>856250</v>
      </c>
      <c r="BF269" s="21">
        <f t="shared" si="816"/>
        <v>856250</v>
      </c>
      <c r="BG269" s="21">
        <f t="shared" si="816"/>
        <v>0</v>
      </c>
      <c r="BH269" s="21">
        <f t="shared" si="816"/>
        <v>0</v>
      </c>
      <c r="BI269" s="21">
        <f t="shared" si="816"/>
        <v>0</v>
      </c>
      <c r="BJ269" s="21">
        <f t="shared" si="816"/>
        <v>0</v>
      </c>
      <c r="BK269" s="21">
        <f t="shared" si="816"/>
        <v>0</v>
      </c>
      <c r="BL269" s="21">
        <f t="shared" si="816"/>
        <v>0</v>
      </c>
      <c r="BM269" s="21">
        <f t="shared" si="816"/>
        <v>0</v>
      </c>
      <c r="BN269" s="21">
        <f t="shared" si="816"/>
        <v>0</v>
      </c>
      <c r="BO269" s="21">
        <f t="shared" si="816"/>
        <v>0</v>
      </c>
      <c r="BP269" s="21">
        <f t="shared" si="816"/>
        <v>0</v>
      </c>
      <c r="BQ269" s="21">
        <f t="shared" si="816"/>
        <v>0</v>
      </c>
      <c r="BR269" s="21">
        <f t="shared" si="816"/>
        <v>0</v>
      </c>
      <c r="BS269" s="21">
        <f t="shared" si="816"/>
        <v>0</v>
      </c>
      <c r="BT269" s="21">
        <f t="shared" si="816"/>
        <v>0</v>
      </c>
      <c r="BU269" s="21">
        <f t="shared" ref="BU269:CZ269" si="817">BU172*$D269</f>
        <v>0</v>
      </c>
      <c r="BV269" s="21">
        <f t="shared" si="817"/>
        <v>0</v>
      </c>
      <c r="BW269" s="21">
        <f t="shared" si="817"/>
        <v>0</v>
      </c>
      <c r="BX269" s="21">
        <f t="shared" si="817"/>
        <v>0</v>
      </c>
      <c r="BY269" s="21">
        <f t="shared" si="817"/>
        <v>0</v>
      </c>
      <c r="BZ269" s="21">
        <f t="shared" si="817"/>
        <v>0</v>
      </c>
      <c r="CA269" s="21">
        <f t="shared" si="817"/>
        <v>0</v>
      </c>
      <c r="CB269" s="21">
        <f t="shared" si="817"/>
        <v>0</v>
      </c>
      <c r="CC269" s="21">
        <f t="shared" si="817"/>
        <v>0</v>
      </c>
      <c r="CD269" s="21">
        <f t="shared" si="817"/>
        <v>0</v>
      </c>
      <c r="CE269" s="21">
        <f t="shared" si="817"/>
        <v>0</v>
      </c>
      <c r="CF269" s="21">
        <f t="shared" si="817"/>
        <v>0</v>
      </c>
      <c r="CG269" s="21">
        <f t="shared" si="817"/>
        <v>0</v>
      </c>
      <c r="CH269" s="21">
        <f t="shared" si="817"/>
        <v>0</v>
      </c>
      <c r="CI269" s="21">
        <f t="shared" si="817"/>
        <v>0</v>
      </c>
      <c r="CJ269" s="21">
        <f t="shared" si="817"/>
        <v>0</v>
      </c>
      <c r="CK269" s="21">
        <f t="shared" si="817"/>
        <v>0</v>
      </c>
      <c r="CL269" s="21">
        <f t="shared" si="817"/>
        <v>0</v>
      </c>
      <c r="CM269" s="21">
        <f t="shared" si="817"/>
        <v>0</v>
      </c>
      <c r="CN269" s="21">
        <f t="shared" si="817"/>
        <v>0</v>
      </c>
      <c r="CO269" s="21">
        <f t="shared" si="817"/>
        <v>0</v>
      </c>
      <c r="CP269" s="21">
        <f t="shared" si="817"/>
        <v>0</v>
      </c>
      <c r="CQ269" s="21">
        <f t="shared" si="817"/>
        <v>0</v>
      </c>
      <c r="CR269" s="21">
        <f t="shared" si="817"/>
        <v>0</v>
      </c>
      <c r="CS269" s="21">
        <f t="shared" si="817"/>
        <v>0</v>
      </c>
      <c r="CT269" s="21">
        <f t="shared" si="817"/>
        <v>0</v>
      </c>
      <c r="CU269" s="21">
        <f t="shared" si="817"/>
        <v>0</v>
      </c>
      <c r="CV269" s="21">
        <f t="shared" si="817"/>
        <v>0</v>
      </c>
      <c r="CW269" s="21">
        <f t="shared" si="817"/>
        <v>0</v>
      </c>
      <c r="CX269" s="21">
        <f t="shared" si="817"/>
        <v>0</v>
      </c>
      <c r="CY269" s="21">
        <f t="shared" si="817"/>
        <v>0</v>
      </c>
      <c r="CZ269" s="21">
        <f t="shared" si="817"/>
        <v>0</v>
      </c>
      <c r="DA269" s="21">
        <f t="shared" ref="DA269:DY269" si="818">DA172*$D269</f>
        <v>0</v>
      </c>
      <c r="DB269" s="21">
        <f t="shared" si="818"/>
        <v>0</v>
      </c>
      <c r="DC269" s="21">
        <f t="shared" si="818"/>
        <v>0</v>
      </c>
      <c r="DD269" s="21">
        <f t="shared" si="818"/>
        <v>0</v>
      </c>
      <c r="DE269" s="21">
        <f t="shared" si="818"/>
        <v>0</v>
      </c>
      <c r="DF269" s="21">
        <f t="shared" si="818"/>
        <v>0</v>
      </c>
      <c r="DG269" s="21">
        <f t="shared" si="818"/>
        <v>0</v>
      </c>
      <c r="DH269" s="21">
        <f t="shared" si="818"/>
        <v>0</v>
      </c>
      <c r="DI269" s="21">
        <f t="shared" si="818"/>
        <v>0</v>
      </c>
      <c r="DJ269" s="21">
        <f t="shared" si="818"/>
        <v>0</v>
      </c>
      <c r="DK269" s="21">
        <f t="shared" si="818"/>
        <v>0</v>
      </c>
      <c r="DL269" s="21">
        <f t="shared" si="818"/>
        <v>0</v>
      </c>
      <c r="DM269" s="21">
        <f t="shared" si="818"/>
        <v>0</v>
      </c>
      <c r="DN269" s="21">
        <f t="shared" si="818"/>
        <v>0</v>
      </c>
      <c r="DO269" s="21">
        <f t="shared" si="818"/>
        <v>0</v>
      </c>
      <c r="DP269" s="21">
        <f t="shared" si="818"/>
        <v>0</v>
      </c>
      <c r="DQ269" s="21">
        <f t="shared" si="818"/>
        <v>0</v>
      </c>
      <c r="DR269" s="21">
        <f t="shared" si="818"/>
        <v>0</v>
      </c>
      <c r="DS269" s="21">
        <f t="shared" si="818"/>
        <v>0</v>
      </c>
      <c r="DT269" s="21">
        <f t="shared" si="818"/>
        <v>0</v>
      </c>
      <c r="DU269" s="21">
        <f t="shared" si="818"/>
        <v>0</v>
      </c>
      <c r="DV269" s="21">
        <f t="shared" si="818"/>
        <v>0</v>
      </c>
      <c r="DW269" s="21">
        <f t="shared" si="818"/>
        <v>0</v>
      </c>
      <c r="DX269" s="21">
        <f t="shared" si="818"/>
        <v>0</v>
      </c>
      <c r="DY269" s="21">
        <f t="shared" si="818"/>
        <v>0</v>
      </c>
      <c r="EB269" s="116">
        <f t="shared" si="789"/>
        <v>268</v>
      </c>
      <c r="EC269" s="2" t="str">
        <f t="shared" si="813"/>
        <v>Phase 3</v>
      </c>
      <c r="ED269" s="2" t="str">
        <f t="shared" si="814"/>
        <v>60' Wide</v>
      </c>
      <c r="EE269" s="33" t="str">
        <f>EE280</f>
        <v>*</v>
      </c>
      <c r="EF269" s="2" t="str">
        <f>EF280</f>
        <v>Base House Revenue</v>
      </c>
    </row>
    <row r="270" spans="1:136" x14ac:dyDescent="0.3">
      <c r="B270" s="2" t="str">
        <f>Product!$L$2</f>
        <v>Phase 3</v>
      </c>
      <c r="C270" s="2" t="str">
        <f>Product!$L$3</f>
        <v>75' Wide</v>
      </c>
      <c r="D270" s="129">
        <f>SUMIFS(INDEX(Product!$B$2:$U$97, MATCH(D258, Product!$B$2:$B$97, 0), ), Product!$B$2:$U$2, $B270, Product!$B$3:$U$3, $C270)</f>
        <v>409500</v>
      </c>
      <c r="G270" s="11">
        <f>SUM(H270:DZ270)</f>
        <v>8190000</v>
      </c>
      <c r="I270" s="21">
        <f t="shared" ref="I270:AN270" si="819">I173*$D270</f>
        <v>0</v>
      </c>
      <c r="J270" s="21">
        <f t="shared" si="819"/>
        <v>0</v>
      </c>
      <c r="K270" s="21">
        <f t="shared" si="819"/>
        <v>0</v>
      </c>
      <c r="L270" s="21">
        <f t="shared" si="819"/>
        <v>0</v>
      </c>
      <c r="M270" s="21">
        <f t="shared" si="819"/>
        <v>0</v>
      </c>
      <c r="N270" s="21">
        <f t="shared" si="819"/>
        <v>0</v>
      </c>
      <c r="O270" s="21">
        <f t="shared" si="819"/>
        <v>0</v>
      </c>
      <c r="P270" s="21">
        <f t="shared" si="819"/>
        <v>0</v>
      </c>
      <c r="Q270" s="21">
        <f t="shared" si="819"/>
        <v>0</v>
      </c>
      <c r="R270" s="21">
        <f t="shared" si="819"/>
        <v>0</v>
      </c>
      <c r="S270" s="21">
        <f t="shared" si="819"/>
        <v>0</v>
      </c>
      <c r="T270" s="21">
        <f t="shared" si="819"/>
        <v>0</v>
      </c>
      <c r="U270" s="21">
        <f t="shared" si="819"/>
        <v>0</v>
      </c>
      <c r="V270" s="21">
        <f t="shared" si="819"/>
        <v>0</v>
      </c>
      <c r="W270" s="21">
        <f t="shared" si="819"/>
        <v>0</v>
      </c>
      <c r="X270" s="21">
        <f t="shared" si="819"/>
        <v>0</v>
      </c>
      <c r="Y270" s="21">
        <f t="shared" si="819"/>
        <v>0</v>
      </c>
      <c r="Z270" s="21">
        <f t="shared" si="819"/>
        <v>0</v>
      </c>
      <c r="AA270" s="21">
        <f t="shared" si="819"/>
        <v>0</v>
      </c>
      <c r="AB270" s="21">
        <f t="shared" si="819"/>
        <v>0</v>
      </c>
      <c r="AC270" s="21">
        <f t="shared" si="819"/>
        <v>0</v>
      </c>
      <c r="AD270" s="21">
        <f t="shared" si="819"/>
        <v>0</v>
      </c>
      <c r="AE270" s="21">
        <f t="shared" si="819"/>
        <v>0</v>
      </c>
      <c r="AF270" s="21">
        <f t="shared" si="819"/>
        <v>0</v>
      </c>
      <c r="AG270" s="21">
        <f t="shared" si="819"/>
        <v>0</v>
      </c>
      <c r="AH270" s="21">
        <f t="shared" si="819"/>
        <v>0</v>
      </c>
      <c r="AI270" s="21">
        <f t="shared" si="819"/>
        <v>0</v>
      </c>
      <c r="AJ270" s="21">
        <f t="shared" si="819"/>
        <v>0</v>
      </c>
      <c r="AK270" s="21">
        <f t="shared" si="819"/>
        <v>0</v>
      </c>
      <c r="AL270" s="21">
        <f t="shared" si="819"/>
        <v>0</v>
      </c>
      <c r="AM270" s="21">
        <f t="shared" si="819"/>
        <v>0</v>
      </c>
      <c r="AN270" s="21">
        <f t="shared" si="819"/>
        <v>0</v>
      </c>
      <c r="AO270" s="21">
        <f t="shared" ref="AO270:BT270" si="820">AO173*$D270</f>
        <v>0</v>
      </c>
      <c r="AP270" s="21">
        <f t="shared" si="820"/>
        <v>0</v>
      </c>
      <c r="AQ270" s="21">
        <f t="shared" si="820"/>
        <v>0</v>
      </c>
      <c r="AR270" s="21">
        <f t="shared" si="820"/>
        <v>0</v>
      </c>
      <c r="AS270" s="21">
        <f t="shared" si="820"/>
        <v>0</v>
      </c>
      <c r="AT270" s="21">
        <f t="shared" si="820"/>
        <v>0</v>
      </c>
      <c r="AU270" s="21">
        <f t="shared" si="820"/>
        <v>682500</v>
      </c>
      <c r="AV270" s="21">
        <f t="shared" si="820"/>
        <v>682500</v>
      </c>
      <c r="AW270" s="21">
        <f t="shared" si="820"/>
        <v>682500</v>
      </c>
      <c r="AX270" s="21">
        <f t="shared" si="820"/>
        <v>682500</v>
      </c>
      <c r="AY270" s="21">
        <f t="shared" si="820"/>
        <v>682500</v>
      </c>
      <c r="AZ270" s="21">
        <f t="shared" si="820"/>
        <v>682500</v>
      </c>
      <c r="BA270" s="21">
        <f t="shared" si="820"/>
        <v>682500</v>
      </c>
      <c r="BB270" s="21">
        <f t="shared" si="820"/>
        <v>682500</v>
      </c>
      <c r="BC270" s="21">
        <f t="shared" si="820"/>
        <v>682500</v>
      </c>
      <c r="BD270" s="21">
        <f t="shared" si="820"/>
        <v>682500</v>
      </c>
      <c r="BE270" s="21">
        <f t="shared" si="820"/>
        <v>682500</v>
      </c>
      <c r="BF270" s="21">
        <f t="shared" si="820"/>
        <v>682500</v>
      </c>
      <c r="BG270" s="21">
        <f t="shared" si="820"/>
        <v>0</v>
      </c>
      <c r="BH270" s="21">
        <f t="shared" si="820"/>
        <v>0</v>
      </c>
      <c r="BI270" s="21">
        <f t="shared" si="820"/>
        <v>0</v>
      </c>
      <c r="BJ270" s="21">
        <f t="shared" si="820"/>
        <v>0</v>
      </c>
      <c r="BK270" s="21">
        <f t="shared" si="820"/>
        <v>0</v>
      </c>
      <c r="BL270" s="21">
        <f t="shared" si="820"/>
        <v>0</v>
      </c>
      <c r="BM270" s="21">
        <f t="shared" si="820"/>
        <v>0</v>
      </c>
      <c r="BN270" s="21">
        <f t="shared" si="820"/>
        <v>0</v>
      </c>
      <c r="BO270" s="21">
        <f t="shared" si="820"/>
        <v>0</v>
      </c>
      <c r="BP270" s="21">
        <f t="shared" si="820"/>
        <v>0</v>
      </c>
      <c r="BQ270" s="21">
        <f t="shared" si="820"/>
        <v>0</v>
      </c>
      <c r="BR270" s="21">
        <f t="shared" si="820"/>
        <v>0</v>
      </c>
      <c r="BS270" s="21">
        <f t="shared" si="820"/>
        <v>0</v>
      </c>
      <c r="BT270" s="21">
        <f t="shared" si="820"/>
        <v>0</v>
      </c>
      <c r="BU270" s="21">
        <f t="shared" ref="BU270:CZ270" si="821">BU173*$D270</f>
        <v>0</v>
      </c>
      <c r="BV270" s="21">
        <f t="shared" si="821"/>
        <v>0</v>
      </c>
      <c r="BW270" s="21">
        <f t="shared" si="821"/>
        <v>0</v>
      </c>
      <c r="BX270" s="21">
        <f t="shared" si="821"/>
        <v>0</v>
      </c>
      <c r="BY270" s="21">
        <f t="shared" si="821"/>
        <v>0</v>
      </c>
      <c r="BZ270" s="21">
        <f t="shared" si="821"/>
        <v>0</v>
      </c>
      <c r="CA270" s="21">
        <f t="shared" si="821"/>
        <v>0</v>
      </c>
      <c r="CB270" s="21">
        <f t="shared" si="821"/>
        <v>0</v>
      </c>
      <c r="CC270" s="21">
        <f t="shared" si="821"/>
        <v>0</v>
      </c>
      <c r="CD270" s="21">
        <f t="shared" si="821"/>
        <v>0</v>
      </c>
      <c r="CE270" s="21">
        <f t="shared" si="821"/>
        <v>0</v>
      </c>
      <c r="CF270" s="21">
        <f t="shared" si="821"/>
        <v>0</v>
      </c>
      <c r="CG270" s="21">
        <f t="shared" si="821"/>
        <v>0</v>
      </c>
      <c r="CH270" s="21">
        <f t="shared" si="821"/>
        <v>0</v>
      </c>
      <c r="CI270" s="21">
        <f t="shared" si="821"/>
        <v>0</v>
      </c>
      <c r="CJ270" s="21">
        <f t="shared" si="821"/>
        <v>0</v>
      </c>
      <c r="CK270" s="21">
        <f t="shared" si="821"/>
        <v>0</v>
      </c>
      <c r="CL270" s="21">
        <f t="shared" si="821"/>
        <v>0</v>
      </c>
      <c r="CM270" s="21">
        <f t="shared" si="821"/>
        <v>0</v>
      </c>
      <c r="CN270" s="21">
        <f t="shared" si="821"/>
        <v>0</v>
      </c>
      <c r="CO270" s="21">
        <f t="shared" si="821"/>
        <v>0</v>
      </c>
      <c r="CP270" s="21">
        <f t="shared" si="821"/>
        <v>0</v>
      </c>
      <c r="CQ270" s="21">
        <f t="shared" si="821"/>
        <v>0</v>
      </c>
      <c r="CR270" s="21">
        <f t="shared" si="821"/>
        <v>0</v>
      </c>
      <c r="CS270" s="21">
        <f t="shared" si="821"/>
        <v>0</v>
      </c>
      <c r="CT270" s="21">
        <f t="shared" si="821"/>
        <v>0</v>
      </c>
      <c r="CU270" s="21">
        <f t="shared" si="821"/>
        <v>0</v>
      </c>
      <c r="CV270" s="21">
        <f t="shared" si="821"/>
        <v>0</v>
      </c>
      <c r="CW270" s="21">
        <f t="shared" si="821"/>
        <v>0</v>
      </c>
      <c r="CX270" s="21">
        <f t="shared" si="821"/>
        <v>0</v>
      </c>
      <c r="CY270" s="21">
        <f t="shared" si="821"/>
        <v>0</v>
      </c>
      <c r="CZ270" s="21">
        <f t="shared" si="821"/>
        <v>0</v>
      </c>
      <c r="DA270" s="21">
        <f t="shared" ref="DA270:DY270" si="822">DA173*$D270</f>
        <v>0</v>
      </c>
      <c r="DB270" s="21">
        <f t="shared" si="822"/>
        <v>0</v>
      </c>
      <c r="DC270" s="21">
        <f t="shared" si="822"/>
        <v>0</v>
      </c>
      <c r="DD270" s="21">
        <f t="shared" si="822"/>
        <v>0</v>
      </c>
      <c r="DE270" s="21">
        <f t="shared" si="822"/>
        <v>0</v>
      </c>
      <c r="DF270" s="21">
        <f t="shared" si="822"/>
        <v>0</v>
      </c>
      <c r="DG270" s="21">
        <f t="shared" si="822"/>
        <v>0</v>
      </c>
      <c r="DH270" s="21">
        <f t="shared" si="822"/>
        <v>0</v>
      </c>
      <c r="DI270" s="21">
        <f t="shared" si="822"/>
        <v>0</v>
      </c>
      <c r="DJ270" s="21">
        <f t="shared" si="822"/>
        <v>0</v>
      </c>
      <c r="DK270" s="21">
        <f t="shared" si="822"/>
        <v>0</v>
      </c>
      <c r="DL270" s="21">
        <f t="shared" si="822"/>
        <v>0</v>
      </c>
      <c r="DM270" s="21">
        <f t="shared" si="822"/>
        <v>0</v>
      </c>
      <c r="DN270" s="21">
        <f t="shared" si="822"/>
        <v>0</v>
      </c>
      <c r="DO270" s="21">
        <f t="shared" si="822"/>
        <v>0</v>
      </c>
      <c r="DP270" s="21">
        <f t="shared" si="822"/>
        <v>0</v>
      </c>
      <c r="DQ270" s="21">
        <f t="shared" si="822"/>
        <v>0</v>
      </c>
      <c r="DR270" s="21">
        <f t="shared" si="822"/>
        <v>0</v>
      </c>
      <c r="DS270" s="21">
        <f t="shared" si="822"/>
        <v>0</v>
      </c>
      <c r="DT270" s="21">
        <f t="shared" si="822"/>
        <v>0</v>
      </c>
      <c r="DU270" s="21">
        <f t="shared" si="822"/>
        <v>0</v>
      </c>
      <c r="DV270" s="21">
        <f t="shared" si="822"/>
        <v>0</v>
      </c>
      <c r="DW270" s="21">
        <f t="shared" si="822"/>
        <v>0</v>
      </c>
      <c r="DX270" s="21">
        <f t="shared" si="822"/>
        <v>0</v>
      </c>
      <c r="DY270" s="21">
        <f t="shared" si="822"/>
        <v>0</v>
      </c>
      <c r="EB270" s="116">
        <f t="shared" si="789"/>
        <v>269</v>
      </c>
      <c r="EC270" s="2" t="str">
        <f t="shared" si="813"/>
        <v>Phase 3</v>
      </c>
      <c r="ED270" s="2" t="str">
        <f t="shared" si="814"/>
        <v>75' Wide</v>
      </c>
      <c r="EE270" s="33" t="str">
        <f>EE280</f>
        <v>*</v>
      </c>
      <c r="EF270" s="2" t="str">
        <f>EF280</f>
        <v>Base House Revenue</v>
      </c>
    </row>
    <row r="271" spans="1:136" x14ac:dyDescent="0.3">
      <c r="D271" s="129"/>
      <c r="I271" s="21"/>
      <c r="J271" s="21"/>
      <c r="K271" s="21"/>
      <c r="L271" s="21"/>
      <c r="M271" s="21"/>
      <c r="N271" s="21"/>
      <c r="O271" s="21"/>
      <c r="P271" s="21"/>
      <c r="Q271" s="21"/>
      <c r="R271" s="21"/>
      <c r="S271" s="21"/>
      <c r="T271" s="21"/>
      <c r="U271" s="21"/>
      <c r="V271" s="21"/>
      <c r="W271" s="21"/>
      <c r="X271" s="21"/>
      <c r="Y271" s="21"/>
      <c r="Z271" s="21"/>
      <c r="AA271" s="21"/>
      <c r="AB271" s="21"/>
      <c r="AC271" s="21"/>
      <c r="AD271" s="21"/>
      <c r="AE271" s="21"/>
      <c r="AF271" s="21"/>
      <c r="AG271" s="21"/>
      <c r="AH271" s="21"/>
      <c r="AI271" s="21"/>
      <c r="AJ271" s="21"/>
      <c r="AK271" s="21"/>
      <c r="AL271" s="21"/>
      <c r="AM271" s="21"/>
      <c r="AN271" s="21"/>
      <c r="AO271" s="21"/>
      <c r="AP271" s="21"/>
      <c r="AQ271" s="21"/>
      <c r="AR271" s="21"/>
      <c r="AS271" s="21"/>
      <c r="AT271" s="21"/>
      <c r="AU271" s="21"/>
      <c r="AV271" s="21"/>
      <c r="AW271" s="21"/>
      <c r="AX271" s="21"/>
      <c r="AY271" s="21"/>
      <c r="AZ271" s="21"/>
      <c r="BA271" s="21"/>
      <c r="BB271" s="21"/>
      <c r="BC271" s="21"/>
      <c r="BD271" s="21"/>
      <c r="BE271" s="21"/>
      <c r="BF271" s="21"/>
      <c r="BG271" s="21"/>
      <c r="BH271" s="21"/>
      <c r="BI271" s="21"/>
      <c r="BJ271" s="21"/>
      <c r="BK271" s="21"/>
      <c r="BL271" s="21"/>
      <c r="BM271" s="21"/>
      <c r="BN271" s="21"/>
      <c r="BO271" s="21"/>
      <c r="BP271" s="21"/>
      <c r="BQ271" s="21"/>
      <c r="BR271" s="21"/>
      <c r="BS271" s="21"/>
      <c r="BT271" s="21"/>
      <c r="BU271" s="21"/>
      <c r="BV271" s="21"/>
      <c r="BW271" s="21"/>
      <c r="BX271" s="21"/>
      <c r="BY271" s="21"/>
      <c r="BZ271" s="21"/>
      <c r="CA271" s="21"/>
      <c r="CB271" s="21"/>
      <c r="CC271" s="21"/>
      <c r="CD271" s="21"/>
      <c r="CE271" s="21"/>
      <c r="CF271" s="21"/>
      <c r="CG271" s="21"/>
      <c r="CH271" s="21"/>
      <c r="CI271" s="21"/>
      <c r="CJ271" s="21"/>
      <c r="CK271" s="21"/>
      <c r="CL271" s="21"/>
      <c r="CM271" s="21"/>
      <c r="CN271" s="21"/>
      <c r="CO271" s="21"/>
      <c r="CP271" s="21"/>
      <c r="CQ271" s="21"/>
      <c r="CR271" s="21"/>
      <c r="CS271" s="21"/>
      <c r="CT271" s="21"/>
      <c r="CU271" s="21"/>
      <c r="CV271" s="21"/>
      <c r="CW271" s="21"/>
      <c r="CX271" s="21"/>
      <c r="CY271" s="21"/>
      <c r="CZ271" s="21"/>
      <c r="DA271" s="21"/>
      <c r="DB271" s="21"/>
      <c r="DC271" s="21"/>
      <c r="DD271" s="21"/>
      <c r="DE271" s="21"/>
      <c r="DF271" s="21"/>
      <c r="DG271" s="21"/>
      <c r="DH271" s="21"/>
      <c r="DI271" s="21"/>
      <c r="DJ271" s="21"/>
      <c r="DK271" s="21"/>
      <c r="DL271" s="21"/>
      <c r="DM271" s="21"/>
      <c r="DN271" s="21"/>
      <c r="DO271" s="21"/>
      <c r="DP271" s="21"/>
      <c r="DQ271" s="21"/>
      <c r="DR271" s="21"/>
      <c r="DS271" s="21"/>
      <c r="DT271" s="21"/>
      <c r="DU271" s="21"/>
      <c r="DV271" s="21"/>
      <c r="DW271" s="21"/>
      <c r="DX271" s="21"/>
      <c r="DY271" s="21"/>
      <c r="EE271" s="33"/>
    </row>
    <row r="272" spans="1:136" x14ac:dyDescent="0.3">
      <c r="B272" s="2" t="str">
        <f>Product!$M$2</f>
        <v>Phase 4</v>
      </c>
      <c r="C272" s="2" t="str">
        <f>Product!$M$3</f>
        <v>50' Wide</v>
      </c>
      <c r="D272" s="129">
        <f>SUMIFS(INDEX(Product!$B$2:$U$97, MATCH(D258, Product!$B$2:$B$97, 0), ), Product!$B$2:$U$2, $B272, Product!$B$3:$U$3, $C272)</f>
        <v>281000</v>
      </c>
      <c r="G272" s="11">
        <f>SUM(H272:DZ272)</f>
        <v>8430000</v>
      </c>
      <c r="I272" s="21">
        <f t="shared" ref="I272:AN272" si="823">I175*$D272</f>
        <v>0</v>
      </c>
      <c r="J272" s="21">
        <f t="shared" si="823"/>
        <v>0</v>
      </c>
      <c r="K272" s="21">
        <f t="shared" si="823"/>
        <v>0</v>
      </c>
      <c r="L272" s="21">
        <f t="shared" si="823"/>
        <v>0</v>
      </c>
      <c r="M272" s="21">
        <f t="shared" si="823"/>
        <v>0</v>
      </c>
      <c r="N272" s="21">
        <f t="shared" si="823"/>
        <v>0</v>
      </c>
      <c r="O272" s="21">
        <f t="shared" si="823"/>
        <v>0</v>
      </c>
      <c r="P272" s="21">
        <f t="shared" si="823"/>
        <v>0</v>
      </c>
      <c r="Q272" s="21">
        <f t="shared" si="823"/>
        <v>0</v>
      </c>
      <c r="R272" s="21">
        <f t="shared" si="823"/>
        <v>0</v>
      </c>
      <c r="S272" s="21">
        <f t="shared" si="823"/>
        <v>0</v>
      </c>
      <c r="T272" s="21">
        <f t="shared" si="823"/>
        <v>0</v>
      </c>
      <c r="U272" s="21">
        <f t="shared" si="823"/>
        <v>0</v>
      </c>
      <c r="V272" s="21">
        <f t="shared" si="823"/>
        <v>0</v>
      </c>
      <c r="W272" s="21">
        <f t="shared" si="823"/>
        <v>0</v>
      </c>
      <c r="X272" s="21">
        <f t="shared" si="823"/>
        <v>0</v>
      </c>
      <c r="Y272" s="21">
        <f t="shared" si="823"/>
        <v>0</v>
      </c>
      <c r="Z272" s="21">
        <f t="shared" si="823"/>
        <v>0</v>
      </c>
      <c r="AA272" s="21">
        <f t="shared" si="823"/>
        <v>0</v>
      </c>
      <c r="AB272" s="21">
        <f t="shared" si="823"/>
        <v>0</v>
      </c>
      <c r="AC272" s="21">
        <f t="shared" si="823"/>
        <v>0</v>
      </c>
      <c r="AD272" s="21">
        <f t="shared" si="823"/>
        <v>0</v>
      </c>
      <c r="AE272" s="21">
        <f t="shared" si="823"/>
        <v>0</v>
      </c>
      <c r="AF272" s="21">
        <f t="shared" si="823"/>
        <v>0</v>
      </c>
      <c r="AG272" s="21">
        <f t="shared" si="823"/>
        <v>0</v>
      </c>
      <c r="AH272" s="21">
        <f t="shared" si="823"/>
        <v>0</v>
      </c>
      <c r="AI272" s="21">
        <f t="shared" si="823"/>
        <v>0</v>
      </c>
      <c r="AJ272" s="21">
        <f t="shared" si="823"/>
        <v>0</v>
      </c>
      <c r="AK272" s="21">
        <f t="shared" si="823"/>
        <v>0</v>
      </c>
      <c r="AL272" s="21">
        <f t="shared" si="823"/>
        <v>0</v>
      </c>
      <c r="AM272" s="21">
        <f t="shared" si="823"/>
        <v>0</v>
      </c>
      <c r="AN272" s="21">
        <f t="shared" si="823"/>
        <v>0</v>
      </c>
      <c r="AO272" s="21">
        <f t="shared" ref="AO272:BT272" si="824">AO175*$D272</f>
        <v>0</v>
      </c>
      <c r="AP272" s="21">
        <f t="shared" si="824"/>
        <v>0</v>
      </c>
      <c r="AQ272" s="21">
        <f t="shared" si="824"/>
        <v>0</v>
      </c>
      <c r="AR272" s="21">
        <f t="shared" si="824"/>
        <v>0</v>
      </c>
      <c r="AS272" s="21">
        <f t="shared" si="824"/>
        <v>0</v>
      </c>
      <c r="AT272" s="21">
        <f t="shared" si="824"/>
        <v>0</v>
      </c>
      <c r="AU272" s="21">
        <f t="shared" si="824"/>
        <v>0</v>
      </c>
      <c r="AV272" s="21">
        <f t="shared" si="824"/>
        <v>0</v>
      </c>
      <c r="AW272" s="21">
        <f t="shared" si="824"/>
        <v>0</v>
      </c>
      <c r="AX272" s="21">
        <f t="shared" si="824"/>
        <v>0</v>
      </c>
      <c r="AY272" s="21">
        <f t="shared" si="824"/>
        <v>0</v>
      </c>
      <c r="AZ272" s="21">
        <f t="shared" si="824"/>
        <v>0</v>
      </c>
      <c r="BA272" s="21">
        <f t="shared" si="824"/>
        <v>0</v>
      </c>
      <c r="BB272" s="21">
        <f t="shared" si="824"/>
        <v>0</v>
      </c>
      <c r="BC272" s="21">
        <f t="shared" si="824"/>
        <v>0</v>
      </c>
      <c r="BD272" s="21">
        <f t="shared" si="824"/>
        <v>0</v>
      </c>
      <c r="BE272" s="21">
        <f t="shared" si="824"/>
        <v>0</v>
      </c>
      <c r="BF272" s="21">
        <f t="shared" si="824"/>
        <v>0</v>
      </c>
      <c r="BG272" s="21">
        <f t="shared" si="824"/>
        <v>702500</v>
      </c>
      <c r="BH272" s="21">
        <f t="shared" si="824"/>
        <v>702500</v>
      </c>
      <c r="BI272" s="21">
        <f t="shared" si="824"/>
        <v>702500</v>
      </c>
      <c r="BJ272" s="21">
        <f t="shared" si="824"/>
        <v>702500</v>
      </c>
      <c r="BK272" s="21">
        <f t="shared" si="824"/>
        <v>702500</v>
      </c>
      <c r="BL272" s="21">
        <f t="shared" si="824"/>
        <v>702500</v>
      </c>
      <c r="BM272" s="21">
        <f t="shared" si="824"/>
        <v>702500</v>
      </c>
      <c r="BN272" s="21">
        <f t="shared" si="824"/>
        <v>702500</v>
      </c>
      <c r="BO272" s="21">
        <f t="shared" si="824"/>
        <v>702500</v>
      </c>
      <c r="BP272" s="21">
        <f t="shared" si="824"/>
        <v>702500</v>
      </c>
      <c r="BQ272" s="21">
        <f t="shared" si="824"/>
        <v>702500</v>
      </c>
      <c r="BR272" s="21">
        <f t="shared" si="824"/>
        <v>702500</v>
      </c>
      <c r="BS272" s="21">
        <f t="shared" si="824"/>
        <v>0</v>
      </c>
      <c r="BT272" s="21">
        <f t="shared" si="824"/>
        <v>0</v>
      </c>
      <c r="BU272" s="21">
        <f t="shared" ref="BU272:CZ272" si="825">BU175*$D272</f>
        <v>0</v>
      </c>
      <c r="BV272" s="21">
        <f t="shared" si="825"/>
        <v>0</v>
      </c>
      <c r="BW272" s="21">
        <f t="shared" si="825"/>
        <v>0</v>
      </c>
      <c r="BX272" s="21">
        <f t="shared" si="825"/>
        <v>0</v>
      </c>
      <c r="BY272" s="21">
        <f t="shared" si="825"/>
        <v>0</v>
      </c>
      <c r="BZ272" s="21">
        <f t="shared" si="825"/>
        <v>0</v>
      </c>
      <c r="CA272" s="21">
        <f t="shared" si="825"/>
        <v>0</v>
      </c>
      <c r="CB272" s="21">
        <f t="shared" si="825"/>
        <v>0</v>
      </c>
      <c r="CC272" s="21">
        <f t="shared" si="825"/>
        <v>0</v>
      </c>
      <c r="CD272" s="21">
        <f t="shared" si="825"/>
        <v>0</v>
      </c>
      <c r="CE272" s="21">
        <f t="shared" si="825"/>
        <v>0</v>
      </c>
      <c r="CF272" s="21">
        <f t="shared" si="825"/>
        <v>0</v>
      </c>
      <c r="CG272" s="21">
        <f t="shared" si="825"/>
        <v>0</v>
      </c>
      <c r="CH272" s="21">
        <f t="shared" si="825"/>
        <v>0</v>
      </c>
      <c r="CI272" s="21">
        <f t="shared" si="825"/>
        <v>0</v>
      </c>
      <c r="CJ272" s="21">
        <f t="shared" si="825"/>
        <v>0</v>
      </c>
      <c r="CK272" s="21">
        <f t="shared" si="825"/>
        <v>0</v>
      </c>
      <c r="CL272" s="21">
        <f t="shared" si="825"/>
        <v>0</v>
      </c>
      <c r="CM272" s="21">
        <f t="shared" si="825"/>
        <v>0</v>
      </c>
      <c r="CN272" s="21">
        <f t="shared" si="825"/>
        <v>0</v>
      </c>
      <c r="CO272" s="21">
        <f t="shared" si="825"/>
        <v>0</v>
      </c>
      <c r="CP272" s="21">
        <f t="shared" si="825"/>
        <v>0</v>
      </c>
      <c r="CQ272" s="21">
        <f t="shared" si="825"/>
        <v>0</v>
      </c>
      <c r="CR272" s="21">
        <f t="shared" si="825"/>
        <v>0</v>
      </c>
      <c r="CS272" s="21">
        <f t="shared" si="825"/>
        <v>0</v>
      </c>
      <c r="CT272" s="21">
        <f t="shared" si="825"/>
        <v>0</v>
      </c>
      <c r="CU272" s="21">
        <f t="shared" si="825"/>
        <v>0</v>
      </c>
      <c r="CV272" s="21">
        <f t="shared" si="825"/>
        <v>0</v>
      </c>
      <c r="CW272" s="21">
        <f t="shared" si="825"/>
        <v>0</v>
      </c>
      <c r="CX272" s="21">
        <f t="shared" si="825"/>
        <v>0</v>
      </c>
      <c r="CY272" s="21">
        <f t="shared" si="825"/>
        <v>0</v>
      </c>
      <c r="CZ272" s="21">
        <f t="shared" si="825"/>
        <v>0</v>
      </c>
      <c r="DA272" s="21">
        <f t="shared" ref="DA272:DY272" si="826">DA175*$D272</f>
        <v>0</v>
      </c>
      <c r="DB272" s="21">
        <f t="shared" si="826"/>
        <v>0</v>
      </c>
      <c r="DC272" s="21">
        <f t="shared" si="826"/>
        <v>0</v>
      </c>
      <c r="DD272" s="21">
        <f t="shared" si="826"/>
        <v>0</v>
      </c>
      <c r="DE272" s="21">
        <f t="shared" si="826"/>
        <v>0</v>
      </c>
      <c r="DF272" s="21">
        <f t="shared" si="826"/>
        <v>0</v>
      </c>
      <c r="DG272" s="21">
        <f t="shared" si="826"/>
        <v>0</v>
      </c>
      <c r="DH272" s="21">
        <f t="shared" si="826"/>
        <v>0</v>
      </c>
      <c r="DI272" s="21">
        <f t="shared" si="826"/>
        <v>0</v>
      </c>
      <c r="DJ272" s="21">
        <f t="shared" si="826"/>
        <v>0</v>
      </c>
      <c r="DK272" s="21">
        <f t="shared" si="826"/>
        <v>0</v>
      </c>
      <c r="DL272" s="21">
        <f t="shared" si="826"/>
        <v>0</v>
      </c>
      <c r="DM272" s="21">
        <f t="shared" si="826"/>
        <v>0</v>
      </c>
      <c r="DN272" s="21">
        <f t="shared" si="826"/>
        <v>0</v>
      </c>
      <c r="DO272" s="21">
        <f t="shared" si="826"/>
        <v>0</v>
      </c>
      <c r="DP272" s="21">
        <f t="shared" si="826"/>
        <v>0</v>
      </c>
      <c r="DQ272" s="21">
        <f t="shared" si="826"/>
        <v>0</v>
      </c>
      <c r="DR272" s="21">
        <f t="shared" si="826"/>
        <v>0</v>
      </c>
      <c r="DS272" s="21">
        <f t="shared" si="826"/>
        <v>0</v>
      </c>
      <c r="DT272" s="21">
        <f t="shared" si="826"/>
        <v>0</v>
      </c>
      <c r="DU272" s="21">
        <f t="shared" si="826"/>
        <v>0</v>
      </c>
      <c r="DV272" s="21">
        <f t="shared" si="826"/>
        <v>0</v>
      </c>
      <c r="DW272" s="21">
        <f t="shared" si="826"/>
        <v>0</v>
      </c>
      <c r="DX272" s="21">
        <f t="shared" si="826"/>
        <v>0</v>
      </c>
      <c r="DY272" s="21">
        <f t="shared" si="826"/>
        <v>0</v>
      </c>
      <c r="EB272" s="116">
        <f t="shared" si="789"/>
        <v>271</v>
      </c>
      <c r="EC272" s="2" t="str">
        <f t="shared" ref="EC272:EC274" si="827">B272</f>
        <v>Phase 4</v>
      </c>
      <c r="ED272" s="2" t="str">
        <f t="shared" ref="ED272:ED274" si="828">C272</f>
        <v>50' Wide</v>
      </c>
      <c r="EE272" s="33" t="str">
        <f>EE280</f>
        <v>*</v>
      </c>
      <c r="EF272" s="2" t="str">
        <f>EF280</f>
        <v>Base House Revenue</v>
      </c>
    </row>
    <row r="273" spans="1:136" x14ac:dyDescent="0.3">
      <c r="B273" s="2" t="str">
        <f>Product!$N$2</f>
        <v>Phase 4</v>
      </c>
      <c r="C273" s="2" t="str">
        <f>Product!$N$3</f>
        <v>60' Wide</v>
      </c>
      <c r="D273" s="129">
        <f>SUMIFS(INDEX(Product!$B$2:$U$97, MATCH(D258, Product!$B$2:$B$97, 0), ), Product!$B$2:$U$2, $B273, Product!$B$3:$U$3, $C273)</f>
        <v>342500</v>
      </c>
      <c r="G273" s="11">
        <f>SUM(H273:DZ273)</f>
        <v>10275000</v>
      </c>
      <c r="I273" s="21">
        <f t="shared" ref="I273:AN273" si="829">I176*$D273</f>
        <v>0</v>
      </c>
      <c r="J273" s="21">
        <f t="shared" si="829"/>
        <v>0</v>
      </c>
      <c r="K273" s="21">
        <f t="shared" si="829"/>
        <v>0</v>
      </c>
      <c r="L273" s="21">
        <f t="shared" si="829"/>
        <v>0</v>
      </c>
      <c r="M273" s="21">
        <f t="shared" si="829"/>
        <v>0</v>
      </c>
      <c r="N273" s="21">
        <f t="shared" si="829"/>
        <v>0</v>
      </c>
      <c r="O273" s="21">
        <f t="shared" si="829"/>
        <v>0</v>
      </c>
      <c r="P273" s="21">
        <f t="shared" si="829"/>
        <v>0</v>
      </c>
      <c r="Q273" s="21">
        <f t="shared" si="829"/>
        <v>0</v>
      </c>
      <c r="R273" s="21">
        <f t="shared" si="829"/>
        <v>0</v>
      </c>
      <c r="S273" s="21">
        <f t="shared" si="829"/>
        <v>0</v>
      </c>
      <c r="T273" s="21">
        <f t="shared" si="829"/>
        <v>0</v>
      </c>
      <c r="U273" s="21">
        <f t="shared" si="829"/>
        <v>0</v>
      </c>
      <c r="V273" s="21">
        <f t="shared" si="829"/>
        <v>0</v>
      </c>
      <c r="W273" s="21">
        <f t="shared" si="829"/>
        <v>0</v>
      </c>
      <c r="X273" s="21">
        <f t="shared" si="829"/>
        <v>0</v>
      </c>
      <c r="Y273" s="21">
        <f t="shared" si="829"/>
        <v>0</v>
      </c>
      <c r="Z273" s="21">
        <f t="shared" si="829"/>
        <v>0</v>
      </c>
      <c r="AA273" s="21">
        <f t="shared" si="829"/>
        <v>0</v>
      </c>
      <c r="AB273" s="21">
        <f t="shared" si="829"/>
        <v>0</v>
      </c>
      <c r="AC273" s="21">
        <f t="shared" si="829"/>
        <v>0</v>
      </c>
      <c r="AD273" s="21">
        <f t="shared" si="829"/>
        <v>0</v>
      </c>
      <c r="AE273" s="21">
        <f t="shared" si="829"/>
        <v>0</v>
      </c>
      <c r="AF273" s="21">
        <f t="shared" si="829"/>
        <v>0</v>
      </c>
      <c r="AG273" s="21">
        <f t="shared" si="829"/>
        <v>0</v>
      </c>
      <c r="AH273" s="21">
        <f t="shared" si="829"/>
        <v>0</v>
      </c>
      <c r="AI273" s="21">
        <f t="shared" si="829"/>
        <v>0</v>
      </c>
      <c r="AJ273" s="21">
        <f t="shared" si="829"/>
        <v>0</v>
      </c>
      <c r="AK273" s="21">
        <f t="shared" si="829"/>
        <v>0</v>
      </c>
      <c r="AL273" s="21">
        <f t="shared" si="829"/>
        <v>0</v>
      </c>
      <c r="AM273" s="21">
        <f t="shared" si="829"/>
        <v>0</v>
      </c>
      <c r="AN273" s="21">
        <f t="shared" si="829"/>
        <v>0</v>
      </c>
      <c r="AO273" s="21">
        <f t="shared" ref="AO273:BT273" si="830">AO176*$D273</f>
        <v>0</v>
      </c>
      <c r="AP273" s="21">
        <f t="shared" si="830"/>
        <v>0</v>
      </c>
      <c r="AQ273" s="21">
        <f t="shared" si="830"/>
        <v>0</v>
      </c>
      <c r="AR273" s="21">
        <f t="shared" si="830"/>
        <v>0</v>
      </c>
      <c r="AS273" s="21">
        <f t="shared" si="830"/>
        <v>0</v>
      </c>
      <c r="AT273" s="21">
        <f t="shared" si="830"/>
        <v>0</v>
      </c>
      <c r="AU273" s="21">
        <f t="shared" si="830"/>
        <v>0</v>
      </c>
      <c r="AV273" s="21">
        <f t="shared" si="830"/>
        <v>0</v>
      </c>
      <c r="AW273" s="21">
        <f t="shared" si="830"/>
        <v>0</v>
      </c>
      <c r="AX273" s="21">
        <f t="shared" si="830"/>
        <v>0</v>
      </c>
      <c r="AY273" s="21">
        <f t="shared" si="830"/>
        <v>0</v>
      </c>
      <c r="AZ273" s="21">
        <f t="shared" si="830"/>
        <v>0</v>
      </c>
      <c r="BA273" s="21">
        <f t="shared" si="830"/>
        <v>0</v>
      </c>
      <c r="BB273" s="21">
        <f t="shared" si="830"/>
        <v>0</v>
      </c>
      <c r="BC273" s="21">
        <f t="shared" si="830"/>
        <v>0</v>
      </c>
      <c r="BD273" s="21">
        <f t="shared" si="830"/>
        <v>0</v>
      </c>
      <c r="BE273" s="21">
        <f t="shared" si="830"/>
        <v>0</v>
      </c>
      <c r="BF273" s="21">
        <f t="shared" si="830"/>
        <v>0</v>
      </c>
      <c r="BG273" s="21">
        <f t="shared" si="830"/>
        <v>856250</v>
      </c>
      <c r="BH273" s="21">
        <f t="shared" si="830"/>
        <v>856250</v>
      </c>
      <c r="BI273" s="21">
        <f t="shared" si="830"/>
        <v>856250</v>
      </c>
      <c r="BJ273" s="21">
        <f t="shared" si="830"/>
        <v>856250</v>
      </c>
      <c r="BK273" s="21">
        <f t="shared" si="830"/>
        <v>856250</v>
      </c>
      <c r="BL273" s="21">
        <f t="shared" si="830"/>
        <v>856250</v>
      </c>
      <c r="BM273" s="21">
        <f t="shared" si="830"/>
        <v>856250</v>
      </c>
      <c r="BN273" s="21">
        <f t="shared" si="830"/>
        <v>856250</v>
      </c>
      <c r="BO273" s="21">
        <f t="shared" si="830"/>
        <v>856250</v>
      </c>
      <c r="BP273" s="21">
        <f t="shared" si="830"/>
        <v>856250</v>
      </c>
      <c r="BQ273" s="21">
        <f t="shared" si="830"/>
        <v>856250</v>
      </c>
      <c r="BR273" s="21">
        <f t="shared" si="830"/>
        <v>856250</v>
      </c>
      <c r="BS273" s="21">
        <f t="shared" si="830"/>
        <v>0</v>
      </c>
      <c r="BT273" s="21">
        <f t="shared" si="830"/>
        <v>0</v>
      </c>
      <c r="BU273" s="21">
        <f t="shared" ref="BU273:CZ273" si="831">BU176*$D273</f>
        <v>0</v>
      </c>
      <c r="BV273" s="21">
        <f t="shared" si="831"/>
        <v>0</v>
      </c>
      <c r="BW273" s="21">
        <f t="shared" si="831"/>
        <v>0</v>
      </c>
      <c r="BX273" s="21">
        <f t="shared" si="831"/>
        <v>0</v>
      </c>
      <c r="BY273" s="21">
        <f t="shared" si="831"/>
        <v>0</v>
      </c>
      <c r="BZ273" s="21">
        <f t="shared" si="831"/>
        <v>0</v>
      </c>
      <c r="CA273" s="21">
        <f t="shared" si="831"/>
        <v>0</v>
      </c>
      <c r="CB273" s="21">
        <f t="shared" si="831"/>
        <v>0</v>
      </c>
      <c r="CC273" s="21">
        <f t="shared" si="831"/>
        <v>0</v>
      </c>
      <c r="CD273" s="21">
        <f t="shared" si="831"/>
        <v>0</v>
      </c>
      <c r="CE273" s="21">
        <f t="shared" si="831"/>
        <v>0</v>
      </c>
      <c r="CF273" s="21">
        <f t="shared" si="831"/>
        <v>0</v>
      </c>
      <c r="CG273" s="21">
        <f t="shared" si="831"/>
        <v>0</v>
      </c>
      <c r="CH273" s="21">
        <f t="shared" si="831"/>
        <v>0</v>
      </c>
      <c r="CI273" s="21">
        <f t="shared" si="831"/>
        <v>0</v>
      </c>
      <c r="CJ273" s="21">
        <f t="shared" si="831"/>
        <v>0</v>
      </c>
      <c r="CK273" s="21">
        <f t="shared" si="831"/>
        <v>0</v>
      </c>
      <c r="CL273" s="21">
        <f t="shared" si="831"/>
        <v>0</v>
      </c>
      <c r="CM273" s="21">
        <f t="shared" si="831"/>
        <v>0</v>
      </c>
      <c r="CN273" s="21">
        <f t="shared" si="831"/>
        <v>0</v>
      </c>
      <c r="CO273" s="21">
        <f t="shared" si="831"/>
        <v>0</v>
      </c>
      <c r="CP273" s="21">
        <f t="shared" si="831"/>
        <v>0</v>
      </c>
      <c r="CQ273" s="21">
        <f t="shared" si="831"/>
        <v>0</v>
      </c>
      <c r="CR273" s="21">
        <f t="shared" si="831"/>
        <v>0</v>
      </c>
      <c r="CS273" s="21">
        <f t="shared" si="831"/>
        <v>0</v>
      </c>
      <c r="CT273" s="21">
        <f t="shared" si="831"/>
        <v>0</v>
      </c>
      <c r="CU273" s="21">
        <f t="shared" si="831"/>
        <v>0</v>
      </c>
      <c r="CV273" s="21">
        <f t="shared" si="831"/>
        <v>0</v>
      </c>
      <c r="CW273" s="21">
        <f t="shared" si="831"/>
        <v>0</v>
      </c>
      <c r="CX273" s="21">
        <f t="shared" si="831"/>
        <v>0</v>
      </c>
      <c r="CY273" s="21">
        <f t="shared" si="831"/>
        <v>0</v>
      </c>
      <c r="CZ273" s="21">
        <f t="shared" si="831"/>
        <v>0</v>
      </c>
      <c r="DA273" s="21">
        <f t="shared" ref="DA273:DY273" si="832">DA176*$D273</f>
        <v>0</v>
      </c>
      <c r="DB273" s="21">
        <f t="shared" si="832"/>
        <v>0</v>
      </c>
      <c r="DC273" s="21">
        <f t="shared" si="832"/>
        <v>0</v>
      </c>
      <c r="DD273" s="21">
        <f t="shared" si="832"/>
        <v>0</v>
      </c>
      <c r="DE273" s="21">
        <f t="shared" si="832"/>
        <v>0</v>
      </c>
      <c r="DF273" s="21">
        <f t="shared" si="832"/>
        <v>0</v>
      </c>
      <c r="DG273" s="21">
        <f t="shared" si="832"/>
        <v>0</v>
      </c>
      <c r="DH273" s="21">
        <f t="shared" si="832"/>
        <v>0</v>
      </c>
      <c r="DI273" s="21">
        <f t="shared" si="832"/>
        <v>0</v>
      </c>
      <c r="DJ273" s="21">
        <f t="shared" si="832"/>
        <v>0</v>
      </c>
      <c r="DK273" s="21">
        <f t="shared" si="832"/>
        <v>0</v>
      </c>
      <c r="DL273" s="21">
        <f t="shared" si="832"/>
        <v>0</v>
      </c>
      <c r="DM273" s="21">
        <f t="shared" si="832"/>
        <v>0</v>
      </c>
      <c r="DN273" s="21">
        <f t="shared" si="832"/>
        <v>0</v>
      </c>
      <c r="DO273" s="21">
        <f t="shared" si="832"/>
        <v>0</v>
      </c>
      <c r="DP273" s="21">
        <f t="shared" si="832"/>
        <v>0</v>
      </c>
      <c r="DQ273" s="21">
        <f t="shared" si="832"/>
        <v>0</v>
      </c>
      <c r="DR273" s="21">
        <f t="shared" si="832"/>
        <v>0</v>
      </c>
      <c r="DS273" s="21">
        <f t="shared" si="832"/>
        <v>0</v>
      </c>
      <c r="DT273" s="21">
        <f t="shared" si="832"/>
        <v>0</v>
      </c>
      <c r="DU273" s="21">
        <f t="shared" si="832"/>
        <v>0</v>
      </c>
      <c r="DV273" s="21">
        <f t="shared" si="832"/>
        <v>0</v>
      </c>
      <c r="DW273" s="21">
        <f t="shared" si="832"/>
        <v>0</v>
      </c>
      <c r="DX273" s="21">
        <f t="shared" si="832"/>
        <v>0</v>
      </c>
      <c r="DY273" s="21">
        <f t="shared" si="832"/>
        <v>0</v>
      </c>
      <c r="EB273" s="116">
        <f t="shared" si="789"/>
        <v>272</v>
      </c>
      <c r="EC273" s="2" t="str">
        <f t="shared" si="827"/>
        <v>Phase 4</v>
      </c>
      <c r="ED273" s="2" t="str">
        <f t="shared" si="828"/>
        <v>60' Wide</v>
      </c>
      <c r="EE273" s="33" t="str">
        <f>EE280</f>
        <v>*</v>
      </c>
      <c r="EF273" s="2" t="str">
        <f>EF280</f>
        <v>Base House Revenue</v>
      </c>
    </row>
    <row r="274" spans="1:136" x14ac:dyDescent="0.3">
      <c r="B274" s="2" t="str">
        <f>Product!$O$2</f>
        <v>Phase 4</v>
      </c>
      <c r="C274" s="2" t="str">
        <f>Product!$O$3</f>
        <v>75' Wide</v>
      </c>
      <c r="D274" s="129">
        <f>SUMIFS(INDEX(Product!$B$2:$U$97, MATCH(D258, Product!$B$2:$B$97, 0), ), Product!$B$2:$U$2, $B274, Product!$B$3:$U$3, $C274)</f>
        <v>409500</v>
      </c>
      <c r="G274" s="11">
        <f>SUM(H274:DZ274)</f>
        <v>8190000</v>
      </c>
      <c r="I274" s="21">
        <f t="shared" ref="I274:AN274" si="833">I177*$D274</f>
        <v>0</v>
      </c>
      <c r="J274" s="21">
        <f t="shared" si="833"/>
        <v>0</v>
      </c>
      <c r="K274" s="21">
        <f t="shared" si="833"/>
        <v>0</v>
      </c>
      <c r="L274" s="21">
        <f t="shared" si="833"/>
        <v>0</v>
      </c>
      <c r="M274" s="21">
        <f t="shared" si="833"/>
        <v>0</v>
      </c>
      <c r="N274" s="21">
        <f t="shared" si="833"/>
        <v>0</v>
      </c>
      <c r="O274" s="21">
        <f t="shared" si="833"/>
        <v>0</v>
      </c>
      <c r="P274" s="21">
        <f t="shared" si="833"/>
        <v>0</v>
      </c>
      <c r="Q274" s="21">
        <f t="shared" si="833"/>
        <v>0</v>
      </c>
      <c r="R274" s="21">
        <f t="shared" si="833"/>
        <v>0</v>
      </c>
      <c r="S274" s="21">
        <f t="shared" si="833"/>
        <v>0</v>
      </c>
      <c r="T274" s="21">
        <f t="shared" si="833"/>
        <v>0</v>
      </c>
      <c r="U274" s="21">
        <f t="shared" si="833"/>
        <v>0</v>
      </c>
      <c r="V274" s="21">
        <f t="shared" si="833"/>
        <v>0</v>
      </c>
      <c r="W274" s="21">
        <f t="shared" si="833"/>
        <v>0</v>
      </c>
      <c r="X274" s="21">
        <f t="shared" si="833"/>
        <v>0</v>
      </c>
      <c r="Y274" s="21">
        <f t="shared" si="833"/>
        <v>0</v>
      </c>
      <c r="Z274" s="21">
        <f t="shared" si="833"/>
        <v>0</v>
      </c>
      <c r="AA274" s="21">
        <f t="shared" si="833"/>
        <v>0</v>
      </c>
      <c r="AB274" s="21">
        <f t="shared" si="833"/>
        <v>0</v>
      </c>
      <c r="AC274" s="21">
        <f t="shared" si="833"/>
        <v>0</v>
      </c>
      <c r="AD274" s="21">
        <f t="shared" si="833"/>
        <v>0</v>
      </c>
      <c r="AE274" s="21">
        <f t="shared" si="833"/>
        <v>0</v>
      </c>
      <c r="AF274" s="21">
        <f t="shared" si="833"/>
        <v>0</v>
      </c>
      <c r="AG274" s="21">
        <f t="shared" si="833"/>
        <v>0</v>
      </c>
      <c r="AH274" s="21">
        <f t="shared" si="833"/>
        <v>0</v>
      </c>
      <c r="AI274" s="21">
        <f t="shared" si="833"/>
        <v>0</v>
      </c>
      <c r="AJ274" s="21">
        <f t="shared" si="833"/>
        <v>0</v>
      </c>
      <c r="AK274" s="21">
        <f t="shared" si="833"/>
        <v>0</v>
      </c>
      <c r="AL274" s="21">
        <f t="shared" si="833"/>
        <v>0</v>
      </c>
      <c r="AM274" s="21">
        <f t="shared" si="833"/>
        <v>0</v>
      </c>
      <c r="AN274" s="21">
        <f t="shared" si="833"/>
        <v>0</v>
      </c>
      <c r="AO274" s="21">
        <f t="shared" ref="AO274:BT274" si="834">AO177*$D274</f>
        <v>0</v>
      </c>
      <c r="AP274" s="21">
        <f t="shared" si="834"/>
        <v>0</v>
      </c>
      <c r="AQ274" s="21">
        <f t="shared" si="834"/>
        <v>0</v>
      </c>
      <c r="AR274" s="21">
        <f t="shared" si="834"/>
        <v>0</v>
      </c>
      <c r="AS274" s="21">
        <f t="shared" si="834"/>
        <v>0</v>
      </c>
      <c r="AT274" s="21">
        <f t="shared" si="834"/>
        <v>0</v>
      </c>
      <c r="AU274" s="21">
        <f t="shared" si="834"/>
        <v>0</v>
      </c>
      <c r="AV274" s="21">
        <f t="shared" si="834"/>
        <v>0</v>
      </c>
      <c r="AW274" s="21">
        <f t="shared" si="834"/>
        <v>0</v>
      </c>
      <c r="AX274" s="21">
        <f t="shared" si="834"/>
        <v>0</v>
      </c>
      <c r="AY274" s="21">
        <f t="shared" si="834"/>
        <v>0</v>
      </c>
      <c r="AZ274" s="21">
        <f t="shared" si="834"/>
        <v>0</v>
      </c>
      <c r="BA274" s="21">
        <f t="shared" si="834"/>
        <v>0</v>
      </c>
      <c r="BB274" s="21">
        <f t="shared" si="834"/>
        <v>0</v>
      </c>
      <c r="BC274" s="21">
        <f t="shared" si="834"/>
        <v>0</v>
      </c>
      <c r="BD274" s="21">
        <f t="shared" si="834"/>
        <v>0</v>
      </c>
      <c r="BE274" s="21">
        <f t="shared" si="834"/>
        <v>0</v>
      </c>
      <c r="BF274" s="21">
        <f t="shared" si="834"/>
        <v>0</v>
      </c>
      <c r="BG274" s="21">
        <f t="shared" si="834"/>
        <v>682500</v>
      </c>
      <c r="BH274" s="21">
        <f t="shared" si="834"/>
        <v>682500</v>
      </c>
      <c r="BI274" s="21">
        <f t="shared" si="834"/>
        <v>682500</v>
      </c>
      <c r="BJ274" s="21">
        <f t="shared" si="834"/>
        <v>682500</v>
      </c>
      <c r="BK274" s="21">
        <f t="shared" si="834"/>
        <v>682500</v>
      </c>
      <c r="BL274" s="21">
        <f t="shared" si="834"/>
        <v>682500</v>
      </c>
      <c r="BM274" s="21">
        <f t="shared" si="834"/>
        <v>682500</v>
      </c>
      <c r="BN274" s="21">
        <f t="shared" si="834"/>
        <v>682500</v>
      </c>
      <c r="BO274" s="21">
        <f t="shared" si="834"/>
        <v>682500</v>
      </c>
      <c r="BP274" s="21">
        <f t="shared" si="834"/>
        <v>682500</v>
      </c>
      <c r="BQ274" s="21">
        <f t="shared" si="834"/>
        <v>682500</v>
      </c>
      <c r="BR274" s="21">
        <f t="shared" si="834"/>
        <v>682500</v>
      </c>
      <c r="BS274" s="21">
        <f t="shared" si="834"/>
        <v>0</v>
      </c>
      <c r="BT274" s="21">
        <f t="shared" si="834"/>
        <v>0</v>
      </c>
      <c r="BU274" s="21">
        <f t="shared" ref="BU274:CZ274" si="835">BU177*$D274</f>
        <v>0</v>
      </c>
      <c r="BV274" s="21">
        <f t="shared" si="835"/>
        <v>0</v>
      </c>
      <c r="BW274" s="21">
        <f t="shared" si="835"/>
        <v>0</v>
      </c>
      <c r="BX274" s="21">
        <f t="shared" si="835"/>
        <v>0</v>
      </c>
      <c r="BY274" s="21">
        <f t="shared" si="835"/>
        <v>0</v>
      </c>
      <c r="BZ274" s="21">
        <f t="shared" si="835"/>
        <v>0</v>
      </c>
      <c r="CA274" s="21">
        <f t="shared" si="835"/>
        <v>0</v>
      </c>
      <c r="CB274" s="21">
        <f t="shared" si="835"/>
        <v>0</v>
      </c>
      <c r="CC274" s="21">
        <f t="shared" si="835"/>
        <v>0</v>
      </c>
      <c r="CD274" s="21">
        <f t="shared" si="835"/>
        <v>0</v>
      </c>
      <c r="CE274" s="21">
        <f t="shared" si="835"/>
        <v>0</v>
      </c>
      <c r="CF274" s="21">
        <f t="shared" si="835"/>
        <v>0</v>
      </c>
      <c r="CG274" s="21">
        <f t="shared" si="835"/>
        <v>0</v>
      </c>
      <c r="CH274" s="21">
        <f t="shared" si="835"/>
        <v>0</v>
      </c>
      <c r="CI274" s="21">
        <f t="shared" si="835"/>
        <v>0</v>
      </c>
      <c r="CJ274" s="21">
        <f t="shared" si="835"/>
        <v>0</v>
      </c>
      <c r="CK274" s="21">
        <f t="shared" si="835"/>
        <v>0</v>
      </c>
      <c r="CL274" s="21">
        <f t="shared" si="835"/>
        <v>0</v>
      </c>
      <c r="CM274" s="21">
        <f t="shared" si="835"/>
        <v>0</v>
      </c>
      <c r="CN274" s="21">
        <f t="shared" si="835"/>
        <v>0</v>
      </c>
      <c r="CO274" s="21">
        <f t="shared" si="835"/>
        <v>0</v>
      </c>
      <c r="CP274" s="21">
        <f t="shared" si="835"/>
        <v>0</v>
      </c>
      <c r="CQ274" s="21">
        <f t="shared" si="835"/>
        <v>0</v>
      </c>
      <c r="CR274" s="21">
        <f t="shared" si="835"/>
        <v>0</v>
      </c>
      <c r="CS274" s="21">
        <f t="shared" si="835"/>
        <v>0</v>
      </c>
      <c r="CT274" s="21">
        <f t="shared" si="835"/>
        <v>0</v>
      </c>
      <c r="CU274" s="21">
        <f t="shared" si="835"/>
        <v>0</v>
      </c>
      <c r="CV274" s="21">
        <f t="shared" si="835"/>
        <v>0</v>
      </c>
      <c r="CW274" s="21">
        <f t="shared" si="835"/>
        <v>0</v>
      </c>
      <c r="CX274" s="21">
        <f t="shared" si="835"/>
        <v>0</v>
      </c>
      <c r="CY274" s="21">
        <f t="shared" si="835"/>
        <v>0</v>
      </c>
      <c r="CZ274" s="21">
        <f t="shared" si="835"/>
        <v>0</v>
      </c>
      <c r="DA274" s="21">
        <f t="shared" ref="DA274:DY274" si="836">DA177*$D274</f>
        <v>0</v>
      </c>
      <c r="DB274" s="21">
        <f t="shared" si="836"/>
        <v>0</v>
      </c>
      <c r="DC274" s="21">
        <f t="shared" si="836"/>
        <v>0</v>
      </c>
      <c r="DD274" s="21">
        <f t="shared" si="836"/>
        <v>0</v>
      </c>
      <c r="DE274" s="21">
        <f t="shared" si="836"/>
        <v>0</v>
      </c>
      <c r="DF274" s="21">
        <f t="shared" si="836"/>
        <v>0</v>
      </c>
      <c r="DG274" s="21">
        <f t="shared" si="836"/>
        <v>0</v>
      </c>
      <c r="DH274" s="21">
        <f t="shared" si="836"/>
        <v>0</v>
      </c>
      <c r="DI274" s="21">
        <f t="shared" si="836"/>
        <v>0</v>
      </c>
      <c r="DJ274" s="21">
        <f t="shared" si="836"/>
        <v>0</v>
      </c>
      <c r="DK274" s="21">
        <f t="shared" si="836"/>
        <v>0</v>
      </c>
      <c r="DL274" s="21">
        <f t="shared" si="836"/>
        <v>0</v>
      </c>
      <c r="DM274" s="21">
        <f t="shared" si="836"/>
        <v>0</v>
      </c>
      <c r="DN274" s="21">
        <f t="shared" si="836"/>
        <v>0</v>
      </c>
      <c r="DO274" s="21">
        <f t="shared" si="836"/>
        <v>0</v>
      </c>
      <c r="DP274" s="21">
        <f t="shared" si="836"/>
        <v>0</v>
      </c>
      <c r="DQ274" s="21">
        <f t="shared" si="836"/>
        <v>0</v>
      </c>
      <c r="DR274" s="21">
        <f t="shared" si="836"/>
        <v>0</v>
      </c>
      <c r="DS274" s="21">
        <f t="shared" si="836"/>
        <v>0</v>
      </c>
      <c r="DT274" s="21">
        <f t="shared" si="836"/>
        <v>0</v>
      </c>
      <c r="DU274" s="21">
        <f t="shared" si="836"/>
        <v>0</v>
      </c>
      <c r="DV274" s="21">
        <f t="shared" si="836"/>
        <v>0</v>
      </c>
      <c r="DW274" s="21">
        <f t="shared" si="836"/>
        <v>0</v>
      </c>
      <c r="DX274" s="21">
        <f t="shared" si="836"/>
        <v>0</v>
      </c>
      <c r="DY274" s="21">
        <f t="shared" si="836"/>
        <v>0</v>
      </c>
      <c r="EB274" s="116">
        <f t="shared" si="789"/>
        <v>273</v>
      </c>
      <c r="EC274" s="2" t="str">
        <f t="shared" si="827"/>
        <v>Phase 4</v>
      </c>
      <c r="ED274" s="2" t="str">
        <f t="shared" si="828"/>
        <v>75' Wide</v>
      </c>
      <c r="EE274" s="33" t="str">
        <f>EE280</f>
        <v>*</v>
      </c>
      <c r="EF274" s="2" t="str">
        <f>EF280</f>
        <v>Base House Revenue</v>
      </c>
    </row>
    <row r="275" spans="1:136" x14ac:dyDescent="0.3">
      <c r="D275" s="129"/>
      <c r="I275" s="21"/>
      <c r="J275" s="21"/>
      <c r="K275" s="21"/>
      <c r="L275" s="21"/>
      <c r="M275" s="21"/>
      <c r="N275" s="21"/>
      <c r="O275" s="21"/>
      <c r="P275" s="21"/>
      <c r="Q275" s="21"/>
      <c r="R275" s="21"/>
      <c r="S275" s="21"/>
      <c r="T275" s="21"/>
      <c r="U275" s="21"/>
      <c r="V275" s="21"/>
      <c r="W275" s="21"/>
      <c r="X275" s="21"/>
      <c r="Y275" s="21"/>
      <c r="Z275" s="21"/>
      <c r="AA275" s="21"/>
      <c r="AB275" s="21"/>
      <c r="AC275" s="21"/>
      <c r="AD275" s="21"/>
      <c r="AE275" s="21"/>
      <c r="AF275" s="21"/>
      <c r="AG275" s="21"/>
      <c r="AH275" s="21"/>
      <c r="AI275" s="21"/>
      <c r="AJ275" s="21"/>
      <c r="AK275" s="21"/>
      <c r="AL275" s="21"/>
      <c r="AM275" s="21"/>
      <c r="AN275" s="21"/>
      <c r="AO275" s="21"/>
      <c r="AP275" s="21"/>
      <c r="AQ275" s="21"/>
      <c r="AR275" s="21"/>
      <c r="AS275" s="21"/>
      <c r="AT275" s="21"/>
      <c r="AU275" s="21"/>
      <c r="AV275" s="21"/>
      <c r="AW275" s="21"/>
      <c r="AX275" s="21"/>
      <c r="AY275" s="21"/>
      <c r="AZ275" s="21"/>
      <c r="BA275" s="21"/>
      <c r="BB275" s="21"/>
      <c r="BC275" s="21"/>
      <c r="BD275" s="21"/>
      <c r="BE275" s="21"/>
      <c r="BF275" s="21"/>
      <c r="BG275" s="21"/>
      <c r="BH275" s="21"/>
      <c r="BI275" s="21"/>
      <c r="BJ275" s="21"/>
      <c r="BK275" s="21"/>
      <c r="BL275" s="21"/>
      <c r="BM275" s="21"/>
      <c r="BN275" s="21"/>
      <c r="BO275" s="21"/>
      <c r="BP275" s="21"/>
      <c r="BQ275" s="21"/>
      <c r="BR275" s="21"/>
      <c r="BS275" s="21"/>
      <c r="BT275" s="21"/>
      <c r="BU275" s="21"/>
      <c r="BV275" s="21"/>
      <c r="BW275" s="21"/>
      <c r="BX275" s="21"/>
      <c r="BY275" s="21"/>
      <c r="BZ275" s="21"/>
      <c r="CA275" s="21"/>
      <c r="CB275" s="21"/>
      <c r="CC275" s="21"/>
      <c r="CD275" s="21"/>
      <c r="CE275" s="21"/>
      <c r="CF275" s="21"/>
      <c r="CG275" s="21"/>
      <c r="CH275" s="21"/>
      <c r="CI275" s="21"/>
      <c r="CJ275" s="21"/>
      <c r="CK275" s="21"/>
      <c r="CL275" s="21"/>
      <c r="CM275" s="21"/>
      <c r="CN275" s="21"/>
      <c r="CO275" s="21"/>
      <c r="CP275" s="21"/>
      <c r="CQ275" s="21"/>
      <c r="CR275" s="21"/>
      <c r="CS275" s="21"/>
      <c r="CT275" s="21"/>
      <c r="CU275" s="21"/>
      <c r="CV275" s="21"/>
      <c r="CW275" s="21"/>
      <c r="CX275" s="21"/>
      <c r="CY275" s="21"/>
      <c r="CZ275" s="21"/>
      <c r="DA275" s="21"/>
      <c r="DB275" s="21"/>
      <c r="DC275" s="21"/>
      <c r="DD275" s="21"/>
      <c r="DE275" s="21"/>
      <c r="DF275" s="21"/>
      <c r="DG275" s="21"/>
      <c r="DH275" s="21"/>
      <c r="DI275" s="21"/>
      <c r="DJ275" s="21"/>
      <c r="DK275" s="21"/>
      <c r="DL275" s="21"/>
      <c r="DM275" s="21"/>
      <c r="DN275" s="21"/>
      <c r="DO275" s="21"/>
      <c r="DP275" s="21"/>
      <c r="DQ275" s="21"/>
      <c r="DR275" s="21"/>
      <c r="DS275" s="21"/>
      <c r="DT275" s="21"/>
      <c r="DU275" s="21"/>
      <c r="DV275" s="21"/>
      <c r="DW275" s="21"/>
      <c r="DX275" s="21"/>
      <c r="DY275" s="21"/>
      <c r="EE275" s="33"/>
    </row>
    <row r="276" spans="1:136" x14ac:dyDescent="0.3">
      <c r="B276" s="2" t="str">
        <f>Product!$P$2</f>
        <v>Phase 5</v>
      </c>
      <c r="C276" s="2" t="str">
        <f>Product!$P$3</f>
        <v>50' Wide</v>
      </c>
      <c r="D276" s="129">
        <f>SUMIFS(INDEX(Product!$B$2:$U$97, MATCH(D258, Product!$B$2:$B$97, 0), ), Product!$B$2:$U$2, $B276, Product!$B$3:$U$3, $C276)</f>
        <v>281000</v>
      </c>
      <c r="G276" s="11">
        <f>SUM(H276:DZ276)</f>
        <v>8430000</v>
      </c>
      <c r="I276" s="21">
        <f t="shared" ref="I276:AN276" si="837">I179*$D276</f>
        <v>0</v>
      </c>
      <c r="J276" s="21">
        <f t="shared" si="837"/>
        <v>0</v>
      </c>
      <c r="K276" s="21">
        <f t="shared" si="837"/>
        <v>0</v>
      </c>
      <c r="L276" s="21">
        <f t="shared" si="837"/>
        <v>0</v>
      </c>
      <c r="M276" s="21">
        <f t="shared" si="837"/>
        <v>0</v>
      </c>
      <c r="N276" s="21">
        <f t="shared" si="837"/>
        <v>0</v>
      </c>
      <c r="O276" s="21">
        <f t="shared" si="837"/>
        <v>0</v>
      </c>
      <c r="P276" s="21">
        <f t="shared" si="837"/>
        <v>0</v>
      </c>
      <c r="Q276" s="21">
        <f t="shared" si="837"/>
        <v>0</v>
      </c>
      <c r="R276" s="21">
        <f t="shared" si="837"/>
        <v>0</v>
      </c>
      <c r="S276" s="21">
        <f t="shared" si="837"/>
        <v>0</v>
      </c>
      <c r="T276" s="21">
        <f t="shared" si="837"/>
        <v>0</v>
      </c>
      <c r="U276" s="21">
        <f t="shared" si="837"/>
        <v>0</v>
      </c>
      <c r="V276" s="21">
        <f t="shared" si="837"/>
        <v>0</v>
      </c>
      <c r="W276" s="21">
        <f t="shared" si="837"/>
        <v>0</v>
      </c>
      <c r="X276" s="21">
        <f t="shared" si="837"/>
        <v>0</v>
      </c>
      <c r="Y276" s="21">
        <f t="shared" si="837"/>
        <v>0</v>
      </c>
      <c r="Z276" s="21">
        <f t="shared" si="837"/>
        <v>0</v>
      </c>
      <c r="AA276" s="21">
        <f t="shared" si="837"/>
        <v>0</v>
      </c>
      <c r="AB276" s="21">
        <f t="shared" si="837"/>
        <v>0</v>
      </c>
      <c r="AC276" s="21">
        <f t="shared" si="837"/>
        <v>0</v>
      </c>
      <c r="AD276" s="21">
        <f t="shared" si="837"/>
        <v>0</v>
      </c>
      <c r="AE276" s="21">
        <f t="shared" si="837"/>
        <v>0</v>
      </c>
      <c r="AF276" s="21">
        <f t="shared" si="837"/>
        <v>0</v>
      </c>
      <c r="AG276" s="21">
        <f t="shared" si="837"/>
        <v>0</v>
      </c>
      <c r="AH276" s="21">
        <f t="shared" si="837"/>
        <v>0</v>
      </c>
      <c r="AI276" s="21">
        <f t="shared" si="837"/>
        <v>0</v>
      </c>
      <c r="AJ276" s="21">
        <f t="shared" si="837"/>
        <v>0</v>
      </c>
      <c r="AK276" s="21">
        <f t="shared" si="837"/>
        <v>0</v>
      </c>
      <c r="AL276" s="21">
        <f t="shared" si="837"/>
        <v>0</v>
      </c>
      <c r="AM276" s="21">
        <f t="shared" si="837"/>
        <v>0</v>
      </c>
      <c r="AN276" s="21">
        <f t="shared" si="837"/>
        <v>0</v>
      </c>
      <c r="AO276" s="21">
        <f t="shared" ref="AO276:BT276" si="838">AO179*$D276</f>
        <v>0</v>
      </c>
      <c r="AP276" s="21">
        <f t="shared" si="838"/>
        <v>0</v>
      </c>
      <c r="AQ276" s="21">
        <f t="shared" si="838"/>
        <v>0</v>
      </c>
      <c r="AR276" s="21">
        <f t="shared" si="838"/>
        <v>0</v>
      </c>
      <c r="AS276" s="21">
        <f t="shared" si="838"/>
        <v>0</v>
      </c>
      <c r="AT276" s="21">
        <f t="shared" si="838"/>
        <v>0</v>
      </c>
      <c r="AU276" s="21">
        <f t="shared" si="838"/>
        <v>0</v>
      </c>
      <c r="AV276" s="21">
        <f t="shared" si="838"/>
        <v>0</v>
      </c>
      <c r="AW276" s="21">
        <f t="shared" si="838"/>
        <v>0</v>
      </c>
      <c r="AX276" s="21">
        <f t="shared" si="838"/>
        <v>0</v>
      </c>
      <c r="AY276" s="21">
        <f t="shared" si="838"/>
        <v>0</v>
      </c>
      <c r="AZ276" s="21">
        <f t="shared" si="838"/>
        <v>0</v>
      </c>
      <c r="BA276" s="21">
        <f t="shared" si="838"/>
        <v>0</v>
      </c>
      <c r="BB276" s="21">
        <f t="shared" si="838"/>
        <v>0</v>
      </c>
      <c r="BC276" s="21">
        <f t="shared" si="838"/>
        <v>0</v>
      </c>
      <c r="BD276" s="21">
        <f t="shared" si="838"/>
        <v>0</v>
      </c>
      <c r="BE276" s="21">
        <f t="shared" si="838"/>
        <v>0</v>
      </c>
      <c r="BF276" s="21">
        <f t="shared" si="838"/>
        <v>0</v>
      </c>
      <c r="BG276" s="21">
        <f t="shared" si="838"/>
        <v>0</v>
      </c>
      <c r="BH276" s="21">
        <f t="shared" si="838"/>
        <v>0</v>
      </c>
      <c r="BI276" s="21">
        <f t="shared" si="838"/>
        <v>0</v>
      </c>
      <c r="BJ276" s="21">
        <f t="shared" si="838"/>
        <v>0</v>
      </c>
      <c r="BK276" s="21">
        <f t="shared" si="838"/>
        <v>0</v>
      </c>
      <c r="BL276" s="21">
        <f t="shared" si="838"/>
        <v>0</v>
      </c>
      <c r="BM276" s="21">
        <f t="shared" si="838"/>
        <v>0</v>
      </c>
      <c r="BN276" s="21">
        <f t="shared" si="838"/>
        <v>0</v>
      </c>
      <c r="BO276" s="21">
        <f t="shared" si="838"/>
        <v>0</v>
      </c>
      <c r="BP276" s="21">
        <f t="shared" si="838"/>
        <v>0</v>
      </c>
      <c r="BQ276" s="21">
        <f t="shared" si="838"/>
        <v>0</v>
      </c>
      <c r="BR276" s="21">
        <f t="shared" si="838"/>
        <v>0</v>
      </c>
      <c r="BS276" s="21">
        <f t="shared" si="838"/>
        <v>702500</v>
      </c>
      <c r="BT276" s="21">
        <f t="shared" si="838"/>
        <v>702500</v>
      </c>
      <c r="BU276" s="21">
        <f t="shared" ref="BU276:CZ276" si="839">BU179*$D276</f>
        <v>702500</v>
      </c>
      <c r="BV276" s="21">
        <f t="shared" si="839"/>
        <v>702500</v>
      </c>
      <c r="BW276" s="21">
        <f t="shared" si="839"/>
        <v>702500</v>
      </c>
      <c r="BX276" s="21">
        <f t="shared" si="839"/>
        <v>702500</v>
      </c>
      <c r="BY276" s="21">
        <f t="shared" si="839"/>
        <v>702500</v>
      </c>
      <c r="BZ276" s="21">
        <f t="shared" si="839"/>
        <v>702500</v>
      </c>
      <c r="CA276" s="21">
        <f t="shared" si="839"/>
        <v>702500</v>
      </c>
      <c r="CB276" s="21">
        <f t="shared" si="839"/>
        <v>702500</v>
      </c>
      <c r="CC276" s="21">
        <f t="shared" si="839"/>
        <v>702500</v>
      </c>
      <c r="CD276" s="21">
        <f t="shared" si="839"/>
        <v>702500</v>
      </c>
      <c r="CE276" s="21">
        <f t="shared" si="839"/>
        <v>0</v>
      </c>
      <c r="CF276" s="21">
        <f t="shared" si="839"/>
        <v>0</v>
      </c>
      <c r="CG276" s="21">
        <f t="shared" si="839"/>
        <v>0</v>
      </c>
      <c r="CH276" s="21">
        <f t="shared" si="839"/>
        <v>0</v>
      </c>
      <c r="CI276" s="21">
        <f t="shared" si="839"/>
        <v>0</v>
      </c>
      <c r="CJ276" s="21">
        <f t="shared" si="839"/>
        <v>0</v>
      </c>
      <c r="CK276" s="21">
        <f t="shared" si="839"/>
        <v>0</v>
      </c>
      <c r="CL276" s="21">
        <f t="shared" si="839"/>
        <v>0</v>
      </c>
      <c r="CM276" s="21">
        <f t="shared" si="839"/>
        <v>0</v>
      </c>
      <c r="CN276" s="21">
        <f t="shared" si="839"/>
        <v>0</v>
      </c>
      <c r="CO276" s="21">
        <f t="shared" si="839"/>
        <v>0</v>
      </c>
      <c r="CP276" s="21">
        <f t="shared" si="839"/>
        <v>0</v>
      </c>
      <c r="CQ276" s="21">
        <f t="shared" si="839"/>
        <v>0</v>
      </c>
      <c r="CR276" s="21">
        <f t="shared" si="839"/>
        <v>0</v>
      </c>
      <c r="CS276" s="21">
        <f t="shared" si="839"/>
        <v>0</v>
      </c>
      <c r="CT276" s="21">
        <f t="shared" si="839"/>
        <v>0</v>
      </c>
      <c r="CU276" s="21">
        <f t="shared" si="839"/>
        <v>0</v>
      </c>
      <c r="CV276" s="21">
        <f t="shared" si="839"/>
        <v>0</v>
      </c>
      <c r="CW276" s="21">
        <f t="shared" si="839"/>
        <v>0</v>
      </c>
      <c r="CX276" s="21">
        <f t="shared" si="839"/>
        <v>0</v>
      </c>
      <c r="CY276" s="21">
        <f t="shared" si="839"/>
        <v>0</v>
      </c>
      <c r="CZ276" s="21">
        <f t="shared" si="839"/>
        <v>0</v>
      </c>
      <c r="DA276" s="21">
        <f t="shared" ref="DA276:DY276" si="840">DA179*$D276</f>
        <v>0</v>
      </c>
      <c r="DB276" s="21">
        <f t="shared" si="840"/>
        <v>0</v>
      </c>
      <c r="DC276" s="21">
        <f t="shared" si="840"/>
        <v>0</v>
      </c>
      <c r="DD276" s="21">
        <f t="shared" si="840"/>
        <v>0</v>
      </c>
      <c r="DE276" s="21">
        <f t="shared" si="840"/>
        <v>0</v>
      </c>
      <c r="DF276" s="21">
        <f t="shared" si="840"/>
        <v>0</v>
      </c>
      <c r="DG276" s="21">
        <f t="shared" si="840"/>
        <v>0</v>
      </c>
      <c r="DH276" s="21">
        <f t="shared" si="840"/>
        <v>0</v>
      </c>
      <c r="DI276" s="21">
        <f t="shared" si="840"/>
        <v>0</v>
      </c>
      <c r="DJ276" s="21">
        <f t="shared" si="840"/>
        <v>0</v>
      </c>
      <c r="DK276" s="21">
        <f t="shared" si="840"/>
        <v>0</v>
      </c>
      <c r="DL276" s="21">
        <f t="shared" si="840"/>
        <v>0</v>
      </c>
      <c r="DM276" s="21">
        <f t="shared" si="840"/>
        <v>0</v>
      </c>
      <c r="DN276" s="21">
        <f t="shared" si="840"/>
        <v>0</v>
      </c>
      <c r="DO276" s="21">
        <f t="shared" si="840"/>
        <v>0</v>
      </c>
      <c r="DP276" s="21">
        <f t="shared" si="840"/>
        <v>0</v>
      </c>
      <c r="DQ276" s="21">
        <f t="shared" si="840"/>
        <v>0</v>
      </c>
      <c r="DR276" s="21">
        <f t="shared" si="840"/>
        <v>0</v>
      </c>
      <c r="DS276" s="21">
        <f t="shared" si="840"/>
        <v>0</v>
      </c>
      <c r="DT276" s="21">
        <f t="shared" si="840"/>
        <v>0</v>
      </c>
      <c r="DU276" s="21">
        <f t="shared" si="840"/>
        <v>0</v>
      </c>
      <c r="DV276" s="21">
        <f t="shared" si="840"/>
        <v>0</v>
      </c>
      <c r="DW276" s="21">
        <f t="shared" si="840"/>
        <v>0</v>
      </c>
      <c r="DX276" s="21">
        <f t="shared" si="840"/>
        <v>0</v>
      </c>
      <c r="DY276" s="21">
        <f t="shared" si="840"/>
        <v>0</v>
      </c>
      <c r="EB276" s="116">
        <f t="shared" si="789"/>
        <v>275</v>
      </c>
      <c r="EC276" s="2" t="str">
        <f t="shared" ref="EC276:EC278" si="841">B276</f>
        <v>Phase 5</v>
      </c>
      <c r="ED276" s="2" t="str">
        <f t="shared" ref="ED276:ED278" si="842">C276</f>
        <v>50' Wide</v>
      </c>
      <c r="EE276" s="33" t="str">
        <f>EE280</f>
        <v>*</v>
      </c>
      <c r="EF276" s="2" t="str">
        <f>EF280</f>
        <v>Base House Revenue</v>
      </c>
    </row>
    <row r="277" spans="1:136" x14ac:dyDescent="0.3">
      <c r="B277" s="2" t="str">
        <f>Product!$Q$2</f>
        <v>Phase 5</v>
      </c>
      <c r="C277" s="2" t="str">
        <f>Product!$Q$3</f>
        <v>60' Wide</v>
      </c>
      <c r="D277" s="129">
        <f>SUMIFS(INDEX(Product!$B$2:$U$97, MATCH(D258, Product!$B$2:$B$97, 0), ), Product!$B$2:$U$2, $B277, Product!$B$3:$U$3, $C277)</f>
        <v>342500</v>
      </c>
      <c r="G277" s="11">
        <f>SUM(H277:DZ277)</f>
        <v>10275000</v>
      </c>
      <c r="I277" s="21">
        <f t="shared" ref="I277:AN277" si="843">I180*$D277</f>
        <v>0</v>
      </c>
      <c r="J277" s="21">
        <f t="shared" si="843"/>
        <v>0</v>
      </c>
      <c r="K277" s="21">
        <f t="shared" si="843"/>
        <v>0</v>
      </c>
      <c r="L277" s="21">
        <f t="shared" si="843"/>
        <v>0</v>
      </c>
      <c r="M277" s="21">
        <f t="shared" si="843"/>
        <v>0</v>
      </c>
      <c r="N277" s="21">
        <f t="shared" si="843"/>
        <v>0</v>
      </c>
      <c r="O277" s="21">
        <f t="shared" si="843"/>
        <v>0</v>
      </c>
      <c r="P277" s="21">
        <f t="shared" si="843"/>
        <v>0</v>
      </c>
      <c r="Q277" s="21">
        <f t="shared" si="843"/>
        <v>0</v>
      </c>
      <c r="R277" s="21">
        <f t="shared" si="843"/>
        <v>0</v>
      </c>
      <c r="S277" s="21">
        <f t="shared" si="843"/>
        <v>0</v>
      </c>
      <c r="T277" s="21">
        <f t="shared" si="843"/>
        <v>0</v>
      </c>
      <c r="U277" s="21">
        <f t="shared" si="843"/>
        <v>0</v>
      </c>
      <c r="V277" s="21">
        <f t="shared" si="843"/>
        <v>0</v>
      </c>
      <c r="W277" s="21">
        <f t="shared" si="843"/>
        <v>0</v>
      </c>
      <c r="X277" s="21">
        <f t="shared" si="843"/>
        <v>0</v>
      </c>
      <c r="Y277" s="21">
        <f t="shared" si="843"/>
        <v>0</v>
      </c>
      <c r="Z277" s="21">
        <f t="shared" si="843"/>
        <v>0</v>
      </c>
      <c r="AA277" s="21">
        <f t="shared" si="843"/>
        <v>0</v>
      </c>
      <c r="AB277" s="21">
        <f t="shared" si="843"/>
        <v>0</v>
      </c>
      <c r="AC277" s="21">
        <f t="shared" si="843"/>
        <v>0</v>
      </c>
      <c r="AD277" s="21">
        <f t="shared" si="843"/>
        <v>0</v>
      </c>
      <c r="AE277" s="21">
        <f t="shared" si="843"/>
        <v>0</v>
      </c>
      <c r="AF277" s="21">
        <f t="shared" si="843"/>
        <v>0</v>
      </c>
      <c r="AG277" s="21">
        <f t="shared" si="843"/>
        <v>0</v>
      </c>
      <c r="AH277" s="21">
        <f t="shared" si="843"/>
        <v>0</v>
      </c>
      <c r="AI277" s="21">
        <f t="shared" si="843"/>
        <v>0</v>
      </c>
      <c r="AJ277" s="21">
        <f t="shared" si="843"/>
        <v>0</v>
      </c>
      <c r="AK277" s="21">
        <f t="shared" si="843"/>
        <v>0</v>
      </c>
      <c r="AL277" s="21">
        <f t="shared" si="843"/>
        <v>0</v>
      </c>
      <c r="AM277" s="21">
        <f t="shared" si="843"/>
        <v>0</v>
      </c>
      <c r="AN277" s="21">
        <f t="shared" si="843"/>
        <v>0</v>
      </c>
      <c r="AO277" s="21">
        <f t="shared" ref="AO277:BT277" si="844">AO180*$D277</f>
        <v>0</v>
      </c>
      <c r="AP277" s="21">
        <f t="shared" si="844"/>
        <v>0</v>
      </c>
      <c r="AQ277" s="21">
        <f t="shared" si="844"/>
        <v>0</v>
      </c>
      <c r="AR277" s="21">
        <f t="shared" si="844"/>
        <v>0</v>
      </c>
      <c r="AS277" s="21">
        <f t="shared" si="844"/>
        <v>0</v>
      </c>
      <c r="AT277" s="21">
        <f t="shared" si="844"/>
        <v>0</v>
      </c>
      <c r="AU277" s="21">
        <f t="shared" si="844"/>
        <v>0</v>
      </c>
      <c r="AV277" s="21">
        <f t="shared" si="844"/>
        <v>0</v>
      </c>
      <c r="AW277" s="21">
        <f t="shared" si="844"/>
        <v>0</v>
      </c>
      <c r="AX277" s="21">
        <f t="shared" si="844"/>
        <v>0</v>
      </c>
      <c r="AY277" s="21">
        <f t="shared" si="844"/>
        <v>0</v>
      </c>
      <c r="AZ277" s="21">
        <f t="shared" si="844"/>
        <v>0</v>
      </c>
      <c r="BA277" s="21">
        <f t="shared" si="844"/>
        <v>0</v>
      </c>
      <c r="BB277" s="21">
        <f t="shared" si="844"/>
        <v>0</v>
      </c>
      <c r="BC277" s="21">
        <f t="shared" si="844"/>
        <v>0</v>
      </c>
      <c r="BD277" s="21">
        <f t="shared" si="844"/>
        <v>0</v>
      </c>
      <c r="BE277" s="21">
        <f t="shared" si="844"/>
        <v>0</v>
      </c>
      <c r="BF277" s="21">
        <f t="shared" si="844"/>
        <v>0</v>
      </c>
      <c r="BG277" s="21">
        <f t="shared" si="844"/>
        <v>0</v>
      </c>
      <c r="BH277" s="21">
        <f t="shared" si="844"/>
        <v>0</v>
      </c>
      <c r="BI277" s="21">
        <f t="shared" si="844"/>
        <v>0</v>
      </c>
      <c r="BJ277" s="21">
        <f t="shared" si="844"/>
        <v>0</v>
      </c>
      <c r="BK277" s="21">
        <f t="shared" si="844"/>
        <v>0</v>
      </c>
      <c r="BL277" s="21">
        <f t="shared" si="844"/>
        <v>0</v>
      </c>
      <c r="BM277" s="21">
        <f t="shared" si="844"/>
        <v>0</v>
      </c>
      <c r="BN277" s="21">
        <f t="shared" si="844"/>
        <v>0</v>
      </c>
      <c r="BO277" s="21">
        <f t="shared" si="844"/>
        <v>0</v>
      </c>
      <c r="BP277" s="21">
        <f t="shared" si="844"/>
        <v>0</v>
      </c>
      <c r="BQ277" s="21">
        <f t="shared" si="844"/>
        <v>0</v>
      </c>
      <c r="BR277" s="21">
        <f t="shared" si="844"/>
        <v>0</v>
      </c>
      <c r="BS277" s="21">
        <f t="shared" si="844"/>
        <v>856250</v>
      </c>
      <c r="BT277" s="21">
        <f t="shared" si="844"/>
        <v>856250</v>
      </c>
      <c r="BU277" s="21">
        <f t="shared" ref="BU277:CZ277" si="845">BU180*$D277</f>
        <v>856250</v>
      </c>
      <c r="BV277" s="21">
        <f t="shared" si="845"/>
        <v>856250</v>
      </c>
      <c r="BW277" s="21">
        <f t="shared" si="845"/>
        <v>856250</v>
      </c>
      <c r="BX277" s="21">
        <f t="shared" si="845"/>
        <v>856250</v>
      </c>
      <c r="BY277" s="21">
        <f t="shared" si="845"/>
        <v>856250</v>
      </c>
      <c r="BZ277" s="21">
        <f t="shared" si="845"/>
        <v>856250</v>
      </c>
      <c r="CA277" s="21">
        <f t="shared" si="845"/>
        <v>856250</v>
      </c>
      <c r="CB277" s="21">
        <f t="shared" si="845"/>
        <v>856250</v>
      </c>
      <c r="CC277" s="21">
        <f t="shared" si="845"/>
        <v>856250</v>
      </c>
      <c r="CD277" s="21">
        <f t="shared" si="845"/>
        <v>856250</v>
      </c>
      <c r="CE277" s="21">
        <f t="shared" si="845"/>
        <v>0</v>
      </c>
      <c r="CF277" s="21">
        <f t="shared" si="845"/>
        <v>0</v>
      </c>
      <c r="CG277" s="21">
        <f t="shared" si="845"/>
        <v>0</v>
      </c>
      <c r="CH277" s="21">
        <f t="shared" si="845"/>
        <v>0</v>
      </c>
      <c r="CI277" s="21">
        <f t="shared" si="845"/>
        <v>0</v>
      </c>
      <c r="CJ277" s="21">
        <f t="shared" si="845"/>
        <v>0</v>
      </c>
      <c r="CK277" s="21">
        <f t="shared" si="845"/>
        <v>0</v>
      </c>
      <c r="CL277" s="21">
        <f t="shared" si="845"/>
        <v>0</v>
      </c>
      <c r="CM277" s="21">
        <f t="shared" si="845"/>
        <v>0</v>
      </c>
      <c r="CN277" s="21">
        <f t="shared" si="845"/>
        <v>0</v>
      </c>
      <c r="CO277" s="21">
        <f t="shared" si="845"/>
        <v>0</v>
      </c>
      <c r="CP277" s="21">
        <f t="shared" si="845"/>
        <v>0</v>
      </c>
      <c r="CQ277" s="21">
        <f t="shared" si="845"/>
        <v>0</v>
      </c>
      <c r="CR277" s="21">
        <f t="shared" si="845"/>
        <v>0</v>
      </c>
      <c r="CS277" s="21">
        <f t="shared" si="845"/>
        <v>0</v>
      </c>
      <c r="CT277" s="21">
        <f t="shared" si="845"/>
        <v>0</v>
      </c>
      <c r="CU277" s="21">
        <f t="shared" si="845"/>
        <v>0</v>
      </c>
      <c r="CV277" s="21">
        <f t="shared" si="845"/>
        <v>0</v>
      </c>
      <c r="CW277" s="21">
        <f t="shared" si="845"/>
        <v>0</v>
      </c>
      <c r="CX277" s="21">
        <f t="shared" si="845"/>
        <v>0</v>
      </c>
      <c r="CY277" s="21">
        <f t="shared" si="845"/>
        <v>0</v>
      </c>
      <c r="CZ277" s="21">
        <f t="shared" si="845"/>
        <v>0</v>
      </c>
      <c r="DA277" s="21">
        <f t="shared" ref="DA277:DY277" si="846">DA180*$D277</f>
        <v>0</v>
      </c>
      <c r="DB277" s="21">
        <f t="shared" si="846"/>
        <v>0</v>
      </c>
      <c r="DC277" s="21">
        <f t="shared" si="846"/>
        <v>0</v>
      </c>
      <c r="DD277" s="21">
        <f t="shared" si="846"/>
        <v>0</v>
      </c>
      <c r="DE277" s="21">
        <f t="shared" si="846"/>
        <v>0</v>
      </c>
      <c r="DF277" s="21">
        <f t="shared" si="846"/>
        <v>0</v>
      </c>
      <c r="DG277" s="21">
        <f t="shared" si="846"/>
        <v>0</v>
      </c>
      <c r="DH277" s="21">
        <f t="shared" si="846"/>
        <v>0</v>
      </c>
      <c r="DI277" s="21">
        <f t="shared" si="846"/>
        <v>0</v>
      </c>
      <c r="DJ277" s="21">
        <f t="shared" si="846"/>
        <v>0</v>
      </c>
      <c r="DK277" s="21">
        <f t="shared" si="846"/>
        <v>0</v>
      </c>
      <c r="DL277" s="21">
        <f t="shared" si="846"/>
        <v>0</v>
      </c>
      <c r="DM277" s="21">
        <f t="shared" si="846"/>
        <v>0</v>
      </c>
      <c r="DN277" s="21">
        <f t="shared" si="846"/>
        <v>0</v>
      </c>
      <c r="DO277" s="21">
        <f t="shared" si="846"/>
        <v>0</v>
      </c>
      <c r="DP277" s="21">
        <f t="shared" si="846"/>
        <v>0</v>
      </c>
      <c r="DQ277" s="21">
        <f t="shared" si="846"/>
        <v>0</v>
      </c>
      <c r="DR277" s="21">
        <f t="shared" si="846"/>
        <v>0</v>
      </c>
      <c r="DS277" s="21">
        <f t="shared" si="846"/>
        <v>0</v>
      </c>
      <c r="DT277" s="21">
        <f t="shared" si="846"/>
        <v>0</v>
      </c>
      <c r="DU277" s="21">
        <f t="shared" si="846"/>
        <v>0</v>
      </c>
      <c r="DV277" s="21">
        <f t="shared" si="846"/>
        <v>0</v>
      </c>
      <c r="DW277" s="21">
        <f t="shared" si="846"/>
        <v>0</v>
      </c>
      <c r="DX277" s="21">
        <f t="shared" si="846"/>
        <v>0</v>
      </c>
      <c r="DY277" s="21">
        <f t="shared" si="846"/>
        <v>0</v>
      </c>
      <c r="EB277" s="116">
        <f t="shared" si="789"/>
        <v>276</v>
      </c>
      <c r="EC277" s="2" t="str">
        <f t="shared" si="841"/>
        <v>Phase 5</v>
      </c>
      <c r="ED277" s="2" t="str">
        <f t="shared" si="842"/>
        <v>60' Wide</v>
      </c>
      <c r="EE277" s="33" t="str">
        <f>EE280</f>
        <v>*</v>
      </c>
      <c r="EF277" s="2" t="str">
        <f>EF280</f>
        <v>Base House Revenue</v>
      </c>
    </row>
    <row r="278" spans="1:136" x14ac:dyDescent="0.3">
      <c r="B278" s="2" t="str">
        <f>Product!$R$2</f>
        <v>Phase 5</v>
      </c>
      <c r="C278" s="2" t="str">
        <f>Product!$R$3</f>
        <v>75' Wide</v>
      </c>
      <c r="D278" s="129">
        <f>SUMIFS(INDEX(Product!$B$2:$U$97, MATCH(D258, Product!$B$2:$B$97, 0), ), Product!$B$2:$U$2, $B278, Product!$B$3:$U$3, $C278)</f>
        <v>409500</v>
      </c>
      <c r="G278" s="11">
        <f>SUM(H278:DZ278)</f>
        <v>8190000</v>
      </c>
      <c r="I278" s="21">
        <f t="shared" ref="I278:AN278" si="847">I181*$D278</f>
        <v>0</v>
      </c>
      <c r="J278" s="21">
        <f t="shared" si="847"/>
        <v>0</v>
      </c>
      <c r="K278" s="21">
        <f t="shared" si="847"/>
        <v>0</v>
      </c>
      <c r="L278" s="21">
        <f t="shared" si="847"/>
        <v>0</v>
      </c>
      <c r="M278" s="21">
        <f t="shared" si="847"/>
        <v>0</v>
      </c>
      <c r="N278" s="21">
        <f t="shared" si="847"/>
        <v>0</v>
      </c>
      <c r="O278" s="21">
        <f t="shared" si="847"/>
        <v>0</v>
      </c>
      <c r="P278" s="21">
        <f t="shared" si="847"/>
        <v>0</v>
      </c>
      <c r="Q278" s="21">
        <f t="shared" si="847"/>
        <v>0</v>
      </c>
      <c r="R278" s="21">
        <f t="shared" si="847"/>
        <v>0</v>
      </c>
      <c r="S278" s="21">
        <f t="shared" si="847"/>
        <v>0</v>
      </c>
      <c r="T278" s="21">
        <f t="shared" si="847"/>
        <v>0</v>
      </c>
      <c r="U278" s="21">
        <f t="shared" si="847"/>
        <v>0</v>
      </c>
      <c r="V278" s="21">
        <f t="shared" si="847"/>
        <v>0</v>
      </c>
      <c r="W278" s="21">
        <f t="shared" si="847"/>
        <v>0</v>
      </c>
      <c r="X278" s="21">
        <f t="shared" si="847"/>
        <v>0</v>
      </c>
      <c r="Y278" s="21">
        <f t="shared" si="847"/>
        <v>0</v>
      </c>
      <c r="Z278" s="21">
        <f t="shared" si="847"/>
        <v>0</v>
      </c>
      <c r="AA278" s="21">
        <f t="shared" si="847"/>
        <v>0</v>
      </c>
      <c r="AB278" s="21">
        <f t="shared" si="847"/>
        <v>0</v>
      </c>
      <c r="AC278" s="21">
        <f t="shared" si="847"/>
        <v>0</v>
      </c>
      <c r="AD278" s="21">
        <f t="shared" si="847"/>
        <v>0</v>
      </c>
      <c r="AE278" s="21">
        <f t="shared" si="847"/>
        <v>0</v>
      </c>
      <c r="AF278" s="21">
        <f t="shared" si="847"/>
        <v>0</v>
      </c>
      <c r="AG278" s="21">
        <f t="shared" si="847"/>
        <v>0</v>
      </c>
      <c r="AH278" s="21">
        <f t="shared" si="847"/>
        <v>0</v>
      </c>
      <c r="AI278" s="21">
        <f t="shared" si="847"/>
        <v>0</v>
      </c>
      <c r="AJ278" s="21">
        <f t="shared" si="847"/>
        <v>0</v>
      </c>
      <c r="AK278" s="21">
        <f t="shared" si="847"/>
        <v>0</v>
      </c>
      <c r="AL278" s="21">
        <f t="shared" si="847"/>
        <v>0</v>
      </c>
      <c r="AM278" s="21">
        <f t="shared" si="847"/>
        <v>0</v>
      </c>
      <c r="AN278" s="21">
        <f t="shared" si="847"/>
        <v>0</v>
      </c>
      <c r="AO278" s="21">
        <f t="shared" ref="AO278:BT278" si="848">AO181*$D278</f>
        <v>0</v>
      </c>
      <c r="AP278" s="21">
        <f t="shared" si="848"/>
        <v>0</v>
      </c>
      <c r="AQ278" s="21">
        <f t="shared" si="848"/>
        <v>0</v>
      </c>
      <c r="AR278" s="21">
        <f t="shared" si="848"/>
        <v>0</v>
      </c>
      <c r="AS278" s="21">
        <f t="shared" si="848"/>
        <v>0</v>
      </c>
      <c r="AT278" s="21">
        <f t="shared" si="848"/>
        <v>0</v>
      </c>
      <c r="AU278" s="21">
        <f t="shared" si="848"/>
        <v>0</v>
      </c>
      <c r="AV278" s="21">
        <f t="shared" si="848"/>
        <v>0</v>
      </c>
      <c r="AW278" s="21">
        <f t="shared" si="848"/>
        <v>0</v>
      </c>
      <c r="AX278" s="21">
        <f t="shared" si="848"/>
        <v>0</v>
      </c>
      <c r="AY278" s="21">
        <f t="shared" si="848"/>
        <v>0</v>
      </c>
      <c r="AZ278" s="21">
        <f t="shared" si="848"/>
        <v>0</v>
      </c>
      <c r="BA278" s="21">
        <f t="shared" si="848"/>
        <v>0</v>
      </c>
      <c r="BB278" s="21">
        <f t="shared" si="848"/>
        <v>0</v>
      </c>
      <c r="BC278" s="21">
        <f t="shared" si="848"/>
        <v>0</v>
      </c>
      <c r="BD278" s="21">
        <f t="shared" si="848"/>
        <v>0</v>
      </c>
      <c r="BE278" s="21">
        <f t="shared" si="848"/>
        <v>0</v>
      </c>
      <c r="BF278" s="21">
        <f t="shared" si="848"/>
        <v>0</v>
      </c>
      <c r="BG278" s="21">
        <f t="shared" si="848"/>
        <v>0</v>
      </c>
      <c r="BH278" s="21">
        <f t="shared" si="848"/>
        <v>0</v>
      </c>
      <c r="BI278" s="21">
        <f t="shared" si="848"/>
        <v>0</v>
      </c>
      <c r="BJ278" s="21">
        <f t="shared" si="848"/>
        <v>0</v>
      </c>
      <c r="BK278" s="21">
        <f t="shared" si="848"/>
        <v>0</v>
      </c>
      <c r="BL278" s="21">
        <f t="shared" si="848"/>
        <v>0</v>
      </c>
      <c r="BM278" s="21">
        <f t="shared" si="848"/>
        <v>0</v>
      </c>
      <c r="BN278" s="21">
        <f t="shared" si="848"/>
        <v>0</v>
      </c>
      <c r="BO278" s="21">
        <f t="shared" si="848"/>
        <v>0</v>
      </c>
      <c r="BP278" s="21">
        <f t="shared" si="848"/>
        <v>0</v>
      </c>
      <c r="BQ278" s="21">
        <f t="shared" si="848"/>
        <v>0</v>
      </c>
      <c r="BR278" s="21">
        <f t="shared" si="848"/>
        <v>0</v>
      </c>
      <c r="BS278" s="21">
        <f t="shared" si="848"/>
        <v>682500</v>
      </c>
      <c r="BT278" s="21">
        <f t="shared" si="848"/>
        <v>682500</v>
      </c>
      <c r="BU278" s="21">
        <f t="shared" ref="BU278:CZ278" si="849">BU181*$D278</f>
        <v>682500</v>
      </c>
      <c r="BV278" s="21">
        <f t="shared" si="849"/>
        <v>682500</v>
      </c>
      <c r="BW278" s="21">
        <f t="shared" si="849"/>
        <v>682500</v>
      </c>
      <c r="BX278" s="21">
        <f t="shared" si="849"/>
        <v>682500</v>
      </c>
      <c r="BY278" s="21">
        <f t="shared" si="849"/>
        <v>682500</v>
      </c>
      <c r="BZ278" s="21">
        <f t="shared" si="849"/>
        <v>682500</v>
      </c>
      <c r="CA278" s="21">
        <f t="shared" si="849"/>
        <v>682500</v>
      </c>
      <c r="CB278" s="21">
        <f t="shared" si="849"/>
        <v>682500</v>
      </c>
      <c r="CC278" s="21">
        <f t="shared" si="849"/>
        <v>682500</v>
      </c>
      <c r="CD278" s="21">
        <f t="shared" si="849"/>
        <v>682500</v>
      </c>
      <c r="CE278" s="21">
        <f t="shared" si="849"/>
        <v>0</v>
      </c>
      <c r="CF278" s="21">
        <f t="shared" si="849"/>
        <v>0</v>
      </c>
      <c r="CG278" s="21">
        <f t="shared" si="849"/>
        <v>0</v>
      </c>
      <c r="CH278" s="21">
        <f t="shared" si="849"/>
        <v>0</v>
      </c>
      <c r="CI278" s="21">
        <f t="shared" si="849"/>
        <v>0</v>
      </c>
      <c r="CJ278" s="21">
        <f t="shared" si="849"/>
        <v>0</v>
      </c>
      <c r="CK278" s="21">
        <f t="shared" si="849"/>
        <v>0</v>
      </c>
      <c r="CL278" s="21">
        <f t="shared" si="849"/>
        <v>0</v>
      </c>
      <c r="CM278" s="21">
        <f t="shared" si="849"/>
        <v>0</v>
      </c>
      <c r="CN278" s="21">
        <f t="shared" si="849"/>
        <v>0</v>
      </c>
      <c r="CO278" s="21">
        <f t="shared" si="849"/>
        <v>0</v>
      </c>
      <c r="CP278" s="21">
        <f t="shared" si="849"/>
        <v>0</v>
      </c>
      <c r="CQ278" s="21">
        <f t="shared" si="849"/>
        <v>0</v>
      </c>
      <c r="CR278" s="21">
        <f t="shared" si="849"/>
        <v>0</v>
      </c>
      <c r="CS278" s="21">
        <f t="shared" si="849"/>
        <v>0</v>
      </c>
      <c r="CT278" s="21">
        <f t="shared" si="849"/>
        <v>0</v>
      </c>
      <c r="CU278" s="21">
        <f t="shared" si="849"/>
        <v>0</v>
      </c>
      <c r="CV278" s="21">
        <f t="shared" si="849"/>
        <v>0</v>
      </c>
      <c r="CW278" s="21">
        <f t="shared" si="849"/>
        <v>0</v>
      </c>
      <c r="CX278" s="21">
        <f t="shared" si="849"/>
        <v>0</v>
      </c>
      <c r="CY278" s="21">
        <f t="shared" si="849"/>
        <v>0</v>
      </c>
      <c r="CZ278" s="21">
        <f t="shared" si="849"/>
        <v>0</v>
      </c>
      <c r="DA278" s="21">
        <f t="shared" ref="DA278:DY278" si="850">DA181*$D278</f>
        <v>0</v>
      </c>
      <c r="DB278" s="21">
        <f t="shared" si="850"/>
        <v>0</v>
      </c>
      <c r="DC278" s="21">
        <f t="shared" si="850"/>
        <v>0</v>
      </c>
      <c r="DD278" s="21">
        <f t="shared" si="850"/>
        <v>0</v>
      </c>
      <c r="DE278" s="21">
        <f t="shared" si="850"/>
        <v>0</v>
      </c>
      <c r="DF278" s="21">
        <f t="shared" si="850"/>
        <v>0</v>
      </c>
      <c r="DG278" s="21">
        <f t="shared" si="850"/>
        <v>0</v>
      </c>
      <c r="DH278" s="21">
        <f t="shared" si="850"/>
        <v>0</v>
      </c>
      <c r="DI278" s="21">
        <f t="shared" si="850"/>
        <v>0</v>
      </c>
      <c r="DJ278" s="21">
        <f t="shared" si="850"/>
        <v>0</v>
      </c>
      <c r="DK278" s="21">
        <f t="shared" si="850"/>
        <v>0</v>
      </c>
      <c r="DL278" s="21">
        <f t="shared" si="850"/>
        <v>0</v>
      </c>
      <c r="DM278" s="21">
        <f t="shared" si="850"/>
        <v>0</v>
      </c>
      <c r="DN278" s="21">
        <f t="shared" si="850"/>
        <v>0</v>
      </c>
      <c r="DO278" s="21">
        <f t="shared" si="850"/>
        <v>0</v>
      </c>
      <c r="DP278" s="21">
        <f t="shared" si="850"/>
        <v>0</v>
      </c>
      <c r="DQ278" s="21">
        <f t="shared" si="850"/>
        <v>0</v>
      </c>
      <c r="DR278" s="21">
        <f t="shared" si="850"/>
        <v>0</v>
      </c>
      <c r="DS278" s="21">
        <f t="shared" si="850"/>
        <v>0</v>
      </c>
      <c r="DT278" s="21">
        <f t="shared" si="850"/>
        <v>0</v>
      </c>
      <c r="DU278" s="21">
        <f t="shared" si="850"/>
        <v>0</v>
      </c>
      <c r="DV278" s="21">
        <f t="shared" si="850"/>
        <v>0</v>
      </c>
      <c r="DW278" s="21">
        <f t="shared" si="850"/>
        <v>0</v>
      </c>
      <c r="DX278" s="21">
        <f t="shared" si="850"/>
        <v>0</v>
      </c>
      <c r="DY278" s="21">
        <f t="shared" si="850"/>
        <v>0</v>
      </c>
      <c r="EB278" s="116">
        <f t="shared" si="789"/>
        <v>277</v>
      </c>
      <c r="EC278" s="2" t="str">
        <f t="shared" si="841"/>
        <v>Phase 5</v>
      </c>
      <c r="ED278" s="2" t="str">
        <f t="shared" si="842"/>
        <v>75' Wide</v>
      </c>
      <c r="EE278" s="33" t="str">
        <f>EE280</f>
        <v>*</v>
      </c>
      <c r="EF278" s="2" t="str">
        <f>EF280</f>
        <v>Base House Revenue</v>
      </c>
    </row>
    <row r="279" spans="1:136" x14ac:dyDescent="0.3">
      <c r="EF279" s="27"/>
    </row>
    <row r="280" spans="1:136" x14ac:dyDescent="0.3">
      <c r="B280" s="18" t="s">
        <v>56</v>
      </c>
      <c r="C280" s="18"/>
      <c r="D280" s="18"/>
      <c r="E280" s="18"/>
      <c r="F280" s="18"/>
      <c r="G280" s="23">
        <f>SUM(G258:G279)</f>
        <v>134475000</v>
      </c>
      <c r="H280" s="18"/>
      <c r="I280" s="19">
        <f>SUM(I258:I279)</f>
        <v>0</v>
      </c>
      <c r="J280" s="19">
        <f t="shared" ref="J280:BU280" si="851">SUM(J258:J279)</f>
        <v>0</v>
      </c>
      <c r="K280" s="19">
        <f t="shared" si="851"/>
        <v>0</v>
      </c>
      <c r="L280" s="19">
        <f t="shared" si="851"/>
        <v>0</v>
      </c>
      <c r="M280" s="19">
        <f t="shared" si="851"/>
        <v>0</v>
      </c>
      <c r="N280" s="19">
        <f t="shared" si="851"/>
        <v>0</v>
      </c>
      <c r="O280" s="19">
        <f t="shared" si="851"/>
        <v>0</v>
      </c>
      <c r="P280" s="19">
        <f t="shared" si="851"/>
        <v>0</v>
      </c>
      <c r="Q280" s="19">
        <f t="shared" si="851"/>
        <v>0</v>
      </c>
      <c r="R280" s="19">
        <f t="shared" si="851"/>
        <v>0</v>
      </c>
      <c r="S280" s="19">
        <f t="shared" si="851"/>
        <v>0</v>
      </c>
      <c r="T280" s="19">
        <f t="shared" si="851"/>
        <v>0</v>
      </c>
      <c r="U280" s="19">
        <f t="shared" si="851"/>
        <v>0</v>
      </c>
      <c r="V280" s="19">
        <f t="shared" si="851"/>
        <v>0</v>
      </c>
      <c r="W280" s="19">
        <f t="shared" si="851"/>
        <v>2241250</v>
      </c>
      <c r="X280" s="19">
        <f t="shared" si="851"/>
        <v>2241250</v>
      </c>
      <c r="Y280" s="19">
        <f t="shared" si="851"/>
        <v>2241250</v>
      </c>
      <c r="Z280" s="19">
        <f t="shared" si="851"/>
        <v>2241250</v>
      </c>
      <c r="AA280" s="19">
        <f t="shared" si="851"/>
        <v>2241250</v>
      </c>
      <c r="AB280" s="19">
        <f t="shared" si="851"/>
        <v>2241250</v>
      </c>
      <c r="AC280" s="19">
        <f t="shared" si="851"/>
        <v>2241250</v>
      </c>
      <c r="AD280" s="19">
        <f t="shared" si="851"/>
        <v>2241250</v>
      </c>
      <c r="AE280" s="19">
        <f t="shared" si="851"/>
        <v>2241250</v>
      </c>
      <c r="AF280" s="19">
        <f t="shared" si="851"/>
        <v>2241250</v>
      </c>
      <c r="AG280" s="19">
        <f t="shared" si="851"/>
        <v>2241250</v>
      </c>
      <c r="AH280" s="19">
        <f t="shared" si="851"/>
        <v>2241250</v>
      </c>
      <c r="AI280" s="19">
        <f t="shared" si="851"/>
        <v>2241250</v>
      </c>
      <c r="AJ280" s="19">
        <f t="shared" si="851"/>
        <v>2241250</v>
      </c>
      <c r="AK280" s="19">
        <f t="shared" si="851"/>
        <v>2241250</v>
      </c>
      <c r="AL280" s="19">
        <f t="shared" si="851"/>
        <v>2241250</v>
      </c>
      <c r="AM280" s="19">
        <f t="shared" si="851"/>
        <v>2241250</v>
      </c>
      <c r="AN280" s="19">
        <f t="shared" si="851"/>
        <v>2241250</v>
      </c>
      <c r="AO280" s="19">
        <f t="shared" si="851"/>
        <v>2241250</v>
      </c>
      <c r="AP280" s="19">
        <f t="shared" si="851"/>
        <v>2241250</v>
      </c>
      <c r="AQ280" s="19">
        <f t="shared" si="851"/>
        <v>2241250</v>
      </c>
      <c r="AR280" s="19">
        <f t="shared" si="851"/>
        <v>2241250</v>
      </c>
      <c r="AS280" s="19">
        <f t="shared" si="851"/>
        <v>2241250</v>
      </c>
      <c r="AT280" s="19">
        <f t="shared" si="851"/>
        <v>2241250</v>
      </c>
      <c r="AU280" s="19">
        <f t="shared" si="851"/>
        <v>2241250</v>
      </c>
      <c r="AV280" s="19">
        <f t="shared" si="851"/>
        <v>2241250</v>
      </c>
      <c r="AW280" s="19">
        <f t="shared" si="851"/>
        <v>2241250</v>
      </c>
      <c r="AX280" s="19">
        <f t="shared" si="851"/>
        <v>2241250</v>
      </c>
      <c r="AY280" s="19">
        <f t="shared" si="851"/>
        <v>2241250</v>
      </c>
      <c r="AZ280" s="19">
        <f t="shared" si="851"/>
        <v>2241250</v>
      </c>
      <c r="BA280" s="19">
        <f t="shared" si="851"/>
        <v>2241250</v>
      </c>
      <c r="BB280" s="19">
        <f t="shared" si="851"/>
        <v>2241250</v>
      </c>
      <c r="BC280" s="19">
        <f t="shared" si="851"/>
        <v>2241250</v>
      </c>
      <c r="BD280" s="19">
        <f t="shared" si="851"/>
        <v>2241250</v>
      </c>
      <c r="BE280" s="19">
        <f t="shared" si="851"/>
        <v>2241250</v>
      </c>
      <c r="BF280" s="19">
        <f t="shared" si="851"/>
        <v>2241250</v>
      </c>
      <c r="BG280" s="19">
        <f t="shared" si="851"/>
        <v>2241250</v>
      </c>
      <c r="BH280" s="19">
        <f t="shared" si="851"/>
        <v>2241250</v>
      </c>
      <c r="BI280" s="19">
        <f t="shared" si="851"/>
        <v>2241250</v>
      </c>
      <c r="BJ280" s="19">
        <f t="shared" si="851"/>
        <v>2241250</v>
      </c>
      <c r="BK280" s="19">
        <f t="shared" si="851"/>
        <v>2241250</v>
      </c>
      <c r="BL280" s="19">
        <f t="shared" si="851"/>
        <v>2241250</v>
      </c>
      <c r="BM280" s="19">
        <f t="shared" si="851"/>
        <v>2241250</v>
      </c>
      <c r="BN280" s="19">
        <f t="shared" si="851"/>
        <v>2241250</v>
      </c>
      <c r="BO280" s="19">
        <f t="shared" si="851"/>
        <v>2241250</v>
      </c>
      <c r="BP280" s="19">
        <f t="shared" si="851"/>
        <v>2241250</v>
      </c>
      <c r="BQ280" s="19">
        <f t="shared" si="851"/>
        <v>2241250</v>
      </c>
      <c r="BR280" s="19">
        <f t="shared" si="851"/>
        <v>2241250</v>
      </c>
      <c r="BS280" s="19">
        <f t="shared" si="851"/>
        <v>2241250</v>
      </c>
      <c r="BT280" s="19">
        <f t="shared" si="851"/>
        <v>2241250</v>
      </c>
      <c r="BU280" s="19">
        <f t="shared" si="851"/>
        <v>2241250</v>
      </c>
      <c r="BV280" s="19">
        <f t="shared" ref="BV280:DY280" si="852">SUM(BV258:BV279)</f>
        <v>2241250</v>
      </c>
      <c r="BW280" s="19">
        <f t="shared" si="852"/>
        <v>2241250</v>
      </c>
      <c r="BX280" s="19">
        <f t="shared" si="852"/>
        <v>2241250</v>
      </c>
      <c r="BY280" s="19">
        <f t="shared" si="852"/>
        <v>2241250</v>
      </c>
      <c r="BZ280" s="19">
        <f t="shared" si="852"/>
        <v>2241250</v>
      </c>
      <c r="CA280" s="19">
        <f t="shared" si="852"/>
        <v>2241250</v>
      </c>
      <c r="CB280" s="19">
        <f t="shared" si="852"/>
        <v>2241250</v>
      </c>
      <c r="CC280" s="19">
        <f t="shared" si="852"/>
        <v>2241250</v>
      </c>
      <c r="CD280" s="19">
        <f t="shared" si="852"/>
        <v>2241250</v>
      </c>
      <c r="CE280" s="19">
        <f t="shared" si="852"/>
        <v>0</v>
      </c>
      <c r="CF280" s="19">
        <f t="shared" si="852"/>
        <v>0</v>
      </c>
      <c r="CG280" s="19">
        <f t="shared" si="852"/>
        <v>0</v>
      </c>
      <c r="CH280" s="19">
        <f t="shared" si="852"/>
        <v>0</v>
      </c>
      <c r="CI280" s="19">
        <f t="shared" si="852"/>
        <v>0</v>
      </c>
      <c r="CJ280" s="19">
        <f t="shared" si="852"/>
        <v>0</v>
      </c>
      <c r="CK280" s="19">
        <f t="shared" si="852"/>
        <v>0</v>
      </c>
      <c r="CL280" s="19">
        <f t="shared" si="852"/>
        <v>0</v>
      </c>
      <c r="CM280" s="19">
        <f t="shared" si="852"/>
        <v>0</v>
      </c>
      <c r="CN280" s="19">
        <f t="shared" si="852"/>
        <v>0</v>
      </c>
      <c r="CO280" s="19">
        <f t="shared" si="852"/>
        <v>0</v>
      </c>
      <c r="CP280" s="19">
        <f t="shared" si="852"/>
        <v>0</v>
      </c>
      <c r="CQ280" s="19">
        <f t="shared" si="852"/>
        <v>0</v>
      </c>
      <c r="CR280" s="19">
        <f t="shared" si="852"/>
        <v>0</v>
      </c>
      <c r="CS280" s="19">
        <f t="shared" si="852"/>
        <v>0</v>
      </c>
      <c r="CT280" s="19">
        <f t="shared" si="852"/>
        <v>0</v>
      </c>
      <c r="CU280" s="19">
        <f t="shared" si="852"/>
        <v>0</v>
      </c>
      <c r="CV280" s="19">
        <f t="shared" si="852"/>
        <v>0</v>
      </c>
      <c r="CW280" s="19">
        <f t="shared" si="852"/>
        <v>0</v>
      </c>
      <c r="CX280" s="19">
        <f t="shared" si="852"/>
        <v>0</v>
      </c>
      <c r="CY280" s="19">
        <f t="shared" si="852"/>
        <v>0</v>
      </c>
      <c r="CZ280" s="19">
        <f t="shared" si="852"/>
        <v>0</v>
      </c>
      <c r="DA280" s="19">
        <f t="shared" si="852"/>
        <v>0</v>
      </c>
      <c r="DB280" s="19">
        <f t="shared" si="852"/>
        <v>0</v>
      </c>
      <c r="DC280" s="19">
        <f t="shared" si="852"/>
        <v>0</v>
      </c>
      <c r="DD280" s="19">
        <f t="shared" si="852"/>
        <v>0</v>
      </c>
      <c r="DE280" s="19">
        <f t="shared" si="852"/>
        <v>0</v>
      </c>
      <c r="DF280" s="19">
        <f t="shared" si="852"/>
        <v>0</v>
      </c>
      <c r="DG280" s="19">
        <f t="shared" si="852"/>
        <v>0</v>
      </c>
      <c r="DH280" s="19">
        <f t="shared" si="852"/>
        <v>0</v>
      </c>
      <c r="DI280" s="19">
        <f t="shared" si="852"/>
        <v>0</v>
      </c>
      <c r="DJ280" s="19">
        <f t="shared" si="852"/>
        <v>0</v>
      </c>
      <c r="DK280" s="19">
        <f t="shared" si="852"/>
        <v>0</v>
      </c>
      <c r="DL280" s="19">
        <f t="shared" si="852"/>
        <v>0</v>
      </c>
      <c r="DM280" s="19">
        <f t="shared" si="852"/>
        <v>0</v>
      </c>
      <c r="DN280" s="19">
        <f t="shared" si="852"/>
        <v>0</v>
      </c>
      <c r="DO280" s="19">
        <f t="shared" si="852"/>
        <v>0</v>
      </c>
      <c r="DP280" s="19">
        <f t="shared" si="852"/>
        <v>0</v>
      </c>
      <c r="DQ280" s="19">
        <f t="shared" si="852"/>
        <v>0</v>
      </c>
      <c r="DR280" s="19">
        <f t="shared" si="852"/>
        <v>0</v>
      </c>
      <c r="DS280" s="19">
        <f t="shared" si="852"/>
        <v>0</v>
      </c>
      <c r="DT280" s="19">
        <f t="shared" si="852"/>
        <v>0</v>
      </c>
      <c r="DU280" s="19">
        <f t="shared" si="852"/>
        <v>0</v>
      </c>
      <c r="DV280" s="19">
        <f t="shared" si="852"/>
        <v>0</v>
      </c>
      <c r="DW280" s="19">
        <f t="shared" si="852"/>
        <v>0</v>
      </c>
      <c r="DX280" s="19">
        <f t="shared" si="852"/>
        <v>0</v>
      </c>
      <c r="DY280" s="19">
        <f t="shared" si="852"/>
        <v>0</v>
      </c>
      <c r="EB280" s="116">
        <f>ROW(EB280)-ROW($EB$2)+1</f>
        <v>279</v>
      </c>
      <c r="EC280" s="2" t="s">
        <v>0</v>
      </c>
      <c r="ED280" s="2" t="s">
        <v>0</v>
      </c>
      <c r="EE280" s="117" t="s">
        <v>79</v>
      </c>
      <c r="EF280" s="110" t="str">
        <f>CF!$C$15</f>
        <v>Base House Revenue</v>
      </c>
    </row>
    <row r="282" spans="1:136" ht="33" x14ac:dyDescent="0.3">
      <c r="A282" s="8" t="s">
        <v>97</v>
      </c>
      <c r="B282" s="4"/>
      <c r="C282" s="4"/>
      <c r="D282" s="9" t="str">
        <f>Product!$B$10</f>
        <v>Options &amp; Upgrades</v>
      </c>
      <c r="E282" s="4"/>
      <c r="F282" s="16"/>
      <c r="G282" s="7"/>
    </row>
    <row r="284" spans="1:136" x14ac:dyDescent="0.3">
      <c r="B284" s="2" t="str">
        <f>Product!$D$2</f>
        <v>Phase 1</v>
      </c>
      <c r="C284" s="2" t="str">
        <f>Product!$D$3</f>
        <v>50' Wide</v>
      </c>
      <c r="D284" s="129">
        <f>SUMIFS(INDEX(Product!$B$2:$U$97, MATCH(D282, Product!$B$2:$B$97, 0), ), Product!$B$2:$U$2, $B284, Product!$B$3:$U$3, $C284)</f>
        <v>40000</v>
      </c>
      <c r="G284" s="11">
        <f>SUM(H284:DZ284)</f>
        <v>1200000</v>
      </c>
      <c r="I284" s="21">
        <f t="shared" ref="I284:AN284" si="853">I163*$D284</f>
        <v>0</v>
      </c>
      <c r="J284" s="21">
        <f t="shared" si="853"/>
        <v>0</v>
      </c>
      <c r="K284" s="21">
        <f t="shared" si="853"/>
        <v>0</v>
      </c>
      <c r="L284" s="21">
        <f t="shared" si="853"/>
        <v>0</v>
      </c>
      <c r="M284" s="21">
        <f t="shared" si="853"/>
        <v>0</v>
      </c>
      <c r="N284" s="21">
        <f t="shared" si="853"/>
        <v>0</v>
      </c>
      <c r="O284" s="21">
        <f t="shared" si="853"/>
        <v>0</v>
      </c>
      <c r="P284" s="21">
        <f t="shared" si="853"/>
        <v>0</v>
      </c>
      <c r="Q284" s="21">
        <f t="shared" si="853"/>
        <v>0</v>
      </c>
      <c r="R284" s="21">
        <f t="shared" si="853"/>
        <v>0</v>
      </c>
      <c r="S284" s="21">
        <f t="shared" si="853"/>
        <v>0</v>
      </c>
      <c r="T284" s="21">
        <f t="shared" si="853"/>
        <v>0</v>
      </c>
      <c r="U284" s="21">
        <f t="shared" si="853"/>
        <v>0</v>
      </c>
      <c r="V284" s="21">
        <f t="shared" si="853"/>
        <v>0</v>
      </c>
      <c r="W284" s="21">
        <f t="shared" si="853"/>
        <v>100000</v>
      </c>
      <c r="X284" s="21">
        <f t="shared" si="853"/>
        <v>100000</v>
      </c>
      <c r="Y284" s="21">
        <f t="shared" si="853"/>
        <v>100000</v>
      </c>
      <c r="Z284" s="21">
        <f t="shared" si="853"/>
        <v>100000</v>
      </c>
      <c r="AA284" s="21">
        <f t="shared" si="853"/>
        <v>100000</v>
      </c>
      <c r="AB284" s="21">
        <f t="shared" si="853"/>
        <v>100000</v>
      </c>
      <c r="AC284" s="21">
        <f t="shared" si="853"/>
        <v>100000</v>
      </c>
      <c r="AD284" s="21">
        <f t="shared" si="853"/>
        <v>100000</v>
      </c>
      <c r="AE284" s="21">
        <f t="shared" si="853"/>
        <v>100000</v>
      </c>
      <c r="AF284" s="21">
        <f t="shared" si="853"/>
        <v>100000</v>
      </c>
      <c r="AG284" s="21">
        <f t="shared" si="853"/>
        <v>100000</v>
      </c>
      <c r="AH284" s="21">
        <f t="shared" si="853"/>
        <v>100000</v>
      </c>
      <c r="AI284" s="21">
        <f t="shared" si="853"/>
        <v>0</v>
      </c>
      <c r="AJ284" s="21">
        <f t="shared" si="853"/>
        <v>0</v>
      </c>
      <c r="AK284" s="21">
        <f t="shared" si="853"/>
        <v>0</v>
      </c>
      <c r="AL284" s="21">
        <f t="shared" si="853"/>
        <v>0</v>
      </c>
      <c r="AM284" s="21">
        <f t="shared" si="853"/>
        <v>0</v>
      </c>
      <c r="AN284" s="21">
        <f t="shared" si="853"/>
        <v>0</v>
      </c>
      <c r="AO284" s="21">
        <f t="shared" ref="AO284:BT284" si="854">AO163*$D284</f>
        <v>0</v>
      </c>
      <c r="AP284" s="21">
        <f t="shared" si="854"/>
        <v>0</v>
      </c>
      <c r="AQ284" s="21">
        <f t="shared" si="854"/>
        <v>0</v>
      </c>
      <c r="AR284" s="21">
        <f t="shared" si="854"/>
        <v>0</v>
      </c>
      <c r="AS284" s="21">
        <f t="shared" si="854"/>
        <v>0</v>
      </c>
      <c r="AT284" s="21">
        <f t="shared" si="854"/>
        <v>0</v>
      </c>
      <c r="AU284" s="21">
        <f t="shared" si="854"/>
        <v>0</v>
      </c>
      <c r="AV284" s="21">
        <f t="shared" si="854"/>
        <v>0</v>
      </c>
      <c r="AW284" s="21">
        <f t="shared" si="854"/>
        <v>0</v>
      </c>
      <c r="AX284" s="21">
        <f t="shared" si="854"/>
        <v>0</v>
      </c>
      <c r="AY284" s="21">
        <f t="shared" si="854"/>
        <v>0</v>
      </c>
      <c r="AZ284" s="21">
        <f t="shared" si="854"/>
        <v>0</v>
      </c>
      <c r="BA284" s="21">
        <f t="shared" si="854"/>
        <v>0</v>
      </c>
      <c r="BB284" s="21">
        <f t="shared" si="854"/>
        <v>0</v>
      </c>
      <c r="BC284" s="21">
        <f t="shared" si="854"/>
        <v>0</v>
      </c>
      <c r="BD284" s="21">
        <f t="shared" si="854"/>
        <v>0</v>
      </c>
      <c r="BE284" s="21">
        <f t="shared" si="854"/>
        <v>0</v>
      </c>
      <c r="BF284" s="21">
        <f t="shared" si="854"/>
        <v>0</v>
      </c>
      <c r="BG284" s="21">
        <f t="shared" si="854"/>
        <v>0</v>
      </c>
      <c r="BH284" s="21">
        <f t="shared" si="854"/>
        <v>0</v>
      </c>
      <c r="BI284" s="21">
        <f t="shared" si="854"/>
        <v>0</v>
      </c>
      <c r="BJ284" s="21">
        <f t="shared" si="854"/>
        <v>0</v>
      </c>
      <c r="BK284" s="21">
        <f t="shared" si="854"/>
        <v>0</v>
      </c>
      <c r="BL284" s="21">
        <f t="shared" si="854"/>
        <v>0</v>
      </c>
      <c r="BM284" s="21">
        <f t="shared" si="854"/>
        <v>0</v>
      </c>
      <c r="BN284" s="21">
        <f t="shared" si="854"/>
        <v>0</v>
      </c>
      <c r="BO284" s="21">
        <f t="shared" si="854"/>
        <v>0</v>
      </c>
      <c r="BP284" s="21">
        <f t="shared" si="854"/>
        <v>0</v>
      </c>
      <c r="BQ284" s="21">
        <f t="shared" si="854"/>
        <v>0</v>
      </c>
      <c r="BR284" s="21">
        <f t="shared" si="854"/>
        <v>0</v>
      </c>
      <c r="BS284" s="21">
        <f t="shared" si="854"/>
        <v>0</v>
      </c>
      <c r="BT284" s="21">
        <f t="shared" si="854"/>
        <v>0</v>
      </c>
      <c r="BU284" s="21">
        <f t="shared" ref="BU284:CZ284" si="855">BU163*$D284</f>
        <v>0</v>
      </c>
      <c r="BV284" s="21">
        <f t="shared" si="855"/>
        <v>0</v>
      </c>
      <c r="BW284" s="21">
        <f t="shared" si="855"/>
        <v>0</v>
      </c>
      <c r="BX284" s="21">
        <f t="shared" si="855"/>
        <v>0</v>
      </c>
      <c r="BY284" s="21">
        <f t="shared" si="855"/>
        <v>0</v>
      </c>
      <c r="BZ284" s="21">
        <f t="shared" si="855"/>
        <v>0</v>
      </c>
      <c r="CA284" s="21">
        <f t="shared" si="855"/>
        <v>0</v>
      </c>
      <c r="CB284" s="21">
        <f t="shared" si="855"/>
        <v>0</v>
      </c>
      <c r="CC284" s="21">
        <f t="shared" si="855"/>
        <v>0</v>
      </c>
      <c r="CD284" s="21">
        <f t="shared" si="855"/>
        <v>0</v>
      </c>
      <c r="CE284" s="21">
        <f t="shared" si="855"/>
        <v>0</v>
      </c>
      <c r="CF284" s="21">
        <f t="shared" si="855"/>
        <v>0</v>
      </c>
      <c r="CG284" s="21">
        <f t="shared" si="855"/>
        <v>0</v>
      </c>
      <c r="CH284" s="21">
        <f t="shared" si="855"/>
        <v>0</v>
      </c>
      <c r="CI284" s="21">
        <f t="shared" si="855"/>
        <v>0</v>
      </c>
      <c r="CJ284" s="21">
        <f t="shared" si="855"/>
        <v>0</v>
      </c>
      <c r="CK284" s="21">
        <f t="shared" si="855"/>
        <v>0</v>
      </c>
      <c r="CL284" s="21">
        <f t="shared" si="855"/>
        <v>0</v>
      </c>
      <c r="CM284" s="21">
        <f t="shared" si="855"/>
        <v>0</v>
      </c>
      <c r="CN284" s="21">
        <f t="shared" si="855"/>
        <v>0</v>
      </c>
      <c r="CO284" s="21">
        <f t="shared" si="855"/>
        <v>0</v>
      </c>
      <c r="CP284" s="21">
        <f t="shared" si="855"/>
        <v>0</v>
      </c>
      <c r="CQ284" s="21">
        <f t="shared" si="855"/>
        <v>0</v>
      </c>
      <c r="CR284" s="21">
        <f t="shared" si="855"/>
        <v>0</v>
      </c>
      <c r="CS284" s="21">
        <f t="shared" si="855"/>
        <v>0</v>
      </c>
      <c r="CT284" s="21">
        <f t="shared" si="855"/>
        <v>0</v>
      </c>
      <c r="CU284" s="21">
        <f t="shared" si="855"/>
        <v>0</v>
      </c>
      <c r="CV284" s="21">
        <f t="shared" si="855"/>
        <v>0</v>
      </c>
      <c r="CW284" s="21">
        <f t="shared" si="855"/>
        <v>0</v>
      </c>
      <c r="CX284" s="21">
        <f t="shared" si="855"/>
        <v>0</v>
      </c>
      <c r="CY284" s="21">
        <f t="shared" si="855"/>
        <v>0</v>
      </c>
      <c r="CZ284" s="21">
        <f t="shared" si="855"/>
        <v>0</v>
      </c>
      <c r="DA284" s="21">
        <f t="shared" ref="DA284:DY284" si="856">DA163*$D284</f>
        <v>0</v>
      </c>
      <c r="DB284" s="21">
        <f t="shared" si="856"/>
        <v>0</v>
      </c>
      <c r="DC284" s="21">
        <f t="shared" si="856"/>
        <v>0</v>
      </c>
      <c r="DD284" s="21">
        <f t="shared" si="856"/>
        <v>0</v>
      </c>
      <c r="DE284" s="21">
        <f t="shared" si="856"/>
        <v>0</v>
      </c>
      <c r="DF284" s="21">
        <f t="shared" si="856"/>
        <v>0</v>
      </c>
      <c r="DG284" s="21">
        <f t="shared" si="856"/>
        <v>0</v>
      </c>
      <c r="DH284" s="21">
        <f t="shared" si="856"/>
        <v>0</v>
      </c>
      <c r="DI284" s="21">
        <f t="shared" si="856"/>
        <v>0</v>
      </c>
      <c r="DJ284" s="21">
        <f t="shared" si="856"/>
        <v>0</v>
      </c>
      <c r="DK284" s="21">
        <f t="shared" si="856"/>
        <v>0</v>
      </c>
      <c r="DL284" s="21">
        <f t="shared" si="856"/>
        <v>0</v>
      </c>
      <c r="DM284" s="21">
        <f t="shared" si="856"/>
        <v>0</v>
      </c>
      <c r="DN284" s="21">
        <f t="shared" si="856"/>
        <v>0</v>
      </c>
      <c r="DO284" s="21">
        <f t="shared" si="856"/>
        <v>0</v>
      </c>
      <c r="DP284" s="21">
        <f t="shared" si="856"/>
        <v>0</v>
      </c>
      <c r="DQ284" s="21">
        <f t="shared" si="856"/>
        <v>0</v>
      </c>
      <c r="DR284" s="21">
        <f t="shared" si="856"/>
        <v>0</v>
      </c>
      <c r="DS284" s="21">
        <f t="shared" si="856"/>
        <v>0</v>
      </c>
      <c r="DT284" s="21">
        <f t="shared" si="856"/>
        <v>0</v>
      </c>
      <c r="DU284" s="21">
        <f t="shared" si="856"/>
        <v>0</v>
      </c>
      <c r="DV284" s="21">
        <f t="shared" si="856"/>
        <v>0</v>
      </c>
      <c r="DW284" s="21">
        <f t="shared" si="856"/>
        <v>0</v>
      </c>
      <c r="DX284" s="21">
        <f t="shared" si="856"/>
        <v>0</v>
      </c>
      <c r="DY284" s="21">
        <f t="shared" si="856"/>
        <v>0</v>
      </c>
      <c r="EB284" s="116">
        <f>ROW(EB284)-ROW($EB$2)+1</f>
        <v>283</v>
      </c>
      <c r="EC284" s="2" t="str">
        <f>B284</f>
        <v>Phase 1</v>
      </c>
      <c r="ED284" s="2" t="str">
        <f>C284</f>
        <v>50' Wide</v>
      </c>
      <c r="EE284" s="33" t="str">
        <f>EE304</f>
        <v>*</v>
      </c>
      <c r="EF284" s="2" t="str">
        <f>EF304</f>
        <v>Options &amp; Upgrades</v>
      </c>
    </row>
    <row r="285" spans="1:136" x14ac:dyDescent="0.3">
      <c r="B285" s="2" t="str">
        <f>Product!$E$2</f>
        <v>Phase 1</v>
      </c>
      <c r="C285" s="2" t="str">
        <f>Product!$E$3</f>
        <v>60' Wide</v>
      </c>
      <c r="D285" s="129">
        <f>SUMIFS(INDEX(Product!$B$2:$U$97, MATCH(D282, Product!$B$2:$B$97, 0), ), Product!$B$2:$U$2, $B285, Product!$B$3:$U$3, $C285)</f>
        <v>40000</v>
      </c>
      <c r="G285" s="11">
        <f>SUM(H285:DZ285)</f>
        <v>1200000</v>
      </c>
      <c r="I285" s="21">
        <f t="shared" ref="I285:AN285" si="857">I164*$D285</f>
        <v>0</v>
      </c>
      <c r="J285" s="21">
        <f t="shared" si="857"/>
        <v>0</v>
      </c>
      <c r="K285" s="21">
        <f t="shared" si="857"/>
        <v>0</v>
      </c>
      <c r="L285" s="21">
        <f t="shared" si="857"/>
        <v>0</v>
      </c>
      <c r="M285" s="21">
        <f t="shared" si="857"/>
        <v>0</v>
      </c>
      <c r="N285" s="21">
        <f t="shared" si="857"/>
        <v>0</v>
      </c>
      <c r="O285" s="21">
        <f t="shared" si="857"/>
        <v>0</v>
      </c>
      <c r="P285" s="21">
        <f t="shared" si="857"/>
        <v>0</v>
      </c>
      <c r="Q285" s="21">
        <f t="shared" si="857"/>
        <v>0</v>
      </c>
      <c r="R285" s="21">
        <f t="shared" si="857"/>
        <v>0</v>
      </c>
      <c r="S285" s="21">
        <f t="shared" si="857"/>
        <v>0</v>
      </c>
      <c r="T285" s="21">
        <f t="shared" si="857"/>
        <v>0</v>
      </c>
      <c r="U285" s="21">
        <f t="shared" si="857"/>
        <v>0</v>
      </c>
      <c r="V285" s="21">
        <f t="shared" si="857"/>
        <v>0</v>
      </c>
      <c r="W285" s="21">
        <f t="shared" si="857"/>
        <v>100000</v>
      </c>
      <c r="X285" s="21">
        <f t="shared" si="857"/>
        <v>100000</v>
      </c>
      <c r="Y285" s="21">
        <f t="shared" si="857"/>
        <v>100000</v>
      </c>
      <c r="Z285" s="21">
        <f t="shared" si="857"/>
        <v>100000</v>
      </c>
      <c r="AA285" s="21">
        <f t="shared" si="857"/>
        <v>100000</v>
      </c>
      <c r="AB285" s="21">
        <f t="shared" si="857"/>
        <v>100000</v>
      </c>
      <c r="AC285" s="21">
        <f t="shared" si="857"/>
        <v>100000</v>
      </c>
      <c r="AD285" s="21">
        <f t="shared" si="857"/>
        <v>100000</v>
      </c>
      <c r="AE285" s="21">
        <f t="shared" si="857"/>
        <v>100000</v>
      </c>
      <c r="AF285" s="21">
        <f t="shared" si="857"/>
        <v>100000</v>
      </c>
      <c r="AG285" s="21">
        <f t="shared" si="857"/>
        <v>100000</v>
      </c>
      <c r="AH285" s="21">
        <f t="shared" si="857"/>
        <v>100000</v>
      </c>
      <c r="AI285" s="21">
        <f t="shared" si="857"/>
        <v>0</v>
      </c>
      <c r="AJ285" s="21">
        <f t="shared" si="857"/>
        <v>0</v>
      </c>
      <c r="AK285" s="21">
        <f t="shared" si="857"/>
        <v>0</v>
      </c>
      <c r="AL285" s="21">
        <f t="shared" si="857"/>
        <v>0</v>
      </c>
      <c r="AM285" s="21">
        <f t="shared" si="857"/>
        <v>0</v>
      </c>
      <c r="AN285" s="21">
        <f t="shared" si="857"/>
        <v>0</v>
      </c>
      <c r="AO285" s="21">
        <f t="shared" ref="AO285:BT285" si="858">AO164*$D285</f>
        <v>0</v>
      </c>
      <c r="AP285" s="21">
        <f t="shared" si="858"/>
        <v>0</v>
      </c>
      <c r="AQ285" s="21">
        <f t="shared" si="858"/>
        <v>0</v>
      </c>
      <c r="AR285" s="21">
        <f t="shared" si="858"/>
        <v>0</v>
      </c>
      <c r="AS285" s="21">
        <f t="shared" si="858"/>
        <v>0</v>
      </c>
      <c r="AT285" s="21">
        <f t="shared" si="858"/>
        <v>0</v>
      </c>
      <c r="AU285" s="21">
        <f t="shared" si="858"/>
        <v>0</v>
      </c>
      <c r="AV285" s="21">
        <f t="shared" si="858"/>
        <v>0</v>
      </c>
      <c r="AW285" s="21">
        <f t="shared" si="858"/>
        <v>0</v>
      </c>
      <c r="AX285" s="21">
        <f t="shared" si="858"/>
        <v>0</v>
      </c>
      <c r="AY285" s="21">
        <f t="shared" si="858"/>
        <v>0</v>
      </c>
      <c r="AZ285" s="21">
        <f t="shared" si="858"/>
        <v>0</v>
      </c>
      <c r="BA285" s="21">
        <f t="shared" si="858"/>
        <v>0</v>
      </c>
      <c r="BB285" s="21">
        <f t="shared" si="858"/>
        <v>0</v>
      </c>
      <c r="BC285" s="21">
        <f t="shared" si="858"/>
        <v>0</v>
      </c>
      <c r="BD285" s="21">
        <f t="shared" si="858"/>
        <v>0</v>
      </c>
      <c r="BE285" s="21">
        <f t="shared" si="858"/>
        <v>0</v>
      </c>
      <c r="BF285" s="21">
        <f t="shared" si="858"/>
        <v>0</v>
      </c>
      <c r="BG285" s="21">
        <f t="shared" si="858"/>
        <v>0</v>
      </c>
      <c r="BH285" s="21">
        <f t="shared" si="858"/>
        <v>0</v>
      </c>
      <c r="BI285" s="21">
        <f t="shared" si="858"/>
        <v>0</v>
      </c>
      <c r="BJ285" s="21">
        <f t="shared" si="858"/>
        <v>0</v>
      </c>
      <c r="BK285" s="21">
        <f t="shared" si="858"/>
        <v>0</v>
      </c>
      <c r="BL285" s="21">
        <f t="shared" si="858"/>
        <v>0</v>
      </c>
      <c r="BM285" s="21">
        <f t="shared" si="858"/>
        <v>0</v>
      </c>
      <c r="BN285" s="21">
        <f t="shared" si="858"/>
        <v>0</v>
      </c>
      <c r="BO285" s="21">
        <f t="shared" si="858"/>
        <v>0</v>
      </c>
      <c r="BP285" s="21">
        <f t="shared" si="858"/>
        <v>0</v>
      </c>
      <c r="BQ285" s="21">
        <f t="shared" si="858"/>
        <v>0</v>
      </c>
      <c r="BR285" s="21">
        <f t="shared" si="858"/>
        <v>0</v>
      </c>
      <c r="BS285" s="21">
        <f t="shared" si="858"/>
        <v>0</v>
      </c>
      <c r="BT285" s="21">
        <f t="shared" si="858"/>
        <v>0</v>
      </c>
      <c r="BU285" s="21">
        <f t="shared" ref="BU285:CZ285" si="859">BU164*$D285</f>
        <v>0</v>
      </c>
      <c r="BV285" s="21">
        <f t="shared" si="859"/>
        <v>0</v>
      </c>
      <c r="BW285" s="21">
        <f t="shared" si="859"/>
        <v>0</v>
      </c>
      <c r="BX285" s="21">
        <f t="shared" si="859"/>
        <v>0</v>
      </c>
      <c r="BY285" s="21">
        <f t="shared" si="859"/>
        <v>0</v>
      </c>
      <c r="BZ285" s="21">
        <f t="shared" si="859"/>
        <v>0</v>
      </c>
      <c r="CA285" s="21">
        <f t="shared" si="859"/>
        <v>0</v>
      </c>
      <c r="CB285" s="21">
        <f t="shared" si="859"/>
        <v>0</v>
      </c>
      <c r="CC285" s="21">
        <f t="shared" si="859"/>
        <v>0</v>
      </c>
      <c r="CD285" s="21">
        <f t="shared" si="859"/>
        <v>0</v>
      </c>
      <c r="CE285" s="21">
        <f t="shared" si="859"/>
        <v>0</v>
      </c>
      <c r="CF285" s="21">
        <f t="shared" si="859"/>
        <v>0</v>
      </c>
      <c r="CG285" s="21">
        <f t="shared" si="859"/>
        <v>0</v>
      </c>
      <c r="CH285" s="21">
        <f t="shared" si="859"/>
        <v>0</v>
      </c>
      <c r="CI285" s="21">
        <f t="shared" si="859"/>
        <v>0</v>
      </c>
      <c r="CJ285" s="21">
        <f t="shared" si="859"/>
        <v>0</v>
      </c>
      <c r="CK285" s="21">
        <f t="shared" si="859"/>
        <v>0</v>
      </c>
      <c r="CL285" s="21">
        <f t="shared" si="859"/>
        <v>0</v>
      </c>
      <c r="CM285" s="21">
        <f t="shared" si="859"/>
        <v>0</v>
      </c>
      <c r="CN285" s="21">
        <f t="shared" si="859"/>
        <v>0</v>
      </c>
      <c r="CO285" s="21">
        <f t="shared" si="859"/>
        <v>0</v>
      </c>
      <c r="CP285" s="21">
        <f t="shared" si="859"/>
        <v>0</v>
      </c>
      <c r="CQ285" s="21">
        <f t="shared" si="859"/>
        <v>0</v>
      </c>
      <c r="CR285" s="21">
        <f t="shared" si="859"/>
        <v>0</v>
      </c>
      <c r="CS285" s="21">
        <f t="shared" si="859"/>
        <v>0</v>
      </c>
      <c r="CT285" s="21">
        <f t="shared" si="859"/>
        <v>0</v>
      </c>
      <c r="CU285" s="21">
        <f t="shared" si="859"/>
        <v>0</v>
      </c>
      <c r="CV285" s="21">
        <f t="shared" si="859"/>
        <v>0</v>
      </c>
      <c r="CW285" s="21">
        <f t="shared" si="859"/>
        <v>0</v>
      </c>
      <c r="CX285" s="21">
        <f t="shared" si="859"/>
        <v>0</v>
      </c>
      <c r="CY285" s="21">
        <f t="shared" si="859"/>
        <v>0</v>
      </c>
      <c r="CZ285" s="21">
        <f t="shared" si="859"/>
        <v>0</v>
      </c>
      <c r="DA285" s="21">
        <f t="shared" ref="DA285:DY285" si="860">DA164*$D285</f>
        <v>0</v>
      </c>
      <c r="DB285" s="21">
        <f t="shared" si="860"/>
        <v>0</v>
      </c>
      <c r="DC285" s="21">
        <f t="shared" si="860"/>
        <v>0</v>
      </c>
      <c r="DD285" s="21">
        <f t="shared" si="860"/>
        <v>0</v>
      </c>
      <c r="DE285" s="21">
        <f t="shared" si="860"/>
        <v>0</v>
      </c>
      <c r="DF285" s="21">
        <f t="shared" si="860"/>
        <v>0</v>
      </c>
      <c r="DG285" s="21">
        <f t="shared" si="860"/>
        <v>0</v>
      </c>
      <c r="DH285" s="21">
        <f t="shared" si="860"/>
        <v>0</v>
      </c>
      <c r="DI285" s="21">
        <f t="shared" si="860"/>
        <v>0</v>
      </c>
      <c r="DJ285" s="21">
        <f t="shared" si="860"/>
        <v>0</v>
      </c>
      <c r="DK285" s="21">
        <f t="shared" si="860"/>
        <v>0</v>
      </c>
      <c r="DL285" s="21">
        <f t="shared" si="860"/>
        <v>0</v>
      </c>
      <c r="DM285" s="21">
        <f t="shared" si="860"/>
        <v>0</v>
      </c>
      <c r="DN285" s="21">
        <f t="shared" si="860"/>
        <v>0</v>
      </c>
      <c r="DO285" s="21">
        <f t="shared" si="860"/>
        <v>0</v>
      </c>
      <c r="DP285" s="21">
        <f t="shared" si="860"/>
        <v>0</v>
      </c>
      <c r="DQ285" s="21">
        <f t="shared" si="860"/>
        <v>0</v>
      </c>
      <c r="DR285" s="21">
        <f t="shared" si="860"/>
        <v>0</v>
      </c>
      <c r="DS285" s="21">
        <f t="shared" si="860"/>
        <v>0</v>
      </c>
      <c r="DT285" s="21">
        <f t="shared" si="860"/>
        <v>0</v>
      </c>
      <c r="DU285" s="21">
        <f t="shared" si="860"/>
        <v>0</v>
      </c>
      <c r="DV285" s="21">
        <f t="shared" si="860"/>
        <v>0</v>
      </c>
      <c r="DW285" s="21">
        <f t="shared" si="860"/>
        <v>0</v>
      </c>
      <c r="DX285" s="21">
        <f t="shared" si="860"/>
        <v>0</v>
      </c>
      <c r="DY285" s="21">
        <f t="shared" si="860"/>
        <v>0</v>
      </c>
      <c r="EB285" s="116">
        <f t="shared" ref="EB285:EB302" si="861">ROW(EB285)-ROW($EB$2)+1</f>
        <v>284</v>
      </c>
      <c r="EC285" s="2" t="str">
        <f t="shared" ref="EC285:EC286" si="862">B285</f>
        <v>Phase 1</v>
      </c>
      <c r="ED285" s="2" t="str">
        <f t="shared" ref="ED285:ED286" si="863">C285</f>
        <v>60' Wide</v>
      </c>
      <c r="EE285" s="33" t="str">
        <f>EE304</f>
        <v>*</v>
      </c>
      <c r="EF285" s="2" t="str">
        <f>EF304</f>
        <v>Options &amp; Upgrades</v>
      </c>
    </row>
    <row r="286" spans="1:136" x14ac:dyDescent="0.3">
      <c r="B286" s="2" t="str">
        <f>Product!$F$2</f>
        <v>Phase 1</v>
      </c>
      <c r="C286" s="2" t="str">
        <f>Product!$F$3</f>
        <v>75' Wide</v>
      </c>
      <c r="D286" s="129">
        <f>SUMIFS(INDEX(Product!$B$2:$U$97, MATCH(D282, Product!$B$2:$B$97, 0), ), Product!$B$2:$U$2, $B286, Product!$B$3:$U$3, $C286)</f>
        <v>40000</v>
      </c>
      <c r="G286" s="11">
        <f>SUM(H286:DZ286)</f>
        <v>799999.99999999988</v>
      </c>
      <c r="I286" s="21">
        <f>I165*$D286</f>
        <v>0</v>
      </c>
      <c r="J286" s="21">
        <f t="shared" ref="J286:BU286" si="864">J165*$D286</f>
        <v>0</v>
      </c>
      <c r="K286" s="21">
        <f t="shared" si="864"/>
        <v>0</v>
      </c>
      <c r="L286" s="21">
        <f t="shared" si="864"/>
        <v>0</v>
      </c>
      <c r="M286" s="21">
        <f t="shared" si="864"/>
        <v>0</v>
      </c>
      <c r="N286" s="21">
        <f t="shared" si="864"/>
        <v>0</v>
      </c>
      <c r="O286" s="21">
        <f t="shared" si="864"/>
        <v>0</v>
      </c>
      <c r="P286" s="21">
        <f t="shared" si="864"/>
        <v>0</v>
      </c>
      <c r="Q286" s="21">
        <f t="shared" si="864"/>
        <v>0</v>
      </c>
      <c r="R286" s="21">
        <f t="shared" si="864"/>
        <v>0</v>
      </c>
      <c r="S286" s="21">
        <f t="shared" si="864"/>
        <v>0</v>
      </c>
      <c r="T286" s="21">
        <f t="shared" si="864"/>
        <v>0</v>
      </c>
      <c r="U286" s="21">
        <f t="shared" si="864"/>
        <v>0</v>
      </c>
      <c r="V286" s="21">
        <f t="shared" si="864"/>
        <v>0</v>
      </c>
      <c r="W286" s="21">
        <f t="shared" si="864"/>
        <v>66666.666666666672</v>
      </c>
      <c r="X286" s="21">
        <f t="shared" si="864"/>
        <v>66666.666666666672</v>
      </c>
      <c r="Y286" s="21">
        <f t="shared" si="864"/>
        <v>66666.666666666672</v>
      </c>
      <c r="Z286" s="21">
        <f t="shared" si="864"/>
        <v>66666.666666666672</v>
      </c>
      <c r="AA286" s="21">
        <f t="shared" si="864"/>
        <v>66666.666666666672</v>
      </c>
      <c r="AB286" s="21">
        <f t="shared" si="864"/>
        <v>66666.666666666672</v>
      </c>
      <c r="AC286" s="21">
        <f t="shared" si="864"/>
        <v>66666.666666666672</v>
      </c>
      <c r="AD286" s="21">
        <f t="shared" si="864"/>
        <v>66666.666666666672</v>
      </c>
      <c r="AE286" s="21">
        <f t="shared" si="864"/>
        <v>66666.666666666672</v>
      </c>
      <c r="AF286" s="21">
        <f t="shared" si="864"/>
        <v>66666.666666666672</v>
      </c>
      <c r="AG286" s="21">
        <f t="shared" si="864"/>
        <v>66666.666666666672</v>
      </c>
      <c r="AH286" s="21">
        <f t="shared" si="864"/>
        <v>66666.666666666672</v>
      </c>
      <c r="AI286" s="21">
        <f t="shared" si="864"/>
        <v>0</v>
      </c>
      <c r="AJ286" s="21">
        <f t="shared" si="864"/>
        <v>0</v>
      </c>
      <c r="AK286" s="21">
        <f t="shared" si="864"/>
        <v>0</v>
      </c>
      <c r="AL286" s="21">
        <f t="shared" si="864"/>
        <v>0</v>
      </c>
      <c r="AM286" s="21">
        <f t="shared" si="864"/>
        <v>0</v>
      </c>
      <c r="AN286" s="21">
        <f t="shared" si="864"/>
        <v>0</v>
      </c>
      <c r="AO286" s="21">
        <f t="shared" si="864"/>
        <v>0</v>
      </c>
      <c r="AP286" s="21">
        <f t="shared" si="864"/>
        <v>0</v>
      </c>
      <c r="AQ286" s="21">
        <f t="shared" si="864"/>
        <v>0</v>
      </c>
      <c r="AR286" s="21">
        <f t="shared" si="864"/>
        <v>0</v>
      </c>
      <c r="AS286" s="21">
        <f t="shared" si="864"/>
        <v>0</v>
      </c>
      <c r="AT286" s="21">
        <f t="shared" si="864"/>
        <v>0</v>
      </c>
      <c r="AU286" s="21">
        <f t="shared" si="864"/>
        <v>0</v>
      </c>
      <c r="AV286" s="21">
        <f t="shared" si="864"/>
        <v>0</v>
      </c>
      <c r="AW286" s="21">
        <f t="shared" si="864"/>
        <v>0</v>
      </c>
      <c r="AX286" s="21">
        <f t="shared" si="864"/>
        <v>0</v>
      </c>
      <c r="AY286" s="21">
        <f t="shared" si="864"/>
        <v>0</v>
      </c>
      <c r="AZ286" s="21">
        <f t="shared" si="864"/>
        <v>0</v>
      </c>
      <c r="BA286" s="21">
        <f t="shared" si="864"/>
        <v>0</v>
      </c>
      <c r="BB286" s="21">
        <f t="shared" si="864"/>
        <v>0</v>
      </c>
      <c r="BC286" s="21">
        <f t="shared" si="864"/>
        <v>0</v>
      </c>
      <c r="BD286" s="21">
        <f t="shared" si="864"/>
        <v>0</v>
      </c>
      <c r="BE286" s="21">
        <f t="shared" si="864"/>
        <v>0</v>
      </c>
      <c r="BF286" s="21">
        <f t="shared" si="864"/>
        <v>0</v>
      </c>
      <c r="BG286" s="21">
        <f t="shared" si="864"/>
        <v>0</v>
      </c>
      <c r="BH286" s="21">
        <f t="shared" si="864"/>
        <v>0</v>
      </c>
      <c r="BI286" s="21">
        <f t="shared" si="864"/>
        <v>0</v>
      </c>
      <c r="BJ286" s="21">
        <f t="shared" si="864"/>
        <v>0</v>
      </c>
      <c r="BK286" s="21">
        <f t="shared" si="864"/>
        <v>0</v>
      </c>
      <c r="BL286" s="21">
        <f t="shared" si="864"/>
        <v>0</v>
      </c>
      <c r="BM286" s="21">
        <f t="shared" si="864"/>
        <v>0</v>
      </c>
      <c r="BN286" s="21">
        <f t="shared" si="864"/>
        <v>0</v>
      </c>
      <c r="BO286" s="21">
        <f t="shared" si="864"/>
        <v>0</v>
      </c>
      <c r="BP286" s="21">
        <f t="shared" si="864"/>
        <v>0</v>
      </c>
      <c r="BQ286" s="21">
        <f t="shared" si="864"/>
        <v>0</v>
      </c>
      <c r="BR286" s="21">
        <f t="shared" si="864"/>
        <v>0</v>
      </c>
      <c r="BS286" s="21">
        <f t="shared" si="864"/>
        <v>0</v>
      </c>
      <c r="BT286" s="21">
        <f t="shared" si="864"/>
        <v>0</v>
      </c>
      <c r="BU286" s="21">
        <f t="shared" si="864"/>
        <v>0</v>
      </c>
      <c r="BV286" s="21">
        <f t="shared" ref="BV286:DA286" si="865">BV165*$D286</f>
        <v>0</v>
      </c>
      <c r="BW286" s="21">
        <f t="shared" si="865"/>
        <v>0</v>
      </c>
      <c r="BX286" s="21">
        <f t="shared" si="865"/>
        <v>0</v>
      </c>
      <c r="BY286" s="21">
        <f t="shared" si="865"/>
        <v>0</v>
      </c>
      <c r="BZ286" s="21">
        <f t="shared" si="865"/>
        <v>0</v>
      </c>
      <c r="CA286" s="21">
        <f t="shared" si="865"/>
        <v>0</v>
      </c>
      <c r="CB286" s="21">
        <f t="shared" si="865"/>
        <v>0</v>
      </c>
      <c r="CC286" s="21">
        <f t="shared" si="865"/>
        <v>0</v>
      </c>
      <c r="CD286" s="21">
        <f t="shared" si="865"/>
        <v>0</v>
      </c>
      <c r="CE286" s="21">
        <f t="shared" si="865"/>
        <v>0</v>
      </c>
      <c r="CF286" s="21">
        <f t="shared" si="865"/>
        <v>0</v>
      </c>
      <c r="CG286" s="21">
        <f t="shared" si="865"/>
        <v>0</v>
      </c>
      <c r="CH286" s="21">
        <f t="shared" si="865"/>
        <v>0</v>
      </c>
      <c r="CI286" s="21">
        <f t="shared" si="865"/>
        <v>0</v>
      </c>
      <c r="CJ286" s="21">
        <f t="shared" si="865"/>
        <v>0</v>
      </c>
      <c r="CK286" s="21">
        <f t="shared" si="865"/>
        <v>0</v>
      </c>
      <c r="CL286" s="21">
        <f t="shared" si="865"/>
        <v>0</v>
      </c>
      <c r="CM286" s="21">
        <f t="shared" si="865"/>
        <v>0</v>
      </c>
      <c r="CN286" s="21">
        <f t="shared" si="865"/>
        <v>0</v>
      </c>
      <c r="CO286" s="21">
        <f t="shared" si="865"/>
        <v>0</v>
      </c>
      <c r="CP286" s="21">
        <f t="shared" si="865"/>
        <v>0</v>
      </c>
      <c r="CQ286" s="21">
        <f t="shared" si="865"/>
        <v>0</v>
      </c>
      <c r="CR286" s="21">
        <f t="shared" si="865"/>
        <v>0</v>
      </c>
      <c r="CS286" s="21">
        <f t="shared" si="865"/>
        <v>0</v>
      </c>
      <c r="CT286" s="21">
        <f t="shared" si="865"/>
        <v>0</v>
      </c>
      <c r="CU286" s="21">
        <f t="shared" si="865"/>
        <v>0</v>
      </c>
      <c r="CV286" s="21">
        <f t="shared" si="865"/>
        <v>0</v>
      </c>
      <c r="CW286" s="21">
        <f t="shared" si="865"/>
        <v>0</v>
      </c>
      <c r="CX286" s="21">
        <f t="shared" si="865"/>
        <v>0</v>
      </c>
      <c r="CY286" s="21">
        <f t="shared" si="865"/>
        <v>0</v>
      </c>
      <c r="CZ286" s="21">
        <f t="shared" si="865"/>
        <v>0</v>
      </c>
      <c r="DA286" s="21">
        <f t="shared" si="865"/>
        <v>0</v>
      </c>
      <c r="DB286" s="21">
        <f t="shared" ref="DB286:DY286" si="866">DB165*$D286</f>
        <v>0</v>
      </c>
      <c r="DC286" s="21">
        <f t="shared" si="866"/>
        <v>0</v>
      </c>
      <c r="DD286" s="21">
        <f t="shared" si="866"/>
        <v>0</v>
      </c>
      <c r="DE286" s="21">
        <f t="shared" si="866"/>
        <v>0</v>
      </c>
      <c r="DF286" s="21">
        <f t="shared" si="866"/>
        <v>0</v>
      </c>
      <c r="DG286" s="21">
        <f t="shared" si="866"/>
        <v>0</v>
      </c>
      <c r="DH286" s="21">
        <f t="shared" si="866"/>
        <v>0</v>
      </c>
      <c r="DI286" s="21">
        <f t="shared" si="866"/>
        <v>0</v>
      </c>
      <c r="DJ286" s="21">
        <f t="shared" si="866"/>
        <v>0</v>
      </c>
      <c r="DK286" s="21">
        <f t="shared" si="866"/>
        <v>0</v>
      </c>
      <c r="DL286" s="21">
        <f t="shared" si="866"/>
        <v>0</v>
      </c>
      <c r="DM286" s="21">
        <f t="shared" si="866"/>
        <v>0</v>
      </c>
      <c r="DN286" s="21">
        <f t="shared" si="866"/>
        <v>0</v>
      </c>
      <c r="DO286" s="21">
        <f t="shared" si="866"/>
        <v>0</v>
      </c>
      <c r="DP286" s="21">
        <f t="shared" si="866"/>
        <v>0</v>
      </c>
      <c r="DQ286" s="21">
        <f t="shared" si="866"/>
        <v>0</v>
      </c>
      <c r="DR286" s="21">
        <f t="shared" si="866"/>
        <v>0</v>
      </c>
      <c r="DS286" s="21">
        <f t="shared" si="866"/>
        <v>0</v>
      </c>
      <c r="DT286" s="21">
        <f t="shared" si="866"/>
        <v>0</v>
      </c>
      <c r="DU286" s="21">
        <f t="shared" si="866"/>
        <v>0</v>
      </c>
      <c r="DV286" s="21">
        <f t="shared" si="866"/>
        <v>0</v>
      </c>
      <c r="DW286" s="21">
        <f t="shared" si="866"/>
        <v>0</v>
      </c>
      <c r="DX286" s="21">
        <f t="shared" si="866"/>
        <v>0</v>
      </c>
      <c r="DY286" s="21">
        <f t="shared" si="866"/>
        <v>0</v>
      </c>
      <c r="EB286" s="116">
        <f t="shared" si="861"/>
        <v>285</v>
      </c>
      <c r="EC286" s="2" t="str">
        <f t="shared" si="862"/>
        <v>Phase 1</v>
      </c>
      <c r="ED286" s="2" t="str">
        <f t="shared" si="863"/>
        <v>75' Wide</v>
      </c>
      <c r="EE286" s="33" t="str">
        <f>EE304</f>
        <v>*</v>
      </c>
      <c r="EF286" s="2" t="str">
        <f>EF304</f>
        <v>Options &amp; Upgrades</v>
      </c>
    </row>
    <row r="287" spans="1:136" x14ac:dyDescent="0.3">
      <c r="D287" s="129"/>
      <c r="I287" s="21"/>
      <c r="J287" s="21"/>
      <c r="K287" s="21"/>
      <c r="L287" s="21"/>
      <c r="M287" s="21"/>
      <c r="N287" s="21"/>
      <c r="O287" s="21"/>
      <c r="P287" s="21"/>
      <c r="Q287" s="21"/>
      <c r="R287" s="21"/>
      <c r="S287" s="21"/>
      <c r="T287" s="21"/>
      <c r="U287" s="21"/>
      <c r="V287" s="21"/>
      <c r="W287" s="21"/>
      <c r="X287" s="21"/>
      <c r="Y287" s="21"/>
      <c r="Z287" s="21"/>
      <c r="AA287" s="21"/>
      <c r="AB287" s="21"/>
      <c r="AC287" s="21"/>
      <c r="AD287" s="21"/>
      <c r="AE287" s="21"/>
      <c r="AF287" s="21"/>
      <c r="AG287" s="21"/>
      <c r="AH287" s="21"/>
      <c r="AI287" s="21"/>
      <c r="AJ287" s="21"/>
      <c r="AK287" s="21"/>
      <c r="AL287" s="21"/>
      <c r="AM287" s="21"/>
      <c r="AN287" s="21"/>
      <c r="AO287" s="21"/>
      <c r="AP287" s="21"/>
      <c r="AQ287" s="21"/>
      <c r="AR287" s="21"/>
      <c r="AS287" s="21"/>
      <c r="AT287" s="21"/>
      <c r="AU287" s="21"/>
      <c r="AV287" s="21"/>
      <c r="AW287" s="21"/>
      <c r="AX287" s="21"/>
      <c r="AY287" s="21"/>
      <c r="AZ287" s="21"/>
      <c r="BA287" s="21"/>
      <c r="BB287" s="21"/>
      <c r="BC287" s="21"/>
      <c r="BD287" s="21"/>
      <c r="BE287" s="21"/>
      <c r="BF287" s="21"/>
      <c r="BG287" s="21"/>
      <c r="BH287" s="21"/>
      <c r="BI287" s="21"/>
      <c r="BJ287" s="21"/>
      <c r="BK287" s="21"/>
      <c r="BL287" s="21"/>
      <c r="BM287" s="21"/>
      <c r="BN287" s="21"/>
      <c r="BO287" s="21"/>
      <c r="BP287" s="21"/>
      <c r="BQ287" s="21"/>
      <c r="BR287" s="21"/>
      <c r="BS287" s="21"/>
      <c r="BT287" s="21"/>
      <c r="BU287" s="21"/>
      <c r="BV287" s="21"/>
      <c r="BW287" s="21"/>
      <c r="BX287" s="21"/>
      <c r="BY287" s="21"/>
      <c r="BZ287" s="21"/>
      <c r="CA287" s="21"/>
      <c r="CB287" s="21"/>
      <c r="CC287" s="21"/>
      <c r="CD287" s="21"/>
      <c r="CE287" s="21"/>
      <c r="CF287" s="21"/>
      <c r="CG287" s="21"/>
      <c r="CH287" s="21"/>
      <c r="CI287" s="21"/>
      <c r="CJ287" s="21"/>
      <c r="CK287" s="21"/>
      <c r="CL287" s="21"/>
      <c r="CM287" s="21"/>
      <c r="CN287" s="21"/>
      <c r="CO287" s="21"/>
      <c r="CP287" s="21"/>
      <c r="CQ287" s="21"/>
      <c r="CR287" s="21"/>
      <c r="CS287" s="21"/>
      <c r="CT287" s="21"/>
      <c r="CU287" s="21"/>
      <c r="CV287" s="21"/>
      <c r="CW287" s="21"/>
      <c r="CX287" s="21"/>
      <c r="CY287" s="21"/>
      <c r="CZ287" s="21"/>
      <c r="DA287" s="21"/>
      <c r="DB287" s="21"/>
      <c r="DC287" s="21"/>
      <c r="DD287" s="21"/>
      <c r="DE287" s="21"/>
      <c r="DF287" s="21"/>
      <c r="DG287" s="21"/>
      <c r="DH287" s="21"/>
      <c r="DI287" s="21"/>
      <c r="DJ287" s="21"/>
      <c r="DK287" s="21"/>
      <c r="DL287" s="21"/>
      <c r="DM287" s="21"/>
      <c r="DN287" s="21"/>
      <c r="DO287" s="21"/>
      <c r="DP287" s="21"/>
      <c r="DQ287" s="21"/>
      <c r="DR287" s="21"/>
      <c r="DS287" s="21"/>
      <c r="DT287" s="21"/>
      <c r="DU287" s="21"/>
      <c r="DV287" s="21"/>
      <c r="DW287" s="21"/>
      <c r="DX287" s="21"/>
      <c r="DY287" s="21"/>
      <c r="EE287" s="33"/>
    </row>
    <row r="288" spans="1:136" x14ac:dyDescent="0.3">
      <c r="B288" s="2" t="str">
        <f>Product!$G$2</f>
        <v>Phase 2</v>
      </c>
      <c r="C288" s="2" t="str">
        <f>Product!$G$3</f>
        <v>50' Wide</v>
      </c>
      <c r="D288" s="129">
        <f>SUMIFS(INDEX(Product!$B$2:$U$97, MATCH(D282, Product!$B$2:$B$97, 0), ), Product!$B$2:$U$2, $B288, Product!$B$3:$U$3, $C288)</f>
        <v>40000</v>
      </c>
      <c r="G288" s="11">
        <f>SUM(H288:DZ288)</f>
        <v>1200000</v>
      </c>
      <c r="I288" s="21">
        <f>I167*$D288</f>
        <v>0</v>
      </c>
      <c r="J288" s="21">
        <f t="shared" ref="J288:BU288" si="867">J167*$D288</f>
        <v>0</v>
      </c>
      <c r="K288" s="21">
        <f t="shared" si="867"/>
        <v>0</v>
      </c>
      <c r="L288" s="21">
        <f t="shared" si="867"/>
        <v>0</v>
      </c>
      <c r="M288" s="21">
        <f t="shared" si="867"/>
        <v>0</v>
      </c>
      <c r="N288" s="21">
        <f t="shared" si="867"/>
        <v>0</v>
      </c>
      <c r="O288" s="21">
        <f t="shared" si="867"/>
        <v>0</v>
      </c>
      <c r="P288" s="21">
        <f t="shared" si="867"/>
        <v>0</v>
      </c>
      <c r="Q288" s="21">
        <f t="shared" si="867"/>
        <v>0</v>
      </c>
      <c r="R288" s="21">
        <f t="shared" si="867"/>
        <v>0</v>
      </c>
      <c r="S288" s="21">
        <f t="shared" si="867"/>
        <v>0</v>
      </c>
      <c r="T288" s="21">
        <f t="shared" si="867"/>
        <v>0</v>
      </c>
      <c r="U288" s="21">
        <f t="shared" si="867"/>
        <v>0</v>
      </c>
      <c r="V288" s="21">
        <f t="shared" si="867"/>
        <v>0</v>
      </c>
      <c r="W288" s="21">
        <f t="shared" si="867"/>
        <v>0</v>
      </c>
      <c r="X288" s="21">
        <f t="shared" si="867"/>
        <v>0</v>
      </c>
      <c r="Y288" s="21">
        <f t="shared" si="867"/>
        <v>0</v>
      </c>
      <c r="Z288" s="21">
        <f t="shared" si="867"/>
        <v>0</v>
      </c>
      <c r="AA288" s="21">
        <f t="shared" si="867"/>
        <v>0</v>
      </c>
      <c r="AB288" s="21">
        <f t="shared" si="867"/>
        <v>0</v>
      </c>
      <c r="AC288" s="21">
        <f t="shared" si="867"/>
        <v>0</v>
      </c>
      <c r="AD288" s="21">
        <f t="shared" si="867"/>
        <v>0</v>
      </c>
      <c r="AE288" s="21">
        <f t="shared" si="867"/>
        <v>0</v>
      </c>
      <c r="AF288" s="21">
        <f t="shared" si="867"/>
        <v>0</v>
      </c>
      <c r="AG288" s="21">
        <f t="shared" si="867"/>
        <v>0</v>
      </c>
      <c r="AH288" s="21">
        <f t="shared" si="867"/>
        <v>0</v>
      </c>
      <c r="AI288" s="21">
        <f t="shared" si="867"/>
        <v>100000</v>
      </c>
      <c r="AJ288" s="21">
        <f t="shared" si="867"/>
        <v>100000</v>
      </c>
      <c r="AK288" s="21">
        <f t="shared" si="867"/>
        <v>100000</v>
      </c>
      <c r="AL288" s="21">
        <f t="shared" si="867"/>
        <v>100000</v>
      </c>
      <c r="AM288" s="21">
        <f t="shared" si="867"/>
        <v>100000</v>
      </c>
      <c r="AN288" s="21">
        <f t="shared" si="867"/>
        <v>100000</v>
      </c>
      <c r="AO288" s="21">
        <f t="shared" si="867"/>
        <v>100000</v>
      </c>
      <c r="AP288" s="21">
        <f t="shared" si="867"/>
        <v>100000</v>
      </c>
      <c r="AQ288" s="21">
        <f t="shared" si="867"/>
        <v>100000</v>
      </c>
      <c r="AR288" s="21">
        <f t="shared" si="867"/>
        <v>100000</v>
      </c>
      <c r="AS288" s="21">
        <f t="shared" si="867"/>
        <v>100000</v>
      </c>
      <c r="AT288" s="21">
        <f t="shared" si="867"/>
        <v>100000</v>
      </c>
      <c r="AU288" s="21">
        <f t="shared" si="867"/>
        <v>0</v>
      </c>
      <c r="AV288" s="21">
        <f t="shared" si="867"/>
        <v>0</v>
      </c>
      <c r="AW288" s="21">
        <f t="shared" si="867"/>
        <v>0</v>
      </c>
      <c r="AX288" s="21">
        <f t="shared" si="867"/>
        <v>0</v>
      </c>
      <c r="AY288" s="21">
        <f t="shared" si="867"/>
        <v>0</v>
      </c>
      <c r="AZ288" s="21">
        <f t="shared" si="867"/>
        <v>0</v>
      </c>
      <c r="BA288" s="21">
        <f t="shared" si="867"/>
        <v>0</v>
      </c>
      <c r="BB288" s="21">
        <f t="shared" si="867"/>
        <v>0</v>
      </c>
      <c r="BC288" s="21">
        <f t="shared" si="867"/>
        <v>0</v>
      </c>
      <c r="BD288" s="21">
        <f t="shared" si="867"/>
        <v>0</v>
      </c>
      <c r="BE288" s="21">
        <f t="shared" si="867"/>
        <v>0</v>
      </c>
      <c r="BF288" s="21">
        <f t="shared" si="867"/>
        <v>0</v>
      </c>
      <c r="BG288" s="21">
        <f t="shared" si="867"/>
        <v>0</v>
      </c>
      <c r="BH288" s="21">
        <f t="shared" si="867"/>
        <v>0</v>
      </c>
      <c r="BI288" s="21">
        <f t="shared" si="867"/>
        <v>0</v>
      </c>
      <c r="BJ288" s="21">
        <f t="shared" si="867"/>
        <v>0</v>
      </c>
      <c r="BK288" s="21">
        <f t="shared" si="867"/>
        <v>0</v>
      </c>
      <c r="BL288" s="21">
        <f t="shared" si="867"/>
        <v>0</v>
      </c>
      <c r="BM288" s="21">
        <f t="shared" si="867"/>
        <v>0</v>
      </c>
      <c r="BN288" s="21">
        <f t="shared" si="867"/>
        <v>0</v>
      </c>
      <c r="BO288" s="21">
        <f t="shared" si="867"/>
        <v>0</v>
      </c>
      <c r="BP288" s="21">
        <f t="shared" si="867"/>
        <v>0</v>
      </c>
      <c r="BQ288" s="21">
        <f t="shared" si="867"/>
        <v>0</v>
      </c>
      <c r="BR288" s="21">
        <f t="shared" si="867"/>
        <v>0</v>
      </c>
      <c r="BS288" s="21">
        <f t="shared" si="867"/>
        <v>0</v>
      </c>
      <c r="BT288" s="21">
        <f t="shared" si="867"/>
        <v>0</v>
      </c>
      <c r="BU288" s="21">
        <f t="shared" si="867"/>
        <v>0</v>
      </c>
      <c r="BV288" s="21">
        <f t="shared" ref="BV288:DY288" si="868">BV167*$D288</f>
        <v>0</v>
      </c>
      <c r="BW288" s="21">
        <f t="shared" si="868"/>
        <v>0</v>
      </c>
      <c r="BX288" s="21">
        <f t="shared" si="868"/>
        <v>0</v>
      </c>
      <c r="BY288" s="21">
        <f t="shared" si="868"/>
        <v>0</v>
      </c>
      <c r="BZ288" s="21">
        <f t="shared" si="868"/>
        <v>0</v>
      </c>
      <c r="CA288" s="21">
        <f t="shared" si="868"/>
        <v>0</v>
      </c>
      <c r="CB288" s="21">
        <f t="shared" si="868"/>
        <v>0</v>
      </c>
      <c r="CC288" s="21">
        <f t="shared" si="868"/>
        <v>0</v>
      </c>
      <c r="CD288" s="21">
        <f t="shared" si="868"/>
        <v>0</v>
      </c>
      <c r="CE288" s="21">
        <f t="shared" si="868"/>
        <v>0</v>
      </c>
      <c r="CF288" s="21">
        <f t="shared" si="868"/>
        <v>0</v>
      </c>
      <c r="CG288" s="21">
        <f t="shared" si="868"/>
        <v>0</v>
      </c>
      <c r="CH288" s="21">
        <f t="shared" si="868"/>
        <v>0</v>
      </c>
      <c r="CI288" s="21">
        <f t="shared" si="868"/>
        <v>0</v>
      </c>
      <c r="CJ288" s="21">
        <f t="shared" si="868"/>
        <v>0</v>
      </c>
      <c r="CK288" s="21">
        <f t="shared" si="868"/>
        <v>0</v>
      </c>
      <c r="CL288" s="21">
        <f t="shared" si="868"/>
        <v>0</v>
      </c>
      <c r="CM288" s="21">
        <f t="shared" si="868"/>
        <v>0</v>
      </c>
      <c r="CN288" s="21">
        <f t="shared" si="868"/>
        <v>0</v>
      </c>
      <c r="CO288" s="21">
        <f t="shared" si="868"/>
        <v>0</v>
      </c>
      <c r="CP288" s="21">
        <f t="shared" si="868"/>
        <v>0</v>
      </c>
      <c r="CQ288" s="21">
        <f t="shared" si="868"/>
        <v>0</v>
      </c>
      <c r="CR288" s="21">
        <f t="shared" si="868"/>
        <v>0</v>
      </c>
      <c r="CS288" s="21">
        <f t="shared" si="868"/>
        <v>0</v>
      </c>
      <c r="CT288" s="21">
        <f t="shared" si="868"/>
        <v>0</v>
      </c>
      <c r="CU288" s="21">
        <f t="shared" si="868"/>
        <v>0</v>
      </c>
      <c r="CV288" s="21">
        <f t="shared" si="868"/>
        <v>0</v>
      </c>
      <c r="CW288" s="21">
        <f t="shared" si="868"/>
        <v>0</v>
      </c>
      <c r="CX288" s="21">
        <f t="shared" si="868"/>
        <v>0</v>
      </c>
      <c r="CY288" s="21">
        <f t="shared" si="868"/>
        <v>0</v>
      </c>
      <c r="CZ288" s="21">
        <f t="shared" si="868"/>
        <v>0</v>
      </c>
      <c r="DA288" s="21">
        <f t="shared" si="868"/>
        <v>0</v>
      </c>
      <c r="DB288" s="21">
        <f t="shared" si="868"/>
        <v>0</v>
      </c>
      <c r="DC288" s="21">
        <f t="shared" si="868"/>
        <v>0</v>
      </c>
      <c r="DD288" s="21">
        <f t="shared" si="868"/>
        <v>0</v>
      </c>
      <c r="DE288" s="21">
        <f t="shared" si="868"/>
        <v>0</v>
      </c>
      <c r="DF288" s="21">
        <f t="shared" si="868"/>
        <v>0</v>
      </c>
      <c r="DG288" s="21">
        <f t="shared" si="868"/>
        <v>0</v>
      </c>
      <c r="DH288" s="21">
        <f t="shared" si="868"/>
        <v>0</v>
      </c>
      <c r="DI288" s="21">
        <f t="shared" si="868"/>
        <v>0</v>
      </c>
      <c r="DJ288" s="21">
        <f t="shared" si="868"/>
        <v>0</v>
      </c>
      <c r="DK288" s="21">
        <f t="shared" si="868"/>
        <v>0</v>
      </c>
      <c r="DL288" s="21">
        <f t="shared" si="868"/>
        <v>0</v>
      </c>
      <c r="DM288" s="21">
        <f t="shared" si="868"/>
        <v>0</v>
      </c>
      <c r="DN288" s="21">
        <f t="shared" si="868"/>
        <v>0</v>
      </c>
      <c r="DO288" s="21">
        <f t="shared" si="868"/>
        <v>0</v>
      </c>
      <c r="DP288" s="21">
        <f t="shared" si="868"/>
        <v>0</v>
      </c>
      <c r="DQ288" s="21">
        <f t="shared" si="868"/>
        <v>0</v>
      </c>
      <c r="DR288" s="21">
        <f t="shared" si="868"/>
        <v>0</v>
      </c>
      <c r="DS288" s="21">
        <f t="shared" si="868"/>
        <v>0</v>
      </c>
      <c r="DT288" s="21">
        <f t="shared" si="868"/>
        <v>0</v>
      </c>
      <c r="DU288" s="21">
        <f t="shared" si="868"/>
        <v>0</v>
      </c>
      <c r="DV288" s="21">
        <f t="shared" si="868"/>
        <v>0</v>
      </c>
      <c r="DW288" s="21">
        <f t="shared" si="868"/>
        <v>0</v>
      </c>
      <c r="DX288" s="21">
        <f t="shared" si="868"/>
        <v>0</v>
      </c>
      <c r="DY288" s="21">
        <f t="shared" si="868"/>
        <v>0</v>
      </c>
      <c r="EB288" s="116">
        <f t="shared" si="861"/>
        <v>287</v>
      </c>
      <c r="EC288" s="2" t="str">
        <f t="shared" ref="EC288:EC290" si="869">B288</f>
        <v>Phase 2</v>
      </c>
      <c r="ED288" s="2" t="str">
        <f t="shared" ref="ED288:ED290" si="870">C288</f>
        <v>50' Wide</v>
      </c>
      <c r="EE288" s="33" t="str">
        <f>EE304</f>
        <v>*</v>
      </c>
      <c r="EF288" s="2" t="str">
        <f>EF304</f>
        <v>Options &amp; Upgrades</v>
      </c>
    </row>
    <row r="289" spans="2:136" x14ac:dyDescent="0.3">
      <c r="B289" s="2" t="str">
        <f>Product!$H$2</f>
        <v>Phase 2</v>
      </c>
      <c r="C289" s="2" t="str">
        <f>Product!$H$3</f>
        <v>60' Wide</v>
      </c>
      <c r="D289" s="129">
        <f>SUMIFS(INDEX(Product!$B$2:$U$97, MATCH(D282, Product!$B$2:$B$97, 0), ), Product!$B$2:$U$2, $B289, Product!$B$3:$U$3, $C289)</f>
        <v>40000</v>
      </c>
      <c r="G289" s="11">
        <f>SUM(H289:DZ289)</f>
        <v>1200000</v>
      </c>
      <c r="I289" s="21">
        <f t="shared" ref="I289:BT289" si="871">I168*$D289</f>
        <v>0</v>
      </c>
      <c r="J289" s="21">
        <f t="shared" si="871"/>
        <v>0</v>
      </c>
      <c r="K289" s="21">
        <f t="shared" si="871"/>
        <v>0</v>
      </c>
      <c r="L289" s="21">
        <f t="shared" si="871"/>
        <v>0</v>
      </c>
      <c r="M289" s="21">
        <f t="shared" si="871"/>
        <v>0</v>
      </c>
      <c r="N289" s="21">
        <f t="shared" si="871"/>
        <v>0</v>
      </c>
      <c r="O289" s="21">
        <f t="shared" si="871"/>
        <v>0</v>
      </c>
      <c r="P289" s="21">
        <f t="shared" si="871"/>
        <v>0</v>
      </c>
      <c r="Q289" s="21">
        <f t="shared" si="871"/>
        <v>0</v>
      </c>
      <c r="R289" s="21">
        <f t="shared" si="871"/>
        <v>0</v>
      </c>
      <c r="S289" s="21">
        <f t="shared" si="871"/>
        <v>0</v>
      </c>
      <c r="T289" s="21">
        <f t="shared" si="871"/>
        <v>0</v>
      </c>
      <c r="U289" s="21">
        <f t="shared" si="871"/>
        <v>0</v>
      </c>
      <c r="V289" s="21">
        <f t="shared" si="871"/>
        <v>0</v>
      </c>
      <c r="W289" s="21">
        <f t="shared" si="871"/>
        <v>0</v>
      </c>
      <c r="X289" s="21">
        <f t="shared" si="871"/>
        <v>0</v>
      </c>
      <c r="Y289" s="21">
        <f t="shared" si="871"/>
        <v>0</v>
      </c>
      <c r="Z289" s="21">
        <f t="shared" si="871"/>
        <v>0</v>
      </c>
      <c r="AA289" s="21">
        <f t="shared" si="871"/>
        <v>0</v>
      </c>
      <c r="AB289" s="21">
        <f t="shared" si="871"/>
        <v>0</v>
      </c>
      <c r="AC289" s="21">
        <f t="shared" si="871"/>
        <v>0</v>
      </c>
      <c r="AD289" s="21">
        <f t="shared" si="871"/>
        <v>0</v>
      </c>
      <c r="AE289" s="21">
        <f t="shared" si="871"/>
        <v>0</v>
      </c>
      <c r="AF289" s="21">
        <f t="shared" si="871"/>
        <v>0</v>
      </c>
      <c r="AG289" s="21">
        <f t="shared" si="871"/>
        <v>0</v>
      </c>
      <c r="AH289" s="21">
        <f t="shared" si="871"/>
        <v>0</v>
      </c>
      <c r="AI289" s="21">
        <f t="shared" si="871"/>
        <v>100000</v>
      </c>
      <c r="AJ289" s="21">
        <f t="shared" si="871"/>
        <v>100000</v>
      </c>
      <c r="AK289" s="21">
        <f t="shared" si="871"/>
        <v>100000</v>
      </c>
      <c r="AL289" s="21">
        <f t="shared" si="871"/>
        <v>100000</v>
      </c>
      <c r="AM289" s="21">
        <f t="shared" si="871"/>
        <v>100000</v>
      </c>
      <c r="AN289" s="21">
        <f t="shared" si="871"/>
        <v>100000</v>
      </c>
      <c r="AO289" s="21">
        <f t="shared" si="871"/>
        <v>100000</v>
      </c>
      <c r="AP289" s="21">
        <f t="shared" si="871"/>
        <v>100000</v>
      </c>
      <c r="AQ289" s="21">
        <f t="shared" si="871"/>
        <v>100000</v>
      </c>
      <c r="AR289" s="21">
        <f t="shared" si="871"/>
        <v>100000</v>
      </c>
      <c r="AS289" s="21">
        <f t="shared" si="871"/>
        <v>100000</v>
      </c>
      <c r="AT289" s="21">
        <f t="shared" si="871"/>
        <v>100000</v>
      </c>
      <c r="AU289" s="21">
        <f t="shared" si="871"/>
        <v>0</v>
      </c>
      <c r="AV289" s="21">
        <f t="shared" si="871"/>
        <v>0</v>
      </c>
      <c r="AW289" s="21">
        <f t="shared" si="871"/>
        <v>0</v>
      </c>
      <c r="AX289" s="21">
        <f t="shared" si="871"/>
        <v>0</v>
      </c>
      <c r="AY289" s="21">
        <f t="shared" si="871"/>
        <v>0</v>
      </c>
      <c r="AZ289" s="21">
        <f t="shared" si="871"/>
        <v>0</v>
      </c>
      <c r="BA289" s="21">
        <f t="shared" si="871"/>
        <v>0</v>
      </c>
      <c r="BB289" s="21">
        <f t="shared" si="871"/>
        <v>0</v>
      </c>
      <c r="BC289" s="21">
        <f t="shared" si="871"/>
        <v>0</v>
      </c>
      <c r="BD289" s="21">
        <f t="shared" si="871"/>
        <v>0</v>
      </c>
      <c r="BE289" s="21">
        <f t="shared" si="871"/>
        <v>0</v>
      </c>
      <c r="BF289" s="21">
        <f t="shared" si="871"/>
        <v>0</v>
      </c>
      <c r="BG289" s="21">
        <f t="shared" si="871"/>
        <v>0</v>
      </c>
      <c r="BH289" s="21">
        <f t="shared" si="871"/>
        <v>0</v>
      </c>
      <c r="BI289" s="21">
        <f t="shared" si="871"/>
        <v>0</v>
      </c>
      <c r="BJ289" s="21">
        <f t="shared" si="871"/>
        <v>0</v>
      </c>
      <c r="BK289" s="21">
        <f t="shared" si="871"/>
        <v>0</v>
      </c>
      <c r="BL289" s="21">
        <f t="shared" si="871"/>
        <v>0</v>
      </c>
      <c r="BM289" s="21">
        <f t="shared" si="871"/>
        <v>0</v>
      </c>
      <c r="BN289" s="21">
        <f t="shared" si="871"/>
        <v>0</v>
      </c>
      <c r="BO289" s="21">
        <f t="shared" si="871"/>
        <v>0</v>
      </c>
      <c r="BP289" s="21">
        <f t="shared" si="871"/>
        <v>0</v>
      </c>
      <c r="BQ289" s="21">
        <f t="shared" si="871"/>
        <v>0</v>
      </c>
      <c r="BR289" s="21">
        <f t="shared" si="871"/>
        <v>0</v>
      </c>
      <c r="BS289" s="21">
        <f t="shared" si="871"/>
        <v>0</v>
      </c>
      <c r="BT289" s="21">
        <f t="shared" si="871"/>
        <v>0</v>
      </c>
      <c r="BU289" s="21">
        <f t="shared" ref="BU289:DY289" si="872">BU168*$D289</f>
        <v>0</v>
      </c>
      <c r="BV289" s="21">
        <f t="shared" si="872"/>
        <v>0</v>
      </c>
      <c r="BW289" s="21">
        <f t="shared" si="872"/>
        <v>0</v>
      </c>
      <c r="BX289" s="21">
        <f t="shared" si="872"/>
        <v>0</v>
      </c>
      <c r="BY289" s="21">
        <f t="shared" si="872"/>
        <v>0</v>
      </c>
      <c r="BZ289" s="21">
        <f t="shared" si="872"/>
        <v>0</v>
      </c>
      <c r="CA289" s="21">
        <f t="shared" si="872"/>
        <v>0</v>
      </c>
      <c r="CB289" s="21">
        <f t="shared" si="872"/>
        <v>0</v>
      </c>
      <c r="CC289" s="21">
        <f t="shared" si="872"/>
        <v>0</v>
      </c>
      <c r="CD289" s="21">
        <f t="shared" si="872"/>
        <v>0</v>
      </c>
      <c r="CE289" s="21">
        <f t="shared" si="872"/>
        <v>0</v>
      </c>
      <c r="CF289" s="21">
        <f t="shared" si="872"/>
        <v>0</v>
      </c>
      <c r="CG289" s="21">
        <f t="shared" si="872"/>
        <v>0</v>
      </c>
      <c r="CH289" s="21">
        <f t="shared" si="872"/>
        <v>0</v>
      </c>
      <c r="CI289" s="21">
        <f t="shared" si="872"/>
        <v>0</v>
      </c>
      <c r="CJ289" s="21">
        <f t="shared" si="872"/>
        <v>0</v>
      </c>
      <c r="CK289" s="21">
        <f t="shared" si="872"/>
        <v>0</v>
      </c>
      <c r="CL289" s="21">
        <f t="shared" si="872"/>
        <v>0</v>
      </c>
      <c r="CM289" s="21">
        <f t="shared" si="872"/>
        <v>0</v>
      </c>
      <c r="CN289" s="21">
        <f t="shared" si="872"/>
        <v>0</v>
      </c>
      <c r="CO289" s="21">
        <f t="shared" si="872"/>
        <v>0</v>
      </c>
      <c r="CP289" s="21">
        <f t="shared" si="872"/>
        <v>0</v>
      </c>
      <c r="CQ289" s="21">
        <f t="shared" si="872"/>
        <v>0</v>
      </c>
      <c r="CR289" s="21">
        <f t="shared" si="872"/>
        <v>0</v>
      </c>
      <c r="CS289" s="21">
        <f t="shared" si="872"/>
        <v>0</v>
      </c>
      <c r="CT289" s="21">
        <f t="shared" si="872"/>
        <v>0</v>
      </c>
      <c r="CU289" s="21">
        <f t="shared" si="872"/>
        <v>0</v>
      </c>
      <c r="CV289" s="21">
        <f t="shared" si="872"/>
        <v>0</v>
      </c>
      <c r="CW289" s="21">
        <f t="shared" si="872"/>
        <v>0</v>
      </c>
      <c r="CX289" s="21">
        <f t="shared" si="872"/>
        <v>0</v>
      </c>
      <c r="CY289" s="21">
        <f t="shared" si="872"/>
        <v>0</v>
      </c>
      <c r="CZ289" s="21">
        <f t="shared" si="872"/>
        <v>0</v>
      </c>
      <c r="DA289" s="21">
        <f t="shared" si="872"/>
        <v>0</v>
      </c>
      <c r="DB289" s="21">
        <f t="shared" si="872"/>
        <v>0</v>
      </c>
      <c r="DC289" s="21">
        <f t="shared" si="872"/>
        <v>0</v>
      </c>
      <c r="DD289" s="21">
        <f t="shared" si="872"/>
        <v>0</v>
      </c>
      <c r="DE289" s="21">
        <f t="shared" si="872"/>
        <v>0</v>
      </c>
      <c r="DF289" s="21">
        <f t="shared" si="872"/>
        <v>0</v>
      </c>
      <c r="DG289" s="21">
        <f t="shared" si="872"/>
        <v>0</v>
      </c>
      <c r="DH289" s="21">
        <f t="shared" si="872"/>
        <v>0</v>
      </c>
      <c r="DI289" s="21">
        <f t="shared" si="872"/>
        <v>0</v>
      </c>
      <c r="DJ289" s="21">
        <f t="shared" si="872"/>
        <v>0</v>
      </c>
      <c r="DK289" s="21">
        <f t="shared" si="872"/>
        <v>0</v>
      </c>
      <c r="DL289" s="21">
        <f t="shared" si="872"/>
        <v>0</v>
      </c>
      <c r="DM289" s="21">
        <f t="shared" si="872"/>
        <v>0</v>
      </c>
      <c r="DN289" s="21">
        <f t="shared" si="872"/>
        <v>0</v>
      </c>
      <c r="DO289" s="21">
        <f t="shared" si="872"/>
        <v>0</v>
      </c>
      <c r="DP289" s="21">
        <f t="shared" si="872"/>
        <v>0</v>
      </c>
      <c r="DQ289" s="21">
        <f t="shared" si="872"/>
        <v>0</v>
      </c>
      <c r="DR289" s="21">
        <f t="shared" si="872"/>
        <v>0</v>
      </c>
      <c r="DS289" s="21">
        <f t="shared" si="872"/>
        <v>0</v>
      </c>
      <c r="DT289" s="21">
        <f t="shared" si="872"/>
        <v>0</v>
      </c>
      <c r="DU289" s="21">
        <f t="shared" si="872"/>
        <v>0</v>
      </c>
      <c r="DV289" s="21">
        <f t="shared" si="872"/>
        <v>0</v>
      </c>
      <c r="DW289" s="21">
        <f t="shared" si="872"/>
        <v>0</v>
      </c>
      <c r="DX289" s="21">
        <f t="shared" si="872"/>
        <v>0</v>
      </c>
      <c r="DY289" s="21">
        <f t="shared" si="872"/>
        <v>0</v>
      </c>
      <c r="EB289" s="116">
        <f t="shared" si="861"/>
        <v>288</v>
      </c>
      <c r="EC289" s="2" t="str">
        <f t="shared" si="869"/>
        <v>Phase 2</v>
      </c>
      <c r="ED289" s="2" t="str">
        <f t="shared" si="870"/>
        <v>60' Wide</v>
      </c>
      <c r="EE289" s="33" t="str">
        <f>EE304</f>
        <v>*</v>
      </c>
      <c r="EF289" s="2" t="str">
        <f>EF304</f>
        <v>Options &amp; Upgrades</v>
      </c>
    </row>
    <row r="290" spans="2:136" x14ac:dyDescent="0.3">
      <c r="B290" s="2" t="str">
        <f>Product!$I$2</f>
        <v>Phase 2</v>
      </c>
      <c r="C290" s="2" t="str">
        <f>Product!$I$3</f>
        <v>75' Wide</v>
      </c>
      <c r="D290" s="129">
        <f>SUMIFS(INDEX(Product!$B$2:$U$97, MATCH(D282, Product!$B$2:$B$97, 0), ), Product!$B$2:$U$2, $B290, Product!$B$3:$U$3, $C290)</f>
        <v>40000</v>
      </c>
      <c r="G290" s="11">
        <f>SUM(H290:DZ290)</f>
        <v>799999.99999999988</v>
      </c>
      <c r="I290" s="21">
        <f t="shared" ref="I290:BT290" si="873">I169*$D290</f>
        <v>0</v>
      </c>
      <c r="J290" s="21">
        <f t="shared" si="873"/>
        <v>0</v>
      </c>
      <c r="K290" s="21">
        <f t="shared" si="873"/>
        <v>0</v>
      </c>
      <c r="L290" s="21">
        <f t="shared" si="873"/>
        <v>0</v>
      </c>
      <c r="M290" s="21">
        <f t="shared" si="873"/>
        <v>0</v>
      </c>
      <c r="N290" s="21">
        <f t="shared" si="873"/>
        <v>0</v>
      </c>
      <c r="O290" s="21">
        <f t="shared" si="873"/>
        <v>0</v>
      </c>
      <c r="P290" s="21">
        <f t="shared" si="873"/>
        <v>0</v>
      </c>
      <c r="Q290" s="21">
        <f t="shared" si="873"/>
        <v>0</v>
      </c>
      <c r="R290" s="21">
        <f t="shared" si="873"/>
        <v>0</v>
      </c>
      <c r="S290" s="21">
        <f t="shared" si="873"/>
        <v>0</v>
      </c>
      <c r="T290" s="21">
        <f t="shared" si="873"/>
        <v>0</v>
      </c>
      <c r="U290" s="21">
        <f t="shared" si="873"/>
        <v>0</v>
      </c>
      <c r="V290" s="21">
        <f t="shared" si="873"/>
        <v>0</v>
      </c>
      <c r="W290" s="21">
        <f t="shared" si="873"/>
        <v>0</v>
      </c>
      <c r="X290" s="21">
        <f t="shared" si="873"/>
        <v>0</v>
      </c>
      <c r="Y290" s="21">
        <f t="shared" si="873"/>
        <v>0</v>
      </c>
      <c r="Z290" s="21">
        <f t="shared" si="873"/>
        <v>0</v>
      </c>
      <c r="AA290" s="21">
        <f t="shared" si="873"/>
        <v>0</v>
      </c>
      <c r="AB290" s="21">
        <f t="shared" si="873"/>
        <v>0</v>
      </c>
      <c r="AC290" s="21">
        <f t="shared" si="873"/>
        <v>0</v>
      </c>
      <c r="AD290" s="21">
        <f t="shared" si="873"/>
        <v>0</v>
      </c>
      <c r="AE290" s="21">
        <f t="shared" si="873"/>
        <v>0</v>
      </c>
      <c r="AF290" s="21">
        <f t="shared" si="873"/>
        <v>0</v>
      </c>
      <c r="AG290" s="21">
        <f t="shared" si="873"/>
        <v>0</v>
      </c>
      <c r="AH290" s="21">
        <f t="shared" si="873"/>
        <v>0</v>
      </c>
      <c r="AI290" s="21">
        <f t="shared" si="873"/>
        <v>66666.666666666672</v>
      </c>
      <c r="AJ290" s="21">
        <f t="shared" si="873"/>
        <v>66666.666666666672</v>
      </c>
      <c r="AK290" s="21">
        <f t="shared" si="873"/>
        <v>66666.666666666672</v>
      </c>
      <c r="AL290" s="21">
        <f t="shared" si="873"/>
        <v>66666.666666666672</v>
      </c>
      <c r="AM290" s="21">
        <f t="shared" si="873"/>
        <v>66666.666666666672</v>
      </c>
      <c r="AN290" s="21">
        <f t="shared" si="873"/>
        <v>66666.666666666672</v>
      </c>
      <c r="AO290" s="21">
        <f t="shared" si="873"/>
        <v>66666.666666666672</v>
      </c>
      <c r="AP290" s="21">
        <f t="shared" si="873"/>
        <v>66666.666666666672</v>
      </c>
      <c r="AQ290" s="21">
        <f t="shared" si="873"/>
        <v>66666.666666666672</v>
      </c>
      <c r="AR290" s="21">
        <f t="shared" si="873"/>
        <v>66666.666666666672</v>
      </c>
      <c r="AS290" s="21">
        <f t="shared" si="873"/>
        <v>66666.666666666672</v>
      </c>
      <c r="AT290" s="21">
        <f t="shared" si="873"/>
        <v>66666.666666666672</v>
      </c>
      <c r="AU290" s="21">
        <f t="shared" si="873"/>
        <v>0</v>
      </c>
      <c r="AV290" s="21">
        <f t="shared" si="873"/>
        <v>0</v>
      </c>
      <c r="AW290" s="21">
        <f t="shared" si="873"/>
        <v>0</v>
      </c>
      <c r="AX290" s="21">
        <f t="shared" si="873"/>
        <v>0</v>
      </c>
      <c r="AY290" s="21">
        <f t="shared" si="873"/>
        <v>0</v>
      </c>
      <c r="AZ290" s="21">
        <f t="shared" si="873"/>
        <v>0</v>
      </c>
      <c r="BA290" s="21">
        <f t="shared" si="873"/>
        <v>0</v>
      </c>
      <c r="BB290" s="21">
        <f t="shared" si="873"/>
        <v>0</v>
      </c>
      <c r="BC290" s="21">
        <f t="shared" si="873"/>
        <v>0</v>
      </c>
      <c r="BD290" s="21">
        <f t="shared" si="873"/>
        <v>0</v>
      </c>
      <c r="BE290" s="21">
        <f t="shared" si="873"/>
        <v>0</v>
      </c>
      <c r="BF290" s="21">
        <f t="shared" si="873"/>
        <v>0</v>
      </c>
      <c r="BG290" s="21">
        <f t="shared" si="873"/>
        <v>0</v>
      </c>
      <c r="BH290" s="21">
        <f t="shared" si="873"/>
        <v>0</v>
      </c>
      <c r="BI290" s="21">
        <f t="shared" si="873"/>
        <v>0</v>
      </c>
      <c r="BJ290" s="21">
        <f t="shared" si="873"/>
        <v>0</v>
      </c>
      <c r="BK290" s="21">
        <f t="shared" si="873"/>
        <v>0</v>
      </c>
      <c r="BL290" s="21">
        <f t="shared" si="873"/>
        <v>0</v>
      </c>
      <c r="BM290" s="21">
        <f t="shared" si="873"/>
        <v>0</v>
      </c>
      <c r="BN290" s="21">
        <f t="shared" si="873"/>
        <v>0</v>
      </c>
      <c r="BO290" s="21">
        <f t="shared" si="873"/>
        <v>0</v>
      </c>
      <c r="BP290" s="21">
        <f t="shared" si="873"/>
        <v>0</v>
      </c>
      <c r="BQ290" s="21">
        <f t="shared" si="873"/>
        <v>0</v>
      </c>
      <c r="BR290" s="21">
        <f t="shared" si="873"/>
        <v>0</v>
      </c>
      <c r="BS290" s="21">
        <f t="shared" si="873"/>
        <v>0</v>
      </c>
      <c r="BT290" s="21">
        <f t="shared" si="873"/>
        <v>0</v>
      </c>
      <c r="BU290" s="21">
        <f t="shared" ref="BU290:DY290" si="874">BU169*$D290</f>
        <v>0</v>
      </c>
      <c r="BV290" s="21">
        <f t="shared" si="874"/>
        <v>0</v>
      </c>
      <c r="BW290" s="21">
        <f t="shared" si="874"/>
        <v>0</v>
      </c>
      <c r="BX290" s="21">
        <f t="shared" si="874"/>
        <v>0</v>
      </c>
      <c r="BY290" s="21">
        <f t="shared" si="874"/>
        <v>0</v>
      </c>
      <c r="BZ290" s="21">
        <f t="shared" si="874"/>
        <v>0</v>
      </c>
      <c r="CA290" s="21">
        <f t="shared" si="874"/>
        <v>0</v>
      </c>
      <c r="CB290" s="21">
        <f t="shared" si="874"/>
        <v>0</v>
      </c>
      <c r="CC290" s="21">
        <f t="shared" si="874"/>
        <v>0</v>
      </c>
      <c r="CD290" s="21">
        <f t="shared" si="874"/>
        <v>0</v>
      </c>
      <c r="CE290" s="21">
        <f t="shared" si="874"/>
        <v>0</v>
      </c>
      <c r="CF290" s="21">
        <f t="shared" si="874"/>
        <v>0</v>
      </c>
      <c r="CG290" s="21">
        <f t="shared" si="874"/>
        <v>0</v>
      </c>
      <c r="CH290" s="21">
        <f t="shared" si="874"/>
        <v>0</v>
      </c>
      <c r="CI290" s="21">
        <f t="shared" si="874"/>
        <v>0</v>
      </c>
      <c r="CJ290" s="21">
        <f t="shared" si="874"/>
        <v>0</v>
      </c>
      <c r="CK290" s="21">
        <f t="shared" si="874"/>
        <v>0</v>
      </c>
      <c r="CL290" s="21">
        <f t="shared" si="874"/>
        <v>0</v>
      </c>
      <c r="CM290" s="21">
        <f t="shared" si="874"/>
        <v>0</v>
      </c>
      <c r="CN290" s="21">
        <f t="shared" si="874"/>
        <v>0</v>
      </c>
      <c r="CO290" s="21">
        <f t="shared" si="874"/>
        <v>0</v>
      </c>
      <c r="CP290" s="21">
        <f t="shared" si="874"/>
        <v>0</v>
      </c>
      <c r="CQ290" s="21">
        <f t="shared" si="874"/>
        <v>0</v>
      </c>
      <c r="CR290" s="21">
        <f t="shared" si="874"/>
        <v>0</v>
      </c>
      <c r="CS290" s="21">
        <f t="shared" si="874"/>
        <v>0</v>
      </c>
      <c r="CT290" s="21">
        <f t="shared" si="874"/>
        <v>0</v>
      </c>
      <c r="CU290" s="21">
        <f t="shared" si="874"/>
        <v>0</v>
      </c>
      <c r="CV290" s="21">
        <f t="shared" si="874"/>
        <v>0</v>
      </c>
      <c r="CW290" s="21">
        <f t="shared" si="874"/>
        <v>0</v>
      </c>
      <c r="CX290" s="21">
        <f t="shared" si="874"/>
        <v>0</v>
      </c>
      <c r="CY290" s="21">
        <f t="shared" si="874"/>
        <v>0</v>
      </c>
      <c r="CZ290" s="21">
        <f t="shared" si="874"/>
        <v>0</v>
      </c>
      <c r="DA290" s="21">
        <f t="shared" si="874"/>
        <v>0</v>
      </c>
      <c r="DB290" s="21">
        <f t="shared" si="874"/>
        <v>0</v>
      </c>
      <c r="DC290" s="21">
        <f t="shared" si="874"/>
        <v>0</v>
      </c>
      <c r="DD290" s="21">
        <f t="shared" si="874"/>
        <v>0</v>
      </c>
      <c r="DE290" s="21">
        <f t="shared" si="874"/>
        <v>0</v>
      </c>
      <c r="DF290" s="21">
        <f t="shared" si="874"/>
        <v>0</v>
      </c>
      <c r="DG290" s="21">
        <f t="shared" si="874"/>
        <v>0</v>
      </c>
      <c r="DH290" s="21">
        <f t="shared" si="874"/>
        <v>0</v>
      </c>
      <c r="DI290" s="21">
        <f t="shared" si="874"/>
        <v>0</v>
      </c>
      <c r="DJ290" s="21">
        <f t="shared" si="874"/>
        <v>0</v>
      </c>
      <c r="DK290" s="21">
        <f t="shared" si="874"/>
        <v>0</v>
      </c>
      <c r="DL290" s="21">
        <f t="shared" si="874"/>
        <v>0</v>
      </c>
      <c r="DM290" s="21">
        <f t="shared" si="874"/>
        <v>0</v>
      </c>
      <c r="DN290" s="21">
        <f t="shared" si="874"/>
        <v>0</v>
      </c>
      <c r="DO290" s="21">
        <f t="shared" si="874"/>
        <v>0</v>
      </c>
      <c r="DP290" s="21">
        <f t="shared" si="874"/>
        <v>0</v>
      </c>
      <c r="DQ290" s="21">
        <f t="shared" si="874"/>
        <v>0</v>
      </c>
      <c r="DR290" s="21">
        <f t="shared" si="874"/>
        <v>0</v>
      </c>
      <c r="DS290" s="21">
        <f t="shared" si="874"/>
        <v>0</v>
      </c>
      <c r="DT290" s="21">
        <f t="shared" si="874"/>
        <v>0</v>
      </c>
      <c r="DU290" s="21">
        <f t="shared" si="874"/>
        <v>0</v>
      </c>
      <c r="DV290" s="21">
        <f t="shared" si="874"/>
        <v>0</v>
      </c>
      <c r="DW290" s="21">
        <f t="shared" si="874"/>
        <v>0</v>
      </c>
      <c r="DX290" s="21">
        <f t="shared" si="874"/>
        <v>0</v>
      </c>
      <c r="DY290" s="21">
        <f t="shared" si="874"/>
        <v>0</v>
      </c>
      <c r="EB290" s="116">
        <f t="shared" si="861"/>
        <v>289</v>
      </c>
      <c r="EC290" s="2" t="str">
        <f t="shared" si="869"/>
        <v>Phase 2</v>
      </c>
      <c r="ED290" s="2" t="str">
        <f t="shared" si="870"/>
        <v>75' Wide</v>
      </c>
      <c r="EE290" s="33" t="str">
        <f>EE304</f>
        <v>*</v>
      </c>
      <c r="EF290" s="2" t="str">
        <f>EF304</f>
        <v>Options &amp; Upgrades</v>
      </c>
    </row>
    <row r="291" spans="2:136" x14ac:dyDescent="0.3">
      <c r="D291" s="129"/>
      <c r="I291" s="21"/>
      <c r="J291" s="21"/>
      <c r="K291" s="21"/>
      <c r="L291" s="21"/>
      <c r="M291" s="21"/>
      <c r="N291" s="21"/>
      <c r="O291" s="21"/>
      <c r="P291" s="21"/>
      <c r="Q291" s="21"/>
      <c r="R291" s="21"/>
      <c r="S291" s="21"/>
      <c r="T291" s="21"/>
      <c r="U291" s="21"/>
      <c r="V291" s="21"/>
      <c r="W291" s="21"/>
      <c r="X291" s="21"/>
      <c r="Y291" s="21"/>
      <c r="Z291" s="21"/>
      <c r="AA291" s="21"/>
      <c r="AB291" s="21"/>
      <c r="AC291" s="21"/>
      <c r="AD291" s="21"/>
      <c r="AE291" s="21"/>
      <c r="AF291" s="21"/>
      <c r="AG291" s="21"/>
      <c r="AH291" s="21"/>
      <c r="AI291" s="21"/>
      <c r="AJ291" s="21"/>
      <c r="AK291" s="21"/>
      <c r="AL291" s="21"/>
      <c r="AM291" s="21"/>
      <c r="AN291" s="21"/>
      <c r="AO291" s="21"/>
      <c r="AP291" s="21"/>
      <c r="AQ291" s="21"/>
      <c r="AR291" s="21"/>
      <c r="AS291" s="21"/>
      <c r="AT291" s="21"/>
      <c r="AU291" s="21"/>
      <c r="AV291" s="21"/>
      <c r="AW291" s="21"/>
      <c r="AX291" s="21"/>
      <c r="AY291" s="21"/>
      <c r="AZ291" s="21"/>
      <c r="BA291" s="21"/>
      <c r="BB291" s="21"/>
      <c r="BC291" s="21"/>
      <c r="BD291" s="21"/>
      <c r="BE291" s="21"/>
      <c r="BF291" s="21"/>
      <c r="BG291" s="21"/>
      <c r="BH291" s="21"/>
      <c r="BI291" s="21"/>
      <c r="BJ291" s="21"/>
      <c r="BK291" s="21"/>
      <c r="BL291" s="21"/>
      <c r="BM291" s="21"/>
      <c r="BN291" s="21"/>
      <c r="BO291" s="21"/>
      <c r="BP291" s="21"/>
      <c r="BQ291" s="21"/>
      <c r="BR291" s="21"/>
      <c r="BS291" s="21"/>
      <c r="BT291" s="21"/>
      <c r="BU291" s="21"/>
      <c r="BV291" s="21"/>
      <c r="BW291" s="21"/>
      <c r="BX291" s="21"/>
      <c r="BY291" s="21"/>
      <c r="BZ291" s="21"/>
      <c r="CA291" s="21"/>
      <c r="CB291" s="21"/>
      <c r="CC291" s="21"/>
      <c r="CD291" s="21"/>
      <c r="CE291" s="21"/>
      <c r="CF291" s="21"/>
      <c r="CG291" s="21"/>
      <c r="CH291" s="21"/>
      <c r="CI291" s="21"/>
      <c r="CJ291" s="21"/>
      <c r="CK291" s="21"/>
      <c r="CL291" s="21"/>
      <c r="CM291" s="21"/>
      <c r="CN291" s="21"/>
      <c r="CO291" s="21"/>
      <c r="CP291" s="21"/>
      <c r="CQ291" s="21"/>
      <c r="CR291" s="21"/>
      <c r="CS291" s="21"/>
      <c r="CT291" s="21"/>
      <c r="CU291" s="21"/>
      <c r="CV291" s="21"/>
      <c r="CW291" s="21"/>
      <c r="CX291" s="21"/>
      <c r="CY291" s="21"/>
      <c r="CZ291" s="21"/>
      <c r="DA291" s="21"/>
      <c r="DB291" s="21"/>
      <c r="DC291" s="21"/>
      <c r="DD291" s="21"/>
      <c r="DE291" s="21"/>
      <c r="DF291" s="21"/>
      <c r="DG291" s="21"/>
      <c r="DH291" s="21"/>
      <c r="DI291" s="21"/>
      <c r="DJ291" s="21"/>
      <c r="DK291" s="21"/>
      <c r="DL291" s="21"/>
      <c r="DM291" s="21"/>
      <c r="DN291" s="21"/>
      <c r="DO291" s="21"/>
      <c r="DP291" s="21"/>
      <c r="DQ291" s="21"/>
      <c r="DR291" s="21"/>
      <c r="DS291" s="21"/>
      <c r="DT291" s="21"/>
      <c r="DU291" s="21"/>
      <c r="DV291" s="21"/>
      <c r="DW291" s="21"/>
      <c r="DX291" s="21"/>
      <c r="DY291" s="21"/>
      <c r="EE291" s="33"/>
    </row>
    <row r="292" spans="2:136" x14ac:dyDescent="0.3">
      <c r="B292" s="2" t="str">
        <f>Product!$J$2</f>
        <v>Phase 3</v>
      </c>
      <c r="C292" s="2" t="str">
        <f>Product!$J$3</f>
        <v>50' Wide</v>
      </c>
      <c r="D292" s="129">
        <f>SUMIFS(INDEX(Product!$B$2:$U$97, MATCH(D282, Product!$B$2:$B$97, 0), ), Product!$B$2:$U$2, $B292, Product!$B$3:$U$3, $C292)</f>
        <v>40000</v>
      </c>
      <c r="G292" s="11">
        <f>SUM(H292:DZ292)</f>
        <v>1200000</v>
      </c>
      <c r="I292" s="21">
        <f>I171*$D292</f>
        <v>0</v>
      </c>
      <c r="J292" s="21">
        <f t="shared" ref="J292:BU292" si="875">J171*$D292</f>
        <v>0</v>
      </c>
      <c r="K292" s="21">
        <f t="shared" si="875"/>
        <v>0</v>
      </c>
      <c r="L292" s="21">
        <f t="shared" si="875"/>
        <v>0</v>
      </c>
      <c r="M292" s="21">
        <f t="shared" si="875"/>
        <v>0</v>
      </c>
      <c r="N292" s="21">
        <f t="shared" si="875"/>
        <v>0</v>
      </c>
      <c r="O292" s="21">
        <f t="shared" si="875"/>
        <v>0</v>
      </c>
      <c r="P292" s="21">
        <f t="shared" si="875"/>
        <v>0</v>
      </c>
      <c r="Q292" s="21">
        <f t="shared" si="875"/>
        <v>0</v>
      </c>
      <c r="R292" s="21">
        <f t="shared" si="875"/>
        <v>0</v>
      </c>
      <c r="S292" s="21">
        <f t="shared" si="875"/>
        <v>0</v>
      </c>
      <c r="T292" s="21">
        <f t="shared" si="875"/>
        <v>0</v>
      </c>
      <c r="U292" s="21">
        <f t="shared" si="875"/>
        <v>0</v>
      </c>
      <c r="V292" s="21">
        <f t="shared" si="875"/>
        <v>0</v>
      </c>
      <c r="W292" s="21">
        <f t="shared" si="875"/>
        <v>0</v>
      </c>
      <c r="X292" s="21">
        <f t="shared" si="875"/>
        <v>0</v>
      </c>
      <c r="Y292" s="21">
        <f t="shared" si="875"/>
        <v>0</v>
      </c>
      <c r="Z292" s="21">
        <f t="shared" si="875"/>
        <v>0</v>
      </c>
      <c r="AA292" s="21">
        <f t="shared" si="875"/>
        <v>0</v>
      </c>
      <c r="AB292" s="21">
        <f t="shared" si="875"/>
        <v>0</v>
      </c>
      <c r="AC292" s="21">
        <f t="shared" si="875"/>
        <v>0</v>
      </c>
      <c r="AD292" s="21">
        <f t="shared" si="875"/>
        <v>0</v>
      </c>
      <c r="AE292" s="21">
        <f t="shared" si="875"/>
        <v>0</v>
      </c>
      <c r="AF292" s="21">
        <f t="shared" si="875"/>
        <v>0</v>
      </c>
      <c r="AG292" s="21">
        <f t="shared" si="875"/>
        <v>0</v>
      </c>
      <c r="AH292" s="21">
        <f t="shared" si="875"/>
        <v>0</v>
      </c>
      <c r="AI292" s="21">
        <f t="shared" si="875"/>
        <v>0</v>
      </c>
      <c r="AJ292" s="21">
        <f t="shared" si="875"/>
        <v>0</v>
      </c>
      <c r="AK292" s="21">
        <f t="shared" si="875"/>
        <v>0</v>
      </c>
      <c r="AL292" s="21">
        <f t="shared" si="875"/>
        <v>0</v>
      </c>
      <c r="AM292" s="21">
        <f t="shared" si="875"/>
        <v>0</v>
      </c>
      <c r="AN292" s="21">
        <f t="shared" si="875"/>
        <v>0</v>
      </c>
      <c r="AO292" s="21">
        <f t="shared" si="875"/>
        <v>0</v>
      </c>
      <c r="AP292" s="21">
        <f t="shared" si="875"/>
        <v>0</v>
      </c>
      <c r="AQ292" s="21">
        <f t="shared" si="875"/>
        <v>0</v>
      </c>
      <c r="AR292" s="21">
        <f t="shared" si="875"/>
        <v>0</v>
      </c>
      <c r="AS292" s="21">
        <f t="shared" si="875"/>
        <v>0</v>
      </c>
      <c r="AT292" s="21">
        <f t="shared" si="875"/>
        <v>0</v>
      </c>
      <c r="AU292" s="21">
        <f t="shared" si="875"/>
        <v>100000</v>
      </c>
      <c r="AV292" s="21">
        <f t="shared" si="875"/>
        <v>100000</v>
      </c>
      <c r="AW292" s="21">
        <f t="shared" si="875"/>
        <v>100000</v>
      </c>
      <c r="AX292" s="21">
        <f t="shared" si="875"/>
        <v>100000</v>
      </c>
      <c r="AY292" s="21">
        <f t="shared" si="875"/>
        <v>100000</v>
      </c>
      <c r="AZ292" s="21">
        <f t="shared" si="875"/>
        <v>100000</v>
      </c>
      <c r="BA292" s="21">
        <f t="shared" si="875"/>
        <v>100000</v>
      </c>
      <c r="BB292" s="21">
        <f t="shared" si="875"/>
        <v>100000</v>
      </c>
      <c r="BC292" s="21">
        <f t="shared" si="875"/>
        <v>100000</v>
      </c>
      <c r="BD292" s="21">
        <f t="shared" si="875"/>
        <v>100000</v>
      </c>
      <c r="BE292" s="21">
        <f t="shared" si="875"/>
        <v>100000</v>
      </c>
      <c r="BF292" s="21">
        <f t="shared" si="875"/>
        <v>100000</v>
      </c>
      <c r="BG292" s="21">
        <f t="shared" si="875"/>
        <v>0</v>
      </c>
      <c r="BH292" s="21">
        <f t="shared" si="875"/>
        <v>0</v>
      </c>
      <c r="BI292" s="21">
        <f t="shared" si="875"/>
        <v>0</v>
      </c>
      <c r="BJ292" s="21">
        <f t="shared" si="875"/>
        <v>0</v>
      </c>
      <c r="BK292" s="21">
        <f t="shared" si="875"/>
        <v>0</v>
      </c>
      <c r="BL292" s="21">
        <f t="shared" si="875"/>
        <v>0</v>
      </c>
      <c r="BM292" s="21">
        <f t="shared" si="875"/>
        <v>0</v>
      </c>
      <c r="BN292" s="21">
        <f t="shared" si="875"/>
        <v>0</v>
      </c>
      <c r="BO292" s="21">
        <f t="shared" si="875"/>
        <v>0</v>
      </c>
      <c r="BP292" s="21">
        <f t="shared" si="875"/>
        <v>0</v>
      </c>
      <c r="BQ292" s="21">
        <f t="shared" si="875"/>
        <v>0</v>
      </c>
      <c r="BR292" s="21">
        <f t="shared" si="875"/>
        <v>0</v>
      </c>
      <c r="BS292" s="21">
        <f t="shared" si="875"/>
        <v>0</v>
      </c>
      <c r="BT292" s="21">
        <f t="shared" si="875"/>
        <v>0</v>
      </c>
      <c r="BU292" s="21">
        <f t="shared" si="875"/>
        <v>0</v>
      </c>
      <c r="BV292" s="21">
        <f t="shared" ref="BV292:DY292" si="876">BV171*$D292</f>
        <v>0</v>
      </c>
      <c r="BW292" s="21">
        <f t="shared" si="876"/>
        <v>0</v>
      </c>
      <c r="BX292" s="21">
        <f t="shared" si="876"/>
        <v>0</v>
      </c>
      <c r="BY292" s="21">
        <f t="shared" si="876"/>
        <v>0</v>
      </c>
      <c r="BZ292" s="21">
        <f t="shared" si="876"/>
        <v>0</v>
      </c>
      <c r="CA292" s="21">
        <f t="shared" si="876"/>
        <v>0</v>
      </c>
      <c r="CB292" s="21">
        <f t="shared" si="876"/>
        <v>0</v>
      </c>
      <c r="CC292" s="21">
        <f t="shared" si="876"/>
        <v>0</v>
      </c>
      <c r="CD292" s="21">
        <f t="shared" si="876"/>
        <v>0</v>
      </c>
      <c r="CE292" s="21">
        <f t="shared" si="876"/>
        <v>0</v>
      </c>
      <c r="CF292" s="21">
        <f t="shared" si="876"/>
        <v>0</v>
      </c>
      <c r="CG292" s="21">
        <f t="shared" si="876"/>
        <v>0</v>
      </c>
      <c r="CH292" s="21">
        <f t="shared" si="876"/>
        <v>0</v>
      </c>
      <c r="CI292" s="21">
        <f t="shared" si="876"/>
        <v>0</v>
      </c>
      <c r="CJ292" s="21">
        <f t="shared" si="876"/>
        <v>0</v>
      </c>
      <c r="CK292" s="21">
        <f t="shared" si="876"/>
        <v>0</v>
      </c>
      <c r="CL292" s="21">
        <f t="shared" si="876"/>
        <v>0</v>
      </c>
      <c r="CM292" s="21">
        <f t="shared" si="876"/>
        <v>0</v>
      </c>
      <c r="CN292" s="21">
        <f t="shared" si="876"/>
        <v>0</v>
      </c>
      <c r="CO292" s="21">
        <f t="shared" si="876"/>
        <v>0</v>
      </c>
      <c r="CP292" s="21">
        <f t="shared" si="876"/>
        <v>0</v>
      </c>
      <c r="CQ292" s="21">
        <f t="shared" si="876"/>
        <v>0</v>
      </c>
      <c r="CR292" s="21">
        <f t="shared" si="876"/>
        <v>0</v>
      </c>
      <c r="CS292" s="21">
        <f t="shared" si="876"/>
        <v>0</v>
      </c>
      <c r="CT292" s="21">
        <f t="shared" si="876"/>
        <v>0</v>
      </c>
      <c r="CU292" s="21">
        <f t="shared" si="876"/>
        <v>0</v>
      </c>
      <c r="CV292" s="21">
        <f t="shared" si="876"/>
        <v>0</v>
      </c>
      <c r="CW292" s="21">
        <f t="shared" si="876"/>
        <v>0</v>
      </c>
      <c r="CX292" s="21">
        <f t="shared" si="876"/>
        <v>0</v>
      </c>
      <c r="CY292" s="21">
        <f t="shared" si="876"/>
        <v>0</v>
      </c>
      <c r="CZ292" s="21">
        <f t="shared" si="876"/>
        <v>0</v>
      </c>
      <c r="DA292" s="21">
        <f t="shared" si="876"/>
        <v>0</v>
      </c>
      <c r="DB292" s="21">
        <f t="shared" si="876"/>
        <v>0</v>
      </c>
      <c r="DC292" s="21">
        <f t="shared" si="876"/>
        <v>0</v>
      </c>
      <c r="DD292" s="21">
        <f t="shared" si="876"/>
        <v>0</v>
      </c>
      <c r="DE292" s="21">
        <f t="shared" si="876"/>
        <v>0</v>
      </c>
      <c r="DF292" s="21">
        <f t="shared" si="876"/>
        <v>0</v>
      </c>
      <c r="DG292" s="21">
        <f t="shared" si="876"/>
        <v>0</v>
      </c>
      <c r="DH292" s="21">
        <f t="shared" si="876"/>
        <v>0</v>
      </c>
      <c r="DI292" s="21">
        <f t="shared" si="876"/>
        <v>0</v>
      </c>
      <c r="DJ292" s="21">
        <f t="shared" si="876"/>
        <v>0</v>
      </c>
      <c r="DK292" s="21">
        <f t="shared" si="876"/>
        <v>0</v>
      </c>
      <c r="DL292" s="21">
        <f t="shared" si="876"/>
        <v>0</v>
      </c>
      <c r="DM292" s="21">
        <f t="shared" si="876"/>
        <v>0</v>
      </c>
      <c r="DN292" s="21">
        <f t="shared" si="876"/>
        <v>0</v>
      </c>
      <c r="DO292" s="21">
        <f t="shared" si="876"/>
        <v>0</v>
      </c>
      <c r="DP292" s="21">
        <f t="shared" si="876"/>
        <v>0</v>
      </c>
      <c r="DQ292" s="21">
        <f t="shared" si="876"/>
        <v>0</v>
      </c>
      <c r="DR292" s="21">
        <f t="shared" si="876"/>
        <v>0</v>
      </c>
      <c r="DS292" s="21">
        <f t="shared" si="876"/>
        <v>0</v>
      </c>
      <c r="DT292" s="21">
        <f t="shared" si="876"/>
        <v>0</v>
      </c>
      <c r="DU292" s="21">
        <f t="shared" si="876"/>
        <v>0</v>
      </c>
      <c r="DV292" s="21">
        <f t="shared" si="876"/>
        <v>0</v>
      </c>
      <c r="DW292" s="21">
        <f t="shared" si="876"/>
        <v>0</v>
      </c>
      <c r="DX292" s="21">
        <f t="shared" si="876"/>
        <v>0</v>
      </c>
      <c r="DY292" s="21">
        <f t="shared" si="876"/>
        <v>0</v>
      </c>
      <c r="EB292" s="116">
        <f t="shared" si="861"/>
        <v>291</v>
      </c>
      <c r="EC292" s="2" t="str">
        <f t="shared" ref="EC292:EC294" si="877">B292</f>
        <v>Phase 3</v>
      </c>
      <c r="ED292" s="2" t="str">
        <f t="shared" ref="ED292:ED294" si="878">C292</f>
        <v>50' Wide</v>
      </c>
      <c r="EE292" s="33" t="str">
        <f>EE304</f>
        <v>*</v>
      </c>
      <c r="EF292" s="2" t="str">
        <f>EF304</f>
        <v>Options &amp; Upgrades</v>
      </c>
    </row>
    <row r="293" spans="2:136" x14ac:dyDescent="0.3">
      <c r="B293" s="2" t="str">
        <f>Product!$K$2</f>
        <v>Phase 3</v>
      </c>
      <c r="C293" s="2" t="str">
        <f>Product!$K$3</f>
        <v>60' Wide</v>
      </c>
      <c r="D293" s="129">
        <f>SUMIFS(INDEX(Product!$B$2:$U$97, MATCH(D282, Product!$B$2:$B$97, 0), ), Product!$B$2:$U$2, $B293, Product!$B$3:$U$3, $C293)</f>
        <v>40000</v>
      </c>
      <c r="G293" s="11">
        <f>SUM(H293:DZ293)</f>
        <v>1200000</v>
      </c>
      <c r="I293" s="21">
        <f t="shared" ref="I293:BT293" si="879">I172*$D293</f>
        <v>0</v>
      </c>
      <c r="J293" s="21">
        <f t="shared" si="879"/>
        <v>0</v>
      </c>
      <c r="K293" s="21">
        <f t="shared" si="879"/>
        <v>0</v>
      </c>
      <c r="L293" s="21">
        <f t="shared" si="879"/>
        <v>0</v>
      </c>
      <c r="M293" s="21">
        <f t="shared" si="879"/>
        <v>0</v>
      </c>
      <c r="N293" s="21">
        <f t="shared" si="879"/>
        <v>0</v>
      </c>
      <c r="O293" s="21">
        <f t="shared" si="879"/>
        <v>0</v>
      </c>
      <c r="P293" s="21">
        <f t="shared" si="879"/>
        <v>0</v>
      </c>
      <c r="Q293" s="21">
        <f t="shared" si="879"/>
        <v>0</v>
      </c>
      <c r="R293" s="21">
        <f t="shared" si="879"/>
        <v>0</v>
      </c>
      <c r="S293" s="21">
        <f t="shared" si="879"/>
        <v>0</v>
      </c>
      <c r="T293" s="21">
        <f t="shared" si="879"/>
        <v>0</v>
      </c>
      <c r="U293" s="21">
        <f t="shared" si="879"/>
        <v>0</v>
      </c>
      <c r="V293" s="21">
        <f t="shared" si="879"/>
        <v>0</v>
      </c>
      <c r="W293" s="21">
        <f t="shared" si="879"/>
        <v>0</v>
      </c>
      <c r="X293" s="21">
        <f t="shared" si="879"/>
        <v>0</v>
      </c>
      <c r="Y293" s="21">
        <f t="shared" si="879"/>
        <v>0</v>
      </c>
      <c r="Z293" s="21">
        <f t="shared" si="879"/>
        <v>0</v>
      </c>
      <c r="AA293" s="21">
        <f t="shared" si="879"/>
        <v>0</v>
      </c>
      <c r="AB293" s="21">
        <f t="shared" si="879"/>
        <v>0</v>
      </c>
      <c r="AC293" s="21">
        <f t="shared" si="879"/>
        <v>0</v>
      </c>
      <c r="AD293" s="21">
        <f t="shared" si="879"/>
        <v>0</v>
      </c>
      <c r="AE293" s="21">
        <f t="shared" si="879"/>
        <v>0</v>
      </c>
      <c r="AF293" s="21">
        <f t="shared" si="879"/>
        <v>0</v>
      </c>
      <c r="AG293" s="21">
        <f t="shared" si="879"/>
        <v>0</v>
      </c>
      <c r="AH293" s="21">
        <f t="shared" si="879"/>
        <v>0</v>
      </c>
      <c r="AI293" s="21">
        <f t="shared" si="879"/>
        <v>0</v>
      </c>
      <c r="AJ293" s="21">
        <f t="shared" si="879"/>
        <v>0</v>
      </c>
      <c r="AK293" s="21">
        <f t="shared" si="879"/>
        <v>0</v>
      </c>
      <c r="AL293" s="21">
        <f t="shared" si="879"/>
        <v>0</v>
      </c>
      <c r="AM293" s="21">
        <f t="shared" si="879"/>
        <v>0</v>
      </c>
      <c r="AN293" s="21">
        <f t="shared" si="879"/>
        <v>0</v>
      </c>
      <c r="AO293" s="21">
        <f t="shared" si="879"/>
        <v>0</v>
      </c>
      <c r="AP293" s="21">
        <f t="shared" si="879"/>
        <v>0</v>
      </c>
      <c r="AQ293" s="21">
        <f t="shared" si="879"/>
        <v>0</v>
      </c>
      <c r="AR293" s="21">
        <f t="shared" si="879"/>
        <v>0</v>
      </c>
      <c r="AS293" s="21">
        <f t="shared" si="879"/>
        <v>0</v>
      </c>
      <c r="AT293" s="21">
        <f t="shared" si="879"/>
        <v>0</v>
      </c>
      <c r="AU293" s="21">
        <f t="shared" si="879"/>
        <v>100000</v>
      </c>
      <c r="AV293" s="21">
        <f t="shared" si="879"/>
        <v>100000</v>
      </c>
      <c r="AW293" s="21">
        <f t="shared" si="879"/>
        <v>100000</v>
      </c>
      <c r="AX293" s="21">
        <f t="shared" si="879"/>
        <v>100000</v>
      </c>
      <c r="AY293" s="21">
        <f t="shared" si="879"/>
        <v>100000</v>
      </c>
      <c r="AZ293" s="21">
        <f t="shared" si="879"/>
        <v>100000</v>
      </c>
      <c r="BA293" s="21">
        <f t="shared" si="879"/>
        <v>100000</v>
      </c>
      <c r="BB293" s="21">
        <f t="shared" si="879"/>
        <v>100000</v>
      </c>
      <c r="BC293" s="21">
        <f t="shared" si="879"/>
        <v>100000</v>
      </c>
      <c r="BD293" s="21">
        <f t="shared" si="879"/>
        <v>100000</v>
      </c>
      <c r="BE293" s="21">
        <f t="shared" si="879"/>
        <v>100000</v>
      </c>
      <c r="BF293" s="21">
        <f t="shared" si="879"/>
        <v>100000</v>
      </c>
      <c r="BG293" s="21">
        <f t="shared" si="879"/>
        <v>0</v>
      </c>
      <c r="BH293" s="21">
        <f t="shared" si="879"/>
        <v>0</v>
      </c>
      <c r="BI293" s="21">
        <f t="shared" si="879"/>
        <v>0</v>
      </c>
      <c r="BJ293" s="21">
        <f t="shared" si="879"/>
        <v>0</v>
      </c>
      <c r="BK293" s="21">
        <f t="shared" si="879"/>
        <v>0</v>
      </c>
      <c r="BL293" s="21">
        <f t="shared" si="879"/>
        <v>0</v>
      </c>
      <c r="BM293" s="21">
        <f t="shared" si="879"/>
        <v>0</v>
      </c>
      <c r="BN293" s="21">
        <f t="shared" si="879"/>
        <v>0</v>
      </c>
      <c r="BO293" s="21">
        <f t="shared" si="879"/>
        <v>0</v>
      </c>
      <c r="BP293" s="21">
        <f t="shared" si="879"/>
        <v>0</v>
      </c>
      <c r="BQ293" s="21">
        <f t="shared" si="879"/>
        <v>0</v>
      </c>
      <c r="BR293" s="21">
        <f t="shared" si="879"/>
        <v>0</v>
      </c>
      <c r="BS293" s="21">
        <f t="shared" si="879"/>
        <v>0</v>
      </c>
      <c r="BT293" s="21">
        <f t="shared" si="879"/>
        <v>0</v>
      </c>
      <c r="BU293" s="21">
        <f t="shared" ref="BU293:DY293" si="880">BU172*$D293</f>
        <v>0</v>
      </c>
      <c r="BV293" s="21">
        <f t="shared" si="880"/>
        <v>0</v>
      </c>
      <c r="BW293" s="21">
        <f t="shared" si="880"/>
        <v>0</v>
      </c>
      <c r="BX293" s="21">
        <f t="shared" si="880"/>
        <v>0</v>
      </c>
      <c r="BY293" s="21">
        <f t="shared" si="880"/>
        <v>0</v>
      </c>
      <c r="BZ293" s="21">
        <f t="shared" si="880"/>
        <v>0</v>
      </c>
      <c r="CA293" s="21">
        <f t="shared" si="880"/>
        <v>0</v>
      </c>
      <c r="CB293" s="21">
        <f t="shared" si="880"/>
        <v>0</v>
      </c>
      <c r="CC293" s="21">
        <f t="shared" si="880"/>
        <v>0</v>
      </c>
      <c r="CD293" s="21">
        <f t="shared" si="880"/>
        <v>0</v>
      </c>
      <c r="CE293" s="21">
        <f t="shared" si="880"/>
        <v>0</v>
      </c>
      <c r="CF293" s="21">
        <f t="shared" si="880"/>
        <v>0</v>
      </c>
      <c r="CG293" s="21">
        <f t="shared" si="880"/>
        <v>0</v>
      </c>
      <c r="CH293" s="21">
        <f t="shared" si="880"/>
        <v>0</v>
      </c>
      <c r="CI293" s="21">
        <f t="shared" si="880"/>
        <v>0</v>
      </c>
      <c r="CJ293" s="21">
        <f t="shared" si="880"/>
        <v>0</v>
      </c>
      <c r="CK293" s="21">
        <f t="shared" si="880"/>
        <v>0</v>
      </c>
      <c r="CL293" s="21">
        <f t="shared" si="880"/>
        <v>0</v>
      </c>
      <c r="CM293" s="21">
        <f t="shared" si="880"/>
        <v>0</v>
      </c>
      <c r="CN293" s="21">
        <f t="shared" si="880"/>
        <v>0</v>
      </c>
      <c r="CO293" s="21">
        <f t="shared" si="880"/>
        <v>0</v>
      </c>
      <c r="CP293" s="21">
        <f t="shared" si="880"/>
        <v>0</v>
      </c>
      <c r="CQ293" s="21">
        <f t="shared" si="880"/>
        <v>0</v>
      </c>
      <c r="CR293" s="21">
        <f t="shared" si="880"/>
        <v>0</v>
      </c>
      <c r="CS293" s="21">
        <f t="shared" si="880"/>
        <v>0</v>
      </c>
      <c r="CT293" s="21">
        <f t="shared" si="880"/>
        <v>0</v>
      </c>
      <c r="CU293" s="21">
        <f t="shared" si="880"/>
        <v>0</v>
      </c>
      <c r="CV293" s="21">
        <f t="shared" si="880"/>
        <v>0</v>
      </c>
      <c r="CW293" s="21">
        <f t="shared" si="880"/>
        <v>0</v>
      </c>
      <c r="CX293" s="21">
        <f t="shared" si="880"/>
        <v>0</v>
      </c>
      <c r="CY293" s="21">
        <f t="shared" si="880"/>
        <v>0</v>
      </c>
      <c r="CZ293" s="21">
        <f t="shared" si="880"/>
        <v>0</v>
      </c>
      <c r="DA293" s="21">
        <f t="shared" si="880"/>
        <v>0</v>
      </c>
      <c r="DB293" s="21">
        <f t="shared" si="880"/>
        <v>0</v>
      </c>
      <c r="DC293" s="21">
        <f t="shared" si="880"/>
        <v>0</v>
      </c>
      <c r="DD293" s="21">
        <f t="shared" si="880"/>
        <v>0</v>
      </c>
      <c r="DE293" s="21">
        <f t="shared" si="880"/>
        <v>0</v>
      </c>
      <c r="DF293" s="21">
        <f t="shared" si="880"/>
        <v>0</v>
      </c>
      <c r="DG293" s="21">
        <f t="shared" si="880"/>
        <v>0</v>
      </c>
      <c r="DH293" s="21">
        <f t="shared" si="880"/>
        <v>0</v>
      </c>
      <c r="DI293" s="21">
        <f t="shared" si="880"/>
        <v>0</v>
      </c>
      <c r="DJ293" s="21">
        <f t="shared" si="880"/>
        <v>0</v>
      </c>
      <c r="DK293" s="21">
        <f t="shared" si="880"/>
        <v>0</v>
      </c>
      <c r="DL293" s="21">
        <f t="shared" si="880"/>
        <v>0</v>
      </c>
      <c r="DM293" s="21">
        <f t="shared" si="880"/>
        <v>0</v>
      </c>
      <c r="DN293" s="21">
        <f t="shared" si="880"/>
        <v>0</v>
      </c>
      <c r="DO293" s="21">
        <f t="shared" si="880"/>
        <v>0</v>
      </c>
      <c r="DP293" s="21">
        <f t="shared" si="880"/>
        <v>0</v>
      </c>
      <c r="DQ293" s="21">
        <f t="shared" si="880"/>
        <v>0</v>
      </c>
      <c r="DR293" s="21">
        <f t="shared" si="880"/>
        <v>0</v>
      </c>
      <c r="DS293" s="21">
        <f t="shared" si="880"/>
        <v>0</v>
      </c>
      <c r="DT293" s="21">
        <f t="shared" si="880"/>
        <v>0</v>
      </c>
      <c r="DU293" s="21">
        <f t="shared" si="880"/>
        <v>0</v>
      </c>
      <c r="DV293" s="21">
        <f t="shared" si="880"/>
        <v>0</v>
      </c>
      <c r="DW293" s="21">
        <f t="shared" si="880"/>
        <v>0</v>
      </c>
      <c r="DX293" s="21">
        <f t="shared" si="880"/>
        <v>0</v>
      </c>
      <c r="DY293" s="21">
        <f t="shared" si="880"/>
        <v>0</v>
      </c>
      <c r="EB293" s="116">
        <f t="shared" si="861"/>
        <v>292</v>
      </c>
      <c r="EC293" s="2" t="str">
        <f t="shared" si="877"/>
        <v>Phase 3</v>
      </c>
      <c r="ED293" s="2" t="str">
        <f t="shared" si="878"/>
        <v>60' Wide</v>
      </c>
      <c r="EE293" s="33" t="str">
        <f>EE304</f>
        <v>*</v>
      </c>
      <c r="EF293" s="2" t="str">
        <f>EF304</f>
        <v>Options &amp; Upgrades</v>
      </c>
    </row>
    <row r="294" spans="2:136" x14ac:dyDescent="0.3">
      <c r="B294" s="2" t="str">
        <f>Product!$L$2</f>
        <v>Phase 3</v>
      </c>
      <c r="C294" s="2" t="str">
        <f>Product!$L$3</f>
        <v>75' Wide</v>
      </c>
      <c r="D294" s="129">
        <f>SUMIFS(INDEX(Product!$B$2:$U$97, MATCH(D282, Product!$B$2:$B$97, 0), ), Product!$B$2:$U$2, $B294, Product!$B$3:$U$3, $C294)</f>
        <v>40000</v>
      </c>
      <c r="G294" s="11">
        <f>SUM(H294:DZ294)</f>
        <v>799999.99999999988</v>
      </c>
      <c r="I294" s="21">
        <f t="shared" ref="I294:BT294" si="881">I173*$D294</f>
        <v>0</v>
      </c>
      <c r="J294" s="21">
        <f t="shared" si="881"/>
        <v>0</v>
      </c>
      <c r="K294" s="21">
        <f t="shared" si="881"/>
        <v>0</v>
      </c>
      <c r="L294" s="21">
        <f t="shared" si="881"/>
        <v>0</v>
      </c>
      <c r="M294" s="21">
        <f t="shared" si="881"/>
        <v>0</v>
      </c>
      <c r="N294" s="21">
        <f t="shared" si="881"/>
        <v>0</v>
      </c>
      <c r="O294" s="21">
        <f t="shared" si="881"/>
        <v>0</v>
      </c>
      <c r="P294" s="21">
        <f t="shared" si="881"/>
        <v>0</v>
      </c>
      <c r="Q294" s="21">
        <f t="shared" si="881"/>
        <v>0</v>
      </c>
      <c r="R294" s="21">
        <f t="shared" si="881"/>
        <v>0</v>
      </c>
      <c r="S294" s="21">
        <f t="shared" si="881"/>
        <v>0</v>
      </c>
      <c r="T294" s="21">
        <f t="shared" si="881"/>
        <v>0</v>
      </c>
      <c r="U294" s="21">
        <f t="shared" si="881"/>
        <v>0</v>
      </c>
      <c r="V294" s="21">
        <f t="shared" si="881"/>
        <v>0</v>
      </c>
      <c r="W294" s="21">
        <f t="shared" si="881"/>
        <v>0</v>
      </c>
      <c r="X294" s="21">
        <f t="shared" si="881"/>
        <v>0</v>
      </c>
      <c r="Y294" s="21">
        <f t="shared" si="881"/>
        <v>0</v>
      </c>
      <c r="Z294" s="21">
        <f t="shared" si="881"/>
        <v>0</v>
      </c>
      <c r="AA294" s="21">
        <f t="shared" si="881"/>
        <v>0</v>
      </c>
      <c r="AB294" s="21">
        <f t="shared" si="881"/>
        <v>0</v>
      </c>
      <c r="AC294" s="21">
        <f t="shared" si="881"/>
        <v>0</v>
      </c>
      <c r="AD294" s="21">
        <f t="shared" si="881"/>
        <v>0</v>
      </c>
      <c r="AE294" s="21">
        <f t="shared" si="881"/>
        <v>0</v>
      </c>
      <c r="AF294" s="21">
        <f t="shared" si="881"/>
        <v>0</v>
      </c>
      <c r="AG294" s="21">
        <f t="shared" si="881"/>
        <v>0</v>
      </c>
      <c r="AH294" s="21">
        <f t="shared" si="881"/>
        <v>0</v>
      </c>
      <c r="AI294" s="21">
        <f t="shared" si="881"/>
        <v>0</v>
      </c>
      <c r="AJ294" s="21">
        <f t="shared" si="881"/>
        <v>0</v>
      </c>
      <c r="AK294" s="21">
        <f t="shared" si="881"/>
        <v>0</v>
      </c>
      <c r="AL294" s="21">
        <f t="shared" si="881"/>
        <v>0</v>
      </c>
      <c r="AM294" s="21">
        <f t="shared" si="881"/>
        <v>0</v>
      </c>
      <c r="AN294" s="21">
        <f t="shared" si="881"/>
        <v>0</v>
      </c>
      <c r="AO294" s="21">
        <f t="shared" si="881"/>
        <v>0</v>
      </c>
      <c r="AP294" s="21">
        <f t="shared" si="881"/>
        <v>0</v>
      </c>
      <c r="AQ294" s="21">
        <f t="shared" si="881"/>
        <v>0</v>
      </c>
      <c r="AR294" s="21">
        <f t="shared" si="881"/>
        <v>0</v>
      </c>
      <c r="AS294" s="21">
        <f t="shared" si="881"/>
        <v>0</v>
      </c>
      <c r="AT294" s="21">
        <f t="shared" si="881"/>
        <v>0</v>
      </c>
      <c r="AU294" s="21">
        <f t="shared" si="881"/>
        <v>66666.666666666672</v>
      </c>
      <c r="AV294" s="21">
        <f t="shared" si="881"/>
        <v>66666.666666666672</v>
      </c>
      <c r="AW294" s="21">
        <f t="shared" si="881"/>
        <v>66666.666666666672</v>
      </c>
      <c r="AX294" s="21">
        <f t="shared" si="881"/>
        <v>66666.666666666672</v>
      </c>
      <c r="AY294" s="21">
        <f t="shared" si="881"/>
        <v>66666.666666666672</v>
      </c>
      <c r="AZ294" s="21">
        <f t="shared" si="881"/>
        <v>66666.666666666672</v>
      </c>
      <c r="BA294" s="21">
        <f t="shared" si="881"/>
        <v>66666.666666666672</v>
      </c>
      <c r="BB294" s="21">
        <f t="shared" si="881"/>
        <v>66666.666666666672</v>
      </c>
      <c r="BC294" s="21">
        <f t="shared" si="881"/>
        <v>66666.666666666672</v>
      </c>
      <c r="BD294" s="21">
        <f t="shared" si="881"/>
        <v>66666.666666666672</v>
      </c>
      <c r="BE294" s="21">
        <f t="shared" si="881"/>
        <v>66666.666666666672</v>
      </c>
      <c r="BF294" s="21">
        <f t="shared" si="881"/>
        <v>66666.666666666672</v>
      </c>
      <c r="BG294" s="21">
        <f t="shared" si="881"/>
        <v>0</v>
      </c>
      <c r="BH294" s="21">
        <f t="shared" si="881"/>
        <v>0</v>
      </c>
      <c r="BI294" s="21">
        <f t="shared" si="881"/>
        <v>0</v>
      </c>
      <c r="BJ294" s="21">
        <f t="shared" si="881"/>
        <v>0</v>
      </c>
      <c r="BK294" s="21">
        <f t="shared" si="881"/>
        <v>0</v>
      </c>
      <c r="BL294" s="21">
        <f t="shared" si="881"/>
        <v>0</v>
      </c>
      <c r="BM294" s="21">
        <f t="shared" si="881"/>
        <v>0</v>
      </c>
      <c r="BN294" s="21">
        <f t="shared" si="881"/>
        <v>0</v>
      </c>
      <c r="BO294" s="21">
        <f t="shared" si="881"/>
        <v>0</v>
      </c>
      <c r="BP294" s="21">
        <f t="shared" si="881"/>
        <v>0</v>
      </c>
      <c r="BQ294" s="21">
        <f t="shared" si="881"/>
        <v>0</v>
      </c>
      <c r="BR294" s="21">
        <f t="shared" si="881"/>
        <v>0</v>
      </c>
      <c r="BS294" s="21">
        <f t="shared" si="881"/>
        <v>0</v>
      </c>
      <c r="BT294" s="21">
        <f t="shared" si="881"/>
        <v>0</v>
      </c>
      <c r="BU294" s="21">
        <f t="shared" ref="BU294:DY294" si="882">BU173*$D294</f>
        <v>0</v>
      </c>
      <c r="BV294" s="21">
        <f t="shared" si="882"/>
        <v>0</v>
      </c>
      <c r="BW294" s="21">
        <f t="shared" si="882"/>
        <v>0</v>
      </c>
      <c r="BX294" s="21">
        <f t="shared" si="882"/>
        <v>0</v>
      </c>
      <c r="BY294" s="21">
        <f t="shared" si="882"/>
        <v>0</v>
      </c>
      <c r="BZ294" s="21">
        <f t="shared" si="882"/>
        <v>0</v>
      </c>
      <c r="CA294" s="21">
        <f t="shared" si="882"/>
        <v>0</v>
      </c>
      <c r="CB294" s="21">
        <f t="shared" si="882"/>
        <v>0</v>
      </c>
      <c r="CC294" s="21">
        <f t="shared" si="882"/>
        <v>0</v>
      </c>
      <c r="CD294" s="21">
        <f t="shared" si="882"/>
        <v>0</v>
      </c>
      <c r="CE294" s="21">
        <f t="shared" si="882"/>
        <v>0</v>
      </c>
      <c r="CF294" s="21">
        <f t="shared" si="882"/>
        <v>0</v>
      </c>
      <c r="CG294" s="21">
        <f t="shared" si="882"/>
        <v>0</v>
      </c>
      <c r="CH294" s="21">
        <f t="shared" si="882"/>
        <v>0</v>
      </c>
      <c r="CI294" s="21">
        <f t="shared" si="882"/>
        <v>0</v>
      </c>
      <c r="CJ294" s="21">
        <f t="shared" si="882"/>
        <v>0</v>
      </c>
      <c r="CK294" s="21">
        <f t="shared" si="882"/>
        <v>0</v>
      </c>
      <c r="CL294" s="21">
        <f t="shared" si="882"/>
        <v>0</v>
      </c>
      <c r="CM294" s="21">
        <f t="shared" si="882"/>
        <v>0</v>
      </c>
      <c r="CN294" s="21">
        <f t="shared" si="882"/>
        <v>0</v>
      </c>
      <c r="CO294" s="21">
        <f t="shared" si="882"/>
        <v>0</v>
      </c>
      <c r="CP294" s="21">
        <f t="shared" si="882"/>
        <v>0</v>
      </c>
      <c r="CQ294" s="21">
        <f t="shared" si="882"/>
        <v>0</v>
      </c>
      <c r="CR294" s="21">
        <f t="shared" si="882"/>
        <v>0</v>
      </c>
      <c r="CS294" s="21">
        <f t="shared" si="882"/>
        <v>0</v>
      </c>
      <c r="CT294" s="21">
        <f t="shared" si="882"/>
        <v>0</v>
      </c>
      <c r="CU294" s="21">
        <f t="shared" si="882"/>
        <v>0</v>
      </c>
      <c r="CV294" s="21">
        <f t="shared" si="882"/>
        <v>0</v>
      </c>
      <c r="CW294" s="21">
        <f t="shared" si="882"/>
        <v>0</v>
      </c>
      <c r="CX294" s="21">
        <f t="shared" si="882"/>
        <v>0</v>
      </c>
      <c r="CY294" s="21">
        <f t="shared" si="882"/>
        <v>0</v>
      </c>
      <c r="CZ294" s="21">
        <f t="shared" si="882"/>
        <v>0</v>
      </c>
      <c r="DA294" s="21">
        <f t="shared" si="882"/>
        <v>0</v>
      </c>
      <c r="DB294" s="21">
        <f t="shared" si="882"/>
        <v>0</v>
      </c>
      <c r="DC294" s="21">
        <f t="shared" si="882"/>
        <v>0</v>
      </c>
      <c r="DD294" s="21">
        <f t="shared" si="882"/>
        <v>0</v>
      </c>
      <c r="DE294" s="21">
        <f t="shared" si="882"/>
        <v>0</v>
      </c>
      <c r="DF294" s="21">
        <f t="shared" si="882"/>
        <v>0</v>
      </c>
      <c r="DG294" s="21">
        <f t="shared" si="882"/>
        <v>0</v>
      </c>
      <c r="DH294" s="21">
        <f t="shared" si="882"/>
        <v>0</v>
      </c>
      <c r="DI294" s="21">
        <f t="shared" si="882"/>
        <v>0</v>
      </c>
      <c r="DJ294" s="21">
        <f t="shared" si="882"/>
        <v>0</v>
      </c>
      <c r="DK294" s="21">
        <f t="shared" si="882"/>
        <v>0</v>
      </c>
      <c r="DL294" s="21">
        <f t="shared" si="882"/>
        <v>0</v>
      </c>
      <c r="DM294" s="21">
        <f t="shared" si="882"/>
        <v>0</v>
      </c>
      <c r="DN294" s="21">
        <f t="shared" si="882"/>
        <v>0</v>
      </c>
      <c r="DO294" s="21">
        <f t="shared" si="882"/>
        <v>0</v>
      </c>
      <c r="DP294" s="21">
        <f t="shared" si="882"/>
        <v>0</v>
      </c>
      <c r="DQ294" s="21">
        <f t="shared" si="882"/>
        <v>0</v>
      </c>
      <c r="DR294" s="21">
        <f t="shared" si="882"/>
        <v>0</v>
      </c>
      <c r="DS294" s="21">
        <f t="shared" si="882"/>
        <v>0</v>
      </c>
      <c r="DT294" s="21">
        <f t="shared" si="882"/>
        <v>0</v>
      </c>
      <c r="DU294" s="21">
        <f t="shared" si="882"/>
        <v>0</v>
      </c>
      <c r="DV294" s="21">
        <f t="shared" si="882"/>
        <v>0</v>
      </c>
      <c r="DW294" s="21">
        <f t="shared" si="882"/>
        <v>0</v>
      </c>
      <c r="DX294" s="21">
        <f t="shared" si="882"/>
        <v>0</v>
      </c>
      <c r="DY294" s="21">
        <f t="shared" si="882"/>
        <v>0</v>
      </c>
      <c r="EB294" s="116">
        <f t="shared" si="861"/>
        <v>293</v>
      </c>
      <c r="EC294" s="2" t="str">
        <f t="shared" si="877"/>
        <v>Phase 3</v>
      </c>
      <c r="ED294" s="2" t="str">
        <f t="shared" si="878"/>
        <v>75' Wide</v>
      </c>
      <c r="EE294" s="33" t="str">
        <f>EE304</f>
        <v>*</v>
      </c>
      <c r="EF294" s="2" t="str">
        <f>EF304</f>
        <v>Options &amp; Upgrades</v>
      </c>
    </row>
    <row r="295" spans="2:136" x14ac:dyDescent="0.3">
      <c r="D295" s="129"/>
      <c r="I295" s="21"/>
      <c r="J295" s="21"/>
      <c r="K295" s="21"/>
      <c r="L295" s="21"/>
      <c r="M295" s="21"/>
      <c r="N295" s="21"/>
      <c r="O295" s="21"/>
      <c r="P295" s="21"/>
      <c r="Q295" s="21"/>
      <c r="R295" s="21"/>
      <c r="S295" s="21"/>
      <c r="T295" s="21"/>
      <c r="U295" s="21"/>
      <c r="V295" s="21"/>
      <c r="W295" s="21"/>
      <c r="X295" s="21"/>
      <c r="Y295" s="21"/>
      <c r="Z295" s="21"/>
      <c r="AA295" s="21"/>
      <c r="AB295" s="21"/>
      <c r="AC295" s="21"/>
      <c r="AD295" s="21"/>
      <c r="AE295" s="21"/>
      <c r="AF295" s="21"/>
      <c r="AG295" s="21"/>
      <c r="AH295" s="21"/>
      <c r="AI295" s="21"/>
      <c r="AJ295" s="21"/>
      <c r="AK295" s="21"/>
      <c r="AL295" s="21"/>
      <c r="AM295" s="21"/>
      <c r="AN295" s="21"/>
      <c r="AO295" s="21"/>
      <c r="AP295" s="21"/>
      <c r="AQ295" s="21"/>
      <c r="AR295" s="21"/>
      <c r="AS295" s="21"/>
      <c r="AT295" s="21"/>
      <c r="AU295" s="21"/>
      <c r="AV295" s="21"/>
      <c r="AW295" s="21"/>
      <c r="AX295" s="21"/>
      <c r="AY295" s="21"/>
      <c r="AZ295" s="21"/>
      <c r="BA295" s="21"/>
      <c r="BB295" s="21"/>
      <c r="BC295" s="21"/>
      <c r="BD295" s="21"/>
      <c r="BE295" s="21"/>
      <c r="BF295" s="21"/>
      <c r="BG295" s="21"/>
      <c r="BH295" s="21"/>
      <c r="BI295" s="21"/>
      <c r="BJ295" s="21"/>
      <c r="BK295" s="21"/>
      <c r="BL295" s="21"/>
      <c r="BM295" s="21"/>
      <c r="BN295" s="21"/>
      <c r="BO295" s="21"/>
      <c r="BP295" s="21"/>
      <c r="BQ295" s="21"/>
      <c r="BR295" s="21"/>
      <c r="BS295" s="21"/>
      <c r="BT295" s="21"/>
      <c r="BU295" s="21"/>
      <c r="BV295" s="21"/>
      <c r="BW295" s="21"/>
      <c r="BX295" s="21"/>
      <c r="BY295" s="21"/>
      <c r="BZ295" s="21"/>
      <c r="CA295" s="21"/>
      <c r="CB295" s="21"/>
      <c r="CC295" s="21"/>
      <c r="CD295" s="21"/>
      <c r="CE295" s="21"/>
      <c r="CF295" s="21"/>
      <c r="CG295" s="21"/>
      <c r="CH295" s="21"/>
      <c r="CI295" s="21"/>
      <c r="CJ295" s="21"/>
      <c r="CK295" s="21"/>
      <c r="CL295" s="21"/>
      <c r="CM295" s="21"/>
      <c r="CN295" s="21"/>
      <c r="CO295" s="21"/>
      <c r="CP295" s="21"/>
      <c r="CQ295" s="21"/>
      <c r="CR295" s="21"/>
      <c r="CS295" s="21"/>
      <c r="CT295" s="21"/>
      <c r="CU295" s="21"/>
      <c r="CV295" s="21"/>
      <c r="CW295" s="21"/>
      <c r="CX295" s="21"/>
      <c r="CY295" s="21"/>
      <c r="CZ295" s="21"/>
      <c r="DA295" s="21"/>
      <c r="DB295" s="21"/>
      <c r="DC295" s="21"/>
      <c r="DD295" s="21"/>
      <c r="DE295" s="21"/>
      <c r="DF295" s="21"/>
      <c r="DG295" s="21"/>
      <c r="DH295" s="21"/>
      <c r="DI295" s="21"/>
      <c r="DJ295" s="21"/>
      <c r="DK295" s="21"/>
      <c r="DL295" s="21"/>
      <c r="DM295" s="21"/>
      <c r="DN295" s="21"/>
      <c r="DO295" s="21"/>
      <c r="DP295" s="21"/>
      <c r="DQ295" s="21"/>
      <c r="DR295" s="21"/>
      <c r="DS295" s="21"/>
      <c r="DT295" s="21"/>
      <c r="DU295" s="21"/>
      <c r="DV295" s="21"/>
      <c r="DW295" s="21"/>
      <c r="DX295" s="21"/>
      <c r="DY295" s="21"/>
      <c r="EE295" s="33"/>
    </row>
    <row r="296" spans="2:136" x14ac:dyDescent="0.3">
      <c r="B296" s="2" t="str">
        <f>Product!$M$2</f>
        <v>Phase 4</v>
      </c>
      <c r="C296" s="2" t="str">
        <f>Product!$M$3</f>
        <v>50' Wide</v>
      </c>
      <c r="D296" s="129">
        <f>SUMIFS(INDEX(Product!$B$2:$U$97, MATCH(D282, Product!$B$2:$B$97, 0), ), Product!$B$2:$U$2, $B296, Product!$B$3:$U$3, $C296)</f>
        <v>40000</v>
      </c>
      <c r="G296" s="11">
        <f>SUM(H296:DZ296)</f>
        <v>1200000</v>
      </c>
      <c r="I296" s="21">
        <f>I175*$D296</f>
        <v>0</v>
      </c>
      <c r="J296" s="21">
        <f t="shared" ref="J296:BU296" si="883">J175*$D296</f>
        <v>0</v>
      </c>
      <c r="K296" s="21">
        <f t="shared" si="883"/>
        <v>0</v>
      </c>
      <c r="L296" s="21">
        <f t="shared" si="883"/>
        <v>0</v>
      </c>
      <c r="M296" s="21">
        <f t="shared" si="883"/>
        <v>0</v>
      </c>
      <c r="N296" s="21">
        <f t="shared" si="883"/>
        <v>0</v>
      </c>
      <c r="O296" s="21">
        <f t="shared" si="883"/>
        <v>0</v>
      </c>
      <c r="P296" s="21">
        <f t="shared" si="883"/>
        <v>0</v>
      </c>
      <c r="Q296" s="21">
        <f t="shared" si="883"/>
        <v>0</v>
      </c>
      <c r="R296" s="21">
        <f t="shared" si="883"/>
        <v>0</v>
      </c>
      <c r="S296" s="21">
        <f t="shared" si="883"/>
        <v>0</v>
      </c>
      <c r="T296" s="21">
        <f t="shared" si="883"/>
        <v>0</v>
      </c>
      <c r="U296" s="21">
        <f t="shared" si="883"/>
        <v>0</v>
      </c>
      <c r="V296" s="21">
        <f t="shared" si="883"/>
        <v>0</v>
      </c>
      <c r="W296" s="21">
        <f t="shared" si="883"/>
        <v>0</v>
      </c>
      <c r="X296" s="21">
        <f t="shared" si="883"/>
        <v>0</v>
      </c>
      <c r="Y296" s="21">
        <f t="shared" si="883"/>
        <v>0</v>
      </c>
      <c r="Z296" s="21">
        <f t="shared" si="883"/>
        <v>0</v>
      </c>
      <c r="AA296" s="21">
        <f t="shared" si="883"/>
        <v>0</v>
      </c>
      <c r="AB296" s="21">
        <f t="shared" si="883"/>
        <v>0</v>
      </c>
      <c r="AC296" s="21">
        <f t="shared" si="883"/>
        <v>0</v>
      </c>
      <c r="AD296" s="21">
        <f t="shared" si="883"/>
        <v>0</v>
      </c>
      <c r="AE296" s="21">
        <f t="shared" si="883"/>
        <v>0</v>
      </c>
      <c r="AF296" s="21">
        <f t="shared" si="883"/>
        <v>0</v>
      </c>
      <c r="AG296" s="21">
        <f t="shared" si="883"/>
        <v>0</v>
      </c>
      <c r="AH296" s="21">
        <f t="shared" si="883"/>
        <v>0</v>
      </c>
      <c r="AI296" s="21">
        <f t="shared" si="883"/>
        <v>0</v>
      </c>
      <c r="AJ296" s="21">
        <f t="shared" si="883"/>
        <v>0</v>
      </c>
      <c r="AK296" s="21">
        <f t="shared" si="883"/>
        <v>0</v>
      </c>
      <c r="AL296" s="21">
        <f t="shared" si="883"/>
        <v>0</v>
      </c>
      <c r="AM296" s="21">
        <f t="shared" si="883"/>
        <v>0</v>
      </c>
      <c r="AN296" s="21">
        <f t="shared" si="883"/>
        <v>0</v>
      </c>
      <c r="AO296" s="21">
        <f t="shared" si="883"/>
        <v>0</v>
      </c>
      <c r="AP296" s="21">
        <f t="shared" si="883"/>
        <v>0</v>
      </c>
      <c r="AQ296" s="21">
        <f t="shared" si="883"/>
        <v>0</v>
      </c>
      <c r="AR296" s="21">
        <f t="shared" si="883"/>
        <v>0</v>
      </c>
      <c r="AS296" s="21">
        <f t="shared" si="883"/>
        <v>0</v>
      </c>
      <c r="AT296" s="21">
        <f t="shared" si="883"/>
        <v>0</v>
      </c>
      <c r="AU296" s="21">
        <f t="shared" si="883"/>
        <v>0</v>
      </c>
      <c r="AV296" s="21">
        <f t="shared" si="883"/>
        <v>0</v>
      </c>
      <c r="AW296" s="21">
        <f t="shared" si="883"/>
        <v>0</v>
      </c>
      <c r="AX296" s="21">
        <f t="shared" si="883"/>
        <v>0</v>
      </c>
      <c r="AY296" s="21">
        <f t="shared" si="883"/>
        <v>0</v>
      </c>
      <c r="AZ296" s="21">
        <f t="shared" si="883"/>
        <v>0</v>
      </c>
      <c r="BA296" s="21">
        <f t="shared" si="883"/>
        <v>0</v>
      </c>
      <c r="BB296" s="21">
        <f t="shared" si="883"/>
        <v>0</v>
      </c>
      <c r="BC296" s="21">
        <f t="shared" si="883"/>
        <v>0</v>
      </c>
      <c r="BD296" s="21">
        <f t="shared" si="883"/>
        <v>0</v>
      </c>
      <c r="BE296" s="21">
        <f t="shared" si="883"/>
        <v>0</v>
      </c>
      <c r="BF296" s="21">
        <f t="shared" si="883"/>
        <v>0</v>
      </c>
      <c r="BG296" s="21">
        <f t="shared" si="883"/>
        <v>100000</v>
      </c>
      <c r="BH296" s="21">
        <f t="shared" si="883"/>
        <v>100000</v>
      </c>
      <c r="BI296" s="21">
        <f t="shared" si="883"/>
        <v>100000</v>
      </c>
      <c r="BJ296" s="21">
        <f t="shared" si="883"/>
        <v>100000</v>
      </c>
      <c r="BK296" s="21">
        <f t="shared" si="883"/>
        <v>100000</v>
      </c>
      <c r="BL296" s="21">
        <f t="shared" si="883"/>
        <v>100000</v>
      </c>
      <c r="BM296" s="21">
        <f t="shared" si="883"/>
        <v>100000</v>
      </c>
      <c r="BN296" s="21">
        <f t="shared" si="883"/>
        <v>100000</v>
      </c>
      <c r="BO296" s="21">
        <f t="shared" si="883"/>
        <v>100000</v>
      </c>
      <c r="BP296" s="21">
        <f t="shared" si="883"/>
        <v>100000</v>
      </c>
      <c r="BQ296" s="21">
        <f t="shared" si="883"/>
        <v>100000</v>
      </c>
      <c r="BR296" s="21">
        <f t="shared" si="883"/>
        <v>100000</v>
      </c>
      <c r="BS296" s="21">
        <f t="shared" si="883"/>
        <v>0</v>
      </c>
      <c r="BT296" s="21">
        <f t="shared" si="883"/>
        <v>0</v>
      </c>
      <c r="BU296" s="21">
        <f t="shared" si="883"/>
        <v>0</v>
      </c>
      <c r="BV296" s="21">
        <f t="shared" ref="BV296:DY296" si="884">BV175*$D296</f>
        <v>0</v>
      </c>
      <c r="BW296" s="21">
        <f t="shared" si="884"/>
        <v>0</v>
      </c>
      <c r="BX296" s="21">
        <f t="shared" si="884"/>
        <v>0</v>
      </c>
      <c r="BY296" s="21">
        <f t="shared" si="884"/>
        <v>0</v>
      </c>
      <c r="BZ296" s="21">
        <f t="shared" si="884"/>
        <v>0</v>
      </c>
      <c r="CA296" s="21">
        <f t="shared" si="884"/>
        <v>0</v>
      </c>
      <c r="CB296" s="21">
        <f t="shared" si="884"/>
        <v>0</v>
      </c>
      <c r="CC296" s="21">
        <f t="shared" si="884"/>
        <v>0</v>
      </c>
      <c r="CD296" s="21">
        <f t="shared" si="884"/>
        <v>0</v>
      </c>
      <c r="CE296" s="21">
        <f t="shared" si="884"/>
        <v>0</v>
      </c>
      <c r="CF296" s="21">
        <f t="shared" si="884"/>
        <v>0</v>
      </c>
      <c r="CG296" s="21">
        <f t="shared" si="884"/>
        <v>0</v>
      </c>
      <c r="CH296" s="21">
        <f t="shared" si="884"/>
        <v>0</v>
      </c>
      <c r="CI296" s="21">
        <f t="shared" si="884"/>
        <v>0</v>
      </c>
      <c r="CJ296" s="21">
        <f t="shared" si="884"/>
        <v>0</v>
      </c>
      <c r="CK296" s="21">
        <f t="shared" si="884"/>
        <v>0</v>
      </c>
      <c r="CL296" s="21">
        <f t="shared" si="884"/>
        <v>0</v>
      </c>
      <c r="CM296" s="21">
        <f t="shared" si="884"/>
        <v>0</v>
      </c>
      <c r="CN296" s="21">
        <f t="shared" si="884"/>
        <v>0</v>
      </c>
      <c r="CO296" s="21">
        <f t="shared" si="884"/>
        <v>0</v>
      </c>
      <c r="CP296" s="21">
        <f t="shared" si="884"/>
        <v>0</v>
      </c>
      <c r="CQ296" s="21">
        <f t="shared" si="884"/>
        <v>0</v>
      </c>
      <c r="CR296" s="21">
        <f t="shared" si="884"/>
        <v>0</v>
      </c>
      <c r="CS296" s="21">
        <f t="shared" si="884"/>
        <v>0</v>
      </c>
      <c r="CT296" s="21">
        <f t="shared" si="884"/>
        <v>0</v>
      </c>
      <c r="CU296" s="21">
        <f t="shared" si="884"/>
        <v>0</v>
      </c>
      <c r="CV296" s="21">
        <f t="shared" si="884"/>
        <v>0</v>
      </c>
      <c r="CW296" s="21">
        <f t="shared" si="884"/>
        <v>0</v>
      </c>
      <c r="CX296" s="21">
        <f t="shared" si="884"/>
        <v>0</v>
      </c>
      <c r="CY296" s="21">
        <f t="shared" si="884"/>
        <v>0</v>
      </c>
      <c r="CZ296" s="21">
        <f t="shared" si="884"/>
        <v>0</v>
      </c>
      <c r="DA296" s="21">
        <f t="shared" si="884"/>
        <v>0</v>
      </c>
      <c r="DB296" s="21">
        <f t="shared" si="884"/>
        <v>0</v>
      </c>
      <c r="DC296" s="21">
        <f t="shared" si="884"/>
        <v>0</v>
      </c>
      <c r="DD296" s="21">
        <f t="shared" si="884"/>
        <v>0</v>
      </c>
      <c r="DE296" s="21">
        <f t="shared" si="884"/>
        <v>0</v>
      </c>
      <c r="DF296" s="21">
        <f t="shared" si="884"/>
        <v>0</v>
      </c>
      <c r="DG296" s="21">
        <f t="shared" si="884"/>
        <v>0</v>
      </c>
      <c r="DH296" s="21">
        <f t="shared" si="884"/>
        <v>0</v>
      </c>
      <c r="DI296" s="21">
        <f t="shared" si="884"/>
        <v>0</v>
      </c>
      <c r="DJ296" s="21">
        <f t="shared" si="884"/>
        <v>0</v>
      </c>
      <c r="DK296" s="21">
        <f t="shared" si="884"/>
        <v>0</v>
      </c>
      <c r="DL296" s="21">
        <f t="shared" si="884"/>
        <v>0</v>
      </c>
      <c r="DM296" s="21">
        <f t="shared" si="884"/>
        <v>0</v>
      </c>
      <c r="DN296" s="21">
        <f t="shared" si="884"/>
        <v>0</v>
      </c>
      <c r="DO296" s="21">
        <f t="shared" si="884"/>
        <v>0</v>
      </c>
      <c r="DP296" s="21">
        <f t="shared" si="884"/>
        <v>0</v>
      </c>
      <c r="DQ296" s="21">
        <f t="shared" si="884"/>
        <v>0</v>
      </c>
      <c r="DR296" s="21">
        <f t="shared" si="884"/>
        <v>0</v>
      </c>
      <c r="DS296" s="21">
        <f t="shared" si="884"/>
        <v>0</v>
      </c>
      <c r="DT296" s="21">
        <f t="shared" si="884"/>
        <v>0</v>
      </c>
      <c r="DU296" s="21">
        <f t="shared" si="884"/>
        <v>0</v>
      </c>
      <c r="DV296" s="21">
        <f t="shared" si="884"/>
        <v>0</v>
      </c>
      <c r="DW296" s="21">
        <f t="shared" si="884"/>
        <v>0</v>
      </c>
      <c r="DX296" s="21">
        <f t="shared" si="884"/>
        <v>0</v>
      </c>
      <c r="DY296" s="21">
        <f t="shared" si="884"/>
        <v>0</v>
      </c>
      <c r="EB296" s="116">
        <f t="shared" si="861"/>
        <v>295</v>
      </c>
      <c r="EC296" s="2" t="str">
        <f t="shared" ref="EC296:EC298" si="885">B296</f>
        <v>Phase 4</v>
      </c>
      <c r="ED296" s="2" t="str">
        <f t="shared" ref="ED296:ED298" si="886">C296</f>
        <v>50' Wide</v>
      </c>
      <c r="EE296" s="33" t="str">
        <f>EE304</f>
        <v>*</v>
      </c>
      <c r="EF296" s="2" t="str">
        <f>EF304</f>
        <v>Options &amp; Upgrades</v>
      </c>
    </row>
    <row r="297" spans="2:136" x14ac:dyDescent="0.3">
      <c r="B297" s="2" t="str">
        <f>Product!$N$2</f>
        <v>Phase 4</v>
      </c>
      <c r="C297" s="2" t="str">
        <f>Product!$N$3</f>
        <v>60' Wide</v>
      </c>
      <c r="D297" s="129">
        <f>SUMIFS(INDEX(Product!$B$2:$U$97, MATCH(D282, Product!$B$2:$B$97, 0), ), Product!$B$2:$U$2, $B297, Product!$B$3:$U$3, $C297)</f>
        <v>40000</v>
      </c>
      <c r="G297" s="11">
        <f>SUM(H297:DZ297)</f>
        <v>1200000</v>
      </c>
      <c r="I297" s="21">
        <f t="shared" ref="I297:BT297" si="887">I176*$D297</f>
        <v>0</v>
      </c>
      <c r="J297" s="21">
        <f t="shared" si="887"/>
        <v>0</v>
      </c>
      <c r="K297" s="21">
        <f t="shared" si="887"/>
        <v>0</v>
      </c>
      <c r="L297" s="21">
        <f t="shared" si="887"/>
        <v>0</v>
      </c>
      <c r="M297" s="21">
        <f t="shared" si="887"/>
        <v>0</v>
      </c>
      <c r="N297" s="21">
        <f t="shared" si="887"/>
        <v>0</v>
      </c>
      <c r="O297" s="21">
        <f t="shared" si="887"/>
        <v>0</v>
      </c>
      <c r="P297" s="21">
        <f t="shared" si="887"/>
        <v>0</v>
      </c>
      <c r="Q297" s="21">
        <f t="shared" si="887"/>
        <v>0</v>
      </c>
      <c r="R297" s="21">
        <f t="shared" si="887"/>
        <v>0</v>
      </c>
      <c r="S297" s="21">
        <f t="shared" si="887"/>
        <v>0</v>
      </c>
      <c r="T297" s="21">
        <f t="shared" si="887"/>
        <v>0</v>
      </c>
      <c r="U297" s="21">
        <f t="shared" si="887"/>
        <v>0</v>
      </c>
      <c r="V297" s="21">
        <f t="shared" si="887"/>
        <v>0</v>
      </c>
      <c r="W297" s="21">
        <f t="shared" si="887"/>
        <v>0</v>
      </c>
      <c r="X297" s="21">
        <f t="shared" si="887"/>
        <v>0</v>
      </c>
      <c r="Y297" s="21">
        <f t="shared" si="887"/>
        <v>0</v>
      </c>
      <c r="Z297" s="21">
        <f t="shared" si="887"/>
        <v>0</v>
      </c>
      <c r="AA297" s="21">
        <f t="shared" si="887"/>
        <v>0</v>
      </c>
      <c r="AB297" s="21">
        <f t="shared" si="887"/>
        <v>0</v>
      </c>
      <c r="AC297" s="21">
        <f t="shared" si="887"/>
        <v>0</v>
      </c>
      <c r="AD297" s="21">
        <f t="shared" si="887"/>
        <v>0</v>
      </c>
      <c r="AE297" s="21">
        <f t="shared" si="887"/>
        <v>0</v>
      </c>
      <c r="AF297" s="21">
        <f t="shared" si="887"/>
        <v>0</v>
      </c>
      <c r="AG297" s="21">
        <f t="shared" si="887"/>
        <v>0</v>
      </c>
      <c r="AH297" s="21">
        <f t="shared" si="887"/>
        <v>0</v>
      </c>
      <c r="AI297" s="21">
        <f t="shared" si="887"/>
        <v>0</v>
      </c>
      <c r="AJ297" s="21">
        <f t="shared" si="887"/>
        <v>0</v>
      </c>
      <c r="AK297" s="21">
        <f t="shared" si="887"/>
        <v>0</v>
      </c>
      <c r="AL297" s="21">
        <f t="shared" si="887"/>
        <v>0</v>
      </c>
      <c r="AM297" s="21">
        <f t="shared" si="887"/>
        <v>0</v>
      </c>
      <c r="AN297" s="21">
        <f t="shared" si="887"/>
        <v>0</v>
      </c>
      <c r="AO297" s="21">
        <f t="shared" si="887"/>
        <v>0</v>
      </c>
      <c r="AP297" s="21">
        <f t="shared" si="887"/>
        <v>0</v>
      </c>
      <c r="AQ297" s="21">
        <f t="shared" si="887"/>
        <v>0</v>
      </c>
      <c r="AR297" s="21">
        <f t="shared" si="887"/>
        <v>0</v>
      </c>
      <c r="AS297" s="21">
        <f t="shared" si="887"/>
        <v>0</v>
      </c>
      <c r="AT297" s="21">
        <f t="shared" si="887"/>
        <v>0</v>
      </c>
      <c r="AU297" s="21">
        <f t="shared" si="887"/>
        <v>0</v>
      </c>
      <c r="AV297" s="21">
        <f t="shared" si="887"/>
        <v>0</v>
      </c>
      <c r="AW297" s="21">
        <f t="shared" si="887"/>
        <v>0</v>
      </c>
      <c r="AX297" s="21">
        <f t="shared" si="887"/>
        <v>0</v>
      </c>
      <c r="AY297" s="21">
        <f t="shared" si="887"/>
        <v>0</v>
      </c>
      <c r="AZ297" s="21">
        <f t="shared" si="887"/>
        <v>0</v>
      </c>
      <c r="BA297" s="21">
        <f t="shared" si="887"/>
        <v>0</v>
      </c>
      <c r="BB297" s="21">
        <f t="shared" si="887"/>
        <v>0</v>
      </c>
      <c r="BC297" s="21">
        <f t="shared" si="887"/>
        <v>0</v>
      </c>
      <c r="BD297" s="21">
        <f t="shared" si="887"/>
        <v>0</v>
      </c>
      <c r="BE297" s="21">
        <f t="shared" si="887"/>
        <v>0</v>
      </c>
      <c r="BF297" s="21">
        <f t="shared" si="887"/>
        <v>0</v>
      </c>
      <c r="BG297" s="21">
        <f t="shared" si="887"/>
        <v>100000</v>
      </c>
      <c r="BH297" s="21">
        <f t="shared" si="887"/>
        <v>100000</v>
      </c>
      <c r="BI297" s="21">
        <f t="shared" si="887"/>
        <v>100000</v>
      </c>
      <c r="BJ297" s="21">
        <f t="shared" si="887"/>
        <v>100000</v>
      </c>
      <c r="BK297" s="21">
        <f t="shared" si="887"/>
        <v>100000</v>
      </c>
      <c r="BL297" s="21">
        <f t="shared" si="887"/>
        <v>100000</v>
      </c>
      <c r="BM297" s="21">
        <f t="shared" si="887"/>
        <v>100000</v>
      </c>
      <c r="BN297" s="21">
        <f t="shared" si="887"/>
        <v>100000</v>
      </c>
      <c r="BO297" s="21">
        <f t="shared" si="887"/>
        <v>100000</v>
      </c>
      <c r="BP297" s="21">
        <f t="shared" si="887"/>
        <v>100000</v>
      </c>
      <c r="BQ297" s="21">
        <f t="shared" si="887"/>
        <v>100000</v>
      </c>
      <c r="BR297" s="21">
        <f t="shared" si="887"/>
        <v>100000</v>
      </c>
      <c r="BS297" s="21">
        <f t="shared" si="887"/>
        <v>0</v>
      </c>
      <c r="BT297" s="21">
        <f t="shared" si="887"/>
        <v>0</v>
      </c>
      <c r="BU297" s="21">
        <f t="shared" ref="BU297:DY297" si="888">BU176*$D297</f>
        <v>0</v>
      </c>
      <c r="BV297" s="21">
        <f t="shared" si="888"/>
        <v>0</v>
      </c>
      <c r="BW297" s="21">
        <f t="shared" si="888"/>
        <v>0</v>
      </c>
      <c r="BX297" s="21">
        <f t="shared" si="888"/>
        <v>0</v>
      </c>
      <c r="BY297" s="21">
        <f t="shared" si="888"/>
        <v>0</v>
      </c>
      <c r="BZ297" s="21">
        <f t="shared" si="888"/>
        <v>0</v>
      </c>
      <c r="CA297" s="21">
        <f t="shared" si="888"/>
        <v>0</v>
      </c>
      <c r="CB297" s="21">
        <f t="shared" si="888"/>
        <v>0</v>
      </c>
      <c r="CC297" s="21">
        <f t="shared" si="888"/>
        <v>0</v>
      </c>
      <c r="CD297" s="21">
        <f t="shared" si="888"/>
        <v>0</v>
      </c>
      <c r="CE297" s="21">
        <f t="shared" si="888"/>
        <v>0</v>
      </c>
      <c r="CF297" s="21">
        <f t="shared" si="888"/>
        <v>0</v>
      </c>
      <c r="CG297" s="21">
        <f t="shared" si="888"/>
        <v>0</v>
      </c>
      <c r="CH297" s="21">
        <f t="shared" si="888"/>
        <v>0</v>
      </c>
      <c r="CI297" s="21">
        <f t="shared" si="888"/>
        <v>0</v>
      </c>
      <c r="CJ297" s="21">
        <f t="shared" si="888"/>
        <v>0</v>
      </c>
      <c r="CK297" s="21">
        <f t="shared" si="888"/>
        <v>0</v>
      </c>
      <c r="CL297" s="21">
        <f t="shared" si="888"/>
        <v>0</v>
      </c>
      <c r="CM297" s="21">
        <f t="shared" si="888"/>
        <v>0</v>
      </c>
      <c r="CN297" s="21">
        <f t="shared" si="888"/>
        <v>0</v>
      </c>
      <c r="CO297" s="21">
        <f t="shared" si="888"/>
        <v>0</v>
      </c>
      <c r="CP297" s="21">
        <f t="shared" si="888"/>
        <v>0</v>
      </c>
      <c r="CQ297" s="21">
        <f t="shared" si="888"/>
        <v>0</v>
      </c>
      <c r="CR297" s="21">
        <f t="shared" si="888"/>
        <v>0</v>
      </c>
      <c r="CS297" s="21">
        <f t="shared" si="888"/>
        <v>0</v>
      </c>
      <c r="CT297" s="21">
        <f t="shared" si="888"/>
        <v>0</v>
      </c>
      <c r="CU297" s="21">
        <f t="shared" si="888"/>
        <v>0</v>
      </c>
      <c r="CV297" s="21">
        <f t="shared" si="888"/>
        <v>0</v>
      </c>
      <c r="CW297" s="21">
        <f t="shared" si="888"/>
        <v>0</v>
      </c>
      <c r="CX297" s="21">
        <f t="shared" si="888"/>
        <v>0</v>
      </c>
      <c r="CY297" s="21">
        <f t="shared" si="888"/>
        <v>0</v>
      </c>
      <c r="CZ297" s="21">
        <f t="shared" si="888"/>
        <v>0</v>
      </c>
      <c r="DA297" s="21">
        <f t="shared" si="888"/>
        <v>0</v>
      </c>
      <c r="DB297" s="21">
        <f t="shared" si="888"/>
        <v>0</v>
      </c>
      <c r="DC297" s="21">
        <f t="shared" si="888"/>
        <v>0</v>
      </c>
      <c r="DD297" s="21">
        <f t="shared" si="888"/>
        <v>0</v>
      </c>
      <c r="DE297" s="21">
        <f t="shared" si="888"/>
        <v>0</v>
      </c>
      <c r="DF297" s="21">
        <f t="shared" si="888"/>
        <v>0</v>
      </c>
      <c r="DG297" s="21">
        <f t="shared" si="888"/>
        <v>0</v>
      </c>
      <c r="DH297" s="21">
        <f t="shared" si="888"/>
        <v>0</v>
      </c>
      <c r="DI297" s="21">
        <f t="shared" si="888"/>
        <v>0</v>
      </c>
      <c r="DJ297" s="21">
        <f t="shared" si="888"/>
        <v>0</v>
      </c>
      <c r="DK297" s="21">
        <f t="shared" si="888"/>
        <v>0</v>
      </c>
      <c r="DL297" s="21">
        <f t="shared" si="888"/>
        <v>0</v>
      </c>
      <c r="DM297" s="21">
        <f t="shared" si="888"/>
        <v>0</v>
      </c>
      <c r="DN297" s="21">
        <f t="shared" si="888"/>
        <v>0</v>
      </c>
      <c r="DO297" s="21">
        <f t="shared" si="888"/>
        <v>0</v>
      </c>
      <c r="DP297" s="21">
        <f t="shared" si="888"/>
        <v>0</v>
      </c>
      <c r="DQ297" s="21">
        <f t="shared" si="888"/>
        <v>0</v>
      </c>
      <c r="DR297" s="21">
        <f t="shared" si="888"/>
        <v>0</v>
      </c>
      <c r="DS297" s="21">
        <f t="shared" si="888"/>
        <v>0</v>
      </c>
      <c r="DT297" s="21">
        <f t="shared" si="888"/>
        <v>0</v>
      </c>
      <c r="DU297" s="21">
        <f t="shared" si="888"/>
        <v>0</v>
      </c>
      <c r="DV297" s="21">
        <f t="shared" si="888"/>
        <v>0</v>
      </c>
      <c r="DW297" s="21">
        <f t="shared" si="888"/>
        <v>0</v>
      </c>
      <c r="DX297" s="21">
        <f t="shared" si="888"/>
        <v>0</v>
      </c>
      <c r="DY297" s="21">
        <f t="shared" si="888"/>
        <v>0</v>
      </c>
      <c r="EB297" s="116">
        <f t="shared" si="861"/>
        <v>296</v>
      </c>
      <c r="EC297" s="2" t="str">
        <f t="shared" si="885"/>
        <v>Phase 4</v>
      </c>
      <c r="ED297" s="2" t="str">
        <f t="shared" si="886"/>
        <v>60' Wide</v>
      </c>
      <c r="EE297" s="33" t="str">
        <f>EE304</f>
        <v>*</v>
      </c>
      <c r="EF297" s="2" t="str">
        <f>EF304</f>
        <v>Options &amp; Upgrades</v>
      </c>
    </row>
    <row r="298" spans="2:136" x14ac:dyDescent="0.3">
      <c r="B298" s="2" t="str">
        <f>Product!$O$2</f>
        <v>Phase 4</v>
      </c>
      <c r="C298" s="2" t="str">
        <f>Product!$O$3</f>
        <v>75' Wide</v>
      </c>
      <c r="D298" s="129">
        <f>SUMIFS(INDEX(Product!$B$2:$U$97, MATCH(D282, Product!$B$2:$B$97, 0), ), Product!$B$2:$U$2, $B298, Product!$B$3:$U$3, $C298)</f>
        <v>40000</v>
      </c>
      <c r="G298" s="11">
        <f>SUM(H298:DZ298)</f>
        <v>799999.99999999988</v>
      </c>
      <c r="I298" s="21">
        <f t="shared" ref="I298:BT298" si="889">I177*$D298</f>
        <v>0</v>
      </c>
      <c r="J298" s="21">
        <f t="shared" si="889"/>
        <v>0</v>
      </c>
      <c r="K298" s="21">
        <f t="shared" si="889"/>
        <v>0</v>
      </c>
      <c r="L298" s="21">
        <f t="shared" si="889"/>
        <v>0</v>
      </c>
      <c r="M298" s="21">
        <f t="shared" si="889"/>
        <v>0</v>
      </c>
      <c r="N298" s="21">
        <f t="shared" si="889"/>
        <v>0</v>
      </c>
      <c r="O298" s="21">
        <f t="shared" si="889"/>
        <v>0</v>
      </c>
      <c r="P298" s="21">
        <f t="shared" si="889"/>
        <v>0</v>
      </c>
      <c r="Q298" s="21">
        <f t="shared" si="889"/>
        <v>0</v>
      </c>
      <c r="R298" s="21">
        <f t="shared" si="889"/>
        <v>0</v>
      </c>
      <c r="S298" s="21">
        <f t="shared" si="889"/>
        <v>0</v>
      </c>
      <c r="T298" s="21">
        <f t="shared" si="889"/>
        <v>0</v>
      </c>
      <c r="U298" s="21">
        <f t="shared" si="889"/>
        <v>0</v>
      </c>
      <c r="V298" s="21">
        <f t="shared" si="889"/>
        <v>0</v>
      </c>
      <c r="W298" s="21">
        <f t="shared" si="889"/>
        <v>0</v>
      </c>
      <c r="X298" s="21">
        <f t="shared" si="889"/>
        <v>0</v>
      </c>
      <c r="Y298" s="21">
        <f t="shared" si="889"/>
        <v>0</v>
      </c>
      <c r="Z298" s="21">
        <f t="shared" si="889"/>
        <v>0</v>
      </c>
      <c r="AA298" s="21">
        <f t="shared" si="889"/>
        <v>0</v>
      </c>
      <c r="AB298" s="21">
        <f t="shared" si="889"/>
        <v>0</v>
      </c>
      <c r="AC298" s="21">
        <f t="shared" si="889"/>
        <v>0</v>
      </c>
      <c r="AD298" s="21">
        <f t="shared" si="889"/>
        <v>0</v>
      </c>
      <c r="AE298" s="21">
        <f t="shared" si="889"/>
        <v>0</v>
      </c>
      <c r="AF298" s="21">
        <f t="shared" si="889"/>
        <v>0</v>
      </c>
      <c r="AG298" s="21">
        <f t="shared" si="889"/>
        <v>0</v>
      </c>
      <c r="AH298" s="21">
        <f t="shared" si="889"/>
        <v>0</v>
      </c>
      <c r="AI298" s="21">
        <f t="shared" si="889"/>
        <v>0</v>
      </c>
      <c r="AJ298" s="21">
        <f t="shared" si="889"/>
        <v>0</v>
      </c>
      <c r="AK298" s="21">
        <f t="shared" si="889"/>
        <v>0</v>
      </c>
      <c r="AL298" s="21">
        <f t="shared" si="889"/>
        <v>0</v>
      </c>
      <c r="AM298" s="21">
        <f t="shared" si="889"/>
        <v>0</v>
      </c>
      <c r="AN298" s="21">
        <f t="shared" si="889"/>
        <v>0</v>
      </c>
      <c r="AO298" s="21">
        <f t="shared" si="889"/>
        <v>0</v>
      </c>
      <c r="AP298" s="21">
        <f t="shared" si="889"/>
        <v>0</v>
      </c>
      <c r="AQ298" s="21">
        <f t="shared" si="889"/>
        <v>0</v>
      </c>
      <c r="AR298" s="21">
        <f t="shared" si="889"/>
        <v>0</v>
      </c>
      <c r="AS298" s="21">
        <f t="shared" si="889"/>
        <v>0</v>
      </c>
      <c r="AT298" s="21">
        <f t="shared" si="889"/>
        <v>0</v>
      </c>
      <c r="AU298" s="21">
        <f t="shared" si="889"/>
        <v>0</v>
      </c>
      <c r="AV298" s="21">
        <f t="shared" si="889"/>
        <v>0</v>
      </c>
      <c r="AW298" s="21">
        <f t="shared" si="889"/>
        <v>0</v>
      </c>
      <c r="AX298" s="21">
        <f t="shared" si="889"/>
        <v>0</v>
      </c>
      <c r="AY298" s="21">
        <f t="shared" si="889"/>
        <v>0</v>
      </c>
      <c r="AZ298" s="21">
        <f t="shared" si="889"/>
        <v>0</v>
      </c>
      <c r="BA298" s="21">
        <f t="shared" si="889"/>
        <v>0</v>
      </c>
      <c r="BB298" s="21">
        <f t="shared" si="889"/>
        <v>0</v>
      </c>
      <c r="BC298" s="21">
        <f t="shared" si="889"/>
        <v>0</v>
      </c>
      <c r="BD298" s="21">
        <f t="shared" si="889"/>
        <v>0</v>
      </c>
      <c r="BE298" s="21">
        <f t="shared" si="889"/>
        <v>0</v>
      </c>
      <c r="BF298" s="21">
        <f t="shared" si="889"/>
        <v>0</v>
      </c>
      <c r="BG298" s="21">
        <f t="shared" si="889"/>
        <v>66666.666666666672</v>
      </c>
      <c r="BH298" s="21">
        <f t="shared" si="889"/>
        <v>66666.666666666672</v>
      </c>
      <c r="BI298" s="21">
        <f t="shared" si="889"/>
        <v>66666.666666666672</v>
      </c>
      <c r="BJ298" s="21">
        <f t="shared" si="889"/>
        <v>66666.666666666672</v>
      </c>
      <c r="BK298" s="21">
        <f t="shared" si="889"/>
        <v>66666.666666666672</v>
      </c>
      <c r="BL298" s="21">
        <f t="shared" si="889"/>
        <v>66666.666666666672</v>
      </c>
      <c r="BM298" s="21">
        <f t="shared" si="889"/>
        <v>66666.666666666672</v>
      </c>
      <c r="BN298" s="21">
        <f t="shared" si="889"/>
        <v>66666.666666666672</v>
      </c>
      <c r="BO298" s="21">
        <f t="shared" si="889"/>
        <v>66666.666666666672</v>
      </c>
      <c r="BP298" s="21">
        <f t="shared" si="889"/>
        <v>66666.666666666672</v>
      </c>
      <c r="BQ298" s="21">
        <f t="shared" si="889"/>
        <v>66666.666666666672</v>
      </c>
      <c r="BR298" s="21">
        <f t="shared" si="889"/>
        <v>66666.666666666672</v>
      </c>
      <c r="BS298" s="21">
        <f t="shared" si="889"/>
        <v>0</v>
      </c>
      <c r="BT298" s="21">
        <f t="shared" si="889"/>
        <v>0</v>
      </c>
      <c r="BU298" s="21">
        <f t="shared" ref="BU298:DY298" si="890">BU177*$D298</f>
        <v>0</v>
      </c>
      <c r="BV298" s="21">
        <f t="shared" si="890"/>
        <v>0</v>
      </c>
      <c r="BW298" s="21">
        <f t="shared" si="890"/>
        <v>0</v>
      </c>
      <c r="BX298" s="21">
        <f t="shared" si="890"/>
        <v>0</v>
      </c>
      <c r="BY298" s="21">
        <f t="shared" si="890"/>
        <v>0</v>
      </c>
      <c r="BZ298" s="21">
        <f t="shared" si="890"/>
        <v>0</v>
      </c>
      <c r="CA298" s="21">
        <f t="shared" si="890"/>
        <v>0</v>
      </c>
      <c r="CB298" s="21">
        <f t="shared" si="890"/>
        <v>0</v>
      </c>
      <c r="CC298" s="21">
        <f t="shared" si="890"/>
        <v>0</v>
      </c>
      <c r="CD298" s="21">
        <f t="shared" si="890"/>
        <v>0</v>
      </c>
      <c r="CE298" s="21">
        <f t="shared" si="890"/>
        <v>0</v>
      </c>
      <c r="CF298" s="21">
        <f t="shared" si="890"/>
        <v>0</v>
      </c>
      <c r="CG298" s="21">
        <f t="shared" si="890"/>
        <v>0</v>
      </c>
      <c r="CH298" s="21">
        <f t="shared" si="890"/>
        <v>0</v>
      </c>
      <c r="CI298" s="21">
        <f t="shared" si="890"/>
        <v>0</v>
      </c>
      <c r="CJ298" s="21">
        <f t="shared" si="890"/>
        <v>0</v>
      </c>
      <c r="CK298" s="21">
        <f t="shared" si="890"/>
        <v>0</v>
      </c>
      <c r="CL298" s="21">
        <f t="shared" si="890"/>
        <v>0</v>
      </c>
      <c r="CM298" s="21">
        <f t="shared" si="890"/>
        <v>0</v>
      </c>
      <c r="CN298" s="21">
        <f t="shared" si="890"/>
        <v>0</v>
      </c>
      <c r="CO298" s="21">
        <f t="shared" si="890"/>
        <v>0</v>
      </c>
      <c r="CP298" s="21">
        <f t="shared" si="890"/>
        <v>0</v>
      </c>
      <c r="CQ298" s="21">
        <f t="shared" si="890"/>
        <v>0</v>
      </c>
      <c r="CR298" s="21">
        <f t="shared" si="890"/>
        <v>0</v>
      </c>
      <c r="CS298" s="21">
        <f t="shared" si="890"/>
        <v>0</v>
      </c>
      <c r="CT298" s="21">
        <f t="shared" si="890"/>
        <v>0</v>
      </c>
      <c r="CU298" s="21">
        <f t="shared" si="890"/>
        <v>0</v>
      </c>
      <c r="CV298" s="21">
        <f t="shared" si="890"/>
        <v>0</v>
      </c>
      <c r="CW298" s="21">
        <f t="shared" si="890"/>
        <v>0</v>
      </c>
      <c r="CX298" s="21">
        <f t="shared" si="890"/>
        <v>0</v>
      </c>
      <c r="CY298" s="21">
        <f t="shared" si="890"/>
        <v>0</v>
      </c>
      <c r="CZ298" s="21">
        <f t="shared" si="890"/>
        <v>0</v>
      </c>
      <c r="DA298" s="21">
        <f t="shared" si="890"/>
        <v>0</v>
      </c>
      <c r="DB298" s="21">
        <f t="shared" si="890"/>
        <v>0</v>
      </c>
      <c r="DC298" s="21">
        <f t="shared" si="890"/>
        <v>0</v>
      </c>
      <c r="DD298" s="21">
        <f t="shared" si="890"/>
        <v>0</v>
      </c>
      <c r="DE298" s="21">
        <f t="shared" si="890"/>
        <v>0</v>
      </c>
      <c r="DF298" s="21">
        <f t="shared" si="890"/>
        <v>0</v>
      </c>
      <c r="DG298" s="21">
        <f t="shared" si="890"/>
        <v>0</v>
      </c>
      <c r="DH298" s="21">
        <f t="shared" si="890"/>
        <v>0</v>
      </c>
      <c r="DI298" s="21">
        <f t="shared" si="890"/>
        <v>0</v>
      </c>
      <c r="DJ298" s="21">
        <f t="shared" si="890"/>
        <v>0</v>
      </c>
      <c r="DK298" s="21">
        <f t="shared" si="890"/>
        <v>0</v>
      </c>
      <c r="DL298" s="21">
        <f t="shared" si="890"/>
        <v>0</v>
      </c>
      <c r="DM298" s="21">
        <f t="shared" si="890"/>
        <v>0</v>
      </c>
      <c r="DN298" s="21">
        <f t="shared" si="890"/>
        <v>0</v>
      </c>
      <c r="DO298" s="21">
        <f t="shared" si="890"/>
        <v>0</v>
      </c>
      <c r="DP298" s="21">
        <f t="shared" si="890"/>
        <v>0</v>
      </c>
      <c r="DQ298" s="21">
        <f t="shared" si="890"/>
        <v>0</v>
      </c>
      <c r="DR298" s="21">
        <f t="shared" si="890"/>
        <v>0</v>
      </c>
      <c r="DS298" s="21">
        <f t="shared" si="890"/>
        <v>0</v>
      </c>
      <c r="DT298" s="21">
        <f t="shared" si="890"/>
        <v>0</v>
      </c>
      <c r="DU298" s="21">
        <f t="shared" si="890"/>
        <v>0</v>
      </c>
      <c r="DV298" s="21">
        <f t="shared" si="890"/>
        <v>0</v>
      </c>
      <c r="DW298" s="21">
        <f t="shared" si="890"/>
        <v>0</v>
      </c>
      <c r="DX298" s="21">
        <f t="shared" si="890"/>
        <v>0</v>
      </c>
      <c r="DY298" s="21">
        <f t="shared" si="890"/>
        <v>0</v>
      </c>
      <c r="EB298" s="116">
        <f t="shared" si="861"/>
        <v>297</v>
      </c>
      <c r="EC298" s="2" t="str">
        <f t="shared" si="885"/>
        <v>Phase 4</v>
      </c>
      <c r="ED298" s="2" t="str">
        <f t="shared" si="886"/>
        <v>75' Wide</v>
      </c>
      <c r="EE298" s="33" t="str">
        <f>EE304</f>
        <v>*</v>
      </c>
      <c r="EF298" s="2" t="str">
        <f>EF304</f>
        <v>Options &amp; Upgrades</v>
      </c>
    </row>
    <row r="299" spans="2:136" x14ac:dyDescent="0.3">
      <c r="D299" s="129"/>
      <c r="I299" s="21"/>
      <c r="J299" s="21"/>
      <c r="K299" s="21"/>
      <c r="L299" s="21"/>
      <c r="M299" s="21"/>
      <c r="N299" s="21"/>
      <c r="O299" s="21"/>
      <c r="P299" s="21"/>
      <c r="Q299" s="21"/>
      <c r="R299" s="21"/>
      <c r="S299" s="21"/>
      <c r="T299" s="21"/>
      <c r="U299" s="21"/>
      <c r="V299" s="21"/>
      <c r="W299" s="21"/>
      <c r="X299" s="21"/>
      <c r="Y299" s="21"/>
      <c r="Z299" s="21"/>
      <c r="AA299" s="21"/>
      <c r="AB299" s="21"/>
      <c r="AC299" s="21"/>
      <c r="AD299" s="21"/>
      <c r="AE299" s="21"/>
      <c r="AF299" s="21"/>
      <c r="AG299" s="21"/>
      <c r="AH299" s="21"/>
      <c r="AI299" s="21"/>
      <c r="AJ299" s="21"/>
      <c r="AK299" s="21"/>
      <c r="AL299" s="21"/>
      <c r="AM299" s="21"/>
      <c r="AN299" s="21"/>
      <c r="AO299" s="21"/>
      <c r="AP299" s="21"/>
      <c r="AQ299" s="21"/>
      <c r="AR299" s="21"/>
      <c r="AS299" s="21"/>
      <c r="AT299" s="21"/>
      <c r="AU299" s="21"/>
      <c r="AV299" s="21"/>
      <c r="AW299" s="21"/>
      <c r="AX299" s="21"/>
      <c r="AY299" s="21"/>
      <c r="AZ299" s="21"/>
      <c r="BA299" s="21"/>
      <c r="BB299" s="21"/>
      <c r="BC299" s="21"/>
      <c r="BD299" s="21"/>
      <c r="BE299" s="21"/>
      <c r="BF299" s="21"/>
      <c r="BG299" s="21"/>
      <c r="BH299" s="21"/>
      <c r="BI299" s="21"/>
      <c r="BJ299" s="21"/>
      <c r="BK299" s="21"/>
      <c r="BL299" s="21"/>
      <c r="BM299" s="21"/>
      <c r="BN299" s="21"/>
      <c r="BO299" s="21"/>
      <c r="BP299" s="21"/>
      <c r="BQ299" s="21"/>
      <c r="BR299" s="21"/>
      <c r="BS299" s="21"/>
      <c r="BT299" s="21"/>
      <c r="BU299" s="21"/>
      <c r="BV299" s="21"/>
      <c r="BW299" s="21"/>
      <c r="BX299" s="21"/>
      <c r="BY299" s="21"/>
      <c r="BZ299" s="21"/>
      <c r="CA299" s="21"/>
      <c r="CB299" s="21"/>
      <c r="CC299" s="21"/>
      <c r="CD299" s="21"/>
      <c r="CE299" s="21"/>
      <c r="CF299" s="21"/>
      <c r="CG299" s="21"/>
      <c r="CH299" s="21"/>
      <c r="CI299" s="21"/>
      <c r="CJ299" s="21"/>
      <c r="CK299" s="21"/>
      <c r="CL299" s="21"/>
      <c r="CM299" s="21"/>
      <c r="CN299" s="21"/>
      <c r="CO299" s="21"/>
      <c r="CP299" s="21"/>
      <c r="CQ299" s="21"/>
      <c r="CR299" s="21"/>
      <c r="CS299" s="21"/>
      <c r="CT299" s="21"/>
      <c r="CU299" s="21"/>
      <c r="CV299" s="21"/>
      <c r="CW299" s="21"/>
      <c r="CX299" s="21"/>
      <c r="CY299" s="21"/>
      <c r="CZ299" s="21"/>
      <c r="DA299" s="21"/>
      <c r="DB299" s="21"/>
      <c r="DC299" s="21"/>
      <c r="DD299" s="21"/>
      <c r="DE299" s="21"/>
      <c r="DF299" s="21"/>
      <c r="DG299" s="21"/>
      <c r="DH299" s="21"/>
      <c r="DI299" s="21"/>
      <c r="DJ299" s="21"/>
      <c r="DK299" s="21"/>
      <c r="DL299" s="21"/>
      <c r="DM299" s="21"/>
      <c r="DN299" s="21"/>
      <c r="DO299" s="21"/>
      <c r="DP299" s="21"/>
      <c r="DQ299" s="21"/>
      <c r="DR299" s="21"/>
      <c r="DS299" s="21"/>
      <c r="DT299" s="21"/>
      <c r="DU299" s="21"/>
      <c r="DV299" s="21"/>
      <c r="DW299" s="21"/>
      <c r="DX299" s="21"/>
      <c r="DY299" s="21"/>
      <c r="EE299" s="33"/>
    </row>
    <row r="300" spans="2:136" x14ac:dyDescent="0.3">
      <c r="B300" s="2" t="str">
        <f>Product!$P$2</f>
        <v>Phase 5</v>
      </c>
      <c r="C300" s="2" t="str">
        <f>Product!$P$3</f>
        <v>50' Wide</v>
      </c>
      <c r="D300" s="129">
        <f>SUMIFS(INDEX(Product!$B$2:$U$97, MATCH(D282, Product!$B$2:$B$97, 0), ), Product!$B$2:$U$2, $B300, Product!$B$3:$U$3, $C300)</f>
        <v>40000</v>
      </c>
      <c r="G300" s="11">
        <f>SUM(H300:DZ300)</f>
        <v>1200000</v>
      </c>
      <c r="I300" s="21">
        <f>I179*$D300</f>
        <v>0</v>
      </c>
      <c r="J300" s="21">
        <f t="shared" ref="J300:BU300" si="891">J179*$D300</f>
        <v>0</v>
      </c>
      <c r="K300" s="21">
        <f t="shared" si="891"/>
        <v>0</v>
      </c>
      <c r="L300" s="21">
        <f t="shared" si="891"/>
        <v>0</v>
      </c>
      <c r="M300" s="21">
        <f t="shared" si="891"/>
        <v>0</v>
      </c>
      <c r="N300" s="21">
        <f t="shared" si="891"/>
        <v>0</v>
      </c>
      <c r="O300" s="21">
        <f t="shared" si="891"/>
        <v>0</v>
      </c>
      <c r="P300" s="21">
        <f t="shared" si="891"/>
        <v>0</v>
      </c>
      <c r="Q300" s="21">
        <f t="shared" si="891"/>
        <v>0</v>
      </c>
      <c r="R300" s="21">
        <f t="shared" si="891"/>
        <v>0</v>
      </c>
      <c r="S300" s="21">
        <f t="shared" si="891"/>
        <v>0</v>
      </c>
      <c r="T300" s="21">
        <f t="shared" si="891"/>
        <v>0</v>
      </c>
      <c r="U300" s="21">
        <f t="shared" si="891"/>
        <v>0</v>
      </c>
      <c r="V300" s="21">
        <f t="shared" si="891"/>
        <v>0</v>
      </c>
      <c r="W300" s="21">
        <f t="shared" si="891"/>
        <v>0</v>
      </c>
      <c r="X300" s="21">
        <f t="shared" si="891"/>
        <v>0</v>
      </c>
      <c r="Y300" s="21">
        <f t="shared" si="891"/>
        <v>0</v>
      </c>
      <c r="Z300" s="21">
        <f t="shared" si="891"/>
        <v>0</v>
      </c>
      <c r="AA300" s="21">
        <f t="shared" si="891"/>
        <v>0</v>
      </c>
      <c r="AB300" s="21">
        <f t="shared" si="891"/>
        <v>0</v>
      </c>
      <c r="AC300" s="21">
        <f t="shared" si="891"/>
        <v>0</v>
      </c>
      <c r="AD300" s="21">
        <f t="shared" si="891"/>
        <v>0</v>
      </c>
      <c r="AE300" s="21">
        <f t="shared" si="891"/>
        <v>0</v>
      </c>
      <c r="AF300" s="21">
        <f t="shared" si="891"/>
        <v>0</v>
      </c>
      <c r="AG300" s="21">
        <f t="shared" si="891"/>
        <v>0</v>
      </c>
      <c r="AH300" s="21">
        <f t="shared" si="891"/>
        <v>0</v>
      </c>
      <c r="AI300" s="21">
        <f t="shared" si="891"/>
        <v>0</v>
      </c>
      <c r="AJ300" s="21">
        <f t="shared" si="891"/>
        <v>0</v>
      </c>
      <c r="AK300" s="21">
        <f t="shared" si="891"/>
        <v>0</v>
      </c>
      <c r="AL300" s="21">
        <f t="shared" si="891"/>
        <v>0</v>
      </c>
      <c r="AM300" s="21">
        <f t="shared" si="891"/>
        <v>0</v>
      </c>
      <c r="AN300" s="21">
        <f t="shared" si="891"/>
        <v>0</v>
      </c>
      <c r="AO300" s="21">
        <f t="shared" si="891"/>
        <v>0</v>
      </c>
      <c r="AP300" s="21">
        <f t="shared" si="891"/>
        <v>0</v>
      </c>
      <c r="AQ300" s="21">
        <f t="shared" si="891"/>
        <v>0</v>
      </c>
      <c r="AR300" s="21">
        <f t="shared" si="891"/>
        <v>0</v>
      </c>
      <c r="AS300" s="21">
        <f t="shared" si="891"/>
        <v>0</v>
      </c>
      <c r="AT300" s="21">
        <f t="shared" si="891"/>
        <v>0</v>
      </c>
      <c r="AU300" s="21">
        <f t="shared" si="891"/>
        <v>0</v>
      </c>
      <c r="AV300" s="21">
        <f t="shared" si="891"/>
        <v>0</v>
      </c>
      <c r="AW300" s="21">
        <f t="shared" si="891"/>
        <v>0</v>
      </c>
      <c r="AX300" s="21">
        <f t="shared" si="891"/>
        <v>0</v>
      </c>
      <c r="AY300" s="21">
        <f t="shared" si="891"/>
        <v>0</v>
      </c>
      <c r="AZ300" s="21">
        <f t="shared" si="891"/>
        <v>0</v>
      </c>
      <c r="BA300" s="21">
        <f t="shared" si="891"/>
        <v>0</v>
      </c>
      <c r="BB300" s="21">
        <f t="shared" si="891"/>
        <v>0</v>
      </c>
      <c r="BC300" s="21">
        <f t="shared" si="891"/>
        <v>0</v>
      </c>
      <c r="BD300" s="21">
        <f t="shared" si="891"/>
        <v>0</v>
      </c>
      <c r="BE300" s="21">
        <f t="shared" si="891"/>
        <v>0</v>
      </c>
      <c r="BF300" s="21">
        <f t="shared" si="891"/>
        <v>0</v>
      </c>
      <c r="BG300" s="21">
        <f t="shared" si="891"/>
        <v>0</v>
      </c>
      <c r="BH300" s="21">
        <f t="shared" si="891"/>
        <v>0</v>
      </c>
      <c r="BI300" s="21">
        <f t="shared" si="891"/>
        <v>0</v>
      </c>
      <c r="BJ300" s="21">
        <f t="shared" si="891"/>
        <v>0</v>
      </c>
      <c r="BK300" s="21">
        <f t="shared" si="891"/>
        <v>0</v>
      </c>
      <c r="BL300" s="21">
        <f t="shared" si="891"/>
        <v>0</v>
      </c>
      <c r="BM300" s="21">
        <f t="shared" si="891"/>
        <v>0</v>
      </c>
      <c r="BN300" s="21">
        <f t="shared" si="891"/>
        <v>0</v>
      </c>
      <c r="BO300" s="21">
        <f t="shared" si="891"/>
        <v>0</v>
      </c>
      <c r="BP300" s="21">
        <f t="shared" si="891"/>
        <v>0</v>
      </c>
      <c r="BQ300" s="21">
        <f t="shared" si="891"/>
        <v>0</v>
      </c>
      <c r="BR300" s="21">
        <f t="shared" si="891"/>
        <v>0</v>
      </c>
      <c r="BS300" s="21">
        <f t="shared" si="891"/>
        <v>100000</v>
      </c>
      <c r="BT300" s="21">
        <f t="shared" si="891"/>
        <v>100000</v>
      </c>
      <c r="BU300" s="21">
        <f t="shared" si="891"/>
        <v>100000</v>
      </c>
      <c r="BV300" s="21">
        <f t="shared" ref="BV300:DY300" si="892">BV179*$D300</f>
        <v>100000</v>
      </c>
      <c r="BW300" s="21">
        <f t="shared" si="892"/>
        <v>100000</v>
      </c>
      <c r="BX300" s="21">
        <f t="shared" si="892"/>
        <v>100000</v>
      </c>
      <c r="BY300" s="21">
        <f t="shared" si="892"/>
        <v>100000</v>
      </c>
      <c r="BZ300" s="21">
        <f t="shared" si="892"/>
        <v>100000</v>
      </c>
      <c r="CA300" s="21">
        <f t="shared" si="892"/>
        <v>100000</v>
      </c>
      <c r="CB300" s="21">
        <f t="shared" si="892"/>
        <v>100000</v>
      </c>
      <c r="CC300" s="21">
        <f t="shared" si="892"/>
        <v>100000</v>
      </c>
      <c r="CD300" s="21">
        <f t="shared" si="892"/>
        <v>100000</v>
      </c>
      <c r="CE300" s="21">
        <f t="shared" si="892"/>
        <v>0</v>
      </c>
      <c r="CF300" s="21">
        <f t="shared" si="892"/>
        <v>0</v>
      </c>
      <c r="CG300" s="21">
        <f t="shared" si="892"/>
        <v>0</v>
      </c>
      <c r="CH300" s="21">
        <f t="shared" si="892"/>
        <v>0</v>
      </c>
      <c r="CI300" s="21">
        <f t="shared" si="892"/>
        <v>0</v>
      </c>
      <c r="CJ300" s="21">
        <f t="shared" si="892"/>
        <v>0</v>
      </c>
      <c r="CK300" s="21">
        <f t="shared" si="892"/>
        <v>0</v>
      </c>
      <c r="CL300" s="21">
        <f t="shared" si="892"/>
        <v>0</v>
      </c>
      <c r="CM300" s="21">
        <f t="shared" si="892"/>
        <v>0</v>
      </c>
      <c r="CN300" s="21">
        <f t="shared" si="892"/>
        <v>0</v>
      </c>
      <c r="CO300" s="21">
        <f t="shared" si="892"/>
        <v>0</v>
      </c>
      <c r="CP300" s="21">
        <f t="shared" si="892"/>
        <v>0</v>
      </c>
      <c r="CQ300" s="21">
        <f t="shared" si="892"/>
        <v>0</v>
      </c>
      <c r="CR300" s="21">
        <f t="shared" si="892"/>
        <v>0</v>
      </c>
      <c r="CS300" s="21">
        <f t="shared" si="892"/>
        <v>0</v>
      </c>
      <c r="CT300" s="21">
        <f t="shared" si="892"/>
        <v>0</v>
      </c>
      <c r="CU300" s="21">
        <f t="shared" si="892"/>
        <v>0</v>
      </c>
      <c r="CV300" s="21">
        <f t="shared" si="892"/>
        <v>0</v>
      </c>
      <c r="CW300" s="21">
        <f t="shared" si="892"/>
        <v>0</v>
      </c>
      <c r="CX300" s="21">
        <f t="shared" si="892"/>
        <v>0</v>
      </c>
      <c r="CY300" s="21">
        <f t="shared" si="892"/>
        <v>0</v>
      </c>
      <c r="CZ300" s="21">
        <f t="shared" si="892"/>
        <v>0</v>
      </c>
      <c r="DA300" s="21">
        <f t="shared" si="892"/>
        <v>0</v>
      </c>
      <c r="DB300" s="21">
        <f t="shared" si="892"/>
        <v>0</v>
      </c>
      <c r="DC300" s="21">
        <f t="shared" si="892"/>
        <v>0</v>
      </c>
      <c r="DD300" s="21">
        <f t="shared" si="892"/>
        <v>0</v>
      </c>
      <c r="DE300" s="21">
        <f t="shared" si="892"/>
        <v>0</v>
      </c>
      <c r="DF300" s="21">
        <f t="shared" si="892"/>
        <v>0</v>
      </c>
      <c r="DG300" s="21">
        <f t="shared" si="892"/>
        <v>0</v>
      </c>
      <c r="DH300" s="21">
        <f t="shared" si="892"/>
        <v>0</v>
      </c>
      <c r="DI300" s="21">
        <f t="shared" si="892"/>
        <v>0</v>
      </c>
      <c r="DJ300" s="21">
        <f t="shared" si="892"/>
        <v>0</v>
      </c>
      <c r="DK300" s="21">
        <f t="shared" si="892"/>
        <v>0</v>
      </c>
      <c r="DL300" s="21">
        <f t="shared" si="892"/>
        <v>0</v>
      </c>
      <c r="DM300" s="21">
        <f t="shared" si="892"/>
        <v>0</v>
      </c>
      <c r="DN300" s="21">
        <f t="shared" si="892"/>
        <v>0</v>
      </c>
      <c r="DO300" s="21">
        <f t="shared" si="892"/>
        <v>0</v>
      </c>
      <c r="DP300" s="21">
        <f t="shared" si="892"/>
        <v>0</v>
      </c>
      <c r="DQ300" s="21">
        <f t="shared" si="892"/>
        <v>0</v>
      </c>
      <c r="DR300" s="21">
        <f t="shared" si="892"/>
        <v>0</v>
      </c>
      <c r="DS300" s="21">
        <f t="shared" si="892"/>
        <v>0</v>
      </c>
      <c r="DT300" s="21">
        <f t="shared" si="892"/>
        <v>0</v>
      </c>
      <c r="DU300" s="21">
        <f t="shared" si="892"/>
        <v>0</v>
      </c>
      <c r="DV300" s="21">
        <f t="shared" si="892"/>
        <v>0</v>
      </c>
      <c r="DW300" s="21">
        <f t="shared" si="892"/>
        <v>0</v>
      </c>
      <c r="DX300" s="21">
        <f t="shared" si="892"/>
        <v>0</v>
      </c>
      <c r="DY300" s="21">
        <f t="shared" si="892"/>
        <v>0</v>
      </c>
      <c r="EB300" s="116">
        <f t="shared" si="861"/>
        <v>299</v>
      </c>
      <c r="EC300" s="2" t="str">
        <f t="shared" ref="EC300:EC302" si="893">B300</f>
        <v>Phase 5</v>
      </c>
      <c r="ED300" s="2" t="str">
        <f t="shared" ref="ED300:ED302" si="894">C300</f>
        <v>50' Wide</v>
      </c>
      <c r="EE300" s="33" t="str">
        <f>EE304</f>
        <v>*</v>
      </c>
      <c r="EF300" s="2" t="str">
        <f>EF304</f>
        <v>Options &amp; Upgrades</v>
      </c>
    </row>
    <row r="301" spans="2:136" x14ac:dyDescent="0.3">
      <c r="B301" s="2" t="str">
        <f>Product!$Q$2</f>
        <v>Phase 5</v>
      </c>
      <c r="C301" s="2" t="str">
        <f>Product!$Q$3</f>
        <v>60' Wide</v>
      </c>
      <c r="D301" s="129">
        <f>SUMIFS(INDEX(Product!$B$2:$U$97, MATCH(D282, Product!$B$2:$B$97, 0), ), Product!$B$2:$U$2, $B301, Product!$B$3:$U$3, $C301)</f>
        <v>40000</v>
      </c>
      <c r="G301" s="11">
        <f>SUM(H301:DZ301)</f>
        <v>1200000</v>
      </c>
      <c r="I301" s="21">
        <f t="shared" ref="I301:BT301" si="895">I180*$D301</f>
        <v>0</v>
      </c>
      <c r="J301" s="21">
        <f t="shared" si="895"/>
        <v>0</v>
      </c>
      <c r="K301" s="21">
        <f t="shared" si="895"/>
        <v>0</v>
      </c>
      <c r="L301" s="21">
        <f t="shared" si="895"/>
        <v>0</v>
      </c>
      <c r="M301" s="21">
        <f t="shared" si="895"/>
        <v>0</v>
      </c>
      <c r="N301" s="21">
        <f t="shared" si="895"/>
        <v>0</v>
      </c>
      <c r="O301" s="21">
        <f t="shared" si="895"/>
        <v>0</v>
      </c>
      <c r="P301" s="21">
        <f t="shared" si="895"/>
        <v>0</v>
      </c>
      <c r="Q301" s="21">
        <f t="shared" si="895"/>
        <v>0</v>
      </c>
      <c r="R301" s="21">
        <f t="shared" si="895"/>
        <v>0</v>
      </c>
      <c r="S301" s="21">
        <f t="shared" si="895"/>
        <v>0</v>
      </c>
      <c r="T301" s="21">
        <f t="shared" si="895"/>
        <v>0</v>
      </c>
      <c r="U301" s="21">
        <f t="shared" si="895"/>
        <v>0</v>
      </c>
      <c r="V301" s="21">
        <f t="shared" si="895"/>
        <v>0</v>
      </c>
      <c r="W301" s="21">
        <f t="shared" si="895"/>
        <v>0</v>
      </c>
      <c r="X301" s="21">
        <f t="shared" si="895"/>
        <v>0</v>
      </c>
      <c r="Y301" s="21">
        <f t="shared" si="895"/>
        <v>0</v>
      </c>
      <c r="Z301" s="21">
        <f t="shared" si="895"/>
        <v>0</v>
      </c>
      <c r="AA301" s="21">
        <f t="shared" si="895"/>
        <v>0</v>
      </c>
      <c r="AB301" s="21">
        <f t="shared" si="895"/>
        <v>0</v>
      </c>
      <c r="AC301" s="21">
        <f t="shared" si="895"/>
        <v>0</v>
      </c>
      <c r="AD301" s="21">
        <f t="shared" si="895"/>
        <v>0</v>
      </c>
      <c r="AE301" s="21">
        <f t="shared" si="895"/>
        <v>0</v>
      </c>
      <c r="AF301" s="21">
        <f t="shared" si="895"/>
        <v>0</v>
      </c>
      <c r="AG301" s="21">
        <f t="shared" si="895"/>
        <v>0</v>
      </c>
      <c r="AH301" s="21">
        <f t="shared" si="895"/>
        <v>0</v>
      </c>
      <c r="AI301" s="21">
        <f t="shared" si="895"/>
        <v>0</v>
      </c>
      <c r="AJ301" s="21">
        <f t="shared" si="895"/>
        <v>0</v>
      </c>
      <c r="AK301" s="21">
        <f t="shared" si="895"/>
        <v>0</v>
      </c>
      <c r="AL301" s="21">
        <f t="shared" si="895"/>
        <v>0</v>
      </c>
      <c r="AM301" s="21">
        <f t="shared" si="895"/>
        <v>0</v>
      </c>
      <c r="AN301" s="21">
        <f t="shared" si="895"/>
        <v>0</v>
      </c>
      <c r="AO301" s="21">
        <f t="shared" si="895"/>
        <v>0</v>
      </c>
      <c r="AP301" s="21">
        <f t="shared" si="895"/>
        <v>0</v>
      </c>
      <c r="AQ301" s="21">
        <f t="shared" si="895"/>
        <v>0</v>
      </c>
      <c r="AR301" s="21">
        <f t="shared" si="895"/>
        <v>0</v>
      </c>
      <c r="AS301" s="21">
        <f t="shared" si="895"/>
        <v>0</v>
      </c>
      <c r="AT301" s="21">
        <f t="shared" si="895"/>
        <v>0</v>
      </c>
      <c r="AU301" s="21">
        <f t="shared" si="895"/>
        <v>0</v>
      </c>
      <c r="AV301" s="21">
        <f t="shared" si="895"/>
        <v>0</v>
      </c>
      <c r="AW301" s="21">
        <f t="shared" si="895"/>
        <v>0</v>
      </c>
      <c r="AX301" s="21">
        <f t="shared" si="895"/>
        <v>0</v>
      </c>
      <c r="AY301" s="21">
        <f t="shared" si="895"/>
        <v>0</v>
      </c>
      <c r="AZ301" s="21">
        <f t="shared" si="895"/>
        <v>0</v>
      </c>
      <c r="BA301" s="21">
        <f t="shared" si="895"/>
        <v>0</v>
      </c>
      <c r="BB301" s="21">
        <f t="shared" si="895"/>
        <v>0</v>
      </c>
      <c r="BC301" s="21">
        <f t="shared" si="895"/>
        <v>0</v>
      </c>
      <c r="BD301" s="21">
        <f t="shared" si="895"/>
        <v>0</v>
      </c>
      <c r="BE301" s="21">
        <f t="shared" si="895"/>
        <v>0</v>
      </c>
      <c r="BF301" s="21">
        <f t="shared" si="895"/>
        <v>0</v>
      </c>
      <c r="BG301" s="21">
        <f t="shared" si="895"/>
        <v>0</v>
      </c>
      <c r="BH301" s="21">
        <f t="shared" si="895"/>
        <v>0</v>
      </c>
      <c r="BI301" s="21">
        <f t="shared" si="895"/>
        <v>0</v>
      </c>
      <c r="BJ301" s="21">
        <f t="shared" si="895"/>
        <v>0</v>
      </c>
      <c r="BK301" s="21">
        <f t="shared" si="895"/>
        <v>0</v>
      </c>
      <c r="BL301" s="21">
        <f t="shared" si="895"/>
        <v>0</v>
      </c>
      <c r="BM301" s="21">
        <f t="shared" si="895"/>
        <v>0</v>
      </c>
      <c r="BN301" s="21">
        <f t="shared" si="895"/>
        <v>0</v>
      </c>
      <c r="BO301" s="21">
        <f t="shared" si="895"/>
        <v>0</v>
      </c>
      <c r="BP301" s="21">
        <f t="shared" si="895"/>
        <v>0</v>
      </c>
      <c r="BQ301" s="21">
        <f t="shared" si="895"/>
        <v>0</v>
      </c>
      <c r="BR301" s="21">
        <f t="shared" si="895"/>
        <v>0</v>
      </c>
      <c r="BS301" s="21">
        <f t="shared" si="895"/>
        <v>100000</v>
      </c>
      <c r="BT301" s="21">
        <f t="shared" si="895"/>
        <v>100000</v>
      </c>
      <c r="BU301" s="21">
        <f t="shared" ref="BU301:DY301" si="896">BU180*$D301</f>
        <v>100000</v>
      </c>
      <c r="BV301" s="21">
        <f t="shared" si="896"/>
        <v>100000</v>
      </c>
      <c r="BW301" s="21">
        <f t="shared" si="896"/>
        <v>100000</v>
      </c>
      <c r="BX301" s="21">
        <f t="shared" si="896"/>
        <v>100000</v>
      </c>
      <c r="BY301" s="21">
        <f t="shared" si="896"/>
        <v>100000</v>
      </c>
      <c r="BZ301" s="21">
        <f t="shared" si="896"/>
        <v>100000</v>
      </c>
      <c r="CA301" s="21">
        <f t="shared" si="896"/>
        <v>100000</v>
      </c>
      <c r="CB301" s="21">
        <f t="shared" si="896"/>
        <v>100000</v>
      </c>
      <c r="CC301" s="21">
        <f t="shared" si="896"/>
        <v>100000</v>
      </c>
      <c r="CD301" s="21">
        <f t="shared" si="896"/>
        <v>100000</v>
      </c>
      <c r="CE301" s="21">
        <f t="shared" si="896"/>
        <v>0</v>
      </c>
      <c r="CF301" s="21">
        <f t="shared" si="896"/>
        <v>0</v>
      </c>
      <c r="CG301" s="21">
        <f t="shared" si="896"/>
        <v>0</v>
      </c>
      <c r="CH301" s="21">
        <f t="shared" si="896"/>
        <v>0</v>
      </c>
      <c r="CI301" s="21">
        <f t="shared" si="896"/>
        <v>0</v>
      </c>
      <c r="CJ301" s="21">
        <f t="shared" si="896"/>
        <v>0</v>
      </c>
      <c r="CK301" s="21">
        <f t="shared" si="896"/>
        <v>0</v>
      </c>
      <c r="CL301" s="21">
        <f t="shared" si="896"/>
        <v>0</v>
      </c>
      <c r="CM301" s="21">
        <f t="shared" si="896"/>
        <v>0</v>
      </c>
      <c r="CN301" s="21">
        <f t="shared" si="896"/>
        <v>0</v>
      </c>
      <c r="CO301" s="21">
        <f t="shared" si="896"/>
        <v>0</v>
      </c>
      <c r="CP301" s="21">
        <f t="shared" si="896"/>
        <v>0</v>
      </c>
      <c r="CQ301" s="21">
        <f t="shared" si="896"/>
        <v>0</v>
      </c>
      <c r="CR301" s="21">
        <f t="shared" si="896"/>
        <v>0</v>
      </c>
      <c r="CS301" s="21">
        <f t="shared" si="896"/>
        <v>0</v>
      </c>
      <c r="CT301" s="21">
        <f t="shared" si="896"/>
        <v>0</v>
      </c>
      <c r="CU301" s="21">
        <f t="shared" si="896"/>
        <v>0</v>
      </c>
      <c r="CV301" s="21">
        <f t="shared" si="896"/>
        <v>0</v>
      </c>
      <c r="CW301" s="21">
        <f t="shared" si="896"/>
        <v>0</v>
      </c>
      <c r="CX301" s="21">
        <f t="shared" si="896"/>
        <v>0</v>
      </c>
      <c r="CY301" s="21">
        <f t="shared" si="896"/>
        <v>0</v>
      </c>
      <c r="CZ301" s="21">
        <f t="shared" si="896"/>
        <v>0</v>
      </c>
      <c r="DA301" s="21">
        <f t="shared" si="896"/>
        <v>0</v>
      </c>
      <c r="DB301" s="21">
        <f t="shared" si="896"/>
        <v>0</v>
      </c>
      <c r="DC301" s="21">
        <f t="shared" si="896"/>
        <v>0</v>
      </c>
      <c r="DD301" s="21">
        <f t="shared" si="896"/>
        <v>0</v>
      </c>
      <c r="DE301" s="21">
        <f t="shared" si="896"/>
        <v>0</v>
      </c>
      <c r="DF301" s="21">
        <f t="shared" si="896"/>
        <v>0</v>
      </c>
      <c r="DG301" s="21">
        <f t="shared" si="896"/>
        <v>0</v>
      </c>
      <c r="DH301" s="21">
        <f t="shared" si="896"/>
        <v>0</v>
      </c>
      <c r="DI301" s="21">
        <f t="shared" si="896"/>
        <v>0</v>
      </c>
      <c r="DJ301" s="21">
        <f t="shared" si="896"/>
        <v>0</v>
      </c>
      <c r="DK301" s="21">
        <f t="shared" si="896"/>
        <v>0</v>
      </c>
      <c r="DL301" s="21">
        <f t="shared" si="896"/>
        <v>0</v>
      </c>
      <c r="DM301" s="21">
        <f t="shared" si="896"/>
        <v>0</v>
      </c>
      <c r="DN301" s="21">
        <f t="shared" si="896"/>
        <v>0</v>
      </c>
      <c r="DO301" s="21">
        <f t="shared" si="896"/>
        <v>0</v>
      </c>
      <c r="DP301" s="21">
        <f t="shared" si="896"/>
        <v>0</v>
      </c>
      <c r="DQ301" s="21">
        <f t="shared" si="896"/>
        <v>0</v>
      </c>
      <c r="DR301" s="21">
        <f t="shared" si="896"/>
        <v>0</v>
      </c>
      <c r="DS301" s="21">
        <f t="shared" si="896"/>
        <v>0</v>
      </c>
      <c r="DT301" s="21">
        <f t="shared" si="896"/>
        <v>0</v>
      </c>
      <c r="DU301" s="21">
        <f t="shared" si="896"/>
        <v>0</v>
      </c>
      <c r="DV301" s="21">
        <f t="shared" si="896"/>
        <v>0</v>
      </c>
      <c r="DW301" s="21">
        <f t="shared" si="896"/>
        <v>0</v>
      </c>
      <c r="DX301" s="21">
        <f t="shared" si="896"/>
        <v>0</v>
      </c>
      <c r="DY301" s="21">
        <f t="shared" si="896"/>
        <v>0</v>
      </c>
      <c r="EB301" s="116">
        <f t="shared" si="861"/>
        <v>300</v>
      </c>
      <c r="EC301" s="2" t="str">
        <f t="shared" si="893"/>
        <v>Phase 5</v>
      </c>
      <c r="ED301" s="2" t="str">
        <f t="shared" si="894"/>
        <v>60' Wide</v>
      </c>
      <c r="EE301" s="33" t="str">
        <f>EE304</f>
        <v>*</v>
      </c>
      <c r="EF301" s="2" t="str">
        <f>EF304</f>
        <v>Options &amp; Upgrades</v>
      </c>
    </row>
    <row r="302" spans="2:136" x14ac:dyDescent="0.3">
      <c r="B302" s="2" t="str">
        <f>Product!$R$2</f>
        <v>Phase 5</v>
      </c>
      <c r="C302" s="2" t="str">
        <f>Product!$R$3</f>
        <v>75' Wide</v>
      </c>
      <c r="D302" s="129">
        <f>SUMIFS(INDEX(Product!$B$2:$U$97, MATCH(D282, Product!$B$2:$B$97, 0), ), Product!$B$2:$U$2, $B302, Product!$B$3:$U$3, $C302)</f>
        <v>40000</v>
      </c>
      <c r="G302" s="11">
        <f>SUM(H302:DZ302)</f>
        <v>799999.99999999988</v>
      </c>
      <c r="I302" s="21">
        <f t="shared" ref="I302:BT302" si="897">I181*$D302</f>
        <v>0</v>
      </c>
      <c r="J302" s="21">
        <f t="shared" si="897"/>
        <v>0</v>
      </c>
      <c r="K302" s="21">
        <f t="shared" si="897"/>
        <v>0</v>
      </c>
      <c r="L302" s="21">
        <f t="shared" si="897"/>
        <v>0</v>
      </c>
      <c r="M302" s="21">
        <f t="shared" si="897"/>
        <v>0</v>
      </c>
      <c r="N302" s="21">
        <f t="shared" si="897"/>
        <v>0</v>
      </c>
      <c r="O302" s="21">
        <f t="shared" si="897"/>
        <v>0</v>
      </c>
      <c r="P302" s="21">
        <f t="shared" si="897"/>
        <v>0</v>
      </c>
      <c r="Q302" s="21">
        <f t="shared" si="897"/>
        <v>0</v>
      </c>
      <c r="R302" s="21">
        <f t="shared" si="897"/>
        <v>0</v>
      </c>
      <c r="S302" s="21">
        <f t="shared" si="897"/>
        <v>0</v>
      </c>
      <c r="T302" s="21">
        <f t="shared" si="897"/>
        <v>0</v>
      </c>
      <c r="U302" s="21">
        <f t="shared" si="897"/>
        <v>0</v>
      </c>
      <c r="V302" s="21">
        <f t="shared" si="897"/>
        <v>0</v>
      </c>
      <c r="W302" s="21">
        <f t="shared" si="897"/>
        <v>0</v>
      </c>
      <c r="X302" s="21">
        <f t="shared" si="897"/>
        <v>0</v>
      </c>
      <c r="Y302" s="21">
        <f t="shared" si="897"/>
        <v>0</v>
      </c>
      <c r="Z302" s="21">
        <f t="shared" si="897"/>
        <v>0</v>
      </c>
      <c r="AA302" s="21">
        <f t="shared" si="897"/>
        <v>0</v>
      </c>
      <c r="AB302" s="21">
        <f t="shared" si="897"/>
        <v>0</v>
      </c>
      <c r="AC302" s="21">
        <f t="shared" si="897"/>
        <v>0</v>
      </c>
      <c r="AD302" s="21">
        <f t="shared" si="897"/>
        <v>0</v>
      </c>
      <c r="AE302" s="21">
        <f t="shared" si="897"/>
        <v>0</v>
      </c>
      <c r="AF302" s="21">
        <f t="shared" si="897"/>
        <v>0</v>
      </c>
      <c r="AG302" s="21">
        <f t="shared" si="897"/>
        <v>0</v>
      </c>
      <c r="AH302" s="21">
        <f t="shared" si="897"/>
        <v>0</v>
      </c>
      <c r="AI302" s="21">
        <f t="shared" si="897"/>
        <v>0</v>
      </c>
      <c r="AJ302" s="21">
        <f t="shared" si="897"/>
        <v>0</v>
      </c>
      <c r="AK302" s="21">
        <f t="shared" si="897"/>
        <v>0</v>
      </c>
      <c r="AL302" s="21">
        <f t="shared" si="897"/>
        <v>0</v>
      </c>
      <c r="AM302" s="21">
        <f t="shared" si="897"/>
        <v>0</v>
      </c>
      <c r="AN302" s="21">
        <f t="shared" si="897"/>
        <v>0</v>
      </c>
      <c r="AO302" s="21">
        <f t="shared" si="897"/>
        <v>0</v>
      </c>
      <c r="AP302" s="21">
        <f t="shared" si="897"/>
        <v>0</v>
      </c>
      <c r="AQ302" s="21">
        <f t="shared" si="897"/>
        <v>0</v>
      </c>
      <c r="AR302" s="21">
        <f t="shared" si="897"/>
        <v>0</v>
      </c>
      <c r="AS302" s="21">
        <f t="shared" si="897"/>
        <v>0</v>
      </c>
      <c r="AT302" s="21">
        <f t="shared" si="897"/>
        <v>0</v>
      </c>
      <c r="AU302" s="21">
        <f t="shared" si="897"/>
        <v>0</v>
      </c>
      <c r="AV302" s="21">
        <f t="shared" si="897"/>
        <v>0</v>
      </c>
      <c r="AW302" s="21">
        <f t="shared" si="897"/>
        <v>0</v>
      </c>
      <c r="AX302" s="21">
        <f t="shared" si="897"/>
        <v>0</v>
      </c>
      <c r="AY302" s="21">
        <f t="shared" si="897"/>
        <v>0</v>
      </c>
      <c r="AZ302" s="21">
        <f t="shared" si="897"/>
        <v>0</v>
      </c>
      <c r="BA302" s="21">
        <f t="shared" si="897"/>
        <v>0</v>
      </c>
      <c r="BB302" s="21">
        <f t="shared" si="897"/>
        <v>0</v>
      </c>
      <c r="BC302" s="21">
        <f t="shared" si="897"/>
        <v>0</v>
      </c>
      <c r="BD302" s="21">
        <f t="shared" si="897"/>
        <v>0</v>
      </c>
      <c r="BE302" s="21">
        <f t="shared" si="897"/>
        <v>0</v>
      </c>
      <c r="BF302" s="21">
        <f t="shared" si="897"/>
        <v>0</v>
      </c>
      <c r="BG302" s="21">
        <f t="shared" si="897"/>
        <v>0</v>
      </c>
      <c r="BH302" s="21">
        <f t="shared" si="897"/>
        <v>0</v>
      </c>
      <c r="BI302" s="21">
        <f t="shared" si="897"/>
        <v>0</v>
      </c>
      <c r="BJ302" s="21">
        <f t="shared" si="897"/>
        <v>0</v>
      </c>
      <c r="BK302" s="21">
        <f t="shared" si="897"/>
        <v>0</v>
      </c>
      <c r="BL302" s="21">
        <f t="shared" si="897"/>
        <v>0</v>
      </c>
      <c r="BM302" s="21">
        <f t="shared" si="897"/>
        <v>0</v>
      </c>
      <c r="BN302" s="21">
        <f t="shared" si="897"/>
        <v>0</v>
      </c>
      <c r="BO302" s="21">
        <f t="shared" si="897"/>
        <v>0</v>
      </c>
      <c r="BP302" s="21">
        <f t="shared" si="897"/>
        <v>0</v>
      </c>
      <c r="BQ302" s="21">
        <f t="shared" si="897"/>
        <v>0</v>
      </c>
      <c r="BR302" s="21">
        <f t="shared" si="897"/>
        <v>0</v>
      </c>
      <c r="BS302" s="21">
        <f t="shared" si="897"/>
        <v>66666.666666666672</v>
      </c>
      <c r="BT302" s="21">
        <f t="shared" si="897"/>
        <v>66666.666666666672</v>
      </c>
      <c r="BU302" s="21">
        <f t="shared" ref="BU302:DY302" si="898">BU181*$D302</f>
        <v>66666.666666666672</v>
      </c>
      <c r="BV302" s="21">
        <f t="shared" si="898"/>
        <v>66666.666666666672</v>
      </c>
      <c r="BW302" s="21">
        <f t="shared" si="898"/>
        <v>66666.666666666672</v>
      </c>
      <c r="BX302" s="21">
        <f t="shared" si="898"/>
        <v>66666.666666666672</v>
      </c>
      <c r="BY302" s="21">
        <f t="shared" si="898"/>
        <v>66666.666666666672</v>
      </c>
      <c r="BZ302" s="21">
        <f t="shared" si="898"/>
        <v>66666.666666666672</v>
      </c>
      <c r="CA302" s="21">
        <f t="shared" si="898"/>
        <v>66666.666666666672</v>
      </c>
      <c r="CB302" s="21">
        <f t="shared" si="898"/>
        <v>66666.666666666672</v>
      </c>
      <c r="CC302" s="21">
        <f t="shared" si="898"/>
        <v>66666.666666666672</v>
      </c>
      <c r="CD302" s="21">
        <f t="shared" si="898"/>
        <v>66666.666666666672</v>
      </c>
      <c r="CE302" s="21">
        <f t="shared" si="898"/>
        <v>0</v>
      </c>
      <c r="CF302" s="21">
        <f t="shared" si="898"/>
        <v>0</v>
      </c>
      <c r="CG302" s="21">
        <f t="shared" si="898"/>
        <v>0</v>
      </c>
      <c r="CH302" s="21">
        <f t="shared" si="898"/>
        <v>0</v>
      </c>
      <c r="CI302" s="21">
        <f t="shared" si="898"/>
        <v>0</v>
      </c>
      <c r="CJ302" s="21">
        <f t="shared" si="898"/>
        <v>0</v>
      </c>
      <c r="CK302" s="21">
        <f t="shared" si="898"/>
        <v>0</v>
      </c>
      <c r="CL302" s="21">
        <f t="shared" si="898"/>
        <v>0</v>
      </c>
      <c r="CM302" s="21">
        <f t="shared" si="898"/>
        <v>0</v>
      </c>
      <c r="CN302" s="21">
        <f t="shared" si="898"/>
        <v>0</v>
      </c>
      <c r="CO302" s="21">
        <f t="shared" si="898"/>
        <v>0</v>
      </c>
      <c r="CP302" s="21">
        <f t="shared" si="898"/>
        <v>0</v>
      </c>
      <c r="CQ302" s="21">
        <f t="shared" si="898"/>
        <v>0</v>
      </c>
      <c r="CR302" s="21">
        <f t="shared" si="898"/>
        <v>0</v>
      </c>
      <c r="CS302" s="21">
        <f t="shared" si="898"/>
        <v>0</v>
      </c>
      <c r="CT302" s="21">
        <f t="shared" si="898"/>
        <v>0</v>
      </c>
      <c r="CU302" s="21">
        <f t="shared" si="898"/>
        <v>0</v>
      </c>
      <c r="CV302" s="21">
        <f t="shared" si="898"/>
        <v>0</v>
      </c>
      <c r="CW302" s="21">
        <f t="shared" si="898"/>
        <v>0</v>
      </c>
      <c r="CX302" s="21">
        <f t="shared" si="898"/>
        <v>0</v>
      </c>
      <c r="CY302" s="21">
        <f t="shared" si="898"/>
        <v>0</v>
      </c>
      <c r="CZ302" s="21">
        <f t="shared" si="898"/>
        <v>0</v>
      </c>
      <c r="DA302" s="21">
        <f t="shared" si="898"/>
        <v>0</v>
      </c>
      <c r="DB302" s="21">
        <f t="shared" si="898"/>
        <v>0</v>
      </c>
      <c r="DC302" s="21">
        <f t="shared" si="898"/>
        <v>0</v>
      </c>
      <c r="DD302" s="21">
        <f t="shared" si="898"/>
        <v>0</v>
      </c>
      <c r="DE302" s="21">
        <f t="shared" si="898"/>
        <v>0</v>
      </c>
      <c r="DF302" s="21">
        <f t="shared" si="898"/>
        <v>0</v>
      </c>
      <c r="DG302" s="21">
        <f t="shared" si="898"/>
        <v>0</v>
      </c>
      <c r="DH302" s="21">
        <f t="shared" si="898"/>
        <v>0</v>
      </c>
      <c r="DI302" s="21">
        <f t="shared" si="898"/>
        <v>0</v>
      </c>
      <c r="DJ302" s="21">
        <f t="shared" si="898"/>
        <v>0</v>
      </c>
      <c r="DK302" s="21">
        <f t="shared" si="898"/>
        <v>0</v>
      </c>
      <c r="DL302" s="21">
        <f t="shared" si="898"/>
        <v>0</v>
      </c>
      <c r="DM302" s="21">
        <f t="shared" si="898"/>
        <v>0</v>
      </c>
      <c r="DN302" s="21">
        <f t="shared" si="898"/>
        <v>0</v>
      </c>
      <c r="DO302" s="21">
        <f t="shared" si="898"/>
        <v>0</v>
      </c>
      <c r="DP302" s="21">
        <f t="shared" si="898"/>
        <v>0</v>
      </c>
      <c r="DQ302" s="21">
        <f t="shared" si="898"/>
        <v>0</v>
      </c>
      <c r="DR302" s="21">
        <f t="shared" si="898"/>
        <v>0</v>
      </c>
      <c r="DS302" s="21">
        <f t="shared" si="898"/>
        <v>0</v>
      </c>
      <c r="DT302" s="21">
        <f t="shared" si="898"/>
        <v>0</v>
      </c>
      <c r="DU302" s="21">
        <f t="shared" si="898"/>
        <v>0</v>
      </c>
      <c r="DV302" s="21">
        <f t="shared" si="898"/>
        <v>0</v>
      </c>
      <c r="DW302" s="21">
        <f t="shared" si="898"/>
        <v>0</v>
      </c>
      <c r="DX302" s="21">
        <f t="shared" si="898"/>
        <v>0</v>
      </c>
      <c r="DY302" s="21">
        <f t="shared" si="898"/>
        <v>0</v>
      </c>
      <c r="EB302" s="116">
        <f t="shared" si="861"/>
        <v>301</v>
      </c>
      <c r="EC302" s="2" t="str">
        <f t="shared" si="893"/>
        <v>Phase 5</v>
      </c>
      <c r="ED302" s="2" t="str">
        <f t="shared" si="894"/>
        <v>75' Wide</v>
      </c>
      <c r="EE302" s="33" t="str">
        <f>EE304</f>
        <v>*</v>
      </c>
      <c r="EF302" s="2" t="str">
        <f>EF304</f>
        <v>Options &amp; Upgrades</v>
      </c>
    </row>
    <row r="304" spans="2:136" x14ac:dyDescent="0.3">
      <c r="B304" s="18" t="s">
        <v>56</v>
      </c>
      <c r="C304" s="18"/>
      <c r="D304" s="18"/>
      <c r="E304" s="18"/>
      <c r="F304" s="18"/>
      <c r="G304" s="23">
        <f>SUM(G282:G303)</f>
        <v>16000000</v>
      </c>
      <c r="H304" s="18"/>
      <c r="I304" s="19">
        <f>SUM(I282:I303)</f>
        <v>0</v>
      </c>
      <c r="J304" s="19">
        <f t="shared" ref="J304:BU304" si="899">SUM(J282:J303)</f>
        <v>0</v>
      </c>
      <c r="K304" s="19">
        <f t="shared" si="899"/>
        <v>0</v>
      </c>
      <c r="L304" s="19">
        <f t="shared" si="899"/>
        <v>0</v>
      </c>
      <c r="M304" s="19">
        <f t="shared" si="899"/>
        <v>0</v>
      </c>
      <c r="N304" s="19">
        <f t="shared" si="899"/>
        <v>0</v>
      </c>
      <c r="O304" s="19">
        <f t="shared" si="899"/>
        <v>0</v>
      </c>
      <c r="P304" s="19">
        <f t="shared" si="899"/>
        <v>0</v>
      </c>
      <c r="Q304" s="19">
        <f t="shared" si="899"/>
        <v>0</v>
      </c>
      <c r="R304" s="19">
        <f t="shared" si="899"/>
        <v>0</v>
      </c>
      <c r="S304" s="19">
        <f t="shared" si="899"/>
        <v>0</v>
      </c>
      <c r="T304" s="19">
        <f t="shared" si="899"/>
        <v>0</v>
      </c>
      <c r="U304" s="19">
        <f t="shared" si="899"/>
        <v>0</v>
      </c>
      <c r="V304" s="19">
        <f t="shared" si="899"/>
        <v>0</v>
      </c>
      <c r="W304" s="19">
        <f t="shared" si="899"/>
        <v>266666.66666666669</v>
      </c>
      <c r="X304" s="19">
        <f t="shared" si="899"/>
        <v>266666.66666666669</v>
      </c>
      <c r="Y304" s="19">
        <f t="shared" si="899"/>
        <v>266666.66666666669</v>
      </c>
      <c r="Z304" s="19">
        <f t="shared" si="899"/>
        <v>266666.66666666669</v>
      </c>
      <c r="AA304" s="19">
        <f t="shared" si="899"/>
        <v>266666.66666666669</v>
      </c>
      <c r="AB304" s="19">
        <f t="shared" si="899"/>
        <v>266666.66666666669</v>
      </c>
      <c r="AC304" s="19">
        <f t="shared" si="899"/>
        <v>266666.66666666669</v>
      </c>
      <c r="AD304" s="19">
        <f t="shared" si="899"/>
        <v>266666.66666666669</v>
      </c>
      <c r="AE304" s="19">
        <f t="shared" si="899"/>
        <v>266666.66666666669</v>
      </c>
      <c r="AF304" s="19">
        <f t="shared" si="899"/>
        <v>266666.66666666669</v>
      </c>
      <c r="AG304" s="19">
        <f t="shared" si="899"/>
        <v>266666.66666666669</v>
      </c>
      <c r="AH304" s="19">
        <f t="shared" si="899"/>
        <v>266666.66666666669</v>
      </c>
      <c r="AI304" s="19">
        <f t="shared" si="899"/>
        <v>266666.66666666669</v>
      </c>
      <c r="AJ304" s="19">
        <f t="shared" si="899"/>
        <v>266666.66666666669</v>
      </c>
      <c r="AK304" s="19">
        <f t="shared" si="899"/>
        <v>266666.66666666669</v>
      </c>
      <c r="AL304" s="19">
        <f t="shared" si="899"/>
        <v>266666.66666666669</v>
      </c>
      <c r="AM304" s="19">
        <f t="shared" si="899"/>
        <v>266666.66666666669</v>
      </c>
      <c r="AN304" s="19">
        <f t="shared" si="899"/>
        <v>266666.66666666669</v>
      </c>
      <c r="AO304" s="19">
        <f t="shared" si="899"/>
        <v>266666.66666666669</v>
      </c>
      <c r="AP304" s="19">
        <f t="shared" si="899"/>
        <v>266666.66666666669</v>
      </c>
      <c r="AQ304" s="19">
        <f t="shared" si="899"/>
        <v>266666.66666666669</v>
      </c>
      <c r="AR304" s="19">
        <f t="shared" si="899"/>
        <v>266666.66666666669</v>
      </c>
      <c r="AS304" s="19">
        <f t="shared" si="899"/>
        <v>266666.66666666669</v>
      </c>
      <c r="AT304" s="19">
        <f t="shared" si="899"/>
        <v>266666.66666666669</v>
      </c>
      <c r="AU304" s="19">
        <f t="shared" si="899"/>
        <v>266666.66666666669</v>
      </c>
      <c r="AV304" s="19">
        <f t="shared" si="899"/>
        <v>266666.66666666669</v>
      </c>
      <c r="AW304" s="19">
        <f t="shared" si="899"/>
        <v>266666.66666666669</v>
      </c>
      <c r="AX304" s="19">
        <f t="shared" si="899"/>
        <v>266666.66666666669</v>
      </c>
      <c r="AY304" s="19">
        <f t="shared" si="899"/>
        <v>266666.66666666669</v>
      </c>
      <c r="AZ304" s="19">
        <f t="shared" si="899"/>
        <v>266666.66666666669</v>
      </c>
      <c r="BA304" s="19">
        <f t="shared" si="899"/>
        <v>266666.66666666669</v>
      </c>
      <c r="BB304" s="19">
        <f t="shared" si="899"/>
        <v>266666.66666666669</v>
      </c>
      <c r="BC304" s="19">
        <f t="shared" si="899"/>
        <v>266666.66666666669</v>
      </c>
      <c r="BD304" s="19">
        <f t="shared" si="899"/>
        <v>266666.66666666669</v>
      </c>
      <c r="BE304" s="19">
        <f t="shared" si="899"/>
        <v>266666.66666666669</v>
      </c>
      <c r="BF304" s="19">
        <f t="shared" si="899"/>
        <v>266666.66666666669</v>
      </c>
      <c r="BG304" s="19">
        <f t="shared" si="899"/>
        <v>266666.66666666669</v>
      </c>
      <c r="BH304" s="19">
        <f t="shared" si="899"/>
        <v>266666.66666666669</v>
      </c>
      <c r="BI304" s="19">
        <f t="shared" si="899"/>
        <v>266666.66666666669</v>
      </c>
      <c r="BJ304" s="19">
        <f t="shared" si="899"/>
        <v>266666.66666666669</v>
      </c>
      <c r="BK304" s="19">
        <f t="shared" si="899"/>
        <v>266666.66666666669</v>
      </c>
      <c r="BL304" s="19">
        <f t="shared" si="899"/>
        <v>266666.66666666669</v>
      </c>
      <c r="BM304" s="19">
        <f t="shared" si="899"/>
        <v>266666.66666666669</v>
      </c>
      <c r="BN304" s="19">
        <f t="shared" si="899"/>
        <v>266666.66666666669</v>
      </c>
      <c r="BO304" s="19">
        <f t="shared" si="899"/>
        <v>266666.66666666669</v>
      </c>
      <c r="BP304" s="19">
        <f t="shared" si="899"/>
        <v>266666.66666666669</v>
      </c>
      <c r="BQ304" s="19">
        <f t="shared" si="899"/>
        <v>266666.66666666669</v>
      </c>
      <c r="BR304" s="19">
        <f t="shared" si="899"/>
        <v>266666.66666666669</v>
      </c>
      <c r="BS304" s="19">
        <f t="shared" si="899"/>
        <v>266666.66666666669</v>
      </c>
      <c r="BT304" s="19">
        <f t="shared" si="899"/>
        <v>266666.66666666669</v>
      </c>
      <c r="BU304" s="19">
        <f t="shared" si="899"/>
        <v>266666.66666666669</v>
      </c>
      <c r="BV304" s="19">
        <f t="shared" ref="BV304:DY304" si="900">SUM(BV282:BV303)</f>
        <v>266666.66666666669</v>
      </c>
      <c r="BW304" s="19">
        <f t="shared" si="900"/>
        <v>266666.66666666669</v>
      </c>
      <c r="BX304" s="19">
        <f t="shared" si="900"/>
        <v>266666.66666666669</v>
      </c>
      <c r="BY304" s="19">
        <f t="shared" si="900"/>
        <v>266666.66666666669</v>
      </c>
      <c r="BZ304" s="19">
        <f t="shared" si="900"/>
        <v>266666.66666666669</v>
      </c>
      <c r="CA304" s="19">
        <f t="shared" si="900"/>
        <v>266666.66666666669</v>
      </c>
      <c r="CB304" s="19">
        <f t="shared" si="900"/>
        <v>266666.66666666669</v>
      </c>
      <c r="CC304" s="19">
        <f t="shared" si="900"/>
        <v>266666.66666666669</v>
      </c>
      <c r="CD304" s="19">
        <f t="shared" si="900"/>
        <v>266666.66666666669</v>
      </c>
      <c r="CE304" s="19">
        <f t="shared" si="900"/>
        <v>0</v>
      </c>
      <c r="CF304" s="19">
        <f t="shared" si="900"/>
        <v>0</v>
      </c>
      <c r="CG304" s="19">
        <f t="shared" si="900"/>
        <v>0</v>
      </c>
      <c r="CH304" s="19">
        <f t="shared" si="900"/>
        <v>0</v>
      </c>
      <c r="CI304" s="19">
        <f t="shared" si="900"/>
        <v>0</v>
      </c>
      <c r="CJ304" s="19">
        <f t="shared" si="900"/>
        <v>0</v>
      </c>
      <c r="CK304" s="19">
        <f t="shared" si="900"/>
        <v>0</v>
      </c>
      <c r="CL304" s="19">
        <f t="shared" si="900"/>
        <v>0</v>
      </c>
      <c r="CM304" s="19">
        <f t="shared" si="900"/>
        <v>0</v>
      </c>
      <c r="CN304" s="19">
        <f t="shared" si="900"/>
        <v>0</v>
      </c>
      <c r="CO304" s="19">
        <f t="shared" si="900"/>
        <v>0</v>
      </c>
      <c r="CP304" s="19">
        <f t="shared" si="900"/>
        <v>0</v>
      </c>
      <c r="CQ304" s="19">
        <f t="shared" si="900"/>
        <v>0</v>
      </c>
      <c r="CR304" s="19">
        <f t="shared" si="900"/>
        <v>0</v>
      </c>
      <c r="CS304" s="19">
        <f t="shared" si="900"/>
        <v>0</v>
      </c>
      <c r="CT304" s="19">
        <f t="shared" si="900"/>
        <v>0</v>
      </c>
      <c r="CU304" s="19">
        <f t="shared" si="900"/>
        <v>0</v>
      </c>
      <c r="CV304" s="19">
        <f t="shared" si="900"/>
        <v>0</v>
      </c>
      <c r="CW304" s="19">
        <f t="shared" si="900"/>
        <v>0</v>
      </c>
      <c r="CX304" s="19">
        <f t="shared" si="900"/>
        <v>0</v>
      </c>
      <c r="CY304" s="19">
        <f t="shared" si="900"/>
        <v>0</v>
      </c>
      <c r="CZ304" s="19">
        <f t="shared" si="900"/>
        <v>0</v>
      </c>
      <c r="DA304" s="19">
        <f t="shared" si="900"/>
        <v>0</v>
      </c>
      <c r="DB304" s="19">
        <f t="shared" si="900"/>
        <v>0</v>
      </c>
      <c r="DC304" s="19">
        <f t="shared" si="900"/>
        <v>0</v>
      </c>
      <c r="DD304" s="19">
        <f t="shared" si="900"/>
        <v>0</v>
      </c>
      <c r="DE304" s="19">
        <f t="shared" si="900"/>
        <v>0</v>
      </c>
      <c r="DF304" s="19">
        <f t="shared" si="900"/>
        <v>0</v>
      </c>
      <c r="DG304" s="19">
        <f t="shared" si="900"/>
        <v>0</v>
      </c>
      <c r="DH304" s="19">
        <f t="shared" si="900"/>
        <v>0</v>
      </c>
      <c r="DI304" s="19">
        <f t="shared" si="900"/>
        <v>0</v>
      </c>
      <c r="DJ304" s="19">
        <f t="shared" si="900"/>
        <v>0</v>
      </c>
      <c r="DK304" s="19">
        <f t="shared" si="900"/>
        <v>0</v>
      </c>
      <c r="DL304" s="19">
        <f t="shared" si="900"/>
        <v>0</v>
      </c>
      <c r="DM304" s="19">
        <f t="shared" si="900"/>
        <v>0</v>
      </c>
      <c r="DN304" s="19">
        <f t="shared" si="900"/>
        <v>0</v>
      </c>
      <c r="DO304" s="19">
        <f t="shared" si="900"/>
        <v>0</v>
      </c>
      <c r="DP304" s="19">
        <f t="shared" si="900"/>
        <v>0</v>
      </c>
      <c r="DQ304" s="19">
        <f t="shared" si="900"/>
        <v>0</v>
      </c>
      <c r="DR304" s="19">
        <f t="shared" si="900"/>
        <v>0</v>
      </c>
      <c r="DS304" s="19">
        <f t="shared" si="900"/>
        <v>0</v>
      </c>
      <c r="DT304" s="19">
        <f t="shared" si="900"/>
        <v>0</v>
      </c>
      <c r="DU304" s="19">
        <f t="shared" si="900"/>
        <v>0</v>
      </c>
      <c r="DV304" s="19">
        <f t="shared" si="900"/>
        <v>0</v>
      </c>
      <c r="DW304" s="19">
        <f t="shared" si="900"/>
        <v>0</v>
      </c>
      <c r="DX304" s="19">
        <f t="shared" si="900"/>
        <v>0</v>
      </c>
      <c r="DY304" s="19">
        <f t="shared" si="900"/>
        <v>0</v>
      </c>
      <c r="EB304" s="116">
        <f>ROW(EB304)-ROW($EB$2)+1</f>
        <v>303</v>
      </c>
      <c r="EC304" s="2" t="s">
        <v>0</v>
      </c>
      <c r="ED304" s="2" t="s">
        <v>0</v>
      </c>
      <c r="EE304" s="117" t="s">
        <v>79</v>
      </c>
      <c r="EF304" s="110" t="str">
        <f>CF!$C$16</f>
        <v>Options &amp; Upgrades</v>
      </c>
    </row>
    <row r="306" spans="1:136" x14ac:dyDescent="0.3">
      <c r="A306" s="8" t="s">
        <v>98</v>
      </c>
      <c r="B306" s="4"/>
      <c r="C306" s="4"/>
      <c r="D306" s="9" t="str">
        <f>Product!$B$11</f>
        <v>Premiums</v>
      </c>
      <c r="E306" s="4"/>
      <c r="F306" s="16"/>
      <c r="G306" s="7"/>
    </row>
    <row r="308" spans="1:136" x14ac:dyDescent="0.3">
      <c r="B308" s="2" t="str">
        <f>Product!$D$2</f>
        <v>Phase 1</v>
      </c>
      <c r="C308" s="2" t="str">
        <f>Product!$D$3</f>
        <v>50' Wide</v>
      </c>
      <c r="D308" s="129">
        <f>SUMIFS(INDEX(Product!$B$2:$U$97, MATCH(D306, Product!$B$2:$B$97, 0), ), Product!$B$2:$U$2, $B308, Product!$B$3:$U$3, $C308)</f>
        <v>10000</v>
      </c>
      <c r="G308" s="11">
        <f>SUM(H308:DZ308)</f>
        <v>300000</v>
      </c>
      <c r="I308" s="21">
        <f t="shared" ref="I308:AN308" si="901">I163*$D308</f>
        <v>0</v>
      </c>
      <c r="J308" s="21">
        <f t="shared" si="901"/>
        <v>0</v>
      </c>
      <c r="K308" s="21">
        <f t="shared" si="901"/>
        <v>0</v>
      </c>
      <c r="L308" s="21">
        <f t="shared" si="901"/>
        <v>0</v>
      </c>
      <c r="M308" s="21">
        <f t="shared" si="901"/>
        <v>0</v>
      </c>
      <c r="N308" s="21">
        <f t="shared" si="901"/>
        <v>0</v>
      </c>
      <c r="O308" s="21">
        <f t="shared" si="901"/>
        <v>0</v>
      </c>
      <c r="P308" s="21">
        <f t="shared" si="901"/>
        <v>0</v>
      </c>
      <c r="Q308" s="21">
        <f t="shared" si="901"/>
        <v>0</v>
      </c>
      <c r="R308" s="21">
        <f t="shared" si="901"/>
        <v>0</v>
      </c>
      <c r="S308" s="21">
        <f t="shared" si="901"/>
        <v>0</v>
      </c>
      <c r="T308" s="21">
        <f t="shared" si="901"/>
        <v>0</v>
      </c>
      <c r="U308" s="21">
        <f t="shared" si="901"/>
        <v>0</v>
      </c>
      <c r="V308" s="21">
        <f t="shared" si="901"/>
        <v>0</v>
      </c>
      <c r="W308" s="21">
        <f t="shared" si="901"/>
        <v>25000</v>
      </c>
      <c r="X308" s="21">
        <f t="shared" si="901"/>
        <v>25000</v>
      </c>
      <c r="Y308" s="21">
        <f t="shared" si="901"/>
        <v>25000</v>
      </c>
      <c r="Z308" s="21">
        <f t="shared" si="901"/>
        <v>25000</v>
      </c>
      <c r="AA308" s="21">
        <f t="shared" si="901"/>
        <v>25000</v>
      </c>
      <c r="AB308" s="21">
        <f t="shared" si="901"/>
        <v>25000</v>
      </c>
      <c r="AC308" s="21">
        <f t="shared" si="901"/>
        <v>25000</v>
      </c>
      <c r="AD308" s="21">
        <f t="shared" si="901"/>
        <v>25000</v>
      </c>
      <c r="AE308" s="21">
        <f t="shared" si="901"/>
        <v>25000</v>
      </c>
      <c r="AF308" s="21">
        <f t="shared" si="901"/>
        <v>25000</v>
      </c>
      <c r="AG308" s="21">
        <f t="shared" si="901"/>
        <v>25000</v>
      </c>
      <c r="AH308" s="21">
        <f t="shared" si="901"/>
        <v>25000</v>
      </c>
      <c r="AI308" s="21">
        <f t="shared" si="901"/>
        <v>0</v>
      </c>
      <c r="AJ308" s="21">
        <f t="shared" si="901"/>
        <v>0</v>
      </c>
      <c r="AK308" s="21">
        <f t="shared" si="901"/>
        <v>0</v>
      </c>
      <c r="AL308" s="21">
        <f t="shared" si="901"/>
        <v>0</v>
      </c>
      <c r="AM308" s="21">
        <f t="shared" si="901"/>
        <v>0</v>
      </c>
      <c r="AN308" s="21">
        <f t="shared" si="901"/>
        <v>0</v>
      </c>
      <c r="AO308" s="21">
        <f t="shared" ref="AO308:BT308" si="902">AO163*$D308</f>
        <v>0</v>
      </c>
      <c r="AP308" s="21">
        <f t="shared" si="902"/>
        <v>0</v>
      </c>
      <c r="AQ308" s="21">
        <f t="shared" si="902"/>
        <v>0</v>
      </c>
      <c r="AR308" s="21">
        <f t="shared" si="902"/>
        <v>0</v>
      </c>
      <c r="AS308" s="21">
        <f t="shared" si="902"/>
        <v>0</v>
      </c>
      <c r="AT308" s="21">
        <f t="shared" si="902"/>
        <v>0</v>
      </c>
      <c r="AU308" s="21">
        <f t="shared" si="902"/>
        <v>0</v>
      </c>
      <c r="AV308" s="21">
        <f t="shared" si="902"/>
        <v>0</v>
      </c>
      <c r="AW308" s="21">
        <f t="shared" si="902"/>
        <v>0</v>
      </c>
      <c r="AX308" s="21">
        <f t="shared" si="902"/>
        <v>0</v>
      </c>
      <c r="AY308" s="21">
        <f t="shared" si="902"/>
        <v>0</v>
      </c>
      <c r="AZ308" s="21">
        <f t="shared" si="902"/>
        <v>0</v>
      </c>
      <c r="BA308" s="21">
        <f t="shared" si="902"/>
        <v>0</v>
      </c>
      <c r="BB308" s="21">
        <f t="shared" si="902"/>
        <v>0</v>
      </c>
      <c r="BC308" s="21">
        <f t="shared" si="902"/>
        <v>0</v>
      </c>
      <c r="BD308" s="21">
        <f t="shared" si="902"/>
        <v>0</v>
      </c>
      <c r="BE308" s="21">
        <f t="shared" si="902"/>
        <v>0</v>
      </c>
      <c r="BF308" s="21">
        <f t="shared" si="902"/>
        <v>0</v>
      </c>
      <c r="BG308" s="21">
        <f t="shared" si="902"/>
        <v>0</v>
      </c>
      <c r="BH308" s="21">
        <f t="shared" si="902"/>
        <v>0</v>
      </c>
      <c r="BI308" s="21">
        <f t="shared" si="902"/>
        <v>0</v>
      </c>
      <c r="BJ308" s="21">
        <f t="shared" si="902"/>
        <v>0</v>
      </c>
      <c r="BK308" s="21">
        <f t="shared" si="902"/>
        <v>0</v>
      </c>
      <c r="BL308" s="21">
        <f t="shared" si="902"/>
        <v>0</v>
      </c>
      <c r="BM308" s="21">
        <f t="shared" si="902"/>
        <v>0</v>
      </c>
      <c r="BN308" s="21">
        <f t="shared" si="902"/>
        <v>0</v>
      </c>
      <c r="BO308" s="21">
        <f t="shared" si="902"/>
        <v>0</v>
      </c>
      <c r="BP308" s="21">
        <f t="shared" si="902"/>
        <v>0</v>
      </c>
      <c r="BQ308" s="21">
        <f t="shared" si="902"/>
        <v>0</v>
      </c>
      <c r="BR308" s="21">
        <f t="shared" si="902"/>
        <v>0</v>
      </c>
      <c r="BS308" s="21">
        <f t="shared" si="902"/>
        <v>0</v>
      </c>
      <c r="BT308" s="21">
        <f t="shared" si="902"/>
        <v>0</v>
      </c>
      <c r="BU308" s="21">
        <f t="shared" ref="BU308:CZ308" si="903">BU163*$D308</f>
        <v>0</v>
      </c>
      <c r="BV308" s="21">
        <f t="shared" si="903"/>
        <v>0</v>
      </c>
      <c r="BW308" s="21">
        <f t="shared" si="903"/>
        <v>0</v>
      </c>
      <c r="BX308" s="21">
        <f t="shared" si="903"/>
        <v>0</v>
      </c>
      <c r="BY308" s="21">
        <f t="shared" si="903"/>
        <v>0</v>
      </c>
      <c r="BZ308" s="21">
        <f t="shared" si="903"/>
        <v>0</v>
      </c>
      <c r="CA308" s="21">
        <f t="shared" si="903"/>
        <v>0</v>
      </c>
      <c r="CB308" s="21">
        <f t="shared" si="903"/>
        <v>0</v>
      </c>
      <c r="CC308" s="21">
        <f t="shared" si="903"/>
        <v>0</v>
      </c>
      <c r="CD308" s="21">
        <f t="shared" si="903"/>
        <v>0</v>
      </c>
      <c r="CE308" s="21">
        <f t="shared" si="903"/>
        <v>0</v>
      </c>
      <c r="CF308" s="21">
        <f t="shared" si="903"/>
        <v>0</v>
      </c>
      <c r="CG308" s="21">
        <f t="shared" si="903"/>
        <v>0</v>
      </c>
      <c r="CH308" s="21">
        <f t="shared" si="903"/>
        <v>0</v>
      </c>
      <c r="CI308" s="21">
        <f t="shared" si="903"/>
        <v>0</v>
      </c>
      <c r="CJ308" s="21">
        <f t="shared" si="903"/>
        <v>0</v>
      </c>
      <c r="CK308" s="21">
        <f t="shared" si="903"/>
        <v>0</v>
      </c>
      <c r="CL308" s="21">
        <f t="shared" si="903"/>
        <v>0</v>
      </c>
      <c r="CM308" s="21">
        <f t="shared" si="903"/>
        <v>0</v>
      </c>
      <c r="CN308" s="21">
        <f t="shared" si="903"/>
        <v>0</v>
      </c>
      <c r="CO308" s="21">
        <f t="shared" si="903"/>
        <v>0</v>
      </c>
      <c r="CP308" s="21">
        <f t="shared" si="903"/>
        <v>0</v>
      </c>
      <c r="CQ308" s="21">
        <f t="shared" si="903"/>
        <v>0</v>
      </c>
      <c r="CR308" s="21">
        <f t="shared" si="903"/>
        <v>0</v>
      </c>
      <c r="CS308" s="21">
        <f t="shared" si="903"/>
        <v>0</v>
      </c>
      <c r="CT308" s="21">
        <f t="shared" si="903"/>
        <v>0</v>
      </c>
      <c r="CU308" s="21">
        <f t="shared" si="903"/>
        <v>0</v>
      </c>
      <c r="CV308" s="21">
        <f t="shared" si="903"/>
        <v>0</v>
      </c>
      <c r="CW308" s="21">
        <f t="shared" si="903"/>
        <v>0</v>
      </c>
      <c r="CX308" s="21">
        <f t="shared" si="903"/>
        <v>0</v>
      </c>
      <c r="CY308" s="21">
        <f t="shared" si="903"/>
        <v>0</v>
      </c>
      <c r="CZ308" s="21">
        <f t="shared" si="903"/>
        <v>0</v>
      </c>
      <c r="DA308" s="21">
        <f t="shared" ref="DA308:DY308" si="904">DA163*$D308</f>
        <v>0</v>
      </c>
      <c r="DB308" s="21">
        <f t="shared" si="904"/>
        <v>0</v>
      </c>
      <c r="DC308" s="21">
        <f t="shared" si="904"/>
        <v>0</v>
      </c>
      <c r="DD308" s="21">
        <f t="shared" si="904"/>
        <v>0</v>
      </c>
      <c r="DE308" s="21">
        <f t="shared" si="904"/>
        <v>0</v>
      </c>
      <c r="DF308" s="21">
        <f t="shared" si="904"/>
        <v>0</v>
      </c>
      <c r="DG308" s="21">
        <f t="shared" si="904"/>
        <v>0</v>
      </c>
      <c r="DH308" s="21">
        <f t="shared" si="904"/>
        <v>0</v>
      </c>
      <c r="DI308" s="21">
        <f t="shared" si="904"/>
        <v>0</v>
      </c>
      <c r="DJ308" s="21">
        <f t="shared" si="904"/>
        <v>0</v>
      </c>
      <c r="DK308" s="21">
        <f t="shared" si="904"/>
        <v>0</v>
      </c>
      <c r="DL308" s="21">
        <f t="shared" si="904"/>
        <v>0</v>
      </c>
      <c r="DM308" s="21">
        <f t="shared" si="904"/>
        <v>0</v>
      </c>
      <c r="DN308" s="21">
        <f t="shared" si="904"/>
        <v>0</v>
      </c>
      <c r="DO308" s="21">
        <f t="shared" si="904"/>
        <v>0</v>
      </c>
      <c r="DP308" s="21">
        <f t="shared" si="904"/>
        <v>0</v>
      </c>
      <c r="DQ308" s="21">
        <f t="shared" si="904"/>
        <v>0</v>
      </c>
      <c r="DR308" s="21">
        <f t="shared" si="904"/>
        <v>0</v>
      </c>
      <c r="DS308" s="21">
        <f t="shared" si="904"/>
        <v>0</v>
      </c>
      <c r="DT308" s="21">
        <f t="shared" si="904"/>
        <v>0</v>
      </c>
      <c r="DU308" s="21">
        <f t="shared" si="904"/>
        <v>0</v>
      </c>
      <c r="DV308" s="21">
        <f t="shared" si="904"/>
        <v>0</v>
      </c>
      <c r="DW308" s="21">
        <f t="shared" si="904"/>
        <v>0</v>
      </c>
      <c r="DX308" s="21">
        <f t="shared" si="904"/>
        <v>0</v>
      </c>
      <c r="DY308" s="21">
        <f t="shared" si="904"/>
        <v>0</v>
      </c>
      <c r="EB308" s="116">
        <f>ROW(EB308)-ROW($EB$2)+1</f>
        <v>307</v>
      </c>
      <c r="EC308" s="2" t="str">
        <f>B308</f>
        <v>Phase 1</v>
      </c>
      <c r="ED308" s="2" t="str">
        <f>C308</f>
        <v>50' Wide</v>
      </c>
      <c r="EE308" s="33" t="str">
        <f>EE328</f>
        <v>*</v>
      </c>
      <c r="EF308" s="2" t="str">
        <f>EF328</f>
        <v>Premiums</v>
      </c>
    </row>
    <row r="309" spans="1:136" x14ac:dyDescent="0.3">
      <c r="B309" s="2" t="str">
        <f>Product!$E$2</f>
        <v>Phase 1</v>
      </c>
      <c r="C309" s="2" t="str">
        <f>Product!$E$3</f>
        <v>60' Wide</v>
      </c>
      <c r="D309" s="129">
        <f>SUMIFS(INDEX(Product!$B$2:$U$97, MATCH(D306, Product!$B$2:$B$97, 0), ), Product!$B$2:$U$2, $B309, Product!$B$3:$U$3, $C309)</f>
        <v>10000</v>
      </c>
      <c r="G309" s="11">
        <f>SUM(H309:DZ309)</f>
        <v>300000</v>
      </c>
      <c r="I309" s="21">
        <f t="shared" ref="I309:AN309" si="905">I164*$D309</f>
        <v>0</v>
      </c>
      <c r="J309" s="21">
        <f t="shared" si="905"/>
        <v>0</v>
      </c>
      <c r="K309" s="21">
        <f t="shared" si="905"/>
        <v>0</v>
      </c>
      <c r="L309" s="21">
        <f t="shared" si="905"/>
        <v>0</v>
      </c>
      <c r="M309" s="21">
        <f t="shared" si="905"/>
        <v>0</v>
      </c>
      <c r="N309" s="21">
        <f t="shared" si="905"/>
        <v>0</v>
      </c>
      <c r="O309" s="21">
        <f t="shared" si="905"/>
        <v>0</v>
      </c>
      <c r="P309" s="21">
        <f t="shared" si="905"/>
        <v>0</v>
      </c>
      <c r="Q309" s="21">
        <f t="shared" si="905"/>
        <v>0</v>
      </c>
      <c r="R309" s="21">
        <f t="shared" si="905"/>
        <v>0</v>
      </c>
      <c r="S309" s="21">
        <f t="shared" si="905"/>
        <v>0</v>
      </c>
      <c r="T309" s="21">
        <f t="shared" si="905"/>
        <v>0</v>
      </c>
      <c r="U309" s="21">
        <f t="shared" si="905"/>
        <v>0</v>
      </c>
      <c r="V309" s="21">
        <f t="shared" si="905"/>
        <v>0</v>
      </c>
      <c r="W309" s="21">
        <f t="shared" si="905"/>
        <v>25000</v>
      </c>
      <c r="X309" s="21">
        <f t="shared" si="905"/>
        <v>25000</v>
      </c>
      <c r="Y309" s="21">
        <f t="shared" si="905"/>
        <v>25000</v>
      </c>
      <c r="Z309" s="21">
        <f t="shared" si="905"/>
        <v>25000</v>
      </c>
      <c r="AA309" s="21">
        <f t="shared" si="905"/>
        <v>25000</v>
      </c>
      <c r="AB309" s="21">
        <f t="shared" si="905"/>
        <v>25000</v>
      </c>
      <c r="AC309" s="21">
        <f t="shared" si="905"/>
        <v>25000</v>
      </c>
      <c r="AD309" s="21">
        <f t="shared" si="905"/>
        <v>25000</v>
      </c>
      <c r="AE309" s="21">
        <f t="shared" si="905"/>
        <v>25000</v>
      </c>
      <c r="AF309" s="21">
        <f t="shared" si="905"/>
        <v>25000</v>
      </c>
      <c r="AG309" s="21">
        <f t="shared" si="905"/>
        <v>25000</v>
      </c>
      <c r="AH309" s="21">
        <f t="shared" si="905"/>
        <v>25000</v>
      </c>
      <c r="AI309" s="21">
        <f t="shared" si="905"/>
        <v>0</v>
      </c>
      <c r="AJ309" s="21">
        <f t="shared" si="905"/>
        <v>0</v>
      </c>
      <c r="AK309" s="21">
        <f t="shared" si="905"/>
        <v>0</v>
      </c>
      <c r="AL309" s="21">
        <f t="shared" si="905"/>
        <v>0</v>
      </c>
      <c r="AM309" s="21">
        <f t="shared" si="905"/>
        <v>0</v>
      </c>
      <c r="AN309" s="21">
        <f t="shared" si="905"/>
        <v>0</v>
      </c>
      <c r="AO309" s="21">
        <f t="shared" ref="AO309:BT309" si="906">AO164*$D309</f>
        <v>0</v>
      </c>
      <c r="AP309" s="21">
        <f t="shared" si="906"/>
        <v>0</v>
      </c>
      <c r="AQ309" s="21">
        <f t="shared" si="906"/>
        <v>0</v>
      </c>
      <c r="AR309" s="21">
        <f t="shared" si="906"/>
        <v>0</v>
      </c>
      <c r="AS309" s="21">
        <f t="shared" si="906"/>
        <v>0</v>
      </c>
      <c r="AT309" s="21">
        <f t="shared" si="906"/>
        <v>0</v>
      </c>
      <c r="AU309" s="21">
        <f t="shared" si="906"/>
        <v>0</v>
      </c>
      <c r="AV309" s="21">
        <f t="shared" si="906"/>
        <v>0</v>
      </c>
      <c r="AW309" s="21">
        <f t="shared" si="906"/>
        <v>0</v>
      </c>
      <c r="AX309" s="21">
        <f t="shared" si="906"/>
        <v>0</v>
      </c>
      <c r="AY309" s="21">
        <f t="shared" si="906"/>
        <v>0</v>
      </c>
      <c r="AZ309" s="21">
        <f t="shared" si="906"/>
        <v>0</v>
      </c>
      <c r="BA309" s="21">
        <f t="shared" si="906"/>
        <v>0</v>
      </c>
      <c r="BB309" s="21">
        <f t="shared" si="906"/>
        <v>0</v>
      </c>
      <c r="BC309" s="21">
        <f t="shared" si="906"/>
        <v>0</v>
      </c>
      <c r="BD309" s="21">
        <f t="shared" si="906"/>
        <v>0</v>
      </c>
      <c r="BE309" s="21">
        <f t="shared" si="906"/>
        <v>0</v>
      </c>
      <c r="BF309" s="21">
        <f t="shared" si="906"/>
        <v>0</v>
      </c>
      <c r="BG309" s="21">
        <f t="shared" si="906"/>
        <v>0</v>
      </c>
      <c r="BH309" s="21">
        <f t="shared" si="906"/>
        <v>0</v>
      </c>
      <c r="BI309" s="21">
        <f t="shared" si="906"/>
        <v>0</v>
      </c>
      <c r="BJ309" s="21">
        <f t="shared" si="906"/>
        <v>0</v>
      </c>
      <c r="BK309" s="21">
        <f t="shared" si="906"/>
        <v>0</v>
      </c>
      <c r="BL309" s="21">
        <f t="shared" si="906"/>
        <v>0</v>
      </c>
      <c r="BM309" s="21">
        <f t="shared" si="906"/>
        <v>0</v>
      </c>
      <c r="BN309" s="21">
        <f t="shared" si="906"/>
        <v>0</v>
      </c>
      <c r="BO309" s="21">
        <f t="shared" si="906"/>
        <v>0</v>
      </c>
      <c r="BP309" s="21">
        <f t="shared" si="906"/>
        <v>0</v>
      </c>
      <c r="BQ309" s="21">
        <f t="shared" si="906"/>
        <v>0</v>
      </c>
      <c r="BR309" s="21">
        <f t="shared" si="906"/>
        <v>0</v>
      </c>
      <c r="BS309" s="21">
        <f t="shared" si="906"/>
        <v>0</v>
      </c>
      <c r="BT309" s="21">
        <f t="shared" si="906"/>
        <v>0</v>
      </c>
      <c r="BU309" s="21">
        <f t="shared" ref="BU309:CZ309" si="907">BU164*$D309</f>
        <v>0</v>
      </c>
      <c r="BV309" s="21">
        <f t="shared" si="907"/>
        <v>0</v>
      </c>
      <c r="BW309" s="21">
        <f t="shared" si="907"/>
        <v>0</v>
      </c>
      <c r="BX309" s="21">
        <f t="shared" si="907"/>
        <v>0</v>
      </c>
      <c r="BY309" s="21">
        <f t="shared" si="907"/>
        <v>0</v>
      </c>
      <c r="BZ309" s="21">
        <f t="shared" si="907"/>
        <v>0</v>
      </c>
      <c r="CA309" s="21">
        <f t="shared" si="907"/>
        <v>0</v>
      </c>
      <c r="CB309" s="21">
        <f t="shared" si="907"/>
        <v>0</v>
      </c>
      <c r="CC309" s="21">
        <f t="shared" si="907"/>
        <v>0</v>
      </c>
      <c r="CD309" s="21">
        <f t="shared" si="907"/>
        <v>0</v>
      </c>
      <c r="CE309" s="21">
        <f t="shared" si="907"/>
        <v>0</v>
      </c>
      <c r="CF309" s="21">
        <f t="shared" si="907"/>
        <v>0</v>
      </c>
      <c r="CG309" s="21">
        <f t="shared" si="907"/>
        <v>0</v>
      </c>
      <c r="CH309" s="21">
        <f t="shared" si="907"/>
        <v>0</v>
      </c>
      <c r="CI309" s="21">
        <f t="shared" si="907"/>
        <v>0</v>
      </c>
      <c r="CJ309" s="21">
        <f t="shared" si="907"/>
        <v>0</v>
      </c>
      <c r="CK309" s="21">
        <f t="shared" si="907"/>
        <v>0</v>
      </c>
      <c r="CL309" s="21">
        <f t="shared" si="907"/>
        <v>0</v>
      </c>
      <c r="CM309" s="21">
        <f t="shared" si="907"/>
        <v>0</v>
      </c>
      <c r="CN309" s="21">
        <f t="shared" si="907"/>
        <v>0</v>
      </c>
      <c r="CO309" s="21">
        <f t="shared" si="907"/>
        <v>0</v>
      </c>
      <c r="CP309" s="21">
        <f t="shared" si="907"/>
        <v>0</v>
      </c>
      <c r="CQ309" s="21">
        <f t="shared" si="907"/>
        <v>0</v>
      </c>
      <c r="CR309" s="21">
        <f t="shared" si="907"/>
        <v>0</v>
      </c>
      <c r="CS309" s="21">
        <f t="shared" si="907"/>
        <v>0</v>
      </c>
      <c r="CT309" s="21">
        <f t="shared" si="907"/>
        <v>0</v>
      </c>
      <c r="CU309" s="21">
        <f t="shared" si="907"/>
        <v>0</v>
      </c>
      <c r="CV309" s="21">
        <f t="shared" si="907"/>
        <v>0</v>
      </c>
      <c r="CW309" s="21">
        <f t="shared" si="907"/>
        <v>0</v>
      </c>
      <c r="CX309" s="21">
        <f t="shared" si="907"/>
        <v>0</v>
      </c>
      <c r="CY309" s="21">
        <f t="shared" si="907"/>
        <v>0</v>
      </c>
      <c r="CZ309" s="21">
        <f t="shared" si="907"/>
        <v>0</v>
      </c>
      <c r="DA309" s="21">
        <f t="shared" ref="DA309:DY309" si="908">DA164*$D309</f>
        <v>0</v>
      </c>
      <c r="DB309" s="21">
        <f t="shared" si="908"/>
        <v>0</v>
      </c>
      <c r="DC309" s="21">
        <f t="shared" si="908"/>
        <v>0</v>
      </c>
      <c r="DD309" s="21">
        <f t="shared" si="908"/>
        <v>0</v>
      </c>
      <c r="DE309" s="21">
        <f t="shared" si="908"/>
        <v>0</v>
      </c>
      <c r="DF309" s="21">
        <f t="shared" si="908"/>
        <v>0</v>
      </c>
      <c r="DG309" s="21">
        <f t="shared" si="908"/>
        <v>0</v>
      </c>
      <c r="DH309" s="21">
        <f t="shared" si="908"/>
        <v>0</v>
      </c>
      <c r="DI309" s="21">
        <f t="shared" si="908"/>
        <v>0</v>
      </c>
      <c r="DJ309" s="21">
        <f t="shared" si="908"/>
        <v>0</v>
      </c>
      <c r="DK309" s="21">
        <f t="shared" si="908"/>
        <v>0</v>
      </c>
      <c r="DL309" s="21">
        <f t="shared" si="908"/>
        <v>0</v>
      </c>
      <c r="DM309" s="21">
        <f t="shared" si="908"/>
        <v>0</v>
      </c>
      <c r="DN309" s="21">
        <f t="shared" si="908"/>
        <v>0</v>
      </c>
      <c r="DO309" s="21">
        <f t="shared" si="908"/>
        <v>0</v>
      </c>
      <c r="DP309" s="21">
        <f t="shared" si="908"/>
        <v>0</v>
      </c>
      <c r="DQ309" s="21">
        <f t="shared" si="908"/>
        <v>0</v>
      </c>
      <c r="DR309" s="21">
        <f t="shared" si="908"/>
        <v>0</v>
      </c>
      <c r="DS309" s="21">
        <f t="shared" si="908"/>
        <v>0</v>
      </c>
      <c r="DT309" s="21">
        <f t="shared" si="908"/>
        <v>0</v>
      </c>
      <c r="DU309" s="21">
        <f t="shared" si="908"/>
        <v>0</v>
      </c>
      <c r="DV309" s="21">
        <f t="shared" si="908"/>
        <v>0</v>
      </c>
      <c r="DW309" s="21">
        <f t="shared" si="908"/>
        <v>0</v>
      </c>
      <c r="DX309" s="21">
        <f t="shared" si="908"/>
        <v>0</v>
      </c>
      <c r="DY309" s="21">
        <f t="shared" si="908"/>
        <v>0</v>
      </c>
      <c r="EB309" s="116">
        <f t="shared" ref="EB309:EB326" si="909">ROW(EB309)-ROW($EB$2)+1</f>
        <v>308</v>
      </c>
      <c r="EC309" s="2" t="str">
        <f t="shared" ref="EC309:EC310" si="910">B309</f>
        <v>Phase 1</v>
      </c>
      <c r="ED309" s="2" t="str">
        <f t="shared" ref="ED309:ED310" si="911">C309</f>
        <v>60' Wide</v>
      </c>
      <c r="EE309" s="33" t="str">
        <f>EE328</f>
        <v>*</v>
      </c>
      <c r="EF309" s="2" t="str">
        <f>EF328</f>
        <v>Premiums</v>
      </c>
    </row>
    <row r="310" spans="1:136" x14ac:dyDescent="0.3">
      <c r="B310" s="2" t="str">
        <f>Product!$F$2</f>
        <v>Phase 1</v>
      </c>
      <c r="C310" s="2" t="str">
        <f>Product!$F$3</f>
        <v>75' Wide</v>
      </c>
      <c r="D310" s="129">
        <f>SUMIFS(INDEX(Product!$B$2:$U$97, MATCH(D306, Product!$B$2:$B$97, 0), ), Product!$B$2:$U$2, $B310, Product!$B$3:$U$3, $C310)</f>
        <v>10000</v>
      </c>
      <c r="G310" s="11">
        <f>SUM(H310:DZ310)</f>
        <v>199999.99999999997</v>
      </c>
      <c r="I310" s="21">
        <f>I165*$D310</f>
        <v>0</v>
      </c>
      <c r="J310" s="21">
        <f t="shared" ref="J310:BU310" si="912">J165*$D310</f>
        <v>0</v>
      </c>
      <c r="K310" s="21">
        <f t="shared" si="912"/>
        <v>0</v>
      </c>
      <c r="L310" s="21">
        <f t="shared" si="912"/>
        <v>0</v>
      </c>
      <c r="M310" s="21">
        <f t="shared" si="912"/>
        <v>0</v>
      </c>
      <c r="N310" s="21">
        <f t="shared" si="912"/>
        <v>0</v>
      </c>
      <c r="O310" s="21">
        <f t="shared" si="912"/>
        <v>0</v>
      </c>
      <c r="P310" s="21">
        <f t="shared" si="912"/>
        <v>0</v>
      </c>
      <c r="Q310" s="21">
        <f t="shared" si="912"/>
        <v>0</v>
      </c>
      <c r="R310" s="21">
        <f t="shared" si="912"/>
        <v>0</v>
      </c>
      <c r="S310" s="21">
        <f t="shared" si="912"/>
        <v>0</v>
      </c>
      <c r="T310" s="21">
        <f t="shared" si="912"/>
        <v>0</v>
      </c>
      <c r="U310" s="21">
        <f t="shared" si="912"/>
        <v>0</v>
      </c>
      <c r="V310" s="21">
        <f t="shared" si="912"/>
        <v>0</v>
      </c>
      <c r="W310" s="21">
        <f t="shared" si="912"/>
        <v>16666.666666666668</v>
      </c>
      <c r="X310" s="21">
        <f t="shared" si="912"/>
        <v>16666.666666666668</v>
      </c>
      <c r="Y310" s="21">
        <f t="shared" si="912"/>
        <v>16666.666666666668</v>
      </c>
      <c r="Z310" s="21">
        <f t="shared" si="912"/>
        <v>16666.666666666668</v>
      </c>
      <c r="AA310" s="21">
        <f t="shared" si="912"/>
        <v>16666.666666666668</v>
      </c>
      <c r="AB310" s="21">
        <f t="shared" si="912"/>
        <v>16666.666666666668</v>
      </c>
      <c r="AC310" s="21">
        <f t="shared" si="912"/>
        <v>16666.666666666668</v>
      </c>
      <c r="AD310" s="21">
        <f t="shared" si="912"/>
        <v>16666.666666666668</v>
      </c>
      <c r="AE310" s="21">
        <f t="shared" si="912"/>
        <v>16666.666666666668</v>
      </c>
      <c r="AF310" s="21">
        <f t="shared" si="912"/>
        <v>16666.666666666668</v>
      </c>
      <c r="AG310" s="21">
        <f t="shared" si="912"/>
        <v>16666.666666666668</v>
      </c>
      <c r="AH310" s="21">
        <f t="shared" si="912"/>
        <v>16666.666666666668</v>
      </c>
      <c r="AI310" s="21">
        <f t="shared" si="912"/>
        <v>0</v>
      </c>
      <c r="AJ310" s="21">
        <f t="shared" si="912"/>
        <v>0</v>
      </c>
      <c r="AK310" s="21">
        <f t="shared" si="912"/>
        <v>0</v>
      </c>
      <c r="AL310" s="21">
        <f t="shared" si="912"/>
        <v>0</v>
      </c>
      <c r="AM310" s="21">
        <f t="shared" si="912"/>
        <v>0</v>
      </c>
      <c r="AN310" s="21">
        <f t="shared" si="912"/>
        <v>0</v>
      </c>
      <c r="AO310" s="21">
        <f t="shared" si="912"/>
        <v>0</v>
      </c>
      <c r="AP310" s="21">
        <f t="shared" si="912"/>
        <v>0</v>
      </c>
      <c r="AQ310" s="21">
        <f t="shared" si="912"/>
        <v>0</v>
      </c>
      <c r="AR310" s="21">
        <f t="shared" si="912"/>
        <v>0</v>
      </c>
      <c r="AS310" s="21">
        <f t="shared" si="912"/>
        <v>0</v>
      </c>
      <c r="AT310" s="21">
        <f t="shared" si="912"/>
        <v>0</v>
      </c>
      <c r="AU310" s="21">
        <f t="shared" si="912"/>
        <v>0</v>
      </c>
      <c r="AV310" s="21">
        <f t="shared" si="912"/>
        <v>0</v>
      </c>
      <c r="AW310" s="21">
        <f t="shared" si="912"/>
        <v>0</v>
      </c>
      <c r="AX310" s="21">
        <f t="shared" si="912"/>
        <v>0</v>
      </c>
      <c r="AY310" s="21">
        <f t="shared" si="912"/>
        <v>0</v>
      </c>
      <c r="AZ310" s="21">
        <f t="shared" si="912"/>
        <v>0</v>
      </c>
      <c r="BA310" s="21">
        <f t="shared" si="912"/>
        <v>0</v>
      </c>
      <c r="BB310" s="21">
        <f t="shared" si="912"/>
        <v>0</v>
      </c>
      <c r="BC310" s="21">
        <f t="shared" si="912"/>
        <v>0</v>
      </c>
      <c r="BD310" s="21">
        <f t="shared" si="912"/>
        <v>0</v>
      </c>
      <c r="BE310" s="21">
        <f t="shared" si="912"/>
        <v>0</v>
      </c>
      <c r="BF310" s="21">
        <f t="shared" si="912"/>
        <v>0</v>
      </c>
      <c r="BG310" s="21">
        <f t="shared" si="912"/>
        <v>0</v>
      </c>
      <c r="BH310" s="21">
        <f t="shared" si="912"/>
        <v>0</v>
      </c>
      <c r="BI310" s="21">
        <f t="shared" si="912"/>
        <v>0</v>
      </c>
      <c r="BJ310" s="21">
        <f t="shared" si="912"/>
        <v>0</v>
      </c>
      <c r="BK310" s="21">
        <f t="shared" si="912"/>
        <v>0</v>
      </c>
      <c r="BL310" s="21">
        <f t="shared" si="912"/>
        <v>0</v>
      </c>
      <c r="BM310" s="21">
        <f t="shared" si="912"/>
        <v>0</v>
      </c>
      <c r="BN310" s="21">
        <f t="shared" si="912"/>
        <v>0</v>
      </c>
      <c r="BO310" s="21">
        <f t="shared" si="912"/>
        <v>0</v>
      </c>
      <c r="BP310" s="21">
        <f t="shared" si="912"/>
        <v>0</v>
      </c>
      <c r="BQ310" s="21">
        <f t="shared" si="912"/>
        <v>0</v>
      </c>
      <c r="BR310" s="21">
        <f t="shared" si="912"/>
        <v>0</v>
      </c>
      <c r="BS310" s="21">
        <f t="shared" si="912"/>
        <v>0</v>
      </c>
      <c r="BT310" s="21">
        <f t="shared" si="912"/>
        <v>0</v>
      </c>
      <c r="BU310" s="21">
        <f t="shared" si="912"/>
        <v>0</v>
      </c>
      <c r="BV310" s="21">
        <f t="shared" ref="BV310:DA310" si="913">BV165*$D310</f>
        <v>0</v>
      </c>
      <c r="BW310" s="21">
        <f t="shared" si="913"/>
        <v>0</v>
      </c>
      <c r="BX310" s="21">
        <f t="shared" si="913"/>
        <v>0</v>
      </c>
      <c r="BY310" s="21">
        <f t="shared" si="913"/>
        <v>0</v>
      </c>
      <c r="BZ310" s="21">
        <f t="shared" si="913"/>
        <v>0</v>
      </c>
      <c r="CA310" s="21">
        <f t="shared" si="913"/>
        <v>0</v>
      </c>
      <c r="CB310" s="21">
        <f t="shared" si="913"/>
        <v>0</v>
      </c>
      <c r="CC310" s="21">
        <f t="shared" si="913"/>
        <v>0</v>
      </c>
      <c r="CD310" s="21">
        <f t="shared" si="913"/>
        <v>0</v>
      </c>
      <c r="CE310" s="21">
        <f t="shared" si="913"/>
        <v>0</v>
      </c>
      <c r="CF310" s="21">
        <f t="shared" si="913"/>
        <v>0</v>
      </c>
      <c r="CG310" s="21">
        <f t="shared" si="913"/>
        <v>0</v>
      </c>
      <c r="CH310" s="21">
        <f t="shared" si="913"/>
        <v>0</v>
      </c>
      <c r="CI310" s="21">
        <f t="shared" si="913"/>
        <v>0</v>
      </c>
      <c r="CJ310" s="21">
        <f t="shared" si="913"/>
        <v>0</v>
      </c>
      <c r="CK310" s="21">
        <f t="shared" si="913"/>
        <v>0</v>
      </c>
      <c r="CL310" s="21">
        <f t="shared" si="913"/>
        <v>0</v>
      </c>
      <c r="CM310" s="21">
        <f t="shared" si="913"/>
        <v>0</v>
      </c>
      <c r="CN310" s="21">
        <f t="shared" si="913"/>
        <v>0</v>
      </c>
      <c r="CO310" s="21">
        <f t="shared" si="913"/>
        <v>0</v>
      </c>
      <c r="CP310" s="21">
        <f t="shared" si="913"/>
        <v>0</v>
      </c>
      <c r="CQ310" s="21">
        <f t="shared" si="913"/>
        <v>0</v>
      </c>
      <c r="CR310" s="21">
        <f t="shared" si="913"/>
        <v>0</v>
      </c>
      <c r="CS310" s="21">
        <f t="shared" si="913"/>
        <v>0</v>
      </c>
      <c r="CT310" s="21">
        <f t="shared" si="913"/>
        <v>0</v>
      </c>
      <c r="CU310" s="21">
        <f t="shared" si="913"/>
        <v>0</v>
      </c>
      <c r="CV310" s="21">
        <f t="shared" si="913"/>
        <v>0</v>
      </c>
      <c r="CW310" s="21">
        <f t="shared" si="913"/>
        <v>0</v>
      </c>
      <c r="CX310" s="21">
        <f t="shared" si="913"/>
        <v>0</v>
      </c>
      <c r="CY310" s="21">
        <f t="shared" si="913"/>
        <v>0</v>
      </c>
      <c r="CZ310" s="21">
        <f t="shared" si="913"/>
        <v>0</v>
      </c>
      <c r="DA310" s="21">
        <f t="shared" si="913"/>
        <v>0</v>
      </c>
      <c r="DB310" s="21">
        <f t="shared" ref="DB310:DY310" si="914">DB165*$D310</f>
        <v>0</v>
      </c>
      <c r="DC310" s="21">
        <f t="shared" si="914"/>
        <v>0</v>
      </c>
      <c r="DD310" s="21">
        <f t="shared" si="914"/>
        <v>0</v>
      </c>
      <c r="DE310" s="21">
        <f t="shared" si="914"/>
        <v>0</v>
      </c>
      <c r="DF310" s="21">
        <f t="shared" si="914"/>
        <v>0</v>
      </c>
      <c r="DG310" s="21">
        <f t="shared" si="914"/>
        <v>0</v>
      </c>
      <c r="DH310" s="21">
        <f t="shared" si="914"/>
        <v>0</v>
      </c>
      <c r="DI310" s="21">
        <f t="shared" si="914"/>
        <v>0</v>
      </c>
      <c r="DJ310" s="21">
        <f t="shared" si="914"/>
        <v>0</v>
      </c>
      <c r="DK310" s="21">
        <f t="shared" si="914"/>
        <v>0</v>
      </c>
      <c r="DL310" s="21">
        <f t="shared" si="914"/>
        <v>0</v>
      </c>
      <c r="DM310" s="21">
        <f t="shared" si="914"/>
        <v>0</v>
      </c>
      <c r="DN310" s="21">
        <f t="shared" si="914"/>
        <v>0</v>
      </c>
      <c r="DO310" s="21">
        <f t="shared" si="914"/>
        <v>0</v>
      </c>
      <c r="DP310" s="21">
        <f t="shared" si="914"/>
        <v>0</v>
      </c>
      <c r="DQ310" s="21">
        <f t="shared" si="914"/>
        <v>0</v>
      </c>
      <c r="DR310" s="21">
        <f t="shared" si="914"/>
        <v>0</v>
      </c>
      <c r="DS310" s="21">
        <f t="shared" si="914"/>
        <v>0</v>
      </c>
      <c r="DT310" s="21">
        <f t="shared" si="914"/>
        <v>0</v>
      </c>
      <c r="DU310" s="21">
        <f t="shared" si="914"/>
        <v>0</v>
      </c>
      <c r="DV310" s="21">
        <f t="shared" si="914"/>
        <v>0</v>
      </c>
      <c r="DW310" s="21">
        <f t="shared" si="914"/>
        <v>0</v>
      </c>
      <c r="DX310" s="21">
        <f t="shared" si="914"/>
        <v>0</v>
      </c>
      <c r="DY310" s="21">
        <f t="shared" si="914"/>
        <v>0</v>
      </c>
      <c r="EB310" s="116">
        <f t="shared" si="909"/>
        <v>309</v>
      </c>
      <c r="EC310" s="2" t="str">
        <f t="shared" si="910"/>
        <v>Phase 1</v>
      </c>
      <c r="ED310" s="2" t="str">
        <f t="shared" si="911"/>
        <v>75' Wide</v>
      </c>
      <c r="EE310" s="33" t="str">
        <f>EE328</f>
        <v>*</v>
      </c>
      <c r="EF310" s="2" t="str">
        <f>EF328</f>
        <v>Premiums</v>
      </c>
    </row>
    <row r="311" spans="1:136" x14ac:dyDescent="0.3">
      <c r="D311" s="129"/>
      <c r="I311" s="21"/>
      <c r="J311" s="21"/>
      <c r="K311" s="21"/>
      <c r="L311" s="21"/>
      <c r="M311" s="21"/>
      <c r="N311" s="21"/>
      <c r="O311" s="21"/>
      <c r="P311" s="21"/>
      <c r="Q311" s="21"/>
      <c r="R311" s="21"/>
      <c r="S311" s="21"/>
      <c r="T311" s="21"/>
      <c r="U311" s="21"/>
      <c r="V311" s="21"/>
      <c r="W311" s="21"/>
      <c r="X311" s="21"/>
      <c r="Y311" s="21"/>
      <c r="Z311" s="21"/>
      <c r="AA311" s="21"/>
      <c r="AB311" s="21"/>
      <c r="AC311" s="21"/>
      <c r="AD311" s="21"/>
      <c r="AE311" s="21"/>
      <c r="AF311" s="21"/>
      <c r="AG311" s="21"/>
      <c r="AH311" s="21"/>
      <c r="AI311" s="21"/>
      <c r="AJ311" s="21"/>
      <c r="AK311" s="21"/>
      <c r="AL311" s="21"/>
      <c r="AM311" s="21"/>
      <c r="AN311" s="21"/>
      <c r="AO311" s="21"/>
      <c r="AP311" s="21"/>
      <c r="AQ311" s="21"/>
      <c r="AR311" s="21"/>
      <c r="AS311" s="21"/>
      <c r="AT311" s="21"/>
      <c r="AU311" s="21"/>
      <c r="AV311" s="21"/>
      <c r="AW311" s="21"/>
      <c r="AX311" s="21"/>
      <c r="AY311" s="21"/>
      <c r="AZ311" s="21"/>
      <c r="BA311" s="21"/>
      <c r="BB311" s="21"/>
      <c r="BC311" s="21"/>
      <c r="BD311" s="21"/>
      <c r="BE311" s="21"/>
      <c r="BF311" s="21"/>
      <c r="BG311" s="21"/>
      <c r="BH311" s="21"/>
      <c r="BI311" s="21"/>
      <c r="BJ311" s="21"/>
      <c r="BK311" s="21"/>
      <c r="BL311" s="21"/>
      <c r="BM311" s="21"/>
      <c r="BN311" s="21"/>
      <c r="BO311" s="21"/>
      <c r="BP311" s="21"/>
      <c r="BQ311" s="21"/>
      <c r="BR311" s="21"/>
      <c r="BS311" s="21"/>
      <c r="BT311" s="21"/>
      <c r="BU311" s="21"/>
      <c r="BV311" s="21"/>
      <c r="BW311" s="21"/>
      <c r="BX311" s="21"/>
      <c r="BY311" s="21"/>
      <c r="BZ311" s="21"/>
      <c r="CA311" s="21"/>
      <c r="CB311" s="21"/>
      <c r="CC311" s="21"/>
      <c r="CD311" s="21"/>
      <c r="CE311" s="21"/>
      <c r="CF311" s="21"/>
      <c r="CG311" s="21"/>
      <c r="CH311" s="21"/>
      <c r="CI311" s="21"/>
      <c r="CJ311" s="21"/>
      <c r="CK311" s="21"/>
      <c r="CL311" s="21"/>
      <c r="CM311" s="21"/>
      <c r="CN311" s="21"/>
      <c r="CO311" s="21"/>
      <c r="CP311" s="21"/>
      <c r="CQ311" s="21"/>
      <c r="CR311" s="21"/>
      <c r="CS311" s="21"/>
      <c r="CT311" s="21"/>
      <c r="CU311" s="21"/>
      <c r="CV311" s="21"/>
      <c r="CW311" s="21"/>
      <c r="CX311" s="21"/>
      <c r="CY311" s="21"/>
      <c r="CZ311" s="21"/>
      <c r="DA311" s="21"/>
      <c r="DB311" s="21"/>
      <c r="DC311" s="21"/>
      <c r="DD311" s="21"/>
      <c r="DE311" s="21"/>
      <c r="DF311" s="21"/>
      <c r="DG311" s="21"/>
      <c r="DH311" s="21"/>
      <c r="DI311" s="21"/>
      <c r="DJ311" s="21"/>
      <c r="DK311" s="21"/>
      <c r="DL311" s="21"/>
      <c r="DM311" s="21"/>
      <c r="DN311" s="21"/>
      <c r="DO311" s="21"/>
      <c r="DP311" s="21"/>
      <c r="DQ311" s="21"/>
      <c r="DR311" s="21"/>
      <c r="DS311" s="21"/>
      <c r="DT311" s="21"/>
      <c r="DU311" s="21"/>
      <c r="DV311" s="21"/>
      <c r="DW311" s="21"/>
      <c r="DX311" s="21"/>
      <c r="DY311" s="21"/>
      <c r="EE311" s="33"/>
    </row>
    <row r="312" spans="1:136" x14ac:dyDescent="0.3">
      <c r="B312" s="2" t="str">
        <f>Product!$G$2</f>
        <v>Phase 2</v>
      </c>
      <c r="C312" s="2" t="str">
        <f>Product!$G$3</f>
        <v>50' Wide</v>
      </c>
      <c r="D312" s="129">
        <f>SUMIFS(INDEX(Product!$B$2:$U$97, MATCH(D306, Product!$B$2:$B$97, 0), ), Product!$B$2:$U$2, $B312, Product!$B$3:$U$3, $C312)</f>
        <v>10000</v>
      </c>
      <c r="G312" s="11">
        <f>SUM(H312:DZ312)</f>
        <v>300000</v>
      </c>
      <c r="I312" s="21">
        <f>I167*$D312</f>
        <v>0</v>
      </c>
      <c r="J312" s="21">
        <f t="shared" ref="J312:BU312" si="915">J167*$D312</f>
        <v>0</v>
      </c>
      <c r="K312" s="21">
        <f t="shared" si="915"/>
        <v>0</v>
      </c>
      <c r="L312" s="21">
        <f t="shared" si="915"/>
        <v>0</v>
      </c>
      <c r="M312" s="21">
        <f t="shared" si="915"/>
        <v>0</v>
      </c>
      <c r="N312" s="21">
        <f t="shared" si="915"/>
        <v>0</v>
      </c>
      <c r="O312" s="21">
        <f t="shared" si="915"/>
        <v>0</v>
      </c>
      <c r="P312" s="21">
        <f t="shared" si="915"/>
        <v>0</v>
      </c>
      <c r="Q312" s="21">
        <f t="shared" si="915"/>
        <v>0</v>
      </c>
      <c r="R312" s="21">
        <f t="shared" si="915"/>
        <v>0</v>
      </c>
      <c r="S312" s="21">
        <f t="shared" si="915"/>
        <v>0</v>
      </c>
      <c r="T312" s="21">
        <f t="shared" si="915"/>
        <v>0</v>
      </c>
      <c r="U312" s="21">
        <f t="shared" si="915"/>
        <v>0</v>
      </c>
      <c r="V312" s="21">
        <f t="shared" si="915"/>
        <v>0</v>
      </c>
      <c r="W312" s="21">
        <f t="shared" si="915"/>
        <v>0</v>
      </c>
      <c r="X312" s="21">
        <f t="shared" si="915"/>
        <v>0</v>
      </c>
      <c r="Y312" s="21">
        <f t="shared" si="915"/>
        <v>0</v>
      </c>
      <c r="Z312" s="21">
        <f t="shared" si="915"/>
        <v>0</v>
      </c>
      <c r="AA312" s="21">
        <f t="shared" si="915"/>
        <v>0</v>
      </c>
      <c r="AB312" s="21">
        <f t="shared" si="915"/>
        <v>0</v>
      </c>
      <c r="AC312" s="21">
        <f t="shared" si="915"/>
        <v>0</v>
      </c>
      <c r="AD312" s="21">
        <f t="shared" si="915"/>
        <v>0</v>
      </c>
      <c r="AE312" s="21">
        <f t="shared" si="915"/>
        <v>0</v>
      </c>
      <c r="AF312" s="21">
        <f t="shared" si="915"/>
        <v>0</v>
      </c>
      <c r="AG312" s="21">
        <f t="shared" si="915"/>
        <v>0</v>
      </c>
      <c r="AH312" s="21">
        <f t="shared" si="915"/>
        <v>0</v>
      </c>
      <c r="AI312" s="21">
        <f t="shared" si="915"/>
        <v>25000</v>
      </c>
      <c r="AJ312" s="21">
        <f t="shared" si="915"/>
        <v>25000</v>
      </c>
      <c r="AK312" s="21">
        <f t="shared" si="915"/>
        <v>25000</v>
      </c>
      <c r="AL312" s="21">
        <f t="shared" si="915"/>
        <v>25000</v>
      </c>
      <c r="AM312" s="21">
        <f t="shared" si="915"/>
        <v>25000</v>
      </c>
      <c r="AN312" s="21">
        <f t="shared" si="915"/>
        <v>25000</v>
      </c>
      <c r="AO312" s="21">
        <f t="shared" si="915"/>
        <v>25000</v>
      </c>
      <c r="AP312" s="21">
        <f t="shared" si="915"/>
        <v>25000</v>
      </c>
      <c r="AQ312" s="21">
        <f t="shared" si="915"/>
        <v>25000</v>
      </c>
      <c r="AR312" s="21">
        <f t="shared" si="915"/>
        <v>25000</v>
      </c>
      <c r="AS312" s="21">
        <f t="shared" si="915"/>
        <v>25000</v>
      </c>
      <c r="AT312" s="21">
        <f t="shared" si="915"/>
        <v>25000</v>
      </c>
      <c r="AU312" s="21">
        <f t="shared" si="915"/>
        <v>0</v>
      </c>
      <c r="AV312" s="21">
        <f t="shared" si="915"/>
        <v>0</v>
      </c>
      <c r="AW312" s="21">
        <f t="shared" si="915"/>
        <v>0</v>
      </c>
      <c r="AX312" s="21">
        <f t="shared" si="915"/>
        <v>0</v>
      </c>
      <c r="AY312" s="21">
        <f t="shared" si="915"/>
        <v>0</v>
      </c>
      <c r="AZ312" s="21">
        <f t="shared" si="915"/>
        <v>0</v>
      </c>
      <c r="BA312" s="21">
        <f t="shared" si="915"/>
        <v>0</v>
      </c>
      <c r="BB312" s="21">
        <f t="shared" si="915"/>
        <v>0</v>
      </c>
      <c r="BC312" s="21">
        <f t="shared" si="915"/>
        <v>0</v>
      </c>
      <c r="BD312" s="21">
        <f t="shared" si="915"/>
        <v>0</v>
      </c>
      <c r="BE312" s="21">
        <f t="shared" si="915"/>
        <v>0</v>
      </c>
      <c r="BF312" s="21">
        <f t="shared" si="915"/>
        <v>0</v>
      </c>
      <c r="BG312" s="21">
        <f t="shared" si="915"/>
        <v>0</v>
      </c>
      <c r="BH312" s="21">
        <f t="shared" si="915"/>
        <v>0</v>
      </c>
      <c r="BI312" s="21">
        <f t="shared" si="915"/>
        <v>0</v>
      </c>
      <c r="BJ312" s="21">
        <f t="shared" si="915"/>
        <v>0</v>
      </c>
      <c r="BK312" s="21">
        <f t="shared" si="915"/>
        <v>0</v>
      </c>
      <c r="BL312" s="21">
        <f t="shared" si="915"/>
        <v>0</v>
      </c>
      <c r="BM312" s="21">
        <f t="shared" si="915"/>
        <v>0</v>
      </c>
      <c r="BN312" s="21">
        <f t="shared" si="915"/>
        <v>0</v>
      </c>
      <c r="BO312" s="21">
        <f t="shared" si="915"/>
        <v>0</v>
      </c>
      <c r="BP312" s="21">
        <f t="shared" si="915"/>
        <v>0</v>
      </c>
      <c r="BQ312" s="21">
        <f t="shared" si="915"/>
        <v>0</v>
      </c>
      <c r="BR312" s="21">
        <f t="shared" si="915"/>
        <v>0</v>
      </c>
      <c r="BS312" s="21">
        <f t="shared" si="915"/>
        <v>0</v>
      </c>
      <c r="BT312" s="21">
        <f t="shared" si="915"/>
        <v>0</v>
      </c>
      <c r="BU312" s="21">
        <f t="shared" si="915"/>
        <v>0</v>
      </c>
      <c r="BV312" s="21">
        <f t="shared" ref="BV312:DY312" si="916">BV167*$D312</f>
        <v>0</v>
      </c>
      <c r="BW312" s="21">
        <f t="shared" si="916"/>
        <v>0</v>
      </c>
      <c r="BX312" s="21">
        <f t="shared" si="916"/>
        <v>0</v>
      </c>
      <c r="BY312" s="21">
        <f t="shared" si="916"/>
        <v>0</v>
      </c>
      <c r="BZ312" s="21">
        <f t="shared" si="916"/>
        <v>0</v>
      </c>
      <c r="CA312" s="21">
        <f t="shared" si="916"/>
        <v>0</v>
      </c>
      <c r="CB312" s="21">
        <f t="shared" si="916"/>
        <v>0</v>
      </c>
      <c r="CC312" s="21">
        <f t="shared" si="916"/>
        <v>0</v>
      </c>
      <c r="CD312" s="21">
        <f t="shared" si="916"/>
        <v>0</v>
      </c>
      <c r="CE312" s="21">
        <f t="shared" si="916"/>
        <v>0</v>
      </c>
      <c r="CF312" s="21">
        <f t="shared" si="916"/>
        <v>0</v>
      </c>
      <c r="CG312" s="21">
        <f t="shared" si="916"/>
        <v>0</v>
      </c>
      <c r="CH312" s="21">
        <f t="shared" si="916"/>
        <v>0</v>
      </c>
      <c r="CI312" s="21">
        <f t="shared" si="916"/>
        <v>0</v>
      </c>
      <c r="CJ312" s="21">
        <f t="shared" si="916"/>
        <v>0</v>
      </c>
      <c r="CK312" s="21">
        <f t="shared" si="916"/>
        <v>0</v>
      </c>
      <c r="CL312" s="21">
        <f t="shared" si="916"/>
        <v>0</v>
      </c>
      <c r="CM312" s="21">
        <f t="shared" si="916"/>
        <v>0</v>
      </c>
      <c r="CN312" s="21">
        <f t="shared" si="916"/>
        <v>0</v>
      </c>
      <c r="CO312" s="21">
        <f t="shared" si="916"/>
        <v>0</v>
      </c>
      <c r="CP312" s="21">
        <f t="shared" si="916"/>
        <v>0</v>
      </c>
      <c r="CQ312" s="21">
        <f t="shared" si="916"/>
        <v>0</v>
      </c>
      <c r="CR312" s="21">
        <f t="shared" si="916"/>
        <v>0</v>
      </c>
      <c r="CS312" s="21">
        <f t="shared" si="916"/>
        <v>0</v>
      </c>
      <c r="CT312" s="21">
        <f t="shared" si="916"/>
        <v>0</v>
      </c>
      <c r="CU312" s="21">
        <f t="shared" si="916"/>
        <v>0</v>
      </c>
      <c r="CV312" s="21">
        <f t="shared" si="916"/>
        <v>0</v>
      </c>
      <c r="CW312" s="21">
        <f t="shared" si="916"/>
        <v>0</v>
      </c>
      <c r="CX312" s="21">
        <f t="shared" si="916"/>
        <v>0</v>
      </c>
      <c r="CY312" s="21">
        <f t="shared" si="916"/>
        <v>0</v>
      </c>
      <c r="CZ312" s="21">
        <f t="shared" si="916"/>
        <v>0</v>
      </c>
      <c r="DA312" s="21">
        <f t="shared" si="916"/>
        <v>0</v>
      </c>
      <c r="DB312" s="21">
        <f t="shared" si="916"/>
        <v>0</v>
      </c>
      <c r="DC312" s="21">
        <f t="shared" si="916"/>
        <v>0</v>
      </c>
      <c r="DD312" s="21">
        <f t="shared" si="916"/>
        <v>0</v>
      </c>
      <c r="DE312" s="21">
        <f t="shared" si="916"/>
        <v>0</v>
      </c>
      <c r="DF312" s="21">
        <f t="shared" si="916"/>
        <v>0</v>
      </c>
      <c r="DG312" s="21">
        <f t="shared" si="916"/>
        <v>0</v>
      </c>
      <c r="DH312" s="21">
        <f t="shared" si="916"/>
        <v>0</v>
      </c>
      <c r="DI312" s="21">
        <f t="shared" si="916"/>
        <v>0</v>
      </c>
      <c r="DJ312" s="21">
        <f t="shared" si="916"/>
        <v>0</v>
      </c>
      <c r="DK312" s="21">
        <f t="shared" si="916"/>
        <v>0</v>
      </c>
      <c r="DL312" s="21">
        <f t="shared" si="916"/>
        <v>0</v>
      </c>
      <c r="DM312" s="21">
        <f t="shared" si="916"/>
        <v>0</v>
      </c>
      <c r="DN312" s="21">
        <f t="shared" si="916"/>
        <v>0</v>
      </c>
      <c r="DO312" s="21">
        <f t="shared" si="916"/>
        <v>0</v>
      </c>
      <c r="DP312" s="21">
        <f t="shared" si="916"/>
        <v>0</v>
      </c>
      <c r="DQ312" s="21">
        <f t="shared" si="916"/>
        <v>0</v>
      </c>
      <c r="DR312" s="21">
        <f t="shared" si="916"/>
        <v>0</v>
      </c>
      <c r="DS312" s="21">
        <f t="shared" si="916"/>
        <v>0</v>
      </c>
      <c r="DT312" s="21">
        <f t="shared" si="916"/>
        <v>0</v>
      </c>
      <c r="DU312" s="21">
        <f t="shared" si="916"/>
        <v>0</v>
      </c>
      <c r="DV312" s="21">
        <f t="shared" si="916"/>
        <v>0</v>
      </c>
      <c r="DW312" s="21">
        <f t="shared" si="916"/>
        <v>0</v>
      </c>
      <c r="DX312" s="21">
        <f t="shared" si="916"/>
        <v>0</v>
      </c>
      <c r="DY312" s="21">
        <f t="shared" si="916"/>
        <v>0</v>
      </c>
      <c r="EB312" s="116">
        <f t="shared" si="909"/>
        <v>311</v>
      </c>
      <c r="EC312" s="2" t="str">
        <f t="shared" ref="EC312:EC314" si="917">B312</f>
        <v>Phase 2</v>
      </c>
      <c r="ED312" s="2" t="str">
        <f t="shared" ref="ED312:ED314" si="918">C312</f>
        <v>50' Wide</v>
      </c>
      <c r="EE312" s="33" t="str">
        <f>EE328</f>
        <v>*</v>
      </c>
      <c r="EF312" s="2" t="str">
        <f>EF328</f>
        <v>Premiums</v>
      </c>
    </row>
    <row r="313" spans="1:136" x14ac:dyDescent="0.3">
      <c r="B313" s="2" t="str">
        <f>Product!$H$2</f>
        <v>Phase 2</v>
      </c>
      <c r="C313" s="2" t="str">
        <f>Product!$H$3</f>
        <v>60' Wide</v>
      </c>
      <c r="D313" s="129">
        <f>SUMIFS(INDEX(Product!$B$2:$U$97, MATCH(D306, Product!$B$2:$B$97, 0), ), Product!$B$2:$U$2, $B313, Product!$B$3:$U$3, $C313)</f>
        <v>10000</v>
      </c>
      <c r="G313" s="11">
        <f>SUM(H313:DZ313)</f>
        <v>300000</v>
      </c>
      <c r="I313" s="21">
        <f t="shared" ref="I313:BT313" si="919">I168*$D313</f>
        <v>0</v>
      </c>
      <c r="J313" s="21">
        <f t="shared" si="919"/>
        <v>0</v>
      </c>
      <c r="K313" s="21">
        <f t="shared" si="919"/>
        <v>0</v>
      </c>
      <c r="L313" s="21">
        <f t="shared" si="919"/>
        <v>0</v>
      </c>
      <c r="M313" s="21">
        <f t="shared" si="919"/>
        <v>0</v>
      </c>
      <c r="N313" s="21">
        <f t="shared" si="919"/>
        <v>0</v>
      </c>
      <c r="O313" s="21">
        <f t="shared" si="919"/>
        <v>0</v>
      </c>
      <c r="P313" s="21">
        <f t="shared" si="919"/>
        <v>0</v>
      </c>
      <c r="Q313" s="21">
        <f t="shared" si="919"/>
        <v>0</v>
      </c>
      <c r="R313" s="21">
        <f t="shared" si="919"/>
        <v>0</v>
      </c>
      <c r="S313" s="21">
        <f t="shared" si="919"/>
        <v>0</v>
      </c>
      <c r="T313" s="21">
        <f t="shared" si="919"/>
        <v>0</v>
      </c>
      <c r="U313" s="21">
        <f t="shared" si="919"/>
        <v>0</v>
      </c>
      <c r="V313" s="21">
        <f t="shared" si="919"/>
        <v>0</v>
      </c>
      <c r="W313" s="21">
        <f t="shared" si="919"/>
        <v>0</v>
      </c>
      <c r="X313" s="21">
        <f t="shared" si="919"/>
        <v>0</v>
      </c>
      <c r="Y313" s="21">
        <f t="shared" si="919"/>
        <v>0</v>
      </c>
      <c r="Z313" s="21">
        <f t="shared" si="919"/>
        <v>0</v>
      </c>
      <c r="AA313" s="21">
        <f t="shared" si="919"/>
        <v>0</v>
      </c>
      <c r="AB313" s="21">
        <f t="shared" si="919"/>
        <v>0</v>
      </c>
      <c r="AC313" s="21">
        <f t="shared" si="919"/>
        <v>0</v>
      </c>
      <c r="AD313" s="21">
        <f t="shared" si="919"/>
        <v>0</v>
      </c>
      <c r="AE313" s="21">
        <f t="shared" si="919"/>
        <v>0</v>
      </c>
      <c r="AF313" s="21">
        <f t="shared" si="919"/>
        <v>0</v>
      </c>
      <c r="AG313" s="21">
        <f t="shared" si="919"/>
        <v>0</v>
      </c>
      <c r="AH313" s="21">
        <f t="shared" si="919"/>
        <v>0</v>
      </c>
      <c r="AI313" s="21">
        <f t="shared" si="919"/>
        <v>25000</v>
      </c>
      <c r="AJ313" s="21">
        <f t="shared" si="919"/>
        <v>25000</v>
      </c>
      <c r="AK313" s="21">
        <f t="shared" si="919"/>
        <v>25000</v>
      </c>
      <c r="AL313" s="21">
        <f t="shared" si="919"/>
        <v>25000</v>
      </c>
      <c r="AM313" s="21">
        <f t="shared" si="919"/>
        <v>25000</v>
      </c>
      <c r="AN313" s="21">
        <f t="shared" si="919"/>
        <v>25000</v>
      </c>
      <c r="AO313" s="21">
        <f t="shared" si="919"/>
        <v>25000</v>
      </c>
      <c r="AP313" s="21">
        <f t="shared" si="919"/>
        <v>25000</v>
      </c>
      <c r="AQ313" s="21">
        <f t="shared" si="919"/>
        <v>25000</v>
      </c>
      <c r="AR313" s="21">
        <f t="shared" si="919"/>
        <v>25000</v>
      </c>
      <c r="AS313" s="21">
        <f t="shared" si="919"/>
        <v>25000</v>
      </c>
      <c r="AT313" s="21">
        <f t="shared" si="919"/>
        <v>25000</v>
      </c>
      <c r="AU313" s="21">
        <f t="shared" si="919"/>
        <v>0</v>
      </c>
      <c r="AV313" s="21">
        <f t="shared" si="919"/>
        <v>0</v>
      </c>
      <c r="AW313" s="21">
        <f t="shared" si="919"/>
        <v>0</v>
      </c>
      <c r="AX313" s="21">
        <f t="shared" si="919"/>
        <v>0</v>
      </c>
      <c r="AY313" s="21">
        <f t="shared" si="919"/>
        <v>0</v>
      </c>
      <c r="AZ313" s="21">
        <f t="shared" si="919"/>
        <v>0</v>
      </c>
      <c r="BA313" s="21">
        <f t="shared" si="919"/>
        <v>0</v>
      </c>
      <c r="BB313" s="21">
        <f t="shared" si="919"/>
        <v>0</v>
      </c>
      <c r="BC313" s="21">
        <f t="shared" si="919"/>
        <v>0</v>
      </c>
      <c r="BD313" s="21">
        <f t="shared" si="919"/>
        <v>0</v>
      </c>
      <c r="BE313" s="21">
        <f t="shared" si="919"/>
        <v>0</v>
      </c>
      <c r="BF313" s="21">
        <f t="shared" si="919"/>
        <v>0</v>
      </c>
      <c r="BG313" s="21">
        <f t="shared" si="919"/>
        <v>0</v>
      </c>
      <c r="BH313" s="21">
        <f t="shared" si="919"/>
        <v>0</v>
      </c>
      <c r="BI313" s="21">
        <f t="shared" si="919"/>
        <v>0</v>
      </c>
      <c r="BJ313" s="21">
        <f t="shared" si="919"/>
        <v>0</v>
      </c>
      <c r="BK313" s="21">
        <f t="shared" si="919"/>
        <v>0</v>
      </c>
      <c r="BL313" s="21">
        <f t="shared" si="919"/>
        <v>0</v>
      </c>
      <c r="BM313" s="21">
        <f t="shared" si="919"/>
        <v>0</v>
      </c>
      <c r="BN313" s="21">
        <f t="shared" si="919"/>
        <v>0</v>
      </c>
      <c r="BO313" s="21">
        <f t="shared" si="919"/>
        <v>0</v>
      </c>
      <c r="BP313" s="21">
        <f t="shared" si="919"/>
        <v>0</v>
      </c>
      <c r="BQ313" s="21">
        <f t="shared" si="919"/>
        <v>0</v>
      </c>
      <c r="BR313" s="21">
        <f t="shared" si="919"/>
        <v>0</v>
      </c>
      <c r="BS313" s="21">
        <f t="shared" si="919"/>
        <v>0</v>
      </c>
      <c r="BT313" s="21">
        <f t="shared" si="919"/>
        <v>0</v>
      </c>
      <c r="BU313" s="21">
        <f t="shared" ref="BU313:DY313" si="920">BU168*$D313</f>
        <v>0</v>
      </c>
      <c r="BV313" s="21">
        <f t="shared" si="920"/>
        <v>0</v>
      </c>
      <c r="BW313" s="21">
        <f t="shared" si="920"/>
        <v>0</v>
      </c>
      <c r="BX313" s="21">
        <f t="shared" si="920"/>
        <v>0</v>
      </c>
      <c r="BY313" s="21">
        <f t="shared" si="920"/>
        <v>0</v>
      </c>
      <c r="BZ313" s="21">
        <f t="shared" si="920"/>
        <v>0</v>
      </c>
      <c r="CA313" s="21">
        <f t="shared" si="920"/>
        <v>0</v>
      </c>
      <c r="CB313" s="21">
        <f t="shared" si="920"/>
        <v>0</v>
      </c>
      <c r="CC313" s="21">
        <f t="shared" si="920"/>
        <v>0</v>
      </c>
      <c r="CD313" s="21">
        <f t="shared" si="920"/>
        <v>0</v>
      </c>
      <c r="CE313" s="21">
        <f t="shared" si="920"/>
        <v>0</v>
      </c>
      <c r="CF313" s="21">
        <f t="shared" si="920"/>
        <v>0</v>
      </c>
      <c r="CG313" s="21">
        <f t="shared" si="920"/>
        <v>0</v>
      </c>
      <c r="CH313" s="21">
        <f t="shared" si="920"/>
        <v>0</v>
      </c>
      <c r="CI313" s="21">
        <f t="shared" si="920"/>
        <v>0</v>
      </c>
      <c r="CJ313" s="21">
        <f t="shared" si="920"/>
        <v>0</v>
      </c>
      <c r="CK313" s="21">
        <f t="shared" si="920"/>
        <v>0</v>
      </c>
      <c r="CL313" s="21">
        <f t="shared" si="920"/>
        <v>0</v>
      </c>
      <c r="CM313" s="21">
        <f t="shared" si="920"/>
        <v>0</v>
      </c>
      <c r="CN313" s="21">
        <f t="shared" si="920"/>
        <v>0</v>
      </c>
      <c r="CO313" s="21">
        <f t="shared" si="920"/>
        <v>0</v>
      </c>
      <c r="CP313" s="21">
        <f t="shared" si="920"/>
        <v>0</v>
      </c>
      <c r="CQ313" s="21">
        <f t="shared" si="920"/>
        <v>0</v>
      </c>
      <c r="CR313" s="21">
        <f t="shared" si="920"/>
        <v>0</v>
      </c>
      <c r="CS313" s="21">
        <f t="shared" si="920"/>
        <v>0</v>
      </c>
      <c r="CT313" s="21">
        <f t="shared" si="920"/>
        <v>0</v>
      </c>
      <c r="CU313" s="21">
        <f t="shared" si="920"/>
        <v>0</v>
      </c>
      <c r="CV313" s="21">
        <f t="shared" si="920"/>
        <v>0</v>
      </c>
      <c r="CW313" s="21">
        <f t="shared" si="920"/>
        <v>0</v>
      </c>
      <c r="CX313" s="21">
        <f t="shared" si="920"/>
        <v>0</v>
      </c>
      <c r="CY313" s="21">
        <f t="shared" si="920"/>
        <v>0</v>
      </c>
      <c r="CZ313" s="21">
        <f t="shared" si="920"/>
        <v>0</v>
      </c>
      <c r="DA313" s="21">
        <f t="shared" si="920"/>
        <v>0</v>
      </c>
      <c r="DB313" s="21">
        <f t="shared" si="920"/>
        <v>0</v>
      </c>
      <c r="DC313" s="21">
        <f t="shared" si="920"/>
        <v>0</v>
      </c>
      <c r="DD313" s="21">
        <f t="shared" si="920"/>
        <v>0</v>
      </c>
      <c r="DE313" s="21">
        <f t="shared" si="920"/>
        <v>0</v>
      </c>
      <c r="DF313" s="21">
        <f t="shared" si="920"/>
        <v>0</v>
      </c>
      <c r="DG313" s="21">
        <f t="shared" si="920"/>
        <v>0</v>
      </c>
      <c r="DH313" s="21">
        <f t="shared" si="920"/>
        <v>0</v>
      </c>
      <c r="DI313" s="21">
        <f t="shared" si="920"/>
        <v>0</v>
      </c>
      <c r="DJ313" s="21">
        <f t="shared" si="920"/>
        <v>0</v>
      </c>
      <c r="DK313" s="21">
        <f t="shared" si="920"/>
        <v>0</v>
      </c>
      <c r="DL313" s="21">
        <f t="shared" si="920"/>
        <v>0</v>
      </c>
      <c r="DM313" s="21">
        <f t="shared" si="920"/>
        <v>0</v>
      </c>
      <c r="DN313" s="21">
        <f t="shared" si="920"/>
        <v>0</v>
      </c>
      <c r="DO313" s="21">
        <f t="shared" si="920"/>
        <v>0</v>
      </c>
      <c r="DP313" s="21">
        <f t="shared" si="920"/>
        <v>0</v>
      </c>
      <c r="DQ313" s="21">
        <f t="shared" si="920"/>
        <v>0</v>
      </c>
      <c r="DR313" s="21">
        <f t="shared" si="920"/>
        <v>0</v>
      </c>
      <c r="DS313" s="21">
        <f t="shared" si="920"/>
        <v>0</v>
      </c>
      <c r="DT313" s="21">
        <f t="shared" si="920"/>
        <v>0</v>
      </c>
      <c r="DU313" s="21">
        <f t="shared" si="920"/>
        <v>0</v>
      </c>
      <c r="DV313" s="21">
        <f t="shared" si="920"/>
        <v>0</v>
      </c>
      <c r="DW313" s="21">
        <f t="shared" si="920"/>
        <v>0</v>
      </c>
      <c r="DX313" s="21">
        <f t="shared" si="920"/>
        <v>0</v>
      </c>
      <c r="DY313" s="21">
        <f t="shared" si="920"/>
        <v>0</v>
      </c>
      <c r="EB313" s="116">
        <f t="shared" si="909"/>
        <v>312</v>
      </c>
      <c r="EC313" s="2" t="str">
        <f t="shared" si="917"/>
        <v>Phase 2</v>
      </c>
      <c r="ED313" s="2" t="str">
        <f t="shared" si="918"/>
        <v>60' Wide</v>
      </c>
      <c r="EE313" s="33" t="str">
        <f>EE328</f>
        <v>*</v>
      </c>
      <c r="EF313" s="2" t="str">
        <f>EF328</f>
        <v>Premiums</v>
      </c>
    </row>
    <row r="314" spans="1:136" x14ac:dyDescent="0.3">
      <c r="B314" s="2" t="str">
        <f>Product!$I$2</f>
        <v>Phase 2</v>
      </c>
      <c r="C314" s="2" t="str">
        <f>Product!$I$3</f>
        <v>75' Wide</v>
      </c>
      <c r="D314" s="129">
        <f>SUMIFS(INDEX(Product!$B$2:$U$97, MATCH(D306, Product!$B$2:$B$97, 0), ), Product!$B$2:$U$2, $B314, Product!$B$3:$U$3, $C314)</f>
        <v>10000</v>
      </c>
      <c r="G314" s="11">
        <f>SUM(H314:DZ314)</f>
        <v>199999.99999999997</v>
      </c>
      <c r="I314" s="21">
        <f t="shared" ref="I314:BT314" si="921">I169*$D314</f>
        <v>0</v>
      </c>
      <c r="J314" s="21">
        <f t="shared" si="921"/>
        <v>0</v>
      </c>
      <c r="K314" s="21">
        <f t="shared" si="921"/>
        <v>0</v>
      </c>
      <c r="L314" s="21">
        <f t="shared" si="921"/>
        <v>0</v>
      </c>
      <c r="M314" s="21">
        <f t="shared" si="921"/>
        <v>0</v>
      </c>
      <c r="N314" s="21">
        <f t="shared" si="921"/>
        <v>0</v>
      </c>
      <c r="O314" s="21">
        <f t="shared" si="921"/>
        <v>0</v>
      </c>
      <c r="P314" s="21">
        <f t="shared" si="921"/>
        <v>0</v>
      </c>
      <c r="Q314" s="21">
        <f t="shared" si="921"/>
        <v>0</v>
      </c>
      <c r="R314" s="21">
        <f t="shared" si="921"/>
        <v>0</v>
      </c>
      <c r="S314" s="21">
        <f t="shared" si="921"/>
        <v>0</v>
      </c>
      <c r="T314" s="21">
        <f t="shared" si="921"/>
        <v>0</v>
      </c>
      <c r="U314" s="21">
        <f t="shared" si="921"/>
        <v>0</v>
      </c>
      <c r="V314" s="21">
        <f t="shared" si="921"/>
        <v>0</v>
      </c>
      <c r="W314" s="21">
        <f t="shared" si="921"/>
        <v>0</v>
      </c>
      <c r="X314" s="21">
        <f t="shared" si="921"/>
        <v>0</v>
      </c>
      <c r="Y314" s="21">
        <f t="shared" si="921"/>
        <v>0</v>
      </c>
      <c r="Z314" s="21">
        <f t="shared" si="921"/>
        <v>0</v>
      </c>
      <c r="AA314" s="21">
        <f t="shared" si="921"/>
        <v>0</v>
      </c>
      <c r="AB314" s="21">
        <f t="shared" si="921"/>
        <v>0</v>
      </c>
      <c r="AC314" s="21">
        <f t="shared" si="921"/>
        <v>0</v>
      </c>
      <c r="AD314" s="21">
        <f t="shared" si="921"/>
        <v>0</v>
      </c>
      <c r="AE314" s="21">
        <f t="shared" si="921"/>
        <v>0</v>
      </c>
      <c r="AF314" s="21">
        <f t="shared" si="921"/>
        <v>0</v>
      </c>
      <c r="AG314" s="21">
        <f t="shared" si="921"/>
        <v>0</v>
      </c>
      <c r="AH314" s="21">
        <f t="shared" si="921"/>
        <v>0</v>
      </c>
      <c r="AI314" s="21">
        <f t="shared" si="921"/>
        <v>16666.666666666668</v>
      </c>
      <c r="AJ314" s="21">
        <f t="shared" si="921"/>
        <v>16666.666666666668</v>
      </c>
      <c r="AK314" s="21">
        <f t="shared" si="921"/>
        <v>16666.666666666668</v>
      </c>
      <c r="AL314" s="21">
        <f t="shared" si="921"/>
        <v>16666.666666666668</v>
      </c>
      <c r="AM314" s="21">
        <f t="shared" si="921"/>
        <v>16666.666666666668</v>
      </c>
      <c r="AN314" s="21">
        <f t="shared" si="921"/>
        <v>16666.666666666668</v>
      </c>
      <c r="AO314" s="21">
        <f t="shared" si="921"/>
        <v>16666.666666666668</v>
      </c>
      <c r="AP314" s="21">
        <f t="shared" si="921"/>
        <v>16666.666666666668</v>
      </c>
      <c r="AQ314" s="21">
        <f t="shared" si="921"/>
        <v>16666.666666666668</v>
      </c>
      <c r="AR314" s="21">
        <f t="shared" si="921"/>
        <v>16666.666666666668</v>
      </c>
      <c r="AS314" s="21">
        <f t="shared" si="921"/>
        <v>16666.666666666668</v>
      </c>
      <c r="AT314" s="21">
        <f t="shared" si="921"/>
        <v>16666.666666666668</v>
      </c>
      <c r="AU314" s="21">
        <f t="shared" si="921"/>
        <v>0</v>
      </c>
      <c r="AV314" s="21">
        <f t="shared" si="921"/>
        <v>0</v>
      </c>
      <c r="AW314" s="21">
        <f t="shared" si="921"/>
        <v>0</v>
      </c>
      <c r="AX314" s="21">
        <f t="shared" si="921"/>
        <v>0</v>
      </c>
      <c r="AY314" s="21">
        <f t="shared" si="921"/>
        <v>0</v>
      </c>
      <c r="AZ314" s="21">
        <f t="shared" si="921"/>
        <v>0</v>
      </c>
      <c r="BA314" s="21">
        <f t="shared" si="921"/>
        <v>0</v>
      </c>
      <c r="BB314" s="21">
        <f t="shared" si="921"/>
        <v>0</v>
      </c>
      <c r="BC314" s="21">
        <f t="shared" si="921"/>
        <v>0</v>
      </c>
      <c r="BD314" s="21">
        <f t="shared" si="921"/>
        <v>0</v>
      </c>
      <c r="BE314" s="21">
        <f t="shared" si="921"/>
        <v>0</v>
      </c>
      <c r="BF314" s="21">
        <f t="shared" si="921"/>
        <v>0</v>
      </c>
      <c r="BG314" s="21">
        <f t="shared" si="921"/>
        <v>0</v>
      </c>
      <c r="BH314" s="21">
        <f t="shared" si="921"/>
        <v>0</v>
      </c>
      <c r="BI314" s="21">
        <f t="shared" si="921"/>
        <v>0</v>
      </c>
      <c r="BJ314" s="21">
        <f t="shared" si="921"/>
        <v>0</v>
      </c>
      <c r="BK314" s="21">
        <f t="shared" si="921"/>
        <v>0</v>
      </c>
      <c r="BL314" s="21">
        <f t="shared" si="921"/>
        <v>0</v>
      </c>
      <c r="BM314" s="21">
        <f t="shared" si="921"/>
        <v>0</v>
      </c>
      <c r="BN314" s="21">
        <f t="shared" si="921"/>
        <v>0</v>
      </c>
      <c r="BO314" s="21">
        <f t="shared" si="921"/>
        <v>0</v>
      </c>
      <c r="BP314" s="21">
        <f t="shared" si="921"/>
        <v>0</v>
      </c>
      <c r="BQ314" s="21">
        <f t="shared" si="921"/>
        <v>0</v>
      </c>
      <c r="BR314" s="21">
        <f t="shared" si="921"/>
        <v>0</v>
      </c>
      <c r="BS314" s="21">
        <f t="shared" si="921"/>
        <v>0</v>
      </c>
      <c r="BT314" s="21">
        <f t="shared" si="921"/>
        <v>0</v>
      </c>
      <c r="BU314" s="21">
        <f t="shared" ref="BU314:DY314" si="922">BU169*$D314</f>
        <v>0</v>
      </c>
      <c r="BV314" s="21">
        <f t="shared" si="922"/>
        <v>0</v>
      </c>
      <c r="BW314" s="21">
        <f t="shared" si="922"/>
        <v>0</v>
      </c>
      <c r="BX314" s="21">
        <f t="shared" si="922"/>
        <v>0</v>
      </c>
      <c r="BY314" s="21">
        <f t="shared" si="922"/>
        <v>0</v>
      </c>
      <c r="BZ314" s="21">
        <f t="shared" si="922"/>
        <v>0</v>
      </c>
      <c r="CA314" s="21">
        <f t="shared" si="922"/>
        <v>0</v>
      </c>
      <c r="CB314" s="21">
        <f t="shared" si="922"/>
        <v>0</v>
      </c>
      <c r="CC314" s="21">
        <f t="shared" si="922"/>
        <v>0</v>
      </c>
      <c r="CD314" s="21">
        <f t="shared" si="922"/>
        <v>0</v>
      </c>
      <c r="CE314" s="21">
        <f t="shared" si="922"/>
        <v>0</v>
      </c>
      <c r="CF314" s="21">
        <f t="shared" si="922"/>
        <v>0</v>
      </c>
      <c r="CG314" s="21">
        <f t="shared" si="922"/>
        <v>0</v>
      </c>
      <c r="CH314" s="21">
        <f t="shared" si="922"/>
        <v>0</v>
      </c>
      <c r="CI314" s="21">
        <f t="shared" si="922"/>
        <v>0</v>
      </c>
      <c r="CJ314" s="21">
        <f t="shared" si="922"/>
        <v>0</v>
      </c>
      <c r="CK314" s="21">
        <f t="shared" si="922"/>
        <v>0</v>
      </c>
      <c r="CL314" s="21">
        <f t="shared" si="922"/>
        <v>0</v>
      </c>
      <c r="CM314" s="21">
        <f t="shared" si="922"/>
        <v>0</v>
      </c>
      <c r="CN314" s="21">
        <f t="shared" si="922"/>
        <v>0</v>
      </c>
      <c r="CO314" s="21">
        <f t="shared" si="922"/>
        <v>0</v>
      </c>
      <c r="CP314" s="21">
        <f t="shared" si="922"/>
        <v>0</v>
      </c>
      <c r="CQ314" s="21">
        <f t="shared" si="922"/>
        <v>0</v>
      </c>
      <c r="CR314" s="21">
        <f t="shared" si="922"/>
        <v>0</v>
      </c>
      <c r="CS314" s="21">
        <f t="shared" si="922"/>
        <v>0</v>
      </c>
      <c r="CT314" s="21">
        <f t="shared" si="922"/>
        <v>0</v>
      </c>
      <c r="CU314" s="21">
        <f t="shared" si="922"/>
        <v>0</v>
      </c>
      <c r="CV314" s="21">
        <f t="shared" si="922"/>
        <v>0</v>
      </c>
      <c r="CW314" s="21">
        <f t="shared" si="922"/>
        <v>0</v>
      </c>
      <c r="CX314" s="21">
        <f t="shared" si="922"/>
        <v>0</v>
      </c>
      <c r="CY314" s="21">
        <f t="shared" si="922"/>
        <v>0</v>
      </c>
      <c r="CZ314" s="21">
        <f t="shared" si="922"/>
        <v>0</v>
      </c>
      <c r="DA314" s="21">
        <f t="shared" si="922"/>
        <v>0</v>
      </c>
      <c r="DB314" s="21">
        <f t="shared" si="922"/>
        <v>0</v>
      </c>
      <c r="DC314" s="21">
        <f t="shared" si="922"/>
        <v>0</v>
      </c>
      <c r="DD314" s="21">
        <f t="shared" si="922"/>
        <v>0</v>
      </c>
      <c r="DE314" s="21">
        <f t="shared" si="922"/>
        <v>0</v>
      </c>
      <c r="DF314" s="21">
        <f t="shared" si="922"/>
        <v>0</v>
      </c>
      <c r="DG314" s="21">
        <f t="shared" si="922"/>
        <v>0</v>
      </c>
      <c r="DH314" s="21">
        <f t="shared" si="922"/>
        <v>0</v>
      </c>
      <c r="DI314" s="21">
        <f t="shared" si="922"/>
        <v>0</v>
      </c>
      <c r="DJ314" s="21">
        <f t="shared" si="922"/>
        <v>0</v>
      </c>
      <c r="DK314" s="21">
        <f t="shared" si="922"/>
        <v>0</v>
      </c>
      <c r="DL314" s="21">
        <f t="shared" si="922"/>
        <v>0</v>
      </c>
      <c r="DM314" s="21">
        <f t="shared" si="922"/>
        <v>0</v>
      </c>
      <c r="DN314" s="21">
        <f t="shared" si="922"/>
        <v>0</v>
      </c>
      <c r="DO314" s="21">
        <f t="shared" si="922"/>
        <v>0</v>
      </c>
      <c r="DP314" s="21">
        <f t="shared" si="922"/>
        <v>0</v>
      </c>
      <c r="DQ314" s="21">
        <f t="shared" si="922"/>
        <v>0</v>
      </c>
      <c r="DR314" s="21">
        <f t="shared" si="922"/>
        <v>0</v>
      </c>
      <c r="DS314" s="21">
        <f t="shared" si="922"/>
        <v>0</v>
      </c>
      <c r="DT314" s="21">
        <f t="shared" si="922"/>
        <v>0</v>
      </c>
      <c r="DU314" s="21">
        <f t="shared" si="922"/>
        <v>0</v>
      </c>
      <c r="DV314" s="21">
        <f t="shared" si="922"/>
        <v>0</v>
      </c>
      <c r="DW314" s="21">
        <f t="shared" si="922"/>
        <v>0</v>
      </c>
      <c r="DX314" s="21">
        <f t="shared" si="922"/>
        <v>0</v>
      </c>
      <c r="DY314" s="21">
        <f t="shared" si="922"/>
        <v>0</v>
      </c>
      <c r="EB314" s="116">
        <f t="shared" si="909"/>
        <v>313</v>
      </c>
      <c r="EC314" s="2" t="str">
        <f t="shared" si="917"/>
        <v>Phase 2</v>
      </c>
      <c r="ED314" s="2" t="str">
        <f t="shared" si="918"/>
        <v>75' Wide</v>
      </c>
      <c r="EE314" s="33" t="str">
        <f>EE328</f>
        <v>*</v>
      </c>
      <c r="EF314" s="2" t="str">
        <f>EF328</f>
        <v>Premiums</v>
      </c>
    </row>
    <row r="315" spans="1:136" x14ac:dyDescent="0.3">
      <c r="D315" s="129"/>
      <c r="I315" s="21"/>
      <c r="J315" s="21"/>
      <c r="K315" s="21"/>
      <c r="L315" s="21"/>
      <c r="M315" s="21"/>
      <c r="N315" s="21"/>
      <c r="O315" s="21"/>
      <c r="P315" s="21"/>
      <c r="Q315" s="21"/>
      <c r="R315" s="21"/>
      <c r="S315" s="21"/>
      <c r="T315" s="21"/>
      <c r="U315" s="21"/>
      <c r="V315" s="21"/>
      <c r="W315" s="21"/>
      <c r="X315" s="21"/>
      <c r="Y315" s="21"/>
      <c r="Z315" s="21"/>
      <c r="AA315" s="21"/>
      <c r="AB315" s="21"/>
      <c r="AC315" s="21"/>
      <c r="AD315" s="21"/>
      <c r="AE315" s="21"/>
      <c r="AF315" s="21"/>
      <c r="AG315" s="21"/>
      <c r="AH315" s="21"/>
      <c r="AI315" s="21"/>
      <c r="AJ315" s="21"/>
      <c r="AK315" s="21"/>
      <c r="AL315" s="21"/>
      <c r="AM315" s="21"/>
      <c r="AN315" s="21"/>
      <c r="AO315" s="21"/>
      <c r="AP315" s="21"/>
      <c r="AQ315" s="21"/>
      <c r="AR315" s="21"/>
      <c r="AS315" s="21"/>
      <c r="AT315" s="21"/>
      <c r="AU315" s="21"/>
      <c r="AV315" s="21"/>
      <c r="AW315" s="21"/>
      <c r="AX315" s="21"/>
      <c r="AY315" s="21"/>
      <c r="AZ315" s="21"/>
      <c r="BA315" s="21"/>
      <c r="BB315" s="21"/>
      <c r="BC315" s="21"/>
      <c r="BD315" s="21"/>
      <c r="BE315" s="21"/>
      <c r="BF315" s="21"/>
      <c r="BG315" s="21"/>
      <c r="BH315" s="21"/>
      <c r="BI315" s="21"/>
      <c r="BJ315" s="21"/>
      <c r="BK315" s="21"/>
      <c r="BL315" s="21"/>
      <c r="BM315" s="21"/>
      <c r="BN315" s="21"/>
      <c r="BO315" s="21"/>
      <c r="BP315" s="21"/>
      <c r="BQ315" s="21"/>
      <c r="BR315" s="21"/>
      <c r="BS315" s="21"/>
      <c r="BT315" s="21"/>
      <c r="BU315" s="21"/>
      <c r="BV315" s="21"/>
      <c r="BW315" s="21"/>
      <c r="BX315" s="21"/>
      <c r="BY315" s="21"/>
      <c r="BZ315" s="21"/>
      <c r="CA315" s="21"/>
      <c r="CB315" s="21"/>
      <c r="CC315" s="21"/>
      <c r="CD315" s="21"/>
      <c r="CE315" s="21"/>
      <c r="CF315" s="21"/>
      <c r="CG315" s="21"/>
      <c r="CH315" s="21"/>
      <c r="CI315" s="21"/>
      <c r="CJ315" s="21"/>
      <c r="CK315" s="21"/>
      <c r="CL315" s="21"/>
      <c r="CM315" s="21"/>
      <c r="CN315" s="21"/>
      <c r="CO315" s="21"/>
      <c r="CP315" s="21"/>
      <c r="CQ315" s="21"/>
      <c r="CR315" s="21"/>
      <c r="CS315" s="21"/>
      <c r="CT315" s="21"/>
      <c r="CU315" s="21"/>
      <c r="CV315" s="21"/>
      <c r="CW315" s="21"/>
      <c r="CX315" s="21"/>
      <c r="CY315" s="21"/>
      <c r="CZ315" s="21"/>
      <c r="DA315" s="21"/>
      <c r="DB315" s="21"/>
      <c r="DC315" s="21"/>
      <c r="DD315" s="21"/>
      <c r="DE315" s="21"/>
      <c r="DF315" s="21"/>
      <c r="DG315" s="21"/>
      <c r="DH315" s="21"/>
      <c r="DI315" s="21"/>
      <c r="DJ315" s="21"/>
      <c r="DK315" s="21"/>
      <c r="DL315" s="21"/>
      <c r="DM315" s="21"/>
      <c r="DN315" s="21"/>
      <c r="DO315" s="21"/>
      <c r="DP315" s="21"/>
      <c r="DQ315" s="21"/>
      <c r="DR315" s="21"/>
      <c r="DS315" s="21"/>
      <c r="DT315" s="21"/>
      <c r="DU315" s="21"/>
      <c r="DV315" s="21"/>
      <c r="DW315" s="21"/>
      <c r="DX315" s="21"/>
      <c r="DY315" s="21"/>
      <c r="EE315" s="33"/>
    </row>
    <row r="316" spans="1:136" x14ac:dyDescent="0.3">
      <c r="B316" s="2" t="str">
        <f>Product!$J$2</f>
        <v>Phase 3</v>
      </c>
      <c r="C316" s="2" t="str">
        <f>Product!$J$3</f>
        <v>50' Wide</v>
      </c>
      <c r="D316" s="129">
        <f>SUMIFS(INDEX(Product!$B$2:$U$97, MATCH(D306, Product!$B$2:$B$97, 0), ), Product!$B$2:$U$2, $B316, Product!$B$3:$U$3, $C316)</f>
        <v>10000</v>
      </c>
      <c r="G316" s="11">
        <f>SUM(H316:DZ316)</f>
        <v>300000</v>
      </c>
      <c r="I316" s="21">
        <f>I171*$D316</f>
        <v>0</v>
      </c>
      <c r="J316" s="21">
        <f t="shared" ref="J316:BU316" si="923">J171*$D316</f>
        <v>0</v>
      </c>
      <c r="K316" s="21">
        <f t="shared" si="923"/>
        <v>0</v>
      </c>
      <c r="L316" s="21">
        <f t="shared" si="923"/>
        <v>0</v>
      </c>
      <c r="M316" s="21">
        <f t="shared" si="923"/>
        <v>0</v>
      </c>
      <c r="N316" s="21">
        <f t="shared" si="923"/>
        <v>0</v>
      </c>
      <c r="O316" s="21">
        <f t="shared" si="923"/>
        <v>0</v>
      </c>
      <c r="P316" s="21">
        <f t="shared" si="923"/>
        <v>0</v>
      </c>
      <c r="Q316" s="21">
        <f t="shared" si="923"/>
        <v>0</v>
      </c>
      <c r="R316" s="21">
        <f t="shared" si="923"/>
        <v>0</v>
      </c>
      <c r="S316" s="21">
        <f t="shared" si="923"/>
        <v>0</v>
      </c>
      <c r="T316" s="21">
        <f t="shared" si="923"/>
        <v>0</v>
      </c>
      <c r="U316" s="21">
        <f t="shared" si="923"/>
        <v>0</v>
      </c>
      <c r="V316" s="21">
        <f t="shared" si="923"/>
        <v>0</v>
      </c>
      <c r="W316" s="21">
        <f t="shared" si="923"/>
        <v>0</v>
      </c>
      <c r="X316" s="21">
        <f t="shared" si="923"/>
        <v>0</v>
      </c>
      <c r="Y316" s="21">
        <f t="shared" si="923"/>
        <v>0</v>
      </c>
      <c r="Z316" s="21">
        <f t="shared" si="923"/>
        <v>0</v>
      </c>
      <c r="AA316" s="21">
        <f t="shared" si="923"/>
        <v>0</v>
      </c>
      <c r="AB316" s="21">
        <f t="shared" si="923"/>
        <v>0</v>
      </c>
      <c r="AC316" s="21">
        <f t="shared" si="923"/>
        <v>0</v>
      </c>
      <c r="AD316" s="21">
        <f t="shared" si="923"/>
        <v>0</v>
      </c>
      <c r="AE316" s="21">
        <f t="shared" si="923"/>
        <v>0</v>
      </c>
      <c r="AF316" s="21">
        <f t="shared" si="923"/>
        <v>0</v>
      </c>
      <c r="AG316" s="21">
        <f t="shared" si="923"/>
        <v>0</v>
      </c>
      <c r="AH316" s="21">
        <f t="shared" si="923"/>
        <v>0</v>
      </c>
      <c r="AI316" s="21">
        <f t="shared" si="923"/>
        <v>0</v>
      </c>
      <c r="AJ316" s="21">
        <f t="shared" si="923"/>
        <v>0</v>
      </c>
      <c r="AK316" s="21">
        <f t="shared" si="923"/>
        <v>0</v>
      </c>
      <c r="AL316" s="21">
        <f t="shared" si="923"/>
        <v>0</v>
      </c>
      <c r="AM316" s="21">
        <f t="shared" si="923"/>
        <v>0</v>
      </c>
      <c r="AN316" s="21">
        <f t="shared" si="923"/>
        <v>0</v>
      </c>
      <c r="AO316" s="21">
        <f t="shared" si="923"/>
        <v>0</v>
      </c>
      <c r="AP316" s="21">
        <f t="shared" si="923"/>
        <v>0</v>
      </c>
      <c r="AQ316" s="21">
        <f t="shared" si="923"/>
        <v>0</v>
      </c>
      <c r="AR316" s="21">
        <f t="shared" si="923"/>
        <v>0</v>
      </c>
      <c r="AS316" s="21">
        <f t="shared" si="923"/>
        <v>0</v>
      </c>
      <c r="AT316" s="21">
        <f t="shared" si="923"/>
        <v>0</v>
      </c>
      <c r="AU316" s="21">
        <f t="shared" si="923"/>
        <v>25000</v>
      </c>
      <c r="AV316" s="21">
        <f t="shared" si="923"/>
        <v>25000</v>
      </c>
      <c r="AW316" s="21">
        <f t="shared" si="923"/>
        <v>25000</v>
      </c>
      <c r="AX316" s="21">
        <f t="shared" si="923"/>
        <v>25000</v>
      </c>
      <c r="AY316" s="21">
        <f t="shared" si="923"/>
        <v>25000</v>
      </c>
      <c r="AZ316" s="21">
        <f t="shared" si="923"/>
        <v>25000</v>
      </c>
      <c r="BA316" s="21">
        <f t="shared" si="923"/>
        <v>25000</v>
      </c>
      <c r="BB316" s="21">
        <f t="shared" si="923"/>
        <v>25000</v>
      </c>
      <c r="BC316" s="21">
        <f t="shared" si="923"/>
        <v>25000</v>
      </c>
      <c r="BD316" s="21">
        <f t="shared" si="923"/>
        <v>25000</v>
      </c>
      <c r="BE316" s="21">
        <f t="shared" si="923"/>
        <v>25000</v>
      </c>
      <c r="BF316" s="21">
        <f t="shared" si="923"/>
        <v>25000</v>
      </c>
      <c r="BG316" s="21">
        <f t="shared" si="923"/>
        <v>0</v>
      </c>
      <c r="BH316" s="21">
        <f t="shared" si="923"/>
        <v>0</v>
      </c>
      <c r="BI316" s="21">
        <f t="shared" si="923"/>
        <v>0</v>
      </c>
      <c r="BJ316" s="21">
        <f t="shared" si="923"/>
        <v>0</v>
      </c>
      <c r="BK316" s="21">
        <f t="shared" si="923"/>
        <v>0</v>
      </c>
      <c r="BL316" s="21">
        <f t="shared" si="923"/>
        <v>0</v>
      </c>
      <c r="BM316" s="21">
        <f t="shared" si="923"/>
        <v>0</v>
      </c>
      <c r="BN316" s="21">
        <f t="shared" si="923"/>
        <v>0</v>
      </c>
      <c r="BO316" s="21">
        <f t="shared" si="923"/>
        <v>0</v>
      </c>
      <c r="BP316" s="21">
        <f t="shared" si="923"/>
        <v>0</v>
      </c>
      <c r="BQ316" s="21">
        <f t="shared" si="923"/>
        <v>0</v>
      </c>
      <c r="BR316" s="21">
        <f t="shared" si="923"/>
        <v>0</v>
      </c>
      <c r="BS316" s="21">
        <f t="shared" si="923"/>
        <v>0</v>
      </c>
      <c r="BT316" s="21">
        <f t="shared" si="923"/>
        <v>0</v>
      </c>
      <c r="BU316" s="21">
        <f t="shared" si="923"/>
        <v>0</v>
      </c>
      <c r="BV316" s="21">
        <f t="shared" ref="BV316:DY316" si="924">BV171*$D316</f>
        <v>0</v>
      </c>
      <c r="BW316" s="21">
        <f t="shared" si="924"/>
        <v>0</v>
      </c>
      <c r="BX316" s="21">
        <f t="shared" si="924"/>
        <v>0</v>
      </c>
      <c r="BY316" s="21">
        <f t="shared" si="924"/>
        <v>0</v>
      </c>
      <c r="BZ316" s="21">
        <f t="shared" si="924"/>
        <v>0</v>
      </c>
      <c r="CA316" s="21">
        <f t="shared" si="924"/>
        <v>0</v>
      </c>
      <c r="CB316" s="21">
        <f t="shared" si="924"/>
        <v>0</v>
      </c>
      <c r="CC316" s="21">
        <f t="shared" si="924"/>
        <v>0</v>
      </c>
      <c r="CD316" s="21">
        <f t="shared" si="924"/>
        <v>0</v>
      </c>
      <c r="CE316" s="21">
        <f t="shared" si="924"/>
        <v>0</v>
      </c>
      <c r="CF316" s="21">
        <f t="shared" si="924"/>
        <v>0</v>
      </c>
      <c r="CG316" s="21">
        <f t="shared" si="924"/>
        <v>0</v>
      </c>
      <c r="CH316" s="21">
        <f t="shared" si="924"/>
        <v>0</v>
      </c>
      <c r="CI316" s="21">
        <f t="shared" si="924"/>
        <v>0</v>
      </c>
      <c r="CJ316" s="21">
        <f t="shared" si="924"/>
        <v>0</v>
      </c>
      <c r="CK316" s="21">
        <f t="shared" si="924"/>
        <v>0</v>
      </c>
      <c r="CL316" s="21">
        <f t="shared" si="924"/>
        <v>0</v>
      </c>
      <c r="CM316" s="21">
        <f t="shared" si="924"/>
        <v>0</v>
      </c>
      <c r="CN316" s="21">
        <f t="shared" si="924"/>
        <v>0</v>
      </c>
      <c r="CO316" s="21">
        <f t="shared" si="924"/>
        <v>0</v>
      </c>
      <c r="CP316" s="21">
        <f t="shared" si="924"/>
        <v>0</v>
      </c>
      <c r="CQ316" s="21">
        <f t="shared" si="924"/>
        <v>0</v>
      </c>
      <c r="CR316" s="21">
        <f t="shared" si="924"/>
        <v>0</v>
      </c>
      <c r="CS316" s="21">
        <f t="shared" si="924"/>
        <v>0</v>
      </c>
      <c r="CT316" s="21">
        <f t="shared" si="924"/>
        <v>0</v>
      </c>
      <c r="CU316" s="21">
        <f t="shared" si="924"/>
        <v>0</v>
      </c>
      <c r="CV316" s="21">
        <f t="shared" si="924"/>
        <v>0</v>
      </c>
      <c r="CW316" s="21">
        <f t="shared" si="924"/>
        <v>0</v>
      </c>
      <c r="CX316" s="21">
        <f t="shared" si="924"/>
        <v>0</v>
      </c>
      <c r="CY316" s="21">
        <f t="shared" si="924"/>
        <v>0</v>
      </c>
      <c r="CZ316" s="21">
        <f t="shared" si="924"/>
        <v>0</v>
      </c>
      <c r="DA316" s="21">
        <f t="shared" si="924"/>
        <v>0</v>
      </c>
      <c r="DB316" s="21">
        <f t="shared" si="924"/>
        <v>0</v>
      </c>
      <c r="DC316" s="21">
        <f t="shared" si="924"/>
        <v>0</v>
      </c>
      <c r="DD316" s="21">
        <f t="shared" si="924"/>
        <v>0</v>
      </c>
      <c r="DE316" s="21">
        <f t="shared" si="924"/>
        <v>0</v>
      </c>
      <c r="DF316" s="21">
        <f t="shared" si="924"/>
        <v>0</v>
      </c>
      <c r="DG316" s="21">
        <f t="shared" si="924"/>
        <v>0</v>
      </c>
      <c r="DH316" s="21">
        <f t="shared" si="924"/>
        <v>0</v>
      </c>
      <c r="DI316" s="21">
        <f t="shared" si="924"/>
        <v>0</v>
      </c>
      <c r="DJ316" s="21">
        <f t="shared" si="924"/>
        <v>0</v>
      </c>
      <c r="DK316" s="21">
        <f t="shared" si="924"/>
        <v>0</v>
      </c>
      <c r="DL316" s="21">
        <f t="shared" si="924"/>
        <v>0</v>
      </c>
      <c r="DM316" s="21">
        <f t="shared" si="924"/>
        <v>0</v>
      </c>
      <c r="DN316" s="21">
        <f t="shared" si="924"/>
        <v>0</v>
      </c>
      <c r="DO316" s="21">
        <f t="shared" si="924"/>
        <v>0</v>
      </c>
      <c r="DP316" s="21">
        <f t="shared" si="924"/>
        <v>0</v>
      </c>
      <c r="DQ316" s="21">
        <f t="shared" si="924"/>
        <v>0</v>
      </c>
      <c r="DR316" s="21">
        <f t="shared" si="924"/>
        <v>0</v>
      </c>
      <c r="DS316" s="21">
        <f t="shared" si="924"/>
        <v>0</v>
      </c>
      <c r="DT316" s="21">
        <f t="shared" si="924"/>
        <v>0</v>
      </c>
      <c r="DU316" s="21">
        <f t="shared" si="924"/>
        <v>0</v>
      </c>
      <c r="DV316" s="21">
        <f t="shared" si="924"/>
        <v>0</v>
      </c>
      <c r="DW316" s="21">
        <f t="shared" si="924"/>
        <v>0</v>
      </c>
      <c r="DX316" s="21">
        <f t="shared" si="924"/>
        <v>0</v>
      </c>
      <c r="DY316" s="21">
        <f t="shared" si="924"/>
        <v>0</v>
      </c>
      <c r="EB316" s="116">
        <f t="shared" si="909"/>
        <v>315</v>
      </c>
      <c r="EC316" s="2" t="str">
        <f t="shared" ref="EC316:EC318" si="925">B316</f>
        <v>Phase 3</v>
      </c>
      <c r="ED316" s="2" t="str">
        <f t="shared" ref="ED316:ED318" si="926">C316</f>
        <v>50' Wide</v>
      </c>
      <c r="EE316" s="33" t="str">
        <f>EE328</f>
        <v>*</v>
      </c>
      <c r="EF316" s="2" t="str">
        <f>EF328</f>
        <v>Premiums</v>
      </c>
    </row>
    <row r="317" spans="1:136" x14ac:dyDescent="0.3">
      <c r="B317" s="2" t="str">
        <f>Product!$K$2</f>
        <v>Phase 3</v>
      </c>
      <c r="C317" s="2" t="str">
        <f>Product!$K$3</f>
        <v>60' Wide</v>
      </c>
      <c r="D317" s="129">
        <f>SUMIFS(INDEX(Product!$B$2:$U$97, MATCH(D306, Product!$B$2:$B$97, 0), ), Product!$B$2:$U$2, $B317, Product!$B$3:$U$3, $C317)</f>
        <v>10000</v>
      </c>
      <c r="G317" s="11">
        <f>SUM(H317:DZ317)</f>
        <v>300000</v>
      </c>
      <c r="I317" s="21">
        <f t="shared" ref="I317:BT317" si="927">I172*$D317</f>
        <v>0</v>
      </c>
      <c r="J317" s="21">
        <f t="shared" si="927"/>
        <v>0</v>
      </c>
      <c r="K317" s="21">
        <f t="shared" si="927"/>
        <v>0</v>
      </c>
      <c r="L317" s="21">
        <f t="shared" si="927"/>
        <v>0</v>
      </c>
      <c r="M317" s="21">
        <f t="shared" si="927"/>
        <v>0</v>
      </c>
      <c r="N317" s="21">
        <f t="shared" si="927"/>
        <v>0</v>
      </c>
      <c r="O317" s="21">
        <f t="shared" si="927"/>
        <v>0</v>
      </c>
      <c r="P317" s="21">
        <f t="shared" si="927"/>
        <v>0</v>
      </c>
      <c r="Q317" s="21">
        <f t="shared" si="927"/>
        <v>0</v>
      </c>
      <c r="R317" s="21">
        <f t="shared" si="927"/>
        <v>0</v>
      </c>
      <c r="S317" s="21">
        <f t="shared" si="927"/>
        <v>0</v>
      </c>
      <c r="T317" s="21">
        <f t="shared" si="927"/>
        <v>0</v>
      </c>
      <c r="U317" s="21">
        <f t="shared" si="927"/>
        <v>0</v>
      </c>
      <c r="V317" s="21">
        <f t="shared" si="927"/>
        <v>0</v>
      </c>
      <c r="W317" s="21">
        <f t="shared" si="927"/>
        <v>0</v>
      </c>
      <c r="X317" s="21">
        <f t="shared" si="927"/>
        <v>0</v>
      </c>
      <c r="Y317" s="21">
        <f t="shared" si="927"/>
        <v>0</v>
      </c>
      <c r="Z317" s="21">
        <f t="shared" si="927"/>
        <v>0</v>
      </c>
      <c r="AA317" s="21">
        <f t="shared" si="927"/>
        <v>0</v>
      </c>
      <c r="AB317" s="21">
        <f t="shared" si="927"/>
        <v>0</v>
      </c>
      <c r="AC317" s="21">
        <f t="shared" si="927"/>
        <v>0</v>
      </c>
      <c r="AD317" s="21">
        <f t="shared" si="927"/>
        <v>0</v>
      </c>
      <c r="AE317" s="21">
        <f t="shared" si="927"/>
        <v>0</v>
      </c>
      <c r="AF317" s="21">
        <f t="shared" si="927"/>
        <v>0</v>
      </c>
      <c r="AG317" s="21">
        <f t="shared" si="927"/>
        <v>0</v>
      </c>
      <c r="AH317" s="21">
        <f t="shared" si="927"/>
        <v>0</v>
      </c>
      <c r="AI317" s="21">
        <f t="shared" si="927"/>
        <v>0</v>
      </c>
      <c r="AJ317" s="21">
        <f t="shared" si="927"/>
        <v>0</v>
      </c>
      <c r="AK317" s="21">
        <f t="shared" si="927"/>
        <v>0</v>
      </c>
      <c r="AL317" s="21">
        <f t="shared" si="927"/>
        <v>0</v>
      </c>
      <c r="AM317" s="21">
        <f t="shared" si="927"/>
        <v>0</v>
      </c>
      <c r="AN317" s="21">
        <f t="shared" si="927"/>
        <v>0</v>
      </c>
      <c r="AO317" s="21">
        <f t="shared" si="927"/>
        <v>0</v>
      </c>
      <c r="AP317" s="21">
        <f t="shared" si="927"/>
        <v>0</v>
      </c>
      <c r="AQ317" s="21">
        <f t="shared" si="927"/>
        <v>0</v>
      </c>
      <c r="AR317" s="21">
        <f t="shared" si="927"/>
        <v>0</v>
      </c>
      <c r="AS317" s="21">
        <f t="shared" si="927"/>
        <v>0</v>
      </c>
      <c r="AT317" s="21">
        <f t="shared" si="927"/>
        <v>0</v>
      </c>
      <c r="AU317" s="21">
        <f t="shared" si="927"/>
        <v>25000</v>
      </c>
      <c r="AV317" s="21">
        <f t="shared" si="927"/>
        <v>25000</v>
      </c>
      <c r="AW317" s="21">
        <f t="shared" si="927"/>
        <v>25000</v>
      </c>
      <c r="AX317" s="21">
        <f t="shared" si="927"/>
        <v>25000</v>
      </c>
      <c r="AY317" s="21">
        <f t="shared" si="927"/>
        <v>25000</v>
      </c>
      <c r="AZ317" s="21">
        <f t="shared" si="927"/>
        <v>25000</v>
      </c>
      <c r="BA317" s="21">
        <f t="shared" si="927"/>
        <v>25000</v>
      </c>
      <c r="BB317" s="21">
        <f t="shared" si="927"/>
        <v>25000</v>
      </c>
      <c r="BC317" s="21">
        <f t="shared" si="927"/>
        <v>25000</v>
      </c>
      <c r="BD317" s="21">
        <f t="shared" si="927"/>
        <v>25000</v>
      </c>
      <c r="BE317" s="21">
        <f t="shared" si="927"/>
        <v>25000</v>
      </c>
      <c r="BF317" s="21">
        <f t="shared" si="927"/>
        <v>25000</v>
      </c>
      <c r="BG317" s="21">
        <f t="shared" si="927"/>
        <v>0</v>
      </c>
      <c r="BH317" s="21">
        <f t="shared" si="927"/>
        <v>0</v>
      </c>
      <c r="BI317" s="21">
        <f t="shared" si="927"/>
        <v>0</v>
      </c>
      <c r="BJ317" s="21">
        <f t="shared" si="927"/>
        <v>0</v>
      </c>
      <c r="BK317" s="21">
        <f t="shared" si="927"/>
        <v>0</v>
      </c>
      <c r="BL317" s="21">
        <f t="shared" si="927"/>
        <v>0</v>
      </c>
      <c r="BM317" s="21">
        <f t="shared" si="927"/>
        <v>0</v>
      </c>
      <c r="BN317" s="21">
        <f t="shared" si="927"/>
        <v>0</v>
      </c>
      <c r="BO317" s="21">
        <f t="shared" si="927"/>
        <v>0</v>
      </c>
      <c r="BP317" s="21">
        <f t="shared" si="927"/>
        <v>0</v>
      </c>
      <c r="BQ317" s="21">
        <f t="shared" si="927"/>
        <v>0</v>
      </c>
      <c r="BR317" s="21">
        <f t="shared" si="927"/>
        <v>0</v>
      </c>
      <c r="BS317" s="21">
        <f t="shared" si="927"/>
        <v>0</v>
      </c>
      <c r="BT317" s="21">
        <f t="shared" si="927"/>
        <v>0</v>
      </c>
      <c r="BU317" s="21">
        <f t="shared" ref="BU317:DY317" si="928">BU172*$D317</f>
        <v>0</v>
      </c>
      <c r="BV317" s="21">
        <f t="shared" si="928"/>
        <v>0</v>
      </c>
      <c r="BW317" s="21">
        <f t="shared" si="928"/>
        <v>0</v>
      </c>
      <c r="BX317" s="21">
        <f t="shared" si="928"/>
        <v>0</v>
      </c>
      <c r="BY317" s="21">
        <f t="shared" si="928"/>
        <v>0</v>
      </c>
      <c r="BZ317" s="21">
        <f t="shared" si="928"/>
        <v>0</v>
      </c>
      <c r="CA317" s="21">
        <f t="shared" si="928"/>
        <v>0</v>
      </c>
      <c r="CB317" s="21">
        <f t="shared" si="928"/>
        <v>0</v>
      </c>
      <c r="CC317" s="21">
        <f t="shared" si="928"/>
        <v>0</v>
      </c>
      <c r="CD317" s="21">
        <f t="shared" si="928"/>
        <v>0</v>
      </c>
      <c r="CE317" s="21">
        <f t="shared" si="928"/>
        <v>0</v>
      </c>
      <c r="CF317" s="21">
        <f t="shared" si="928"/>
        <v>0</v>
      </c>
      <c r="CG317" s="21">
        <f t="shared" si="928"/>
        <v>0</v>
      </c>
      <c r="CH317" s="21">
        <f t="shared" si="928"/>
        <v>0</v>
      </c>
      <c r="CI317" s="21">
        <f t="shared" si="928"/>
        <v>0</v>
      </c>
      <c r="CJ317" s="21">
        <f t="shared" si="928"/>
        <v>0</v>
      </c>
      <c r="CK317" s="21">
        <f t="shared" si="928"/>
        <v>0</v>
      </c>
      <c r="CL317" s="21">
        <f t="shared" si="928"/>
        <v>0</v>
      </c>
      <c r="CM317" s="21">
        <f t="shared" si="928"/>
        <v>0</v>
      </c>
      <c r="CN317" s="21">
        <f t="shared" si="928"/>
        <v>0</v>
      </c>
      <c r="CO317" s="21">
        <f t="shared" si="928"/>
        <v>0</v>
      </c>
      <c r="CP317" s="21">
        <f t="shared" si="928"/>
        <v>0</v>
      </c>
      <c r="CQ317" s="21">
        <f t="shared" si="928"/>
        <v>0</v>
      </c>
      <c r="CR317" s="21">
        <f t="shared" si="928"/>
        <v>0</v>
      </c>
      <c r="CS317" s="21">
        <f t="shared" si="928"/>
        <v>0</v>
      </c>
      <c r="CT317" s="21">
        <f t="shared" si="928"/>
        <v>0</v>
      </c>
      <c r="CU317" s="21">
        <f t="shared" si="928"/>
        <v>0</v>
      </c>
      <c r="CV317" s="21">
        <f t="shared" si="928"/>
        <v>0</v>
      </c>
      <c r="CW317" s="21">
        <f t="shared" si="928"/>
        <v>0</v>
      </c>
      <c r="CX317" s="21">
        <f t="shared" si="928"/>
        <v>0</v>
      </c>
      <c r="CY317" s="21">
        <f t="shared" si="928"/>
        <v>0</v>
      </c>
      <c r="CZ317" s="21">
        <f t="shared" si="928"/>
        <v>0</v>
      </c>
      <c r="DA317" s="21">
        <f t="shared" si="928"/>
        <v>0</v>
      </c>
      <c r="DB317" s="21">
        <f t="shared" si="928"/>
        <v>0</v>
      </c>
      <c r="DC317" s="21">
        <f t="shared" si="928"/>
        <v>0</v>
      </c>
      <c r="DD317" s="21">
        <f t="shared" si="928"/>
        <v>0</v>
      </c>
      <c r="DE317" s="21">
        <f t="shared" si="928"/>
        <v>0</v>
      </c>
      <c r="DF317" s="21">
        <f t="shared" si="928"/>
        <v>0</v>
      </c>
      <c r="DG317" s="21">
        <f t="shared" si="928"/>
        <v>0</v>
      </c>
      <c r="DH317" s="21">
        <f t="shared" si="928"/>
        <v>0</v>
      </c>
      <c r="DI317" s="21">
        <f t="shared" si="928"/>
        <v>0</v>
      </c>
      <c r="DJ317" s="21">
        <f t="shared" si="928"/>
        <v>0</v>
      </c>
      <c r="DK317" s="21">
        <f t="shared" si="928"/>
        <v>0</v>
      </c>
      <c r="DL317" s="21">
        <f t="shared" si="928"/>
        <v>0</v>
      </c>
      <c r="DM317" s="21">
        <f t="shared" si="928"/>
        <v>0</v>
      </c>
      <c r="DN317" s="21">
        <f t="shared" si="928"/>
        <v>0</v>
      </c>
      <c r="DO317" s="21">
        <f t="shared" si="928"/>
        <v>0</v>
      </c>
      <c r="DP317" s="21">
        <f t="shared" si="928"/>
        <v>0</v>
      </c>
      <c r="DQ317" s="21">
        <f t="shared" si="928"/>
        <v>0</v>
      </c>
      <c r="DR317" s="21">
        <f t="shared" si="928"/>
        <v>0</v>
      </c>
      <c r="DS317" s="21">
        <f t="shared" si="928"/>
        <v>0</v>
      </c>
      <c r="DT317" s="21">
        <f t="shared" si="928"/>
        <v>0</v>
      </c>
      <c r="DU317" s="21">
        <f t="shared" si="928"/>
        <v>0</v>
      </c>
      <c r="DV317" s="21">
        <f t="shared" si="928"/>
        <v>0</v>
      </c>
      <c r="DW317" s="21">
        <f t="shared" si="928"/>
        <v>0</v>
      </c>
      <c r="DX317" s="21">
        <f t="shared" si="928"/>
        <v>0</v>
      </c>
      <c r="DY317" s="21">
        <f t="shared" si="928"/>
        <v>0</v>
      </c>
      <c r="EB317" s="116">
        <f t="shared" si="909"/>
        <v>316</v>
      </c>
      <c r="EC317" s="2" t="str">
        <f t="shared" si="925"/>
        <v>Phase 3</v>
      </c>
      <c r="ED317" s="2" t="str">
        <f t="shared" si="926"/>
        <v>60' Wide</v>
      </c>
      <c r="EE317" s="33" t="str">
        <f>EE328</f>
        <v>*</v>
      </c>
      <c r="EF317" s="2" t="str">
        <f>EF328</f>
        <v>Premiums</v>
      </c>
    </row>
    <row r="318" spans="1:136" x14ac:dyDescent="0.3">
      <c r="B318" s="2" t="str">
        <f>Product!$L$2</f>
        <v>Phase 3</v>
      </c>
      <c r="C318" s="2" t="str">
        <f>Product!$L$3</f>
        <v>75' Wide</v>
      </c>
      <c r="D318" s="129">
        <f>SUMIFS(INDEX(Product!$B$2:$U$97, MATCH(D306, Product!$B$2:$B$97, 0), ), Product!$B$2:$U$2, $B318, Product!$B$3:$U$3, $C318)</f>
        <v>10000</v>
      </c>
      <c r="G318" s="11">
        <f>SUM(H318:DZ318)</f>
        <v>199999.99999999997</v>
      </c>
      <c r="I318" s="21">
        <f t="shared" ref="I318:BT318" si="929">I173*$D318</f>
        <v>0</v>
      </c>
      <c r="J318" s="21">
        <f t="shared" si="929"/>
        <v>0</v>
      </c>
      <c r="K318" s="21">
        <f t="shared" si="929"/>
        <v>0</v>
      </c>
      <c r="L318" s="21">
        <f t="shared" si="929"/>
        <v>0</v>
      </c>
      <c r="M318" s="21">
        <f t="shared" si="929"/>
        <v>0</v>
      </c>
      <c r="N318" s="21">
        <f t="shared" si="929"/>
        <v>0</v>
      </c>
      <c r="O318" s="21">
        <f t="shared" si="929"/>
        <v>0</v>
      </c>
      <c r="P318" s="21">
        <f t="shared" si="929"/>
        <v>0</v>
      </c>
      <c r="Q318" s="21">
        <f t="shared" si="929"/>
        <v>0</v>
      </c>
      <c r="R318" s="21">
        <f t="shared" si="929"/>
        <v>0</v>
      </c>
      <c r="S318" s="21">
        <f t="shared" si="929"/>
        <v>0</v>
      </c>
      <c r="T318" s="21">
        <f t="shared" si="929"/>
        <v>0</v>
      </c>
      <c r="U318" s="21">
        <f t="shared" si="929"/>
        <v>0</v>
      </c>
      <c r="V318" s="21">
        <f t="shared" si="929"/>
        <v>0</v>
      </c>
      <c r="W318" s="21">
        <f t="shared" si="929"/>
        <v>0</v>
      </c>
      <c r="X318" s="21">
        <f t="shared" si="929"/>
        <v>0</v>
      </c>
      <c r="Y318" s="21">
        <f t="shared" si="929"/>
        <v>0</v>
      </c>
      <c r="Z318" s="21">
        <f t="shared" si="929"/>
        <v>0</v>
      </c>
      <c r="AA318" s="21">
        <f t="shared" si="929"/>
        <v>0</v>
      </c>
      <c r="AB318" s="21">
        <f t="shared" si="929"/>
        <v>0</v>
      </c>
      <c r="AC318" s="21">
        <f t="shared" si="929"/>
        <v>0</v>
      </c>
      <c r="AD318" s="21">
        <f t="shared" si="929"/>
        <v>0</v>
      </c>
      <c r="AE318" s="21">
        <f t="shared" si="929"/>
        <v>0</v>
      </c>
      <c r="AF318" s="21">
        <f t="shared" si="929"/>
        <v>0</v>
      </c>
      <c r="AG318" s="21">
        <f t="shared" si="929"/>
        <v>0</v>
      </c>
      <c r="AH318" s="21">
        <f t="shared" si="929"/>
        <v>0</v>
      </c>
      <c r="AI318" s="21">
        <f t="shared" si="929"/>
        <v>0</v>
      </c>
      <c r="AJ318" s="21">
        <f t="shared" si="929"/>
        <v>0</v>
      </c>
      <c r="AK318" s="21">
        <f t="shared" si="929"/>
        <v>0</v>
      </c>
      <c r="AL318" s="21">
        <f t="shared" si="929"/>
        <v>0</v>
      </c>
      <c r="AM318" s="21">
        <f t="shared" si="929"/>
        <v>0</v>
      </c>
      <c r="AN318" s="21">
        <f t="shared" si="929"/>
        <v>0</v>
      </c>
      <c r="AO318" s="21">
        <f t="shared" si="929"/>
        <v>0</v>
      </c>
      <c r="AP318" s="21">
        <f t="shared" si="929"/>
        <v>0</v>
      </c>
      <c r="AQ318" s="21">
        <f t="shared" si="929"/>
        <v>0</v>
      </c>
      <c r="AR318" s="21">
        <f t="shared" si="929"/>
        <v>0</v>
      </c>
      <c r="AS318" s="21">
        <f t="shared" si="929"/>
        <v>0</v>
      </c>
      <c r="AT318" s="21">
        <f t="shared" si="929"/>
        <v>0</v>
      </c>
      <c r="AU318" s="21">
        <f t="shared" si="929"/>
        <v>16666.666666666668</v>
      </c>
      <c r="AV318" s="21">
        <f t="shared" si="929"/>
        <v>16666.666666666668</v>
      </c>
      <c r="AW318" s="21">
        <f t="shared" si="929"/>
        <v>16666.666666666668</v>
      </c>
      <c r="AX318" s="21">
        <f t="shared" si="929"/>
        <v>16666.666666666668</v>
      </c>
      <c r="AY318" s="21">
        <f t="shared" si="929"/>
        <v>16666.666666666668</v>
      </c>
      <c r="AZ318" s="21">
        <f t="shared" si="929"/>
        <v>16666.666666666668</v>
      </c>
      <c r="BA318" s="21">
        <f t="shared" si="929"/>
        <v>16666.666666666668</v>
      </c>
      <c r="BB318" s="21">
        <f t="shared" si="929"/>
        <v>16666.666666666668</v>
      </c>
      <c r="BC318" s="21">
        <f t="shared" si="929"/>
        <v>16666.666666666668</v>
      </c>
      <c r="BD318" s="21">
        <f t="shared" si="929"/>
        <v>16666.666666666668</v>
      </c>
      <c r="BE318" s="21">
        <f t="shared" si="929"/>
        <v>16666.666666666668</v>
      </c>
      <c r="BF318" s="21">
        <f t="shared" si="929"/>
        <v>16666.666666666668</v>
      </c>
      <c r="BG318" s="21">
        <f t="shared" si="929"/>
        <v>0</v>
      </c>
      <c r="BH318" s="21">
        <f t="shared" si="929"/>
        <v>0</v>
      </c>
      <c r="BI318" s="21">
        <f t="shared" si="929"/>
        <v>0</v>
      </c>
      <c r="BJ318" s="21">
        <f t="shared" si="929"/>
        <v>0</v>
      </c>
      <c r="BK318" s="21">
        <f t="shared" si="929"/>
        <v>0</v>
      </c>
      <c r="BL318" s="21">
        <f t="shared" si="929"/>
        <v>0</v>
      </c>
      <c r="BM318" s="21">
        <f t="shared" si="929"/>
        <v>0</v>
      </c>
      <c r="BN318" s="21">
        <f t="shared" si="929"/>
        <v>0</v>
      </c>
      <c r="BO318" s="21">
        <f t="shared" si="929"/>
        <v>0</v>
      </c>
      <c r="BP318" s="21">
        <f t="shared" si="929"/>
        <v>0</v>
      </c>
      <c r="BQ318" s="21">
        <f t="shared" si="929"/>
        <v>0</v>
      </c>
      <c r="BR318" s="21">
        <f t="shared" si="929"/>
        <v>0</v>
      </c>
      <c r="BS318" s="21">
        <f t="shared" si="929"/>
        <v>0</v>
      </c>
      <c r="BT318" s="21">
        <f t="shared" si="929"/>
        <v>0</v>
      </c>
      <c r="BU318" s="21">
        <f t="shared" ref="BU318:DY318" si="930">BU173*$D318</f>
        <v>0</v>
      </c>
      <c r="BV318" s="21">
        <f t="shared" si="930"/>
        <v>0</v>
      </c>
      <c r="BW318" s="21">
        <f t="shared" si="930"/>
        <v>0</v>
      </c>
      <c r="BX318" s="21">
        <f t="shared" si="930"/>
        <v>0</v>
      </c>
      <c r="BY318" s="21">
        <f t="shared" si="930"/>
        <v>0</v>
      </c>
      <c r="BZ318" s="21">
        <f t="shared" si="930"/>
        <v>0</v>
      </c>
      <c r="CA318" s="21">
        <f t="shared" si="930"/>
        <v>0</v>
      </c>
      <c r="CB318" s="21">
        <f t="shared" si="930"/>
        <v>0</v>
      </c>
      <c r="CC318" s="21">
        <f t="shared" si="930"/>
        <v>0</v>
      </c>
      <c r="CD318" s="21">
        <f t="shared" si="930"/>
        <v>0</v>
      </c>
      <c r="CE318" s="21">
        <f t="shared" si="930"/>
        <v>0</v>
      </c>
      <c r="CF318" s="21">
        <f t="shared" si="930"/>
        <v>0</v>
      </c>
      <c r="CG318" s="21">
        <f t="shared" si="930"/>
        <v>0</v>
      </c>
      <c r="CH318" s="21">
        <f t="shared" si="930"/>
        <v>0</v>
      </c>
      <c r="CI318" s="21">
        <f t="shared" si="930"/>
        <v>0</v>
      </c>
      <c r="CJ318" s="21">
        <f t="shared" si="930"/>
        <v>0</v>
      </c>
      <c r="CK318" s="21">
        <f t="shared" si="930"/>
        <v>0</v>
      </c>
      <c r="CL318" s="21">
        <f t="shared" si="930"/>
        <v>0</v>
      </c>
      <c r="CM318" s="21">
        <f t="shared" si="930"/>
        <v>0</v>
      </c>
      <c r="CN318" s="21">
        <f t="shared" si="930"/>
        <v>0</v>
      </c>
      <c r="CO318" s="21">
        <f t="shared" si="930"/>
        <v>0</v>
      </c>
      <c r="CP318" s="21">
        <f t="shared" si="930"/>
        <v>0</v>
      </c>
      <c r="CQ318" s="21">
        <f t="shared" si="930"/>
        <v>0</v>
      </c>
      <c r="CR318" s="21">
        <f t="shared" si="930"/>
        <v>0</v>
      </c>
      <c r="CS318" s="21">
        <f t="shared" si="930"/>
        <v>0</v>
      </c>
      <c r="CT318" s="21">
        <f t="shared" si="930"/>
        <v>0</v>
      </c>
      <c r="CU318" s="21">
        <f t="shared" si="930"/>
        <v>0</v>
      </c>
      <c r="CV318" s="21">
        <f t="shared" si="930"/>
        <v>0</v>
      </c>
      <c r="CW318" s="21">
        <f t="shared" si="930"/>
        <v>0</v>
      </c>
      <c r="CX318" s="21">
        <f t="shared" si="930"/>
        <v>0</v>
      </c>
      <c r="CY318" s="21">
        <f t="shared" si="930"/>
        <v>0</v>
      </c>
      <c r="CZ318" s="21">
        <f t="shared" si="930"/>
        <v>0</v>
      </c>
      <c r="DA318" s="21">
        <f t="shared" si="930"/>
        <v>0</v>
      </c>
      <c r="DB318" s="21">
        <f t="shared" si="930"/>
        <v>0</v>
      </c>
      <c r="DC318" s="21">
        <f t="shared" si="930"/>
        <v>0</v>
      </c>
      <c r="DD318" s="21">
        <f t="shared" si="930"/>
        <v>0</v>
      </c>
      <c r="DE318" s="21">
        <f t="shared" si="930"/>
        <v>0</v>
      </c>
      <c r="DF318" s="21">
        <f t="shared" si="930"/>
        <v>0</v>
      </c>
      <c r="DG318" s="21">
        <f t="shared" si="930"/>
        <v>0</v>
      </c>
      <c r="DH318" s="21">
        <f t="shared" si="930"/>
        <v>0</v>
      </c>
      <c r="DI318" s="21">
        <f t="shared" si="930"/>
        <v>0</v>
      </c>
      <c r="DJ318" s="21">
        <f t="shared" si="930"/>
        <v>0</v>
      </c>
      <c r="DK318" s="21">
        <f t="shared" si="930"/>
        <v>0</v>
      </c>
      <c r="DL318" s="21">
        <f t="shared" si="930"/>
        <v>0</v>
      </c>
      <c r="DM318" s="21">
        <f t="shared" si="930"/>
        <v>0</v>
      </c>
      <c r="DN318" s="21">
        <f t="shared" si="930"/>
        <v>0</v>
      </c>
      <c r="DO318" s="21">
        <f t="shared" si="930"/>
        <v>0</v>
      </c>
      <c r="DP318" s="21">
        <f t="shared" si="930"/>
        <v>0</v>
      </c>
      <c r="DQ318" s="21">
        <f t="shared" si="930"/>
        <v>0</v>
      </c>
      <c r="DR318" s="21">
        <f t="shared" si="930"/>
        <v>0</v>
      </c>
      <c r="DS318" s="21">
        <f t="shared" si="930"/>
        <v>0</v>
      </c>
      <c r="DT318" s="21">
        <f t="shared" si="930"/>
        <v>0</v>
      </c>
      <c r="DU318" s="21">
        <f t="shared" si="930"/>
        <v>0</v>
      </c>
      <c r="DV318" s="21">
        <f t="shared" si="930"/>
        <v>0</v>
      </c>
      <c r="DW318" s="21">
        <f t="shared" si="930"/>
        <v>0</v>
      </c>
      <c r="DX318" s="21">
        <f t="shared" si="930"/>
        <v>0</v>
      </c>
      <c r="DY318" s="21">
        <f t="shared" si="930"/>
        <v>0</v>
      </c>
      <c r="EB318" s="116">
        <f t="shared" si="909"/>
        <v>317</v>
      </c>
      <c r="EC318" s="2" t="str">
        <f t="shared" si="925"/>
        <v>Phase 3</v>
      </c>
      <c r="ED318" s="2" t="str">
        <f t="shared" si="926"/>
        <v>75' Wide</v>
      </c>
      <c r="EE318" s="33" t="str">
        <f>EE328</f>
        <v>*</v>
      </c>
      <c r="EF318" s="2" t="str">
        <f>EF328</f>
        <v>Premiums</v>
      </c>
    </row>
    <row r="319" spans="1:136" x14ac:dyDescent="0.3">
      <c r="D319" s="129"/>
      <c r="I319" s="21"/>
      <c r="J319" s="21"/>
      <c r="K319" s="21"/>
      <c r="L319" s="21"/>
      <c r="M319" s="21"/>
      <c r="N319" s="21"/>
      <c r="O319" s="21"/>
      <c r="P319" s="21"/>
      <c r="Q319" s="21"/>
      <c r="R319" s="21"/>
      <c r="S319" s="21"/>
      <c r="T319" s="21"/>
      <c r="U319" s="21"/>
      <c r="V319" s="21"/>
      <c r="W319" s="21"/>
      <c r="X319" s="21"/>
      <c r="Y319" s="21"/>
      <c r="Z319" s="21"/>
      <c r="AA319" s="21"/>
      <c r="AB319" s="21"/>
      <c r="AC319" s="21"/>
      <c r="AD319" s="21"/>
      <c r="AE319" s="21"/>
      <c r="AF319" s="21"/>
      <c r="AG319" s="21"/>
      <c r="AH319" s="21"/>
      <c r="AI319" s="21"/>
      <c r="AJ319" s="21"/>
      <c r="AK319" s="21"/>
      <c r="AL319" s="21"/>
      <c r="AM319" s="21"/>
      <c r="AN319" s="21"/>
      <c r="AO319" s="21"/>
      <c r="AP319" s="21"/>
      <c r="AQ319" s="21"/>
      <c r="AR319" s="21"/>
      <c r="AS319" s="21"/>
      <c r="AT319" s="21"/>
      <c r="AU319" s="21"/>
      <c r="AV319" s="21"/>
      <c r="AW319" s="21"/>
      <c r="AX319" s="21"/>
      <c r="AY319" s="21"/>
      <c r="AZ319" s="21"/>
      <c r="BA319" s="21"/>
      <c r="BB319" s="21"/>
      <c r="BC319" s="21"/>
      <c r="BD319" s="21"/>
      <c r="BE319" s="21"/>
      <c r="BF319" s="21"/>
      <c r="BG319" s="21"/>
      <c r="BH319" s="21"/>
      <c r="BI319" s="21"/>
      <c r="BJ319" s="21"/>
      <c r="BK319" s="21"/>
      <c r="BL319" s="21"/>
      <c r="BM319" s="21"/>
      <c r="BN319" s="21"/>
      <c r="BO319" s="21"/>
      <c r="BP319" s="21"/>
      <c r="BQ319" s="21"/>
      <c r="BR319" s="21"/>
      <c r="BS319" s="21"/>
      <c r="BT319" s="21"/>
      <c r="BU319" s="21"/>
      <c r="BV319" s="21"/>
      <c r="BW319" s="21"/>
      <c r="BX319" s="21"/>
      <c r="BY319" s="21"/>
      <c r="BZ319" s="21"/>
      <c r="CA319" s="21"/>
      <c r="CB319" s="21"/>
      <c r="CC319" s="21"/>
      <c r="CD319" s="21"/>
      <c r="CE319" s="21"/>
      <c r="CF319" s="21"/>
      <c r="CG319" s="21"/>
      <c r="CH319" s="21"/>
      <c r="CI319" s="21"/>
      <c r="CJ319" s="21"/>
      <c r="CK319" s="21"/>
      <c r="CL319" s="21"/>
      <c r="CM319" s="21"/>
      <c r="CN319" s="21"/>
      <c r="CO319" s="21"/>
      <c r="CP319" s="21"/>
      <c r="CQ319" s="21"/>
      <c r="CR319" s="21"/>
      <c r="CS319" s="21"/>
      <c r="CT319" s="21"/>
      <c r="CU319" s="21"/>
      <c r="CV319" s="21"/>
      <c r="CW319" s="21"/>
      <c r="CX319" s="21"/>
      <c r="CY319" s="21"/>
      <c r="CZ319" s="21"/>
      <c r="DA319" s="21"/>
      <c r="DB319" s="21"/>
      <c r="DC319" s="21"/>
      <c r="DD319" s="21"/>
      <c r="DE319" s="21"/>
      <c r="DF319" s="21"/>
      <c r="DG319" s="21"/>
      <c r="DH319" s="21"/>
      <c r="DI319" s="21"/>
      <c r="DJ319" s="21"/>
      <c r="DK319" s="21"/>
      <c r="DL319" s="21"/>
      <c r="DM319" s="21"/>
      <c r="DN319" s="21"/>
      <c r="DO319" s="21"/>
      <c r="DP319" s="21"/>
      <c r="DQ319" s="21"/>
      <c r="DR319" s="21"/>
      <c r="DS319" s="21"/>
      <c r="DT319" s="21"/>
      <c r="DU319" s="21"/>
      <c r="DV319" s="21"/>
      <c r="DW319" s="21"/>
      <c r="DX319" s="21"/>
      <c r="DY319" s="21"/>
      <c r="EE319" s="33"/>
    </row>
    <row r="320" spans="1:136" x14ac:dyDescent="0.3">
      <c r="B320" s="2" t="str">
        <f>Product!$M$2</f>
        <v>Phase 4</v>
      </c>
      <c r="C320" s="2" t="str">
        <f>Product!$M$3</f>
        <v>50' Wide</v>
      </c>
      <c r="D320" s="129">
        <f>SUMIFS(INDEX(Product!$B$2:$U$97, MATCH(D306, Product!$B$2:$B$97, 0), ), Product!$B$2:$U$2, $B320, Product!$B$3:$U$3, $C320)</f>
        <v>10000</v>
      </c>
      <c r="G320" s="11">
        <f>SUM(H320:DZ320)</f>
        <v>300000</v>
      </c>
      <c r="I320" s="21">
        <f>I175*$D320</f>
        <v>0</v>
      </c>
      <c r="J320" s="21">
        <f t="shared" ref="J320:BU320" si="931">J175*$D320</f>
        <v>0</v>
      </c>
      <c r="K320" s="21">
        <f t="shared" si="931"/>
        <v>0</v>
      </c>
      <c r="L320" s="21">
        <f t="shared" si="931"/>
        <v>0</v>
      </c>
      <c r="M320" s="21">
        <f t="shared" si="931"/>
        <v>0</v>
      </c>
      <c r="N320" s="21">
        <f t="shared" si="931"/>
        <v>0</v>
      </c>
      <c r="O320" s="21">
        <f t="shared" si="931"/>
        <v>0</v>
      </c>
      <c r="P320" s="21">
        <f t="shared" si="931"/>
        <v>0</v>
      </c>
      <c r="Q320" s="21">
        <f t="shared" si="931"/>
        <v>0</v>
      </c>
      <c r="R320" s="21">
        <f t="shared" si="931"/>
        <v>0</v>
      </c>
      <c r="S320" s="21">
        <f t="shared" si="931"/>
        <v>0</v>
      </c>
      <c r="T320" s="21">
        <f t="shared" si="931"/>
        <v>0</v>
      </c>
      <c r="U320" s="21">
        <f t="shared" si="931"/>
        <v>0</v>
      </c>
      <c r="V320" s="21">
        <f t="shared" si="931"/>
        <v>0</v>
      </c>
      <c r="W320" s="21">
        <f t="shared" si="931"/>
        <v>0</v>
      </c>
      <c r="X320" s="21">
        <f t="shared" si="931"/>
        <v>0</v>
      </c>
      <c r="Y320" s="21">
        <f t="shared" si="931"/>
        <v>0</v>
      </c>
      <c r="Z320" s="21">
        <f t="shared" si="931"/>
        <v>0</v>
      </c>
      <c r="AA320" s="21">
        <f t="shared" si="931"/>
        <v>0</v>
      </c>
      <c r="AB320" s="21">
        <f t="shared" si="931"/>
        <v>0</v>
      </c>
      <c r="AC320" s="21">
        <f t="shared" si="931"/>
        <v>0</v>
      </c>
      <c r="AD320" s="21">
        <f t="shared" si="931"/>
        <v>0</v>
      </c>
      <c r="AE320" s="21">
        <f t="shared" si="931"/>
        <v>0</v>
      </c>
      <c r="AF320" s="21">
        <f t="shared" si="931"/>
        <v>0</v>
      </c>
      <c r="AG320" s="21">
        <f t="shared" si="931"/>
        <v>0</v>
      </c>
      <c r="AH320" s="21">
        <f t="shared" si="931"/>
        <v>0</v>
      </c>
      <c r="AI320" s="21">
        <f t="shared" si="931"/>
        <v>0</v>
      </c>
      <c r="AJ320" s="21">
        <f t="shared" si="931"/>
        <v>0</v>
      </c>
      <c r="AK320" s="21">
        <f t="shared" si="931"/>
        <v>0</v>
      </c>
      <c r="AL320" s="21">
        <f t="shared" si="931"/>
        <v>0</v>
      </c>
      <c r="AM320" s="21">
        <f t="shared" si="931"/>
        <v>0</v>
      </c>
      <c r="AN320" s="21">
        <f t="shared" si="931"/>
        <v>0</v>
      </c>
      <c r="AO320" s="21">
        <f t="shared" si="931"/>
        <v>0</v>
      </c>
      <c r="AP320" s="21">
        <f t="shared" si="931"/>
        <v>0</v>
      </c>
      <c r="AQ320" s="21">
        <f t="shared" si="931"/>
        <v>0</v>
      </c>
      <c r="AR320" s="21">
        <f t="shared" si="931"/>
        <v>0</v>
      </c>
      <c r="AS320" s="21">
        <f t="shared" si="931"/>
        <v>0</v>
      </c>
      <c r="AT320" s="21">
        <f t="shared" si="931"/>
        <v>0</v>
      </c>
      <c r="AU320" s="21">
        <f t="shared" si="931"/>
        <v>0</v>
      </c>
      <c r="AV320" s="21">
        <f t="shared" si="931"/>
        <v>0</v>
      </c>
      <c r="AW320" s="21">
        <f t="shared" si="931"/>
        <v>0</v>
      </c>
      <c r="AX320" s="21">
        <f t="shared" si="931"/>
        <v>0</v>
      </c>
      <c r="AY320" s="21">
        <f t="shared" si="931"/>
        <v>0</v>
      </c>
      <c r="AZ320" s="21">
        <f t="shared" si="931"/>
        <v>0</v>
      </c>
      <c r="BA320" s="21">
        <f t="shared" si="931"/>
        <v>0</v>
      </c>
      <c r="BB320" s="21">
        <f t="shared" si="931"/>
        <v>0</v>
      </c>
      <c r="BC320" s="21">
        <f t="shared" si="931"/>
        <v>0</v>
      </c>
      <c r="BD320" s="21">
        <f t="shared" si="931"/>
        <v>0</v>
      </c>
      <c r="BE320" s="21">
        <f t="shared" si="931"/>
        <v>0</v>
      </c>
      <c r="BF320" s="21">
        <f t="shared" si="931"/>
        <v>0</v>
      </c>
      <c r="BG320" s="21">
        <f t="shared" si="931"/>
        <v>25000</v>
      </c>
      <c r="BH320" s="21">
        <f t="shared" si="931"/>
        <v>25000</v>
      </c>
      <c r="BI320" s="21">
        <f t="shared" si="931"/>
        <v>25000</v>
      </c>
      <c r="BJ320" s="21">
        <f t="shared" si="931"/>
        <v>25000</v>
      </c>
      <c r="BK320" s="21">
        <f t="shared" si="931"/>
        <v>25000</v>
      </c>
      <c r="BL320" s="21">
        <f t="shared" si="931"/>
        <v>25000</v>
      </c>
      <c r="BM320" s="21">
        <f t="shared" si="931"/>
        <v>25000</v>
      </c>
      <c r="BN320" s="21">
        <f t="shared" si="931"/>
        <v>25000</v>
      </c>
      <c r="BO320" s="21">
        <f t="shared" si="931"/>
        <v>25000</v>
      </c>
      <c r="BP320" s="21">
        <f t="shared" si="931"/>
        <v>25000</v>
      </c>
      <c r="BQ320" s="21">
        <f t="shared" si="931"/>
        <v>25000</v>
      </c>
      <c r="BR320" s="21">
        <f t="shared" si="931"/>
        <v>25000</v>
      </c>
      <c r="BS320" s="21">
        <f t="shared" si="931"/>
        <v>0</v>
      </c>
      <c r="BT320" s="21">
        <f t="shared" si="931"/>
        <v>0</v>
      </c>
      <c r="BU320" s="21">
        <f t="shared" si="931"/>
        <v>0</v>
      </c>
      <c r="BV320" s="21">
        <f t="shared" ref="BV320:DY320" si="932">BV175*$D320</f>
        <v>0</v>
      </c>
      <c r="BW320" s="21">
        <f t="shared" si="932"/>
        <v>0</v>
      </c>
      <c r="BX320" s="21">
        <f t="shared" si="932"/>
        <v>0</v>
      </c>
      <c r="BY320" s="21">
        <f t="shared" si="932"/>
        <v>0</v>
      </c>
      <c r="BZ320" s="21">
        <f t="shared" si="932"/>
        <v>0</v>
      </c>
      <c r="CA320" s="21">
        <f t="shared" si="932"/>
        <v>0</v>
      </c>
      <c r="CB320" s="21">
        <f t="shared" si="932"/>
        <v>0</v>
      </c>
      <c r="CC320" s="21">
        <f t="shared" si="932"/>
        <v>0</v>
      </c>
      <c r="CD320" s="21">
        <f t="shared" si="932"/>
        <v>0</v>
      </c>
      <c r="CE320" s="21">
        <f t="shared" si="932"/>
        <v>0</v>
      </c>
      <c r="CF320" s="21">
        <f t="shared" si="932"/>
        <v>0</v>
      </c>
      <c r="CG320" s="21">
        <f t="shared" si="932"/>
        <v>0</v>
      </c>
      <c r="CH320" s="21">
        <f t="shared" si="932"/>
        <v>0</v>
      </c>
      <c r="CI320" s="21">
        <f t="shared" si="932"/>
        <v>0</v>
      </c>
      <c r="CJ320" s="21">
        <f t="shared" si="932"/>
        <v>0</v>
      </c>
      <c r="CK320" s="21">
        <f t="shared" si="932"/>
        <v>0</v>
      </c>
      <c r="CL320" s="21">
        <f t="shared" si="932"/>
        <v>0</v>
      </c>
      <c r="CM320" s="21">
        <f t="shared" si="932"/>
        <v>0</v>
      </c>
      <c r="CN320" s="21">
        <f t="shared" si="932"/>
        <v>0</v>
      </c>
      <c r="CO320" s="21">
        <f t="shared" si="932"/>
        <v>0</v>
      </c>
      <c r="CP320" s="21">
        <f t="shared" si="932"/>
        <v>0</v>
      </c>
      <c r="CQ320" s="21">
        <f t="shared" si="932"/>
        <v>0</v>
      </c>
      <c r="CR320" s="21">
        <f t="shared" si="932"/>
        <v>0</v>
      </c>
      <c r="CS320" s="21">
        <f t="shared" si="932"/>
        <v>0</v>
      </c>
      <c r="CT320" s="21">
        <f t="shared" si="932"/>
        <v>0</v>
      </c>
      <c r="CU320" s="21">
        <f t="shared" si="932"/>
        <v>0</v>
      </c>
      <c r="CV320" s="21">
        <f t="shared" si="932"/>
        <v>0</v>
      </c>
      <c r="CW320" s="21">
        <f t="shared" si="932"/>
        <v>0</v>
      </c>
      <c r="CX320" s="21">
        <f t="shared" si="932"/>
        <v>0</v>
      </c>
      <c r="CY320" s="21">
        <f t="shared" si="932"/>
        <v>0</v>
      </c>
      <c r="CZ320" s="21">
        <f t="shared" si="932"/>
        <v>0</v>
      </c>
      <c r="DA320" s="21">
        <f t="shared" si="932"/>
        <v>0</v>
      </c>
      <c r="DB320" s="21">
        <f t="shared" si="932"/>
        <v>0</v>
      </c>
      <c r="DC320" s="21">
        <f t="shared" si="932"/>
        <v>0</v>
      </c>
      <c r="DD320" s="21">
        <f t="shared" si="932"/>
        <v>0</v>
      </c>
      <c r="DE320" s="21">
        <f t="shared" si="932"/>
        <v>0</v>
      </c>
      <c r="DF320" s="21">
        <f t="shared" si="932"/>
        <v>0</v>
      </c>
      <c r="DG320" s="21">
        <f t="shared" si="932"/>
        <v>0</v>
      </c>
      <c r="DH320" s="21">
        <f t="shared" si="932"/>
        <v>0</v>
      </c>
      <c r="DI320" s="21">
        <f t="shared" si="932"/>
        <v>0</v>
      </c>
      <c r="DJ320" s="21">
        <f t="shared" si="932"/>
        <v>0</v>
      </c>
      <c r="DK320" s="21">
        <f t="shared" si="932"/>
        <v>0</v>
      </c>
      <c r="DL320" s="21">
        <f t="shared" si="932"/>
        <v>0</v>
      </c>
      <c r="DM320" s="21">
        <f t="shared" si="932"/>
        <v>0</v>
      </c>
      <c r="DN320" s="21">
        <f t="shared" si="932"/>
        <v>0</v>
      </c>
      <c r="DO320" s="21">
        <f t="shared" si="932"/>
        <v>0</v>
      </c>
      <c r="DP320" s="21">
        <f t="shared" si="932"/>
        <v>0</v>
      </c>
      <c r="DQ320" s="21">
        <f t="shared" si="932"/>
        <v>0</v>
      </c>
      <c r="DR320" s="21">
        <f t="shared" si="932"/>
        <v>0</v>
      </c>
      <c r="DS320" s="21">
        <f t="shared" si="932"/>
        <v>0</v>
      </c>
      <c r="DT320" s="21">
        <f t="shared" si="932"/>
        <v>0</v>
      </c>
      <c r="DU320" s="21">
        <f t="shared" si="932"/>
        <v>0</v>
      </c>
      <c r="DV320" s="21">
        <f t="shared" si="932"/>
        <v>0</v>
      </c>
      <c r="DW320" s="21">
        <f t="shared" si="932"/>
        <v>0</v>
      </c>
      <c r="DX320" s="21">
        <f t="shared" si="932"/>
        <v>0</v>
      </c>
      <c r="DY320" s="21">
        <f t="shared" si="932"/>
        <v>0</v>
      </c>
      <c r="EB320" s="116">
        <f t="shared" si="909"/>
        <v>319</v>
      </c>
      <c r="EC320" s="2" t="str">
        <f t="shared" ref="EC320:EC322" si="933">B320</f>
        <v>Phase 4</v>
      </c>
      <c r="ED320" s="2" t="str">
        <f t="shared" ref="ED320:ED322" si="934">C320</f>
        <v>50' Wide</v>
      </c>
      <c r="EE320" s="33" t="str">
        <f>EE328</f>
        <v>*</v>
      </c>
      <c r="EF320" s="2" t="str">
        <f>EF328</f>
        <v>Premiums</v>
      </c>
    </row>
    <row r="321" spans="1:136" x14ac:dyDescent="0.3">
      <c r="B321" s="2" t="str">
        <f>Product!$N$2</f>
        <v>Phase 4</v>
      </c>
      <c r="C321" s="2" t="str">
        <f>Product!$N$3</f>
        <v>60' Wide</v>
      </c>
      <c r="D321" s="129">
        <f>SUMIFS(INDEX(Product!$B$2:$U$97, MATCH(D306, Product!$B$2:$B$97, 0), ), Product!$B$2:$U$2, $B321, Product!$B$3:$U$3, $C321)</f>
        <v>10000</v>
      </c>
      <c r="G321" s="11">
        <f>SUM(H321:DZ321)</f>
        <v>300000</v>
      </c>
      <c r="I321" s="21">
        <f t="shared" ref="I321:BT321" si="935">I176*$D321</f>
        <v>0</v>
      </c>
      <c r="J321" s="21">
        <f t="shared" si="935"/>
        <v>0</v>
      </c>
      <c r="K321" s="21">
        <f t="shared" si="935"/>
        <v>0</v>
      </c>
      <c r="L321" s="21">
        <f t="shared" si="935"/>
        <v>0</v>
      </c>
      <c r="M321" s="21">
        <f t="shared" si="935"/>
        <v>0</v>
      </c>
      <c r="N321" s="21">
        <f t="shared" si="935"/>
        <v>0</v>
      </c>
      <c r="O321" s="21">
        <f t="shared" si="935"/>
        <v>0</v>
      </c>
      <c r="P321" s="21">
        <f t="shared" si="935"/>
        <v>0</v>
      </c>
      <c r="Q321" s="21">
        <f t="shared" si="935"/>
        <v>0</v>
      </c>
      <c r="R321" s="21">
        <f t="shared" si="935"/>
        <v>0</v>
      </c>
      <c r="S321" s="21">
        <f t="shared" si="935"/>
        <v>0</v>
      </c>
      <c r="T321" s="21">
        <f t="shared" si="935"/>
        <v>0</v>
      </c>
      <c r="U321" s="21">
        <f t="shared" si="935"/>
        <v>0</v>
      </c>
      <c r="V321" s="21">
        <f t="shared" si="935"/>
        <v>0</v>
      </c>
      <c r="W321" s="21">
        <f t="shared" si="935"/>
        <v>0</v>
      </c>
      <c r="X321" s="21">
        <f t="shared" si="935"/>
        <v>0</v>
      </c>
      <c r="Y321" s="21">
        <f t="shared" si="935"/>
        <v>0</v>
      </c>
      <c r="Z321" s="21">
        <f t="shared" si="935"/>
        <v>0</v>
      </c>
      <c r="AA321" s="21">
        <f t="shared" si="935"/>
        <v>0</v>
      </c>
      <c r="AB321" s="21">
        <f t="shared" si="935"/>
        <v>0</v>
      </c>
      <c r="AC321" s="21">
        <f t="shared" si="935"/>
        <v>0</v>
      </c>
      <c r="AD321" s="21">
        <f t="shared" si="935"/>
        <v>0</v>
      </c>
      <c r="AE321" s="21">
        <f t="shared" si="935"/>
        <v>0</v>
      </c>
      <c r="AF321" s="21">
        <f t="shared" si="935"/>
        <v>0</v>
      </c>
      <c r="AG321" s="21">
        <f t="shared" si="935"/>
        <v>0</v>
      </c>
      <c r="AH321" s="21">
        <f t="shared" si="935"/>
        <v>0</v>
      </c>
      <c r="AI321" s="21">
        <f t="shared" si="935"/>
        <v>0</v>
      </c>
      <c r="AJ321" s="21">
        <f t="shared" si="935"/>
        <v>0</v>
      </c>
      <c r="AK321" s="21">
        <f t="shared" si="935"/>
        <v>0</v>
      </c>
      <c r="AL321" s="21">
        <f t="shared" si="935"/>
        <v>0</v>
      </c>
      <c r="AM321" s="21">
        <f t="shared" si="935"/>
        <v>0</v>
      </c>
      <c r="AN321" s="21">
        <f t="shared" si="935"/>
        <v>0</v>
      </c>
      <c r="AO321" s="21">
        <f t="shared" si="935"/>
        <v>0</v>
      </c>
      <c r="AP321" s="21">
        <f t="shared" si="935"/>
        <v>0</v>
      </c>
      <c r="AQ321" s="21">
        <f t="shared" si="935"/>
        <v>0</v>
      </c>
      <c r="AR321" s="21">
        <f t="shared" si="935"/>
        <v>0</v>
      </c>
      <c r="AS321" s="21">
        <f t="shared" si="935"/>
        <v>0</v>
      </c>
      <c r="AT321" s="21">
        <f t="shared" si="935"/>
        <v>0</v>
      </c>
      <c r="AU321" s="21">
        <f t="shared" si="935"/>
        <v>0</v>
      </c>
      <c r="AV321" s="21">
        <f t="shared" si="935"/>
        <v>0</v>
      </c>
      <c r="AW321" s="21">
        <f t="shared" si="935"/>
        <v>0</v>
      </c>
      <c r="AX321" s="21">
        <f t="shared" si="935"/>
        <v>0</v>
      </c>
      <c r="AY321" s="21">
        <f t="shared" si="935"/>
        <v>0</v>
      </c>
      <c r="AZ321" s="21">
        <f t="shared" si="935"/>
        <v>0</v>
      </c>
      <c r="BA321" s="21">
        <f t="shared" si="935"/>
        <v>0</v>
      </c>
      <c r="BB321" s="21">
        <f t="shared" si="935"/>
        <v>0</v>
      </c>
      <c r="BC321" s="21">
        <f t="shared" si="935"/>
        <v>0</v>
      </c>
      <c r="BD321" s="21">
        <f t="shared" si="935"/>
        <v>0</v>
      </c>
      <c r="BE321" s="21">
        <f t="shared" si="935"/>
        <v>0</v>
      </c>
      <c r="BF321" s="21">
        <f t="shared" si="935"/>
        <v>0</v>
      </c>
      <c r="BG321" s="21">
        <f t="shared" si="935"/>
        <v>25000</v>
      </c>
      <c r="BH321" s="21">
        <f t="shared" si="935"/>
        <v>25000</v>
      </c>
      <c r="BI321" s="21">
        <f t="shared" si="935"/>
        <v>25000</v>
      </c>
      <c r="BJ321" s="21">
        <f t="shared" si="935"/>
        <v>25000</v>
      </c>
      <c r="BK321" s="21">
        <f t="shared" si="935"/>
        <v>25000</v>
      </c>
      <c r="BL321" s="21">
        <f t="shared" si="935"/>
        <v>25000</v>
      </c>
      <c r="BM321" s="21">
        <f t="shared" si="935"/>
        <v>25000</v>
      </c>
      <c r="BN321" s="21">
        <f t="shared" si="935"/>
        <v>25000</v>
      </c>
      <c r="BO321" s="21">
        <f t="shared" si="935"/>
        <v>25000</v>
      </c>
      <c r="BP321" s="21">
        <f t="shared" si="935"/>
        <v>25000</v>
      </c>
      <c r="BQ321" s="21">
        <f t="shared" si="935"/>
        <v>25000</v>
      </c>
      <c r="BR321" s="21">
        <f t="shared" si="935"/>
        <v>25000</v>
      </c>
      <c r="BS321" s="21">
        <f t="shared" si="935"/>
        <v>0</v>
      </c>
      <c r="BT321" s="21">
        <f t="shared" si="935"/>
        <v>0</v>
      </c>
      <c r="BU321" s="21">
        <f t="shared" ref="BU321:DY321" si="936">BU176*$D321</f>
        <v>0</v>
      </c>
      <c r="BV321" s="21">
        <f t="shared" si="936"/>
        <v>0</v>
      </c>
      <c r="BW321" s="21">
        <f t="shared" si="936"/>
        <v>0</v>
      </c>
      <c r="BX321" s="21">
        <f t="shared" si="936"/>
        <v>0</v>
      </c>
      <c r="BY321" s="21">
        <f t="shared" si="936"/>
        <v>0</v>
      </c>
      <c r="BZ321" s="21">
        <f t="shared" si="936"/>
        <v>0</v>
      </c>
      <c r="CA321" s="21">
        <f t="shared" si="936"/>
        <v>0</v>
      </c>
      <c r="CB321" s="21">
        <f t="shared" si="936"/>
        <v>0</v>
      </c>
      <c r="CC321" s="21">
        <f t="shared" si="936"/>
        <v>0</v>
      </c>
      <c r="CD321" s="21">
        <f t="shared" si="936"/>
        <v>0</v>
      </c>
      <c r="CE321" s="21">
        <f t="shared" si="936"/>
        <v>0</v>
      </c>
      <c r="CF321" s="21">
        <f t="shared" si="936"/>
        <v>0</v>
      </c>
      <c r="CG321" s="21">
        <f t="shared" si="936"/>
        <v>0</v>
      </c>
      <c r="CH321" s="21">
        <f t="shared" si="936"/>
        <v>0</v>
      </c>
      <c r="CI321" s="21">
        <f t="shared" si="936"/>
        <v>0</v>
      </c>
      <c r="CJ321" s="21">
        <f t="shared" si="936"/>
        <v>0</v>
      </c>
      <c r="CK321" s="21">
        <f t="shared" si="936"/>
        <v>0</v>
      </c>
      <c r="CL321" s="21">
        <f t="shared" si="936"/>
        <v>0</v>
      </c>
      <c r="CM321" s="21">
        <f t="shared" si="936"/>
        <v>0</v>
      </c>
      <c r="CN321" s="21">
        <f t="shared" si="936"/>
        <v>0</v>
      </c>
      <c r="CO321" s="21">
        <f t="shared" si="936"/>
        <v>0</v>
      </c>
      <c r="CP321" s="21">
        <f t="shared" si="936"/>
        <v>0</v>
      </c>
      <c r="CQ321" s="21">
        <f t="shared" si="936"/>
        <v>0</v>
      </c>
      <c r="CR321" s="21">
        <f t="shared" si="936"/>
        <v>0</v>
      </c>
      <c r="CS321" s="21">
        <f t="shared" si="936"/>
        <v>0</v>
      </c>
      <c r="CT321" s="21">
        <f t="shared" si="936"/>
        <v>0</v>
      </c>
      <c r="CU321" s="21">
        <f t="shared" si="936"/>
        <v>0</v>
      </c>
      <c r="CV321" s="21">
        <f t="shared" si="936"/>
        <v>0</v>
      </c>
      <c r="CW321" s="21">
        <f t="shared" si="936"/>
        <v>0</v>
      </c>
      <c r="CX321" s="21">
        <f t="shared" si="936"/>
        <v>0</v>
      </c>
      <c r="CY321" s="21">
        <f t="shared" si="936"/>
        <v>0</v>
      </c>
      <c r="CZ321" s="21">
        <f t="shared" si="936"/>
        <v>0</v>
      </c>
      <c r="DA321" s="21">
        <f t="shared" si="936"/>
        <v>0</v>
      </c>
      <c r="DB321" s="21">
        <f t="shared" si="936"/>
        <v>0</v>
      </c>
      <c r="DC321" s="21">
        <f t="shared" si="936"/>
        <v>0</v>
      </c>
      <c r="DD321" s="21">
        <f t="shared" si="936"/>
        <v>0</v>
      </c>
      <c r="DE321" s="21">
        <f t="shared" si="936"/>
        <v>0</v>
      </c>
      <c r="DF321" s="21">
        <f t="shared" si="936"/>
        <v>0</v>
      </c>
      <c r="DG321" s="21">
        <f t="shared" si="936"/>
        <v>0</v>
      </c>
      <c r="DH321" s="21">
        <f t="shared" si="936"/>
        <v>0</v>
      </c>
      <c r="DI321" s="21">
        <f t="shared" si="936"/>
        <v>0</v>
      </c>
      <c r="DJ321" s="21">
        <f t="shared" si="936"/>
        <v>0</v>
      </c>
      <c r="DK321" s="21">
        <f t="shared" si="936"/>
        <v>0</v>
      </c>
      <c r="DL321" s="21">
        <f t="shared" si="936"/>
        <v>0</v>
      </c>
      <c r="DM321" s="21">
        <f t="shared" si="936"/>
        <v>0</v>
      </c>
      <c r="DN321" s="21">
        <f t="shared" si="936"/>
        <v>0</v>
      </c>
      <c r="DO321" s="21">
        <f t="shared" si="936"/>
        <v>0</v>
      </c>
      <c r="DP321" s="21">
        <f t="shared" si="936"/>
        <v>0</v>
      </c>
      <c r="DQ321" s="21">
        <f t="shared" si="936"/>
        <v>0</v>
      </c>
      <c r="DR321" s="21">
        <f t="shared" si="936"/>
        <v>0</v>
      </c>
      <c r="DS321" s="21">
        <f t="shared" si="936"/>
        <v>0</v>
      </c>
      <c r="DT321" s="21">
        <f t="shared" si="936"/>
        <v>0</v>
      </c>
      <c r="DU321" s="21">
        <f t="shared" si="936"/>
        <v>0</v>
      </c>
      <c r="DV321" s="21">
        <f t="shared" si="936"/>
        <v>0</v>
      </c>
      <c r="DW321" s="21">
        <f t="shared" si="936"/>
        <v>0</v>
      </c>
      <c r="DX321" s="21">
        <f t="shared" si="936"/>
        <v>0</v>
      </c>
      <c r="DY321" s="21">
        <f t="shared" si="936"/>
        <v>0</v>
      </c>
      <c r="EB321" s="116">
        <f t="shared" si="909"/>
        <v>320</v>
      </c>
      <c r="EC321" s="2" t="str">
        <f t="shared" si="933"/>
        <v>Phase 4</v>
      </c>
      <c r="ED321" s="2" t="str">
        <f t="shared" si="934"/>
        <v>60' Wide</v>
      </c>
      <c r="EE321" s="33" t="str">
        <f>EE328</f>
        <v>*</v>
      </c>
      <c r="EF321" s="2" t="str">
        <f>EF328</f>
        <v>Premiums</v>
      </c>
    </row>
    <row r="322" spans="1:136" x14ac:dyDescent="0.3">
      <c r="B322" s="2" t="str">
        <f>Product!$O$2</f>
        <v>Phase 4</v>
      </c>
      <c r="C322" s="2" t="str">
        <f>Product!$O$3</f>
        <v>75' Wide</v>
      </c>
      <c r="D322" s="129">
        <f>SUMIFS(INDEX(Product!$B$2:$U$97, MATCH(D306, Product!$B$2:$B$97, 0), ), Product!$B$2:$U$2, $B322, Product!$B$3:$U$3, $C322)</f>
        <v>10000</v>
      </c>
      <c r="G322" s="11">
        <f>SUM(H322:DZ322)</f>
        <v>199999.99999999997</v>
      </c>
      <c r="I322" s="21">
        <f t="shared" ref="I322:BT322" si="937">I177*$D322</f>
        <v>0</v>
      </c>
      <c r="J322" s="21">
        <f t="shared" si="937"/>
        <v>0</v>
      </c>
      <c r="K322" s="21">
        <f t="shared" si="937"/>
        <v>0</v>
      </c>
      <c r="L322" s="21">
        <f t="shared" si="937"/>
        <v>0</v>
      </c>
      <c r="M322" s="21">
        <f t="shared" si="937"/>
        <v>0</v>
      </c>
      <c r="N322" s="21">
        <f t="shared" si="937"/>
        <v>0</v>
      </c>
      <c r="O322" s="21">
        <f t="shared" si="937"/>
        <v>0</v>
      </c>
      <c r="P322" s="21">
        <f t="shared" si="937"/>
        <v>0</v>
      </c>
      <c r="Q322" s="21">
        <f t="shared" si="937"/>
        <v>0</v>
      </c>
      <c r="R322" s="21">
        <f t="shared" si="937"/>
        <v>0</v>
      </c>
      <c r="S322" s="21">
        <f t="shared" si="937"/>
        <v>0</v>
      </c>
      <c r="T322" s="21">
        <f t="shared" si="937"/>
        <v>0</v>
      </c>
      <c r="U322" s="21">
        <f t="shared" si="937"/>
        <v>0</v>
      </c>
      <c r="V322" s="21">
        <f t="shared" si="937"/>
        <v>0</v>
      </c>
      <c r="W322" s="21">
        <f t="shared" si="937"/>
        <v>0</v>
      </c>
      <c r="X322" s="21">
        <f t="shared" si="937"/>
        <v>0</v>
      </c>
      <c r="Y322" s="21">
        <f t="shared" si="937"/>
        <v>0</v>
      </c>
      <c r="Z322" s="21">
        <f t="shared" si="937"/>
        <v>0</v>
      </c>
      <c r="AA322" s="21">
        <f t="shared" si="937"/>
        <v>0</v>
      </c>
      <c r="AB322" s="21">
        <f t="shared" si="937"/>
        <v>0</v>
      </c>
      <c r="AC322" s="21">
        <f t="shared" si="937"/>
        <v>0</v>
      </c>
      <c r="AD322" s="21">
        <f t="shared" si="937"/>
        <v>0</v>
      </c>
      <c r="AE322" s="21">
        <f t="shared" si="937"/>
        <v>0</v>
      </c>
      <c r="AF322" s="21">
        <f t="shared" si="937"/>
        <v>0</v>
      </c>
      <c r="AG322" s="21">
        <f t="shared" si="937"/>
        <v>0</v>
      </c>
      <c r="AH322" s="21">
        <f t="shared" si="937"/>
        <v>0</v>
      </c>
      <c r="AI322" s="21">
        <f t="shared" si="937"/>
        <v>0</v>
      </c>
      <c r="AJ322" s="21">
        <f t="shared" si="937"/>
        <v>0</v>
      </c>
      <c r="AK322" s="21">
        <f t="shared" si="937"/>
        <v>0</v>
      </c>
      <c r="AL322" s="21">
        <f t="shared" si="937"/>
        <v>0</v>
      </c>
      <c r="AM322" s="21">
        <f t="shared" si="937"/>
        <v>0</v>
      </c>
      <c r="AN322" s="21">
        <f t="shared" si="937"/>
        <v>0</v>
      </c>
      <c r="AO322" s="21">
        <f t="shared" si="937"/>
        <v>0</v>
      </c>
      <c r="AP322" s="21">
        <f t="shared" si="937"/>
        <v>0</v>
      </c>
      <c r="AQ322" s="21">
        <f t="shared" si="937"/>
        <v>0</v>
      </c>
      <c r="AR322" s="21">
        <f t="shared" si="937"/>
        <v>0</v>
      </c>
      <c r="AS322" s="21">
        <f t="shared" si="937"/>
        <v>0</v>
      </c>
      <c r="AT322" s="21">
        <f t="shared" si="937"/>
        <v>0</v>
      </c>
      <c r="AU322" s="21">
        <f t="shared" si="937"/>
        <v>0</v>
      </c>
      <c r="AV322" s="21">
        <f t="shared" si="937"/>
        <v>0</v>
      </c>
      <c r="AW322" s="21">
        <f t="shared" si="937"/>
        <v>0</v>
      </c>
      <c r="AX322" s="21">
        <f t="shared" si="937"/>
        <v>0</v>
      </c>
      <c r="AY322" s="21">
        <f t="shared" si="937"/>
        <v>0</v>
      </c>
      <c r="AZ322" s="21">
        <f t="shared" si="937"/>
        <v>0</v>
      </c>
      <c r="BA322" s="21">
        <f t="shared" si="937"/>
        <v>0</v>
      </c>
      <c r="BB322" s="21">
        <f t="shared" si="937"/>
        <v>0</v>
      </c>
      <c r="BC322" s="21">
        <f t="shared" si="937"/>
        <v>0</v>
      </c>
      <c r="BD322" s="21">
        <f t="shared" si="937"/>
        <v>0</v>
      </c>
      <c r="BE322" s="21">
        <f t="shared" si="937"/>
        <v>0</v>
      </c>
      <c r="BF322" s="21">
        <f t="shared" si="937"/>
        <v>0</v>
      </c>
      <c r="BG322" s="21">
        <f t="shared" si="937"/>
        <v>16666.666666666668</v>
      </c>
      <c r="BH322" s="21">
        <f t="shared" si="937"/>
        <v>16666.666666666668</v>
      </c>
      <c r="BI322" s="21">
        <f t="shared" si="937"/>
        <v>16666.666666666668</v>
      </c>
      <c r="BJ322" s="21">
        <f t="shared" si="937"/>
        <v>16666.666666666668</v>
      </c>
      <c r="BK322" s="21">
        <f t="shared" si="937"/>
        <v>16666.666666666668</v>
      </c>
      <c r="BL322" s="21">
        <f t="shared" si="937"/>
        <v>16666.666666666668</v>
      </c>
      <c r="BM322" s="21">
        <f t="shared" si="937"/>
        <v>16666.666666666668</v>
      </c>
      <c r="BN322" s="21">
        <f t="shared" si="937"/>
        <v>16666.666666666668</v>
      </c>
      <c r="BO322" s="21">
        <f t="shared" si="937"/>
        <v>16666.666666666668</v>
      </c>
      <c r="BP322" s="21">
        <f t="shared" si="937"/>
        <v>16666.666666666668</v>
      </c>
      <c r="BQ322" s="21">
        <f t="shared" si="937"/>
        <v>16666.666666666668</v>
      </c>
      <c r="BR322" s="21">
        <f t="shared" si="937"/>
        <v>16666.666666666668</v>
      </c>
      <c r="BS322" s="21">
        <f t="shared" si="937"/>
        <v>0</v>
      </c>
      <c r="BT322" s="21">
        <f t="shared" si="937"/>
        <v>0</v>
      </c>
      <c r="BU322" s="21">
        <f t="shared" ref="BU322:DY322" si="938">BU177*$D322</f>
        <v>0</v>
      </c>
      <c r="BV322" s="21">
        <f t="shared" si="938"/>
        <v>0</v>
      </c>
      <c r="BW322" s="21">
        <f t="shared" si="938"/>
        <v>0</v>
      </c>
      <c r="BX322" s="21">
        <f t="shared" si="938"/>
        <v>0</v>
      </c>
      <c r="BY322" s="21">
        <f t="shared" si="938"/>
        <v>0</v>
      </c>
      <c r="BZ322" s="21">
        <f t="shared" si="938"/>
        <v>0</v>
      </c>
      <c r="CA322" s="21">
        <f t="shared" si="938"/>
        <v>0</v>
      </c>
      <c r="CB322" s="21">
        <f t="shared" si="938"/>
        <v>0</v>
      </c>
      <c r="CC322" s="21">
        <f t="shared" si="938"/>
        <v>0</v>
      </c>
      <c r="CD322" s="21">
        <f t="shared" si="938"/>
        <v>0</v>
      </c>
      <c r="CE322" s="21">
        <f t="shared" si="938"/>
        <v>0</v>
      </c>
      <c r="CF322" s="21">
        <f t="shared" si="938"/>
        <v>0</v>
      </c>
      <c r="CG322" s="21">
        <f t="shared" si="938"/>
        <v>0</v>
      </c>
      <c r="CH322" s="21">
        <f t="shared" si="938"/>
        <v>0</v>
      </c>
      <c r="CI322" s="21">
        <f t="shared" si="938"/>
        <v>0</v>
      </c>
      <c r="CJ322" s="21">
        <f t="shared" si="938"/>
        <v>0</v>
      </c>
      <c r="CK322" s="21">
        <f t="shared" si="938"/>
        <v>0</v>
      </c>
      <c r="CL322" s="21">
        <f t="shared" si="938"/>
        <v>0</v>
      </c>
      <c r="CM322" s="21">
        <f t="shared" si="938"/>
        <v>0</v>
      </c>
      <c r="CN322" s="21">
        <f t="shared" si="938"/>
        <v>0</v>
      </c>
      <c r="CO322" s="21">
        <f t="shared" si="938"/>
        <v>0</v>
      </c>
      <c r="CP322" s="21">
        <f t="shared" si="938"/>
        <v>0</v>
      </c>
      <c r="CQ322" s="21">
        <f t="shared" si="938"/>
        <v>0</v>
      </c>
      <c r="CR322" s="21">
        <f t="shared" si="938"/>
        <v>0</v>
      </c>
      <c r="CS322" s="21">
        <f t="shared" si="938"/>
        <v>0</v>
      </c>
      <c r="CT322" s="21">
        <f t="shared" si="938"/>
        <v>0</v>
      </c>
      <c r="CU322" s="21">
        <f t="shared" si="938"/>
        <v>0</v>
      </c>
      <c r="CV322" s="21">
        <f t="shared" si="938"/>
        <v>0</v>
      </c>
      <c r="CW322" s="21">
        <f t="shared" si="938"/>
        <v>0</v>
      </c>
      <c r="CX322" s="21">
        <f t="shared" si="938"/>
        <v>0</v>
      </c>
      <c r="CY322" s="21">
        <f t="shared" si="938"/>
        <v>0</v>
      </c>
      <c r="CZ322" s="21">
        <f t="shared" si="938"/>
        <v>0</v>
      </c>
      <c r="DA322" s="21">
        <f t="shared" si="938"/>
        <v>0</v>
      </c>
      <c r="DB322" s="21">
        <f t="shared" si="938"/>
        <v>0</v>
      </c>
      <c r="DC322" s="21">
        <f t="shared" si="938"/>
        <v>0</v>
      </c>
      <c r="DD322" s="21">
        <f t="shared" si="938"/>
        <v>0</v>
      </c>
      <c r="DE322" s="21">
        <f t="shared" si="938"/>
        <v>0</v>
      </c>
      <c r="DF322" s="21">
        <f t="shared" si="938"/>
        <v>0</v>
      </c>
      <c r="DG322" s="21">
        <f t="shared" si="938"/>
        <v>0</v>
      </c>
      <c r="DH322" s="21">
        <f t="shared" si="938"/>
        <v>0</v>
      </c>
      <c r="DI322" s="21">
        <f t="shared" si="938"/>
        <v>0</v>
      </c>
      <c r="DJ322" s="21">
        <f t="shared" si="938"/>
        <v>0</v>
      </c>
      <c r="DK322" s="21">
        <f t="shared" si="938"/>
        <v>0</v>
      </c>
      <c r="DL322" s="21">
        <f t="shared" si="938"/>
        <v>0</v>
      </c>
      <c r="DM322" s="21">
        <f t="shared" si="938"/>
        <v>0</v>
      </c>
      <c r="DN322" s="21">
        <f t="shared" si="938"/>
        <v>0</v>
      </c>
      <c r="DO322" s="21">
        <f t="shared" si="938"/>
        <v>0</v>
      </c>
      <c r="DP322" s="21">
        <f t="shared" si="938"/>
        <v>0</v>
      </c>
      <c r="DQ322" s="21">
        <f t="shared" si="938"/>
        <v>0</v>
      </c>
      <c r="DR322" s="21">
        <f t="shared" si="938"/>
        <v>0</v>
      </c>
      <c r="DS322" s="21">
        <f t="shared" si="938"/>
        <v>0</v>
      </c>
      <c r="DT322" s="21">
        <f t="shared" si="938"/>
        <v>0</v>
      </c>
      <c r="DU322" s="21">
        <f t="shared" si="938"/>
        <v>0</v>
      </c>
      <c r="DV322" s="21">
        <f t="shared" si="938"/>
        <v>0</v>
      </c>
      <c r="DW322" s="21">
        <f t="shared" si="938"/>
        <v>0</v>
      </c>
      <c r="DX322" s="21">
        <f t="shared" si="938"/>
        <v>0</v>
      </c>
      <c r="DY322" s="21">
        <f t="shared" si="938"/>
        <v>0</v>
      </c>
      <c r="EB322" s="116">
        <f t="shared" si="909"/>
        <v>321</v>
      </c>
      <c r="EC322" s="2" t="str">
        <f t="shared" si="933"/>
        <v>Phase 4</v>
      </c>
      <c r="ED322" s="2" t="str">
        <f t="shared" si="934"/>
        <v>75' Wide</v>
      </c>
      <c r="EE322" s="33" t="str">
        <f>EE328</f>
        <v>*</v>
      </c>
      <c r="EF322" s="2" t="str">
        <f>EF328</f>
        <v>Premiums</v>
      </c>
    </row>
    <row r="323" spans="1:136" x14ac:dyDescent="0.3">
      <c r="D323" s="129"/>
      <c r="I323" s="21"/>
      <c r="J323" s="21"/>
      <c r="K323" s="21"/>
      <c r="L323" s="21"/>
      <c r="M323" s="21"/>
      <c r="N323" s="21"/>
      <c r="O323" s="21"/>
      <c r="P323" s="21"/>
      <c r="Q323" s="21"/>
      <c r="R323" s="21"/>
      <c r="S323" s="21"/>
      <c r="T323" s="21"/>
      <c r="U323" s="21"/>
      <c r="V323" s="21"/>
      <c r="W323" s="21"/>
      <c r="X323" s="21"/>
      <c r="Y323" s="21"/>
      <c r="Z323" s="21"/>
      <c r="AA323" s="21"/>
      <c r="AB323" s="21"/>
      <c r="AC323" s="21"/>
      <c r="AD323" s="21"/>
      <c r="AE323" s="21"/>
      <c r="AF323" s="21"/>
      <c r="AG323" s="21"/>
      <c r="AH323" s="21"/>
      <c r="AI323" s="21"/>
      <c r="AJ323" s="21"/>
      <c r="AK323" s="21"/>
      <c r="AL323" s="21"/>
      <c r="AM323" s="21"/>
      <c r="AN323" s="21"/>
      <c r="AO323" s="21"/>
      <c r="AP323" s="21"/>
      <c r="AQ323" s="21"/>
      <c r="AR323" s="21"/>
      <c r="AS323" s="21"/>
      <c r="AT323" s="21"/>
      <c r="AU323" s="21"/>
      <c r="AV323" s="21"/>
      <c r="AW323" s="21"/>
      <c r="AX323" s="21"/>
      <c r="AY323" s="21"/>
      <c r="AZ323" s="21"/>
      <c r="BA323" s="21"/>
      <c r="BB323" s="21"/>
      <c r="BC323" s="21"/>
      <c r="BD323" s="21"/>
      <c r="BE323" s="21"/>
      <c r="BF323" s="21"/>
      <c r="BG323" s="21"/>
      <c r="BH323" s="21"/>
      <c r="BI323" s="21"/>
      <c r="BJ323" s="21"/>
      <c r="BK323" s="21"/>
      <c r="BL323" s="21"/>
      <c r="BM323" s="21"/>
      <c r="BN323" s="21"/>
      <c r="BO323" s="21"/>
      <c r="BP323" s="21"/>
      <c r="BQ323" s="21"/>
      <c r="BR323" s="21"/>
      <c r="BS323" s="21"/>
      <c r="BT323" s="21"/>
      <c r="BU323" s="21"/>
      <c r="BV323" s="21"/>
      <c r="BW323" s="21"/>
      <c r="BX323" s="21"/>
      <c r="BY323" s="21"/>
      <c r="BZ323" s="21"/>
      <c r="CA323" s="21"/>
      <c r="CB323" s="21"/>
      <c r="CC323" s="21"/>
      <c r="CD323" s="21"/>
      <c r="CE323" s="21"/>
      <c r="CF323" s="21"/>
      <c r="CG323" s="21"/>
      <c r="CH323" s="21"/>
      <c r="CI323" s="21"/>
      <c r="CJ323" s="21"/>
      <c r="CK323" s="21"/>
      <c r="CL323" s="21"/>
      <c r="CM323" s="21"/>
      <c r="CN323" s="21"/>
      <c r="CO323" s="21"/>
      <c r="CP323" s="21"/>
      <c r="CQ323" s="21"/>
      <c r="CR323" s="21"/>
      <c r="CS323" s="21"/>
      <c r="CT323" s="21"/>
      <c r="CU323" s="21"/>
      <c r="CV323" s="21"/>
      <c r="CW323" s="21"/>
      <c r="CX323" s="21"/>
      <c r="CY323" s="21"/>
      <c r="CZ323" s="21"/>
      <c r="DA323" s="21"/>
      <c r="DB323" s="21"/>
      <c r="DC323" s="21"/>
      <c r="DD323" s="21"/>
      <c r="DE323" s="21"/>
      <c r="DF323" s="21"/>
      <c r="DG323" s="21"/>
      <c r="DH323" s="21"/>
      <c r="DI323" s="21"/>
      <c r="DJ323" s="21"/>
      <c r="DK323" s="21"/>
      <c r="DL323" s="21"/>
      <c r="DM323" s="21"/>
      <c r="DN323" s="21"/>
      <c r="DO323" s="21"/>
      <c r="DP323" s="21"/>
      <c r="DQ323" s="21"/>
      <c r="DR323" s="21"/>
      <c r="DS323" s="21"/>
      <c r="DT323" s="21"/>
      <c r="DU323" s="21"/>
      <c r="DV323" s="21"/>
      <c r="DW323" s="21"/>
      <c r="DX323" s="21"/>
      <c r="DY323" s="21"/>
      <c r="EE323" s="33"/>
    </row>
    <row r="324" spans="1:136" x14ac:dyDescent="0.3">
      <c r="B324" s="2" t="str">
        <f>Product!$P$2</f>
        <v>Phase 5</v>
      </c>
      <c r="C324" s="2" t="str">
        <f>Product!$P$3</f>
        <v>50' Wide</v>
      </c>
      <c r="D324" s="129">
        <f>SUMIFS(INDEX(Product!$B$2:$U$97, MATCH(D306, Product!$B$2:$B$97, 0), ), Product!$B$2:$U$2, $B324, Product!$B$3:$U$3, $C324)</f>
        <v>10000</v>
      </c>
      <c r="G324" s="11">
        <f>SUM(H324:DZ324)</f>
        <v>300000</v>
      </c>
      <c r="I324" s="21">
        <f>I179*$D324</f>
        <v>0</v>
      </c>
      <c r="J324" s="21">
        <f t="shared" ref="J324:BU324" si="939">J179*$D324</f>
        <v>0</v>
      </c>
      <c r="K324" s="21">
        <f t="shared" si="939"/>
        <v>0</v>
      </c>
      <c r="L324" s="21">
        <f t="shared" si="939"/>
        <v>0</v>
      </c>
      <c r="M324" s="21">
        <f t="shared" si="939"/>
        <v>0</v>
      </c>
      <c r="N324" s="21">
        <f t="shared" si="939"/>
        <v>0</v>
      </c>
      <c r="O324" s="21">
        <f t="shared" si="939"/>
        <v>0</v>
      </c>
      <c r="P324" s="21">
        <f t="shared" si="939"/>
        <v>0</v>
      </c>
      <c r="Q324" s="21">
        <f t="shared" si="939"/>
        <v>0</v>
      </c>
      <c r="R324" s="21">
        <f t="shared" si="939"/>
        <v>0</v>
      </c>
      <c r="S324" s="21">
        <f t="shared" si="939"/>
        <v>0</v>
      </c>
      <c r="T324" s="21">
        <f t="shared" si="939"/>
        <v>0</v>
      </c>
      <c r="U324" s="21">
        <f t="shared" si="939"/>
        <v>0</v>
      </c>
      <c r="V324" s="21">
        <f t="shared" si="939"/>
        <v>0</v>
      </c>
      <c r="W324" s="21">
        <f t="shared" si="939"/>
        <v>0</v>
      </c>
      <c r="X324" s="21">
        <f t="shared" si="939"/>
        <v>0</v>
      </c>
      <c r="Y324" s="21">
        <f t="shared" si="939"/>
        <v>0</v>
      </c>
      <c r="Z324" s="21">
        <f t="shared" si="939"/>
        <v>0</v>
      </c>
      <c r="AA324" s="21">
        <f t="shared" si="939"/>
        <v>0</v>
      </c>
      <c r="AB324" s="21">
        <f t="shared" si="939"/>
        <v>0</v>
      </c>
      <c r="AC324" s="21">
        <f t="shared" si="939"/>
        <v>0</v>
      </c>
      <c r="AD324" s="21">
        <f t="shared" si="939"/>
        <v>0</v>
      </c>
      <c r="AE324" s="21">
        <f t="shared" si="939"/>
        <v>0</v>
      </c>
      <c r="AF324" s="21">
        <f t="shared" si="939"/>
        <v>0</v>
      </c>
      <c r="AG324" s="21">
        <f t="shared" si="939"/>
        <v>0</v>
      </c>
      <c r="AH324" s="21">
        <f t="shared" si="939"/>
        <v>0</v>
      </c>
      <c r="AI324" s="21">
        <f t="shared" si="939"/>
        <v>0</v>
      </c>
      <c r="AJ324" s="21">
        <f t="shared" si="939"/>
        <v>0</v>
      </c>
      <c r="AK324" s="21">
        <f t="shared" si="939"/>
        <v>0</v>
      </c>
      <c r="AL324" s="21">
        <f t="shared" si="939"/>
        <v>0</v>
      </c>
      <c r="AM324" s="21">
        <f t="shared" si="939"/>
        <v>0</v>
      </c>
      <c r="AN324" s="21">
        <f t="shared" si="939"/>
        <v>0</v>
      </c>
      <c r="AO324" s="21">
        <f t="shared" si="939"/>
        <v>0</v>
      </c>
      <c r="AP324" s="21">
        <f t="shared" si="939"/>
        <v>0</v>
      </c>
      <c r="AQ324" s="21">
        <f t="shared" si="939"/>
        <v>0</v>
      </c>
      <c r="AR324" s="21">
        <f t="shared" si="939"/>
        <v>0</v>
      </c>
      <c r="AS324" s="21">
        <f t="shared" si="939"/>
        <v>0</v>
      </c>
      <c r="AT324" s="21">
        <f t="shared" si="939"/>
        <v>0</v>
      </c>
      <c r="AU324" s="21">
        <f t="shared" si="939"/>
        <v>0</v>
      </c>
      <c r="AV324" s="21">
        <f t="shared" si="939"/>
        <v>0</v>
      </c>
      <c r="AW324" s="21">
        <f t="shared" si="939"/>
        <v>0</v>
      </c>
      <c r="AX324" s="21">
        <f t="shared" si="939"/>
        <v>0</v>
      </c>
      <c r="AY324" s="21">
        <f t="shared" si="939"/>
        <v>0</v>
      </c>
      <c r="AZ324" s="21">
        <f t="shared" si="939"/>
        <v>0</v>
      </c>
      <c r="BA324" s="21">
        <f t="shared" si="939"/>
        <v>0</v>
      </c>
      <c r="BB324" s="21">
        <f t="shared" si="939"/>
        <v>0</v>
      </c>
      <c r="BC324" s="21">
        <f t="shared" si="939"/>
        <v>0</v>
      </c>
      <c r="BD324" s="21">
        <f t="shared" si="939"/>
        <v>0</v>
      </c>
      <c r="BE324" s="21">
        <f t="shared" si="939"/>
        <v>0</v>
      </c>
      <c r="BF324" s="21">
        <f t="shared" si="939"/>
        <v>0</v>
      </c>
      <c r="BG324" s="21">
        <f t="shared" si="939"/>
        <v>0</v>
      </c>
      <c r="BH324" s="21">
        <f t="shared" si="939"/>
        <v>0</v>
      </c>
      <c r="BI324" s="21">
        <f t="shared" si="939"/>
        <v>0</v>
      </c>
      <c r="BJ324" s="21">
        <f t="shared" si="939"/>
        <v>0</v>
      </c>
      <c r="BK324" s="21">
        <f t="shared" si="939"/>
        <v>0</v>
      </c>
      <c r="BL324" s="21">
        <f t="shared" si="939"/>
        <v>0</v>
      </c>
      <c r="BM324" s="21">
        <f t="shared" si="939"/>
        <v>0</v>
      </c>
      <c r="BN324" s="21">
        <f t="shared" si="939"/>
        <v>0</v>
      </c>
      <c r="BO324" s="21">
        <f t="shared" si="939"/>
        <v>0</v>
      </c>
      <c r="BP324" s="21">
        <f t="shared" si="939"/>
        <v>0</v>
      </c>
      <c r="BQ324" s="21">
        <f t="shared" si="939"/>
        <v>0</v>
      </c>
      <c r="BR324" s="21">
        <f t="shared" si="939"/>
        <v>0</v>
      </c>
      <c r="BS324" s="21">
        <f t="shared" si="939"/>
        <v>25000</v>
      </c>
      <c r="BT324" s="21">
        <f t="shared" si="939"/>
        <v>25000</v>
      </c>
      <c r="BU324" s="21">
        <f t="shared" si="939"/>
        <v>25000</v>
      </c>
      <c r="BV324" s="21">
        <f t="shared" ref="BV324:DY324" si="940">BV179*$D324</f>
        <v>25000</v>
      </c>
      <c r="BW324" s="21">
        <f t="shared" si="940"/>
        <v>25000</v>
      </c>
      <c r="BX324" s="21">
        <f t="shared" si="940"/>
        <v>25000</v>
      </c>
      <c r="BY324" s="21">
        <f t="shared" si="940"/>
        <v>25000</v>
      </c>
      <c r="BZ324" s="21">
        <f t="shared" si="940"/>
        <v>25000</v>
      </c>
      <c r="CA324" s="21">
        <f t="shared" si="940"/>
        <v>25000</v>
      </c>
      <c r="CB324" s="21">
        <f t="shared" si="940"/>
        <v>25000</v>
      </c>
      <c r="CC324" s="21">
        <f t="shared" si="940"/>
        <v>25000</v>
      </c>
      <c r="CD324" s="21">
        <f t="shared" si="940"/>
        <v>25000</v>
      </c>
      <c r="CE324" s="21">
        <f t="shared" si="940"/>
        <v>0</v>
      </c>
      <c r="CF324" s="21">
        <f t="shared" si="940"/>
        <v>0</v>
      </c>
      <c r="CG324" s="21">
        <f t="shared" si="940"/>
        <v>0</v>
      </c>
      <c r="CH324" s="21">
        <f t="shared" si="940"/>
        <v>0</v>
      </c>
      <c r="CI324" s="21">
        <f t="shared" si="940"/>
        <v>0</v>
      </c>
      <c r="CJ324" s="21">
        <f t="shared" si="940"/>
        <v>0</v>
      </c>
      <c r="CK324" s="21">
        <f t="shared" si="940"/>
        <v>0</v>
      </c>
      <c r="CL324" s="21">
        <f t="shared" si="940"/>
        <v>0</v>
      </c>
      <c r="CM324" s="21">
        <f t="shared" si="940"/>
        <v>0</v>
      </c>
      <c r="CN324" s="21">
        <f t="shared" si="940"/>
        <v>0</v>
      </c>
      <c r="CO324" s="21">
        <f t="shared" si="940"/>
        <v>0</v>
      </c>
      <c r="CP324" s="21">
        <f t="shared" si="940"/>
        <v>0</v>
      </c>
      <c r="CQ324" s="21">
        <f t="shared" si="940"/>
        <v>0</v>
      </c>
      <c r="CR324" s="21">
        <f t="shared" si="940"/>
        <v>0</v>
      </c>
      <c r="CS324" s="21">
        <f t="shared" si="940"/>
        <v>0</v>
      </c>
      <c r="CT324" s="21">
        <f t="shared" si="940"/>
        <v>0</v>
      </c>
      <c r="CU324" s="21">
        <f t="shared" si="940"/>
        <v>0</v>
      </c>
      <c r="CV324" s="21">
        <f t="shared" si="940"/>
        <v>0</v>
      </c>
      <c r="CW324" s="21">
        <f t="shared" si="940"/>
        <v>0</v>
      </c>
      <c r="CX324" s="21">
        <f t="shared" si="940"/>
        <v>0</v>
      </c>
      <c r="CY324" s="21">
        <f t="shared" si="940"/>
        <v>0</v>
      </c>
      <c r="CZ324" s="21">
        <f t="shared" si="940"/>
        <v>0</v>
      </c>
      <c r="DA324" s="21">
        <f t="shared" si="940"/>
        <v>0</v>
      </c>
      <c r="DB324" s="21">
        <f t="shared" si="940"/>
        <v>0</v>
      </c>
      <c r="DC324" s="21">
        <f t="shared" si="940"/>
        <v>0</v>
      </c>
      <c r="DD324" s="21">
        <f t="shared" si="940"/>
        <v>0</v>
      </c>
      <c r="DE324" s="21">
        <f t="shared" si="940"/>
        <v>0</v>
      </c>
      <c r="DF324" s="21">
        <f t="shared" si="940"/>
        <v>0</v>
      </c>
      <c r="DG324" s="21">
        <f t="shared" si="940"/>
        <v>0</v>
      </c>
      <c r="DH324" s="21">
        <f t="shared" si="940"/>
        <v>0</v>
      </c>
      <c r="DI324" s="21">
        <f t="shared" si="940"/>
        <v>0</v>
      </c>
      <c r="DJ324" s="21">
        <f t="shared" si="940"/>
        <v>0</v>
      </c>
      <c r="DK324" s="21">
        <f t="shared" si="940"/>
        <v>0</v>
      </c>
      <c r="DL324" s="21">
        <f t="shared" si="940"/>
        <v>0</v>
      </c>
      <c r="DM324" s="21">
        <f t="shared" si="940"/>
        <v>0</v>
      </c>
      <c r="DN324" s="21">
        <f t="shared" si="940"/>
        <v>0</v>
      </c>
      <c r="DO324" s="21">
        <f t="shared" si="940"/>
        <v>0</v>
      </c>
      <c r="DP324" s="21">
        <f t="shared" si="940"/>
        <v>0</v>
      </c>
      <c r="DQ324" s="21">
        <f t="shared" si="940"/>
        <v>0</v>
      </c>
      <c r="DR324" s="21">
        <f t="shared" si="940"/>
        <v>0</v>
      </c>
      <c r="DS324" s="21">
        <f t="shared" si="940"/>
        <v>0</v>
      </c>
      <c r="DT324" s="21">
        <f t="shared" si="940"/>
        <v>0</v>
      </c>
      <c r="DU324" s="21">
        <f t="shared" si="940"/>
        <v>0</v>
      </c>
      <c r="DV324" s="21">
        <f t="shared" si="940"/>
        <v>0</v>
      </c>
      <c r="DW324" s="21">
        <f t="shared" si="940"/>
        <v>0</v>
      </c>
      <c r="DX324" s="21">
        <f t="shared" si="940"/>
        <v>0</v>
      </c>
      <c r="DY324" s="21">
        <f t="shared" si="940"/>
        <v>0</v>
      </c>
      <c r="EB324" s="116">
        <f t="shared" si="909"/>
        <v>323</v>
      </c>
      <c r="EC324" s="2" t="str">
        <f t="shared" ref="EC324:EC326" si="941">B324</f>
        <v>Phase 5</v>
      </c>
      <c r="ED324" s="2" t="str">
        <f t="shared" ref="ED324:ED326" si="942">C324</f>
        <v>50' Wide</v>
      </c>
      <c r="EE324" s="33" t="str">
        <f>EE328</f>
        <v>*</v>
      </c>
      <c r="EF324" s="2" t="str">
        <f>EF328</f>
        <v>Premiums</v>
      </c>
    </row>
    <row r="325" spans="1:136" x14ac:dyDescent="0.3">
      <c r="B325" s="2" t="str">
        <f>Product!$Q$2</f>
        <v>Phase 5</v>
      </c>
      <c r="C325" s="2" t="str">
        <f>Product!$Q$3</f>
        <v>60' Wide</v>
      </c>
      <c r="D325" s="129">
        <f>SUMIFS(INDEX(Product!$B$2:$U$97, MATCH(D306, Product!$B$2:$B$97, 0), ), Product!$B$2:$U$2, $B325, Product!$B$3:$U$3, $C325)</f>
        <v>10000</v>
      </c>
      <c r="G325" s="11">
        <f>SUM(H325:DZ325)</f>
        <v>300000</v>
      </c>
      <c r="I325" s="21">
        <f t="shared" ref="I325:BT325" si="943">I180*$D325</f>
        <v>0</v>
      </c>
      <c r="J325" s="21">
        <f t="shared" si="943"/>
        <v>0</v>
      </c>
      <c r="K325" s="21">
        <f t="shared" si="943"/>
        <v>0</v>
      </c>
      <c r="L325" s="21">
        <f t="shared" si="943"/>
        <v>0</v>
      </c>
      <c r="M325" s="21">
        <f t="shared" si="943"/>
        <v>0</v>
      </c>
      <c r="N325" s="21">
        <f t="shared" si="943"/>
        <v>0</v>
      </c>
      <c r="O325" s="21">
        <f t="shared" si="943"/>
        <v>0</v>
      </c>
      <c r="P325" s="21">
        <f t="shared" si="943"/>
        <v>0</v>
      </c>
      <c r="Q325" s="21">
        <f t="shared" si="943"/>
        <v>0</v>
      </c>
      <c r="R325" s="21">
        <f t="shared" si="943"/>
        <v>0</v>
      </c>
      <c r="S325" s="21">
        <f t="shared" si="943"/>
        <v>0</v>
      </c>
      <c r="T325" s="21">
        <f t="shared" si="943"/>
        <v>0</v>
      </c>
      <c r="U325" s="21">
        <f t="shared" si="943"/>
        <v>0</v>
      </c>
      <c r="V325" s="21">
        <f t="shared" si="943"/>
        <v>0</v>
      </c>
      <c r="W325" s="21">
        <f t="shared" si="943"/>
        <v>0</v>
      </c>
      <c r="X325" s="21">
        <f t="shared" si="943"/>
        <v>0</v>
      </c>
      <c r="Y325" s="21">
        <f t="shared" si="943"/>
        <v>0</v>
      </c>
      <c r="Z325" s="21">
        <f t="shared" si="943"/>
        <v>0</v>
      </c>
      <c r="AA325" s="21">
        <f t="shared" si="943"/>
        <v>0</v>
      </c>
      <c r="AB325" s="21">
        <f t="shared" si="943"/>
        <v>0</v>
      </c>
      <c r="AC325" s="21">
        <f t="shared" si="943"/>
        <v>0</v>
      </c>
      <c r="AD325" s="21">
        <f t="shared" si="943"/>
        <v>0</v>
      </c>
      <c r="AE325" s="21">
        <f t="shared" si="943"/>
        <v>0</v>
      </c>
      <c r="AF325" s="21">
        <f t="shared" si="943"/>
        <v>0</v>
      </c>
      <c r="AG325" s="21">
        <f t="shared" si="943"/>
        <v>0</v>
      </c>
      <c r="AH325" s="21">
        <f t="shared" si="943"/>
        <v>0</v>
      </c>
      <c r="AI325" s="21">
        <f t="shared" si="943"/>
        <v>0</v>
      </c>
      <c r="AJ325" s="21">
        <f t="shared" si="943"/>
        <v>0</v>
      </c>
      <c r="AK325" s="21">
        <f t="shared" si="943"/>
        <v>0</v>
      </c>
      <c r="AL325" s="21">
        <f t="shared" si="943"/>
        <v>0</v>
      </c>
      <c r="AM325" s="21">
        <f t="shared" si="943"/>
        <v>0</v>
      </c>
      <c r="AN325" s="21">
        <f t="shared" si="943"/>
        <v>0</v>
      </c>
      <c r="AO325" s="21">
        <f t="shared" si="943"/>
        <v>0</v>
      </c>
      <c r="AP325" s="21">
        <f t="shared" si="943"/>
        <v>0</v>
      </c>
      <c r="AQ325" s="21">
        <f t="shared" si="943"/>
        <v>0</v>
      </c>
      <c r="AR325" s="21">
        <f t="shared" si="943"/>
        <v>0</v>
      </c>
      <c r="AS325" s="21">
        <f t="shared" si="943"/>
        <v>0</v>
      </c>
      <c r="AT325" s="21">
        <f t="shared" si="943"/>
        <v>0</v>
      </c>
      <c r="AU325" s="21">
        <f t="shared" si="943"/>
        <v>0</v>
      </c>
      <c r="AV325" s="21">
        <f t="shared" si="943"/>
        <v>0</v>
      </c>
      <c r="AW325" s="21">
        <f t="shared" si="943"/>
        <v>0</v>
      </c>
      <c r="AX325" s="21">
        <f t="shared" si="943"/>
        <v>0</v>
      </c>
      <c r="AY325" s="21">
        <f t="shared" si="943"/>
        <v>0</v>
      </c>
      <c r="AZ325" s="21">
        <f t="shared" si="943"/>
        <v>0</v>
      </c>
      <c r="BA325" s="21">
        <f t="shared" si="943"/>
        <v>0</v>
      </c>
      <c r="BB325" s="21">
        <f t="shared" si="943"/>
        <v>0</v>
      </c>
      <c r="BC325" s="21">
        <f t="shared" si="943"/>
        <v>0</v>
      </c>
      <c r="BD325" s="21">
        <f t="shared" si="943"/>
        <v>0</v>
      </c>
      <c r="BE325" s="21">
        <f t="shared" si="943"/>
        <v>0</v>
      </c>
      <c r="BF325" s="21">
        <f t="shared" si="943"/>
        <v>0</v>
      </c>
      <c r="BG325" s="21">
        <f t="shared" si="943"/>
        <v>0</v>
      </c>
      <c r="BH325" s="21">
        <f t="shared" si="943"/>
        <v>0</v>
      </c>
      <c r="BI325" s="21">
        <f t="shared" si="943"/>
        <v>0</v>
      </c>
      <c r="BJ325" s="21">
        <f t="shared" si="943"/>
        <v>0</v>
      </c>
      <c r="BK325" s="21">
        <f t="shared" si="943"/>
        <v>0</v>
      </c>
      <c r="BL325" s="21">
        <f t="shared" si="943"/>
        <v>0</v>
      </c>
      <c r="BM325" s="21">
        <f t="shared" si="943"/>
        <v>0</v>
      </c>
      <c r="BN325" s="21">
        <f t="shared" si="943"/>
        <v>0</v>
      </c>
      <c r="BO325" s="21">
        <f t="shared" si="943"/>
        <v>0</v>
      </c>
      <c r="BP325" s="21">
        <f t="shared" si="943"/>
        <v>0</v>
      </c>
      <c r="BQ325" s="21">
        <f t="shared" si="943"/>
        <v>0</v>
      </c>
      <c r="BR325" s="21">
        <f t="shared" si="943"/>
        <v>0</v>
      </c>
      <c r="BS325" s="21">
        <f t="shared" si="943"/>
        <v>25000</v>
      </c>
      <c r="BT325" s="21">
        <f t="shared" si="943"/>
        <v>25000</v>
      </c>
      <c r="BU325" s="21">
        <f t="shared" ref="BU325:DY325" si="944">BU180*$D325</f>
        <v>25000</v>
      </c>
      <c r="BV325" s="21">
        <f t="shared" si="944"/>
        <v>25000</v>
      </c>
      <c r="BW325" s="21">
        <f t="shared" si="944"/>
        <v>25000</v>
      </c>
      <c r="BX325" s="21">
        <f t="shared" si="944"/>
        <v>25000</v>
      </c>
      <c r="BY325" s="21">
        <f t="shared" si="944"/>
        <v>25000</v>
      </c>
      <c r="BZ325" s="21">
        <f t="shared" si="944"/>
        <v>25000</v>
      </c>
      <c r="CA325" s="21">
        <f t="shared" si="944"/>
        <v>25000</v>
      </c>
      <c r="CB325" s="21">
        <f t="shared" si="944"/>
        <v>25000</v>
      </c>
      <c r="CC325" s="21">
        <f t="shared" si="944"/>
        <v>25000</v>
      </c>
      <c r="CD325" s="21">
        <f t="shared" si="944"/>
        <v>25000</v>
      </c>
      <c r="CE325" s="21">
        <f t="shared" si="944"/>
        <v>0</v>
      </c>
      <c r="CF325" s="21">
        <f t="shared" si="944"/>
        <v>0</v>
      </c>
      <c r="CG325" s="21">
        <f t="shared" si="944"/>
        <v>0</v>
      </c>
      <c r="CH325" s="21">
        <f t="shared" si="944"/>
        <v>0</v>
      </c>
      <c r="CI325" s="21">
        <f t="shared" si="944"/>
        <v>0</v>
      </c>
      <c r="CJ325" s="21">
        <f t="shared" si="944"/>
        <v>0</v>
      </c>
      <c r="CK325" s="21">
        <f t="shared" si="944"/>
        <v>0</v>
      </c>
      <c r="CL325" s="21">
        <f t="shared" si="944"/>
        <v>0</v>
      </c>
      <c r="CM325" s="21">
        <f t="shared" si="944"/>
        <v>0</v>
      </c>
      <c r="CN325" s="21">
        <f t="shared" si="944"/>
        <v>0</v>
      </c>
      <c r="CO325" s="21">
        <f t="shared" si="944"/>
        <v>0</v>
      </c>
      <c r="CP325" s="21">
        <f t="shared" si="944"/>
        <v>0</v>
      </c>
      <c r="CQ325" s="21">
        <f t="shared" si="944"/>
        <v>0</v>
      </c>
      <c r="CR325" s="21">
        <f t="shared" si="944"/>
        <v>0</v>
      </c>
      <c r="CS325" s="21">
        <f t="shared" si="944"/>
        <v>0</v>
      </c>
      <c r="CT325" s="21">
        <f t="shared" si="944"/>
        <v>0</v>
      </c>
      <c r="CU325" s="21">
        <f t="shared" si="944"/>
        <v>0</v>
      </c>
      <c r="CV325" s="21">
        <f t="shared" si="944"/>
        <v>0</v>
      </c>
      <c r="CW325" s="21">
        <f t="shared" si="944"/>
        <v>0</v>
      </c>
      <c r="CX325" s="21">
        <f t="shared" si="944"/>
        <v>0</v>
      </c>
      <c r="CY325" s="21">
        <f t="shared" si="944"/>
        <v>0</v>
      </c>
      <c r="CZ325" s="21">
        <f t="shared" si="944"/>
        <v>0</v>
      </c>
      <c r="DA325" s="21">
        <f t="shared" si="944"/>
        <v>0</v>
      </c>
      <c r="DB325" s="21">
        <f t="shared" si="944"/>
        <v>0</v>
      </c>
      <c r="DC325" s="21">
        <f t="shared" si="944"/>
        <v>0</v>
      </c>
      <c r="DD325" s="21">
        <f t="shared" si="944"/>
        <v>0</v>
      </c>
      <c r="DE325" s="21">
        <f t="shared" si="944"/>
        <v>0</v>
      </c>
      <c r="DF325" s="21">
        <f t="shared" si="944"/>
        <v>0</v>
      </c>
      <c r="DG325" s="21">
        <f t="shared" si="944"/>
        <v>0</v>
      </c>
      <c r="DH325" s="21">
        <f t="shared" si="944"/>
        <v>0</v>
      </c>
      <c r="DI325" s="21">
        <f t="shared" si="944"/>
        <v>0</v>
      </c>
      <c r="DJ325" s="21">
        <f t="shared" si="944"/>
        <v>0</v>
      </c>
      <c r="DK325" s="21">
        <f t="shared" si="944"/>
        <v>0</v>
      </c>
      <c r="DL325" s="21">
        <f t="shared" si="944"/>
        <v>0</v>
      </c>
      <c r="DM325" s="21">
        <f t="shared" si="944"/>
        <v>0</v>
      </c>
      <c r="DN325" s="21">
        <f t="shared" si="944"/>
        <v>0</v>
      </c>
      <c r="DO325" s="21">
        <f t="shared" si="944"/>
        <v>0</v>
      </c>
      <c r="DP325" s="21">
        <f t="shared" si="944"/>
        <v>0</v>
      </c>
      <c r="DQ325" s="21">
        <f t="shared" si="944"/>
        <v>0</v>
      </c>
      <c r="DR325" s="21">
        <f t="shared" si="944"/>
        <v>0</v>
      </c>
      <c r="DS325" s="21">
        <f t="shared" si="944"/>
        <v>0</v>
      </c>
      <c r="DT325" s="21">
        <f t="shared" si="944"/>
        <v>0</v>
      </c>
      <c r="DU325" s="21">
        <f t="shared" si="944"/>
        <v>0</v>
      </c>
      <c r="DV325" s="21">
        <f t="shared" si="944"/>
        <v>0</v>
      </c>
      <c r="DW325" s="21">
        <f t="shared" si="944"/>
        <v>0</v>
      </c>
      <c r="DX325" s="21">
        <f t="shared" si="944"/>
        <v>0</v>
      </c>
      <c r="DY325" s="21">
        <f t="shared" si="944"/>
        <v>0</v>
      </c>
      <c r="EB325" s="116">
        <f t="shared" si="909"/>
        <v>324</v>
      </c>
      <c r="EC325" s="2" t="str">
        <f t="shared" si="941"/>
        <v>Phase 5</v>
      </c>
      <c r="ED325" s="2" t="str">
        <f t="shared" si="942"/>
        <v>60' Wide</v>
      </c>
      <c r="EE325" s="33" t="str">
        <f>EE328</f>
        <v>*</v>
      </c>
      <c r="EF325" s="2" t="str">
        <f>EF328</f>
        <v>Premiums</v>
      </c>
    </row>
    <row r="326" spans="1:136" x14ac:dyDescent="0.3">
      <c r="B326" s="2" t="str">
        <f>Product!$R$2</f>
        <v>Phase 5</v>
      </c>
      <c r="C326" s="2" t="str">
        <f>Product!$R$3</f>
        <v>75' Wide</v>
      </c>
      <c r="D326" s="129">
        <f>SUMIFS(INDEX(Product!$B$2:$U$97, MATCH(D306, Product!$B$2:$B$97, 0), ), Product!$B$2:$U$2, $B326, Product!$B$3:$U$3, $C326)</f>
        <v>10000</v>
      </c>
      <c r="G326" s="11">
        <f>SUM(H326:DZ326)</f>
        <v>199999.99999999997</v>
      </c>
      <c r="I326" s="21">
        <f t="shared" ref="I326:BT326" si="945">I181*$D326</f>
        <v>0</v>
      </c>
      <c r="J326" s="21">
        <f t="shared" si="945"/>
        <v>0</v>
      </c>
      <c r="K326" s="21">
        <f t="shared" si="945"/>
        <v>0</v>
      </c>
      <c r="L326" s="21">
        <f t="shared" si="945"/>
        <v>0</v>
      </c>
      <c r="M326" s="21">
        <f t="shared" si="945"/>
        <v>0</v>
      </c>
      <c r="N326" s="21">
        <f t="shared" si="945"/>
        <v>0</v>
      </c>
      <c r="O326" s="21">
        <f t="shared" si="945"/>
        <v>0</v>
      </c>
      <c r="P326" s="21">
        <f t="shared" si="945"/>
        <v>0</v>
      </c>
      <c r="Q326" s="21">
        <f t="shared" si="945"/>
        <v>0</v>
      </c>
      <c r="R326" s="21">
        <f t="shared" si="945"/>
        <v>0</v>
      </c>
      <c r="S326" s="21">
        <f t="shared" si="945"/>
        <v>0</v>
      </c>
      <c r="T326" s="21">
        <f t="shared" si="945"/>
        <v>0</v>
      </c>
      <c r="U326" s="21">
        <f t="shared" si="945"/>
        <v>0</v>
      </c>
      <c r="V326" s="21">
        <f t="shared" si="945"/>
        <v>0</v>
      </c>
      <c r="W326" s="21">
        <f t="shared" si="945"/>
        <v>0</v>
      </c>
      <c r="X326" s="21">
        <f t="shared" si="945"/>
        <v>0</v>
      </c>
      <c r="Y326" s="21">
        <f t="shared" si="945"/>
        <v>0</v>
      </c>
      <c r="Z326" s="21">
        <f t="shared" si="945"/>
        <v>0</v>
      </c>
      <c r="AA326" s="21">
        <f t="shared" si="945"/>
        <v>0</v>
      </c>
      <c r="AB326" s="21">
        <f t="shared" si="945"/>
        <v>0</v>
      </c>
      <c r="AC326" s="21">
        <f t="shared" si="945"/>
        <v>0</v>
      </c>
      <c r="AD326" s="21">
        <f t="shared" si="945"/>
        <v>0</v>
      </c>
      <c r="AE326" s="21">
        <f t="shared" si="945"/>
        <v>0</v>
      </c>
      <c r="AF326" s="21">
        <f t="shared" si="945"/>
        <v>0</v>
      </c>
      <c r="AG326" s="21">
        <f t="shared" si="945"/>
        <v>0</v>
      </c>
      <c r="AH326" s="21">
        <f t="shared" si="945"/>
        <v>0</v>
      </c>
      <c r="AI326" s="21">
        <f t="shared" si="945"/>
        <v>0</v>
      </c>
      <c r="AJ326" s="21">
        <f t="shared" si="945"/>
        <v>0</v>
      </c>
      <c r="AK326" s="21">
        <f t="shared" si="945"/>
        <v>0</v>
      </c>
      <c r="AL326" s="21">
        <f t="shared" si="945"/>
        <v>0</v>
      </c>
      <c r="AM326" s="21">
        <f t="shared" si="945"/>
        <v>0</v>
      </c>
      <c r="AN326" s="21">
        <f t="shared" si="945"/>
        <v>0</v>
      </c>
      <c r="AO326" s="21">
        <f t="shared" si="945"/>
        <v>0</v>
      </c>
      <c r="AP326" s="21">
        <f t="shared" si="945"/>
        <v>0</v>
      </c>
      <c r="AQ326" s="21">
        <f t="shared" si="945"/>
        <v>0</v>
      </c>
      <c r="AR326" s="21">
        <f t="shared" si="945"/>
        <v>0</v>
      </c>
      <c r="AS326" s="21">
        <f t="shared" si="945"/>
        <v>0</v>
      </c>
      <c r="AT326" s="21">
        <f t="shared" si="945"/>
        <v>0</v>
      </c>
      <c r="AU326" s="21">
        <f t="shared" si="945"/>
        <v>0</v>
      </c>
      <c r="AV326" s="21">
        <f t="shared" si="945"/>
        <v>0</v>
      </c>
      <c r="AW326" s="21">
        <f t="shared" si="945"/>
        <v>0</v>
      </c>
      <c r="AX326" s="21">
        <f t="shared" si="945"/>
        <v>0</v>
      </c>
      <c r="AY326" s="21">
        <f t="shared" si="945"/>
        <v>0</v>
      </c>
      <c r="AZ326" s="21">
        <f t="shared" si="945"/>
        <v>0</v>
      </c>
      <c r="BA326" s="21">
        <f t="shared" si="945"/>
        <v>0</v>
      </c>
      <c r="BB326" s="21">
        <f t="shared" si="945"/>
        <v>0</v>
      </c>
      <c r="BC326" s="21">
        <f t="shared" si="945"/>
        <v>0</v>
      </c>
      <c r="BD326" s="21">
        <f t="shared" si="945"/>
        <v>0</v>
      </c>
      <c r="BE326" s="21">
        <f t="shared" si="945"/>
        <v>0</v>
      </c>
      <c r="BF326" s="21">
        <f t="shared" si="945"/>
        <v>0</v>
      </c>
      <c r="BG326" s="21">
        <f t="shared" si="945"/>
        <v>0</v>
      </c>
      <c r="BH326" s="21">
        <f t="shared" si="945"/>
        <v>0</v>
      </c>
      <c r="BI326" s="21">
        <f t="shared" si="945"/>
        <v>0</v>
      </c>
      <c r="BJ326" s="21">
        <f t="shared" si="945"/>
        <v>0</v>
      </c>
      <c r="BK326" s="21">
        <f t="shared" si="945"/>
        <v>0</v>
      </c>
      <c r="BL326" s="21">
        <f t="shared" si="945"/>
        <v>0</v>
      </c>
      <c r="BM326" s="21">
        <f t="shared" si="945"/>
        <v>0</v>
      </c>
      <c r="BN326" s="21">
        <f t="shared" si="945"/>
        <v>0</v>
      </c>
      <c r="BO326" s="21">
        <f t="shared" si="945"/>
        <v>0</v>
      </c>
      <c r="BP326" s="21">
        <f t="shared" si="945"/>
        <v>0</v>
      </c>
      <c r="BQ326" s="21">
        <f t="shared" si="945"/>
        <v>0</v>
      </c>
      <c r="BR326" s="21">
        <f t="shared" si="945"/>
        <v>0</v>
      </c>
      <c r="BS326" s="21">
        <f t="shared" si="945"/>
        <v>16666.666666666668</v>
      </c>
      <c r="BT326" s="21">
        <f t="shared" si="945"/>
        <v>16666.666666666668</v>
      </c>
      <c r="BU326" s="21">
        <f t="shared" ref="BU326:DY326" si="946">BU181*$D326</f>
        <v>16666.666666666668</v>
      </c>
      <c r="BV326" s="21">
        <f t="shared" si="946"/>
        <v>16666.666666666668</v>
      </c>
      <c r="BW326" s="21">
        <f t="shared" si="946"/>
        <v>16666.666666666668</v>
      </c>
      <c r="BX326" s="21">
        <f t="shared" si="946"/>
        <v>16666.666666666668</v>
      </c>
      <c r="BY326" s="21">
        <f t="shared" si="946"/>
        <v>16666.666666666668</v>
      </c>
      <c r="BZ326" s="21">
        <f t="shared" si="946"/>
        <v>16666.666666666668</v>
      </c>
      <c r="CA326" s="21">
        <f t="shared" si="946"/>
        <v>16666.666666666668</v>
      </c>
      <c r="CB326" s="21">
        <f t="shared" si="946"/>
        <v>16666.666666666668</v>
      </c>
      <c r="CC326" s="21">
        <f t="shared" si="946"/>
        <v>16666.666666666668</v>
      </c>
      <c r="CD326" s="21">
        <f t="shared" si="946"/>
        <v>16666.666666666668</v>
      </c>
      <c r="CE326" s="21">
        <f t="shared" si="946"/>
        <v>0</v>
      </c>
      <c r="CF326" s="21">
        <f t="shared" si="946"/>
        <v>0</v>
      </c>
      <c r="CG326" s="21">
        <f t="shared" si="946"/>
        <v>0</v>
      </c>
      <c r="CH326" s="21">
        <f t="shared" si="946"/>
        <v>0</v>
      </c>
      <c r="CI326" s="21">
        <f t="shared" si="946"/>
        <v>0</v>
      </c>
      <c r="CJ326" s="21">
        <f t="shared" si="946"/>
        <v>0</v>
      </c>
      <c r="CK326" s="21">
        <f t="shared" si="946"/>
        <v>0</v>
      </c>
      <c r="CL326" s="21">
        <f t="shared" si="946"/>
        <v>0</v>
      </c>
      <c r="CM326" s="21">
        <f t="shared" si="946"/>
        <v>0</v>
      </c>
      <c r="CN326" s="21">
        <f t="shared" si="946"/>
        <v>0</v>
      </c>
      <c r="CO326" s="21">
        <f t="shared" si="946"/>
        <v>0</v>
      </c>
      <c r="CP326" s="21">
        <f t="shared" si="946"/>
        <v>0</v>
      </c>
      <c r="CQ326" s="21">
        <f t="shared" si="946"/>
        <v>0</v>
      </c>
      <c r="CR326" s="21">
        <f t="shared" si="946"/>
        <v>0</v>
      </c>
      <c r="CS326" s="21">
        <f t="shared" si="946"/>
        <v>0</v>
      </c>
      <c r="CT326" s="21">
        <f t="shared" si="946"/>
        <v>0</v>
      </c>
      <c r="CU326" s="21">
        <f t="shared" si="946"/>
        <v>0</v>
      </c>
      <c r="CV326" s="21">
        <f t="shared" si="946"/>
        <v>0</v>
      </c>
      <c r="CW326" s="21">
        <f t="shared" si="946"/>
        <v>0</v>
      </c>
      <c r="CX326" s="21">
        <f t="shared" si="946"/>
        <v>0</v>
      </c>
      <c r="CY326" s="21">
        <f t="shared" si="946"/>
        <v>0</v>
      </c>
      <c r="CZ326" s="21">
        <f t="shared" si="946"/>
        <v>0</v>
      </c>
      <c r="DA326" s="21">
        <f t="shared" si="946"/>
        <v>0</v>
      </c>
      <c r="DB326" s="21">
        <f t="shared" si="946"/>
        <v>0</v>
      </c>
      <c r="DC326" s="21">
        <f t="shared" si="946"/>
        <v>0</v>
      </c>
      <c r="DD326" s="21">
        <f t="shared" si="946"/>
        <v>0</v>
      </c>
      <c r="DE326" s="21">
        <f t="shared" si="946"/>
        <v>0</v>
      </c>
      <c r="DF326" s="21">
        <f t="shared" si="946"/>
        <v>0</v>
      </c>
      <c r="DG326" s="21">
        <f t="shared" si="946"/>
        <v>0</v>
      </c>
      <c r="DH326" s="21">
        <f t="shared" si="946"/>
        <v>0</v>
      </c>
      <c r="DI326" s="21">
        <f t="shared" si="946"/>
        <v>0</v>
      </c>
      <c r="DJ326" s="21">
        <f t="shared" si="946"/>
        <v>0</v>
      </c>
      <c r="DK326" s="21">
        <f t="shared" si="946"/>
        <v>0</v>
      </c>
      <c r="DL326" s="21">
        <f t="shared" si="946"/>
        <v>0</v>
      </c>
      <c r="DM326" s="21">
        <f t="shared" si="946"/>
        <v>0</v>
      </c>
      <c r="DN326" s="21">
        <f t="shared" si="946"/>
        <v>0</v>
      </c>
      <c r="DO326" s="21">
        <f t="shared" si="946"/>
        <v>0</v>
      </c>
      <c r="DP326" s="21">
        <f t="shared" si="946"/>
        <v>0</v>
      </c>
      <c r="DQ326" s="21">
        <f t="shared" si="946"/>
        <v>0</v>
      </c>
      <c r="DR326" s="21">
        <f t="shared" si="946"/>
        <v>0</v>
      </c>
      <c r="DS326" s="21">
        <f t="shared" si="946"/>
        <v>0</v>
      </c>
      <c r="DT326" s="21">
        <f t="shared" si="946"/>
        <v>0</v>
      </c>
      <c r="DU326" s="21">
        <f t="shared" si="946"/>
        <v>0</v>
      </c>
      <c r="DV326" s="21">
        <f t="shared" si="946"/>
        <v>0</v>
      </c>
      <c r="DW326" s="21">
        <f t="shared" si="946"/>
        <v>0</v>
      </c>
      <c r="DX326" s="21">
        <f t="shared" si="946"/>
        <v>0</v>
      </c>
      <c r="DY326" s="21">
        <f t="shared" si="946"/>
        <v>0</v>
      </c>
      <c r="EB326" s="116">
        <f t="shared" si="909"/>
        <v>325</v>
      </c>
      <c r="EC326" s="2" t="str">
        <f t="shared" si="941"/>
        <v>Phase 5</v>
      </c>
      <c r="ED326" s="2" t="str">
        <f t="shared" si="942"/>
        <v>75' Wide</v>
      </c>
      <c r="EE326" s="33" t="str">
        <f>EE328</f>
        <v>*</v>
      </c>
      <c r="EF326" s="2" t="str">
        <f>EF328</f>
        <v>Premiums</v>
      </c>
    </row>
    <row r="328" spans="1:136" x14ac:dyDescent="0.3">
      <c r="B328" s="18" t="s">
        <v>56</v>
      </c>
      <c r="C328" s="18"/>
      <c r="D328" s="18"/>
      <c r="E328" s="18"/>
      <c r="F328" s="18"/>
      <c r="G328" s="23">
        <f>SUM(G306:G327)</f>
        <v>4000000</v>
      </c>
      <c r="H328" s="18"/>
      <c r="I328" s="19">
        <f>SUM(I306:I327)</f>
        <v>0</v>
      </c>
      <c r="J328" s="19">
        <f t="shared" ref="J328:BU328" si="947">SUM(J306:J327)</f>
        <v>0</v>
      </c>
      <c r="K328" s="19">
        <f t="shared" si="947"/>
        <v>0</v>
      </c>
      <c r="L328" s="19">
        <f t="shared" si="947"/>
        <v>0</v>
      </c>
      <c r="M328" s="19">
        <f t="shared" si="947"/>
        <v>0</v>
      </c>
      <c r="N328" s="19">
        <f t="shared" si="947"/>
        <v>0</v>
      </c>
      <c r="O328" s="19">
        <f t="shared" si="947"/>
        <v>0</v>
      </c>
      <c r="P328" s="19">
        <f t="shared" si="947"/>
        <v>0</v>
      </c>
      <c r="Q328" s="19">
        <f t="shared" si="947"/>
        <v>0</v>
      </c>
      <c r="R328" s="19">
        <f t="shared" si="947"/>
        <v>0</v>
      </c>
      <c r="S328" s="19">
        <f t="shared" si="947"/>
        <v>0</v>
      </c>
      <c r="T328" s="19">
        <f t="shared" si="947"/>
        <v>0</v>
      </c>
      <c r="U328" s="19">
        <f t="shared" si="947"/>
        <v>0</v>
      </c>
      <c r="V328" s="19">
        <f t="shared" si="947"/>
        <v>0</v>
      </c>
      <c r="W328" s="19">
        <f t="shared" si="947"/>
        <v>66666.666666666672</v>
      </c>
      <c r="X328" s="19">
        <f t="shared" si="947"/>
        <v>66666.666666666672</v>
      </c>
      <c r="Y328" s="19">
        <f t="shared" si="947"/>
        <v>66666.666666666672</v>
      </c>
      <c r="Z328" s="19">
        <f t="shared" si="947"/>
        <v>66666.666666666672</v>
      </c>
      <c r="AA328" s="19">
        <f t="shared" si="947"/>
        <v>66666.666666666672</v>
      </c>
      <c r="AB328" s="19">
        <f t="shared" si="947"/>
        <v>66666.666666666672</v>
      </c>
      <c r="AC328" s="19">
        <f t="shared" si="947"/>
        <v>66666.666666666672</v>
      </c>
      <c r="AD328" s="19">
        <f t="shared" si="947"/>
        <v>66666.666666666672</v>
      </c>
      <c r="AE328" s="19">
        <f t="shared" si="947"/>
        <v>66666.666666666672</v>
      </c>
      <c r="AF328" s="19">
        <f t="shared" si="947"/>
        <v>66666.666666666672</v>
      </c>
      <c r="AG328" s="19">
        <f t="shared" si="947"/>
        <v>66666.666666666672</v>
      </c>
      <c r="AH328" s="19">
        <f t="shared" si="947"/>
        <v>66666.666666666672</v>
      </c>
      <c r="AI328" s="19">
        <f t="shared" si="947"/>
        <v>66666.666666666672</v>
      </c>
      <c r="AJ328" s="19">
        <f t="shared" si="947"/>
        <v>66666.666666666672</v>
      </c>
      <c r="AK328" s="19">
        <f t="shared" si="947"/>
        <v>66666.666666666672</v>
      </c>
      <c r="AL328" s="19">
        <f t="shared" si="947"/>
        <v>66666.666666666672</v>
      </c>
      <c r="AM328" s="19">
        <f t="shared" si="947"/>
        <v>66666.666666666672</v>
      </c>
      <c r="AN328" s="19">
        <f t="shared" si="947"/>
        <v>66666.666666666672</v>
      </c>
      <c r="AO328" s="19">
        <f t="shared" si="947"/>
        <v>66666.666666666672</v>
      </c>
      <c r="AP328" s="19">
        <f t="shared" si="947"/>
        <v>66666.666666666672</v>
      </c>
      <c r="AQ328" s="19">
        <f t="shared" si="947"/>
        <v>66666.666666666672</v>
      </c>
      <c r="AR328" s="19">
        <f t="shared" si="947"/>
        <v>66666.666666666672</v>
      </c>
      <c r="AS328" s="19">
        <f t="shared" si="947"/>
        <v>66666.666666666672</v>
      </c>
      <c r="AT328" s="19">
        <f t="shared" si="947"/>
        <v>66666.666666666672</v>
      </c>
      <c r="AU328" s="19">
        <f t="shared" si="947"/>
        <v>66666.666666666672</v>
      </c>
      <c r="AV328" s="19">
        <f t="shared" si="947"/>
        <v>66666.666666666672</v>
      </c>
      <c r="AW328" s="19">
        <f t="shared" si="947"/>
        <v>66666.666666666672</v>
      </c>
      <c r="AX328" s="19">
        <f t="shared" si="947"/>
        <v>66666.666666666672</v>
      </c>
      <c r="AY328" s="19">
        <f t="shared" si="947"/>
        <v>66666.666666666672</v>
      </c>
      <c r="AZ328" s="19">
        <f t="shared" si="947"/>
        <v>66666.666666666672</v>
      </c>
      <c r="BA328" s="19">
        <f t="shared" si="947"/>
        <v>66666.666666666672</v>
      </c>
      <c r="BB328" s="19">
        <f t="shared" si="947"/>
        <v>66666.666666666672</v>
      </c>
      <c r="BC328" s="19">
        <f t="shared" si="947"/>
        <v>66666.666666666672</v>
      </c>
      <c r="BD328" s="19">
        <f t="shared" si="947"/>
        <v>66666.666666666672</v>
      </c>
      <c r="BE328" s="19">
        <f t="shared" si="947"/>
        <v>66666.666666666672</v>
      </c>
      <c r="BF328" s="19">
        <f t="shared" si="947"/>
        <v>66666.666666666672</v>
      </c>
      <c r="BG328" s="19">
        <f t="shared" si="947"/>
        <v>66666.666666666672</v>
      </c>
      <c r="BH328" s="19">
        <f t="shared" si="947"/>
        <v>66666.666666666672</v>
      </c>
      <c r="BI328" s="19">
        <f t="shared" si="947"/>
        <v>66666.666666666672</v>
      </c>
      <c r="BJ328" s="19">
        <f t="shared" si="947"/>
        <v>66666.666666666672</v>
      </c>
      <c r="BK328" s="19">
        <f t="shared" si="947"/>
        <v>66666.666666666672</v>
      </c>
      <c r="BL328" s="19">
        <f t="shared" si="947"/>
        <v>66666.666666666672</v>
      </c>
      <c r="BM328" s="19">
        <f t="shared" si="947"/>
        <v>66666.666666666672</v>
      </c>
      <c r="BN328" s="19">
        <f t="shared" si="947"/>
        <v>66666.666666666672</v>
      </c>
      <c r="BO328" s="19">
        <f t="shared" si="947"/>
        <v>66666.666666666672</v>
      </c>
      <c r="BP328" s="19">
        <f t="shared" si="947"/>
        <v>66666.666666666672</v>
      </c>
      <c r="BQ328" s="19">
        <f t="shared" si="947"/>
        <v>66666.666666666672</v>
      </c>
      <c r="BR328" s="19">
        <f t="shared" si="947"/>
        <v>66666.666666666672</v>
      </c>
      <c r="BS328" s="19">
        <f t="shared" si="947"/>
        <v>66666.666666666672</v>
      </c>
      <c r="BT328" s="19">
        <f t="shared" si="947"/>
        <v>66666.666666666672</v>
      </c>
      <c r="BU328" s="19">
        <f t="shared" si="947"/>
        <v>66666.666666666672</v>
      </c>
      <c r="BV328" s="19">
        <f t="shared" ref="BV328:DY328" si="948">SUM(BV306:BV327)</f>
        <v>66666.666666666672</v>
      </c>
      <c r="BW328" s="19">
        <f t="shared" si="948"/>
        <v>66666.666666666672</v>
      </c>
      <c r="BX328" s="19">
        <f t="shared" si="948"/>
        <v>66666.666666666672</v>
      </c>
      <c r="BY328" s="19">
        <f t="shared" si="948"/>
        <v>66666.666666666672</v>
      </c>
      <c r="BZ328" s="19">
        <f t="shared" si="948"/>
        <v>66666.666666666672</v>
      </c>
      <c r="CA328" s="19">
        <f t="shared" si="948"/>
        <v>66666.666666666672</v>
      </c>
      <c r="CB328" s="19">
        <f t="shared" si="948"/>
        <v>66666.666666666672</v>
      </c>
      <c r="CC328" s="19">
        <f t="shared" si="948"/>
        <v>66666.666666666672</v>
      </c>
      <c r="CD328" s="19">
        <f t="shared" si="948"/>
        <v>66666.666666666672</v>
      </c>
      <c r="CE328" s="19">
        <f t="shared" si="948"/>
        <v>0</v>
      </c>
      <c r="CF328" s="19">
        <f t="shared" si="948"/>
        <v>0</v>
      </c>
      <c r="CG328" s="19">
        <f t="shared" si="948"/>
        <v>0</v>
      </c>
      <c r="CH328" s="19">
        <f t="shared" si="948"/>
        <v>0</v>
      </c>
      <c r="CI328" s="19">
        <f t="shared" si="948"/>
        <v>0</v>
      </c>
      <c r="CJ328" s="19">
        <f t="shared" si="948"/>
        <v>0</v>
      </c>
      <c r="CK328" s="19">
        <f t="shared" si="948"/>
        <v>0</v>
      </c>
      <c r="CL328" s="19">
        <f t="shared" si="948"/>
        <v>0</v>
      </c>
      <c r="CM328" s="19">
        <f t="shared" si="948"/>
        <v>0</v>
      </c>
      <c r="CN328" s="19">
        <f t="shared" si="948"/>
        <v>0</v>
      </c>
      <c r="CO328" s="19">
        <f t="shared" si="948"/>
        <v>0</v>
      </c>
      <c r="CP328" s="19">
        <f t="shared" si="948"/>
        <v>0</v>
      </c>
      <c r="CQ328" s="19">
        <f t="shared" si="948"/>
        <v>0</v>
      </c>
      <c r="CR328" s="19">
        <f t="shared" si="948"/>
        <v>0</v>
      </c>
      <c r="CS328" s="19">
        <f t="shared" si="948"/>
        <v>0</v>
      </c>
      <c r="CT328" s="19">
        <f t="shared" si="948"/>
        <v>0</v>
      </c>
      <c r="CU328" s="19">
        <f t="shared" si="948"/>
        <v>0</v>
      </c>
      <c r="CV328" s="19">
        <f t="shared" si="948"/>
        <v>0</v>
      </c>
      <c r="CW328" s="19">
        <f t="shared" si="948"/>
        <v>0</v>
      </c>
      <c r="CX328" s="19">
        <f t="shared" si="948"/>
        <v>0</v>
      </c>
      <c r="CY328" s="19">
        <f t="shared" si="948"/>
        <v>0</v>
      </c>
      <c r="CZ328" s="19">
        <f t="shared" si="948"/>
        <v>0</v>
      </c>
      <c r="DA328" s="19">
        <f t="shared" si="948"/>
        <v>0</v>
      </c>
      <c r="DB328" s="19">
        <f t="shared" si="948"/>
        <v>0</v>
      </c>
      <c r="DC328" s="19">
        <f t="shared" si="948"/>
        <v>0</v>
      </c>
      <c r="DD328" s="19">
        <f t="shared" si="948"/>
        <v>0</v>
      </c>
      <c r="DE328" s="19">
        <f t="shared" si="948"/>
        <v>0</v>
      </c>
      <c r="DF328" s="19">
        <f t="shared" si="948"/>
        <v>0</v>
      </c>
      <c r="DG328" s="19">
        <f t="shared" si="948"/>
        <v>0</v>
      </c>
      <c r="DH328" s="19">
        <f t="shared" si="948"/>
        <v>0</v>
      </c>
      <c r="DI328" s="19">
        <f t="shared" si="948"/>
        <v>0</v>
      </c>
      <c r="DJ328" s="19">
        <f t="shared" si="948"/>
        <v>0</v>
      </c>
      <c r="DK328" s="19">
        <f t="shared" si="948"/>
        <v>0</v>
      </c>
      <c r="DL328" s="19">
        <f t="shared" si="948"/>
        <v>0</v>
      </c>
      <c r="DM328" s="19">
        <f t="shared" si="948"/>
        <v>0</v>
      </c>
      <c r="DN328" s="19">
        <f t="shared" si="948"/>
        <v>0</v>
      </c>
      <c r="DO328" s="19">
        <f t="shared" si="948"/>
        <v>0</v>
      </c>
      <c r="DP328" s="19">
        <f t="shared" si="948"/>
        <v>0</v>
      </c>
      <c r="DQ328" s="19">
        <f t="shared" si="948"/>
        <v>0</v>
      </c>
      <c r="DR328" s="19">
        <f t="shared" si="948"/>
        <v>0</v>
      </c>
      <c r="DS328" s="19">
        <f t="shared" si="948"/>
        <v>0</v>
      </c>
      <c r="DT328" s="19">
        <f t="shared" si="948"/>
        <v>0</v>
      </c>
      <c r="DU328" s="19">
        <f t="shared" si="948"/>
        <v>0</v>
      </c>
      <c r="DV328" s="19">
        <f t="shared" si="948"/>
        <v>0</v>
      </c>
      <c r="DW328" s="19">
        <f t="shared" si="948"/>
        <v>0</v>
      </c>
      <c r="DX328" s="19">
        <f t="shared" si="948"/>
        <v>0</v>
      </c>
      <c r="DY328" s="19">
        <f t="shared" si="948"/>
        <v>0</v>
      </c>
      <c r="EB328" s="116">
        <f>ROW(EB328)-ROW($EB$2)+1</f>
        <v>327</v>
      </c>
      <c r="EC328" s="2" t="s">
        <v>0</v>
      </c>
      <c r="ED328" s="2" t="s">
        <v>0</v>
      </c>
      <c r="EE328" s="117" t="s">
        <v>79</v>
      </c>
      <c r="EF328" s="110" t="str">
        <f>CF!$C$17</f>
        <v>Premiums</v>
      </c>
    </row>
    <row r="330" spans="1:136" ht="33" x14ac:dyDescent="0.3">
      <c r="A330" s="8" t="s">
        <v>99</v>
      </c>
      <c r="B330" s="4"/>
      <c r="C330" s="4"/>
      <c r="D330" s="9" t="str">
        <f>Product!$B$35</f>
        <v>Down Payment %</v>
      </c>
      <c r="E330" s="9" t="str">
        <f>Product!$B$36</f>
        <v>Down Payment</v>
      </c>
      <c r="F330" s="16"/>
      <c r="G330" s="7"/>
    </row>
    <row r="332" spans="1:136" x14ac:dyDescent="0.3">
      <c r="B332" s="2" t="str">
        <f>Product!$D$2</f>
        <v>Phase 1</v>
      </c>
      <c r="C332" s="2" t="str">
        <f>Product!$D$3</f>
        <v>50' Wide</v>
      </c>
      <c r="D332" s="130">
        <f>SUMIFS(INDEX(Product!$B$2:$U$97, MATCH(D330, Product!$B$2:$B$97, 0), ), Product!$B$2:$U$2, $B332, Product!$B$3:$U$3, $C332)</f>
        <v>0.1</v>
      </c>
      <c r="E332" s="129">
        <f>SUMIFS(INDEX(Product!$B$2:$U$97, MATCH(E330, Product!$B$2:$B$97, 0), ), Product!$B$2:$U$2, $B332, Product!$B$3:$U$3, $C332)</f>
        <v>33100</v>
      </c>
      <c r="G332" s="11">
        <f>SUM(H332:DZ332)</f>
        <v>0</v>
      </c>
      <c r="I332" s="21">
        <f t="shared" ref="I332:AN332" si="949">I115*$E332-I163*$E332</f>
        <v>0</v>
      </c>
      <c r="J332" s="21">
        <f t="shared" si="949"/>
        <v>0</v>
      </c>
      <c r="K332" s="21">
        <f t="shared" si="949"/>
        <v>0</v>
      </c>
      <c r="L332" s="21">
        <f t="shared" si="949"/>
        <v>0</v>
      </c>
      <c r="M332" s="21">
        <f t="shared" si="949"/>
        <v>0</v>
      </c>
      <c r="N332" s="21">
        <f t="shared" si="949"/>
        <v>0</v>
      </c>
      <c r="O332" s="21">
        <f t="shared" si="949"/>
        <v>0</v>
      </c>
      <c r="P332" s="21">
        <f t="shared" si="949"/>
        <v>0</v>
      </c>
      <c r="Q332" s="21">
        <f t="shared" si="949"/>
        <v>82750</v>
      </c>
      <c r="R332" s="21">
        <f t="shared" si="949"/>
        <v>82750</v>
      </c>
      <c r="S332" s="21">
        <f t="shared" si="949"/>
        <v>82750</v>
      </c>
      <c r="T332" s="21">
        <f t="shared" si="949"/>
        <v>82750</v>
      </c>
      <c r="U332" s="21">
        <f t="shared" si="949"/>
        <v>82750</v>
      </c>
      <c r="V332" s="21">
        <f t="shared" si="949"/>
        <v>82750</v>
      </c>
      <c r="W332" s="21">
        <f t="shared" si="949"/>
        <v>0</v>
      </c>
      <c r="X332" s="21">
        <f t="shared" si="949"/>
        <v>0</v>
      </c>
      <c r="Y332" s="21">
        <f t="shared" si="949"/>
        <v>0</v>
      </c>
      <c r="Z332" s="21">
        <f t="shared" si="949"/>
        <v>0</v>
      </c>
      <c r="AA332" s="21">
        <f t="shared" si="949"/>
        <v>0</v>
      </c>
      <c r="AB332" s="21">
        <f t="shared" si="949"/>
        <v>0</v>
      </c>
      <c r="AC332" s="21">
        <f t="shared" si="949"/>
        <v>-82750</v>
      </c>
      <c r="AD332" s="21">
        <f t="shared" si="949"/>
        <v>-82750</v>
      </c>
      <c r="AE332" s="21">
        <f t="shared" si="949"/>
        <v>-82750</v>
      </c>
      <c r="AF332" s="21">
        <f t="shared" si="949"/>
        <v>-82750</v>
      </c>
      <c r="AG332" s="21">
        <f t="shared" si="949"/>
        <v>-82750</v>
      </c>
      <c r="AH332" s="21">
        <f t="shared" si="949"/>
        <v>-82750</v>
      </c>
      <c r="AI332" s="21">
        <f t="shared" si="949"/>
        <v>0</v>
      </c>
      <c r="AJ332" s="21">
        <f t="shared" si="949"/>
        <v>0</v>
      </c>
      <c r="AK332" s="21">
        <f t="shared" si="949"/>
        <v>0</v>
      </c>
      <c r="AL332" s="21">
        <f t="shared" si="949"/>
        <v>0</v>
      </c>
      <c r="AM332" s="21">
        <f t="shared" si="949"/>
        <v>0</v>
      </c>
      <c r="AN332" s="21">
        <f t="shared" si="949"/>
        <v>0</v>
      </c>
      <c r="AO332" s="21">
        <f t="shared" ref="AO332:BT332" si="950">AO115*$E332-AO163*$E332</f>
        <v>0</v>
      </c>
      <c r="AP332" s="21">
        <f t="shared" si="950"/>
        <v>0</v>
      </c>
      <c r="AQ332" s="21">
        <f t="shared" si="950"/>
        <v>0</v>
      </c>
      <c r="AR332" s="21">
        <f t="shared" si="950"/>
        <v>0</v>
      </c>
      <c r="AS332" s="21">
        <f t="shared" si="950"/>
        <v>0</v>
      </c>
      <c r="AT332" s="21">
        <f t="shared" si="950"/>
        <v>0</v>
      </c>
      <c r="AU332" s="21">
        <f t="shared" si="950"/>
        <v>0</v>
      </c>
      <c r="AV332" s="21">
        <f t="shared" si="950"/>
        <v>0</v>
      </c>
      <c r="AW332" s="21">
        <f t="shared" si="950"/>
        <v>0</v>
      </c>
      <c r="AX332" s="21">
        <f t="shared" si="950"/>
        <v>0</v>
      </c>
      <c r="AY332" s="21">
        <f t="shared" si="950"/>
        <v>0</v>
      </c>
      <c r="AZ332" s="21">
        <f t="shared" si="950"/>
        <v>0</v>
      </c>
      <c r="BA332" s="21">
        <f t="shared" si="950"/>
        <v>0</v>
      </c>
      <c r="BB332" s="21">
        <f t="shared" si="950"/>
        <v>0</v>
      </c>
      <c r="BC332" s="21">
        <f t="shared" si="950"/>
        <v>0</v>
      </c>
      <c r="BD332" s="21">
        <f t="shared" si="950"/>
        <v>0</v>
      </c>
      <c r="BE332" s="21">
        <f t="shared" si="950"/>
        <v>0</v>
      </c>
      <c r="BF332" s="21">
        <f t="shared" si="950"/>
        <v>0</v>
      </c>
      <c r="BG332" s="21">
        <f t="shared" si="950"/>
        <v>0</v>
      </c>
      <c r="BH332" s="21">
        <f t="shared" si="950"/>
        <v>0</v>
      </c>
      <c r="BI332" s="21">
        <f t="shared" si="950"/>
        <v>0</v>
      </c>
      <c r="BJ332" s="21">
        <f t="shared" si="950"/>
        <v>0</v>
      </c>
      <c r="BK332" s="21">
        <f t="shared" si="950"/>
        <v>0</v>
      </c>
      <c r="BL332" s="21">
        <f t="shared" si="950"/>
        <v>0</v>
      </c>
      <c r="BM332" s="21">
        <f t="shared" si="950"/>
        <v>0</v>
      </c>
      <c r="BN332" s="21">
        <f t="shared" si="950"/>
        <v>0</v>
      </c>
      <c r="BO332" s="21">
        <f t="shared" si="950"/>
        <v>0</v>
      </c>
      <c r="BP332" s="21">
        <f t="shared" si="950"/>
        <v>0</v>
      </c>
      <c r="BQ332" s="21">
        <f t="shared" si="950"/>
        <v>0</v>
      </c>
      <c r="BR332" s="21">
        <f t="shared" si="950"/>
        <v>0</v>
      </c>
      <c r="BS332" s="21">
        <f t="shared" si="950"/>
        <v>0</v>
      </c>
      <c r="BT332" s="21">
        <f t="shared" si="950"/>
        <v>0</v>
      </c>
      <c r="BU332" s="21">
        <f t="shared" ref="BU332:CZ332" si="951">BU115*$E332-BU163*$E332</f>
        <v>0</v>
      </c>
      <c r="BV332" s="21">
        <f t="shared" si="951"/>
        <v>0</v>
      </c>
      <c r="BW332" s="21">
        <f t="shared" si="951"/>
        <v>0</v>
      </c>
      <c r="BX332" s="21">
        <f t="shared" si="951"/>
        <v>0</v>
      </c>
      <c r="BY332" s="21">
        <f t="shared" si="951"/>
        <v>0</v>
      </c>
      <c r="BZ332" s="21">
        <f t="shared" si="951"/>
        <v>0</v>
      </c>
      <c r="CA332" s="21">
        <f t="shared" si="951"/>
        <v>0</v>
      </c>
      <c r="CB332" s="21">
        <f t="shared" si="951"/>
        <v>0</v>
      </c>
      <c r="CC332" s="21">
        <f t="shared" si="951"/>
        <v>0</v>
      </c>
      <c r="CD332" s="21">
        <f t="shared" si="951"/>
        <v>0</v>
      </c>
      <c r="CE332" s="21">
        <f t="shared" si="951"/>
        <v>0</v>
      </c>
      <c r="CF332" s="21">
        <f t="shared" si="951"/>
        <v>0</v>
      </c>
      <c r="CG332" s="21">
        <f t="shared" si="951"/>
        <v>0</v>
      </c>
      <c r="CH332" s="21">
        <f t="shared" si="951"/>
        <v>0</v>
      </c>
      <c r="CI332" s="21">
        <f t="shared" si="951"/>
        <v>0</v>
      </c>
      <c r="CJ332" s="21">
        <f t="shared" si="951"/>
        <v>0</v>
      </c>
      <c r="CK332" s="21">
        <f t="shared" si="951"/>
        <v>0</v>
      </c>
      <c r="CL332" s="21">
        <f t="shared" si="951"/>
        <v>0</v>
      </c>
      <c r="CM332" s="21">
        <f t="shared" si="951"/>
        <v>0</v>
      </c>
      <c r="CN332" s="21">
        <f t="shared" si="951"/>
        <v>0</v>
      </c>
      <c r="CO332" s="21">
        <f t="shared" si="951"/>
        <v>0</v>
      </c>
      <c r="CP332" s="21">
        <f t="shared" si="951"/>
        <v>0</v>
      </c>
      <c r="CQ332" s="21">
        <f t="shared" si="951"/>
        <v>0</v>
      </c>
      <c r="CR332" s="21">
        <f t="shared" si="951"/>
        <v>0</v>
      </c>
      <c r="CS332" s="21">
        <f t="shared" si="951"/>
        <v>0</v>
      </c>
      <c r="CT332" s="21">
        <f t="shared" si="951"/>
        <v>0</v>
      </c>
      <c r="CU332" s="21">
        <f t="shared" si="951"/>
        <v>0</v>
      </c>
      <c r="CV332" s="21">
        <f t="shared" si="951"/>
        <v>0</v>
      </c>
      <c r="CW332" s="21">
        <f t="shared" si="951"/>
        <v>0</v>
      </c>
      <c r="CX332" s="21">
        <f t="shared" si="951"/>
        <v>0</v>
      </c>
      <c r="CY332" s="21">
        <f t="shared" si="951"/>
        <v>0</v>
      </c>
      <c r="CZ332" s="21">
        <f t="shared" si="951"/>
        <v>0</v>
      </c>
      <c r="DA332" s="21">
        <f t="shared" ref="DA332:DY332" si="952">DA115*$E332-DA163*$E332</f>
        <v>0</v>
      </c>
      <c r="DB332" s="21">
        <f t="shared" si="952"/>
        <v>0</v>
      </c>
      <c r="DC332" s="21">
        <f t="shared" si="952"/>
        <v>0</v>
      </c>
      <c r="DD332" s="21">
        <f t="shared" si="952"/>
        <v>0</v>
      </c>
      <c r="DE332" s="21">
        <f t="shared" si="952"/>
        <v>0</v>
      </c>
      <c r="DF332" s="21">
        <f t="shared" si="952"/>
        <v>0</v>
      </c>
      <c r="DG332" s="21">
        <f t="shared" si="952"/>
        <v>0</v>
      </c>
      <c r="DH332" s="21">
        <f t="shared" si="952"/>
        <v>0</v>
      </c>
      <c r="DI332" s="21">
        <f t="shared" si="952"/>
        <v>0</v>
      </c>
      <c r="DJ332" s="21">
        <f t="shared" si="952"/>
        <v>0</v>
      </c>
      <c r="DK332" s="21">
        <f t="shared" si="952"/>
        <v>0</v>
      </c>
      <c r="DL332" s="21">
        <f t="shared" si="952"/>
        <v>0</v>
      </c>
      <c r="DM332" s="21">
        <f t="shared" si="952"/>
        <v>0</v>
      </c>
      <c r="DN332" s="21">
        <f t="shared" si="952"/>
        <v>0</v>
      </c>
      <c r="DO332" s="21">
        <f t="shared" si="952"/>
        <v>0</v>
      </c>
      <c r="DP332" s="21">
        <f t="shared" si="952"/>
        <v>0</v>
      </c>
      <c r="DQ332" s="21">
        <f t="shared" si="952"/>
        <v>0</v>
      </c>
      <c r="DR332" s="21">
        <f t="shared" si="952"/>
        <v>0</v>
      </c>
      <c r="DS332" s="21">
        <f t="shared" si="952"/>
        <v>0</v>
      </c>
      <c r="DT332" s="21">
        <f t="shared" si="952"/>
        <v>0</v>
      </c>
      <c r="DU332" s="21">
        <f t="shared" si="952"/>
        <v>0</v>
      </c>
      <c r="DV332" s="21">
        <f t="shared" si="952"/>
        <v>0</v>
      </c>
      <c r="DW332" s="21">
        <f t="shared" si="952"/>
        <v>0</v>
      </c>
      <c r="DX332" s="21">
        <f t="shared" si="952"/>
        <v>0</v>
      </c>
      <c r="DY332" s="21">
        <f t="shared" si="952"/>
        <v>0</v>
      </c>
      <c r="EB332" s="116">
        <f>ROW(EB332)-ROW($EB$2)+1</f>
        <v>331</v>
      </c>
      <c r="EC332" s="2" t="str">
        <f>B332</f>
        <v>Phase 1</v>
      </c>
      <c r="ED332" s="2" t="str">
        <f>C332</f>
        <v>50' Wide</v>
      </c>
      <c r="EE332" s="33" t="str">
        <f>EE352</f>
        <v>Cash</v>
      </c>
      <c r="EF332" s="2" t="str">
        <f>EF352</f>
        <v>Deposits</v>
      </c>
    </row>
    <row r="333" spans="1:136" x14ac:dyDescent="0.3">
      <c r="B333" s="2" t="str">
        <f>Product!$E$2</f>
        <v>Phase 1</v>
      </c>
      <c r="C333" s="2" t="str">
        <f>Product!$E$3</f>
        <v>60' Wide</v>
      </c>
      <c r="D333" s="130">
        <f>SUMIFS(INDEX(Product!$B$2:$U$97, MATCH(D330, Product!$B$2:$B$97, 0), ), Product!$B$2:$U$2, $B333, Product!$B$3:$U$3, $C333)</f>
        <v>0.1</v>
      </c>
      <c r="E333" s="129">
        <f>SUMIFS(INDEX(Product!$B$2:$U$97, MATCH(E330, Product!$B$2:$B$97, 0), ), Product!$B$2:$U$2, $B333, Product!$B$3:$U$3, $C333)</f>
        <v>39250</v>
      </c>
      <c r="G333" s="11">
        <f>SUM(H333:DZ333)</f>
        <v>0</v>
      </c>
      <c r="I333" s="21">
        <f t="shared" ref="I333:AN333" si="953">I116*$E333-I164*$E333</f>
        <v>0</v>
      </c>
      <c r="J333" s="21">
        <f t="shared" si="953"/>
        <v>0</v>
      </c>
      <c r="K333" s="21">
        <f t="shared" si="953"/>
        <v>0</v>
      </c>
      <c r="L333" s="21">
        <f t="shared" si="953"/>
        <v>0</v>
      </c>
      <c r="M333" s="21">
        <f t="shared" si="953"/>
        <v>0</v>
      </c>
      <c r="N333" s="21">
        <f t="shared" si="953"/>
        <v>0</v>
      </c>
      <c r="O333" s="21">
        <f t="shared" si="953"/>
        <v>0</v>
      </c>
      <c r="P333" s="21">
        <f t="shared" si="953"/>
        <v>0</v>
      </c>
      <c r="Q333" s="21">
        <f t="shared" si="953"/>
        <v>98125</v>
      </c>
      <c r="R333" s="21">
        <f t="shared" si="953"/>
        <v>98125</v>
      </c>
      <c r="S333" s="21">
        <f t="shared" si="953"/>
        <v>98125</v>
      </c>
      <c r="T333" s="21">
        <f t="shared" si="953"/>
        <v>98125</v>
      </c>
      <c r="U333" s="21">
        <f t="shared" si="953"/>
        <v>98125</v>
      </c>
      <c r="V333" s="21">
        <f t="shared" si="953"/>
        <v>98125</v>
      </c>
      <c r="W333" s="21">
        <f t="shared" si="953"/>
        <v>0</v>
      </c>
      <c r="X333" s="21">
        <f t="shared" si="953"/>
        <v>0</v>
      </c>
      <c r="Y333" s="21">
        <f t="shared" si="953"/>
        <v>0</v>
      </c>
      <c r="Z333" s="21">
        <f t="shared" si="953"/>
        <v>0</v>
      </c>
      <c r="AA333" s="21">
        <f t="shared" si="953"/>
        <v>0</v>
      </c>
      <c r="AB333" s="21">
        <f t="shared" si="953"/>
        <v>0</v>
      </c>
      <c r="AC333" s="21">
        <f t="shared" si="953"/>
        <v>-98125</v>
      </c>
      <c r="AD333" s="21">
        <f t="shared" si="953"/>
        <v>-98125</v>
      </c>
      <c r="AE333" s="21">
        <f t="shared" si="953"/>
        <v>-98125</v>
      </c>
      <c r="AF333" s="21">
        <f t="shared" si="953"/>
        <v>-98125</v>
      </c>
      <c r="AG333" s="21">
        <f t="shared" si="953"/>
        <v>-98125</v>
      </c>
      <c r="AH333" s="21">
        <f t="shared" si="953"/>
        <v>-98125</v>
      </c>
      <c r="AI333" s="21">
        <f t="shared" si="953"/>
        <v>0</v>
      </c>
      <c r="AJ333" s="21">
        <f t="shared" si="953"/>
        <v>0</v>
      </c>
      <c r="AK333" s="21">
        <f t="shared" si="953"/>
        <v>0</v>
      </c>
      <c r="AL333" s="21">
        <f t="shared" si="953"/>
        <v>0</v>
      </c>
      <c r="AM333" s="21">
        <f t="shared" si="953"/>
        <v>0</v>
      </c>
      <c r="AN333" s="21">
        <f t="shared" si="953"/>
        <v>0</v>
      </c>
      <c r="AO333" s="21">
        <f t="shared" ref="AO333:BT333" si="954">AO116*$E333-AO164*$E333</f>
        <v>0</v>
      </c>
      <c r="AP333" s="21">
        <f t="shared" si="954"/>
        <v>0</v>
      </c>
      <c r="AQ333" s="21">
        <f t="shared" si="954"/>
        <v>0</v>
      </c>
      <c r="AR333" s="21">
        <f t="shared" si="954"/>
        <v>0</v>
      </c>
      <c r="AS333" s="21">
        <f t="shared" si="954"/>
        <v>0</v>
      </c>
      <c r="AT333" s="21">
        <f t="shared" si="954"/>
        <v>0</v>
      </c>
      <c r="AU333" s="21">
        <f t="shared" si="954"/>
        <v>0</v>
      </c>
      <c r="AV333" s="21">
        <f t="shared" si="954"/>
        <v>0</v>
      </c>
      <c r="AW333" s="21">
        <f t="shared" si="954"/>
        <v>0</v>
      </c>
      <c r="AX333" s="21">
        <f t="shared" si="954"/>
        <v>0</v>
      </c>
      <c r="AY333" s="21">
        <f t="shared" si="954"/>
        <v>0</v>
      </c>
      <c r="AZ333" s="21">
        <f t="shared" si="954"/>
        <v>0</v>
      </c>
      <c r="BA333" s="21">
        <f t="shared" si="954"/>
        <v>0</v>
      </c>
      <c r="BB333" s="21">
        <f t="shared" si="954"/>
        <v>0</v>
      </c>
      <c r="BC333" s="21">
        <f t="shared" si="954"/>
        <v>0</v>
      </c>
      <c r="BD333" s="21">
        <f t="shared" si="954"/>
        <v>0</v>
      </c>
      <c r="BE333" s="21">
        <f t="shared" si="954"/>
        <v>0</v>
      </c>
      <c r="BF333" s="21">
        <f t="shared" si="954"/>
        <v>0</v>
      </c>
      <c r="BG333" s="21">
        <f t="shared" si="954"/>
        <v>0</v>
      </c>
      <c r="BH333" s="21">
        <f t="shared" si="954"/>
        <v>0</v>
      </c>
      <c r="BI333" s="21">
        <f t="shared" si="954"/>
        <v>0</v>
      </c>
      <c r="BJ333" s="21">
        <f t="shared" si="954"/>
        <v>0</v>
      </c>
      <c r="BK333" s="21">
        <f t="shared" si="954"/>
        <v>0</v>
      </c>
      <c r="BL333" s="21">
        <f t="shared" si="954"/>
        <v>0</v>
      </c>
      <c r="BM333" s="21">
        <f t="shared" si="954"/>
        <v>0</v>
      </c>
      <c r="BN333" s="21">
        <f t="shared" si="954"/>
        <v>0</v>
      </c>
      <c r="BO333" s="21">
        <f t="shared" si="954"/>
        <v>0</v>
      </c>
      <c r="BP333" s="21">
        <f t="shared" si="954"/>
        <v>0</v>
      </c>
      <c r="BQ333" s="21">
        <f t="shared" si="954"/>
        <v>0</v>
      </c>
      <c r="BR333" s="21">
        <f t="shared" si="954"/>
        <v>0</v>
      </c>
      <c r="BS333" s="21">
        <f t="shared" si="954"/>
        <v>0</v>
      </c>
      <c r="BT333" s="21">
        <f t="shared" si="954"/>
        <v>0</v>
      </c>
      <c r="BU333" s="21">
        <f t="shared" ref="BU333:CZ333" si="955">BU116*$E333-BU164*$E333</f>
        <v>0</v>
      </c>
      <c r="BV333" s="21">
        <f t="shared" si="955"/>
        <v>0</v>
      </c>
      <c r="BW333" s="21">
        <f t="shared" si="955"/>
        <v>0</v>
      </c>
      <c r="BX333" s="21">
        <f t="shared" si="955"/>
        <v>0</v>
      </c>
      <c r="BY333" s="21">
        <f t="shared" si="955"/>
        <v>0</v>
      </c>
      <c r="BZ333" s="21">
        <f t="shared" si="955"/>
        <v>0</v>
      </c>
      <c r="CA333" s="21">
        <f t="shared" si="955"/>
        <v>0</v>
      </c>
      <c r="CB333" s="21">
        <f t="shared" si="955"/>
        <v>0</v>
      </c>
      <c r="CC333" s="21">
        <f t="shared" si="955"/>
        <v>0</v>
      </c>
      <c r="CD333" s="21">
        <f t="shared" si="955"/>
        <v>0</v>
      </c>
      <c r="CE333" s="21">
        <f t="shared" si="955"/>
        <v>0</v>
      </c>
      <c r="CF333" s="21">
        <f t="shared" si="955"/>
        <v>0</v>
      </c>
      <c r="CG333" s="21">
        <f t="shared" si="955"/>
        <v>0</v>
      </c>
      <c r="CH333" s="21">
        <f t="shared" si="955"/>
        <v>0</v>
      </c>
      <c r="CI333" s="21">
        <f t="shared" si="955"/>
        <v>0</v>
      </c>
      <c r="CJ333" s="21">
        <f t="shared" si="955"/>
        <v>0</v>
      </c>
      <c r="CK333" s="21">
        <f t="shared" si="955"/>
        <v>0</v>
      </c>
      <c r="CL333" s="21">
        <f t="shared" si="955"/>
        <v>0</v>
      </c>
      <c r="CM333" s="21">
        <f t="shared" si="955"/>
        <v>0</v>
      </c>
      <c r="CN333" s="21">
        <f t="shared" si="955"/>
        <v>0</v>
      </c>
      <c r="CO333" s="21">
        <f t="shared" si="955"/>
        <v>0</v>
      </c>
      <c r="CP333" s="21">
        <f t="shared" si="955"/>
        <v>0</v>
      </c>
      <c r="CQ333" s="21">
        <f t="shared" si="955"/>
        <v>0</v>
      </c>
      <c r="CR333" s="21">
        <f t="shared" si="955"/>
        <v>0</v>
      </c>
      <c r="CS333" s="21">
        <f t="shared" si="955"/>
        <v>0</v>
      </c>
      <c r="CT333" s="21">
        <f t="shared" si="955"/>
        <v>0</v>
      </c>
      <c r="CU333" s="21">
        <f t="shared" si="955"/>
        <v>0</v>
      </c>
      <c r="CV333" s="21">
        <f t="shared" si="955"/>
        <v>0</v>
      </c>
      <c r="CW333" s="21">
        <f t="shared" si="955"/>
        <v>0</v>
      </c>
      <c r="CX333" s="21">
        <f t="shared" si="955"/>
        <v>0</v>
      </c>
      <c r="CY333" s="21">
        <f t="shared" si="955"/>
        <v>0</v>
      </c>
      <c r="CZ333" s="21">
        <f t="shared" si="955"/>
        <v>0</v>
      </c>
      <c r="DA333" s="21">
        <f t="shared" ref="DA333:DY333" si="956">DA116*$E333-DA164*$E333</f>
        <v>0</v>
      </c>
      <c r="DB333" s="21">
        <f t="shared" si="956"/>
        <v>0</v>
      </c>
      <c r="DC333" s="21">
        <f t="shared" si="956"/>
        <v>0</v>
      </c>
      <c r="DD333" s="21">
        <f t="shared" si="956"/>
        <v>0</v>
      </c>
      <c r="DE333" s="21">
        <f t="shared" si="956"/>
        <v>0</v>
      </c>
      <c r="DF333" s="21">
        <f t="shared" si="956"/>
        <v>0</v>
      </c>
      <c r="DG333" s="21">
        <f t="shared" si="956"/>
        <v>0</v>
      </c>
      <c r="DH333" s="21">
        <f t="shared" si="956"/>
        <v>0</v>
      </c>
      <c r="DI333" s="21">
        <f t="shared" si="956"/>
        <v>0</v>
      </c>
      <c r="DJ333" s="21">
        <f t="shared" si="956"/>
        <v>0</v>
      </c>
      <c r="DK333" s="21">
        <f t="shared" si="956"/>
        <v>0</v>
      </c>
      <c r="DL333" s="21">
        <f t="shared" si="956"/>
        <v>0</v>
      </c>
      <c r="DM333" s="21">
        <f t="shared" si="956"/>
        <v>0</v>
      </c>
      <c r="DN333" s="21">
        <f t="shared" si="956"/>
        <v>0</v>
      </c>
      <c r="DO333" s="21">
        <f t="shared" si="956"/>
        <v>0</v>
      </c>
      <c r="DP333" s="21">
        <f t="shared" si="956"/>
        <v>0</v>
      </c>
      <c r="DQ333" s="21">
        <f t="shared" si="956"/>
        <v>0</v>
      </c>
      <c r="DR333" s="21">
        <f t="shared" si="956"/>
        <v>0</v>
      </c>
      <c r="DS333" s="21">
        <f t="shared" si="956"/>
        <v>0</v>
      </c>
      <c r="DT333" s="21">
        <f t="shared" si="956"/>
        <v>0</v>
      </c>
      <c r="DU333" s="21">
        <f t="shared" si="956"/>
        <v>0</v>
      </c>
      <c r="DV333" s="21">
        <f t="shared" si="956"/>
        <v>0</v>
      </c>
      <c r="DW333" s="21">
        <f t="shared" si="956"/>
        <v>0</v>
      </c>
      <c r="DX333" s="21">
        <f t="shared" si="956"/>
        <v>0</v>
      </c>
      <c r="DY333" s="21">
        <f t="shared" si="956"/>
        <v>0</v>
      </c>
      <c r="EB333" s="116">
        <f t="shared" ref="EB333:EB350" si="957">ROW(EB333)-ROW($EB$2)+1</f>
        <v>332</v>
      </c>
      <c r="EC333" s="2" t="str">
        <f t="shared" ref="EC333:EC334" si="958">B333</f>
        <v>Phase 1</v>
      </c>
      <c r="ED333" s="2" t="str">
        <f t="shared" ref="ED333:ED334" si="959">C333</f>
        <v>60' Wide</v>
      </c>
      <c r="EE333" s="33" t="str">
        <f>EE352</f>
        <v>Cash</v>
      </c>
      <c r="EF333" s="2" t="str">
        <f>EF352</f>
        <v>Deposits</v>
      </c>
    </row>
    <row r="334" spans="1:136" x14ac:dyDescent="0.3">
      <c r="B334" s="2" t="str">
        <f>Product!$F$2</f>
        <v>Phase 1</v>
      </c>
      <c r="C334" s="2" t="str">
        <f>Product!$F$3</f>
        <v>75' Wide</v>
      </c>
      <c r="D334" s="130">
        <f>SUMIFS(INDEX(Product!$B$2:$U$97, MATCH(D330, Product!$B$2:$B$97, 0), ), Product!$B$2:$U$2, $B334, Product!$B$3:$U$3, $C334)</f>
        <v>0.1</v>
      </c>
      <c r="E334" s="129">
        <f>SUMIFS(INDEX(Product!$B$2:$U$97, MATCH(E330, Product!$B$2:$B$97, 0), ), Product!$B$2:$U$2, $B334, Product!$B$3:$U$3, $C334)</f>
        <v>45950</v>
      </c>
      <c r="G334" s="11">
        <f>SUM(H334:DZ334)</f>
        <v>0</v>
      </c>
      <c r="I334" s="21">
        <f t="shared" ref="I334:AN334" si="960">I117*$E334-I165*$E334</f>
        <v>0</v>
      </c>
      <c r="J334" s="21">
        <f t="shared" si="960"/>
        <v>0</v>
      </c>
      <c r="K334" s="21">
        <f t="shared" si="960"/>
        <v>0</v>
      </c>
      <c r="L334" s="21">
        <f t="shared" si="960"/>
        <v>0</v>
      </c>
      <c r="M334" s="21">
        <f t="shared" si="960"/>
        <v>0</v>
      </c>
      <c r="N334" s="21">
        <f t="shared" si="960"/>
        <v>0</v>
      </c>
      <c r="O334" s="21">
        <f t="shared" si="960"/>
        <v>0</v>
      </c>
      <c r="P334" s="21">
        <f t="shared" si="960"/>
        <v>0</v>
      </c>
      <c r="Q334" s="21">
        <f t="shared" si="960"/>
        <v>76583.333333333343</v>
      </c>
      <c r="R334" s="21">
        <f t="shared" si="960"/>
        <v>76583.333333333343</v>
      </c>
      <c r="S334" s="21">
        <f t="shared" si="960"/>
        <v>76583.333333333343</v>
      </c>
      <c r="T334" s="21">
        <f t="shared" si="960"/>
        <v>76583.333333333343</v>
      </c>
      <c r="U334" s="21">
        <f t="shared" si="960"/>
        <v>76583.333333333343</v>
      </c>
      <c r="V334" s="21">
        <f t="shared" si="960"/>
        <v>76583.333333333343</v>
      </c>
      <c r="W334" s="21">
        <f t="shared" si="960"/>
        <v>0</v>
      </c>
      <c r="X334" s="21">
        <f t="shared" si="960"/>
        <v>0</v>
      </c>
      <c r="Y334" s="21">
        <f t="shared" si="960"/>
        <v>0</v>
      </c>
      <c r="Z334" s="21">
        <f t="shared" si="960"/>
        <v>0</v>
      </c>
      <c r="AA334" s="21">
        <f t="shared" si="960"/>
        <v>0</v>
      </c>
      <c r="AB334" s="21">
        <f t="shared" si="960"/>
        <v>0</v>
      </c>
      <c r="AC334" s="21">
        <f t="shared" si="960"/>
        <v>-76583.333333333343</v>
      </c>
      <c r="AD334" s="21">
        <f t="shared" si="960"/>
        <v>-76583.333333333343</v>
      </c>
      <c r="AE334" s="21">
        <f t="shared" si="960"/>
        <v>-76583.333333333343</v>
      </c>
      <c r="AF334" s="21">
        <f t="shared" si="960"/>
        <v>-76583.333333333343</v>
      </c>
      <c r="AG334" s="21">
        <f t="shared" si="960"/>
        <v>-76583.333333333343</v>
      </c>
      <c r="AH334" s="21">
        <f t="shared" si="960"/>
        <v>-76583.333333333343</v>
      </c>
      <c r="AI334" s="21">
        <f t="shared" si="960"/>
        <v>0</v>
      </c>
      <c r="AJ334" s="21">
        <f t="shared" si="960"/>
        <v>0</v>
      </c>
      <c r="AK334" s="21">
        <f t="shared" si="960"/>
        <v>0</v>
      </c>
      <c r="AL334" s="21">
        <f t="shared" si="960"/>
        <v>0</v>
      </c>
      <c r="AM334" s="21">
        <f t="shared" si="960"/>
        <v>0</v>
      </c>
      <c r="AN334" s="21">
        <f t="shared" si="960"/>
        <v>0</v>
      </c>
      <c r="AO334" s="21">
        <f t="shared" ref="AO334:BT334" si="961">AO117*$E334-AO165*$E334</f>
        <v>0</v>
      </c>
      <c r="AP334" s="21">
        <f t="shared" si="961"/>
        <v>0</v>
      </c>
      <c r="AQ334" s="21">
        <f t="shared" si="961"/>
        <v>0</v>
      </c>
      <c r="AR334" s="21">
        <f t="shared" si="961"/>
        <v>0</v>
      </c>
      <c r="AS334" s="21">
        <f t="shared" si="961"/>
        <v>0</v>
      </c>
      <c r="AT334" s="21">
        <f t="shared" si="961"/>
        <v>0</v>
      </c>
      <c r="AU334" s="21">
        <f t="shared" si="961"/>
        <v>0</v>
      </c>
      <c r="AV334" s="21">
        <f t="shared" si="961"/>
        <v>0</v>
      </c>
      <c r="AW334" s="21">
        <f t="shared" si="961"/>
        <v>0</v>
      </c>
      <c r="AX334" s="21">
        <f t="shared" si="961"/>
        <v>0</v>
      </c>
      <c r="AY334" s="21">
        <f t="shared" si="961"/>
        <v>0</v>
      </c>
      <c r="AZ334" s="21">
        <f t="shared" si="961"/>
        <v>0</v>
      </c>
      <c r="BA334" s="21">
        <f t="shared" si="961"/>
        <v>0</v>
      </c>
      <c r="BB334" s="21">
        <f t="shared" si="961"/>
        <v>0</v>
      </c>
      <c r="BC334" s="21">
        <f t="shared" si="961"/>
        <v>0</v>
      </c>
      <c r="BD334" s="21">
        <f t="shared" si="961"/>
        <v>0</v>
      </c>
      <c r="BE334" s="21">
        <f t="shared" si="961"/>
        <v>0</v>
      </c>
      <c r="BF334" s="21">
        <f t="shared" si="961"/>
        <v>0</v>
      </c>
      <c r="BG334" s="21">
        <f t="shared" si="961"/>
        <v>0</v>
      </c>
      <c r="BH334" s="21">
        <f t="shared" si="961"/>
        <v>0</v>
      </c>
      <c r="BI334" s="21">
        <f t="shared" si="961"/>
        <v>0</v>
      </c>
      <c r="BJ334" s="21">
        <f t="shared" si="961"/>
        <v>0</v>
      </c>
      <c r="BK334" s="21">
        <f t="shared" si="961"/>
        <v>0</v>
      </c>
      <c r="BL334" s="21">
        <f t="shared" si="961"/>
        <v>0</v>
      </c>
      <c r="BM334" s="21">
        <f t="shared" si="961"/>
        <v>0</v>
      </c>
      <c r="BN334" s="21">
        <f t="shared" si="961"/>
        <v>0</v>
      </c>
      <c r="BO334" s="21">
        <f t="shared" si="961"/>
        <v>0</v>
      </c>
      <c r="BP334" s="21">
        <f t="shared" si="961"/>
        <v>0</v>
      </c>
      <c r="BQ334" s="21">
        <f t="shared" si="961"/>
        <v>0</v>
      </c>
      <c r="BR334" s="21">
        <f t="shared" si="961"/>
        <v>0</v>
      </c>
      <c r="BS334" s="21">
        <f t="shared" si="961"/>
        <v>0</v>
      </c>
      <c r="BT334" s="21">
        <f t="shared" si="961"/>
        <v>0</v>
      </c>
      <c r="BU334" s="21">
        <f t="shared" ref="BU334:CZ334" si="962">BU117*$E334-BU165*$E334</f>
        <v>0</v>
      </c>
      <c r="BV334" s="21">
        <f t="shared" si="962"/>
        <v>0</v>
      </c>
      <c r="BW334" s="21">
        <f t="shared" si="962"/>
        <v>0</v>
      </c>
      <c r="BX334" s="21">
        <f t="shared" si="962"/>
        <v>0</v>
      </c>
      <c r="BY334" s="21">
        <f t="shared" si="962"/>
        <v>0</v>
      </c>
      <c r="BZ334" s="21">
        <f t="shared" si="962"/>
        <v>0</v>
      </c>
      <c r="CA334" s="21">
        <f t="shared" si="962"/>
        <v>0</v>
      </c>
      <c r="CB334" s="21">
        <f t="shared" si="962"/>
        <v>0</v>
      </c>
      <c r="CC334" s="21">
        <f t="shared" si="962"/>
        <v>0</v>
      </c>
      <c r="CD334" s="21">
        <f t="shared" si="962"/>
        <v>0</v>
      </c>
      <c r="CE334" s="21">
        <f t="shared" si="962"/>
        <v>0</v>
      </c>
      <c r="CF334" s="21">
        <f t="shared" si="962"/>
        <v>0</v>
      </c>
      <c r="CG334" s="21">
        <f t="shared" si="962"/>
        <v>0</v>
      </c>
      <c r="CH334" s="21">
        <f t="shared" si="962"/>
        <v>0</v>
      </c>
      <c r="CI334" s="21">
        <f t="shared" si="962"/>
        <v>0</v>
      </c>
      <c r="CJ334" s="21">
        <f t="shared" si="962"/>
        <v>0</v>
      </c>
      <c r="CK334" s="21">
        <f t="shared" si="962"/>
        <v>0</v>
      </c>
      <c r="CL334" s="21">
        <f t="shared" si="962"/>
        <v>0</v>
      </c>
      <c r="CM334" s="21">
        <f t="shared" si="962"/>
        <v>0</v>
      </c>
      <c r="CN334" s="21">
        <f t="shared" si="962"/>
        <v>0</v>
      </c>
      <c r="CO334" s="21">
        <f t="shared" si="962"/>
        <v>0</v>
      </c>
      <c r="CP334" s="21">
        <f t="shared" si="962"/>
        <v>0</v>
      </c>
      <c r="CQ334" s="21">
        <f t="shared" si="962"/>
        <v>0</v>
      </c>
      <c r="CR334" s="21">
        <f t="shared" si="962"/>
        <v>0</v>
      </c>
      <c r="CS334" s="21">
        <f t="shared" si="962"/>
        <v>0</v>
      </c>
      <c r="CT334" s="21">
        <f t="shared" si="962"/>
        <v>0</v>
      </c>
      <c r="CU334" s="21">
        <f t="shared" si="962"/>
        <v>0</v>
      </c>
      <c r="CV334" s="21">
        <f t="shared" si="962"/>
        <v>0</v>
      </c>
      <c r="CW334" s="21">
        <f t="shared" si="962"/>
        <v>0</v>
      </c>
      <c r="CX334" s="21">
        <f t="shared" si="962"/>
        <v>0</v>
      </c>
      <c r="CY334" s="21">
        <f t="shared" si="962"/>
        <v>0</v>
      </c>
      <c r="CZ334" s="21">
        <f t="shared" si="962"/>
        <v>0</v>
      </c>
      <c r="DA334" s="21">
        <f t="shared" ref="DA334:DY334" si="963">DA117*$E334-DA165*$E334</f>
        <v>0</v>
      </c>
      <c r="DB334" s="21">
        <f t="shared" si="963"/>
        <v>0</v>
      </c>
      <c r="DC334" s="21">
        <f t="shared" si="963"/>
        <v>0</v>
      </c>
      <c r="DD334" s="21">
        <f t="shared" si="963"/>
        <v>0</v>
      </c>
      <c r="DE334" s="21">
        <f t="shared" si="963"/>
        <v>0</v>
      </c>
      <c r="DF334" s="21">
        <f t="shared" si="963"/>
        <v>0</v>
      </c>
      <c r="DG334" s="21">
        <f t="shared" si="963"/>
        <v>0</v>
      </c>
      <c r="DH334" s="21">
        <f t="shared" si="963"/>
        <v>0</v>
      </c>
      <c r="DI334" s="21">
        <f t="shared" si="963"/>
        <v>0</v>
      </c>
      <c r="DJ334" s="21">
        <f t="shared" si="963"/>
        <v>0</v>
      </c>
      <c r="DK334" s="21">
        <f t="shared" si="963"/>
        <v>0</v>
      </c>
      <c r="DL334" s="21">
        <f t="shared" si="963"/>
        <v>0</v>
      </c>
      <c r="DM334" s="21">
        <f t="shared" si="963"/>
        <v>0</v>
      </c>
      <c r="DN334" s="21">
        <f t="shared" si="963"/>
        <v>0</v>
      </c>
      <c r="DO334" s="21">
        <f t="shared" si="963"/>
        <v>0</v>
      </c>
      <c r="DP334" s="21">
        <f t="shared" si="963"/>
        <v>0</v>
      </c>
      <c r="DQ334" s="21">
        <f t="shared" si="963"/>
        <v>0</v>
      </c>
      <c r="DR334" s="21">
        <f t="shared" si="963"/>
        <v>0</v>
      </c>
      <c r="DS334" s="21">
        <f t="shared" si="963"/>
        <v>0</v>
      </c>
      <c r="DT334" s="21">
        <f t="shared" si="963"/>
        <v>0</v>
      </c>
      <c r="DU334" s="21">
        <f t="shared" si="963"/>
        <v>0</v>
      </c>
      <c r="DV334" s="21">
        <f t="shared" si="963"/>
        <v>0</v>
      </c>
      <c r="DW334" s="21">
        <f t="shared" si="963"/>
        <v>0</v>
      </c>
      <c r="DX334" s="21">
        <f t="shared" si="963"/>
        <v>0</v>
      </c>
      <c r="DY334" s="21">
        <f t="shared" si="963"/>
        <v>0</v>
      </c>
      <c r="EB334" s="116">
        <f t="shared" si="957"/>
        <v>333</v>
      </c>
      <c r="EC334" s="2" t="str">
        <f t="shared" si="958"/>
        <v>Phase 1</v>
      </c>
      <c r="ED334" s="2" t="str">
        <f t="shared" si="959"/>
        <v>75' Wide</v>
      </c>
      <c r="EE334" s="33" t="str">
        <f>EE352</f>
        <v>Cash</v>
      </c>
      <c r="EF334" s="2" t="str">
        <f>EF352</f>
        <v>Deposits</v>
      </c>
    </row>
    <row r="335" spans="1:136" x14ac:dyDescent="0.3">
      <c r="D335" s="130"/>
      <c r="E335" s="129"/>
      <c r="I335" s="21"/>
      <c r="J335" s="21"/>
      <c r="K335" s="21"/>
      <c r="L335" s="21"/>
      <c r="M335" s="21"/>
      <c r="N335" s="21"/>
      <c r="O335" s="21"/>
      <c r="P335" s="21"/>
      <c r="Q335" s="21"/>
      <c r="R335" s="21"/>
      <c r="S335" s="21"/>
      <c r="T335" s="21"/>
      <c r="U335" s="21"/>
      <c r="V335" s="21"/>
      <c r="W335" s="21"/>
      <c r="X335" s="21"/>
      <c r="Y335" s="21"/>
      <c r="Z335" s="21"/>
      <c r="AA335" s="21"/>
      <c r="AB335" s="21"/>
      <c r="AC335" s="21"/>
      <c r="AD335" s="21"/>
      <c r="AE335" s="21"/>
      <c r="AF335" s="21"/>
      <c r="AG335" s="21"/>
      <c r="AH335" s="21"/>
      <c r="AI335" s="21"/>
      <c r="AJ335" s="21"/>
      <c r="AK335" s="21"/>
      <c r="AL335" s="21"/>
      <c r="AM335" s="21"/>
      <c r="AN335" s="21"/>
      <c r="AO335" s="21"/>
      <c r="AP335" s="21"/>
      <c r="AQ335" s="21"/>
      <c r="AR335" s="21"/>
      <c r="AS335" s="21"/>
      <c r="AT335" s="21"/>
      <c r="AU335" s="21"/>
      <c r="AV335" s="21"/>
      <c r="AW335" s="21"/>
      <c r="AX335" s="21"/>
      <c r="AY335" s="21"/>
      <c r="AZ335" s="21"/>
      <c r="BA335" s="21"/>
      <c r="BB335" s="21"/>
      <c r="BC335" s="21"/>
      <c r="BD335" s="21"/>
      <c r="BE335" s="21"/>
      <c r="BF335" s="21"/>
      <c r="BG335" s="21"/>
      <c r="BH335" s="21"/>
      <c r="BI335" s="21"/>
      <c r="BJ335" s="21"/>
      <c r="BK335" s="21"/>
      <c r="BL335" s="21"/>
      <c r="BM335" s="21"/>
      <c r="BN335" s="21"/>
      <c r="BO335" s="21"/>
      <c r="BP335" s="21"/>
      <c r="BQ335" s="21"/>
      <c r="BR335" s="21"/>
      <c r="BS335" s="21"/>
      <c r="BT335" s="21"/>
      <c r="BU335" s="21"/>
      <c r="BV335" s="21"/>
      <c r="BW335" s="21"/>
      <c r="BX335" s="21"/>
      <c r="BY335" s="21"/>
      <c r="BZ335" s="21"/>
      <c r="CA335" s="21"/>
      <c r="CB335" s="21"/>
      <c r="CC335" s="21"/>
      <c r="CD335" s="21"/>
      <c r="CE335" s="21"/>
      <c r="CF335" s="21"/>
      <c r="CG335" s="21"/>
      <c r="CH335" s="21"/>
      <c r="CI335" s="21"/>
      <c r="CJ335" s="21"/>
      <c r="CK335" s="21"/>
      <c r="CL335" s="21"/>
      <c r="CM335" s="21"/>
      <c r="CN335" s="21"/>
      <c r="CO335" s="21"/>
      <c r="CP335" s="21"/>
      <c r="CQ335" s="21"/>
      <c r="CR335" s="21"/>
      <c r="CS335" s="21"/>
      <c r="CT335" s="21"/>
      <c r="CU335" s="21"/>
      <c r="CV335" s="21"/>
      <c r="CW335" s="21"/>
      <c r="CX335" s="21"/>
      <c r="CY335" s="21"/>
      <c r="CZ335" s="21"/>
      <c r="DA335" s="21"/>
      <c r="DB335" s="21"/>
      <c r="DC335" s="21"/>
      <c r="DD335" s="21"/>
      <c r="DE335" s="21"/>
      <c r="DF335" s="21"/>
      <c r="DG335" s="21"/>
      <c r="DH335" s="21"/>
      <c r="DI335" s="21"/>
      <c r="DJ335" s="21"/>
      <c r="DK335" s="21"/>
      <c r="DL335" s="21"/>
      <c r="DM335" s="21"/>
      <c r="DN335" s="21"/>
      <c r="DO335" s="21"/>
      <c r="DP335" s="21"/>
      <c r="DQ335" s="21"/>
      <c r="DR335" s="21"/>
      <c r="DS335" s="21"/>
      <c r="DT335" s="21"/>
      <c r="DU335" s="21"/>
      <c r="DV335" s="21"/>
      <c r="DW335" s="21"/>
      <c r="DX335" s="21"/>
      <c r="DY335" s="21"/>
      <c r="EE335" s="33"/>
    </row>
    <row r="336" spans="1:136" x14ac:dyDescent="0.3">
      <c r="B336" s="2" t="str">
        <f>Product!$G$2</f>
        <v>Phase 2</v>
      </c>
      <c r="C336" s="2" t="str">
        <f>Product!$G$3</f>
        <v>50' Wide</v>
      </c>
      <c r="D336" s="130">
        <f>SUMIFS(INDEX(Product!$B$2:$U$97, MATCH(D330, Product!$B$2:$B$97, 0), ), Product!$B$2:$U$2, $B336, Product!$B$3:$U$3, $C336)</f>
        <v>0.1</v>
      </c>
      <c r="E336" s="129">
        <f>SUMIFS(INDEX(Product!$B$2:$U$97, MATCH(E330, Product!$B$2:$B$97, 0), ), Product!$B$2:$U$2, $B336, Product!$B$3:$U$3, $C336)</f>
        <v>33100</v>
      </c>
      <c r="G336" s="11">
        <f>SUM(H336:DZ336)</f>
        <v>0</v>
      </c>
      <c r="I336" s="21">
        <f t="shared" ref="I336:AN336" si="964">I119*$E336-I167*$E336</f>
        <v>0</v>
      </c>
      <c r="J336" s="21">
        <f t="shared" si="964"/>
        <v>0</v>
      </c>
      <c r="K336" s="21">
        <f t="shared" si="964"/>
        <v>0</v>
      </c>
      <c r="L336" s="21">
        <f t="shared" si="964"/>
        <v>0</v>
      </c>
      <c r="M336" s="21">
        <f t="shared" si="964"/>
        <v>0</v>
      </c>
      <c r="N336" s="21">
        <f t="shared" si="964"/>
        <v>0</v>
      </c>
      <c r="O336" s="21">
        <f t="shared" si="964"/>
        <v>0</v>
      </c>
      <c r="P336" s="21">
        <f t="shared" si="964"/>
        <v>0</v>
      </c>
      <c r="Q336" s="21">
        <f t="shared" si="964"/>
        <v>0</v>
      </c>
      <c r="R336" s="21">
        <f t="shared" si="964"/>
        <v>0</v>
      </c>
      <c r="S336" s="21">
        <f t="shared" si="964"/>
        <v>0</v>
      </c>
      <c r="T336" s="21">
        <f t="shared" si="964"/>
        <v>0</v>
      </c>
      <c r="U336" s="21">
        <f t="shared" si="964"/>
        <v>0</v>
      </c>
      <c r="V336" s="21">
        <f t="shared" si="964"/>
        <v>0</v>
      </c>
      <c r="W336" s="21">
        <f t="shared" si="964"/>
        <v>0</v>
      </c>
      <c r="X336" s="21">
        <f t="shared" si="964"/>
        <v>0</v>
      </c>
      <c r="Y336" s="21">
        <f t="shared" si="964"/>
        <v>0</v>
      </c>
      <c r="Z336" s="21">
        <f t="shared" si="964"/>
        <v>0</v>
      </c>
      <c r="AA336" s="21">
        <f t="shared" si="964"/>
        <v>0</v>
      </c>
      <c r="AB336" s="21">
        <f t="shared" si="964"/>
        <v>0</v>
      </c>
      <c r="AC336" s="21">
        <f t="shared" si="964"/>
        <v>82750</v>
      </c>
      <c r="AD336" s="21">
        <f t="shared" si="964"/>
        <v>82750</v>
      </c>
      <c r="AE336" s="21">
        <f t="shared" si="964"/>
        <v>82750</v>
      </c>
      <c r="AF336" s="21">
        <f t="shared" si="964"/>
        <v>82750</v>
      </c>
      <c r="AG336" s="21">
        <f t="shared" si="964"/>
        <v>82750</v>
      </c>
      <c r="AH336" s="21">
        <f t="shared" si="964"/>
        <v>82750</v>
      </c>
      <c r="AI336" s="21">
        <f t="shared" si="964"/>
        <v>0</v>
      </c>
      <c r="AJ336" s="21">
        <f t="shared" si="964"/>
        <v>0</v>
      </c>
      <c r="AK336" s="21">
        <f t="shared" si="964"/>
        <v>0</v>
      </c>
      <c r="AL336" s="21">
        <f t="shared" si="964"/>
        <v>0</v>
      </c>
      <c r="AM336" s="21">
        <f t="shared" si="964"/>
        <v>0</v>
      </c>
      <c r="AN336" s="21">
        <f t="shared" si="964"/>
        <v>0</v>
      </c>
      <c r="AO336" s="21">
        <f t="shared" ref="AO336:BT336" si="965">AO119*$E336-AO167*$E336</f>
        <v>-82750</v>
      </c>
      <c r="AP336" s="21">
        <f t="shared" si="965"/>
        <v>-82750</v>
      </c>
      <c r="AQ336" s="21">
        <f t="shared" si="965"/>
        <v>-82750</v>
      </c>
      <c r="AR336" s="21">
        <f t="shared" si="965"/>
        <v>-82750</v>
      </c>
      <c r="AS336" s="21">
        <f t="shared" si="965"/>
        <v>-82750</v>
      </c>
      <c r="AT336" s="21">
        <f t="shared" si="965"/>
        <v>-82750</v>
      </c>
      <c r="AU336" s="21">
        <f t="shared" si="965"/>
        <v>0</v>
      </c>
      <c r="AV336" s="21">
        <f t="shared" si="965"/>
        <v>0</v>
      </c>
      <c r="AW336" s="21">
        <f t="shared" si="965"/>
        <v>0</v>
      </c>
      <c r="AX336" s="21">
        <f t="shared" si="965"/>
        <v>0</v>
      </c>
      <c r="AY336" s="21">
        <f t="shared" si="965"/>
        <v>0</v>
      </c>
      <c r="AZ336" s="21">
        <f t="shared" si="965"/>
        <v>0</v>
      </c>
      <c r="BA336" s="21">
        <f t="shared" si="965"/>
        <v>0</v>
      </c>
      <c r="BB336" s="21">
        <f t="shared" si="965"/>
        <v>0</v>
      </c>
      <c r="BC336" s="21">
        <f t="shared" si="965"/>
        <v>0</v>
      </c>
      <c r="BD336" s="21">
        <f t="shared" si="965"/>
        <v>0</v>
      </c>
      <c r="BE336" s="21">
        <f t="shared" si="965"/>
        <v>0</v>
      </c>
      <c r="BF336" s="21">
        <f t="shared" si="965"/>
        <v>0</v>
      </c>
      <c r="BG336" s="21">
        <f t="shared" si="965"/>
        <v>0</v>
      </c>
      <c r="BH336" s="21">
        <f t="shared" si="965"/>
        <v>0</v>
      </c>
      <c r="BI336" s="21">
        <f t="shared" si="965"/>
        <v>0</v>
      </c>
      <c r="BJ336" s="21">
        <f t="shared" si="965"/>
        <v>0</v>
      </c>
      <c r="BK336" s="21">
        <f t="shared" si="965"/>
        <v>0</v>
      </c>
      <c r="BL336" s="21">
        <f t="shared" si="965"/>
        <v>0</v>
      </c>
      <c r="BM336" s="21">
        <f t="shared" si="965"/>
        <v>0</v>
      </c>
      <c r="BN336" s="21">
        <f t="shared" si="965"/>
        <v>0</v>
      </c>
      <c r="BO336" s="21">
        <f t="shared" si="965"/>
        <v>0</v>
      </c>
      <c r="BP336" s="21">
        <f t="shared" si="965"/>
        <v>0</v>
      </c>
      <c r="BQ336" s="21">
        <f t="shared" si="965"/>
        <v>0</v>
      </c>
      <c r="BR336" s="21">
        <f t="shared" si="965"/>
        <v>0</v>
      </c>
      <c r="BS336" s="21">
        <f t="shared" si="965"/>
        <v>0</v>
      </c>
      <c r="BT336" s="21">
        <f t="shared" si="965"/>
        <v>0</v>
      </c>
      <c r="BU336" s="21">
        <f t="shared" ref="BU336" si="966">BU119*$E336-BU167*$E336</f>
        <v>0</v>
      </c>
      <c r="BV336" s="21">
        <f t="shared" ref="BV336:DA336" si="967">BV119*$E336-BV167*$E336</f>
        <v>0</v>
      </c>
      <c r="BW336" s="21">
        <f t="shared" si="967"/>
        <v>0</v>
      </c>
      <c r="BX336" s="21">
        <f t="shared" si="967"/>
        <v>0</v>
      </c>
      <c r="BY336" s="21">
        <f t="shared" si="967"/>
        <v>0</v>
      </c>
      <c r="BZ336" s="21">
        <f t="shared" si="967"/>
        <v>0</v>
      </c>
      <c r="CA336" s="21">
        <f t="shared" si="967"/>
        <v>0</v>
      </c>
      <c r="CB336" s="21">
        <f t="shared" si="967"/>
        <v>0</v>
      </c>
      <c r="CC336" s="21">
        <f t="shared" si="967"/>
        <v>0</v>
      </c>
      <c r="CD336" s="21">
        <f t="shared" si="967"/>
        <v>0</v>
      </c>
      <c r="CE336" s="21">
        <f t="shared" si="967"/>
        <v>0</v>
      </c>
      <c r="CF336" s="21">
        <f t="shared" si="967"/>
        <v>0</v>
      </c>
      <c r="CG336" s="21">
        <f t="shared" si="967"/>
        <v>0</v>
      </c>
      <c r="CH336" s="21">
        <f t="shared" si="967"/>
        <v>0</v>
      </c>
      <c r="CI336" s="21">
        <f t="shared" si="967"/>
        <v>0</v>
      </c>
      <c r="CJ336" s="21">
        <f t="shared" si="967"/>
        <v>0</v>
      </c>
      <c r="CK336" s="21">
        <f t="shared" si="967"/>
        <v>0</v>
      </c>
      <c r="CL336" s="21">
        <f t="shared" si="967"/>
        <v>0</v>
      </c>
      <c r="CM336" s="21">
        <f t="shared" si="967"/>
        <v>0</v>
      </c>
      <c r="CN336" s="21">
        <f t="shared" si="967"/>
        <v>0</v>
      </c>
      <c r="CO336" s="21">
        <f t="shared" si="967"/>
        <v>0</v>
      </c>
      <c r="CP336" s="21">
        <f t="shared" si="967"/>
        <v>0</v>
      </c>
      <c r="CQ336" s="21">
        <f t="shared" si="967"/>
        <v>0</v>
      </c>
      <c r="CR336" s="21">
        <f t="shared" si="967"/>
        <v>0</v>
      </c>
      <c r="CS336" s="21">
        <f t="shared" si="967"/>
        <v>0</v>
      </c>
      <c r="CT336" s="21">
        <f t="shared" si="967"/>
        <v>0</v>
      </c>
      <c r="CU336" s="21">
        <f t="shared" si="967"/>
        <v>0</v>
      </c>
      <c r="CV336" s="21">
        <f t="shared" si="967"/>
        <v>0</v>
      </c>
      <c r="CW336" s="21">
        <f t="shared" si="967"/>
        <v>0</v>
      </c>
      <c r="CX336" s="21">
        <f t="shared" si="967"/>
        <v>0</v>
      </c>
      <c r="CY336" s="21">
        <f t="shared" si="967"/>
        <v>0</v>
      </c>
      <c r="CZ336" s="21">
        <f t="shared" si="967"/>
        <v>0</v>
      </c>
      <c r="DA336" s="21">
        <f t="shared" si="967"/>
        <v>0</v>
      </c>
      <c r="DB336" s="21">
        <f t="shared" ref="DB336:DY336" si="968">DB119*$E336-DB167*$E336</f>
        <v>0</v>
      </c>
      <c r="DC336" s="21">
        <f t="shared" si="968"/>
        <v>0</v>
      </c>
      <c r="DD336" s="21">
        <f t="shared" si="968"/>
        <v>0</v>
      </c>
      <c r="DE336" s="21">
        <f t="shared" si="968"/>
        <v>0</v>
      </c>
      <c r="DF336" s="21">
        <f t="shared" si="968"/>
        <v>0</v>
      </c>
      <c r="DG336" s="21">
        <f t="shared" si="968"/>
        <v>0</v>
      </c>
      <c r="DH336" s="21">
        <f t="shared" si="968"/>
        <v>0</v>
      </c>
      <c r="DI336" s="21">
        <f t="shared" si="968"/>
        <v>0</v>
      </c>
      <c r="DJ336" s="21">
        <f t="shared" si="968"/>
        <v>0</v>
      </c>
      <c r="DK336" s="21">
        <f t="shared" si="968"/>
        <v>0</v>
      </c>
      <c r="DL336" s="21">
        <f t="shared" si="968"/>
        <v>0</v>
      </c>
      <c r="DM336" s="21">
        <f t="shared" si="968"/>
        <v>0</v>
      </c>
      <c r="DN336" s="21">
        <f t="shared" si="968"/>
        <v>0</v>
      </c>
      <c r="DO336" s="21">
        <f t="shared" si="968"/>
        <v>0</v>
      </c>
      <c r="DP336" s="21">
        <f t="shared" si="968"/>
        <v>0</v>
      </c>
      <c r="DQ336" s="21">
        <f t="shared" si="968"/>
        <v>0</v>
      </c>
      <c r="DR336" s="21">
        <f t="shared" si="968"/>
        <v>0</v>
      </c>
      <c r="DS336" s="21">
        <f t="shared" si="968"/>
        <v>0</v>
      </c>
      <c r="DT336" s="21">
        <f t="shared" si="968"/>
        <v>0</v>
      </c>
      <c r="DU336" s="21">
        <f t="shared" si="968"/>
        <v>0</v>
      </c>
      <c r="DV336" s="21">
        <f t="shared" si="968"/>
        <v>0</v>
      </c>
      <c r="DW336" s="21">
        <f t="shared" si="968"/>
        <v>0</v>
      </c>
      <c r="DX336" s="21">
        <f t="shared" si="968"/>
        <v>0</v>
      </c>
      <c r="DY336" s="21">
        <f t="shared" si="968"/>
        <v>0</v>
      </c>
      <c r="EB336" s="116">
        <f t="shared" si="957"/>
        <v>335</v>
      </c>
      <c r="EC336" s="2" t="str">
        <f t="shared" ref="EC336:EC338" si="969">B336</f>
        <v>Phase 2</v>
      </c>
      <c r="ED336" s="2" t="str">
        <f t="shared" ref="ED336:ED338" si="970">C336</f>
        <v>50' Wide</v>
      </c>
      <c r="EE336" s="33" t="str">
        <f>EE352</f>
        <v>Cash</v>
      </c>
      <c r="EF336" s="2" t="str">
        <f>EF352</f>
        <v>Deposits</v>
      </c>
    </row>
    <row r="337" spans="2:136" x14ac:dyDescent="0.3">
      <c r="B337" s="2" t="str">
        <f>Product!$H$2</f>
        <v>Phase 2</v>
      </c>
      <c r="C337" s="2" t="str">
        <f>Product!$H$3</f>
        <v>60' Wide</v>
      </c>
      <c r="D337" s="130">
        <f>SUMIFS(INDEX(Product!$B$2:$U$97, MATCH(D330, Product!$B$2:$B$97, 0), ), Product!$B$2:$U$2, $B337, Product!$B$3:$U$3, $C337)</f>
        <v>0.1</v>
      </c>
      <c r="E337" s="129">
        <f>SUMIFS(INDEX(Product!$B$2:$U$97, MATCH(E330, Product!$B$2:$B$97, 0), ), Product!$B$2:$U$2, $B337, Product!$B$3:$U$3, $C337)</f>
        <v>39250</v>
      </c>
      <c r="G337" s="11">
        <f>SUM(H337:DZ337)</f>
        <v>0</v>
      </c>
      <c r="I337" s="21">
        <f t="shared" ref="I337:AN337" si="971">I120*$E337-I168*$E337</f>
        <v>0</v>
      </c>
      <c r="J337" s="21">
        <f t="shared" si="971"/>
        <v>0</v>
      </c>
      <c r="K337" s="21">
        <f t="shared" si="971"/>
        <v>0</v>
      </c>
      <c r="L337" s="21">
        <f t="shared" si="971"/>
        <v>0</v>
      </c>
      <c r="M337" s="21">
        <f t="shared" si="971"/>
        <v>0</v>
      </c>
      <c r="N337" s="21">
        <f t="shared" si="971"/>
        <v>0</v>
      </c>
      <c r="O337" s="21">
        <f t="shared" si="971"/>
        <v>0</v>
      </c>
      <c r="P337" s="21">
        <f t="shared" si="971"/>
        <v>0</v>
      </c>
      <c r="Q337" s="21">
        <f t="shared" si="971"/>
        <v>0</v>
      </c>
      <c r="R337" s="21">
        <f t="shared" si="971"/>
        <v>0</v>
      </c>
      <c r="S337" s="21">
        <f t="shared" si="971"/>
        <v>0</v>
      </c>
      <c r="T337" s="21">
        <f t="shared" si="971"/>
        <v>0</v>
      </c>
      <c r="U337" s="21">
        <f t="shared" si="971"/>
        <v>0</v>
      </c>
      <c r="V337" s="21">
        <f t="shared" si="971"/>
        <v>0</v>
      </c>
      <c r="W337" s="21">
        <f t="shared" si="971"/>
        <v>0</v>
      </c>
      <c r="X337" s="21">
        <f t="shared" si="971"/>
        <v>0</v>
      </c>
      <c r="Y337" s="21">
        <f t="shared" si="971"/>
        <v>0</v>
      </c>
      <c r="Z337" s="21">
        <f t="shared" si="971"/>
        <v>0</v>
      </c>
      <c r="AA337" s="21">
        <f t="shared" si="971"/>
        <v>0</v>
      </c>
      <c r="AB337" s="21">
        <f t="shared" si="971"/>
        <v>0</v>
      </c>
      <c r="AC337" s="21">
        <f t="shared" si="971"/>
        <v>98125</v>
      </c>
      <c r="AD337" s="21">
        <f t="shared" si="971"/>
        <v>98125</v>
      </c>
      <c r="AE337" s="21">
        <f t="shared" si="971"/>
        <v>98125</v>
      </c>
      <c r="AF337" s="21">
        <f t="shared" si="971"/>
        <v>98125</v>
      </c>
      <c r="AG337" s="21">
        <f t="shared" si="971"/>
        <v>98125</v>
      </c>
      <c r="AH337" s="21">
        <f t="shared" si="971"/>
        <v>98125</v>
      </c>
      <c r="AI337" s="21">
        <f t="shared" si="971"/>
        <v>0</v>
      </c>
      <c r="AJ337" s="21">
        <f t="shared" si="971"/>
        <v>0</v>
      </c>
      <c r="AK337" s="21">
        <f t="shared" si="971"/>
        <v>0</v>
      </c>
      <c r="AL337" s="21">
        <f t="shared" si="971"/>
        <v>0</v>
      </c>
      <c r="AM337" s="21">
        <f t="shared" si="971"/>
        <v>0</v>
      </c>
      <c r="AN337" s="21">
        <f t="shared" si="971"/>
        <v>0</v>
      </c>
      <c r="AO337" s="21">
        <f t="shared" ref="AO337:BT337" si="972">AO120*$E337-AO168*$E337</f>
        <v>-98125</v>
      </c>
      <c r="AP337" s="21">
        <f t="shared" si="972"/>
        <v>-98125</v>
      </c>
      <c r="AQ337" s="21">
        <f t="shared" si="972"/>
        <v>-98125</v>
      </c>
      <c r="AR337" s="21">
        <f t="shared" si="972"/>
        <v>-98125</v>
      </c>
      <c r="AS337" s="21">
        <f t="shared" si="972"/>
        <v>-98125</v>
      </c>
      <c r="AT337" s="21">
        <f t="shared" si="972"/>
        <v>-98125</v>
      </c>
      <c r="AU337" s="21">
        <f t="shared" si="972"/>
        <v>0</v>
      </c>
      <c r="AV337" s="21">
        <f t="shared" si="972"/>
        <v>0</v>
      </c>
      <c r="AW337" s="21">
        <f t="shared" si="972"/>
        <v>0</v>
      </c>
      <c r="AX337" s="21">
        <f t="shared" si="972"/>
        <v>0</v>
      </c>
      <c r="AY337" s="21">
        <f t="shared" si="972"/>
        <v>0</v>
      </c>
      <c r="AZ337" s="21">
        <f t="shared" si="972"/>
        <v>0</v>
      </c>
      <c r="BA337" s="21">
        <f t="shared" si="972"/>
        <v>0</v>
      </c>
      <c r="BB337" s="21">
        <f t="shared" si="972"/>
        <v>0</v>
      </c>
      <c r="BC337" s="21">
        <f t="shared" si="972"/>
        <v>0</v>
      </c>
      <c r="BD337" s="21">
        <f t="shared" si="972"/>
        <v>0</v>
      </c>
      <c r="BE337" s="21">
        <f t="shared" si="972"/>
        <v>0</v>
      </c>
      <c r="BF337" s="21">
        <f t="shared" si="972"/>
        <v>0</v>
      </c>
      <c r="BG337" s="21">
        <f t="shared" si="972"/>
        <v>0</v>
      </c>
      <c r="BH337" s="21">
        <f t="shared" si="972"/>
        <v>0</v>
      </c>
      <c r="BI337" s="21">
        <f t="shared" si="972"/>
        <v>0</v>
      </c>
      <c r="BJ337" s="21">
        <f t="shared" si="972"/>
        <v>0</v>
      </c>
      <c r="BK337" s="21">
        <f t="shared" si="972"/>
        <v>0</v>
      </c>
      <c r="BL337" s="21">
        <f t="shared" si="972"/>
        <v>0</v>
      </c>
      <c r="BM337" s="21">
        <f t="shared" si="972"/>
        <v>0</v>
      </c>
      <c r="BN337" s="21">
        <f t="shared" si="972"/>
        <v>0</v>
      </c>
      <c r="BO337" s="21">
        <f t="shared" si="972"/>
        <v>0</v>
      </c>
      <c r="BP337" s="21">
        <f t="shared" si="972"/>
        <v>0</v>
      </c>
      <c r="BQ337" s="21">
        <f t="shared" si="972"/>
        <v>0</v>
      </c>
      <c r="BR337" s="21">
        <f t="shared" si="972"/>
        <v>0</v>
      </c>
      <c r="BS337" s="21">
        <f t="shared" si="972"/>
        <v>0</v>
      </c>
      <c r="BT337" s="21">
        <f t="shared" si="972"/>
        <v>0</v>
      </c>
      <c r="BU337" s="21">
        <f t="shared" ref="BU337:CZ337" si="973">BU120*$E337-BU168*$E337</f>
        <v>0</v>
      </c>
      <c r="BV337" s="21">
        <f t="shared" si="973"/>
        <v>0</v>
      </c>
      <c r="BW337" s="21">
        <f t="shared" si="973"/>
        <v>0</v>
      </c>
      <c r="BX337" s="21">
        <f t="shared" si="973"/>
        <v>0</v>
      </c>
      <c r="BY337" s="21">
        <f t="shared" si="973"/>
        <v>0</v>
      </c>
      <c r="BZ337" s="21">
        <f t="shared" si="973"/>
        <v>0</v>
      </c>
      <c r="CA337" s="21">
        <f t="shared" si="973"/>
        <v>0</v>
      </c>
      <c r="CB337" s="21">
        <f t="shared" si="973"/>
        <v>0</v>
      </c>
      <c r="CC337" s="21">
        <f t="shared" si="973"/>
        <v>0</v>
      </c>
      <c r="CD337" s="21">
        <f t="shared" si="973"/>
        <v>0</v>
      </c>
      <c r="CE337" s="21">
        <f t="shared" si="973"/>
        <v>0</v>
      </c>
      <c r="CF337" s="21">
        <f t="shared" si="973"/>
        <v>0</v>
      </c>
      <c r="CG337" s="21">
        <f t="shared" si="973"/>
        <v>0</v>
      </c>
      <c r="CH337" s="21">
        <f t="shared" si="973"/>
        <v>0</v>
      </c>
      <c r="CI337" s="21">
        <f t="shared" si="973"/>
        <v>0</v>
      </c>
      <c r="CJ337" s="21">
        <f t="shared" si="973"/>
        <v>0</v>
      </c>
      <c r="CK337" s="21">
        <f t="shared" si="973"/>
        <v>0</v>
      </c>
      <c r="CL337" s="21">
        <f t="shared" si="973"/>
        <v>0</v>
      </c>
      <c r="CM337" s="21">
        <f t="shared" si="973"/>
        <v>0</v>
      </c>
      <c r="CN337" s="21">
        <f t="shared" si="973"/>
        <v>0</v>
      </c>
      <c r="CO337" s="21">
        <f t="shared" si="973"/>
        <v>0</v>
      </c>
      <c r="CP337" s="21">
        <f t="shared" si="973"/>
        <v>0</v>
      </c>
      <c r="CQ337" s="21">
        <f t="shared" si="973"/>
        <v>0</v>
      </c>
      <c r="CR337" s="21">
        <f t="shared" si="973"/>
        <v>0</v>
      </c>
      <c r="CS337" s="21">
        <f t="shared" si="973"/>
        <v>0</v>
      </c>
      <c r="CT337" s="21">
        <f t="shared" si="973"/>
        <v>0</v>
      </c>
      <c r="CU337" s="21">
        <f t="shared" si="973"/>
        <v>0</v>
      </c>
      <c r="CV337" s="21">
        <f t="shared" si="973"/>
        <v>0</v>
      </c>
      <c r="CW337" s="21">
        <f t="shared" si="973"/>
        <v>0</v>
      </c>
      <c r="CX337" s="21">
        <f t="shared" si="973"/>
        <v>0</v>
      </c>
      <c r="CY337" s="21">
        <f t="shared" si="973"/>
        <v>0</v>
      </c>
      <c r="CZ337" s="21">
        <f t="shared" si="973"/>
        <v>0</v>
      </c>
      <c r="DA337" s="21">
        <f t="shared" ref="DA337:DY337" si="974">DA120*$E337-DA168*$E337</f>
        <v>0</v>
      </c>
      <c r="DB337" s="21">
        <f t="shared" si="974"/>
        <v>0</v>
      </c>
      <c r="DC337" s="21">
        <f t="shared" si="974"/>
        <v>0</v>
      </c>
      <c r="DD337" s="21">
        <f t="shared" si="974"/>
        <v>0</v>
      </c>
      <c r="DE337" s="21">
        <f t="shared" si="974"/>
        <v>0</v>
      </c>
      <c r="DF337" s="21">
        <f t="shared" si="974"/>
        <v>0</v>
      </c>
      <c r="DG337" s="21">
        <f t="shared" si="974"/>
        <v>0</v>
      </c>
      <c r="DH337" s="21">
        <f t="shared" si="974"/>
        <v>0</v>
      </c>
      <c r="DI337" s="21">
        <f t="shared" si="974"/>
        <v>0</v>
      </c>
      <c r="DJ337" s="21">
        <f t="shared" si="974"/>
        <v>0</v>
      </c>
      <c r="DK337" s="21">
        <f t="shared" si="974"/>
        <v>0</v>
      </c>
      <c r="DL337" s="21">
        <f t="shared" si="974"/>
        <v>0</v>
      </c>
      <c r="DM337" s="21">
        <f t="shared" si="974"/>
        <v>0</v>
      </c>
      <c r="DN337" s="21">
        <f t="shared" si="974"/>
        <v>0</v>
      </c>
      <c r="DO337" s="21">
        <f t="shared" si="974"/>
        <v>0</v>
      </c>
      <c r="DP337" s="21">
        <f t="shared" si="974"/>
        <v>0</v>
      </c>
      <c r="DQ337" s="21">
        <f t="shared" si="974"/>
        <v>0</v>
      </c>
      <c r="DR337" s="21">
        <f t="shared" si="974"/>
        <v>0</v>
      </c>
      <c r="DS337" s="21">
        <f t="shared" si="974"/>
        <v>0</v>
      </c>
      <c r="DT337" s="21">
        <f t="shared" si="974"/>
        <v>0</v>
      </c>
      <c r="DU337" s="21">
        <f t="shared" si="974"/>
        <v>0</v>
      </c>
      <c r="DV337" s="21">
        <f t="shared" si="974"/>
        <v>0</v>
      </c>
      <c r="DW337" s="21">
        <f t="shared" si="974"/>
        <v>0</v>
      </c>
      <c r="DX337" s="21">
        <f t="shared" si="974"/>
        <v>0</v>
      </c>
      <c r="DY337" s="21">
        <f t="shared" si="974"/>
        <v>0</v>
      </c>
      <c r="EB337" s="116">
        <f t="shared" si="957"/>
        <v>336</v>
      </c>
      <c r="EC337" s="2" t="str">
        <f t="shared" si="969"/>
        <v>Phase 2</v>
      </c>
      <c r="ED337" s="2" t="str">
        <f t="shared" si="970"/>
        <v>60' Wide</v>
      </c>
      <c r="EE337" s="33" t="str">
        <f>EE352</f>
        <v>Cash</v>
      </c>
      <c r="EF337" s="2" t="str">
        <f>EF352</f>
        <v>Deposits</v>
      </c>
    </row>
    <row r="338" spans="2:136" x14ac:dyDescent="0.3">
      <c r="B338" s="2" t="str">
        <f>Product!$I$2</f>
        <v>Phase 2</v>
      </c>
      <c r="C338" s="2" t="str">
        <f>Product!$I$3</f>
        <v>75' Wide</v>
      </c>
      <c r="D338" s="130">
        <f>SUMIFS(INDEX(Product!$B$2:$U$97, MATCH(D330, Product!$B$2:$B$97, 0), ), Product!$B$2:$U$2, $B338, Product!$B$3:$U$3, $C338)</f>
        <v>0.1</v>
      </c>
      <c r="E338" s="129">
        <f>SUMIFS(INDEX(Product!$B$2:$U$97, MATCH(E330, Product!$B$2:$B$97, 0), ), Product!$B$2:$U$2, $B338, Product!$B$3:$U$3, $C338)</f>
        <v>45950</v>
      </c>
      <c r="G338" s="11">
        <f>SUM(H338:DZ338)</f>
        <v>0</v>
      </c>
      <c r="I338" s="21">
        <f t="shared" ref="I338:AN338" si="975">I121*$E338-I169*$E338</f>
        <v>0</v>
      </c>
      <c r="J338" s="21">
        <f t="shared" si="975"/>
        <v>0</v>
      </c>
      <c r="K338" s="21">
        <f t="shared" si="975"/>
        <v>0</v>
      </c>
      <c r="L338" s="21">
        <f t="shared" si="975"/>
        <v>0</v>
      </c>
      <c r="M338" s="21">
        <f t="shared" si="975"/>
        <v>0</v>
      </c>
      <c r="N338" s="21">
        <f t="shared" si="975"/>
        <v>0</v>
      </c>
      <c r="O338" s="21">
        <f t="shared" si="975"/>
        <v>0</v>
      </c>
      <c r="P338" s="21">
        <f t="shared" si="975"/>
        <v>0</v>
      </c>
      <c r="Q338" s="21">
        <f t="shared" si="975"/>
        <v>0</v>
      </c>
      <c r="R338" s="21">
        <f t="shared" si="975"/>
        <v>0</v>
      </c>
      <c r="S338" s="21">
        <f t="shared" si="975"/>
        <v>0</v>
      </c>
      <c r="T338" s="21">
        <f t="shared" si="975"/>
        <v>0</v>
      </c>
      <c r="U338" s="21">
        <f t="shared" si="975"/>
        <v>0</v>
      </c>
      <c r="V338" s="21">
        <f t="shared" si="975"/>
        <v>0</v>
      </c>
      <c r="W338" s="21">
        <f t="shared" si="975"/>
        <v>0</v>
      </c>
      <c r="X338" s="21">
        <f t="shared" si="975"/>
        <v>0</v>
      </c>
      <c r="Y338" s="21">
        <f t="shared" si="975"/>
        <v>0</v>
      </c>
      <c r="Z338" s="21">
        <f t="shared" si="975"/>
        <v>0</v>
      </c>
      <c r="AA338" s="21">
        <f t="shared" si="975"/>
        <v>0</v>
      </c>
      <c r="AB338" s="21">
        <f t="shared" si="975"/>
        <v>0</v>
      </c>
      <c r="AC338" s="21">
        <f t="shared" si="975"/>
        <v>76583.333333333343</v>
      </c>
      <c r="AD338" s="21">
        <f t="shared" si="975"/>
        <v>76583.333333333343</v>
      </c>
      <c r="AE338" s="21">
        <f t="shared" si="975"/>
        <v>76583.333333333343</v>
      </c>
      <c r="AF338" s="21">
        <f t="shared" si="975"/>
        <v>76583.333333333343</v>
      </c>
      <c r="AG338" s="21">
        <f t="shared" si="975"/>
        <v>76583.333333333343</v>
      </c>
      <c r="AH338" s="21">
        <f t="shared" si="975"/>
        <v>76583.333333333343</v>
      </c>
      <c r="AI338" s="21">
        <f t="shared" si="975"/>
        <v>0</v>
      </c>
      <c r="AJ338" s="21">
        <f t="shared" si="975"/>
        <v>0</v>
      </c>
      <c r="AK338" s="21">
        <f t="shared" si="975"/>
        <v>0</v>
      </c>
      <c r="AL338" s="21">
        <f t="shared" si="975"/>
        <v>0</v>
      </c>
      <c r="AM338" s="21">
        <f t="shared" si="975"/>
        <v>0</v>
      </c>
      <c r="AN338" s="21">
        <f t="shared" si="975"/>
        <v>0</v>
      </c>
      <c r="AO338" s="21">
        <f t="shared" ref="AO338:BT338" si="976">AO121*$E338-AO169*$E338</f>
        <v>-76583.333333333343</v>
      </c>
      <c r="AP338" s="21">
        <f t="shared" si="976"/>
        <v>-76583.333333333343</v>
      </c>
      <c r="AQ338" s="21">
        <f t="shared" si="976"/>
        <v>-76583.333333333343</v>
      </c>
      <c r="AR338" s="21">
        <f t="shared" si="976"/>
        <v>-76583.333333333343</v>
      </c>
      <c r="AS338" s="21">
        <f t="shared" si="976"/>
        <v>-76583.333333333343</v>
      </c>
      <c r="AT338" s="21">
        <f t="shared" si="976"/>
        <v>-76583.333333333343</v>
      </c>
      <c r="AU338" s="21">
        <f t="shared" si="976"/>
        <v>0</v>
      </c>
      <c r="AV338" s="21">
        <f t="shared" si="976"/>
        <v>0</v>
      </c>
      <c r="AW338" s="21">
        <f t="shared" si="976"/>
        <v>0</v>
      </c>
      <c r="AX338" s="21">
        <f t="shared" si="976"/>
        <v>0</v>
      </c>
      <c r="AY338" s="21">
        <f t="shared" si="976"/>
        <v>0</v>
      </c>
      <c r="AZ338" s="21">
        <f t="shared" si="976"/>
        <v>0</v>
      </c>
      <c r="BA338" s="21">
        <f t="shared" si="976"/>
        <v>0</v>
      </c>
      <c r="BB338" s="21">
        <f t="shared" si="976"/>
        <v>0</v>
      </c>
      <c r="BC338" s="21">
        <f t="shared" si="976"/>
        <v>0</v>
      </c>
      <c r="BD338" s="21">
        <f t="shared" si="976"/>
        <v>0</v>
      </c>
      <c r="BE338" s="21">
        <f t="shared" si="976"/>
        <v>0</v>
      </c>
      <c r="BF338" s="21">
        <f t="shared" si="976"/>
        <v>0</v>
      </c>
      <c r="BG338" s="21">
        <f t="shared" si="976"/>
        <v>0</v>
      </c>
      <c r="BH338" s="21">
        <f t="shared" si="976"/>
        <v>0</v>
      </c>
      <c r="BI338" s="21">
        <f t="shared" si="976"/>
        <v>0</v>
      </c>
      <c r="BJ338" s="21">
        <f t="shared" si="976"/>
        <v>0</v>
      </c>
      <c r="BK338" s="21">
        <f t="shared" si="976"/>
        <v>0</v>
      </c>
      <c r="BL338" s="21">
        <f t="shared" si="976"/>
        <v>0</v>
      </c>
      <c r="BM338" s="21">
        <f t="shared" si="976"/>
        <v>0</v>
      </c>
      <c r="BN338" s="21">
        <f t="shared" si="976"/>
        <v>0</v>
      </c>
      <c r="BO338" s="21">
        <f t="shared" si="976"/>
        <v>0</v>
      </c>
      <c r="BP338" s="21">
        <f t="shared" si="976"/>
        <v>0</v>
      </c>
      <c r="BQ338" s="21">
        <f t="shared" si="976"/>
        <v>0</v>
      </c>
      <c r="BR338" s="21">
        <f t="shared" si="976"/>
        <v>0</v>
      </c>
      <c r="BS338" s="21">
        <f t="shared" si="976"/>
        <v>0</v>
      </c>
      <c r="BT338" s="21">
        <f t="shared" si="976"/>
        <v>0</v>
      </c>
      <c r="BU338" s="21">
        <f>BU121*$E338-BU169*$E338</f>
        <v>0</v>
      </c>
      <c r="BV338" s="21">
        <f t="shared" ref="BV338:DY338" si="977">BV121*$E338-BV169*$E338</f>
        <v>0</v>
      </c>
      <c r="BW338" s="21">
        <f t="shared" si="977"/>
        <v>0</v>
      </c>
      <c r="BX338" s="21">
        <f t="shared" si="977"/>
        <v>0</v>
      </c>
      <c r="BY338" s="21">
        <f t="shared" si="977"/>
        <v>0</v>
      </c>
      <c r="BZ338" s="21">
        <f t="shared" si="977"/>
        <v>0</v>
      </c>
      <c r="CA338" s="21">
        <f t="shared" si="977"/>
        <v>0</v>
      </c>
      <c r="CB338" s="21">
        <f t="shared" si="977"/>
        <v>0</v>
      </c>
      <c r="CC338" s="21">
        <f t="shared" si="977"/>
        <v>0</v>
      </c>
      <c r="CD338" s="21">
        <f t="shared" si="977"/>
        <v>0</v>
      </c>
      <c r="CE338" s="21">
        <f t="shared" si="977"/>
        <v>0</v>
      </c>
      <c r="CF338" s="21">
        <f t="shared" si="977"/>
        <v>0</v>
      </c>
      <c r="CG338" s="21">
        <f t="shared" si="977"/>
        <v>0</v>
      </c>
      <c r="CH338" s="21">
        <f t="shared" si="977"/>
        <v>0</v>
      </c>
      <c r="CI338" s="21">
        <f t="shared" si="977"/>
        <v>0</v>
      </c>
      <c r="CJ338" s="21">
        <f t="shared" si="977"/>
        <v>0</v>
      </c>
      <c r="CK338" s="21">
        <f t="shared" si="977"/>
        <v>0</v>
      </c>
      <c r="CL338" s="21">
        <f t="shared" si="977"/>
        <v>0</v>
      </c>
      <c r="CM338" s="21">
        <f t="shared" si="977"/>
        <v>0</v>
      </c>
      <c r="CN338" s="21">
        <f t="shared" si="977"/>
        <v>0</v>
      </c>
      <c r="CO338" s="21">
        <f t="shared" si="977"/>
        <v>0</v>
      </c>
      <c r="CP338" s="21">
        <f t="shared" si="977"/>
        <v>0</v>
      </c>
      <c r="CQ338" s="21">
        <f t="shared" si="977"/>
        <v>0</v>
      </c>
      <c r="CR338" s="21">
        <f t="shared" si="977"/>
        <v>0</v>
      </c>
      <c r="CS338" s="21">
        <f t="shared" si="977"/>
        <v>0</v>
      </c>
      <c r="CT338" s="21">
        <f t="shared" si="977"/>
        <v>0</v>
      </c>
      <c r="CU338" s="21">
        <f t="shared" si="977"/>
        <v>0</v>
      </c>
      <c r="CV338" s="21">
        <f t="shared" si="977"/>
        <v>0</v>
      </c>
      <c r="CW338" s="21">
        <f t="shared" si="977"/>
        <v>0</v>
      </c>
      <c r="CX338" s="21">
        <f t="shared" si="977"/>
        <v>0</v>
      </c>
      <c r="CY338" s="21">
        <f t="shared" si="977"/>
        <v>0</v>
      </c>
      <c r="CZ338" s="21">
        <f t="shared" si="977"/>
        <v>0</v>
      </c>
      <c r="DA338" s="21">
        <f t="shared" si="977"/>
        <v>0</v>
      </c>
      <c r="DB338" s="21">
        <f t="shared" si="977"/>
        <v>0</v>
      </c>
      <c r="DC338" s="21">
        <f t="shared" si="977"/>
        <v>0</v>
      </c>
      <c r="DD338" s="21">
        <f t="shared" si="977"/>
        <v>0</v>
      </c>
      <c r="DE338" s="21">
        <f t="shared" si="977"/>
        <v>0</v>
      </c>
      <c r="DF338" s="21">
        <f t="shared" si="977"/>
        <v>0</v>
      </c>
      <c r="DG338" s="21">
        <f t="shared" si="977"/>
        <v>0</v>
      </c>
      <c r="DH338" s="21">
        <f t="shared" si="977"/>
        <v>0</v>
      </c>
      <c r="DI338" s="21">
        <f t="shared" si="977"/>
        <v>0</v>
      </c>
      <c r="DJ338" s="21">
        <f t="shared" si="977"/>
        <v>0</v>
      </c>
      <c r="DK338" s="21">
        <f t="shared" si="977"/>
        <v>0</v>
      </c>
      <c r="DL338" s="21">
        <f t="shared" si="977"/>
        <v>0</v>
      </c>
      <c r="DM338" s="21">
        <f t="shared" si="977"/>
        <v>0</v>
      </c>
      <c r="DN338" s="21">
        <f t="shared" si="977"/>
        <v>0</v>
      </c>
      <c r="DO338" s="21">
        <f t="shared" si="977"/>
        <v>0</v>
      </c>
      <c r="DP338" s="21">
        <f t="shared" si="977"/>
        <v>0</v>
      </c>
      <c r="DQ338" s="21">
        <f t="shared" si="977"/>
        <v>0</v>
      </c>
      <c r="DR338" s="21">
        <f t="shared" si="977"/>
        <v>0</v>
      </c>
      <c r="DS338" s="21">
        <f t="shared" si="977"/>
        <v>0</v>
      </c>
      <c r="DT338" s="21">
        <f t="shared" si="977"/>
        <v>0</v>
      </c>
      <c r="DU338" s="21">
        <f t="shared" si="977"/>
        <v>0</v>
      </c>
      <c r="DV338" s="21">
        <f t="shared" si="977"/>
        <v>0</v>
      </c>
      <c r="DW338" s="21">
        <f t="shared" si="977"/>
        <v>0</v>
      </c>
      <c r="DX338" s="21">
        <f t="shared" si="977"/>
        <v>0</v>
      </c>
      <c r="DY338" s="21">
        <f t="shared" si="977"/>
        <v>0</v>
      </c>
      <c r="EB338" s="116">
        <f t="shared" si="957"/>
        <v>337</v>
      </c>
      <c r="EC338" s="2" t="str">
        <f t="shared" si="969"/>
        <v>Phase 2</v>
      </c>
      <c r="ED338" s="2" t="str">
        <f t="shared" si="970"/>
        <v>75' Wide</v>
      </c>
      <c r="EE338" s="33" t="str">
        <f>EE352</f>
        <v>Cash</v>
      </c>
      <c r="EF338" s="2" t="str">
        <f>EF352</f>
        <v>Deposits</v>
      </c>
    </row>
    <row r="339" spans="2:136" x14ac:dyDescent="0.3">
      <c r="D339" s="130"/>
      <c r="E339" s="129"/>
      <c r="I339" s="21"/>
      <c r="J339" s="21"/>
      <c r="K339" s="21"/>
      <c r="L339" s="21"/>
      <c r="M339" s="21"/>
      <c r="N339" s="21"/>
      <c r="O339" s="21"/>
      <c r="P339" s="21"/>
      <c r="Q339" s="21"/>
      <c r="R339" s="21"/>
      <c r="S339" s="21"/>
      <c r="T339" s="21"/>
      <c r="U339" s="21"/>
      <c r="V339" s="21"/>
      <c r="W339" s="21"/>
      <c r="X339" s="21"/>
      <c r="Y339" s="21"/>
      <c r="Z339" s="21"/>
      <c r="AA339" s="21"/>
      <c r="AB339" s="21"/>
      <c r="AC339" s="21"/>
      <c r="AD339" s="21"/>
      <c r="AE339" s="21"/>
      <c r="AF339" s="21"/>
      <c r="AG339" s="21"/>
      <c r="AH339" s="21"/>
      <c r="AI339" s="21"/>
      <c r="AJ339" s="21"/>
      <c r="AK339" s="21"/>
      <c r="AL339" s="21"/>
      <c r="AM339" s="21"/>
      <c r="AN339" s="21"/>
      <c r="AO339" s="21"/>
      <c r="AP339" s="21"/>
      <c r="AQ339" s="21"/>
      <c r="AR339" s="21"/>
      <c r="AS339" s="21"/>
      <c r="AT339" s="21"/>
      <c r="AU339" s="21"/>
      <c r="AV339" s="21"/>
      <c r="AW339" s="21"/>
      <c r="AX339" s="21"/>
      <c r="AY339" s="21"/>
      <c r="AZ339" s="21"/>
      <c r="BA339" s="21"/>
      <c r="BB339" s="21"/>
      <c r="BC339" s="21"/>
      <c r="BD339" s="21"/>
      <c r="BE339" s="21"/>
      <c r="BF339" s="21"/>
      <c r="BG339" s="21"/>
      <c r="BH339" s="21"/>
      <c r="BI339" s="21"/>
      <c r="BJ339" s="21"/>
      <c r="BK339" s="21"/>
      <c r="BL339" s="21"/>
      <c r="BM339" s="21"/>
      <c r="BN339" s="21"/>
      <c r="BO339" s="21"/>
      <c r="BP339" s="21"/>
      <c r="BQ339" s="21"/>
      <c r="BR339" s="21"/>
      <c r="BS339" s="21"/>
      <c r="BT339" s="21"/>
      <c r="BU339" s="21"/>
      <c r="BV339" s="21"/>
      <c r="BW339" s="21"/>
      <c r="BX339" s="21"/>
      <c r="BY339" s="21"/>
      <c r="BZ339" s="21"/>
      <c r="CA339" s="21"/>
      <c r="CB339" s="21"/>
      <c r="CC339" s="21"/>
      <c r="CD339" s="21"/>
      <c r="CE339" s="21"/>
      <c r="CF339" s="21"/>
      <c r="CG339" s="21"/>
      <c r="CH339" s="21"/>
      <c r="CI339" s="21"/>
      <c r="CJ339" s="21"/>
      <c r="CK339" s="21"/>
      <c r="CL339" s="21"/>
      <c r="CM339" s="21"/>
      <c r="CN339" s="21"/>
      <c r="CO339" s="21"/>
      <c r="CP339" s="21"/>
      <c r="CQ339" s="21"/>
      <c r="CR339" s="21"/>
      <c r="CS339" s="21"/>
      <c r="CT339" s="21"/>
      <c r="CU339" s="21"/>
      <c r="CV339" s="21"/>
      <c r="CW339" s="21"/>
      <c r="CX339" s="21"/>
      <c r="CY339" s="21"/>
      <c r="CZ339" s="21"/>
      <c r="DA339" s="21"/>
      <c r="DB339" s="21"/>
      <c r="DC339" s="21"/>
      <c r="DD339" s="21"/>
      <c r="DE339" s="21"/>
      <c r="DF339" s="21"/>
      <c r="DG339" s="21"/>
      <c r="DH339" s="21"/>
      <c r="DI339" s="21"/>
      <c r="DJ339" s="21"/>
      <c r="DK339" s="21"/>
      <c r="DL339" s="21"/>
      <c r="DM339" s="21"/>
      <c r="DN339" s="21"/>
      <c r="DO339" s="21"/>
      <c r="DP339" s="21"/>
      <c r="DQ339" s="21"/>
      <c r="DR339" s="21"/>
      <c r="DS339" s="21"/>
      <c r="DT339" s="21"/>
      <c r="DU339" s="21"/>
      <c r="DV339" s="21"/>
      <c r="DW339" s="21"/>
      <c r="DX339" s="21"/>
      <c r="DY339" s="21"/>
      <c r="EE339" s="33"/>
    </row>
    <row r="340" spans="2:136" x14ac:dyDescent="0.3">
      <c r="B340" s="2" t="str">
        <f>Product!$J$2</f>
        <v>Phase 3</v>
      </c>
      <c r="C340" s="2" t="str">
        <f>Product!$J$3</f>
        <v>50' Wide</v>
      </c>
      <c r="D340" s="130">
        <f>SUMIFS(INDEX(Product!$B$2:$U$97, MATCH(D330, Product!$B$2:$B$97, 0), ), Product!$B$2:$U$2, $B340, Product!$B$3:$U$3, $C340)</f>
        <v>0.1</v>
      </c>
      <c r="E340" s="129">
        <f>SUMIFS(INDEX(Product!$B$2:$U$97, MATCH(E330, Product!$B$2:$B$97, 0), ), Product!$B$2:$U$2, $B340, Product!$B$3:$U$3, $C340)</f>
        <v>33100</v>
      </c>
      <c r="G340" s="11">
        <f>SUM(H340:DZ340)</f>
        <v>0</v>
      </c>
      <c r="I340" s="21">
        <f t="shared" ref="I340:AN340" si="978">I123*$E340-I171*$E340</f>
        <v>0</v>
      </c>
      <c r="J340" s="21">
        <f t="shared" si="978"/>
        <v>0</v>
      </c>
      <c r="K340" s="21">
        <f t="shared" si="978"/>
        <v>0</v>
      </c>
      <c r="L340" s="21">
        <f t="shared" si="978"/>
        <v>0</v>
      </c>
      <c r="M340" s="21">
        <f t="shared" si="978"/>
        <v>0</v>
      </c>
      <c r="N340" s="21">
        <f t="shared" si="978"/>
        <v>0</v>
      </c>
      <c r="O340" s="21">
        <f t="shared" si="978"/>
        <v>0</v>
      </c>
      <c r="P340" s="21">
        <f t="shared" si="978"/>
        <v>0</v>
      </c>
      <c r="Q340" s="21">
        <f t="shared" si="978"/>
        <v>0</v>
      </c>
      <c r="R340" s="21">
        <f t="shared" si="978"/>
        <v>0</v>
      </c>
      <c r="S340" s="21">
        <f t="shared" si="978"/>
        <v>0</v>
      </c>
      <c r="T340" s="21">
        <f t="shared" si="978"/>
        <v>0</v>
      </c>
      <c r="U340" s="21">
        <f t="shared" si="978"/>
        <v>0</v>
      </c>
      <c r="V340" s="21">
        <f t="shared" si="978"/>
        <v>0</v>
      </c>
      <c r="W340" s="21">
        <f t="shared" si="978"/>
        <v>0</v>
      </c>
      <c r="X340" s="21">
        <f t="shared" si="978"/>
        <v>0</v>
      </c>
      <c r="Y340" s="21">
        <f t="shared" si="978"/>
        <v>0</v>
      </c>
      <c r="Z340" s="21">
        <f t="shared" si="978"/>
        <v>0</v>
      </c>
      <c r="AA340" s="21">
        <f t="shared" si="978"/>
        <v>0</v>
      </c>
      <c r="AB340" s="21">
        <f t="shared" si="978"/>
        <v>0</v>
      </c>
      <c r="AC340" s="21">
        <f t="shared" si="978"/>
        <v>0</v>
      </c>
      <c r="AD340" s="21">
        <f t="shared" si="978"/>
        <v>0</v>
      </c>
      <c r="AE340" s="21">
        <f t="shared" si="978"/>
        <v>0</v>
      </c>
      <c r="AF340" s="21">
        <f t="shared" si="978"/>
        <v>0</v>
      </c>
      <c r="AG340" s="21">
        <f t="shared" si="978"/>
        <v>0</v>
      </c>
      <c r="AH340" s="21">
        <f t="shared" si="978"/>
        <v>0</v>
      </c>
      <c r="AI340" s="21">
        <f t="shared" si="978"/>
        <v>0</v>
      </c>
      <c r="AJ340" s="21">
        <f t="shared" si="978"/>
        <v>0</v>
      </c>
      <c r="AK340" s="21">
        <f t="shared" si="978"/>
        <v>0</v>
      </c>
      <c r="AL340" s="21">
        <f t="shared" si="978"/>
        <v>0</v>
      </c>
      <c r="AM340" s="21">
        <f t="shared" si="978"/>
        <v>0</v>
      </c>
      <c r="AN340" s="21">
        <f t="shared" si="978"/>
        <v>0</v>
      </c>
      <c r="AO340" s="21">
        <f t="shared" ref="AO340:BT340" si="979">AO123*$E340-AO171*$E340</f>
        <v>82750</v>
      </c>
      <c r="AP340" s="21">
        <f t="shared" si="979"/>
        <v>82750</v>
      </c>
      <c r="AQ340" s="21">
        <f t="shared" si="979"/>
        <v>82750</v>
      </c>
      <c r="AR340" s="21">
        <f t="shared" si="979"/>
        <v>82750</v>
      </c>
      <c r="AS340" s="21">
        <f t="shared" si="979"/>
        <v>82750</v>
      </c>
      <c r="AT340" s="21">
        <f t="shared" si="979"/>
        <v>82750</v>
      </c>
      <c r="AU340" s="21">
        <f t="shared" si="979"/>
        <v>0</v>
      </c>
      <c r="AV340" s="21">
        <f t="shared" si="979"/>
        <v>0</v>
      </c>
      <c r="AW340" s="21">
        <f t="shared" si="979"/>
        <v>0</v>
      </c>
      <c r="AX340" s="21">
        <f t="shared" si="979"/>
        <v>0</v>
      </c>
      <c r="AY340" s="21">
        <f t="shared" si="979"/>
        <v>0</v>
      </c>
      <c r="AZ340" s="21">
        <f t="shared" si="979"/>
        <v>0</v>
      </c>
      <c r="BA340" s="21">
        <f t="shared" si="979"/>
        <v>-82750</v>
      </c>
      <c r="BB340" s="21">
        <f t="shared" si="979"/>
        <v>-82750</v>
      </c>
      <c r="BC340" s="21">
        <f t="shared" si="979"/>
        <v>-82750</v>
      </c>
      <c r="BD340" s="21">
        <f t="shared" si="979"/>
        <v>-82750</v>
      </c>
      <c r="BE340" s="21">
        <f t="shared" si="979"/>
        <v>-82750</v>
      </c>
      <c r="BF340" s="21">
        <f t="shared" si="979"/>
        <v>-82750</v>
      </c>
      <c r="BG340" s="21">
        <f t="shared" si="979"/>
        <v>0</v>
      </c>
      <c r="BH340" s="21">
        <f t="shared" si="979"/>
        <v>0</v>
      </c>
      <c r="BI340" s="21">
        <f t="shared" si="979"/>
        <v>0</v>
      </c>
      <c r="BJ340" s="21">
        <f t="shared" si="979"/>
        <v>0</v>
      </c>
      <c r="BK340" s="21">
        <f t="shared" si="979"/>
        <v>0</v>
      </c>
      <c r="BL340" s="21">
        <f t="shared" si="979"/>
        <v>0</v>
      </c>
      <c r="BM340" s="21">
        <f t="shared" si="979"/>
        <v>0</v>
      </c>
      <c r="BN340" s="21">
        <f t="shared" si="979"/>
        <v>0</v>
      </c>
      <c r="BO340" s="21">
        <f t="shared" si="979"/>
        <v>0</v>
      </c>
      <c r="BP340" s="21">
        <f t="shared" si="979"/>
        <v>0</v>
      </c>
      <c r="BQ340" s="21">
        <f t="shared" si="979"/>
        <v>0</v>
      </c>
      <c r="BR340" s="21">
        <f t="shared" si="979"/>
        <v>0</v>
      </c>
      <c r="BS340" s="21">
        <f t="shared" si="979"/>
        <v>0</v>
      </c>
      <c r="BT340" s="21">
        <f t="shared" si="979"/>
        <v>0</v>
      </c>
      <c r="BU340" s="21">
        <f t="shared" ref="BU340:CZ340" si="980">BU123*$E340-BU171*$E340</f>
        <v>0</v>
      </c>
      <c r="BV340" s="21">
        <f t="shared" si="980"/>
        <v>0</v>
      </c>
      <c r="BW340" s="21">
        <f t="shared" si="980"/>
        <v>0</v>
      </c>
      <c r="BX340" s="21">
        <f t="shared" si="980"/>
        <v>0</v>
      </c>
      <c r="BY340" s="21">
        <f t="shared" si="980"/>
        <v>0</v>
      </c>
      <c r="BZ340" s="21">
        <f t="shared" si="980"/>
        <v>0</v>
      </c>
      <c r="CA340" s="21">
        <f t="shared" si="980"/>
        <v>0</v>
      </c>
      <c r="CB340" s="21">
        <f t="shared" si="980"/>
        <v>0</v>
      </c>
      <c r="CC340" s="21">
        <f t="shared" si="980"/>
        <v>0</v>
      </c>
      <c r="CD340" s="21">
        <f t="shared" si="980"/>
        <v>0</v>
      </c>
      <c r="CE340" s="21">
        <f t="shared" si="980"/>
        <v>0</v>
      </c>
      <c r="CF340" s="21">
        <f t="shared" si="980"/>
        <v>0</v>
      </c>
      <c r="CG340" s="21">
        <f t="shared" si="980"/>
        <v>0</v>
      </c>
      <c r="CH340" s="21">
        <f t="shared" si="980"/>
        <v>0</v>
      </c>
      <c r="CI340" s="21">
        <f t="shared" si="980"/>
        <v>0</v>
      </c>
      <c r="CJ340" s="21">
        <f t="shared" si="980"/>
        <v>0</v>
      </c>
      <c r="CK340" s="21">
        <f t="shared" si="980"/>
        <v>0</v>
      </c>
      <c r="CL340" s="21">
        <f t="shared" si="980"/>
        <v>0</v>
      </c>
      <c r="CM340" s="21">
        <f t="shared" si="980"/>
        <v>0</v>
      </c>
      <c r="CN340" s="21">
        <f t="shared" si="980"/>
        <v>0</v>
      </c>
      <c r="CO340" s="21">
        <f t="shared" si="980"/>
        <v>0</v>
      </c>
      <c r="CP340" s="21">
        <f t="shared" si="980"/>
        <v>0</v>
      </c>
      <c r="CQ340" s="21">
        <f t="shared" si="980"/>
        <v>0</v>
      </c>
      <c r="CR340" s="21">
        <f t="shared" si="980"/>
        <v>0</v>
      </c>
      <c r="CS340" s="21">
        <f t="shared" si="980"/>
        <v>0</v>
      </c>
      <c r="CT340" s="21">
        <f t="shared" si="980"/>
        <v>0</v>
      </c>
      <c r="CU340" s="21">
        <f t="shared" si="980"/>
        <v>0</v>
      </c>
      <c r="CV340" s="21">
        <f t="shared" si="980"/>
        <v>0</v>
      </c>
      <c r="CW340" s="21">
        <f t="shared" si="980"/>
        <v>0</v>
      </c>
      <c r="CX340" s="21">
        <f t="shared" si="980"/>
        <v>0</v>
      </c>
      <c r="CY340" s="21">
        <f t="shared" si="980"/>
        <v>0</v>
      </c>
      <c r="CZ340" s="21">
        <f t="shared" si="980"/>
        <v>0</v>
      </c>
      <c r="DA340" s="21">
        <f t="shared" ref="DA340:DY340" si="981">DA123*$E340-DA171*$E340</f>
        <v>0</v>
      </c>
      <c r="DB340" s="21">
        <f t="shared" si="981"/>
        <v>0</v>
      </c>
      <c r="DC340" s="21">
        <f t="shared" si="981"/>
        <v>0</v>
      </c>
      <c r="DD340" s="21">
        <f t="shared" si="981"/>
        <v>0</v>
      </c>
      <c r="DE340" s="21">
        <f t="shared" si="981"/>
        <v>0</v>
      </c>
      <c r="DF340" s="21">
        <f t="shared" si="981"/>
        <v>0</v>
      </c>
      <c r="DG340" s="21">
        <f t="shared" si="981"/>
        <v>0</v>
      </c>
      <c r="DH340" s="21">
        <f t="shared" si="981"/>
        <v>0</v>
      </c>
      <c r="DI340" s="21">
        <f t="shared" si="981"/>
        <v>0</v>
      </c>
      <c r="DJ340" s="21">
        <f t="shared" si="981"/>
        <v>0</v>
      </c>
      <c r="DK340" s="21">
        <f t="shared" si="981"/>
        <v>0</v>
      </c>
      <c r="DL340" s="21">
        <f t="shared" si="981"/>
        <v>0</v>
      </c>
      <c r="DM340" s="21">
        <f t="shared" si="981"/>
        <v>0</v>
      </c>
      <c r="DN340" s="21">
        <f t="shared" si="981"/>
        <v>0</v>
      </c>
      <c r="DO340" s="21">
        <f t="shared" si="981"/>
        <v>0</v>
      </c>
      <c r="DP340" s="21">
        <f t="shared" si="981"/>
        <v>0</v>
      </c>
      <c r="DQ340" s="21">
        <f t="shared" si="981"/>
        <v>0</v>
      </c>
      <c r="DR340" s="21">
        <f t="shared" si="981"/>
        <v>0</v>
      </c>
      <c r="DS340" s="21">
        <f t="shared" si="981"/>
        <v>0</v>
      </c>
      <c r="DT340" s="21">
        <f t="shared" si="981"/>
        <v>0</v>
      </c>
      <c r="DU340" s="21">
        <f t="shared" si="981"/>
        <v>0</v>
      </c>
      <c r="DV340" s="21">
        <f t="shared" si="981"/>
        <v>0</v>
      </c>
      <c r="DW340" s="21">
        <f t="shared" si="981"/>
        <v>0</v>
      </c>
      <c r="DX340" s="21">
        <f t="shared" si="981"/>
        <v>0</v>
      </c>
      <c r="DY340" s="21">
        <f t="shared" si="981"/>
        <v>0</v>
      </c>
      <c r="EB340" s="116">
        <f t="shared" si="957"/>
        <v>339</v>
      </c>
      <c r="EC340" s="2" t="str">
        <f t="shared" ref="EC340:EC342" si="982">B340</f>
        <v>Phase 3</v>
      </c>
      <c r="ED340" s="2" t="str">
        <f t="shared" ref="ED340:ED342" si="983">C340</f>
        <v>50' Wide</v>
      </c>
      <c r="EE340" s="33" t="str">
        <f>EE352</f>
        <v>Cash</v>
      </c>
      <c r="EF340" s="2" t="str">
        <f>EF352</f>
        <v>Deposits</v>
      </c>
    </row>
    <row r="341" spans="2:136" x14ac:dyDescent="0.3">
      <c r="B341" s="2" t="str">
        <f>Product!$K$2</f>
        <v>Phase 3</v>
      </c>
      <c r="C341" s="2" t="str">
        <f>Product!$K$3</f>
        <v>60' Wide</v>
      </c>
      <c r="D341" s="130">
        <f>SUMIFS(INDEX(Product!$B$2:$U$97, MATCH(D330, Product!$B$2:$B$97, 0), ), Product!$B$2:$U$2, $B341, Product!$B$3:$U$3, $C341)</f>
        <v>0.1</v>
      </c>
      <c r="E341" s="129">
        <f>SUMIFS(INDEX(Product!$B$2:$U$97, MATCH(E330, Product!$B$2:$B$97, 0), ), Product!$B$2:$U$2, $B341, Product!$B$3:$U$3, $C341)</f>
        <v>39250</v>
      </c>
      <c r="G341" s="11">
        <f>SUM(H341:DZ341)</f>
        <v>0</v>
      </c>
      <c r="I341" s="21">
        <f t="shared" ref="I341:AN341" si="984">I124*$E341-I172*$E341</f>
        <v>0</v>
      </c>
      <c r="J341" s="21">
        <f t="shared" si="984"/>
        <v>0</v>
      </c>
      <c r="K341" s="21">
        <f t="shared" si="984"/>
        <v>0</v>
      </c>
      <c r="L341" s="21">
        <f t="shared" si="984"/>
        <v>0</v>
      </c>
      <c r="M341" s="21">
        <f t="shared" si="984"/>
        <v>0</v>
      </c>
      <c r="N341" s="21">
        <f t="shared" si="984"/>
        <v>0</v>
      </c>
      <c r="O341" s="21">
        <f t="shared" si="984"/>
        <v>0</v>
      </c>
      <c r="P341" s="21">
        <f t="shared" si="984"/>
        <v>0</v>
      </c>
      <c r="Q341" s="21">
        <f t="shared" si="984"/>
        <v>0</v>
      </c>
      <c r="R341" s="21">
        <f t="shared" si="984"/>
        <v>0</v>
      </c>
      <c r="S341" s="21">
        <f t="shared" si="984"/>
        <v>0</v>
      </c>
      <c r="T341" s="21">
        <f t="shared" si="984"/>
        <v>0</v>
      </c>
      <c r="U341" s="21">
        <f t="shared" si="984"/>
        <v>0</v>
      </c>
      <c r="V341" s="21">
        <f t="shared" si="984"/>
        <v>0</v>
      </c>
      <c r="W341" s="21">
        <f t="shared" si="984"/>
        <v>0</v>
      </c>
      <c r="X341" s="21">
        <f t="shared" si="984"/>
        <v>0</v>
      </c>
      <c r="Y341" s="21">
        <f t="shared" si="984"/>
        <v>0</v>
      </c>
      <c r="Z341" s="21">
        <f t="shared" si="984"/>
        <v>0</v>
      </c>
      <c r="AA341" s="21">
        <f t="shared" si="984"/>
        <v>0</v>
      </c>
      <c r="AB341" s="21">
        <f t="shared" si="984"/>
        <v>0</v>
      </c>
      <c r="AC341" s="21">
        <f t="shared" si="984"/>
        <v>0</v>
      </c>
      <c r="AD341" s="21">
        <f t="shared" si="984"/>
        <v>0</v>
      </c>
      <c r="AE341" s="21">
        <f t="shared" si="984"/>
        <v>0</v>
      </c>
      <c r="AF341" s="21">
        <f t="shared" si="984"/>
        <v>0</v>
      </c>
      <c r="AG341" s="21">
        <f t="shared" si="984"/>
        <v>0</v>
      </c>
      <c r="AH341" s="21">
        <f t="shared" si="984"/>
        <v>0</v>
      </c>
      <c r="AI341" s="21">
        <f t="shared" si="984"/>
        <v>0</v>
      </c>
      <c r="AJ341" s="21">
        <f t="shared" si="984"/>
        <v>0</v>
      </c>
      <c r="AK341" s="21">
        <f t="shared" si="984"/>
        <v>0</v>
      </c>
      <c r="AL341" s="21">
        <f t="shared" si="984"/>
        <v>0</v>
      </c>
      <c r="AM341" s="21">
        <f t="shared" si="984"/>
        <v>0</v>
      </c>
      <c r="AN341" s="21">
        <f t="shared" si="984"/>
        <v>0</v>
      </c>
      <c r="AO341" s="21">
        <f t="shared" ref="AO341:BT341" si="985">AO124*$E341-AO172*$E341</f>
        <v>98125</v>
      </c>
      <c r="AP341" s="21">
        <f t="shared" si="985"/>
        <v>98125</v>
      </c>
      <c r="AQ341" s="21">
        <f t="shared" si="985"/>
        <v>98125</v>
      </c>
      <c r="AR341" s="21">
        <f t="shared" si="985"/>
        <v>98125</v>
      </c>
      <c r="AS341" s="21">
        <f t="shared" si="985"/>
        <v>98125</v>
      </c>
      <c r="AT341" s="21">
        <f t="shared" si="985"/>
        <v>98125</v>
      </c>
      <c r="AU341" s="21">
        <f t="shared" si="985"/>
        <v>0</v>
      </c>
      <c r="AV341" s="21">
        <f t="shared" si="985"/>
        <v>0</v>
      </c>
      <c r="AW341" s="21">
        <f t="shared" si="985"/>
        <v>0</v>
      </c>
      <c r="AX341" s="21">
        <f t="shared" si="985"/>
        <v>0</v>
      </c>
      <c r="AY341" s="21">
        <f t="shared" si="985"/>
        <v>0</v>
      </c>
      <c r="AZ341" s="21">
        <f t="shared" si="985"/>
        <v>0</v>
      </c>
      <c r="BA341" s="21">
        <f t="shared" si="985"/>
        <v>-98125</v>
      </c>
      <c r="BB341" s="21">
        <f t="shared" si="985"/>
        <v>-98125</v>
      </c>
      <c r="BC341" s="21">
        <f t="shared" si="985"/>
        <v>-98125</v>
      </c>
      <c r="BD341" s="21">
        <f t="shared" si="985"/>
        <v>-98125</v>
      </c>
      <c r="BE341" s="21">
        <f t="shared" si="985"/>
        <v>-98125</v>
      </c>
      <c r="BF341" s="21">
        <f t="shared" si="985"/>
        <v>-98125</v>
      </c>
      <c r="BG341" s="21">
        <f t="shared" si="985"/>
        <v>0</v>
      </c>
      <c r="BH341" s="21">
        <f t="shared" si="985"/>
        <v>0</v>
      </c>
      <c r="BI341" s="21">
        <f t="shared" si="985"/>
        <v>0</v>
      </c>
      <c r="BJ341" s="21">
        <f t="shared" si="985"/>
        <v>0</v>
      </c>
      <c r="BK341" s="21">
        <f t="shared" si="985"/>
        <v>0</v>
      </c>
      <c r="BL341" s="21">
        <f t="shared" si="985"/>
        <v>0</v>
      </c>
      <c r="BM341" s="21">
        <f t="shared" si="985"/>
        <v>0</v>
      </c>
      <c r="BN341" s="21">
        <f t="shared" si="985"/>
        <v>0</v>
      </c>
      <c r="BO341" s="21">
        <f t="shared" si="985"/>
        <v>0</v>
      </c>
      <c r="BP341" s="21">
        <f t="shared" si="985"/>
        <v>0</v>
      </c>
      <c r="BQ341" s="21">
        <f t="shared" si="985"/>
        <v>0</v>
      </c>
      <c r="BR341" s="21">
        <f t="shared" si="985"/>
        <v>0</v>
      </c>
      <c r="BS341" s="21">
        <f t="shared" si="985"/>
        <v>0</v>
      </c>
      <c r="BT341" s="21">
        <f t="shared" si="985"/>
        <v>0</v>
      </c>
      <c r="BU341" s="21">
        <f t="shared" ref="BU341:CZ341" si="986">BU124*$E341-BU172*$E341</f>
        <v>0</v>
      </c>
      <c r="BV341" s="21">
        <f t="shared" si="986"/>
        <v>0</v>
      </c>
      <c r="BW341" s="21">
        <f t="shared" si="986"/>
        <v>0</v>
      </c>
      <c r="BX341" s="21">
        <f t="shared" si="986"/>
        <v>0</v>
      </c>
      <c r="BY341" s="21">
        <f t="shared" si="986"/>
        <v>0</v>
      </c>
      <c r="BZ341" s="21">
        <f t="shared" si="986"/>
        <v>0</v>
      </c>
      <c r="CA341" s="21">
        <f t="shared" si="986"/>
        <v>0</v>
      </c>
      <c r="CB341" s="21">
        <f t="shared" si="986"/>
        <v>0</v>
      </c>
      <c r="CC341" s="21">
        <f t="shared" si="986"/>
        <v>0</v>
      </c>
      <c r="CD341" s="21">
        <f t="shared" si="986"/>
        <v>0</v>
      </c>
      <c r="CE341" s="21">
        <f t="shared" si="986"/>
        <v>0</v>
      </c>
      <c r="CF341" s="21">
        <f t="shared" si="986"/>
        <v>0</v>
      </c>
      <c r="CG341" s="21">
        <f t="shared" si="986"/>
        <v>0</v>
      </c>
      <c r="CH341" s="21">
        <f t="shared" si="986"/>
        <v>0</v>
      </c>
      <c r="CI341" s="21">
        <f t="shared" si="986"/>
        <v>0</v>
      </c>
      <c r="CJ341" s="21">
        <f t="shared" si="986"/>
        <v>0</v>
      </c>
      <c r="CK341" s="21">
        <f t="shared" si="986"/>
        <v>0</v>
      </c>
      <c r="CL341" s="21">
        <f t="shared" si="986"/>
        <v>0</v>
      </c>
      <c r="CM341" s="21">
        <f t="shared" si="986"/>
        <v>0</v>
      </c>
      <c r="CN341" s="21">
        <f t="shared" si="986"/>
        <v>0</v>
      </c>
      <c r="CO341" s="21">
        <f t="shared" si="986"/>
        <v>0</v>
      </c>
      <c r="CP341" s="21">
        <f t="shared" si="986"/>
        <v>0</v>
      </c>
      <c r="CQ341" s="21">
        <f t="shared" si="986"/>
        <v>0</v>
      </c>
      <c r="CR341" s="21">
        <f t="shared" si="986"/>
        <v>0</v>
      </c>
      <c r="CS341" s="21">
        <f t="shared" si="986"/>
        <v>0</v>
      </c>
      <c r="CT341" s="21">
        <f t="shared" si="986"/>
        <v>0</v>
      </c>
      <c r="CU341" s="21">
        <f t="shared" si="986"/>
        <v>0</v>
      </c>
      <c r="CV341" s="21">
        <f t="shared" si="986"/>
        <v>0</v>
      </c>
      <c r="CW341" s="21">
        <f t="shared" si="986"/>
        <v>0</v>
      </c>
      <c r="CX341" s="21">
        <f t="shared" si="986"/>
        <v>0</v>
      </c>
      <c r="CY341" s="21">
        <f t="shared" si="986"/>
        <v>0</v>
      </c>
      <c r="CZ341" s="21">
        <f t="shared" si="986"/>
        <v>0</v>
      </c>
      <c r="DA341" s="21">
        <f t="shared" ref="DA341:DY341" si="987">DA124*$E341-DA172*$E341</f>
        <v>0</v>
      </c>
      <c r="DB341" s="21">
        <f t="shared" si="987"/>
        <v>0</v>
      </c>
      <c r="DC341" s="21">
        <f t="shared" si="987"/>
        <v>0</v>
      </c>
      <c r="DD341" s="21">
        <f t="shared" si="987"/>
        <v>0</v>
      </c>
      <c r="DE341" s="21">
        <f t="shared" si="987"/>
        <v>0</v>
      </c>
      <c r="DF341" s="21">
        <f t="shared" si="987"/>
        <v>0</v>
      </c>
      <c r="DG341" s="21">
        <f t="shared" si="987"/>
        <v>0</v>
      </c>
      <c r="DH341" s="21">
        <f t="shared" si="987"/>
        <v>0</v>
      </c>
      <c r="DI341" s="21">
        <f t="shared" si="987"/>
        <v>0</v>
      </c>
      <c r="DJ341" s="21">
        <f t="shared" si="987"/>
        <v>0</v>
      </c>
      <c r="DK341" s="21">
        <f t="shared" si="987"/>
        <v>0</v>
      </c>
      <c r="DL341" s="21">
        <f t="shared" si="987"/>
        <v>0</v>
      </c>
      <c r="DM341" s="21">
        <f t="shared" si="987"/>
        <v>0</v>
      </c>
      <c r="DN341" s="21">
        <f t="shared" si="987"/>
        <v>0</v>
      </c>
      <c r="DO341" s="21">
        <f t="shared" si="987"/>
        <v>0</v>
      </c>
      <c r="DP341" s="21">
        <f t="shared" si="987"/>
        <v>0</v>
      </c>
      <c r="DQ341" s="21">
        <f t="shared" si="987"/>
        <v>0</v>
      </c>
      <c r="DR341" s="21">
        <f t="shared" si="987"/>
        <v>0</v>
      </c>
      <c r="DS341" s="21">
        <f t="shared" si="987"/>
        <v>0</v>
      </c>
      <c r="DT341" s="21">
        <f t="shared" si="987"/>
        <v>0</v>
      </c>
      <c r="DU341" s="21">
        <f t="shared" si="987"/>
        <v>0</v>
      </c>
      <c r="DV341" s="21">
        <f t="shared" si="987"/>
        <v>0</v>
      </c>
      <c r="DW341" s="21">
        <f t="shared" si="987"/>
        <v>0</v>
      </c>
      <c r="DX341" s="21">
        <f t="shared" si="987"/>
        <v>0</v>
      </c>
      <c r="DY341" s="21">
        <f t="shared" si="987"/>
        <v>0</v>
      </c>
      <c r="EB341" s="116">
        <f t="shared" si="957"/>
        <v>340</v>
      </c>
      <c r="EC341" s="2" t="str">
        <f t="shared" si="982"/>
        <v>Phase 3</v>
      </c>
      <c r="ED341" s="2" t="str">
        <f t="shared" si="983"/>
        <v>60' Wide</v>
      </c>
      <c r="EE341" s="33" t="str">
        <f>EE352</f>
        <v>Cash</v>
      </c>
      <c r="EF341" s="2" t="str">
        <f>EF352</f>
        <v>Deposits</v>
      </c>
    </row>
    <row r="342" spans="2:136" x14ac:dyDescent="0.3">
      <c r="B342" s="2" t="str">
        <f>Product!$L$2</f>
        <v>Phase 3</v>
      </c>
      <c r="C342" s="2" t="str">
        <f>Product!$L$3</f>
        <v>75' Wide</v>
      </c>
      <c r="D342" s="130">
        <f>SUMIFS(INDEX(Product!$B$2:$U$97, MATCH(D330, Product!$B$2:$B$97, 0), ), Product!$B$2:$U$2, $B342, Product!$B$3:$U$3, $C342)</f>
        <v>0.1</v>
      </c>
      <c r="E342" s="129">
        <f>SUMIFS(INDEX(Product!$B$2:$U$97, MATCH(E330, Product!$B$2:$B$97, 0), ), Product!$B$2:$U$2, $B342, Product!$B$3:$U$3, $C342)</f>
        <v>45950</v>
      </c>
      <c r="G342" s="11">
        <f>SUM(H342:DZ342)</f>
        <v>0</v>
      </c>
      <c r="I342" s="21">
        <f t="shared" ref="I342:AN342" si="988">I125*$E342-I173*$E342</f>
        <v>0</v>
      </c>
      <c r="J342" s="21">
        <f t="shared" si="988"/>
        <v>0</v>
      </c>
      <c r="K342" s="21">
        <f t="shared" si="988"/>
        <v>0</v>
      </c>
      <c r="L342" s="21">
        <f t="shared" si="988"/>
        <v>0</v>
      </c>
      <c r="M342" s="21">
        <f t="shared" si="988"/>
        <v>0</v>
      </c>
      <c r="N342" s="21">
        <f t="shared" si="988"/>
        <v>0</v>
      </c>
      <c r="O342" s="21">
        <f t="shared" si="988"/>
        <v>0</v>
      </c>
      <c r="P342" s="21">
        <f t="shared" si="988"/>
        <v>0</v>
      </c>
      <c r="Q342" s="21">
        <f t="shared" si="988"/>
        <v>0</v>
      </c>
      <c r="R342" s="21">
        <f t="shared" si="988"/>
        <v>0</v>
      </c>
      <c r="S342" s="21">
        <f t="shared" si="988"/>
        <v>0</v>
      </c>
      <c r="T342" s="21">
        <f t="shared" si="988"/>
        <v>0</v>
      </c>
      <c r="U342" s="21">
        <f t="shared" si="988"/>
        <v>0</v>
      </c>
      <c r="V342" s="21">
        <f t="shared" si="988"/>
        <v>0</v>
      </c>
      <c r="W342" s="21">
        <f t="shared" si="988"/>
        <v>0</v>
      </c>
      <c r="X342" s="21">
        <f t="shared" si="988"/>
        <v>0</v>
      </c>
      <c r="Y342" s="21">
        <f t="shared" si="988"/>
        <v>0</v>
      </c>
      <c r="Z342" s="21">
        <f t="shared" si="988"/>
        <v>0</v>
      </c>
      <c r="AA342" s="21">
        <f t="shared" si="988"/>
        <v>0</v>
      </c>
      <c r="AB342" s="21">
        <f t="shared" si="988"/>
        <v>0</v>
      </c>
      <c r="AC342" s="21">
        <f t="shared" si="988"/>
        <v>0</v>
      </c>
      <c r="AD342" s="21">
        <f t="shared" si="988"/>
        <v>0</v>
      </c>
      <c r="AE342" s="21">
        <f t="shared" si="988"/>
        <v>0</v>
      </c>
      <c r="AF342" s="21">
        <f t="shared" si="988"/>
        <v>0</v>
      </c>
      <c r="AG342" s="21">
        <f t="shared" si="988"/>
        <v>0</v>
      </c>
      <c r="AH342" s="21">
        <f t="shared" si="988"/>
        <v>0</v>
      </c>
      <c r="AI342" s="21">
        <f t="shared" si="988"/>
        <v>0</v>
      </c>
      <c r="AJ342" s="21">
        <f t="shared" si="988"/>
        <v>0</v>
      </c>
      <c r="AK342" s="21">
        <f t="shared" si="988"/>
        <v>0</v>
      </c>
      <c r="AL342" s="21">
        <f t="shared" si="988"/>
        <v>0</v>
      </c>
      <c r="AM342" s="21">
        <f t="shared" si="988"/>
        <v>0</v>
      </c>
      <c r="AN342" s="21">
        <f t="shared" si="988"/>
        <v>0</v>
      </c>
      <c r="AO342" s="21">
        <f t="shared" ref="AO342:BT342" si="989">AO125*$E342-AO173*$E342</f>
        <v>76583.333333333343</v>
      </c>
      <c r="AP342" s="21">
        <f t="shared" si="989"/>
        <v>76583.333333333343</v>
      </c>
      <c r="AQ342" s="21">
        <f t="shared" si="989"/>
        <v>76583.333333333343</v>
      </c>
      <c r="AR342" s="21">
        <f t="shared" si="989"/>
        <v>76583.333333333343</v>
      </c>
      <c r="AS342" s="21">
        <f t="shared" si="989"/>
        <v>76583.333333333343</v>
      </c>
      <c r="AT342" s="21">
        <f t="shared" si="989"/>
        <v>76583.333333333343</v>
      </c>
      <c r="AU342" s="21">
        <f t="shared" si="989"/>
        <v>0</v>
      </c>
      <c r="AV342" s="21">
        <f t="shared" si="989"/>
        <v>0</v>
      </c>
      <c r="AW342" s="21">
        <f t="shared" si="989"/>
        <v>0</v>
      </c>
      <c r="AX342" s="21">
        <f t="shared" si="989"/>
        <v>0</v>
      </c>
      <c r="AY342" s="21">
        <f t="shared" si="989"/>
        <v>0</v>
      </c>
      <c r="AZ342" s="21">
        <f t="shared" si="989"/>
        <v>0</v>
      </c>
      <c r="BA342" s="21">
        <f t="shared" si="989"/>
        <v>-76583.333333333343</v>
      </c>
      <c r="BB342" s="21">
        <f t="shared" si="989"/>
        <v>-76583.333333333343</v>
      </c>
      <c r="BC342" s="21">
        <f t="shared" si="989"/>
        <v>-76583.333333333343</v>
      </c>
      <c r="BD342" s="21">
        <f t="shared" si="989"/>
        <v>-76583.333333333343</v>
      </c>
      <c r="BE342" s="21">
        <f t="shared" si="989"/>
        <v>-76583.333333333343</v>
      </c>
      <c r="BF342" s="21">
        <f t="shared" si="989"/>
        <v>-76583.333333333343</v>
      </c>
      <c r="BG342" s="21">
        <f t="shared" si="989"/>
        <v>0</v>
      </c>
      <c r="BH342" s="21">
        <f t="shared" si="989"/>
        <v>0</v>
      </c>
      <c r="BI342" s="21">
        <f t="shared" si="989"/>
        <v>0</v>
      </c>
      <c r="BJ342" s="21">
        <f t="shared" si="989"/>
        <v>0</v>
      </c>
      <c r="BK342" s="21">
        <f t="shared" si="989"/>
        <v>0</v>
      </c>
      <c r="BL342" s="21">
        <f t="shared" si="989"/>
        <v>0</v>
      </c>
      <c r="BM342" s="21">
        <f t="shared" si="989"/>
        <v>0</v>
      </c>
      <c r="BN342" s="21">
        <f t="shared" si="989"/>
        <v>0</v>
      </c>
      <c r="BO342" s="21">
        <f t="shared" si="989"/>
        <v>0</v>
      </c>
      <c r="BP342" s="21">
        <f t="shared" si="989"/>
        <v>0</v>
      </c>
      <c r="BQ342" s="21">
        <f t="shared" si="989"/>
        <v>0</v>
      </c>
      <c r="BR342" s="21">
        <f t="shared" si="989"/>
        <v>0</v>
      </c>
      <c r="BS342" s="21">
        <f t="shared" si="989"/>
        <v>0</v>
      </c>
      <c r="BT342" s="21">
        <f t="shared" si="989"/>
        <v>0</v>
      </c>
      <c r="BU342" s="21">
        <f t="shared" ref="BU342:CZ342" si="990">BU125*$E342-BU173*$E342</f>
        <v>0</v>
      </c>
      <c r="BV342" s="21">
        <f t="shared" si="990"/>
        <v>0</v>
      </c>
      <c r="BW342" s="21">
        <f t="shared" si="990"/>
        <v>0</v>
      </c>
      <c r="BX342" s="21">
        <f t="shared" si="990"/>
        <v>0</v>
      </c>
      <c r="BY342" s="21">
        <f t="shared" si="990"/>
        <v>0</v>
      </c>
      <c r="BZ342" s="21">
        <f t="shared" si="990"/>
        <v>0</v>
      </c>
      <c r="CA342" s="21">
        <f t="shared" si="990"/>
        <v>0</v>
      </c>
      <c r="CB342" s="21">
        <f t="shared" si="990"/>
        <v>0</v>
      </c>
      <c r="CC342" s="21">
        <f t="shared" si="990"/>
        <v>0</v>
      </c>
      <c r="CD342" s="21">
        <f t="shared" si="990"/>
        <v>0</v>
      </c>
      <c r="CE342" s="21">
        <f t="shared" si="990"/>
        <v>0</v>
      </c>
      <c r="CF342" s="21">
        <f t="shared" si="990"/>
        <v>0</v>
      </c>
      <c r="CG342" s="21">
        <f t="shared" si="990"/>
        <v>0</v>
      </c>
      <c r="CH342" s="21">
        <f t="shared" si="990"/>
        <v>0</v>
      </c>
      <c r="CI342" s="21">
        <f t="shared" si="990"/>
        <v>0</v>
      </c>
      <c r="CJ342" s="21">
        <f t="shared" si="990"/>
        <v>0</v>
      </c>
      <c r="CK342" s="21">
        <f t="shared" si="990"/>
        <v>0</v>
      </c>
      <c r="CL342" s="21">
        <f t="shared" si="990"/>
        <v>0</v>
      </c>
      <c r="CM342" s="21">
        <f t="shared" si="990"/>
        <v>0</v>
      </c>
      <c r="CN342" s="21">
        <f t="shared" si="990"/>
        <v>0</v>
      </c>
      <c r="CO342" s="21">
        <f t="shared" si="990"/>
        <v>0</v>
      </c>
      <c r="CP342" s="21">
        <f t="shared" si="990"/>
        <v>0</v>
      </c>
      <c r="CQ342" s="21">
        <f t="shared" si="990"/>
        <v>0</v>
      </c>
      <c r="CR342" s="21">
        <f t="shared" si="990"/>
        <v>0</v>
      </c>
      <c r="CS342" s="21">
        <f t="shared" si="990"/>
        <v>0</v>
      </c>
      <c r="CT342" s="21">
        <f t="shared" si="990"/>
        <v>0</v>
      </c>
      <c r="CU342" s="21">
        <f t="shared" si="990"/>
        <v>0</v>
      </c>
      <c r="CV342" s="21">
        <f t="shared" si="990"/>
        <v>0</v>
      </c>
      <c r="CW342" s="21">
        <f t="shared" si="990"/>
        <v>0</v>
      </c>
      <c r="CX342" s="21">
        <f t="shared" si="990"/>
        <v>0</v>
      </c>
      <c r="CY342" s="21">
        <f t="shared" si="990"/>
        <v>0</v>
      </c>
      <c r="CZ342" s="21">
        <f t="shared" si="990"/>
        <v>0</v>
      </c>
      <c r="DA342" s="21">
        <f t="shared" ref="DA342:DY342" si="991">DA125*$E342-DA173*$E342</f>
        <v>0</v>
      </c>
      <c r="DB342" s="21">
        <f t="shared" si="991"/>
        <v>0</v>
      </c>
      <c r="DC342" s="21">
        <f t="shared" si="991"/>
        <v>0</v>
      </c>
      <c r="DD342" s="21">
        <f t="shared" si="991"/>
        <v>0</v>
      </c>
      <c r="DE342" s="21">
        <f t="shared" si="991"/>
        <v>0</v>
      </c>
      <c r="DF342" s="21">
        <f t="shared" si="991"/>
        <v>0</v>
      </c>
      <c r="DG342" s="21">
        <f t="shared" si="991"/>
        <v>0</v>
      </c>
      <c r="DH342" s="21">
        <f t="shared" si="991"/>
        <v>0</v>
      </c>
      <c r="DI342" s="21">
        <f t="shared" si="991"/>
        <v>0</v>
      </c>
      <c r="DJ342" s="21">
        <f t="shared" si="991"/>
        <v>0</v>
      </c>
      <c r="DK342" s="21">
        <f t="shared" si="991"/>
        <v>0</v>
      </c>
      <c r="DL342" s="21">
        <f t="shared" si="991"/>
        <v>0</v>
      </c>
      <c r="DM342" s="21">
        <f t="shared" si="991"/>
        <v>0</v>
      </c>
      <c r="DN342" s="21">
        <f t="shared" si="991"/>
        <v>0</v>
      </c>
      <c r="DO342" s="21">
        <f t="shared" si="991"/>
        <v>0</v>
      </c>
      <c r="DP342" s="21">
        <f t="shared" si="991"/>
        <v>0</v>
      </c>
      <c r="DQ342" s="21">
        <f t="shared" si="991"/>
        <v>0</v>
      </c>
      <c r="DR342" s="21">
        <f t="shared" si="991"/>
        <v>0</v>
      </c>
      <c r="DS342" s="21">
        <f t="shared" si="991"/>
        <v>0</v>
      </c>
      <c r="DT342" s="21">
        <f t="shared" si="991"/>
        <v>0</v>
      </c>
      <c r="DU342" s="21">
        <f t="shared" si="991"/>
        <v>0</v>
      </c>
      <c r="DV342" s="21">
        <f t="shared" si="991"/>
        <v>0</v>
      </c>
      <c r="DW342" s="21">
        <f t="shared" si="991"/>
        <v>0</v>
      </c>
      <c r="DX342" s="21">
        <f t="shared" si="991"/>
        <v>0</v>
      </c>
      <c r="DY342" s="21">
        <f t="shared" si="991"/>
        <v>0</v>
      </c>
      <c r="EB342" s="116">
        <f t="shared" si="957"/>
        <v>341</v>
      </c>
      <c r="EC342" s="2" t="str">
        <f t="shared" si="982"/>
        <v>Phase 3</v>
      </c>
      <c r="ED342" s="2" t="str">
        <f t="shared" si="983"/>
        <v>75' Wide</v>
      </c>
      <c r="EE342" s="33" t="str">
        <f>EE352</f>
        <v>Cash</v>
      </c>
      <c r="EF342" s="2" t="str">
        <f>EF352</f>
        <v>Deposits</v>
      </c>
    </row>
    <row r="343" spans="2:136" x14ac:dyDescent="0.3">
      <c r="D343" s="130"/>
      <c r="E343" s="129"/>
      <c r="I343" s="21"/>
      <c r="J343" s="21"/>
      <c r="K343" s="21"/>
      <c r="L343" s="21"/>
      <c r="M343" s="21"/>
      <c r="N343" s="21"/>
      <c r="O343" s="21"/>
      <c r="P343" s="21"/>
      <c r="Q343" s="21"/>
      <c r="R343" s="21"/>
      <c r="S343" s="21"/>
      <c r="T343" s="21"/>
      <c r="U343" s="21"/>
      <c r="V343" s="21"/>
      <c r="W343" s="21"/>
      <c r="X343" s="21"/>
      <c r="Y343" s="21"/>
      <c r="Z343" s="21"/>
      <c r="AA343" s="21"/>
      <c r="AB343" s="21"/>
      <c r="AC343" s="21"/>
      <c r="AD343" s="21"/>
      <c r="AE343" s="21"/>
      <c r="AF343" s="21"/>
      <c r="AG343" s="21"/>
      <c r="AH343" s="21"/>
      <c r="AI343" s="21"/>
      <c r="AJ343" s="21"/>
      <c r="AK343" s="21"/>
      <c r="AL343" s="21"/>
      <c r="AM343" s="21"/>
      <c r="AN343" s="21"/>
      <c r="AO343" s="21"/>
      <c r="AP343" s="21"/>
      <c r="AQ343" s="21"/>
      <c r="AR343" s="21"/>
      <c r="AS343" s="21"/>
      <c r="AT343" s="21"/>
      <c r="AU343" s="21"/>
      <c r="AV343" s="21"/>
      <c r="AW343" s="21"/>
      <c r="AX343" s="21"/>
      <c r="AY343" s="21"/>
      <c r="AZ343" s="21"/>
      <c r="BA343" s="21"/>
      <c r="BB343" s="21"/>
      <c r="BC343" s="21"/>
      <c r="BD343" s="21"/>
      <c r="BE343" s="21"/>
      <c r="BF343" s="21"/>
      <c r="BG343" s="21"/>
      <c r="BH343" s="21"/>
      <c r="BI343" s="21"/>
      <c r="BJ343" s="21"/>
      <c r="BK343" s="21"/>
      <c r="BL343" s="21"/>
      <c r="BM343" s="21"/>
      <c r="BN343" s="21"/>
      <c r="BO343" s="21"/>
      <c r="BP343" s="21"/>
      <c r="BQ343" s="21"/>
      <c r="BR343" s="21"/>
      <c r="BS343" s="21"/>
      <c r="BT343" s="21"/>
      <c r="BU343" s="21"/>
      <c r="BV343" s="21"/>
      <c r="BW343" s="21"/>
      <c r="BX343" s="21"/>
      <c r="BY343" s="21"/>
      <c r="BZ343" s="21"/>
      <c r="CA343" s="21"/>
      <c r="CB343" s="21"/>
      <c r="CC343" s="21"/>
      <c r="CD343" s="21"/>
      <c r="CE343" s="21"/>
      <c r="CF343" s="21"/>
      <c r="CG343" s="21"/>
      <c r="CH343" s="21"/>
      <c r="CI343" s="21"/>
      <c r="CJ343" s="21"/>
      <c r="CK343" s="21"/>
      <c r="CL343" s="21"/>
      <c r="CM343" s="21"/>
      <c r="CN343" s="21"/>
      <c r="CO343" s="21"/>
      <c r="CP343" s="21"/>
      <c r="CQ343" s="21"/>
      <c r="CR343" s="21"/>
      <c r="CS343" s="21"/>
      <c r="CT343" s="21"/>
      <c r="CU343" s="21"/>
      <c r="CV343" s="21"/>
      <c r="CW343" s="21"/>
      <c r="CX343" s="21"/>
      <c r="CY343" s="21"/>
      <c r="CZ343" s="21"/>
      <c r="DA343" s="21"/>
      <c r="DB343" s="21"/>
      <c r="DC343" s="21"/>
      <c r="DD343" s="21"/>
      <c r="DE343" s="21"/>
      <c r="DF343" s="21"/>
      <c r="DG343" s="21"/>
      <c r="DH343" s="21"/>
      <c r="DI343" s="21"/>
      <c r="DJ343" s="21"/>
      <c r="DK343" s="21"/>
      <c r="DL343" s="21"/>
      <c r="DM343" s="21"/>
      <c r="DN343" s="21"/>
      <c r="DO343" s="21"/>
      <c r="DP343" s="21"/>
      <c r="DQ343" s="21"/>
      <c r="DR343" s="21"/>
      <c r="DS343" s="21"/>
      <c r="DT343" s="21"/>
      <c r="DU343" s="21"/>
      <c r="DV343" s="21"/>
      <c r="DW343" s="21"/>
      <c r="DX343" s="21"/>
      <c r="DY343" s="21"/>
      <c r="EE343" s="33"/>
    </row>
    <row r="344" spans="2:136" x14ac:dyDescent="0.3">
      <c r="B344" s="2" t="str">
        <f>Product!$M$2</f>
        <v>Phase 4</v>
      </c>
      <c r="C344" s="2" t="str">
        <f>Product!$M$3</f>
        <v>50' Wide</v>
      </c>
      <c r="D344" s="130">
        <f>SUMIFS(INDEX(Product!$B$2:$U$97, MATCH(D330, Product!$B$2:$B$97, 0), ), Product!$B$2:$U$2, $B344, Product!$B$3:$U$3, $C344)</f>
        <v>0.1</v>
      </c>
      <c r="E344" s="129">
        <f>SUMIFS(INDEX(Product!$B$2:$U$97, MATCH(E330, Product!$B$2:$B$97, 0), ), Product!$B$2:$U$2, $B344, Product!$B$3:$U$3, $C344)</f>
        <v>33100</v>
      </c>
      <c r="G344" s="11">
        <f>SUM(H344:DZ344)</f>
        <v>0</v>
      </c>
      <c r="I344" s="21">
        <f t="shared" ref="I344:AN344" si="992">I127*$E344-I175*$E344</f>
        <v>0</v>
      </c>
      <c r="J344" s="21">
        <f t="shared" si="992"/>
        <v>0</v>
      </c>
      <c r="K344" s="21">
        <f t="shared" si="992"/>
        <v>0</v>
      </c>
      <c r="L344" s="21">
        <f t="shared" si="992"/>
        <v>0</v>
      </c>
      <c r="M344" s="21">
        <f t="shared" si="992"/>
        <v>0</v>
      </c>
      <c r="N344" s="21">
        <f t="shared" si="992"/>
        <v>0</v>
      </c>
      <c r="O344" s="21">
        <f t="shared" si="992"/>
        <v>0</v>
      </c>
      <c r="P344" s="21">
        <f t="shared" si="992"/>
        <v>0</v>
      </c>
      <c r="Q344" s="21">
        <f t="shared" si="992"/>
        <v>0</v>
      </c>
      <c r="R344" s="21">
        <f t="shared" si="992"/>
        <v>0</v>
      </c>
      <c r="S344" s="21">
        <f t="shared" si="992"/>
        <v>0</v>
      </c>
      <c r="T344" s="21">
        <f t="shared" si="992"/>
        <v>0</v>
      </c>
      <c r="U344" s="21">
        <f t="shared" si="992"/>
        <v>0</v>
      </c>
      <c r="V344" s="21">
        <f t="shared" si="992"/>
        <v>0</v>
      </c>
      <c r="W344" s="21">
        <f t="shared" si="992"/>
        <v>0</v>
      </c>
      <c r="X344" s="21">
        <f t="shared" si="992"/>
        <v>0</v>
      </c>
      <c r="Y344" s="21">
        <f t="shared" si="992"/>
        <v>0</v>
      </c>
      <c r="Z344" s="21">
        <f t="shared" si="992"/>
        <v>0</v>
      </c>
      <c r="AA344" s="21">
        <f t="shared" si="992"/>
        <v>0</v>
      </c>
      <c r="AB344" s="21">
        <f t="shared" si="992"/>
        <v>0</v>
      </c>
      <c r="AC344" s="21">
        <f t="shared" si="992"/>
        <v>0</v>
      </c>
      <c r="AD344" s="21">
        <f t="shared" si="992"/>
        <v>0</v>
      </c>
      <c r="AE344" s="21">
        <f t="shared" si="992"/>
        <v>0</v>
      </c>
      <c r="AF344" s="21">
        <f t="shared" si="992"/>
        <v>0</v>
      </c>
      <c r="AG344" s="21">
        <f t="shared" si="992"/>
        <v>0</v>
      </c>
      <c r="AH344" s="21">
        <f t="shared" si="992"/>
        <v>0</v>
      </c>
      <c r="AI344" s="21">
        <f t="shared" si="992"/>
        <v>0</v>
      </c>
      <c r="AJ344" s="21">
        <f t="shared" si="992"/>
        <v>0</v>
      </c>
      <c r="AK344" s="21">
        <f t="shared" si="992"/>
        <v>0</v>
      </c>
      <c r="AL344" s="21">
        <f t="shared" si="992"/>
        <v>0</v>
      </c>
      <c r="AM344" s="21">
        <f t="shared" si="992"/>
        <v>0</v>
      </c>
      <c r="AN344" s="21">
        <f t="shared" si="992"/>
        <v>0</v>
      </c>
      <c r="AO344" s="21">
        <f t="shared" ref="AO344:BT344" si="993">AO127*$E344-AO175*$E344</f>
        <v>0</v>
      </c>
      <c r="AP344" s="21">
        <f t="shared" si="993"/>
        <v>0</v>
      </c>
      <c r="AQ344" s="21">
        <f t="shared" si="993"/>
        <v>0</v>
      </c>
      <c r="AR344" s="21">
        <f t="shared" si="993"/>
        <v>0</v>
      </c>
      <c r="AS344" s="21">
        <f t="shared" si="993"/>
        <v>0</v>
      </c>
      <c r="AT344" s="21">
        <f t="shared" si="993"/>
        <v>0</v>
      </c>
      <c r="AU344" s="21">
        <f t="shared" si="993"/>
        <v>0</v>
      </c>
      <c r="AV344" s="21">
        <f t="shared" si="993"/>
        <v>0</v>
      </c>
      <c r="AW344" s="21">
        <f t="shared" si="993"/>
        <v>0</v>
      </c>
      <c r="AX344" s="21">
        <f t="shared" si="993"/>
        <v>0</v>
      </c>
      <c r="AY344" s="21">
        <f t="shared" si="993"/>
        <v>0</v>
      </c>
      <c r="AZ344" s="21">
        <f t="shared" si="993"/>
        <v>0</v>
      </c>
      <c r="BA344" s="21">
        <f t="shared" si="993"/>
        <v>82750</v>
      </c>
      <c r="BB344" s="21">
        <f t="shared" si="993"/>
        <v>82750</v>
      </c>
      <c r="BC344" s="21">
        <f t="shared" si="993"/>
        <v>82750</v>
      </c>
      <c r="BD344" s="21">
        <f t="shared" si="993"/>
        <v>82750</v>
      </c>
      <c r="BE344" s="21">
        <f t="shared" si="993"/>
        <v>82750</v>
      </c>
      <c r="BF344" s="21">
        <f t="shared" si="993"/>
        <v>82750</v>
      </c>
      <c r="BG344" s="21">
        <f t="shared" si="993"/>
        <v>0</v>
      </c>
      <c r="BH344" s="21">
        <f t="shared" si="993"/>
        <v>0</v>
      </c>
      <c r="BI344" s="21">
        <f t="shared" si="993"/>
        <v>0</v>
      </c>
      <c r="BJ344" s="21">
        <f t="shared" si="993"/>
        <v>0</v>
      </c>
      <c r="BK344" s="21">
        <f t="shared" si="993"/>
        <v>0</v>
      </c>
      <c r="BL344" s="21">
        <f t="shared" si="993"/>
        <v>0</v>
      </c>
      <c r="BM344" s="21">
        <f t="shared" si="993"/>
        <v>-82750</v>
      </c>
      <c r="BN344" s="21">
        <f t="shared" si="993"/>
        <v>-82750</v>
      </c>
      <c r="BO344" s="21">
        <f t="shared" si="993"/>
        <v>-82750</v>
      </c>
      <c r="BP344" s="21">
        <f t="shared" si="993"/>
        <v>-82750</v>
      </c>
      <c r="BQ344" s="21">
        <f t="shared" si="993"/>
        <v>-82750</v>
      </c>
      <c r="BR344" s="21">
        <f t="shared" si="993"/>
        <v>-82750</v>
      </c>
      <c r="BS344" s="21">
        <f t="shared" si="993"/>
        <v>0</v>
      </c>
      <c r="BT344" s="21">
        <f t="shared" si="993"/>
        <v>0</v>
      </c>
      <c r="BU344" s="21">
        <f t="shared" ref="BU344:CZ344" si="994">BU127*$E344-BU175*$E344</f>
        <v>0</v>
      </c>
      <c r="BV344" s="21">
        <f t="shared" si="994"/>
        <v>0</v>
      </c>
      <c r="BW344" s="21">
        <f t="shared" si="994"/>
        <v>0</v>
      </c>
      <c r="BX344" s="21">
        <f t="shared" si="994"/>
        <v>0</v>
      </c>
      <c r="BY344" s="21">
        <f t="shared" si="994"/>
        <v>0</v>
      </c>
      <c r="BZ344" s="21">
        <f t="shared" si="994"/>
        <v>0</v>
      </c>
      <c r="CA344" s="21">
        <f t="shared" si="994"/>
        <v>0</v>
      </c>
      <c r="CB344" s="21">
        <f t="shared" si="994"/>
        <v>0</v>
      </c>
      <c r="CC344" s="21">
        <f t="shared" si="994"/>
        <v>0</v>
      </c>
      <c r="CD344" s="21">
        <f t="shared" si="994"/>
        <v>0</v>
      </c>
      <c r="CE344" s="21">
        <f t="shared" si="994"/>
        <v>0</v>
      </c>
      <c r="CF344" s="21">
        <f t="shared" si="994"/>
        <v>0</v>
      </c>
      <c r="CG344" s="21">
        <f t="shared" si="994"/>
        <v>0</v>
      </c>
      <c r="CH344" s="21">
        <f t="shared" si="994"/>
        <v>0</v>
      </c>
      <c r="CI344" s="21">
        <f t="shared" si="994"/>
        <v>0</v>
      </c>
      <c r="CJ344" s="21">
        <f t="shared" si="994"/>
        <v>0</v>
      </c>
      <c r="CK344" s="21">
        <f t="shared" si="994"/>
        <v>0</v>
      </c>
      <c r="CL344" s="21">
        <f t="shared" si="994"/>
        <v>0</v>
      </c>
      <c r="CM344" s="21">
        <f t="shared" si="994"/>
        <v>0</v>
      </c>
      <c r="CN344" s="21">
        <f t="shared" si="994"/>
        <v>0</v>
      </c>
      <c r="CO344" s="21">
        <f t="shared" si="994"/>
        <v>0</v>
      </c>
      <c r="CP344" s="21">
        <f t="shared" si="994"/>
        <v>0</v>
      </c>
      <c r="CQ344" s="21">
        <f t="shared" si="994"/>
        <v>0</v>
      </c>
      <c r="CR344" s="21">
        <f t="shared" si="994"/>
        <v>0</v>
      </c>
      <c r="CS344" s="21">
        <f t="shared" si="994"/>
        <v>0</v>
      </c>
      <c r="CT344" s="21">
        <f t="shared" si="994"/>
        <v>0</v>
      </c>
      <c r="CU344" s="21">
        <f t="shared" si="994"/>
        <v>0</v>
      </c>
      <c r="CV344" s="21">
        <f t="shared" si="994"/>
        <v>0</v>
      </c>
      <c r="CW344" s="21">
        <f t="shared" si="994"/>
        <v>0</v>
      </c>
      <c r="CX344" s="21">
        <f t="shared" si="994"/>
        <v>0</v>
      </c>
      <c r="CY344" s="21">
        <f t="shared" si="994"/>
        <v>0</v>
      </c>
      <c r="CZ344" s="21">
        <f t="shared" si="994"/>
        <v>0</v>
      </c>
      <c r="DA344" s="21">
        <f t="shared" ref="DA344:DY344" si="995">DA127*$E344-DA175*$E344</f>
        <v>0</v>
      </c>
      <c r="DB344" s="21">
        <f t="shared" si="995"/>
        <v>0</v>
      </c>
      <c r="DC344" s="21">
        <f t="shared" si="995"/>
        <v>0</v>
      </c>
      <c r="DD344" s="21">
        <f t="shared" si="995"/>
        <v>0</v>
      </c>
      <c r="DE344" s="21">
        <f t="shared" si="995"/>
        <v>0</v>
      </c>
      <c r="DF344" s="21">
        <f t="shared" si="995"/>
        <v>0</v>
      </c>
      <c r="DG344" s="21">
        <f t="shared" si="995"/>
        <v>0</v>
      </c>
      <c r="DH344" s="21">
        <f t="shared" si="995"/>
        <v>0</v>
      </c>
      <c r="DI344" s="21">
        <f t="shared" si="995"/>
        <v>0</v>
      </c>
      <c r="DJ344" s="21">
        <f t="shared" si="995"/>
        <v>0</v>
      </c>
      <c r="DK344" s="21">
        <f t="shared" si="995"/>
        <v>0</v>
      </c>
      <c r="DL344" s="21">
        <f t="shared" si="995"/>
        <v>0</v>
      </c>
      <c r="DM344" s="21">
        <f t="shared" si="995"/>
        <v>0</v>
      </c>
      <c r="DN344" s="21">
        <f t="shared" si="995"/>
        <v>0</v>
      </c>
      <c r="DO344" s="21">
        <f t="shared" si="995"/>
        <v>0</v>
      </c>
      <c r="DP344" s="21">
        <f t="shared" si="995"/>
        <v>0</v>
      </c>
      <c r="DQ344" s="21">
        <f t="shared" si="995"/>
        <v>0</v>
      </c>
      <c r="DR344" s="21">
        <f t="shared" si="995"/>
        <v>0</v>
      </c>
      <c r="DS344" s="21">
        <f t="shared" si="995"/>
        <v>0</v>
      </c>
      <c r="DT344" s="21">
        <f t="shared" si="995"/>
        <v>0</v>
      </c>
      <c r="DU344" s="21">
        <f t="shared" si="995"/>
        <v>0</v>
      </c>
      <c r="DV344" s="21">
        <f t="shared" si="995"/>
        <v>0</v>
      </c>
      <c r="DW344" s="21">
        <f t="shared" si="995"/>
        <v>0</v>
      </c>
      <c r="DX344" s="21">
        <f t="shared" si="995"/>
        <v>0</v>
      </c>
      <c r="DY344" s="21">
        <f t="shared" si="995"/>
        <v>0</v>
      </c>
      <c r="EB344" s="116">
        <f t="shared" si="957"/>
        <v>343</v>
      </c>
      <c r="EC344" s="2" t="str">
        <f t="shared" ref="EC344:EC346" si="996">B344</f>
        <v>Phase 4</v>
      </c>
      <c r="ED344" s="2" t="str">
        <f t="shared" ref="ED344:ED346" si="997">C344</f>
        <v>50' Wide</v>
      </c>
      <c r="EE344" s="33" t="str">
        <f>EE352</f>
        <v>Cash</v>
      </c>
      <c r="EF344" s="2" t="str">
        <f>EF352</f>
        <v>Deposits</v>
      </c>
    </row>
    <row r="345" spans="2:136" x14ac:dyDescent="0.3">
      <c r="B345" s="2" t="str">
        <f>Product!$N$2</f>
        <v>Phase 4</v>
      </c>
      <c r="C345" s="2" t="str">
        <f>Product!$N$3</f>
        <v>60' Wide</v>
      </c>
      <c r="D345" s="130">
        <f>SUMIFS(INDEX(Product!$B$2:$U$97, MATCH(D330, Product!$B$2:$B$97, 0), ), Product!$B$2:$U$2, $B345, Product!$B$3:$U$3, $C345)</f>
        <v>0.1</v>
      </c>
      <c r="E345" s="129">
        <f>SUMIFS(INDEX(Product!$B$2:$U$97, MATCH(E330, Product!$B$2:$B$97, 0), ), Product!$B$2:$U$2, $B345, Product!$B$3:$U$3, $C345)</f>
        <v>39250</v>
      </c>
      <c r="G345" s="11">
        <f>SUM(H345:DZ345)</f>
        <v>0</v>
      </c>
      <c r="I345" s="21">
        <f t="shared" ref="I345:AN345" si="998">I128*$E345-I176*$E345</f>
        <v>0</v>
      </c>
      <c r="J345" s="21">
        <f t="shared" si="998"/>
        <v>0</v>
      </c>
      <c r="K345" s="21">
        <f t="shared" si="998"/>
        <v>0</v>
      </c>
      <c r="L345" s="21">
        <f t="shared" si="998"/>
        <v>0</v>
      </c>
      <c r="M345" s="21">
        <f t="shared" si="998"/>
        <v>0</v>
      </c>
      <c r="N345" s="21">
        <f t="shared" si="998"/>
        <v>0</v>
      </c>
      <c r="O345" s="21">
        <f t="shared" si="998"/>
        <v>0</v>
      </c>
      <c r="P345" s="21">
        <f t="shared" si="998"/>
        <v>0</v>
      </c>
      <c r="Q345" s="21">
        <f t="shared" si="998"/>
        <v>0</v>
      </c>
      <c r="R345" s="21">
        <f t="shared" si="998"/>
        <v>0</v>
      </c>
      <c r="S345" s="21">
        <f t="shared" si="998"/>
        <v>0</v>
      </c>
      <c r="T345" s="21">
        <f t="shared" si="998"/>
        <v>0</v>
      </c>
      <c r="U345" s="21">
        <f t="shared" si="998"/>
        <v>0</v>
      </c>
      <c r="V345" s="21">
        <f t="shared" si="998"/>
        <v>0</v>
      </c>
      <c r="W345" s="21">
        <f t="shared" si="998"/>
        <v>0</v>
      </c>
      <c r="X345" s="21">
        <f t="shared" si="998"/>
        <v>0</v>
      </c>
      <c r="Y345" s="21">
        <f t="shared" si="998"/>
        <v>0</v>
      </c>
      <c r="Z345" s="21">
        <f t="shared" si="998"/>
        <v>0</v>
      </c>
      <c r="AA345" s="21">
        <f t="shared" si="998"/>
        <v>0</v>
      </c>
      <c r="AB345" s="21">
        <f t="shared" si="998"/>
        <v>0</v>
      </c>
      <c r="AC345" s="21">
        <f t="shared" si="998"/>
        <v>0</v>
      </c>
      <c r="AD345" s="21">
        <f t="shared" si="998"/>
        <v>0</v>
      </c>
      <c r="AE345" s="21">
        <f t="shared" si="998"/>
        <v>0</v>
      </c>
      <c r="AF345" s="21">
        <f t="shared" si="998"/>
        <v>0</v>
      </c>
      <c r="AG345" s="21">
        <f t="shared" si="998"/>
        <v>0</v>
      </c>
      <c r="AH345" s="21">
        <f t="shared" si="998"/>
        <v>0</v>
      </c>
      <c r="AI345" s="21">
        <f t="shared" si="998"/>
        <v>0</v>
      </c>
      <c r="AJ345" s="21">
        <f t="shared" si="998"/>
        <v>0</v>
      </c>
      <c r="AK345" s="21">
        <f t="shared" si="998"/>
        <v>0</v>
      </c>
      <c r="AL345" s="21">
        <f t="shared" si="998"/>
        <v>0</v>
      </c>
      <c r="AM345" s="21">
        <f t="shared" si="998"/>
        <v>0</v>
      </c>
      <c r="AN345" s="21">
        <f t="shared" si="998"/>
        <v>0</v>
      </c>
      <c r="AO345" s="21">
        <f t="shared" ref="AO345:BT345" si="999">AO128*$E345-AO176*$E345</f>
        <v>0</v>
      </c>
      <c r="AP345" s="21">
        <f t="shared" si="999"/>
        <v>0</v>
      </c>
      <c r="AQ345" s="21">
        <f t="shared" si="999"/>
        <v>0</v>
      </c>
      <c r="AR345" s="21">
        <f t="shared" si="999"/>
        <v>0</v>
      </c>
      <c r="AS345" s="21">
        <f t="shared" si="999"/>
        <v>0</v>
      </c>
      <c r="AT345" s="21">
        <f t="shared" si="999"/>
        <v>0</v>
      </c>
      <c r="AU345" s="21">
        <f t="shared" si="999"/>
        <v>0</v>
      </c>
      <c r="AV345" s="21">
        <f t="shared" si="999"/>
        <v>0</v>
      </c>
      <c r="AW345" s="21">
        <f t="shared" si="999"/>
        <v>0</v>
      </c>
      <c r="AX345" s="21">
        <f t="shared" si="999"/>
        <v>0</v>
      </c>
      <c r="AY345" s="21">
        <f t="shared" si="999"/>
        <v>0</v>
      </c>
      <c r="AZ345" s="21">
        <f t="shared" si="999"/>
        <v>0</v>
      </c>
      <c r="BA345" s="21">
        <f t="shared" si="999"/>
        <v>98125</v>
      </c>
      <c r="BB345" s="21">
        <f t="shared" si="999"/>
        <v>98125</v>
      </c>
      <c r="BC345" s="21">
        <f t="shared" si="999"/>
        <v>98125</v>
      </c>
      <c r="BD345" s="21">
        <f t="shared" si="999"/>
        <v>98125</v>
      </c>
      <c r="BE345" s="21">
        <f t="shared" si="999"/>
        <v>98125</v>
      </c>
      <c r="BF345" s="21">
        <f t="shared" si="999"/>
        <v>98125</v>
      </c>
      <c r="BG345" s="21">
        <f t="shared" si="999"/>
        <v>0</v>
      </c>
      <c r="BH345" s="21">
        <f t="shared" si="999"/>
        <v>0</v>
      </c>
      <c r="BI345" s="21">
        <f t="shared" si="999"/>
        <v>0</v>
      </c>
      <c r="BJ345" s="21">
        <f t="shared" si="999"/>
        <v>0</v>
      </c>
      <c r="BK345" s="21">
        <f t="shared" si="999"/>
        <v>0</v>
      </c>
      <c r="BL345" s="21">
        <f t="shared" si="999"/>
        <v>0</v>
      </c>
      <c r="BM345" s="21">
        <f t="shared" si="999"/>
        <v>-98125</v>
      </c>
      <c r="BN345" s="21">
        <f t="shared" si="999"/>
        <v>-98125</v>
      </c>
      <c r="BO345" s="21">
        <f t="shared" si="999"/>
        <v>-98125</v>
      </c>
      <c r="BP345" s="21">
        <f t="shared" si="999"/>
        <v>-98125</v>
      </c>
      <c r="BQ345" s="21">
        <f t="shared" si="999"/>
        <v>-98125</v>
      </c>
      <c r="BR345" s="21">
        <f t="shared" si="999"/>
        <v>-98125</v>
      </c>
      <c r="BS345" s="21">
        <f t="shared" si="999"/>
        <v>0</v>
      </c>
      <c r="BT345" s="21">
        <f t="shared" si="999"/>
        <v>0</v>
      </c>
      <c r="BU345" s="21">
        <f t="shared" ref="BU345:CZ345" si="1000">BU128*$E345-BU176*$E345</f>
        <v>0</v>
      </c>
      <c r="BV345" s="21">
        <f t="shared" si="1000"/>
        <v>0</v>
      </c>
      <c r="BW345" s="21">
        <f t="shared" si="1000"/>
        <v>0</v>
      </c>
      <c r="BX345" s="21">
        <f t="shared" si="1000"/>
        <v>0</v>
      </c>
      <c r="BY345" s="21">
        <f t="shared" si="1000"/>
        <v>0</v>
      </c>
      <c r="BZ345" s="21">
        <f t="shared" si="1000"/>
        <v>0</v>
      </c>
      <c r="CA345" s="21">
        <f t="shared" si="1000"/>
        <v>0</v>
      </c>
      <c r="CB345" s="21">
        <f t="shared" si="1000"/>
        <v>0</v>
      </c>
      <c r="CC345" s="21">
        <f t="shared" si="1000"/>
        <v>0</v>
      </c>
      <c r="CD345" s="21">
        <f t="shared" si="1000"/>
        <v>0</v>
      </c>
      <c r="CE345" s="21">
        <f t="shared" si="1000"/>
        <v>0</v>
      </c>
      <c r="CF345" s="21">
        <f t="shared" si="1000"/>
        <v>0</v>
      </c>
      <c r="CG345" s="21">
        <f t="shared" si="1000"/>
        <v>0</v>
      </c>
      <c r="CH345" s="21">
        <f t="shared" si="1000"/>
        <v>0</v>
      </c>
      <c r="CI345" s="21">
        <f t="shared" si="1000"/>
        <v>0</v>
      </c>
      <c r="CJ345" s="21">
        <f t="shared" si="1000"/>
        <v>0</v>
      </c>
      <c r="CK345" s="21">
        <f t="shared" si="1000"/>
        <v>0</v>
      </c>
      <c r="CL345" s="21">
        <f t="shared" si="1000"/>
        <v>0</v>
      </c>
      <c r="CM345" s="21">
        <f t="shared" si="1000"/>
        <v>0</v>
      </c>
      <c r="CN345" s="21">
        <f t="shared" si="1000"/>
        <v>0</v>
      </c>
      <c r="CO345" s="21">
        <f t="shared" si="1000"/>
        <v>0</v>
      </c>
      <c r="CP345" s="21">
        <f t="shared" si="1000"/>
        <v>0</v>
      </c>
      <c r="CQ345" s="21">
        <f t="shared" si="1000"/>
        <v>0</v>
      </c>
      <c r="CR345" s="21">
        <f t="shared" si="1000"/>
        <v>0</v>
      </c>
      <c r="CS345" s="21">
        <f t="shared" si="1000"/>
        <v>0</v>
      </c>
      <c r="CT345" s="21">
        <f t="shared" si="1000"/>
        <v>0</v>
      </c>
      <c r="CU345" s="21">
        <f t="shared" si="1000"/>
        <v>0</v>
      </c>
      <c r="CV345" s="21">
        <f t="shared" si="1000"/>
        <v>0</v>
      </c>
      <c r="CW345" s="21">
        <f t="shared" si="1000"/>
        <v>0</v>
      </c>
      <c r="CX345" s="21">
        <f t="shared" si="1000"/>
        <v>0</v>
      </c>
      <c r="CY345" s="21">
        <f t="shared" si="1000"/>
        <v>0</v>
      </c>
      <c r="CZ345" s="21">
        <f t="shared" si="1000"/>
        <v>0</v>
      </c>
      <c r="DA345" s="21">
        <f t="shared" ref="DA345:DY345" si="1001">DA128*$E345-DA176*$E345</f>
        <v>0</v>
      </c>
      <c r="DB345" s="21">
        <f t="shared" si="1001"/>
        <v>0</v>
      </c>
      <c r="DC345" s="21">
        <f t="shared" si="1001"/>
        <v>0</v>
      </c>
      <c r="DD345" s="21">
        <f t="shared" si="1001"/>
        <v>0</v>
      </c>
      <c r="DE345" s="21">
        <f t="shared" si="1001"/>
        <v>0</v>
      </c>
      <c r="DF345" s="21">
        <f t="shared" si="1001"/>
        <v>0</v>
      </c>
      <c r="DG345" s="21">
        <f t="shared" si="1001"/>
        <v>0</v>
      </c>
      <c r="DH345" s="21">
        <f t="shared" si="1001"/>
        <v>0</v>
      </c>
      <c r="DI345" s="21">
        <f t="shared" si="1001"/>
        <v>0</v>
      </c>
      <c r="DJ345" s="21">
        <f t="shared" si="1001"/>
        <v>0</v>
      </c>
      <c r="DK345" s="21">
        <f t="shared" si="1001"/>
        <v>0</v>
      </c>
      <c r="DL345" s="21">
        <f t="shared" si="1001"/>
        <v>0</v>
      </c>
      <c r="DM345" s="21">
        <f t="shared" si="1001"/>
        <v>0</v>
      </c>
      <c r="DN345" s="21">
        <f t="shared" si="1001"/>
        <v>0</v>
      </c>
      <c r="DO345" s="21">
        <f t="shared" si="1001"/>
        <v>0</v>
      </c>
      <c r="DP345" s="21">
        <f t="shared" si="1001"/>
        <v>0</v>
      </c>
      <c r="DQ345" s="21">
        <f t="shared" si="1001"/>
        <v>0</v>
      </c>
      <c r="DR345" s="21">
        <f t="shared" si="1001"/>
        <v>0</v>
      </c>
      <c r="DS345" s="21">
        <f t="shared" si="1001"/>
        <v>0</v>
      </c>
      <c r="DT345" s="21">
        <f t="shared" si="1001"/>
        <v>0</v>
      </c>
      <c r="DU345" s="21">
        <f t="shared" si="1001"/>
        <v>0</v>
      </c>
      <c r="DV345" s="21">
        <f t="shared" si="1001"/>
        <v>0</v>
      </c>
      <c r="DW345" s="21">
        <f t="shared" si="1001"/>
        <v>0</v>
      </c>
      <c r="DX345" s="21">
        <f t="shared" si="1001"/>
        <v>0</v>
      </c>
      <c r="DY345" s="21">
        <f t="shared" si="1001"/>
        <v>0</v>
      </c>
      <c r="EB345" s="116">
        <f t="shared" si="957"/>
        <v>344</v>
      </c>
      <c r="EC345" s="2" t="str">
        <f t="shared" si="996"/>
        <v>Phase 4</v>
      </c>
      <c r="ED345" s="2" t="str">
        <f t="shared" si="997"/>
        <v>60' Wide</v>
      </c>
      <c r="EE345" s="33" t="str">
        <f>EE352</f>
        <v>Cash</v>
      </c>
      <c r="EF345" s="2" t="str">
        <f>EF352</f>
        <v>Deposits</v>
      </c>
    </row>
    <row r="346" spans="2:136" x14ac:dyDescent="0.3">
      <c r="B346" s="2" t="str">
        <f>Product!$O$2</f>
        <v>Phase 4</v>
      </c>
      <c r="C346" s="2" t="str">
        <f>Product!$O$3</f>
        <v>75' Wide</v>
      </c>
      <c r="D346" s="130">
        <f>SUMIFS(INDEX(Product!$B$2:$U$97, MATCH(D330, Product!$B$2:$B$97, 0), ), Product!$B$2:$U$2, $B346, Product!$B$3:$U$3, $C346)</f>
        <v>0.1</v>
      </c>
      <c r="E346" s="129">
        <f>SUMIFS(INDEX(Product!$B$2:$U$97, MATCH(E330, Product!$B$2:$B$97, 0), ), Product!$B$2:$U$2, $B346, Product!$B$3:$U$3, $C346)</f>
        <v>45950</v>
      </c>
      <c r="G346" s="11">
        <f>SUM(H346:DZ346)</f>
        <v>0</v>
      </c>
      <c r="I346" s="21">
        <f t="shared" ref="I346:AN346" si="1002">I129*$E346-I177*$E346</f>
        <v>0</v>
      </c>
      <c r="J346" s="21">
        <f t="shared" si="1002"/>
        <v>0</v>
      </c>
      <c r="K346" s="21">
        <f t="shared" si="1002"/>
        <v>0</v>
      </c>
      <c r="L346" s="21">
        <f t="shared" si="1002"/>
        <v>0</v>
      </c>
      <c r="M346" s="21">
        <f t="shared" si="1002"/>
        <v>0</v>
      </c>
      <c r="N346" s="21">
        <f t="shared" si="1002"/>
        <v>0</v>
      </c>
      <c r="O346" s="21">
        <f t="shared" si="1002"/>
        <v>0</v>
      </c>
      <c r="P346" s="21">
        <f t="shared" si="1002"/>
        <v>0</v>
      </c>
      <c r="Q346" s="21">
        <f t="shared" si="1002"/>
        <v>0</v>
      </c>
      <c r="R346" s="21">
        <f t="shared" si="1002"/>
        <v>0</v>
      </c>
      <c r="S346" s="21">
        <f t="shared" si="1002"/>
        <v>0</v>
      </c>
      <c r="T346" s="21">
        <f t="shared" si="1002"/>
        <v>0</v>
      </c>
      <c r="U346" s="21">
        <f t="shared" si="1002"/>
        <v>0</v>
      </c>
      <c r="V346" s="21">
        <f t="shared" si="1002"/>
        <v>0</v>
      </c>
      <c r="W346" s="21">
        <f t="shared" si="1002"/>
        <v>0</v>
      </c>
      <c r="X346" s="21">
        <f t="shared" si="1002"/>
        <v>0</v>
      </c>
      <c r="Y346" s="21">
        <f t="shared" si="1002"/>
        <v>0</v>
      </c>
      <c r="Z346" s="21">
        <f t="shared" si="1002"/>
        <v>0</v>
      </c>
      <c r="AA346" s="21">
        <f t="shared" si="1002"/>
        <v>0</v>
      </c>
      <c r="AB346" s="21">
        <f t="shared" si="1002"/>
        <v>0</v>
      </c>
      <c r="AC346" s="21">
        <f t="shared" si="1002"/>
        <v>0</v>
      </c>
      <c r="AD346" s="21">
        <f t="shared" si="1002"/>
        <v>0</v>
      </c>
      <c r="AE346" s="21">
        <f t="shared" si="1002"/>
        <v>0</v>
      </c>
      <c r="AF346" s="21">
        <f t="shared" si="1002"/>
        <v>0</v>
      </c>
      <c r="AG346" s="21">
        <f t="shared" si="1002"/>
        <v>0</v>
      </c>
      <c r="AH346" s="21">
        <f t="shared" si="1002"/>
        <v>0</v>
      </c>
      <c r="AI346" s="21">
        <f t="shared" si="1002"/>
        <v>0</v>
      </c>
      <c r="AJ346" s="21">
        <f t="shared" si="1002"/>
        <v>0</v>
      </c>
      <c r="AK346" s="21">
        <f t="shared" si="1002"/>
        <v>0</v>
      </c>
      <c r="AL346" s="21">
        <f t="shared" si="1002"/>
        <v>0</v>
      </c>
      <c r="AM346" s="21">
        <f t="shared" si="1002"/>
        <v>0</v>
      </c>
      <c r="AN346" s="21">
        <f t="shared" si="1002"/>
        <v>0</v>
      </c>
      <c r="AO346" s="21">
        <f t="shared" ref="AO346:BT346" si="1003">AO129*$E346-AO177*$E346</f>
        <v>0</v>
      </c>
      <c r="AP346" s="21">
        <f t="shared" si="1003"/>
        <v>0</v>
      </c>
      <c r="AQ346" s="21">
        <f t="shared" si="1003"/>
        <v>0</v>
      </c>
      <c r="AR346" s="21">
        <f t="shared" si="1003"/>
        <v>0</v>
      </c>
      <c r="AS346" s="21">
        <f t="shared" si="1003"/>
        <v>0</v>
      </c>
      <c r="AT346" s="21">
        <f t="shared" si="1003"/>
        <v>0</v>
      </c>
      <c r="AU346" s="21">
        <f t="shared" si="1003"/>
        <v>0</v>
      </c>
      <c r="AV346" s="21">
        <f t="shared" si="1003"/>
        <v>0</v>
      </c>
      <c r="AW346" s="21">
        <f t="shared" si="1003"/>
        <v>0</v>
      </c>
      <c r="AX346" s="21">
        <f t="shared" si="1003"/>
        <v>0</v>
      </c>
      <c r="AY346" s="21">
        <f t="shared" si="1003"/>
        <v>0</v>
      </c>
      <c r="AZ346" s="21">
        <f t="shared" si="1003"/>
        <v>0</v>
      </c>
      <c r="BA346" s="21">
        <f t="shared" si="1003"/>
        <v>76583.333333333343</v>
      </c>
      <c r="BB346" s="21">
        <f t="shared" si="1003"/>
        <v>76583.333333333343</v>
      </c>
      <c r="BC346" s="21">
        <f t="shared" si="1003"/>
        <v>76583.333333333343</v>
      </c>
      <c r="BD346" s="21">
        <f t="shared" si="1003"/>
        <v>76583.333333333343</v>
      </c>
      <c r="BE346" s="21">
        <f t="shared" si="1003"/>
        <v>76583.333333333343</v>
      </c>
      <c r="BF346" s="21">
        <f t="shared" si="1003"/>
        <v>76583.333333333343</v>
      </c>
      <c r="BG346" s="21">
        <f t="shared" si="1003"/>
        <v>0</v>
      </c>
      <c r="BH346" s="21">
        <f t="shared" si="1003"/>
        <v>0</v>
      </c>
      <c r="BI346" s="21">
        <f t="shared" si="1003"/>
        <v>0</v>
      </c>
      <c r="BJ346" s="21">
        <f t="shared" si="1003"/>
        <v>0</v>
      </c>
      <c r="BK346" s="21">
        <f t="shared" si="1003"/>
        <v>0</v>
      </c>
      <c r="BL346" s="21">
        <f t="shared" si="1003"/>
        <v>0</v>
      </c>
      <c r="BM346" s="21">
        <f t="shared" si="1003"/>
        <v>-76583.333333333343</v>
      </c>
      <c r="BN346" s="21">
        <f t="shared" si="1003"/>
        <v>-76583.333333333343</v>
      </c>
      <c r="BO346" s="21">
        <f t="shared" si="1003"/>
        <v>-76583.333333333343</v>
      </c>
      <c r="BP346" s="21">
        <f t="shared" si="1003"/>
        <v>-76583.333333333343</v>
      </c>
      <c r="BQ346" s="21">
        <f t="shared" si="1003"/>
        <v>-76583.333333333343</v>
      </c>
      <c r="BR346" s="21">
        <f t="shared" si="1003"/>
        <v>-76583.333333333343</v>
      </c>
      <c r="BS346" s="21">
        <f t="shared" si="1003"/>
        <v>0</v>
      </c>
      <c r="BT346" s="21">
        <f t="shared" si="1003"/>
        <v>0</v>
      </c>
      <c r="BU346" s="21">
        <f t="shared" ref="BU346:CZ346" si="1004">BU129*$E346-BU177*$E346</f>
        <v>0</v>
      </c>
      <c r="BV346" s="21">
        <f t="shared" si="1004"/>
        <v>0</v>
      </c>
      <c r="BW346" s="21">
        <f t="shared" si="1004"/>
        <v>0</v>
      </c>
      <c r="BX346" s="21">
        <f t="shared" si="1004"/>
        <v>0</v>
      </c>
      <c r="BY346" s="21">
        <f t="shared" si="1004"/>
        <v>0</v>
      </c>
      <c r="BZ346" s="21">
        <f t="shared" si="1004"/>
        <v>0</v>
      </c>
      <c r="CA346" s="21">
        <f t="shared" si="1004"/>
        <v>0</v>
      </c>
      <c r="CB346" s="21">
        <f t="shared" si="1004"/>
        <v>0</v>
      </c>
      <c r="CC346" s="21">
        <f t="shared" si="1004"/>
        <v>0</v>
      </c>
      <c r="CD346" s="21">
        <f t="shared" si="1004"/>
        <v>0</v>
      </c>
      <c r="CE346" s="21">
        <f t="shared" si="1004"/>
        <v>0</v>
      </c>
      <c r="CF346" s="21">
        <f t="shared" si="1004"/>
        <v>0</v>
      </c>
      <c r="CG346" s="21">
        <f t="shared" si="1004"/>
        <v>0</v>
      </c>
      <c r="CH346" s="21">
        <f t="shared" si="1004"/>
        <v>0</v>
      </c>
      <c r="CI346" s="21">
        <f t="shared" si="1004"/>
        <v>0</v>
      </c>
      <c r="CJ346" s="21">
        <f t="shared" si="1004"/>
        <v>0</v>
      </c>
      <c r="CK346" s="21">
        <f t="shared" si="1004"/>
        <v>0</v>
      </c>
      <c r="CL346" s="21">
        <f t="shared" si="1004"/>
        <v>0</v>
      </c>
      <c r="CM346" s="21">
        <f t="shared" si="1004"/>
        <v>0</v>
      </c>
      <c r="CN346" s="21">
        <f t="shared" si="1004"/>
        <v>0</v>
      </c>
      <c r="CO346" s="21">
        <f t="shared" si="1004"/>
        <v>0</v>
      </c>
      <c r="CP346" s="21">
        <f t="shared" si="1004"/>
        <v>0</v>
      </c>
      <c r="CQ346" s="21">
        <f t="shared" si="1004"/>
        <v>0</v>
      </c>
      <c r="CR346" s="21">
        <f t="shared" si="1004"/>
        <v>0</v>
      </c>
      <c r="CS346" s="21">
        <f t="shared" si="1004"/>
        <v>0</v>
      </c>
      <c r="CT346" s="21">
        <f t="shared" si="1004"/>
        <v>0</v>
      </c>
      <c r="CU346" s="21">
        <f t="shared" si="1004"/>
        <v>0</v>
      </c>
      <c r="CV346" s="21">
        <f t="shared" si="1004"/>
        <v>0</v>
      </c>
      <c r="CW346" s="21">
        <f t="shared" si="1004"/>
        <v>0</v>
      </c>
      <c r="CX346" s="21">
        <f t="shared" si="1004"/>
        <v>0</v>
      </c>
      <c r="CY346" s="21">
        <f t="shared" si="1004"/>
        <v>0</v>
      </c>
      <c r="CZ346" s="21">
        <f t="shared" si="1004"/>
        <v>0</v>
      </c>
      <c r="DA346" s="21">
        <f t="shared" ref="DA346:DY346" si="1005">DA129*$E346-DA177*$E346</f>
        <v>0</v>
      </c>
      <c r="DB346" s="21">
        <f t="shared" si="1005"/>
        <v>0</v>
      </c>
      <c r="DC346" s="21">
        <f t="shared" si="1005"/>
        <v>0</v>
      </c>
      <c r="DD346" s="21">
        <f t="shared" si="1005"/>
        <v>0</v>
      </c>
      <c r="DE346" s="21">
        <f t="shared" si="1005"/>
        <v>0</v>
      </c>
      <c r="DF346" s="21">
        <f t="shared" si="1005"/>
        <v>0</v>
      </c>
      <c r="DG346" s="21">
        <f t="shared" si="1005"/>
        <v>0</v>
      </c>
      <c r="DH346" s="21">
        <f t="shared" si="1005"/>
        <v>0</v>
      </c>
      <c r="DI346" s="21">
        <f t="shared" si="1005"/>
        <v>0</v>
      </c>
      <c r="DJ346" s="21">
        <f t="shared" si="1005"/>
        <v>0</v>
      </c>
      <c r="DK346" s="21">
        <f t="shared" si="1005"/>
        <v>0</v>
      </c>
      <c r="DL346" s="21">
        <f t="shared" si="1005"/>
        <v>0</v>
      </c>
      <c r="DM346" s="21">
        <f t="shared" si="1005"/>
        <v>0</v>
      </c>
      <c r="DN346" s="21">
        <f t="shared" si="1005"/>
        <v>0</v>
      </c>
      <c r="DO346" s="21">
        <f t="shared" si="1005"/>
        <v>0</v>
      </c>
      <c r="DP346" s="21">
        <f t="shared" si="1005"/>
        <v>0</v>
      </c>
      <c r="DQ346" s="21">
        <f t="shared" si="1005"/>
        <v>0</v>
      </c>
      <c r="DR346" s="21">
        <f t="shared" si="1005"/>
        <v>0</v>
      </c>
      <c r="DS346" s="21">
        <f t="shared" si="1005"/>
        <v>0</v>
      </c>
      <c r="DT346" s="21">
        <f t="shared" si="1005"/>
        <v>0</v>
      </c>
      <c r="DU346" s="21">
        <f t="shared" si="1005"/>
        <v>0</v>
      </c>
      <c r="DV346" s="21">
        <f t="shared" si="1005"/>
        <v>0</v>
      </c>
      <c r="DW346" s="21">
        <f t="shared" si="1005"/>
        <v>0</v>
      </c>
      <c r="DX346" s="21">
        <f t="shared" si="1005"/>
        <v>0</v>
      </c>
      <c r="DY346" s="21">
        <f t="shared" si="1005"/>
        <v>0</v>
      </c>
      <c r="EB346" s="116">
        <f t="shared" si="957"/>
        <v>345</v>
      </c>
      <c r="EC346" s="2" t="str">
        <f t="shared" si="996"/>
        <v>Phase 4</v>
      </c>
      <c r="ED346" s="2" t="str">
        <f t="shared" si="997"/>
        <v>75' Wide</v>
      </c>
      <c r="EE346" s="33" t="str">
        <f>EE352</f>
        <v>Cash</v>
      </c>
      <c r="EF346" s="2" t="str">
        <f>EF352</f>
        <v>Deposits</v>
      </c>
    </row>
    <row r="347" spans="2:136" x14ac:dyDescent="0.3">
      <c r="D347" s="130"/>
      <c r="E347" s="129"/>
      <c r="I347" s="21"/>
      <c r="J347" s="21"/>
      <c r="K347" s="21"/>
      <c r="L347" s="21"/>
      <c r="M347" s="21"/>
      <c r="N347" s="21"/>
      <c r="O347" s="21"/>
      <c r="P347" s="21"/>
      <c r="Q347" s="21"/>
      <c r="R347" s="21"/>
      <c r="S347" s="21"/>
      <c r="T347" s="21"/>
      <c r="U347" s="21"/>
      <c r="V347" s="21"/>
      <c r="W347" s="21"/>
      <c r="X347" s="21"/>
      <c r="Y347" s="21"/>
      <c r="Z347" s="21"/>
      <c r="AA347" s="21"/>
      <c r="AB347" s="21"/>
      <c r="AC347" s="21"/>
      <c r="AD347" s="21"/>
      <c r="AE347" s="21"/>
      <c r="AF347" s="21"/>
      <c r="AG347" s="21"/>
      <c r="AH347" s="21"/>
      <c r="AI347" s="21"/>
      <c r="AJ347" s="21"/>
      <c r="AK347" s="21"/>
      <c r="AL347" s="21"/>
      <c r="AM347" s="21"/>
      <c r="AN347" s="21"/>
      <c r="AO347" s="21"/>
      <c r="AP347" s="21"/>
      <c r="AQ347" s="21"/>
      <c r="AR347" s="21"/>
      <c r="AS347" s="21"/>
      <c r="AT347" s="21"/>
      <c r="AU347" s="21"/>
      <c r="AV347" s="21"/>
      <c r="AW347" s="21"/>
      <c r="AX347" s="21"/>
      <c r="AY347" s="21"/>
      <c r="AZ347" s="21"/>
      <c r="BA347" s="21"/>
      <c r="BB347" s="21"/>
      <c r="BC347" s="21"/>
      <c r="BD347" s="21"/>
      <c r="BE347" s="21"/>
      <c r="BF347" s="21"/>
      <c r="BG347" s="21"/>
      <c r="BH347" s="21"/>
      <c r="BI347" s="21"/>
      <c r="BJ347" s="21"/>
      <c r="BK347" s="21"/>
      <c r="BL347" s="21"/>
      <c r="BM347" s="21"/>
      <c r="BN347" s="21"/>
      <c r="BO347" s="21"/>
      <c r="BP347" s="21"/>
      <c r="BQ347" s="21"/>
      <c r="BR347" s="21"/>
      <c r="BS347" s="21"/>
      <c r="BT347" s="21"/>
      <c r="BU347" s="21"/>
      <c r="BV347" s="21"/>
      <c r="BW347" s="21"/>
      <c r="BX347" s="21"/>
      <c r="BY347" s="21"/>
      <c r="BZ347" s="21"/>
      <c r="CA347" s="21"/>
      <c r="CB347" s="21"/>
      <c r="CC347" s="21"/>
      <c r="CD347" s="21"/>
      <c r="CE347" s="21"/>
      <c r="CF347" s="21"/>
      <c r="CG347" s="21"/>
      <c r="CH347" s="21"/>
      <c r="CI347" s="21"/>
      <c r="CJ347" s="21"/>
      <c r="CK347" s="21"/>
      <c r="CL347" s="21"/>
      <c r="CM347" s="21"/>
      <c r="CN347" s="21"/>
      <c r="CO347" s="21"/>
      <c r="CP347" s="21"/>
      <c r="CQ347" s="21"/>
      <c r="CR347" s="21"/>
      <c r="CS347" s="21"/>
      <c r="CT347" s="21"/>
      <c r="CU347" s="21"/>
      <c r="CV347" s="21"/>
      <c r="CW347" s="21"/>
      <c r="CX347" s="21"/>
      <c r="CY347" s="21"/>
      <c r="CZ347" s="21"/>
      <c r="DA347" s="21"/>
      <c r="DB347" s="21"/>
      <c r="DC347" s="21"/>
      <c r="DD347" s="21"/>
      <c r="DE347" s="21"/>
      <c r="DF347" s="21"/>
      <c r="DG347" s="21"/>
      <c r="DH347" s="21"/>
      <c r="DI347" s="21"/>
      <c r="DJ347" s="21"/>
      <c r="DK347" s="21"/>
      <c r="DL347" s="21"/>
      <c r="DM347" s="21"/>
      <c r="DN347" s="21"/>
      <c r="DO347" s="21"/>
      <c r="DP347" s="21"/>
      <c r="DQ347" s="21"/>
      <c r="DR347" s="21"/>
      <c r="DS347" s="21"/>
      <c r="DT347" s="21"/>
      <c r="DU347" s="21"/>
      <c r="DV347" s="21"/>
      <c r="DW347" s="21"/>
      <c r="DX347" s="21"/>
      <c r="DY347" s="21"/>
      <c r="EE347" s="33"/>
    </row>
    <row r="348" spans="2:136" x14ac:dyDescent="0.3">
      <c r="B348" s="2" t="str">
        <f>Product!$P$2</f>
        <v>Phase 5</v>
      </c>
      <c r="C348" s="2" t="str">
        <f>Product!$P$3</f>
        <v>50' Wide</v>
      </c>
      <c r="D348" s="130">
        <f>SUMIFS(INDEX(Product!$B$2:$U$97, MATCH(D330, Product!$B$2:$B$97, 0), ), Product!$B$2:$U$2, $B348, Product!$B$3:$U$3, $C348)</f>
        <v>0.1</v>
      </c>
      <c r="E348" s="129">
        <f>SUMIFS(INDEX(Product!$B$2:$U$97, MATCH(E330, Product!$B$2:$B$97, 0), ), Product!$B$2:$U$2, $B348, Product!$B$3:$U$3, $C348)</f>
        <v>33100</v>
      </c>
      <c r="G348" s="11">
        <f>SUM(H348:DZ348)</f>
        <v>0</v>
      </c>
      <c r="I348" s="21">
        <f t="shared" ref="I348:AN348" si="1006">I131*$E348-I179*$E348</f>
        <v>0</v>
      </c>
      <c r="J348" s="21">
        <f t="shared" si="1006"/>
        <v>0</v>
      </c>
      <c r="K348" s="21">
        <f t="shared" si="1006"/>
        <v>0</v>
      </c>
      <c r="L348" s="21">
        <f t="shared" si="1006"/>
        <v>0</v>
      </c>
      <c r="M348" s="21">
        <f t="shared" si="1006"/>
        <v>0</v>
      </c>
      <c r="N348" s="21">
        <f t="shared" si="1006"/>
        <v>0</v>
      </c>
      <c r="O348" s="21">
        <f t="shared" si="1006"/>
        <v>0</v>
      </c>
      <c r="P348" s="21">
        <f t="shared" si="1006"/>
        <v>0</v>
      </c>
      <c r="Q348" s="21">
        <f t="shared" si="1006"/>
        <v>0</v>
      </c>
      <c r="R348" s="21">
        <f t="shared" si="1006"/>
        <v>0</v>
      </c>
      <c r="S348" s="21">
        <f t="shared" si="1006"/>
        <v>0</v>
      </c>
      <c r="T348" s="21">
        <f t="shared" si="1006"/>
        <v>0</v>
      </c>
      <c r="U348" s="21">
        <f t="shared" si="1006"/>
        <v>0</v>
      </c>
      <c r="V348" s="21">
        <f t="shared" si="1006"/>
        <v>0</v>
      </c>
      <c r="W348" s="21">
        <f t="shared" si="1006"/>
        <v>0</v>
      </c>
      <c r="X348" s="21">
        <f t="shared" si="1006"/>
        <v>0</v>
      </c>
      <c r="Y348" s="21">
        <f t="shared" si="1006"/>
        <v>0</v>
      </c>
      <c r="Z348" s="21">
        <f t="shared" si="1006"/>
        <v>0</v>
      </c>
      <c r="AA348" s="21">
        <f t="shared" si="1006"/>
        <v>0</v>
      </c>
      <c r="AB348" s="21">
        <f t="shared" si="1006"/>
        <v>0</v>
      </c>
      <c r="AC348" s="21">
        <f t="shared" si="1006"/>
        <v>0</v>
      </c>
      <c r="AD348" s="21">
        <f t="shared" si="1006"/>
        <v>0</v>
      </c>
      <c r="AE348" s="21">
        <f t="shared" si="1006"/>
        <v>0</v>
      </c>
      <c r="AF348" s="21">
        <f t="shared" si="1006"/>
        <v>0</v>
      </c>
      <c r="AG348" s="21">
        <f t="shared" si="1006"/>
        <v>0</v>
      </c>
      <c r="AH348" s="21">
        <f t="shared" si="1006"/>
        <v>0</v>
      </c>
      <c r="AI348" s="21">
        <f t="shared" si="1006"/>
        <v>0</v>
      </c>
      <c r="AJ348" s="21">
        <f t="shared" si="1006"/>
        <v>0</v>
      </c>
      <c r="AK348" s="21">
        <f t="shared" si="1006"/>
        <v>0</v>
      </c>
      <c r="AL348" s="21">
        <f t="shared" si="1006"/>
        <v>0</v>
      </c>
      <c r="AM348" s="21">
        <f t="shared" si="1006"/>
        <v>0</v>
      </c>
      <c r="AN348" s="21">
        <f t="shared" si="1006"/>
        <v>0</v>
      </c>
      <c r="AO348" s="21">
        <f t="shared" ref="AO348:BT348" si="1007">AO131*$E348-AO179*$E348</f>
        <v>0</v>
      </c>
      <c r="AP348" s="21">
        <f t="shared" si="1007"/>
        <v>0</v>
      </c>
      <c r="AQ348" s="21">
        <f t="shared" si="1007"/>
        <v>0</v>
      </c>
      <c r="AR348" s="21">
        <f t="shared" si="1007"/>
        <v>0</v>
      </c>
      <c r="AS348" s="21">
        <f t="shared" si="1007"/>
        <v>0</v>
      </c>
      <c r="AT348" s="21">
        <f t="shared" si="1007"/>
        <v>0</v>
      </c>
      <c r="AU348" s="21">
        <f t="shared" si="1007"/>
        <v>0</v>
      </c>
      <c r="AV348" s="21">
        <f t="shared" si="1007"/>
        <v>0</v>
      </c>
      <c r="AW348" s="21">
        <f t="shared" si="1007"/>
        <v>0</v>
      </c>
      <c r="AX348" s="21">
        <f t="shared" si="1007"/>
        <v>0</v>
      </c>
      <c r="AY348" s="21">
        <f t="shared" si="1007"/>
        <v>0</v>
      </c>
      <c r="AZ348" s="21">
        <f t="shared" si="1007"/>
        <v>0</v>
      </c>
      <c r="BA348" s="21">
        <f t="shared" si="1007"/>
        <v>0</v>
      </c>
      <c r="BB348" s="21">
        <f t="shared" si="1007"/>
        <v>0</v>
      </c>
      <c r="BC348" s="21">
        <f t="shared" si="1007"/>
        <v>0</v>
      </c>
      <c r="BD348" s="21">
        <f t="shared" si="1007"/>
        <v>0</v>
      </c>
      <c r="BE348" s="21">
        <f t="shared" si="1007"/>
        <v>0</v>
      </c>
      <c r="BF348" s="21">
        <f t="shared" si="1007"/>
        <v>0</v>
      </c>
      <c r="BG348" s="21">
        <f t="shared" si="1007"/>
        <v>0</v>
      </c>
      <c r="BH348" s="21">
        <f t="shared" si="1007"/>
        <v>0</v>
      </c>
      <c r="BI348" s="21">
        <f t="shared" si="1007"/>
        <v>0</v>
      </c>
      <c r="BJ348" s="21">
        <f t="shared" si="1007"/>
        <v>0</v>
      </c>
      <c r="BK348" s="21">
        <f t="shared" si="1007"/>
        <v>0</v>
      </c>
      <c r="BL348" s="21">
        <f t="shared" si="1007"/>
        <v>0</v>
      </c>
      <c r="BM348" s="21">
        <f t="shared" si="1007"/>
        <v>82750</v>
      </c>
      <c r="BN348" s="21">
        <f t="shared" si="1007"/>
        <v>82750</v>
      </c>
      <c r="BO348" s="21">
        <f t="shared" si="1007"/>
        <v>82750</v>
      </c>
      <c r="BP348" s="21">
        <f t="shared" si="1007"/>
        <v>82750</v>
      </c>
      <c r="BQ348" s="21">
        <f t="shared" si="1007"/>
        <v>82750</v>
      </c>
      <c r="BR348" s="21">
        <f t="shared" si="1007"/>
        <v>82750</v>
      </c>
      <c r="BS348" s="21">
        <f t="shared" si="1007"/>
        <v>0</v>
      </c>
      <c r="BT348" s="21">
        <f t="shared" si="1007"/>
        <v>0</v>
      </c>
      <c r="BU348" s="21">
        <f t="shared" ref="BU348:CZ348" si="1008">BU131*$E348-BU179*$E348</f>
        <v>0</v>
      </c>
      <c r="BV348" s="21">
        <f t="shared" si="1008"/>
        <v>0</v>
      </c>
      <c r="BW348" s="21">
        <f t="shared" si="1008"/>
        <v>0</v>
      </c>
      <c r="BX348" s="21">
        <f t="shared" si="1008"/>
        <v>0</v>
      </c>
      <c r="BY348" s="21">
        <f t="shared" si="1008"/>
        <v>-82750</v>
      </c>
      <c r="BZ348" s="21">
        <f t="shared" si="1008"/>
        <v>-82750</v>
      </c>
      <c r="CA348" s="21">
        <f t="shared" si="1008"/>
        <v>-82750</v>
      </c>
      <c r="CB348" s="21">
        <f t="shared" si="1008"/>
        <v>-82750</v>
      </c>
      <c r="CC348" s="21">
        <f t="shared" si="1008"/>
        <v>-82750</v>
      </c>
      <c r="CD348" s="21">
        <f t="shared" si="1008"/>
        <v>-82750</v>
      </c>
      <c r="CE348" s="21">
        <f t="shared" si="1008"/>
        <v>0</v>
      </c>
      <c r="CF348" s="21">
        <f t="shared" si="1008"/>
        <v>0</v>
      </c>
      <c r="CG348" s="21">
        <f t="shared" si="1008"/>
        <v>0</v>
      </c>
      <c r="CH348" s="21">
        <f t="shared" si="1008"/>
        <v>0</v>
      </c>
      <c r="CI348" s="21">
        <f t="shared" si="1008"/>
        <v>0</v>
      </c>
      <c r="CJ348" s="21">
        <f t="shared" si="1008"/>
        <v>0</v>
      </c>
      <c r="CK348" s="21">
        <f t="shared" si="1008"/>
        <v>0</v>
      </c>
      <c r="CL348" s="21">
        <f t="shared" si="1008"/>
        <v>0</v>
      </c>
      <c r="CM348" s="21">
        <f t="shared" si="1008"/>
        <v>0</v>
      </c>
      <c r="CN348" s="21">
        <f t="shared" si="1008"/>
        <v>0</v>
      </c>
      <c r="CO348" s="21">
        <f t="shared" si="1008"/>
        <v>0</v>
      </c>
      <c r="CP348" s="21">
        <f t="shared" si="1008"/>
        <v>0</v>
      </c>
      <c r="CQ348" s="21">
        <f t="shared" si="1008"/>
        <v>0</v>
      </c>
      <c r="CR348" s="21">
        <f t="shared" si="1008"/>
        <v>0</v>
      </c>
      <c r="CS348" s="21">
        <f t="shared" si="1008"/>
        <v>0</v>
      </c>
      <c r="CT348" s="21">
        <f t="shared" si="1008"/>
        <v>0</v>
      </c>
      <c r="CU348" s="21">
        <f t="shared" si="1008"/>
        <v>0</v>
      </c>
      <c r="CV348" s="21">
        <f t="shared" si="1008"/>
        <v>0</v>
      </c>
      <c r="CW348" s="21">
        <f t="shared" si="1008"/>
        <v>0</v>
      </c>
      <c r="CX348" s="21">
        <f t="shared" si="1008"/>
        <v>0</v>
      </c>
      <c r="CY348" s="21">
        <f t="shared" si="1008"/>
        <v>0</v>
      </c>
      <c r="CZ348" s="21">
        <f t="shared" si="1008"/>
        <v>0</v>
      </c>
      <c r="DA348" s="21">
        <f t="shared" ref="DA348:DY348" si="1009">DA131*$E348-DA179*$E348</f>
        <v>0</v>
      </c>
      <c r="DB348" s="21">
        <f t="shared" si="1009"/>
        <v>0</v>
      </c>
      <c r="DC348" s="21">
        <f t="shared" si="1009"/>
        <v>0</v>
      </c>
      <c r="DD348" s="21">
        <f t="shared" si="1009"/>
        <v>0</v>
      </c>
      <c r="DE348" s="21">
        <f t="shared" si="1009"/>
        <v>0</v>
      </c>
      <c r="DF348" s="21">
        <f t="shared" si="1009"/>
        <v>0</v>
      </c>
      <c r="DG348" s="21">
        <f t="shared" si="1009"/>
        <v>0</v>
      </c>
      <c r="DH348" s="21">
        <f t="shared" si="1009"/>
        <v>0</v>
      </c>
      <c r="DI348" s="21">
        <f t="shared" si="1009"/>
        <v>0</v>
      </c>
      <c r="DJ348" s="21">
        <f t="shared" si="1009"/>
        <v>0</v>
      </c>
      <c r="DK348" s="21">
        <f t="shared" si="1009"/>
        <v>0</v>
      </c>
      <c r="DL348" s="21">
        <f t="shared" si="1009"/>
        <v>0</v>
      </c>
      <c r="DM348" s="21">
        <f t="shared" si="1009"/>
        <v>0</v>
      </c>
      <c r="DN348" s="21">
        <f t="shared" si="1009"/>
        <v>0</v>
      </c>
      <c r="DO348" s="21">
        <f t="shared" si="1009"/>
        <v>0</v>
      </c>
      <c r="DP348" s="21">
        <f t="shared" si="1009"/>
        <v>0</v>
      </c>
      <c r="DQ348" s="21">
        <f t="shared" si="1009"/>
        <v>0</v>
      </c>
      <c r="DR348" s="21">
        <f t="shared" si="1009"/>
        <v>0</v>
      </c>
      <c r="DS348" s="21">
        <f t="shared" si="1009"/>
        <v>0</v>
      </c>
      <c r="DT348" s="21">
        <f t="shared" si="1009"/>
        <v>0</v>
      </c>
      <c r="DU348" s="21">
        <f t="shared" si="1009"/>
        <v>0</v>
      </c>
      <c r="DV348" s="21">
        <f t="shared" si="1009"/>
        <v>0</v>
      </c>
      <c r="DW348" s="21">
        <f t="shared" si="1009"/>
        <v>0</v>
      </c>
      <c r="DX348" s="21">
        <f t="shared" si="1009"/>
        <v>0</v>
      </c>
      <c r="DY348" s="21">
        <f t="shared" si="1009"/>
        <v>0</v>
      </c>
      <c r="EB348" s="116">
        <f t="shared" si="957"/>
        <v>347</v>
      </c>
      <c r="EC348" s="2" t="str">
        <f t="shared" ref="EC348:EC350" si="1010">B348</f>
        <v>Phase 5</v>
      </c>
      <c r="ED348" s="2" t="str">
        <f t="shared" ref="ED348:ED350" si="1011">C348</f>
        <v>50' Wide</v>
      </c>
      <c r="EE348" s="33" t="str">
        <f>EE352</f>
        <v>Cash</v>
      </c>
      <c r="EF348" s="2" t="str">
        <f>EF352</f>
        <v>Deposits</v>
      </c>
    </row>
    <row r="349" spans="2:136" x14ac:dyDescent="0.3">
      <c r="B349" s="2" t="str">
        <f>Product!$Q$2</f>
        <v>Phase 5</v>
      </c>
      <c r="C349" s="2" t="str">
        <f>Product!$Q$3</f>
        <v>60' Wide</v>
      </c>
      <c r="D349" s="130">
        <f>SUMIFS(INDEX(Product!$B$2:$U$97, MATCH(D330, Product!$B$2:$B$97, 0), ), Product!$B$2:$U$2, $B349, Product!$B$3:$U$3, $C349)</f>
        <v>0.1</v>
      </c>
      <c r="E349" s="129">
        <f>SUMIFS(INDEX(Product!$B$2:$U$97, MATCH(E330, Product!$B$2:$B$97, 0), ), Product!$B$2:$U$2, $B349, Product!$B$3:$U$3, $C349)</f>
        <v>39250</v>
      </c>
      <c r="G349" s="11">
        <f>SUM(H349:DZ349)</f>
        <v>0</v>
      </c>
      <c r="I349" s="21">
        <f t="shared" ref="I349:AN349" si="1012">I132*$E349-I180*$E349</f>
        <v>0</v>
      </c>
      <c r="J349" s="21">
        <f t="shared" si="1012"/>
        <v>0</v>
      </c>
      <c r="K349" s="21">
        <f t="shared" si="1012"/>
        <v>0</v>
      </c>
      <c r="L349" s="21">
        <f t="shared" si="1012"/>
        <v>0</v>
      </c>
      <c r="M349" s="21">
        <f t="shared" si="1012"/>
        <v>0</v>
      </c>
      <c r="N349" s="21">
        <f t="shared" si="1012"/>
        <v>0</v>
      </c>
      <c r="O349" s="21">
        <f t="shared" si="1012"/>
        <v>0</v>
      </c>
      <c r="P349" s="21">
        <f t="shared" si="1012"/>
        <v>0</v>
      </c>
      <c r="Q349" s="21">
        <f t="shared" si="1012"/>
        <v>0</v>
      </c>
      <c r="R349" s="21">
        <f t="shared" si="1012"/>
        <v>0</v>
      </c>
      <c r="S349" s="21">
        <f t="shared" si="1012"/>
        <v>0</v>
      </c>
      <c r="T349" s="21">
        <f t="shared" si="1012"/>
        <v>0</v>
      </c>
      <c r="U349" s="21">
        <f t="shared" si="1012"/>
        <v>0</v>
      </c>
      <c r="V349" s="21">
        <f t="shared" si="1012"/>
        <v>0</v>
      </c>
      <c r="W349" s="21">
        <f t="shared" si="1012"/>
        <v>0</v>
      </c>
      <c r="X349" s="21">
        <f t="shared" si="1012"/>
        <v>0</v>
      </c>
      <c r="Y349" s="21">
        <f t="shared" si="1012"/>
        <v>0</v>
      </c>
      <c r="Z349" s="21">
        <f t="shared" si="1012"/>
        <v>0</v>
      </c>
      <c r="AA349" s="21">
        <f t="shared" si="1012"/>
        <v>0</v>
      </c>
      <c r="AB349" s="21">
        <f t="shared" si="1012"/>
        <v>0</v>
      </c>
      <c r="AC349" s="21">
        <f t="shared" si="1012"/>
        <v>0</v>
      </c>
      <c r="AD349" s="21">
        <f t="shared" si="1012"/>
        <v>0</v>
      </c>
      <c r="AE349" s="21">
        <f t="shared" si="1012"/>
        <v>0</v>
      </c>
      <c r="AF349" s="21">
        <f t="shared" si="1012"/>
        <v>0</v>
      </c>
      <c r="AG349" s="21">
        <f t="shared" si="1012"/>
        <v>0</v>
      </c>
      <c r="AH349" s="21">
        <f t="shared" si="1012"/>
        <v>0</v>
      </c>
      <c r="AI349" s="21">
        <f t="shared" si="1012"/>
        <v>0</v>
      </c>
      <c r="AJ349" s="21">
        <f t="shared" si="1012"/>
        <v>0</v>
      </c>
      <c r="AK349" s="21">
        <f t="shared" si="1012"/>
        <v>0</v>
      </c>
      <c r="AL349" s="21">
        <f t="shared" si="1012"/>
        <v>0</v>
      </c>
      <c r="AM349" s="21">
        <f t="shared" si="1012"/>
        <v>0</v>
      </c>
      <c r="AN349" s="21">
        <f t="shared" si="1012"/>
        <v>0</v>
      </c>
      <c r="AO349" s="21">
        <f t="shared" ref="AO349:BT349" si="1013">AO132*$E349-AO180*$E349</f>
        <v>0</v>
      </c>
      <c r="AP349" s="21">
        <f t="shared" si="1013"/>
        <v>0</v>
      </c>
      <c r="AQ349" s="21">
        <f t="shared" si="1013"/>
        <v>0</v>
      </c>
      <c r="AR349" s="21">
        <f t="shared" si="1013"/>
        <v>0</v>
      </c>
      <c r="AS349" s="21">
        <f t="shared" si="1013"/>
        <v>0</v>
      </c>
      <c r="AT349" s="21">
        <f t="shared" si="1013"/>
        <v>0</v>
      </c>
      <c r="AU349" s="21">
        <f t="shared" si="1013"/>
        <v>0</v>
      </c>
      <c r="AV349" s="21">
        <f t="shared" si="1013"/>
        <v>0</v>
      </c>
      <c r="AW349" s="21">
        <f t="shared" si="1013"/>
        <v>0</v>
      </c>
      <c r="AX349" s="21">
        <f t="shared" si="1013"/>
        <v>0</v>
      </c>
      <c r="AY349" s="21">
        <f t="shared" si="1013"/>
        <v>0</v>
      </c>
      <c r="AZ349" s="21">
        <f t="shared" si="1013"/>
        <v>0</v>
      </c>
      <c r="BA349" s="21">
        <f t="shared" si="1013"/>
        <v>0</v>
      </c>
      <c r="BB349" s="21">
        <f t="shared" si="1013"/>
        <v>0</v>
      </c>
      <c r="BC349" s="21">
        <f t="shared" si="1013"/>
        <v>0</v>
      </c>
      <c r="BD349" s="21">
        <f t="shared" si="1013"/>
        <v>0</v>
      </c>
      <c r="BE349" s="21">
        <f t="shared" si="1013"/>
        <v>0</v>
      </c>
      <c r="BF349" s="21">
        <f t="shared" si="1013"/>
        <v>0</v>
      </c>
      <c r="BG349" s="21">
        <f t="shared" si="1013"/>
        <v>0</v>
      </c>
      <c r="BH349" s="21">
        <f t="shared" si="1013"/>
        <v>0</v>
      </c>
      <c r="BI349" s="21">
        <f t="shared" si="1013"/>
        <v>0</v>
      </c>
      <c r="BJ349" s="21">
        <f t="shared" si="1013"/>
        <v>0</v>
      </c>
      <c r="BK349" s="21">
        <f t="shared" si="1013"/>
        <v>0</v>
      </c>
      <c r="BL349" s="21">
        <f t="shared" si="1013"/>
        <v>0</v>
      </c>
      <c r="BM349" s="21">
        <f t="shared" si="1013"/>
        <v>98125</v>
      </c>
      <c r="BN349" s="21">
        <f t="shared" si="1013"/>
        <v>98125</v>
      </c>
      <c r="BO349" s="21">
        <f t="shared" si="1013"/>
        <v>98125</v>
      </c>
      <c r="BP349" s="21">
        <f t="shared" si="1013"/>
        <v>98125</v>
      </c>
      <c r="BQ349" s="21">
        <f t="shared" si="1013"/>
        <v>98125</v>
      </c>
      <c r="BR349" s="21">
        <f t="shared" si="1013"/>
        <v>98125</v>
      </c>
      <c r="BS349" s="21">
        <f t="shared" si="1013"/>
        <v>0</v>
      </c>
      <c r="BT349" s="21">
        <f t="shared" si="1013"/>
        <v>0</v>
      </c>
      <c r="BU349" s="21">
        <f t="shared" ref="BU349:CZ349" si="1014">BU132*$E349-BU180*$E349</f>
        <v>0</v>
      </c>
      <c r="BV349" s="21">
        <f t="shared" si="1014"/>
        <v>0</v>
      </c>
      <c r="BW349" s="21">
        <f t="shared" si="1014"/>
        <v>0</v>
      </c>
      <c r="BX349" s="21">
        <f t="shared" si="1014"/>
        <v>0</v>
      </c>
      <c r="BY349" s="21">
        <f t="shared" si="1014"/>
        <v>-98125</v>
      </c>
      <c r="BZ349" s="21">
        <f t="shared" si="1014"/>
        <v>-98125</v>
      </c>
      <c r="CA349" s="21">
        <f t="shared" si="1014"/>
        <v>-98125</v>
      </c>
      <c r="CB349" s="21">
        <f t="shared" si="1014"/>
        <v>-98125</v>
      </c>
      <c r="CC349" s="21">
        <f t="shared" si="1014"/>
        <v>-98125</v>
      </c>
      <c r="CD349" s="21">
        <f t="shared" si="1014"/>
        <v>-98125</v>
      </c>
      <c r="CE349" s="21">
        <f t="shared" si="1014"/>
        <v>0</v>
      </c>
      <c r="CF349" s="21">
        <f t="shared" si="1014"/>
        <v>0</v>
      </c>
      <c r="CG349" s="21">
        <f t="shared" si="1014"/>
        <v>0</v>
      </c>
      <c r="CH349" s="21">
        <f t="shared" si="1014"/>
        <v>0</v>
      </c>
      <c r="CI349" s="21">
        <f t="shared" si="1014"/>
        <v>0</v>
      </c>
      <c r="CJ349" s="21">
        <f t="shared" si="1014"/>
        <v>0</v>
      </c>
      <c r="CK349" s="21">
        <f t="shared" si="1014"/>
        <v>0</v>
      </c>
      <c r="CL349" s="21">
        <f t="shared" si="1014"/>
        <v>0</v>
      </c>
      <c r="CM349" s="21">
        <f t="shared" si="1014"/>
        <v>0</v>
      </c>
      <c r="CN349" s="21">
        <f t="shared" si="1014"/>
        <v>0</v>
      </c>
      <c r="CO349" s="21">
        <f t="shared" si="1014"/>
        <v>0</v>
      </c>
      <c r="CP349" s="21">
        <f t="shared" si="1014"/>
        <v>0</v>
      </c>
      <c r="CQ349" s="21">
        <f t="shared" si="1014"/>
        <v>0</v>
      </c>
      <c r="CR349" s="21">
        <f t="shared" si="1014"/>
        <v>0</v>
      </c>
      <c r="CS349" s="21">
        <f t="shared" si="1014"/>
        <v>0</v>
      </c>
      <c r="CT349" s="21">
        <f t="shared" si="1014"/>
        <v>0</v>
      </c>
      <c r="CU349" s="21">
        <f t="shared" si="1014"/>
        <v>0</v>
      </c>
      <c r="CV349" s="21">
        <f t="shared" si="1014"/>
        <v>0</v>
      </c>
      <c r="CW349" s="21">
        <f t="shared" si="1014"/>
        <v>0</v>
      </c>
      <c r="CX349" s="21">
        <f t="shared" si="1014"/>
        <v>0</v>
      </c>
      <c r="CY349" s="21">
        <f t="shared" si="1014"/>
        <v>0</v>
      </c>
      <c r="CZ349" s="21">
        <f t="shared" si="1014"/>
        <v>0</v>
      </c>
      <c r="DA349" s="21">
        <f t="shared" ref="DA349:DY349" si="1015">DA132*$E349-DA180*$E349</f>
        <v>0</v>
      </c>
      <c r="DB349" s="21">
        <f t="shared" si="1015"/>
        <v>0</v>
      </c>
      <c r="DC349" s="21">
        <f t="shared" si="1015"/>
        <v>0</v>
      </c>
      <c r="DD349" s="21">
        <f t="shared" si="1015"/>
        <v>0</v>
      </c>
      <c r="DE349" s="21">
        <f t="shared" si="1015"/>
        <v>0</v>
      </c>
      <c r="DF349" s="21">
        <f t="shared" si="1015"/>
        <v>0</v>
      </c>
      <c r="DG349" s="21">
        <f t="shared" si="1015"/>
        <v>0</v>
      </c>
      <c r="DH349" s="21">
        <f t="shared" si="1015"/>
        <v>0</v>
      </c>
      <c r="DI349" s="21">
        <f t="shared" si="1015"/>
        <v>0</v>
      </c>
      <c r="DJ349" s="21">
        <f t="shared" si="1015"/>
        <v>0</v>
      </c>
      <c r="DK349" s="21">
        <f t="shared" si="1015"/>
        <v>0</v>
      </c>
      <c r="DL349" s="21">
        <f t="shared" si="1015"/>
        <v>0</v>
      </c>
      <c r="DM349" s="21">
        <f t="shared" si="1015"/>
        <v>0</v>
      </c>
      <c r="DN349" s="21">
        <f t="shared" si="1015"/>
        <v>0</v>
      </c>
      <c r="DO349" s="21">
        <f t="shared" si="1015"/>
        <v>0</v>
      </c>
      <c r="DP349" s="21">
        <f t="shared" si="1015"/>
        <v>0</v>
      </c>
      <c r="DQ349" s="21">
        <f t="shared" si="1015"/>
        <v>0</v>
      </c>
      <c r="DR349" s="21">
        <f t="shared" si="1015"/>
        <v>0</v>
      </c>
      <c r="DS349" s="21">
        <f t="shared" si="1015"/>
        <v>0</v>
      </c>
      <c r="DT349" s="21">
        <f t="shared" si="1015"/>
        <v>0</v>
      </c>
      <c r="DU349" s="21">
        <f t="shared" si="1015"/>
        <v>0</v>
      </c>
      <c r="DV349" s="21">
        <f t="shared" si="1015"/>
        <v>0</v>
      </c>
      <c r="DW349" s="21">
        <f t="shared" si="1015"/>
        <v>0</v>
      </c>
      <c r="DX349" s="21">
        <f t="shared" si="1015"/>
        <v>0</v>
      </c>
      <c r="DY349" s="21">
        <f t="shared" si="1015"/>
        <v>0</v>
      </c>
      <c r="EB349" s="116">
        <f t="shared" si="957"/>
        <v>348</v>
      </c>
      <c r="EC349" s="2" t="str">
        <f t="shared" si="1010"/>
        <v>Phase 5</v>
      </c>
      <c r="ED349" s="2" t="str">
        <f t="shared" si="1011"/>
        <v>60' Wide</v>
      </c>
      <c r="EE349" s="33" t="str">
        <f>EE352</f>
        <v>Cash</v>
      </c>
      <c r="EF349" s="2" t="str">
        <f>EF352</f>
        <v>Deposits</v>
      </c>
    </row>
    <row r="350" spans="2:136" x14ac:dyDescent="0.3">
      <c r="B350" s="2" t="str">
        <f>Product!$R$2</f>
        <v>Phase 5</v>
      </c>
      <c r="C350" s="2" t="str">
        <f>Product!$R$3</f>
        <v>75' Wide</v>
      </c>
      <c r="D350" s="130">
        <f>SUMIFS(INDEX(Product!$B$2:$U$97, MATCH(D330, Product!$B$2:$B$97, 0), ), Product!$B$2:$U$2, $B350, Product!$B$3:$U$3, $C350)</f>
        <v>0.1</v>
      </c>
      <c r="E350" s="129">
        <f>SUMIFS(INDEX(Product!$B$2:$U$97, MATCH(E330, Product!$B$2:$B$97, 0), ), Product!$B$2:$U$2, $B350, Product!$B$3:$U$3, $C350)</f>
        <v>45950</v>
      </c>
      <c r="G350" s="11">
        <f>SUM(H350:DZ350)</f>
        <v>0</v>
      </c>
      <c r="I350" s="21">
        <f t="shared" ref="I350:AN350" si="1016">I133*$E350-I181*$E350</f>
        <v>0</v>
      </c>
      <c r="J350" s="21">
        <f t="shared" si="1016"/>
        <v>0</v>
      </c>
      <c r="K350" s="21">
        <f t="shared" si="1016"/>
        <v>0</v>
      </c>
      <c r="L350" s="21">
        <f t="shared" si="1016"/>
        <v>0</v>
      </c>
      <c r="M350" s="21">
        <f t="shared" si="1016"/>
        <v>0</v>
      </c>
      <c r="N350" s="21">
        <f t="shared" si="1016"/>
        <v>0</v>
      </c>
      <c r="O350" s="21">
        <f t="shared" si="1016"/>
        <v>0</v>
      </c>
      <c r="P350" s="21">
        <f t="shared" si="1016"/>
        <v>0</v>
      </c>
      <c r="Q350" s="21">
        <f t="shared" si="1016"/>
        <v>0</v>
      </c>
      <c r="R350" s="21">
        <f t="shared" si="1016"/>
        <v>0</v>
      </c>
      <c r="S350" s="21">
        <f t="shared" si="1016"/>
        <v>0</v>
      </c>
      <c r="T350" s="21">
        <f t="shared" si="1016"/>
        <v>0</v>
      </c>
      <c r="U350" s="21">
        <f t="shared" si="1016"/>
        <v>0</v>
      </c>
      <c r="V350" s="21">
        <f t="shared" si="1016"/>
        <v>0</v>
      </c>
      <c r="W350" s="21">
        <f t="shared" si="1016"/>
        <v>0</v>
      </c>
      <c r="X350" s="21">
        <f t="shared" si="1016"/>
        <v>0</v>
      </c>
      <c r="Y350" s="21">
        <f t="shared" si="1016"/>
        <v>0</v>
      </c>
      <c r="Z350" s="21">
        <f t="shared" si="1016"/>
        <v>0</v>
      </c>
      <c r="AA350" s="21">
        <f t="shared" si="1016"/>
        <v>0</v>
      </c>
      <c r="AB350" s="21">
        <f t="shared" si="1016"/>
        <v>0</v>
      </c>
      <c r="AC350" s="21">
        <f t="shared" si="1016"/>
        <v>0</v>
      </c>
      <c r="AD350" s="21">
        <f t="shared" si="1016"/>
        <v>0</v>
      </c>
      <c r="AE350" s="21">
        <f t="shared" si="1016"/>
        <v>0</v>
      </c>
      <c r="AF350" s="21">
        <f t="shared" si="1016"/>
        <v>0</v>
      </c>
      <c r="AG350" s="21">
        <f t="shared" si="1016"/>
        <v>0</v>
      </c>
      <c r="AH350" s="21">
        <f t="shared" si="1016"/>
        <v>0</v>
      </c>
      <c r="AI350" s="21">
        <f t="shared" si="1016"/>
        <v>0</v>
      </c>
      <c r="AJ350" s="21">
        <f t="shared" si="1016"/>
        <v>0</v>
      </c>
      <c r="AK350" s="21">
        <f t="shared" si="1016"/>
        <v>0</v>
      </c>
      <c r="AL350" s="21">
        <f t="shared" si="1016"/>
        <v>0</v>
      </c>
      <c r="AM350" s="21">
        <f t="shared" si="1016"/>
        <v>0</v>
      </c>
      <c r="AN350" s="21">
        <f t="shared" si="1016"/>
        <v>0</v>
      </c>
      <c r="AO350" s="21">
        <f t="shared" ref="AO350:BT350" si="1017">AO133*$E350-AO181*$E350</f>
        <v>0</v>
      </c>
      <c r="AP350" s="21">
        <f t="shared" si="1017"/>
        <v>0</v>
      </c>
      <c r="AQ350" s="21">
        <f t="shared" si="1017"/>
        <v>0</v>
      </c>
      <c r="AR350" s="21">
        <f t="shared" si="1017"/>
        <v>0</v>
      </c>
      <c r="AS350" s="21">
        <f t="shared" si="1017"/>
        <v>0</v>
      </c>
      <c r="AT350" s="21">
        <f t="shared" si="1017"/>
        <v>0</v>
      </c>
      <c r="AU350" s="21">
        <f t="shared" si="1017"/>
        <v>0</v>
      </c>
      <c r="AV350" s="21">
        <f t="shared" si="1017"/>
        <v>0</v>
      </c>
      <c r="AW350" s="21">
        <f t="shared" si="1017"/>
        <v>0</v>
      </c>
      <c r="AX350" s="21">
        <f t="shared" si="1017"/>
        <v>0</v>
      </c>
      <c r="AY350" s="21">
        <f t="shared" si="1017"/>
        <v>0</v>
      </c>
      <c r="AZ350" s="21">
        <f t="shared" si="1017"/>
        <v>0</v>
      </c>
      <c r="BA350" s="21">
        <f t="shared" si="1017"/>
        <v>0</v>
      </c>
      <c r="BB350" s="21">
        <f t="shared" si="1017"/>
        <v>0</v>
      </c>
      <c r="BC350" s="21">
        <f t="shared" si="1017"/>
        <v>0</v>
      </c>
      <c r="BD350" s="21">
        <f t="shared" si="1017"/>
        <v>0</v>
      </c>
      <c r="BE350" s="21">
        <f t="shared" si="1017"/>
        <v>0</v>
      </c>
      <c r="BF350" s="21">
        <f t="shared" si="1017"/>
        <v>0</v>
      </c>
      <c r="BG350" s="21">
        <f t="shared" si="1017"/>
        <v>0</v>
      </c>
      <c r="BH350" s="21">
        <f t="shared" si="1017"/>
        <v>0</v>
      </c>
      <c r="BI350" s="21">
        <f t="shared" si="1017"/>
        <v>0</v>
      </c>
      <c r="BJ350" s="21">
        <f t="shared" si="1017"/>
        <v>0</v>
      </c>
      <c r="BK350" s="21">
        <f t="shared" si="1017"/>
        <v>0</v>
      </c>
      <c r="BL350" s="21">
        <f t="shared" si="1017"/>
        <v>0</v>
      </c>
      <c r="BM350" s="21">
        <f t="shared" si="1017"/>
        <v>76583.333333333343</v>
      </c>
      <c r="BN350" s="21">
        <f t="shared" si="1017"/>
        <v>76583.333333333343</v>
      </c>
      <c r="BO350" s="21">
        <f t="shared" si="1017"/>
        <v>76583.333333333343</v>
      </c>
      <c r="BP350" s="21">
        <f t="shared" si="1017"/>
        <v>76583.333333333343</v>
      </c>
      <c r="BQ350" s="21">
        <f t="shared" si="1017"/>
        <v>76583.333333333343</v>
      </c>
      <c r="BR350" s="21">
        <f t="shared" si="1017"/>
        <v>76583.333333333343</v>
      </c>
      <c r="BS350" s="21">
        <f t="shared" si="1017"/>
        <v>0</v>
      </c>
      <c r="BT350" s="21">
        <f t="shared" si="1017"/>
        <v>0</v>
      </c>
      <c r="BU350" s="21">
        <f t="shared" ref="BU350:CZ350" si="1018">BU133*$E350-BU181*$E350</f>
        <v>0</v>
      </c>
      <c r="BV350" s="21">
        <f t="shared" si="1018"/>
        <v>0</v>
      </c>
      <c r="BW350" s="21">
        <f t="shared" si="1018"/>
        <v>0</v>
      </c>
      <c r="BX350" s="21">
        <f t="shared" si="1018"/>
        <v>0</v>
      </c>
      <c r="BY350" s="21">
        <f t="shared" si="1018"/>
        <v>-76583.333333333343</v>
      </c>
      <c r="BZ350" s="21">
        <f t="shared" si="1018"/>
        <v>-76583.333333333343</v>
      </c>
      <c r="CA350" s="21">
        <f t="shared" si="1018"/>
        <v>-76583.333333333343</v>
      </c>
      <c r="CB350" s="21">
        <f t="shared" si="1018"/>
        <v>-76583.333333333343</v>
      </c>
      <c r="CC350" s="21">
        <f t="shared" si="1018"/>
        <v>-76583.333333333343</v>
      </c>
      <c r="CD350" s="21">
        <f t="shared" si="1018"/>
        <v>-76583.333333333343</v>
      </c>
      <c r="CE350" s="21">
        <f t="shared" si="1018"/>
        <v>0</v>
      </c>
      <c r="CF350" s="21">
        <f t="shared" si="1018"/>
        <v>0</v>
      </c>
      <c r="CG350" s="21">
        <f t="shared" si="1018"/>
        <v>0</v>
      </c>
      <c r="CH350" s="21">
        <f t="shared" si="1018"/>
        <v>0</v>
      </c>
      <c r="CI350" s="21">
        <f t="shared" si="1018"/>
        <v>0</v>
      </c>
      <c r="CJ350" s="21">
        <f t="shared" si="1018"/>
        <v>0</v>
      </c>
      <c r="CK350" s="21">
        <f t="shared" si="1018"/>
        <v>0</v>
      </c>
      <c r="CL350" s="21">
        <f t="shared" si="1018"/>
        <v>0</v>
      </c>
      <c r="CM350" s="21">
        <f t="shared" si="1018"/>
        <v>0</v>
      </c>
      <c r="CN350" s="21">
        <f t="shared" si="1018"/>
        <v>0</v>
      </c>
      <c r="CO350" s="21">
        <f t="shared" si="1018"/>
        <v>0</v>
      </c>
      <c r="CP350" s="21">
        <f t="shared" si="1018"/>
        <v>0</v>
      </c>
      <c r="CQ350" s="21">
        <f t="shared" si="1018"/>
        <v>0</v>
      </c>
      <c r="CR350" s="21">
        <f t="shared" si="1018"/>
        <v>0</v>
      </c>
      <c r="CS350" s="21">
        <f t="shared" si="1018"/>
        <v>0</v>
      </c>
      <c r="CT350" s="21">
        <f t="shared" si="1018"/>
        <v>0</v>
      </c>
      <c r="CU350" s="21">
        <f t="shared" si="1018"/>
        <v>0</v>
      </c>
      <c r="CV350" s="21">
        <f t="shared" si="1018"/>
        <v>0</v>
      </c>
      <c r="CW350" s="21">
        <f t="shared" si="1018"/>
        <v>0</v>
      </c>
      <c r="CX350" s="21">
        <f t="shared" si="1018"/>
        <v>0</v>
      </c>
      <c r="CY350" s="21">
        <f t="shared" si="1018"/>
        <v>0</v>
      </c>
      <c r="CZ350" s="21">
        <f t="shared" si="1018"/>
        <v>0</v>
      </c>
      <c r="DA350" s="21">
        <f t="shared" ref="DA350:DY350" si="1019">DA133*$E350-DA181*$E350</f>
        <v>0</v>
      </c>
      <c r="DB350" s="21">
        <f t="shared" si="1019"/>
        <v>0</v>
      </c>
      <c r="DC350" s="21">
        <f t="shared" si="1019"/>
        <v>0</v>
      </c>
      <c r="DD350" s="21">
        <f t="shared" si="1019"/>
        <v>0</v>
      </c>
      <c r="DE350" s="21">
        <f t="shared" si="1019"/>
        <v>0</v>
      </c>
      <c r="DF350" s="21">
        <f t="shared" si="1019"/>
        <v>0</v>
      </c>
      <c r="DG350" s="21">
        <f t="shared" si="1019"/>
        <v>0</v>
      </c>
      <c r="DH350" s="21">
        <f t="shared" si="1019"/>
        <v>0</v>
      </c>
      <c r="DI350" s="21">
        <f t="shared" si="1019"/>
        <v>0</v>
      </c>
      <c r="DJ350" s="21">
        <f t="shared" si="1019"/>
        <v>0</v>
      </c>
      <c r="DK350" s="21">
        <f t="shared" si="1019"/>
        <v>0</v>
      </c>
      <c r="DL350" s="21">
        <f t="shared" si="1019"/>
        <v>0</v>
      </c>
      <c r="DM350" s="21">
        <f t="shared" si="1019"/>
        <v>0</v>
      </c>
      <c r="DN350" s="21">
        <f t="shared" si="1019"/>
        <v>0</v>
      </c>
      <c r="DO350" s="21">
        <f t="shared" si="1019"/>
        <v>0</v>
      </c>
      <c r="DP350" s="21">
        <f t="shared" si="1019"/>
        <v>0</v>
      </c>
      <c r="DQ350" s="21">
        <f t="shared" si="1019"/>
        <v>0</v>
      </c>
      <c r="DR350" s="21">
        <f t="shared" si="1019"/>
        <v>0</v>
      </c>
      <c r="DS350" s="21">
        <f t="shared" si="1019"/>
        <v>0</v>
      </c>
      <c r="DT350" s="21">
        <f t="shared" si="1019"/>
        <v>0</v>
      </c>
      <c r="DU350" s="21">
        <f t="shared" si="1019"/>
        <v>0</v>
      </c>
      <c r="DV350" s="21">
        <f t="shared" si="1019"/>
        <v>0</v>
      </c>
      <c r="DW350" s="21">
        <f t="shared" si="1019"/>
        <v>0</v>
      </c>
      <c r="DX350" s="21">
        <f t="shared" si="1019"/>
        <v>0</v>
      </c>
      <c r="DY350" s="21">
        <f t="shared" si="1019"/>
        <v>0</v>
      </c>
      <c r="EB350" s="116">
        <f t="shared" si="957"/>
        <v>349</v>
      </c>
      <c r="EC350" s="2" t="str">
        <f t="shared" si="1010"/>
        <v>Phase 5</v>
      </c>
      <c r="ED350" s="2" t="str">
        <f t="shared" si="1011"/>
        <v>75' Wide</v>
      </c>
      <c r="EE350" s="33" t="str">
        <f>EE352</f>
        <v>Cash</v>
      </c>
      <c r="EF350" s="2" t="str">
        <f>EF352</f>
        <v>Deposits</v>
      </c>
    </row>
    <row r="352" spans="2:136" x14ac:dyDescent="0.3">
      <c r="B352" s="18" t="s">
        <v>56</v>
      </c>
      <c r="C352" s="18"/>
      <c r="D352" s="18"/>
      <c r="E352" s="18"/>
      <c r="F352" s="18"/>
      <c r="G352" s="23">
        <f>SUM(G330:G351)</f>
        <v>0</v>
      </c>
      <c r="H352" s="18"/>
      <c r="I352" s="19">
        <f>SUM(I330:I351)</f>
        <v>0</v>
      </c>
      <c r="J352" s="19">
        <f t="shared" ref="J352:BU352" si="1020">SUM(J330:J351)</f>
        <v>0</v>
      </c>
      <c r="K352" s="19">
        <f t="shared" si="1020"/>
        <v>0</v>
      </c>
      <c r="L352" s="19">
        <f t="shared" si="1020"/>
        <v>0</v>
      </c>
      <c r="M352" s="19">
        <f t="shared" si="1020"/>
        <v>0</v>
      </c>
      <c r="N352" s="19">
        <f t="shared" si="1020"/>
        <v>0</v>
      </c>
      <c r="O352" s="19">
        <f t="shared" si="1020"/>
        <v>0</v>
      </c>
      <c r="P352" s="19">
        <f t="shared" si="1020"/>
        <v>0</v>
      </c>
      <c r="Q352" s="19">
        <f t="shared" si="1020"/>
        <v>257458.33333333334</v>
      </c>
      <c r="R352" s="19">
        <f t="shared" si="1020"/>
        <v>257458.33333333334</v>
      </c>
      <c r="S352" s="19">
        <f t="shared" si="1020"/>
        <v>257458.33333333334</v>
      </c>
      <c r="T352" s="19">
        <f t="shared" si="1020"/>
        <v>257458.33333333334</v>
      </c>
      <c r="U352" s="19">
        <f t="shared" si="1020"/>
        <v>257458.33333333334</v>
      </c>
      <c r="V352" s="19">
        <f t="shared" si="1020"/>
        <v>257458.33333333334</v>
      </c>
      <c r="W352" s="19">
        <f t="shared" si="1020"/>
        <v>0</v>
      </c>
      <c r="X352" s="19">
        <f t="shared" si="1020"/>
        <v>0</v>
      </c>
      <c r="Y352" s="19">
        <f t="shared" si="1020"/>
        <v>0</v>
      </c>
      <c r="Z352" s="19">
        <f t="shared" si="1020"/>
        <v>0</v>
      </c>
      <c r="AA352" s="19">
        <f t="shared" si="1020"/>
        <v>0</v>
      </c>
      <c r="AB352" s="19">
        <f t="shared" si="1020"/>
        <v>0</v>
      </c>
      <c r="AC352" s="19">
        <f t="shared" si="1020"/>
        <v>0</v>
      </c>
      <c r="AD352" s="19">
        <f t="shared" si="1020"/>
        <v>0</v>
      </c>
      <c r="AE352" s="19">
        <f t="shared" si="1020"/>
        <v>0</v>
      </c>
      <c r="AF352" s="19">
        <f t="shared" si="1020"/>
        <v>0</v>
      </c>
      <c r="AG352" s="19">
        <f t="shared" si="1020"/>
        <v>0</v>
      </c>
      <c r="AH352" s="19">
        <f t="shared" si="1020"/>
        <v>0</v>
      </c>
      <c r="AI352" s="19">
        <f t="shared" si="1020"/>
        <v>0</v>
      </c>
      <c r="AJ352" s="19">
        <f t="shared" si="1020"/>
        <v>0</v>
      </c>
      <c r="AK352" s="19">
        <f t="shared" si="1020"/>
        <v>0</v>
      </c>
      <c r="AL352" s="19">
        <f t="shared" si="1020"/>
        <v>0</v>
      </c>
      <c r="AM352" s="19">
        <f t="shared" si="1020"/>
        <v>0</v>
      </c>
      <c r="AN352" s="19">
        <f t="shared" si="1020"/>
        <v>0</v>
      </c>
      <c r="AO352" s="19">
        <f t="shared" si="1020"/>
        <v>0</v>
      </c>
      <c r="AP352" s="19">
        <f t="shared" si="1020"/>
        <v>0</v>
      </c>
      <c r="AQ352" s="19">
        <f t="shared" si="1020"/>
        <v>0</v>
      </c>
      <c r="AR352" s="19">
        <f t="shared" si="1020"/>
        <v>0</v>
      </c>
      <c r="AS352" s="19">
        <f t="shared" si="1020"/>
        <v>0</v>
      </c>
      <c r="AT352" s="19">
        <f t="shared" si="1020"/>
        <v>0</v>
      </c>
      <c r="AU352" s="19">
        <f t="shared" si="1020"/>
        <v>0</v>
      </c>
      <c r="AV352" s="19">
        <f t="shared" si="1020"/>
        <v>0</v>
      </c>
      <c r="AW352" s="19">
        <f t="shared" si="1020"/>
        <v>0</v>
      </c>
      <c r="AX352" s="19">
        <f t="shared" si="1020"/>
        <v>0</v>
      </c>
      <c r="AY352" s="19">
        <f t="shared" si="1020"/>
        <v>0</v>
      </c>
      <c r="AZ352" s="19">
        <f t="shared" si="1020"/>
        <v>0</v>
      </c>
      <c r="BA352" s="19">
        <f t="shared" si="1020"/>
        <v>0</v>
      </c>
      <c r="BB352" s="19">
        <f t="shared" si="1020"/>
        <v>0</v>
      </c>
      <c r="BC352" s="19">
        <f t="shared" si="1020"/>
        <v>0</v>
      </c>
      <c r="BD352" s="19">
        <f t="shared" si="1020"/>
        <v>0</v>
      </c>
      <c r="BE352" s="19">
        <f t="shared" si="1020"/>
        <v>0</v>
      </c>
      <c r="BF352" s="19">
        <f t="shared" si="1020"/>
        <v>0</v>
      </c>
      <c r="BG352" s="19">
        <f t="shared" si="1020"/>
        <v>0</v>
      </c>
      <c r="BH352" s="19">
        <f t="shared" si="1020"/>
        <v>0</v>
      </c>
      <c r="BI352" s="19">
        <f t="shared" si="1020"/>
        <v>0</v>
      </c>
      <c r="BJ352" s="19">
        <f t="shared" si="1020"/>
        <v>0</v>
      </c>
      <c r="BK352" s="19">
        <f t="shared" si="1020"/>
        <v>0</v>
      </c>
      <c r="BL352" s="19">
        <f t="shared" si="1020"/>
        <v>0</v>
      </c>
      <c r="BM352" s="19">
        <f t="shared" si="1020"/>
        <v>0</v>
      </c>
      <c r="BN352" s="19">
        <f t="shared" si="1020"/>
        <v>0</v>
      </c>
      <c r="BO352" s="19">
        <f t="shared" si="1020"/>
        <v>0</v>
      </c>
      <c r="BP352" s="19">
        <f t="shared" si="1020"/>
        <v>0</v>
      </c>
      <c r="BQ352" s="19">
        <f t="shared" si="1020"/>
        <v>0</v>
      </c>
      <c r="BR352" s="19">
        <f t="shared" si="1020"/>
        <v>0</v>
      </c>
      <c r="BS352" s="19">
        <f t="shared" si="1020"/>
        <v>0</v>
      </c>
      <c r="BT352" s="19">
        <f t="shared" si="1020"/>
        <v>0</v>
      </c>
      <c r="BU352" s="19">
        <f t="shared" si="1020"/>
        <v>0</v>
      </c>
      <c r="BV352" s="19">
        <f t="shared" ref="BV352:DY352" si="1021">SUM(BV330:BV351)</f>
        <v>0</v>
      </c>
      <c r="BW352" s="19">
        <f t="shared" si="1021"/>
        <v>0</v>
      </c>
      <c r="BX352" s="19">
        <f t="shared" si="1021"/>
        <v>0</v>
      </c>
      <c r="BY352" s="19">
        <f t="shared" si="1021"/>
        <v>-257458.33333333334</v>
      </c>
      <c r="BZ352" s="19">
        <f t="shared" si="1021"/>
        <v>-257458.33333333334</v>
      </c>
      <c r="CA352" s="19">
        <f t="shared" si="1021"/>
        <v>-257458.33333333334</v>
      </c>
      <c r="CB352" s="19">
        <f t="shared" si="1021"/>
        <v>-257458.33333333334</v>
      </c>
      <c r="CC352" s="19">
        <f t="shared" si="1021"/>
        <v>-257458.33333333334</v>
      </c>
      <c r="CD352" s="19">
        <f t="shared" si="1021"/>
        <v>-257458.33333333334</v>
      </c>
      <c r="CE352" s="19">
        <f t="shared" si="1021"/>
        <v>0</v>
      </c>
      <c r="CF352" s="19">
        <f t="shared" si="1021"/>
        <v>0</v>
      </c>
      <c r="CG352" s="19">
        <f t="shared" si="1021"/>
        <v>0</v>
      </c>
      <c r="CH352" s="19">
        <f t="shared" si="1021"/>
        <v>0</v>
      </c>
      <c r="CI352" s="19">
        <f t="shared" si="1021"/>
        <v>0</v>
      </c>
      <c r="CJ352" s="19">
        <f t="shared" si="1021"/>
        <v>0</v>
      </c>
      <c r="CK352" s="19">
        <f t="shared" si="1021"/>
        <v>0</v>
      </c>
      <c r="CL352" s="19">
        <f t="shared" si="1021"/>
        <v>0</v>
      </c>
      <c r="CM352" s="19">
        <f t="shared" si="1021"/>
        <v>0</v>
      </c>
      <c r="CN352" s="19">
        <f t="shared" si="1021"/>
        <v>0</v>
      </c>
      <c r="CO352" s="19">
        <f t="shared" si="1021"/>
        <v>0</v>
      </c>
      <c r="CP352" s="19">
        <f t="shared" si="1021"/>
        <v>0</v>
      </c>
      <c r="CQ352" s="19">
        <f t="shared" si="1021"/>
        <v>0</v>
      </c>
      <c r="CR352" s="19">
        <f t="shared" si="1021"/>
        <v>0</v>
      </c>
      <c r="CS352" s="19">
        <f t="shared" si="1021"/>
        <v>0</v>
      </c>
      <c r="CT352" s="19">
        <f t="shared" si="1021"/>
        <v>0</v>
      </c>
      <c r="CU352" s="19">
        <f t="shared" si="1021"/>
        <v>0</v>
      </c>
      <c r="CV352" s="19">
        <f t="shared" si="1021"/>
        <v>0</v>
      </c>
      <c r="CW352" s="19">
        <f t="shared" si="1021"/>
        <v>0</v>
      </c>
      <c r="CX352" s="19">
        <f t="shared" si="1021"/>
        <v>0</v>
      </c>
      <c r="CY352" s="19">
        <f t="shared" si="1021"/>
        <v>0</v>
      </c>
      <c r="CZ352" s="19">
        <f t="shared" si="1021"/>
        <v>0</v>
      </c>
      <c r="DA352" s="19">
        <f t="shared" si="1021"/>
        <v>0</v>
      </c>
      <c r="DB352" s="19">
        <f t="shared" si="1021"/>
        <v>0</v>
      </c>
      <c r="DC352" s="19">
        <f t="shared" si="1021"/>
        <v>0</v>
      </c>
      <c r="DD352" s="19">
        <f t="shared" si="1021"/>
        <v>0</v>
      </c>
      <c r="DE352" s="19">
        <f t="shared" si="1021"/>
        <v>0</v>
      </c>
      <c r="DF352" s="19">
        <f t="shared" si="1021"/>
        <v>0</v>
      </c>
      <c r="DG352" s="19">
        <f t="shared" si="1021"/>
        <v>0</v>
      </c>
      <c r="DH352" s="19">
        <f t="shared" si="1021"/>
        <v>0</v>
      </c>
      <c r="DI352" s="19">
        <f t="shared" si="1021"/>
        <v>0</v>
      </c>
      <c r="DJ352" s="19">
        <f t="shared" si="1021"/>
        <v>0</v>
      </c>
      <c r="DK352" s="19">
        <f t="shared" si="1021"/>
        <v>0</v>
      </c>
      <c r="DL352" s="19">
        <f t="shared" si="1021"/>
        <v>0</v>
      </c>
      <c r="DM352" s="19">
        <f t="shared" si="1021"/>
        <v>0</v>
      </c>
      <c r="DN352" s="19">
        <f t="shared" si="1021"/>
        <v>0</v>
      </c>
      <c r="DO352" s="19">
        <f t="shared" si="1021"/>
        <v>0</v>
      </c>
      <c r="DP352" s="19">
        <f t="shared" si="1021"/>
        <v>0</v>
      </c>
      <c r="DQ352" s="19">
        <f t="shared" si="1021"/>
        <v>0</v>
      </c>
      <c r="DR352" s="19">
        <f t="shared" si="1021"/>
        <v>0</v>
      </c>
      <c r="DS352" s="19">
        <f t="shared" si="1021"/>
        <v>0</v>
      </c>
      <c r="DT352" s="19">
        <f t="shared" si="1021"/>
        <v>0</v>
      </c>
      <c r="DU352" s="19">
        <f t="shared" si="1021"/>
        <v>0</v>
      </c>
      <c r="DV352" s="19">
        <f t="shared" si="1021"/>
        <v>0</v>
      </c>
      <c r="DW352" s="19">
        <f t="shared" si="1021"/>
        <v>0</v>
      </c>
      <c r="DX352" s="19">
        <f t="shared" si="1021"/>
        <v>0</v>
      </c>
      <c r="DY352" s="19">
        <f t="shared" si="1021"/>
        <v>0</v>
      </c>
      <c r="EB352" s="116">
        <f>ROW(EB352)-ROW($EB$2)+1</f>
        <v>351</v>
      </c>
      <c r="EC352" s="2" t="s">
        <v>0</v>
      </c>
      <c r="ED352" s="2" t="s">
        <v>0</v>
      </c>
      <c r="EE352" s="117" t="s">
        <v>24</v>
      </c>
      <c r="EF352" s="110" t="str">
        <f>CF!$C$18</f>
        <v>Deposits</v>
      </c>
    </row>
    <row r="354" spans="1:136" ht="49.5" x14ac:dyDescent="0.3">
      <c r="A354" s="8" t="s">
        <v>114</v>
      </c>
      <c r="B354" s="4"/>
      <c r="C354" s="4"/>
      <c r="D354" s="9" t="str">
        <f>Product!$B$82</f>
        <v>Land Acquisition Date</v>
      </c>
      <c r="E354" s="9" t="str">
        <f>Product!$B$56</f>
        <v>Total Land Acquisition Costs</v>
      </c>
      <c r="F354" s="9"/>
    </row>
    <row r="355" spans="1:136" x14ac:dyDescent="0.3">
      <c r="G355" s="7"/>
      <c r="I355" s="10"/>
      <c r="J355" s="10"/>
      <c r="K355" s="10"/>
      <c r="L355" s="10"/>
      <c r="M355" s="10"/>
      <c r="N355" s="10"/>
      <c r="O355" s="10"/>
      <c r="P355" s="10"/>
      <c r="Q355" s="10"/>
      <c r="R355" s="10"/>
      <c r="S355" s="10"/>
      <c r="T355" s="10"/>
      <c r="U355" s="10"/>
      <c r="V355" s="10"/>
      <c r="W355" s="10"/>
      <c r="X355" s="10"/>
      <c r="Y355" s="10"/>
      <c r="Z355" s="10"/>
      <c r="AA355" s="10"/>
      <c r="AB355" s="10"/>
      <c r="AC355" s="10"/>
      <c r="AD355" s="10"/>
      <c r="AE355" s="10"/>
      <c r="AF355" s="10"/>
      <c r="AG355" s="10"/>
      <c r="AH355" s="10"/>
      <c r="AI355" s="10"/>
      <c r="AJ355" s="10"/>
      <c r="AK355" s="10"/>
      <c r="AL355" s="10"/>
      <c r="AM355" s="10"/>
      <c r="AN355" s="10"/>
      <c r="AO355" s="10"/>
      <c r="AP355" s="10"/>
      <c r="AQ355" s="10"/>
      <c r="AR355" s="10"/>
      <c r="AS355" s="10"/>
      <c r="AT355" s="10"/>
      <c r="AU355" s="10"/>
      <c r="AV355" s="10"/>
      <c r="AW355" s="10"/>
      <c r="AX355" s="10"/>
      <c r="AY355" s="10"/>
      <c r="AZ355" s="10"/>
      <c r="BA355" s="10"/>
      <c r="BB355" s="10"/>
      <c r="BC355" s="10"/>
      <c r="BD355" s="10"/>
      <c r="BE355" s="10"/>
      <c r="BF355" s="10"/>
      <c r="BG355" s="10"/>
      <c r="BH355" s="10"/>
      <c r="BI355" s="10"/>
      <c r="BJ355" s="10"/>
      <c r="BK355" s="10"/>
      <c r="BL355" s="10"/>
      <c r="BM355" s="10"/>
      <c r="BN355" s="10"/>
      <c r="BO355" s="10"/>
      <c r="BP355" s="10"/>
      <c r="BQ355" s="10"/>
      <c r="BR355" s="10"/>
      <c r="BS355" s="10"/>
      <c r="BT355" s="10"/>
      <c r="BU355" s="10"/>
      <c r="BV355" s="10"/>
      <c r="BW355" s="10"/>
      <c r="BX355" s="10"/>
      <c r="BY355" s="10"/>
      <c r="BZ355" s="10"/>
      <c r="CA355" s="10"/>
      <c r="CB355" s="10"/>
      <c r="CC355" s="10"/>
      <c r="CD355" s="10"/>
      <c r="CE355" s="10"/>
      <c r="CF355" s="10"/>
      <c r="CG355" s="10"/>
      <c r="CH355" s="10"/>
      <c r="CI355" s="10"/>
      <c r="CJ355" s="10"/>
      <c r="CK355" s="10"/>
      <c r="CL355" s="10"/>
      <c r="CM355" s="10"/>
      <c r="CN355" s="10"/>
      <c r="CO355" s="10"/>
      <c r="CP355" s="10"/>
      <c r="CQ355" s="10"/>
      <c r="CR355" s="10"/>
      <c r="CS355" s="10"/>
      <c r="CT355" s="10"/>
      <c r="CU355" s="10"/>
      <c r="CV355" s="10"/>
      <c r="CW355" s="10"/>
      <c r="CX355" s="10"/>
      <c r="CY355" s="10"/>
      <c r="CZ355" s="10"/>
      <c r="DA355" s="10"/>
      <c r="DB355" s="10"/>
      <c r="DC355" s="10"/>
      <c r="DD355" s="10"/>
      <c r="DE355" s="10"/>
      <c r="DF355" s="10"/>
      <c r="DG355" s="10"/>
      <c r="DH355" s="10"/>
      <c r="DI355" s="10"/>
      <c r="DJ355" s="10"/>
      <c r="DK355" s="10"/>
      <c r="DL355" s="10"/>
      <c r="DM355" s="10"/>
      <c r="DN355" s="10"/>
      <c r="DO355" s="10"/>
      <c r="DP355" s="10"/>
      <c r="DQ355" s="10"/>
      <c r="DR355" s="10"/>
      <c r="DS355" s="10"/>
      <c r="DT355" s="10"/>
      <c r="DU355" s="10"/>
      <c r="DV355" s="10"/>
      <c r="DW355" s="10"/>
      <c r="DX355" s="10"/>
      <c r="DY355" s="10"/>
    </row>
    <row r="356" spans="1:136" x14ac:dyDescent="0.3">
      <c r="B356" s="2" t="str">
        <f>Product!$D$2</f>
        <v>Phase 1</v>
      </c>
      <c r="C356" s="2" t="str">
        <f>Product!$D$3</f>
        <v>50' Wide</v>
      </c>
      <c r="D356" s="127">
        <f>SUMIFS(INDEX(Product!$B$2:$U$97, MATCH(D354, Product!$B$2:$B$97, 0), ), Product!$B$2:$U$2, $B356, Product!$B$3:$U$3, $C356)</f>
        <v>44561</v>
      </c>
      <c r="E356" s="129">
        <f>SUMIFS(INDEX(Product!$B$2:$U$97, MATCH(E354, Product!$B$2:$B$97, 0), ), Product!$B$2:$U$2, $B356, Product!$B$3:$U$3, $C356)</f>
        <v>-600000</v>
      </c>
      <c r="F356" s="128"/>
      <c r="G356" s="11">
        <f>SUM(H356:DZ356)</f>
        <v>-600000</v>
      </c>
      <c r="I356" s="12">
        <f>IF(I$2=$D356,$E356, 0)</f>
        <v>-600000</v>
      </c>
      <c r="J356" s="12">
        <f t="shared" ref="J356:BU360" si="1022">IF(J$2=$D356,$E356, 0)</f>
        <v>0</v>
      </c>
      <c r="K356" s="12">
        <f t="shared" si="1022"/>
        <v>0</v>
      </c>
      <c r="L356" s="12">
        <f t="shared" si="1022"/>
        <v>0</v>
      </c>
      <c r="M356" s="12">
        <f t="shared" si="1022"/>
        <v>0</v>
      </c>
      <c r="N356" s="12">
        <f t="shared" si="1022"/>
        <v>0</v>
      </c>
      <c r="O356" s="12">
        <f t="shared" si="1022"/>
        <v>0</v>
      </c>
      <c r="P356" s="12">
        <f t="shared" si="1022"/>
        <v>0</v>
      </c>
      <c r="Q356" s="12">
        <f t="shared" si="1022"/>
        <v>0</v>
      </c>
      <c r="R356" s="12">
        <f t="shared" si="1022"/>
        <v>0</v>
      </c>
      <c r="S356" s="12">
        <f t="shared" si="1022"/>
        <v>0</v>
      </c>
      <c r="T356" s="12">
        <f t="shared" si="1022"/>
        <v>0</v>
      </c>
      <c r="U356" s="12">
        <f t="shared" si="1022"/>
        <v>0</v>
      </c>
      <c r="V356" s="12">
        <f t="shared" si="1022"/>
        <v>0</v>
      </c>
      <c r="W356" s="12">
        <f t="shared" si="1022"/>
        <v>0</v>
      </c>
      <c r="X356" s="12">
        <f t="shared" si="1022"/>
        <v>0</v>
      </c>
      <c r="Y356" s="12">
        <f t="shared" si="1022"/>
        <v>0</v>
      </c>
      <c r="Z356" s="12">
        <f t="shared" si="1022"/>
        <v>0</v>
      </c>
      <c r="AA356" s="12">
        <f t="shared" si="1022"/>
        <v>0</v>
      </c>
      <c r="AB356" s="12">
        <f t="shared" si="1022"/>
        <v>0</v>
      </c>
      <c r="AC356" s="12">
        <f t="shared" si="1022"/>
        <v>0</v>
      </c>
      <c r="AD356" s="12">
        <f t="shared" si="1022"/>
        <v>0</v>
      </c>
      <c r="AE356" s="12">
        <f t="shared" si="1022"/>
        <v>0</v>
      </c>
      <c r="AF356" s="12">
        <f t="shared" si="1022"/>
        <v>0</v>
      </c>
      <c r="AG356" s="12">
        <f t="shared" si="1022"/>
        <v>0</v>
      </c>
      <c r="AH356" s="12">
        <f t="shared" si="1022"/>
        <v>0</v>
      </c>
      <c r="AI356" s="12">
        <f t="shared" si="1022"/>
        <v>0</v>
      </c>
      <c r="AJ356" s="12">
        <f t="shared" si="1022"/>
        <v>0</v>
      </c>
      <c r="AK356" s="12">
        <f t="shared" si="1022"/>
        <v>0</v>
      </c>
      <c r="AL356" s="12">
        <f t="shared" si="1022"/>
        <v>0</v>
      </c>
      <c r="AM356" s="12">
        <f t="shared" si="1022"/>
        <v>0</v>
      </c>
      <c r="AN356" s="12">
        <f t="shared" si="1022"/>
        <v>0</v>
      </c>
      <c r="AO356" s="12">
        <f t="shared" si="1022"/>
        <v>0</v>
      </c>
      <c r="AP356" s="12">
        <f t="shared" si="1022"/>
        <v>0</v>
      </c>
      <c r="AQ356" s="12">
        <f t="shared" si="1022"/>
        <v>0</v>
      </c>
      <c r="AR356" s="12">
        <f t="shared" si="1022"/>
        <v>0</v>
      </c>
      <c r="AS356" s="12">
        <f t="shared" si="1022"/>
        <v>0</v>
      </c>
      <c r="AT356" s="12">
        <f t="shared" si="1022"/>
        <v>0</v>
      </c>
      <c r="AU356" s="12">
        <f t="shared" si="1022"/>
        <v>0</v>
      </c>
      <c r="AV356" s="12">
        <f t="shared" si="1022"/>
        <v>0</v>
      </c>
      <c r="AW356" s="12">
        <f t="shared" si="1022"/>
        <v>0</v>
      </c>
      <c r="AX356" s="12">
        <f t="shared" si="1022"/>
        <v>0</v>
      </c>
      <c r="AY356" s="12">
        <f t="shared" si="1022"/>
        <v>0</v>
      </c>
      <c r="AZ356" s="12">
        <f t="shared" si="1022"/>
        <v>0</v>
      </c>
      <c r="BA356" s="12">
        <f t="shared" si="1022"/>
        <v>0</v>
      </c>
      <c r="BB356" s="12">
        <f t="shared" si="1022"/>
        <v>0</v>
      </c>
      <c r="BC356" s="12">
        <f t="shared" si="1022"/>
        <v>0</v>
      </c>
      <c r="BD356" s="12">
        <f t="shared" si="1022"/>
        <v>0</v>
      </c>
      <c r="BE356" s="12">
        <f t="shared" si="1022"/>
        <v>0</v>
      </c>
      <c r="BF356" s="12">
        <f t="shared" si="1022"/>
        <v>0</v>
      </c>
      <c r="BG356" s="12">
        <f t="shared" si="1022"/>
        <v>0</v>
      </c>
      <c r="BH356" s="12">
        <f t="shared" si="1022"/>
        <v>0</v>
      </c>
      <c r="BI356" s="12">
        <f t="shared" si="1022"/>
        <v>0</v>
      </c>
      <c r="BJ356" s="12">
        <f t="shared" si="1022"/>
        <v>0</v>
      </c>
      <c r="BK356" s="12">
        <f t="shared" si="1022"/>
        <v>0</v>
      </c>
      <c r="BL356" s="12">
        <f t="shared" si="1022"/>
        <v>0</v>
      </c>
      <c r="BM356" s="12">
        <f t="shared" si="1022"/>
        <v>0</v>
      </c>
      <c r="BN356" s="12">
        <f t="shared" si="1022"/>
        <v>0</v>
      </c>
      <c r="BO356" s="12">
        <f t="shared" si="1022"/>
        <v>0</v>
      </c>
      <c r="BP356" s="12">
        <f t="shared" si="1022"/>
        <v>0</v>
      </c>
      <c r="BQ356" s="12">
        <f t="shared" si="1022"/>
        <v>0</v>
      </c>
      <c r="BR356" s="12">
        <f t="shared" si="1022"/>
        <v>0</v>
      </c>
      <c r="BS356" s="12">
        <f t="shared" si="1022"/>
        <v>0</v>
      </c>
      <c r="BT356" s="12">
        <f t="shared" si="1022"/>
        <v>0</v>
      </c>
      <c r="BU356" s="12">
        <f t="shared" si="1022"/>
        <v>0</v>
      </c>
      <c r="BV356" s="12">
        <f t="shared" ref="BV356:DY361" si="1023">IF(BV$2=$D356,$E356, 0)</f>
        <v>0</v>
      </c>
      <c r="BW356" s="12">
        <f t="shared" si="1023"/>
        <v>0</v>
      </c>
      <c r="BX356" s="12">
        <f t="shared" si="1023"/>
        <v>0</v>
      </c>
      <c r="BY356" s="12">
        <f t="shared" si="1023"/>
        <v>0</v>
      </c>
      <c r="BZ356" s="12">
        <f t="shared" si="1023"/>
        <v>0</v>
      </c>
      <c r="CA356" s="12">
        <f t="shared" si="1023"/>
        <v>0</v>
      </c>
      <c r="CB356" s="12">
        <f t="shared" si="1023"/>
        <v>0</v>
      </c>
      <c r="CC356" s="12">
        <f t="shared" si="1023"/>
        <v>0</v>
      </c>
      <c r="CD356" s="12">
        <f t="shared" si="1023"/>
        <v>0</v>
      </c>
      <c r="CE356" s="12">
        <f t="shared" si="1023"/>
        <v>0</v>
      </c>
      <c r="CF356" s="12">
        <f t="shared" si="1023"/>
        <v>0</v>
      </c>
      <c r="CG356" s="12">
        <f t="shared" si="1023"/>
        <v>0</v>
      </c>
      <c r="CH356" s="12">
        <f t="shared" si="1023"/>
        <v>0</v>
      </c>
      <c r="CI356" s="12">
        <f t="shared" si="1023"/>
        <v>0</v>
      </c>
      <c r="CJ356" s="12">
        <f t="shared" si="1023"/>
        <v>0</v>
      </c>
      <c r="CK356" s="12">
        <f t="shared" si="1023"/>
        <v>0</v>
      </c>
      <c r="CL356" s="12">
        <f t="shared" si="1023"/>
        <v>0</v>
      </c>
      <c r="CM356" s="12">
        <f t="shared" si="1023"/>
        <v>0</v>
      </c>
      <c r="CN356" s="12">
        <f t="shared" si="1023"/>
        <v>0</v>
      </c>
      <c r="CO356" s="12">
        <f t="shared" si="1023"/>
        <v>0</v>
      </c>
      <c r="CP356" s="12">
        <f t="shared" si="1023"/>
        <v>0</v>
      </c>
      <c r="CQ356" s="12">
        <f t="shared" si="1023"/>
        <v>0</v>
      </c>
      <c r="CR356" s="12">
        <f t="shared" si="1023"/>
        <v>0</v>
      </c>
      <c r="CS356" s="12">
        <f t="shared" si="1023"/>
        <v>0</v>
      </c>
      <c r="CT356" s="12">
        <f t="shared" si="1023"/>
        <v>0</v>
      </c>
      <c r="CU356" s="12">
        <f t="shared" si="1023"/>
        <v>0</v>
      </c>
      <c r="CV356" s="12">
        <f t="shared" si="1023"/>
        <v>0</v>
      </c>
      <c r="CW356" s="12">
        <f t="shared" si="1023"/>
        <v>0</v>
      </c>
      <c r="CX356" s="12">
        <f t="shared" si="1023"/>
        <v>0</v>
      </c>
      <c r="CY356" s="12">
        <f t="shared" si="1023"/>
        <v>0</v>
      </c>
      <c r="CZ356" s="12">
        <f t="shared" si="1023"/>
        <v>0</v>
      </c>
      <c r="DA356" s="12">
        <f t="shared" si="1023"/>
        <v>0</v>
      </c>
      <c r="DB356" s="12">
        <f t="shared" si="1023"/>
        <v>0</v>
      </c>
      <c r="DC356" s="12">
        <f t="shared" si="1023"/>
        <v>0</v>
      </c>
      <c r="DD356" s="12">
        <f t="shared" si="1023"/>
        <v>0</v>
      </c>
      <c r="DE356" s="12">
        <f t="shared" si="1023"/>
        <v>0</v>
      </c>
      <c r="DF356" s="12">
        <f t="shared" si="1023"/>
        <v>0</v>
      </c>
      <c r="DG356" s="12">
        <f t="shared" si="1023"/>
        <v>0</v>
      </c>
      <c r="DH356" s="12">
        <f t="shared" si="1023"/>
        <v>0</v>
      </c>
      <c r="DI356" s="12">
        <f t="shared" si="1023"/>
        <v>0</v>
      </c>
      <c r="DJ356" s="12">
        <f t="shared" si="1023"/>
        <v>0</v>
      </c>
      <c r="DK356" s="12">
        <f t="shared" si="1023"/>
        <v>0</v>
      </c>
      <c r="DL356" s="12">
        <f t="shared" si="1023"/>
        <v>0</v>
      </c>
      <c r="DM356" s="12">
        <f t="shared" si="1023"/>
        <v>0</v>
      </c>
      <c r="DN356" s="12">
        <f t="shared" si="1023"/>
        <v>0</v>
      </c>
      <c r="DO356" s="12">
        <f t="shared" si="1023"/>
        <v>0</v>
      </c>
      <c r="DP356" s="12">
        <f t="shared" si="1023"/>
        <v>0</v>
      </c>
      <c r="DQ356" s="12">
        <f t="shared" si="1023"/>
        <v>0</v>
      </c>
      <c r="DR356" s="12">
        <f t="shared" si="1023"/>
        <v>0</v>
      </c>
      <c r="DS356" s="12">
        <f t="shared" si="1023"/>
        <v>0</v>
      </c>
      <c r="DT356" s="12">
        <f t="shared" si="1023"/>
        <v>0</v>
      </c>
      <c r="DU356" s="12">
        <f t="shared" si="1023"/>
        <v>0</v>
      </c>
      <c r="DV356" s="12">
        <f t="shared" si="1023"/>
        <v>0</v>
      </c>
      <c r="DW356" s="12">
        <f t="shared" si="1023"/>
        <v>0</v>
      </c>
      <c r="DX356" s="12">
        <f t="shared" si="1023"/>
        <v>0</v>
      </c>
      <c r="DY356" s="12">
        <f t="shared" si="1023"/>
        <v>0</v>
      </c>
      <c r="EB356" s="116">
        <f>ROW(EB356)-ROW($EB$2)+1</f>
        <v>355</v>
      </c>
      <c r="EC356" s="2" t="str">
        <f>B356</f>
        <v>Phase 1</v>
      </c>
      <c r="ED356" s="2" t="str">
        <f>C356</f>
        <v>50' Wide</v>
      </c>
      <c r="EE356" s="33" t="str">
        <f>EE376</f>
        <v>Cash</v>
      </c>
      <c r="EF356" s="2" t="str">
        <f>EF376</f>
        <v>Land Acquisition</v>
      </c>
    </row>
    <row r="357" spans="1:136" x14ac:dyDescent="0.3">
      <c r="B357" s="2" t="str">
        <f>Product!$E$2</f>
        <v>Phase 1</v>
      </c>
      <c r="C357" s="2" t="str">
        <f>Product!$E$3</f>
        <v>60' Wide</v>
      </c>
      <c r="D357" s="127">
        <f>SUMIFS(INDEX(Product!$B$2:$U$97, MATCH(D354, Product!$B$2:$B$97, 0), ), Product!$B$2:$U$2, $B357, Product!$B$3:$U$3, $C357)</f>
        <v>44561</v>
      </c>
      <c r="E357" s="129">
        <f>SUMIFS(INDEX(Product!$B$2:$U$97, MATCH(E354, Product!$B$2:$B$97, 0), ), Product!$B$2:$U$2, $B357, Product!$B$3:$U$3, $C357)</f>
        <v>-600000</v>
      </c>
      <c r="F357" s="128"/>
      <c r="G357" s="11">
        <f>SUM(H357:DZ357)</f>
        <v>-600000</v>
      </c>
      <c r="I357" s="12">
        <f>IF(I$2=$D357,$E357, 0)</f>
        <v>-600000</v>
      </c>
      <c r="J357" s="12">
        <f t="shared" si="1022"/>
        <v>0</v>
      </c>
      <c r="K357" s="12">
        <f t="shared" si="1022"/>
        <v>0</v>
      </c>
      <c r="L357" s="12">
        <f t="shared" si="1022"/>
        <v>0</v>
      </c>
      <c r="M357" s="12">
        <f t="shared" si="1022"/>
        <v>0</v>
      </c>
      <c r="N357" s="12">
        <f t="shared" si="1022"/>
        <v>0</v>
      </c>
      <c r="O357" s="12">
        <f t="shared" si="1022"/>
        <v>0</v>
      </c>
      <c r="P357" s="12">
        <f t="shared" si="1022"/>
        <v>0</v>
      </c>
      <c r="Q357" s="12">
        <f t="shared" si="1022"/>
        <v>0</v>
      </c>
      <c r="R357" s="12">
        <f t="shared" si="1022"/>
        <v>0</v>
      </c>
      <c r="S357" s="12">
        <f t="shared" si="1022"/>
        <v>0</v>
      </c>
      <c r="T357" s="12">
        <f t="shared" si="1022"/>
        <v>0</v>
      </c>
      <c r="U357" s="12">
        <f t="shared" si="1022"/>
        <v>0</v>
      </c>
      <c r="V357" s="12">
        <f t="shared" si="1022"/>
        <v>0</v>
      </c>
      <c r="W357" s="12">
        <f t="shared" si="1022"/>
        <v>0</v>
      </c>
      <c r="X357" s="12">
        <f t="shared" si="1022"/>
        <v>0</v>
      </c>
      <c r="Y357" s="12">
        <f t="shared" si="1022"/>
        <v>0</v>
      </c>
      <c r="Z357" s="12">
        <f t="shared" si="1022"/>
        <v>0</v>
      </c>
      <c r="AA357" s="12">
        <f t="shared" si="1022"/>
        <v>0</v>
      </c>
      <c r="AB357" s="12">
        <f t="shared" si="1022"/>
        <v>0</v>
      </c>
      <c r="AC357" s="12">
        <f t="shared" si="1022"/>
        <v>0</v>
      </c>
      <c r="AD357" s="12">
        <f t="shared" si="1022"/>
        <v>0</v>
      </c>
      <c r="AE357" s="12">
        <f t="shared" si="1022"/>
        <v>0</v>
      </c>
      <c r="AF357" s="12">
        <f t="shared" si="1022"/>
        <v>0</v>
      </c>
      <c r="AG357" s="12">
        <f t="shared" si="1022"/>
        <v>0</v>
      </c>
      <c r="AH357" s="12">
        <f t="shared" si="1022"/>
        <v>0</v>
      </c>
      <c r="AI357" s="12">
        <f t="shared" si="1022"/>
        <v>0</v>
      </c>
      <c r="AJ357" s="12">
        <f t="shared" si="1022"/>
        <v>0</v>
      </c>
      <c r="AK357" s="12">
        <f t="shared" si="1022"/>
        <v>0</v>
      </c>
      <c r="AL357" s="12">
        <f t="shared" si="1022"/>
        <v>0</v>
      </c>
      <c r="AM357" s="12">
        <f t="shared" si="1022"/>
        <v>0</v>
      </c>
      <c r="AN357" s="12">
        <f t="shared" si="1022"/>
        <v>0</v>
      </c>
      <c r="AO357" s="12">
        <f t="shared" si="1022"/>
        <v>0</v>
      </c>
      <c r="AP357" s="12">
        <f t="shared" si="1022"/>
        <v>0</v>
      </c>
      <c r="AQ357" s="12">
        <f t="shared" si="1022"/>
        <v>0</v>
      </c>
      <c r="AR357" s="12">
        <f t="shared" si="1022"/>
        <v>0</v>
      </c>
      <c r="AS357" s="12">
        <f t="shared" si="1022"/>
        <v>0</v>
      </c>
      <c r="AT357" s="12">
        <f t="shared" si="1022"/>
        <v>0</v>
      </c>
      <c r="AU357" s="12">
        <f t="shared" si="1022"/>
        <v>0</v>
      </c>
      <c r="AV357" s="12">
        <f t="shared" si="1022"/>
        <v>0</v>
      </c>
      <c r="AW357" s="12">
        <f t="shared" si="1022"/>
        <v>0</v>
      </c>
      <c r="AX357" s="12">
        <f t="shared" si="1022"/>
        <v>0</v>
      </c>
      <c r="AY357" s="12">
        <f t="shared" si="1022"/>
        <v>0</v>
      </c>
      <c r="AZ357" s="12">
        <f t="shared" si="1022"/>
        <v>0</v>
      </c>
      <c r="BA357" s="12">
        <f t="shared" si="1022"/>
        <v>0</v>
      </c>
      <c r="BB357" s="12">
        <f t="shared" si="1022"/>
        <v>0</v>
      </c>
      <c r="BC357" s="12">
        <f t="shared" si="1022"/>
        <v>0</v>
      </c>
      <c r="BD357" s="12">
        <f t="shared" si="1022"/>
        <v>0</v>
      </c>
      <c r="BE357" s="12">
        <f t="shared" si="1022"/>
        <v>0</v>
      </c>
      <c r="BF357" s="12">
        <f t="shared" si="1022"/>
        <v>0</v>
      </c>
      <c r="BG357" s="12">
        <f t="shared" si="1022"/>
        <v>0</v>
      </c>
      <c r="BH357" s="12">
        <f t="shared" si="1022"/>
        <v>0</v>
      </c>
      <c r="BI357" s="12">
        <f t="shared" si="1022"/>
        <v>0</v>
      </c>
      <c r="BJ357" s="12">
        <f t="shared" si="1022"/>
        <v>0</v>
      </c>
      <c r="BK357" s="12">
        <f t="shared" si="1022"/>
        <v>0</v>
      </c>
      <c r="BL357" s="12">
        <f t="shared" si="1022"/>
        <v>0</v>
      </c>
      <c r="BM357" s="12">
        <f t="shared" si="1022"/>
        <v>0</v>
      </c>
      <c r="BN357" s="12">
        <f t="shared" si="1022"/>
        <v>0</v>
      </c>
      <c r="BO357" s="12">
        <f t="shared" si="1022"/>
        <v>0</v>
      </c>
      <c r="BP357" s="12">
        <f t="shared" si="1022"/>
        <v>0</v>
      </c>
      <c r="BQ357" s="12">
        <f t="shared" si="1022"/>
        <v>0</v>
      </c>
      <c r="BR357" s="12">
        <f t="shared" si="1022"/>
        <v>0</v>
      </c>
      <c r="BS357" s="12">
        <f t="shared" si="1022"/>
        <v>0</v>
      </c>
      <c r="BT357" s="12">
        <f t="shared" si="1022"/>
        <v>0</v>
      </c>
      <c r="BU357" s="12">
        <f t="shared" si="1022"/>
        <v>0</v>
      </c>
      <c r="BV357" s="12">
        <f t="shared" si="1023"/>
        <v>0</v>
      </c>
      <c r="BW357" s="12">
        <f t="shared" si="1023"/>
        <v>0</v>
      </c>
      <c r="BX357" s="12">
        <f t="shared" si="1023"/>
        <v>0</v>
      </c>
      <c r="BY357" s="12">
        <f t="shared" si="1023"/>
        <v>0</v>
      </c>
      <c r="BZ357" s="12">
        <f t="shared" si="1023"/>
        <v>0</v>
      </c>
      <c r="CA357" s="12">
        <f t="shared" si="1023"/>
        <v>0</v>
      </c>
      <c r="CB357" s="12">
        <f t="shared" si="1023"/>
        <v>0</v>
      </c>
      <c r="CC357" s="12">
        <f t="shared" si="1023"/>
        <v>0</v>
      </c>
      <c r="CD357" s="12">
        <f t="shared" si="1023"/>
        <v>0</v>
      </c>
      <c r="CE357" s="12">
        <f t="shared" si="1023"/>
        <v>0</v>
      </c>
      <c r="CF357" s="12">
        <f t="shared" si="1023"/>
        <v>0</v>
      </c>
      <c r="CG357" s="12">
        <f t="shared" si="1023"/>
        <v>0</v>
      </c>
      <c r="CH357" s="12">
        <f t="shared" si="1023"/>
        <v>0</v>
      </c>
      <c r="CI357" s="12">
        <f t="shared" si="1023"/>
        <v>0</v>
      </c>
      <c r="CJ357" s="12">
        <f t="shared" si="1023"/>
        <v>0</v>
      </c>
      <c r="CK357" s="12">
        <f t="shared" si="1023"/>
        <v>0</v>
      </c>
      <c r="CL357" s="12">
        <f t="shared" si="1023"/>
        <v>0</v>
      </c>
      <c r="CM357" s="12">
        <f t="shared" si="1023"/>
        <v>0</v>
      </c>
      <c r="CN357" s="12">
        <f t="shared" si="1023"/>
        <v>0</v>
      </c>
      <c r="CO357" s="12">
        <f t="shared" si="1023"/>
        <v>0</v>
      </c>
      <c r="CP357" s="12">
        <f t="shared" si="1023"/>
        <v>0</v>
      </c>
      <c r="CQ357" s="12">
        <f t="shared" si="1023"/>
        <v>0</v>
      </c>
      <c r="CR357" s="12">
        <f t="shared" si="1023"/>
        <v>0</v>
      </c>
      <c r="CS357" s="12">
        <f t="shared" si="1023"/>
        <v>0</v>
      </c>
      <c r="CT357" s="12">
        <f t="shared" si="1023"/>
        <v>0</v>
      </c>
      <c r="CU357" s="12">
        <f t="shared" si="1023"/>
        <v>0</v>
      </c>
      <c r="CV357" s="12">
        <f t="shared" si="1023"/>
        <v>0</v>
      </c>
      <c r="CW357" s="12">
        <f t="shared" si="1023"/>
        <v>0</v>
      </c>
      <c r="CX357" s="12">
        <f t="shared" si="1023"/>
        <v>0</v>
      </c>
      <c r="CY357" s="12">
        <f t="shared" si="1023"/>
        <v>0</v>
      </c>
      <c r="CZ357" s="12">
        <f t="shared" si="1023"/>
        <v>0</v>
      </c>
      <c r="DA357" s="12">
        <f t="shared" si="1023"/>
        <v>0</v>
      </c>
      <c r="DB357" s="12">
        <f t="shared" si="1023"/>
        <v>0</v>
      </c>
      <c r="DC357" s="12">
        <f t="shared" si="1023"/>
        <v>0</v>
      </c>
      <c r="DD357" s="12">
        <f t="shared" si="1023"/>
        <v>0</v>
      </c>
      <c r="DE357" s="12">
        <f t="shared" si="1023"/>
        <v>0</v>
      </c>
      <c r="DF357" s="12">
        <f t="shared" si="1023"/>
        <v>0</v>
      </c>
      <c r="DG357" s="12">
        <f t="shared" si="1023"/>
        <v>0</v>
      </c>
      <c r="DH357" s="12">
        <f t="shared" si="1023"/>
        <v>0</v>
      </c>
      <c r="DI357" s="12">
        <f t="shared" si="1023"/>
        <v>0</v>
      </c>
      <c r="DJ357" s="12">
        <f t="shared" si="1023"/>
        <v>0</v>
      </c>
      <c r="DK357" s="12">
        <f t="shared" si="1023"/>
        <v>0</v>
      </c>
      <c r="DL357" s="12">
        <f t="shared" si="1023"/>
        <v>0</v>
      </c>
      <c r="DM357" s="12">
        <f t="shared" si="1023"/>
        <v>0</v>
      </c>
      <c r="DN357" s="12">
        <f t="shared" si="1023"/>
        <v>0</v>
      </c>
      <c r="DO357" s="12">
        <f t="shared" si="1023"/>
        <v>0</v>
      </c>
      <c r="DP357" s="12">
        <f t="shared" si="1023"/>
        <v>0</v>
      </c>
      <c r="DQ357" s="12">
        <f t="shared" si="1023"/>
        <v>0</v>
      </c>
      <c r="DR357" s="12">
        <f t="shared" si="1023"/>
        <v>0</v>
      </c>
      <c r="DS357" s="12">
        <f t="shared" si="1023"/>
        <v>0</v>
      </c>
      <c r="DT357" s="12">
        <f t="shared" si="1023"/>
        <v>0</v>
      </c>
      <c r="DU357" s="12">
        <f t="shared" si="1023"/>
        <v>0</v>
      </c>
      <c r="DV357" s="12">
        <f t="shared" si="1023"/>
        <v>0</v>
      </c>
      <c r="DW357" s="12">
        <f t="shared" si="1023"/>
        <v>0</v>
      </c>
      <c r="DX357" s="12">
        <f t="shared" si="1023"/>
        <v>0</v>
      </c>
      <c r="DY357" s="12">
        <f t="shared" si="1023"/>
        <v>0</v>
      </c>
      <c r="EB357" s="116">
        <f t="shared" ref="EB357:EB374" si="1024">ROW(EB357)-ROW($EB$2)+1</f>
        <v>356</v>
      </c>
      <c r="EC357" s="2" t="str">
        <f t="shared" ref="EC357:EC358" si="1025">B357</f>
        <v>Phase 1</v>
      </c>
      <c r="ED357" s="2" t="str">
        <f t="shared" ref="ED357:ED358" si="1026">C357</f>
        <v>60' Wide</v>
      </c>
      <c r="EE357" s="33" t="str">
        <f>EE376</f>
        <v>Cash</v>
      </c>
      <c r="EF357" s="2" t="str">
        <f>EF376</f>
        <v>Land Acquisition</v>
      </c>
    </row>
    <row r="358" spans="1:136" x14ac:dyDescent="0.3">
      <c r="B358" s="2" t="str">
        <f>Product!$F$2</f>
        <v>Phase 1</v>
      </c>
      <c r="C358" s="2" t="str">
        <f>Product!$F$3</f>
        <v>75' Wide</v>
      </c>
      <c r="D358" s="127">
        <f>SUMIFS(INDEX(Product!$B$2:$U$97, MATCH(D354, Product!$B$2:$B$97, 0), ), Product!$B$2:$U$2, $B358, Product!$B$3:$U$3, $C358)</f>
        <v>44561</v>
      </c>
      <c r="E358" s="129">
        <f>SUMIFS(INDEX(Product!$B$2:$U$97, MATCH(E354, Product!$B$2:$B$97, 0), ), Product!$B$2:$U$2, $B358, Product!$B$3:$U$3, $C358)</f>
        <v>-400000</v>
      </c>
      <c r="F358" s="128"/>
      <c r="G358" s="11">
        <f>SUM(H358:DZ358)</f>
        <v>-400000</v>
      </c>
      <c r="I358" s="12">
        <f>IF(I$2=$D358,$E358, 0)</f>
        <v>-400000</v>
      </c>
      <c r="J358" s="12">
        <f t="shared" si="1022"/>
        <v>0</v>
      </c>
      <c r="K358" s="12">
        <f t="shared" si="1022"/>
        <v>0</v>
      </c>
      <c r="L358" s="12">
        <f t="shared" si="1022"/>
        <v>0</v>
      </c>
      <c r="M358" s="12">
        <f t="shared" si="1022"/>
        <v>0</v>
      </c>
      <c r="N358" s="12">
        <f t="shared" si="1022"/>
        <v>0</v>
      </c>
      <c r="O358" s="12">
        <f t="shared" si="1022"/>
        <v>0</v>
      </c>
      <c r="P358" s="12">
        <f t="shared" si="1022"/>
        <v>0</v>
      </c>
      <c r="Q358" s="12">
        <f t="shared" si="1022"/>
        <v>0</v>
      </c>
      <c r="R358" s="12">
        <f t="shared" si="1022"/>
        <v>0</v>
      </c>
      <c r="S358" s="12">
        <f t="shared" si="1022"/>
        <v>0</v>
      </c>
      <c r="T358" s="12">
        <f t="shared" si="1022"/>
        <v>0</v>
      </c>
      <c r="U358" s="12">
        <f t="shared" si="1022"/>
        <v>0</v>
      </c>
      <c r="V358" s="12">
        <f t="shared" si="1022"/>
        <v>0</v>
      </c>
      <c r="W358" s="12">
        <f t="shared" si="1022"/>
        <v>0</v>
      </c>
      <c r="X358" s="12">
        <f t="shared" si="1022"/>
        <v>0</v>
      </c>
      <c r="Y358" s="12">
        <f t="shared" si="1022"/>
        <v>0</v>
      </c>
      <c r="Z358" s="12">
        <f t="shared" si="1022"/>
        <v>0</v>
      </c>
      <c r="AA358" s="12">
        <f t="shared" si="1022"/>
        <v>0</v>
      </c>
      <c r="AB358" s="12">
        <f t="shared" si="1022"/>
        <v>0</v>
      </c>
      <c r="AC358" s="12">
        <f t="shared" si="1022"/>
        <v>0</v>
      </c>
      <c r="AD358" s="12">
        <f t="shared" si="1022"/>
        <v>0</v>
      </c>
      <c r="AE358" s="12">
        <f t="shared" si="1022"/>
        <v>0</v>
      </c>
      <c r="AF358" s="12">
        <f t="shared" si="1022"/>
        <v>0</v>
      </c>
      <c r="AG358" s="12">
        <f t="shared" si="1022"/>
        <v>0</v>
      </c>
      <c r="AH358" s="12">
        <f t="shared" si="1022"/>
        <v>0</v>
      </c>
      <c r="AI358" s="12">
        <f t="shared" si="1022"/>
        <v>0</v>
      </c>
      <c r="AJ358" s="12">
        <f t="shared" si="1022"/>
        <v>0</v>
      </c>
      <c r="AK358" s="12">
        <f t="shared" si="1022"/>
        <v>0</v>
      </c>
      <c r="AL358" s="12">
        <f t="shared" si="1022"/>
        <v>0</v>
      </c>
      <c r="AM358" s="12">
        <f t="shared" si="1022"/>
        <v>0</v>
      </c>
      <c r="AN358" s="12">
        <f t="shared" si="1022"/>
        <v>0</v>
      </c>
      <c r="AO358" s="12">
        <f t="shared" si="1022"/>
        <v>0</v>
      </c>
      <c r="AP358" s="12">
        <f t="shared" si="1022"/>
        <v>0</v>
      </c>
      <c r="AQ358" s="12">
        <f t="shared" si="1022"/>
        <v>0</v>
      </c>
      <c r="AR358" s="12">
        <f t="shared" si="1022"/>
        <v>0</v>
      </c>
      <c r="AS358" s="12">
        <f t="shared" si="1022"/>
        <v>0</v>
      </c>
      <c r="AT358" s="12">
        <f t="shared" si="1022"/>
        <v>0</v>
      </c>
      <c r="AU358" s="12">
        <f t="shared" si="1022"/>
        <v>0</v>
      </c>
      <c r="AV358" s="12">
        <f t="shared" si="1022"/>
        <v>0</v>
      </c>
      <c r="AW358" s="12">
        <f t="shared" si="1022"/>
        <v>0</v>
      </c>
      <c r="AX358" s="12">
        <f t="shared" si="1022"/>
        <v>0</v>
      </c>
      <c r="AY358" s="12">
        <f t="shared" si="1022"/>
        <v>0</v>
      </c>
      <c r="AZ358" s="12">
        <f t="shared" si="1022"/>
        <v>0</v>
      </c>
      <c r="BA358" s="12">
        <f t="shared" si="1022"/>
        <v>0</v>
      </c>
      <c r="BB358" s="12">
        <f t="shared" si="1022"/>
        <v>0</v>
      </c>
      <c r="BC358" s="12">
        <f t="shared" si="1022"/>
        <v>0</v>
      </c>
      <c r="BD358" s="12">
        <f t="shared" si="1022"/>
        <v>0</v>
      </c>
      <c r="BE358" s="12">
        <f t="shared" si="1022"/>
        <v>0</v>
      </c>
      <c r="BF358" s="12">
        <f t="shared" si="1022"/>
        <v>0</v>
      </c>
      <c r="BG358" s="12">
        <f t="shared" si="1022"/>
        <v>0</v>
      </c>
      <c r="BH358" s="12">
        <f t="shared" si="1022"/>
        <v>0</v>
      </c>
      <c r="BI358" s="12">
        <f t="shared" si="1022"/>
        <v>0</v>
      </c>
      <c r="BJ358" s="12">
        <f t="shared" si="1022"/>
        <v>0</v>
      </c>
      <c r="BK358" s="12">
        <f t="shared" si="1022"/>
        <v>0</v>
      </c>
      <c r="BL358" s="12">
        <f t="shared" si="1022"/>
        <v>0</v>
      </c>
      <c r="BM358" s="12">
        <f t="shared" si="1022"/>
        <v>0</v>
      </c>
      <c r="BN358" s="12">
        <f t="shared" si="1022"/>
        <v>0</v>
      </c>
      <c r="BO358" s="12">
        <f t="shared" si="1022"/>
        <v>0</v>
      </c>
      <c r="BP358" s="12">
        <f t="shared" si="1022"/>
        <v>0</v>
      </c>
      <c r="BQ358" s="12">
        <f t="shared" si="1022"/>
        <v>0</v>
      </c>
      <c r="BR358" s="12">
        <f t="shared" si="1022"/>
        <v>0</v>
      </c>
      <c r="BS358" s="12">
        <f t="shared" si="1022"/>
        <v>0</v>
      </c>
      <c r="BT358" s="12">
        <f t="shared" si="1022"/>
        <v>0</v>
      </c>
      <c r="BU358" s="12">
        <f t="shared" si="1022"/>
        <v>0</v>
      </c>
      <c r="BV358" s="12">
        <f t="shared" si="1023"/>
        <v>0</v>
      </c>
      <c r="BW358" s="12">
        <f t="shared" si="1023"/>
        <v>0</v>
      </c>
      <c r="BX358" s="12">
        <f t="shared" si="1023"/>
        <v>0</v>
      </c>
      <c r="BY358" s="12">
        <f t="shared" si="1023"/>
        <v>0</v>
      </c>
      <c r="BZ358" s="12">
        <f t="shared" si="1023"/>
        <v>0</v>
      </c>
      <c r="CA358" s="12">
        <f t="shared" si="1023"/>
        <v>0</v>
      </c>
      <c r="CB358" s="12">
        <f t="shared" si="1023"/>
        <v>0</v>
      </c>
      <c r="CC358" s="12">
        <f t="shared" si="1023"/>
        <v>0</v>
      </c>
      <c r="CD358" s="12">
        <f t="shared" si="1023"/>
        <v>0</v>
      </c>
      <c r="CE358" s="12">
        <f t="shared" si="1023"/>
        <v>0</v>
      </c>
      <c r="CF358" s="12">
        <f t="shared" si="1023"/>
        <v>0</v>
      </c>
      <c r="CG358" s="12">
        <f t="shared" si="1023"/>
        <v>0</v>
      </c>
      <c r="CH358" s="12">
        <f t="shared" si="1023"/>
        <v>0</v>
      </c>
      <c r="CI358" s="12">
        <f t="shared" si="1023"/>
        <v>0</v>
      </c>
      <c r="CJ358" s="12">
        <f t="shared" si="1023"/>
        <v>0</v>
      </c>
      <c r="CK358" s="12">
        <f t="shared" si="1023"/>
        <v>0</v>
      </c>
      <c r="CL358" s="12">
        <f t="shared" si="1023"/>
        <v>0</v>
      </c>
      <c r="CM358" s="12">
        <f t="shared" si="1023"/>
        <v>0</v>
      </c>
      <c r="CN358" s="12">
        <f t="shared" si="1023"/>
        <v>0</v>
      </c>
      <c r="CO358" s="12">
        <f t="shared" si="1023"/>
        <v>0</v>
      </c>
      <c r="CP358" s="12">
        <f t="shared" si="1023"/>
        <v>0</v>
      </c>
      <c r="CQ358" s="12">
        <f t="shared" si="1023"/>
        <v>0</v>
      </c>
      <c r="CR358" s="12">
        <f t="shared" si="1023"/>
        <v>0</v>
      </c>
      <c r="CS358" s="12">
        <f t="shared" si="1023"/>
        <v>0</v>
      </c>
      <c r="CT358" s="12">
        <f t="shared" si="1023"/>
        <v>0</v>
      </c>
      <c r="CU358" s="12">
        <f t="shared" si="1023"/>
        <v>0</v>
      </c>
      <c r="CV358" s="12">
        <f t="shared" si="1023"/>
        <v>0</v>
      </c>
      <c r="CW358" s="12">
        <f t="shared" si="1023"/>
        <v>0</v>
      </c>
      <c r="CX358" s="12">
        <f t="shared" si="1023"/>
        <v>0</v>
      </c>
      <c r="CY358" s="12">
        <f t="shared" si="1023"/>
        <v>0</v>
      </c>
      <c r="CZ358" s="12">
        <f t="shared" si="1023"/>
        <v>0</v>
      </c>
      <c r="DA358" s="12">
        <f t="shared" si="1023"/>
        <v>0</v>
      </c>
      <c r="DB358" s="12">
        <f t="shared" si="1023"/>
        <v>0</v>
      </c>
      <c r="DC358" s="12">
        <f t="shared" si="1023"/>
        <v>0</v>
      </c>
      <c r="DD358" s="12">
        <f t="shared" si="1023"/>
        <v>0</v>
      </c>
      <c r="DE358" s="12">
        <f t="shared" si="1023"/>
        <v>0</v>
      </c>
      <c r="DF358" s="12">
        <f t="shared" si="1023"/>
        <v>0</v>
      </c>
      <c r="DG358" s="12">
        <f t="shared" si="1023"/>
        <v>0</v>
      </c>
      <c r="DH358" s="12">
        <f t="shared" si="1023"/>
        <v>0</v>
      </c>
      <c r="DI358" s="12">
        <f t="shared" si="1023"/>
        <v>0</v>
      </c>
      <c r="DJ358" s="12">
        <f t="shared" si="1023"/>
        <v>0</v>
      </c>
      <c r="DK358" s="12">
        <f t="shared" si="1023"/>
        <v>0</v>
      </c>
      <c r="DL358" s="12">
        <f t="shared" si="1023"/>
        <v>0</v>
      </c>
      <c r="DM358" s="12">
        <f t="shared" si="1023"/>
        <v>0</v>
      </c>
      <c r="DN358" s="12">
        <f t="shared" si="1023"/>
        <v>0</v>
      </c>
      <c r="DO358" s="12">
        <f t="shared" si="1023"/>
        <v>0</v>
      </c>
      <c r="DP358" s="12">
        <f t="shared" si="1023"/>
        <v>0</v>
      </c>
      <c r="DQ358" s="12">
        <f t="shared" si="1023"/>
        <v>0</v>
      </c>
      <c r="DR358" s="12">
        <f t="shared" si="1023"/>
        <v>0</v>
      </c>
      <c r="DS358" s="12">
        <f t="shared" si="1023"/>
        <v>0</v>
      </c>
      <c r="DT358" s="12">
        <f t="shared" si="1023"/>
        <v>0</v>
      </c>
      <c r="DU358" s="12">
        <f t="shared" si="1023"/>
        <v>0</v>
      </c>
      <c r="DV358" s="12">
        <f t="shared" si="1023"/>
        <v>0</v>
      </c>
      <c r="DW358" s="12">
        <f t="shared" si="1023"/>
        <v>0</v>
      </c>
      <c r="DX358" s="12">
        <f t="shared" si="1023"/>
        <v>0</v>
      </c>
      <c r="DY358" s="12">
        <f t="shared" si="1023"/>
        <v>0</v>
      </c>
      <c r="EB358" s="116">
        <f t="shared" si="1024"/>
        <v>357</v>
      </c>
      <c r="EC358" s="2" t="str">
        <f t="shared" si="1025"/>
        <v>Phase 1</v>
      </c>
      <c r="ED358" s="2" t="str">
        <f t="shared" si="1026"/>
        <v>75' Wide</v>
      </c>
      <c r="EE358" s="33" t="str">
        <f>EE376</f>
        <v>Cash</v>
      </c>
      <c r="EF358" s="2" t="str">
        <f>EF376</f>
        <v>Land Acquisition</v>
      </c>
    </row>
    <row r="359" spans="1:136" x14ac:dyDescent="0.3">
      <c r="D359" s="127"/>
      <c r="E359" s="129"/>
      <c r="F359" s="128"/>
      <c r="G359" s="13"/>
      <c r="I359" s="10"/>
      <c r="J359" s="10"/>
      <c r="K359" s="10"/>
      <c r="L359" s="10"/>
      <c r="M359" s="10"/>
      <c r="N359" s="10"/>
      <c r="O359" s="10"/>
      <c r="P359" s="10"/>
      <c r="Q359" s="10"/>
      <c r="R359" s="10"/>
      <c r="S359" s="10"/>
      <c r="T359" s="10"/>
      <c r="U359" s="10"/>
      <c r="V359" s="10"/>
      <c r="W359" s="10"/>
      <c r="X359" s="10"/>
      <c r="Y359" s="10"/>
      <c r="Z359" s="10"/>
      <c r="AA359" s="10"/>
      <c r="AB359" s="10"/>
      <c r="AC359" s="10"/>
      <c r="AD359" s="10"/>
      <c r="AE359" s="10"/>
      <c r="AF359" s="10"/>
      <c r="AG359" s="10"/>
      <c r="AH359" s="10"/>
      <c r="AI359" s="10"/>
      <c r="AJ359" s="10"/>
      <c r="AK359" s="10"/>
      <c r="AL359" s="10"/>
      <c r="AM359" s="10"/>
      <c r="AN359" s="10"/>
      <c r="AO359" s="10"/>
      <c r="AP359" s="10"/>
      <c r="AQ359" s="10"/>
      <c r="AR359" s="10"/>
      <c r="AS359" s="10"/>
      <c r="AT359" s="10"/>
      <c r="AU359" s="10"/>
      <c r="AV359" s="10"/>
      <c r="AW359" s="10"/>
      <c r="AX359" s="10"/>
      <c r="AY359" s="10"/>
      <c r="AZ359" s="10"/>
      <c r="BA359" s="10"/>
      <c r="BB359" s="10"/>
      <c r="BC359" s="10"/>
      <c r="BD359" s="10"/>
      <c r="BE359" s="10"/>
      <c r="BF359" s="10"/>
      <c r="BG359" s="10"/>
      <c r="BH359" s="10"/>
      <c r="BI359" s="10"/>
      <c r="BJ359" s="10"/>
      <c r="BK359" s="10"/>
      <c r="BL359" s="10"/>
      <c r="BM359" s="10"/>
      <c r="BN359" s="10"/>
      <c r="BO359" s="10"/>
      <c r="BP359" s="10"/>
      <c r="BQ359" s="10"/>
      <c r="BR359" s="10"/>
      <c r="BS359" s="10"/>
      <c r="BT359" s="10"/>
      <c r="BU359" s="10"/>
      <c r="BV359" s="10"/>
      <c r="BW359" s="10"/>
      <c r="BX359" s="10"/>
      <c r="BY359" s="10"/>
      <c r="BZ359" s="10"/>
      <c r="CA359" s="10"/>
      <c r="CB359" s="10"/>
      <c r="CC359" s="10"/>
      <c r="CD359" s="10"/>
      <c r="CE359" s="10"/>
      <c r="CF359" s="10"/>
      <c r="CG359" s="10"/>
      <c r="CH359" s="10"/>
      <c r="CI359" s="10"/>
      <c r="CJ359" s="10"/>
      <c r="CK359" s="10"/>
      <c r="CL359" s="10"/>
      <c r="CM359" s="10"/>
      <c r="CN359" s="10"/>
      <c r="CO359" s="10"/>
      <c r="CP359" s="10"/>
      <c r="CQ359" s="10"/>
      <c r="CR359" s="10"/>
      <c r="CS359" s="10"/>
      <c r="CT359" s="10"/>
      <c r="CU359" s="10"/>
      <c r="CV359" s="10"/>
      <c r="CW359" s="10"/>
      <c r="CX359" s="10"/>
      <c r="CY359" s="10"/>
      <c r="CZ359" s="10"/>
      <c r="DA359" s="10"/>
      <c r="DB359" s="10"/>
      <c r="DC359" s="10"/>
      <c r="DD359" s="10"/>
      <c r="DE359" s="10"/>
      <c r="DF359" s="10"/>
      <c r="DG359" s="10"/>
      <c r="DH359" s="10"/>
      <c r="DI359" s="10"/>
      <c r="DJ359" s="10"/>
      <c r="DK359" s="10"/>
      <c r="DL359" s="10"/>
      <c r="DM359" s="10"/>
      <c r="DN359" s="10"/>
      <c r="DO359" s="10"/>
      <c r="DP359" s="10"/>
      <c r="DQ359" s="10"/>
      <c r="DR359" s="10"/>
      <c r="DS359" s="10"/>
      <c r="DT359" s="10"/>
      <c r="DU359" s="10"/>
      <c r="DV359" s="10"/>
      <c r="DW359" s="10"/>
      <c r="DX359" s="10"/>
      <c r="DY359" s="10"/>
      <c r="EE359" s="33"/>
    </row>
    <row r="360" spans="1:136" x14ac:dyDescent="0.3">
      <c r="B360" s="2" t="str">
        <f>Product!$G$2</f>
        <v>Phase 2</v>
      </c>
      <c r="C360" s="2" t="str">
        <f>Product!$G$3</f>
        <v>50' Wide</v>
      </c>
      <c r="D360" s="127">
        <f>SUMIFS(INDEX(Product!$B$2:$U$97, MATCH(D354, Product!$B$2:$B$97, 0), ), Product!$B$2:$U$2, $B360, Product!$B$3:$U$3, $C360)</f>
        <v>44926</v>
      </c>
      <c r="E360" s="129">
        <f>SUMIFS(INDEX(Product!$B$2:$U$97, MATCH(E354, Product!$B$2:$B$97, 0), ), Product!$B$2:$U$2, $B360, Product!$B$3:$U$3, $C360)</f>
        <v>-600000</v>
      </c>
      <c r="F360" s="128"/>
      <c r="G360" s="11">
        <f>SUM(H360:DZ360)</f>
        <v>-600000</v>
      </c>
      <c r="I360" s="12">
        <f>IF(I$2=$D360,$E360, 0)</f>
        <v>0</v>
      </c>
      <c r="J360" s="12">
        <f t="shared" si="1022"/>
        <v>0</v>
      </c>
      <c r="K360" s="12">
        <f t="shared" si="1022"/>
        <v>0</v>
      </c>
      <c r="L360" s="12">
        <f t="shared" si="1022"/>
        <v>0</v>
      </c>
      <c r="M360" s="12">
        <f t="shared" si="1022"/>
        <v>0</v>
      </c>
      <c r="N360" s="12">
        <f t="shared" si="1022"/>
        <v>0</v>
      </c>
      <c r="O360" s="12">
        <f t="shared" si="1022"/>
        <v>0</v>
      </c>
      <c r="P360" s="12">
        <f t="shared" si="1022"/>
        <v>0</v>
      </c>
      <c r="Q360" s="12">
        <f t="shared" si="1022"/>
        <v>0</v>
      </c>
      <c r="R360" s="12">
        <f t="shared" si="1022"/>
        <v>0</v>
      </c>
      <c r="S360" s="12">
        <f t="shared" si="1022"/>
        <v>0</v>
      </c>
      <c r="T360" s="12">
        <f t="shared" si="1022"/>
        <v>0</v>
      </c>
      <c r="U360" s="12">
        <f t="shared" si="1022"/>
        <v>-600000</v>
      </c>
      <c r="V360" s="12">
        <f t="shared" si="1022"/>
        <v>0</v>
      </c>
      <c r="W360" s="12">
        <f t="shared" si="1022"/>
        <v>0</v>
      </c>
      <c r="X360" s="12">
        <f t="shared" si="1022"/>
        <v>0</v>
      </c>
      <c r="Y360" s="12">
        <f t="shared" si="1022"/>
        <v>0</v>
      </c>
      <c r="Z360" s="12">
        <f t="shared" si="1022"/>
        <v>0</v>
      </c>
      <c r="AA360" s="12">
        <f t="shared" si="1022"/>
        <v>0</v>
      </c>
      <c r="AB360" s="12">
        <f t="shared" si="1022"/>
        <v>0</v>
      </c>
      <c r="AC360" s="12">
        <f t="shared" si="1022"/>
        <v>0</v>
      </c>
      <c r="AD360" s="12">
        <f t="shared" si="1022"/>
        <v>0</v>
      </c>
      <c r="AE360" s="12">
        <f t="shared" si="1022"/>
        <v>0</v>
      </c>
      <c r="AF360" s="12">
        <f t="shared" si="1022"/>
        <v>0</v>
      </c>
      <c r="AG360" s="12">
        <f t="shared" si="1022"/>
        <v>0</v>
      </c>
      <c r="AH360" s="12">
        <f t="shared" si="1022"/>
        <v>0</v>
      </c>
      <c r="AI360" s="12">
        <f t="shared" si="1022"/>
        <v>0</v>
      </c>
      <c r="AJ360" s="12">
        <f t="shared" si="1022"/>
        <v>0</v>
      </c>
      <c r="AK360" s="12">
        <f t="shared" si="1022"/>
        <v>0</v>
      </c>
      <c r="AL360" s="12">
        <f t="shared" si="1022"/>
        <v>0</v>
      </c>
      <c r="AM360" s="12">
        <f t="shared" si="1022"/>
        <v>0</v>
      </c>
      <c r="AN360" s="12">
        <f t="shared" si="1022"/>
        <v>0</v>
      </c>
      <c r="AO360" s="12">
        <f t="shared" si="1022"/>
        <v>0</v>
      </c>
      <c r="AP360" s="12">
        <f t="shared" si="1022"/>
        <v>0</v>
      </c>
      <c r="AQ360" s="12">
        <f t="shared" si="1022"/>
        <v>0</v>
      </c>
      <c r="AR360" s="12">
        <f t="shared" si="1022"/>
        <v>0</v>
      </c>
      <c r="AS360" s="12">
        <f t="shared" si="1022"/>
        <v>0</v>
      </c>
      <c r="AT360" s="12">
        <f t="shared" si="1022"/>
        <v>0</v>
      </c>
      <c r="AU360" s="12">
        <f t="shared" si="1022"/>
        <v>0</v>
      </c>
      <c r="AV360" s="12">
        <f t="shared" si="1022"/>
        <v>0</v>
      </c>
      <c r="AW360" s="12">
        <f t="shared" si="1022"/>
        <v>0</v>
      </c>
      <c r="AX360" s="12">
        <f t="shared" si="1022"/>
        <v>0</v>
      </c>
      <c r="AY360" s="12">
        <f t="shared" si="1022"/>
        <v>0</v>
      </c>
      <c r="AZ360" s="12">
        <f t="shared" si="1022"/>
        <v>0</v>
      </c>
      <c r="BA360" s="12">
        <f t="shared" si="1022"/>
        <v>0</v>
      </c>
      <c r="BB360" s="12">
        <f t="shared" si="1022"/>
        <v>0</v>
      </c>
      <c r="BC360" s="12">
        <f t="shared" si="1022"/>
        <v>0</v>
      </c>
      <c r="BD360" s="12">
        <f t="shared" si="1022"/>
        <v>0</v>
      </c>
      <c r="BE360" s="12">
        <f t="shared" si="1022"/>
        <v>0</v>
      </c>
      <c r="BF360" s="12">
        <f t="shared" si="1022"/>
        <v>0</v>
      </c>
      <c r="BG360" s="12">
        <f t="shared" si="1022"/>
        <v>0</v>
      </c>
      <c r="BH360" s="12">
        <f t="shared" si="1022"/>
        <v>0</v>
      </c>
      <c r="BI360" s="12">
        <f t="shared" si="1022"/>
        <v>0</v>
      </c>
      <c r="BJ360" s="12">
        <f t="shared" si="1022"/>
        <v>0</v>
      </c>
      <c r="BK360" s="12">
        <f t="shared" si="1022"/>
        <v>0</v>
      </c>
      <c r="BL360" s="12">
        <f t="shared" si="1022"/>
        <v>0</v>
      </c>
      <c r="BM360" s="12">
        <f t="shared" si="1022"/>
        <v>0</v>
      </c>
      <c r="BN360" s="12">
        <f t="shared" si="1022"/>
        <v>0</v>
      </c>
      <c r="BO360" s="12">
        <f t="shared" si="1022"/>
        <v>0</v>
      </c>
      <c r="BP360" s="12">
        <f t="shared" si="1022"/>
        <v>0</v>
      </c>
      <c r="BQ360" s="12">
        <f t="shared" si="1022"/>
        <v>0</v>
      </c>
      <c r="BR360" s="12">
        <f t="shared" si="1022"/>
        <v>0</v>
      </c>
      <c r="BS360" s="12">
        <f t="shared" si="1022"/>
        <v>0</v>
      </c>
      <c r="BT360" s="12">
        <f t="shared" si="1022"/>
        <v>0</v>
      </c>
      <c r="BU360" s="12">
        <f t="shared" ref="BU360" si="1027">IF(BU$2=$D360,$E360, 0)</f>
        <v>0</v>
      </c>
      <c r="BV360" s="12">
        <f t="shared" si="1023"/>
        <v>0</v>
      </c>
      <c r="BW360" s="12">
        <f t="shared" si="1023"/>
        <v>0</v>
      </c>
      <c r="BX360" s="12">
        <f t="shared" si="1023"/>
        <v>0</v>
      </c>
      <c r="BY360" s="12">
        <f t="shared" si="1023"/>
        <v>0</v>
      </c>
      <c r="BZ360" s="12">
        <f t="shared" si="1023"/>
        <v>0</v>
      </c>
      <c r="CA360" s="12">
        <f t="shared" si="1023"/>
        <v>0</v>
      </c>
      <c r="CB360" s="12">
        <f t="shared" si="1023"/>
        <v>0</v>
      </c>
      <c r="CC360" s="12">
        <f t="shared" si="1023"/>
        <v>0</v>
      </c>
      <c r="CD360" s="12">
        <f t="shared" si="1023"/>
        <v>0</v>
      </c>
      <c r="CE360" s="12">
        <f t="shared" si="1023"/>
        <v>0</v>
      </c>
      <c r="CF360" s="12">
        <f t="shared" si="1023"/>
        <v>0</v>
      </c>
      <c r="CG360" s="12">
        <f t="shared" si="1023"/>
        <v>0</v>
      </c>
      <c r="CH360" s="12">
        <f t="shared" si="1023"/>
        <v>0</v>
      </c>
      <c r="CI360" s="12">
        <f t="shared" si="1023"/>
        <v>0</v>
      </c>
      <c r="CJ360" s="12">
        <f t="shared" si="1023"/>
        <v>0</v>
      </c>
      <c r="CK360" s="12">
        <f t="shared" si="1023"/>
        <v>0</v>
      </c>
      <c r="CL360" s="12">
        <f t="shared" si="1023"/>
        <v>0</v>
      </c>
      <c r="CM360" s="12">
        <f t="shared" si="1023"/>
        <v>0</v>
      </c>
      <c r="CN360" s="12">
        <f t="shared" si="1023"/>
        <v>0</v>
      </c>
      <c r="CO360" s="12">
        <f t="shared" si="1023"/>
        <v>0</v>
      </c>
      <c r="CP360" s="12">
        <f t="shared" si="1023"/>
        <v>0</v>
      </c>
      <c r="CQ360" s="12">
        <f t="shared" si="1023"/>
        <v>0</v>
      </c>
      <c r="CR360" s="12">
        <f t="shared" si="1023"/>
        <v>0</v>
      </c>
      <c r="CS360" s="12">
        <f t="shared" si="1023"/>
        <v>0</v>
      </c>
      <c r="CT360" s="12">
        <f t="shared" si="1023"/>
        <v>0</v>
      </c>
      <c r="CU360" s="12">
        <f t="shared" si="1023"/>
        <v>0</v>
      </c>
      <c r="CV360" s="12">
        <f t="shared" si="1023"/>
        <v>0</v>
      </c>
      <c r="CW360" s="12">
        <f t="shared" si="1023"/>
        <v>0</v>
      </c>
      <c r="CX360" s="12">
        <f t="shared" si="1023"/>
        <v>0</v>
      </c>
      <c r="CY360" s="12">
        <f t="shared" si="1023"/>
        <v>0</v>
      </c>
      <c r="CZ360" s="12">
        <f t="shared" si="1023"/>
        <v>0</v>
      </c>
      <c r="DA360" s="12">
        <f t="shared" si="1023"/>
        <v>0</v>
      </c>
      <c r="DB360" s="12">
        <f t="shared" si="1023"/>
        <v>0</v>
      </c>
      <c r="DC360" s="12">
        <f t="shared" si="1023"/>
        <v>0</v>
      </c>
      <c r="DD360" s="12">
        <f t="shared" si="1023"/>
        <v>0</v>
      </c>
      <c r="DE360" s="12">
        <f t="shared" si="1023"/>
        <v>0</v>
      </c>
      <c r="DF360" s="12">
        <f t="shared" si="1023"/>
        <v>0</v>
      </c>
      <c r="DG360" s="12">
        <f t="shared" si="1023"/>
        <v>0</v>
      </c>
      <c r="DH360" s="12">
        <f t="shared" si="1023"/>
        <v>0</v>
      </c>
      <c r="DI360" s="12">
        <f t="shared" si="1023"/>
        <v>0</v>
      </c>
      <c r="DJ360" s="12">
        <f t="shared" si="1023"/>
        <v>0</v>
      </c>
      <c r="DK360" s="12">
        <f t="shared" si="1023"/>
        <v>0</v>
      </c>
      <c r="DL360" s="12">
        <f t="shared" si="1023"/>
        <v>0</v>
      </c>
      <c r="DM360" s="12">
        <f t="shared" si="1023"/>
        <v>0</v>
      </c>
      <c r="DN360" s="12">
        <f t="shared" si="1023"/>
        <v>0</v>
      </c>
      <c r="DO360" s="12">
        <f t="shared" si="1023"/>
        <v>0</v>
      </c>
      <c r="DP360" s="12">
        <f t="shared" si="1023"/>
        <v>0</v>
      </c>
      <c r="DQ360" s="12">
        <f t="shared" si="1023"/>
        <v>0</v>
      </c>
      <c r="DR360" s="12">
        <f t="shared" si="1023"/>
        <v>0</v>
      </c>
      <c r="DS360" s="12">
        <f t="shared" si="1023"/>
        <v>0</v>
      </c>
      <c r="DT360" s="12">
        <f t="shared" si="1023"/>
        <v>0</v>
      </c>
      <c r="DU360" s="12">
        <f t="shared" si="1023"/>
        <v>0</v>
      </c>
      <c r="DV360" s="12">
        <f t="shared" si="1023"/>
        <v>0</v>
      </c>
      <c r="DW360" s="12">
        <f t="shared" si="1023"/>
        <v>0</v>
      </c>
      <c r="DX360" s="12">
        <f t="shared" si="1023"/>
        <v>0</v>
      </c>
      <c r="DY360" s="12">
        <f t="shared" si="1023"/>
        <v>0</v>
      </c>
      <c r="EB360" s="116">
        <f t="shared" si="1024"/>
        <v>359</v>
      </c>
      <c r="EC360" s="2" t="str">
        <f t="shared" ref="EC360:EC362" si="1028">B360</f>
        <v>Phase 2</v>
      </c>
      <c r="ED360" s="2" t="str">
        <f t="shared" ref="ED360:ED362" si="1029">C360</f>
        <v>50' Wide</v>
      </c>
      <c r="EE360" s="33" t="str">
        <f>EE376</f>
        <v>Cash</v>
      </c>
      <c r="EF360" s="2" t="str">
        <f>EF376</f>
        <v>Land Acquisition</v>
      </c>
    </row>
    <row r="361" spans="1:136" x14ac:dyDescent="0.3">
      <c r="B361" s="2" t="str">
        <f>Product!$H$2</f>
        <v>Phase 2</v>
      </c>
      <c r="C361" s="2" t="str">
        <f>Product!$H$3</f>
        <v>60' Wide</v>
      </c>
      <c r="D361" s="127">
        <f>SUMIFS(INDEX(Product!$B$2:$U$97, MATCH(D354, Product!$B$2:$B$97, 0), ), Product!$B$2:$U$2, $B361, Product!$B$3:$U$3, $C361)</f>
        <v>44926</v>
      </c>
      <c r="E361" s="129">
        <f>SUMIFS(INDEX(Product!$B$2:$U$97, MATCH(E354, Product!$B$2:$B$97, 0), ), Product!$B$2:$U$2, $B361, Product!$B$3:$U$3, $C361)</f>
        <v>-600000</v>
      </c>
      <c r="F361" s="128"/>
      <c r="G361" s="11">
        <f>SUM(H361:DZ361)</f>
        <v>-600000</v>
      </c>
      <c r="I361" s="12">
        <f>IF(I$2=$D361,$E361, 0)</f>
        <v>0</v>
      </c>
      <c r="J361" s="12">
        <f t="shared" ref="J361:BU362" si="1030">IF(J$2=$D361,$E361, 0)</f>
        <v>0</v>
      </c>
      <c r="K361" s="12">
        <f t="shared" si="1030"/>
        <v>0</v>
      </c>
      <c r="L361" s="12">
        <f t="shared" si="1030"/>
        <v>0</v>
      </c>
      <c r="M361" s="12">
        <f t="shared" si="1030"/>
        <v>0</v>
      </c>
      <c r="N361" s="12">
        <f t="shared" si="1030"/>
        <v>0</v>
      </c>
      <c r="O361" s="12">
        <f t="shared" si="1030"/>
        <v>0</v>
      </c>
      <c r="P361" s="12">
        <f t="shared" si="1030"/>
        <v>0</v>
      </c>
      <c r="Q361" s="12">
        <f t="shared" si="1030"/>
        <v>0</v>
      </c>
      <c r="R361" s="12">
        <f t="shared" si="1030"/>
        <v>0</v>
      </c>
      <c r="S361" s="12">
        <f t="shared" si="1030"/>
        <v>0</v>
      </c>
      <c r="T361" s="12">
        <f t="shared" si="1030"/>
        <v>0</v>
      </c>
      <c r="U361" s="12">
        <f t="shared" si="1030"/>
        <v>-600000</v>
      </c>
      <c r="V361" s="12">
        <f t="shared" si="1030"/>
        <v>0</v>
      </c>
      <c r="W361" s="12">
        <f t="shared" si="1030"/>
        <v>0</v>
      </c>
      <c r="X361" s="12">
        <f t="shared" si="1030"/>
        <v>0</v>
      </c>
      <c r="Y361" s="12">
        <f t="shared" si="1030"/>
        <v>0</v>
      </c>
      <c r="Z361" s="12">
        <f t="shared" si="1030"/>
        <v>0</v>
      </c>
      <c r="AA361" s="12">
        <f t="shared" si="1030"/>
        <v>0</v>
      </c>
      <c r="AB361" s="12">
        <f t="shared" si="1030"/>
        <v>0</v>
      </c>
      <c r="AC361" s="12">
        <f t="shared" si="1030"/>
        <v>0</v>
      </c>
      <c r="AD361" s="12">
        <f t="shared" si="1030"/>
        <v>0</v>
      </c>
      <c r="AE361" s="12">
        <f t="shared" si="1030"/>
        <v>0</v>
      </c>
      <c r="AF361" s="12">
        <f t="shared" si="1030"/>
        <v>0</v>
      </c>
      <c r="AG361" s="12">
        <f t="shared" si="1030"/>
        <v>0</v>
      </c>
      <c r="AH361" s="12">
        <f t="shared" si="1030"/>
        <v>0</v>
      </c>
      <c r="AI361" s="12">
        <f t="shared" si="1030"/>
        <v>0</v>
      </c>
      <c r="AJ361" s="12">
        <f t="shared" si="1030"/>
        <v>0</v>
      </c>
      <c r="AK361" s="12">
        <f t="shared" si="1030"/>
        <v>0</v>
      </c>
      <c r="AL361" s="12">
        <f t="shared" si="1030"/>
        <v>0</v>
      </c>
      <c r="AM361" s="12">
        <f t="shared" si="1030"/>
        <v>0</v>
      </c>
      <c r="AN361" s="12">
        <f t="shared" si="1030"/>
        <v>0</v>
      </c>
      <c r="AO361" s="12">
        <f t="shared" si="1030"/>
        <v>0</v>
      </c>
      <c r="AP361" s="12">
        <f t="shared" si="1030"/>
        <v>0</v>
      </c>
      <c r="AQ361" s="12">
        <f t="shared" si="1030"/>
        <v>0</v>
      </c>
      <c r="AR361" s="12">
        <f t="shared" si="1030"/>
        <v>0</v>
      </c>
      <c r="AS361" s="12">
        <f t="shared" si="1030"/>
        <v>0</v>
      </c>
      <c r="AT361" s="12">
        <f t="shared" si="1030"/>
        <v>0</v>
      </c>
      <c r="AU361" s="12">
        <f t="shared" si="1030"/>
        <v>0</v>
      </c>
      <c r="AV361" s="12">
        <f t="shared" si="1030"/>
        <v>0</v>
      </c>
      <c r="AW361" s="12">
        <f t="shared" si="1030"/>
        <v>0</v>
      </c>
      <c r="AX361" s="12">
        <f t="shared" si="1030"/>
        <v>0</v>
      </c>
      <c r="AY361" s="12">
        <f t="shared" si="1030"/>
        <v>0</v>
      </c>
      <c r="AZ361" s="12">
        <f t="shared" si="1030"/>
        <v>0</v>
      </c>
      <c r="BA361" s="12">
        <f t="shared" si="1030"/>
        <v>0</v>
      </c>
      <c r="BB361" s="12">
        <f t="shared" si="1030"/>
        <v>0</v>
      </c>
      <c r="BC361" s="12">
        <f t="shared" si="1030"/>
        <v>0</v>
      </c>
      <c r="BD361" s="12">
        <f t="shared" si="1030"/>
        <v>0</v>
      </c>
      <c r="BE361" s="12">
        <f t="shared" si="1030"/>
        <v>0</v>
      </c>
      <c r="BF361" s="12">
        <f t="shared" si="1030"/>
        <v>0</v>
      </c>
      <c r="BG361" s="12">
        <f t="shared" si="1030"/>
        <v>0</v>
      </c>
      <c r="BH361" s="12">
        <f t="shared" si="1030"/>
        <v>0</v>
      </c>
      <c r="BI361" s="12">
        <f t="shared" si="1030"/>
        <v>0</v>
      </c>
      <c r="BJ361" s="12">
        <f t="shared" si="1030"/>
        <v>0</v>
      </c>
      <c r="BK361" s="12">
        <f t="shared" si="1030"/>
        <v>0</v>
      </c>
      <c r="BL361" s="12">
        <f t="shared" si="1030"/>
        <v>0</v>
      </c>
      <c r="BM361" s="12">
        <f t="shared" si="1030"/>
        <v>0</v>
      </c>
      <c r="BN361" s="12">
        <f t="shared" si="1030"/>
        <v>0</v>
      </c>
      <c r="BO361" s="12">
        <f t="shared" si="1030"/>
        <v>0</v>
      </c>
      <c r="BP361" s="12">
        <f t="shared" si="1030"/>
        <v>0</v>
      </c>
      <c r="BQ361" s="12">
        <f t="shared" si="1030"/>
        <v>0</v>
      </c>
      <c r="BR361" s="12">
        <f t="shared" si="1030"/>
        <v>0</v>
      </c>
      <c r="BS361" s="12">
        <f t="shared" si="1030"/>
        <v>0</v>
      </c>
      <c r="BT361" s="12">
        <f t="shared" si="1030"/>
        <v>0</v>
      </c>
      <c r="BU361" s="12">
        <f t="shared" si="1030"/>
        <v>0</v>
      </c>
      <c r="BV361" s="12">
        <f t="shared" si="1023"/>
        <v>0</v>
      </c>
      <c r="BW361" s="12">
        <f t="shared" si="1023"/>
        <v>0</v>
      </c>
      <c r="BX361" s="12">
        <f t="shared" si="1023"/>
        <v>0</v>
      </c>
      <c r="BY361" s="12">
        <f t="shared" si="1023"/>
        <v>0</v>
      </c>
      <c r="BZ361" s="12">
        <f t="shared" si="1023"/>
        <v>0</v>
      </c>
      <c r="CA361" s="12">
        <f t="shared" si="1023"/>
        <v>0</v>
      </c>
      <c r="CB361" s="12">
        <f t="shared" si="1023"/>
        <v>0</v>
      </c>
      <c r="CC361" s="12">
        <f t="shared" si="1023"/>
        <v>0</v>
      </c>
      <c r="CD361" s="12">
        <f t="shared" si="1023"/>
        <v>0</v>
      </c>
      <c r="CE361" s="12">
        <f t="shared" si="1023"/>
        <v>0</v>
      </c>
      <c r="CF361" s="12">
        <f t="shared" si="1023"/>
        <v>0</v>
      </c>
      <c r="CG361" s="12">
        <f t="shared" si="1023"/>
        <v>0</v>
      </c>
      <c r="CH361" s="12">
        <f t="shared" si="1023"/>
        <v>0</v>
      </c>
      <c r="CI361" s="12">
        <f t="shared" si="1023"/>
        <v>0</v>
      </c>
      <c r="CJ361" s="12">
        <f t="shared" si="1023"/>
        <v>0</v>
      </c>
      <c r="CK361" s="12">
        <f t="shared" si="1023"/>
        <v>0</v>
      </c>
      <c r="CL361" s="12">
        <f t="shared" si="1023"/>
        <v>0</v>
      </c>
      <c r="CM361" s="12">
        <f t="shared" si="1023"/>
        <v>0</v>
      </c>
      <c r="CN361" s="12">
        <f t="shared" si="1023"/>
        <v>0</v>
      </c>
      <c r="CO361" s="12">
        <f t="shared" si="1023"/>
        <v>0</v>
      </c>
      <c r="CP361" s="12">
        <f t="shared" si="1023"/>
        <v>0</v>
      </c>
      <c r="CQ361" s="12">
        <f t="shared" si="1023"/>
        <v>0</v>
      </c>
      <c r="CR361" s="12">
        <f t="shared" si="1023"/>
        <v>0</v>
      </c>
      <c r="CS361" s="12">
        <f t="shared" si="1023"/>
        <v>0</v>
      </c>
      <c r="CT361" s="12">
        <f t="shared" si="1023"/>
        <v>0</v>
      </c>
      <c r="CU361" s="12">
        <f t="shared" si="1023"/>
        <v>0</v>
      </c>
      <c r="CV361" s="12">
        <f t="shared" si="1023"/>
        <v>0</v>
      </c>
      <c r="CW361" s="12">
        <f t="shared" si="1023"/>
        <v>0</v>
      </c>
      <c r="CX361" s="12">
        <f t="shared" si="1023"/>
        <v>0</v>
      </c>
      <c r="CY361" s="12">
        <f t="shared" si="1023"/>
        <v>0</v>
      </c>
      <c r="CZ361" s="12">
        <f t="shared" si="1023"/>
        <v>0</v>
      </c>
      <c r="DA361" s="12">
        <f t="shared" ref="DA361:DY361" si="1031">IF(DA$2=$D361,$E361, 0)</f>
        <v>0</v>
      </c>
      <c r="DB361" s="12">
        <f t="shared" si="1031"/>
        <v>0</v>
      </c>
      <c r="DC361" s="12">
        <f t="shared" si="1031"/>
        <v>0</v>
      </c>
      <c r="DD361" s="12">
        <f t="shared" si="1031"/>
        <v>0</v>
      </c>
      <c r="DE361" s="12">
        <f t="shared" si="1031"/>
        <v>0</v>
      </c>
      <c r="DF361" s="12">
        <f t="shared" si="1031"/>
        <v>0</v>
      </c>
      <c r="DG361" s="12">
        <f t="shared" si="1031"/>
        <v>0</v>
      </c>
      <c r="DH361" s="12">
        <f t="shared" si="1031"/>
        <v>0</v>
      </c>
      <c r="DI361" s="12">
        <f t="shared" si="1031"/>
        <v>0</v>
      </c>
      <c r="DJ361" s="12">
        <f t="shared" si="1031"/>
        <v>0</v>
      </c>
      <c r="DK361" s="12">
        <f t="shared" si="1031"/>
        <v>0</v>
      </c>
      <c r="DL361" s="12">
        <f t="shared" si="1031"/>
        <v>0</v>
      </c>
      <c r="DM361" s="12">
        <f t="shared" si="1031"/>
        <v>0</v>
      </c>
      <c r="DN361" s="12">
        <f t="shared" si="1031"/>
        <v>0</v>
      </c>
      <c r="DO361" s="12">
        <f t="shared" si="1031"/>
        <v>0</v>
      </c>
      <c r="DP361" s="12">
        <f t="shared" si="1031"/>
        <v>0</v>
      </c>
      <c r="DQ361" s="12">
        <f t="shared" si="1031"/>
        <v>0</v>
      </c>
      <c r="DR361" s="12">
        <f t="shared" si="1031"/>
        <v>0</v>
      </c>
      <c r="DS361" s="12">
        <f t="shared" si="1031"/>
        <v>0</v>
      </c>
      <c r="DT361" s="12">
        <f t="shared" si="1031"/>
        <v>0</v>
      </c>
      <c r="DU361" s="12">
        <f t="shared" si="1031"/>
        <v>0</v>
      </c>
      <c r="DV361" s="12">
        <f t="shared" si="1031"/>
        <v>0</v>
      </c>
      <c r="DW361" s="12">
        <f t="shared" si="1031"/>
        <v>0</v>
      </c>
      <c r="DX361" s="12">
        <f t="shared" si="1031"/>
        <v>0</v>
      </c>
      <c r="DY361" s="12">
        <f t="shared" si="1031"/>
        <v>0</v>
      </c>
      <c r="EB361" s="116">
        <f t="shared" si="1024"/>
        <v>360</v>
      </c>
      <c r="EC361" s="2" t="str">
        <f t="shared" si="1028"/>
        <v>Phase 2</v>
      </c>
      <c r="ED361" s="2" t="str">
        <f t="shared" si="1029"/>
        <v>60' Wide</v>
      </c>
      <c r="EE361" s="33" t="str">
        <f>EE376</f>
        <v>Cash</v>
      </c>
      <c r="EF361" s="2" t="str">
        <f>EF376</f>
        <v>Land Acquisition</v>
      </c>
    </row>
    <row r="362" spans="1:136" x14ac:dyDescent="0.3">
      <c r="B362" s="2" t="str">
        <f>Product!$I$2</f>
        <v>Phase 2</v>
      </c>
      <c r="C362" s="2" t="str">
        <f>Product!$I$3</f>
        <v>75' Wide</v>
      </c>
      <c r="D362" s="127">
        <f>SUMIFS(INDEX(Product!$B$2:$U$97, MATCH(D354, Product!$B$2:$B$97, 0), ), Product!$B$2:$U$2, $B362, Product!$B$3:$U$3, $C362)</f>
        <v>44926</v>
      </c>
      <c r="E362" s="129">
        <f>SUMIFS(INDEX(Product!$B$2:$U$97, MATCH(E354, Product!$B$2:$B$97, 0), ), Product!$B$2:$U$2, $B362, Product!$B$3:$U$3, $C362)</f>
        <v>-400000</v>
      </c>
      <c r="F362" s="128"/>
      <c r="G362" s="11">
        <f>SUM(H362:DZ362)</f>
        <v>-400000</v>
      </c>
      <c r="I362" s="12">
        <f>IF(I$2=$D362,$E362, 0)</f>
        <v>0</v>
      </c>
      <c r="J362" s="12">
        <f t="shared" si="1030"/>
        <v>0</v>
      </c>
      <c r="K362" s="12">
        <f t="shared" si="1030"/>
        <v>0</v>
      </c>
      <c r="L362" s="12">
        <f t="shared" si="1030"/>
        <v>0</v>
      </c>
      <c r="M362" s="12">
        <f t="shared" si="1030"/>
        <v>0</v>
      </c>
      <c r="N362" s="12">
        <f t="shared" si="1030"/>
        <v>0</v>
      </c>
      <c r="O362" s="12">
        <f t="shared" si="1030"/>
        <v>0</v>
      </c>
      <c r="P362" s="12">
        <f t="shared" si="1030"/>
        <v>0</v>
      </c>
      <c r="Q362" s="12">
        <f t="shared" si="1030"/>
        <v>0</v>
      </c>
      <c r="R362" s="12">
        <f t="shared" si="1030"/>
        <v>0</v>
      </c>
      <c r="S362" s="12">
        <f t="shared" si="1030"/>
        <v>0</v>
      </c>
      <c r="T362" s="12">
        <f t="shared" si="1030"/>
        <v>0</v>
      </c>
      <c r="U362" s="12">
        <f t="shared" si="1030"/>
        <v>-400000</v>
      </c>
      <c r="V362" s="12">
        <f t="shared" si="1030"/>
        <v>0</v>
      </c>
      <c r="W362" s="12">
        <f t="shared" si="1030"/>
        <v>0</v>
      </c>
      <c r="X362" s="12">
        <f t="shared" si="1030"/>
        <v>0</v>
      </c>
      <c r="Y362" s="12">
        <f t="shared" si="1030"/>
        <v>0</v>
      </c>
      <c r="Z362" s="12">
        <f t="shared" si="1030"/>
        <v>0</v>
      </c>
      <c r="AA362" s="12">
        <f t="shared" si="1030"/>
        <v>0</v>
      </c>
      <c r="AB362" s="12">
        <f t="shared" si="1030"/>
        <v>0</v>
      </c>
      <c r="AC362" s="12">
        <f t="shared" si="1030"/>
        <v>0</v>
      </c>
      <c r="AD362" s="12">
        <f t="shared" si="1030"/>
        <v>0</v>
      </c>
      <c r="AE362" s="12">
        <f t="shared" si="1030"/>
        <v>0</v>
      </c>
      <c r="AF362" s="12">
        <f t="shared" si="1030"/>
        <v>0</v>
      </c>
      <c r="AG362" s="12">
        <f t="shared" si="1030"/>
        <v>0</v>
      </c>
      <c r="AH362" s="12">
        <f t="shared" si="1030"/>
        <v>0</v>
      </c>
      <c r="AI362" s="12">
        <f t="shared" si="1030"/>
        <v>0</v>
      </c>
      <c r="AJ362" s="12">
        <f t="shared" si="1030"/>
        <v>0</v>
      </c>
      <c r="AK362" s="12">
        <f t="shared" si="1030"/>
        <v>0</v>
      </c>
      <c r="AL362" s="12">
        <f t="shared" si="1030"/>
        <v>0</v>
      </c>
      <c r="AM362" s="12">
        <f t="shared" si="1030"/>
        <v>0</v>
      </c>
      <c r="AN362" s="12">
        <f t="shared" si="1030"/>
        <v>0</v>
      </c>
      <c r="AO362" s="12">
        <f t="shared" si="1030"/>
        <v>0</v>
      </c>
      <c r="AP362" s="12">
        <f t="shared" si="1030"/>
        <v>0</v>
      </c>
      <c r="AQ362" s="12">
        <f t="shared" si="1030"/>
        <v>0</v>
      </c>
      <c r="AR362" s="12">
        <f t="shared" si="1030"/>
        <v>0</v>
      </c>
      <c r="AS362" s="12">
        <f t="shared" si="1030"/>
        <v>0</v>
      </c>
      <c r="AT362" s="12">
        <f t="shared" si="1030"/>
        <v>0</v>
      </c>
      <c r="AU362" s="12">
        <f t="shared" si="1030"/>
        <v>0</v>
      </c>
      <c r="AV362" s="12">
        <f t="shared" si="1030"/>
        <v>0</v>
      </c>
      <c r="AW362" s="12">
        <f t="shared" si="1030"/>
        <v>0</v>
      </c>
      <c r="AX362" s="12">
        <f t="shared" si="1030"/>
        <v>0</v>
      </c>
      <c r="AY362" s="12">
        <f t="shared" si="1030"/>
        <v>0</v>
      </c>
      <c r="AZ362" s="12">
        <f t="shared" si="1030"/>
        <v>0</v>
      </c>
      <c r="BA362" s="12">
        <f t="shared" si="1030"/>
        <v>0</v>
      </c>
      <c r="BB362" s="12">
        <f t="shared" si="1030"/>
        <v>0</v>
      </c>
      <c r="BC362" s="12">
        <f t="shared" si="1030"/>
        <v>0</v>
      </c>
      <c r="BD362" s="12">
        <f t="shared" si="1030"/>
        <v>0</v>
      </c>
      <c r="BE362" s="12">
        <f t="shared" si="1030"/>
        <v>0</v>
      </c>
      <c r="BF362" s="12">
        <f t="shared" si="1030"/>
        <v>0</v>
      </c>
      <c r="BG362" s="12">
        <f t="shared" si="1030"/>
        <v>0</v>
      </c>
      <c r="BH362" s="12">
        <f t="shared" si="1030"/>
        <v>0</v>
      </c>
      <c r="BI362" s="12">
        <f t="shared" si="1030"/>
        <v>0</v>
      </c>
      <c r="BJ362" s="12">
        <f t="shared" si="1030"/>
        <v>0</v>
      </c>
      <c r="BK362" s="12">
        <f t="shared" si="1030"/>
        <v>0</v>
      </c>
      <c r="BL362" s="12">
        <f t="shared" si="1030"/>
        <v>0</v>
      </c>
      <c r="BM362" s="12">
        <f t="shared" si="1030"/>
        <v>0</v>
      </c>
      <c r="BN362" s="12">
        <f t="shared" si="1030"/>
        <v>0</v>
      </c>
      <c r="BO362" s="12">
        <f t="shared" si="1030"/>
        <v>0</v>
      </c>
      <c r="BP362" s="12">
        <f t="shared" si="1030"/>
        <v>0</v>
      </c>
      <c r="BQ362" s="12">
        <f t="shared" si="1030"/>
        <v>0</v>
      </c>
      <c r="BR362" s="12">
        <f t="shared" si="1030"/>
        <v>0</v>
      </c>
      <c r="BS362" s="12">
        <f t="shared" si="1030"/>
        <v>0</v>
      </c>
      <c r="BT362" s="12">
        <f t="shared" si="1030"/>
        <v>0</v>
      </c>
      <c r="BU362" s="12">
        <f t="shared" si="1030"/>
        <v>0</v>
      </c>
      <c r="BV362" s="12">
        <f t="shared" ref="BV362:DY362" si="1032">IF(BV$2=$D362,$E362, 0)</f>
        <v>0</v>
      </c>
      <c r="BW362" s="12">
        <f t="shared" si="1032"/>
        <v>0</v>
      </c>
      <c r="BX362" s="12">
        <f t="shared" si="1032"/>
        <v>0</v>
      </c>
      <c r="BY362" s="12">
        <f t="shared" si="1032"/>
        <v>0</v>
      </c>
      <c r="BZ362" s="12">
        <f t="shared" si="1032"/>
        <v>0</v>
      </c>
      <c r="CA362" s="12">
        <f t="shared" si="1032"/>
        <v>0</v>
      </c>
      <c r="CB362" s="12">
        <f t="shared" si="1032"/>
        <v>0</v>
      </c>
      <c r="CC362" s="12">
        <f t="shared" si="1032"/>
        <v>0</v>
      </c>
      <c r="CD362" s="12">
        <f t="shared" si="1032"/>
        <v>0</v>
      </c>
      <c r="CE362" s="12">
        <f t="shared" si="1032"/>
        <v>0</v>
      </c>
      <c r="CF362" s="12">
        <f t="shared" si="1032"/>
        <v>0</v>
      </c>
      <c r="CG362" s="12">
        <f t="shared" si="1032"/>
        <v>0</v>
      </c>
      <c r="CH362" s="12">
        <f t="shared" si="1032"/>
        <v>0</v>
      </c>
      <c r="CI362" s="12">
        <f t="shared" si="1032"/>
        <v>0</v>
      </c>
      <c r="CJ362" s="12">
        <f t="shared" si="1032"/>
        <v>0</v>
      </c>
      <c r="CK362" s="12">
        <f t="shared" si="1032"/>
        <v>0</v>
      </c>
      <c r="CL362" s="12">
        <f t="shared" si="1032"/>
        <v>0</v>
      </c>
      <c r="CM362" s="12">
        <f t="shared" si="1032"/>
        <v>0</v>
      </c>
      <c r="CN362" s="12">
        <f t="shared" si="1032"/>
        <v>0</v>
      </c>
      <c r="CO362" s="12">
        <f t="shared" si="1032"/>
        <v>0</v>
      </c>
      <c r="CP362" s="12">
        <f t="shared" si="1032"/>
        <v>0</v>
      </c>
      <c r="CQ362" s="12">
        <f t="shared" si="1032"/>
        <v>0</v>
      </c>
      <c r="CR362" s="12">
        <f t="shared" si="1032"/>
        <v>0</v>
      </c>
      <c r="CS362" s="12">
        <f t="shared" si="1032"/>
        <v>0</v>
      </c>
      <c r="CT362" s="12">
        <f t="shared" si="1032"/>
        <v>0</v>
      </c>
      <c r="CU362" s="12">
        <f t="shared" si="1032"/>
        <v>0</v>
      </c>
      <c r="CV362" s="12">
        <f t="shared" si="1032"/>
        <v>0</v>
      </c>
      <c r="CW362" s="12">
        <f t="shared" si="1032"/>
        <v>0</v>
      </c>
      <c r="CX362" s="12">
        <f t="shared" si="1032"/>
        <v>0</v>
      </c>
      <c r="CY362" s="12">
        <f t="shared" si="1032"/>
        <v>0</v>
      </c>
      <c r="CZ362" s="12">
        <f t="shared" si="1032"/>
        <v>0</v>
      </c>
      <c r="DA362" s="12">
        <f t="shared" si="1032"/>
        <v>0</v>
      </c>
      <c r="DB362" s="12">
        <f t="shared" si="1032"/>
        <v>0</v>
      </c>
      <c r="DC362" s="12">
        <f t="shared" si="1032"/>
        <v>0</v>
      </c>
      <c r="DD362" s="12">
        <f t="shared" si="1032"/>
        <v>0</v>
      </c>
      <c r="DE362" s="12">
        <f t="shared" si="1032"/>
        <v>0</v>
      </c>
      <c r="DF362" s="12">
        <f t="shared" si="1032"/>
        <v>0</v>
      </c>
      <c r="DG362" s="12">
        <f t="shared" si="1032"/>
        <v>0</v>
      </c>
      <c r="DH362" s="12">
        <f t="shared" si="1032"/>
        <v>0</v>
      </c>
      <c r="DI362" s="12">
        <f t="shared" si="1032"/>
        <v>0</v>
      </c>
      <c r="DJ362" s="12">
        <f t="shared" si="1032"/>
        <v>0</v>
      </c>
      <c r="DK362" s="12">
        <f t="shared" si="1032"/>
        <v>0</v>
      </c>
      <c r="DL362" s="12">
        <f t="shared" si="1032"/>
        <v>0</v>
      </c>
      <c r="DM362" s="12">
        <f t="shared" si="1032"/>
        <v>0</v>
      </c>
      <c r="DN362" s="12">
        <f t="shared" si="1032"/>
        <v>0</v>
      </c>
      <c r="DO362" s="12">
        <f t="shared" si="1032"/>
        <v>0</v>
      </c>
      <c r="DP362" s="12">
        <f t="shared" si="1032"/>
        <v>0</v>
      </c>
      <c r="DQ362" s="12">
        <f t="shared" si="1032"/>
        <v>0</v>
      </c>
      <c r="DR362" s="12">
        <f t="shared" si="1032"/>
        <v>0</v>
      </c>
      <c r="DS362" s="12">
        <f t="shared" si="1032"/>
        <v>0</v>
      </c>
      <c r="DT362" s="12">
        <f t="shared" si="1032"/>
        <v>0</v>
      </c>
      <c r="DU362" s="12">
        <f t="shared" si="1032"/>
        <v>0</v>
      </c>
      <c r="DV362" s="12">
        <f t="shared" si="1032"/>
        <v>0</v>
      </c>
      <c r="DW362" s="12">
        <f t="shared" si="1032"/>
        <v>0</v>
      </c>
      <c r="DX362" s="12">
        <f t="shared" si="1032"/>
        <v>0</v>
      </c>
      <c r="DY362" s="12">
        <f t="shared" si="1032"/>
        <v>0</v>
      </c>
      <c r="EB362" s="116">
        <f t="shared" si="1024"/>
        <v>361</v>
      </c>
      <c r="EC362" s="2" t="str">
        <f t="shared" si="1028"/>
        <v>Phase 2</v>
      </c>
      <c r="ED362" s="2" t="str">
        <f t="shared" si="1029"/>
        <v>75' Wide</v>
      </c>
      <c r="EE362" s="33" t="str">
        <f>EE376</f>
        <v>Cash</v>
      </c>
      <c r="EF362" s="2" t="str">
        <f>EF376</f>
        <v>Land Acquisition</v>
      </c>
    </row>
    <row r="363" spans="1:136" x14ac:dyDescent="0.3">
      <c r="D363" s="127"/>
      <c r="E363" s="129"/>
      <c r="F363" s="128"/>
      <c r="G363" s="13"/>
      <c r="I363" s="10"/>
      <c r="J363" s="10"/>
      <c r="K363" s="10"/>
      <c r="L363" s="10"/>
      <c r="M363" s="10"/>
      <c r="N363" s="10"/>
      <c r="O363" s="10"/>
      <c r="P363" s="10"/>
      <c r="Q363" s="10"/>
      <c r="R363" s="10"/>
      <c r="S363" s="10"/>
      <c r="T363" s="10"/>
      <c r="U363" s="10"/>
      <c r="V363" s="10"/>
      <c r="W363" s="10"/>
      <c r="X363" s="10"/>
      <c r="Y363" s="10"/>
      <c r="Z363" s="10"/>
      <c r="AA363" s="10"/>
      <c r="AB363" s="10"/>
      <c r="AC363" s="10"/>
      <c r="AD363" s="10"/>
      <c r="AE363" s="10"/>
      <c r="AF363" s="10"/>
      <c r="AG363" s="10"/>
      <c r="AH363" s="10"/>
      <c r="AI363" s="10"/>
      <c r="AJ363" s="10"/>
      <c r="AK363" s="10"/>
      <c r="AL363" s="10"/>
      <c r="AM363" s="10"/>
      <c r="AN363" s="10"/>
      <c r="AO363" s="10"/>
      <c r="AP363" s="10"/>
      <c r="AQ363" s="10"/>
      <c r="AR363" s="10"/>
      <c r="AS363" s="10"/>
      <c r="AT363" s="10"/>
      <c r="AU363" s="10"/>
      <c r="AV363" s="10"/>
      <c r="AW363" s="10"/>
      <c r="AX363" s="10"/>
      <c r="AY363" s="10"/>
      <c r="AZ363" s="10"/>
      <c r="BA363" s="10"/>
      <c r="BB363" s="10"/>
      <c r="BC363" s="10"/>
      <c r="BD363" s="10"/>
      <c r="BE363" s="10"/>
      <c r="BF363" s="10"/>
      <c r="BG363" s="10"/>
      <c r="BH363" s="10"/>
      <c r="BI363" s="10"/>
      <c r="BJ363" s="10"/>
      <c r="BK363" s="10"/>
      <c r="BL363" s="10"/>
      <c r="BM363" s="10"/>
      <c r="BN363" s="10"/>
      <c r="BO363" s="10"/>
      <c r="BP363" s="10"/>
      <c r="BQ363" s="10"/>
      <c r="BR363" s="10"/>
      <c r="BS363" s="10"/>
      <c r="BT363" s="10"/>
      <c r="BU363" s="10"/>
      <c r="BV363" s="10"/>
      <c r="BW363" s="10"/>
      <c r="BX363" s="10"/>
      <c r="BY363" s="10"/>
      <c r="BZ363" s="10"/>
      <c r="CA363" s="10"/>
      <c r="CB363" s="10"/>
      <c r="CC363" s="10"/>
      <c r="CD363" s="10"/>
      <c r="CE363" s="10"/>
      <c r="CF363" s="10"/>
      <c r="CG363" s="10"/>
      <c r="CH363" s="10"/>
      <c r="CI363" s="10"/>
      <c r="CJ363" s="10"/>
      <c r="CK363" s="10"/>
      <c r="CL363" s="10"/>
      <c r="CM363" s="10"/>
      <c r="CN363" s="10"/>
      <c r="CO363" s="10"/>
      <c r="CP363" s="10"/>
      <c r="CQ363" s="10"/>
      <c r="CR363" s="10"/>
      <c r="CS363" s="10"/>
      <c r="CT363" s="10"/>
      <c r="CU363" s="10"/>
      <c r="CV363" s="10"/>
      <c r="CW363" s="10"/>
      <c r="CX363" s="10"/>
      <c r="CY363" s="10"/>
      <c r="CZ363" s="10"/>
      <c r="DA363" s="10"/>
      <c r="DB363" s="10"/>
      <c r="DC363" s="10"/>
      <c r="DD363" s="10"/>
      <c r="DE363" s="10"/>
      <c r="DF363" s="10"/>
      <c r="DG363" s="10"/>
      <c r="DH363" s="10"/>
      <c r="DI363" s="10"/>
      <c r="DJ363" s="10"/>
      <c r="DK363" s="10"/>
      <c r="DL363" s="10"/>
      <c r="DM363" s="10"/>
      <c r="DN363" s="10"/>
      <c r="DO363" s="10"/>
      <c r="DP363" s="10"/>
      <c r="DQ363" s="10"/>
      <c r="DR363" s="10"/>
      <c r="DS363" s="10"/>
      <c r="DT363" s="10"/>
      <c r="DU363" s="10"/>
      <c r="DV363" s="10"/>
      <c r="DW363" s="10"/>
      <c r="DX363" s="10"/>
      <c r="DY363" s="10"/>
      <c r="EE363" s="33"/>
    </row>
    <row r="364" spans="1:136" x14ac:dyDescent="0.3">
      <c r="B364" s="2" t="str">
        <f>Product!$J$2</f>
        <v>Phase 3</v>
      </c>
      <c r="C364" s="2" t="str">
        <f>Product!$J$3</f>
        <v>50' Wide</v>
      </c>
      <c r="D364" s="127">
        <f>SUMIFS(INDEX(Product!$B$2:$U$97, MATCH(D354, Product!$B$2:$B$97, 0), ), Product!$B$2:$U$2, $B364, Product!$B$3:$U$3, $C364)</f>
        <v>45291</v>
      </c>
      <c r="E364" s="129">
        <f>SUMIFS(INDEX(Product!$B$2:$U$97, MATCH(E354, Product!$B$2:$B$97, 0), ), Product!$B$2:$U$2, $B364, Product!$B$3:$U$3, $C364)</f>
        <v>-600000</v>
      </c>
      <c r="F364" s="128"/>
      <c r="G364" s="11">
        <f>SUM(H364:DZ364)</f>
        <v>-600000</v>
      </c>
      <c r="I364" s="12">
        <f>IF(I$2=$D364,$E364, 0)</f>
        <v>0</v>
      </c>
      <c r="J364" s="12">
        <f t="shared" ref="J364:BU366" si="1033">IF(J$2=$D364,$E364, 0)</f>
        <v>0</v>
      </c>
      <c r="K364" s="12">
        <f t="shared" si="1033"/>
        <v>0</v>
      </c>
      <c r="L364" s="12">
        <f t="shared" si="1033"/>
        <v>0</v>
      </c>
      <c r="M364" s="12">
        <f t="shared" si="1033"/>
        <v>0</v>
      </c>
      <c r="N364" s="12">
        <f t="shared" si="1033"/>
        <v>0</v>
      </c>
      <c r="O364" s="12">
        <f t="shared" si="1033"/>
        <v>0</v>
      </c>
      <c r="P364" s="12">
        <f t="shared" si="1033"/>
        <v>0</v>
      </c>
      <c r="Q364" s="12">
        <f t="shared" si="1033"/>
        <v>0</v>
      </c>
      <c r="R364" s="12">
        <f t="shared" si="1033"/>
        <v>0</v>
      </c>
      <c r="S364" s="12">
        <f t="shared" si="1033"/>
        <v>0</v>
      </c>
      <c r="T364" s="12">
        <f t="shared" si="1033"/>
        <v>0</v>
      </c>
      <c r="U364" s="12">
        <f t="shared" si="1033"/>
        <v>0</v>
      </c>
      <c r="V364" s="12">
        <f t="shared" si="1033"/>
        <v>0</v>
      </c>
      <c r="W364" s="12">
        <f t="shared" si="1033"/>
        <v>0</v>
      </c>
      <c r="X364" s="12">
        <f t="shared" si="1033"/>
        <v>0</v>
      </c>
      <c r="Y364" s="12">
        <f t="shared" si="1033"/>
        <v>0</v>
      </c>
      <c r="Z364" s="12">
        <f t="shared" si="1033"/>
        <v>0</v>
      </c>
      <c r="AA364" s="12">
        <f t="shared" si="1033"/>
        <v>0</v>
      </c>
      <c r="AB364" s="12">
        <f t="shared" si="1033"/>
        <v>0</v>
      </c>
      <c r="AC364" s="12">
        <f t="shared" si="1033"/>
        <v>0</v>
      </c>
      <c r="AD364" s="12">
        <f t="shared" si="1033"/>
        <v>0</v>
      </c>
      <c r="AE364" s="12">
        <f t="shared" si="1033"/>
        <v>0</v>
      </c>
      <c r="AF364" s="12">
        <f t="shared" si="1033"/>
        <v>0</v>
      </c>
      <c r="AG364" s="12">
        <f t="shared" si="1033"/>
        <v>-600000</v>
      </c>
      <c r="AH364" s="12">
        <f t="shared" si="1033"/>
        <v>0</v>
      </c>
      <c r="AI364" s="12">
        <f t="shared" si="1033"/>
        <v>0</v>
      </c>
      <c r="AJ364" s="12">
        <f t="shared" si="1033"/>
        <v>0</v>
      </c>
      <c r="AK364" s="12">
        <f t="shared" si="1033"/>
        <v>0</v>
      </c>
      <c r="AL364" s="12">
        <f t="shared" si="1033"/>
        <v>0</v>
      </c>
      <c r="AM364" s="12">
        <f t="shared" si="1033"/>
        <v>0</v>
      </c>
      <c r="AN364" s="12">
        <f t="shared" si="1033"/>
        <v>0</v>
      </c>
      <c r="AO364" s="12">
        <f t="shared" si="1033"/>
        <v>0</v>
      </c>
      <c r="AP364" s="12">
        <f t="shared" si="1033"/>
        <v>0</v>
      </c>
      <c r="AQ364" s="12">
        <f t="shared" si="1033"/>
        <v>0</v>
      </c>
      <c r="AR364" s="12">
        <f t="shared" si="1033"/>
        <v>0</v>
      </c>
      <c r="AS364" s="12">
        <f t="shared" si="1033"/>
        <v>0</v>
      </c>
      <c r="AT364" s="12">
        <f t="shared" si="1033"/>
        <v>0</v>
      </c>
      <c r="AU364" s="12">
        <f t="shared" si="1033"/>
        <v>0</v>
      </c>
      <c r="AV364" s="12">
        <f t="shared" si="1033"/>
        <v>0</v>
      </c>
      <c r="AW364" s="12">
        <f t="shared" si="1033"/>
        <v>0</v>
      </c>
      <c r="AX364" s="12">
        <f t="shared" si="1033"/>
        <v>0</v>
      </c>
      <c r="AY364" s="12">
        <f t="shared" si="1033"/>
        <v>0</v>
      </c>
      <c r="AZ364" s="12">
        <f t="shared" si="1033"/>
        <v>0</v>
      </c>
      <c r="BA364" s="12">
        <f t="shared" si="1033"/>
        <v>0</v>
      </c>
      <c r="BB364" s="12">
        <f t="shared" si="1033"/>
        <v>0</v>
      </c>
      <c r="BC364" s="12">
        <f t="shared" si="1033"/>
        <v>0</v>
      </c>
      <c r="BD364" s="12">
        <f t="shared" si="1033"/>
        <v>0</v>
      </c>
      <c r="BE364" s="12">
        <f t="shared" si="1033"/>
        <v>0</v>
      </c>
      <c r="BF364" s="12">
        <f t="shared" si="1033"/>
        <v>0</v>
      </c>
      <c r="BG364" s="12">
        <f t="shared" si="1033"/>
        <v>0</v>
      </c>
      <c r="BH364" s="12">
        <f t="shared" si="1033"/>
        <v>0</v>
      </c>
      <c r="BI364" s="12">
        <f t="shared" si="1033"/>
        <v>0</v>
      </c>
      <c r="BJ364" s="12">
        <f t="shared" si="1033"/>
        <v>0</v>
      </c>
      <c r="BK364" s="12">
        <f t="shared" si="1033"/>
        <v>0</v>
      </c>
      <c r="BL364" s="12">
        <f t="shared" si="1033"/>
        <v>0</v>
      </c>
      <c r="BM364" s="12">
        <f t="shared" si="1033"/>
        <v>0</v>
      </c>
      <c r="BN364" s="12">
        <f t="shared" si="1033"/>
        <v>0</v>
      </c>
      <c r="BO364" s="12">
        <f t="shared" si="1033"/>
        <v>0</v>
      </c>
      <c r="BP364" s="12">
        <f t="shared" si="1033"/>
        <v>0</v>
      </c>
      <c r="BQ364" s="12">
        <f t="shared" si="1033"/>
        <v>0</v>
      </c>
      <c r="BR364" s="12">
        <f t="shared" si="1033"/>
        <v>0</v>
      </c>
      <c r="BS364" s="12">
        <f t="shared" si="1033"/>
        <v>0</v>
      </c>
      <c r="BT364" s="12">
        <f t="shared" si="1033"/>
        <v>0</v>
      </c>
      <c r="BU364" s="12">
        <f t="shared" si="1033"/>
        <v>0</v>
      </c>
      <c r="BV364" s="12">
        <f t="shared" ref="BV364:DY366" si="1034">IF(BV$2=$D364,$E364, 0)</f>
        <v>0</v>
      </c>
      <c r="BW364" s="12">
        <f t="shared" si="1034"/>
        <v>0</v>
      </c>
      <c r="BX364" s="12">
        <f t="shared" si="1034"/>
        <v>0</v>
      </c>
      <c r="BY364" s="12">
        <f t="shared" si="1034"/>
        <v>0</v>
      </c>
      <c r="BZ364" s="12">
        <f t="shared" si="1034"/>
        <v>0</v>
      </c>
      <c r="CA364" s="12">
        <f t="shared" si="1034"/>
        <v>0</v>
      </c>
      <c r="CB364" s="12">
        <f t="shared" si="1034"/>
        <v>0</v>
      </c>
      <c r="CC364" s="12">
        <f t="shared" si="1034"/>
        <v>0</v>
      </c>
      <c r="CD364" s="12">
        <f t="shared" si="1034"/>
        <v>0</v>
      </c>
      <c r="CE364" s="12">
        <f t="shared" si="1034"/>
        <v>0</v>
      </c>
      <c r="CF364" s="12">
        <f t="shared" si="1034"/>
        <v>0</v>
      </c>
      <c r="CG364" s="12">
        <f t="shared" si="1034"/>
        <v>0</v>
      </c>
      <c r="CH364" s="12">
        <f t="shared" si="1034"/>
        <v>0</v>
      </c>
      <c r="CI364" s="12">
        <f t="shared" si="1034"/>
        <v>0</v>
      </c>
      <c r="CJ364" s="12">
        <f t="shared" si="1034"/>
        <v>0</v>
      </c>
      <c r="CK364" s="12">
        <f t="shared" si="1034"/>
        <v>0</v>
      </c>
      <c r="CL364" s="12">
        <f t="shared" si="1034"/>
        <v>0</v>
      </c>
      <c r="CM364" s="12">
        <f t="shared" si="1034"/>
        <v>0</v>
      </c>
      <c r="CN364" s="12">
        <f t="shared" si="1034"/>
        <v>0</v>
      </c>
      <c r="CO364" s="12">
        <f t="shared" si="1034"/>
        <v>0</v>
      </c>
      <c r="CP364" s="12">
        <f t="shared" si="1034"/>
        <v>0</v>
      </c>
      <c r="CQ364" s="12">
        <f t="shared" si="1034"/>
        <v>0</v>
      </c>
      <c r="CR364" s="12">
        <f t="shared" si="1034"/>
        <v>0</v>
      </c>
      <c r="CS364" s="12">
        <f t="shared" si="1034"/>
        <v>0</v>
      </c>
      <c r="CT364" s="12">
        <f t="shared" si="1034"/>
        <v>0</v>
      </c>
      <c r="CU364" s="12">
        <f t="shared" si="1034"/>
        <v>0</v>
      </c>
      <c r="CV364" s="12">
        <f t="shared" si="1034"/>
        <v>0</v>
      </c>
      <c r="CW364" s="12">
        <f t="shared" si="1034"/>
        <v>0</v>
      </c>
      <c r="CX364" s="12">
        <f t="shared" si="1034"/>
        <v>0</v>
      </c>
      <c r="CY364" s="12">
        <f t="shared" si="1034"/>
        <v>0</v>
      </c>
      <c r="CZ364" s="12">
        <f t="shared" si="1034"/>
        <v>0</v>
      </c>
      <c r="DA364" s="12">
        <f t="shared" si="1034"/>
        <v>0</v>
      </c>
      <c r="DB364" s="12">
        <f t="shared" si="1034"/>
        <v>0</v>
      </c>
      <c r="DC364" s="12">
        <f t="shared" si="1034"/>
        <v>0</v>
      </c>
      <c r="DD364" s="12">
        <f t="shared" si="1034"/>
        <v>0</v>
      </c>
      <c r="DE364" s="12">
        <f t="shared" si="1034"/>
        <v>0</v>
      </c>
      <c r="DF364" s="12">
        <f t="shared" si="1034"/>
        <v>0</v>
      </c>
      <c r="DG364" s="12">
        <f t="shared" si="1034"/>
        <v>0</v>
      </c>
      <c r="DH364" s="12">
        <f t="shared" si="1034"/>
        <v>0</v>
      </c>
      <c r="DI364" s="12">
        <f t="shared" si="1034"/>
        <v>0</v>
      </c>
      <c r="DJ364" s="12">
        <f t="shared" si="1034"/>
        <v>0</v>
      </c>
      <c r="DK364" s="12">
        <f t="shared" si="1034"/>
        <v>0</v>
      </c>
      <c r="DL364" s="12">
        <f t="shared" si="1034"/>
        <v>0</v>
      </c>
      <c r="DM364" s="12">
        <f t="shared" si="1034"/>
        <v>0</v>
      </c>
      <c r="DN364" s="12">
        <f t="shared" si="1034"/>
        <v>0</v>
      </c>
      <c r="DO364" s="12">
        <f t="shared" si="1034"/>
        <v>0</v>
      </c>
      <c r="DP364" s="12">
        <f t="shared" si="1034"/>
        <v>0</v>
      </c>
      <c r="DQ364" s="12">
        <f t="shared" si="1034"/>
        <v>0</v>
      </c>
      <c r="DR364" s="12">
        <f t="shared" si="1034"/>
        <v>0</v>
      </c>
      <c r="DS364" s="12">
        <f t="shared" si="1034"/>
        <v>0</v>
      </c>
      <c r="DT364" s="12">
        <f t="shared" si="1034"/>
        <v>0</v>
      </c>
      <c r="DU364" s="12">
        <f t="shared" si="1034"/>
        <v>0</v>
      </c>
      <c r="DV364" s="12">
        <f t="shared" si="1034"/>
        <v>0</v>
      </c>
      <c r="DW364" s="12">
        <f t="shared" si="1034"/>
        <v>0</v>
      </c>
      <c r="DX364" s="12">
        <f t="shared" si="1034"/>
        <v>0</v>
      </c>
      <c r="DY364" s="12">
        <f t="shared" si="1034"/>
        <v>0</v>
      </c>
      <c r="EB364" s="116">
        <f t="shared" si="1024"/>
        <v>363</v>
      </c>
      <c r="EC364" s="2" t="str">
        <f t="shared" ref="EC364:EC366" si="1035">B364</f>
        <v>Phase 3</v>
      </c>
      <c r="ED364" s="2" t="str">
        <f t="shared" ref="ED364:ED366" si="1036">C364</f>
        <v>50' Wide</v>
      </c>
      <c r="EE364" s="33" t="str">
        <f>EE376</f>
        <v>Cash</v>
      </c>
      <c r="EF364" s="2" t="str">
        <f>EF376</f>
        <v>Land Acquisition</v>
      </c>
    </row>
    <row r="365" spans="1:136" x14ac:dyDescent="0.3">
      <c r="B365" s="2" t="str">
        <f>Product!$K$2</f>
        <v>Phase 3</v>
      </c>
      <c r="C365" s="2" t="str">
        <f>Product!$K$3</f>
        <v>60' Wide</v>
      </c>
      <c r="D365" s="127">
        <f>SUMIFS(INDEX(Product!$B$2:$U$97, MATCH(D354, Product!$B$2:$B$97, 0), ), Product!$B$2:$U$2, $B365, Product!$B$3:$U$3, $C365)</f>
        <v>45291</v>
      </c>
      <c r="E365" s="129">
        <f>SUMIFS(INDEX(Product!$B$2:$U$97, MATCH(E354, Product!$B$2:$B$97, 0), ), Product!$B$2:$U$2, $B365, Product!$B$3:$U$3, $C365)</f>
        <v>-600000</v>
      </c>
      <c r="F365" s="128"/>
      <c r="G365" s="11">
        <f>SUM(H365:DZ365)</f>
        <v>-600000</v>
      </c>
      <c r="I365" s="12">
        <f>IF(I$2=$D365,$E365, 0)</f>
        <v>0</v>
      </c>
      <c r="J365" s="12">
        <f t="shared" si="1033"/>
        <v>0</v>
      </c>
      <c r="K365" s="12">
        <f t="shared" si="1033"/>
        <v>0</v>
      </c>
      <c r="L365" s="12">
        <f t="shared" si="1033"/>
        <v>0</v>
      </c>
      <c r="M365" s="12">
        <f t="shared" si="1033"/>
        <v>0</v>
      </c>
      <c r="N365" s="12">
        <f t="shared" si="1033"/>
        <v>0</v>
      </c>
      <c r="O365" s="12">
        <f t="shared" si="1033"/>
        <v>0</v>
      </c>
      <c r="P365" s="12">
        <f t="shared" si="1033"/>
        <v>0</v>
      </c>
      <c r="Q365" s="12">
        <f t="shared" si="1033"/>
        <v>0</v>
      </c>
      <c r="R365" s="12">
        <f t="shared" si="1033"/>
        <v>0</v>
      </c>
      <c r="S365" s="12">
        <f t="shared" si="1033"/>
        <v>0</v>
      </c>
      <c r="T365" s="12">
        <f t="shared" si="1033"/>
        <v>0</v>
      </c>
      <c r="U365" s="12">
        <f t="shared" si="1033"/>
        <v>0</v>
      </c>
      <c r="V365" s="12">
        <f t="shared" si="1033"/>
        <v>0</v>
      </c>
      <c r="W365" s="12">
        <f t="shared" si="1033"/>
        <v>0</v>
      </c>
      <c r="X365" s="12">
        <f t="shared" si="1033"/>
        <v>0</v>
      </c>
      <c r="Y365" s="12">
        <f t="shared" si="1033"/>
        <v>0</v>
      </c>
      <c r="Z365" s="12">
        <f t="shared" si="1033"/>
        <v>0</v>
      </c>
      <c r="AA365" s="12">
        <f t="shared" si="1033"/>
        <v>0</v>
      </c>
      <c r="AB365" s="12">
        <f t="shared" si="1033"/>
        <v>0</v>
      </c>
      <c r="AC365" s="12">
        <f t="shared" si="1033"/>
        <v>0</v>
      </c>
      <c r="AD365" s="12">
        <f t="shared" si="1033"/>
        <v>0</v>
      </c>
      <c r="AE365" s="12">
        <f t="shared" si="1033"/>
        <v>0</v>
      </c>
      <c r="AF365" s="12">
        <f t="shared" si="1033"/>
        <v>0</v>
      </c>
      <c r="AG365" s="12">
        <f t="shared" si="1033"/>
        <v>-600000</v>
      </c>
      <c r="AH365" s="12">
        <f t="shared" si="1033"/>
        <v>0</v>
      </c>
      <c r="AI365" s="12">
        <f t="shared" si="1033"/>
        <v>0</v>
      </c>
      <c r="AJ365" s="12">
        <f t="shared" si="1033"/>
        <v>0</v>
      </c>
      <c r="AK365" s="12">
        <f t="shared" si="1033"/>
        <v>0</v>
      </c>
      <c r="AL365" s="12">
        <f t="shared" si="1033"/>
        <v>0</v>
      </c>
      <c r="AM365" s="12">
        <f t="shared" si="1033"/>
        <v>0</v>
      </c>
      <c r="AN365" s="12">
        <f t="shared" si="1033"/>
        <v>0</v>
      </c>
      <c r="AO365" s="12">
        <f t="shared" si="1033"/>
        <v>0</v>
      </c>
      <c r="AP365" s="12">
        <f t="shared" si="1033"/>
        <v>0</v>
      </c>
      <c r="AQ365" s="12">
        <f t="shared" si="1033"/>
        <v>0</v>
      </c>
      <c r="AR365" s="12">
        <f t="shared" si="1033"/>
        <v>0</v>
      </c>
      <c r="AS365" s="12">
        <f t="shared" si="1033"/>
        <v>0</v>
      </c>
      <c r="AT365" s="12">
        <f t="shared" si="1033"/>
        <v>0</v>
      </c>
      <c r="AU365" s="12">
        <f t="shared" si="1033"/>
        <v>0</v>
      </c>
      <c r="AV365" s="12">
        <f t="shared" si="1033"/>
        <v>0</v>
      </c>
      <c r="AW365" s="12">
        <f t="shared" si="1033"/>
        <v>0</v>
      </c>
      <c r="AX365" s="12">
        <f t="shared" si="1033"/>
        <v>0</v>
      </c>
      <c r="AY365" s="12">
        <f t="shared" si="1033"/>
        <v>0</v>
      </c>
      <c r="AZ365" s="12">
        <f t="shared" si="1033"/>
        <v>0</v>
      </c>
      <c r="BA365" s="12">
        <f t="shared" si="1033"/>
        <v>0</v>
      </c>
      <c r="BB365" s="12">
        <f t="shared" si="1033"/>
        <v>0</v>
      </c>
      <c r="BC365" s="12">
        <f t="shared" si="1033"/>
        <v>0</v>
      </c>
      <c r="BD365" s="12">
        <f t="shared" si="1033"/>
        <v>0</v>
      </c>
      <c r="BE365" s="12">
        <f t="shared" si="1033"/>
        <v>0</v>
      </c>
      <c r="BF365" s="12">
        <f t="shared" si="1033"/>
        <v>0</v>
      </c>
      <c r="BG365" s="12">
        <f t="shared" si="1033"/>
        <v>0</v>
      </c>
      <c r="BH365" s="12">
        <f t="shared" si="1033"/>
        <v>0</v>
      </c>
      <c r="BI365" s="12">
        <f t="shared" si="1033"/>
        <v>0</v>
      </c>
      <c r="BJ365" s="12">
        <f t="shared" si="1033"/>
        <v>0</v>
      </c>
      <c r="BK365" s="12">
        <f t="shared" si="1033"/>
        <v>0</v>
      </c>
      <c r="BL365" s="12">
        <f t="shared" si="1033"/>
        <v>0</v>
      </c>
      <c r="BM365" s="12">
        <f t="shared" si="1033"/>
        <v>0</v>
      </c>
      <c r="BN365" s="12">
        <f t="shared" si="1033"/>
        <v>0</v>
      </c>
      <c r="BO365" s="12">
        <f t="shared" si="1033"/>
        <v>0</v>
      </c>
      <c r="BP365" s="12">
        <f t="shared" si="1033"/>
        <v>0</v>
      </c>
      <c r="BQ365" s="12">
        <f t="shared" si="1033"/>
        <v>0</v>
      </c>
      <c r="BR365" s="12">
        <f t="shared" si="1033"/>
        <v>0</v>
      </c>
      <c r="BS365" s="12">
        <f t="shared" si="1033"/>
        <v>0</v>
      </c>
      <c r="BT365" s="12">
        <f t="shared" si="1033"/>
        <v>0</v>
      </c>
      <c r="BU365" s="12">
        <f t="shared" si="1033"/>
        <v>0</v>
      </c>
      <c r="BV365" s="12">
        <f t="shared" si="1034"/>
        <v>0</v>
      </c>
      <c r="BW365" s="12">
        <f t="shared" si="1034"/>
        <v>0</v>
      </c>
      <c r="BX365" s="12">
        <f t="shared" si="1034"/>
        <v>0</v>
      </c>
      <c r="BY365" s="12">
        <f t="shared" si="1034"/>
        <v>0</v>
      </c>
      <c r="BZ365" s="12">
        <f t="shared" si="1034"/>
        <v>0</v>
      </c>
      <c r="CA365" s="12">
        <f t="shared" si="1034"/>
        <v>0</v>
      </c>
      <c r="CB365" s="12">
        <f t="shared" si="1034"/>
        <v>0</v>
      </c>
      <c r="CC365" s="12">
        <f t="shared" si="1034"/>
        <v>0</v>
      </c>
      <c r="CD365" s="12">
        <f t="shared" si="1034"/>
        <v>0</v>
      </c>
      <c r="CE365" s="12">
        <f t="shared" si="1034"/>
        <v>0</v>
      </c>
      <c r="CF365" s="12">
        <f t="shared" si="1034"/>
        <v>0</v>
      </c>
      <c r="CG365" s="12">
        <f t="shared" si="1034"/>
        <v>0</v>
      </c>
      <c r="CH365" s="12">
        <f t="shared" si="1034"/>
        <v>0</v>
      </c>
      <c r="CI365" s="12">
        <f t="shared" si="1034"/>
        <v>0</v>
      </c>
      <c r="CJ365" s="12">
        <f t="shared" si="1034"/>
        <v>0</v>
      </c>
      <c r="CK365" s="12">
        <f t="shared" si="1034"/>
        <v>0</v>
      </c>
      <c r="CL365" s="12">
        <f t="shared" si="1034"/>
        <v>0</v>
      </c>
      <c r="CM365" s="12">
        <f t="shared" si="1034"/>
        <v>0</v>
      </c>
      <c r="CN365" s="12">
        <f t="shared" si="1034"/>
        <v>0</v>
      </c>
      <c r="CO365" s="12">
        <f t="shared" si="1034"/>
        <v>0</v>
      </c>
      <c r="CP365" s="12">
        <f t="shared" si="1034"/>
        <v>0</v>
      </c>
      <c r="CQ365" s="12">
        <f t="shared" si="1034"/>
        <v>0</v>
      </c>
      <c r="CR365" s="12">
        <f t="shared" si="1034"/>
        <v>0</v>
      </c>
      <c r="CS365" s="12">
        <f t="shared" si="1034"/>
        <v>0</v>
      </c>
      <c r="CT365" s="12">
        <f t="shared" si="1034"/>
        <v>0</v>
      </c>
      <c r="CU365" s="12">
        <f t="shared" si="1034"/>
        <v>0</v>
      </c>
      <c r="CV365" s="12">
        <f t="shared" si="1034"/>
        <v>0</v>
      </c>
      <c r="CW365" s="12">
        <f t="shared" si="1034"/>
        <v>0</v>
      </c>
      <c r="CX365" s="12">
        <f t="shared" si="1034"/>
        <v>0</v>
      </c>
      <c r="CY365" s="12">
        <f t="shared" si="1034"/>
        <v>0</v>
      </c>
      <c r="CZ365" s="12">
        <f t="shared" si="1034"/>
        <v>0</v>
      </c>
      <c r="DA365" s="12">
        <f t="shared" si="1034"/>
        <v>0</v>
      </c>
      <c r="DB365" s="12">
        <f t="shared" si="1034"/>
        <v>0</v>
      </c>
      <c r="DC365" s="12">
        <f t="shared" si="1034"/>
        <v>0</v>
      </c>
      <c r="DD365" s="12">
        <f t="shared" si="1034"/>
        <v>0</v>
      </c>
      <c r="DE365" s="12">
        <f t="shared" si="1034"/>
        <v>0</v>
      </c>
      <c r="DF365" s="12">
        <f t="shared" si="1034"/>
        <v>0</v>
      </c>
      <c r="DG365" s="12">
        <f t="shared" si="1034"/>
        <v>0</v>
      </c>
      <c r="DH365" s="12">
        <f t="shared" si="1034"/>
        <v>0</v>
      </c>
      <c r="DI365" s="12">
        <f t="shared" si="1034"/>
        <v>0</v>
      </c>
      <c r="DJ365" s="12">
        <f t="shared" si="1034"/>
        <v>0</v>
      </c>
      <c r="DK365" s="12">
        <f t="shared" si="1034"/>
        <v>0</v>
      </c>
      <c r="DL365" s="12">
        <f t="shared" si="1034"/>
        <v>0</v>
      </c>
      <c r="DM365" s="12">
        <f t="shared" si="1034"/>
        <v>0</v>
      </c>
      <c r="DN365" s="12">
        <f t="shared" si="1034"/>
        <v>0</v>
      </c>
      <c r="DO365" s="12">
        <f t="shared" si="1034"/>
        <v>0</v>
      </c>
      <c r="DP365" s="12">
        <f t="shared" si="1034"/>
        <v>0</v>
      </c>
      <c r="DQ365" s="12">
        <f t="shared" si="1034"/>
        <v>0</v>
      </c>
      <c r="DR365" s="12">
        <f t="shared" si="1034"/>
        <v>0</v>
      </c>
      <c r="DS365" s="12">
        <f t="shared" si="1034"/>
        <v>0</v>
      </c>
      <c r="DT365" s="12">
        <f t="shared" si="1034"/>
        <v>0</v>
      </c>
      <c r="DU365" s="12">
        <f t="shared" si="1034"/>
        <v>0</v>
      </c>
      <c r="DV365" s="12">
        <f t="shared" si="1034"/>
        <v>0</v>
      </c>
      <c r="DW365" s="12">
        <f t="shared" si="1034"/>
        <v>0</v>
      </c>
      <c r="DX365" s="12">
        <f t="shared" si="1034"/>
        <v>0</v>
      </c>
      <c r="DY365" s="12">
        <f t="shared" si="1034"/>
        <v>0</v>
      </c>
      <c r="EB365" s="116">
        <f t="shared" si="1024"/>
        <v>364</v>
      </c>
      <c r="EC365" s="2" t="str">
        <f t="shared" si="1035"/>
        <v>Phase 3</v>
      </c>
      <c r="ED365" s="2" t="str">
        <f t="shared" si="1036"/>
        <v>60' Wide</v>
      </c>
      <c r="EE365" s="33" t="str">
        <f>EE376</f>
        <v>Cash</v>
      </c>
      <c r="EF365" s="2" t="str">
        <f>EF376</f>
        <v>Land Acquisition</v>
      </c>
    </row>
    <row r="366" spans="1:136" x14ac:dyDescent="0.3">
      <c r="B366" s="2" t="str">
        <f>Product!$L$2</f>
        <v>Phase 3</v>
      </c>
      <c r="C366" s="2" t="str">
        <f>Product!$L$3</f>
        <v>75' Wide</v>
      </c>
      <c r="D366" s="127">
        <f>SUMIFS(INDEX(Product!$B$2:$U$97, MATCH(D354, Product!$B$2:$B$97, 0), ), Product!$B$2:$U$2, $B366, Product!$B$3:$U$3, $C366)</f>
        <v>45291</v>
      </c>
      <c r="E366" s="129">
        <f>SUMIFS(INDEX(Product!$B$2:$U$97, MATCH(E354, Product!$B$2:$B$97, 0), ), Product!$B$2:$U$2, $B366, Product!$B$3:$U$3, $C366)</f>
        <v>-400000</v>
      </c>
      <c r="F366" s="128"/>
      <c r="G366" s="11">
        <f>SUM(H366:DZ366)</f>
        <v>-400000</v>
      </c>
      <c r="I366" s="12">
        <f>IF(I$2=$D366,$E366, 0)</f>
        <v>0</v>
      </c>
      <c r="J366" s="12">
        <f t="shared" si="1033"/>
        <v>0</v>
      </c>
      <c r="K366" s="12">
        <f t="shared" si="1033"/>
        <v>0</v>
      </c>
      <c r="L366" s="12">
        <f t="shared" si="1033"/>
        <v>0</v>
      </c>
      <c r="M366" s="12">
        <f t="shared" si="1033"/>
        <v>0</v>
      </c>
      <c r="N366" s="12">
        <f t="shared" si="1033"/>
        <v>0</v>
      </c>
      <c r="O366" s="12">
        <f t="shared" si="1033"/>
        <v>0</v>
      </c>
      <c r="P366" s="12">
        <f t="shared" si="1033"/>
        <v>0</v>
      </c>
      <c r="Q366" s="12">
        <f t="shared" si="1033"/>
        <v>0</v>
      </c>
      <c r="R366" s="12">
        <f t="shared" si="1033"/>
        <v>0</v>
      </c>
      <c r="S366" s="12">
        <f t="shared" si="1033"/>
        <v>0</v>
      </c>
      <c r="T366" s="12">
        <f t="shared" si="1033"/>
        <v>0</v>
      </c>
      <c r="U366" s="12">
        <f t="shared" si="1033"/>
        <v>0</v>
      </c>
      <c r="V366" s="12">
        <f t="shared" si="1033"/>
        <v>0</v>
      </c>
      <c r="W366" s="12">
        <f t="shared" si="1033"/>
        <v>0</v>
      </c>
      <c r="X366" s="12">
        <f t="shared" si="1033"/>
        <v>0</v>
      </c>
      <c r="Y366" s="12">
        <f t="shared" si="1033"/>
        <v>0</v>
      </c>
      <c r="Z366" s="12">
        <f t="shared" si="1033"/>
        <v>0</v>
      </c>
      <c r="AA366" s="12">
        <f t="shared" si="1033"/>
        <v>0</v>
      </c>
      <c r="AB366" s="12">
        <f t="shared" si="1033"/>
        <v>0</v>
      </c>
      <c r="AC366" s="12">
        <f t="shared" si="1033"/>
        <v>0</v>
      </c>
      <c r="AD366" s="12">
        <f t="shared" si="1033"/>
        <v>0</v>
      </c>
      <c r="AE366" s="12">
        <f t="shared" si="1033"/>
        <v>0</v>
      </c>
      <c r="AF366" s="12">
        <f t="shared" si="1033"/>
        <v>0</v>
      </c>
      <c r="AG366" s="12">
        <f t="shared" si="1033"/>
        <v>-400000</v>
      </c>
      <c r="AH366" s="12">
        <f t="shared" si="1033"/>
        <v>0</v>
      </c>
      <c r="AI366" s="12">
        <f t="shared" si="1033"/>
        <v>0</v>
      </c>
      <c r="AJ366" s="12">
        <f t="shared" si="1033"/>
        <v>0</v>
      </c>
      <c r="AK366" s="12">
        <f t="shared" si="1033"/>
        <v>0</v>
      </c>
      <c r="AL366" s="12">
        <f t="shared" si="1033"/>
        <v>0</v>
      </c>
      <c r="AM366" s="12">
        <f t="shared" si="1033"/>
        <v>0</v>
      </c>
      <c r="AN366" s="12">
        <f t="shared" si="1033"/>
        <v>0</v>
      </c>
      <c r="AO366" s="12">
        <f t="shared" si="1033"/>
        <v>0</v>
      </c>
      <c r="AP366" s="12">
        <f t="shared" si="1033"/>
        <v>0</v>
      </c>
      <c r="AQ366" s="12">
        <f t="shared" si="1033"/>
        <v>0</v>
      </c>
      <c r="AR366" s="12">
        <f t="shared" si="1033"/>
        <v>0</v>
      </c>
      <c r="AS366" s="12">
        <f t="shared" si="1033"/>
        <v>0</v>
      </c>
      <c r="AT366" s="12">
        <f t="shared" si="1033"/>
        <v>0</v>
      </c>
      <c r="AU366" s="12">
        <f t="shared" si="1033"/>
        <v>0</v>
      </c>
      <c r="AV366" s="12">
        <f t="shared" si="1033"/>
        <v>0</v>
      </c>
      <c r="AW366" s="12">
        <f t="shared" si="1033"/>
        <v>0</v>
      </c>
      <c r="AX366" s="12">
        <f t="shared" si="1033"/>
        <v>0</v>
      </c>
      <c r="AY366" s="12">
        <f t="shared" si="1033"/>
        <v>0</v>
      </c>
      <c r="AZ366" s="12">
        <f t="shared" si="1033"/>
        <v>0</v>
      </c>
      <c r="BA366" s="12">
        <f t="shared" si="1033"/>
        <v>0</v>
      </c>
      <c r="BB366" s="12">
        <f t="shared" si="1033"/>
        <v>0</v>
      </c>
      <c r="BC366" s="12">
        <f t="shared" si="1033"/>
        <v>0</v>
      </c>
      <c r="BD366" s="12">
        <f t="shared" si="1033"/>
        <v>0</v>
      </c>
      <c r="BE366" s="12">
        <f t="shared" si="1033"/>
        <v>0</v>
      </c>
      <c r="BF366" s="12">
        <f t="shared" si="1033"/>
        <v>0</v>
      </c>
      <c r="BG366" s="12">
        <f t="shared" si="1033"/>
        <v>0</v>
      </c>
      <c r="BH366" s="12">
        <f t="shared" si="1033"/>
        <v>0</v>
      </c>
      <c r="BI366" s="12">
        <f t="shared" si="1033"/>
        <v>0</v>
      </c>
      <c r="BJ366" s="12">
        <f t="shared" si="1033"/>
        <v>0</v>
      </c>
      <c r="BK366" s="12">
        <f t="shared" si="1033"/>
        <v>0</v>
      </c>
      <c r="BL366" s="12">
        <f t="shared" si="1033"/>
        <v>0</v>
      </c>
      <c r="BM366" s="12">
        <f t="shared" si="1033"/>
        <v>0</v>
      </c>
      <c r="BN366" s="12">
        <f t="shared" si="1033"/>
        <v>0</v>
      </c>
      <c r="BO366" s="12">
        <f t="shared" si="1033"/>
        <v>0</v>
      </c>
      <c r="BP366" s="12">
        <f t="shared" si="1033"/>
        <v>0</v>
      </c>
      <c r="BQ366" s="12">
        <f t="shared" si="1033"/>
        <v>0</v>
      </c>
      <c r="BR366" s="12">
        <f t="shared" si="1033"/>
        <v>0</v>
      </c>
      <c r="BS366" s="12">
        <f t="shared" si="1033"/>
        <v>0</v>
      </c>
      <c r="BT366" s="12">
        <f t="shared" si="1033"/>
        <v>0</v>
      </c>
      <c r="BU366" s="12">
        <f t="shared" si="1033"/>
        <v>0</v>
      </c>
      <c r="BV366" s="12">
        <f t="shared" si="1034"/>
        <v>0</v>
      </c>
      <c r="BW366" s="12">
        <f t="shared" si="1034"/>
        <v>0</v>
      </c>
      <c r="BX366" s="12">
        <f t="shared" si="1034"/>
        <v>0</v>
      </c>
      <c r="BY366" s="12">
        <f t="shared" si="1034"/>
        <v>0</v>
      </c>
      <c r="BZ366" s="12">
        <f t="shared" si="1034"/>
        <v>0</v>
      </c>
      <c r="CA366" s="12">
        <f t="shared" si="1034"/>
        <v>0</v>
      </c>
      <c r="CB366" s="12">
        <f t="shared" si="1034"/>
        <v>0</v>
      </c>
      <c r="CC366" s="12">
        <f t="shared" si="1034"/>
        <v>0</v>
      </c>
      <c r="CD366" s="12">
        <f t="shared" si="1034"/>
        <v>0</v>
      </c>
      <c r="CE366" s="12">
        <f t="shared" si="1034"/>
        <v>0</v>
      </c>
      <c r="CF366" s="12">
        <f t="shared" si="1034"/>
        <v>0</v>
      </c>
      <c r="CG366" s="12">
        <f t="shared" si="1034"/>
        <v>0</v>
      </c>
      <c r="CH366" s="12">
        <f t="shared" si="1034"/>
        <v>0</v>
      </c>
      <c r="CI366" s="12">
        <f t="shared" si="1034"/>
        <v>0</v>
      </c>
      <c r="CJ366" s="12">
        <f t="shared" si="1034"/>
        <v>0</v>
      </c>
      <c r="CK366" s="12">
        <f t="shared" si="1034"/>
        <v>0</v>
      </c>
      <c r="CL366" s="12">
        <f t="shared" si="1034"/>
        <v>0</v>
      </c>
      <c r="CM366" s="12">
        <f t="shared" si="1034"/>
        <v>0</v>
      </c>
      <c r="CN366" s="12">
        <f t="shared" si="1034"/>
        <v>0</v>
      </c>
      <c r="CO366" s="12">
        <f t="shared" si="1034"/>
        <v>0</v>
      </c>
      <c r="CP366" s="12">
        <f t="shared" si="1034"/>
        <v>0</v>
      </c>
      <c r="CQ366" s="12">
        <f t="shared" si="1034"/>
        <v>0</v>
      </c>
      <c r="CR366" s="12">
        <f t="shared" si="1034"/>
        <v>0</v>
      </c>
      <c r="CS366" s="12">
        <f t="shared" si="1034"/>
        <v>0</v>
      </c>
      <c r="CT366" s="12">
        <f t="shared" si="1034"/>
        <v>0</v>
      </c>
      <c r="CU366" s="12">
        <f t="shared" si="1034"/>
        <v>0</v>
      </c>
      <c r="CV366" s="12">
        <f t="shared" si="1034"/>
        <v>0</v>
      </c>
      <c r="CW366" s="12">
        <f t="shared" si="1034"/>
        <v>0</v>
      </c>
      <c r="CX366" s="12">
        <f t="shared" si="1034"/>
        <v>0</v>
      </c>
      <c r="CY366" s="12">
        <f t="shared" si="1034"/>
        <v>0</v>
      </c>
      <c r="CZ366" s="12">
        <f t="shared" si="1034"/>
        <v>0</v>
      </c>
      <c r="DA366" s="12">
        <f t="shared" si="1034"/>
        <v>0</v>
      </c>
      <c r="DB366" s="12">
        <f t="shared" si="1034"/>
        <v>0</v>
      </c>
      <c r="DC366" s="12">
        <f t="shared" si="1034"/>
        <v>0</v>
      </c>
      <c r="DD366" s="12">
        <f t="shared" si="1034"/>
        <v>0</v>
      </c>
      <c r="DE366" s="12">
        <f t="shared" si="1034"/>
        <v>0</v>
      </c>
      <c r="DF366" s="12">
        <f t="shared" si="1034"/>
        <v>0</v>
      </c>
      <c r="DG366" s="12">
        <f t="shared" si="1034"/>
        <v>0</v>
      </c>
      <c r="DH366" s="12">
        <f t="shared" si="1034"/>
        <v>0</v>
      </c>
      <c r="DI366" s="12">
        <f t="shared" si="1034"/>
        <v>0</v>
      </c>
      <c r="DJ366" s="12">
        <f t="shared" si="1034"/>
        <v>0</v>
      </c>
      <c r="DK366" s="12">
        <f t="shared" si="1034"/>
        <v>0</v>
      </c>
      <c r="DL366" s="12">
        <f t="shared" si="1034"/>
        <v>0</v>
      </c>
      <c r="DM366" s="12">
        <f t="shared" si="1034"/>
        <v>0</v>
      </c>
      <c r="DN366" s="12">
        <f t="shared" si="1034"/>
        <v>0</v>
      </c>
      <c r="DO366" s="12">
        <f t="shared" si="1034"/>
        <v>0</v>
      </c>
      <c r="DP366" s="12">
        <f t="shared" si="1034"/>
        <v>0</v>
      </c>
      <c r="DQ366" s="12">
        <f t="shared" si="1034"/>
        <v>0</v>
      </c>
      <c r="DR366" s="12">
        <f t="shared" si="1034"/>
        <v>0</v>
      </c>
      <c r="DS366" s="12">
        <f t="shared" si="1034"/>
        <v>0</v>
      </c>
      <c r="DT366" s="12">
        <f t="shared" si="1034"/>
        <v>0</v>
      </c>
      <c r="DU366" s="12">
        <f t="shared" si="1034"/>
        <v>0</v>
      </c>
      <c r="DV366" s="12">
        <f t="shared" si="1034"/>
        <v>0</v>
      </c>
      <c r="DW366" s="12">
        <f t="shared" si="1034"/>
        <v>0</v>
      </c>
      <c r="DX366" s="12">
        <f t="shared" si="1034"/>
        <v>0</v>
      </c>
      <c r="DY366" s="12">
        <f t="shared" si="1034"/>
        <v>0</v>
      </c>
      <c r="EB366" s="116">
        <f t="shared" si="1024"/>
        <v>365</v>
      </c>
      <c r="EC366" s="2" t="str">
        <f t="shared" si="1035"/>
        <v>Phase 3</v>
      </c>
      <c r="ED366" s="2" t="str">
        <f t="shared" si="1036"/>
        <v>75' Wide</v>
      </c>
      <c r="EE366" s="33" t="str">
        <f>EE376</f>
        <v>Cash</v>
      </c>
      <c r="EF366" s="2" t="str">
        <f>EF376</f>
        <v>Land Acquisition</v>
      </c>
    </row>
    <row r="367" spans="1:136" x14ac:dyDescent="0.3">
      <c r="D367" s="127"/>
      <c r="E367" s="129"/>
      <c r="F367" s="128"/>
      <c r="G367" s="13"/>
      <c r="I367" s="10"/>
      <c r="J367" s="10"/>
      <c r="K367" s="10"/>
      <c r="L367" s="10"/>
      <c r="M367" s="10"/>
      <c r="N367" s="10"/>
      <c r="O367" s="10"/>
      <c r="P367" s="10"/>
      <c r="Q367" s="10"/>
      <c r="R367" s="10"/>
      <c r="S367" s="10"/>
      <c r="T367" s="10"/>
      <c r="U367" s="10"/>
      <c r="V367" s="10"/>
      <c r="W367" s="10"/>
      <c r="X367" s="10"/>
      <c r="Y367" s="10"/>
      <c r="Z367" s="10"/>
      <c r="AA367" s="10"/>
      <c r="AB367" s="10"/>
      <c r="AC367" s="10"/>
      <c r="AD367" s="10"/>
      <c r="AE367" s="10"/>
      <c r="AF367" s="10"/>
      <c r="AG367" s="10"/>
      <c r="AH367" s="10"/>
      <c r="AI367" s="10"/>
      <c r="AJ367" s="10"/>
      <c r="AK367" s="10"/>
      <c r="AL367" s="10"/>
      <c r="AM367" s="10"/>
      <c r="AN367" s="10"/>
      <c r="AO367" s="10"/>
      <c r="AP367" s="10"/>
      <c r="AQ367" s="10"/>
      <c r="AR367" s="10"/>
      <c r="AS367" s="10"/>
      <c r="AT367" s="10"/>
      <c r="AU367" s="10"/>
      <c r="AV367" s="10"/>
      <c r="AW367" s="10"/>
      <c r="AX367" s="10"/>
      <c r="AY367" s="10"/>
      <c r="AZ367" s="10"/>
      <c r="BA367" s="10"/>
      <c r="BB367" s="10"/>
      <c r="BC367" s="10"/>
      <c r="BD367" s="10"/>
      <c r="BE367" s="10"/>
      <c r="BF367" s="10"/>
      <c r="BG367" s="10"/>
      <c r="BH367" s="10"/>
      <c r="BI367" s="10"/>
      <c r="BJ367" s="10"/>
      <c r="BK367" s="10"/>
      <c r="BL367" s="10"/>
      <c r="BM367" s="10"/>
      <c r="BN367" s="10"/>
      <c r="BO367" s="10"/>
      <c r="BP367" s="10"/>
      <c r="BQ367" s="10"/>
      <c r="BR367" s="10"/>
      <c r="BS367" s="10"/>
      <c r="BT367" s="10"/>
      <c r="BU367" s="10"/>
      <c r="BV367" s="10"/>
      <c r="BW367" s="10"/>
      <c r="BX367" s="10"/>
      <c r="BY367" s="10"/>
      <c r="BZ367" s="10"/>
      <c r="CA367" s="10"/>
      <c r="CB367" s="10"/>
      <c r="CC367" s="10"/>
      <c r="CD367" s="10"/>
      <c r="CE367" s="10"/>
      <c r="CF367" s="10"/>
      <c r="CG367" s="10"/>
      <c r="CH367" s="10"/>
      <c r="CI367" s="10"/>
      <c r="CJ367" s="10"/>
      <c r="CK367" s="10"/>
      <c r="CL367" s="10"/>
      <c r="CM367" s="10"/>
      <c r="CN367" s="10"/>
      <c r="CO367" s="10"/>
      <c r="CP367" s="10"/>
      <c r="CQ367" s="10"/>
      <c r="CR367" s="10"/>
      <c r="CS367" s="10"/>
      <c r="CT367" s="10"/>
      <c r="CU367" s="10"/>
      <c r="CV367" s="10"/>
      <c r="CW367" s="10"/>
      <c r="CX367" s="10"/>
      <c r="CY367" s="10"/>
      <c r="CZ367" s="10"/>
      <c r="DA367" s="10"/>
      <c r="DB367" s="10"/>
      <c r="DC367" s="10"/>
      <c r="DD367" s="10"/>
      <c r="DE367" s="10"/>
      <c r="DF367" s="10"/>
      <c r="DG367" s="10"/>
      <c r="DH367" s="10"/>
      <c r="DI367" s="10"/>
      <c r="DJ367" s="10"/>
      <c r="DK367" s="10"/>
      <c r="DL367" s="10"/>
      <c r="DM367" s="10"/>
      <c r="DN367" s="10"/>
      <c r="DO367" s="10"/>
      <c r="DP367" s="10"/>
      <c r="DQ367" s="10"/>
      <c r="DR367" s="10"/>
      <c r="DS367" s="10"/>
      <c r="DT367" s="10"/>
      <c r="DU367" s="10"/>
      <c r="DV367" s="10"/>
      <c r="DW367" s="10"/>
      <c r="DX367" s="10"/>
      <c r="DY367" s="10"/>
      <c r="EE367" s="33"/>
    </row>
    <row r="368" spans="1:136" x14ac:dyDescent="0.3">
      <c r="B368" s="2" t="str">
        <f>Product!$M$2</f>
        <v>Phase 4</v>
      </c>
      <c r="C368" s="2" t="str">
        <f>Product!$M$3</f>
        <v>50' Wide</v>
      </c>
      <c r="D368" s="127">
        <f>SUMIFS(INDEX(Product!$B$2:$U$97, MATCH(D354, Product!$B$2:$B$97, 0), ), Product!$B$2:$U$2, $B368, Product!$B$3:$U$3, $C368)</f>
        <v>45657</v>
      </c>
      <c r="E368" s="129">
        <f>SUMIFS(INDEX(Product!$B$2:$U$97, MATCH(E354, Product!$B$2:$B$97, 0), ), Product!$B$2:$U$2, $B368, Product!$B$3:$U$3, $C368)</f>
        <v>-600000</v>
      </c>
      <c r="F368" s="128"/>
      <c r="G368" s="11">
        <f>SUM(H368:DZ368)</f>
        <v>-600000</v>
      </c>
      <c r="I368" s="12">
        <f>IF(I$2=$D368,$E368, 0)</f>
        <v>0</v>
      </c>
      <c r="J368" s="12">
        <f t="shared" ref="J368:BU370" si="1037">IF(J$2=$D368,$E368, 0)</f>
        <v>0</v>
      </c>
      <c r="K368" s="12">
        <f t="shared" si="1037"/>
        <v>0</v>
      </c>
      <c r="L368" s="12">
        <f t="shared" si="1037"/>
        <v>0</v>
      </c>
      <c r="M368" s="12">
        <f t="shared" si="1037"/>
        <v>0</v>
      </c>
      <c r="N368" s="12">
        <f t="shared" si="1037"/>
        <v>0</v>
      </c>
      <c r="O368" s="12">
        <f t="shared" si="1037"/>
        <v>0</v>
      </c>
      <c r="P368" s="12">
        <f t="shared" si="1037"/>
        <v>0</v>
      </c>
      <c r="Q368" s="12">
        <f t="shared" si="1037"/>
        <v>0</v>
      </c>
      <c r="R368" s="12">
        <f t="shared" si="1037"/>
        <v>0</v>
      </c>
      <c r="S368" s="12">
        <f t="shared" si="1037"/>
        <v>0</v>
      </c>
      <c r="T368" s="12">
        <f t="shared" si="1037"/>
        <v>0</v>
      </c>
      <c r="U368" s="12">
        <f t="shared" si="1037"/>
        <v>0</v>
      </c>
      <c r="V368" s="12">
        <f t="shared" si="1037"/>
        <v>0</v>
      </c>
      <c r="W368" s="12">
        <f t="shared" si="1037"/>
        <v>0</v>
      </c>
      <c r="X368" s="12">
        <f t="shared" si="1037"/>
        <v>0</v>
      </c>
      <c r="Y368" s="12">
        <f t="shared" si="1037"/>
        <v>0</v>
      </c>
      <c r="Z368" s="12">
        <f t="shared" si="1037"/>
        <v>0</v>
      </c>
      <c r="AA368" s="12">
        <f t="shared" si="1037"/>
        <v>0</v>
      </c>
      <c r="AB368" s="12">
        <f t="shared" si="1037"/>
        <v>0</v>
      </c>
      <c r="AC368" s="12">
        <f t="shared" si="1037"/>
        <v>0</v>
      </c>
      <c r="AD368" s="12">
        <f t="shared" si="1037"/>
        <v>0</v>
      </c>
      <c r="AE368" s="12">
        <f t="shared" si="1037"/>
        <v>0</v>
      </c>
      <c r="AF368" s="12">
        <f t="shared" si="1037"/>
        <v>0</v>
      </c>
      <c r="AG368" s="12">
        <f t="shared" si="1037"/>
        <v>0</v>
      </c>
      <c r="AH368" s="12">
        <f t="shared" si="1037"/>
        <v>0</v>
      </c>
      <c r="AI368" s="12">
        <f t="shared" si="1037"/>
        <v>0</v>
      </c>
      <c r="AJ368" s="12">
        <f t="shared" si="1037"/>
        <v>0</v>
      </c>
      <c r="AK368" s="12">
        <f t="shared" si="1037"/>
        <v>0</v>
      </c>
      <c r="AL368" s="12">
        <f t="shared" si="1037"/>
        <v>0</v>
      </c>
      <c r="AM368" s="12">
        <f t="shared" si="1037"/>
        <v>0</v>
      </c>
      <c r="AN368" s="12">
        <f t="shared" si="1037"/>
        <v>0</v>
      </c>
      <c r="AO368" s="12">
        <f t="shared" si="1037"/>
        <v>0</v>
      </c>
      <c r="AP368" s="12">
        <f t="shared" si="1037"/>
        <v>0</v>
      </c>
      <c r="AQ368" s="12">
        <f t="shared" si="1037"/>
        <v>0</v>
      </c>
      <c r="AR368" s="12">
        <f t="shared" si="1037"/>
        <v>0</v>
      </c>
      <c r="AS368" s="12">
        <f t="shared" si="1037"/>
        <v>-600000</v>
      </c>
      <c r="AT368" s="12">
        <f t="shared" si="1037"/>
        <v>0</v>
      </c>
      <c r="AU368" s="12">
        <f t="shared" si="1037"/>
        <v>0</v>
      </c>
      <c r="AV368" s="12">
        <f t="shared" si="1037"/>
        <v>0</v>
      </c>
      <c r="AW368" s="12">
        <f t="shared" si="1037"/>
        <v>0</v>
      </c>
      <c r="AX368" s="12">
        <f t="shared" si="1037"/>
        <v>0</v>
      </c>
      <c r="AY368" s="12">
        <f t="shared" si="1037"/>
        <v>0</v>
      </c>
      <c r="AZ368" s="12">
        <f t="shared" si="1037"/>
        <v>0</v>
      </c>
      <c r="BA368" s="12">
        <f t="shared" si="1037"/>
        <v>0</v>
      </c>
      <c r="BB368" s="12">
        <f t="shared" si="1037"/>
        <v>0</v>
      </c>
      <c r="BC368" s="12">
        <f t="shared" si="1037"/>
        <v>0</v>
      </c>
      <c r="BD368" s="12">
        <f t="shared" si="1037"/>
        <v>0</v>
      </c>
      <c r="BE368" s="12">
        <f t="shared" si="1037"/>
        <v>0</v>
      </c>
      <c r="BF368" s="12">
        <f t="shared" si="1037"/>
        <v>0</v>
      </c>
      <c r="BG368" s="12">
        <f t="shared" si="1037"/>
        <v>0</v>
      </c>
      <c r="BH368" s="12">
        <f t="shared" si="1037"/>
        <v>0</v>
      </c>
      <c r="BI368" s="12">
        <f t="shared" si="1037"/>
        <v>0</v>
      </c>
      <c r="BJ368" s="12">
        <f t="shared" si="1037"/>
        <v>0</v>
      </c>
      <c r="BK368" s="12">
        <f t="shared" si="1037"/>
        <v>0</v>
      </c>
      <c r="BL368" s="12">
        <f t="shared" si="1037"/>
        <v>0</v>
      </c>
      <c r="BM368" s="12">
        <f t="shared" si="1037"/>
        <v>0</v>
      </c>
      <c r="BN368" s="12">
        <f t="shared" si="1037"/>
        <v>0</v>
      </c>
      <c r="BO368" s="12">
        <f t="shared" si="1037"/>
        <v>0</v>
      </c>
      <c r="BP368" s="12">
        <f t="shared" si="1037"/>
        <v>0</v>
      </c>
      <c r="BQ368" s="12">
        <f t="shared" si="1037"/>
        <v>0</v>
      </c>
      <c r="BR368" s="12">
        <f t="shared" si="1037"/>
        <v>0</v>
      </c>
      <c r="BS368" s="12">
        <f t="shared" si="1037"/>
        <v>0</v>
      </c>
      <c r="BT368" s="12">
        <f t="shared" si="1037"/>
        <v>0</v>
      </c>
      <c r="BU368" s="12">
        <f t="shared" si="1037"/>
        <v>0</v>
      </c>
      <c r="BV368" s="12">
        <f t="shared" ref="BV368:DY370" si="1038">IF(BV$2=$D368,$E368, 0)</f>
        <v>0</v>
      </c>
      <c r="BW368" s="12">
        <f t="shared" si="1038"/>
        <v>0</v>
      </c>
      <c r="BX368" s="12">
        <f t="shared" si="1038"/>
        <v>0</v>
      </c>
      <c r="BY368" s="12">
        <f t="shared" si="1038"/>
        <v>0</v>
      </c>
      <c r="BZ368" s="12">
        <f t="shared" si="1038"/>
        <v>0</v>
      </c>
      <c r="CA368" s="12">
        <f t="shared" si="1038"/>
        <v>0</v>
      </c>
      <c r="CB368" s="12">
        <f t="shared" si="1038"/>
        <v>0</v>
      </c>
      <c r="CC368" s="12">
        <f t="shared" si="1038"/>
        <v>0</v>
      </c>
      <c r="CD368" s="12">
        <f t="shared" si="1038"/>
        <v>0</v>
      </c>
      <c r="CE368" s="12">
        <f t="shared" si="1038"/>
        <v>0</v>
      </c>
      <c r="CF368" s="12">
        <f t="shared" si="1038"/>
        <v>0</v>
      </c>
      <c r="CG368" s="12">
        <f t="shared" si="1038"/>
        <v>0</v>
      </c>
      <c r="CH368" s="12">
        <f t="shared" si="1038"/>
        <v>0</v>
      </c>
      <c r="CI368" s="12">
        <f t="shared" si="1038"/>
        <v>0</v>
      </c>
      <c r="CJ368" s="12">
        <f t="shared" si="1038"/>
        <v>0</v>
      </c>
      <c r="CK368" s="12">
        <f t="shared" si="1038"/>
        <v>0</v>
      </c>
      <c r="CL368" s="12">
        <f t="shared" si="1038"/>
        <v>0</v>
      </c>
      <c r="CM368" s="12">
        <f t="shared" si="1038"/>
        <v>0</v>
      </c>
      <c r="CN368" s="12">
        <f t="shared" si="1038"/>
        <v>0</v>
      </c>
      <c r="CO368" s="12">
        <f t="shared" si="1038"/>
        <v>0</v>
      </c>
      <c r="CP368" s="12">
        <f t="shared" si="1038"/>
        <v>0</v>
      </c>
      <c r="CQ368" s="12">
        <f t="shared" si="1038"/>
        <v>0</v>
      </c>
      <c r="CR368" s="12">
        <f t="shared" si="1038"/>
        <v>0</v>
      </c>
      <c r="CS368" s="12">
        <f t="shared" si="1038"/>
        <v>0</v>
      </c>
      <c r="CT368" s="12">
        <f t="shared" si="1038"/>
        <v>0</v>
      </c>
      <c r="CU368" s="12">
        <f t="shared" si="1038"/>
        <v>0</v>
      </c>
      <c r="CV368" s="12">
        <f t="shared" si="1038"/>
        <v>0</v>
      </c>
      <c r="CW368" s="12">
        <f t="shared" si="1038"/>
        <v>0</v>
      </c>
      <c r="CX368" s="12">
        <f t="shared" si="1038"/>
        <v>0</v>
      </c>
      <c r="CY368" s="12">
        <f t="shared" si="1038"/>
        <v>0</v>
      </c>
      <c r="CZ368" s="12">
        <f t="shared" si="1038"/>
        <v>0</v>
      </c>
      <c r="DA368" s="12">
        <f t="shared" si="1038"/>
        <v>0</v>
      </c>
      <c r="DB368" s="12">
        <f t="shared" si="1038"/>
        <v>0</v>
      </c>
      <c r="DC368" s="12">
        <f t="shared" si="1038"/>
        <v>0</v>
      </c>
      <c r="DD368" s="12">
        <f t="shared" si="1038"/>
        <v>0</v>
      </c>
      <c r="DE368" s="12">
        <f t="shared" si="1038"/>
        <v>0</v>
      </c>
      <c r="DF368" s="12">
        <f t="shared" si="1038"/>
        <v>0</v>
      </c>
      <c r="DG368" s="12">
        <f t="shared" si="1038"/>
        <v>0</v>
      </c>
      <c r="DH368" s="12">
        <f t="shared" si="1038"/>
        <v>0</v>
      </c>
      <c r="DI368" s="12">
        <f t="shared" si="1038"/>
        <v>0</v>
      </c>
      <c r="DJ368" s="12">
        <f t="shared" si="1038"/>
        <v>0</v>
      </c>
      <c r="DK368" s="12">
        <f t="shared" si="1038"/>
        <v>0</v>
      </c>
      <c r="DL368" s="12">
        <f t="shared" si="1038"/>
        <v>0</v>
      </c>
      <c r="DM368" s="12">
        <f t="shared" si="1038"/>
        <v>0</v>
      </c>
      <c r="DN368" s="12">
        <f t="shared" si="1038"/>
        <v>0</v>
      </c>
      <c r="DO368" s="12">
        <f t="shared" si="1038"/>
        <v>0</v>
      </c>
      <c r="DP368" s="12">
        <f t="shared" si="1038"/>
        <v>0</v>
      </c>
      <c r="DQ368" s="12">
        <f t="shared" si="1038"/>
        <v>0</v>
      </c>
      <c r="DR368" s="12">
        <f t="shared" si="1038"/>
        <v>0</v>
      </c>
      <c r="DS368" s="12">
        <f t="shared" si="1038"/>
        <v>0</v>
      </c>
      <c r="DT368" s="12">
        <f t="shared" si="1038"/>
        <v>0</v>
      </c>
      <c r="DU368" s="12">
        <f t="shared" si="1038"/>
        <v>0</v>
      </c>
      <c r="DV368" s="12">
        <f t="shared" si="1038"/>
        <v>0</v>
      </c>
      <c r="DW368" s="12">
        <f t="shared" si="1038"/>
        <v>0</v>
      </c>
      <c r="DX368" s="12">
        <f t="shared" si="1038"/>
        <v>0</v>
      </c>
      <c r="DY368" s="12">
        <f t="shared" si="1038"/>
        <v>0</v>
      </c>
      <c r="EB368" s="116">
        <f t="shared" si="1024"/>
        <v>367</v>
      </c>
      <c r="EC368" s="2" t="str">
        <f t="shared" ref="EC368:EC370" si="1039">B368</f>
        <v>Phase 4</v>
      </c>
      <c r="ED368" s="2" t="str">
        <f t="shared" ref="ED368:ED370" si="1040">C368</f>
        <v>50' Wide</v>
      </c>
      <c r="EE368" s="33" t="str">
        <f>EE376</f>
        <v>Cash</v>
      </c>
      <c r="EF368" s="2" t="str">
        <f>EF376</f>
        <v>Land Acquisition</v>
      </c>
    </row>
    <row r="369" spans="1:136" x14ac:dyDescent="0.3">
      <c r="B369" s="2" t="str">
        <f>Product!$N$2</f>
        <v>Phase 4</v>
      </c>
      <c r="C369" s="2" t="str">
        <f>Product!$N$3</f>
        <v>60' Wide</v>
      </c>
      <c r="D369" s="127">
        <f>SUMIFS(INDEX(Product!$B$2:$U$97, MATCH(D354, Product!$B$2:$B$97, 0), ), Product!$B$2:$U$2, $B369, Product!$B$3:$U$3, $C369)</f>
        <v>45657</v>
      </c>
      <c r="E369" s="129">
        <f>SUMIFS(INDEX(Product!$B$2:$U$97, MATCH(E354, Product!$B$2:$B$97, 0), ), Product!$B$2:$U$2, $B369, Product!$B$3:$U$3, $C369)</f>
        <v>-600000</v>
      </c>
      <c r="F369" s="128"/>
      <c r="G369" s="11">
        <f>SUM(H369:DZ369)</f>
        <v>-600000</v>
      </c>
      <c r="I369" s="12">
        <f>IF(I$2=$D369,$E369, 0)</f>
        <v>0</v>
      </c>
      <c r="J369" s="12">
        <f t="shared" si="1037"/>
        <v>0</v>
      </c>
      <c r="K369" s="12">
        <f t="shared" si="1037"/>
        <v>0</v>
      </c>
      <c r="L369" s="12">
        <f t="shared" si="1037"/>
        <v>0</v>
      </c>
      <c r="M369" s="12">
        <f t="shared" si="1037"/>
        <v>0</v>
      </c>
      <c r="N369" s="12">
        <f t="shared" si="1037"/>
        <v>0</v>
      </c>
      <c r="O369" s="12">
        <f t="shared" si="1037"/>
        <v>0</v>
      </c>
      <c r="P369" s="12">
        <f t="shared" si="1037"/>
        <v>0</v>
      </c>
      <c r="Q369" s="12">
        <f t="shared" si="1037"/>
        <v>0</v>
      </c>
      <c r="R369" s="12">
        <f t="shared" si="1037"/>
        <v>0</v>
      </c>
      <c r="S369" s="12">
        <f t="shared" si="1037"/>
        <v>0</v>
      </c>
      <c r="T369" s="12">
        <f t="shared" si="1037"/>
        <v>0</v>
      </c>
      <c r="U369" s="12">
        <f t="shared" si="1037"/>
        <v>0</v>
      </c>
      <c r="V369" s="12">
        <f t="shared" si="1037"/>
        <v>0</v>
      </c>
      <c r="W369" s="12">
        <f t="shared" si="1037"/>
        <v>0</v>
      </c>
      <c r="X369" s="12">
        <f t="shared" si="1037"/>
        <v>0</v>
      </c>
      <c r="Y369" s="12">
        <f t="shared" si="1037"/>
        <v>0</v>
      </c>
      <c r="Z369" s="12">
        <f t="shared" si="1037"/>
        <v>0</v>
      </c>
      <c r="AA369" s="12">
        <f t="shared" si="1037"/>
        <v>0</v>
      </c>
      <c r="AB369" s="12">
        <f t="shared" si="1037"/>
        <v>0</v>
      </c>
      <c r="AC369" s="12">
        <f t="shared" si="1037"/>
        <v>0</v>
      </c>
      <c r="AD369" s="12">
        <f t="shared" si="1037"/>
        <v>0</v>
      </c>
      <c r="AE369" s="12">
        <f t="shared" si="1037"/>
        <v>0</v>
      </c>
      <c r="AF369" s="12">
        <f t="shared" si="1037"/>
        <v>0</v>
      </c>
      <c r="AG369" s="12">
        <f t="shared" si="1037"/>
        <v>0</v>
      </c>
      <c r="AH369" s="12">
        <f t="shared" si="1037"/>
        <v>0</v>
      </c>
      <c r="AI369" s="12">
        <f t="shared" si="1037"/>
        <v>0</v>
      </c>
      <c r="AJ369" s="12">
        <f t="shared" si="1037"/>
        <v>0</v>
      </c>
      <c r="AK369" s="12">
        <f t="shared" si="1037"/>
        <v>0</v>
      </c>
      <c r="AL369" s="12">
        <f t="shared" si="1037"/>
        <v>0</v>
      </c>
      <c r="AM369" s="12">
        <f t="shared" si="1037"/>
        <v>0</v>
      </c>
      <c r="AN369" s="12">
        <f t="shared" si="1037"/>
        <v>0</v>
      </c>
      <c r="AO369" s="12">
        <f t="shared" si="1037"/>
        <v>0</v>
      </c>
      <c r="AP369" s="12">
        <f t="shared" si="1037"/>
        <v>0</v>
      </c>
      <c r="AQ369" s="12">
        <f t="shared" si="1037"/>
        <v>0</v>
      </c>
      <c r="AR369" s="12">
        <f t="shared" si="1037"/>
        <v>0</v>
      </c>
      <c r="AS369" s="12">
        <f t="shared" si="1037"/>
        <v>-600000</v>
      </c>
      <c r="AT369" s="12">
        <f t="shared" si="1037"/>
        <v>0</v>
      </c>
      <c r="AU369" s="12">
        <f t="shared" si="1037"/>
        <v>0</v>
      </c>
      <c r="AV369" s="12">
        <f t="shared" si="1037"/>
        <v>0</v>
      </c>
      <c r="AW369" s="12">
        <f t="shared" si="1037"/>
        <v>0</v>
      </c>
      <c r="AX369" s="12">
        <f t="shared" si="1037"/>
        <v>0</v>
      </c>
      <c r="AY369" s="12">
        <f t="shared" si="1037"/>
        <v>0</v>
      </c>
      <c r="AZ369" s="12">
        <f t="shared" si="1037"/>
        <v>0</v>
      </c>
      <c r="BA369" s="12">
        <f t="shared" si="1037"/>
        <v>0</v>
      </c>
      <c r="BB369" s="12">
        <f t="shared" si="1037"/>
        <v>0</v>
      </c>
      <c r="BC369" s="12">
        <f t="shared" si="1037"/>
        <v>0</v>
      </c>
      <c r="BD369" s="12">
        <f t="shared" si="1037"/>
        <v>0</v>
      </c>
      <c r="BE369" s="12">
        <f t="shared" si="1037"/>
        <v>0</v>
      </c>
      <c r="BF369" s="12">
        <f t="shared" si="1037"/>
        <v>0</v>
      </c>
      <c r="BG369" s="12">
        <f t="shared" si="1037"/>
        <v>0</v>
      </c>
      <c r="BH369" s="12">
        <f t="shared" si="1037"/>
        <v>0</v>
      </c>
      <c r="BI369" s="12">
        <f t="shared" si="1037"/>
        <v>0</v>
      </c>
      <c r="BJ369" s="12">
        <f t="shared" si="1037"/>
        <v>0</v>
      </c>
      <c r="BK369" s="12">
        <f t="shared" si="1037"/>
        <v>0</v>
      </c>
      <c r="BL369" s="12">
        <f t="shared" si="1037"/>
        <v>0</v>
      </c>
      <c r="BM369" s="12">
        <f t="shared" si="1037"/>
        <v>0</v>
      </c>
      <c r="BN369" s="12">
        <f t="shared" si="1037"/>
        <v>0</v>
      </c>
      <c r="BO369" s="12">
        <f t="shared" si="1037"/>
        <v>0</v>
      </c>
      <c r="BP369" s="12">
        <f t="shared" si="1037"/>
        <v>0</v>
      </c>
      <c r="BQ369" s="12">
        <f t="shared" si="1037"/>
        <v>0</v>
      </c>
      <c r="BR369" s="12">
        <f t="shared" si="1037"/>
        <v>0</v>
      </c>
      <c r="BS369" s="12">
        <f t="shared" si="1037"/>
        <v>0</v>
      </c>
      <c r="BT369" s="12">
        <f t="shared" si="1037"/>
        <v>0</v>
      </c>
      <c r="BU369" s="12">
        <f t="shared" si="1037"/>
        <v>0</v>
      </c>
      <c r="BV369" s="12">
        <f t="shared" si="1038"/>
        <v>0</v>
      </c>
      <c r="BW369" s="12">
        <f t="shared" si="1038"/>
        <v>0</v>
      </c>
      <c r="BX369" s="12">
        <f t="shared" si="1038"/>
        <v>0</v>
      </c>
      <c r="BY369" s="12">
        <f t="shared" si="1038"/>
        <v>0</v>
      </c>
      <c r="BZ369" s="12">
        <f t="shared" si="1038"/>
        <v>0</v>
      </c>
      <c r="CA369" s="12">
        <f t="shared" si="1038"/>
        <v>0</v>
      </c>
      <c r="CB369" s="12">
        <f t="shared" si="1038"/>
        <v>0</v>
      </c>
      <c r="CC369" s="12">
        <f t="shared" si="1038"/>
        <v>0</v>
      </c>
      <c r="CD369" s="12">
        <f t="shared" si="1038"/>
        <v>0</v>
      </c>
      <c r="CE369" s="12">
        <f t="shared" si="1038"/>
        <v>0</v>
      </c>
      <c r="CF369" s="12">
        <f t="shared" si="1038"/>
        <v>0</v>
      </c>
      <c r="CG369" s="12">
        <f t="shared" si="1038"/>
        <v>0</v>
      </c>
      <c r="CH369" s="12">
        <f t="shared" si="1038"/>
        <v>0</v>
      </c>
      <c r="CI369" s="12">
        <f t="shared" si="1038"/>
        <v>0</v>
      </c>
      <c r="CJ369" s="12">
        <f t="shared" si="1038"/>
        <v>0</v>
      </c>
      <c r="CK369" s="12">
        <f t="shared" si="1038"/>
        <v>0</v>
      </c>
      <c r="CL369" s="12">
        <f t="shared" si="1038"/>
        <v>0</v>
      </c>
      <c r="CM369" s="12">
        <f t="shared" si="1038"/>
        <v>0</v>
      </c>
      <c r="CN369" s="12">
        <f t="shared" si="1038"/>
        <v>0</v>
      </c>
      <c r="CO369" s="12">
        <f t="shared" si="1038"/>
        <v>0</v>
      </c>
      <c r="CP369" s="12">
        <f t="shared" si="1038"/>
        <v>0</v>
      </c>
      <c r="CQ369" s="12">
        <f t="shared" si="1038"/>
        <v>0</v>
      </c>
      <c r="CR369" s="12">
        <f t="shared" si="1038"/>
        <v>0</v>
      </c>
      <c r="CS369" s="12">
        <f t="shared" si="1038"/>
        <v>0</v>
      </c>
      <c r="CT369" s="12">
        <f t="shared" si="1038"/>
        <v>0</v>
      </c>
      <c r="CU369" s="12">
        <f t="shared" si="1038"/>
        <v>0</v>
      </c>
      <c r="CV369" s="12">
        <f t="shared" si="1038"/>
        <v>0</v>
      </c>
      <c r="CW369" s="12">
        <f t="shared" si="1038"/>
        <v>0</v>
      </c>
      <c r="CX369" s="12">
        <f t="shared" si="1038"/>
        <v>0</v>
      </c>
      <c r="CY369" s="12">
        <f t="shared" si="1038"/>
        <v>0</v>
      </c>
      <c r="CZ369" s="12">
        <f t="shared" si="1038"/>
        <v>0</v>
      </c>
      <c r="DA369" s="12">
        <f t="shared" si="1038"/>
        <v>0</v>
      </c>
      <c r="DB369" s="12">
        <f t="shared" si="1038"/>
        <v>0</v>
      </c>
      <c r="DC369" s="12">
        <f t="shared" si="1038"/>
        <v>0</v>
      </c>
      <c r="DD369" s="12">
        <f t="shared" si="1038"/>
        <v>0</v>
      </c>
      <c r="DE369" s="12">
        <f t="shared" si="1038"/>
        <v>0</v>
      </c>
      <c r="DF369" s="12">
        <f t="shared" si="1038"/>
        <v>0</v>
      </c>
      <c r="DG369" s="12">
        <f t="shared" si="1038"/>
        <v>0</v>
      </c>
      <c r="DH369" s="12">
        <f t="shared" si="1038"/>
        <v>0</v>
      </c>
      <c r="DI369" s="12">
        <f t="shared" si="1038"/>
        <v>0</v>
      </c>
      <c r="DJ369" s="12">
        <f t="shared" si="1038"/>
        <v>0</v>
      </c>
      <c r="DK369" s="12">
        <f t="shared" si="1038"/>
        <v>0</v>
      </c>
      <c r="DL369" s="12">
        <f t="shared" si="1038"/>
        <v>0</v>
      </c>
      <c r="DM369" s="12">
        <f t="shared" si="1038"/>
        <v>0</v>
      </c>
      <c r="DN369" s="12">
        <f t="shared" si="1038"/>
        <v>0</v>
      </c>
      <c r="DO369" s="12">
        <f t="shared" si="1038"/>
        <v>0</v>
      </c>
      <c r="DP369" s="12">
        <f t="shared" si="1038"/>
        <v>0</v>
      </c>
      <c r="DQ369" s="12">
        <f t="shared" si="1038"/>
        <v>0</v>
      </c>
      <c r="DR369" s="12">
        <f t="shared" si="1038"/>
        <v>0</v>
      </c>
      <c r="DS369" s="12">
        <f t="shared" si="1038"/>
        <v>0</v>
      </c>
      <c r="DT369" s="12">
        <f t="shared" si="1038"/>
        <v>0</v>
      </c>
      <c r="DU369" s="12">
        <f t="shared" si="1038"/>
        <v>0</v>
      </c>
      <c r="DV369" s="12">
        <f t="shared" si="1038"/>
        <v>0</v>
      </c>
      <c r="DW369" s="12">
        <f t="shared" si="1038"/>
        <v>0</v>
      </c>
      <c r="DX369" s="12">
        <f t="shared" si="1038"/>
        <v>0</v>
      </c>
      <c r="DY369" s="12">
        <f t="shared" si="1038"/>
        <v>0</v>
      </c>
      <c r="EB369" s="116">
        <f t="shared" si="1024"/>
        <v>368</v>
      </c>
      <c r="EC369" s="2" t="str">
        <f t="shared" si="1039"/>
        <v>Phase 4</v>
      </c>
      <c r="ED369" s="2" t="str">
        <f t="shared" si="1040"/>
        <v>60' Wide</v>
      </c>
      <c r="EE369" s="33" t="str">
        <f>EE376</f>
        <v>Cash</v>
      </c>
      <c r="EF369" s="2" t="str">
        <f>EF376</f>
        <v>Land Acquisition</v>
      </c>
    </row>
    <row r="370" spans="1:136" x14ac:dyDescent="0.3">
      <c r="B370" s="2" t="str">
        <f>Product!$O$2</f>
        <v>Phase 4</v>
      </c>
      <c r="C370" s="2" t="str">
        <f>Product!$O$3</f>
        <v>75' Wide</v>
      </c>
      <c r="D370" s="127">
        <f>SUMIFS(INDEX(Product!$B$2:$U$97, MATCH(D354, Product!$B$2:$B$97, 0), ), Product!$B$2:$U$2, $B370, Product!$B$3:$U$3, $C370)</f>
        <v>45657</v>
      </c>
      <c r="E370" s="129">
        <f>SUMIFS(INDEX(Product!$B$2:$U$97, MATCH(E354, Product!$B$2:$B$97, 0), ), Product!$B$2:$U$2, $B370, Product!$B$3:$U$3, $C370)</f>
        <v>-400000</v>
      </c>
      <c r="F370" s="128"/>
      <c r="G370" s="11">
        <f>SUM(H370:DZ370)</f>
        <v>-400000</v>
      </c>
      <c r="I370" s="12">
        <f>IF(I$2=$D370,$E370, 0)</f>
        <v>0</v>
      </c>
      <c r="J370" s="12">
        <f t="shared" si="1037"/>
        <v>0</v>
      </c>
      <c r="K370" s="12">
        <f t="shared" si="1037"/>
        <v>0</v>
      </c>
      <c r="L370" s="12">
        <f t="shared" si="1037"/>
        <v>0</v>
      </c>
      <c r="M370" s="12">
        <f t="shared" si="1037"/>
        <v>0</v>
      </c>
      <c r="N370" s="12">
        <f t="shared" si="1037"/>
        <v>0</v>
      </c>
      <c r="O370" s="12">
        <f t="shared" si="1037"/>
        <v>0</v>
      </c>
      <c r="P370" s="12">
        <f t="shared" si="1037"/>
        <v>0</v>
      </c>
      <c r="Q370" s="12">
        <f t="shared" si="1037"/>
        <v>0</v>
      </c>
      <c r="R370" s="12">
        <f t="shared" si="1037"/>
        <v>0</v>
      </c>
      <c r="S370" s="12">
        <f t="shared" si="1037"/>
        <v>0</v>
      </c>
      <c r="T370" s="12">
        <f t="shared" si="1037"/>
        <v>0</v>
      </c>
      <c r="U370" s="12">
        <f t="shared" si="1037"/>
        <v>0</v>
      </c>
      <c r="V370" s="12">
        <f t="shared" si="1037"/>
        <v>0</v>
      </c>
      <c r="W370" s="12">
        <f t="shared" si="1037"/>
        <v>0</v>
      </c>
      <c r="X370" s="12">
        <f t="shared" si="1037"/>
        <v>0</v>
      </c>
      <c r="Y370" s="12">
        <f t="shared" si="1037"/>
        <v>0</v>
      </c>
      <c r="Z370" s="12">
        <f t="shared" si="1037"/>
        <v>0</v>
      </c>
      <c r="AA370" s="12">
        <f t="shared" si="1037"/>
        <v>0</v>
      </c>
      <c r="AB370" s="12">
        <f t="shared" si="1037"/>
        <v>0</v>
      </c>
      <c r="AC370" s="12">
        <f t="shared" si="1037"/>
        <v>0</v>
      </c>
      <c r="AD370" s="12">
        <f t="shared" si="1037"/>
        <v>0</v>
      </c>
      <c r="AE370" s="12">
        <f t="shared" si="1037"/>
        <v>0</v>
      </c>
      <c r="AF370" s="12">
        <f t="shared" si="1037"/>
        <v>0</v>
      </c>
      <c r="AG370" s="12">
        <f t="shared" si="1037"/>
        <v>0</v>
      </c>
      <c r="AH370" s="12">
        <f t="shared" si="1037"/>
        <v>0</v>
      </c>
      <c r="AI370" s="12">
        <f t="shared" si="1037"/>
        <v>0</v>
      </c>
      <c r="AJ370" s="12">
        <f t="shared" si="1037"/>
        <v>0</v>
      </c>
      <c r="AK370" s="12">
        <f t="shared" si="1037"/>
        <v>0</v>
      </c>
      <c r="AL370" s="12">
        <f t="shared" si="1037"/>
        <v>0</v>
      </c>
      <c r="AM370" s="12">
        <f t="shared" si="1037"/>
        <v>0</v>
      </c>
      <c r="AN370" s="12">
        <f t="shared" si="1037"/>
        <v>0</v>
      </c>
      <c r="AO370" s="12">
        <f t="shared" si="1037"/>
        <v>0</v>
      </c>
      <c r="AP370" s="12">
        <f t="shared" si="1037"/>
        <v>0</v>
      </c>
      <c r="AQ370" s="12">
        <f t="shared" si="1037"/>
        <v>0</v>
      </c>
      <c r="AR370" s="12">
        <f t="shared" si="1037"/>
        <v>0</v>
      </c>
      <c r="AS370" s="12">
        <f t="shared" si="1037"/>
        <v>-400000</v>
      </c>
      <c r="AT370" s="12">
        <f t="shared" si="1037"/>
        <v>0</v>
      </c>
      <c r="AU370" s="12">
        <f t="shared" si="1037"/>
        <v>0</v>
      </c>
      <c r="AV370" s="12">
        <f t="shared" si="1037"/>
        <v>0</v>
      </c>
      <c r="AW370" s="12">
        <f t="shared" si="1037"/>
        <v>0</v>
      </c>
      <c r="AX370" s="12">
        <f t="shared" si="1037"/>
        <v>0</v>
      </c>
      <c r="AY370" s="12">
        <f t="shared" si="1037"/>
        <v>0</v>
      </c>
      <c r="AZ370" s="12">
        <f t="shared" si="1037"/>
        <v>0</v>
      </c>
      <c r="BA370" s="12">
        <f t="shared" si="1037"/>
        <v>0</v>
      </c>
      <c r="BB370" s="12">
        <f t="shared" si="1037"/>
        <v>0</v>
      </c>
      <c r="BC370" s="12">
        <f t="shared" si="1037"/>
        <v>0</v>
      </c>
      <c r="BD370" s="12">
        <f t="shared" si="1037"/>
        <v>0</v>
      </c>
      <c r="BE370" s="12">
        <f t="shared" si="1037"/>
        <v>0</v>
      </c>
      <c r="BF370" s="12">
        <f t="shared" si="1037"/>
        <v>0</v>
      </c>
      <c r="BG370" s="12">
        <f t="shared" si="1037"/>
        <v>0</v>
      </c>
      <c r="BH370" s="12">
        <f t="shared" si="1037"/>
        <v>0</v>
      </c>
      <c r="BI370" s="12">
        <f t="shared" si="1037"/>
        <v>0</v>
      </c>
      <c r="BJ370" s="12">
        <f t="shared" si="1037"/>
        <v>0</v>
      </c>
      <c r="BK370" s="12">
        <f t="shared" si="1037"/>
        <v>0</v>
      </c>
      <c r="BL370" s="12">
        <f t="shared" si="1037"/>
        <v>0</v>
      </c>
      <c r="BM370" s="12">
        <f t="shared" si="1037"/>
        <v>0</v>
      </c>
      <c r="BN370" s="12">
        <f t="shared" si="1037"/>
        <v>0</v>
      </c>
      <c r="BO370" s="12">
        <f t="shared" si="1037"/>
        <v>0</v>
      </c>
      <c r="BP370" s="12">
        <f t="shared" si="1037"/>
        <v>0</v>
      </c>
      <c r="BQ370" s="12">
        <f t="shared" si="1037"/>
        <v>0</v>
      </c>
      <c r="BR370" s="12">
        <f t="shared" si="1037"/>
        <v>0</v>
      </c>
      <c r="BS370" s="12">
        <f t="shared" si="1037"/>
        <v>0</v>
      </c>
      <c r="BT370" s="12">
        <f t="shared" si="1037"/>
        <v>0</v>
      </c>
      <c r="BU370" s="12">
        <f t="shared" si="1037"/>
        <v>0</v>
      </c>
      <c r="BV370" s="12">
        <f t="shared" si="1038"/>
        <v>0</v>
      </c>
      <c r="BW370" s="12">
        <f t="shared" si="1038"/>
        <v>0</v>
      </c>
      <c r="BX370" s="12">
        <f t="shared" si="1038"/>
        <v>0</v>
      </c>
      <c r="BY370" s="12">
        <f t="shared" si="1038"/>
        <v>0</v>
      </c>
      <c r="BZ370" s="12">
        <f t="shared" si="1038"/>
        <v>0</v>
      </c>
      <c r="CA370" s="12">
        <f t="shared" si="1038"/>
        <v>0</v>
      </c>
      <c r="CB370" s="12">
        <f t="shared" si="1038"/>
        <v>0</v>
      </c>
      <c r="CC370" s="12">
        <f t="shared" si="1038"/>
        <v>0</v>
      </c>
      <c r="CD370" s="12">
        <f t="shared" si="1038"/>
        <v>0</v>
      </c>
      <c r="CE370" s="12">
        <f t="shared" si="1038"/>
        <v>0</v>
      </c>
      <c r="CF370" s="12">
        <f t="shared" si="1038"/>
        <v>0</v>
      </c>
      <c r="CG370" s="12">
        <f t="shared" si="1038"/>
        <v>0</v>
      </c>
      <c r="CH370" s="12">
        <f t="shared" si="1038"/>
        <v>0</v>
      </c>
      <c r="CI370" s="12">
        <f t="shared" si="1038"/>
        <v>0</v>
      </c>
      <c r="CJ370" s="12">
        <f t="shared" si="1038"/>
        <v>0</v>
      </c>
      <c r="CK370" s="12">
        <f t="shared" si="1038"/>
        <v>0</v>
      </c>
      <c r="CL370" s="12">
        <f t="shared" si="1038"/>
        <v>0</v>
      </c>
      <c r="CM370" s="12">
        <f t="shared" si="1038"/>
        <v>0</v>
      </c>
      <c r="CN370" s="12">
        <f t="shared" si="1038"/>
        <v>0</v>
      </c>
      <c r="CO370" s="12">
        <f t="shared" si="1038"/>
        <v>0</v>
      </c>
      <c r="CP370" s="12">
        <f t="shared" si="1038"/>
        <v>0</v>
      </c>
      <c r="CQ370" s="12">
        <f t="shared" si="1038"/>
        <v>0</v>
      </c>
      <c r="CR370" s="12">
        <f t="shared" si="1038"/>
        <v>0</v>
      </c>
      <c r="CS370" s="12">
        <f t="shared" si="1038"/>
        <v>0</v>
      </c>
      <c r="CT370" s="12">
        <f t="shared" si="1038"/>
        <v>0</v>
      </c>
      <c r="CU370" s="12">
        <f t="shared" si="1038"/>
        <v>0</v>
      </c>
      <c r="CV370" s="12">
        <f t="shared" si="1038"/>
        <v>0</v>
      </c>
      <c r="CW370" s="12">
        <f t="shared" si="1038"/>
        <v>0</v>
      </c>
      <c r="CX370" s="12">
        <f t="shared" si="1038"/>
        <v>0</v>
      </c>
      <c r="CY370" s="12">
        <f t="shared" si="1038"/>
        <v>0</v>
      </c>
      <c r="CZ370" s="12">
        <f t="shared" si="1038"/>
        <v>0</v>
      </c>
      <c r="DA370" s="12">
        <f t="shared" si="1038"/>
        <v>0</v>
      </c>
      <c r="DB370" s="12">
        <f t="shared" si="1038"/>
        <v>0</v>
      </c>
      <c r="DC370" s="12">
        <f t="shared" si="1038"/>
        <v>0</v>
      </c>
      <c r="DD370" s="12">
        <f t="shared" si="1038"/>
        <v>0</v>
      </c>
      <c r="DE370" s="12">
        <f t="shared" si="1038"/>
        <v>0</v>
      </c>
      <c r="DF370" s="12">
        <f t="shared" si="1038"/>
        <v>0</v>
      </c>
      <c r="DG370" s="12">
        <f t="shared" si="1038"/>
        <v>0</v>
      </c>
      <c r="DH370" s="12">
        <f t="shared" si="1038"/>
        <v>0</v>
      </c>
      <c r="DI370" s="12">
        <f t="shared" si="1038"/>
        <v>0</v>
      </c>
      <c r="DJ370" s="12">
        <f t="shared" si="1038"/>
        <v>0</v>
      </c>
      <c r="DK370" s="12">
        <f t="shared" si="1038"/>
        <v>0</v>
      </c>
      <c r="DL370" s="12">
        <f t="shared" si="1038"/>
        <v>0</v>
      </c>
      <c r="DM370" s="12">
        <f t="shared" si="1038"/>
        <v>0</v>
      </c>
      <c r="DN370" s="12">
        <f t="shared" si="1038"/>
        <v>0</v>
      </c>
      <c r="DO370" s="12">
        <f t="shared" si="1038"/>
        <v>0</v>
      </c>
      <c r="DP370" s="12">
        <f t="shared" si="1038"/>
        <v>0</v>
      </c>
      <c r="DQ370" s="12">
        <f t="shared" si="1038"/>
        <v>0</v>
      </c>
      <c r="DR370" s="12">
        <f t="shared" si="1038"/>
        <v>0</v>
      </c>
      <c r="DS370" s="12">
        <f t="shared" si="1038"/>
        <v>0</v>
      </c>
      <c r="DT370" s="12">
        <f t="shared" si="1038"/>
        <v>0</v>
      </c>
      <c r="DU370" s="12">
        <f t="shared" si="1038"/>
        <v>0</v>
      </c>
      <c r="DV370" s="12">
        <f t="shared" si="1038"/>
        <v>0</v>
      </c>
      <c r="DW370" s="12">
        <f t="shared" si="1038"/>
        <v>0</v>
      </c>
      <c r="DX370" s="12">
        <f t="shared" si="1038"/>
        <v>0</v>
      </c>
      <c r="DY370" s="12">
        <f t="shared" si="1038"/>
        <v>0</v>
      </c>
      <c r="EB370" s="116">
        <f t="shared" si="1024"/>
        <v>369</v>
      </c>
      <c r="EC370" s="2" t="str">
        <f t="shared" si="1039"/>
        <v>Phase 4</v>
      </c>
      <c r="ED370" s="2" t="str">
        <f t="shared" si="1040"/>
        <v>75' Wide</v>
      </c>
      <c r="EE370" s="33" t="str">
        <f>EE376</f>
        <v>Cash</v>
      </c>
      <c r="EF370" s="2" t="str">
        <f>EF376</f>
        <v>Land Acquisition</v>
      </c>
    </row>
    <row r="371" spans="1:136" x14ac:dyDescent="0.3">
      <c r="D371" s="127"/>
      <c r="E371" s="129"/>
      <c r="F371" s="128"/>
      <c r="G371" s="13"/>
      <c r="I371" s="10"/>
      <c r="J371" s="10"/>
      <c r="K371" s="10"/>
      <c r="L371" s="10"/>
      <c r="M371" s="10"/>
      <c r="N371" s="10"/>
      <c r="O371" s="10"/>
      <c r="P371" s="10"/>
      <c r="Q371" s="10"/>
      <c r="R371" s="10"/>
      <c r="S371" s="10"/>
      <c r="T371" s="10"/>
      <c r="U371" s="10"/>
      <c r="V371" s="10"/>
      <c r="W371" s="10"/>
      <c r="X371" s="10"/>
      <c r="Y371" s="10"/>
      <c r="Z371" s="10"/>
      <c r="AA371" s="10"/>
      <c r="AB371" s="10"/>
      <c r="AC371" s="10"/>
      <c r="AD371" s="10"/>
      <c r="AE371" s="10"/>
      <c r="AF371" s="10"/>
      <c r="AG371" s="10"/>
      <c r="AH371" s="10"/>
      <c r="AI371" s="10"/>
      <c r="AJ371" s="10"/>
      <c r="AK371" s="10"/>
      <c r="AL371" s="10"/>
      <c r="AM371" s="10"/>
      <c r="AN371" s="10"/>
      <c r="AO371" s="10"/>
      <c r="AP371" s="10"/>
      <c r="AQ371" s="10"/>
      <c r="AR371" s="10"/>
      <c r="AS371" s="10"/>
      <c r="AT371" s="10"/>
      <c r="AU371" s="10"/>
      <c r="AV371" s="10"/>
      <c r="AW371" s="10"/>
      <c r="AX371" s="10"/>
      <c r="AY371" s="10"/>
      <c r="AZ371" s="10"/>
      <c r="BA371" s="10"/>
      <c r="BB371" s="10"/>
      <c r="BC371" s="10"/>
      <c r="BD371" s="10"/>
      <c r="BE371" s="10"/>
      <c r="BF371" s="10"/>
      <c r="BG371" s="10"/>
      <c r="BH371" s="10"/>
      <c r="BI371" s="10"/>
      <c r="BJ371" s="10"/>
      <c r="BK371" s="10"/>
      <c r="BL371" s="10"/>
      <c r="BM371" s="10"/>
      <c r="BN371" s="10"/>
      <c r="BO371" s="10"/>
      <c r="BP371" s="10"/>
      <c r="BQ371" s="10"/>
      <c r="BR371" s="10"/>
      <c r="BS371" s="10"/>
      <c r="BT371" s="10"/>
      <c r="BU371" s="10"/>
      <c r="BV371" s="10"/>
      <c r="BW371" s="10"/>
      <c r="BX371" s="10"/>
      <c r="BY371" s="10"/>
      <c r="BZ371" s="10"/>
      <c r="CA371" s="10"/>
      <c r="CB371" s="10"/>
      <c r="CC371" s="10"/>
      <c r="CD371" s="10"/>
      <c r="CE371" s="10"/>
      <c r="CF371" s="10"/>
      <c r="CG371" s="10"/>
      <c r="CH371" s="10"/>
      <c r="CI371" s="10"/>
      <c r="CJ371" s="10"/>
      <c r="CK371" s="10"/>
      <c r="CL371" s="10"/>
      <c r="CM371" s="10"/>
      <c r="CN371" s="10"/>
      <c r="CO371" s="10"/>
      <c r="CP371" s="10"/>
      <c r="CQ371" s="10"/>
      <c r="CR371" s="10"/>
      <c r="CS371" s="10"/>
      <c r="CT371" s="10"/>
      <c r="CU371" s="10"/>
      <c r="CV371" s="10"/>
      <c r="CW371" s="10"/>
      <c r="CX371" s="10"/>
      <c r="CY371" s="10"/>
      <c r="CZ371" s="10"/>
      <c r="DA371" s="10"/>
      <c r="DB371" s="10"/>
      <c r="DC371" s="10"/>
      <c r="DD371" s="10"/>
      <c r="DE371" s="10"/>
      <c r="DF371" s="10"/>
      <c r="DG371" s="10"/>
      <c r="DH371" s="10"/>
      <c r="DI371" s="10"/>
      <c r="DJ371" s="10"/>
      <c r="DK371" s="10"/>
      <c r="DL371" s="10"/>
      <c r="DM371" s="10"/>
      <c r="DN371" s="10"/>
      <c r="DO371" s="10"/>
      <c r="DP371" s="10"/>
      <c r="DQ371" s="10"/>
      <c r="DR371" s="10"/>
      <c r="DS371" s="10"/>
      <c r="DT371" s="10"/>
      <c r="DU371" s="10"/>
      <c r="DV371" s="10"/>
      <c r="DW371" s="10"/>
      <c r="DX371" s="10"/>
      <c r="DY371" s="10"/>
      <c r="EE371" s="33"/>
    </row>
    <row r="372" spans="1:136" x14ac:dyDescent="0.3">
      <c r="B372" s="2" t="str">
        <f>Product!$P$2</f>
        <v>Phase 5</v>
      </c>
      <c r="C372" s="2" t="str">
        <f>Product!$P$3</f>
        <v>50' Wide</v>
      </c>
      <c r="D372" s="127">
        <f>SUMIFS(INDEX(Product!$B$2:$U$97, MATCH(D354, Product!$B$2:$B$97, 0), ), Product!$B$2:$U$2, $B372, Product!$B$3:$U$3, $C372)</f>
        <v>46022</v>
      </c>
      <c r="E372" s="129">
        <f>SUMIFS(INDEX(Product!$B$2:$U$97, MATCH(E354, Product!$B$2:$B$97, 0), ), Product!$B$2:$U$2, $B372, Product!$B$3:$U$3, $C372)</f>
        <v>-600000</v>
      </c>
      <c r="F372" s="128"/>
      <c r="G372" s="11">
        <f>SUM(H372:DZ372)</f>
        <v>-600000</v>
      </c>
      <c r="I372" s="12">
        <f>IF(I$2=$D372,$E372, 0)</f>
        <v>0</v>
      </c>
      <c r="J372" s="12">
        <f t="shared" ref="J372:BU374" si="1041">IF(J$2=$D372,$E372, 0)</f>
        <v>0</v>
      </c>
      <c r="K372" s="12">
        <f t="shared" si="1041"/>
        <v>0</v>
      </c>
      <c r="L372" s="12">
        <f t="shared" si="1041"/>
        <v>0</v>
      </c>
      <c r="M372" s="12">
        <f t="shared" si="1041"/>
        <v>0</v>
      </c>
      <c r="N372" s="12">
        <f t="shared" si="1041"/>
        <v>0</v>
      </c>
      <c r="O372" s="12">
        <f t="shared" si="1041"/>
        <v>0</v>
      </c>
      <c r="P372" s="12">
        <f t="shared" si="1041"/>
        <v>0</v>
      </c>
      <c r="Q372" s="12">
        <f t="shared" si="1041"/>
        <v>0</v>
      </c>
      <c r="R372" s="12">
        <f t="shared" si="1041"/>
        <v>0</v>
      </c>
      <c r="S372" s="12">
        <f t="shared" si="1041"/>
        <v>0</v>
      </c>
      <c r="T372" s="12">
        <f t="shared" si="1041"/>
        <v>0</v>
      </c>
      <c r="U372" s="12">
        <f t="shared" si="1041"/>
        <v>0</v>
      </c>
      <c r="V372" s="12">
        <f t="shared" si="1041"/>
        <v>0</v>
      </c>
      <c r="W372" s="12">
        <f t="shared" si="1041"/>
        <v>0</v>
      </c>
      <c r="X372" s="12">
        <f t="shared" si="1041"/>
        <v>0</v>
      </c>
      <c r="Y372" s="12">
        <f t="shared" si="1041"/>
        <v>0</v>
      </c>
      <c r="Z372" s="12">
        <f t="shared" si="1041"/>
        <v>0</v>
      </c>
      <c r="AA372" s="12">
        <f t="shared" si="1041"/>
        <v>0</v>
      </c>
      <c r="AB372" s="12">
        <f t="shared" si="1041"/>
        <v>0</v>
      </c>
      <c r="AC372" s="12">
        <f t="shared" si="1041"/>
        <v>0</v>
      </c>
      <c r="AD372" s="12">
        <f t="shared" si="1041"/>
        <v>0</v>
      </c>
      <c r="AE372" s="12">
        <f t="shared" si="1041"/>
        <v>0</v>
      </c>
      <c r="AF372" s="12">
        <f t="shared" si="1041"/>
        <v>0</v>
      </c>
      <c r="AG372" s="12">
        <f t="shared" si="1041"/>
        <v>0</v>
      </c>
      <c r="AH372" s="12">
        <f t="shared" si="1041"/>
        <v>0</v>
      </c>
      <c r="AI372" s="12">
        <f t="shared" si="1041"/>
        <v>0</v>
      </c>
      <c r="AJ372" s="12">
        <f t="shared" si="1041"/>
        <v>0</v>
      </c>
      <c r="AK372" s="12">
        <f t="shared" si="1041"/>
        <v>0</v>
      </c>
      <c r="AL372" s="12">
        <f t="shared" si="1041"/>
        <v>0</v>
      </c>
      <c r="AM372" s="12">
        <f t="shared" si="1041"/>
        <v>0</v>
      </c>
      <c r="AN372" s="12">
        <f t="shared" si="1041"/>
        <v>0</v>
      </c>
      <c r="AO372" s="12">
        <f t="shared" si="1041"/>
        <v>0</v>
      </c>
      <c r="AP372" s="12">
        <f t="shared" si="1041"/>
        <v>0</v>
      </c>
      <c r="AQ372" s="12">
        <f t="shared" si="1041"/>
        <v>0</v>
      </c>
      <c r="AR372" s="12">
        <f t="shared" si="1041"/>
        <v>0</v>
      </c>
      <c r="AS372" s="12">
        <f t="shared" si="1041"/>
        <v>0</v>
      </c>
      <c r="AT372" s="12">
        <f t="shared" si="1041"/>
        <v>0</v>
      </c>
      <c r="AU372" s="12">
        <f t="shared" si="1041"/>
        <v>0</v>
      </c>
      <c r="AV372" s="12">
        <f t="shared" si="1041"/>
        <v>0</v>
      </c>
      <c r="AW372" s="12">
        <f t="shared" si="1041"/>
        <v>0</v>
      </c>
      <c r="AX372" s="12">
        <f t="shared" si="1041"/>
        <v>0</v>
      </c>
      <c r="AY372" s="12">
        <f t="shared" si="1041"/>
        <v>0</v>
      </c>
      <c r="AZ372" s="12">
        <f t="shared" si="1041"/>
        <v>0</v>
      </c>
      <c r="BA372" s="12">
        <f t="shared" si="1041"/>
        <v>0</v>
      </c>
      <c r="BB372" s="12">
        <f t="shared" si="1041"/>
        <v>0</v>
      </c>
      <c r="BC372" s="12">
        <f t="shared" si="1041"/>
        <v>0</v>
      </c>
      <c r="BD372" s="12">
        <f t="shared" si="1041"/>
        <v>0</v>
      </c>
      <c r="BE372" s="12">
        <f t="shared" si="1041"/>
        <v>-600000</v>
      </c>
      <c r="BF372" s="12">
        <f t="shared" si="1041"/>
        <v>0</v>
      </c>
      <c r="BG372" s="12">
        <f t="shared" si="1041"/>
        <v>0</v>
      </c>
      <c r="BH372" s="12">
        <f t="shared" si="1041"/>
        <v>0</v>
      </c>
      <c r="BI372" s="12">
        <f t="shared" si="1041"/>
        <v>0</v>
      </c>
      <c r="BJ372" s="12">
        <f t="shared" si="1041"/>
        <v>0</v>
      </c>
      <c r="BK372" s="12">
        <f t="shared" si="1041"/>
        <v>0</v>
      </c>
      <c r="BL372" s="12">
        <f t="shared" si="1041"/>
        <v>0</v>
      </c>
      <c r="BM372" s="12">
        <f t="shared" si="1041"/>
        <v>0</v>
      </c>
      <c r="BN372" s="12">
        <f t="shared" si="1041"/>
        <v>0</v>
      </c>
      <c r="BO372" s="12">
        <f t="shared" si="1041"/>
        <v>0</v>
      </c>
      <c r="BP372" s="12">
        <f t="shared" si="1041"/>
        <v>0</v>
      </c>
      <c r="BQ372" s="12">
        <f t="shared" si="1041"/>
        <v>0</v>
      </c>
      <c r="BR372" s="12">
        <f t="shared" si="1041"/>
        <v>0</v>
      </c>
      <c r="BS372" s="12">
        <f t="shared" si="1041"/>
        <v>0</v>
      </c>
      <c r="BT372" s="12">
        <f t="shared" si="1041"/>
        <v>0</v>
      </c>
      <c r="BU372" s="12">
        <f t="shared" si="1041"/>
        <v>0</v>
      </c>
      <c r="BV372" s="12">
        <f t="shared" ref="BV372:DY374" si="1042">IF(BV$2=$D372,$E372, 0)</f>
        <v>0</v>
      </c>
      <c r="BW372" s="12">
        <f t="shared" si="1042"/>
        <v>0</v>
      </c>
      <c r="BX372" s="12">
        <f t="shared" si="1042"/>
        <v>0</v>
      </c>
      <c r="BY372" s="12">
        <f t="shared" si="1042"/>
        <v>0</v>
      </c>
      <c r="BZ372" s="12">
        <f t="shared" si="1042"/>
        <v>0</v>
      </c>
      <c r="CA372" s="12">
        <f t="shared" si="1042"/>
        <v>0</v>
      </c>
      <c r="CB372" s="12">
        <f t="shared" si="1042"/>
        <v>0</v>
      </c>
      <c r="CC372" s="12">
        <f t="shared" si="1042"/>
        <v>0</v>
      </c>
      <c r="CD372" s="12">
        <f t="shared" si="1042"/>
        <v>0</v>
      </c>
      <c r="CE372" s="12">
        <f t="shared" si="1042"/>
        <v>0</v>
      </c>
      <c r="CF372" s="12">
        <f t="shared" si="1042"/>
        <v>0</v>
      </c>
      <c r="CG372" s="12">
        <f t="shared" si="1042"/>
        <v>0</v>
      </c>
      <c r="CH372" s="12">
        <f t="shared" si="1042"/>
        <v>0</v>
      </c>
      <c r="CI372" s="12">
        <f t="shared" si="1042"/>
        <v>0</v>
      </c>
      <c r="CJ372" s="12">
        <f t="shared" si="1042"/>
        <v>0</v>
      </c>
      <c r="CK372" s="12">
        <f t="shared" si="1042"/>
        <v>0</v>
      </c>
      <c r="CL372" s="12">
        <f t="shared" si="1042"/>
        <v>0</v>
      </c>
      <c r="CM372" s="12">
        <f t="shared" si="1042"/>
        <v>0</v>
      </c>
      <c r="CN372" s="12">
        <f t="shared" si="1042"/>
        <v>0</v>
      </c>
      <c r="CO372" s="12">
        <f t="shared" si="1042"/>
        <v>0</v>
      </c>
      <c r="CP372" s="12">
        <f t="shared" si="1042"/>
        <v>0</v>
      </c>
      <c r="CQ372" s="12">
        <f t="shared" si="1042"/>
        <v>0</v>
      </c>
      <c r="CR372" s="12">
        <f t="shared" si="1042"/>
        <v>0</v>
      </c>
      <c r="CS372" s="12">
        <f t="shared" si="1042"/>
        <v>0</v>
      </c>
      <c r="CT372" s="12">
        <f t="shared" si="1042"/>
        <v>0</v>
      </c>
      <c r="CU372" s="12">
        <f t="shared" si="1042"/>
        <v>0</v>
      </c>
      <c r="CV372" s="12">
        <f t="shared" si="1042"/>
        <v>0</v>
      </c>
      <c r="CW372" s="12">
        <f t="shared" si="1042"/>
        <v>0</v>
      </c>
      <c r="CX372" s="12">
        <f t="shared" si="1042"/>
        <v>0</v>
      </c>
      <c r="CY372" s="12">
        <f t="shared" si="1042"/>
        <v>0</v>
      </c>
      <c r="CZ372" s="12">
        <f t="shared" si="1042"/>
        <v>0</v>
      </c>
      <c r="DA372" s="12">
        <f t="shared" si="1042"/>
        <v>0</v>
      </c>
      <c r="DB372" s="12">
        <f t="shared" si="1042"/>
        <v>0</v>
      </c>
      <c r="DC372" s="12">
        <f t="shared" si="1042"/>
        <v>0</v>
      </c>
      <c r="DD372" s="12">
        <f t="shared" si="1042"/>
        <v>0</v>
      </c>
      <c r="DE372" s="12">
        <f t="shared" si="1042"/>
        <v>0</v>
      </c>
      <c r="DF372" s="12">
        <f t="shared" si="1042"/>
        <v>0</v>
      </c>
      <c r="DG372" s="12">
        <f t="shared" si="1042"/>
        <v>0</v>
      </c>
      <c r="DH372" s="12">
        <f t="shared" si="1042"/>
        <v>0</v>
      </c>
      <c r="DI372" s="12">
        <f t="shared" si="1042"/>
        <v>0</v>
      </c>
      <c r="DJ372" s="12">
        <f t="shared" si="1042"/>
        <v>0</v>
      </c>
      <c r="DK372" s="12">
        <f t="shared" si="1042"/>
        <v>0</v>
      </c>
      <c r="DL372" s="12">
        <f t="shared" si="1042"/>
        <v>0</v>
      </c>
      <c r="DM372" s="12">
        <f t="shared" si="1042"/>
        <v>0</v>
      </c>
      <c r="DN372" s="12">
        <f t="shared" si="1042"/>
        <v>0</v>
      </c>
      <c r="DO372" s="12">
        <f t="shared" si="1042"/>
        <v>0</v>
      </c>
      <c r="DP372" s="12">
        <f t="shared" si="1042"/>
        <v>0</v>
      </c>
      <c r="DQ372" s="12">
        <f t="shared" si="1042"/>
        <v>0</v>
      </c>
      <c r="DR372" s="12">
        <f t="shared" si="1042"/>
        <v>0</v>
      </c>
      <c r="DS372" s="12">
        <f t="shared" si="1042"/>
        <v>0</v>
      </c>
      <c r="DT372" s="12">
        <f t="shared" si="1042"/>
        <v>0</v>
      </c>
      <c r="DU372" s="12">
        <f t="shared" si="1042"/>
        <v>0</v>
      </c>
      <c r="DV372" s="12">
        <f t="shared" si="1042"/>
        <v>0</v>
      </c>
      <c r="DW372" s="12">
        <f t="shared" si="1042"/>
        <v>0</v>
      </c>
      <c r="DX372" s="12">
        <f t="shared" si="1042"/>
        <v>0</v>
      </c>
      <c r="DY372" s="12">
        <f t="shared" si="1042"/>
        <v>0</v>
      </c>
      <c r="EB372" s="116">
        <f t="shared" si="1024"/>
        <v>371</v>
      </c>
      <c r="EC372" s="2" t="str">
        <f t="shared" ref="EC372:EC374" si="1043">B372</f>
        <v>Phase 5</v>
      </c>
      <c r="ED372" s="2" t="str">
        <f t="shared" ref="ED372:ED374" si="1044">C372</f>
        <v>50' Wide</v>
      </c>
      <c r="EE372" s="33" t="str">
        <f>EE376</f>
        <v>Cash</v>
      </c>
      <c r="EF372" s="2" t="str">
        <f>EF376</f>
        <v>Land Acquisition</v>
      </c>
    </row>
    <row r="373" spans="1:136" x14ac:dyDescent="0.3">
      <c r="B373" s="2" t="str">
        <f>Product!$Q$2</f>
        <v>Phase 5</v>
      </c>
      <c r="C373" s="2" t="str">
        <f>Product!$Q$3</f>
        <v>60' Wide</v>
      </c>
      <c r="D373" s="127">
        <f>SUMIFS(INDEX(Product!$B$2:$U$97, MATCH(D354, Product!$B$2:$B$97, 0), ), Product!$B$2:$U$2, $B373, Product!$B$3:$U$3, $C373)</f>
        <v>46022</v>
      </c>
      <c r="E373" s="129">
        <f>SUMIFS(INDEX(Product!$B$2:$U$97, MATCH(E354, Product!$B$2:$B$97, 0), ), Product!$B$2:$U$2, $B373, Product!$B$3:$U$3, $C373)</f>
        <v>-600000</v>
      </c>
      <c r="F373" s="128"/>
      <c r="G373" s="11">
        <f>SUM(H373:DZ373)</f>
        <v>-600000</v>
      </c>
      <c r="I373" s="12">
        <f>IF(I$2=$D373,$E373, 0)</f>
        <v>0</v>
      </c>
      <c r="J373" s="12">
        <f t="shared" si="1041"/>
        <v>0</v>
      </c>
      <c r="K373" s="12">
        <f t="shared" si="1041"/>
        <v>0</v>
      </c>
      <c r="L373" s="12">
        <f t="shared" si="1041"/>
        <v>0</v>
      </c>
      <c r="M373" s="12">
        <f t="shared" si="1041"/>
        <v>0</v>
      </c>
      <c r="N373" s="12">
        <f t="shared" si="1041"/>
        <v>0</v>
      </c>
      <c r="O373" s="12">
        <f t="shared" si="1041"/>
        <v>0</v>
      </c>
      <c r="P373" s="12">
        <f t="shared" si="1041"/>
        <v>0</v>
      </c>
      <c r="Q373" s="12">
        <f t="shared" si="1041"/>
        <v>0</v>
      </c>
      <c r="R373" s="12">
        <f t="shared" si="1041"/>
        <v>0</v>
      </c>
      <c r="S373" s="12">
        <f t="shared" si="1041"/>
        <v>0</v>
      </c>
      <c r="T373" s="12">
        <f t="shared" si="1041"/>
        <v>0</v>
      </c>
      <c r="U373" s="12">
        <f t="shared" si="1041"/>
        <v>0</v>
      </c>
      <c r="V373" s="12">
        <f t="shared" si="1041"/>
        <v>0</v>
      </c>
      <c r="W373" s="12">
        <f t="shared" si="1041"/>
        <v>0</v>
      </c>
      <c r="X373" s="12">
        <f t="shared" si="1041"/>
        <v>0</v>
      </c>
      <c r="Y373" s="12">
        <f t="shared" si="1041"/>
        <v>0</v>
      </c>
      <c r="Z373" s="12">
        <f t="shared" si="1041"/>
        <v>0</v>
      </c>
      <c r="AA373" s="12">
        <f t="shared" si="1041"/>
        <v>0</v>
      </c>
      <c r="AB373" s="12">
        <f t="shared" si="1041"/>
        <v>0</v>
      </c>
      <c r="AC373" s="12">
        <f t="shared" si="1041"/>
        <v>0</v>
      </c>
      <c r="AD373" s="12">
        <f t="shared" si="1041"/>
        <v>0</v>
      </c>
      <c r="AE373" s="12">
        <f t="shared" si="1041"/>
        <v>0</v>
      </c>
      <c r="AF373" s="12">
        <f t="shared" si="1041"/>
        <v>0</v>
      </c>
      <c r="AG373" s="12">
        <f t="shared" si="1041"/>
        <v>0</v>
      </c>
      <c r="AH373" s="12">
        <f t="shared" si="1041"/>
        <v>0</v>
      </c>
      <c r="AI373" s="12">
        <f t="shared" si="1041"/>
        <v>0</v>
      </c>
      <c r="AJ373" s="12">
        <f t="shared" si="1041"/>
        <v>0</v>
      </c>
      <c r="AK373" s="12">
        <f t="shared" si="1041"/>
        <v>0</v>
      </c>
      <c r="AL373" s="12">
        <f t="shared" si="1041"/>
        <v>0</v>
      </c>
      <c r="AM373" s="12">
        <f t="shared" si="1041"/>
        <v>0</v>
      </c>
      <c r="AN373" s="12">
        <f t="shared" si="1041"/>
        <v>0</v>
      </c>
      <c r="AO373" s="12">
        <f t="shared" si="1041"/>
        <v>0</v>
      </c>
      <c r="AP373" s="12">
        <f t="shared" si="1041"/>
        <v>0</v>
      </c>
      <c r="AQ373" s="12">
        <f t="shared" si="1041"/>
        <v>0</v>
      </c>
      <c r="AR373" s="12">
        <f t="shared" si="1041"/>
        <v>0</v>
      </c>
      <c r="AS373" s="12">
        <f t="shared" si="1041"/>
        <v>0</v>
      </c>
      <c r="AT373" s="12">
        <f t="shared" si="1041"/>
        <v>0</v>
      </c>
      <c r="AU373" s="12">
        <f t="shared" si="1041"/>
        <v>0</v>
      </c>
      <c r="AV373" s="12">
        <f t="shared" si="1041"/>
        <v>0</v>
      </c>
      <c r="AW373" s="12">
        <f t="shared" si="1041"/>
        <v>0</v>
      </c>
      <c r="AX373" s="12">
        <f t="shared" si="1041"/>
        <v>0</v>
      </c>
      <c r="AY373" s="12">
        <f t="shared" si="1041"/>
        <v>0</v>
      </c>
      <c r="AZ373" s="12">
        <f t="shared" si="1041"/>
        <v>0</v>
      </c>
      <c r="BA373" s="12">
        <f t="shared" si="1041"/>
        <v>0</v>
      </c>
      <c r="BB373" s="12">
        <f t="shared" si="1041"/>
        <v>0</v>
      </c>
      <c r="BC373" s="12">
        <f t="shared" si="1041"/>
        <v>0</v>
      </c>
      <c r="BD373" s="12">
        <f t="shared" si="1041"/>
        <v>0</v>
      </c>
      <c r="BE373" s="12">
        <f t="shared" si="1041"/>
        <v>-600000</v>
      </c>
      <c r="BF373" s="12">
        <f t="shared" si="1041"/>
        <v>0</v>
      </c>
      <c r="BG373" s="12">
        <f t="shared" si="1041"/>
        <v>0</v>
      </c>
      <c r="BH373" s="12">
        <f t="shared" si="1041"/>
        <v>0</v>
      </c>
      <c r="BI373" s="12">
        <f t="shared" si="1041"/>
        <v>0</v>
      </c>
      <c r="BJ373" s="12">
        <f t="shared" si="1041"/>
        <v>0</v>
      </c>
      <c r="BK373" s="12">
        <f t="shared" si="1041"/>
        <v>0</v>
      </c>
      <c r="BL373" s="12">
        <f t="shared" si="1041"/>
        <v>0</v>
      </c>
      <c r="BM373" s="12">
        <f t="shared" si="1041"/>
        <v>0</v>
      </c>
      <c r="BN373" s="12">
        <f t="shared" si="1041"/>
        <v>0</v>
      </c>
      <c r="BO373" s="12">
        <f t="shared" si="1041"/>
        <v>0</v>
      </c>
      <c r="BP373" s="12">
        <f t="shared" si="1041"/>
        <v>0</v>
      </c>
      <c r="BQ373" s="12">
        <f t="shared" si="1041"/>
        <v>0</v>
      </c>
      <c r="BR373" s="12">
        <f t="shared" si="1041"/>
        <v>0</v>
      </c>
      <c r="BS373" s="12">
        <f t="shared" si="1041"/>
        <v>0</v>
      </c>
      <c r="BT373" s="12">
        <f t="shared" si="1041"/>
        <v>0</v>
      </c>
      <c r="BU373" s="12">
        <f t="shared" si="1041"/>
        <v>0</v>
      </c>
      <c r="BV373" s="12">
        <f t="shared" si="1042"/>
        <v>0</v>
      </c>
      <c r="BW373" s="12">
        <f t="shared" si="1042"/>
        <v>0</v>
      </c>
      <c r="BX373" s="12">
        <f t="shared" si="1042"/>
        <v>0</v>
      </c>
      <c r="BY373" s="12">
        <f t="shared" si="1042"/>
        <v>0</v>
      </c>
      <c r="BZ373" s="12">
        <f t="shared" si="1042"/>
        <v>0</v>
      </c>
      <c r="CA373" s="12">
        <f t="shared" si="1042"/>
        <v>0</v>
      </c>
      <c r="CB373" s="12">
        <f t="shared" si="1042"/>
        <v>0</v>
      </c>
      <c r="CC373" s="12">
        <f t="shared" si="1042"/>
        <v>0</v>
      </c>
      <c r="CD373" s="12">
        <f t="shared" si="1042"/>
        <v>0</v>
      </c>
      <c r="CE373" s="12">
        <f t="shared" si="1042"/>
        <v>0</v>
      </c>
      <c r="CF373" s="12">
        <f t="shared" si="1042"/>
        <v>0</v>
      </c>
      <c r="CG373" s="12">
        <f t="shared" si="1042"/>
        <v>0</v>
      </c>
      <c r="CH373" s="12">
        <f t="shared" si="1042"/>
        <v>0</v>
      </c>
      <c r="CI373" s="12">
        <f t="shared" si="1042"/>
        <v>0</v>
      </c>
      <c r="CJ373" s="12">
        <f t="shared" si="1042"/>
        <v>0</v>
      </c>
      <c r="CK373" s="12">
        <f t="shared" si="1042"/>
        <v>0</v>
      </c>
      <c r="CL373" s="12">
        <f t="shared" si="1042"/>
        <v>0</v>
      </c>
      <c r="CM373" s="12">
        <f t="shared" si="1042"/>
        <v>0</v>
      </c>
      <c r="CN373" s="12">
        <f t="shared" si="1042"/>
        <v>0</v>
      </c>
      <c r="CO373" s="12">
        <f t="shared" si="1042"/>
        <v>0</v>
      </c>
      <c r="CP373" s="12">
        <f t="shared" si="1042"/>
        <v>0</v>
      </c>
      <c r="CQ373" s="12">
        <f t="shared" si="1042"/>
        <v>0</v>
      </c>
      <c r="CR373" s="12">
        <f t="shared" si="1042"/>
        <v>0</v>
      </c>
      <c r="CS373" s="12">
        <f t="shared" si="1042"/>
        <v>0</v>
      </c>
      <c r="CT373" s="12">
        <f t="shared" si="1042"/>
        <v>0</v>
      </c>
      <c r="CU373" s="12">
        <f t="shared" si="1042"/>
        <v>0</v>
      </c>
      <c r="CV373" s="12">
        <f t="shared" si="1042"/>
        <v>0</v>
      </c>
      <c r="CW373" s="12">
        <f t="shared" si="1042"/>
        <v>0</v>
      </c>
      <c r="CX373" s="12">
        <f t="shared" si="1042"/>
        <v>0</v>
      </c>
      <c r="CY373" s="12">
        <f t="shared" si="1042"/>
        <v>0</v>
      </c>
      <c r="CZ373" s="12">
        <f t="shared" si="1042"/>
        <v>0</v>
      </c>
      <c r="DA373" s="12">
        <f t="shared" si="1042"/>
        <v>0</v>
      </c>
      <c r="DB373" s="12">
        <f t="shared" si="1042"/>
        <v>0</v>
      </c>
      <c r="DC373" s="12">
        <f t="shared" si="1042"/>
        <v>0</v>
      </c>
      <c r="DD373" s="12">
        <f t="shared" si="1042"/>
        <v>0</v>
      </c>
      <c r="DE373" s="12">
        <f t="shared" si="1042"/>
        <v>0</v>
      </c>
      <c r="DF373" s="12">
        <f t="shared" si="1042"/>
        <v>0</v>
      </c>
      <c r="DG373" s="12">
        <f t="shared" si="1042"/>
        <v>0</v>
      </c>
      <c r="DH373" s="12">
        <f t="shared" si="1042"/>
        <v>0</v>
      </c>
      <c r="DI373" s="12">
        <f t="shared" si="1042"/>
        <v>0</v>
      </c>
      <c r="DJ373" s="12">
        <f t="shared" si="1042"/>
        <v>0</v>
      </c>
      <c r="DK373" s="12">
        <f t="shared" si="1042"/>
        <v>0</v>
      </c>
      <c r="DL373" s="12">
        <f t="shared" si="1042"/>
        <v>0</v>
      </c>
      <c r="DM373" s="12">
        <f t="shared" si="1042"/>
        <v>0</v>
      </c>
      <c r="DN373" s="12">
        <f t="shared" si="1042"/>
        <v>0</v>
      </c>
      <c r="DO373" s="12">
        <f t="shared" si="1042"/>
        <v>0</v>
      </c>
      <c r="DP373" s="12">
        <f t="shared" si="1042"/>
        <v>0</v>
      </c>
      <c r="DQ373" s="12">
        <f t="shared" si="1042"/>
        <v>0</v>
      </c>
      <c r="DR373" s="12">
        <f t="shared" si="1042"/>
        <v>0</v>
      </c>
      <c r="DS373" s="12">
        <f t="shared" si="1042"/>
        <v>0</v>
      </c>
      <c r="DT373" s="12">
        <f t="shared" si="1042"/>
        <v>0</v>
      </c>
      <c r="DU373" s="12">
        <f t="shared" si="1042"/>
        <v>0</v>
      </c>
      <c r="DV373" s="12">
        <f t="shared" si="1042"/>
        <v>0</v>
      </c>
      <c r="DW373" s="12">
        <f t="shared" si="1042"/>
        <v>0</v>
      </c>
      <c r="DX373" s="12">
        <f t="shared" si="1042"/>
        <v>0</v>
      </c>
      <c r="DY373" s="12">
        <f t="shared" si="1042"/>
        <v>0</v>
      </c>
      <c r="EB373" s="116">
        <f t="shared" si="1024"/>
        <v>372</v>
      </c>
      <c r="EC373" s="2" t="str">
        <f t="shared" si="1043"/>
        <v>Phase 5</v>
      </c>
      <c r="ED373" s="2" t="str">
        <f t="shared" si="1044"/>
        <v>60' Wide</v>
      </c>
      <c r="EE373" s="33" t="str">
        <f>EE376</f>
        <v>Cash</v>
      </c>
      <c r="EF373" s="2" t="str">
        <f>EF376</f>
        <v>Land Acquisition</v>
      </c>
    </row>
    <row r="374" spans="1:136" x14ac:dyDescent="0.3">
      <c r="B374" s="2" t="str">
        <f>Product!$R$2</f>
        <v>Phase 5</v>
      </c>
      <c r="C374" s="2" t="str">
        <f>Product!$R$3</f>
        <v>75' Wide</v>
      </c>
      <c r="D374" s="127">
        <f>SUMIFS(INDEX(Product!$B$2:$U$97, MATCH(D354, Product!$B$2:$B$97, 0), ), Product!$B$2:$U$2, $B374, Product!$B$3:$U$3, $C374)</f>
        <v>46022</v>
      </c>
      <c r="E374" s="129">
        <f>SUMIFS(INDEX(Product!$B$2:$U$97, MATCH(E354, Product!$B$2:$B$97, 0), ), Product!$B$2:$U$2, $B374, Product!$B$3:$U$3, $C374)</f>
        <v>-400000</v>
      </c>
      <c r="F374" s="128"/>
      <c r="G374" s="11">
        <f>SUM(H374:DZ374)</f>
        <v>-400000</v>
      </c>
      <c r="I374" s="12">
        <f>IF(I$2=$D374,$E374, 0)</f>
        <v>0</v>
      </c>
      <c r="J374" s="12">
        <f t="shared" si="1041"/>
        <v>0</v>
      </c>
      <c r="K374" s="12">
        <f t="shared" si="1041"/>
        <v>0</v>
      </c>
      <c r="L374" s="12">
        <f t="shared" si="1041"/>
        <v>0</v>
      </c>
      <c r="M374" s="12">
        <f t="shared" si="1041"/>
        <v>0</v>
      </c>
      <c r="N374" s="12">
        <f t="shared" si="1041"/>
        <v>0</v>
      </c>
      <c r="O374" s="12">
        <f t="shared" si="1041"/>
        <v>0</v>
      </c>
      <c r="P374" s="12">
        <f t="shared" si="1041"/>
        <v>0</v>
      </c>
      <c r="Q374" s="12">
        <f t="shared" si="1041"/>
        <v>0</v>
      </c>
      <c r="R374" s="12">
        <f t="shared" si="1041"/>
        <v>0</v>
      </c>
      <c r="S374" s="12">
        <f t="shared" si="1041"/>
        <v>0</v>
      </c>
      <c r="T374" s="12">
        <f t="shared" si="1041"/>
        <v>0</v>
      </c>
      <c r="U374" s="12">
        <f t="shared" si="1041"/>
        <v>0</v>
      </c>
      <c r="V374" s="12">
        <f t="shared" si="1041"/>
        <v>0</v>
      </c>
      <c r="W374" s="12">
        <f t="shared" si="1041"/>
        <v>0</v>
      </c>
      <c r="X374" s="12">
        <f t="shared" si="1041"/>
        <v>0</v>
      </c>
      <c r="Y374" s="12">
        <f t="shared" si="1041"/>
        <v>0</v>
      </c>
      <c r="Z374" s="12">
        <f t="shared" si="1041"/>
        <v>0</v>
      </c>
      <c r="AA374" s="12">
        <f t="shared" si="1041"/>
        <v>0</v>
      </c>
      <c r="AB374" s="12">
        <f t="shared" si="1041"/>
        <v>0</v>
      </c>
      <c r="AC374" s="12">
        <f t="shared" si="1041"/>
        <v>0</v>
      </c>
      <c r="AD374" s="12">
        <f t="shared" si="1041"/>
        <v>0</v>
      </c>
      <c r="AE374" s="12">
        <f t="shared" si="1041"/>
        <v>0</v>
      </c>
      <c r="AF374" s="12">
        <f t="shared" si="1041"/>
        <v>0</v>
      </c>
      <c r="AG374" s="12">
        <f t="shared" si="1041"/>
        <v>0</v>
      </c>
      <c r="AH374" s="12">
        <f t="shared" si="1041"/>
        <v>0</v>
      </c>
      <c r="AI374" s="12">
        <f t="shared" si="1041"/>
        <v>0</v>
      </c>
      <c r="AJ374" s="12">
        <f t="shared" si="1041"/>
        <v>0</v>
      </c>
      <c r="AK374" s="12">
        <f t="shared" si="1041"/>
        <v>0</v>
      </c>
      <c r="AL374" s="12">
        <f t="shared" si="1041"/>
        <v>0</v>
      </c>
      <c r="AM374" s="12">
        <f t="shared" si="1041"/>
        <v>0</v>
      </c>
      <c r="AN374" s="12">
        <f t="shared" si="1041"/>
        <v>0</v>
      </c>
      <c r="AO374" s="12">
        <f t="shared" si="1041"/>
        <v>0</v>
      </c>
      <c r="AP374" s="12">
        <f t="shared" si="1041"/>
        <v>0</v>
      </c>
      <c r="AQ374" s="12">
        <f t="shared" si="1041"/>
        <v>0</v>
      </c>
      <c r="AR374" s="12">
        <f t="shared" si="1041"/>
        <v>0</v>
      </c>
      <c r="AS374" s="12">
        <f t="shared" si="1041"/>
        <v>0</v>
      </c>
      <c r="AT374" s="12">
        <f t="shared" si="1041"/>
        <v>0</v>
      </c>
      <c r="AU374" s="12">
        <f t="shared" si="1041"/>
        <v>0</v>
      </c>
      <c r="AV374" s="12">
        <f t="shared" si="1041"/>
        <v>0</v>
      </c>
      <c r="AW374" s="12">
        <f t="shared" si="1041"/>
        <v>0</v>
      </c>
      <c r="AX374" s="12">
        <f t="shared" si="1041"/>
        <v>0</v>
      </c>
      <c r="AY374" s="12">
        <f t="shared" si="1041"/>
        <v>0</v>
      </c>
      <c r="AZ374" s="12">
        <f t="shared" si="1041"/>
        <v>0</v>
      </c>
      <c r="BA374" s="12">
        <f t="shared" si="1041"/>
        <v>0</v>
      </c>
      <c r="BB374" s="12">
        <f t="shared" si="1041"/>
        <v>0</v>
      </c>
      <c r="BC374" s="12">
        <f t="shared" si="1041"/>
        <v>0</v>
      </c>
      <c r="BD374" s="12">
        <f t="shared" si="1041"/>
        <v>0</v>
      </c>
      <c r="BE374" s="12">
        <f t="shared" si="1041"/>
        <v>-400000</v>
      </c>
      <c r="BF374" s="12">
        <f t="shared" si="1041"/>
        <v>0</v>
      </c>
      <c r="BG374" s="12">
        <f t="shared" si="1041"/>
        <v>0</v>
      </c>
      <c r="BH374" s="12">
        <f t="shared" si="1041"/>
        <v>0</v>
      </c>
      <c r="BI374" s="12">
        <f t="shared" si="1041"/>
        <v>0</v>
      </c>
      <c r="BJ374" s="12">
        <f t="shared" si="1041"/>
        <v>0</v>
      </c>
      <c r="BK374" s="12">
        <f t="shared" si="1041"/>
        <v>0</v>
      </c>
      <c r="BL374" s="12">
        <f t="shared" si="1041"/>
        <v>0</v>
      </c>
      <c r="BM374" s="12">
        <f t="shared" si="1041"/>
        <v>0</v>
      </c>
      <c r="BN374" s="12">
        <f t="shared" si="1041"/>
        <v>0</v>
      </c>
      <c r="BO374" s="12">
        <f t="shared" si="1041"/>
        <v>0</v>
      </c>
      <c r="BP374" s="12">
        <f t="shared" si="1041"/>
        <v>0</v>
      </c>
      <c r="BQ374" s="12">
        <f t="shared" si="1041"/>
        <v>0</v>
      </c>
      <c r="BR374" s="12">
        <f t="shared" si="1041"/>
        <v>0</v>
      </c>
      <c r="BS374" s="12">
        <f t="shared" si="1041"/>
        <v>0</v>
      </c>
      <c r="BT374" s="12">
        <f t="shared" si="1041"/>
        <v>0</v>
      </c>
      <c r="BU374" s="12">
        <f t="shared" si="1041"/>
        <v>0</v>
      </c>
      <c r="BV374" s="12">
        <f t="shared" si="1042"/>
        <v>0</v>
      </c>
      <c r="BW374" s="12">
        <f t="shared" si="1042"/>
        <v>0</v>
      </c>
      <c r="BX374" s="12">
        <f t="shared" si="1042"/>
        <v>0</v>
      </c>
      <c r="BY374" s="12">
        <f t="shared" si="1042"/>
        <v>0</v>
      </c>
      <c r="BZ374" s="12">
        <f t="shared" si="1042"/>
        <v>0</v>
      </c>
      <c r="CA374" s="12">
        <f t="shared" si="1042"/>
        <v>0</v>
      </c>
      <c r="CB374" s="12">
        <f t="shared" si="1042"/>
        <v>0</v>
      </c>
      <c r="CC374" s="12">
        <f t="shared" si="1042"/>
        <v>0</v>
      </c>
      <c r="CD374" s="12">
        <f t="shared" si="1042"/>
        <v>0</v>
      </c>
      <c r="CE374" s="12">
        <f t="shared" si="1042"/>
        <v>0</v>
      </c>
      <c r="CF374" s="12">
        <f t="shared" si="1042"/>
        <v>0</v>
      </c>
      <c r="CG374" s="12">
        <f t="shared" si="1042"/>
        <v>0</v>
      </c>
      <c r="CH374" s="12">
        <f t="shared" si="1042"/>
        <v>0</v>
      </c>
      <c r="CI374" s="12">
        <f t="shared" si="1042"/>
        <v>0</v>
      </c>
      <c r="CJ374" s="12">
        <f t="shared" si="1042"/>
        <v>0</v>
      </c>
      <c r="CK374" s="12">
        <f t="shared" si="1042"/>
        <v>0</v>
      </c>
      <c r="CL374" s="12">
        <f t="shared" si="1042"/>
        <v>0</v>
      </c>
      <c r="CM374" s="12">
        <f t="shared" si="1042"/>
        <v>0</v>
      </c>
      <c r="CN374" s="12">
        <f t="shared" si="1042"/>
        <v>0</v>
      </c>
      <c r="CO374" s="12">
        <f t="shared" si="1042"/>
        <v>0</v>
      </c>
      <c r="CP374" s="12">
        <f t="shared" si="1042"/>
        <v>0</v>
      </c>
      <c r="CQ374" s="12">
        <f t="shared" si="1042"/>
        <v>0</v>
      </c>
      <c r="CR374" s="12">
        <f t="shared" si="1042"/>
        <v>0</v>
      </c>
      <c r="CS374" s="12">
        <f t="shared" si="1042"/>
        <v>0</v>
      </c>
      <c r="CT374" s="12">
        <f t="shared" si="1042"/>
        <v>0</v>
      </c>
      <c r="CU374" s="12">
        <f t="shared" si="1042"/>
        <v>0</v>
      </c>
      <c r="CV374" s="12">
        <f t="shared" si="1042"/>
        <v>0</v>
      </c>
      <c r="CW374" s="12">
        <f t="shared" si="1042"/>
        <v>0</v>
      </c>
      <c r="CX374" s="12">
        <f t="shared" si="1042"/>
        <v>0</v>
      </c>
      <c r="CY374" s="12">
        <f t="shared" si="1042"/>
        <v>0</v>
      </c>
      <c r="CZ374" s="12">
        <f t="shared" si="1042"/>
        <v>0</v>
      </c>
      <c r="DA374" s="12">
        <f t="shared" si="1042"/>
        <v>0</v>
      </c>
      <c r="DB374" s="12">
        <f t="shared" si="1042"/>
        <v>0</v>
      </c>
      <c r="DC374" s="12">
        <f t="shared" si="1042"/>
        <v>0</v>
      </c>
      <c r="DD374" s="12">
        <f t="shared" si="1042"/>
        <v>0</v>
      </c>
      <c r="DE374" s="12">
        <f t="shared" si="1042"/>
        <v>0</v>
      </c>
      <c r="DF374" s="12">
        <f t="shared" si="1042"/>
        <v>0</v>
      </c>
      <c r="DG374" s="12">
        <f t="shared" si="1042"/>
        <v>0</v>
      </c>
      <c r="DH374" s="12">
        <f t="shared" si="1042"/>
        <v>0</v>
      </c>
      <c r="DI374" s="12">
        <f t="shared" si="1042"/>
        <v>0</v>
      </c>
      <c r="DJ374" s="12">
        <f t="shared" si="1042"/>
        <v>0</v>
      </c>
      <c r="DK374" s="12">
        <f t="shared" si="1042"/>
        <v>0</v>
      </c>
      <c r="DL374" s="12">
        <f t="shared" si="1042"/>
        <v>0</v>
      </c>
      <c r="DM374" s="12">
        <f t="shared" si="1042"/>
        <v>0</v>
      </c>
      <c r="DN374" s="12">
        <f t="shared" si="1042"/>
        <v>0</v>
      </c>
      <c r="DO374" s="12">
        <f t="shared" si="1042"/>
        <v>0</v>
      </c>
      <c r="DP374" s="12">
        <f t="shared" si="1042"/>
        <v>0</v>
      </c>
      <c r="DQ374" s="12">
        <f t="shared" si="1042"/>
        <v>0</v>
      </c>
      <c r="DR374" s="12">
        <f t="shared" si="1042"/>
        <v>0</v>
      </c>
      <c r="DS374" s="12">
        <f t="shared" si="1042"/>
        <v>0</v>
      </c>
      <c r="DT374" s="12">
        <f t="shared" si="1042"/>
        <v>0</v>
      </c>
      <c r="DU374" s="12">
        <f t="shared" si="1042"/>
        <v>0</v>
      </c>
      <c r="DV374" s="12">
        <f t="shared" si="1042"/>
        <v>0</v>
      </c>
      <c r="DW374" s="12">
        <f t="shared" si="1042"/>
        <v>0</v>
      </c>
      <c r="DX374" s="12">
        <f t="shared" si="1042"/>
        <v>0</v>
      </c>
      <c r="DY374" s="12">
        <f t="shared" si="1042"/>
        <v>0</v>
      </c>
      <c r="EB374" s="116">
        <f t="shared" si="1024"/>
        <v>373</v>
      </c>
      <c r="EC374" s="2" t="str">
        <f t="shared" si="1043"/>
        <v>Phase 5</v>
      </c>
      <c r="ED374" s="2" t="str">
        <f t="shared" si="1044"/>
        <v>75' Wide</v>
      </c>
      <c r="EE374" s="33" t="str">
        <f>EE376</f>
        <v>Cash</v>
      </c>
      <c r="EF374" s="2" t="str">
        <f>EF376</f>
        <v>Land Acquisition</v>
      </c>
    </row>
    <row r="375" spans="1:136" x14ac:dyDescent="0.3">
      <c r="G375" s="7"/>
    </row>
    <row r="376" spans="1:136" x14ac:dyDescent="0.3">
      <c r="B376" s="18" t="s">
        <v>56</v>
      </c>
      <c r="C376" s="18"/>
      <c r="D376" s="18"/>
      <c r="E376" s="18"/>
      <c r="F376" s="18"/>
      <c r="G376" s="23">
        <f>SUM(G354:G375)</f>
        <v>-8000000</v>
      </c>
      <c r="H376" s="18"/>
      <c r="I376" s="19">
        <f>SUM(I354:I375)</f>
        <v>-1600000</v>
      </c>
      <c r="J376" s="19">
        <f t="shared" ref="J376:BU376" si="1045">SUM(J354:J375)</f>
        <v>0</v>
      </c>
      <c r="K376" s="19">
        <f t="shared" si="1045"/>
        <v>0</v>
      </c>
      <c r="L376" s="19">
        <f t="shared" si="1045"/>
        <v>0</v>
      </c>
      <c r="M376" s="19">
        <f t="shared" si="1045"/>
        <v>0</v>
      </c>
      <c r="N376" s="19">
        <f t="shared" si="1045"/>
        <v>0</v>
      </c>
      <c r="O376" s="19">
        <f t="shared" si="1045"/>
        <v>0</v>
      </c>
      <c r="P376" s="19">
        <f t="shared" si="1045"/>
        <v>0</v>
      </c>
      <c r="Q376" s="19">
        <f t="shared" si="1045"/>
        <v>0</v>
      </c>
      <c r="R376" s="19">
        <f t="shared" si="1045"/>
        <v>0</v>
      </c>
      <c r="S376" s="19">
        <f t="shared" si="1045"/>
        <v>0</v>
      </c>
      <c r="T376" s="19">
        <f t="shared" si="1045"/>
        <v>0</v>
      </c>
      <c r="U376" s="19">
        <f t="shared" si="1045"/>
        <v>-1600000</v>
      </c>
      <c r="V376" s="19">
        <f t="shared" si="1045"/>
        <v>0</v>
      </c>
      <c r="W376" s="19">
        <f t="shared" si="1045"/>
        <v>0</v>
      </c>
      <c r="X376" s="19">
        <f t="shared" si="1045"/>
        <v>0</v>
      </c>
      <c r="Y376" s="19">
        <f t="shared" si="1045"/>
        <v>0</v>
      </c>
      <c r="Z376" s="19">
        <f t="shared" si="1045"/>
        <v>0</v>
      </c>
      <c r="AA376" s="19">
        <f t="shared" si="1045"/>
        <v>0</v>
      </c>
      <c r="AB376" s="19">
        <f t="shared" si="1045"/>
        <v>0</v>
      </c>
      <c r="AC376" s="19">
        <f t="shared" si="1045"/>
        <v>0</v>
      </c>
      <c r="AD376" s="19">
        <f t="shared" si="1045"/>
        <v>0</v>
      </c>
      <c r="AE376" s="19">
        <f t="shared" si="1045"/>
        <v>0</v>
      </c>
      <c r="AF376" s="19">
        <f t="shared" si="1045"/>
        <v>0</v>
      </c>
      <c r="AG376" s="19">
        <f t="shared" si="1045"/>
        <v>-1600000</v>
      </c>
      <c r="AH376" s="19">
        <f t="shared" si="1045"/>
        <v>0</v>
      </c>
      <c r="AI376" s="19">
        <f t="shared" si="1045"/>
        <v>0</v>
      </c>
      <c r="AJ376" s="19">
        <f t="shared" si="1045"/>
        <v>0</v>
      </c>
      <c r="AK376" s="19">
        <f t="shared" si="1045"/>
        <v>0</v>
      </c>
      <c r="AL376" s="19">
        <f t="shared" si="1045"/>
        <v>0</v>
      </c>
      <c r="AM376" s="19">
        <f t="shared" si="1045"/>
        <v>0</v>
      </c>
      <c r="AN376" s="19">
        <f t="shared" si="1045"/>
        <v>0</v>
      </c>
      <c r="AO376" s="19">
        <f t="shared" si="1045"/>
        <v>0</v>
      </c>
      <c r="AP376" s="19">
        <f t="shared" si="1045"/>
        <v>0</v>
      </c>
      <c r="AQ376" s="19">
        <f t="shared" si="1045"/>
        <v>0</v>
      </c>
      <c r="AR376" s="19">
        <f t="shared" si="1045"/>
        <v>0</v>
      </c>
      <c r="AS376" s="19">
        <f t="shared" si="1045"/>
        <v>-1600000</v>
      </c>
      <c r="AT376" s="19">
        <f t="shared" si="1045"/>
        <v>0</v>
      </c>
      <c r="AU376" s="19">
        <f t="shared" si="1045"/>
        <v>0</v>
      </c>
      <c r="AV376" s="19">
        <f t="shared" si="1045"/>
        <v>0</v>
      </c>
      <c r="AW376" s="19">
        <f t="shared" si="1045"/>
        <v>0</v>
      </c>
      <c r="AX376" s="19">
        <f t="shared" si="1045"/>
        <v>0</v>
      </c>
      <c r="AY376" s="19">
        <f t="shared" si="1045"/>
        <v>0</v>
      </c>
      <c r="AZ376" s="19">
        <f t="shared" si="1045"/>
        <v>0</v>
      </c>
      <c r="BA376" s="19">
        <f t="shared" si="1045"/>
        <v>0</v>
      </c>
      <c r="BB376" s="19">
        <f t="shared" si="1045"/>
        <v>0</v>
      </c>
      <c r="BC376" s="19">
        <f t="shared" si="1045"/>
        <v>0</v>
      </c>
      <c r="BD376" s="19">
        <f t="shared" si="1045"/>
        <v>0</v>
      </c>
      <c r="BE376" s="19">
        <f t="shared" si="1045"/>
        <v>-1600000</v>
      </c>
      <c r="BF376" s="19">
        <f t="shared" si="1045"/>
        <v>0</v>
      </c>
      <c r="BG376" s="19">
        <f t="shared" si="1045"/>
        <v>0</v>
      </c>
      <c r="BH376" s="19">
        <f t="shared" si="1045"/>
        <v>0</v>
      </c>
      <c r="BI376" s="19">
        <f t="shared" si="1045"/>
        <v>0</v>
      </c>
      <c r="BJ376" s="19">
        <f t="shared" si="1045"/>
        <v>0</v>
      </c>
      <c r="BK376" s="19">
        <f t="shared" si="1045"/>
        <v>0</v>
      </c>
      <c r="BL376" s="19">
        <f t="shared" si="1045"/>
        <v>0</v>
      </c>
      <c r="BM376" s="19">
        <f t="shared" si="1045"/>
        <v>0</v>
      </c>
      <c r="BN376" s="19">
        <f t="shared" si="1045"/>
        <v>0</v>
      </c>
      <c r="BO376" s="19">
        <f t="shared" si="1045"/>
        <v>0</v>
      </c>
      <c r="BP376" s="19">
        <f t="shared" si="1045"/>
        <v>0</v>
      </c>
      <c r="BQ376" s="19">
        <f t="shared" si="1045"/>
        <v>0</v>
      </c>
      <c r="BR376" s="19">
        <f t="shared" si="1045"/>
        <v>0</v>
      </c>
      <c r="BS376" s="19">
        <f t="shared" si="1045"/>
        <v>0</v>
      </c>
      <c r="BT376" s="19">
        <f t="shared" si="1045"/>
        <v>0</v>
      </c>
      <c r="BU376" s="19">
        <f t="shared" si="1045"/>
        <v>0</v>
      </c>
      <c r="BV376" s="19">
        <f t="shared" ref="BV376:DY376" si="1046">SUM(BV354:BV375)</f>
        <v>0</v>
      </c>
      <c r="BW376" s="19">
        <f t="shared" si="1046"/>
        <v>0</v>
      </c>
      <c r="BX376" s="19">
        <f t="shared" si="1046"/>
        <v>0</v>
      </c>
      <c r="BY376" s="19">
        <f t="shared" si="1046"/>
        <v>0</v>
      </c>
      <c r="BZ376" s="19">
        <f t="shared" si="1046"/>
        <v>0</v>
      </c>
      <c r="CA376" s="19">
        <f t="shared" si="1046"/>
        <v>0</v>
      </c>
      <c r="CB376" s="19">
        <f t="shared" si="1046"/>
        <v>0</v>
      </c>
      <c r="CC376" s="19">
        <f t="shared" si="1046"/>
        <v>0</v>
      </c>
      <c r="CD376" s="19">
        <f t="shared" si="1046"/>
        <v>0</v>
      </c>
      <c r="CE376" s="19">
        <f t="shared" si="1046"/>
        <v>0</v>
      </c>
      <c r="CF376" s="19">
        <f t="shared" si="1046"/>
        <v>0</v>
      </c>
      <c r="CG376" s="19">
        <f t="shared" si="1046"/>
        <v>0</v>
      </c>
      <c r="CH376" s="19">
        <f t="shared" si="1046"/>
        <v>0</v>
      </c>
      <c r="CI376" s="19">
        <f t="shared" si="1046"/>
        <v>0</v>
      </c>
      <c r="CJ376" s="19">
        <f t="shared" si="1046"/>
        <v>0</v>
      </c>
      <c r="CK376" s="19">
        <f t="shared" si="1046"/>
        <v>0</v>
      </c>
      <c r="CL376" s="19">
        <f t="shared" si="1046"/>
        <v>0</v>
      </c>
      <c r="CM376" s="19">
        <f t="shared" si="1046"/>
        <v>0</v>
      </c>
      <c r="CN376" s="19">
        <f t="shared" si="1046"/>
        <v>0</v>
      </c>
      <c r="CO376" s="19">
        <f t="shared" si="1046"/>
        <v>0</v>
      </c>
      <c r="CP376" s="19">
        <f t="shared" si="1046"/>
        <v>0</v>
      </c>
      <c r="CQ376" s="19">
        <f t="shared" si="1046"/>
        <v>0</v>
      </c>
      <c r="CR376" s="19">
        <f t="shared" si="1046"/>
        <v>0</v>
      </c>
      <c r="CS376" s="19">
        <f t="shared" si="1046"/>
        <v>0</v>
      </c>
      <c r="CT376" s="19">
        <f t="shared" si="1046"/>
        <v>0</v>
      </c>
      <c r="CU376" s="19">
        <f t="shared" si="1046"/>
        <v>0</v>
      </c>
      <c r="CV376" s="19">
        <f t="shared" si="1046"/>
        <v>0</v>
      </c>
      <c r="CW376" s="19">
        <f t="shared" si="1046"/>
        <v>0</v>
      </c>
      <c r="CX376" s="19">
        <f t="shared" si="1046"/>
        <v>0</v>
      </c>
      <c r="CY376" s="19">
        <f t="shared" si="1046"/>
        <v>0</v>
      </c>
      <c r="CZ376" s="19">
        <f t="shared" si="1046"/>
        <v>0</v>
      </c>
      <c r="DA376" s="19">
        <f t="shared" si="1046"/>
        <v>0</v>
      </c>
      <c r="DB376" s="19">
        <f t="shared" si="1046"/>
        <v>0</v>
      </c>
      <c r="DC376" s="19">
        <f t="shared" si="1046"/>
        <v>0</v>
      </c>
      <c r="DD376" s="19">
        <f t="shared" si="1046"/>
        <v>0</v>
      </c>
      <c r="DE376" s="19">
        <f t="shared" si="1046"/>
        <v>0</v>
      </c>
      <c r="DF376" s="19">
        <f t="shared" si="1046"/>
        <v>0</v>
      </c>
      <c r="DG376" s="19">
        <f t="shared" si="1046"/>
        <v>0</v>
      </c>
      <c r="DH376" s="19">
        <f t="shared" si="1046"/>
        <v>0</v>
      </c>
      <c r="DI376" s="19">
        <f t="shared" si="1046"/>
        <v>0</v>
      </c>
      <c r="DJ376" s="19">
        <f t="shared" si="1046"/>
        <v>0</v>
      </c>
      <c r="DK376" s="19">
        <f t="shared" si="1046"/>
        <v>0</v>
      </c>
      <c r="DL376" s="19">
        <f t="shared" si="1046"/>
        <v>0</v>
      </c>
      <c r="DM376" s="19">
        <f t="shared" si="1046"/>
        <v>0</v>
      </c>
      <c r="DN376" s="19">
        <f t="shared" si="1046"/>
        <v>0</v>
      </c>
      <c r="DO376" s="19">
        <f t="shared" si="1046"/>
        <v>0</v>
      </c>
      <c r="DP376" s="19">
        <f t="shared" si="1046"/>
        <v>0</v>
      </c>
      <c r="DQ376" s="19">
        <f t="shared" si="1046"/>
        <v>0</v>
      </c>
      <c r="DR376" s="19">
        <f t="shared" si="1046"/>
        <v>0</v>
      </c>
      <c r="DS376" s="19">
        <f t="shared" si="1046"/>
        <v>0</v>
      </c>
      <c r="DT376" s="19">
        <f t="shared" si="1046"/>
        <v>0</v>
      </c>
      <c r="DU376" s="19">
        <f t="shared" si="1046"/>
        <v>0</v>
      </c>
      <c r="DV376" s="19">
        <f t="shared" si="1046"/>
        <v>0</v>
      </c>
      <c r="DW376" s="19">
        <f t="shared" si="1046"/>
        <v>0</v>
      </c>
      <c r="DX376" s="19">
        <f t="shared" si="1046"/>
        <v>0</v>
      </c>
      <c r="DY376" s="19">
        <f t="shared" si="1046"/>
        <v>0</v>
      </c>
      <c r="EB376" s="116">
        <f>ROW(EB376)-ROW($EB$2)+1</f>
        <v>375</v>
      </c>
      <c r="EC376" s="2" t="s">
        <v>0</v>
      </c>
      <c r="ED376" s="2" t="s">
        <v>0</v>
      </c>
      <c r="EE376" s="117" t="s">
        <v>24</v>
      </c>
      <c r="EF376" s="110" t="str">
        <f>CF!$C$24</f>
        <v>Land Acquisition</v>
      </c>
    </row>
    <row r="378" spans="1:136" ht="49.5" x14ac:dyDescent="0.3">
      <c r="A378" s="8" t="s">
        <v>114</v>
      </c>
      <c r="B378" s="4"/>
      <c r="C378" s="4"/>
      <c r="D378" s="9" t="str">
        <f>Product!$B$15</f>
        <v>Land Acquisition Costs</v>
      </c>
      <c r="E378" s="9"/>
      <c r="F378" s="9"/>
    </row>
    <row r="379" spans="1:136" x14ac:dyDescent="0.3">
      <c r="G379" s="7"/>
      <c r="I379" s="10"/>
      <c r="J379" s="10"/>
      <c r="K379" s="10"/>
      <c r="L379" s="10"/>
      <c r="M379" s="10"/>
      <c r="N379" s="10"/>
      <c r="O379" s="10"/>
      <c r="P379" s="10"/>
      <c r="Q379" s="10"/>
      <c r="R379" s="10"/>
      <c r="S379" s="10"/>
      <c r="T379" s="10"/>
      <c r="U379" s="10"/>
      <c r="V379" s="10"/>
      <c r="W379" s="10"/>
      <c r="X379" s="10"/>
      <c r="Y379" s="10"/>
      <c r="Z379" s="10"/>
      <c r="AA379" s="10"/>
      <c r="AB379" s="10"/>
      <c r="AC379" s="10"/>
      <c r="AD379" s="10"/>
      <c r="AE379" s="10"/>
      <c r="AF379" s="10"/>
      <c r="AG379" s="10"/>
      <c r="AH379" s="10"/>
      <c r="AI379" s="10"/>
      <c r="AJ379" s="10"/>
      <c r="AK379" s="10"/>
      <c r="AL379" s="10"/>
      <c r="AM379" s="10"/>
      <c r="AN379" s="10"/>
      <c r="AO379" s="10"/>
      <c r="AP379" s="10"/>
      <c r="AQ379" s="10"/>
      <c r="AR379" s="10"/>
      <c r="AS379" s="10"/>
      <c r="AT379" s="10"/>
      <c r="AU379" s="10"/>
      <c r="AV379" s="10"/>
      <c r="AW379" s="10"/>
      <c r="AX379" s="10"/>
      <c r="AY379" s="10"/>
      <c r="AZ379" s="10"/>
      <c r="BA379" s="10"/>
      <c r="BB379" s="10"/>
      <c r="BC379" s="10"/>
      <c r="BD379" s="10"/>
      <c r="BE379" s="10"/>
      <c r="BF379" s="10"/>
      <c r="BG379" s="10"/>
      <c r="BH379" s="10"/>
      <c r="BI379" s="10"/>
      <c r="BJ379" s="10"/>
      <c r="BK379" s="10"/>
      <c r="BL379" s="10"/>
      <c r="BM379" s="10"/>
      <c r="BN379" s="10"/>
      <c r="BO379" s="10"/>
      <c r="BP379" s="10"/>
      <c r="BQ379" s="10"/>
      <c r="BR379" s="10"/>
      <c r="BS379" s="10"/>
      <c r="BT379" s="10"/>
      <c r="BU379" s="10"/>
      <c r="BV379" s="10"/>
      <c r="BW379" s="10"/>
      <c r="BX379" s="10"/>
      <c r="BY379" s="10"/>
      <c r="BZ379" s="10"/>
      <c r="CA379" s="10"/>
      <c r="CB379" s="10"/>
      <c r="CC379" s="10"/>
      <c r="CD379" s="10"/>
      <c r="CE379" s="10"/>
      <c r="CF379" s="10"/>
      <c r="CG379" s="10"/>
      <c r="CH379" s="10"/>
      <c r="CI379" s="10"/>
      <c r="CJ379" s="10"/>
      <c r="CK379" s="10"/>
      <c r="CL379" s="10"/>
      <c r="CM379" s="10"/>
      <c r="CN379" s="10"/>
      <c r="CO379" s="10"/>
      <c r="CP379" s="10"/>
      <c r="CQ379" s="10"/>
      <c r="CR379" s="10"/>
      <c r="CS379" s="10"/>
      <c r="CT379" s="10"/>
      <c r="CU379" s="10"/>
      <c r="CV379" s="10"/>
      <c r="CW379" s="10"/>
      <c r="CX379" s="10"/>
      <c r="CY379" s="10"/>
      <c r="CZ379" s="10"/>
      <c r="DA379" s="10"/>
      <c r="DB379" s="10"/>
      <c r="DC379" s="10"/>
      <c r="DD379" s="10"/>
      <c r="DE379" s="10"/>
      <c r="DF379" s="10"/>
      <c r="DG379" s="10"/>
      <c r="DH379" s="10"/>
      <c r="DI379" s="10"/>
      <c r="DJ379" s="10"/>
      <c r="DK379" s="10"/>
      <c r="DL379" s="10"/>
      <c r="DM379" s="10"/>
      <c r="DN379" s="10"/>
      <c r="DO379" s="10"/>
      <c r="DP379" s="10"/>
      <c r="DQ379" s="10"/>
      <c r="DR379" s="10"/>
      <c r="DS379" s="10"/>
      <c r="DT379" s="10"/>
      <c r="DU379" s="10"/>
      <c r="DV379" s="10"/>
      <c r="DW379" s="10"/>
      <c r="DX379" s="10"/>
      <c r="DY379" s="10"/>
    </row>
    <row r="380" spans="1:136" x14ac:dyDescent="0.3">
      <c r="B380" s="2" t="str">
        <f>Product!$D$2</f>
        <v>Phase 1</v>
      </c>
      <c r="C380" s="2" t="str">
        <f>Product!$D$3</f>
        <v>50' Wide</v>
      </c>
      <c r="D380" s="129">
        <f>SUMIFS(INDEX(Product!$B$2:$U$97, MATCH(D378, Product!$B$2:$B$97, 0), ), Product!$B$2:$U$2, $B380, Product!$B$3:$U$3, $C380)</f>
        <v>-20000</v>
      </c>
      <c r="F380" s="128"/>
      <c r="G380" s="11">
        <f>SUM(H380:DZ380)</f>
        <v>-600000</v>
      </c>
      <c r="I380" s="12">
        <f t="shared" ref="I380:AN380" si="1047">I163*$D380</f>
        <v>0</v>
      </c>
      <c r="J380" s="12">
        <f t="shared" si="1047"/>
        <v>0</v>
      </c>
      <c r="K380" s="12">
        <f t="shared" si="1047"/>
        <v>0</v>
      </c>
      <c r="L380" s="12">
        <f t="shared" si="1047"/>
        <v>0</v>
      </c>
      <c r="M380" s="12">
        <f t="shared" si="1047"/>
        <v>0</v>
      </c>
      <c r="N380" s="12">
        <f t="shared" si="1047"/>
        <v>0</v>
      </c>
      <c r="O380" s="12">
        <f t="shared" si="1047"/>
        <v>0</v>
      </c>
      <c r="P380" s="12">
        <f t="shared" si="1047"/>
        <v>0</v>
      </c>
      <c r="Q380" s="12">
        <f t="shared" si="1047"/>
        <v>0</v>
      </c>
      <c r="R380" s="12">
        <f t="shared" si="1047"/>
        <v>0</v>
      </c>
      <c r="S380" s="12">
        <f t="shared" si="1047"/>
        <v>0</v>
      </c>
      <c r="T380" s="12">
        <f t="shared" si="1047"/>
        <v>0</v>
      </c>
      <c r="U380" s="12">
        <f t="shared" si="1047"/>
        <v>0</v>
      </c>
      <c r="V380" s="12">
        <f t="shared" si="1047"/>
        <v>0</v>
      </c>
      <c r="W380" s="12">
        <f t="shared" si="1047"/>
        <v>-50000</v>
      </c>
      <c r="X380" s="12">
        <f t="shared" si="1047"/>
        <v>-50000</v>
      </c>
      <c r="Y380" s="12">
        <f t="shared" si="1047"/>
        <v>-50000</v>
      </c>
      <c r="Z380" s="12">
        <f t="shared" si="1047"/>
        <v>-50000</v>
      </c>
      <c r="AA380" s="12">
        <f t="shared" si="1047"/>
        <v>-50000</v>
      </c>
      <c r="AB380" s="12">
        <f t="shared" si="1047"/>
        <v>-50000</v>
      </c>
      <c r="AC380" s="12">
        <f t="shared" si="1047"/>
        <v>-50000</v>
      </c>
      <c r="AD380" s="12">
        <f t="shared" si="1047"/>
        <v>-50000</v>
      </c>
      <c r="AE380" s="12">
        <f t="shared" si="1047"/>
        <v>-50000</v>
      </c>
      <c r="AF380" s="12">
        <f t="shared" si="1047"/>
        <v>-50000</v>
      </c>
      <c r="AG380" s="12">
        <f t="shared" si="1047"/>
        <v>-50000</v>
      </c>
      <c r="AH380" s="12">
        <f t="shared" si="1047"/>
        <v>-50000</v>
      </c>
      <c r="AI380" s="12">
        <f t="shared" si="1047"/>
        <v>0</v>
      </c>
      <c r="AJ380" s="12">
        <f t="shared" si="1047"/>
        <v>0</v>
      </c>
      <c r="AK380" s="12">
        <f t="shared" si="1047"/>
        <v>0</v>
      </c>
      <c r="AL380" s="12">
        <f t="shared" si="1047"/>
        <v>0</v>
      </c>
      <c r="AM380" s="12">
        <f t="shared" si="1047"/>
        <v>0</v>
      </c>
      <c r="AN380" s="12">
        <f t="shared" si="1047"/>
        <v>0</v>
      </c>
      <c r="AO380" s="12">
        <f t="shared" ref="AO380:BT380" si="1048">AO163*$D380</f>
        <v>0</v>
      </c>
      <c r="AP380" s="12">
        <f t="shared" si="1048"/>
        <v>0</v>
      </c>
      <c r="AQ380" s="12">
        <f t="shared" si="1048"/>
        <v>0</v>
      </c>
      <c r="AR380" s="12">
        <f t="shared" si="1048"/>
        <v>0</v>
      </c>
      <c r="AS380" s="12">
        <f t="shared" si="1048"/>
        <v>0</v>
      </c>
      <c r="AT380" s="12">
        <f t="shared" si="1048"/>
        <v>0</v>
      </c>
      <c r="AU380" s="12">
        <f t="shared" si="1048"/>
        <v>0</v>
      </c>
      <c r="AV380" s="12">
        <f t="shared" si="1048"/>
        <v>0</v>
      </c>
      <c r="AW380" s="12">
        <f t="shared" si="1048"/>
        <v>0</v>
      </c>
      <c r="AX380" s="12">
        <f t="shared" si="1048"/>
        <v>0</v>
      </c>
      <c r="AY380" s="12">
        <f t="shared" si="1048"/>
        <v>0</v>
      </c>
      <c r="AZ380" s="12">
        <f t="shared" si="1048"/>
        <v>0</v>
      </c>
      <c r="BA380" s="12">
        <f t="shared" si="1048"/>
        <v>0</v>
      </c>
      <c r="BB380" s="12">
        <f t="shared" si="1048"/>
        <v>0</v>
      </c>
      <c r="BC380" s="12">
        <f t="shared" si="1048"/>
        <v>0</v>
      </c>
      <c r="BD380" s="12">
        <f t="shared" si="1048"/>
        <v>0</v>
      </c>
      <c r="BE380" s="12">
        <f t="shared" si="1048"/>
        <v>0</v>
      </c>
      <c r="BF380" s="12">
        <f t="shared" si="1048"/>
        <v>0</v>
      </c>
      <c r="BG380" s="12">
        <f t="shared" si="1048"/>
        <v>0</v>
      </c>
      <c r="BH380" s="12">
        <f t="shared" si="1048"/>
        <v>0</v>
      </c>
      <c r="BI380" s="12">
        <f t="shared" si="1048"/>
        <v>0</v>
      </c>
      <c r="BJ380" s="12">
        <f t="shared" si="1048"/>
        <v>0</v>
      </c>
      <c r="BK380" s="12">
        <f t="shared" si="1048"/>
        <v>0</v>
      </c>
      <c r="BL380" s="12">
        <f t="shared" si="1048"/>
        <v>0</v>
      </c>
      <c r="BM380" s="12">
        <f t="shared" si="1048"/>
        <v>0</v>
      </c>
      <c r="BN380" s="12">
        <f t="shared" si="1048"/>
        <v>0</v>
      </c>
      <c r="BO380" s="12">
        <f t="shared" si="1048"/>
        <v>0</v>
      </c>
      <c r="BP380" s="12">
        <f t="shared" si="1048"/>
        <v>0</v>
      </c>
      <c r="BQ380" s="12">
        <f t="shared" si="1048"/>
        <v>0</v>
      </c>
      <c r="BR380" s="12">
        <f t="shared" si="1048"/>
        <v>0</v>
      </c>
      <c r="BS380" s="12">
        <f t="shared" si="1048"/>
        <v>0</v>
      </c>
      <c r="BT380" s="12">
        <f t="shared" si="1048"/>
        <v>0</v>
      </c>
      <c r="BU380" s="12">
        <f t="shared" ref="BU380:CZ380" si="1049">BU163*$D380</f>
        <v>0</v>
      </c>
      <c r="BV380" s="12">
        <f t="shared" si="1049"/>
        <v>0</v>
      </c>
      <c r="BW380" s="12">
        <f t="shared" si="1049"/>
        <v>0</v>
      </c>
      <c r="BX380" s="12">
        <f t="shared" si="1049"/>
        <v>0</v>
      </c>
      <c r="BY380" s="12">
        <f t="shared" si="1049"/>
        <v>0</v>
      </c>
      <c r="BZ380" s="12">
        <f t="shared" si="1049"/>
        <v>0</v>
      </c>
      <c r="CA380" s="12">
        <f t="shared" si="1049"/>
        <v>0</v>
      </c>
      <c r="CB380" s="12">
        <f t="shared" si="1049"/>
        <v>0</v>
      </c>
      <c r="CC380" s="12">
        <f t="shared" si="1049"/>
        <v>0</v>
      </c>
      <c r="CD380" s="12">
        <f t="shared" si="1049"/>
        <v>0</v>
      </c>
      <c r="CE380" s="12">
        <f t="shared" si="1049"/>
        <v>0</v>
      </c>
      <c r="CF380" s="12">
        <f t="shared" si="1049"/>
        <v>0</v>
      </c>
      <c r="CG380" s="12">
        <f t="shared" si="1049"/>
        <v>0</v>
      </c>
      <c r="CH380" s="12">
        <f t="shared" si="1049"/>
        <v>0</v>
      </c>
      <c r="CI380" s="12">
        <f t="shared" si="1049"/>
        <v>0</v>
      </c>
      <c r="CJ380" s="12">
        <f t="shared" si="1049"/>
        <v>0</v>
      </c>
      <c r="CK380" s="12">
        <f t="shared" si="1049"/>
        <v>0</v>
      </c>
      <c r="CL380" s="12">
        <f t="shared" si="1049"/>
        <v>0</v>
      </c>
      <c r="CM380" s="12">
        <f t="shared" si="1049"/>
        <v>0</v>
      </c>
      <c r="CN380" s="12">
        <f t="shared" si="1049"/>
        <v>0</v>
      </c>
      <c r="CO380" s="12">
        <f t="shared" si="1049"/>
        <v>0</v>
      </c>
      <c r="CP380" s="12">
        <f t="shared" si="1049"/>
        <v>0</v>
      </c>
      <c r="CQ380" s="12">
        <f t="shared" si="1049"/>
        <v>0</v>
      </c>
      <c r="CR380" s="12">
        <f t="shared" si="1049"/>
        <v>0</v>
      </c>
      <c r="CS380" s="12">
        <f t="shared" si="1049"/>
        <v>0</v>
      </c>
      <c r="CT380" s="12">
        <f t="shared" si="1049"/>
        <v>0</v>
      </c>
      <c r="CU380" s="12">
        <f t="shared" si="1049"/>
        <v>0</v>
      </c>
      <c r="CV380" s="12">
        <f t="shared" si="1049"/>
        <v>0</v>
      </c>
      <c r="CW380" s="12">
        <f t="shared" si="1049"/>
        <v>0</v>
      </c>
      <c r="CX380" s="12">
        <f t="shared" si="1049"/>
        <v>0</v>
      </c>
      <c r="CY380" s="12">
        <f t="shared" si="1049"/>
        <v>0</v>
      </c>
      <c r="CZ380" s="12">
        <f t="shared" si="1049"/>
        <v>0</v>
      </c>
      <c r="DA380" s="12">
        <f t="shared" ref="DA380:DY380" si="1050">DA163*$D380</f>
        <v>0</v>
      </c>
      <c r="DB380" s="12">
        <f t="shared" si="1050"/>
        <v>0</v>
      </c>
      <c r="DC380" s="12">
        <f t="shared" si="1050"/>
        <v>0</v>
      </c>
      <c r="DD380" s="12">
        <f t="shared" si="1050"/>
        <v>0</v>
      </c>
      <c r="DE380" s="12">
        <f t="shared" si="1050"/>
        <v>0</v>
      </c>
      <c r="DF380" s="12">
        <f t="shared" si="1050"/>
        <v>0</v>
      </c>
      <c r="DG380" s="12">
        <f t="shared" si="1050"/>
        <v>0</v>
      </c>
      <c r="DH380" s="12">
        <f t="shared" si="1050"/>
        <v>0</v>
      </c>
      <c r="DI380" s="12">
        <f t="shared" si="1050"/>
        <v>0</v>
      </c>
      <c r="DJ380" s="12">
        <f t="shared" si="1050"/>
        <v>0</v>
      </c>
      <c r="DK380" s="12">
        <f t="shared" si="1050"/>
        <v>0</v>
      </c>
      <c r="DL380" s="12">
        <f t="shared" si="1050"/>
        <v>0</v>
      </c>
      <c r="DM380" s="12">
        <f t="shared" si="1050"/>
        <v>0</v>
      </c>
      <c r="DN380" s="12">
        <f t="shared" si="1050"/>
        <v>0</v>
      </c>
      <c r="DO380" s="12">
        <f t="shared" si="1050"/>
        <v>0</v>
      </c>
      <c r="DP380" s="12">
        <f t="shared" si="1050"/>
        <v>0</v>
      </c>
      <c r="DQ380" s="12">
        <f t="shared" si="1050"/>
        <v>0</v>
      </c>
      <c r="DR380" s="12">
        <f t="shared" si="1050"/>
        <v>0</v>
      </c>
      <c r="DS380" s="12">
        <f t="shared" si="1050"/>
        <v>0</v>
      </c>
      <c r="DT380" s="12">
        <f t="shared" si="1050"/>
        <v>0</v>
      </c>
      <c r="DU380" s="12">
        <f t="shared" si="1050"/>
        <v>0</v>
      </c>
      <c r="DV380" s="12">
        <f t="shared" si="1050"/>
        <v>0</v>
      </c>
      <c r="DW380" s="12">
        <f t="shared" si="1050"/>
        <v>0</v>
      </c>
      <c r="DX380" s="12">
        <f t="shared" si="1050"/>
        <v>0</v>
      </c>
      <c r="DY380" s="12">
        <f t="shared" si="1050"/>
        <v>0</v>
      </c>
      <c r="EB380" s="116">
        <f>ROW(EB380)-ROW($EB$2)+1</f>
        <v>379</v>
      </c>
      <c r="EC380" s="2" t="str">
        <f>B380</f>
        <v>Phase 1</v>
      </c>
      <c r="ED380" s="2" t="str">
        <f>C380</f>
        <v>50' Wide</v>
      </c>
      <c r="EE380" s="33" t="str">
        <f>EE400</f>
        <v>GAAP</v>
      </c>
      <c r="EF380" s="2" t="str">
        <f>EF400</f>
        <v>Land Acquisition</v>
      </c>
    </row>
    <row r="381" spans="1:136" x14ac:dyDescent="0.3">
      <c r="B381" s="2" t="str">
        <f>Product!$E$2</f>
        <v>Phase 1</v>
      </c>
      <c r="C381" s="2" t="str">
        <f>Product!$E$3</f>
        <v>60' Wide</v>
      </c>
      <c r="D381" s="129">
        <f>SUMIFS(INDEX(Product!$B$2:$U$97, MATCH(D378, Product!$B$2:$B$97, 0), ), Product!$B$2:$U$2, $B381, Product!$B$3:$U$3, $C381)</f>
        <v>-20000</v>
      </c>
      <c r="F381" s="128"/>
      <c r="G381" s="11">
        <f>SUM(H381:DZ381)</f>
        <v>-600000</v>
      </c>
      <c r="I381" s="12">
        <f t="shared" ref="I381:AN381" si="1051">I164*$D381</f>
        <v>0</v>
      </c>
      <c r="J381" s="12">
        <f t="shared" si="1051"/>
        <v>0</v>
      </c>
      <c r="K381" s="12">
        <f t="shared" si="1051"/>
        <v>0</v>
      </c>
      <c r="L381" s="12">
        <f t="shared" si="1051"/>
        <v>0</v>
      </c>
      <c r="M381" s="12">
        <f t="shared" si="1051"/>
        <v>0</v>
      </c>
      <c r="N381" s="12">
        <f t="shared" si="1051"/>
        <v>0</v>
      </c>
      <c r="O381" s="12">
        <f t="shared" si="1051"/>
        <v>0</v>
      </c>
      <c r="P381" s="12">
        <f t="shared" si="1051"/>
        <v>0</v>
      </c>
      <c r="Q381" s="12">
        <f t="shared" si="1051"/>
        <v>0</v>
      </c>
      <c r="R381" s="12">
        <f t="shared" si="1051"/>
        <v>0</v>
      </c>
      <c r="S381" s="12">
        <f t="shared" si="1051"/>
        <v>0</v>
      </c>
      <c r="T381" s="12">
        <f t="shared" si="1051"/>
        <v>0</v>
      </c>
      <c r="U381" s="12">
        <f t="shared" si="1051"/>
        <v>0</v>
      </c>
      <c r="V381" s="12">
        <f t="shared" si="1051"/>
        <v>0</v>
      </c>
      <c r="W381" s="12">
        <f t="shared" si="1051"/>
        <v>-50000</v>
      </c>
      <c r="X381" s="12">
        <f t="shared" si="1051"/>
        <v>-50000</v>
      </c>
      <c r="Y381" s="12">
        <f t="shared" si="1051"/>
        <v>-50000</v>
      </c>
      <c r="Z381" s="12">
        <f t="shared" si="1051"/>
        <v>-50000</v>
      </c>
      <c r="AA381" s="12">
        <f t="shared" si="1051"/>
        <v>-50000</v>
      </c>
      <c r="AB381" s="12">
        <f t="shared" si="1051"/>
        <v>-50000</v>
      </c>
      <c r="AC381" s="12">
        <f t="shared" si="1051"/>
        <v>-50000</v>
      </c>
      <c r="AD381" s="12">
        <f t="shared" si="1051"/>
        <v>-50000</v>
      </c>
      <c r="AE381" s="12">
        <f t="shared" si="1051"/>
        <v>-50000</v>
      </c>
      <c r="AF381" s="12">
        <f t="shared" si="1051"/>
        <v>-50000</v>
      </c>
      <c r="AG381" s="12">
        <f t="shared" si="1051"/>
        <v>-50000</v>
      </c>
      <c r="AH381" s="12">
        <f t="shared" si="1051"/>
        <v>-50000</v>
      </c>
      <c r="AI381" s="12">
        <f t="shared" si="1051"/>
        <v>0</v>
      </c>
      <c r="AJ381" s="12">
        <f t="shared" si="1051"/>
        <v>0</v>
      </c>
      <c r="AK381" s="12">
        <f t="shared" si="1051"/>
        <v>0</v>
      </c>
      <c r="AL381" s="12">
        <f t="shared" si="1051"/>
        <v>0</v>
      </c>
      <c r="AM381" s="12">
        <f t="shared" si="1051"/>
        <v>0</v>
      </c>
      <c r="AN381" s="12">
        <f t="shared" si="1051"/>
        <v>0</v>
      </c>
      <c r="AO381" s="12">
        <f t="shared" ref="AO381:BT381" si="1052">AO164*$D381</f>
        <v>0</v>
      </c>
      <c r="AP381" s="12">
        <f t="shared" si="1052"/>
        <v>0</v>
      </c>
      <c r="AQ381" s="12">
        <f t="shared" si="1052"/>
        <v>0</v>
      </c>
      <c r="AR381" s="12">
        <f t="shared" si="1052"/>
        <v>0</v>
      </c>
      <c r="AS381" s="12">
        <f t="shared" si="1052"/>
        <v>0</v>
      </c>
      <c r="AT381" s="12">
        <f t="shared" si="1052"/>
        <v>0</v>
      </c>
      <c r="AU381" s="12">
        <f t="shared" si="1052"/>
        <v>0</v>
      </c>
      <c r="AV381" s="12">
        <f t="shared" si="1052"/>
        <v>0</v>
      </c>
      <c r="AW381" s="12">
        <f t="shared" si="1052"/>
        <v>0</v>
      </c>
      <c r="AX381" s="12">
        <f t="shared" si="1052"/>
        <v>0</v>
      </c>
      <c r="AY381" s="12">
        <f t="shared" si="1052"/>
        <v>0</v>
      </c>
      <c r="AZ381" s="12">
        <f t="shared" si="1052"/>
        <v>0</v>
      </c>
      <c r="BA381" s="12">
        <f t="shared" si="1052"/>
        <v>0</v>
      </c>
      <c r="BB381" s="12">
        <f t="shared" si="1052"/>
        <v>0</v>
      </c>
      <c r="BC381" s="12">
        <f t="shared" si="1052"/>
        <v>0</v>
      </c>
      <c r="BD381" s="12">
        <f t="shared" si="1052"/>
        <v>0</v>
      </c>
      <c r="BE381" s="12">
        <f t="shared" si="1052"/>
        <v>0</v>
      </c>
      <c r="BF381" s="12">
        <f t="shared" si="1052"/>
        <v>0</v>
      </c>
      <c r="BG381" s="12">
        <f t="shared" si="1052"/>
        <v>0</v>
      </c>
      <c r="BH381" s="12">
        <f t="shared" si="1052"/>
        <v>0</v>
      </c>
      <c r="BI381" s="12">
        <f t="shared" si="1052"/>
        <v>0</v>
      </c>
      <c r="BJ381" s="12">
        <f t="shared" si="1052"/>
        <v>0</v>
      </c>
      <c r="BK381" s="12">
        <f t="shared" si="1052"/>
        <v>0</v>
      </c>
      <c r="BL381" s="12">
        <f t="shared" si="1052"/>
        <v>0</v>
      </c>
      <c r="BM381" s="12">
        <f t="shared" si="1052"/>
        <v>0</v>
      </c>
      <c r="BN381" s="12">
        <f t="shared" si="1052"/>
        <v>0</v>
      </c>
      <c r="BO381" s="12">
        <f t="shared" si="1052"/>
        <v>0</v>
      </c>
      <c r="BP381" s="12">
        <f t="shared" si="1052"/>
        <v>0</v>
      </c>
      <c r="BQ381" s="12">
        <f t="shared" si="1052"/>
        <v>0</v>
      </c>
      <c r="BR381" s="12">
        <f t="shared" si="1052"/>
        <v>0</v>
      </c>
      <c r="BS381" s="12">
        <f t="shared" si="1052"/>
        <v>0</v>
      </c>
      <c r="BT381" s="12">
        <f t="shared" si="1052"/>
        <v>0</v>
      </c>
      <c r="BU381" s="12">
        <f t="shared" ref="BU381:CZ381" si="1053">BU164*$D381</f>
        <v>0</v>
      </c>
      <c r="BV381" s="12">
        <f t="shared" si="1053"/>
        <v>0</v>
      </c>
      <c r="BW381" s="12">
        <f t="shared" si="1053"/>
        <v>0</v>
      </c>
      <c r="BX381" s="12">
        <f t="shared" si="1053"/>
        <v>0</v>
      </c>
      <c r="BY381" s="12">
        <f t="shared" si="1053"/>
        <v>0</v>
      </c>
      <c r="BZ381" s="12">
        <f t="shared" si="1053"/>
        <v>0</v>
      </c>
      <c r="CA381" s="12">
        <f t="shared" si="1053"/>
        <v>0</v>
      </c>
      <c r="CB381" s="12">
        <f t="shared" si="1053"/>
        <v>0</v>
      </c>
      <c r="CC381" s="12">
        <f t="shared" si="1053"/>
        <v>0</v>
      </c>
      <c r="CD381" s="12">
        <f t="shared" si="1053"/>
        <v>0</v>
      </c>
      <c r="CE381" s="12">
        <f t="shared" si="1053"/>
        <v>0</v>
      </c>
      <c r="CF381" s="12">
        <f t="shared" si="1053"/>
        <v>0</v>
      </c>
      <c r="CG381" s="12">
        <f t="shared" si="1053"/>
        <v>0</v>
      </c>
      <c r="CH381" s="12">
        <f t="shared" si="1053"/>
        <v>0</v>
      </c>
      <c r="CI381" s="12">
        <f t="shared" si="1053"/>
        <v>0</v>
      </c>
      <c r="CJ381" s="12">
        <f t="shared" si="1053"/>
        <v>0</v>
      </c>
      <c r="CK381" s="12">
        <f t="shared" si="1053"/>
        <v>0</v>
      </c>
      <c r="CL381" s="12">
        <f t="shared" si="1053"/>
        <v>0</v>
      </c>
      <c r="CM381" s="12">
        <f t="shared" si="1053"/>
        <v>0</v>
      </c>
      <c r="CN381" s="12">
        <f t="shared" si="1053"/>
        <v>0</v>
      </c>
      <c r="CO381" s="12">
        <f t="shared" si="1053"/>
        <v>0</v>
      </c>
      <c r="CP381" s="12">
        <f t="shared" si="1053"/>
        <v>0</v>
      </c>
      <c r="CQ381" s="12">
        <f t="shared" si="1053"/>
        <v>0</v>
      </c>
      <c r="CR381" s="12">
        <f t="shared" si="1053"/>
        <v>0</v>
      </c>
      <c r="CS381" s="12">
        <f t="shared" si="1053"/>
        <v>0</v>
      </c>
      <c r="CT381" s="12">
        <f t="shared" si="1053"/>
        <v>0</v>
      </c>
      <c r="CU381" s="12">
        <f t="shared" si="1053"/>
        <v>0</v>
      </c>
      <c r="CV381" s="12">
        <f t="shared" si="1053"/>
        <v>0</v>
      </c>
      <c r="CW381" s="12">
        <f t="shared" si="1053"/>
        <v>0</v>
      </c>
      <c r="CX381" s="12">
        <f t="shared" si="1053"/>
        <v>0</v>
      </c>
      <c r="CY381" s="12">
        <f t="shared" si="1053"/>
        <v>0</v>
      </c>
      <c r="CZ381" s="12">
        <f t="shared" si="1053"/>
        <v>0</v>
      </c>
      <c r="DA381" s="12">
        <f t="shared" ref="DA381:DY381" si="1054">DA164*$D381</f>
        <v>0</v>
      </c>
      <c r="DB381" s="12">
        <f t="shared" si="1054"/>
        <v>0</v>
      </c>
      <c r="DC381" s="12">
        <f t="shared" si="1054"/>
        <v>0</v>
      </c>
      <c r="DD381" s="12">
        <f t="shared" si="1054"/>
        <v>0</v>
      </c>
      <c r="DE381" s="12">
        <f t="shared" si="1054"/>
        <v>0</v>
      </c>
      <c r="DF381" s="12">
        <f t="shared" si="1054"/>
        <v>0</v>
      </c>
      <c r="DG381" s="12">
        <f t="shared" si="1054"/>
        <v>0</v>
      </c>
      <c r="DH381" s="12">
        <f t="shared" si="1054"/>
        <v>0</v>
      </c>
      <c r="DI381" s="12">
        <f t="shared" si="1054"/>
        <v>0</v>
      </c>
      <c r="DJ381" s="12">
        <f t="shared" si="1054"/>
        <v>0</v>
      </c>
      <c r="DK381" s="12">
        <f t="shared" si="1054"/>
        <v>0</v>
      </c>
      <c r="DL381" s="12">
        <f t="shared" si="1054"/>
        <v>0</v>
      </c>
      <c r="DM381" s="12">
        <f t="shared" si="1054"/>
        <v>0</v>
      </c>
      <c r="DN381" s="12">
        <f t="shared" si="1054"/>
        <v>0</v>
      </c>
      <c r="DO381" s="12">
        <f t="shared" si="1054"/>
        <v>0</v>
      </c>
      <c r="DP381" s="12">
        <f t="shared" si="1054"/>
        <v>0</v>
      </c>
      <c r="DQ381" s="12">
        <f t="shared" si="1054"/>
        <v>0</v>
      </c>
      <c r="DR381" s="12">
        <f t="shared" si="1054"/>
        <v>0</v>
      </c>
      <c r="DS381" s="12">
        <f t="shared" si="1054"/>
        <v>0</v>
      </c>
      <c r="DT381" s="12">
        <f t="shared" si="1054"/>
        <v>0</v>
      </c>
      <c r="DU381" s="12">
        <f t="shared" si="1054"/>
        <v>0</v>
      </c>
      <c r="DV381" s="12">
        <f t="shared" si="1054"/>
        <v>0</v>
      </c>
      <c r="DW381" s="12">
        <f t="shared" si="1054"/>
        <v>0</v>
      </c>
      <c r="DX381" s="12">
        <f t="shared" si="1054"/>
        <v>0</v>
      </c>
      <c r="DY381" s="12">
        <f t="shared" si="1054"/>
        <v>0</v>
      </c>
      <c r="EB381" s="116">
        <f t="shared" ref="EB381:EB398" si="1055">ROW(EB381)-ROW($EB$2)+1</f>
        <v>380</v>
      </c>
      <c r="EC381" s="2" t="str">
        <f t="shared" ref="EC381:EC382" si="1056">B381</f>
        <v>Phase 1</v>
      </c>
      <c r="ED381" s="2" t="str">
        <f t="shared" ref="ED381:ED382" si="1057">C381</f>
        <v>60' Wide</v>
      </c>
      <c r="EE381" s="33" t="str">
        <f>EE400</f>
        <v>GAAP</v>
      </c>
      <c r="EF381" s="2" t="str">
        <f>EF400</f>
        <v>Land Acquisition</v>
      </c>
    </row>
    <row r="382" spans="1:136" x14ac:dyDescent="0.3">
      <c r="B382" s="2" t="str">
        <f>Product!$F$2</f>
        <v>Phase 1</v>
      </c>
      <c r="C382" s="2" t="str">
        <f>Product!$F$3</f>
        <v>75' Wide</v>
      </c>
      <c r="D382" s="129">
        <f>SUMIFS(INDEX(Product!$B$2:$U$97, MATCH(D378, Product!$B$2:$B$97, 0), ), Product!$B$2:$U$2, $B382, Product!$B$3:$U$3, $C382)</f>
        <v>-20000</v>
      </c>
      <c r="F382" s="128"/>
      <c r="G382" s="11">
        <f>SUM(H382:DZ382)</f>
        <v>-399999.99999999994</v>
      </c>
      <c r="I382" s="12">
        <f t="shared" ref="I382:AN382" si="1058">I165*$D382</f>
        <v>0</v>
      </c>
      <c r="J382" s="12">
        <f t="shared" si="1058"/>
        <v>0</v>
      </c>
      <c r="K382" s="12">
        <f t="shared" si="1058"/>
        <v>0</v>
      </c>
      <c r="L382" s="12">
        <f t="shared" si="1058"/>
        <v>0</v>
      </c>
      <c r="M382" s="12">
        <f t="shared" si="1058"/>
        <v>0</v>
      </c>
      <c r="N382" s="12">
        <f t="shared" si="1058"/>
        <v>0</v>
      </c>
      <c r="O382" s="12">
        <f t="shared" si="1058"/>
        <v>0</v>
      </c>
      <c r="P382" s="12">
        <f t="shared" si="1058"/>
        <v>0</v>
      </c>
      <c r="Q382" s="12">
        <f t="shared" si="1058"/>
        <v>0</v>
      </c>
      <c r="R382" s="12">
        <f t="shared" si="1058"/>
        <v>0</v>
      </c>
      <c r="S382" s="12">
        <f t="shared" si="1058"/>
        <v>0</v>
      </c>
      <c r="T382" s="12">
        <f t="shared" si="1058"/>
        <v>0</v>
      </c>
      <c r="U382" s="12">
        <f t="shared" si="1058"/>
        <v>0</v>
      </c>
      <c r="V382" s="12">
        <f t="shared" si="1058"/>
        <v>0</v>
      </c>
      <c r="W382" s="12">
        <f t="shared" si="1058"/>
        <v>-33333.333333333336</v>
      </c>
      <c r="X382" s="12">
        <f t="shared" si="1058"/>
        <v>-33333.333333333336</v>
      </c>
      <c r="Y382" s="12">
        <f t="shared" si="1058"/>
        <v>-33333.333333333336</v>
      </c>
      <c r="Z382" s="12">
        <f t="shared" si="1058"/>
        <v>-33333.333333333336</v>
      </c>
      <c r="AA382" s="12">
        <f t="shared" si="1058"/>
        <v>-33333.333333333336</v>
      </c>
      <c r="AB382" s="12">
        <f t="shared" si="1058"/>
        <v>-33333.333333333336</v>
      </c>
      <c r="AC382" s="12">
        <f t="shared" si="1058"/>
        <v>-33333.333333333336</v>
      </c>
      <c r="AD382" s="12">
        <f t="shared" si="1058"/>
        <v>-33333.333333333336</v>
      </c>
      <c r="AE382" s="12">
        <f t="shared" si="1058"/>
        <v>-33333.333333333336</v>
      </c>
      <c r="AF382" s="12">
        <f t="shared" si="1058"/>
        <v>-33333.333333333336</v>
      </c>
      <c r="AG382" s="12">
        <f t="shared" si="1058"/>
        <v>-33333.333333333336</v>
      </c>
      <c r="AH382" s="12">
        <f t="shared" si="1058"/>
        <v>-33333.333333333336</v>
      </c>
      <c r="AI382" s="12">
        <f t="shared" si="1058"/>
        <v>0</v>
      </c>
      <c r="AJ382" s="12">
        <f t="shared" si="1058"/>
        <v>0</v>
      </c>
      <c r="AK382" s="12">
        <f t="shared" si="1058"/>
        <v>0</v>
      </c>
      <c r="AL382" s="12">
        <f t="shared" si="1058"/>
        <v>0</v>
      </c>
      <c r="AM382" s="12">
        <f t="shared" si="1058"/>
        <v>0</v>
      </c>
      <c r="AN382" s="12">
        <f t="shared" si="1058"/>
        <v>0</v>
      </c>
      <c r="AO382" s="12">
        <f t="shared" ref="AO382:BT382" si="1059">AO165*$D382</f>
        <v>0</v>
      </c>
      <c r="AP382" s="12">
        <f t="shared" si="1059"/>
        <v>0</v>
      </c>
      <c r="AQ382" s="12">
        <f t="shared" si="1059"/>
        <v>0</v>
      </c>
      <c r="AR382" s="12">
        <f t="shared" si="1059"/>
        <v>0</v>
      </c>
      <c r="AS382" s="12">
        <f t="shared" si="1059"/>
        <v>0</v>
      </c>
      <c r="AT382" s="12">
        <f t="shared" si="1059"/>
        <v>0</v>
      </c>
      <c r="AU382" s="12">
        <f t="shared" si="1059"/>
        <v>0</v>
      </c>
      <c r="AV382" s="12">
        <f t="shared" si="1059"/>
        <v>0</v>
      </c>
      <c r="AW382" s="12">
        <f t="shared" si="1059"/>
        <v>0</v>
      </c>
      <c r="AX382" s="12">
        <f t="shared" si="1059"/>
        <v>0</v>
      </c>
      <c r="AY382" s="12">
        <f t="shared" si="1059"/>
        <v>0</v>
      </c>
      <c r="AZ382" s="12">
        <f t="shared" si="1059"/>
        <v>0</v>
      </c>
      <c r="BA382" s="12">
        <f t="shared" si="1059"/>
        <v>0</v>
      </c>
      <c r="BB382" s="12">
        <f t="shared" si="1059"/>
        <v>0</v>
      </c>
      <c r="BC382" s="12">
        <f t="shared" si="1059"/>
        <v>0</v>
      </c>
      <c r="BD382" s="12">
        <f t="shared" si="1059"/>
        <v>0</v>
      </c>
      <c r="BE382" s="12">
        <f t="shared" si="1059"/>
        <v>0</v>
      </c>
      <c r="BF382" s="12">
        <f t="shared" si="1059"/>
        <v>0</v>
      </c>
      <c r="BG382" s="12">
        <f t="shared" si="1059"/>
        <v>0</v>
      </c>
      <c r="BH382" s="12">
        <f t="shared" si="1059"/>
        <v>0</v>
      </c>
      <c r="BI382" s="12">
        <f t="shared" si="1059"/>
        <v>0</v>
      </c>
      <c r="BJ382" s="12">
        <f t="shared" si="1059"/>
        <v>0</v>
      </c>
      <c r="BK382" s="12">
        <f t="shared" si="1059"/>
        <v>0</v>
      </c>
      <c r="BL382" s="12">
        <f t="shared" si="1059"/>
        <v>0</v>
      </c>
      <c r="BM382" s="12">
        <f t="shared" si="1059"/>
        <v>0</v>
      </c>
      <c r="BN382" s="12">
        <f t="shared" si="1059"/>
        <v>0</v>
      </c>
      <c r="BO382" s="12">
        <f t="shared" si="1059"/>
        <v>0</v>
      </c>
      <c r="BP382" s="12">
        <f t="shared" si="1059"/>
        <v>0</v>
      </c>
      <c r="BQ382" s="12">
        <f t="shared" si="1059"/>
        <v>0</v>
      </c>
      <c r="BR382" s="12">
        <f t="shared" si="1059"/>
        <v>0</v>
      </c>
      <c r="BS382" s="12">
        <f t="shared" si="1059"/>
        <v>0</v>
      </c>
      <c r="BT382" s="12">
        <f t="shared" si="1059"/>
        <v>0</v>
      </c>
      <c r="BU382" s="12">
        <f t="shared" ref="BU382:CZ382" si="1060">BU165*$D382</f>
        <v>0</v>
      </c>
      <c r="BV382" s="12">
        <f t="shared" si="1060"/>
        <v>0</v>
      </c>
      <c r="BW382" s="12">
        <f t="shared" si="1060"/>
        <v>0</v>
      </c>
      <c r="BX382" s="12">
        <f t="shared" si="1060"/>
        <v>0</v>
      </c>
      <c r="BY382" s="12">
        <f t="shared" si="1060"/>
        <v>0</v>
      </c>
      <c r="BZ382" s="12">
        <f t="shared" si="1060"/>
        <v>0</v>
      </c>
      <c r="CA382" s="12">
        <f t="shared" si="1060"/>
        <v>0</v>
      </c>
      <c r="CB382" s="12">
        <f t="shared" si="1060"/>
        <v>0</v>
      </c>
      <c r="CC382" s="12">
        <f t="shared" si="1060"/>
        <v>0</v>
      </c>
      <c r="CD382" s="12">
        <f t="shared" si="1060"/>
        <v>0</v>
      </c>
      <c r="CE382" s="12">
        <f t="shared" si="1060"/>
        <v>0</v>
      </c>
      <c r="CF382" s="12">
        <f t="shared" si="1060"/>
        <v>0</v>
      </c>
      <c r="CG382" s="12">
        <f t="shared" si="1060"/>
        <v>0</v>
      </c>
      <c r="CH382" s="12">
        <f t="shared" si="1060"/>
        <v>0</v>
      </c>
      <c r="CI382" s="12">
        <f t="shared" si="1060"/>
        <v>0</v>
      </c>
      <c r="CJ382" s="12">
        <f t="shared" si="1060"/>
        <v>0</v>
      </c>
      <c r="CK382" s="12">
        <f t="shared" si="1060"/>
        <v>0</v>
      </c>
      <c r="CL382" s="12">
        <f t="shared" si="1060"/>
        <v>0</v>
      </c>
      <c r="CM382" s="12">
        <f t="shared" si="1060"/>
        <v>0</v>
      </c>
      <c r="CN382" s="12">
        <f t="shared" si="1060"/>
        <v>0</v>
      </c>
      <c r="CO382" s="12">
        <f t="shared" si="1060"/>
        <v>0</v>
      </c>
      <c r="CP382" s="12">
        <f t="shared" si="1060"/>
        <v>0</v>
      </c>
      <c r="CQ382" s="12">
        <f t="shared" si="1060"/>
        <v>0</v>
      </c>
      <c r="CR382" s="12">
        <f t="shared" si="1060"/>
        <v>0</v>
      </c>
      <c r="CS382" s="12">
        <f t="shared" si="1060"/>
        <v>0</v>
      </c>
      <c r="CT382" s="12">
        <f t="shared" si="1060"/>
        <v>0</v>
      </c>
      <c r="CU382" s="12">
        <f t="shared" si="1060"/>
        <v>0</v>
      </c>
      <c r="CV382" s="12">
        <f t="shared" si="1060"/>
        <v>0</v>
      </c>
      <c r="CW382" s="12">
        <f t="shared" si="1060"/>
        <v>0</v>
      </c>
      <c r="CX382" s="12">
        <f t="shared" si="1060"/>
        <v>0</v>
      </c>
      <c r="CY382" s="12">
        <f t="shared" si="1060"/>
        <v>0</v>
      </c>
      <c r="CZ382" s="12">
        <f t="shared" si="1060"/>
        <v>0</v>
      </c>
      <c r="DA382" s="12">
        <f t="shared" ref="DA382:DY382" si="1061">DA165*$D382</f>
        <v>0</v>
      </c>
      <c r="DB382" s="12">
        <f t="shared" si="1061"/>
        <v>0</v>
      </c>
      <c r="DC382" s="12">
        <f t="shared" si="1061"/>
        <v>0</v>
      </c>
      <c r="DD382" s="12">
        <f t="shared" si="1061"/>
        <v>0</v>
      </c>
      <c r="DE382" s="12">
        <f t="shared" si="1061"/>
        <v>0</v>
      </c>
      <c r="DF382" s="12">
        <f t="shared" si="1061"/>
        <v>0</v>
      </c>
      <c r="DG382" s="12">
        <f t="shared" si="1061"/>
        <v>0</v>
      </c>
      <c r="DH382" s="12">
        <f t="shared" si="1061"/>
        <v>0</v>
      </c>
      <c r="DI382" s="12">
        <f t="shared" si="1061"/>
        <v>0</v>
      </c>
      <c r="DJ382" s="12">
        <f t="shared" si="1061"/>
        <v>0</v>
      </c>
      <c r="DK382" s="12">
        <f t="shared" si="1061"/>
        <v>0</v>
      </c>
      <c r="DL382" s="12">
        <f t="shared" si="1061"/>
        <v>0</v>
      </c>
      <c r="DM382" s="12">
        <f t="shared" si="1061"/>
        <v>0</v>
      </c>
      <c r="DN382" s="12">
        <f t="shared" si="1061"/>
        <v>0</v>
      </c>
      <c r="DO382" s="12">
        <f t="shared" si="1061"/>
        <v>0</v>
      </c>
      <c r="DP382" s="12">
        <f t="shared" si="1061"/>
        <v>0</v>
      </c>
      <c r="DQ382" s="12">
        <f t="shared" si="1061"/>
        <v>0</v>
      </c>
      <c r="DR382" s="12">
        <f t="shared" si="1061"/>
        <v>0</v>
      </c>
      <c r="DS382" s="12">
        <f t="shared" si="1061"/>
        <v>0</v>
      </c>
      <c r="DT382" s="12">
        <f t="shared" si="1061"/>
        <v>0</v>
      </c>
      <c r="DU382" s="12">
        <f t="shared" si="1061"/>
        <v>0</v>
      </c>
      <c r="DV382" s="12">
        <f t="shared" si="1061"/>
        <v>0</v>
      </c>
      <c r="DW382" s="12">
        <f t="shared" si="1061"/>
        <v>0</v>
      </c>
      <c r="DX382" s="12">
        <f t="shared" si="1061"/>
        <v>0</v>
      </c>
      <c r="DY382" s="12">
        <f t="shared" si="1061"/>
        <v>0</v>
      </c>
      <c r="EB382" s="116">
        <f t="shared" si="1055"/>
        <v>381</v>
      </c>
      <c r="EC382" s="2" t="str">
        <f t="shared" si="1056"/>
        <v>Phase 1</v>
      </c>
      <c r="ED382" s="2" t="str">
        <f t="shared" si="1057"/>
        <v>75' Wide</v>
      </c>
      <c r="EE382" s="33" t="str">
        <f>EE400</f>
        <v>GAAP</v>
      </c>
      <c r="EF382" s="2" t="str">
        <f>EF400</f>
        <v>Land Acquisition</v>
      </c>
    </row>
    <row r="383" spans="1:136" x14ac:dyDescent="0.3">
      <c r="D383" s="129"/>
      <c r="F383" s="128"/>
      <c r="G383" s="13"/>
      <c r="I383" s="12"/>
      <c r="J383" s="12"/>
      <c r="K383" s="12"/>
      <c r="L383" s="12"/>
      <c r="M383" s="12"/>
      <c r="N383" s="12"/>
      <c r="O383" s="12"/>
      <c r="P383" s="12"/>
      <c r="Q383" s="12"/>
      <c r="R383" s="12"/>
      <c r="S383" s="12"/>
      <c r="T383" s="12"/>
      <c r="U383" s="12"/>
      <c r="V383" s="12"/>
      <c r="W383" s="12"/>
      <c r="X383" s="12"/>
      <c r="Y383" s="12"/>
      <c r="Z383" s="12"/>
      <c r="AA383" s="12"/>
      <c r="AB383" s="12"/>
      <c r="AC383" s="12"/>
      <c r="AD383" s="12"/>
      <c r="AE383" s="12"/>
      <c r="AF383" s="12"/>
      <c r="AG383" s="12"/>
      <c r="AH383" s="12"/>
      <c r="AI383" s="12"/>
      <c r="AJ383" s="12"/>
      <c r="AK383" s="12"/>
      <c r="AL383" s="12"/>
      <c r="AM383" s="12"/>
      <c r="AN383" s="12"/>
      <c r="AO383" s="12"/>
      <c r="AP383" s="12"/>
      <c r="AQ383" s="12"/>
      <c r="AR383" s="12"/>
      <c r="AS383" s="12"/>
      <c r="AT383" s="12"/>
      <c r="AU383" s="12"/>
      <c r="AV383" s="12"/>
      <c r="AW383" s="12"/>
      <c r="AX383" s="12"/>
      <c r="AY383" s="12"/>
      <c r="AZ383" s="12"/>
      <c r="BA383" s="12"/>
      <c r="BB383" s="12"/>
      <c r="BC383" s="12"/>
      <c r="BD383" s="12"/>
      <c r="BE383" s="12"/>
      <c r="BF383" s="12"/>
      <c r="BG383" s="12"/>
      <c r="BH383" s="12"/>
      <c r="BI383" s="12"/>
      <c r="BJ383" s="12"/>
      <c r="BK383" s="12"/>
      <c r="BL383" s="12"/>
      <c r="BM383" s="12"/>
      <c r="BN383" s="12"/>
      <c r="BO383" s="12"/>
      <c r="BP383" s="12"/>
      <c r="BQ383" s="12"/>
      <c r="BR383" s="12"/>
      <c r="BS383" s="12"/>
      <c r="BT383" s="12"/>
      <c r="BU383" s="12"/>
      <c r="BV383" s="12"/>
      <c r="BW383" s="12"/>
      <c r="BX383" s="12"/>
      <c r="BY383" s="12"/>
      <c r="BZ383" s="12"/>
      <c r="CA383" s="12"/>
      <c r="CB383" s="12"/>
      <c r="CC383" s="12"/>
      <c r="CD383" s="12"/>
      <c r="CE383" s="12"/>
      <c r="CF383" s="12"/>
      <c r="CG383" s="12"/>
      <c r="CH383" s="12"/>
      <c r="CI383" s="12"/>
      <c r="CJ383" s="12"/>
      <c r="CK383" s="12"/>
      <c r="CL383" s="12"/>
      <c r="CM383" s="12"/>
      <c r="CN383" s="12"/>
      <c r="CO383" s="12"/>
      <c r="CP383" s="12"/>
      <c r="CQ383" s="12"/>
      <c r="CR383" s="12"/>
      <c r="CS383" s="12"/>
      <c r="CT383" s="12"/>
      <c r="CU383" s="12"/>
      <c r="CV383" s="12"/>
      <c r="CW383" s="12"/>
      <c r="CX383" s="12"/>
      <c r="CY383" s="12"/>
      <c r="CZ383" s="12"/>
      <c r="DA383" s="12"/>
      <c r="DB383" s="12"/>
      <c r="DC383" s="12"/>
      <c r="DD383" s="12"/>
      <c r="DE383" s="12"/>
      <c r="DF383" s="12"/>
      <c r="DG383" s="12"/>
      <c r="DH383" s="12"/>
      <c r="DI383" s="12"/>
      <c r="DJ383" s="12"/>
      <c r="DK383" s="12"/>
      <c r="DL383" s="12"/>
      <c r="DM383" s="12"/>
      <c r="DN383" s="12"/>
      <c r="DO383" s="12"/>
      <c r="DP383" s="12"/>
      <c r="DQ383" s="12"/>
      <c r="DR383" s="12"/>
      <c r="DS383" s="12"/>
      <c r="DT383" s="12"/>
      <c r="DU383" s="12"/>
      <c r="DV383" s="12"/>
      <c r="DW383" s="12"/>
      <c r="DX383" s="12"/>
      <c r="DY383" s="12"/>
      <c r="EE383" s="33"/>
    </row>
    <row r="384" spans="1:136" x14ac:dyDescent="0.3">
      <c r="B384" s="2" t="str">
        <f>Product!$G$2</f>
        <v>Phase 2</v>
      </c>
      <c r="C384" s="2" t="str">
        <f>Product!$G$3</f>
        <v>50' Wide</v>
      </c>
      <c r="D384" s="129">
        <f>SUMIFS(INDEX(Product!$B$2:$U$97, MATCH(D378, Product!$B$2:$B$97, 0), ), Product!$B$2:$U$2, $B384, Product!$B$3:$U$3, $C384)</f>
        <v>-20000</v>
      </c>
      <c r="F384" s="128"/>
      <c r="G384" s="11">
        <f>SUM(H384:DZ384)</f>
        <v>-600000</v>
      </c>
      <c r="I384" s="12">
        <f t="shared" ref="I384:AN384" si="1062">I167*$D384</f>
        <v>0</v>
      </c>
      <c r="J384" s="12">
        <f t="shared" si="1062"/>
        <v>0</v>
      </c>
      <c r="K384" s="12">
        <f t="shared" si="1062"/>
        <v>0</v>
      </c>
      <c r="L384" s="12">
        <f t="shared" si="1062"/>
        <v>0</v>
      </c>
      <c r="M384" s="12">
        <f t="shared" si="1062"/>
        <v>0</v>
      </c>
      <c r="N384" s="12">
        <f t="shared" si="1062"/>
        <v>0</v>
      </c>
      <c r="O384" s="12">
        <f t="shared" si="1062"/>
        <v>0</v>
      </c>
      <c r="P384" s="12">
        <f t="shared" si="1062"/>
        <v>0</v>
      </c>
      <c r="Q384" s="12">
        <f t="shared" si="1062"/>
        <v>0</v>
      </c>
      <c r="R384" s="12">
        <f t="shared" si="1062"/>
        <v>0</v>
      </c>
      <c r="S384" s="12">
        <f t="shared" si="1062"/>
        <v>0</v>
      </c>
      <c r="T384" s="12">
        <f t="shared" si="1062"/>
        <v>0</v>
      </c>
      <c r="U384" s="12">
        <f t="shared" si="1062"/>
        <v>0</v>
      </c>
      <c r="V384" s="12">
        <f t="shared" si="1062"/>
        <v>0</v>
      </c>
      <c r="W384" s="12">
        <f t="shared" si="1062"/>
        <v>0</v>
      </c>
      <c r="X384" s="12">
        <f t="shared" si="1062"/>
        <v>0</v>
      </c>
      <c r="Y384" s="12">
        <f t="shared" si="1062"/>
        <v>0</v>
      </c>
      <c r="Z384" s="12">
        <f t="shared" si="1062"/>
        <v>0</v>
      </c>
      <c r="AA384" s="12">
        <f t="shared" si="1062"/>
        <v>0</v>
      </c>
      <c r="AB384" s="12">
        <f t="shared" si="1062"/>
        <v>0</v>
      </c>
      <c r="AC384" s="12">
        <f t="shared" si="1062"/>
        <v>0</v>
      </c>
      <c r="AD384" s="12">
        <f t="shared" si="1062"/>
        <v>0</v>
      </c>
      <c r="AE384" s="12">
        <f t="shared" si="1062"/>
        <v>0</v>
      </c>
      <c r="AF384" s="12">
        <f t="shared" si="1062"/>
        <v>0</v>
      </c>
      <c r="AG384" s="12">
        <f t="shared" si="1062"/>
        <v>0</v>
      </c>
      <c r="AH384" s="12">
        <f t="shared" si="1062"/>
        <v>0</v>
      </c>
      <c r="AI384" s="12">
        <f t="shared" si="1062"/>
        <v>-50000</v>
      </c>
      <c r="AJ384" s="12">
        <f t="shared" si="1062"/>
        <v>-50000</v>
      </c>
      <c r="AK384" s="12">
        <f t="shared" si="1062"/>
        <v>-50000</v>
      </c>
      <c r="AL384" s="12">
        <f t="shared" si="1062"/>
        <v>-50000</v>
      </c>
      <c r="AM384" s="12">
        <f t="shared" si="1062"/>
        <v>-50000</v>
      </c>
      <c r="AN384" s="12">
        <f t="shared" si="1062"/>
        <v>-50000</v>
      </c>
      <c r="AO384" s="12">
        <f t="shared" ref="AO384:BT384" si="1063">AO167*$D384</f>
        <v>-50000</v>
      </c>
      <c r="AP384" s="12">
        <f t="shared" si="1063"/>
        <v>-50000</v>
      </c>
      <c r="AQ384" s="12">
        <f t="shared" si="1063"/>
        <v>-50000</v>
      </c>
      <c r="AR384" s="12">
        <f t="shared" si="1063"/>
        <v>-50000</v>
      </c>
      <c r="AS384" s="12">
        <f t="shared" si="1063"/>
        <v>-50000</v>
      </c>
      <c r="AT384" s="12">
        <f t="shared" si="1063"/>
        <v>-50000</v>
      </c>
      <c r="AU384" s="12">
        <f t="shared" si="1063"/>
        <v>0</v>
      </c>
      <c r="AV384" s="12">
        <f t="shared" si="1063"/>
        <v>0</v>
      </c>
      <c r="AW384" s="12">
        <f t="shared" si="1063"/>
        <v>0</v>
      </c>
      <c r="AX384" s="12">
        <f t="shared" si="1063"/>
        <v>0</v>
      </c>
      <c r="AY384" s="12">
        <f t="shared" si="1063"/>
        <v>0</v>
      </c>
      <c r="AZ384" s="12">
        <f t="shared" si="1063"/>
        <v>0</v>
      </c>
      <c r="BA384" s="12">
        <f t="shared" si="1063"/>
        <v>0</v>
      </c>
      <c r="BB384" s="12">
        <f t="shared" si="1063"/>
        <v>0</v>
      </c>
      <c r="BC384" s="12">
        <f t="shared" si="1063"/>
        <v>0</v>
      </c>
      <c r="BD384" s="12">
        <f t="shared" si="1063"/>
        <v>0</v>
      </c>
      <c r="BE384" s="12">
        <f t="shared" si="1063"/>
        <v>0</v>
      </c>
      <c r="BF384" s="12">
        <f t="shared" si="1063"/>
        <v>0</v>
      </c>
      <c r="BG384" s="12">
        <f t="shared" si="1063"/>
        <v>0</v>
      </c>
      <c r="BH384" s="12">
        <f t="shared" si="1063"/>
        <v>0</v>
      </c>
      <c r="BI384" s="12">
        <f t="shared" si="1063"/>
        <v>0</v>
      </c>
      <c r="BJ384" s="12">
        <f t="shared" si="1063"/>
        <v>0</v>
      </c>
      <c r="BK384" s="12">
        <f t="shared" si="1063"/>
        <v>0</v>
      </c>
      <c r="BL384" s="12">
        <f t="shared" si="1063"/>
        <v>0</v>
      </c>
      <c r="BM384" s="12">
        <f t="shared" si="1063"/>
        <v>0</v>
      </c>
      <c r="BN384" s="12">
        <f t="shared" si="1063"/>
        <v>0</v>
      </c>
      <c r="BO384" s="12">
        <f t="shared" si="1063"/>
        <v>0</v>
      </c>
      <c r="BP384" s="12">
        <f t="shared" si="1063"/>
        <v>0</v>
      </c>
      <c r="BQ384" s="12">
        <f t="shared" si="1063"/>
        <v>0</v>
      </c>
      <c r="BR384" s="12">
        <f t="shared" si="1063"/>
        <v>0</v>
      </c>
      <c r="BS384" s="12">
        <f t="shared" si="1063"/>
        <v>0</v>
      </c>
      <c r="BT384" s="12">
        <f t="shared" si="1063"/>
        <v>0</v>
      </c>
      <c r="BU384" s="12">
        <f t="shared" ref="BU384:CZ384" si="1064">BU167*$D384</f>
        <v>0</v>
      </c>
      <c r="BV384" s="12">
        <f t="shared" si="1064"/>
        <v>0</v>
      </c>
      <c r="BW384" s="12">
        <f t="shared" si="1064"/>
        <v>0</v>
      </c>
      <c r="BX384" s="12">
        <f t="shared" si="1064"/>
        <v>0</v>
      </c>
      <c r="BY384" s="12">
        <f t="shared" si="1064"/>
        <v>0</v>
      </c>
      <c r="BZ384" s="12">
        <f t="shared" si="1064"/>
        <v>0</v>
      </c>
      <c r="CA384" s="12">
        <f t="shared" si="1064"/>
        <v>0</v>
      </c>
      <c r="CB384" s="12">
        <f t="shared" si="1064"/>
        <v>0</v>
      </c>
      <c r="CC384" s="12">
        <f t="shared" si="1064"/>
        <v>0</v>
      </c>
      <c r="CD384" s="12">
        <f t="shared" si="1064"/>
        <v>0</v>
      </c>
      <c r="CE384" s="12">
        <f t="shared" si="1064"/>
        <v>0</v>
      </c>
      <c r="CF384" s="12">
        <f t="shared" si="1064"/>
        <v>0</v>
      </c>
      <c r="CG384" s="12">
        <f t="shared" si="1064"/>
        <v>0</v>
      </c>
      <c r="CH384" s="12">
        <f t="shared" si="1064"/>
        <v>0</v>
      </c>
      <c r="CI384" s="12">
        <f t="shared" si="1064"/>
        <v>0</v>
      </c>
      <c r="CJ384" s="12">
        <f t="shared" si="1064"/>
        <v>0</v>
      </c>
      <c r="CK384" s="12">
        <f t="shared" si="1064"/>
        <v>0</v>
      </c>
      <c r="CL384" s="12">
        <f t="shared" si="1064"/>
        <v>0</v>
      </c>
      <c r="CM384" s="12">
        <f t="shared" si="1064"/>
        <v>0</v>
      </c>
      <c r="CN384" s="12">
        <f t="shared" si="1064"/>
        <v>0</v>
      </c>
      <c r="CO384" s="12">
        <f t="shared" si="1064"/>
        <v>0</v>
      </c>
      <c r="CP384" s="12">
        <f t="shared" si="1064"/>
        <v>0</v>
      </c>
      <c r="CQ384" s="12">
        <f t="shared" si="1064"/>
        <v>0</v>
      </c>
      <c r="CR384" s="12">
        <f t="shared" si="1064"/>
        <v>0</v>
      </c>
      <c r="CS384" s="12">
        <f t="shared" si="1064"/>
        <v>0</v>
      </c>
      <c r="CT384" s="12">
        <f t="shared" si="1064"/>
        <v>0</v>
      </c>
      <c r="CU384" s="12">
        <f t="shared" si="1064"/>
        <v>0</v>
      </c>
      <c r="CV384" s="12">
        <f t="shared" si="1064"/>
        <v>0</v>
      </c>
      <c r="CW384" s="12">
        <f t="shared" si="1064"/>
        <v>0</v>
      </c>
      <c r="CX384" s="12">
        <f t="shared" si="1064"/>
        <v>0</v>
      </c>
      <c r="CY384" s="12">
        <f t="shared" si="1064"/>
        <v>0</v>
      </c>
      <c r="CZ384" s="12">
        <f t="shared" si="1064"/>
        <v>0</v>
      </c>
      <c r="DA384" s="12">
        <f t="shared" ref="DA384:DY384" si="1065">DA167*$D384</f>
        <v>0</v>
      </c>
      <c r="DB384" s="12">
        <f t="shared" si="1065"/>
        <v>0</v>
      </c>
      <c r="DC384" s="12">
        <f t="shared" si="1065"/>
        <v>0</v>
      </c>
      <c r="DD384" s="12">
        <f t="shared" si="1065"/>
        <v>0</v>
      </c>
      <c r="DE384" s="12">
        <f t="shared" si="1065"/>
        <v>0</v>
      </c>
      <c r="DF384" s="12">
        <f t="shared" si="1065"/>
        <v>0</v>
      </c>
      <c r="DG384" s="12">
        <f t="shared" si="1065"/>
        <v>0</v>
      </c>
      <c r="DH384" s="12">
        <f t="shared" si="1065"/>
        <v>0</v>
      </c>
      <c r="DI384" s="12">
        <f t="shared" si="1065"/>
        <v>0</v>
      </c>
      <c r="DJ384" s="12">
        <f t="shared" si="1065"/>
        <v>0</v>
      </c>
      <c r="DK384" s="12">
        <f t="shared" si="1065"/>
        <v>0</v>
      </c>
      <c r="DL384" s="12">
        <f t="shared" si="1065"/>
        <v>0</v>
      </c>
      <c r="DM384" s="12">
        <f t="shared" si="1065"/>
        <v>0</v>
      </c>
      <c r="DN384" s="12">
        <f t="shared" si="1065"/>
        <v>0</v>
      </c>
      <c r="DO384" s="12">
        <f t="shared" si="1065"/>
        <v>0</v>
      </c>
      <c r="DP384" s="12">
        <f t="shared" si="1065"/>
        <v>0</v>
      </c>
      <c r="DQ384" s="12">
        <f t="shared" si="1065"/>
        <v>0</v>
      </c>
      <c r="DR384" s="12">
        <f t="shared" si="1065"/>
        <v>0</v>
      </c>
      <c r="DS384" s="12">
        <f t="shared" si="1065"/>
        <v>0</v>
      </c>
      <c r="DT384" s="12">
        <f t="shared" si="1065"/>
        <v>0</v>
      </c>
      <c r="DU384" s="12">
        <f t="shared" si="1065"/>
        <v>0</v>
      </c>
      <c r="DV384" s="12">
        <f t="shared" si="1065"/>
        <v>0</v>
      </c>
      <c r="DW384" s="12">
        <f t="shared" si="1065"/>
        <v>0</v>
      </c>
      <c r="DX384" s="12">
        <f t="shared" si="1065"/>
        <v>0</v>
      </c>
      <c r="DY384" s="12">
        <f t="shared" si="1065"/>
        <v>0</v>
      </c>
      <c r="EB384" s="116">
        <f t="shared" si="1055"/>
        <v>383</v>
      </c>
      <c r="EC384" s="2" t="str">
        <f t="shared" ref="EC384:EC386" si="1066">B384</f>
        <v>Phase 2</v>
      </c>
      <c r="ED384" s="2" t="str">
        <f t="shared" ref="ED384:ED386" si="1067">C384</f>
        <v>50' Wide</v>
      </c>
      <c r="EE384" s="33" t="str">
        <f>EE400</f>
        <v>GAAP</v>
      </c>
      <c r="EF384" s="2" t="str">
        <f>EF400</f>
        <v>Land Acquisition</v>
      </c>
    </row>
    <row r="385" spans="2:136" x14ac:dyDescent="0.3">
      <c r="B385" s="2" t="str">
        <f>Product!$H$2</f>
        <v>Phase 2</v>
      </c>
      <c r="C385" s="2" t="str">
        <f>Product!$H$3</f>
        <v>60' Wide</v>
      </c>
      <c r="D385" s="129">
        <f>SUMIFS(INDEX(Product!$B$2:$U$97, MATCH(D378, Product!$B$2:$B$97, 0), ), Product!$B$2:$U$2, $B385, Product!$B$3:$U$3, $C385)</f>
        <v>-20000</v>
      </c>
      <c r="F385" s="128"/>
      <c r="G385" s="11">
        <f>SUM(H385:DZ385)</f>
        <v>-600000</v>
      </c>
      <c r="I385" s="12">
        <f t="shared" ref="I385:AN385" si="1068">I168*$D385</f>
        <v>0</v>
      </c>
      <c r="J385" s="12">
        <f t="shared" si="1068"/>
        <v>0</v>
      </c>
      <c r="K385" s="12">
        <f t="shared" si="1068"/>
        <v>0</v>
      </c>
      <c r="L385" s="12">
        <f t="shared" si="1068"/>
        <v>0</v>
      </c>
      <c r="M385" s="12">
        <f t="shared" si="1068"/>
        <v>0</v>
      </c>
      <c r="N385" s="12">
        <f t="shared" si="1068"/>
        <v>0</v>
      </c>
      <c r="O385" s="12">
        <f t="shared" si="1068"/>
        <v>0</v>
      </c>
      <c r="P385" s="12">
        <f t="shared" si="1068"/>
        <v>0</v>
      </c>
      <c r="Q385" s="12">
        <f t="shared" si="1068"/>
        <v>0</v>
      </c>
      <c r="R385" s="12">
        <f t="shared" si="1068"/>
        <v>0</v>
      </c>
      <c r="S385" s="12">
        <f t="shared" si="1068"/>
        <v>0</v>
      </c>
      <c r="T385" s="12">
        <f t="shared" si="1068"/>
        <v>0</v>
      </c>
      <c r="U385" s="12">
        <f t="shared" si="1068"/>
        <v>0</v>
      </c>
      <c r="V385" s="12">
        <f t="shared" si="1068"/>
        <v>0</v>
      </c>
      <c r="W385" s="12">
        <f t="shared" si="1068"/>
        <v>0</v>
      </c>
      <c r="X385" s="12">
        <f t="shared" si="1068"/>
        <v>0</v>
      </c>
      <c r="Y385" s="12">
        <f t="shared" si="1068"/>
        <v>0</v>
      </c>
      <c r="Z385" s="12">
        <f t="shared" si="1068"/>
        <v>0</v>
      </c>
      <c r="AA385" s="12">
        <f t="shared" si="1068"/>
        <v>0</v>
      </c>
      <c r="AB385" s="12">
        <f t="shared" si="1068"/>
        <v>0</v>
      </c>
      <c r="AC385" s="12">
        <f t="shared" si="1068"/>
        <v>0</v>
      </c>
      <c r="AD385" s="12">
        <f t="shared" si="1068"/>
        <v>0</v>
      </c>
      <c r="AE385" s="12">
        <f t="shared" si="1068"/>
        <v>0</v>
      </c>
      <c r="AF385" s="12">
        <f t="shared" si="1068"/>
        <v>0</v>
      </c>
      <c r="AG385" s="12">
        <f t="shared" si="1068"/>
        <v>0</v>
      </c>
      <c r="AH385" s="12">
        <f t="shared" si="1068"/>
        <v>0</v>
      </c>
      <c r="AI385" s="12">
        <f t="shared" si="1068"/>
        <v>-50000</v>
      </c>
      <c r="AJ385" s="12">
        <f t="shared" si="1068"/>
        <v>-50000</v>
      </c>
      <c r="AK385" s="12">
        <f t="shared" si="1068"/>
        <v>-50000</v>
      </c>
      <c r="AL385" s="12">
        <f t="shared" si="1068"/>
        <v>-50000</v>
      </c>
      <c r="AM385" s="12">
        <f t="shared" si="1068"/>
        <v>-50000</v>
      </c>
      <c r="AN385" s="12">
        <f t="shared" si="1068"/>
        <v>-50000</v>
      </c>
      <c r="AO385" s="12">
        <f t="shared" ref="AO385:BT385" si="1069">AO168*$D385</f>
        <v>-50000</v>
      </c>
      <c r="AP385" s="12">
        <f t="shared" si="1069"/>
        <v>-50000</v>
      </c>
      <c r="AQ385" s="12">
        <f t="shared" si="1069"/>
        <v>-50000</v>
      </c>
      <c r="AR385" s="12">
        <f t="shared" si="1069"/>
        <v>-50000</v>
      </c>
      <c r="AS385" s="12">
        <f t="shared" si="1069"/>
        <v>-50000</v>
      </c>
      <c r="AT385" s="12">
        <f t="shared" si="1069"/>
        <v>-50000</v>
      </c>
      <c r="AU385" s="12">
        <f t="shared" si="1069"/>
        <v>0</v>
      </c>
      <c r="AV385" s="12">
        <f t="shared" si="1069"/>
        <v>0</v>
      </c>
      <c r="AW385" s="12">
        <f t="shared" si="1069"/>
        <v>0</v>
      </c>
      <c r="AX385" s="12">
        <f t="shared" si="1069"/>
        <v>0</v>
      </c>
      <c r="AY385" s="12">
        <f t="shared" si="1069"/>
        <v>0</v>
      </c>
      <c r="AZ385" s="12">
        <f t="shared" si="1069"/>
        <v>0</v>
      </c>
      <c r="BA385" s="12">
        <f t="shared" si="1069"/>
        <v>0</v>
      </c>
      <c r="BB385" s="12">
        <f t="shared" si="1069"/>
        <v>0</v>
      </c>
      <c r="BC385" s="12">
        <f t="shared" si="1069"/>
        <v>0</v>
      </c>
      <c r="BD385" s="12">
        <f t="shared" si="1069"/>
        <v>0</v>
      </c>
      <c r="BE385" s="12">
        <f t="shared" si="1069"/>
        <v>0</v>
      </c>
      <c r="BF385" s="12">
        <f t="shared" si="1069"/>
        <v>0</v>
      </c>
      <c r="BG385" s="12">
        <f t="shared" si="1069"/>
        <v>0</v>
      </c>
      <c r="BH385" s="12">
        <f t="shared" si="1069"/>
        <v>0</v>
      </c>
      <c r="BI385" s="12">
        <f t="shared" si="1069"/>
        <v>0</v>
      </c>
      <c r="BJ385" s="12">
        <f t="shared" si="1069"/>
        <v>0</v>
      </c>
      <c r="BK385" s="12">
        <f t="shared" si="1069"/>
        <v>0</v>
      </c>
      <c r="BL385" s="12">
        <f t="shared" si="1069"/>
        <v>0</v>
      </c>
      <c r="BM385" s="12">
        <f t="shared" si="1069"/>
        <v>0</v>
      </c>
      <c r="BN385" s="12">
        <f t="shared" si="1069"/>
        <v>0</v>
      </c>
      <c r="BO385" s="12">
        <f t="shared" si="1069"/>
        <v>0</v>
      </c>
      <c r="BP385" s="12">
        <f t="shared" si="1069"/>
        <v>0</v>
      </c>
      <c r="BQ385" s="12">
        <f t="shared" si="1069"/>
        <v>0</v>
      </c>
      <c r="BR385" s="12">
        <f t="shared" si="1069"/>
        <v>0</v>
      </c>
      <c r="BS385" s="12">
        <f t="shared" si="1069"/>
        <v>0</v>
      </c>
      <c r="BT385" s="12">
        <f t="shared" si="1069"/>
        <v>0</v>
      </c>
      <c r="BU385" s="12">
        <f t="shared" ref="BU385:CZ385" si="1070">BU168*$D385</f>
        <v>0</v>
      </c>
      <c r="BV385" s="12">
        <f t="shared" si="1070"/>
        <v>0</v>
      </c>
      <c r="BW385" s="12">
        <f t="shared" si="1070"/>
        <v>0</v>
      </c>
      <c r="BX385" s="12">
        <f t="shared" si="1070"/>
        <v>0</v>
      </c>
      <c r="BY385" s="12">
        <f t="shared" si="1070"/>
        <v>0</v>
      </c>
      <c r="BZ385" s="12">
        <f t="shared" si="1070"/>
        <v>0</v>
      </c>
      <c r="CA385" s="12">
        <f t="shared" si="1070"/>
        <v>0</v>
      </c>
      <c r="CB385" s="12">
        <f t="shared" si="1070"/>
        <v>0</v>
      </c>
      <c r="CC385" s="12">
        <f t="shared" si="1070"/>
        <v>0</v>
      </c>
      <c r="CD385" s="12">
        <f t="shared" si="1070"/>
        <v>0</v>
      </c>
      <c r="CE385" s="12">
        <f t="shared" si="1070"/>
        <v>0</v>
      </c>
      <c r="CF385" s="12">
        <f t="shared" si="1070"/>
        <v>0</v>
      </c>
      <c r="CG385" s="12">
        <f t="shared" si="1070"/>
        <v>0</v>
      </c>
      <c r="CH385" s="12">
        <f t="shared" si="1070"/>
        <v>0</v>
      </c>
      <c r="CI385" s="12">
        <f t="shared" si="1070"/>
        <v>0</v>
      </c>
      <c r="CJ385" s="12">
        <f t="shared" si="1070"/>
        <v>0</v>
      </c>
      <c r="CK385" s="12">
        <f t="shared" si="1070"/>
        <v>0</v>
      </c>
      <c r="CL385" s="12">
        <f t="shared" si="1070"/>
        <v>0</v>
      </c>
      <c r="CM385" s="12">
        <f t="shared" si="1070"/>
        <v>0</v>
      </c>
      <c r="CN385" s="12">
        <f t="shared" si="1070"/>
        <v>0</v>
      </c>
      <c r="CO385" s="12">
        <f t="shared" si="1070"/>
        <v>0</v>
      </c>
      <c r="CP385" s="12">
        <f t="shared" si="1070"/>
        <v>0</v>
      </c>
      <c r="CQ385" s="12">
        <f t="shared" si="1070"/>
        <v>0</v>
      </c>
      <c r="CR385" s="12">
        <f t="shared" si="1070"/>
        <v>0</v>
      </c>
      <c r="CS385" s="12">
        <f t="shared" si="1070"/>
        <v>0</v>
      </c>
      <c r="CT385" s="12">
        <f t="shared" si="1070"/>
        <v>0</v>
      </c>
      <c r="CU385" s="12">
        <f t="shared" si="1070"/>
        <v>0</v>
      </c>
      <c r="CV385" s="12">
        <f t="shared" si="1070"/>
        <v>0</v>
      </c>
      <c r="CW385" s="12">
        <f t="shared" si="1070"/>
        <v>0</v>
      </c>
      <c r="CX385" s="12">
        <f t="shared" si="1070"/>
        <v>0</v>
      </c>
      <c r="CY385" s="12">
        <f t="shared" si="1070"/>
        <v>0</v>
      </c>
      <c r="CZ385" s="12">
        <f t="shared" si="1070"/>
        <v>0</v>
      </c>
      <c r="DA385" s="12">
        <f t="shared" ref="DA385:DY385" si="1071">DA168*$D385</f>
        <v>0</v>
      </c>
      <c r="DB385" s="12">
        <f t="shared" si="1071"/>
        <v>0</v>
      </c>
      <c r="DC385" s="12">
        <f t="shared" si="1071"/>
        <v>0</v>
      </c>
      <c r="DD385" s="12">
        <f t="shared" si="1071"/>
        <v>0</v>
      </c>
      <c r="DE385" s="12">
        <f t="shared" si="1071"/>
        <v>0</v>
      </c>
      <c r="DF385" s="12">
        <f t="shared" si="1071"/>
        <v>0</v>
      </c>
      <c r="DG385" s="12">
        <f t="shared" si="1071"/>
        <v>0</v>
      </c>
      <c r="DH385" s="12">
        <f t="shared" si="1071"/>
        <v>0</v>
      </c>
      <c r="DI385" s="12">
        <f t="shared" si="1071"/>
        <v>0</v>
      </c>
      <c r="DJ385" s="12">
        <f t="shared" si="1071"/>
        <v>0</v>
      </c>
      <c r="DK385" s="12">
        <f t="shared" si="1071"/>
        <v>0</v>
      </c>
      <c r="DL385" s="12">
        <f t="shared" si="1071"/>
        <v>0</v>
      </c>
      <c r="DM385" s="12">
        <f t="shared" si="1071"/>
        <v>0</v>
      </c>
      <c r="DN385" s="12">
        <f t="shared" si="1071"/>
        <v>0</v>
      </c>
      <c r="DO385" s="12">
        <f t="shared" si="1071"/>
        <v>0</v>
      </c>
      <c r="DP385" s="12">
        <f t="shared" si="1071"/>
        <v>0</v>
      </c>
      <c r="DQ385" s="12">
        <f t="shared" si="1071"/>
        <v>0</v>
      </c>
      <c r="DR385" s="12">
        <f t="shared" si="1071"/>
        <v>0</v>
      </c>
      <c r="DS385" s="12">
        <f t="shared" si="1071"/>
        <v>0</v>
      </c>
      <c r="DT385" s="12">
        <f t="shared" si="1071"/>
        <v>0</v>
      </c>
      <c r="DU385" s="12">
        <f t="shared" si="1071"/>
        <v>0</v>
      </c>
      <c r="DV385" s="12">
        <f t="shared" si="1071"/>
        <v>0</v>
      </c>
      <c r="DW385" s="12">
        <f t="shared" si="1071"/>
        <v>0</v>
      </c>
      <c r="DX385" s="12">
        <f t="shared" si="1071"/>
        <v>0</v>
      </c>
      <c r="DY385" s="12">
        <f t="shared" si="1071"/>
        <v>0</v>
      </c>
      <c r="EB385" s="116">
        <f t="shared" si="1055"/>
        <v>384</v>
      </c>
      <c r="EC385" s="2" t="str">
        <f t="shared" si="1066"/>
        <v>Phase 2</v>
      </c>
      <c r="ED385" s="2" t="str">
        <f t="shared" si="1067"/>
        <v>60' Wide</v>
      </c>
      <c r="EE385" s="33" t="str">
        <f>EE400</f>
        <v>GAAP</v>
      </c>
      <c r="EF385" s="2" t="str">
        <f>EF400</f>
        <v>Land Acquisition</v>
      </c>
    </row>
    <row r="386" spans="2:136" x14ac:dyDescent="0.3">
      <c r="B386" s="2" t="str">
        <f>Product!$I$2</f>
        <v>Phase 2</v>
      </c>
      <c r="C386" s="2" t="str">
        <f>Product!$I$3</f>
        <v>75' Wide</v>
      </c>
      <c r="D386" s="129">
        <f>SUMIFS(INDEX(Product!$B$2:$U$97, MATCH(D378, Product!$B$2:$B$97, 0), ), Product!$B$2:$U$2, $B386, Product!$B$3:$U$3, $C386)</f>
        <v>-20000</v>
      </c>
      <c r="F386" s="128"/>
      <c r="G386" s="11">
        <f>SUM(H386:DZ386)</f>
        <v>-399999.99999999994</v>
      </c>
      <c r="I386" s="12">
        <f t="shared" ref="I386:AN386" si="1072">I169*$D386</f>
        <v>0</v>
      </c>
      <c r="J386" s="12">
        <f t="shared" si="1072"/>
        <v>0</v>
      </c>
      <c r="K386" s="12">
        <f t="shared" si="1072"/>
        <v>0</v>
      </c>
      <c r="L386" s="12">
        <f t="shared" si="1072"/>
        <v>0</v>
      </c>
      <c r="M386" s="12">
        <f t="shared" si="1072"/>
        <v>0</v>
      </c>
      <c r="N386" s="12">
        <f t="shared" si="1072"/>
        <v>0</v>
      </c>
      <c r="O386" s="12">
        <f t="shared" si="1072"/>
        <v>0</v>
      </c>
      <c r="P386" s="12">
        <f t="shared" si="1072"/>
        <v>0</v>
      </c>
      <c r="Q386" s="12">
        <f t="shared" si="1072"/>
        <v>0</v>
      </c>
      <c r="R386" s="12">
        <f t="shared" si="1072"/>
        <v>0</v>
      </c>
      <c r="S386" s="12">
        <f t="shared" si="1072"/>
        <v>0</v>
      </c>
      <c r="T386" s="12">
        <f t="shared" si="1072"/>
        <v>0</v>
      </c>
      <c r="U386" s="12">
        <f t="shared" si="1072"/>
        <v>0</v>
      </c>
      <c r="V386" s="12">
        <f t="shared" si="1072"/>
        <v>0</v>
      </c>
      <c r="W386" s="12">
        <f t="shared" si="1072"/>
        <v>0</v>
      </c>
      <c r="X386" s="12">
        <f t="shared" si="1072"/>
        <v>0</v>
      </c>
      <c r="Y386" s="12">
        <f t="shared" si="1072"/>
        <v>0</v>
      </c>
      <c r="Z386" s="12">
        <f t="shared" si="1072"/>
        <v>0</v>
      </c>
      <c r="AA386" s="12">
        <f t="shared" si="1072"/>
        <v>0</v>
      </c>
      <c r="AB386" s="12">
        <f t="shared" si="1072"/>
        <v>0</v>
      </c>
      <c r="AC386" s="12">
        <f t="shared" si="1072"/>
        <v>0</v>
      </c>
      <c r="AD386" s="12">
        <f t="shared" si="1072"/>
        <v>0</v>
      </c>
      <c r="AE386" s="12">
        <f t="shared" si="1072"/>
        <v>0</v>
      </c>
      <c r="AF386" s="12">
        <f t="shared" si="1072"/>
        <v>0</v>
      </c>
      <c r="AG386" s="12">
        <f t="shared" si="1072"/>
        <v>0</v>
      </c>
      <c r="AH386" s="12">
        <f t="shared" si="1072"/>
        <v>0</v>
      </c>
      <c r="AI386" s="12">
        <f t="shared" si="1072"/>
        <v>-33333.333333333336</v>
      </c>
      <c r="AJ386" s="12">
        <f t="shared" si="1072"/>
        <v>-33333.333333333336</v>
      </c>
      <c r="AK386" s="12">
        <f t="shared" si="1072"/>
        <v>-33333.333333333336</v>
      </c>
      <c r="AL386" s="12">
        <f t="shared" si="1072"/>
        <v>-33333.333333333336</v>
      </c>
      <c r="AM386" s="12">
        <f t="shared" si="1072"/>
        <v>-33333.333333333336</v>
      </c>
      <c r="AN386" s="12">
        <f t="shared" si="1072"/>
        <v>-33333.333333333336</v>
      </c>
      <c r="AO386" s="12">
        <f t="shared" ref="AO386:BT386" si="1073">AO169*$D386</f>
        <v>-33333.333333333336</v>
      </c>
      <c r="AP386" s="12">
        <f t="shared" si="1073"/>
        <v>-33333.333333333336</v>
      </c>
      <c r="AQ386" s="12">
        <f t="shared" si="1073"/>
        <v>-33333.333333333336</v>
      </c>
      <c r="AR386" s="12">
        <f t="shared" si="1073"/>
        <v>-33333.333333333336</v>
      </c>
      <c r="AS386" s="12">
        <f t="shared" si="1073"/>
        <v>-33333.333333333336</v>
      </c>
      <c r="AT386" s="12">
        <f t="shared" si="1073"/>
        <v>-33333.333333333336</v>
      </c>
      <c r="AU386" s="12">
        <f t="shared" si="1073"/>
        <v>0</v>
      </c>
      <c r="AV386" s="12">
        <f t="shared" si="1073"/>
        <v>0</v>
      </c>
      <c r="AW386" s="12">
        <f t="shared" si="1073"/>
        <v>0</v>
      </c>
      <c r="AX386" s="12">
        <f t="shared" si="1073"/>
        <v>0</v>
      </c>
      <c r="AY386" s="12">
        <f t="shared" si="1073"/>
        <v>0</v>
      </c>
      <c r="AZ386" s="12">
        <f t="shared" si="1073"/>
        <v>0</v>
      </c>
      <c r="BA386" s="12">
        <f t="shared" si="1073"/>
        <v>0</v>
      </c>
      <c r="BB386" s="12">
        <f t="shared" si="1073"/>
        <v>0</v>
      </c>
      <c r="BC386" s="12">
        <f t="shared" si="1073"/>
        <v>0</v>
      </c>
      <c r="BD386" s="12">
        <f t="shared" si="1073"/>
        <v>0</v>
      </c>
      <c r="BE386" s="12">
        <f t="shared" si="1073"/>
        <v>0</v>
      </c>
      <c r="BF386" s="12">
        <f t="shared" si="1073"/>
        <v>0</v>
      </c>
      <c r="BG386" s="12">
        <f t="shared" si="1073"/>
        <v>0</v>
      </c>
      <c r="BH386" s="12">
        <f t="shared" si="1073"/>
        <v>0</v>
      </c>
      <c r="BI386" s="12">
        <f t="shared" si="1073"/>
        <v>0</v>
      </c>
      <c r="BJ386" s="12">
        <f t="shared" si="1073"/>
        <v>0</v>
      </c>
      <c r="BK386" s="12">
        <f t="shared" si="1073"/>
        <v>0</v>
      </c>
      <c r="BL386" s="12">
        <f t="shared" si="1073"/>
        <v>0</v>
      </c>
      <c r="BM386" s="12">
        <f t="shared" si="1073"/>
        <v>0</v>
      </c>
      <c r="BN386" s="12">
        <f t="shared" si="1073"/>
        <v>0</v>
      </c>
      <c r="BO386" s="12">
        <f t="shared" si="1073"/>
        <v>0</v>
      </c>
      <c r="BP386" s="12">
        <f t="shared" si="1073"/>
        <v>0</v>
      </c>
      <c r="BQ386" s="12">
        <f t="shared" si="1073"/>
        <v>0</v>
      </c>
      <c r="BR386" s="12">
        <f t="shared" si="1073"/>
        <v>0</v>
      </c>
      <c r="BS386" s="12">
        <f t="shared" si="1073"/>
        <v>0</v>
      </c>
      <c r="BT386" s="12">
        <f t="shared" si="1073"/>
        <v>0</v>
      </c>
      <c r="BU386" s="12">
        <f t="shared" ref="BU386:CZ386" si="1074">BU169*$D386</f>
        <v>0</v>
      </c>
      <c r="BV386" s="12">
        <f t="shared" si="1074"/>
        <v>0</v>
      </c>
      <c r="BW386" s="12">
        <f t="shared" si="1074"/>
        <v>0</v>
      </c>
      <c r="BX386" s="12">
        <f t="shared" si="1074"/>
        <v>0</v>
      </c>
      <c r="BY386" s="12">
        <f t="shared" si="1074"/>
        <v>0</v>
      </c>
      <c r="BZ386" s="12">
        <f t="shared" si="1074"/>
        <v>0</v>
      </c>
      <c r="CA386" s="12">
        <f t="shared" si="1074"/>
        <v>0</v>
      </c>
      <c r="CB386" s="12">
        <f t="shared" si="1074"/>
        <v>0</v>
      </c>
      <c r="CC386" s="12">
        <f t="shared" si="1074"/>
        <v>0</v>
      </c>
      <c r="CD386" s="12">
        <f t="shared" si="1074"/>
        <v>0</v>
      </c>
      <c r="CE386" s="12">
        <f t="shared" si="1074"/>
        <v>0</v>
      </c>
      <c r="CF386" s="12">
        <f t="shared" si="1074"/>
        <v>0</v>
      </c>
      <c r="CG386" s="12">
        <f t="shared" si="1074"/>
        <v>0</v>
      </c>
      <c r="CH386" s="12">
        <f t="shared" si="1074"/>
        <v>0</v>
      </c>
      <c r="CI386" s="12">
        <f t="shared" si="1074"/>
        <v>0</v>
      </c>
      <c r="CJ386" s="12">
        <f t="shared" si="1074"/>
        <v>0</v>
      </c>
      <c r="CK386" s="12">
        <f t="shared" si="1074"/>
        <v>0</v>
      </c>
      <c r="CL386" s="12">
        <f t="shared" si="1074"/>
        <v>0</v>
      </c>
      <c r="CM386" s="12">
        <f t="shared" si="1074"/>
        <v>0</v>
      </c>
      <c r="CN386" s="12">
        <f t="shared" si="1074"/>
        <v>0</v>
      </c>
      <c r="CO386" s="12">
        <f t="shared" si="1074"/>
        <v>0</v>
      </c>
      <c r="CP386" s="12">
        <f t="shared" si="1074"/>
        <v>0</v>
      </c>
      <c r="CQ386" s="12">
        <f t="shared" si="1074"/>
        <v>0</v>
      </c>
      <c r="CR386" s="12">
        <f t="shared" si="1074"/>
        <v>0</v>
      </c>
      <c r="CS386" s="12">
        <f t="shared" si="1074"/>
        <v>0</v>
      </c>
      <c r="CT386" s="12">
        <f t="shared" si="1074"/>
        <v>0</v>
      </c>
      <c r="CU386" s="12">
        <f t="shared" si="1074"/>
        <v>0</v>
      </c>
      <c r="CV386" s="12">
        <f t="shared" si="1074"/>
        <v>0</v>
      </c>
      <c r="CW386" s="12">
        <f t="shared" si="1074"/>
        <v>0</v>
      </c>
      <c r="CX386" s="12">
        <f t="shared" si="1074"/>
        <v>0</v>
      </c>
      <c r="CY386" s="12">
        <f t="shared" si="1074"/>
        <v>0</v>
      </c>
      <c r="CZ386" s="12">
        <f t="shared" si="1074"/>
        <v>0</v>
      </c>
      <c r="DA386" s="12">
        <f t="shared" ref="DA386:DY386" si="1075">DA169*$D386</f>
        <v>0</v>
      </c>
      <c r="DB386" s="12">
        <f t="shared" si="1075"/>
        <v>0</v>
      </c>
      <c r="DC386" s="12">
        <f t="shared" si="1075"/>
        <v>0</v>
      </c>
      <c r="DD386" s="12">
        <f t="shared" si="1075"/>
        <v>0</v>
      </c>
      <c r="DE386" s="12">
        <f t="shared" si="1075"/>
        <v>0</v>
      </c>
      <c r="DF386" s="12">
        <f t="shared" si="1075"/>
        <v>0</v>
      </c>
      <c r="DG386" s="12">
        <f t="shared" si="1075"/>
        <v>0</v>
      </c>
      <c r="DH386" s="12">
        <f t="shared" si="1075"/>
        <v>0</v>
      </c>
      <c r="DI386" s="12">
        <f t="shared" si="1075"/>
        <v>0</v>
      </c>
      <c r="DJ386" s="12">
        <f t="shared" si="1075"/>
        <v>0</v>
      </c>
      <c r="DK386" s="12">
        <f t="shared" si="1075"/>
        <v>0</v>
      </c>
      <c r="DL386" s="12">
        <f t="shared" si="1075"/>
        <v>0</v>
      </c>
      <c r="DM386" s="12">
        <f t="shared" si="1075"/>
        <v>0</v>
      </c>
      <c r="DN386" s="12">
        <f t="shared" si="1075"/>
        <v>0</v>
      </c>
      <c r="DO386" s="12">
        <f t="shared" si="1075"/>
        <v>0</v>
      </c>
      <c r="DP386" s="12">
        <f t="shared" si="1075"/>
        <v>0</v>
      </c>
      <c r="DQ386" s="12">
        <f t="shared" si="1075"/>
        <v>0</v>
      </c>
      <c r="DR386" s="12">
        <f t="shared" si="1075"/>
        <v>0</v>
      </c>
      <c r="DS386" s="12">
        <f t="shared" si="1075"/>
        <v>0</v>
      </c>
      <c r="DT386" s="12">
        <f t="shared" si="1075"/>
        <v>0</v>
      </c>
      <c r="DU386" s="12">
        <f t="shared" si="1075"/>
        <v>0</v>
      </c>
      <c r="DV386" s="12">
        <f t="shared" si="1075"/>
        <v>0</v>
      </c>
      <c r="DW386" s="12">
        <f t="shared" si="1075"/>
        <v>0</v>
      </c>
      <c r="DX386" s="12">
        <f t="shared" si="1075"/>
        <v>0</v>
      </c>
      <c r="DY386" s="12">
        <f t="shared" si="1075"/>
        <v>0</v>
      </c>
      <c r="EB386" s="116">
        <f t="shared" si="1055"/>
        <v>385</v>
      </c>
      <c r="EC386" s="2" t="str">
        <f t="shared" si="1066"/>
        <v>Phase 2</v>
      </c>
      <c r="ED386" s="2" t="str">
        <f t="shared" si="1067"/>
        <v>75' Wide</v>
      </c>
      <c r="EE386" s="33" t="str">
        <f>EE400</f>
        <v>GAAP</v>
      </c>
      <c r="EF386" s="2" t="str">
        <f>EF400</f>
        <v>Land Acquisition</v>
      </c>
    </row>
    <row r="387" spans="2:136" x14ac:dyDescent="0.3">
      <c r="D387" s="129"/>
      <c r="F387" s="128"/>
      <c r="G387" s="13"/>
      <c r="I387" s="12"/>
      <c r="J387" s="12"/>
      <c r="K387" s="12"/>
      <c r="L387" s="12"/>
      <c r="M387" s="12"/>
      <c r="N387" s="12"/>
      <c r="O387" s="12"/>
      <c r="P387" s="12"/>
      <c r="Q387" s="12"/>
      <c r="R387" s="12"/>
      <c r="S387" s="12"/>
      <c r="T387" s="12"/>
      <c r="U387" s="12"/>
      <c r="V387" s="12"/>
      <c r="W387" s="12"/>
      <c r="X387" s="12"/>
      <c r="Y387" s="12"/>
      <c r="Z387" s="12"/>
      <c r="AA387" s="12"/>
      <c r="AB387" s="12"/>
      <c r="AC387" s="12"/>
      <c r="AD387" s="12"/>
      <c r="AE387" s="12"/>
      <c r="AF387" s="12"/>
      <c r="AG387" s="12"/>
      <c r="AH387" s="12"/>
      <c r="AI387" s="12"/>
      <c r="AJ387" s="12"/>
      <c r="AK387" s="12"/>
      <c r="AL387" s="12"/>
      <c r="AM387" s="12"/>
      <c r="AN387" s="12"/>
      <c r="AO387" s="12"/>
      <c r="AP387" s="12"/>
      <c r="AQ387" s="12"/>
      <c r="AR387" s="12"/>
      <c r="AS387" s="12"/>
      <c r="AT387" s="12"/>
      <c r="AU387" s="12"/>
      <c r="AV387" s="12"/>
      <c r="AW387" s="12"/>
      <c r="AX387" s="12"/>
      <c r="AY387" s="12"/>
      <c r="AZ387" s="12"/>
      <c r="BA387" s="12"/>
      <c r="BB387" s="12"/>
      <c r="BC387" s="12"/>
      <c r="BD387" s="12"/>
      <c r="BE387" s="12"/>
      <c r="BF387" s="12"/>
      <c r="BG387" s="12"/>
      <c r="BH387" s="12"/>
      <c r="BI387" s="12"/>
      <c r="BJ387" s="12"/>
      <c r="BK387" s="12"/>
      <c r="BL387" s="12"/>
      <c r="BM387" s="12"/>
      <c r="BN387" s="12"/>
      <c r="BO387" s="12"/>
      <c r="BP387" s="12"/>
      <c r="BQ387" s="12"/>
      <c r="BR387" s="12"/>
      <c r="BS387" s="12"/>
      <c r="BT387" s="12"/>
      <c r="BU387" s="12"/>
      <c r="BV387" s="12"/>
      <c r="BW387" s="12"/>
      <c r="BX387" s="12"/>
      <c r="BY387" s="12"/>
      <c r="BZ387" s="12"/>
      <c r="CA387" s="12"/>
      <c r="CB387" s="12"/>
      <c r="CC387" s="12"/>
      <c r="CD387" s="12"/>
      <c r="CE387" s="12"/>
      <c r="CF387" s="12"/>
      <c r="CG387" s="12"/>
      <c r="CH387" s="12"/>
      <c r="CI387" s="12"/>
      <c r="CJ387" s="12"/>
      <c r="CK387" s="12"/>
      <c r="CL387" s="12"/>
      <c r="CM387" s="12"/>
      <c r="CN387" s="12"/>
      <c r="CO387" s="12"/>
      <c r="CP387" s="12"/>
      <c r="CQ387" s="12"/>
      <c r="CR387" s="12"/>
      <c r="CS387" s="12"/>
      <c r="CT387" s="12"/>
      <c r="CU387" s="12"/>
      <c r="CV387" s="12"/>
      <c r="CW387" s="12"/>
      <c r="CX387" s="12"/>
      <c r="CY387" s="12"/>
      <c r="CZ387" s="12"/>
      <c r="DA387" s="12"/>
      <c r="DB387" s="12"/>
      <c r="DC387" s="12"/>
      <c r="DD387" s="12"/>
      <c r="DE387" s="12"/>
      <c r="DF387" s="12"/>
      <c r="DG387" s="12"/>
      <c r="DH387" s="12"/>
      <c r="DI387" s="12"/>
      <c r="DJ387" s="12"/>
      <c r="DK387" s="12"/>
      <c r="DL387" s="12"/>
      <c r="DM387" s="12"/>
      <c r="DN387" s="12"/>
      <c r="DO387" s="12"/>
      <c r="DP387" s="12"/>
      <c r="DQ387" s="12"/>
      <c r="DR387" s="12"/>
      <c r="DS387" s="12"/>
      <c r="DT387" s="12"/>
      <c r="DU387" s="12"/>
      <c r="DV387" s="12"/>
      <c r="DW387" s="12"/>
      <c r="DX387" s="12"/>
      <c r="DY387" s="12"/>
      <c r="EE387" s="33"/>
    </row>
    <row r="388" spans="2:136" x14ac:dyDescent="0.3">
      <c r="B388" s="2" t="str">
        <f>Product!$J$2</f>
        <v>Phase 3</v>
      </c>
      <c r="C388" s="2" t="str">
        <f>Product!$J$3</f>
        <v>50' Wide</v>
      </c>
      <c r="D388" s="129">
        <f>SUMIFS(INDEX(Product!$B$2:$U$97, MATCH(D378, Product!$B$2:$B$97, 0), ), Product!$B$2:$U$2, $B388, Product!$B$3:$U$3, $C388)</f>
        <v>-20000</v>
      </c>
      <c r="F388" s="128"/>
      <c r="G388" s="11">
        <f>SUM(H388:DZ388)</f>
        <v>-600000</v>
      </c>
      <c r="I388" s="12">
        <f t="shared" ref="I388:AN388" si="1076">I171*$D388</f>
        <v>0</v>
      </c>
      <c r="J388" s="12">
        <f t="shared" si="1076"/>
        <v>0</v>
      </c>
      <c r="K388" s="12">
        <f t="shared" si="1076"/>
        <v>0</v>
      </c>
      <c r="L388" s="12">
        <f t="shared" si="1076"/>
        <v>0</v>
      </c>
      <c r="M388" s="12">
        <f t="shared" si="1076"/>
        <v>0</v>
      </c>
      <c r="N388" s="12">
        <f t="shared" si="1076"/>
        <v>0</v>
      </c>
      <c r="O388" s="12">
        <f t="shared" si="1076"/>
        <v>0</v>
      </c>
      <c r="P388" s="12">
        <f t="shared" si="1076"/>
        <v>0</v>
      </c>
      <c r="Q388" s="12">
        <f t="shared" si="1076"/>
        <v>0</v>
      </c>
      <c r="R388" s="12">
        <f t="shared" si="1076"/>
        <v>0</v>
      </c>
      <c r="S388" s="12">
        <f t="shared" si="1076"/>
        <v>0</v>
      </c>
      <c r="T388" s="12">
        <f t="shared" si="1076"/>
        <v>0</v>
      </c>
      <c r="U388" s="12">
        <f t="shared" si="1076"/>
        <v>0</v>
      </c>
      <c r="V388" s="12">
        <f t="shared" si="1076"/>
        <v>0</v>
      </c>
      <c r="W388" s="12">
        <f t="shared" si="1076"/>
        <v>0</v>
      </c>
      <c r="X388" s="12">
        <f t="shared" si="1076"/>
        <v>0</v>
      </c>
      <c r="Y388" s="12">
        <f t="shared" si="1076"/>
        <v>0</v>
      </c>
      <c r="Z388" s="12">
        <f t="shared" si="1076"/>
        <v>0</v>
      </c>
      <c r="AA388" s="12">
        <f t="shared" si="1076"/>
        <v>0</v>
      </c>
      <c r="AB388" s="12">
        <f t="shared" si="1076"/>
        <v>0</v>
      </c>
      <c r="AC388" s="12">
        <f t="shared" si="1076"/>
        <v>0</v>
      </c>
      <c r="AD388" s="12">
        <f t="shared" si="1076"/>
        <v>0</v>
      </c>
      <c r="AE388" s="12">
        <f t="shared" si="1076"/>
        <v>0</v>
      </c>
      <c r="AF388" s="12">
        <f t="shared" si="1076"/>
        <v>0</v>
      </c>
      <c r="AG388" s="12">
        <f t="shared" si="1076"/>
        <v>0</v>
      </c>
      <c r="AH388" s="12">
        <f t="shared" si="1076"/>
        <v>0</v>
      </c>
      <c r="AI388" s="12">
        <f t="shared" si="1076"/>
        <v>0</v>
      </c>
      <c r="AJ388" s="12">
        <f t="shared" si="1076"/>
        <v>0</v>
      </c>
      <c r="AK388" s="12">
        <f t="shared" si="1076"/>
        <v>0</v>
      </c>
      <c r="AL388" s="12">
        <f t="shared" si="1076"/>
        <v>0</v>
      </c>
      <c r="AM388" s="12">
        <f t="shared" si="1076"/>
        <v>0</v>
      </c>
      <c r="AN388" s="12">
        <f t="shared" si="1076"/>
        <v>0</v>
      </c>
      <c r="AO388" s="12">
        <f t="shared" ref="AO388:BT388" si="1077">AO171*$D388</f>
        <v>0</v>
      </c>
      <c r="AP388" s="12">
        <f t="shared" si="1077"/>
        <v>0</v>
      </c>
      <c r="AQ388" s="12">
        <f t="shared" si="1077"/>
        <v>0</v>
      </c>
      <c r="AR388" s="12">
        <f t="shared" si="1077"/>
        <v>0</v>
      </c>
      <c r="AS388" s="12">
        <f t="shared" si="1077"/>
        <v>0</v>
      </c>
      <c r="AT388" s="12">
        <f t="shared" si="1077"/>
        <v>0</v>
      </c>
      <c r="AU388" s="12">
        <f t="shared" si="1077"/>
        <v>-50000</v>
      </c>
      <c r="AV388" s="12">
        <f t="shared" si="1077"/>
        <v>-50000</v>
      </c>
      <c r="AW388" s="12">
        <f t="shared" si="1077"/>
        <v>-50000</v>
      </c>
      <c r="AX388" s="12">
        <f t="shared" si="1077"/>
        <v>-50000</v>
      </c>
      <c r="AY388" s="12">
        <f t="shared" si="1077"/>
        <v>-50000</v>
      </c>
      <c r="AZ388" s="12">
        <f t="shared" si="1077"/>
        <v>-50000</v>
      </c>
      <c r="BA388" s="12">
        <f t="shared" si="1077"/>
        <v>-50000</v>
      </c>
      <c r="BB388" s="12">
        <f t="shared" si="1077"/>
        <v>-50000</v>
      </c>
      <c r="BC388" s="12">
        <f t="shared" si="1077"/>
        <v>-50000</v>
      </c>
      <c r="BD388" s="12">
        <f t="shared" si="1077"/>
        <v>-50000</v>
      </c>
      <c r="BE388" s="12">
        <f t="shared" si="1077"/>
        <v>-50000</v>
      </c>
      <c r="BF388" s="12">
        <f t="shared" si="1077"/>
        <v>-50000</v>
      </c>
      <c r="BG388" s="12">
        <f t="shared" si="1077"/>
        <v>0</v>
      </c>
      <c r="BH388" s="12">
        <f t="shared" si="1077"/>
        <v>0</v>
      </c>
      <c r="BI388" s="12">
        <f t="shared" si="1077"/>
        <v>0</v>
      </c>
      <c r="BJ388" s="12">
        <f t="shared" si="1077"/>
        <v>0</v>
      </c>
      <c r="BK388" s="12">
        <f t="shared" si="1077"/>
        <v>0</v>
      </c>
      <c r="BL388" s="12">
        <f t="shared" si="1077"/>
        <v>0</v>
      </c>
      <c r="BM388" s="12">
        <f t="shared" si="1077"/>
        <v>0</v>
      </c>
      <c r="BN388" s="12">
        <f t="shared" si="1077"/>
        <v>0</v>
      </c>
      <c r="BO388" s="12">
        <f t="shared" si="1077"/>
        <v>0</v>
      </c>
      <c r="BP388" s="12">
        <f t="shared" si="1077"/>
        <v>0</v>
      </c>
      <c r="BQ388" s="12">
        <f t="shared" si="1077"/>
        <v>0</v>
      </c>
      <c r="BR388" s="12">
        <f t="shared" si="1077"/>
        <v>0</v>
      </c>
      <c r="BS388" s="12">
        <f t="shared" si="1077"/>
        <v>0</v>
      </c>
      <c r="BT388" s="12">
        <f t="shared" si="1077"/>
        <v>0</v>
      </c>
      <c r="BU388" s="12">
        <f t="shared" ref="BU388:CZ388" si="1078">BU171*$D388</f>
        <v>0</v>
      </c>
      <c r="BV388" s="12">
        <f t="shared" si="1078"/>
        <v>0</v>
      </c>
      <c r="BW388" s="12">
        <f t="shared" si="1078"/>
        <v>0</v>
      </c>
      <c r="BX388" s="12">
        <f t="shared" si="1078"/>
        <v>0</v>
      </c>
      <c r="BY388" s="12">
        <f t="shared" si="1078"/>
        <v>0</v>
      </c>
      <c r="BZ388" s="12">
        <f t="shared" si="1078"/>
        <v>0</v>
      </c>
      <c r="CA388" s="12">
        <f t="shared" si="1078"/>
        <v>0</v>
      </c>
      <c r="CB388" s="12">
        <f t="shared" si="1078"/>
        <v>0</v>
      </c>
      <c r="CC388" s="12">
        <f t="shared" si="1078"/>
        <v>0</v>
      </c>
      <c r="CD388" s="12">
        <f t="shared" si="1078"/>
        <v>0</v>
      </c>
      <c r="CE388" s="12">
        <f t="shared" si="1078"/>
        <v>0</v>
      </c>
      <c r="CF388" s="12">
        <f t="shared" si="1078"/>
        <v>0</v>
      </c>
      <c r="CG388" s="12">
        <f t="shared" si="1078"/>
        <v>0</v>
      </c>
      <c r="CH388" s="12">
        <f t="shared" si="1078"/>
        <v>0</v>
      </c>
      <c r="CI388" s="12">
        <f t="shared" si="1078"/>
        <v>0</v>
      </c>
      <c r="CJ388" s="12">
        <f t="shared" si="1078"/>
        <v>0</v>
      </c>
      <c r="CK388" s="12">
        <f t="shared" si="1078"/>
        <v>0</v>
      </c>
      <c r="CL388" s="12">
        <f t="shared" si="1078"/>
        <v>0</v>
      </c>
      <c r="CM388" s="12">
        <f t="shared" si="1078"/>
        <v>0</v>
      </c>
      <c r="CN388" s="12">
        <f t="shared" si="1078"/>
        <v>0</v>
      </c>
      <c r="CO388" s="12">
        <f t="shared" si="1078"/>
        <v>0</v>
      </c>
      <c r="CP388" s="12">
        <f t="shared" si="1078"/>
        <v>0</v>
      </c>
      <c r="CQ388" s="12">
        <f t="shared" si="1078"/>
        <v>0</v>
      </c>
      <c r="CR388" s="12">
        <f t="shared" si="1078"/>
        <v>0</v>
      </c>
      <c r="CS388" s="12">
        <f t="shared" si="1078"/>
        <v>0</v>
      </c>
      <c r="CT388" s="12">
        <f t="shared" si="1078"/>
        <v>0</v>
      </c>
      <c r="CU388" s="12">
        <f t="shared" si="1078"/>
        <v>0</v>
      </c>
      <c r="CV388" s="12">
        <f t="shared" si="1078"/>
        <v>0</v>
      </c>
      <c r="CW388" s="12">
        <f t="shared" si="1078"/>
        <v>0</v>
      </c>
      <c r="CX388" s="12">
        <f t="shared" si="1078"/>
        <v>0</v>
      </c>
      <c r="CY388" s="12">
        <f t="shared" si="1078"/>
        <v>0</v>
      </c>
      <c r="CZ388" s="12">
        <f t="shared" si="1078"/>
        <v>0</v>
      </c>
      <c r="DA388" s="12">
        <f t="shared" ref="DA388:DY388" si="1079">DA171*$D388</f>
        <v>0</v>
      </c>
      <c r="DB388" s="12">
        <f t="shared" si="1079"/>
        <v>0</v>
      </c>
      <c r="DC388" s="12">
        <f t="shared" si="1079"/>
        <v>0</v>
      </c>
      <c r="DD388" s="12">
        <f t="shared" si="1079"/>
        <v>0</v>
      </c>
      <c r="DE388" s="12">
        <f t="shared" si="1079"/>
        <v>0</v>
      </c>
      <c r="DF388" s="12">
        <f t="shared" si="1079"/>
        <v>0</v>
      </c>
      <c r="DG388" s="12">
        <f t="shared" si="1079"/>
        <v>0</v>
      </c>
      <c r="DH388" s="12">
        <f t="shared" si="1079"/>
        <v>0</v>
      </c>
      <c r="DI388" s="12">
        <f t="shared" si="1079"/>
        <v>0</v>
      </c>
      <c r="DJ388" s="12">
        <f t="shared" si="1079"/>
        <v>0</v>
      </c>
      <c r="DK388" s="12">
        <f t="shared" si="1079"/>
        <v>0</v>
      </c>
      <c r="DL388" s="12">
        <f t="shared" si="1079"/>
        <v>0</v>
      </c>
      <c r="DM388" s="12">
        <f t="shared" si="1079"/>
        <v>0</v>
      </c>
      <c r="DN388" s="12">
        <f t="shared" si="1079"/>
        <v>0</v>
      </c>
      <c r="DO388" s="12">
        <f t="shared" si="1079"/>
        <v>0</v>
      </c>
      <c r="DP388" s="12">
        <f t="shared" si="1079"/>
        <v>0</v>
      </c>
      <c r="DQ388" s="12">
        <f t="shared" si="1079"/>
        <v>0</v>
      </c>
      <c r="DR388" s="12">
        <f t="shared" si="1079"/>
        <v>0</v>
      </c>
      <c r="DS388" s="12">
        <f t="shared" si="1079"/>
        <v>0</v>
      </c>
      <c r="DT388" s="12">
        <f t="shared" si="1079"/>
        <v>0</v>
      </c>
      <c r="DU388" s="12">
        <f t="shared" si="1079"/>
        <v>0</v>
      </c>
      <c r="DV388" s="12">
        <f t="shared" si="1079"/>
        <v>0</v>
      </c>
      <c r="DW388" s="12">
        <f t="shared" si="1079"/>
        <v>0</v>
      </c>
      <c r="DX388" s="12">
        <f t="shared" si="1079"/>
        <v>0</v>
      </c>
      <c r="DY388" s="12">
        <f t="shared" si="1079"/>
        <v>0</v>
      </c>
      <c r="EB388" s="116">
        <f t="shared" si="1055"/>
        <v>387</v>
      </c>
      <c r="EC388" s="2" t="str">
        <f t="shared" ref="EC388:EC390" si="1080">B388</f>
        <v>Phase 3</v>
      </c>
      <c r="ED388" s="2" t="str">
        <f t="shared" ref="ED388:ED390" si="1081">C388</f>
        <v>50' Wide</v>
      </c>
      <c r="EE388" s="33" t="str">
        <f>EE400</f>
        <v>GAAP</v>
      </c>
      <c r="EF388" s="2" t="str">
        <f>EF400</f>
        <v>Land Acquisition</v>
      </c>
    </row>
    <row r="389" spans="2:136" x14ac:dyDescent="0.3">
      <c r="B389" s="2" t="str">
        <f>Product!$K$2</f>
        <v>Phase 3</v>
      </c>
      <c r="C389" s="2" t="str">
        <f>Product!$K$3</f>
        <v>60' Wide</v>
      </c>
      <c r="D389" s="129">
        <f>SUMIFS(INDEX(Product!$B$2:$U$97, MATCH(D378, Product!$B$2:$B$97, 0), ), Product!$B$2:$U$2, $B389, Product!$B$3:$U$3, $C389)</f>
        <v>-20000</v>
      </c>
      <c r="F389" s="128"/>
      <c r="G389" s="11">
        <f>SUM(H389:DZ389)</f>
        <v>-600000</v>
      </c>
      <c r="I389" s="12">
        <f t="shared" ref="I389:AN389" si="1082">I172*$D389</f>
        <v>0</v>
      </c>
      <c r="J389" s="12">
        <f t="shared" si="1082"/>
        <v>0</v>
      </c>
      <c r="K389" s="12">
        <f t="shared" si="1082"/>
        <v>0</v>
      </c>
      <c r="L389" s="12">
        <f t="shared" si="1082"/>
        <v>0</v>
      </c>
      <c r="M389" s="12">
        <f t="shared" si="1082"/>
        <v>0</v>
      </c>
      <c r="N389" s="12">
        <f t="shared" si="1082"/>
        <v>0</v>
      </c>
      <c r="O389" s="12">
        <f t="shared" si="1082"/>
        <v>0</v>
      </c>
      <c r="P389" s="12">
        <f t="shared" si="1082"/>
        <v>0</v>
      </c>
      <c r="Q389" s="12">
        <f t="shared" si="1082"/>
        <v>0</v>
      </c>
      <c r="R389" s="12">
        <f t="shared" si="1082"/>
        <v>0</v>
      </c>
      <c r="S389" s="12">
        <f t="shared" si="1082"/>
        <v>0</v>
      </c>
      <c r="T389" s="12">
        <f t="shared" si="1082"/>
        <v>0</v>
      </c>
      <c r="U389" s="12">
        <f t="shared" si="1082"/>
        <v>0</v>
      </c>
      <c r="V389" s="12">
        <f t="shared" si="1082"/>
        <v>0</v>
      </c>
      <c r="W389" s="12">
        <f t="shared" si="1082"/>
        <v>0</v>
      </c>
      <c r="X389" s="12">
        <f t="shared" si="1082"/>
        <v>0</v>
      </c>
      <c r="Y389" s="12">
        <f t="shared" si="1082"/>
        <v>0</v>
      </c>
      <c r="Z389" s="12">
        <f t="shared" si="1082"/>
        <v>0</v>
      </c>
      <c r="AA389" s="12">
        <f t="shared" si="1082"/>
        <v>0</v>
      </c>
      <c r="AB389" s="12">
        <f t="shared" si="1082"/>
        <v>0</v>
      </c>
      <c r="AC389" s="12">
        <f t="shared" si="1082"/>
        <v>0</v>
      </c>
      <c r="AD389" s="12">
        <f t="shared" si="1082"/>
        <v>0</v>
      </c>
      <c r="AE389" s="12">
        <f t="shared" si="1082"/>
        <v>0</v>
      </c>
      <c r="AF389" s="12">
        <f t="shared" si="1082"/>
        <v>0</v>
      </c>
      <c r="AG389" s="12">
        <f t="shared" si="1082"/>
        <v>0</v>
      </c>
      <c r="AH389" s="12">
        <f t="shared" si="1082"/>
        <v>0</v>
      </c>
      <c r="AI389" s="12">
        <f t="shared" si="1082"/>
        <v>0</v>
      </c>
      <c r="AJ389" s="12">
        <f t="shared" si="1082"/>
        <v>0</v>
      </c>
      <c r="AK389" s="12">
        <f t="shared" si="1082"/>
        <v>0</v>
      </c>
      <c r="AL389" s="12">
        <f t="shared" si="1082"/>
        <v>0</v>
      </c>
      <c r="AM389" s="12">
        <f t="shared" si="1082"/>
        <v>0</v>
      </c>
      <c r="AN389" s="12">
        <f t="shared" si="1082"/>
        <v>0</v>
      </c>
      <c r="AO389" s="12">
        <f t="shared" ref="AO389:BT389" si="1083">AO172*$D389</f>
        <v>0</v>
      </c>
      <c r="AP389" s="12">
        <f t="shared" si="1083"/>
        <v>0</v>
      </c>
      <c r="AQ389" s="12">
        <f t="shared" si="1083"/>
        <v>0</v>
      </c>
      <c r="AR389" s="12">
        <f t="shared" si="1083"/>
        <v>0</v>
      </c>
      <c r="AS389" s="12">
        <f t="shared" si="1083"/>
        <v>0</v>
      </c>
      <c r="AT389" s="12">
        <f t="shared" si="1083"/>
        <v>0</v>
      </c>
      <c r="AU389" s="12">
        <f t="shared" si="1083"/>
        <v>-50000</v>
      </c>
      <c r="AV389" s="12">
        <f t="shared" si="1083"/>
        <v>-50000</v>
      </c>
      <c r="AW389" s="12">
        <f t="shared" si="1083"/>
        <v>-50000</v>
      </c>
      <c r="AX389" s="12">
        <f t="shared" si="1083"/>
        <v>-50000</v>
      </c>
      <c r="AY389" s="12">
        <f t="shared" si="1083"/>
        <v>-50000</v>
      </c>
      <c r="AZ389" s="12">
        <f t="shared" si="1083"/>
        <v>-50000</v>
      </c>
      <c r="BA389" s="12">
        <f t="shared" si="1083"/>
        <v>-50000</v>
      </c>
      <c r="BB389" s="12">
        <f t="shared" si="1083"/>
        <v>-50000</v>
      </c>
      <c r="BC389" s="12">
        <f t="shared" si="1083"/>
        <v>-50000</v>
      </c>
      <c r="BD389" s="12">
        <f t="shared" si="1083"/>
        <v>-50000</v>
      </c>
      <c r="BE389" s="12">
        <f t="shared" si="1083"/>
        <v>-50000</v>
      </c>
      <c r="BF389" s="12">
        <f t="shared" si="1083"/>
        <v>-50000</v>
      </c>
      <c r="BG389" s="12">
        <f t="shared" si="1083"/>
        <v>0</v>
      </c>
      <c r="BH389" s="12">
        <f t="shared" si="1083"/>
        <v>0</v>
      </c>
      <c r="BI389" s="12">
        <f t="shared" si="1083"/>
        <v>0</v>
      </c>
      <c r="BJ389" s="12">
        <f t="shared" si="1083"/>
        <v>0</v>
      </c>
      <c r="BK389" s="12">
        <f t="shared" si="1083"/>
        <v>0</v>
      </c>
      <c r="BL389" s="12">
        <f t="shared" si="1083"/>
        <v>0</v>
      </c>
      <c r="BM389" s="12">
        <f t="shared" si="1083"/>
        <v>0</v>
      </c>
      <c r="BN389" s="12">
        <f t="shared" si="1083"/>
        <v>0</v>
      </c>
      <c r="BO389" s="12">
        <f t="shared" si="1083"/>
        <v>0</v>
      </c>
      <c r="BP389" s="12">
        <f t="shared" si="1083"/>
        <v>0</v>
      </c>
      <c r="BQ389" s="12">
        <f t="shared" si="1083"/>
        <v>0</v>
      </c>
      <c r="BR389" s="12">
        <f t="shared" si="1083"/>
        <v>0</v>
      </c>
      <c r="BS389" s="12">
        <f t="shared" si="1083"/>
        <v>0</v>
      </c>
      <c r="BT389" s="12">
        <f t="shared" si="1083"/>
        <v>0</v>
      </c>
      <c r="BU389" s="12">
        <f t="shared" ref="BU389:CZ389" si="1084">BU172*$D389</f>
        <v>0</v>
      </c>
      <c r="BV389" s="12">
        <f t="shared" si="1084"/>
        <v>0</v>
      </c>
      <c r="BW389" s="12">
        <f t="shared" si="1084"/>
        <v>0</v>
      </c>
      <c r="BX389" s="12">
        <f t="shared" si="1084"/>
        <v>0</v>
      </c>
      <c r="BY389" s="12">
        <f t="shared" si="1084"/>
        <v>0</v>
      </c>
      <c r="BZ389" s="12">
        <f t="shared" si="1084"/>
        <v>0</v>
      </c>
      <c r="CA389" s="12">
        <f t="shared" si="1084"/>
        <v>0</v>
      </c>
      <c r="CB389" s="12">
        <f t="shared" si="1084"/>
        <v>0</v>
      </c>
      <c r="CC389" s="12">
        <f t="shared" si="1084"/>
        <v>0</v>
      </c>
      <c r="CD389" s="12">
        <f t="shared" si="1084"/>
        <v>0</v>
      </c>
      <c r="CE389" s="12">
        <f t="shared" si="1084"/>
        <v>0</v>
      </c>
      <c r="CF389" s="12">
        <f t="shared" si="1084"/>
        <v>0</v>
      </c>
      <c r="CG389" s="12">
        <f t="shared" si="1084"/>
        <v>0</v>
      </c>
      <c r="CH389" s="12">
        <f t="shared" si="1084"/>
        <v>0</v>
      </c>
      <c r="CI389" s="12">
        <f t="shared" si="1084"/>
        <v>0</v>
      </c>
      <c r="CJ389" s="12">
        <f t="shared" si="1084"/>
        <v>0</v>
      </c>
      <c r="CK389" s="12">
        <f t="shared" si="1084"/>
        <v>0</v>
      </c>
      <c r="CL389" s="12">
        <f t="shared" si="1084"/>
        <v>0</v>
      </c>
      <c r="CM389" s="12">
        <f t="shared" si="1084"/>
        <v>0</v>
      </c>
      <c r="CN389" s="12">
        <f t="shared" si="1084"/>
        <v>0</v>
      </c>
      <c r="CO389" s="12">
        <f t="shared" si="1084"/>
        <v>0</v>
      </c>
      <c r="CP389" s="12">
        <f t="shared" si="1084"/>
        <v>0</v>
      </c>
      <c r="CQ389" s="12">
        <f t="shared" si="1084"/>
        <v>0</v>
      </c>
      <c r="CR389" s="12">
        <f t="shared" si="1084"/>
        <v>0</v>
      </c>
      <c r="CS389" s="12">
        <f t="shared" si="1084"/>
        <v>0</v>
      </c>
      <c r="CT389" s="12">
        <f t="shared" si="1084"/>
        <v>0</v>
      </c>
      <c r="CU389" s="12">
        <f t="shared" si="1084"/>
        <v>0</v>
      </c>
      <c r="CV389" s="12">
        <f t="shared" si="1084"/>
        <v>0</v>
      </c>
      <c r="CW389" s="12">
        <f t="shared" si="1084"/>
        <v>0</v>
      </c>
      <c r="CX389" s="12">
        <f t="shared" si="1084"/>
        <v>0</v>
      </c>
      <c r="CY389" s="12">
        <f t="shared" si="1084"/>
        <v>0</v>
      </c>
      <c r="CZ389" s="12">
        <f t="shared" si="1084"/>
        <v>0</v>
      </c>
      <c r="DA389" s="12">
        <f t="shared" ref="DA389:DY389" si="1085">DA172*$D389</f>
        <v>0</v>
      </c>
      <c r="DB389" s="12">
        <f t="shared" si="1085"/>
        <v>0</v>
      </c>
      <c r="DC389" s="12">
        <f t="shared" si="1085"/>
        <v>0</v>
      </c>
      <c r="DD389" s="12">
        <f t="shared" si="1085"/>
        <v>0</v>
      </c>
      <c r="DE389" s="12">
        <f t="shared" si="1085"/>
        <v>0</v>
      </c>
      <c r="DF389" s="12">
        <f t="shared" si="1085"/>
        <v>0</v>
      </c>
      <c r="DG389" s="12">
        <f t="shared" si="1085"/>
        <v>0</v>
      </c>
      <c r="DH389" s="12">
        <f t="shared" si="1085"/>
        <v>0</v>
      </c>
      <c r="DI389" s="12">
        <f t="shared" si="1085"/>
        <v>0</v>
      </c>
      <c r="DJ389" s="12">
        <f t="shared" si="1085"/>
        <v>0</v>
      </c>
      <c r="DK389" s="12">
        <f t="shared" si="1085"/>
        <v>0</v>
      </c>
      <c r="DL389" s="12">
        <f t="shared" si="1085"/>
        <v>0</v>
      </c>
      <c r="DM389" s="12">
        <f t="shared" si="1085"/>
        <v>0</v>
      </c>
      <c r="DN389" s="12">
        <f t="shared" si="1085"/>
        <v>0</v>
      </c>
      <c r="DO389" s="12">
        <f t="shared" si="1085"/>
        <v>0</v>
      </c>
      <c r="DP389" s="12">
        <f t="shared" si="1085"/>
        <v>0</v>
      </c>
      <c r="DQ389" s="12">
        <f t="shared" si="1085"/>
        <v>0</v>
      </c>
      <c r="DR389" s="12">
        <f t="shared" si="1085"/>
        <v>0</v>
      </c>
      <c r="DS389" s="12">
        <f t="shared" si="1085"/>
        <v>0</v>
      </c>
      <c r="DT389" s="12">
        <f t="shared" si="1085"/>
        <v>0</v>
      </c>
      <c r="DU389" s="12">
        <f t="shared" si="1085"/>
        <v>0</v>
      </c>
      <c r="DV389" s="12">
        <f t="shared" si="1085"/>
        <v>0</v>
      </c>
      <c r="DW389" s="12">
        <f t="shared" si="1085"/>
        <v>0</v>
      </c>
      <c r="DX389" s="12">
        <f t="shared" si="1085"/>
        <v>0</v>
      </c>
      <c r="DY389" s="12">
        <f t="shared" si="1085"/>
        <v>0</v>
      </c>
      <c r="EB389" s="116">
        <f t="shared" si="1055"/>
        <v>388</v>
      </c>
      <c r="EC389" s="2" t="str">
        <f t="shared" si="1080"/>
        <v>Phase 3</v>
      </c>
      <c r="ED389" s="2" t="str">
        <f t="shared" si="1081"/>
        <v>60' Wide</v>
      </c>
      <c r="EE389" s="33" t="str">
        <f>EE400</f>
        <v>GAAP</v>
      </c>
      <c r="EF389" s="2" t="str">
        <f>EF400</f>
        <v>Land Acquisition</v>
      </c>
    </row>
    <row r="390" spans="2:136" x14ac:dyDescent="0.3">
      <c r="B390" s="2" t="str">
        <f>Product!$L$2</f>
        <v>Phase 3</v>
      </c>
      <c r="C390" s="2" t="str">
        <f>Product!$L$3</f>
        <v>75' Wide</v>
      </c>
      <c r="D390" s="129">
        <f>SUMIFS(INDEX(Product!$B$2:$U$97, MATCH(D378, Product!$B$2:$B$97, 0), ), Product!$B$2:$U$2, $B390, Product!$B$3:$U$3, $C390)</f>
        <v>-20000</v>
      </c>
      <c r="F390" s="128"/>
      <c r="G390" s="11">
        <f>SUM(H390:DZ390)</f>
        <v>-399999.99999999994</v>
      </c>
      <c r="I390" s="12">
        <f t="shared" ref="I390:AN390" si="1086">I173*$D390</f>
        <v>0</v>
      </c>
      <c r="J390" s="12">
        <f t="shared" si="1086"/>
        <v>0</v>
      </c>
      <c r="K390" s="12">
        <f t="shared" si="1086"/>
        <v>0</v>
      </c>
      <c r="L390" s="12">
        <f t="shared" si="1086"/>
        <v>0</v>
      </c>
      <c r="M390" s="12">
        <f t="shared" si="1086"/>
        <v>0</v>
      </c>
      <c r="N390" s="12">
        <f t="shared" si="1086"/>
        <v>0</v>
      </c>
      <c r="O390" s="12">
        <f t="shared" si="1086"/>
        <v>0</v>
      </c>
      <c r="P390" s="12">
        <f t="shared" si="1086"/>
        <v>0</v>
      </c>
      <c r="Q390" s="12">
        <f t="shared" si="1086"/>
        <v>0</v>
      </c>
      <c r="R390" s="12">
        <f t="shared" si="1086"/>
        <v>0</v>
      </c>
      <c r="S390" s="12">
        <f t="shared" si="1086"/>
        <v>0</v>
      </c>
      <c r="T390" s="12">
        <f t="shared" si="1086"/>
        <v>0</v>
      </c>
      <c r="U390" s="12">
        <f t="shared" si="1086"/>
        <v>0</v>
      </c>
      <c r="V390" s="12">
        <f t="shared" si="1086"/>
        <v>0</v>
      </c>
      <c r="W390" s="12">
        <f t="shared" si="1086"/>
        <v>0</v>
      </c>
      <c r="X390" s="12">
        <f t="shared" si="1086"/>
        <v>0</v>
      </c>
      <c r="Y390" s="12">
        <f t="shared" si="1086"/>
        <v>0</v>
      </c>
      <c r="Z390" s="12">
        <f t="shared" si="1086"/>
        <v>0</v>
      </c>
      <c r="AA390" s="12">
        <f t="shared" si="1086"/>
        <v>0</v>
      </c>
      <c r="AB390" s="12">
        <f t="shared" si="1086"/>
        <v>0</v>
      </c>
      <c r="AC390" s="12">
        <f t="shared" si="1086"/>
        <v>0</v>
      </c>
      <c r="AD390" s="12">
        <f t="shared" si="1086"/>
        <v>0</v>
      </c>
      <c r="AE390" s="12">
        <f t="shared" si="1086"/>
        <v>0</v>
      </c>
      <c r="AF390" s="12">
        <f t="shared" si="1086"/>
        <v>0</v>
      </c>
      <c r="AG390" s="12">
        <f t="shared" si="1086"/>
        <v>0</v>
      </c>
      <c r="AH390" s="12">
        <f t="shared" si="1086"/>
        <v>0</v>
      </c>
      <c r="AI390" s="12">
        <f t="shared" si="1086"/>
        <v>0</v>
      </c>
      <c r="AJ390" s="12">
        <f t="shared" si="1086"/>
        <v>0</v>
      </c>
      <c r="AK390" s="12">
        <f t="shared" si="1086"/>
        <v>0</v>
      </c>
      <c r="AL390" s="12">
        <f t="shared" si="1086"/>
        <v>0</v>
      </c>
      <c r="AM390" s="12">
        <f t="shared" si="1086"/>
        <v>0</v>
      </c>
      <c r="AN390" s="12">
        <f t="shared" si="1086"/>
        <v>0</v>
      </c>
      <c r="AO390" s="12">
        <f t="shared" ref="AO390:BT390" si="1087">AO173*$D390</f>
        <v>0</v>
      </c>
      <c r="AP390" s="12">
        <f t="shared" si="1087"/>
        <v>0</v>
      </c>
      <c r="AQ390" s="12">
        <f t="shared" si="1087"/>
        <v>0</v>
      </c>
      <c r="AR390" s="12">
        <f t="shared" si="1087"/>
        <v>0</v>
      </c>
      <c r="AS390" s="12">
        <f t="shared" si="1087"/>
        <v>0</v>
      </c>
      <c r="AT390" s="12">
        <f t="shared" si="1087"/>
        <v>0</v>
      </c>
      <c r="AU390" s="12">
        <f t="shared" si="1087"/>
        <v>-33333.333333333336</v>
      </c>
      <c r="AV390" s="12">
        <f t="shared" si="1087"/>
        <v>-33333.333333333336</v>
      </c>
      <c r="AW390" s="12">
        <f t="shared" si="1087"/>
        <v>-33333.333333333336</v>
      </c>
      <c r="AX390" s="12">
        <f t="shared" si="1087"/>
        <v>-33333.333333333336</v>
      </c>
      <c r="AY390" s="12">
        <f t="shared" si="1087"/>
        <v>-33333.333333333336</v>
      </c>
      <c r="AZ390" s="12">
        <f t="shared" si="1087"/>
        <v>-33333.333333333336</v>
      </c>
      <c r="BA390" s="12">
        <f t="shared" si="1087"/>
        <v>-33333.333333333336</v>
      </c>
      <c r="BB390" s="12">
        <f t="shared" si="1087"/>
        <v>-33333.333333333336</v>
      </c>
      <c r="BC390" s="12">
        <f t="shared" si="1087"/>
        <v>-33333.333333333336</v>
      </c>
      <c r="BD390" s="12">
        <f t="shared" si="1087"/>
        <v>-33333.333333333336</v>
      </c>
      <c r="BE390" s="12">
        <f t="shared" si="1087"/>
        <v>-33333.333333333336</v>
      </c>
      <c r="BF390" s="12">
        <f t="shared" si="1087"/>
        <v>-33333.333333333336</v>
      </c>
      <c r="BG390" s="12">
        <f t="shared" si="1087"/>
        <v>0</v>
      </c>
      <c r="BH390" s="12">
        <f t="shared" si="1087"/>
        <v>0</v>
      </c>
      <c r="BI390" s="12">
        <f t="shared" si="1087"/>
        <v>0</v>
      </c>
      <c r="BJ390" s="12">
        <f t="shared" si="1087"/>
        <v>0</v>
      </c>
      <c r="BK390" s="12">
        <f t="shared" si="1087"/>
        <v>0</v>
      </c>
      <c r="BL390" s="12">
        <f t="shared" si="1087"/>
        <v>0</v>
      </c>
      <c r="BM390" s="12">
        <f t="shared" si="1087"/>
        <v>0</v>
      </c>
      <c r="BN390" s="12">
        <f t="shared" si="1087"/>
        <v>0</v>
      </c>
      <c r="BO390" s="12">
        <f t="shared" si="1087"/>
        <v>0</v>
      </c>
      <c r="BP390" s="12">
        <f t="shared" si="1087"/>
        <v>0</v>
      </c>
      <c r="BQ390" s="12">
        <f t="shared" si="1087"/>
        <v>0</v>
      </c>
      <c r="BR390" s="12">
        <f t="shared" si="1087"/>
        <v>0</v>
      </c>
      <c r="BS390" s="12">
        <f t="shared" si="1087"/>
        <v>0</v>
      </c>
      <c r="BT390" s="12">
        <f t="shared" si="1087"/>
        <v>0</v>
      </c>
      <c r="BU390" s="12">
        <f t="shared" ref="BU390:CZ390" si="1088">BU173*$D390</f>
        <v>0</v>
      </c>
      <c r="BV390" s="12">
        <f t="shared" si="1088"/>
        <v>0</v>
      </c>
      <c r="BW390" s="12">
        <f t="shared" si="1088"/>
        <v>0</v>
      </c>
      <c r="BX390" s="12">
        <f t="shared" si="1088"/>
        <v>0</v>
      </c>
      <c r="BY390" s="12">
        <f t="shared" si="1088"/>
        <v>0</v>
      </c>
      <c r="BZ390" s="12">
        <f t="shared" si="1088"/>
        <v>0</v>
      </c>
      <c r="CA390" s="12">
        <f t="shared" si="1088"/>
        <v>0</v>
      </c>
      <c r="CB390" s="12">
        <f t="shared" si="1088"/>
        <v>0</v>
      </c>
      <c r="CC390" s="12">
        <f t="shared" si="1088"/>
        <v>0</v>
      </c>
      <c r="CD390" s="12">
        <f t="shared" si="1088"/>
        <v>0</v>
      </c>
      <c r="CE390" s="12">
        <f t="shared" si="1088"/>
        <v>0</v>
      </c>
      <c r="CF390" s="12">
        <f t="shared" si="1088"/>
        <v>0</v>
      </c>
      <c r="CG390" s="12">
        <f t="shared" si="1088"/>
        <v>0</v>
      </c>
      <c r="CH390" s="12">
        <f t="shared" si="1088"/>
        <v>0</v>
      </c>
      <c r="CI390" s="12">
        <f t="shared" si="1088"/>
        <v>0</v>
      </c>
      <c r="CJ390" s="12">
        <f t="shared" si="1088"/>
        <v>0</v>
      </c>
      <c r="CK390" s="12">
        <f t="shared" si="1088"/>
        <v>0</v>
      </c>
      <c r="CL390" s="12">
        <f t="shared" si="1088"/>
        <v>0</v>
      </c>
      <c r="CM390" s="12">
        <f t="shared" si="1088"/>
        <v>0</v>
      </c>
      <c r="CN390" s="12">
        <f t="shared" si="1088"/>
        <v>0</v>
      </c>
      <c r="CO390" s="12">
        <f t="shared" si="1088"/>
        <v>0</v>
      </c>
      <c r="CP390" s="12">
        <f t="shared" si="1088"/>
        <v>0</v>
      </c>
      <c r="CQ390" s="12">
        <f t="shared" si="1088"/>
        <v>0</v>
      </c>
      <c r="CR390" s="12">
        <f t="shared" si="1088"/>
        <v>0</v>
      </c>
      <c r="CS390" s="12">
        <f t="shared" si="1088"/>
        <v>0</v>
      </c>
      <c r="CT390" s="12">
        <f t="shared" si="1088"/>
        <v>0</v>
      </c>
      <c r="CU390" s="12">
        <f t="shared" si="1088"/>
        <v>0</v>
      </c>
      <c r="CV390" s="12">
        <f t="shared" si="1088"/>
        <v>0</v>
      </c>
      <c r="CW390" s="12">
        <f t="shared" si="1088"/>
        <v>0</v>
      </c>
      <c r="CX390" s="12">
        <f t="shared" si="1088"/>
        <v>0</v>
      </c>
      <c r="CY390" s="12">
        <f t="shared" si="1088"/>
        <v>0</v>
      </c>
      <c r="CZ390" s="12">
        <f t="shared" si="1088"/>
        <v>0</v>
      </c>
      <c r="DA390" s="12">
        <f t="shared" ref="DA390:DY390" si="1089">DA173*$D390</f>
        <v>0</v>
      </c>
      <c r="DB390" s="12">
        <f t="shared" si="1089"/>
        <v>0</v>
      </c>
      <c r="DC390" s="12">
        <f t="shared" si="1089"/>
        <v>0</v>
      </c>
      <c r="DD390" s="12">
        <f t="shared" si="1089"/>
        <v>0</v>
      </c>
      <c r="DE390" s="12">
        <f t="shared" si="1089"/>
        <v>0</v>
      </c>
      <c r="DF390" s="12">
        <f t="shared" si="1089"/>
        <v>0</v>
      </c>
      <c r="DG390" s="12">
        <f t="shared" si="1089"/>
        <v>0</v>
      </c>
      <c r="DH390" s="12">
        <f t="shared" si="1089"/>
        <v>0</v>
      </c>
      <c r="DI390" s="12">
        <f t="shared" si="1089"/>
        <v>0</v>
      </c>
      <c r="DJ390" s="12">
        <f t="shared" si="1089"/>
        <v>0</v>
      </c>
      <c r="DK390" s="12">
        <f t="shared" si="1089"/>
        <v>0</v>
      </c>
      <c r="DL390" s="12">
        <f t="shared" si="1089"/>
        <v>0</v>
      </c>
      <c r="DM390" s="12">
        <f t="shared" si="1089"/>
        <v>0</v>
      </c>
      <c r="DN390" s="12">
        <f t="shared" si="1089"/>
        <v>0</v>
      </c>
      <c r="DO390" s="12">
        <f t="shared" si="1089"/>
        <v>0</v>
      </c>
      <c r="DP390" s="12">
        <f t="shared" si="1089"/>
        <v>0</v>
      </c>
      <c r="DQ390" s="12">
        <f t="shared" si="1089"/>
        <v>0</v>
      </c>
      <c r="DR390" s="12">
        <f t="shared" si="1089"/>
        <v>0</v>
      </c>
      <c r="DS390" s="12">
        <f t="shared" si="1089"/>
        <v>0</v>
      </c>
      <c r="DT390" s="12">
        <f t="shared" si="1089"/>
        <v>0</v>
      </c>
      <c r="DU390" s="12">
        <f t="shared" si="1089"/>
        <v>0</v>
      </c>
      <c r="DV390" s="12">
        <f t="shared" si="1089"/>
        <v>0</v>
      </c>
      <c r="DW390" s="12">
        <f t="shared" si="1089"/>
        <v>0</v>
      </c>
      <c r="DX390" s="12">
        <f t="shared" si="1089"/>
        <v>0</v>
      </c>
      <c r="DY390" s="12">
        <f t="shared" si="1089"/>
        <v>0</v>
      </c>
      <c r="EB390" s="116">
        <f t="shared" si="1055"/>
        <v>389</v>
      </c>
      <c r="EC390" s="2" t="str">
        <f t="shared" si="1080"/>
        <v>Phase 3</v>
      </c>
      <c r="ED390" s="2" t="str">
        <f t="shared" si="1081"/>
        <v>75' Wide</v>
      </c>
      <c r="EE390" s="33" t="str">
        <f>EE400</f>
        <v>GAAP</v>
      </c>
      <c r="EF390" s="2" t="str">
        <f>EF400</f>
        <v>Land Acquisition</v>
      </c>
    </row>
    <row r="391" spans="2:136" x14ac:dyDescent="0.3">
      <c r="D391" s="129"/>
      <c r="F391" s="128"/>
      <c r="G391" s="13"/>
      <c r="I391" s="12"/>
      <c r="J391" s="12"/>
      <c r="K391" s="12"/>
      <c r="L391" s="12"/>
      <c r="M391" s="12"/>
      <c r="N391" s="12"/>
      <c r="O391" s="12"/>
      <c r="P391" s="12"/>
      <c r="Q391" s="12"/>
      <c r="R391" s="12"/>
      <c r="S391" s="12"/>
      <c r="T391" s="12"/>
      <c r="U391" s="12"/>
      <c r="V391" s="12"/>
      <c r="W391" s="12"/>
      <c r="X391" s="12"/>
      <c r="Y391" s="12"/>
      <c r="Z391" s="12"/>
      <c r="AA391" s="12"/>
      <c r="AB391" s="12"/>
      <c r="AC391" s="12"/>
      <c r="AD391" s="12"/>
      <c r="AE391" s="12"/>
      <c r="AF391" s="12"/>
      <c r="AG391" s="12"/>
      <c r="AH391" s="12"/>
      <c r="AI391" s="12"/>
      <c r="AJ391" s="12"/>
      <c r="AK391" s="12"/>
      <c r="AL391" s="12"/>
      <c r="AM391" s="12"/>
      <c r="AN391" s="12"/>
      <c r="AO391" s="12"/>
      <c r="AP391" s="12"/>
      <c r="AQ391" s="12"/>
      <c r="AR391" s="12"/>
      <c r="AS391" s="12"/>
      <c r="AT391" s="12"/>
      <c r="AU391" s="12"/>
      <c r="AV391" s="12"/>
      <c r="AW391" s="12"/>
      <c r="AX391" s="12"/>
      <c r="AY391" s="12"/>
      <c r="AZ391" s="12"/>
      <c r="BA391" s="12"/>
      <c r="BB391" s="12"/>
      <c r="BC391" s="12"/>
      <c r="BD391" s="12"/>
      <c r="BE391" s="12"/>
      <c r="BF391" s="12"/>
      <c r="BG391" s="12"/>
      <c r="BH391" s="12"/>
      <c r="BI391" s="12"/>
      <c r="BJ391" s="12"/>
      <c r="BK391" s="12"/>
      <c r="BL391" s="12"/>
      <c r="BM391" s="12"/>
      <c r="BN391" s="12"/>
      <c r="BO391" s="12"/>
      <c r="BP391" s="12"/>
      <c r="BQ391" s="12"/>
      <c r="BR391" s="12"/>
      <c r="BS391" s="12"/>
      <c r="BT391" s="12"/>
      <c r="BU391" s="12"/>
      <c r="BV391" s="12"/>
      <c r="BW391" s="12"/>
      <c r="BX391" s="12"/>
      <c r="BY391" s="12"/>
      <c r="BZ391" s="12"/>
      <c r="CA391" s="12"/>
      <c r="CB391" s="12"/>
      <c r="CC391" s="12"/>
      <c r="CD391" s="12"/>
      <c r="CE391" s="12"/>
      <c r="CF391" s="12"/>
      <c r="CG391" s="12"/>
      <c r="CH391" s="12"/>
      <c r="CI391" s="12"/>
      <c r="CJ391" s="12"/>
      <c r="CK391" s="12"/>
      <c r="CL391" s="12"/>
      <c r="CM391" s="12"/>
      <c r="CN391" s="12"/>
      <c r="CO391" s="12"/>
      <c r="CP391" s="12"/>
      <c r="CQ391" s="12"/>
      <c r="CR391" s="12"/>
      <c r="CS391" s="12"/>
      <c r="CT391" s="12"/>
      <c r="CU391" s="12"/>
      <c r="CV391" s="12"/>
      <c r="CW391" s="12"/>
      <c r="CX391" s="12"/>
      <c r="CY391" s="12"/>
      <c r="CZ391" s="12"/>
      <c r="DA391" s="12"/>
      <c r="DB391" s="12"/>
      <c r="DC391" s="12"/>
      <c r="DD391" s="12"/>
      <c r="DE391" s="12"/>
      <c r="DF391" s="12"/>
      <c r="DG391" s="12"/>
      <c r="DH391" s="12"/>
      <c r="DI391" s="12"/>
      <c r="DJ391" s="12"/>
      <c r="DK391" s="12"/>
      <c r="DL391" s="12"/>
      <c r="DM391" s="12"/>
      <c r="DN391" s="12"/>
      <c r="DO391" s="12"/>
      <c r="DP391" s="12"/>
      <c r="DQ391" s="12"/>
      <c r="DR391" s="12"/>
      <c r="DS391" s="12"/>
      <c r="DT391" s="12"/>
      <c r="DU391" s="12"/>
      <c r="DV391" s="12"/>
      <c r="DW391" s="12"/>
      <c r="DX391" s="12"/>
      <c r="DY391" s="12"/>
      <c r="EE391" s="33"/>
    </row>
    <row r="392" spans="2:136" x14ac:dyDescent="0.3">
      <c r="B392" s="2" t="str">
        <f>Product!$M$2</f>
        <v>Phase 4</v>
      </c>
      <c r="C392" s="2" t="str">
        <f>Product!$M$3</f>
        <v>50' Wide</v>
      </c>
      <c r="D392" s="129">
        <f>SUMIFS(INDEX(Product!$B$2:$U$97, MATCH(D378, Product!$B$2:$B$97, 0), ), Product!$B$2:$U$2, $B392, Product!$B$3:$U$3, $C392)</f>
        <v>-20000</v>
      </c>
      <c r="F392" s="128"/>
      <c r="G392" s="11">
        <f>SUM(H392:DZ392)</f>
        <v>-600000</v>
      </c>
      <c r="I392" s="12">
        <f t="shared" ref="I392:AN392" si="1090">I175*$D392</f>
        <v>0</v>
      </c>
      <c r="J392" s="12">
        <f t="shared" si="1090"/>
        <v>0</v>
      </c>
      <c r="K392" s="12">
        <f t="shared" si="1090"/>
        <v>0</v>
      </c>
      <c r="L392" s="12">
        <f t="shared" si="1090"/>
        <v>0</v>
      </c>
      <c r="M392" s="12">
        <f t="shared" si="1090"/>
        <v>0</v>
      </c>
      <c r="N392" s="12">
        <f t="shared" si="1090"/>
        <v>0</v>
      </c>
      <c r="O392" s="12">
        <f t="shared" si="1090"/>
        <v>0</v>
      </c>
      <c r="P392" s="12">
        <f t="shared" si="1090"/>
        <v>0</v>
      </c>
      <c r="Q392" s="12">
        <f t="shared" si="1090"/>
        <v>0</v>
      </c>
      <c r="R392" s="12">
        <f t="shared" si="1090"/>
        <v>0</v>
      </c>
      <c r="S392" s="12">
        <f t="shared" si="1090"/>
        <v>0</v>
      </c>
      <c r="T392" s="12">
        <f t="shared" si="1090"/>
        <v>0</v>
      </c>
      <c r="U392" s="12">
        <f t="shared" si="1090"/>
        <v>0</v>
      </c>
      <c r="V392" s="12">
        <f t="shared" si="1090"/>
        <v>0</v>
      </c>
      <c r="W392" s="12">
        <f t="shared" si="1090"/>
        <v>0</v>
      </c>
      <c r="X392" s="12">
        <f t="shared" si="1090"/>
        <v>0</v>
      </c>
      <c r="Y392" s="12">
        <f t="shared" si="1090"/>
        <v>0</v>
      </c>
      <c r="Z392" s="12">
        <f t="shared" si="1090"/>
        <v>0</v>
      </c>
      <c r="AA392" s="12">
        <f t="shared" si="1090"/>
        <v>0</v>
      </c>
      <c r="AB392" s="12">
        <f t="shared" si="1090"/>
        <v>0</v>
      </c>
      <c r="AC392" s="12">
        <f t="shared" si="1090"/>
        <v>0</v>
      </c>
      <c r="AD392" s="12">
        <f t="shared" si="1090"/>
        <v>0</v>
      </c>
      <c r="AE392" s="12">
        <f t="shared" si="1090"/>
        <v>0</v>
      </c>
      <c r="AF392" s="12">
        <f t="shared" si="1090"/>
        <v>0</v>
      </c>
      <c r="AG392" s="12">
        <f t="shared" si="1090"/>
        <v>0</v>
      </c>
      <c r="AH392" s="12">
        <f t="shared" si="1090"/>
        <v>0</v>
      </c>
      <c r="AI392" s="12">
        <f t="shared" si="1090"/>
        <v>0</v>
      </c>
      <c r="AJ392" s="12">
        <f t="shared" si="1090"/>
        <v>0</v>
      </c>
      <c r="AK392" s="12">
        <f t="shared" si="1090"/>
        <v>0</v>
      </c>
      <c r="AL392" s="12">
        <f t="shared" si="1090"/>
        <v>0</v>
      </c>
      <c r="AM392" s="12">
        <f t="shared" si="1090"/>
        <v>0</v>
      </c>
      <c r="AN392" s="12">
        <f t="shared" si="1090"/>
        <v>0</v>
      </c>
      <c r="AO392" s="12">
        <f t="shared" ref="AO392:BT392" si="1091">AO175*$D392</f>
        <v>0</v>
      </c>
      <c r="AP392" s="12">
        <f t="shared" si="1091"/>
        <v>0</v>
      </c>
      <c r="AQ392" s="12">
        <f t="shared" si="1091"/>
        <v>0</v>
      </c>
      <c r="AR392" s="12">
        <f t="shared" si="1091"/>
        <v>0</v>
      </c>
      <c r="AS392" s="12">
        <f t="shared" si="1091"/>
        <v>0</v>
      </c>
      <c r="AT392" s="12">
        <f t="shared" si="1091"/>
        <v>0</v>
      </c>
      <c r="AU392" s="12">
        <f t="shared" si="1091"/>
        <v>0</v>
      </c>
      <c r="AV392" s="12">
        <f t="shared" si="1091"/>
        <v>0</v>
      </c>
      <c r="AW392" s="12">
        <f t="shared" si="1091"/>
        <v>0</v>
      </c>
      <c r="AX392" s="12">
        <f t="shared" si="1091"/>
        <v>0</v>
      </c>
      <c r="AY392" s="12">
        <f t="shared" si="1091"/>
        <v>0</v>
      </c>
      <c r="AZ392" s="12">
        <f t="shared" si="1091"/>
        <v>0</v>
      </c>
      <c r="BA392" s="12">
        <f t="shared" si="1091"/>
        <v>0</v>
      </c>
      <c r="BB392" s="12">
        <f t="shared" si="1091"/>
        <v>0</v>
      </c>
      <c r="BC392" s="12">
        <f t="shared" si="1091"/>
        <v>0</v>
      </c>
      <c r="BD392" s="12">
        <f t="shared" si="1091"/>
        <v>0</v>
      </c>
      <c r="BE392" s="12">
        <f t="shared" si="1091"/>
        <v>0</v>
      </c>
      <c r="BF392" s="12">
        <f t="shared" si="1091"/>
        <v>0</v>
      </c>
      <c r="BG392" s="12">
        <f t="shared" si="1091"/>
        <v>-50000</v>
      </c>
      <c r="BH392" s="12">
        <f t="shared" si="1091"/>
        <v>-50000</v>
      </c>
      <c r="BI392" s="12">
        <f t="shared" si="1091"/>
        <v>-50000</v>
      </c>
      <c r="BJ392" s="12">
        <f t="shared" si="1091"/>
        <v>-50000</v>
      </c>
      <c r="BK392" s="12">
        <f t="shared" si="1091"/>
        <v>-50000</v>
      </c>
      <c r="BL392" s="12">
        <f t="shared" si="1091"/>
        <v>-50000</v>
      </c>
      <c r="BM392" s="12">
        <f t="shared" si="1091"/>
        <v>-50000</v>
      </c>
      <c r="BN392" s="12">
        <f t="shared" si="1091"/>
        <v>-50000</v>
      </c>
      <c r="BO392" s="12">
        <f t="shared" si="1091"/>
        <v>-50000</v>
      </c>
      <c r="BP392" s="12">
        <f t="shared" si="1091"/>
        <v>-50000</v>
      </c>
      <c r="BQ392" s="12">
        <f t="shared" si="1091"/>
        <v>-50000</v>
      </c>
      <c r="BR392" s="12">
        <f t="shared" si="1091"/>
        <v>-50000</v>
      </c>
      <c r="BS392" s="12">
        <f t="shared" si="1091"/>
        <v>0</v>
      </c>
      <c r="BT392" s="12">
        <f t="shared" si="1091"/>
        <v>0</v>
      </c>
      <c r="BU392" s="12">
        <f t="shared" ref="BU392:CZ392" si="1092">BU175*$D392</f>
        <v>0</v>
      </c>
      <c r="BV392" s="12">
        <f t="shared" si="1092"/>
        <v>0</v>
      </c>
      <c r="BW392" s="12">
        <f t="shared" si="1092"/>
        <v>0</v>
      </c>
      <c r="BX392" s="12">
        <f t="shared" si="1092"/>
        <v>0</v>
      </c>
      <c r="BY392" s="12">
        <f t="shared" si="1092"/>
        <v>0</v>
      </c>
      <c r="BZ392" s="12">
        <f t="shared" si="1092"/>
        <v>0</v>
      </c>
      <c r="CA392" s="12">
        <f t="shared" si="1092"/>
        <v>0</v>
      </c>
      <c r="CB392" s="12">
        <f t="shared" si="1092"/>
        <v>0</v>
      </c>
      <c r="CC392" s="12">
        <f t="shared" si="1092"/>
        <v>0</v>
      </c>
      <c r="CD392" s="12">
        <f t="shared" si="1092"/>
        <v>0</v>
      </c>
      <c r="CE392" s="12">
        <f t="shared" si="1092"/>
        <v>0</v>
      </c>
      <c r="CF392" s="12">
        <f t="shared" si="1092"/>
        <v>0</v>
      </c>
      <c r="CG392" s="12">
        <f t="shared" si="1092"/>
        <v>0</v>
      </c>
      <c r="CH392" s="12">
        <f t="shared" si="1092"/>
        <v>0</v>
      </c>
      <c r="CI392" s="12">
        <f t="shared" si="1092"/>
        <v>0</v>
      </c>
      <c r="CJ392" s="12">
        <f t="shared" si="1092"/>
        <v>0</v>
      </c>
      <c r="CK392" s="12">
        <f t="shared" si="1092"/>
        <v>0</v>
      </c>
      <c r="CL392" s="12">
        <f t="shared" si="1092"/>
        <v>0</v>
      </c>
      <c r="CM392" s="12">
        <f t="shared" si="1092"/>
        <v>0</v>
      </c>
      <c r="CN392" s="12">
        <f t="shared" si="1092"/>
        <v>0</v>
      </c>
      <c r="CO392" s="12">
        <f t="shared" si="1092"/>
        <v>0</v>
      </c>
      <c r="CP392" s="12">
        <f t="shared" si="1092"/>
        <v>0</v>
      </c>
      <c r="CQ392" s="12">
        <f t="shared" si="1092"/>
        <v>0</v>
      </c>
      <c r="CR392" s="12">
        <f t="shared" si="1092"/>
        <v>0</v>
      </c>
      <c r="CS392" s="12">
        <f t="shared" si="1092"/>
        <v>0</v>
      </c>
      <c r="CT392" s="12">
        <f t="shared" si="1092"/>
        <v>0</v>
      </c>
      <c r="CU392" s="12">
        <f t="shared" si="1092"/>
        <v>0</v>
      </c>
      <c r="CV392" s="12">
        <f t="shared" si="1092"/>
        <v>0</v>
      </c>
      <c r="CW392" s="12">
        <f t="shared" si="1092"/>
        <v>0</v>
      </c>
      <c r="CX392" s="12">
        <f t="shared" si="1092"/>
        <v>0</v>
      </c>
      <c r="CY392" s="12">
        <f t="shared" si="1092"/>
        <v>0</v>
      </c>
      <c r="CZ392" s="12">
        <f t="shared" si="1092"/>
        <v>0</v>
      </c>
      <c r="DA392" s="12">
        <f t="shared" ref="DA392:DY392" si="1093">DA175*$D392</f>
        <v>0</v>
      </c>
      <c r="DB392" s="12">
        <f t="shared" si="1093"/>
        <v>0</v>
      </c>
      <c r="DC392" s="12">
        <f t="shared" si="1093"/>
        <v>0</v>
      </c>
      <c r="DD392" s="12">
        <f t="shared" si="1093"/>
        <v>0</v>
      </c>
      <c r="DE392" s="12">
        <f t="shared" si="1093"/>
        <v>0</v>
      </c>
      <c r="DF392" s="12">
        <f t="shared" si="1093"/>
        <v>0</v>
      </c>
      <c r="DG392" s="12">
        <f t="shared" si="1093"/>
        <v>0</v>
      </c>
      <c r="DH392" s="12">
        <f t="shared" si="1093"/>
        <v>0</v>
      </c>
      <c r="DI392" s="12">
        <f t="shared" si="1093"/>
        <v>0</v>
      </c>
      <c r="DJ392" s="12">
        <f t="shared" si="1093"/>
        <v>0</v>
      </c>
      <c r="DK392" s="12">
        <f t="shared" si="1093"/>
        <v>0</v>
      </c>
      <c r="DL392" s="12">
        <f t="shared" si="1093"/>
        <v>0</v>
      </c>
      <c r="DM392" s="12">
        <f t="shared" si="1093"/>
        <v>0</v>
      </c>
      <c r="DN392" s="12">
        <f t="shared" si="1093"/>
        <v>0</v>
      </c>
      <c r="DO392" s="12">
        <f t="shared" si="1093"/>
        <v>0</v>
      </c>
      <c r="DP392" s="12">
        <f t="shared" si="1093"/>
        <v>0</v>
      </c>
      <c r="DQ392" s="12">
        <f t="shared" si="1093"/>
        <v>0</v>
      </c>
      <c r="DR392" s="12">
        <f t="shared" si="1093"/>
        <v>0</v>
      </c>
      <c r="DS392" s="12">
        <f t="shared" si="1093"/>
        <v>0</v>
      </c>
      <c r="DT392" s="12">
        <f t="shared" si="1093"/>
        <v>0</v>
      </c>
      <c r="DU392" s="12">
        <f t="shared" si="1093"/>
        <v>0</v>
      </c>
      <c r="DV392" s="12">
        <f t="shared" si="1093"/>
        <v>0</v>
      </c>
      <c r="DW392" s="12">
        <f t="shared" si="1093"/>
        <v>0</v>
      </c>
      <c r="DX392" s="12">
        <f t="shared" si="1093"/>
        <v>0</v>
      </c>
      <c r="DY392" s="12">
        <f t="shared" si="1093"/>
        <v>0</v>
      </c>
      <c r="EB392" s="116">
        <f t="shared" si="1055"/>
        <v>391</v>
      </c>
      <c r="EC392" s="2" t="str">
        <f t="shared" ref="EC392:EC394" si="1094">B392</f>
        <v>Phase 4</v>
      </c>
      <c r="ED392" s="2" t="str">
        <f t="shared" ref="ED392:ED394" si="1095">C392</f>
        <v>50' Wide</v>
      </c>
      <c r="EE392" s="33" t="str">
        <f>EE400</f>
        <v>GAAP</v>
      </c>
      <c r="EF392" s="2" t="str">
        <f>EF400</f>
        <v>Land Acquisition</v>
      </c>
    </row>
    <row r="393" spans="2:136" x14ac:dyDescent="0.3">
      <c r="B393" s="2" t="str">
        <f>Product!$N$2</f>
        <v>Phase 4</v>
      </c>
      <c r="C393" s="2" t="str">
        <f>Product!$N$3</f>
        <v>60' Wide</v>
      </c>
      <c r="D393" s="129">
        <f>SUMIFS(INDEX(Product!$B$2:$U$97, MATCH(D378, Product!$B$2:$B$97, 0), ), Product!$B$2:$U$2, $B393, Product!$B$3:$U$3, $C393)</f>
        <v>-20000</v>
      </c>
      <c r="F393" s="128"/>
      <c r="G393" s="11">
        <f>SUM(H393:DZ393)</f>
        <v>-600000</v>
      </c>
      <c r="I393" s="12">
        <f t="shared" ref="I393:AN393" si="1096">I176*$D393</f>
        <v>0</v>
      </c>
      <c r="J393" s="12">
        <f t="shared" si="1096"/>
        <v>0</v>
      </c>
      <c r="K393" s="12">
        <f t="shared" si="1096"/>
        <v>0</v>
      </c>
      <c r="L393" s="12">
        <f t="shared" si="1096"/>
        <v>0</v>
      </c>
      <c r="M393" s="12">
        <f t="shared" si="1096"/>
        <v>0</v>
      </c>
      <c r="N393" s="12">
        <f t="shared" si="1096"/>
        <v>0</v>
      </c>
      <c r="O393" s="12">
        <f t="shared" si="1096"/>
        <v>0</v>
      </c>
      <c r="P393" s="12">
        <f t="shared" si="1096"/>
        <v>0</v>
      </c>
      <c r="Q393" s="12">
        <f t="shared" si="1096"/>
        <v>0</v>
      </c>
      <c r="R393" s="12">
        <f t="shared" si="1096"/>
        <v>0</v>
      </c>
      <c r="S393" s="12">
        <f t="shared" si="1096"/>
        <v>0</v>
      </c>
      <c r="T393" s="12">
        <f t="shared" si="1096"/>
        <v>0</v>
      </c>
      <c r="U393" s="12">
        <f t="shared" si="1096"/>
        <v>0</v>
      </c>
      <c r="V393" s="12">
        <f t="shared" si="1096"/>
        <v>0</v>
      </c>
      <c r="W393" s="12">
        <f t="shared" si="1096"/>
        <v>0</v>
      </c>
      <c r="X393" s="12">
        <f t="shared" si="1096"/>
        <v>0</v>
      </c>
      <c r="Y393" s="12">
        <f t="shared" si="1096"/>
        <v>0</v>
      </c>
      <c r="Z393" s="12">
        <f t="shared" si="1096"/>
        <v>0</v>
      </c>
      <c r="AA393" s="12">
        <f t="shared" si="1096"/>
        <v>0</v>
      </c>
      <c r="AB393" s="12">
        <f t="shared" si="1096"/>
        <v>0</v>
      </c>
      <c r="AC393" s="12">
        <f t="shared" si="1096"/>
        <v>0</v>
      </c>
      <c r="AD393" s="12">
        <f t="shared" si="1096"/>
        <v>0</v>
      </c>
      <c r="AE393" s="12">
        <f t="shared" si="1096"/>
        <v>0</v>
      </c>
      <c r="AF393" s="12">
        <f t="shared" si="1096"/>
        <v>0</v>
      </c>
      <c r="AG393" s="12">
        <f t="shared" si="1096"/>
        <v>0</v>
      </c>
      <c r="AH393" s="12">
        <f t="shared" si="1096"/>
        <v>0</v>
      </c>
      <c r="AI393" s="12">
        <f t="shared" si="1096"/>
        <v>0</v>
      </c>
      <c r="AJ393" s="12">
        <f t="shared" si="1096"/>
        <v>0</v>
      </c>
      <c r="AK393" s="12">
        <f t="shared" si="1096"/>
        <v>0</v>
      </c>
      <c r="AL393" s="12">
        <f t="shared" si="1096"/>
        <v>0</v>
      </c>
      <c r="AM393" s="12">
        <f t="shared" si="1096"/>
        <v>0</v>
      </c>
      <c r="AN393" s="12">
        <f t="shared" si="1096"/>
        <v>0</v>
      </c>
      <c r="AO393" s="12">
        <f t="shared" ref="AO393:BT393" si="1097">AO176*$D393</f>
        <v>0</v>
      </c>
      <c r="AP393" s="12">
        <f t="shared" si="1097"/>
        <v>0</v>
      </c>
      <c r="AQ393" s="12">
        <f t="shared" si="1097"/>
        <v>0</v>
      </c>
      <c r="AR393" s="12">
        <f t="shared" si="1097"/>
        <v>0</v>
      </c>
      <c r="AS393" s="12">
        <f t="shared" si="1097"/>
        <v>0</v>
      </c>
      <c r="AT393" s="12">
        <f t="shared" si="1097"/>
        <v>0</v>
      </c>
      <c r="AU393" s="12">
        <f t="shared" si="1097"/>
        <v>0</v>
      </c>
      <c r="AV393" s="12">
        <f t="shared" si="1097"/>
        <v>0</v>
      </c>
      <c r="AW393" s="12">
        <f t="shared" si="1097"/>
        <v>0</v>
      </c>
      <c r="AX393" s="12">
        <f t="shared" si="1097"/>
        <v>0</v>
      </c>
      <c r="AY393" s="12">
        <f t="shared" si="1097"/>
        <v>0</v>
      </c>
      <c r="AZ393" s="12">
        <f t="shared" si="1097"/>
        <v>0</v>
      </c>
      <c r="BA393" s="12">
        <f t="shared" si="1097"/>
        <v>0</v>
      </c>
      <c r="BB393" s="12">
        <f t="shared" si="1097"/>
        <v>0</v>
      </c>
      <c r="BC393" s="12">
        <f t="shared" si="1097"/>
        <v>0</v>
      </c>
      <c r="BD393" s="12">
        <f t="shared" si="1097"/>
        <v>0</v>
      </c>
      <c r="BE393" s="12">
        <f t="shared" si="1097"/>
        <v>0</v>
      </c>
      <c r="BF393" s="12">
        <f t="shared" si="1097"/>
        <v>0</v>
      </c>
      <c r="BG393" s="12">
        <f t="shared" si="1097"/>
        <v>-50000</v>
      </c>
      <c r="BH393" s="12">
        <f t="shared" si="1097"/>
        <v>-50000</v>
      </c>
      <c r="BI393" s="12">
        <f t="shared" si="1097"/>
        <v>-50000</v>
      </c>
      <c r="BJ393" s="12">
        <f t="shared" si="1097"/>
        <v>-50000</v>
      </c>
      <c r="BK393" s="12">
        <f t="shared" si="1097"/>
        <v>-50000</v>
      </c>
      <c r="BL393" s="12">
        <f t="shared" si="1097"/>
        <v>-50000</v>
      </c>
      <c r="BM393" s="12">
        <f t="shared" si="1097"/>
        <v>-50000</v>
      </c>
      <c r="BN393" s="12">
        <f t="shared" si="1097"/>
        <v>-50000</v>
      </c>
      <c r="BO393" s="12">
        <f t="shared" si="1097"/>
        <v>-50000</v>
      </c>
      <c r="BP393" s="12">
        <f t="shared" si="1097"/>
        <v>-50000</v>
      </c>
      <c r="BQ393" s="12">
        <f t="shared" si="1097"/>
        <v>-50000</v>
      </c>
      <c r="BR393" s="12">
        <f t="shared" si="1097"/>
        <v>-50000</v>
      </c>
      <c r="BS393" s="12">
        <f t="shared" si="1097"/>
        <v>0</v>
      </c>
      <c r="BT393" s="12">
        <f t="shared" si="1097"/>
        <v>0</v>
      </c>
      <c r="BU393" s="12">
        <f t="shared" ref="BU393:CZ393" si="1098">BU176*$D393</f>
        <v>0</v>
      </c>
      <c r="BV393" s="12">
        <f t="shared" si="1098"/>
        <v>0</v>
      </c>
      <c r="BW393" s="12">
        <f t="shared" si="1098"/>
        <v>0</v>
      </c>
      <c r="BX393" s="12">
        <f t="shared" si="1098"/>
        <v>0</v>
      </c>
      <c r="BY393" s="12">
        <f t="shared" si="1098"/>
        <v>0</v>
      </c>
      <c r="BZ393" s="12">
        <f t="shared" si="1098"/>
        <v>0</v>
      </c>
      <c r="CA393" s="12">
        <f t="shared" si="1098"/>
        <v>0</v>
      </c>
      <c r="CB393" s="12">
        <f t="shared" si="1098"/>
        <v>0</v>
      </c>
      <c r="CC393" s="12">
        <f t="shared" si="1098"/>
        <v>0</v>
      </c>
      <c r="CD393" s="12">
        <f t="shared" si="1098"/>
        <v>0</v>
      </c>
      <c r="CE393" s="12">
        <f t="shared" si="1098"/>
        <v>0</v>
      </c>
      <c r="CF393" s="12">
        <f t="shared" si="1098"/>
        <v>0</v>
      </c>
      <c r="CG393" s="12">
        <f t="shared" si="1098"/>
        <v>0</v>
      </c>
      <c r="CH393" s="12">
        <f t="shared" si="1098"/>
        <v>0</v>
      </c>
      <c r="CI393" s="12">
        <f t="shared" si="1098"/>
        <v>0</v>
      </c>
      <c r="CJ393" s="12">
        <f t="shared" si="1098"/>
        <v>0</v>
      </c>
      <c r="CK393" s="12">
        <f t="shared" si="1098"/>
        <v>0</v>
      </c>
      <c r="CL393" s="12">
        <f t="shared" si="1098"/>
        <v>0</v>
      </c>
      <c r="CM393" s="12">
        <f t="shared" si="1098"/>
        <v>0</v>
      </c>
      <c r="CN393" s="12">
        <f t="shared" si="1098"/>
        <v>0</v>
      </c>
      <c r="CO393" s="12">
        <f t="shared" si="1098"/>
        <v>0</v>
      </c>
      <c r="CP393" s="12">
        <f t="shared" si="1098"/>
        <v>0</v>
      </c>
      <c r="CQ393" s="12">
        <f t="shared" si="1098"/>
        <v>0</v>
      </c>
      <c r="CR393" s="12">
        <f t="shared" si="1098"/>
        <v>0</v>
      </c>
      <c r="CS393" s="12">
        <f t="shared" si="1098"/>
        <v>0</v>
      </c>
      <c r="CT393" s="12">
        <f t="shared" si="1098"/>
        <v>0</v>
      </c>
      <c r="CU393" s="12">
        <f t="shared" si="1098"/>
        <v>0</v>
      </c>
      <c r="CV393" s="12">
        <f t="shared" si="1098"/>
        <v>0</v>
      </c>
      <c r="CW393" s="12">
        <f t="shared" si="1098"/>
        <v>0</v>
      </c>
      <c r="CX393" s="12">
        <f t="shared" si="1098"/>
        <v>0</v>
      </c>
      <c r="CY393" s="12">
        <f t="shared" si="1098"/>
        <v>0</v>
      </c>
      <c r="CZ393" s="12">
        <f t="shared" si="1098"/>
        <v>0</v>
      </c>
      <c r="DA393" s="12">
        <f t="shared" ref="DA393:DY393" si="1099">DA176*$D393</f>
        <v>0</v>
      </c>
      <c r="DB393" s="12">
        <f t="shared" si="1099"/>
        <v>0</v>
      </c>
      <c r="DC393" s="12">
        <f t="shared" si="1099"/>
        <v>0</v>
      </c>
      <c r="DD393" s="12">
        <f t="shared" si="1099"/>
        <v>0</v>
      </c>
      <c r="DE393" s="12">
        <f t="shared" si="1099"/>
        <v>0</v>
      </c>
      <c r="DF393" s="12">
        <f t="shared" si="1099"/>
        <v>0</v>
      </c>
      <c r="DG393" s="12">
        <f t="shared" si="1099"/>
        <v>0</v>
      </c>
      <c r="DH393" s="12">
        <f t="shared" si="1099"/>
        <v>0</v>
      </c>
      <c r="DI393" s="12">
        <f t="shared" si="1099"/>
        <v>0</v>
      </c>
      <c r="DJ393" s="12">
        <f t="shared" si="1099"/>
        <v>0</v>
      </c>
      <c r="DK393" s="12">
        <f t="shared" si="1099"/>
        <v>0</v>
      </c>
      <c r="DL393" s="12">
        <f t="shared" si="1099"/>
        <v>0</v>
      </c>
      <c r="DM393" s="12">
        <f t="shared" si="1099"/>
        <v>0</v>
      </c>
      <c r="DN393" s="12">
        <f t="shared" si="1099"/>
        <v>0</v>
      </c>
      <c r="DO393" s="12">
        <f t="shared" si="1099"/>
        <v>0</v>
      </c>
      <c r="DP393" s="12">
        <f t="shared" si="1099"/>
        <v>0</v>
      </c>
      <c r="DQ393" s="12">
        <f t="shared" si="1099"/>
        <v>0</v>
      </c>
      <c r="DR393" s="12">
        <f t="shared" si="1099"/>
        <v>0</v>
      </c>
      <c r="DS393" s="12">
        <f t="shared" si="1099"/>
        <v>0</v>
      </c>
      <c r="DT393" s="12">
        <f t="shared" si="1099"/>
        <v>0</v>
      </c>
      <c r="DU393" s="12">
        <f t="shared" si="1099"/>
        <v>0</v>
      </c>
      <c r="DV393" s="12">
        <f t="shared" si="1099"/>
        <v>0</v>
      </c>
      <c r="DW393" s="12">
        <f t="shared" si="1099"/>
        <v>0</v>
      </c>
      <c r="DX393" s="12">
        <f t="shared" si="1099"/>
        <v>0</v>
      </c>
      <c r="DY393" s="12">
        <f t="shared" si="1099"/>
        <v>0</v>
      </c>
      <c r="EB393" s="116">
        <f t="shared" si="1055"/>
        <v>392</v>
      </c>
      <c r="EC393" s="2" t="str">
        <f t="shared" si="1094"/>
        <v>Phase 4</v>
      </c>
      <c r="ED393" s="2" t="str">
        <f t="shared" si="1095"/>
        <v>60' Wide</v>
      </c>
      <c r="EE393" s="33" t="str">
        <f>EE400</f>
        <v>GAAP</v>
      </c>
      <c r="EF393" s="2" t="str">
        <f>EF400</f>
        <v>Land Acquisition</v>
      </c>
    </row>
    <row r="394" spans="2:136" x14ac:dyDescent="0.3">
      <c r="B394" s="2" t="str">
        <f>Product!$O$2</f>
        <v>Phase 4</v>
      </c>
      <c r="C394" s="2" t="str">
        <f>Product!$O$3</f>
        <v>75' Wide</v>
      </c>
      <c r="D394" s="129">
        <f>SUMIFS(INDEX(Product!$B$2:$U$97, MATCH(D378, Product!$B$2:$B$97, 0), ), Product!$B$2:$U$2, $B394, Product!$B$3:$U$3, $C394)</f>
        <v>-20000</v>
      </c>
      <c r="F394" s="128"/>
      <c r="G394" s="11">
        <f>SUM(H394:DZ394)</f>
        <v>-399999.99999999994</v>
      </c>
      <c r="I394" s="12">
        <f t="shared" ref="I394:AN394" si="1100">I177*$D394</f>
        <v>0</v>
      </c>
      <c r="J394" s="12">
        <f t="shared" si="1100"/>
        <v>0</v>
      </c>
      <c r="K394" s="12">
        <f t="shared" si="1100"/>
        <v>0</v>
      </c>
      <c r="L394" s="12">
        <f t="shared" si="1100"/>
        <v>0</v>
      </c>
      <c r="M394" s="12">
        <f t="shared" si="1100"/>
        <v>0</v>
      </c>
      <c r="N394" s="12">
        <f t="shared" si="1100"/>
        <v>0</v>
      </c>
      <c r="O394" s="12">
        <f t="shared" si="1100"/>
        <v>0</v>
      </c>
      <c r="P394" s="12">
        <f t="shared" si="1100"/>
        <v>0</v>
      </c>
      <c r="Q394" s="12">
        <f t="shared" si="1100"/>
        <v>0</v>
      </c>
      <c r="R394" s="12">
        <f t="shared" si="1100"/>
        <v>0</v>
      </c>
      <c r="S394" s="12">
        <f t="shared" si="1100"/>
        <v>0</v>
      </c>
      <c r="T394" s="12">
        <f t="shared" si="1100"/>
        <v>0</v>
      </c>
      <c r="U394" s="12">
        <f t="shared" si="1100"/>
        <v>0</v>
      </c>
      <c r="V394" s="12">
        <f t="shared" si="1100"/>
        <v>0</v>
      </c>
      <c r="W394" s="12">
        <f t="shared" si="1100"/>
        <v>0</v>
      </c>
      <c r="X394" s="12">
        <f t="shared" si="1100"/>
        <v>0</v>
      </c>
      <c r="Y394" s="12">
        <f t="shared" si="1100"/>
        <v>0</v>
      </c>
      <c r="Z394" s="12">
        <f t="shared" si="1100"/>
        <v>0</v>
      </c>
      <c r="AA394" s="12">
        <f t="shared" si="1100"/>
        <v>0</v>
      </c>
      <c r="AB394" s="12">
        <f t="shared" si="1100"/>
        <v>0</v>
      </c>
      <c r="AC394" s="12">
        <f t="shared" si="1100"/>
        <v>0</v>
      </c>
      <c r="AD394" s="12">
        <f t="shared" si="1100"/>
        <v>0</v>
      </c>
      <c r="AE394" s="12">
        <f t="shared" si="1100"/>
        <v>0</v>
      </c>
      <c r="AF394" s="12">
        <f t="shared" si="1100"/>
        <v>0</v>
      </c>
      <c r="AG394" s="12">
        <f t="shared" si="1100"/>
        <v>0</v>
      </c>
      <c r="AH394" s="12">
        <f t="shared" si="1100"/>
        <v>0</v>
      </c>
      <c r="AI394" s="12">
        <f t="shared" si="1100"/>
        <v>0</v>
      </c>
      <c r="AJ394" s="12">
        <f t="shared" si="1100"/>
        <v>0</v>
      </c>
      <c r="AK394" s="12">
        <f t="shared" si="1100"/>
        <v>0</v>
      </c>
      <c r="AL394" s="12">
        <f t="shared" si="1100"/>
        <v>0</v>
      </c>
      <c r="AM394" s="12">
        <f t="shared" si="1100"/>
        <v>0</v>
      </c>
      <c r="AN394" s="12">
        <f t="shared" si="1100"/>
        <v>0</v>
      </c>
      <c r="AO394" s="12">
        <f t="shared" ref="AO394:BT394" si="1101">AO177*$D394</f>
        <v>0</v>
      </c>
      <c r="AP394" s="12">
        <f t="shared" si="1101"/>
        <v>0</v>
      </c>
      <c r="AQ394" s="12">
        <f t="shared" si="1101"/>
        <v>0</v>
      </c>
      <c r="AR394" s="12">
        <f t="shared" si="1101"/>
        <v>0</v>
      </c>
      <c r="AS394" s="12">
        <f t="shared" si="1101"/>
        <v>0</v>
      </c>
      <c r="AT394" s="12">
        <f t="shared" si="1101"/>
        <v>0</v>
      </c>
      <c r="AU394" s="12">
        <f t="shared" si="1101"/>
        <v>0</v>
      </c>
      <c r="AV394" s="12">
        <f t="shared" si="1101"/>
        <v>0</v>
      </c>
      <c r="AW394" s="12">
        <f t="shared" si="1101"/>
        <v>0</v>
      </c>
      <c r="AX394" s="12">
        <f t="shared" si="1101"/>
        <v>0</v>
      </c>
      <c r="AY394" s="12">
        <f t="shared" si="1101"/>
        <v>0</v>
      </c>
      <c r="AZ394" s="12">
        <f t="shared" si="1101"/>
        <v>0</v>
      </c>
      <c r="BA394" s="12">
        <f t="shared" si="1101"/>
        <v>0</v>
      </c>
      <c r="BB394" s="12">
        <f t="shared" si="1101"/>
        <v>0</v>
      </c>
      <c r="BC394" s="12">
        <f t="shared" si="1101"/>
        <v>0</v>
      </c>
      <c r="BD394" s="12">
        <f t="shared" si="1101"/>
        <v>0</v>
      </c>
      <c r="BE394" s="12">
        <f t="shared" si="1101"/>
        <v>0</v>
      </c>
      <c r="BF394" s="12">
        <f t="shared" si="1101"/>
        <v>0</v>
      </c>
      <c r="BG394" s="12">
        <f t="shared" si="1101"/>
        <v>-33333.333333333336</v>
      </c>
      <c r="BH394" s="12">
        <f t="shared" si="1101"/>
        <v>-33333.333333333336</v>
      </c>
      <c r="BI394" s="12">
        <f t="shared" si="1101"/>
        <v>-33333.333333333336</v>
      </c>
      <c r="BJ394" s="12">
        <f t="shared" si="1101"/>
        <v>-33333.333333333336</v>
      </c>
      <c r="BK394" s="12">
        <f t="shared" si="1101"/>
        <v>-33333.333333333336</v>
      </c>
      <c r="BL394" s="12">
        <f t="shared" si="1101"/>
        <v>-33333.333333333336</v>
      </c>
      <c r="BM394" s="12">
        <f t="shared" si="1101"/>
        <v>-33333.333333333336</v>
      </c>
      <c r="BN394" s="12">
        <f t="shared" si="1101"/>
        <v>-33333.333333333336</v>
      </c>
      <c r="BO394" s="12">
        <f t="shared" si="1101"/>
        <v>-33333.333333333336</v>
      </c>
      <c r="BP394" s="12">
        <f t="shared" si="1101"/>
        <v>-33333.333333333336</v>
      </c>
      <c r="BQ394" s="12">
        <f t="shared" si="1101"/>
        <v>-33333.333333333336</v>
      </c>
      <c r="BR394" s="12">
        <f t="shared" si="1101"/>
        <v>-33333.333333333336</v>
      </c>
      <c r="BS394" s="12">
        <f t="shared" si="1101"/>
        <v>0</v>
      </c>
      <c r="BT394" s="12">
        <f t="shared" si="1101"/>
        <v>0</v>
      </c>
      <c r="BU394" s="12">
        <f t="shared" ref="BU394:CZ394" si="1102">BU177*$D394</f>
        <v>0</v>
      </c>
      <c r="BV394" s="12">
        <f t="shared" si="1102"/>
        <v>0</v>
      </c>
      <c r="BW394" s="12">
        <f t="shared" si="1102"/>
        <v>0</v>
      </c>
      <c r="BX394" s="12">
        <f t="shared" si="1102"/>
        <v>0</v>
      </c>
      <c r="BY394" s="12">
        <f t="shared" si="1102"/>
        <v>0</v>
      </c>
      <c r="BZ394" s="12">
        <f t="shared" si="1102"/>
        <v>0</v>
      </c>
      <c r="CA394" s="12">
        <f t="shared" si="1102"/>
        <v>0</v>
      </c>
      <c r="CB394" s="12">
        <f t="shared" si="1102"/>
        <v>0</v>
      </c>
      <c r="CC394" s="12">
        <f t="shared" si="1102"/>
        <v>0</v>
      </c>
      <c r="CD394" s="12">
        <f t="shared" si="1102"/>
        <v>0</v>
      </c>
      <c r="CE394" s="12">
        <f t="shared" si="1102"/>
        <v>0</v>
      </c>
      <c r="CF394" s="12">
        <f t="shared" si="1102"/>
        <v>0</v>
      </c>
      <c r="CG394" s="12">
        <f t="shared" si="1102"/>
        <v>0</v>
      </c>
      <c r="CH394" s="12">
        <f t="shared" si="1102"/>
        <v>0</v>
      </c>
      <c r="CI394" s="12">
        <f t="shared" si="1102"/>
        <v>0</v>
      </c>
      <c r="CJ394" s="12">
        <f t="shared" si="1102"/>
        <v>0</v>
      </c>
      <c r="CK394" s="12">
        <f t="shared" si="1102"/>
        <v>0</v>
      </c>
      <c r="CL394" s="12">
        <f t="shared" si="1102"/>
        <v>0</v>
      </c>
      <c r="CM394" s="12">
        <f t="shared" si="1102"/>
        <v>0</v>
      </c>
      <c r="CN394" s="12">
        <f t="shared" si="1102"/>
        <v>0</v>
      </c>
      <c r="CO394" s="12">
        <f t="shared" si="1102"/>
        <v>0</v>
      </c>
      <c r="CP394" s="12">
        <f t="shared" si="1102"/>
        <v>0</v>
      </c>
      <c r="CQ394" s="12">
        <f t="shared" si="1102"/>
        <v>0</v>
      </c>
      <c r="CR394" s="12">
        <f t="shared" si="1102"/>
        <v>0</v>
      </c>
      <c r="CS394" s="12">
        <f t="shared" si="1102"/>
        <v>0</v>
      </c>
      <c r="CT394" s="12">
        <f t="shared" si="1102"/>
        <v>0</v>
      </c>
      <c r="CU394" s="12">
        <f t="shared" si="1102"/>
        <v>0</v>
      </c>
      <c r="CV394" s="12">
        <f t="shared" si="1102"/>
        <v>0</v>
      </c>
      <c r="CW394" s="12">
        <f t="shared" si="1102"/>
        <v>0</v>
      </c>
      <c r="CX394" s="12">
        <f t="shared" si="1102"/>
        <v>0</v>
      </c>
      <c r="CY394" s="12">
        <f t="shared" si="1102"/>
        <v>0</v>
      </c>
      <c r="CZ394" s="12">
        <f t="shared" si="1102"/>
        <v>0</v>
      </c>
      <c r="DA394" s="12">
        <f t="shared" ref="DA394:DY394" si="1103">DA177*$D394</f>
        <v>0</v>
      </c>
      <c r="DB394" s="12">
        <f t="shared" si="1103"/>
        <v>0</v>
      </c>
      <c r="DC394" s="12">
        <f t="shared" si="1103"/>
        <v>0</v>
      </c>
      <c r="DD394" s="12">
        <f t="shared" si="1103"/>
        <v>0</v>
      </c>
      <c r="DE394" s="12">
        <f t="shared" si="1103"/>
        <v>0</v>
      </c>
      <c r="DF394" s="12">
        <f t="shared" si="1103"/>
        <v>0</v>
      </c>
      <c r="DG394" s="12">
        <f t="shared" si="1103"/>
        <v>0</v>
      </c>
      <c r="DH394" s="12">
        <f t="shared" si="1103"/>
        <v>0</v>
      </c>
      <c r="DI394" s="12">
        <f t="shared" si="1103"/>
        <v>0</v>
      </c>
      <c r="DJ394" s="12">
        <f t="shared" si="1103"/>
        <v>0</v>
      </c>
      <c r="DK394" s="12">
        <f t="shared" si="1103"/>
        <v>0</v>
      </c>
      <c r="DL394" s="12">
        <f t="shared" si="1103"/>
        <v>0</v>
      </c>
      <c r="DM394" s="12">
        <f t="shared" si="1103"/>
        <v>0</v>
      </c>
      <c r="DN394" s="12">
        <f t="shared" si="1103"/>
        <v>0</v>
      </c>
      <c r="DO394" s="12">
        <f t="shared" si="1103"/>
        <v>0</v>
      </c>
      <c r="DP394" s="12">
        <f t="shared" si="1103"/>
        <v>0</v>
      </c>
      <c r="DQ394" s="12">
        <f t="shared" si="1103"/>
        <v>0</v>
      </c>
      <c r="DR394" s="12">
        <f t="shared" si="1103"/>
        <v>0</v>
      </c>
      <c r="DS394" s="12">
        <f t="shared" si="1103"/>
        <v>0</v>
      </c>
      <c r="DT394" s="12">
        <f t="shared" si="1103"/>
        <v>0</v>
      </c>
      <c r="DU394" s="12">
        <f t="shared" si="1103"/>
        <v>0</v>
      </c>
      <c r="DV394" s="12">
        <f t="shared" si="1103"/>
        <v>0</v>
      </c>
      <c r="DW394" s="12">
        <f t="shared" si="1103"/>
        <v>0</v>
      </c>
      <c r="DX394" s="12">
        <f t="shared" si="1103"/>
        <v>0</v>
      </c>
      <c r="DY394" s="12">
        <f t="shared" si="1103"/>
        <v>0</v>
      </c>
      <c r="EB394" s="116">
        <f t="shared" si="1055"/>
        <v>393</v>
      </c>
      <c r="EC394" s="2" t="str">
        <f t="shared" si="1094"/>
        <v>Phase 4</v>
      </c>
      <c r="ED394" s="2" t="str">
        <f t="shared" si="1095"/>
        <v>75' Wide</v>
      </c>
      <c r="EE394" s="33" t="str">
        <f>EE400</f>
        <v>GAAP</v>
      </c>
      <c r="EF394" s="2" t="str">
        <f>EF400</f>
        <v>Land Acquisition</v>
      </c>
    </row>
    <row r="395" spans="2:136" x14ac:dyDescent="0.3">
      <c r="D395" s="129"/>
      <c r="F395" s="128"/>
      <c r="G395" s="13"/>
      <c r="I395" s="12"/>
      <c r="J395" s="12"/>
      <c r="K395" s="12"/>
      <c r="L395" s="12"/>
      <c r="M395" s="12"/>
      <c r="N395" s="12"/>
      <c r="O395" s="12"/>
      <c r="P395" s="12"/>
      <c r="Q395" s="12"/>
      <c r="R395" s="12"/>
      <c r="S395" s="12"/>
      <c r="T395" s="12"/>
      <c r="U395" s="12"/>
      <c r="V395" s="12"/>
      <c r="W395" s="12"/>
      <c r="X395" s="12"/>
      <c r="Y395" s="12"/>
      <c r="Z395" s="12"/>
      <c r="AA395" s="12"/>
      <c r="AB395" s="12"/>
      <c r="AC395" s="12"/>
      <c r="AD395" s="12"/>
      <c r="AE395" s="12"/>
      <c r="AF395" s="12"/>
      <c r="AG395" s="12"/>
      <c r="AH395" s="12"/>
      <c r="AI395" s="12"/>
      <c r="AJ395" s="12"/>
      <c r="AK395" s="12"/>
      <c r="AL395" s="12"/>
      <c r="AM395" s="12"/>
      <c r="AN395" s="12"/>
      <c r="AO395" s="12"/>
      <c r="AP395" s="12"/>
      <c r="AQ395" s="12"/>
      <c r="AR395" s="12"/>
      <c r="AS395" s="12"/>
      <c r="AT395" s="12"/>
      <c r="AU395" s="12"/>
      <c r="AV395" s="12"/>
      <c r="AW395" s="12"/>
      <c r="AX395" s="12"/>
      <c r="AY395" s="12"/>
      <c r="AZ395" s="12"/>
      <c r="BA395" s="12"/>
      <c r="BB395" s="12"/>
      <c r="BC395" s="12"/>
      <c r="BD395" s="12"/>
      <c r="BE395" s="12"/>
      <c r="BF395" s="12"/>
      <c r="BG395" s="12"/>
      <c r="BH395" s="12"/>
      <c r="BI395" s="12"/>
      <c r="BJ395" s="12"/>
      <c r="BK395" s="12"/>
      <c r="BL395" s="12"/>
      <c r="BM395" s="12"/>
      <c r="BN395" s="12"/>
      <c r="BO395" s="12"/>
      <c r="BP395" s="12"/>
      <c r="BQ395" s="12"/>
      <c r="BR395" s="12"/>
      <c r="BS395" s="12"/>
      <c r="BT395" s="12"/>
      <c r="BU395" s="12"/>
      <c r="BV395" s="12"/>
      <c r="BW395" s="12"/>
      <c r="BX395" s="12"/>
      <c r="BY395" s="12"/>
      <c r="BZ395" s="12"/>
      <c r="CA395" s="12"/>
      <c r="CB395" s="12"/>
      <c r="CC395" s="12"/>
      <c r="CD395" s="12"/>
      <c r="CE395" s="12"/>
      <c r="CF395" s="12"/>
      <c r="CG395" s="12"/>
      <c r="CH395" s="12"/>
      <c r="CI395" s="12"/>
      <c r="CJ395" s="12"/>
      <c r="CK395" s="12"/>
      <c r="CL395" s="12"/>
      <c r="CM395" s="12"/>
      <c r="CN395" s="12"/>
      <c r="CO395" s="12"/>
      <c r="CP395" s="12"/>
      <c r="CQ395" s="12"/>
      <c r="CR395" s="12"/>
      <c r="CS395" s="12"/>
      <c r="CT395" s="12"/>
      <c r="CU395" s="12"/>
      <c r="CV395" s="12"/>
      <c r="CW395" s="12"/>
      <c r="CX395" s="12"/>
      <c r="CY395" s="12"/>
      <c r="CZ395" s="12"/>
      <c r="DA395" s="12"/>
      <c r="DB395" s="12"/>
      <c r="DC395" s="12"/>
      <c r="DD395" s="12"/>
      <c r="DE395" s="12"/>
      <c r="DF395" s="12"/>
      <c r="DG395" s="12"/>
      <c r="DH395" s="12"/>
      <c r="DI395" s="12"/>
      <c r="DJ395" s="12"/>
      <c r="DK395" s="12"/>
      <c r="DL395" s="12"/>
      <c r="DM395" s="12"/>
      <c r="DN395" s="12"/>
      <c r="DO395" s="12"/>
      <c r="DP395" s="12"/>
      <c r="DQ395" s="12"/>
      <c r="DR395" s="12"/>
      <c r="DS395" s="12"/>
      <c r="DT395" s="12"/>
      <c r="DU395" s="12"/>
      <c r="DV395" s="12"/>
      <c r="DW395" s="12"/>
      <c r="DX395" s="12"/>
      <c r="DY395" s="12"/>
      <c r="EE395" s="33"/>
    </row>
    <row r="396" spans="2:136" x14ac:dyDescent="0.3">
      <c r="B396" s="2" t="str">
        <f>Product!$P$2</f>
        <v>Phase 5</v>
      </c>
      <c r="C396" s="2" t="str">
        <f>Product!$P$3</f>
        <v>50' Wide</v>
      </c>
      <c r="D396" s="129">
        <f>SUMIFS(INDEX(Product!$B$2:$U$97, MATCH(D378, Product!$B$2:$B$97, 0), ), Product!$B$2:$U$2, $B396, Product!$B$3:$U$3, $C396)</f>
        <v>-20000</v>
      </c>
      <c r="F396" s="128"/>
      <c r="G396" s="11">
        <f>SUM(H396:DZ396)</f>
        <v>-600000</v>
      </c>
      <c r="I396" s="12">
        <f t="shared" ref="I396:AN396" si="1104">I179*$D396</f>
        <v>0</v>
      </c>
      <c r="J396" s="12">
        <f t="shared" si="1104"/>
        <v>0</v>
      </c>
      <c r="K396" s="12">
        <f t="shared" si="1104"/>
        <v>0</v>
      </c>
      <c r="L396" s="12">
        <f t="shared" si="1104"/>
        <v>0</v>
      </c>
      <c r="M396" s="12">
        <f t="shared" si="1104"/>
        <v>0</v>
      </c>
      <c r="N396" s="12">
        <f t="shared" si="1104"/>
        <v>0</v>
      </c>
      <c r="O396" s="12">
        <f t="shared" si="1104"/>
        <v>0</v>
      </c>
      <c r="P396" s="12">
        <f t="shared" si="1104"/>
        <v>0</v>
      </c>
      <c r="Q396" s="12">
        <f t="shared" si="1104"/>
        <v>0</v>
      </c>
      <c r="R396" s="12">
        <f t="shared" si="1104"/>
        <v>0</v>
      </c>
      <c r="S396" s="12">
        <f t="shared" si="1104"/>
        <v>0</v>
      </c>
      <c r="T396" s="12">
        <f t="shared" si="1104"/>
        <v>0</v>
      </c>
      <c r="U396" s="12">
        <f t="shared" si="1104"/>
        <v>0</v>
      </c>
      <c r="V396" s="12">
        <f t="shared" si="1104"/>
        <v>0</v>
      </c>
      <c r="W396" s="12">
        <f t="shared" si="1104"/>
        <v>0</v>
      </c>
      <c r="X396" s="12">
        <f t="shared" si="1104"/>
        <v>0</v>
      </c>
      <c r="Y396" s="12">
        <f t="shared" si="1104"/>
        <v>0</v>
      </c>
      <c r="Z396" s="12">
        <f t="shared" si="1104"/>
        <v>0</v>
      </c>
      <c r="AA396" s="12">
        <f t="shared" si="1104"/>
        <v>0</v>
      </c>
      <c r="AB396" s="12">
        <f t="shared" si="1104"/>
        <v>0</v>
      </c>
      <c r="AC396" s="12">
        <f t="shared" si="1104"/>
        <v>0</v>
      </c>
      <c r="AD396" s="12">
        <f t="shared" si="1104"/>
        <v>0</v>
      </c>
      <c r="AE396" s="12">
        <f t="shared" si="1104"/>
        <v>0</v>
      </c>
      <c r="AF396" s="12">
        <f t="shared" si="1104"/>
        <v>0</v>
      </c>
      <c r="AG396" s="12">
        <f t="shared" si="1104"/>
        <v>0</v>
      </c>
      <c r="AH396" s="12">
        <f t="shared" si="1104"/>
        <v>0</v>
      </c>
      <c r="AI396" s="12">
        <f t="shared" si="1104"/>
        <v>0</v>
      </c>
      <c r="AJ396" s="12">
        <f t="shared" si="1104"/>
        <v>0</v>
      </c>
      <c r="AK396" s="12">
        <f t="shared" si="1104"/>
        <v>0</v>
      </c>
      <c r="AL396" s="12">
        <f t="shared" si="1104"/>
        <v>0</v>
      </c>
      <c r="AM396" s="12">
        <f t="shared" si="1104"/>
        <v>0</v>
      </c>
      <c r="AN396" s="12">
        <f t="shared" si="1104"/>
        <v>0</v>
      </c>
      <c r="AO396" s="12">
        <f t="shared" ref="AO396:BT396" si="1105">AO179*$D396</f>
        <v>0</v>
      </c>
      <c r="AP396" s="12">
        <f t="shared" si="1105"/>
        <v>0</v>
      </c>
      <c r="AQ396" s="12">
        <f t="shared" si="1105"/>
        <v>0</v>
      </c>
      <c r="AR396" s="12">
        <f t="shared" si="1105"/>
        <v>0</v>
      </c>
      <c r="AS396" s="12">
        <f t="shared" si="1105"/>
        <v>0</v>
      </c>
      <c r="AT396" s="12">
        <f t="shared" si="1105"/>
        <v>0</v>
      </c>
      <c r="AU396" s="12">
        <f t="shared" si="1105"/>
        <v>0</v>
      </c>
      <c r="AV396" s="12">
        <f t="shared" si="1105"/>
        <v>0</v>
      </c>
      <c r="AW396" s="12">
        <f t="shared" si="1105"/>
        <v>0</v>
      </c>
      <c r="AX396" s="12">
        <f t="shared" si="1105"/>
        <v>0</v>
      </c>
      <c r="AY396" s="12">
        <f t="shared" si="1105"/>
        <v>0</v>
      </c>
      <c r="AZ396" s="12">
        <f t="shared" si="1105"/>
        <v>0</v>
      </c>
      <c r="BA396" s="12">
        <f t="shared" si="1105"/>
        <v>0</v>
      </c>
      <c r="BB396" s="12">
        <f t="shared" si="1105"/>
        <v>0</v>
      </c>
      <c r="BC396" s="12">
        <f t="shared" si="1105"/>
        <v>0</v>
      </c>
      <c r="BD396" s="12">
        <f t="shared" si="1105"/>
        <v>0</v>
      </c>
      <c r="BE396" s="12">
        <f t="shared" si="1105"/>
        <v>0</v>
      </c>
      <c r="BF396" s="12">
        <f t="shared" si="1105"/>
        <v>0</v>
      </c>
      <c r="BG396" s="12">
        <f t="shared" si="1105"/>
        <v>0</v>
      </c>
      <c r="BH396" s="12">
        <f t="shared" si="1105"/>
        <v>0</v>
      </c>
      <c r="BI396" s="12">
        <f t="shared" si="1105"/>
        <v>0</v>
      </c>
      <c r="BJ396" s="12">
        <f t="shared" si="1105"/>
        <v>0</v>
      </c>
      <c r="BK396" s="12">
        <f t="shared" si="1105"/>
        <v>0</v>
      </c>
      <c r="BL396" s="12">
        <f t="shared" si="1105"/>
        <v>0</v>
      </c>
      <c r="BM396" s="12">
        <f t="shared" si="1105"/>
        <v>0</v>
      </c>
      <c r="BN396" s="12">
        <f t="shared" si="1105"/>
        <v>0</v>
      </c>
      <c r="BO396" s="12">
        <f t="shared" si="1105"/>
        <v>0</v>
      </c>
      <c r="BP396" s="12">
        <f t="shared" si="1105"/>
        <v>0</v>
      </c>
      <c r="BQ396" s="12">
        <f t="shared" si="1105"/>
        <v>0</v>
      </c>
      <c r="BR396" s="12">
        <f t="shared" si="1105"/>
        <v>0</v>
      </c>
      <c r="BS396" s="12">
        <f t="shared" si="1105"/>
        <v>-50000</v>
      </c>
      <c r="BT396" s="12">
        <f t="shared" si="1105"/>
        <v>-50000</v>
      </c>
      <c r="BU396" s="12">
        <f t="shared" ref="BU396:CZ396" si="1106">BU179*$D396</f>
        <v>-50000</v>
      </c>
      <c r="BV396" s="12">
        <f t="shared" si="1106"/>
        <v>-50000</v>
      </c>
      <c r="BW396" s="12">
        <f t="shared" si="1106"/>
        <v>-50000</v>
      </c>
      <c r="BX396" s="12">
        <f t="shared" si="1106"/>
        <v>-50000</v>
      </c>
      <c r="BY396" s="12">
        <f t="shared" si="1106"/>
        <v>-50000</v>
      </c>
      <c r="BZ396" s="12">
        <f t="shared" si="1106"/>
        <v>-50000</v>
      </c>
      <c r="CA396" s="12">
        <f t="shared" si="1106"/>
        <v>-50000</v>
      </c>
      <c r="CB396" s="12">
        <f t="shared" si="1106"/>
        <v>-50000</v>
      </c>
      <c r="CC396" s="12">
        <f t="shared" si="1106"/>
        <v>-50000</v>
      </c>
      <c r="CD396" s="12">
        <f t="shared" si="1106"/>
        <v>-50000</v>
      </c>
      <c r="CE396" s="12">
        <f t="shared" si="1106"/>
        <v>0</v>
      </c>
      <c r="CF396" s="12">
        <f t="shared" si="1106"/>
        <v>0</v>
      </c>
      <c r="CG396" s="12">
        <f t="shared" si="1106"/>
        <v>0</v>
      </c>
      <c r="CH396" s="12">
        <f t="shared" si="1106"/>
        <v>0</v>
      </c>
      <c r="CI396" s="12">
        <f t="shared" si="1106"/>
        <v>0</v>
      </c>
      <c r="CJ396" s="12">
        <f t="shared" si="1106"/>
        <v>0</v>
      </c>
      <c r="CK396" s="12">
        <f t="shared" si="1106"/>
        <v>0</v>
      </c>
      <c r="CL396" s="12">
        <f t="shared" si="1106"/>
        <v>0</v>
      </c>
      <c r="CM396" s="12">
        <f t="shared" si="1106"/>
        <v>0</v>
      </c>
      <c r="CN396" s="12">
        <f t="shared" si="1106"/>
        <v>0</v>
      </c>
      <c r="CO396" s="12">
        <f t="shared" si="1106"/>
        <v>0</v>
      </c>
      <c r="CP396" s="12">
        <f t="shared" si="1106"/>
        <v>0</v>
      </c>
      <c r="CQ396" s="12">
        <f t="shared" si="1106"/>
        <v>0</v>
      </c>
      <c r="CR396" s="12">
        <f t="shared" si="1106"/>
        <v>0</v>
      </c>
      <c r="CS396" s="12">
        <f t="shared" si="1106"/>
        <v>0</v>
      </c>
      <c r="CT396" s="12">
        <f t="shared" si="1106"/>
        <v>0</v>
      </c>
      <c r="CU396" s="12">
        <f t="shared" si="1106"/>
        <v>0</v>
      </c>
      <c r="CV396" s="12">
        <f t="shared" si="1106"/>
        <v>0</v>
      </c>
      <c r="CW396" s="12">
        <f t="shared" si="1106"/>
        <v>0</v>
      </c>
      <c r="CX396" s="12">
        <f t="shared" si="1106"/>
        <v>0</v>
      </c>
      <c r="CY396" s="12">
        <f t="shared" si="1106"/>
        <v>0</v>
      </c>
      <c r="CZ396" s="12">
        <f t="shared" si="1106"/>
        <v>0</v>
      </c>
      <c r="DA396" s="12">
        <f t="shared" ref="DA396:DY396" si="1107">DA179*$D396</f>
        <v>0</v>
      </c>
      <c r="DB396" s="12">
        <f t="shared" si="1107"/>
        <v>0</v>
      </c>
      <c r="DC396" s="12">
        <f t="shared" si="1107"/>
        <v>0</v>
      </c>
      <c r="DD396" s="12">
        <f t="shared" si="1107"/>
        <v>0</v>
      </c>
      <c r="DE396" s="12">
        <f t="shared" si="1107"/>
        <v>0</v>
      </c>
      <c r="DF396" s="12">
        <f t="shared" si="1107"/>
        <v>0</v>
      </c>
      <c r="DG396" s="12">
        <f t="shared" si="1107"/>
        <v>0</v>
      </c>
      <c r="DH396" s="12">
        <f t="shared" si="1107"/>
        <v>0</v>
      </c>
      <c r="DI396" s="12">
        <f t="shared" si="1107"/>
        <v>0</v>
      </c>
      <c r="DJ396" s="12">
        <f t="shared" si="1107"/>
        <v>0</v>
      </c>
      <c r="DK396" s="12">
        <f t="shared" si="1107"/>
        <v>0</v>
      </c>
      <c r="DL396" s="12">
        <f t="shared" si="1107"/>
        <v>0</v>
      </c>
      <c r="DM396" s="12">
        <f t="shared" si="1107"/>
        <v>0</v>
      </c>
      <c r="DN396" s="12">
        <f t="shared" si="1107"/>
        <v>0</v>
      </c>
      <c r="DO396" s="12">
        <f t="shared" si="1107"/>
        <v>0</v>
      </c>
      <c r="DP396" s="12">
        <f t="shared" si="1107"/>
        <v>0</v>
      </c>
      <c r="DQ396" s="12">
        <f t="shared" si="1107"/>
        <v>0</v>
      </c>
      <c r="DR396" s="12">
        <f t="shared" si="1107"/>
        <v>0</v>
      </c>
      <c r="DS396" s="12">
        <f t="shared" si="1107"/>
        <v>0</v>
      </c>
      <c r="DT396" s="12">
        <f t="shared" si="1107"/>
        <v>0</v>
      </c>
      <c r="DU396" s="12">
        <f t="shared" si="1107"/>
        <v>0</v>
      </c>
      <c r="DV396" s="12">
        <f t="shared" si="1107"/>
        <v>0</v>
      </c>
      <c r="DW396" s="12">
        <f t="shared" si="1107"/>
        <v>0</v>
      </c>
      <c r="DX396" s="12">
        <f t="shared" si="1107"/>
        <v>0</v>
      </c>
      <c r="DY396" s="12">
        <f t="shared" si="1107"/>
        <v>0</v>
      </c>
      <c r="EB396" s="116">
        <f t="shared" si="1055"/>
        <v>395</v>
      </c>
      <c r="EC396" s="2" t="str">
        <f t="shared" ref="EC396:EC398" si="1108">B396</f>
        <v>Phase 5</v>
      </c>
      <c r="ED396" s="2" t="str">
        <f t="shared" ref="ED396:ED398" si="1109">C396</f>
        <v>50' Wide</v>
      </c>
      <c r="EE396" s="33" t="str">
        <f>EE400</f>
        <v>GAAP</v>
      </c>
      <c r="EF396" s="2" t="str">
        <f>EF400</f>
        <v>Land Acquisition</v>
      </c>
    </row>
    <row r="397" spans="2:136" x14ac:dyDescent="0.3">
      <c r="B397" s="2" t="str">
        <f>Product!$Q$2</f>
        <v>Phase 5</v>
      </c>
      <c r="C397" s="2" t="str">
        <f>Product!$Q$3</f>
        <v>60' Wide</v>
      </c>
      <c r="D397" s="129">
        <f>SUMIFS(INDEX(Product!$B$2:$U$97, MATCH(D378, Product!$B$2:$B$97, 0), ), Product!$B$2:$U$2, $B397, Product!$B$3:$U$3, $C397)</f>
        <v>-20000</v>
      </c>
      <c r="F397" s="128"/>
      <c r="G397" s="11">
        <f>SUM(H397:DZ397)</f>
        <v>-600000</v>
      </c>
      <c r="I397" s="12">
        <f t="shared" ref="I397:AN397" si="1110">I180*$D397</f>
        <v>0</v>
      </c>
      <c r="J397" s="12">
        <f t="shared" si="1110"/>
        <v>0</v>
      </c>
      <c r="K397" s="12">
        <f t="shared" si="1110"/>
        <v>0</v>
      </c>
      <c r="L397" s="12">
        <f t="shared" si="1110"/>
        <v>0</v>
      </c>
      <c r="M397" s="12">
        <f t="shared" si="1110"/>
        <v>0</v>
      </c>
      <c r="N397" s="12">
        <f t="shared" si="1110"/>
        <v>0</v>
      </c>
      <c r="O397" s="12">
        <f t="shared" si="1110"/>
        <v>0</v>
      </c>
      <c r="P397" s="12">
        <f t="shared" si="1110"/>
        <v>0</v>
      </c>
      <c r="Q397" s="12">
        <f t="shared" si="1110"/>
        <v>0</v>
      </c>
      <c r="R397" s="12">
        <f t="shared" si="1110"/>
        <v>0</v>
      </c>
      <c r="S397" s="12">
        <f t="shared" si="1110"/>
        <v>0</v>
      </c>
      <c r="T397" s="12">
        <f t="shared" si="1110"/>
        <v>0</v>
      </c>
      <c r="U397" s="12">
        <f t="shared" si="1110"/>
        <v>0</v>
      </c>
      <c r="V397" s="12">
        <f t="shared" si="1110"/>
        <v>0</v>
      </c>
      <c r="W397" s="12">
        <f t="shared" si="1110"/>
        <v>0</v>
      </c>
      <c r="X397" s="12">
        <f t="shared" si="1110"/>
        <v>0</v>
      </c>
      <c r="Y397" s="12">
        <f t="shared" si="1110"/>
        <v>0</v>
      </c>
      <c r="Z397" s="12">
        <f t="shared" si="1110"/>
        <v>0</v>
      </c>
      <c r="AA397" s="12">
        <f t="shared" si="1110"/>
        <v>0</v>
      </c>
      <c r="AB397" s="12">
        <f t="shared" si="1110"/>
        <v>0</v>
      </c>
      <c r="AC397" s="12">
        <f t="shared" si="1110"/>
        <v>0</v>
      </c>
      <c r="AD397" s="12">
        <f t="shared" si="1110"/>
        <v>0</v>
      </c>
      <c r="AE397" s="12">
        <f t="shared" si="1110"/>
        <v>0</v>
      </c>
      <c r="AF397" s="12">
        <f t="shared" si="1110"/>
        <v>0</v>
      </c>
      <c r="AG397" s="12">
        <f t="shared" si="1110"/>
        <v>0</v>
      </c>
      <c r="AH397" s="12">
        <f t="shared" si="1110"/>
        <v>0</v>
      </c>
      <c r="AI397" s="12">
        <f t="shared" si="1110"/>
        <v>0</v>
      </c>
      <c r="AJ397" s="12">
        <f t="shared" si="1110"/>
        <v>0</v>
      </c>
      <c r="AK397" s="12">
        <f t="shared" si="1110"/>
        <v>0</v>
      </c>
      <c r="AL397" s="12">
        <f t="shared" si="1110"/>
        <v>0</v>
      </c>
      <c r="AM397" s="12">
        <f t="shared" si="1110"/>
        <v>0</v>
      </c>
      <c r="AN397" s="12">
        <f t="shared" si="1110"/>
        <v>0</v>
      </c>
      <c r="AO397" s="12">
        <f t="shared" ref="AO397:BT397" si="1111">AO180*$D397</f>
        <v>0</v>
      </c>
      <c r="AP397" s="12">
        <f t="shared" si="1111"/>
        <v>0</v>
      </c>
      <c r="AQ397" s="12">
        <f t="shared" si="1111"/>
        <v>0</v>
      </c>
      <c r="AR397" s="12">
        <f t="shared" si="1111"/>
        <v>0</v>
      </c>
      <c r="AS397" s="12">
        <f t="shared" si="1111"/>
        <v>0</v>
      </c>
      <c r="AT397" s="12">
        <f t="shared" si="1111"/>
        <v>0</v>
      </c>
      <c r="AU397" s="12">
        <f t="shared" si="1111"/>
        <v>0</v>
      </c>
      <c r="AV397" s="12">
        <f t="shared" si="1111"/>
        <v>0</v>
      </c>
      <c r="AW397" s="12">
        <f t="shared" si="1111"/>
        <v>0</v>
      </c>
      <c r="AX397" s="12">
        <f t="shared" si="1111"/>
        <v>0</v>
      </c>
      <c r="AY397" s="12">
        <f t="shared" si="1111"/>
        <v>0</v>
      </c>
      <c r="AZ397" s="12">
        <f t="shared" si="1111"/>
        <v>0</v>
      </c>
      <c r="BA397" s="12">
        <f t="shared" si="1111"/>
        <v>0</v>
      </c>
      <c r="BB397" s="12">
        <f t="shared" si="1111"/>
        <v>0</v>
      </c>
      <c r="BC397" s="12">
        <f t="shared" si="1111"/>
        <v>0</v>
      </c>
      <c r="BD397" s="12">
        <f t="shared" si="1111"/>
        <v>0</v>
      </c>
      <c r="BE397" s="12">
        <f t="shared" si="1111"/>
        <v>0</v>
      </c>
      <c r="BF397" s="12">
        <f t="shared" si="1111"/>
        <v>0</v>
      </c>
      <c r="BG397" s="12">
        <f t="shared" si="1111"/>
        <v>0</v>
      </c>
      <c r="BH397" s="12">
        <f t="shared" si="1111"/>
        <v>0</v>
      </c>
      <c r="BI397" s="12">
        <f t="shared" si="1111"/>
        <v>0</v>
      </c>
      <c r="BJ397" s="12">
        <f t="shared" si="1111"/>
        <v>0</v>
      </c>
      <c r="BK397" s="12">
        <f t="shared" si="1111"/>
        <v>0</v>
      </c>
      <c r="BL397" s="12">
        <f t="shared" si="1111"/>
        <v>0</v>
      </c>
      <c r="BM397" s="12">
        <f t="shared" si="1111"/>
        <v>0</v>
      </c>
      <c r="BN397" s="12">
        <f t="shared" si="1111"/>
        <v>0</v>
      </c>
      <c r="BO397" s="12">
        <f t="shared" si="1111"/>
        <v>0</v>
      </c>
      <c r="BP397" s="12">
        <f t="shared" si="1111"/>
        <v>0</v>
      </c>
      <c r="BQ397" s="12">
        <f t="shared" si="1111"/>
        <v>0</v>
      </c>
      <c r="BR397" s="12">
        <f t="shared" si="1111"/>
        <v>0</v>
      </c>
      <c r="BS397" s="12">
        <f t="shared" si="1111"/>
        <v>-50000</v>
      </c>
      <c r="BT397" s="12">
        <f t="shared" si="1111"/>
        <v>-50000</v>
      </c>
      <c r="BU397" s="12">
        <f t="shared" ref="BU397:CZ397" si="1112">BU180*$D397</f>
        <v>-50000</v>
      </c>
      <c r="BV397" s="12">
        <f t="shared" si="1112"/>
        <v>-50000</v>
      </c>
      <c r="BW397" s="12">
        <f t="shared" si="1112"/>
        <v>-50000</v>
      </c>
      <c r="BX397" s="12">
        <f t="shared" si="1112"/>
        <v>-50000</v>
      </c>
      <c r="BY397" s="12">
        <f t="shared" si="1112"/>
        <v>-50000</v>
      </c>
      <c r="BZ397" s="12">
        <f t="shared" si="1112"/>
        <v>-50000</v>
      </c>
      <c r="CA397" s="12">
        <f t="shared" si="1112"/>
        <v>-50000</v>
      </c>
      <c r="CB397" s="12">
        <f t="shared" si="1112"/>
        <v>-50000</v>
      </c>
      <c r="CC397" s="12">
        <f t="shared" si="1112"/>
        <v>-50000</v>
      </c>
      <c r="CD397" s="12">
        <f t="shared" si="1112"/>
        <v>-50000</v>
      </c>
      <c r="CE397" s="12">
        <f t="shared" si="1112"/>
        <v>0</v>
      </c>
      <c r="CF397" s="12">
        <f t="shared" si="1112"/>
        <v>0</v>
      </c>
      <c r="CG397" s="12">
        <f t="shared" si="1112"/>
        <v>0</v>
      </c>
      <c r="CH397" s="12">
        <f t="shared" si="1112"/>
        <v>0</v>
      </c>
      <c r="CI397" s="12">
        <f t="shared" si="1112"/>
        <v>0</v>
      </c>
      <c r="CJ397" s="12">
        <f t="shared" si="1112"/>
        <v>0</v>
      </c>
      <c r="CK397" s="12">
        <f t="shared" si="1112"/>
        <v>0</v>
      </c>
      <c r="CL397" s="12">
        <f t="shared" si="1112"/>
        <v>0</v>
      </c>
      <c r="CM397" s="12">
        <f t="shared" si="1112"/>
        <v>0</v>
      </c>
      <c r="CN397" s="12">
        <f t="shared" si="1112"/>
        <v>0</v>
      </c>
      <c r="CO397" s="12">
        <f t="shared" si="1112"/>
        <v>0</v>
      </c>
      <c r="CP397" s="12">
        <f t="shared" si="1112"/>
        <v>0</v>
      </c>
      <c r="CQ397" s="12">
        <f t="shared" si="1112"/>
        <v>0</v>
      </c>
      <c r="CR397" s="12">
        <f t="shared" si="1112"/>
        <v>0</v>
      </c>
      <c r="CS397" s="12">
        <f t="shared" si="1112"/>
        <v>0</v>
      </c>
      <c r="CT397" s="12">
        <f t="shared" si="1112"/>
        <v>0</v>
      </c>
      <c r="CU397" s="12">
        <f t="shared" si="1112"/>
        <v>0</v>
      </c>
      <c r="CV397" s="12">
        <f t="shared" si="1112"/>
        <v>0</v>
      </c>
      <c r="CW397" s="12">
        <f t="shared" si="1112"/>
        <v>0</v>
      </c>
      <c r="CX397" s="12">
        <f t="shared" si="1112"/>
        <v>0</v>
      </c>
      <c r="CY397" s="12">
        <f t="shared" si="1112"/>
        <v>0</v>
      </c>
      <c r="CZ397" s="12">
        <f t="shared" si="1112"/>
        <v>0</v>
      </c>
      <c r="DA397" s="12">
        <f t="shared" ref="DA397:DY397" si="1113">DA180*$D397</f>
        <v>0</v>
      </c>
      <c r="DB397" s="12">
        <f t="shared" si="1113"/>
        <v>0</v>
      </c>
      <c r="DC397" s="12">
        <f t="shared" si="1113"/>
        <v>0</v>
      </c>
      <c r="DD397" s="12">
        <f t="shared" si="1113"/>
        <v>0</v>
      </c>
      <c r="DE397" s="12">
        <f t="shared" si="1113"/>
        <v>0</v>
      </c>
      <c r="DF397" s="12">
        <f t="shared" si="1113"/>
        <v>0</v>
      </c>
      <c r="DG397" s="12">
        <f t="shared" si="1113"/>
        <v>0</v>
      </c>
      <c r="DH397" s="12">
        <f t="shared" si="1113"/>
        <v>0</v>
      </c>
      <c r="DI397" s="12">
        <f t="shared" si="1113"/>
        <v>0</v>
      </c>
      <c r="DJ397" s="12">
        <f t="shared" si="1113"/>
        <v>0</v>
      </c>
      <c r="DK397" s="12">
        <f t="shared" si="1113"/>
        <v>0</v>
      </c>
      <c r="DL397" s="12">
        <f t="shared" si="1113"/>
        <v>0</v>
      </c>
      <c r="DM397" s="12">
        <f t="shared" si="1113"/>
        <v>0</v>
      </c>
      <c r="DN397" s="12">
        <f t="shared" si="1113"/>
        <v>0</v>
      </c>
      <c r="DO397" s="12">
        <f t="shared" si="1113"/>
        <v>0</v>
      </c>
      <c r="DP397" s="12">
        <f t="shared" si="1113"/>
        <v>0</v>
      </c>
      <c r="DQ397" s="12">
        <f t="shared" si="1113"/>
        <v>0</v>
      </c>
      <c r="DR397" s="12">
        <f t="shared" si="1113"/>
        <v>0</v>
      </c>
      <c r="DS397" s="12">
        <f t="shared" si="1113"/>
        <v>0</v>
      </c>
      <c r="DT397" s="12">
        <f t="shared" si="1113"/>
        <v>0</v>
      </c>
      <c r="DU397" s="12">
        <f t="shared" si="1113"/>
        <v>0</v>
      </c>
      <c r="DV397" s="12">
        <f t="shared" si="1113"/>
        <v>0</v>
      </c>
      <c r="DW397" s="12">
        <f t="shared" si="1113"/>
        <v>0</v>
      </c>
      <c r="DX397" s="12">
        <f t="shared" si="1113"/>
        <v>0</v>
      </c>
      <c r="DY397" s="12">
        <f t="shared" si="1113"/>
        <v>0</v>
      </c>
      <c r="EB397" s="116">
        <f t="shared" si="1055"/>
        <v>396</v>
      </c>
      <c r="EC397" s="2" t="str">
        <f t="shared" si="1108"/>
        <v>Phase 5</v>
      </c>
      <c r="ED397" s="2" t="str">
        <f t="shared" si="1109"/>
        <v>60' Wide</v>
      </c>
      <c r="EE397" s="33" t="str">
        <f>EE400</f>
        <v>GAAP</v>
      </c>
      <c r="EF397" s="2" t="str">
        <f>EF400</f>
        <v>Land Acquisition</v>
      </c>
    </row>
    <row r="398" spans="2:136" x14ac:dyDescent="0.3">
      <c r="B398" s="2" t="str">
        <f>Product!$R$2</f>
        <v>Phase 5</v>
      </c>
      <c r="C398" s="2" t="str">
        <f>Product!$R$3</f>
        <v>75' Wide</v>
      </c>
      <c r="D398" s="129">
        <f>SUMIFS(INDEX(Product!$B$2:$U$97, MATCH(D378, Product!$B$2:$B$97, 0), ), Product!$B$2:$U$2, $B398, Product!$B$3:$U$3, $C398)</f>
        <v>-20000</v>
      </c>
      <c r="F398" s="128"/>
      <c r="G398" s="11">
        <f>SUM(H398:DZ398)</f>
        <v>-399999.99999999994</v>
      </c>
      <c r="I398" s="12">
        <f t="shared" ref="I398:AN398" si="1114">I181*$D398</f>
        <v>0</v>
      </c>
      <c r="J398" s="12">
        <f t="shared" si="1114"/>
        <v>0</v>
      </c>
      <c r="K398" s="12">
        <f t="shared" si="1114"/>
        <v>0</v>
      </c>
      <c r="L398" s="12">
        <f t="shared" si="1114"/>
        <v>0</v>
      </c>
      <c r="M398" s="12">
        <f t="shared" si="1114"/>
        <v>0</v>
      </c>
      <c r="N398" s="12">
        <f t="shared" si="1114"/>
        <v>0</v>
      </c>
      <c r="O398" s="12">
        <f t="shared" si="1114"/>
        <v>0</v>
      </c>
      <c r="P398" s="12">
        <f t="shared" si="1114"/>
        <v>0</v>
      </c>
      <c r="Q398" s="12">
        <f t="shared" si="1114"/>
        <v>0</v>
      </c>
      <c r="R398" s="12">
        <f t="shared" si="1114"/>
        <v>0</v>
      </c>
      <c r="S398" s="12">
        <f t="shared" si="1114"/>
        <v>0</v>
      </c>
      <c r="T398" s="12">
        <f t="shared" si="1114"/>
        <v>0</v>
      </c>
      <c r="U398" s="12">
        <f t="shared" si="1114"/>
        <v>0</v>
      </c>
      <c r="V398" s="12">
        <f t="shared" si="1114"/>
        <v>0</v>
      </c>
      <c r="W398" s="12">
        <f t="shared" si="1114"/>
        <v>0</v>
      </c>
      <c r="X398" s="12">
        <f t="shared" si="1114"/>
        <v>0</v>
      </c>
      <c r="Y398" s="12">
        <f t="shared" si="1114"/>
        <v>0</v>
      </c>
      <c r="Z398" s="12">
        <f t="shared" si="1114"/>
        <v>0</v>
      </c>
      <c r="AA398" s="12">
        <f t="shared" si="1114"/>
        <v>0</v>
      </c>
      <c r="AB398" s="12">
        <f t="shared" si="1114"/>
        <v>0</v>
      </c>
      <c r="AC398" s="12">
        <f t="shared" si="1114"/>
        <v>0</v>
      </c>
      <c r="AD398" s="12">
        <f t="shared" si="1114"/>
        <v>0</v>
      </c>
      <c r="AE398" s="12">
        <f t="shared" si="1114"/>
        <v>0</v>
      </c>
      <c r="AF398" s="12">
        <f t="shared" si="1114"/>
        <v>0</v>
      </c>
      <c r="AG398" s="12">
        <f t="shared" si="1114"/>
        <v>0</v>
      </c>
      <c r="AH398" s="12">
        <f t="shared" si="1114"/>
        <v>0</v>
      </c>
      <c r="AI398" s="12">
        <f t="shared" si="1114"/>
        <v>0</v>
      </c>
      <c r="AJ398" s="12">
        <f t="shared" si="1114"/>
        <v>0</v>
      </c>
      <c r="AK398" s="12">
        <f t="shared" si="1114"/>
        <v>0</v>
      </c>
      <c r="AL398" s="12">
        <f t="shared" si="1114"/>
        <v>0</v>
      </c>
      <c r="AM398" s="12">
        <f t="shared" si="1114"/>
        <v>0</v>
      </c>
      <c r="AN398" s="12">
        <f t="shared" si="1114"/>
        <v>0</v>
      </c>
      <c r="AO398" s="12">
        <f t="shared" ref="AO398:BT398" si="1115">AO181*$D398</f>
        <v>0</v>
      </c>
      <c r="AP398" s="12">
        <f t="shared" si="1115"/>
        <v>0</v>
      </c>
      <c r="AQ398" s="12">
        <f t="shared" si="1115"/>
        <v>0</v>
      </c>
      <c r="AR398" s="12">
        <f t="shared" si="1115"/>
        <v>0</v>
      </c>
      <c r="AS398" s="12">
        <f t="shared" si="1115"/>
        <v>0</v>
      </c>
      <c r="AT398" s="12">
        <f t="shared" si="1115"/>
        <v>0</v>
      </c>
      <c r="AU398" s="12">
        <f t="shared" si="1115"/>
        <v>0</v>
      </c>
      <c r="AV398" s="12">
        <f t="shared" si="1115"/>
        <v>0</v>
      </c>
      <c r="AW398" s="12">
        <f t="shared" si="1115"/>
        <v>0</v>
      </c>
      <c r="AX398" s="12">
        <f t="shared" si="1115"/>
        <v>0</v>
      </c>
      <c r="AY398" s="12">
        <f t="shared" si="1115"/>
        <v>0</v>
      </c>
      <c r="AZ398" s="12">
        <f t="shared" si="1115"/>
        <v>0</v>
      </c>
      <c r="BA398" s="12">
        <f t="shared" si="1115"/>
        <v>0</v>
      </c>
      <c r="BB398" s="12">
        <f t="shared" si="1115"/>
        <v>0</v>
      </c>
      <c r="BC398" s="12">
        <f t="shared" si="1115"/>
        <v>0</v>
      </c>
      <c r="BD398" s="12">
        <f t="shared" si="1115"/>
        <v>0</v>
      </c>
      <c r="BE398" s="12">
        <f t="shared" si="1115"/>
        <v>0</v>
      </c>
      <c r="BF398" s="12">
        <f t="shared" si="1115"/>
        <v>0</v>
      </c>
      <c r="BG398" s="12">
        <f t="shared" si="1115"/>
        <v>0</v>
      </c>
      <c r="BH398" s="12">
        <f t="shared" si="1115"/>
        <v>0</v>
      </c>
      <c r="BI398" s="12">
        <f t="shared" si="1115"/>
        <v>0</v>
      </c>
      <c r="BJ398" s="12">
        <f t="shared" si="1115"/>
        <v>0</v>
      </c>
      <c r="BK398" s="12">
        <f t="shared" si="1115"/>
        <v>0</v>
      </c>
      <c r="BL398" s="12">
        <f t="shared" si="1115"/>
        <v>0</v>
      </c>
      <c r="BM398" s="12">
        <f t="shared" si="1115"/>
        <v>0</v>
      </c>
      <c r="BN398" s="12">
        <f t="shared" si="1115"/>
        <v>0</v>
      </c>
      <c r="BO398" s="12">
        <f t="shared" si="1115"/>
        <v>0</v>
      </c>
      <c r="BP398" s="12">
        <f t="shared" si="1115"/>
        <v>0</v>
      </c>
      <c r="BQ398" s="12">
        <f t="shared" si="1115"/>
        <v>0</v>
      </c>
      <c r="BR398" s="12">
        <f t="shared" si="1115"/>
        <v>0</v>
      </c>
      <c r="BS398" s="12">
        <f t="shared" si="1115"/>
        <v>-33333.333333333336</v>
      </c>
      <c r="BT398" s="12">
        <f t="shared" si="1115"/>
        <v>-33333.333333333336</v>
      </c>
      <c r="BU398" s="12">
        <f t="shared" ref="BU398:CZ398" si="1116">BU181*$D398</f>
        <v>-33333.333333333336</v>
      </c>
      <c r="BV398" s="12">
        <f t="shared" si="1116"/>
        <v>-33333.333333333336</v>
      </c>
      <c r="BW398" s="12">
        <f t="shared" si="1116"/>
        <v>-33333.333333333336</v>
      </c>
      <c r="BX398" s="12">
        <f t="shared" si="1116"/>
        <v>-33333.333333333336</v>
      </c>
      <c r="BY398" s="12">
        <f t="shared" si="1116"/>
        <v>-33333.333333333336</v>
      </c>
      <c r="BZ398" s="12">
        <f t="shared" si="1116"/>
        <v>-33333.333333333336</v>
      </c>
      <c r="CA398" s="12">
        <f t="shared" si="1116"/>
        <v>-33333.333333333336</v>
      </c>
      <c r="CB398" s="12">
        <f t="shared" si="1116"/>
        <v>-33333.333333333336</v>
      </c>
      <c r="CC398" s="12">
        <f t="shared" si="1116"/>
        <v>-33333.333333333336</v>
      </c>
      <c r="CD398" s="12">
        <f t="shared" si="1116"/>
        <v>-33333.333333333336</v>
      </c>
      <c r="CE398" s="12">
        <f t="shared" si="1116"/>
        <v>0</v>
      </c>
      <c r="CF398" s="12">
        <f t="shared" si="1116"/>
        <v>0</v>
      </c>
      <c r="CG398" s="12">
        <f t="shared" si="1116"/>
        <v>0</v>
      </c>
      <c r="CH398" s="12">
        <f t="shared" si="1116"/>
        <v>0</v>
      </c>
      <c r="CI398" s="12">
        <f t="shared" si="1116"/>
        <v>0</v>
      </c>
      <c r="CJ398" s="12">
        <f t="shared" si="1116"/>
        <v>0</v>
      </c>
      <c r="CK398" s="12">
        <f t="shared" si="1116"/>
        <v>0</v>
      </c>
      <c r="CL398" s="12">
        <f t="shared" si="1116"/>
        <v>0</v>
      </c>
      <c r="CM398" s="12">
        <f t="shared" si="1116"/>
        <v>0</v>
      </c>
      <c r="CN398" s="12">
        <f t="shared" si="1116"/>
        <v>0</v>
      </c>
      <c r="CO398" s="12">
        <f t="shared" si="1116"/>
        <v>0</v>
      </c>
      <c r="CP398" s="12">
        <f t="shared" si="1116"/>
        <v>0</v>
      </c>
      <c r="CQ398" s="12">
        <f t="shared" si="1116"/>
        <v>0</v>
      </c>
      <c r="CR398" s="12">
        <f t="shared" si="1116"/>
        <v>0</v>
      </c>
      <c r="CS398" s="12">
        <f t="shared" si="1116"/>
        <v>0</v>
      </c>
      <c r="CT398" s="12">
        <f t="shared" si="1116"/>
        <v>0</v>
      </c>
      <c r="CU398" s="12">
        <f t="shared" si="1116"/>
        <v>0</v>
      </c>
      <c r="CV398" s="12">
        <f t="shared" si="1116"/>
        <v>0</v>
      </c>
      <c r="CW398" s="12">
        <f t="shared" si="1116"/>
        <v>0</v>
      </c>
      <c r="CX398" s="12">
        <f t="shared" si="1116"/>
        <v>0</v>
      </c>
      <c r="CY398" s="12">
        <f t="shared" si="1116"/>
        <v>0</v>
      </c>
      <c r="CZ398" s="12">
        <f t="shared" si="1116"/>
        <v>0</v>
      </c>
      <c r="DA398" s="12">
        <f t="shared" ref="DA398:DY398" si="1117">DA181*$D398</f>
        <v>0</v>
      </c>
      <c r="DB398" s="12">
        <f t="shared" si="1117"/>
        <v>0</v>
      </c>
      <c r="DC398" s="12">
        <f t="shared" si="1117"/>
        <v>0</v>
      </c>
      <c r="DD398" s="12">
        <f t="shared" si="1117"/>
        <v>0</v>
      </c>
      <c r="DE398" s="12">
        <f t="shared" si="1117"/>
        <v>0</v>
      </c>
      <c r="DF398" s="12">
        <f t="shared" si="1117"/>
        <v>0</v>
      </c>
      <c r="DG398" s="12">
        <f t="shared" si="1117"/>
        <v>0</v>
      </c>
      <c r="DH398" s="12">
        <f t="shared" si="1117"/>
        <v>0</v>
      </c>
      <c r="DI398" s="12">
        <f t="shared" si="1117"/>
        <v>0</v>
      </c>
      <c r="DJ398" s="12">
        <f t="shared" si="1117"/>
        <v>0</v>
      </c>
      <c r="DK398" s="12">
        <f t="shared" si="1117"/>
        <v>0</v>
      </c>
      <c r="DL398" s="12">
        <f t="shared" si="1117"/>
        <v>0</v>
      </c>
      <c r="DM398" s="12">
        <f t="shared" si="1117"/>
        <v>0</v>
      </c>
      <c r="DN398" s="12">
        <f t="shared" si="1117"/>
        <v>0</v>
      </c>
      <c r="DO398" s="12">
        <f t="shared" si="1117"/>
        <v>0</v>
      </c>
      <c r="DP398" s="12">
        <f t="shared" si="1117"/>
        <v>0</v>
      </c>
      <c r="DQ398" s="12">
        <f t="shared" si="1117"/>
        <v>0</v>
      </c>
      <c r="DR398" s="12">
        <f t="shared" si="1117"/>
        <v>0</v>
      </c>
      <c r="DS398" s="12">
        <f t="shared" si="1117"/>
        <v>0</v>
      </c>
      <c r="DT398" s="12">
        <f t="shared" si="1117"/>
        <v>0</v>
      </c>
      <c r="DU398" s="12">
        <f t="shared" si="1117"/>
        <v>0</v>
      </c>
      <c r="DV398" s="12">
        <f t="shared" si="1117"/>
        <v>0</v>
      </c>
      <c r="DW398" s="12">
        <f t="shared" si="1117"/>
        <v>0</v>
      </c>
      <c r="DX398" s="12">
        <f t="shared" si="1117"/>
        <v>0</v>
      </c>
      <c r="DY398" s="12">
        <f t="shared" si="1117"/>
        <v>0</v>
      </c>
      <c r="EB398" s="116">
        <f t="shared" si="1055"/>
        <v>397</v>
      </c>
      <c r="EC398" s="2" t="str">
        <f t="shared" si="1108"/>
        <v>Phase 5</v>
      </c>
      <c r="ED398" s="2" t="str">
        <f t="shared" si="1109"/>
        <v>75' Wide</v>
      </c>
      <c r="EE398" s="33" t="str">
        <f>EE400</f>
        <v>GAAP</v>
      </c>
      <c r="EF398" s="2" t="str">
        <f>EF400</f>
        <v>Land Acquisition</v>
      </c>
    </row>
    <row r="399" spans="2:136" x14ac:dyDescent="0.3">
      <c r="G399" s="7"/>
    </row>
    <row r="400" spans="2:136" x14ac:dyDescent="0.3">
      <c r="B400" s="18" t="s">
        <v>56</v>
      </c>
      <c r="C400" s="18"/>
      <c r="D400" s="18"/>
      <c r="E400" s="18"/>
      <c r="F400" s="18"/>
      <c r="G400" s="23">
        <f>SUM(G378:G399)</f>
        <v>-8000000</v>
      </c>
      <c r="H400" s="18"/>
      <c r="I400" s="19">
        <f>SUM(I378:I399)</f>
        <v>0</v>
      </c>
      <c r="J400" s="19">
        <f t="shared" ref="J400:BU400" si="1118">SUM(J378:J399)</f>
        <v>0</v>
      </c>
      <c r="K400" s="19">
        <f t="shared" si="1118"/>
        <v>0</v>
      </c>
      <c r="L400" s="19">
        <f t="shared" si="1118"/>
        <v>0</v>
      </c>
      <c r="M400" s="19">
        <f t="shared" si="1118"/>
        <v>0</v>
      </c>
      <c r="N400" s="19">
        <f t="shared" si="1118"/>
        <v>0</v>
      </c>
      <c r="O400" s="19">
        <f t="shared" si="1118"/>
        <v>0</v>
      </c>
      <c r="P400" s="19">
        <f t="shared" si="1118"/>
        <v>0</v>
      </c>
      <c r="Q400" s="19">
        <f t="shared" si="1118"/>
        <v>0</v>
      </c>
      <c r="R400" s="19">
        <f t="shared" si="1118"/>
        <v>0</v>
      </c>
      <c r="S400" s="19">
        <f t="shared" si="1118"/>
        <v>0</v>
      </c>
      <c r="T400" s="19">
        <f t="shared" si="1118"/>
        <v>0</v>
      </c>
      <c r="U400" s="19">
        <f t="shared" si="1118"/>
        <v>0</v>
      </c>
      <c r="V400" s="19">
        <f t="shared" si="1118"/>
        <v>0</v>
      </c>
      <c r="W400" s="19">
        <f t="shared" si="1118"/>
        <v>-133333.33333333334</v>
      </c>
      <c r="X400" s="19">
        <f t="shared" si="1118"/>
        <v>-133333.33333333334</v>
      </c>
      <c r="Y400" s="19">
        <f t="shared" si="1118"/>
        <v>-133333.33333333334</v>
      </c>
      <c r="Z400" s="19">
        <f t="shared" si="1118"/>
        <v>-133333.33333333334</v>
      </c>
      <c r="AA400" s="19">
        <f t="shared" si="1118"/>
        <v>-133333.33333333334</v>
      </c>
      <c r="AB400" s="19">
        <f t="shared" si="1118"/>
        <v>-133333.33333333334</v>
      </c>
      <c r="AC400" s="19">
        <f t="shared" si="1118"/>
        <v>-133333.33333333334</v>
      </c>
      <c r="AD400" s="19">
        <f t="shared" si="1118"/>
        <v>-133333.33333333334</v>
      </c>
      <c r="AE400" s="19">
        <f t="shared" si="1118"/>
        <v>-133333.33333333334</v>
      </c>
      <c r="AF400" s="19">
        <f t="shared" si="1118"/>
        <v>-133333.33333333334</v>
      </c>
      <c r="AG400" s="19">
        <f t="shared" si="1118"/>
        <v>-133333.33333333334</v>
      </c>
      <c r="AH400" s="19">
        <f t="shared" si="1118"/>
        <v>-133333.33333333334</v>
      </c>
      <c r="AI400" s="19">
        <f t="shared" si="1118"/>
        <v>-133333.33333333334</v>
      </c>
      <c r="AJ400" s="19">
        <f t="shared" si="1118"/>
        <v>-133333.33333333334</v>
      </c>
      <c r="AK400" s="19">
        <f t="shared" si="1118"/>
        <v>-133333.33333333334</v>
      </c>
      <c r="AL400" s="19">
        <f t="shared" si="1118"/>
        <v>-133333.33333333334</v>
      </c>
      <c r="AM400" s="19">
        <f t="shared" si="1118"/>
        <v>-133333.33333333334</v>
      </c>
      <c r="AN400" s="19">
        <f t="shared" si="1118"/>
        <v>-133333.33333333334</v>
      </c>
      <c r="AO400" s="19">
        <f t="shared" si="1118"/>
        <v>-133333.33333333334</v>
      </c>
      <c r="AP400" s="19">
        <f t="shared" si="1118"/>
        <v>-133333.33333333334</v>
      </c>
      <c r="AQ400" s="19">
        <f t="shared" si="1118"/>
        <v>-133333.33333333334</v>
      </c>
      <c r="AR400" s="19">
        <f t="shared" si="1118"/>
        <v>-133333.33333333334</v>
      </c>
      <c r="AS400" s="19">
        <f t="shared" si="1118"/>
        <v>-133333.33333333334</v>
      </c>
      <c r="AT400" s="19">
        <f t="shared" si="1118"/>
        <v>-133333.33333333334</v>
      </c>
      <c r="AU400" s="19">
        <f t="shared" si="1118"/>
        <v>-133333.33333333334</v>
      </c>
      <c r="AV400" s="19">
        <f t="shared" si="1118"/>
        <v>-133333.33333333334</v>
      </c>
      <c r="AW400" s="19">
        <f t="shared" si="1118"/>
        <v>-133333.33333333334</v>
      </c>
      <c r="AX400" s="19">
        <f t="shared" si="1118"/>
        <v>-133333.33333333334</v>
      </c>
      <c r="AY400" s="19">
        <f t="shared" si="1118"/>
        <v>-133333.33333333334</v>
      </c>
      <c r="AZ400" s="19">
        <f t="shared" si="1118"/>
        <v>-133333.33333333334</v>
      </c>
      <c r="BA400" s="19">
        <f t="shared" si="1118"/>
        <v>-133333.33333333334</v>
      </c>
      <c r="BB400" s="19">
        <f t="shared" si="1118"/>
        <v>-133333.33333333334</v>
      </c>
      <c r="BC400" s="19">
        <f t="shared" si="1118"/>
        <v>-133333.33333333334</v>
      </c>
      <c r="BD400" s="19">
        <f t="shared" si="1118"/>
        <v>-133333.33333333334</v>
      </c>
      <c r="BE400" s="19">
        <f t="shared" si="1118"/>
        <v>-133333.33333333334</v>
      </c>
      <c r="BF400" s="19">
        <f t="shared" si="1118"/>
        <v>-133333.33333333334</v>
      </c>
      <c r="BG400" s="19">
        <f t="shared" si="1118"/>
        <v>-133333.33333333334</v>
      </c>
      <c r="BH400" s="19">
        <f t="shared" si="1118"/>
        <v>-133333.33333333334</v>
      </c>
      <c r="BI400" s="19">
        <f t="shared" si="1118"/>
        <v>-133333.33333333334</v>
      </c>
      <c r="BJ400" s="19">
        <f t="shared" si="1118"/>
        <v>-133333.33333333334</v>
      </c>
      <c r="BK400" s="19">
        <f t="shared" si="1118"/>
        <v>-133333.33333333334</v>
      </c>
      <c r="BL400" s="19">
        <f t="shared" si="1118"/>
        <v>-133333.33333333334</v>
      </c>
      <c r="BM400" s="19">
        <f t="shared" si="1118"/>
        <v>-133333.33333333334</v>
      </c>
      <c r="BN400" s="19">
        <f t="shared" si="1118"/>
        <v>-133333.33333333334</v>
      </c>
      <c r="BO400" s="19">
        <f t="shared" si="1118"/>
        <v>-133333.33333333334</v>
      </c>
      <c r="BP400" s="19">
        <f t="shared" si="1118"/>
        <v>-133333.33333333334</v>
      </c>
      <c r="BQ400" s="19">
        <f t="shared" si="1118"/>
        <v>-133333.33333333334</v>
      </c>
      <c r="BR400" s="19">
        <f t="shared" si="1118"/>
        <v>-133333.33333333334</v>
      </c>
      <c r="BS400" s="19">
        <f t="shared" si="1118"/>
        <v>-133333.33333333334</v>
      </c>
      <c r="BT400" s="19">
        <f t="shared" si="1118"/>
        <v>-133333.33333333334</v>
      </c>
      <c r="BU400" s="19">
        <f t="shared" si="1118"/>
        <v>-133333.33333333334</v>
      </c>
      <c r="BV400" s="19">
        <f t="shared" ref="BV400:DY400" si="1119">SUM(BV378:BV399)</f>
        <v>-133333.33333333334</v>
      </c>
      <c r="BW400" s="19">
        <f t="shared" si="1119"/>
        <v>-133333.33333333334</v>
      </c>
      <c r="BX400" s="19">
        <f t="shared" si="1119"/>
        <v>-133333.33333333334</v>
      </c>
      <c r="BY400" s="19">
        <f t="shared" si="1119"/>
        <v>-133333.33333333334</v>
      </c>
      <c r="BZ400" s="19">
        <f t="shared" si="1119"/>
        <v>-133333.33333333334</v>
      </c>
      <c r="CA400" s="19">
        <f t="shared" si="1119"/>
        <v>-133333.33333333334</v>
      </c>
      <c r="CB400" s="19">
        <f t="shared" si="1119"/>
        <v>-133333.33333333334</v>
      </c>
      <c r="CC400" s="19">
        <f t="shared" si="1119"/>
        <v>-133333.33333333334</v>
      </c>
      <c r="CD400" s="19">
        <f t="shared" si="1119"/>
        <v>-133333.33333333334</v>
      </c>
      <c r="CE400" s="19">
        <f t="shared" si="1119"/>
        <v>0</v>
      </c>
      <c r="CF400" s="19">
        <f t="shared" si="1119"/>
        <v>0</v>
      </c>
      <c r="CG400" s="19">
        <f t="shared" si="1119"/>
        <v>0</v>
      </c>
      <c r="CH400" s="19">
        <f t="shared" si="1119"/>
        <v>0</v>
      </c>
      <c r="CI400" s="19">
        <f t="shared" si="1119"/>
        <v>0</v>
      </c>
      <c r="CJ400" s="19">
        <f t="shared" si="1119"/>
        <v>0</v>
      </c>
      <c r="CK400" s="19">
        <f t="shared" si="1119"/>
        <v>0</v>
      </c>
      <c r="CL400" s="19">
        <f t="shared" si="1119"/>
        <v>0</v>
      </c>
      <c r="CM400" s="19">
        <f t="shared" si="1119"/>
        <v>0</v>
      </c>
      <c r="CN400" s="19">
        <f t="shared" si="1119"/>
        <v>0</v>
      </c>
      <c r="CO400" s="19">
        <f t="shared" si="1119"/>
        <v>0</v>
      </c>
      <c r="CP400" s="19">
        <f t="shared" si="1119"/>
        <v>0</v>
      </c>
      <c r="CQ400" s="19">
        <f t="shared" si="1119"/>
        <v>0</v>
      </c>
      <c r="CR400" s="19">
        <f t="shared" si="1119"/>
        <v>0</v>
      </c>
      <c r="CS400" s="19">
        <f t="shared" si="1119"/>
        <v>0</v>
      </c>
      <c r="CT400" s="19">
        <f t="shared" si="1119"/>
        <v>0</v>
      </c>
      <c r="CU400" s="19">
        <f t="shared" si="1119"/>
        <v>0</v>
      </c>
      <c r="CV400" s="19">
        <f t="shared" si="1119"/>
        <v>0</v>
      </c>
      <c r="CW400" s="19">
        <f t="shared" si="1119"/>
        <v>0</v>
      </c>
      <c r="CX400" s="19">
        <f t="shared" si="1119"/>
        <v>0</v>
      </c>
      <c r="CY400" s="19">
        <f t="shared" si="1119"/>
        <v>0</v>
      </c>
      <c r="CZ400" s="19">
        <f t="shared" si="1119"/>
        <v>0</v>
      </c>
      <c r="DA400" s="19">
        <f t="shared" si="1119"/>
        <v>0</v>
      </c>
      <c r="DB400" s="19">
        <f t="shared" si="1119"/>
        <v>0</v>
      </c>
      <c r="DC400" s="19">
        <f t="shared" si="1119"/>
        <v>0</v>
      </c>
      <c r="DD400" s="19">
        <f t="shared" si="1119"/>
        <v>0</v>
      </c>
      <c r="DE400" s="19">
        <f t="shared" si="1119"/>
        <v>0</v>
      </c>
      <c r="DF400" s="19">
        <f t="shared" si="1119"/>
        <v>0</v>
      </c>
      <c r="DG400" s="19">
        <f t="shared" si="1119"/>
        <v>0</v>
      </c>
      <c r="DH400" s="19">
        <f t="shared" si="1119"/>
        <v>0</v>
      </c>
      <c r="DI400" s="19">
        <f t="shared" si="1119"/>
        <v>0</v>
      </c>
      <c r="DJ400" s="19">
        <f t="shared" si="1119"/>
        <v>0</v>
      </c>
      <c r="DK400" s="19">
        <f t="shared" si="1119"/>
        <v>0</v>
      </c>
      <c r="DL400" s="19">
        <f t="shared" si="1119"/>
        <v>0</v>
      </c>
      <c r="DM400" s="19">
        <f t="shared" si="1119"/>
        <v>0</v>
      </c>
      <c r="DN400" s="19">
        <f t="shared" si="1119"/>
        <v>0</v>
      </c>
      <c r="DO400" s="19">
        <f t="shared" si="1119"/>
        <v>0</v>
      </c>
      <c r="DP400" s="19">
        <f t="shared" si="1119"/>
        <v>0</v>
      </c>
      <c r="DQ400" s="19">
        <f t="shared" si="1119"/>
        <v>0</v>
      </c>
      <c r="DR400" s="19">
        <f t="shared" si="1119"/>
        <v>0</v>
      </c>
      <c r="DS400" s="19">
        <f t="shared" si="1119"/>
        <v>0</v>
      </c>
      <c r="DT400" s="19">
        <f t="shared" si="1119"/>
        <v>0</v>
      </c>
      <c r="DU400" s="19">
        <f t="shared" si="1119"/>
        <v>0</v>
      </c>
      <c r="DV400" s="19">
        <f t="shared" si="1119"/>
        <v>0</v>
      </c>
      <c r="DW400" s="19">
        <f t="shared" si="1119"/>
        <v>0</v>
      </c>
      <c r="DX400" s="19">
        <f t="shared" si="1119"/>
        <v>0</v>
      </c>
      <c r="DY400" s="19">
        <f t="shared" si="1119"/>
        <v>0</v>
      </c>
      <c r="EB400" s="116">
        <f>ROW(EB400)-ROW($EB$2)+1</f>
        <v>399</v>
      </c>
      <c r="EC400" s="2" t="s">
        <v>0</v>
      </c>
      <c r="ED400" s="2" t="s">
        <v>0</v>
      </c>
      <c r="EE400" s="117" t="s">
        <v>233</v>
      </c>
      <c r="EF400" s="110" t="str">
        <f>CF!$C$24</f>
        <v>Land Acquisition</v>
      </c>
    </row>
    <row r="402" spans="1:136" ht="33" x14ac:dyDescent="0.3">
      <c r="A402" s="8" t="s">
        <v>200</v>
      </c>
      <c r="B402" s="4"/>
      <c r="C402" s="4"/>
      <c r="D402" s="9" t="str">
        <f>Product!$B$16</f>
        <v>Horizontal Costs</v>
      </c>
      <c r="E402" s="4"/>
      <c r="F402" s="16"/>
      <c r="G402" s="7"/>
    </row>
    <row r="404" spans="1:136" x14ac:dyDescent="0.3">
      <c r="B404" s="2" t="str">
        <f>Product!$D$2</f>
        <v>Phase 1</v>
      </c>
      <c r="C404" s="2" t="str">
        <f>Product!$D$3</f>
        <v>50' Wide</v>
      </c>
      <c r="D404" s="129">
        <f>SUMIFS(INDEX(Product!$B$2:$U$97, MATCH(D402, Product!$B$2:$B$97, 0), ), Product!$B$2:$U$2, $B404, Product!$B$3:$U$3, $C404)</f>
        <v>-25000</v>
      </c>
      <c r="G404" s="11">
        <f>SUM(H404:DZ404)</f>
        <v>-750000</v>
      </c>
      <c r="I404" s="21">
        <f t="shared" ref="I404:AN404" si="1120">I19*$D404</f>
        <v>0</v>
      </c>
      <c r="J404" s="21">
        <f t="shared" si="1120"/>
        <v>0</v>
      </c>
      <c r="K404" s="21">
        <f t="shared" si="1120"/>
        <v>-125000</v>
      </c>
      <c r="L404" s="21">
        <f t="shared" si="1120"/>
        <v>-125000</v>
      </c>
      <c r="M404" s="21">
        <f t="shared" si="1120"/>
        <v>-125000</v>
      </c>
      <c r="N404" s="21">
        <f t="shared" si="1120"/>
        <v>-125000</v>
      </c>
      <c r="O404" s="21">
        <f t="shared" si="1120"/>
        <v>-125000</v>
      </c>
      <c r="P404" s="21">
        <f t="shared" si="1120"/>
        <v>-125000</v>
      </c>
      <c r="Q404" s="21">
        <f t="shared" si="1120"/>
        <v>0</v>
      </c>
      <c r="R404" s="21">
        <f t="shared" si="1120"/>
        <v>0</v>
      </c>
      <c r="S404" s="21">
        <f t="shared" si="1120"/>
        <v>0</v>
      </c>
      <c r="T404" s="21">
        <f t="shared" si="1120"/>
        <v>0</v>
      </c>
      <c r="U404" s="21">
        <f t="shared" si="1120"/>
        <v>0</v>
      </c>
      <c r="V404" s="21">
        <f t="shared" si="1120"/>
        <v>0</v>
      </c>
      <c r="W404" s="21">
        <f t="shared" si="1120"/>
        <v>0</v>
      </c>
      <c r="X404" s="21">
        <f t="shared" si="1120"/>
        <v>0</v>
      </c>
      <c r="Y404" s="21">
        <f t="shared" si="1120"/>
        <v>0</v>
      </c>
      <c r="Z404" s="21">
        <f t="shared" si="1120"/>
        <v>0</v>
      </c>
      <c r="AA404" s="21">
        <f t="shared" si="1120"/>
        <v>0</v>
      </c>
      <c r="AB404" s="21">
        <f t="shared" si="1120"/>
        <v>0</v>
      </c>
      <c r="AC404" s="21">
        <f t="shared" si="1120"/>
        <v>0</v>
      </c>
      <c r="AD404" s="21">
        <f t="shared" si="1120"/>
        <v>0</v>
      </c>
      <c r="AE404" s="21">
        <f t="shared" si="1120"/>
        <v>0</v>
      </c>
      <c r="AF404" s="21">
        <f t="shared" si="1120"/>
        <v>0</v>
      </c>
      <c r="AG404" s="21">
        <f t="shared" si="1120"/>
        <v>0</v>
      </c>
      <c r="AH404" s="21">
        <f t="shared" si="1120"/>
        <v>0</v>
      </c>
      <c r="AI404" s="21">
        <f t="shared" si="1120"/>
        <v>0</v>
      </c>
      <c r="AJ404" s="21">
        <f t="shared" si="1120"/>
        <v>0</v>
      </c>
      <c r="AK404" s="21">
        <f t="shared" si="1120"/>
        <v>0</v>
      </c>
      <c r="AL404" s="21">
        <f t="shared" si="1120"/>
        <v>0</v>
      </c>
      <c r="AM404" s="21">
        <f t="shared" si="1120"/>
        <v>0</v>
      </c>
      <c r="AN404" s="21">
        <f t="shared" si="1120"/>
        <v>0</v>
      </c>
      <c r="AO404" s="21">
        <f t="shared" ref="AO404:BT404" si="1121">AO19*$D404</f>
        <v>0</v>
      </c>
      <c r="AP404" s="21">
        <f t="shared" si="1121"/>
        <v>0</v>
      </c>
      <c r="AQ404" s="21">
        <f t="shared" si="1121"/>
        <v>0</v>
      </c>
      <c r="AR404" s="21">
        <f t="shared" si="1121"/>
        <v>0</v>
      </c>
      <c r="AS404" s="21">
        <f t="shared" si="1121"/>
        <v>0</v>
      </c>
      <c r="AT404" s="21">
        <f t="shared" si="1121"/>
        <v>0</v>
      </c>
      <c r="AU404" s="21">
        <f t="shared" si="1121"/>
        <v>0</v>
      </c>
      <c r="AV404" s="21">
        <f t="shared" si="1121"/>
        <v>0</v>
      </c>
      <c r="AW404" s="21">
        <f t="shared" si="1121"/>
        <v>0</v>
      </c>
      <c r="AX404" s="21">
        <f t="shared" si="1121"/>
        <v>0</v>
      </c>
      <c r="AY404" s="21">
        <f t="shared" si="1121"/>
        <v>0</v>
      </c>
      <c r="AZ404" s="21">
        <f t="shared" si="1121"/>
        <v>0</v>
      </c>
      <c r="BA404" s="21">
        <f t="shared" si="1121"/>
        <v>0</v>
      </c>
      <c r="BB404" s="21">
        <f t="shared" si="1121"/>
        <v>0</v>
      </c>
      <c r="BC404" s="21">
        <f t="shared" si="1121"/>
        <v>0</v>
      </c>
      <c r="BD404" s="21">
        <f t="shared" si="1121"/>
        <v>0</v>
      </c>
      <c r="BE404" s="21">
        <f t="shared" si="1121"/>
        <v>0</v>
      </c>
      <c r="BF404" s="21">
        <f t="shared" si="1121"/>
        <v>0</v>
      </c>
      <c r="BG404" s="21">
        <f t="shared" si="1121"/>
        <v>0</v>
      </c>
      <c r="BH404" s="21">
        <f t="shared" si="1121"/>
        <v>0</v>
      </c>
      <c r="BI404" s="21">
        <f t="shared" si="1121"/>
        <v>0</v>
      </c>
      <c r="BJ404" s="21">
        <f t="shared" si="1121"/>
        <v>0</v>
      </c>
      <c r="BK404" s="21">
        <f t="shared" si="1121"/>
        <v>0</v>
      </c>
      <c r="BL404" s="21">
        <f t="shared" si="1121"/>
        <v>0</v>
      </c>
      <c r="BM404" s="21">
        <f t="shared" si="1121"/>
        <v>0</v>
      </c>
      <c r="BN404" s="21">
        <f t="shared" si="1121"/>
        <v>0</v>
      </c>
      <c r="BO404" s="21">
        <f t="shared" si="1121"/>
        <v>0</v>
      </c>
      <c r="BP404" s="21">
        <f t="shared" si="1121"/>
        <v>0</v>
      </c>
      <c r="BQ404" s="21">
        <f t="shared" si="1121"/>
        <v>0</v>
      </c>
      <c r="BR404" s="21">
        <f t="shared" si="1121"/>
        <v>0</v>
      </c>
      <c r="BS404" s="21">
        <f t="shared" si="1121"/>
        <v>0</v>
      </c>
      <c r="BT404" s="21">
        <f t="shared" si="1121"/>
        <v>0</v>
      </c>
      <c r="BU404" s="21">
        <f t="shared" ref="BU404:CZ404" si="1122">BU19*$D404</f>
        <v>0</v>
      </c>
      <c r="BV404" s="21">
        <f t="shared" si="1122"/>
        <v>0</v>
      </c>
      <c r="BW404" s="21">
        <f t="shared" si="1122"/>
        <v>0</v>
      </c>
      <c r="BX404" s="21">
        <f t="shared" si="1122"/>
        <v>0</v>
      </c>
      <c r="BY404" s="21">
        <f t="shared" si="1122"/>
        <v>0</v>
      </c>
      <c r="BZ404" s="21">
        <f t="shared" si="1122"/>
        <v>0</v>
      </c>
      <c r="CA404" s="21">
        <f t="shared" si="1122"/>
        <v>0</v>
      </c>
      <c r="CB404" s="21">
        <f t="shared" si="1122"/>
        <v>0</v>
      </c>
      <c r="CC404" s="21">
        <f t="shared" si="1122"/>
        <v>0</v>
      </c>
      <c r="CD404" s="21">
        <f t="shared" si="1122"/>
        <v>0</v>
      </c>
      <c r="CE404" s="21">
        <f t="shared" si="1122"/>
        <v>0</v>
      </c>
      <c r="CF404" s="21">
        <f t="shared" si="1122"/>
        <v>0</v>
      </c>
      <c r="CG404" s="21">
        <f t="shared" si="1122"/>
        <v>0</v>
      </c>
      <c r="CH404" s="21">
        <f t="shared" si="1122"/>
        <v>0</v>
      </c>
      <c r="CI404" s="21">
        <f t="shared" si="1122"/>
        <v>0</v>
      </c>
      <c r="CJ404" s="21">
        <f t="shared" si="1122"/>
        <v>0</v>
      </c>
      <c r="CK404" s="21">
        <f t="shared" si="1122"/>
        <v>0</v>
      </c>
      <c r="CL404" s="21">
        <f t="shared" si="1122"/>
        <v>0</v>
      </c>
      <c r="CM404" s="21">
        <f t="shared" si="1122"/>
        <v>0</v>
      </c>
      <c r="CN404" s="21">
        <f t="shared" si="1122"/>
        <v>0</v>
      </c>
      <c r="CO404" s="21">
        <f t="shared" si="1122"/>
        <v>0</v>
      </c>
      <c r="CP404" s="21">
        <f t="shared" si="1122"/>
        <v>0</v>
      </c>
      <c r="CQ404" s="21">
        <f t="shared" si="1122"/>
        <v>0</v>
      </c>
      <c r="CR404" s="21">
        <f t="shared" si="1122"/>
        <v>0</v>
      </c>
      <c r="CS404" s="21">
        <f t="shared" si="1122"/>
        <v>0</v>
      </c>
      <c r="CT404" s="21">
        <f t="shared" si="1122"/>
        <v>0</v>
      </c>
      <c r="CU404" s="21">
        <f t="shared" si="1122"/>
        <v>0</v>
      </c>
      <c r="CV404" s="21">
        <f t="shared" si="1122"/>
        <v>0</v>
      </c>
      <c r="CW404" s="21">
        <f t="shared" si="1122"/>
        <v>0</v>
      </c>
      <c r="CX404" s="21">
        <f t="shared" si="1122"/>
        <v>0</v>
      </c>
      <c r="CY404" s="21">
        <f t="shared" si="1122"/>
        <v>0</v>
      </c>
      <c r="CZ404" s="21">
        <f t="shared" si="1122"/>
        <v>0</v>
      </c>
      <c r="DA404" s="21">
        <f t="shared" ref="DA404:DY404" si="1123">DA19*$D404</f>
        <v>0</v>
      </c>
      <c r="DB404" s="21">
        <f t="shared" si="1123"/>
        <v>0</v>
      </c>
      <c r="DC404" s="21">
        <f t="shared" si="1123"/>
        <v>0</v>
      </c>
      <c r="DD404" s="21">
        <f t="shared" si="1123"/>
        <v>0</v>
      </c>
      <c r="DE404" s="21">
        <f t="shared" si="1123"/>
        <v>0</v>
      </c>
      <c r="DF404" s="21">
        <f t="shared" si="1123"/>
        <v>0</v>
      </c>
      <c r="DG404" s="21">
        <f t="shared" si="1123"/>
        <v>0</v>
      </c>
      <c r="DH404" s="21">
        <f t="shared" si="1123"/>
        <v>0</v>
      </c>
      <c r="DI404" s="21">
        <f t="shared" si="1123"/>
        <v>0</v>
      </c>
      <c r="DJ404" s="21">
        <f t="shared" si="1123"/>
        <v>0</v>
      </c>
      <c r="DK404" s="21">
        <f t="shared" si="1123"/>
        <v>0</v>
      </c>
      <c r="DL404" s="21">
        <f t="shared" si="1123"/>
        <v>0</v>
      </c>
      <c r="DM404" s="21">
        <f t="shared" si="1123"/>
        <v>0</v>
      </c>
      <c r="DN404" s="21">
        <f t="shared" si="1123"/>
        <v>0</v>
      </c>
      <c r="DO404" s="21">
        <f t="shared" si="1123"/>
        <v>0</v>
      </c>
      <c r="DP404" s="21">
        <f t="shared" si="1123"/>
        <v>0</v>
      </c>
      <c r="DQ404" s="21">
        <f t="shared" si="1123"/>
        <v>0</v>
      </c>
      <c r="DR404" s="21">
        <f t="shared" si="1123"/>
        <v>0</v>
      </c>
      <c r="DS404" s="21">
        <f t="shared" si="1123"/>
        <v>0</v>
      </c>
      <c r="DT404" s="21">
        <f t="shared" si="1123"/>
        <v>0</v>
      </c>
      <c r="DU404" s="21">
        <f t="shared" si="1123"/>
        <v>0</v>
      </c>
      <c r="DV404" s="21">
        <f t="shared" si="1123"/>
        <v>0</v>
      </c>
      <c r="DW404" s="21">
        <f t="shared" si="1123"/>
        <v>0</v>
      </c>
      <c r="DX404" s="21">
        <f t="shared" si="1123"/>
        <v>0</v>
      </c>
      <c r="DY404" s="21">
        <f t="shared" si="1123"/>
        <v>0</v>
      </c>
      <c r="EB404" s="116">
        <f>ROW(EB404)-ROW($EB$2)+1</f>
        <v>403</v>
      </c>
      <c r="EC404" s="2" t="str">
        <f>B404</f>
        <v>Phase 1</v>
      </c>
      <c r="ED404" s="2" t="str">
        <f>C404</f>
        <v>50' Wide</v>
      </c>
      <c r="EE404" s="33" t="str">
        <f>EE424</f>
        <v>Cash</v>
      </c>
      <c r="EF404" s="2" t="str">
        <f>EF424</f>
        <v>Lot Parcel Development</v>
      </c>
    </row>
    <row r="405" spans="1:136" x14ac:dyDescent="0.3">
      <c r="B405" s="2" t="str">
        <f>Product!$E$2</f>
        <v>Phase 1</v>
      </c>
      <c r="C405" s="2" t="str">
        <f>Product!$E$3</f>
        <v>60' Wide</v>
      </c>
      <c r="D405" s="129">
        <f>SUMIFS(INDEX(Product!$B$2:$U$97, MATCH(D402, Product!$B$2:$B$97, 0), ), Product!$B$2:$U$2, $B405, Product!$B$3:$U$3, $C405)</f>
        <v>-25000</v>
      </c>
      <c r="G405" s="11">
        <f>SUM(H405:DZ405)</f>
        <v>-750000</v>
      </c>
      <c r="I405" s="21">
        <f t="shared" ref="I405:AN405" si="1124">I20*$D405</f>
        <v>0</v>
      </c>
      <c r="J405" s="21">
        <f t="shared" si="1124"/>
        <v>0</v>
      </c>
      <c r="K405" s="21">
        <f t="shared" si="1124"/>
        <v>-125000</v>
      </c>
      <c r="L405" s="21">
        <f t="shared" si="1124"/>
        <v>-125000</v>
      </c>
      <c r="M405" s="21">
        <f t="shared" si="1124"/>
        <v>-125000</v>
      </c>
      <c r="N405" s="21">
        <f t="shared" si="1124"/>
        <v>-125000</v>
      </c>
      <c r="O405" s="21">
        <f t="shared" si="1124"/>
        <v>-125000</v>
      </c>
      <c r="P405" s="21">
        <f t="shared" si="1124"/>
        <v>-125000</v>
      </c>
      <c r="Q405" s="21">
        <f t="shared" si="1124"/>
        <v>0</v>
      </c>
      <c r="R405" s="21">
        <f t="shared" si="1124"/>
        <v>0</v>
      </c>
      <c r="S405" s="21">
        <f t="shared" si="1124"/>
        <v>0</v>
      </c>
      <c r="T405" s="21">
        <f t="shared" si="1124"/>
        <v>0</v>
      </c>
      <c r="U405" s="21">
        <f t="shared" si="1124"/>
        <v>0</v>
      </c>
      <c r="V405" s="21">
        <f t="shared" si="1124"/>
        <v>0</v>
      </c>
      <c r="W405" s="21">
        <f t="shared" si="1124"/>
        <v>0</v>
      </c>
      <c r="X405" s="21">
        <f t="shared" si="1124"/>
        <v>0</v>
      </c>
      <c r="Y405" s="21">
        <f t="shared" si="1124"/>
        <v>0</v>
      </c>
      <c r="Z405" s="21">
        <f t="shared" si="1124"/>
        <v>0</v>
      </c>
      <c r="AA405" s="21">
        <f t="shared" si="1124"/>
        <v>0</v>
      </c>
      <c r="AB405" s="21">
        <f t="shared" si="1124"/>
        <v>0</v>
      </c>
      <c r="AC405" s="21">
        <f t="shared" si="1124"/>
        <v>0</v>
      </c>
      <c r="AD405" s="21">
        <f t="shared" si="1124"/>
        <v>0</v>
      </c>
      <c r="AE405" s="21">
        <f t="shared" si="1124"/>
        <v>0</v>
      </c>
      <c r="AF405" s="21">
        <f t="shared" si="1124"/>
        <v>0</v>
      </c>
      <c r="AG405" s="21">
        <f t="shared" si="1124"/>
        <v>0</v>
      </c>
      <c r="AH405" s="21">
        <f t="shared" si="1124"/>
        <v>0</v>
      </c>
      <c r="AI405" s="21">
        <f t="shared" si="1124"/>
        <v>0</v>
      </c>
      <c r="AJ405" s="21">
        <f t="shared" si="1124"/>
        <v>0</v>
      </c>
      <c r="AK405" s="21">
        <f t="shared" si="1124"/>
        <v>0</v>
      </c>
      <c r="AL405" s="21">
        <f t="shared" si="1124"/>
        <v>0</v>
      </c>
      <c r="AM405" s="21">
        <f t="shared" si="1124"/>
        <v>0</v>
      </c>
      <c r="AN405" s="21">
        <f t="shared" si="1124"/>
        <v>0</v>
      </c>
      <c r="AO405" s="21">
        <f t="shared" ref="AO405:BT405" si="1125">AO20*$D405</f>
        <v>0</v>
      </c>
      <c r="AP405" s="21">
        <f t="shared" si="1125"/>
        <v>0</v>
      </c>
      <c r="AQ405" s="21">
        <f t="shared" si="1125"/>
        <v>0</v>
      </c>
      <c r="AR405" s="21">
        <f t="shared" si="1125"/>
        <v>0</v>
      </c>
      <c r="AS405" s="21">
        <f t="shared" si="1125"/>
        <v>0</v>
      </c>
      <c r="AT405" s="21">
        <f t="shared" si="1125"/>
        <v>0</v>
      </c>
      <c r="AU405" s="21">
        <f t="shared" si="1125"/>
        <v>0</v>
      </c>
      <c r="AV405" s="21">
        <f t="shared" si="1125"/>
        <v>0</v>
      </c>
      <c r="AW405" s="21">
        <f t="shared" si="1125"/>
        <v>0</v>
      </c>
      <c r="AX405" s="21">
        <f t="shared" si="1125"/>
        <v>0</v>
      </c>
      <c r="AY405" s="21">
        <f t="shared" si="1125"/>
        <v>0</v>
      </c>
      <c r="AZ405" s="21">
        <f t="shared" si="1125"/>
        <v>0</v>
      </c>
      <c r="BA405" s="21">
        <f t="shared" si="1125"/>
        <v>0</v>
      </c>
      <c r="BB405" s="21">
        <f t="shared" si="1125"/>
        <v>0</v>
      </c>
      <c r="BC405" s="21">
        <f t="shared" si="1125"/>
        <v>0</v>
      </c>
      <c r="BD405" s="21">
        <f t="shared" si="1125"/>
        <v>0</v>
      </c>
      <c r="BE405" s="21">
        <f t="shared" si="1125"/>
        <v>0</v>
      </c>
      <c r="BF405" s="21">
        <f t="shared" si="1125"/>
        <v>0</v>
      </c>
      <c r="BG405" s="21">
        <f t="shared" si="1125"/>
        <v>0</v>
      </c>
      <c r="BH405" s="21">
        <f t="shared" si="1125"/>
        <v>0</v>
      </c>
      <c r="BI405" s="21">
        <f t="shared" si="1125"/>
        <v>0</v>
      </c>
      <c r="BJ405" s="21">
        <f t="shared" si="1125"/>
        <v>0</v>
      </c>
      <c r="BK405" s="21">
        <f t="shared" si="1125"/>
        <v>0</v>
      </c>
      <c r="BL405" s="21">
        <f t="shared" si="1125"/>
        <v>0</v>
      </c>
      <c r="BM405" s="21">
        <f t="shared" si="1125"/>
        <v>0</v>
      </c>
      <c r="BN405" s="21">
        <f t="shared" si="1125"/>
        <v>0</v>
      </c>
      <c r="BO405" s="21">
        <f t="shared" si="1125"/>
        <v>0</v>
      </c>
      <c r="BP405" s="21">
        <f t="shared" si="1125"/>
        <v>0</v>
      </c>
      <c r="BQ405" s="21">
        <f t="shared" si="1125"/>
        <v>0</v>
      </c>
      <c r="BR405" s="21">
        <f t="shared" si="1125"/>
        <v>0</v>
      </c>
      <c r="BS405" s="21">
        <f t="shared" si="1125"/>
        <v>0</v>
      </c>
      <c r="BT405" s="21">
        <f t="shared" si="1125"/>
        <v>0</v>
      </c>
      <c r="BU405" s="21">
        <f t="shared" ref="BU405:CZ405" si="1126">BU20*$D405</f>
        <v>0</v>
      </c>
      <c r="BV405" s="21">
        <f t="shared" si="1126"/>
        <v>0</v>
      </c>
      <c r="BW405" s="21">
        <f t="shared" si="1126"/>
        <v>0</v>
      </c>
      <c r="BX405" s="21">
        <f t="shared" si="1126"/>
        <v>0</v>
      </c>
      <c r="BY405" s="21">
        <f t="shared" si="1126"/>
        <v>0</v>
      </c>
      <c r="BZ405" s="21">
        <f t="shared" si="1126"/>
        <v>0</v>
      </c>
      <c r="CA405" s="21">
        <f t="shared" si="1126"/>
        <v>0</v>
      </c>
      <c r="CB405" s="21">
        <f t="shared" si="1126"/>
        <v>0</v>
      </c>
      <c r="CC405" s="21">
        <f t="shared" si="1126"/>
        <v>0</v>
      </c>
      <c r="CD405" s="21">
        <f t="shared" si="1126"/>
        <v>0</v>
      </c>
      <c r="CE405" s="21">
        <f t="shared" si="1126"/>
        <v>0</v>
      </c>
      <c r="CF405" s="21">
        <f t="shared" si="1126"/>
        <v>0</v>
      </c>
      <c r="CG405" s="21">
        <f t="shared" si="1126"/>
        <v>0</v>
      </c>
      <c r="CH405" s="21">
        <f t="shared" si="1126"/>
        <v>0</v>
      </c>
      <c r="CI405" s="21">
        <f t="shared" si="1126"/>
        <v>0</v>
      </c>
      <c r="CJ405" s="21">
        <f t="shared" si="1126"/>
        <v>0</v>
      </c>
      <c r="CK405" s="21">
        <f t="shared" si="1126"/>
        <v>0</v>
      </c>
      <c r="CL405" s="21">
        <f t="shared" si="1126"/>
        <v>0</v>
      </c>
      <c r="CM405" s="21">
        <f t="shared" si="1126"/>
        <v>0</v>
      </c>
      <c r="CN405" s="21">
        <f t="shared" si="1126"/>
        <v>0</v>
      </c>
      <c r="CO405" s="21">
        <f t="shared" si="1126"/>
        <v>0</v>
      </c>
      <c r="CP405" s="21">
        <f t="shared" si="1126"/>
        <v>0</v>
      </c>
      <c r="CQ405" s="21">
        <f t="shared" si="1126"/>
        <v>0</v>
      </c>
      <c r="CR405" s="21">
        <f t="shared" si="1126"/>
        <v>0</v>
      </c>
      <c r="CS405" s="21">
        <f t="shared" si="1126"/>
        <v>0</v>
      </c>
      <c r="CT405" s="21">
        <f t="shared" si="1126"/>
        <v>0</v>
      </c>
      <c r="CU405" s="21">
        <f t="shared" si="1126"/>
        <v>0</v>
      </c>
      <c r="CV405" s="21">
        <f t="shared" si="1126"/>
        <v>0</v>
      </c>
      <c r="CW405" s="21">
        <f t="shared" si="1126"/>
        <v>0</v>
      </c>
      <c r="CX405" s="21">
        <f t="shared" si="1126"/>
        <v>0</v>
      </c>
      <c r="CY405" s="21">
        <f t="shared" si="1126"/>
        <v>0</v>
      </c>
      <c r="CZ405" s="21">
        <f t="shared" si="1126"/>
        <v>0</v>
      </c>
      <c r="DA405" s="21">
        <f t="shared" ref="DA405:DY405" si="1127">DA20*$D405</f>
        <v>0</v>
      </c>
      <c r="DB405" s="21">
        <f t="shared" si="1127"/>
        <v>0</v>
      </c>
      <c r="DC405" s="21">
        <f t="shared" si="1127"/>
        <v>0</v>
      </c>
      <c r="DD405" s="21">
        <f t="shared" si="1127"/>
        <v>0</v>
      </c>
      <c r="DE405" s="21">
        <f t="shared" si="1127"/>
        <v>0</v>
      </c>
      <c r="DF405" s="21">
        <f t="shared" si="1127"/>
        <v>0</v>
      </c>
      <c r="DG405" s="21">
        <f t="shared" si="1127"/>
        <v>0</v>
      </c>
      <c r="DH405" s="21">
        <f t="shared" si="1127"/>
        <v>0</v>
      </c>
      <c r="DI405" s="21">
        <f t="shared" si="1127"/>
        <v>0</v>
      </c>
      <c r="DJ405" s="21">
        <f t="shared" si="1127"/>
        <v>0</v>
      </c>
      <c r="DK405" s="21">
        <f t="shared" si="1127"/>
        <v>0</v>
      </c>
      <c r="DL405" s="21">
        <f t="shared" si="1127"/>
        <v>0</v>
      </c>
      <c r="DM405" s="21">
        <f t="shared" si="1127"/>
        <v>0</v>
      </c>
      <c r="DN405" s="21">
        <f t="shared" si="1127"/>
        <v>0</v>
      </c>
      <c r="DO405" s="21">
        <f t="shared" si="1127"/>
        <v>0</v>
      </c>
      <c r="DP405" s="21">
        <f t="shared" si="1127"/>
        <v>0</v>
      </c>
      <c r="DQ405" s="21">
        <f t="shared" si="1127"/>
        <v>0</v>
      </c>
      <c r="DR405" s="21">
        <f t="shared" si="1127"/>
        <v>0</v>
      </c>
      <c r="DS405" s="21">
        <f t="shared" si="1127"/>
        <v>0</v>
      </c>
      <c r="DT405" s="21">
        <f t="shared" si="1127"/>
        <v>0</v>
      </c>
      <c r="DU405" s="21">
        <f t="shared" si="1127"/>
        <v>0</v>
      </c>
      <c r="DV405" s="21">
        <f t="shared" si="1127"/>
        <v>0</v>
      </c>
      <c r="DW405" s="21">
        <f t="shared" si="1127"/>
        <v>0</v>
      </c>
      <c r="DX405" s="21">
        <f t="shared" si="1127"/>
        <v>0</v>
      </c>
      <c r="DY405" s="21">
        <f t="shared" si="1127"/>
        <v>0</v>
      </c>
      <c r="EB405" s="116">
        <f t="shared" ref="EB405:EB422" si="1128">ROW(EB405)-ROW($EB$2)+1</f>
        <v>404</v>
      </c>
      <c r="EC405" s="2" t="str">
        <f t="shared" ref="EC405:EC406" si="1129">B405</f>
        <v>Phase 1</v>
      </c>
      <c r="ED405" s="2" t="str">
        <f t="shared" ref="ED405:ED406" si="1130">C405</f>
        <v>60' Wide</v>
      </c>
      <c r="EE405" s="33" t="str">
        <f>EE424</f>
        <v>Cash</v>
      </c>
      <c r="EF405" s="2" t="str">
        <f>EF424</f>
        <v>Lot Parcel Development</v>
      </c>
    </row>
    <row r="406" spans="1:136" x14ac:dyDescent="0.3">
      <c r="B406" s="2" t="str">
        <f>Product!$F$2</f>
        <v>Phase 1</v>
      </c>
      <c r="C406" s="2" t="str">
        <f>Product!$F$3</f>
        <v>75' Wide</v>
      </c>
      <c r="D406" s="129">
        <f>SUMIFS(INDEX(Product!$B$2:$U$97, MATCH(D402, Product!$B$2:$B$97, 0), ), Product!$B$2:$U$2, $B406, Product!$B$3:$U$3, $C406)</f>
        <v>-25000</v>
      </c>
      <c r="G406" s="11">
        <f>SUM(H406:DZ406)</f>
        <v>-500000.00000000006</v>
      </c>
      <c r="I406" s="21">
        <f t="shared" ref="I406:AN406" si="1131">I21*$D406</f>
        <v>0</v>
      </c>
      <c r="J406" s="21">
        <f t="shared" si="1131"/>
        <v>0</v>
      </c>
      <c r="K406" s="21">
        <f t="shared" si="1131"/>
        <v>-83333.333333333343</v>
      </c>
      <c r="L406" s="21">
        <f t="shared" si="1131"/>
        <v>-83333.333333333343</v>
      </c>
      <c r="M406" s="21">
        <f t="shared" si="1131"/>
        <v>-83333.333333333343</v>
      </c>
      <c r="N406" s="21">
        <f t="shared" si="1131"/>
        <v>-83333.333333333343</v>
      </c>
      <c r="O406" s="21">
        <f t="shared" si="1131"/>
        <v>-83333.333333333343</v>
      </c>
      <c r="P406" s="21">
        <f t="shared" si="1131"/>
        <v>-83333.333333333299</v>
      </c>
      <c r="Q406" s="21">
        <f t="shared" si="1131"/>
        <v>0</v>
      </c>
      <c r="R406" s="21">
        <f t="shared" si="1131"/>
        <v>0</v>
      </c>
      <c r="S406" s="21">
        <f t="shared" si="1131"/>
        <v>0</v>
      </c>
      <c r="T406" s="21">
        <f t="shared" si="1131"/>
        <v>0</v>
      </c>
      <c r="U406" s="21">
        <f t="shared" si="1131"/>
        <v>0</v>
      </c>
      <c r="V406" s="21">
        <f t="shared" si="1131"/>
        <v>0</v>
      </c>
      <c r="W406" s="21">
        <f t="shared" si="1131"/>
        <v>0</v>
      </c>
      <c r="X406" s="21">
        <f t="shared" si="1131"/>
        <v>0</v>
      </c>
      <c r="Y406" s="21">
        <f t="shared" si="1131"/>
        <v>0</v>
      </c>
      <c r="Z406" s="21">
        <f t="shared" si="1131"/>
        <v>0</v>
      </c>
      <c r="AA406" s="21">
        <f t="shared" si="1131"/>
        <v>0</v>
      </c>
      <c r="AB406" s="21">
        <f t="shared" si="1131"/>
        <v>0</v>
      </c>
      <c r="AC406" s="21">
        <f t="shared" si="1131"/>
        <v>0</v>
      </c>
      <c r="AD406" s="21">
        <f t="shared" si="1131"/>
        <v>0</v>
      </c>
      <c r="AE406" s="21">
        <f t="shared" si="1131"/>
        <v>0</v>
      </c>
      <c r="AF406" s="21">
        <f t="shared" si="1131"/>
        <v>0</v>
      </c>
      <c r="AG406" s="21">
        <f t="shared" si="1131"/>
        <v>0</v>
      </c>
      <c r="AH406" s="21">
        <f t="shared" si="1131"/>
        <v>0</v>
      </c>
      <c r="AI406" s="21">
        <f t="shared" si="1131"/>
        <v>0</v>
      </c>
      <c r="AJ406" s="21">
        <f t="shared" si="1131"/>
        <v>0</v>
      </c>
      <c r="AK406" s="21">
        <f t="shared" si="1131"/>
        <v>0</v>
      </c>
      <c r="AL406" s="21">
        <f t="shared" si="1131"/>
        <v>0</v>
      </c>
      <c r="AM406" s="21">
        <f t="shared" si="1131"/>
        <v>0</v>
      </c>
      <c r="AN406" s="21">
        <f t="shared" si="1131"/>
        <v>0</v>
      </c>
      <c r="AO406" s="21">
        <f t="shared" ref="AO406:BT406" si="1132">AO21*$D406</f>
        <v>0</v>
      </c>
      <c r="AP406" s="21">
        <f t="shared" si="1132"/>
        <v>0</v>
      </c>
      <c r="AQ406" s="21">
        <f t="shared" si="1132"/>
        <v>0</v>
      </c>
      <c r="AR406" s="21">
        <f t="shared" si="1132"/>
        <v>0</v>
      </c>
      <c r="AS406" s="21">
        <f t="shared" si="1132"/>
        <v>0</v>
      </c>
      <c r="AT406" s="21">
        <f t="shared" si="1132"/>
        <v>0</v>
      </c>
      <c r="AU406" s="21">
        <f t="shared" si="1132"/>
        <v>0</v>
      </c>
      <c r="AV406" s="21">
        <f t="shared" si="1132"/>
        <v>0</v>
      </c>
      <c r="AW406" s="21">
        <f t="shared" si="1132"/>
        <v>0</v>
      </c>
      <c r="AX406" s="21">
        <f t="shared" si="1132"/>
        <v>0</v>
      </c>
      <c r="AY406" s="21">
        <f t="shared" si="1132"/>
        <v>0</v>
      </c>
      <c r="AZ406" s="21">
        <f t="shared" si="1132"/>
        <v>0</v>
      </c>
      <c r="BA406" s="21">
        <f t="shared" si="1132"/>
        <v>0</v>
      </c>
      <c r="BB406" s="21">
        <f t="shared" si="1132"/>
        <v>0</v>
      </c>
      <c r="BC406" s="21">
        <f t="shared" si="1132"/>
        <v>0</v>
      </c>
      <c r="BD406" s="21">
        <f t="shared" si="1132"/>
        <v>0</v>
      </c>
      <c r="BE406" s="21">
        <f t="shared" si="1132"/>
        <v>0</v>
      </c>
      <c r="BF406" s="21">
        <f t="shared" si="1132"/>
        <v>0</v>
      </c>
      <c r="BG406" s="21">
        <f t="shared" si="1132"/>
        <v>0</v>
      </c>
      <c r="BH406" s="21">
        <f t="shared" si="1132"/>
        <v>0</v>
      </c>
      <c r="BI406" s="21">
        <f t="shared" si="1132"/>
        <v>0</v>
      </c>
      <c r="BJ406" s="21">
        <f t="shared" si="1132"/>
        <v>0</v>
      </c>
      <c r="BK406" s="21">
        <f t="shared" si="1132"/>
        <v>0</v>
      </c>
      <c r="BL406" s="21">
        <f t="shared" si="1132"/>
        <v>0</v>
      </c>
      <c r="BM406" s="21">
        <f t="shared" si="1132"/>
        <v>0</v>
      </c>
      <c r="BN406" s="21">
        <f t="shared" si="1132"/>
        <v>0</v>
      </c>
      <c r="BO406" s="21">
        <f t="shared" si="1132"/>
        <v>0</v>
      </c>
      <c r="BP406" s="21">
        <f t="shared" si="1132"/>
        <v>0</v>
      </c>
      <c r="BQ406" s="21">
        <f t="shared" si="1132"/>
        <v>0</v>
      </c>
      <c r="BR406" s="21">
        <f t="shared" si="1132"/>
        <v>0</v>
      </c>
      <c r="BS406" s="21">
        <f t="shared" si="1132"/>
        <v>0</v>
      </c>
      <c r="BT406" s="21">
        <f t="shared" si="1132"/>
        <v>0</v>
      </c>
      <c r="BU406" s="21">
        <f t="shared" ref="BU406:CZ406" si="1133">BU21*$D406</f>
        <v>0</v>
      </c>
      <c r="BV406" s="21">
        <f t="shared" si="1133"/>
        <v>0</v>
      </c>
      <c r="BW406" s="21">
        <f t="shared" si="1133"/>
        <v>0</v>
      </c>
      <c r="BX406" s="21">
        <f t="shared" si="1133"/>
        <v>0</v>
      </c>
      <c r="BY406" s="21">
        <f t="shared" si="1133"/>
        <v>0</v>
      </c>
      <c r="BZ406" s="21">
        <f t="shared" si="1133"/>
        <v>0</v>
      </c>
      <c r="CA406" s="21">
        <f t="shared" si="1133"/>
        <v>0</v>
      </c>
      <c r="CB406" s="21">
        <f t="shared" si="1133"/>
        <v>0</v>
      </c>
      <c r="CC406" s="21">
        <f t="shared" si="1133"/>
        <v>0</v>
      </c>
      <c r="CD406" s="21">
        <f t="shared" si="1133"/>
        <v>0</v>
      </c>
      <c r="CE406" s="21">
        <f t="shared" si="1133"/>
        <v>0</v>
      </c>
      <c r="CF406" s="21">
        <f t="shared" si="1133"/>
        <v>0</v>
      </c>
      <c r="CG406" s="21">
        <f t="shared" si="1133"/>
        <v>0</v>
      </c>
      <c r="CH406" s="21">
        <f t="shared" si="1133"/>
        <v>0</v>
      </c>
      <c r="CI406" s="21">
        <f t="shared" si="1133"/>
        <v>0</v>
      </c>
      <c r="CJ406" s="21">
        <f t="shared" si="1133"/>
        <v>0</v>
      </c>
      <c r="CK406" s="21">
        <f t="shared" si="1133"/>
        <v>0</v>
      </c>
      <c r="CL406" s="21">
        <f t="shared" si="1133"/>
        <v>0</v>
      </c>
      <c r="CM406" s="21">
        <f t="shared" si="1133"/>
        <v>0</v>
      </c>
      <c r="CN406" s="21">
        <f t="shared" si="1133"/>
        <v>0</v>
      </c>
      <c r="CO406" s="21">
        <f t="shared" si="1133"/>
        <v>0</v>
      </c>
      <c r="CP406" s="21">
        <f t="shared" si="1133"/>
        <v>0</v>
      </c>
      <c r="CQ406" s="21">
        <f t="shared" si="1133"/>
        <v>0</v>
      </c>
      <c r="CR406" s="21">
        <f t="shared" si="1133"/>
        <v>0</v>
      </c>
      <c r="CS406" s="21">
        <f t="shared" si="1133"/>
        <v>0</v>
      </c>
      <c r="CT406" s="21">
        <f t="shared" si="1133"/>
        <v>0</v>
      </c>
      <c r="CU406" s="21">
        <f t="shared" si="1133"/>
        <v>0</v>
      </c>
      <c r="CV406" s="21">
        <f t="shared" si="1133"/>
        <v>0</v>
      </c>
      <c r="CW406" s="21">
        <f t="shared" si="1133"/>
        <v>0</v>
      </c>
      <c r="CX406" s="21">
        <f t="shared" si="1133"/>
        <v>0</v>
      </c>
      <c r="CY406" s="21">
        <f t="shared" si="1133"/>
        <v>0</v>
      </c>
      <c r="CZ406" s="21">
        <f t="shared" si="1133"/>
        <v>0</v>
      </c>
      <c r="DA406" s="21">
        <f t="shared" ref="DA406:DY406" si="1134">DA21*$D406</f>
        <v>0</v>
      </c>
      <c r="DB406" s="21">
        <f t="shared" si="1134"/>
        <v>0</v>
      </c>
      <c r="DC406" s="21">
        <f t="shared" si="1134"/>
        <v>0</v>
      </c>
      <c r="DD406" s="21">
        <f t="shared" si="1134"/>
        <v>0</v>
      </c>
      <c r="DE406" s="21">
        <f t="shared" si="1134"/>
        <v>0</v>
      </c>
      <c r="DF406" s="21">
        <f t="shared" si="1134"/>
        <v>0</v>
      </c>
      <c r="DG406" s="21">
        <f t="shared" si="1134"/>
        <v>0</v>
      </c>
      <c r="DH406" s="21">
        <f t="shared" si="1134"/>
        <v>0</v>
      </c>
      <c r="DI406" s="21">
        <f t="shared" si="1134"/>
        <v>0</v>
      </c>
      <c r="DJ406" s="21">
        <f t="shared" si="1134"/>
        <v>0</v>
      </c>
      <c r="DK406" s="21">
        <f t="shared" si="1134"/>
        <v>0</v>
      </c>
      <c r="DL406" s="21">
        <f t="shared" si="1134"/>
        <v>0</v>
      </c>
      <c r="DM406" s="21">
        <f t="shared" si="1134"/>
        <v>0</v>
      </c>
      <c r="DN406" s="21">
        <f t="shared" si="1134"/>
        <v>0</v>
      </c>
      <c r="DO406" s="21">
        <f t="shared" si="1134"/>
        <v>0</v>
      </c>
      <c r="DP406" s="21">
        <f t="shared" si="1134"/>
        <v>0</v>
      </c>
      <c r="DQ406" s="21">
        <f t="shared" si="1134"/>
        <v>0</v>
      </c>
      <c r="DR406" s="21">
        <f t="shared" si="1134"/>
        <v>0</v>
      </c>
      <c r="DS406" s="21">
        <f t="shared" si="1134"/>
        <v>0</v>
      </c>
      <c r="DT406" s="21">
        <f t="shared" si="1134"/>
        <v>0</v>
      </c>
      <c r="DU406" s="21">
        <f t="shared" si="1134"/>
        <v>0</v>
      </c>
      <c r="DV406" s="21">
        <f t="shared" si="1134"/>
        <v>0</v>
      </c>
      <c r="DW406" s="21">
        <f t="shared" si="1134"/>
        <v>0</v>
      </c>
      <c r="DX406" s="21">
        <f t="shared" si="1134"/>
        <v>0</v>
      </c>
      <c r="DY406" s="21">
        <f t="shared" si="1134"/>
        <v>0</v>
      </c>
      <c r="EB406" s="116">
        <f t="shared" si="1128"/>
        <v>405</v>
      </c>
      <c r="EC406" s="2" t="str">
        <f t="shared" si="1129"/>
        <v>Phase 1</v>
      </c>
      <c r="ED406" s="2" t="str">
        <f t="shared" si="1130"/>
        <v>75' Wide</v>
      </c>
      <c r="EE406" s="33" t="str">
        <f>EE424</f>
        <v>Cash</v>
      </c>
      <c r="EF406" s="2" t="str">
        <f>EF424</f>
        <v>Lot Parcel Development</v>
      </c>
    </row>
    <row r="407" spans="1:136" x14ac:dyDescent="0.3">
      <c r="D407" s="129"/>
      <c r="I407" s="21"/>
      <c r="J407" s="21"/>
      <c r="K407" s="21"/>
      <c r="L407" s="21"/>
      <c r="M407" s="21"/>
      <c r="N407" s="21"/>
      <c r="O407" s="21"/>
      <c r="P407" s="21"/>
      <c r="Q407" s="21"/>
      <c r="R407" s="21"/>
      <c r="S407" s="21"/>
      <c r="T407" s="21"/>
      <c r="U407" s="21"/>
      <c r="V407" s="21"/>
      <c r="W407" s="21"/>
      <c r="X407" s="21"/>
      <c r="Y407" s="21"/>
      <c r="Z407" s="21"/>
      <c r="AA407" s="21"/>
      <c r="AB407" s="21"/>
      <c r="AC407" s="21"/>
      <c r="AD407" s="21"/>
      <c r="AE407" s="21"/>
      <c r="AF407" s="21"/>
      <c r="AG407" s="21"/>
      <c r="AH407" s="21"/>
      <c r="AI407" s="21"/>
      <c r="AJ407" s="21"/>
      <c r="AK407" s="21"/>
      <c r="AL407" s="21"/>
      <c r="AM407" s="21"/>
      <c r="AN407" s="21"/>
      <c r="AO407" s="21"/>
      <c r="AP407" s="21"/>
      <c r="AQ407" s="21"/>
      <c r="AR407" s="21"/>
      <c r="AS407" s="21"/>
      <c r="AT407" s="21"/>
      <c r="AU407" s="21"/>
      <c r="AV407" s="21"/>
      <c r="AW407" s="21"/>
      <c r="AX407" s="21"/>
      <c r="AY407" s="21"/>
      <c r="AZ407" s="21"/>
      <c r="BA407" s="21"/>
      <c r="BB407" s="21"/>
      <c r="BC407" s="21"/>
      <c r="BD407" s="21"/>
      <c r="BE407" s="21"/>
      <c r="BF407" s="21"/>
      <c r="BG407" s="21"/>
      <c r="BH407" s="21"/>
      <c r="BI407" s="21"/>
      <c r="BJ407" s="21"/>
      <c r="BK407" s="21"/>
      <c r="BL407" s="21"/>
      <c r="BM407" s="21"/>
      <c r="BN407" s="21"/>
      <c r="BO407" s="21"/>
      <c r="BP407" s="21"/>
      <c r="BQ407" s="21"/>
      <c r="BR407" s="21"/>
      <c r="BS407" s="21"/>
      <c r="BT407" s="21"/>
      <c r="BU407" s="21"/>
      <c r="BV407" s="21"/>
      <c r="BW407" s="21"/>
      <c r="BX407" s="21"/>
      <c r="BY407" s="21"/>
      <c r="BZ407" s="21"/>
      <c r="CA407" s="21"/>
      <c r="CB407" s="21"/>
      <c r="CC407" s="21"/>
      <c r="CD407" s="21"/>
      <c r="CE407" s="21"/>
      <c r="CF407" s="21"/>
      <c r="CG407" s="21"/>
      <c r="CH407" s="21"/>
      <c r="CI407" s="21"/>
      <c r="CJ407" s="21"/>
      <c r="CK407" s="21"/>
      <c r="CL407" s="21"/>
      <c r="CM407" s="21"/>
      <c r="CN407" s="21"/>
      <c r="CO407" s="21"/>
      <c r="CP407" s="21"/>
      <c r="CQ407" s="21"/>
      <c r="CR407" s="21"/>
      <c r="CS407" s="21"/>
      <c r="CT407" s="21"/>
      <c r="CU407" s="21"/>
      <c r="CV407" s="21"/>
      <c r="CW407" s="21"/>
      <c r="CX407" s="21"/>
      <c r="CY407" s="21"/>
      <c r="CZ407" s="21"/>
      <c r="DA407" s="21"/>
      <c r="DB407" s="21"/>
      <c r="DC407" s="21"/>
      <c r="DD407" s="21"/>
      <c r="DE407" s="21"/>
      <c r="DF407" s="21"/>
      <c r="DG407" s="21"/>
      <c r="DH407" s="21"/>
      <c r="DI407" s="21"/>
      <c r="DJ407" s="21"/>
      <c r="DK407" s="21"/>
      <c r="DL407" s="21"/>
      <c r="DM407" s="21"/>
      <c r="DN407" s="21"/>
      <c r="DO407" s="21"/>
      <c r="DP407" s="21"/>
      <c r="DQ407" s="21"/>
      <c r="DR407" s="21"/>
      <c r="DS407" s="21"/>
      <c r="DT407" s="21"/>
      <c r="DU407" s="21"/>
      <c r="DV407" s="21"/>
      <c r="DW407" s="21"/>
      <c r="DX407" s="21"/>
      <c r="DY407" s="21"/>
      <c r="EE407" s="33"/>
    </row>
    <row r="408" spans="1:136" x14ac:dyDescent="0.3">
      <c r="B408" s="2" t="str">
        <f>Product!$G$2</f>
        <v>Phase 2</v>
      </c>
      <c r="C408" s="2" t="str">
        <f>Product!$G$3</f>
        <v>50' Wide</v>
      </c>
      <c r="D408" s="129">
        <f>SUMIFS(INDEX(Product!$B$2:$U$97, MATCH(D402, Product!$B$2:$B$97, 0), ), Product!$B$2:$U$2, $B408, Product!$B$3:$U$3, $C408)</f>
        <v>-25000</v>
      </c>
      <c r="G408" s="11">
        <f>SUM(H408:DZ408)</f>
        <v>-750000</v>
      </c>
      <c r="I408" s="21">
        <f t="shared" ref="I408:AN408" si="1135">I23*$D408</f>
        <v>0</v>
      </c>
      <c r="J408" s="21">
        <f t="shared" si="1135"/>
        <v>0</v>
      </c>
      <c r="K408" s="21">
        <f t="shared" si="1135"/>
        <v>0</v>
      </c>
      <c r="L408" s="21">
        <f t="shared" si="1135"/>
        <v>0</v>
      </c>
      <c r="M408" s="21">
        <f t="shared" si="1135"/>
        <v>0</v>
      </c>
      <c r="N408" s="21">
        <f t="shared" si="1135"/>
        <v>0</v>
      </c>
      <c r="O408" s="21">
        <f t="shared" si="1135"/>
        <v>0</v>
      </c>
      <c r="P408" s="21">
        <f t="shared" si="1135"/>
        <v>0</v>
      </c>
      <c r="Q408" s="21">
        <f t="shared" si="1135"/>
        <v>0</v>
      </c>
      <c r="R408" s="21">
        <f t="shared" si="1135"/>
        <v>0</v>
      </c>
      <c r="S408" s="21">
        <f t="shared" si="1135"/>
        <v>0</v>
      </c>
      <c r="T408" s="21">
        <f t="shared" si="1135"/>
        <v>0</v>
      </c>
      <c r="U408" s="21">
        <f t="shared" si="1135"/>
        <v>0</v>
      </c>
      <c r="V408" s="21">
        <f t="shared" si="1135"/>
        <v>0</v>
      </c>
      <c r="W408" s="21">
        <f t="shared" si="1135"/>
        <v>-125000</v>
      </c>
      <c r="X408" s="21">
        <f t="shared" si="1135"/>
        <v>-125000</v>
      </c>
      <c r="Y408" s="21">
        <f t="shared" si="1135"/>
        <v>-125000</v>
      </c>
      <c r="Z408" s="21">
        <f t="shared" si="1135"/>
        <v>-125000</v>
      </c>
      <c r="AA408" s="21">
        <f t="shared" si="1135"/>
        <v>-125000</v>
      </c>
      <c r="AB408" s="21">
        <f t="shared" si="1135"/>
        <v>-125000</v>
      </c>
      <c r="AC408" s="21">
        <f t="shared" si="1135"/>
        <v>0</v>
      </c>
      <c r="AD408" s="21">
        <f t="shared" si="1135"/>
        <v>0</v>
      </c>
      <c r="AE408" s="21">
        <f t="shared" si="1135"/>
        <v>0</v>
      </c>
      <c r="AF408" s="21">
        <f t="shared" si="1135"/>
        <v>0</v>
      </c>
      <c r="AG408" s="21">
        <f t="shared" si="1135"/>
        <v>0</v>
      </c>
      <c r="AH408" s="21">
        <f t="shared" si="1135"/>
        <v>0</v>
      </c>
      <c r="AI408" s="21">
        <f t="shared" si="1135"/>
        <v>0</v>
      </c>
      <c r="AJ408" s="21">
        <f t="shared" si="1135"/>
        <v>0</v>
      </c>
      <c r="AK408" s="21">
        <f t="shared" si="1135"/>
        <v>0</v>
      </c>
      <c r="AL408" s="21">
        <f t="shared" si="1135"/>
        <v>0</v>
      </c>
      <c r="AM408" s="21">
        <f t="shared" si="1135"/>
        <v>0</v>
      </c>
      <c r="AN408" s="21">
        <f t="shared" si="1135"/>
        <v>0</v>
      </c>
      <c r="AO408" s="21">
        <f t="shared" ref="AO408:BT408" si="1136">AO23*$D408</f>
        <v>0</v>
      </c>
      <c r="AP408" s="21">
        <f t="shared" si="1136"/>
        <v>0</v>
      </c>
      <c r="AQ408" s="21">
        <f t="shared" si="1136"/>
        <v>0</v>
      </c>
      <c r="AR408" s="21">
        <f t="shared" si="1136"/>
        <v>0</v>
      </c>
      <c r="AS408" s="21">
        <f t="shared" si="1136"/>
        <v>0</v>
      </c>
      <c r="AT408" s="21">
        <f t="shared" si="1136"/>
        <v>0</v>
      </c>
      <c r="AU408" s="21">
        <f t="shared" si="1136"/>
        <v>0</v>
      </c>
      <c r="AV408" s="21">
        <f t="shared" si="1136"/>
        <v>0</v>
      </c>
      <c r="AW408" s="21">
        <f t="shared" si="1136"/>
        <v>0</v>
      </c>
      <c r="AX408" s="21">
        <f t="shared" si="1136"/>
        <v>0</v>
      </c>
      <c r="AY408" s="21">
        <f t="shared" si="1136"/>
        <v>0</v>
      </c>
      <c r="AZ408" s="21">
        <f t="shared" si="1136"/>
        <v>0</v>
      </c>
      <c r="BA408" s="21">
        <f t="shared" si="1136"/>
        <v>0</v>
      </c>
      <c r="BB408" s="21">
        <f t="shared" si="1136"/>
        <v>0</v>
      </c>
      <c r="BC408" s="21">
        <f t="shared" si="1136"/>
        <v>0</v>
      </c>
      <c r="BD408" s="21">
        <f t="shared" si="1136"/>
        <v>0</v>
      </c>
      <c r="BE408" s="21">
        <f t="shared" si="1136"/>
        <v>0</v>
      </c>
      <c r="BF408" s="21">
        <f t="shared" si="1136"/>
        <v>0</v>
      </c>
      <c r="BG408" s="21">
        <f t="shared" si="1136"/>
        <v>0</v>
      </c>
      <c r="BH408" s="21">
        <f t="shared" si="1136"/>
        <v>0</v>
      </c>
      <c r="BI408" s="21">
        <f t="shared" si="1136"/>
        <v>0</v>
      </c>
      <c r="BJ408" s="21">
        <f t="shared" si="1136"/>
        <v>0</v>
      </c>
      <c r="BK408" s="21">
        <f t="shared" si="1136"/>
        <v>0</v>
      </c>
      <c r="BL408" s="21">
        <f t="shared" si="1136"/>
        <v>0</v>
      </c>
      <c r="BM408" s="21">
        <f t="shared" si="1136"/>
        <v>0</v>
      </c>
      <c r="BN408" s="21">
        <f t="shared" si="1136"/>
        <v>0</v>
      </c>
      <c r="BO408" s="21">
        <f t="shared" si="1136"/>
        <v>0</v>
      </c>
      <c r="BP408" s="21">
        <f t="shared" si="1136"/>
        <v>0</v>
      </c>
      <c r="BQ408" s="21">
        <f t="shared" si="1136"/>
        <v>0</v>
      </c>
      <c r="BR408" s="21">
        <f t="shared" si="1136"/>
        <v>0</v>
      </c>
      <c r="BS408" s="21">
        <f t="shared" si="1136"/>
        <v>0</v>
      </c>
      <c r="BT408" s="21">
        <f t="shared" si="1136"/>
        <v>0</v>
      </c>
      <c r="BU408" s="21">
        <f t="shared" ref="BU408:CZ408" si="1137">BU23*$D408</f>
        <v>0</v>
      </c>
      <c r="BV408" s="21">
        <f t="shared" si="1137"/>
        <v>0</v>
      </c>
      <c r="BW408" s="21">
        <f t="shared" si="1137"/>
        <v>0</v>
      </c>
      <c r="BX408" s="21">
        <f t="shared" si="1137"/>
        <v>0</v>
      </c>
      <c r="BY408" s="21">
        <f t="shared" si="1137"/>
        <v>0</v>
      </c>
      <c r="BZ408" s="21">
        <f t="shared" si="1137"/>
        <v>0</v>
      </c>
      <c r="CA408" s="21">
        <f t="shared" si="1137"/>
        <v>0</v>
      </c>
      <c r="CB408" s="21">
        <f t="shared" si="1137"/>
        <v>0</v>
      </c>
      <c r="CC408" s="21">
        <f t="shared" si="1137"/>
        <v>0</v>
      </c>
      <c r="CD408" s="21">
        <f t="shared" si="1137"/>
        <v>0</v>
      </c>
      <c r="CE408" s="21">
        <f t="shared" si="1137"/>
        <v>0</v>
      </c>
      <c r="CF408" s="21">
        <f t="shared" si="1137"/>
        <v>0</v>
      </c>
      <c r="CG408" s="21">
        <f t="shared" si="1137"/>
        <v>0</v>
      </c>
      <c r="CH408" s="21">
        <f t="shared" si="1137"/>
        <v>0</v>
      </c>
      <c r="CI408" s="21">
        <f t="shared" si="1137"/>
        <v>0</v>
      </c>
      <c r="CJ408" s="21">
        <f t="shared" si="1137"/>
        <v>0</v>
      </c>
      <c r="CK408" s="21">
        <f t="shared" si="1137"/>
        <v>0</v>
      </c>
      <c r="CL408" s="21">
        <f t="shared" si="1137"/>
        <v>0</v>
      </c>
      <c r="CM408" s="21">
        <f t="shared" si="1137"/>
        <v>0</v>
      </c>
      <c r="CN408" s="21">
        <f t="shared" si="1137"/>
        <v>0</v>
      </c>
      <c r="CO408" s="21">
        <f t="shared" si="1137"/>
        <v>0</v>
      </c>
      <c r="CP408" s="21">
        <f t="shared" si="1137"/>
        <v>0</v>
      </c>
      <c r="CQ408" s="21">
        <f t="shared" si="1137"/>
        <v>0</v>
      </c>
      <c r="CR408" s="21">
        <f t="shared" si="1137"/>
        <v>0</v>
      </c>
      <c r="CS408" s="21">
        <f t="shared" si="1137"/>
        <v>0</v>
      </c>
      <c r="CT408" s="21">
        <f t="shared" si="1137"/>
        <v>0</v>
      </c>
      <c r="CU408" s="21">
        <f t="shared" si="1137"/>
        <v>0</v>
      </c>
      <c r="CV408" s="21">
        <f t="shared" si="1137"/>
        <v>0</v>
      </c>
      <c r="CW408" s="21">
        <f t="shared" si="1137"/>
        <v>0</v>
      </c>
      <c r="CX408" s="21">
        <f t="shared" si="1137"/>
        <v>0</v>
      </c>
      <c r="CY408" s="21">
        <f t="shared" si="1137"/>
        <v>0</v>
      </c>
      <c r="CZ408" s="21">
        <f t="shared" si="1137"/>
        <v>0</v>
      </c>
      <c r="DA408" s="21">
        <f t="shared" ref="DA408:DY408" si="1138">DA23*$D408</f>
        <v>0</v>
      </c>
      <c r="DB408" s="21">
        <f t="shared" si="1138"/>
        <v>0</v>
      </c>
      <c r="DC408" s="21">
        <f t="shared" si="1138"/>
        <v>0</v>
      </c>
      <c r="DD408" s="21">
        <f t="shared" si="1138"/>
        <v>0</v>
      </c>
      <c r="DE408" s="21">
        <f t="shared" si="1138"/>
        <v>0</v>
      </c>
      <c r="DF408" s="21">
        <f t="shared" si="1138"/>
        <v>0</v>
      </c>
      <c r="DG408" s="21">
        <f t="shared" si="1138"/>
        <v>0</v>
      </c>
      <c r="DH408" s="21">
        <f t="shared" si="1138"/>
        <v>0</v>
      </c>
      <c r="DI408" s="21">
        <f t="shared" si="1138"/>
        <v>0</v>
      </c>
      <c r="DJ408" s="21">
        <f t="shared" si="1138"/>
        <v>0</v>
      </c>
      <c r="DK408" s="21">
        <f t="shared" si="1138"/>
        <v>0</v>
      </c>
      <c r="DL408" s="21">
        <f t="shared" si="1138"/>
        <v>0</v>
      </c>
      <c r="DM408" s="21">
        <f t="shared" si="1138"/>
        <v>0</v>
      </c>
      <c r="DN408" s="21">
        <f t="shared" si="1138"/>
        <v>0</v>
      </c>
      <c r="DO408" s="21">
        <f t="shared" si="1138"/>
        <v>0</v>
      </c>
      <c r="DP408" s="21">
        <f t="shared" si="1138"/>
        <v>0</v>
      </c>
      <c r="DQ408" s="21">
        <f t="shared" si="1138"/>
        <v>0</v>
      </c>
      <c r="DR408" s="21">
        <f t="shared" si="1138"/>
        <v>0</v>
      </c>
      <c r="DS408" s="21">
        <f t="shared" si="1138"/>
        <v>0</v>
      </c>
      <c r="DT408" s="21">
        <f t="shared" si="1138"/>
        <v>0</v>
      </c>
      <c r="DU408" s="21">
        <f t="shared" si="1138"/>
        <v>0</v>
      </c>
      <c r="DV408" s="21">
        <f t="shared" si="1138"/>
        <v>0</v>
      </c>
      <c r="DW408" s="21">
        <f t="shared" si="1138"/>
        <v>0</v>
      </c>
      <c r="DX408" s="21">
        <f t="shared" si="1138"/>
        <v>0</v>
      </c>
      <c r="DY408" s="21">
        <f t="shared" si="1138"/>
        <v>0</v>
      </c>
      <c r="EB408" s="116">
        <f t="shared" si="1128"/>
        <v>407</v>
      </c>
      <c r="EC408" s="2" t="str">
        <f t="shared" ref="EC408:EC410" si="1139">B408</f>
        <v>Phase 2</v>
      </c>
      <c r="ED408" s="2" t="str">
        <f t="shared" ref="ED408:ED410" si="1140">C408</f>
        <v>50' Wide</v>
      </c>
      <c r="EE408" s="33" t="str">
        <f>EE424</f>
        <v>Cash</v>
      </c>
      <c r="EF408" s="2" t="str">
        <f>EF424</f>
        <v>Lot Parcel Development</v>
      </c>
    </row>
    <row r="409" spans="1:136" x14ac:dyDescent="0.3">
      <c r="B409" s="2" t="str">
        <f>Product!$H$2</f>
        <v>Phase 2</v>
      </c>
      <c r="C409" s="2" t="str">
        <f>Product!$H$3</f>
        <v>60' Wide</v>
      </c>
      <c r="D409" s="129">
        <f>SUMIFS(INDEX(Product!$B$2:$U$97, MATCH(D402, Product!$B$2:$B$97, 0), ), Product!$B$2:$U$2, $B409, Product!$B$3:$U$3, $C409)</f>
        <v>-25000</v>
      </c>
      <c r="G409" s="11">
        <f>SUM(H409:DZ409)</f>
        <v>-750000</v>
      </c>
      <c r="I409" s="21">
        <f t="shared" ref="I409:AN409" si="1141">I24*$D409</f>
        <v>0</v>
      </c>
      <c r="J409" s="21">
        <f t="shared" si="1141"/>
        <v>0</v>
      </c>
      <c r="K409" s="21">
        <f t="shared" si="1141"/>
        <v>0</v>
      </c>
      <c r="L409" s="21">
        <f t="shared" si="1141"/>
        <v>0</v>
      </c>
      <c r="M409" s="21">
        <f t="shared" si="1141"/>
        <v>0</v>
      </c>
      <c r="N409" s="21">
        <f t="shared" si="1141"/>
        <v>0</v>
      </c>
      <c r="O409" s="21">
        <f t="shared" si="1141"/>
        <v>0</v>
      </c>
      <c r="P409" s="21">
        <f t="shared" si="1141"/>
        <v>0</v>
      </c>
      <c r="Q409" s="21">
        <f t="shared" si="1141"/>
        <v>0</v>
      </c>
      <c r="R409" s="21">
        <f t="shared" si="1141"/>
        <v>0</v>
      </c>
      <c r="S409" s="21">
        <f t="shared" si="1141"/>
        <v>0</v>
      </c>
      <c r="T409" s="21">
        <f t="shared" si="1141"/>
        <v>0</v>
      </c>
      <c r="U409" s="21">
        <f t="shared" si="1141"/>
        <v>0</v>
      </c>
      <c r="V409" s="21">
        <f t="shared" si="1141"/>
        <v>0</v>
      </c>
      <c r="W409" s="21">
        <f t="shared" si="1141"/>
        <v>-125000</v>
      </c>
      <c r="X409" s="21">
        <f t="shared" si="1141"/>
        <v>-125000</v>
      </c>
      <c r="Y409" s="21">
        <f t="shared" si="1141"/>
        <v>-125000</v>
      </c>
      <c r="Z409" s="21">
        <f t="shared" si="1141"/>
        <v>-125000</v>
      </c>
      <c r="AA409" s="21">
        <f t="shared" si="1141"/>
        <v>-125000</v>
      </c>
      <c r="AB409" s="21">
        <f t="shared" si="1141"/>
        <v>-125000</v>
      </c>
      <c r="AC409" s="21">
        <f t="shared" si="1141"/>
        <v>0</v>
      </c>
      <c r="AD409" s="21">
        <f t="shared" si="1141"/>
        <v>0</v>
      </c>
      <c r="AE409" s="21">
        <f t="shared" si="1141"/>
        <v>0</v>
      </c>
      <c r="AF409" s="21">
        <f t="shared" si="1141"/>
        <v>0</v>
      </c>
      <c r="AG409" s="21">
        <f t="shared" si="1141"/>
        <v>0</v>
      </c>
      <c r="AH409" s="21">
        <f t="shared" si="1141"/>
        <v>0</v>
      </c>
      <c r="AI409" s="21">
        <f t="shared" si="1141"/>
        <v>0</v>
      </c>
      <c r="AJ409" s="21">
        <f t="shared" si="1141"/>
        <v>0</v>
      </c>
      <c r="AK409" s="21">
        <f t="shared" si="1141"/>
        <v>0</v>
      </c>
      <c r="AL409" s="21">
        <f t="shared" si="1141"/>
        <v>0</v>
      </c>
      <c r="AM409" s="21">
        <f t="shared" si="1141"/>
        <v>0</v>
      </c>
      <c r="AN409" s="21">
        <f t="shared" si="1141"/>
        <v>0</v>
      </c>
      <c r="AO409" s="21">
        <f t="shared" ref="AO409:BT409" si="1142">AO24*$D409</f>
        <v>0</v>
      </c>
      <c r="AP409" s="21">
        <f t="shared" si="1142"/>
        <v>0</v>
      </c>
      <c r="AQ409" s="21">
        <f t="shared" si="1142"/>
        <v>0</v>
      </c>
      <c r="AR409" s="21">
        <f t="shared" si="1142"/>
        <v>0</v>
      </c>
      <c r="AS409" s="21">
        <f t="shared" si="1142"/>
        <v>0</v>
      </c>
      <c r="AT409" s="21">
        <f t="shared" si="1142"/>
        <v>0</v>
      </c>
      <c r="AU409" s="21">
        <f t="shared" si="1142"/>
        <v>0</v>
      </c>
      <c r="AV409" s="21">
        <f t="shared" si="1142"/>
        <v>0</v>
      </c>
      <c r="AW409" s="21">
        <f t="shared" si="1142"/>
        <v>0</v>
      </c>
      <c r="AX409" s="21">
        <f t="shared" si="1142"/>
        <v>0</v>
      </c>
      <c r="AY409" s="21">
        <f t="shared" si="1142"/>
        <v>0</v>
      </c>
      <c r="AZ409" s="21">
        <f t="shared" si="1142"/>
        <v>0</v>
      </c>
      <c r="BA409" s="21">
        <f t="shared" si="1142"/>
        <v>0</v>
      </c>
      <c r="BB409" s="21">
        <f t="shared" si="1142"/>
        <v>0</v>
      </c>
      <c r="BC409" s="21">
        <f t="shared" si="1142"/>
        <v>0</v>
      </c>
      <c r="BD409" s="21">
        <f t="shared" si="1142"/>
        <v>0</v>
      </c>
      <c r="BE409" s="21">
        <f t="shared" si="1142"/>
        <v>0</v>
      </c>
      <c r="BF409" s="21">
        <f t="shared" si="1142"/>
        <v>0</v>
      </c>
      <c r="BG409" s="21">
        <f t="shared" si="1142"/>
        <v>0</v>
      </c>
      <c r="BH409" s="21">
        <f t="shared" si="1142"/>
        <v>0</v>
      </c>
      <c r="BI409" s="21">
        <f t="shared" si="1142"/>
        <v>0</v>
      </c>
      <c r="BJ409" s="21">
        <f t="shared" si="1142"/>
        <v>0</v>
      </c>
      <c r="BK409" s="21">
        <f t="shared" si="1142"/>
        <v>0</v>
      </c>
      <c r="BL409" s="21">
        <f t="shared" si="1142"/>
        <v>0</v>
      </c>
      <c r="BM409" s="21">
        <f t="shared" si="1142"/>
        <v>0</v>
      </c>
      <c r="BN409" s="21">
        <f t="shared" si="1142"/>
        <v>0</v>
      </c>
      <c r="BO409" s="21">
        <f t="shared" si="1142"/>
        <v>0</v>
      </c>
      <c r="BP409" s="21">
        <f t="shared" si="1142"/>
        <v>0</v>
      </c>
      <c r="BQ409" s="21">
        <f t="shared" si="1142"/>
        <v>0</v>
      </c>
      <c r="BR409" s="21">
        <f t="shared" si="1142"/>
        <v>0</v>
      </c>
      <c r="BS409" s="21">
        <f t="shared" si="1142"/>
        <v>0</v>
      </c>
      <c r="BT409" s="21">
        <f t="shared" si="1142"/>
        <v>0</v>
      </c>
      <c r="BU409" s="21">
        <f t="shared" ref="BU409:CZ409" si="1143">BU24*$D409</f>
        <v>0</v>
      </c>
      <c r="BV409" s="21">
        <f t="shared" si="1143"/>
        <v>0</v>
      </c>
      <c r="BW409" s="21">
        <f t="shared" si="1143"/>
        <v>0</v>
      </c>
      <c r="BX409" s="21">
        <f t="shared" si="1143"/>
        <v>0</v>
      </c>
      <c r="BY409" s="21">
        <f t="shared" si="1143"/>
        <v>0</v>
      </c>
      <c r="BZ409" s="21">
        <f t="shared" si="1143"/>
        <v>0</v>
      </c>
      <c r="CA409" s="21">
        <f t="shared" si="1143"/>
        <v>0</v>
      </c>
      <c r="CB409" s="21">
        <f t="shared" si="1143"/>
        <v>0</v>
      </c>
      <c r="CC409" s="21">
        <f t="shared" si="1143"/>
        <v>0</v>
      </c>
      <c r="CD409" s="21">
        <f t="shared" si="1143"/>
        <v>0</v>
      </c>
      <c r="CE409" s="21">
        <f t="shared" si="1143"/>
        <v>0</v>
      </c>
      <c r="CF409" s="21">
        <f t="shared" si="1143"/>
        <v>0</v>
      </c>
      <c r="CG409" s="21">
        <f t="shared" si="1143"/>
        <v>0</v>
      </c>
      <c r="CH409" s="21">
        <f t="shared" si="1143"/>
        <v>0</v>
      </c>
      <c r="CI409" s="21">
        <f t="shared" si="1143"/>
        <v>0</v>
      </c>
      <c r="CJ409" s="21">
        <f t="shared" si="1143"/>
        <v>0</v>
      </c>
      <c r="CK409" s="21">
        <f t="shared" si="1143"/>
        <v>0</v>
      </c>
      <c r="CL409" s="21">
        <f t="shared" si="1143"/>
        <v>0</v>
      </c>
      <c r="CM409" s="21">
        <f t="shared" si="1143"/>
        <v>0</v>
      </c>
      <c r="CN409" s="21">
        <f t="shared" si="1143"/>
        <v>0</v>
      </c>
      <c r="CO409" s="21">
        <f t="shared" si="1143"/>
        <v>0</v>
      </c>
      <c r="CP409" s="21">
        <f t="shared" si="1143"/>
        <v>0</v>
      </c>
      <c r="CQ409" s="21">
        <f t="shared" si="1143"/>
        <v>0</v>
      </c>
      <c r="CR409" s="21">
        <f t="shared" si="1143"/>
        <v>0</v>
      </c>
      <c r="CS409" s="21">
        <f t="shared" si="1143"/>
        <v>0</v>
      </c>
      <c r="CT409" s="21">
        <f t="shared" si="1143"/>
        <v>0</v>
      </c>
      <c r="CU409" s="21">
        <f t="shared" si="1143"/>
        <v>0</v>
      </c>
      <c r="CV409" s="21">
        <f t="shared" si="1143"/>
        <v>0</v>
      </c>
      <c r="CW409" s="21">
        <f t="shared" si="1143"/>
        <v>0</v>
      </c>
      <c r="CX409" s="21">
        <f t="shared" si="1143"/>
        <v>0</v>
      </c>
      <c r="CY409" s="21">
        <f t="shared" si="1143"/>
        <v>0</v>
      </c>
      <c r="CZ409" s="21">
        <f t="shared" si="1143"/>
        <v>0</v>
      </c>
      <c r="DA409" s="21">
        <f t="shared" ref="DA409:DY409" si="1144">DA24*$D409</f>
        <v>0</v>
      </c>
      <c r="DB409" s="21">
        <f t="shared" si="1144"/>
        <v>0</v>
      </c>
      <c r="DC409" s="21">
        <f t="shared" si="1144"/>
        <v>0</v>
      </c>
      <c r="DD409" s="21">
        <f t="shared" si="1144"/>
        <v>0</v>
      </c>
      <c r="DE409" s="21">
        <f t="shared" si="1144"/>
        <v>0</v>
      </c>
      <c r="DF409" s="21">
        <f t="shared" si="1144"/>
        <v>0</v>
      </c>
      <c r="DG409" s="21">
        <f t="shared" si="1144"/>
        <v>0</v>
      </c>
      <c r="DH409" s="21">
        <f t="shared" si="1144"/>
        <v>0</v>
      </c>
      <c r="DI409" s="21">
        <f t="shared" si="1144"/>
        <v>0</v>
      </c>
      <c r="DJ409" s="21">
        <f t="shared" si="1144"/>
        <v>0</v>
      </c>
      <c r="DK409" s="21">
        <f t="shared" si="1144"/>
        <v>0</v>
      </c>
      <c r="DL409" s="21">
        <f t="shared" si="1144"/>
        <v>0</v>
      </c>
      <c r="DM409" s="21">
        <f t="shared" si="1144"/>
        <v>0</v>
      </c>
      <c r="DN409" s="21">
        <f t="shared" si="1144"/>
        <v>0</v>
      </c>
      <c r="DO409" s="21">
        <f t="shared" si="1144"/>
        <v>0</v>
      </c>
      <c r="DP409" s="21">
        <f t="shared" si="1144"/>
        <v>0</v>
      </c>
      <c r="DQ409" s="21">
        <f t="shared" si="1144"/>
        <v>0</v>
      </c>
      <c r="DR409" s="21">
        <f t="shared" si="1144"/>
        <v>0</v>
      </c>
      <c r="DS409" s="21">
        <f t="shared" si="1144"/>
        <v>0</v>
      </c>
      <c r="DT409" s="21">
        <f t="shared" si="1144"/>
        <v>0</v>
      </c>
      <c r="DU409" s="21">
        <f t="shared" si="1144"/>
        <v>0</v>
      </c>
      <c r="DV409" s="21">
        <f t="shared" si="1144"/>
        <v>0</v>
      </c>
      <c r="DW409" s="21">
        <f t="shared" si="1144"/>
        <v>0</v>
      </c>
      <c r="DX409" s="21">
        <f t="shared" si="1144"/>
        <v>0</v>
      </c>
      <c r="DY409" s="21">
        <f t="shared" si="1144"/>
        <v>0</v>
      </c>
      <c r="EB409" s="116">
        <f t="shared" si="1128"/>
        <v>408</v>
      </c>
      <c r="EC409" s="2" t="str">
        <f t="shared" si="1139"/>
        <v>Phase 2</v>
      </c>
      <c r="ED409" s="2" t="str">
        <f t="shared" si="1140"/>
        <v>60' Wide</v>
      </c>
      <c r="EE409" s="33" t="str">
        <f>EE424</f>
        <v>Cash</v>
      </c>
      <c r="EF409" s="2" t="str">
        <f>EF424</f>
        <v>Lot Parcel Development</v>
      </c>
    </row>
    <row r="410" spans="1:136" x14ac:dyDescent="0.3">
      <c r="B410" s="2" t="str">
        <f>Product!$I$2</f>
        <v>Phase 2</v>
      </c>
      <c r="C410" s="2" t="str">
        <f>Product!$I$3</f>
        <v>75' Wide</v>
      </c>
      <c r="D410" s="129">
        <f>SUMIFS(INDEX(Product!$B$2:$U$97, MATCH(D402, Product!$B$2:$B$97, 0), ), Product!$B$2:$U$2, $B410, Product!$B$3:$U$3, $C410)</f>
        <v>-25000</v>
      </c>
      <c r="G410" s="11">
        <f>SUM(H410:DZ410)</f>
        <v>-500000.00000000006</v>
      </c>
      <c r="I410" s="21">
        <f t="shared" ref="I410:AN410" si="1145">I25*$D410</f>
        <v>0</v>
      </c>
      <c r="J410" s="21">
        <f t="shared" si="1145"/>
        <v>0</v>
      </c>
      <c r="K410" s="21">
        <f t="shared" si="1145"/>
        <v>0</v>
      </c>
      <c r="L410" s="21">
        <f t="shared" si="1145"/>
        <v>0</v>
      </c>
      <c r="M410" s="21">
        <f t="shared" si="1145"/>
        <v>0</v>
      </c>
      <c r="N410" s="21">
        <f t="shared" si="1145"/>
        <v>0</v>
      </c>
      <c r="O410" s="21">
        <f t="shared" si="1145"/>
        <v>0</v>
      </c>
      <c r="P410" s="21">
        <f t="shared" si="1145"/>
        <v>0</v>
      </c>
      <c r="Q410" s="21">
        <f t="shared" si="1145"/>
        <v>0</v>
      </c>
      <c r="R410" s="21">
        <f t="shared" si="1145"/>
        <v>0</v>
      </c>
      <c r="S410" s="21">
        <f t="shared" si="1145"/>
        <v>0</v>
      </c>
      <c r="T410" s="21">
        <f t="shared" si="1145"/>
        <v>0</v>
      </c>
      <c r="U410" s="21">
        <f t="shared" si="1145"/>
        <v>0</v>
      </c>
      <c r="V410" s="21">
        <f t="shared" si="1145"/>
        <v>0</v>
      </c>
      <c r="W410" s="21">
        <f t="shared" si="1145"/>
        <v>-83333.333333333343</v>
      </c>
      <c r="X410" s="21">
        <f t="shared" si="1145"/>
        <v>-83333.333333333343</v>
      </c>
      <c r="Y410" s="21">
        <f t="shared" si="1145"/>
        <v>-83333.333333333343</v>
      </c>
      <c r="Z410" s="21">
        <f t="shared" si="1145"/>
        <v>-83333.333333333343</v>
      </c>
      <c r="AA410" s="21">
        <f t="shared" si="1145"/>
        <v>-83333.333333333343</v>
      </c>
      <c r="AB410" s="21">
        <f t="shared" si="1145"/>
        <v>-83333.333333333299</v>
      </c>
      <c r="AC410" s="21">
        <f t="shared" si="1145"/>
        <v>0</v>
      </c>
      <c r="AD410" s="21">
        <f t="shared" si="1145"/>
        <v>0</v>
      </c>
      <c r="AE410" s="21">
        <f t="shared" si="1145"/>
        <v>0</v>
      </c>
      <c r="AF410" s="21">
        <f t="shared" si="1145"/>
        <v>0</v>
      </c>
      <c r="AG410" s="21">
        <f t="shared" si="1145"/>
        <v>0</v>
      </c>
      <c r="AH410" s="21">
        <f t="shared" si="1145"/>
        <v>0</v>
      </c>
      <c r="AI410" s="21">
        <f t="shared" si="1145"/>
        <v>0</v>
      </c>
      <c r="AJ410" s="21">
        <f t="shared" si="1145"/>
        <v>0</v>
      </c>
      <c r="AK410" s="21">
        <f t="shared" si="1145"/>
        <v>0</v>
      </c>
      <c r="AL410" s="21">
        <f t="shared" si="1145"/>
        <v>0</v>
      </c>
      <c r="AM410" s="21">
        <f t="shared" si="1145"/>
        <v>0</v>
      </c>
      <c r="AN410" s="21">
        <f t="shared" si="1145"/>
        <v>0</v>
      </c>
      <c r="AO410" s="21">
        <f t="shared" ref="AO410:BT410" si="1146">AO25*$D410</f>
        <v>0</v>
      </c>
      <c r="AP410" s="21">
        <f t="shared" si="1146"/>
        <v>0</v>
      </c>
      <c r="AQ410" s="21">
        <f t="shared" si="1146"/>
        <v>0</v>
      </c>
      <c r="AR410" s="21">
        <f t="shared" si="1146"/>
        <v>0</v>
      </c>
      <c r="AS410" s="21">
        <f t="shared" si="1146"/>
        <v>0</v>
      </c>
      <c r="AT410" s="21">
        <f t="shared" si="1146"/>
        <v>0</v>
      </c>
      <c r="AU410" s="21">
        <f t="shared" si="1146"/>
        <v>0</v>
      </c>
      <c r="AV410" s="21">
        <f t="shared" si="1146"/>
        <v>0</v>
      </c>
      <c r="AW410" s="21">
        <f t="shared" si="1146"/>
        <v>0</v>
      </c>
      <c r="AX410" s="21">
        <f t="shared" si="1146"/>
        <v>0</v>
      </c>
      <c r="AY410" s="21">
        <f t="shared" si="1146"/>
        <v>0</v>
      </c>
      <c r="AZ410" s="21">
        <f t="shared" si="1146"/>
        <v>0</v>
      </c>
      <c r="BA410" s="21">
        <f t="shared" si="1146"/>
        <v>0</v>
      </c>
      <c r="BB410" s="21">
        <f t="shared" si="1146"/>
        <v>0</v>
      </c>
      <c r="BC410" s="21">
        <f t="shared" si="1146"/>
        <v>0</v>
      </c>
      <c r="BD410" s="21">
        <f t="shared" si="1146"/>
        <v>0</v>
      </c>
      <c r="BE410" s="21">
        <f t="shared" si="1146"/>
        <v>0</v>
      </c>
      <c r="BF410" s="21">
        <f t="shared" si="1146"/>
        <v>0</v>
      </c>
      <c r="BG410" s="21">
        <f t="shared" si="1146"/>
        <v>0</v>
      </c>
      <c r="BH410" s="21">
        <f t="shared" si="1146"/>
        <v>0</v>
      </c>
      <c r="BI410" s="21">
        <f t="shared" si="1146"/>
        <v>0</v>
      </c>
      <c r="BJ410" s="21">
        <f t="shared" si="1146"/>
        <v>0</v>
      </c>
      <c r="BK410" s="21">
        <f t="shared" si="1146"/>
        <v>0</v>
      </c>
      <c r="BL410" s="21">
        <f t="shared" si="1146"/>
        <v>0</v>
      </c>
      <c r="BM410" s="21">
        <f t="shared" si="1146"/>
        <v>0</v>
      </c>
      <c r="BN410" s="21">
        <f t="shared" si="1146"/>
        <v>0</v>
      </c>
      <c r="BO410" s="21">
        <f t="shared" si="1146"/>
        <v>0</v>
      </c>
      <c r="BP410" s="21">
        <f t="shared" si="1146"/>
        <v>0</v>
      </c>
      <c r="BQ410" s="21">
        <f t="shared" si="1146"/>
        <v>0</v>
      </c>
      <c r="BR410" s="21">
        <f t="shared" si="1146"/>
        <v>0</v>
      </c>
      <c r="BS410" s="21">
        <f t="shared" si="1146"/>
        <v>0</v>
      </c>
      <c r="BT410" s="21">
        <f t="shared" si="1146"/>
        <v>0</v>
      </c>
      <c r="BU410" s="21">
        <f t="shared" ref="BU410:CZ410" si="1147">BU25*$D410</f>
        <v>0</v>
      </c>
      <c r="BV410" s="21">
        <f t="shared" si="1147"/>
        <v>0</v>
      </c>
      <c r="BW410" s="21">
        <f t="shared" si="1147"/>
        <v>0</v>
      </c>
      <c r="BX410" s="21">
        <f t="shared" si="1147"/>
        <v>0</v>
      </c>
      <c r="BY410" s="21">
        <f t="shared" si="1147"/>
        <v>0</v>
      </c>
      <c r="BZ410" s="21">
        <f t="shared" si="1147"/>
        <v>0</v>
      </c>
      <c r="CA410" s="21">
        <f t="shared" si="1147"/>
        <v>0</v>
      </c>
      <c r="CB410" s="21">
        <f t="shared" si="1147"/>
        <v>0</v>
      </c>
      <c r="CC410" s="21">
        <f t="shared" si="1147"/>
        <v>0</v>
      </c>
      <c r="CD410" s="21">
        <f t="shared" si="1147"/>
        <v>0</v>
      </c>
      <c r="CE410" s="21">
        <f t="shared" si="1147"/>
        <v>0</v>
      </c>
      <c r="CF410" s="21">
        <f t="shared" si="1147"/>
        <v>0</v>
      </c>
      <c r="CG410" s="21">
        <f t="shared" si="1147"/>
        <v>0</v>
      </c>
      <c r="CH410" s="21">
        <f t="shared" si="1147"/>
        <v>0</v>
      </c>
      <c r="CI410" s="21">
        <f t="shared" si="1147"/>
        <v>0</v>
      </c>
      <c r="CJ410" s="21">
        <f t="shared" si="1147"/>
        <v>0</v>
      </c>
      <c r="CK410" s="21">
        <f t="shared" si="1147"/>
        <v>0</v>
      </c>
      <c r="CL410" s="21">
        <f t="shared" si="1147"/>
        <v>0</v>
      </c>
      <c r="CM410" s="21">
        <f t="shared" si="1147"/>
        <v>0</v>
      </c>
      <c r="CN410" s="21">
        <f t="shared" si="1147"/>
        <v>0</v>
      </c>
      <c r="CO410" s="21">
        <f t="shared" si="1147"/>
        <v>0</v>
      </c>
      <c r="CP410" s="21">
        <f t="shared" si="1147"/>
        <v>0</v>
      </c>
      <c r="CQ410" s="21">
        <f t="shared" si="1147"/>
        <v>0</v>
      </c>
      <c r="CR410" s="21">
        <f t="shared" si="1147"/>
        <v>0</v>
      </c>
      <c r="CS410" s="21">
        <f t="shared" si="1147"/>
        <v>0</v>
      </c>
      <c r="CT410" s="21">
        <f t="shared" si="1147"/>
        <v>0</v>
      </c>
      <c r="CU410" s="21">
        <f t="shared" si="1147"/>
        <v>0</v>
      </c>
      <c r="CV410" s="21">
        <f t="shared" si="1147"/>
        <v>0</v>
      </c>
      <c r="CW410" s="21">
        <f t="shared" si="1147"/>
        <v>0</v>
      </c>
      <c r="CX410" s="21">
        <f t="shared" si="1147"/>
        <v>0</v>
      </c>
      <c r="CY410" s="21">
        <f t="shared" si="1147"/>
        <v>0</v>
      </c>
      <c r="CZ410" s="21">
        <f t="shared" si="1147"/>
        <v>0</v>
      </c>
      <c r="DA410" s="21">
        <f t="shared" ref="DA410:DY410" si="1148">DA25*$D410</f>
        <v>0</v>
      </c>
      <c r="DB410" s="21">
        <f t="shared" si="1148"/>
        <v>0</v>
      </c>
      <c r="DC410" s="21">
        <f t="shared" si="1148"/>
        <v>0</v>
      </c>
      <c r="DD410" s="21">
        <f t="shared" si="1148"/>
        <v>0</v>
      </c>
      <c r="DE410" s="21">
        <f t="shared" si="1148"/>
        <v>0</v>
      </c>
      <c r="DF410" s="21">
        <f t="shared" si="1148"/>
        <v>0</v>
      </c>
      <c r="DG410" s="21">
        <f t="shared" si="1148"/>
        <v>0</v>
      </c>
      <c r="DH410" s="21">
        <f t="shared" si="1148"/>
        <v>0</v>
      </c>
      <c r="DI410" s="21">
        <f t="shared" si="1148"/>
        <v>0</v>
      </c>
      <c r="DJ410" s="21">
        <f t="shared" si="1148"/>
        <v>0</v>
      </c>
      <c r="DK410" s="21">
        <f t="shared" si="1148"/>
        <v>0</v>
      </c>
      <c r="DL410" s="21">
        <f t="shared" si="1148"/>
        <v>0</v>
      </c>
      <c r="DM410" s="21">
        <f t="shared" si="1148"/>
        <v>0</v>
      </c>
      <c r="DN410" s="21">
        <f t="shared" si="1148"/>
        <v>0</v>
      </c>
      <c r="DO410" s="21">
        <f t="shared" si="1148"/>
        <v>0</v>
      </c>
      <c r="DP410" s="21">
        <f t="shared" si="1148"/>
        <v>0</v>
      </c>
      <c r="DQ410" s="21">
        <f t="shared" si="1148"/>
        <v>0</v>
      </c>
      <c r="DR410" s="21">
        <f t="shared" si="1148"/>
        <v>0</v>
      </c>
      <c r="DS410" s="21">
        <f t="shared" si="1148"/>
        <v>0</v>
      </c>
      <c r="DT410" s="21">
        <f t="shared" si="1148"/>
        <v>0</v>
      </c>
      <c r="DU410" s="21">
        <f t="shared" si="1148"/>
        <v>0</v>
      </c>
      <c r="DV410" s="21">
        <f t="shared" si="1148"/>
        <v>0</v>
      </c>
      <c r="DW410" s="21">
        <f t="shared" si="1148"/>
        <v>0</v>
      </c>
      <c r="DX410" s="21">
        <f t="shared" si="1148"/>
        <v>0</v>
      </c>
      <c r="DY410" s="21">
        <f t="shared" si="1148"/>
        <v>0</v>
      </c>
      <c r="EB410" s="116">
        <f t="shared" si="1128"/>
        <v>409</v>
      </c>
      <c r="EC410" s="2" t="str">
        <f t="shared" si="1139"/>
        <v>Phase 2</v>
      </c>
      <c r="ED410" s="2" t="str">
        <f t="shared" si="1140"/>
        <v>75' Wide</v>
      </c>
      <c r="EE410" s="33" t="str">
        <f>EE424</f>
        <v>Cash</v>
      </c>
      <c r="EF410" s="2" t="str">
        <f>EF424</f>
        <v>Lot Parcel Development</v>
      </c>
    </row>
    <row r="411" spans="1:136" x14ac:dyDescent="0.3">
      <c r="D411" s="129"/>
      <c r="I411" s="21"/>
      <c r="J411" s="21"/>
      <c r="K411" s="21"/>
      <c r="L411" s="21"/>
      <c r="M411" s="21"/>
      <c r="N411" s="21"/>
      <c r="O411" s="21"/>
      <c r="P411" s="21"/>
      <c r="Q411" s="21"/>
      <c r="R411" s="21"/>
      <c r="S411" s="21"/>
      <c r="T411" s="21"/>
      <c r="U411" s="21"/>
      <c r="V411" s="21"/>
      <c r="W411" s="21"/>
      <c r="X411" s="21"/>
      <c r="Y411" s="21"/>
      <c r="Z411" s="21"/>
      <c r="AA411" s="21"/>
      <c r="AB411" s="21"/>
      <c r="AC411" s="21"/>
      <c r="AD411" s="21"/>
      <c r="AE411" s="21"/>
      <c r="AF411" s="21"/>
      <c r="AG411" s="21"/>
      <c r="AH411" s="21"/>
      <c r="AI411" s="21"/>
      <c r="AJ411" s="21"/>
      <c r="AK411" s="21"/>
      <c r="AL411" s="21"/>
      <c r="AM411" s="21"/>
      <c r="AN411" s="21"/>
      <c r="AO411" s="21"/>
      <c r="AP411" s="21"/>
      <c r="AQ411" s="21"/>
      <c r="AR411" s="21"/>
      <c r="AS411" s="21"/>
      <c r="AT411" s="21"/>
      <c r="AU411" s="21"/>
      <c r="AV411" s="21"/>
      <c r="AW411" s="21"/>
      <c r="AX411" s="21"/>
      <c r="AY411" s="21"/>
      <c r="AZ411" s="21"/>
      <c r="BA411" s="21"/>
      <c r="BB411" s="21"/>
      <c r="BC411" s="21"/>
      <c r="BD411" s="21"/>
      <c r="BE411" s="21"/>
      <c r="BF411" s="21"/>
      <c r="BG411" s="21"/>
      <c r="BH411" s="21"/>
      <c r="BI411" s="21"/>
      <c r="BJ411" s="21"/>
      <c r="BK411" s="21"/>
      <c r="BL411" s="21"/>
      <c r="BM411" s="21"/>
      <c r="BN411" s="21"/>
      <c r="BO411" s="21"/>
      <c r="BP411" s="21"/>
      <c r="BQ411" s="21"/>
      <c r="BR411" s="21"/>
      <c r="BS411" s="21"/>
      <c r="BT411" s="21"/>
      <c r="BU411" s="21"/>
      <c r="BV411" s="21"/>
      <c r="BW411" s="21"/>
      <c r="BX411" s="21"/>
      <c r="BY411" s="21"/>
      <c r="BZ411" s="21"/>
      <c r="CA411" s="21"/>
      <c r="CB411" s="21"/>
      <c r="CC411" s="21"/>
      <c r="CD411" s="21"/>
      <c r="CE411" s="21"/>
      <c r="CF411" s="21"/>
      <c r="CG411" s="21"/>
      <c r="CH411" s="21"/>
      <c r="CI411" s="21"/>
      <c r="CJ411" s="21"/>
      <c r="CK411" s="21"/>
      <c r="CL411" s="21"/>
      <c r="CM411" s="21"/>
      <c r="CN411" s="21"/>
      <c r="CO411" s="21"/>
      <c r="CP411" s="21"/>
      <c r="CQ411" s="21"/>
      <c r="CR411" s="21"/>
      <c r="CS411" s="21"/>
      <c r="CT411" s="21"/>
      <c r="CU411" s="21"/>
      <c r="CV411" s="21"/>
      <c r="CW411" s="21"/>
      <c r="CX411" s="21"/>
      <c r="CY411" s="21"/>
      <c r="CZ411" s="21"/>
      <c r="DA411" s="21"/>
      <c r="DB411" s="21"/>
      <c r="DC411" s="21"/>
      <c r="DD411" s="21"/>
      <c r="DE411" s="21"/>
      <c r="DF411" s="21"/>
      <c r="DG411" s="21"/>
      <c r="DH411" s="21"/>
      <c r="DI411" s="21"/>
      <c r="DJ411" s="21"/>
      <c r="DK411" s="21"/>
      <c r="DL411" s="21"/>
      <c r="DM411" s="21"/>
      <c r="DN411" s="21"/>
      <c r="DO411" s="21"/>
      <c r="DP411" s="21"/>
      <c r="DQ411" s="21"/>
      <c r="DR411" s="21"/>
      <c r="DS411" s="21"/>
      <c r="DT411" s="21"/>
      <c r="DU411" s="21"/>
      <c r="DV411" s="21"/>
      <c r="DW411" s="21"/>
      <c r="DX411" s="21"/>
      <c r="DY411" s="21"/>
      <c r="EE411" s="33"/>
    </row>
    <row r="412" spans="1:136" x14ac:dyDescent="0.3">
      <c r="B412" s="2" t="str">
        <f>Product!$J$2</f>
        <v>Phase 3</v>
      </c>
      <c r="C412" s="2" t="str">
        <f>Product!$J$3</f>
        <v>50' Wide</v>
      </c>
      <c r="D412" s="129">
        <f>SUMIFS(INDEX(Product!$B$2:$U$97, MATCH(D402, Product!$B$2:$B$97, 0), ), Product!$B$2:$U$2, $B412, Product!$B$3:$U$3, $C412)</f>
        <v>-25000</v>
      </c>
      <c r="G412" s="11">
        <f>SUM(H412:DZ412)</f>
        <v>-750000</v>
      </c>
      <c r="I412" s="21">
        <f t="shared" ref="I412:AN412" si="1149">I27*$D412</f>
        <v>0</v>
      </c>
      <c r="J412" s="21">
        <f t="shared" si="1149"/>
        <v>0</v>
      </c>
      <c r="K412" s="21">
        <f t="shared" si="1149"/>
        <v>0</v>
      </c>
      <c r="L412" s="21">
        <f t="shared" si="1149"/>
        <v>0</v>
      </c>
      <c r="M412" s="21">
        <f t="shared" si="1149"/>
        <v>0</v>
      </c>
      <c r="N412" s="21">
        <f t="shared" si="1149"/>
        <v>0</v>
      </c>
      <c r="O412" s="21">
        <f t="shared" si="1149"/>
        <v>0</v>
      </c>
      <c r="P412" s="21">
        <f t="shared" si="1149"/>
        <v>0</v>
      </c>
      <c r="Q412" s="21">
        <f t="shared" si="1149"/>
        <v>0</v>
      </c>
      <c r="R412" s="21">
        <f t="shared" si="1149"/>
        <v>0</v>
      </c>
      <c r="S412" s="21">
        <f t="shared" si="1149"/>
        <v>0</v>
      </c>
      <c r="T412" s="21">
        <f t="shared" si="1149"/>
        <v>0</v>
      </c>
      <c r="U412" s="21">
        <f t="shared" si="1149"/>
        <v>0</v>
      </c>
      <c r="V412" s="21">
        <f t="shared" si="1149"/>
        <v>0</v>
      </c>
      <c r="W412" s="21">
        <f t="shared" si="1149"/>
        <v>0</v>
      </c>
      <c r="X412" s="21">
        <f t="shared" si="1149"/>
        <v>0</v>
      </c>
      <c r="Y412" s="21">
        <f t="shared" si="1149"/>
        <v>0</v>
      </c>
      <c r="Z412" s="21">
        <f t="shared" si="1149"/>
        <v>0</v>
      </c>
      <c r="AA412" s="21">
        <f t="shared" si="1149"/>
        <v>0</v>
      </c>
      <c r="AB412" s="21">
        <f t="shared" si="1149"/>
        <v>0</v>
      </c>
      <c r="AC412" s="21">
        <f t="shared" si="1149"/>
        <v>0</v>
      </c>
      <c r="AD412" s="21">
        <f t="shared" si="1149"/>
        <v>0</v>
      </c>
      <c r="AE412" s="21">
        <f t="shared" si="1149"/>
        <v>0</v>
      </c>
      <c r="AF412" s="21">
        <f t="shared" si="1149"/>
        <v>0</v>
      </c>
      <c r="AG412" s="21">
        <f t="shared" si="1149"/>
        <v>0</v>
      </c>
      <c r="AH412" s="21">
        <f t="shared" si="1149"/>
        <v>0</v>
      </c>
      <c r="AI412" s="21">
        <f t="shared" si="1149"/>
        <v>-125000</v>
      </c>
      <c r="AJ412" s="21">
        <f t="shared" si="1149"/>
        <v>-125000</v>
      </c>
      <c r="AK412" s="21">
        <f t="shared" si="1149"/>
        <v>-125000</v>
      </c>
      <c r="AL412" s="21">
        <f t="shared" si="1149"/>
        <v>-125000</v>
      </c>
      <c r="AM412" s="21">
        <f t="shared" si="1149"/>
        <v>-125000</v>
      </c>
      <c r="AN412" s="21">
        <f t="shared" si="1149"/>
        <v>-125000</v>
      </c>
      <c r="AO412" s="21">
        <f t="shared" ref="AO412:BT412" si="1150">AO27*$D412</f>
        <v>0</v>
      </c>
      <c r="AP412" s="21">
        <f t="shared" si="1150"/>
        <v>0</v>
      </c>
      <c r="AQ412" s="21">
        <f t="shared" si="1150"/>
        <v>0</v>
      </c>
      <c r="AR412" s="21">
        <f t="shared" si="1150"/>
        <v>0</v>
      </c>
      <c r="AS412" s="21">
        <f t="shared" si="1150"/>
        <v>0</v>
      </c>
      <c r="AT412" s="21">
        <f t="shared" si="1150"/>
        <v>0</v>
      </c>
      <c r="AU412" s="21">
        <f t="shared" si="1150"/>
        <v>0</v>
      </c>
      <c r="AV412" s="21">
        <f t="shared" si="1150"/>
        <v>0</v>
      </c>
      <c r="AW412" s="21">
        <f t="shared" si="1150"/>
        <v>0</v>
      </c>
      <c r="AX412" s="21">
        <f t="shared" si="1150"/>
        <v>0</v>
      </c>
      <c r="AY412" s="21">
        <f t="shared" si="1150"/>
        <v>0</v>
      </c>
      <c r="AZ412" s="21">
        <f t="shared" si="1150"/>
        <v>0</v>
      </c>
      <c r="BA412" s="21">
        <f t="shared" si="1150"/>
        <v>0</v>
      </c>
      <c r="BB412" s="21">
        <f t="shared" si="1150"/>
        <v>0</v>
      </c>
      <c r="BC412" s="21">
        <f t="shared" si="1150"/>
        <v>0</v>
      </c>
      <c r="BD412" s="21">
        <f t="shared" si="1150"/>
        <v>0</v>
      </c>
      <c r="BE412" s="21">
        <f t="shared" si="1150"/>
        <v>0</v>
      </c>
      <c r="BF412" s="21">
        <f t="shared" si="1150"/>
        <v>0</v>
      </c>
      <c r="BG412" s="21">
        <f t="shared" si="1150"/>
        <v>0</v>
      </c>
      <c r="BH412" s="21">
        <f t="shared" si="1150"/>
        <v>0</v>
      </c>
      <c r="BI412" s="21">
        <f t="shared" si="1150"/>
        <v>0</v>
      </c>
      <c r="BJ412" s="21">
        <f t="shared" si="1150"/>
        <v>0</v>
      </c>
      <c r="BK412" s="21">
        <f t="shared" si="1150"/>
        <v>0</v>
      </c>
      <c r="BL412" s="21">
        <f t="shared" si="1150"/>
        <v>0</v>
      </c>
      <c r="BM412" s="21">
        <f t="shared" si="1150"/>
        <v>0</v>
      </c>
      <c r="BN412" s="21">
        <f t="shared" si="1150"/>
        <v>0</v>
      </c>
      <c r="BO412" s="21">
        <f t="shared" si="1150"/>
        <v>0</v>
      </c>
      <c r="BP412" s="21">
        <f t="shared" si="1150"/>
        <v>0</v>
      </c>
      <c r="BQ412" s="21">
        <f t="shared" si="1150"/>
        <v>0</v>
      </c>
      <c r="BR412" s="21">
        <f t="shared" si="1150"/>
        <v>0</v>
      </c>
      <c r="BS412" s="21">
        <f t="shared" si="1150"/>
        <v>0</v>
      </c>
      <c r="BT412" s="21">
        <f t="shared" si="1150"/>
        <v>0</v>
      </c>
      <c r="BU412" s="21">
        <f t="shared" ref="BU412:CZ412" si="1151">BU27*$D412</f>
        <v>0</v>
      </c>
      <c r="BV412" s="21">
        <f t="shared" si="1151"/>
        <v>0</v>
      </c>
      <c r="BW412" s="21">
        <f t="shared" si="1151"/>
        <v>0</v>
      </c>
      <c r="BX412" s="21">
        <f t="shared" si="1151"/>
        <v>0</v>
      </c>
      <c r="BY412" s="21">
        <f t="shared" si="1151"/>
        <v>0</v>
      </c>
      <c r="BZ412" s="21">
        <f t="shared" si="1151"/>
        <v>0</v>
      </c>
      <c r="CA412" s="21">
        <f t="shared" si="1151"/>
        <v>0</v>
      </c>
      <c r="CB412" s="21">
        <f t="shared" si="1151"/>
        <v>0</v>
      </c>
      <c r="CC412" s="21">
        <f t="shared" si="1151"/>
        <v>0</v>
      </c>
      <c r="CD412" s="21">
        <f t="shared" si="1151"/>
        <v>0</v>
      </c>
      <c r="CE412" s="21">
        <f t="shared" si="1151"/>
        <v>0</v>
      </c>
      <c r="CF412" s="21">
        <f t="shared" si="1151"/>
        <v>0</v>
      </c>
      <c r="CG412" s="21">
        <f t="shared" si="1151"/>
        <v>0</v>
      </c>
      <c r="CH412" s="21">
        <f t="shared" si="1151"/>
        <v>0</v>
      </c>
      <c r="CI412" s="21">
        <f t="shared" si="1151"/>
        <v>0</v>
      </c>
      <c r="CJ412" s="21">
        <f t="shared" si="1151"/>
        <v>0</v>
      </c>
      <c r="CK412" s="21">
        <f t="shared" si="1151"/>
        <v>0</v>
      </c>
      <c r="CL412" s="21">
        <f t="shared" si="1151"/>
        <v>0</v>
      </c>
      <c r="CM412" s="21">
        <f t="shared" si="1151"/>
        <v>0</v>
      </c>
      <c r="CN412" s="21">
        <f t="shared" si="1151"/>
        <v>0</v>
      </c>
      <c r="CO412" s="21">
        <f t="shared" si="1151"/>
        <v>0</v>
      </c>
      <c r="CP412" s="21">
        <f t="shared" si="1151"/>
        <v>0</v>
      </c>
      <c r="CQ412" s="21">
        <f t="shared" si="1151"/>
        <v>0</v>
      </c>
      <c r="CR412" s="21">
        <f t="shared" si="1151"/>
        <v>0</v>
      </c>
      <c r="CS412" s="21">
        <f t="shared" si="1151"/>
        <v>0</v>
      </c>
      <c r="CT412" s="21">
        <f t="shared" si="1151"/>
        <v>0</v>
      </c>
      <c r="CU412" s="21">
        <f t="shared" si="1151"/>
        <v>0</v>
      </c>
      <c r="CV412" s="21">
        <f t="shared" si="1151"/>
        <v>0</v>
      </c>
      <c r="CW412" s="21">
        <f t="shared" si="1151"/>
        <v>0</v>
      </c>
      <c r="CX412" s="21">
        <f t="shared" si="1151"/>
        <v>0</v>
      </c>
      <c r="CY412" s="21">
        <f t="shared" si="1151"/>
        <v>0</v>
      </c>
      <c r="CZ412" s="21">
        <f t="shared" si="1151"/>
        <v>0</v>
      </c>
      <c r="DA412" s="21">
        <f t="shared" ref="DA412:DY412" si="1152">DA27*$D412</f>
        <v>0</v>
      </c>
      <c r="DB412" s="21">
        <f t="shared" si="1152"/>
        <v>0</v>
      </c>
      <c r="DC412" s="21">
        <f t="shared" si="1152"/>
        <v>0</v>
      </c>
      <c r="DD412" s="21">
        <f t="shared" si="1152"/>
        <v>0</v>
      </c>
      <c r="DE412" s="21">
        <f t="shared" si="1152"/>
        <v>0</v>
      </c>
      <c r="DF412" s="21">
        <f t="shared" si="1152"/>
        <v>0</v>
      </c>
      <c r="DG412" s="21">
        <f t="shared" si="1152"/>
        <v>0</v>
      </c>
      <c r="DH412" s="21">
        <f t="shared" si="1152"/>
        <v>0</v>
      </c>
      <c r="DI412" s="21">
        <f t="shared" si="1152"/>
        <v>0</v>
      </c>
      <c r="DJ412" s="21">
        <f t="shared" si="1152"/>
        <v>0</v>
      </c>
      <c r="DK412" s="21">
        <f t="shared" si="1152"/>
        <v>0</v>
      </c>
      <c r="DL412" s="21">
        <f t="shared" si="1152"/>
        <v>0</v>
      </c>
      <c r="DM412" s="21">
        <f t="shared" si="1152"/>
        <v>0</v>
      </c>
      <c r="DN412" s="21">
        <f t="shared" si="1152"/>
        <v>0</v>
      </c>
      <c r="DO412" s="21">
        <f t="shared" si="1152"/>
        <v>0</v>
      </c>
      <c r="DP412" s="21">
        <f t="shared" si="1152"/>
        <v>0</v>
      </c>
      <c r="DQ412" s="21">
        <f t="shared" si="1152"/>
        <v>0</v>
      </c>
      <c r="DR412" s="21">
        <f t="shared" si="1152"/>
        <v>0</v>
      </c>
      <c r="DS412" s="21">
        <f t="shared" si="1152"/>
        <v>0</v>
      </c>
      <c r="DT412" s="21">
        <f t="shared" si="1152"/>
        <v>0</v>
      </c>
      <c r="DU412" s="21">
        <f t="shared" si="1152"/>
        <v>0</v>
      </c>
      <c r="DV412" s="21">
        <f t="shared" si="1152"/>
        <v>0</v>
      </c>
      <c r="DW412" s="21">
        <f t="shared" si="1152"/>
        <v>0</v>
      </c>
      <c r="DX412" s="21">
        <f t="shared" si="1152"/>
        <v>0</v>
      </c>
      <c r="DY412" s="21">
        <f t="shared" si="1152"/>
        <v>0</v>
      </c>
      <c r="EB412" s="116">
        <f t="shared" si="1128"/>
        <v>411</v>
      </c>
      <c r="EC412" s="2" t="str">
        <f t="shared" ref="EC412:EC414" si="1153">B412</f>
        <v>Phase 3</v>
      </c>
      <c r="ED412" s="2" t="str">
        <f t="shared" ref="ED412:ED414" si="1154">C412</f>
        <v>50' Wide</v>
      </c>
      <c r="EE412" s="33" t="str">
        <f>EE424</f>
        <v>Cash</v>
      </c>
      <c r="EF412" s="2" t="str">
        <f>EF424</f>
        <v>Lot Parcel Development</v>
      </c>
    </row>
    <row r="413" spans="1:136" x14ac:dyDescent="0.3">
      <c r="B413" s="2" t="str">
        <f>Product!$K$2</f>
        <v>Phase 3</v>
      </c>
      <c r="C413" s="2" t="str">
        <f>Product!$K$3</f>
        <v>60' Wide</v>
      </c>
      <c r="D413" s="129">
        <f>SUMIFS(INDEX(Product!$B$2:$U$97, MATCH(D402, Product!$B$2:$B$97, 0), ), Product!$B$2:$U$2, $B413, Product!$B$3:$U$3, $C413)</f>
        <v>-25000</v>
      </c>
      <c r="G413" s="11">
        <f>SUM(H413:DZ413)</f>
        <v>-750000</v>
      </c>
      <c r="I413" s="21">
        <f t="shared" ref="I413:AN413" si="1155">I28*$D413</f>
        <v>0</v>
      </c>
      <c r="J413" s="21">
        <f t="shared" si="1155"/>
        <v>0</v>
      </c>
      <c r="K413" s="21">
        <f t="shared" si="1155"/>
        <v>0</v>
      </c>
      <c r="L413" s="21">
        <f t="shared" si="1155"/>
        <v>0</v>
      </c>
      <c r="M413" s="21">
        <f t="shared" si="1155"/>
        <v>0</v>
      </c>
      <c r="N413" s="21">
        <f t="shared" si="1155"/>
        <v>0</v>
      </c>
      <c r="O413" s="21">
        <f t="shared" si="1155"/>
        <v>0</v>
      </c>
      <c r="P413" s="21">
        <f t="shared" si="1155"/>
        <v>0</v>
      </c>
      <c r="Q413" s="21">
        <f t="shared" si="1155"/>
        <v>0</v>
      </c>
      <c r="R413" s="21">
        <f t="shared" si="1155"/>
        <v>0</v>
      </c>
      <c r="S413" s="21">
        <f t="shared" si="1155"/>
        <v>0</v>
      </c>
      <c r="T413" s="21">
        <f t="shared" si="1155"/>
        <v>0</v>
      </c>
      <c r="U413" s="21">
        <f t="shared" si="1155"/>
        <v>0</v>
      </c>
      <c r="V413" s="21">
        <f t="shared" si="1155"/>
        <v>0</v>
      </c>
      <c r="W413" s="21">
        <f t="shared" si="1155"/>
        <v>0</v>
      </c>
      <c r="X413" s="21">
        <f t="shared" si="1155"/>
        <v>0</v>
      </c>
      <c r="Y413" s="21">
        <f t="shared" si="1155"/>
        <v>0</v>
      </c>
      <c r="Z413" s="21">
        <f t="shared" si="1155"/>
        <v>0</v>
      </c>
      <c r="AA413" s="21">
        <f t="shared" si="1155"/>
        <v>0</v>
      </c>
      <c r="AB413" s="21">
        <f t="shared" si="1155"/>
        <v>0</v>
      </c>
      <c r="AC413" s="21">
        <f t="shared" si="1155"/>
        <v>0</v>
      </c>
      <c r="AD413" s="21">
        <f t="shared" si="1155"/>
        <v>0</v>
      </c>
      <c r="AE413" s="21">
        <f t="shared" si="1155"/>
        <v>0</v>
      </c>
      <c r="AF413" s="21">
        <f t="shared" si="1155"/>
        <v>0</v>
      </c>
      <c r="AG413" s="21">
        <f t="shared" si="1155"/>
        <v>0</v>
      </c>
      <c r="AH413" s="21">
        <f t="shared" si="1155"/>
        <v>0</v>
      </c>
      <c r="AI413" s="21">
        <f t="shared" si="1155"/>
        <v>-125000</v>
      </c>
      <c r="AJ413" s="21">
        <f t="shared" si="1155"/>
        <v>-125000</v>
      </c>
      <c r="AK413" s="21">
        <f t="shared" si="1155"/>
        <v>-125000</v>
      </c>
      <c r="AL413" s="21">
        <f t="shared" si="1155"/>
        <v>-125000</v>
      </c>
      <c r="AM413" s="21">
        <f t="shared" si="1155"/>
        <v>-125000</v>
      </c>
      <c r="AN413" s="21">
        <f t="shared" si="1155"/>
        <v>-125000</v>
      </c>
      <c r="AO413" s="21">
        <f t="shared" ref="AO413:BT413" si="1156">AO28*$D413</f>
        <v>0</v>
      </c>
      <c r="AP413" s="21">
        <f t="shared" si="1156"/>
        <v>0</v>
      </c>
      <c r="AQ413" s="21">
        <f t="shared" si="1156"/>
        <v>0</v>
      </c>
      <c r="AR413" s="21">
        <f t="shared" si="1156"/>
        <v>0</v>
      </c>
      <c r="AS413" s="21">
        <f t="shared" si="1156"/>
        <v>0</v>
      </c>
      <c r="AT413" s="21">
        <f t="shared" si="1156"/>
        <v>0</v>
      </c>
      <c r="AU413" s="21">
        <f t="shared" si="1156"/>
        <v>0</v>
      </c>
      <c r="AV413" s="21">
        <f t="shared" si="1156"/>
        <v>0</v>
      </c>
      <c r="AW413" s="21">
        <f t="shared" si="1156"/>
        <v>0</v>
      </c>
      <c r="AX413" s="21">
        <f t="shared" si="1156"/>
        <v>0</v>
      </c>
      <c r="AY413" s="21">
        <f t="shared" si="1156"/>
        <v>0</v>
      </c>
      <c r="AZ413" s="21">
        <f t="shared" si="1156"/>
        <v>0</v>
      </c>
      <c r="BA413" s="21">
        <f t="shared" si="1156"/>
        <v>0</v>
      </c>
      <c r="BB413" s="21">
        <f t="shared" si="1156"/>
        <v>0</v>
      </c>
      <c r="BC413" s="21">
        <f t="shared" si="1156"/>
        <v>0</v>
      </c>
      <c r="BD413" s="21">
        <f t="shared" si="1156"/>
        <v>0</v>
      </c>
      <c r="BE413" s="21">
        <f t="shared" si="1156"/>
        <v>0</v>
      </c>
      <c r="BF413" s="21">
        <f t="shared" si="1156"/>
        <v>0</v>
      </c>
      <c r="BG413" s="21">
        <f t="shared" si="1156"/>
        <v>0</v>
      </c>
      <c r="BH413" s="21">
        <f t="shared" si="1156"/>
        <v>0</v>
      </c>
      <c r="BI413" s="21">
        <f t="shared" si="1156"/>
        <v>0</v>
      </c>
      <c r="BJ413" s="21">
        <f t="shared" si="1156"/>
        <v>0</v>
      </c>
      <c r="BK413" s="21">
        <f t="shared" si="1156"/>
        <v>0</v>
      </c>
      <c r="BL413" s="21">
        <f t="shared" si="1156"/>
        <v>0</v>
      </c>
      <c r="BM413" s="21">
        <f t="shared" si="1156"/>
        <v>0</v>
      </c>
      <c r="BN413" s="21">
        <f t="shared" si="1156"/>
        <v>0</v>
      </c>
      <c r="BO413" s="21">
        <f t="shared" si="1156"/>
        <v>0</v>
      </c>
      <c r="BP413" s="21">
        <f t="shared" si="1156"/>
        <v>0</v>
      </c>
      <c r="BQ413" s="21">
        <f t="shared" si="1156"/>
        <v>0</v>
      </c>
      <c r="BR413" s="21">
        <f t="shared" si="1156"/>
        <v>0</v>
      </c>
      <c r="BS413" s="21">
        <f t="shared" si="1156"/>
        <v>0</v>
      </c>
      <c r="BT413" s="21">
        <f t="shared" si="1156"/>
        <v>0</v>
      </c>
      <c r="BU413" s="21">
        <f t="shared" ref="BU413:CZ413" si="1157">BU28*$D413</f>
        <v>0</v>
      </c>
      <c r="BV413" s="21">
        <f t="shared" si="1157"/>
        <v>0</v>
      </c>
      <c r="BW413" s="21">
        <f t="shared" si="1157"/>
        <v>0</v>
      </c>
      <c r="BX413" s="21">
        <f t="shared" si="1157"/>
        <v>0</v>
      </c>
      <c r="BY413" s="21">
        <f t="shared" si="1157"/>
        <v>0</v>
      </c>
      <c r="BZ413" s="21">
        <f t="shared" si="1157"/>
        <v>0</v>
      </c>
      <c r="CA413" s="21">
        <f t="shared" si="1157"/>
        <v>0</v>
      </c>
      <c r="CB413" s="21">
        <f t="shared" si="1157"/>
        <v>0</v>
      </c>
      <c r="CC413" s="21">
        <f t="shared" si="1157"/>
        <v>0</v>
      </c>
      <c r="CD413" s="21">
        <f t="shared" si="1157"/>
        <v>0</v>
      </c>
      <c r="CE413" s="21">
        <f t="shared" si="1157"/>
        <v>0</v>
      </c>
      <c r="CF413" s="21">
        <f t="shared" si="1157"/>
        <v>0</v>
      </c>
      <c r="CG413" s="21">
        <f t="shared" si="1157"/>
        <v>0</v>
      </c>
      <c r="CH413" s="21">
        <f t="shared" si="1157"/>
        <v>0</v>
      </c>
      <c r="CI413" s="21">
        <f t="shared" si="1157"/>
        <v>0</v>
      </c>
      <c r="CJ413" s="21">
        <f t="shared" si="1157"/>
        <v>0</v>
      </c>
      <c r="CK413" s="21">
        <f t="shared" si="1157"/>
        <v>0</v>
      </c>
      <c r="CL413" s="21">
        <f t="shared" si="1157"/>
        <v>0</v>
      </c>
      <c r="CM413" s="21">
        <f t="shared" si="1157"/>
        <v>0</v>
      </c>
      <c r="CN413" s="21">
        <f t="shared" si="1157"/>
        <v>0</v>
      </c>
      <c r="CO413" s="21">
        <f t="shared" si="1157"/>
        <v>0</v>
      </c>
      <c r="CP413" s="21">
        <f t="shared" si="1157"/>
        <v>0</v>
      </c>
      <c r="CQ413" s="21">
        <f t="shared" si="1157"/>
        <v>0</v>
      </c>
      <c r="CR413" s="21">
        <f t="shared" si="1157"/>
        <v>0</v>
      </c>
      <c r="CS413" s="21">
        <f t="shared" si="1157"/>
        <v>0</v>
      </c>
      <c r="CT413" s="21">
        <f t="shared" si="1157"/>
        <v>0</v>
      </c>
      <c r="CU413" s="21">
        <f t="shared" si="1157"/>
        <v>0</v>
      </c>
      <c r="CV413" s="21">
        <f t="shared" si="1157"/>
        <v>0</v>
      </c>
      <c r="CW413" s="21">
        <f t="shared" si="1157"/>
        <v>0</v>
      </c>
      <c r="CX413" s="21">
        <f t="shared" si="1157"/>
        <v>0</v>
      </c>
      <c r="CY413" s="21">
        <f t="shared" si="1157"/>
        <v>0</v>
      </c>
      <c r="CZ413" s="21">
        <f t="shared" si="1157"/>
        <v>0</v>
      </c>
      <c r="DA413" s="21">
        <f t="shared" ref="DA413:DY413" si="1158">DA28*$D413</f>
        <v>0</v>
      </c>
      <c r="DB413" s="21">
        <f t="shared" si="1158"/>
        <v>0</v>
      </c>
      <c r="DC413" s="21">
        <f t="shared" si="1158"/>
        <v>0</v>
      </c>
      <c r="DD413" s="21">
        <f t="shared" si="1158"/>
        <v>0</v>
      </c>
      <c r="DE413" s="21">
        <f t="shared" si="1158"/>
        <v>0</v>
      </c>
      <c r="DF413" s="21">
        <f t="shared" si="1158"/>
        <v>0</v>
      </c>
      <c r="DG413" s="21">
        <f t="shared" si="1158"/>
        <v>0</v>
      </c>
      <c r="DH413" s="21">
        <f t="shared" si="1158"/>
        <v>0</v>
      </c>
      <c r="DI413" s="21">
        <f t="shared" si="1158"/>
        <v>0</v>
      </c>
      <c r="DJ413" s="21">
        <f t="shared" si="1158"/>
        <v>0</v>
      </c>
      <c r="DK413" s="21">
        <f t="shared" si="1158"/>
        <v>0</v>
      </c>
      <c r="DL413" s="21">
        <f t="shared" si="1158"/>
        <v>0</v>
      </c>
      <c r="DM413" s="21">
        <f t="shared" si="1158"/>
        <v>0</v>
      </c>
      <c r="DN413" s="21">
        <f t="shared" si="1158"/>
        <v>0</v>
      </c>
      <c r="DO413" s="21">
        <f t="shared" si="1158"/>
        <v>0</v>
      </c>
      <c r="DP413" s="21">
        <f t="shared" si="1158"/>
        <v>0</v>
      </c>
      <c r="DQ413" s="21">
        <f t="shared" si="1158"/>
        <v>0</v>
      </c>
      <c r="DR413" s="21">
        <f t="shared" si="1158"/>
        <v>0</v>
      </c>
      <c r="DS413" s="21">
        <f t="shared" si="1158"/>
        <v>0</v>
      </c>
      <c r="DT413" s="21">
        <f t="shared" si="1158"/>
        <v>0</v>
      </c>
      <c r="DU413" s="21">
        <f t="shared" si="1158"/>
        <v>0</v>
      </c>
      <c r="DV413" s="21">
        <f t="shared" si="1158"/>
        <v>0</v>
      </c>
      <c r="DW413" s="21">
        <f t="shared" si="1158"/>
        <v>0</v>
      </c>
      <c r="DX413" s="21">
        <f t="shared" si="1158"/>
        <v>0</v>
      </c>
      <c r="DY413" s="21">
        <f t="shared" si="1158"/>
        <v>0</v>
      </c>
      <c r="EB413" s="116">
        <f t="shared" si="1128"/>
        <v>412</v>
      </c>
      <c r="EC413" s="2" t="str">
        <f t="shared" si="1153"/>
        <v>Phase 3</v>
      </c>
      <c r="ED413" s="2" t="str">
        <f t="shared" si="1154"/>
        <v>60' Wide</v>
      </c>
      <c r="EE413" s="33" t="str">
        <f>EE424</f>
        <v>Cash</v>
      </c>
      <c r="EF413" s="2" t="str">
        <f>EF424</f>
        <v>Lot Parcel Development</v>
      </c>
    </row>
    <row r="414" spans="1:136" x14ac:dyDescent="0.3">
      <c r="B414" s="2" t="str">
        <f>Product!$L$2</f>
        <v>Phase 3</v>
      </c>
      <c r="C414" s="2" t="str">
        <f>Product!$L$3</f>
        <v>75' Wide</v>
      </c>
      <c r="D414" s="129">
        <f>SUMIFS(INDEX(Product!$B$2:$U$97, MATCH(D402, Product!$B$2:$B$97, 0), ), Product!$B$2:$U$2, $B414, Product!$B$3:$U$3, $C414)</f>
        <v>-25000</v>
      </c>
      <c r="G414" s="11">
        <f>SUM(H414:DZ414)</f>
        <v>-500000.00000000006</v>
      </c>
      <c r="I414" s="21">
        <f t="shared" ref="I414:AN414" si="1159">I29*$D414</f>
        <v>0</v>
      </c>
      <c r="J414" s="21">
        <f t="shared" si="1159"/>
        <v>0</v>
      </c>
      <c r="K414" s="21">
        <f t="shared" si="1159"/>
        <v>0</v>
      </c>
      <c r="L414" s="21">
        <f t="shared" si="1159"/>
        <v>0</v>
      </c>
      <c r="M414" s="21">
        <f t="shared" si="1159"/>
        <v>0</v>
      </c>
      <c r="N414" s="21">
        <f t="shared" si="1159"/>
        <v>0</v>
      </c>
      <c r="O414" s="21">
        <f t="shared" si="1159"/>
        <v>0</v>
      </c>
      <c r="P414" s="21">
        <f t="shared" si="1159"/>
        <v>0</v>
      </c>
      <c r="Q414" s="21">
        <f t="shared" si="1159"/>
        <v>0</v>
      </c>
      <c r="R414" s="21">
        <f t="shared" si="1159"/>
        <v>0</v>
      </c>
      <c r="S414" s="21">
        <f t="shared" si="1159"/>
        <v>0</v>
      </c>
      <c r="T414" s="21">
        <f t="shared" si="1159"/>
        <v>0</v>
      </c>
      <c r="U414" s="21">
        <f t="shared" si="1159"/>
        <v>0</v>
      </c>
      <c r="V414" s="21">
        <f t="shared" si="1159"/>
        <v>0</v>
      </c>
      <c r="W414" s="21">
        <f t="shared" si="1159"/>
        <v>0</v>
      </c>
      <c r="X414" s="21">
        <f t="shared" si="1159"/>
        <v>0</v>
      </c>
      <c r="Y414" s="21">
        <f t="shared" si="1159"/>
        <v>0</v>
      </c>
      <c r="Z414" s="21">
        <f t="shared" si="1159"/>
        <v>0</v>
      </c>
      <c r="AA414" s="21">
        <f t="shared" si="1159"/>
        <v>0</v>
      </c>
      <c r="AB414" s="21">
        <f t="shared" si="1159"/>
        <v>0</v>
      </c>
      <c r="AC414" s="21">
        <f t="shared" si="1159"/>
        <v>0</v>
      </c>
      <c r="AD414" s="21">
        <f t="shared" si="1159"/>
        <v>0</v>
      </c>
      <c r="AE414" s="21">
        <f t="shared" si="1159"/>
        <v>0</v>
      </c>
      <c r="AF414" s="21">
        <f t="shared" si="1159"/>
        <v>0</v>
      </c>
      <c r="AG414" s="21">
        <f t="shared" si="1159"/>
        <v>0</v>
      </c>
      <c r="AH414" s="21">
        <f t="shared" si="1159"/>
        <v>0</v>
      </c>
      <c r="AI414" s="21">
        <f t="shared" si="1159"/>
        <v>-83333.333333333343</v>
      </c>
      <c r="AJ414" s="21">
        <f t="shared" si="1159"/>
        <v>-83333.333333333343</v>
      </c>
      <c r="AK414" s="21">
        <f t="shared" si="1159"/>
        <v>-83333.333333333343</v>
      </c>
      <c r="AL414" s="21">
        <f t="shared" si="1159"/>
        <v>-83333.333333333343</v>
      </c>
      <c r="AM414" s="21">
        <f t="shared" si="1159"/>
        <v>-83333.333333333343</v>
      </c>
      <c r="AN414" s="21">
        <f t="shared" si="1159"/>
        <v>-83333.333333333299</v>
      </c>
      <c r="AO414" s="21">
        <f t="shared" ref="AO414:BT414" si="1160">AO29*$D414</f>
        <v>0</v>
      </c>
      <c r="AP414" s="21">
        <f t="shared" si="1160"/>
        <v>0</v>
      </c>
      <c r="AQ414" s="21">
        <f t="shared" si="1160"/>
        <v>0</v>
      </c>
      <c r="AR414" s="21">
        <f t="shared" si="1160"/>
        <v>0</v>
      </c>
      <c r="AS414" s="21">
        <f t="shared" si="1160"/>
        <v>0</v>
      </c>
      <c r="AT414" s="21">
        <f t="shared" si="1160"/>
        <v>0</v>
      </c>
      <c r="AU414" s="21">
        <f t="shared" si="1160"/>
        <v>0</v>
      </c>
      <c r="AV414" s="21">
        <f t="shared" si="1160"/>
        <v>0</v>
      </c>
      <c r="AW414" s="21">
        <f t="shared" si="1160"/>
        <v>0</v>
      </c>
      <c r="AX414" s="21">
        <f t="shared" si="1160"/>
        <v>0</v>
      </c>
      <c r="AY414" s="21">
        <f t="shared" si="1160"/>
        <v>0</v>
      </c>
      <c r="AZ414" s="21">
        <f t="shared" si="1160"/>
        <v>0</v>
      </c>
      <c r="BA414" s="21">
        <f t="shared" si="1160"/>
        <v>0</v>
      </c>
      <c r="BB414" s="21">
        <f t="shared" si="1160"/>
        <v>0</v>
      </c>
      <c r="BC414" s="21">
        <f t="shared" si="1160"/>
        <v>0</v>
      </c>
      <c r="BD414" s="21">
        <f t="shared" si="1160"/>
        <v>0</v>
      </c>
      <c r="BE414" s="21">
        <f t="shared" si="1160"/>
        <v>0</v>
      </c>
      <c r="BF414" s="21">
        <f t="shared" si="1160"/>
        <v>0</v>
      </c>
      <c r="BG414" s="21">
        <f t="shared" si="1160"/>
        <v>0</v>
      </c>
      <c r="BH414" s="21">
        <f t="shared" si="1160"/>
        <v>0</v>
      </c>
      <c r="BI414" s="21">
        <f t="shared" si="1160"/>
        <v>0</v>
      </c>
      <c r="BJ414" s="21">
        <f t="shared" si="1160"/>
        <v>0</v>
      </c>
      <c r="BK414" s="21">
        <f t="shared" si="1160"/>
        <v>0</v>
      </c>
      <c r="BL414" s="21">
        <f t="shared" si="1160"/>
        <v>0</v>
      </c>
      <c r="BM414" s="21">
        <f t="shared" si="1160"/>
        <v>0</v>
      </c>
      <c r="BN414" s="21">
        <f t="shared" si="1160"/>
        <v>0</v>
      </c>
      <c r="BO414" s="21">
        <f t="shared" si="1160"/>
        <v>0</v>
      </c>
      <c r="BP414" s="21">
        <f t="shared" si="1160"/>
        <v>0</v>
      </c>
      <c r="BQ414" s="21">
        <f t="shared" si="1160"/>
        <v>0</v>
      </c>
      <c r="BR414" s="21">
        <f t="shared" si="1160"/>
        <v>0</v>
      </c>
      <c r="BS414" s="21">
        <f t="shared" si="1160"/>
        <v>0</v>
      </c>
      <c r="BT414" s="21">
        <f t="shared" si="1160"/>
        <v>0</v>
      </c>
      <c r="BU414" s="21">
        <f t="shared" ref="BU414:CZ414" si="1161">BU29*$D414</f>
        <v>0</v>
      </c>
      <c r="BV414" s="21">
        <f t="shared" si="1161"/>
        <v>0</v>
      </c>
      <c r="BW414" s="21">
        <f t="shared" si="1161"/>
        <v>0</v>
      </c>
      <c r="BX414" s="21">
        <f t="shared" si="1161"/>
        <v>0</v>
      </c>
      <c r="BY414" s="21">
        <f t="shared" si="1161"/>
        <v>0</v>
      </c>
      <c r="BZ414" s="21">
        <f t="shared" si="1161"/>
        <v>0</v>
      </c>
      <c r="CA414" s="21">
        <f t="shared" si="1161"/>
        <v>0</v>
      </c>
      <c r="CB414" s="21">
        <f t="shared" si="1161"/>
        <v>0</v>
      </c>
      <c r="CC414" s="21">
        <f t="shared" si="1161"/>
        <v>0</v>
      </c>
      <c r="CD414" s="21">
        <f t="shared" si="1161"/>
        <v>0</v>
      </c>
      <c r="CE414" s="21">
        <f t="shared" si="1161"/>
        <v>0</v>
      </c>
      <c r="CF414" s="21">
        <f t="shared" si="1161"/>
        <v>0</v>
      </c>
      <c r="CG414" s="21">
        <f t="shared" si="1161"/>
        <v>0</v>
      </c>
      <c r="CH414" s="21">
        <f t="shared" si="1161"/>
        <v>0</v>
      </c>
      <c r="CI414" s="21">
        <f t="shared" si="1161"/>
        <v>0</v>
      </c>
      <c r="CJ414" s="21">
        <f t="shared" si="1161"/>
        <v>0</v>
      </c>
      <c r="CK414" s="21">
        <f t="shared" si="1161"/>
        <v>0</v>
      </c>
      <c r="CL414" s="21">
        <f t="shared" si="1161"/>
        <v>0</v>
      </c>
      <c r="CM414" s="21">
        <f t="shared" si="1161"/>
        <v>0</v>
      </c>
      <c r="CN414" s="21">
        <f t="shared" si="1161"/>
        <v>0</v>
      </c>
      <c r="CO414" s="21">
        <f t="shared" si="1161"/>
        <v>0</v>
      </c>
      <c r="CP414" s="21">
        <f t="shared" si="1161"/>
        <v>0</v>
      </c>
      <c r="CQ414" s="21">
        <f t="shared" si="1161"/>
        <v>0</v>
      </c>
      <c r="CR414" s="21">
        <f t="shared" si="1161"/>
        <v>0</v>
      </c>
      <c r="CS414" s="21">
        <f t="shared" si="1161"/>
        <v>0</v>
      </c>
      <c r="CT414" s="21">
        <f t="shared" si="1161"/>
        <v>0</v>
      </c>
      <c r="CU414" s="21">
        <f t="shared" si="1161"/>
        <v>0</v>
      </c>
      <c r="CV414" s="21">
        <f t="shared" si="1161"/>
        <v>0</v>
      </c>
      <c r="CW414" s="21">
        <f t="shared" si="1161"/>
        <v>0</v>
      </c>
      <c r="CX414" s="21">
        <f t="shared" si="1161"/>
        <v>0</v>
      </c>
      <c r="CY414" s="21">
        <f t="shared" si="1161"/>
        <v>0</v>
      </c>
      <c r="CZ414" s="21">
        <f t="shared" si="1161"/>
        <v>0</v>
      </c>
      <c r="DA414" s="21">
        <f t="shared" ref="DA414:DY414" si="1162">DA29*$D414</f>
        <v>0</v>
      </c>
      <c r="DB414" s="21">
        <f t="shared" si="1162"/>
        <v>0</v>
      </c>
      <c r="DC414" s="21">
        <f t="shared" si="1162"/>
        <v>0</v>
      </c>
      <c r="DD414" s="21">
        <f t="shared" si="1162"/>
        <v>0</v>
      </c>
      <c r="DE414" s="21">
        <f t="shared" si="1162"/>
        <v>0</v>
      </c>
      <c r="DF414" s="21">
        <f t="shared" si="1162"/>
        <v>0</v>
      </c>
      <c r="DG414" s="21">
        <f t="shared" si="1162"/>
        <v>0</v>
      </c>
      <c r="DH414" s="21">
        <f t="shared" si="1162"/>
        <v>0</v>
      </c>
      <c r="DI414" s="21">
        <f t="shared" si="1162"/>
        <v>0</v>
      </c>
      <c r="DJ414" s="21">
        <f t="shared" si="1162"/>
        <v>0</v>
      </c>
      <c r="DK414" s="21">
        <f t="shared" si="1162"/>
        <v>0</v>
      </c>
      <c r="DL414" s="21">
        <f t="shared" si="1162"/>
        <v>0</v>
      </c>
      <c r="DM414" s="21">
        <f t="shared" si="1162"/>
        <v>0</v>
      </c>
      <c r="DN414" s="21">
        <f t="shared" si="1162"/>
        <v>0</v>
      </c>
      <c r="DO414" s="21">
        <f t="shared" si="1162"/>
        <v>0</v>
      </c>
      <c r="DP414" s="21">
        <f t="shared" si="1162"/>
        <v>0</v>
      </c>
      <c r="DQ414" s="21">
        <f t="shared" si="1162"/>
        <v>0</v>
      </c>
      <c r="DR414" s="21">
        <f t="shared" si="1162"/>
        <v>0</v>
      </c>
      <c r="DS414" s="21">
        <f t="shared" si="1162"/>
        <v>0</v>
      </c>
      <c r="DT414" s="21">
        <f t="shared" si="1162"/>
        <v>0</v>
      </c>
      <c r="DU414" s="21">
        <f t="shared" si="1162"/>
        <v>0</v>
      </c>
      <c r="DV414" s="21">
        <f t="shared" si="1162"/>
        <v>0</v>
      </c>
      <c r="DW414" s="21">
        <f t="shared" si="1162"/>
        <v>0</v>
      </c>
      <c r="DX414" s="21">
        <f t="shared" si="1162"/>
        <v>0</v>
      </c>
      <c r="DY414" s="21">
        <f t="shared" si="1162"/>
        <v>0</v>
      </c>
      <c r="EB414" s="116">
        <f t="shared" si="1128"/>
        <v>413</v>
      </c>
      <c r="EC414" s="2" t="str">
        <f t="shared" si="1153"/>
        <v>Phase 3</v>
      </c>
      <c r="ED414" s="2" t="str">
        <f t="shared" si="1154"/>
        <v>75' Wide</v>
      </c>
      <c r="EE414" s="33" t="str">
        <f>EE424</f>
        <v>Cash</v>
      </c>
      <c r="EF414" s="2" t="str">
        <f>EF424</f>
        <v>Lot Parcel Development</v>
      </c>
    </row>
    <row r="415" spans="1:136" x14ac:dyDescent="0.3">
      <c r="D415" s="129"/>
      <c r="I415" s="21"/>
      <c r="J415" s="21"/>
      <c r="K415" s="21"/>
      <c r="L415" s="21"/>
      <c r="M415" s="21"/>
      <c r="N415" s="21"/>
      <c r="O415" s="21"/>
      <c r="P415" s="21"/>
      <c r="Q415" s="21"/>
      <c r="R415" s="21"/>
      <c r="S415" s="21"/>
      <c r="T415" s="21"/>
      <c r="U415" s="21"/>
      <c r="V415" s="21"/>
      <c r="W415" s="21"/>
      <c r="X415" s="21"/>
      <c r="Y415" s="21"/>
      <c r="Z415" s="21"/>
      <c r="AA415" s="21"/>
      <c r="AB415" s="21"/>
      <c r="AC415" s="21"/>
      <c r="AD415" s="21"/>
      <c r="AE415" s="21"/>
      <c r="AF415" s="21"/>
      <c r="AG415" s="21"/>
      <c r="AH415" s="21"/>
      <c r="AI415" s="21"/>
      <c r="AJ415" s="21"/>
      <c r="AK415" s="21"/>
      <c r="AL415" s="21"/>
      <c r="AM415" s="21"/>
      <c r="AN415" s="21"/>
      <c r="AO415" s="21"/>
      <c r="AP415" s="21"/>
      <c r="AQ415" s="21"/>
      <c r="AR415" s="21"/>
      <c r="AS415" s="21"/>
      <c r="AT415" s="21"/>
      <c r="AU415" s="21"/>
      <c r="AV415" s="21"/>
      <c r="AW415" s="21"/>
      <c r="AX415" s="21"/>
      <c r="AY415" s="21"/>
      <c r="AZ415" s="21"/>
      <c r="BA415" s="21"/>
      <c r="BB415" s="21"/>
      <c r="BC415" s="21"/>
      <c r="BD415" s="21"/>
      <c r="BE415" s="21"/>
      <c r="BF415" s="21"/>
      <c r="BG415" s="21"/>
      <c r="BH415" s="21"/>
      <c r="BI415" s="21"/>
      <c r="BJ415" s="21"/>
      <c r="BK415" s="21"/>
      <c r="BL415" s="21"/>
      <c r="BM415" s="21"/>
      <c r="BN415" s="21"/>
      <c r="BO415" s="21"/>
      <c r="BP415" s="21"/>
      <c r="BQ415" s="21"/>
      <c r="BR415" s="21"/>
      <c r="BS415" s="21"/>
      <c r="BT415" s="21"/>
      <c r="BU415" s="21"/>
      <c r="BV415" s="21"/>
      <c r="BW415" s="21"/>
      <c r="BX415" s="21"/>
      <c r="BY415" s="21"/>
      <c r="BZ415" s="21"/>
      <c r="CA415" s="21"/>
      <c r="CB415" s="21"/>
      <c r="CC415" s="21"/>
      <c r="CD415" s="21"/>
      <c r="CE415" s="21"/>
      <c r="CF415" s="21"/>
      <c r="CG415" s="21"/>
      <c r="CH415" s="21"/>
      <c r="CI415" s="21"/>
      <c r="CJ415" s="21"/>
      <c r="CK415" s="21"/>
      <c r="CL415" s="21"/>
      <c r="CM415" s="21"/>
      <c r="CN415" s="21"/>
      <c r="CO415" s="21"/>
      <c r="CP415" s="21"/>
      <c r="CQ415" s="21"/>
      <c r="CR415" s="21"/>
      <c r="CS415" s="21"/>
      <c r="CT415" s="21"/>
      <c r="CU415" s="21"/>
      <c r="CV415" s="21"/>
      <c r="CW415" s="21"/>
      <c r="CX415" s="21"/>
      <c r="CY415" s="21"/>
      <c r="CZ415" s="21"/>
      <c r="DA415" s="21"/>
      <c r="DB415" s="21"/>
      <c r="DC415" s="21"/>
      <c r="DD415" s="21"/>
      <c r="DE415" s="21"/>
      <c r="DF415" s="21"/>
      <c r="DG415" s="21"/>
      <c r="DH415" s="21"/>
      <c r="DI415" s="21"/>
      <c r="DJ415" s="21"/>
      <c r="DK415" s="21"/>
      <c r="DL415" s="21"/>
      <c r="DM415" s="21"/>
      <c r="DN415" s="21"/>
      <c r="DO415" s="21"/>
      <c r="DP415" s="21"/>
      <c r="DQ415" s="21"/>
      <c r="DR415" s="21"/>
      <c r="DS415" s="21"/>
      <c r="DT415" s="21"/>
      <c r="DU415" s="21"/>
      <c r="DV415" s="21"/>
      <c r="DW415" s="21"/>
      <c r="DX415" s="21"/>
      <c r="DY415" s="21"/>
      <c r="EE415" s="33"/>
    </row>
    <row r="416" spans="1:136" x14ac:dyDescent="0.3">
      <c r="B416" s="2" t="str">
        <f>Product!$M$2</f>
        <v>Phase 4</v>
      </c>
      <c r="C416" s="2" t="str">
        <f>Product!$M$3</f>
        <v>50' Wide</v>
      </c>
      <c r="D416" s="129">
        <f>SUMIFS(INDEX(Product!$B$2:$U$97, MATCH(D402, Product!$B$2:$B$97, 0), ), Product!$B$2:$U$2, $B416, Product!$B$3:$U$3, $C416)</f>
        <v>-25000</v>
      </c>
      <c r="G416" s="11">
        <f>SUM(H416:DZ416)</f>
        <v>-750000</v>
      </c>
      <c r="I416" s="21">
        <f t="shared" ref="I416:AN416" si="1163">I31*$D416</f>
        <v>0</v>
      </c>
      <c r="J416" s="21">
        <f t="shared" si="1163"/>
        <v>0</v>
      </c>
      <c r="K416" s="21">
        <f t="shared" si="1163"/>
        <v>0</v>
      </c>
      <c r="L416" s="21">
        <f t="shared" si="1163"/>
        <v>0</v>
      </c>
      <c r="M416" s="21">
        <f t="shared" si="1163"/>
        <v>0</v>
      </c>
      <c r="N416" s="21">
        <f t="shared" si="1163"/>
        <v>0</v>
      </c>
      <c r="O416" s="21">
        <f t="shared" si="1163"/>
        <v>0</v>
      </c>
      <c r="P416" s="21">
        <f t="shared" si="1163"/>
        <v>0</v>
      </c>
      <c r="Q416" s="21">
        <f t="shared" si="1163"/>
        <v>0</v>
      </c>
      <c r="R416" s="21">
        <f t="shared" si="1163"/>
        <v>0</v>
      </c>
      <c r="S416" s="21">
        <f t="shared" si="1163"/>
        <v>0</v>
      </c>
      <c r="T416" s="21">
        <f t="shared" si="1163"/>
        <v>0</v>
      </c>
      <c r="U416" s="21">
        <f t="shared" si="1163"/>
        <v>0</v>
      </c>
      <c r="V416" s="21">
        <f t="shared" si="1163"/>
        <v>0</v>
      </c>
      <c r="W416" s="21">
        <f t="shared" si="1163"/>
        <v>0</v>
      </c>
      <c r="X416" s="21">
        <f t="shared" si="1163"/>
        <v>0</v>
      </c>
      <c r="Y416" s="21">
        <f t="shared" si="1163"/>
        <v>0</v>
      </c>
      <c r="Z416" s="21">
        <f t="shared" si="1163"/>
        <v>0</v>
      </c>
      <c r="AA416" s="21">
        <f t="shared" si="1163"/>
        <v>0</v>
      </c>
      <c r="AB416" s="21">
        <f t="shared" si="1163"/>
        <v>0</v>
      </c>
      <c r="AC416" s="21">
        <f t="shared" si="1163"/>
        <v>0</v>
      </c>
      <c r="AD416" s="21">
        <f t="shared" si="1163"/>
        <v>0</v>
      </c>
      <c r="AE416" s="21">
        <f t="shared" si="1163"/>
        <v>0</v>
      </c>
      <c r="AF416" s="21">
        <f t="shared" si="1163"/>
        <v>0</v>
      </c>
      <c r="AG416" s="21">
        <f t="shared" si="1163"/>
        <v>0</v>
      </c>
      <c r="AH416" s="21">
        <f t="shared" si="1163"/>
        <v>0</v>
      </c>
      <c r="AI416" s="21">
        <f t="shared" si="1163"/>
        <v>0</v>
      </c>
      <c r="AJ416" s="21">
        <f t="shared" si="1163"/>
        <v>0</v>
      </c>
      <c r="AK416" s="21">
        <f t="shared" si="1163"/>
        <v>0</v>
      </c>
      <c r="AL416" s="21">
        <f t="shared" si="1163"/>
        <v>0</v>
      </c>
      <c r="AM416" s="21">
        <f t="shared" si="1163"/>
        <v>0</v>
      </c>
      <c r="AN416" s="21">
        <f t="shared" si="1163"/>
        <v>0</v>
      </c>
      <c r="AO416" s="21">
        <f t="shared" ref="AO416:BT416" si="1164">AO31*$D416</f>
        <v>0</v>
      </c>
      <c r="AP416" s="21">
        <f t="shared" si="1164"/>
        <v>0</v>
      </c>
      <c r="AQ416" s="21">
        <f t="shared" si="1164"/>
        <v>0</v>
      </c>
      <c r="AR416" s="21">
        <f t="shared" si="1164"/>
        <v>0</v>
      </c>
      <c r="AS416" s="21">
        <f t="shared" si="1164"/>
        <v>0</v>
      </c>
      <c r="AT416" s="21">
        <f t="shared" si="1164"/>
        <v>0</v>
      </c>
      <c r="AU416" s="21">
        <f t="shared" si="1164"/>
        <v>-125000</v>
      </c>
      <c r="AV416" s="21">
        <f t="shared" si="1164"/>
        <v>-125000</v>
      </c>
      <c r="AW416" s="21">
        <f t="shared" si="1164"/>
        <v>-125000</v>
      </c>
      <c r="AX416" s="21">
        <f t="shared" si="1164"/>
        <v>-125000</v>
      </c>
      <c r="AY416" s="21">
        <f t="shared" si="1164"/>
        <v>-125000</v>
      </c>
      <c r="AZ416" s="21">
        <f t="shared" si="1164"/>
        <v>-125000</v>
      </c>
      <c r="BA416" s="21">
        <f t="shared" si="1164"/>
        <v>0</v>
      </c>
      <c r="BB416" s="21">
        <f t="shared" si="1164"/>
        <v>0</v>
      </c>
      <c r="BC416" s="21">
        <f t="shared" si="1164"/>
        <v>0</v>
      </c>
      <c r="BD416" s="21">
        <f t="shared" si="1164"/>
        <v>0</v>
      </c>
      <c r="BE416" s="21">
        <f t="shared" si="1164"/>
        <v>0</v>
      </c>
      <c r="BF416" s="21">
        <f t="shared" si="1164"/>
        <v>0</v>
      </c>
      <c r="BG416" s="21">
        <f t="shared" si="1164"/>
        <v>0</v>
      </c>
      <c r="BH416" s="21">
        <f t="shared" si="1164"/>
        <v>0</v>
      </c>
      <c r="BI416" s="21">
        <f t="shared" si="1164"/>
        <v>0</v>
      </c>
      <c r="BJ416" s="21">
        <f t="shared" si="1164"/>
        <v>0</v>
      </c>
      <c r="BK416" s="21">
        <f t="shared" si="1164"/>
        <v>0</v>
      </c>
      <c r="BL416" s="21">
        <f t="shared" si="1164"/>
        <v>0</v>
      </c>
      <c r="BM416" s="21">
        <f t="shared" si="1164"/>
        <v>0</v>
      </c>
      <c r="BN416" s="21">
        <f t="shared" si="1164"/>
        <v>0</v>
      </c>
      <c r="BO416" s="21">
        <f t="shared" si="1164"/>
        <v>0</v>
      </c>
      <c r="BP416" s="21">
        <f t="shared" si="1164"/>
        <v>0</v>
      </c>
      <c r="BQ416" s="21">
        <f t="shared" si="1164"/>
        <v>0</v>
      </c>
      <c r="BR416" s="21">
        <f t="shared" si="1164"/>
        <v>0</v>
      </c>
      <c r="BS416" s="21">
        <f t="shared" si="1164"/>
        <v>0</v>
      </c>
      <c r="BT416" s="21">
        <f t="shared" si="1164"/>
        <v>0</v>
      </c>
      <c r="BU416" s="21">
        <f t="shared" ref="BU416:CZ416" si="1165">BU31*$D416</f>
        <v>0</v>
      </c>
      <c r="BV416" s="21">
        <f t="shared" si="1165"/>
        <v>0</v>
      </c>
      <c r="BW416" s="21">
        <f t="shared" si="1165"/>
        <v>0</v>
      </c>
      <c r="BX416" s="21">
        <f t="shared" si="1165"/>
        <v>0</v>
      </c>
      <c r="BY416" s="21">
        <f t="shared" si="1165"/>
        <v>0</v>
      </c>
      <c r="BZ416" s="21">
        <f t="shared" si="1165"/>
        <v>0</v>
      </c>
      <c r="CA416" s="21">
        <f t="shared" si="1165"/>
        <v>0</v>
      </c>
      <c r="CB416" s="21">
        <f t="shared" si="1165"/>
        <v>0</v>
      </c>
      <c r="CC416" s="21">
        <f t="shared" si="1165"/>
        <v>0</v>
      </c>
      <c r="CD416" s="21">
        <f t="shared" si="1165"/>
        <v>0</v>
      </c>
      <c r="CE416" s="21">
        <f t="shared" si="1165"/>
        <v>0</v>
      </c>
      <c r="CF416" s="21">
        <f t="shared" si="1165"/>
        <v>0</v>
      </c>
      <c r="CG416" s="21">
        <f t="shared" si="1165"/>
        <v>0</v>
      </c>
      <c r="CH416" s="21">
        <f t="shared" si="1165"/>
        <v>0</v>
      </c>
      <c r="CI416" s="21">
        <f t="shared" si="1165"/>
        <v>0</v>
      </c>
      <c r="CJ416" s="21">
        <f t="shared" si="1165"/>
        <v>0</v>
      </c>
      <c r="CK416" s="21">
        <f t="shared" si="1165"/>
        <v>0</v>
      </c>
      <c r="CL416" s="21">
        <f t="shared" si="1165"/>
        <v>0</v>
      </c>
      <c r="CM416" s="21">
        <f t="shared" si="1165"/>
        <v>0</v>
      </c>
      <c r="CN416" s="21">
        <f t="shared" si="1165"/>
        <v>0</v>
      </c>
      <c r="CO416" s="21">
        <f t="shared" si="1165"/>
        <v>0</v>
      </c>
      <c r="CP416" s="21">
        <f t="shared" si="1165"/>
        <v>0</v>
      </c>
      <c r="CQ416" s="21">
        <f t="shared" si="1165"/>
        <v>0</v>
      </c>
      <c r="CR416" s="21">
        <f t="shared" si="1165"/>
        <v>0</v>
      </c>
      <c r="CS416" s="21">
        <f t="shared" si="1165"/>
        <v>0</v>
      </c>
      <c r="CT416" s="21">
        <f t="shared" si="1165"/>
        <v>0</v>
      </c>
      <c r="CU416" s="21">
        <f t="shared" si="1165"/>
        <v>0</v>
      </c>
      <c r="CV416" s="21">
        <f t="shared" si="1165"/>
        <v>0</v>
      </c>
      <c r="CW416" s="21">
        <f t="shared" si="1165"/>
        <v>0</v>
      </c>
      <c r="CX416" s="21">
        <f t="shared" si="1165"/>
        <v>0</v>
      </c>
      <c r="CY416" s="21">
        <f t="shared" si="1165"/>
        <v>0</v>
      </c>
      <c r="CZ416" s="21">
        <f t="shared" si="1165"/>
        <v>0</v>
      </c>
      <c r="DA416" s="21">
        <f t="shared" ref="DA416:DY416" si="1166">DA31*$D416</f>
        <v>0</v>
      </c>
      <c r="DB416" s="21">
        <f t="shared" si="1166"/>
        <v>0</v>
      </c>
      <c r="DC416" s="21">
        <f t="shared" si="1166"/>
        <v>0</v>
      </c>
      <c r="DD416" s="21">
        <f t="shared" si="1166"/>
        <v>0</v>
      </c>
      <c r="DE416" s="21">
        <f t="shared" si="1166"/>
        <v>0</v>
      </c>
      <c r="DF416" s="21">
        <f t="shared" si="1166"/>
        <v>0</v>
      </c>
      <c r="DG416" s="21">
        <f t="shared" si="1166"/>
        <v>0</v>
      </c>
      <c r="DH416" s="21">
        <f t="shared" si="1166"/>
        <v>0</v>
      </c>
      <c r="DI416" s="21">
        <f t="shared" si="1166"/>
        <v>0</v>
      </c>
      <c r="DJ416" s="21">
        <f t="shared" si="1166"/>
        <v>0</v>
      </c>
      <c r="DK416" s="21">
        <f t="shared" si="1166"/>
        <v>0</v>
      </c>
      <c r="DL416" s="21">
        <f t="shared" si="1166"/>
        <v>0</v>
      </c>
      <c r="DM416" s="21">
        <f t="shared" si="1166"/>
        <v>0</v>
      </c>
      <c r="DN416" s="21">
        <f t="shared" si="1166"/>
        <v>0</v>
      </c>
      <c r="DO416" s="21">
        <f t="shared" si="1166"/>
        <v>0</v>
      </c>
      <c r="DP416" s="21">
        <f t="shared" si="1166"/>
        <v>0</v>
      </c>
      <c r="DQ416" s="21">
        <f t="shared" si="1166"/>
        <v>0</v>
      </c>
      <c r="DR416" s="21">
        <f t="shared" si="1166"/>
        <v>0</v>
      </c>
      <c r="DS416" s="21">
        <f t="shared" si="1166"/>
        <v>0</v>
      </c>
      <c r="DT416" s="21">
        <f t="shared" si="1166"/>
        <v>0</v>
      </c>
      <c r="DU416" s="21">
        <f t="shared" si="1166"/>
        <v>0</v>
      </c>
      <c r="DV416" s="21">
        <f t="shared" si="1166"/>
        <v>0</v>
      </c>
      <c r="DW416" s="21">
        <f t="shared" si="1166"/>
        <v>0</v>
      </c>
      <c r="DX416" s="21">
        <f t="shared" si="1166"/>
        <v>0</v>
      </c>
      <c r="DY416" s="21">
        <f t="shared" si="1166"/>
        <v>0</v>
      </c>
      <c r="EB416" s="116">
        <f t="shared" si="1128"/>
        <v>415</v>
      </c>
      <c r="EC416" s="2" t="str">
        <f t="shared" ref="EC416:EC418" si="1167">B416</f>
        <v>Phase 4</v>
      </c>
      <c r="ED416" s="2" t="str">
        <f t="shared" ref="ED416:ED418" si="1168">C416</f>
        <v>50' Wide</v>
      </c>
      <c r="EE416" s="33" t="str">
        <f>EE424</f>
        <v>Cash</v>
      </c>
      <c r="EF416" s="2" t="str">
        <f>EF424</f>
        <v>Lot Parcel Development</v>
      </c>
    </row>
    <row r="417" spans="1:136" x14ac:dyDescent="0.3">
      <c r="B417" s="2" t="str">
        <f>Product!$N$2</f>
        <v>Phase 4</v>
      </c>
      <c r="C417" s="2" t="str">
        <f>Product!$N$3</f>
        <v>60' Wide</v>
      </c>
      <c r="D417" s="129">
        <f>SUMIFS(INDEX(Product!$B$2:$U$97, MATCH(D402, Product!$B$2:$B$97, 0), ), Product!$B$2:$U$2, $B417, Product!$B$3:$U$3, $C417)</f>
        <v>-25000</v>
      </c>
      <c r="G417" s="11">
        <f>SUM(H417:DZ417)</f>
        <v>-750000</v>
      </c>
      <c r="I417" s="21">
        <f t="shared" ref="I417:AN417" si="1169">I32*$D417</f>
        <v>0</v>
      </c>
      <c r="J417" s="21">
        <f t="shared" si="1169"/>
        <v>0</v>
      </c>
      <c r="K417" s="21">
        <f t="shared" si="1169"/>
        <v>0</v>
      </c>
      <c r="L417" s="21">
        <f t="shared" si="1169"/>
        <v>0</v>
      </c>
      <c r="M417" s="21">
        <f t="shared" si="1169"/>
        <v>0</v>
      </c>
      <c r="N417" s="21">
        <f t="shared" si="1169"/>
        <v>0</v>
      </c>
      <c r="O417" s="21">
        <f t="shared" si="1169"/>
        <v>0</v>
      </c>
      <c r="P417" s="21">
        <f t="shared" si="1169"/>
        <v>0</v>
      </c>
      <c r="Q417" s="21">
        <f t="shared" si="1169"/>
        <v>0</v>
      </c>
      <c r="R417" s="21">
        <f t="shared" si="1169"/>
        <v>0</v>
      </c>
      <c r="S417" s="21">
        <f t="shared" si="1169"/>
        <v>0</v>
      </c>
      <c r="T417" s="21">
        <f t="shared" si="1169"/>
        <v>0</v>
      </c>
      <c r="U417" s="21">
        <f t="shared" si="1169"/>
        <v>0</v>
      </c>
      <c r="V417" s="21">
        <f t="shared" si="1169"/>
        <v>0</v>
      </c>
      <c r="W417" s="21">
        <f t="shared" si="1169"/>
        <v>0</v>
      </c>
      <c r="X417" s="21">
        <f t="shared" si="1169"/>
        <v>0</v>
      </c>
      <c r="Y417" s="21">
        <f t="shared" si="1169"/>
        <v>0</v>
      </c>
      <c r="Z417" s="21">
        <f t="shared" si="1169"/>
        <v>0</v>
      </c>
      <c r="AA417" s="21">
        <f t="shared" si="1169"/>
        <v>0</v>
      </c>
      <c r="AB417" s="21">
        <f t="shared" si="1169"/>
        <v>0</v>
      </c>
      <c r="AC417" s="21">
        <f t="shared" si="1169"/>
        <v>0</v>
      </c>
      <c r="AD417" s="21">
        <f t="shared" si="1169"/>
        <v>0</v>
      </c>
      <c r="AE417" s="21">
        <f t="shared" si="1169"/>
        <v>0</v>
      </c>
      <c r="AF417" s="21">
        <f t="shared" si="1169"/>
        <v>0</v>
      </c>
      <c r="AG417" s="21">
        <f t="shared" si="1169"/>
        <v>0</v>
      </c>
      <c r="AH417" s="21">
        <f t="shared" si="1169"/>
        <v>0</v>
      </c>
      <c r="AI417" s="21">
        <f t="shared" si="1169"/>
        <v>0</v>
      </c>
      <c r="AJ417" s="21">
        <f t="shared" si="1169"/>
        <v>0</v>
      </c>
      <c r="AK417" s="21">
        <f t="shared" si="1169"/>
        <v>0</v>
      </c>
      <c r="AL417" s="21">
        <f t="shared" si="1169"/>
        <v>0</v>
      </c>
      <c r="AM417" s="21">
        <f t="shared" si="1169"/>
        <v>0</v>
      </c>
      <c r="AN417" s="21">
        <f t="shared" si="1169"/>
        <v>0</v>
      </c>
      <c r="AO417" s="21">
        <f t="shared" ref="AO417:BT417" si="1170">AO32*$D417</f>
        <v>0</v>
      </c>
      <c r="AP417" s="21">
        <f t="shared" si="1170"/>
        <v>0</v>
      </c>
      <c r="AQ417" s="21">
        <f t="shared" si="1170"/>
        <v>0</v>
      </c>
      <c r="AR417" s="21">
        <f t="shared" si="1170"/>
        <v>0</v>
      </c>
      <c r="AS417" s="21">
        <f t="shared" si="1170"/>
        <v>0</v>
      </c>
      <c r="AT417" s="21">
        <f t="shared" si="1170"/>
        <v>0</v>
      </c>
      <c r="AU417" s="21">
        <f t="shared" si="1170"/>
        <v>-125000</v>
      </c>
      <c r="AV417" s="21">
        <f t="shared" si="1170"/>
        <v>-125000</v>
      </c>
      <c r="AW417" s="21">
        <f t="shared" si="1170"/>
        <v>-125000</v>
      </c>
      <c r="AX417" s="21">
        <f t="shared" si="1170"/>
        <v>-125000</v>
      </c>
      <c r="AY417" s="21">
        <f t="shared" si="1170"/>
        <v>-125000</v>
      </c>
      <c r="AZ417" s="21">
        <f t="shared" si="1170"/>
        <v>-125000</v>
      </c>
      <c r="BA417" s="21">
        <f t="shared" si="1170"/>
        <v>0</v>
      </c>
      <c r="BB417" s="21">
        <f t="shared" si="1170"/>
        <v>0</v>
      </c>
      <c r="BC417" s="21">
        <f t="shared" si="1170"/>
        <v>0</v>
      </c>
      <c r="BD417" s="21">
        <f t="shared" si="1170"/>
        <v>0</v>
      </c>
      <c r="BE417" s="21">
        <f t="shared" si="1170"/>
        <v>0</v>
      </c>
      <c r="BF417" s="21">
        <f t="shared" si="1170"/>
        <v>0</v>
      </c>
      <c r="BG417" s="21">
        <f t="shared" si="1170"/>
        <v>0</v>
      </c>
      <c r="BH417" s="21">
        <f t="shared" si="1170"/>
        <v>0</v>
      </c>
      <c r="BI417" s="21">
        <f t="shared" si="1170"/>
        <v>0</v>
      </c>
      <c r="BJ417" s="21">
        <f t="shared" si="1170"/>
        <v>0</v>
      </c>
      <c r="BK417" s="21">
        <f t="shared" si="1170"/>
        <v>0</v>
      </c>
      <c r="BL417" s="21">
        <f t="shared" si="1170"/>
        <v>0</v>
      </c>
      <c r="BM417" s="21">
        <f t="shared" si="1170"/>
        <v>0</v>
      </c>
      <c r="BN417" s="21">
        <f t="shared" si="1170"/>
        <v>0</v>
      </c>
      <c r="BO417" s="21">
        <f t="shared" si="1170"/>
        <v>0</v>
      </c>
      <c r="BP417" s="21">
        <f t="shared" si="1170"/>
        <v>0</v>
      </c>
      <c r="BQ417" s="21">
        <f t="shared" si="1170"/>
        <v>0</v>
      </c>
      <c r="BR417" s="21">
        <f t="shared" si="1170"/>
        <v>0</v>
      </c>
      <c r="BS417" s="21">
        <f t="shared" si="1170"/>
        <v>0</v>
      </c>
      <c r="BT417" s="21">
        <f t="shared" si="1170"/>
        <v>0</v>
      </c>
      <c r="BU417" s="21">
        <f t="shared" ref="BU417:CZ417" si="1171">BU32*$D417</f>
        <v>0</v>
      </c>
      <c r="BV417" s="21">
        <f t="shared" si="1171"/>
        <v>0</v>
      </c>
      <c r="BW417" s="21">
        <f t="shared" si="1171"/>
        <v>0</v>
      </c>
      <c r="BX417" s="21">
        <f t="shared" si="1171"/>
        <v>0</v>
      </c>
      <c r="BY417" s="21">
        <f t="shared" si="1171"/>
        <v>0</v>
      </c>
      <c r="BZ417" s="21">
        <f t="shared" si="1171"/>
        <v>0</v>
      </c>
      <c r="CA417" s="21">
        <f t="shared" si="1171"/>
        <v>0</v>
      </c>
      <c r="CB417" s="21">
        <f t="shared" si="1171"/>
        <v>0</v>
      </c>
      <c r="CC417" s="21">
        <f t="shared" si="1171"/>
        <v>0</v>
      </c>
      <c r="CD417" s="21">
        <f t="shared" si="1171"/>
        <v>0</v>
      </c>
      <c r="CE417" s="21">
        <f t="shared" si="1171"/>
        <v>0</v>
      </c>
      <c r="CF417" s="21">
        <f t="shared" si="1171"/>
        <v>0</v>
      </c>
      <c r="CG417" s="21">
        <f t="shared" si="1171"/>
        <v>0</v>
      </c>
      <c r="CH417" s="21">
        <f t="shared" si="1171"/>
        <v>0</v>
      </c>
      <c r="CI417" s="21">
        <f t="shared" si="1171"/>
        <v>0</v>
      </c>
      <c r="CJ417" s="21">
        <f t="shared" si="1171"/>
        <v>0</v>
      </c>
      <c r="CK417" s="21">
        <f t="shared" si="1171"/>
        <v>0</v>
      </c>
      <c r="CL417" s="21">
        <f t="shared" si="1171"/>
        <v>0</v>
      </c>
      <c r="CM417" s="21">
        <f t="shared" si="1171"/>
        <v>0</v>
      </c>
      <c r="CN417" s="21">
        <f t="shared" si="1171"/>
        <v>0</v>
      </c>
      <c r="CO417" s="21">
        <f t="shared" si="1171"/>
        <v>0</v>
      </c>
      <c r="CP417" s="21">
        <f t="shared" si="1171"/>
        <v>0</v>
      </c>
      <c r="CQ417" s="21">
        <f t="shared" si="1171"/>
        <v>0</v>
      </c>
      <c r="CR417" s="21">
        <f t="shared" si="1171"/>
        <v>0</v>
      </c>
      <c r="CS417" s="21">
        <f t="shared" si="1171"/>
        <v>0</v>
      </c>
      <c r="CT417" s="21">
        <f t="shared" si="1171"/>
        <v>0</v>
      </c>
      <c r="CU417" s="21">
        <f t="shared" si="1171"/>
        <v>0</v>
      </c>
      <c r="CV417" s="21">
        <f t="shared" si="1171"/>
        <v>0</v>
      </c>
      <c r="CW417" s="21">
        <f t="shared" si="1171"/>
        <v>0</v>
      </c>
      <c r="CX417" s="21">
        <f t="shared" si="1171"/>
        <v>0</v>
      </c>
      <c r="CY417" s="21">
        <f t="shared" si="1171"/>
        <v>0</v>
      </c>
      <c r="CZ417" s="21">
        <f t="shared" si="1171"/>
        <v>0</v>
      </c>
      <c r="DA417" s="21">
        <f t="shared" ref="DA417:DY417" si="1172">DA32*$D417</f>
        <v>0</v>
      </c>
      <c r="DB417" s="21">
        <f t="shared" si="1172"/>
        <v>0</v>
      </c>
      <c r="DC417" s="21">
        <f t="shared" si="1172"/>
        <v>0</v>
      </c>
      <c r="DD417" s="21">
        <f t="shared" si="1172"/>
        <v>0</v>
      </c>
      <c r="DE417" s="21">
        <f t="shared" si="1172"/>
        <v>0</v>
      </c>
      <c r="DF417" s="21">
        <f t="shared" si="1172"/>
        <v>0</v>
      </c>
      <c r="DG417" s="21">
        <f t="shared" si="1172"/>
        <v>0</v>
      </c>
      <c r="DH417" s="21">
        <f t="shared" si="1172"/>
        <v>0</v>
      </c>
      <c r="DI417" s="21">
        <f t="shared" si="1172"/>
        <v>0</v>
      </c>
      <c r="DJ417" s="21">
        <f t="shared" si="1172"/>
        <v>0</v>
      </c>
      <c r="DK417" s="21">
        <f t="shared" si="1172"/>
        <v>0</v>
      </c>
      <c r="DL417" s="21">
        <f t="shared" si="1172"/>
        <v>0</v>
      </c>
      <c r="DM417" s="21">
        <f t="shared" si="1172"/>
        <v>0</v>
      </c>
      <c r="DN417" s="21">
        <f t="shared" si="1172"/>
        <v>0</v>
      </c>
      <c r="DO417" s="21">
        <f t="shared" si="1172"/>
        <v>0</v>
      </c>
      <c r="DP417" s="21">
        <f t="shared" si="1172"/>
        <v>0</v>
      </c>
      <c r="DQ417" s="21">
        <f t="shared" si="1172"/>
        <v>0</v>
      </c>
      <c r="DR417" s="21">
        <f t="shared" si="1172"/>
        <v>0</v>
      </c>
      <c r="DS417" s="21">
        <f t="shared" si="1172"/>
        <v>0</v>
      </c>
      <c r="DT417" s="21">
        <f t="shared" si="1172"/>
        <v>0</v>
      </c>
      <c r="DU417" s="21">
        <f t="shared" si="1172"/>
        <v>0</v>
      </c>
      <c r="DV417" s="21">
        <f t="shared" si="1172"/>
        <v>0</v>
      </c>
      <c r="DW417" s="21">
        <f t="shared" si="1172"/>
        <v>0</v>
      </c>
      <c r="DX417" s="21">
        <f t="shared" si="1172"/>
        <v>0</v>
      </c>
      <c r="DY417" s="21">
        <f t="shared" si="1172"/>
        <v>0</v>
      </c>
      <c r="EB417" s="116">
        <f t="shared" si="1128"/>
        <v>416</v>
      </c>
      <c r="EC417" s="2" t="str">
        <f t="shared" si="1167"/>
        <v>Phase 4</v>
      </c>
      <c r="ED417" s="2" t="str">
        <f t="shared" si="1168"/>
        <v>60' Wide</v>
      </c>
      <c r="EE417" s="33" t="str">
        <f>EE424</f>
        <v>Cash</v>
      </c>
      <c r="EF417" s="2" t="str">
        <f>EF424</f>
        <v>Lot Parcel Development</v>
      </c>
    </row>
    <row r="418" spans="1:136" x14ac:dyDescent="0.3">
      <c r="B418" s="2" t="str">
        <f>Product!$O$2</f>
        <v>Phase 4</v>
      </c>
      <c r="C418" s="2" t="str">
        <f>Product!$O$3</f>
        <v>75' Wide</v>
      </c>
      <c r="D418" s="129">
        <f>SUMIFS(INDEX(Product!$B$2:$U$97, MATCH(D402, Product!$B$2:$B$97, 0), ), Product!$B$2:$U$2, $B418, Product!$B$3:$U$3, $C418)</f>
        <v>-25000</v>
      </c>
      <c r="G418" s="11">
        <f>SUM(H418:DZ418)</f>
        <v>-500000.00000000006</v>
      </c>
      <c r="I418" s="21">
        <f t="shared" ref="I418:AN418" si="1173">I33*$D418</f>
        <v>0</v>
      </c>
      <c r="J418" s="21">
        <f t="shared" si="1173"/>
        <v>0</v>
      </c>
      <c r="K418" s="21">
        <f t="shared" si="1173"/>
        <v>0</v>
      </c>
      <c r="L418" s="21">
        <f t="shared" si="1173"/>
        <v>0</v>
      </c>
      <c r="M418" s="21">
        <f t="shared" si="1173"/>
        <v>0</v>
      </c>
      <c r="N418" s="21">
        <f t="shared" si="1173"/>
        <v>0</v>
      </c>
      <c r="O418" s="21">
        <f t="shared" si="1173"/>
        <v>0</v>
      </c>
      <c r="P418" s="21">
        <f t="shared" si="1173"/>
        <v>0</v>
      </c>
      <c r="Q418" s="21">
        <f t="shared" si="1173"/>
        <v>0</v>
      </c>
      <c r="R418" s="21">
        <f t="shared" si="1173"/>
        <v>0</v>
      </c>
      <c r="S418" s="21">
        <f t="shared" si="1173"/>
        <v>0</v>
      </c>
      <c r="T418" s="21">
        <f t="shared" si="1173"/>
        <v>0</v>
      </c>
      <c r="U418" s="21">
        <f t="shared" si="1173"/>
        <v>0</v>
      </c>
      <c r="V418" s="21">
        <f t="shared" si="1173"/>
        <v>0</v>
      </c>
      <c r="W418" s="21">
        <f t="shared" si="1173"/>
        <v>0</v>
      </c>
      <c r="X418" s="21">
        <f t="shared" si="1173"/>
        <v>0</v>
      </c>
      <c r="Y418" s="21">
        <f t="shared" si="1173"/>
        <v>0</v>
      </c>
      <c r="Z418" s="21">
        <f t="shared" si="1173"/>
        <v>0</v>
      </c>
      <c r="AA418" s="21">
        <f t="shared" si="1173"/>
        <v>0</v>
      </c>
      <c r="AB418" s="21">
        <f t="shared" si="1173"/>
        <v>0</v>
      </c>
      <c r="AC418" s="21">
        <f t="shared" si="1173"/>
        <v>0</v>
      </c>
      <c r="AD418" s="21">
        <f t="shared" si="1173"/>
        <v>0</v>
      </c>
      <c r="AE418" s="21">
        <f t="shared" si="1173"/>
        <v>0</v>
      </c>
      <c r="AF418" s="21">
        <f t="shared" si="1173"/>
        <v>0</v>
      </c>
      <c r="AG418" s="21">
        <f t="shared" si="1173"/>
        <v>0</v>
      </c>
      <c r="AH418" s="21">
        <f t="shared" si="1173"/>
        <v>0</v>
      </c>
      <c r="AI418" s="21">
        <f t="shared" si="1173"/>
        <v>0</v>
      </c>
      <c r="AJ418" s="21">
        <f t="shared" si="1173"/>
        <v>0</v>
      </c>
      <c r="AK418" s="21">
        <f t="shared" si="1173"/>
        <v>0</v>
      </c>
      <c r="AL418" s="21">
        <f t="shared" si="1173"/>
        <v>0</v>
      </c>
      <c r="AM418" s="21">
        <f t="shared" si="1173"/>
        <v>0</v>
      </c>
      <c r="AN418" s="21">
        <f t="shared" si="1173"/>
        <v>0</v>
      </c>
      <c r="AO418" s="21">
        <f t="shared" ref="AO418:BT418" si="1174">AO33*$D418</f>
        <v>0</v>
      </c>
      <c r="AP418" s="21">
        <f t="shared" si="1174"/>
        <v>0</v>
      </c>
      <c r="AQ418" s="21">
        <f t="shared" si="1174"/>
        <v>0</v>
      </c>
      <c r="AR418" s="21">
        <f t="shared" si="1174"/>
        <v>0</v>
      </c>
      <c r="AS418" s="21">
        <f t="shared" si="1174"/>
        <v>0</v>
      </c>
      <c r="AT418" s="21">
        <f t="shared" si="1174"/>
        <v>0</v>
      </c>
      <c r="AU418" s="21">
        <f t="shared" si="1174"/>
        <v>-83333.333333333343</v>
      </c>
      <c r="AV418" s="21">
        <f t="shared" si="1174"/>
        <v>-83333.333333333343</v>
      </c>
      <c r="AW418" s="21">
        <f t="shared" si="1174"/>
        <v>-83333.333333333343</v>
      </c>
      <c r="AX418" s="21">
        <f t="shared" si="1174"/>
        <v>-83333.333333333343</v>
      </c>
      <c r="AY418" s="21">
        <f t="shared" si="1174"/>
        <v>-83333.333333333343</v>
      </c>
      <c r="AZ418" s="21">
        <f t="shared" si="1174"/>
        <v>-83333.333333333299</v>
      </c>
      <c r="BA418" s="21">
        <f t="shared" si="1174"/>
        <v>0</v>
      </c>
      <c r="BB418" s="21">
        <f t="shared" si="1174"/>
        <v>0</v>
      </c>
      <c r="BC418" s="21">
        <f t="shared" si="1174"/>
        <v>0</v>
      </c>
      <c r="BD418" s="21">
        <f t="shared" si="1174"/>
        <v>0</v>
      </c>
      <c r="BE418" s="21">
        <f t="shared" si="1174"/>
        <v>0</v>
      </c>
      <c r="BF418" s="21">
        <f t="shared" si="1174"/>
        <v>0</v>
      </c>
      <c r="BG418" s="21">
        <f t="shared" si="1174"/>
        <v>0</v>
      </c>
      <c r="BH418" s="21">
        <f t="shared" si="1174"/>
        <v>0</v>
      </c>
      <c r="BI418" s="21">
        <f t="shared" si="1174"/>
        <v>0</v>
      </c>
      <c r="BJ418" s="21">
        <f t="shared" si="1174"/>
        <v>0</v>
      </c>
      <c r="BK418" s="21">
        <f t="shared" si="1174"/>
        <v>0</v>
      </c>
      <c r="BL418" s="21">
        <f t="shared" si="1174"/>
        <v>0</v>
      </c>
      <c r="BM418" s="21">
        <f t="shared" si="1174"/>
        <v>0</v>
      </c>
      <c r="BN418" s="21">
        <f t="shared" si="1174"/>
        <v>0</v>
      </c>
      <c r="BO418" s="21">
        <f t="shared" si="1174"/>
        <v>0</v>
      </c>
      <c r="BP418" s="21">
        <f t="shared" si="1174"/>
        <v>0</v>
      </c>
      <c r="BQ418" s="21">
        <f t="shared" si="1174"/>
        <v>0</v>
      </c>
      <c r="BR418" s="21">
        <f t="shared" si="1174"/>
        <v>0</v>
      </c>
      <c r="BS418" s="21">
        <f t="shared" si="1174"/>
        <v>0</v>
      </c>
      <c r="BT418" s="21">
        <f t="shared" si="1174"/>
        <v>0</v>
      </c>
      <c r="BU418" s="21">
        <f t="shared" ref="BU418:CZ418" si="1175">BU33*$D418</f>
        <v>0</v>
      </c>
      <c r="BV418" s="21">
        <f t="shared" si="1175"/>
        <v>0</v>
      </c>
      <c r="BW418" s="21">
        <f t="shared" si="1175"/>
        <v>0</v>
      </c>
      <c r="BX418" s="21">
        <f t="shared" si="1175"/>
        <v>0</v>
      </c>
      <c r="BY418" s="21">
        <f t="shared" si="1175"/>
        <v>0</v>
      </c>
      <c r="BZ418" s="21">
        <f t="shared" si="1175"/>
        <v>0</v>
      </c>
      <c r="CA418" s="21">
        <f t="shared" si="1175"/>
        <v>0</v>
      </c>
      <c r="CB418" s="21">
        <f t="shared" si="1175"/>
        <v>0</v>
      </c>
      <c r="CC418" s="21">
        <f t="shared" si="1175"/>
        <v>0</v>
      </c>
      <c r="CD418" s="21">
        <f t="shared" si="1175"/>
        <v>0</v>
      </c>
      <c r="CE418" s="21">
        <f t="shared" si="1175"/>
        <v>0</v>
      </c>
      <c r="CF418" s="21">
        <f t="shared" si="1175"/>
        <v>0</v>
      </c>
      <c r="CG418" s="21">
        <f t="shared" si="1175"/>
        <v>0</v>
      </c>
      <c r="CH418" s="21">
        <f t="shared" si="1175"/>
        <v>0</v>
      </c>
      <c r="CI418" s="21">
        <f t="shared" si="1175"/>
        <v>0</v>
      </c>
      <c r="CJ418" s="21">
        <f t="shared" si="1175"/>
        <v>0</v>
      </c>
      <c r="CK418" s="21">
        <f t="shared" si="1175"/>
        <v>0</v>
      </c>
      <c r="CL418" s="21">
        <f t="shared" si="1175"/>
        <v>0</v>
      </c>
      <c r="CM418" s="21">
        <f t="shared" si="1175"/>
        <v>0</v>
      </c>
      <c r="CN418" s="21">
        <f t="shared" si="1175"/>
        <v>0</v>
      </c>
      <c r="CO418" s="21">
        <f t="shared" si="1175"/>
        <v>0</v>
      </c>
      <c r="CP418" s="21">
        <f t="shared" si="1175"/>
        <v>0</v>
      </c>
      <c r="CQ418" s="21">
        <f t="shared" si="1175"/>
        <v>0</v>
      </c>
      <c r="CR418" s="21">
        <f t="shared" si="1175"/>
        <v>0</v>
      </c>
      <c r="CS418" s="21">
        <f t="shared" si="1175"/>
        <v>0</v>
      </c>
      <c r="CT418" s="21">
        <f t="shared" si="1175"/>
        <v>0</v>
      </c>
      <c r="CU418" s="21">
        <f t="shared" si="1175"/>
        <v>0</v>
      </c>
      <c r="CV418" s="21">
        <f t="shared" si="1175"/>
        <v>0</v>
      </c>
      <c r="CW418" s="21">
        <f t="shared" si="1175"/>
        <v>0</v>
      </c>
      <c r="CX418" s="21">
        <f t="shared" si="1175"/>
        <v>0</v>
      </c>
      <c r="CY418" s="21">
        <f t="shared" si="1175"/>
        <v>0</v>
      </c>
      <c r="CZ418" s="21">
        <f t="shared" si="1175"/>
        <v>0</v>
      </c>
      <c r="DA418" s="21">
        <f t="shared" ref="DA418:DY418" si="1176">DA33*$D418</f>
        <v>0</v>
      </c>
      <c r="DB418" s="21">
        <f t="shared" si="1176"/>
        <v>0</v>
      </c>
      <c r="DC418" s="21">
        <f t="shared" si="1176"/>
        <v>0</v>
      </c>
      <c r="DD418" s="21">
        <f t="shared" si="1176"/>
        <v>0</v>
      </c>
      <c r="DE418" s="21">
        <f t="shared" si="1176"/>
        <v>0</v>
      </c>
      <c r="DF418" s="21">
        <f t="shared" si="1176"/>
        <v>0</v>
      </c>
      <c r="DG418" s="21">
        <f t="shared" si="1176"/>
        <v>0</v>
      </c>
      <c r="DH418" s="21">
        <f t="shared" si="1176"/>
        <v>0</v>
      </c>
      <c r="DI418" s="21">
        <f t="shared" si="1176"/>
        <v>0</v>
      </c>
      <c r="DJ418" s="21">
        <f t="shared" si="1176"/>
        <v>0</v>
      </c>
      <c r="DK418" s="21">
        <f t="shared" si="1176"/>
        <v>0</v>
      </c>
      <c r="DL418" s="21">
        <f t="shared" si="1176"/>
        <v>0</v>
      </c>
      <c r="DM418" s="21">
        <f t="shared" si="1176"/>
        <v>0</v>
      </c>
      <c r="DN418" s="21">
        <f t="shared" si="1176"/>
        <v>0</v>
      </c>
      <c r="DO418" s="21">
        <f t="shared" si="1176"/>
        <v>0</v>
      </c>
      <c r="DP418" s="21">
        <f t="shared" si="1176"/>
        <v>0</v>
      </c>
      <c r="DQ418" s="21">
        <f t="shared" si="1176"/>
        <v>0</v>
      </c>
      <c r="DR418" s="21">
        <f t="shared" si="1176"/>
        <v>0</v>
      </c>
      <c r="DS418" s="21">
        <f t="shared" si="1176"/>
        <v>0</v>
      </c>
      <c r="DT418" s="21">
        <f t="shared" si="1176"/>
        <v>0</v>
      </c>
      <c r="DU418" s="21">
        <f t="shared" si="1176"/>
        <v>0</v>
      </c>
      <c r="DV418" s="21">
        <f t="shared" si="1176"/>
        <v>0</v>
      </c>
      <c r="DW418" s="21">
        <f t="shared" si="1176"/>
        <v>0</v>
      </c>
      <c r="DX418" s="21">
        <f t="shared" si="1176"/>
        <v>0</v>
      </c>
      <c r="DY418" s="21">
        <f t="shared" si="1176"/>
        <v>0</v>
      </c>
      <c r="EB418" s="116">
        <f t="shared" si="1128"/>
        <v>417</v>
      </c>
      <c r="EC418" s="2" t="str">
        <f t="shared" si="1167"/>
        <v>Phase 4</v>
      </c>
      <c r="ED418" s="2" t="str">
        <f t="shared" si="1168"/>
        <v>75' Wide</v>
      </c>
      <c r="EE418" s="33" t="str">
        <f>EE424</f>
        <v>Cash</v>
      </c>
      <c r="EF418" s="2" t="str">
        <f>EF424</f>
        <v>Lot Parcel Development</v>
      </c>
    </row>
    <row r="419" spans="1:136" x14ac:dyDescent="0.3">
      <c r="D419" s="129"/>
      <c r="I419" s="21"/>
      <c r="J419" s="21"/>
      <c r="K419" s="21"/>
      <c r="L419" s="21"/>
      <c r="M419" s="21"/>
      <c r="N419" s="21"/>
      <c r="O419" s="21"/>
      <c r="P419" s="21"/>
      <c r="Q419" s="21"/>
      <c r="R419" s="21"/>
      <c r="S419" s="21"/>
      <c r="T419" s="21"/>
      <c r="U419" s="21"/>
      <c r="V419" s="21"/>
      <c r="W419" s="21"/>
      <c r="X419" s="21"/>
      <c r="Y419" s="21"/>
      <c r="Z419" s="21"/>
      <c r="AA419" s="21"/>
      <c r="AB419" s="21"/>
      <c r="AC419" s="21"/>
      <c r="AD419" s="21"/>
      <c r="AE419" s="21"/>
      <c r="AF419" s="21"/>
      <c r="AG419" s="21"/>
      <c r="AH419" s="21"/>
      <c r="AI419" s="21"/>
      <c r="AJ419" s="21"/>
      <c r="AK419" s="21"/>
      <c r="AL419" s="21"/>
      <c r="AM419" s="21"/>
      <c r="AN419" s="21"/>
      <c r="AO419" s="21"/>
      <c r="AP419" s="21"/>
      <c r="AQ419" s="21"/>
      <c r="AR419" s="21"/>
      <c r="AS419" s="21"/>
      <c r="AT419" s="21"/>
      <c r="AU419" s="21"/>
      <c r="AV419" s="21"/>
      <c r="AW419" s="21"/>
      <c r="AX419" s="21"/>
      <c r="AY419" s="21"/>
      <c r="AZ419" s="21"/>
      <c r="BA419" s="21"/>
      <c r="BB419" s="21"/>
      <c r="BC419" s="21"/>
      <c r="BD419" s="21"/>
      <c r="BE419" s="21"/>
      <c r="BF419" s="21"/>
      <c r="BG419" s="21"/>
      <c r="BH419" s="21"/>
      <c r="BI419" s="21"/>
      <c r="BJ419" s="21"/>
      <c r="BK419" s="21"/>
      <c r="BL419" s="21"/>
      <c r="BM419" s="21"/>
      <c r="BN419" s="21"/>
      <c r="BO419" s="21"/>
      <c r="BP419" s="21"/>
      <c r="BQ419" s="21"/>
      <c r="BR419" s="21"/>
      <c r="BS419" s="21"/>
      <c r="BT419" s="21"/>
      <c r="BU419" s="21"/>
      <c r="BV419" s="21"/>
      <c r="BW419" s="21"/>
      <c r="BX419" s="21"/>
      <c r="BY419" s="21"/>
      <c r="BZ419" s="21"/>
      <c r="CA419" s="21"/>
      <c r="CB419" s="21"/>
      <c r="CC419" s="21"/>
      <c r="CD419" s="21"/>
      <c r="CE419" s="21"/>
      <c r="CF419" s="21"/>
      <c r="CG419" s="21"/>
      <c r="CH419" s="21"/>
      <c r="CI419" s="21"/>
      <c r="CJ419" s="21"/>
      <c r="CK419" s="21"/>
      <c r="CL419" s="21"/>
      <c r="CM419" s="21"/>
      <c r="CN419" s="21"/>
      <c r="CO419" s="21"/>
      <c r="CP419" s="21"/>
      <c r="CQ419" s="21"/>
      <c r="CR419" s="21"/>
      <c r="CS419" s="21"/>
      <c r="CT419" s="21"/>
      <c r="CU419" s="21"/>
      <c r="CV419" s="21"/>
      <c r="CW419" s="21"/>
      <c r="CX419" s="21"/>
      <c r="CY419" s="21"/>
      <c r="CZ419" s="21"/>
      <c r="DA419" s="21"/>
      <c r="DB419" s="21"/>
      <c r="DC419" s="21"/>
      <c r="DD419" s="21"/>
      <c r="DE419" s="21"/>
      <c r="DF419" s="21"/>
      <c r="DG419" s="21"/>
      <c r="DH419" s="21"/>
      <c r="DI419" s="21"/>
      <c r="DJ419" s="21"/>
      <c r="DK419" s="21"/>
      <c r="DL419" s="21"/>
      <c r="DM419" s="21"/>
      <c r="DN419" s="21"/>
      <c r="DO419" s="21"/>
      <c r="DP419" s="21"/>
      <c r="DQ419" s="21"/>
      <c r="DR419" s="21"/>
      <c r="DS419" s="21"/>
      <c r="DT419" s="21"/>
      <c r="DU419" s="21"/>
      <c r="DV419" s="21"/>
      <c r="DW419" s="21"/>
      <c r="DX419" s="21"/>
      <c r="DY419" s="21"/>
      <c r="EE419" s="33"/>
    </row>
    <row r="420" spans="1:136" x14ac:dyDescent="0.3">
      <c r="B420" s="2" t="str">
        <f>Product!$P$2</f>
        <v>Phase 5</v>
      </c>
      <c r="C420" s="2" t="str">
        <f>Product!$P$3</f>
        <v>50' Wide</v>
      </c>
      <c r="D420" s="129">
        <f>SUMIFS(INDEX(Product!$B$2:$U$97, MATCH(D402, Product!$B$2:$B$97, 0), ), Product!$B$2:$U$2, $B420, Product!$B$3:$U$3, $C420)</f>
        <v>-25000</v>
      </c>
      <c r="G420" s="11">
        <f>SUM(H420:DZ420)</f>
        <v>-750000</v>
      </c>
      <c r="I420" s="21">
        <f t="shared" ref="I420:AN420" si="1177">I35*$D420</f>
        <v>0</v>
      </c>
      <c r="J420" s="21">
        <f t="shared" si="1177"/>
        <v>0</v>
      </c>
      <c r="K420" s="21">
        <f t="shared" si="1177"/>
        <v>0</v>
      </c>
      <c r="L420" s="21">
        <f t="shared" si="1177"/>
        <v>0</v>
      </c>
      <c r="M420" s="21">
        <f t="shared" si="1177"/>
        <v>0</v>
      </c>
      <c r="N420" s="21">
        <f t="shared" si="1177"/>
        <v>0</v>
      </c>
      <c r="O420" s="21">
        <f t="shared" si="1177"/>
        <v>0</v>
      </c>
      <c r="P420" s="21">
        <f t="shared" si="1177"/>
        <v>0</v>
      </c>
      <c r="Q420" s="21">
        <f t="shared" si="1177"/>
        <v>0</v>
      </c>
      <c r="R420" s="21">
        <f t="shared" si="1177"/>
        <v>0</v>
      </c>
      <c r="S420" s="21">
        <f t="shared" si="1177"/>
        <v>0</v>
      </c>
      <c r="T420" s="21">
        <f t="shared" si="1177"/>
        <v>0</v>
      </c>
      <c r="U420" s="21">
        <f t="shared" si="1177"/>
        <v>0</v>
      </c>
      <c r="V420" s="21">
        <f t="shared" si="1177"/>
        <v>0</v>
      </c>
      <c r="W420" s="21">
        <f t="shared" si="1177"/>
        <v>0</v>
      </c>
      <c r="X420" s="21">
        <f t="shared" si="1177"/>
        <v>0</v>
      </c>
      <c r="Y420" s="21">
        <f t="shared" si="1177"/>
        <v>0</v>
      </c>
      <c r="Z420" s="21">
        <f t="shared" si="1177"/>
        <v>0</v>
      </c>
      <c r="AA420" s="21">
        <f t="shared" si="1177"/>
        <v>0</v>
      </c>
      <c r="AB420" s="21">
        <f t="shared" si="1177"/>
        <v>0</v>
      </c>
      <c r="AC420" s="21">
        <f t="shared" si="1177"/>
        <v>0</v>
      </c>
      <c r="AD420" s="21">
        <f t="shared" si="1177"/>
        <v>0</v>
      </c>
      <c r="AE420" s="21">
        <f t="shared" si="1177"/>
        <v>0</v>
      </c>
      <c r="AF420" s="21">
        <f t="shared" si="1177"/>
        <v>0</v>
      </c>
      <c r="AG420" s="21">
        <f t="shared" si="1177"/>
        <v>0</v>
      </c>
      <c r="AH420" s="21">
        <f t="shared" si="1177"/>
        <v>0</v>
      </c>
      <c r="AI420" s="21">
        <f t="shared" si="1177"/>
        <v>0</v>
      </c>
      <c r="AJ420" s="21">
        <f t="shared" si="1177"/>
        <v>0</v>
      </c>
      <c r="AK420" s="21">
        <f t="shared" si="1177"/>
        <v>0</v>
      </c>
      <c r="AL420" s="21">
        <f t="shared" si="1177"/>
        <v>0</v>
      </c>
      <c r="AM420" s="21">
        <f t="shared" si="1177"/>
        <v>0</v>
      </c>
      <c r="AN420" s="21">
        <f t="shared" si="1177"/>
        <v>0</v>
      </c>
      <c r="AO420" s="21">
        <f t="shared" ref="AO420:BT420" si="1178">AO35*$D420</f>
        <v>0</v>
      </c>
      <c r="AP420" s="21">
        <f t="shared" si="1178"/>
        <v>0</v>
      </c>
      <c r="AQ420" s="21">
        <f t="shared" si="1178"/>
        <v>0</v>
      </c>
      <c r="AR420" s="21">
        <f t="shared" si="1178"/>
        <v>0</v>
      </c>
      <c r="AS420" s="21">
        <f t="shared" si="1178"/>
        <v>0</v>
      </c>
      <c r="AT420" s="21">
        <f t="shared" si="1178"/>
        <v>0</v>
      </c>
      <c r="AU420" s="21">
        <f t="shared" si="1178"/>
        <v>0</v>
      </c>
      <c r="AV420" s="21">
        <f t="shared" si="1178"/>
        <v>0</v>
      </c>
      <c r="AW420" s="21">
        <f t="shared" si="1178"/>
        <v>0</v>
      </c>
      <c r="AX420" s="21">
        <f t="shared" si="1178"/>
        <v>0</v>
      </c>
      <c r="AY420" s="21">
        <f t="shared" si="1178"/>
        <v>0</v>
      </c>
      <c r="AZ420" s="21">
        <f t="shared" si="1178"/>
        <v>0</v>
      </c>
      <c r="BA420" s="21">
        <f t="shared" si="1178"/>
        <v>0</v>
      </c>
      <c r="BB420" s="21">
        <f t="shared" si="1178"/>
        <v>0</v>
      </c>
      <c r="BC420" s="21">
        <f t="shared" si="1178"/>
        <v>0</v>
      </c>
      <c r="BD420" s="21">
        <f t="shared" si="1178"/>
        <v>0</v>
      </c>
      <c r="BE420" s="21">
        <f t="shared" si="1178"/>
        <v>0</v>
      </c>
      <c r="BF420" s="21">
        <f t="shared" si="1178"/>
        <v>0</v>
      </c>
      <c r="BG420" s="21">
        <f t="shared" si="1178"/>
        <v>-125000</v>
      </c>
      <c r="BH420" s="21">
        <f t="shared" si="1178"/>
        <v>-125000</v>
      </c>
      <c r="BI420" s="21">
        <f t="shared" si="1178"/>
        <v>-125000</v>
      </c>
      <c r="BJ420" s="21">
        <f t="shared" si="1178"/>
        <v>-125000</v>
      </c>
      <c r="BK420" s="21">
        <f t="shared" si="1178"/>
        <v>-125000</v>
      </c>
      <c r="BL420" s="21">
        <f t="shared" si="1178"/>
        <v>-125000</v>
      </c>
      <c r="BM420" s="21">
        <f t="shared" si="1178"/>
        <v>0</v>
      </c>
      <c r="BN420" s="21">
        <f t="shared" si="1178"/>
        <v>0</v>
      </c>
      <c r="BO420" s="21">
        <f t="shared" si="1178"/>
        <v>0</v>
      </c>
      <c r="BP420" s="21">
        <f t="shared" si="1178"/>
        <v>0</v>
      </c>
      <c r="BQ420" s="21">
        <f t="shared" si="1178"/>
        <v>0</v>
      </c>
      <c r="BR420" s="21">
        <f t="shared" si="1178"/>
        <v>0</v>
      </c>
      <c r="BS420" s="21">
        <f t="shared" si="1178"/>
        <v>0</v>
      </c>
      <c r="BT420" s="21">
        <f t="shared" si="1178"/>
        <v>0</v>
      </c>
      <c r="BU420" s="21">
        <f t="shared" ref="BU420:CZ420" si="1179">BU35*$D420</f>
        <v>0</v>
      </c>
      <c r="BV420" s="21">
        <f t="shared" si="1179"/>
        <v>0</v>
      </c>
      <c r="BW420" s="21">
        <f t="shared" si="1179"/>
        <v>0</v>
      </c>
      <c r="BX420" s="21">
        <f t="shared" si="1179"/>
        <v>0</v>
      </c>
      <c r="BY420" s="21">
        <f t="shared" si="1179"/>
        <v>0</v>
      </c>
      <c r="BZ420" s="21">
        <f t="shared" si="1179"/>
        <v>0</v>
      </c>
      <c r="CA420" s="21">
        <f t="shared" si="1179"/>
        <v>0</v>
      </c>
      <c r="CB420" s="21">
        <f t="shared" si="1179"/>
        <v>0</v>
      </c>
      <c r="CC420" s="21">
        <f t="shared" si="1179"/>
        <v>0</v>
      </c>
      <c r="CD420" s="21">
        <f t="shared" si="1179"/>
        <v>0</v>
      </c>
      <c r="CE420" s="21">
        <f t="shared" si="1179"/>
        <v>0</v>
      </c>
      <c r="CF420" s="21">
        <f t="shared" si="1179"/>
        <v>0</v>
      </c>
      <c r="CG420" s="21">
        <f t="shared" si="1179"/>
        <v>0</v>
      </c>
      <c r="CH420" s="21">
        <f t="shared" si="1179"/>
        <v>0</v>
      </c>
      <c r="CI420" s="21">
        <f t="shared" si="1179"/>
        <v>0</v>
      </c>
      <c r="CJ420" s="21">
        <f t="shared" si="1179"/>
        <v>0</v>
      </c>
      <c r="CK420" s="21">
        <f t="shared" si="1179"/>
        <v>0</v>
      </c>
      <c r="CL420" s="21">
        <f t="shared" si="1179"/>
        <v>0</v>
      </c>
      <c r="CM420" s="21">
        <f t="shared" si="1179"/>
        <v>0</v>
      </c>
      <c r="CN420" s="21">
        <f t="shared" si="1179"/>
        <v>0</v>
      </c>
      <c r="CO420" s="21">
        <f t="shared" si="1179"/>
        <v>0</v>
      </c>
      <c r="CP420" s="21">
        <f t="shared" si="1179"/>
        <v>0</v>
      </c>
      <c r="CQ420" s="21">
        <f t="shared" si="1179"/>
        <v>0</v>
      </c>
      <c r="CR420" s="21">
        <f t="shared" si="1179"/>
        <v>0</v>
      </c>
      <c r="CS420" s="21">
        <f t="shared" si="1179"/>
        <v>0</v>
      </c>
      <c r="CT420" s="21">
        <f t="shared" si="1179"/>
        <v>0</v>
      </c>
      <c r="CU420" s="21">
        <f t="shared" si="1179"/>
        <v>0</v>
      </c>
      <c r="CV420" s="21">
        <f t="shared" si="1179"/>
        <v>0</v>
      </c>
      <c r="CW420" s="21">
        <f t="shared" si="1179"/>
        <v>0</v>
      </c>
      <c r="CX420" s="21">
        <f t="shared" si="1179"/>
        <v>0</v>
      </c>
      <c r="CY420" s="21">
        <f t="shared" si="1179"/>
        <v>0</v>
      </c>
      <c r="CZ420" s="21">
        <f t="shared" si="1179"/>
        <v>0</v>
      </c>
      <c r="DA420" s="21">
        <f t="shared" ref="DA420:DY420" si="1180">DA35*$D420</f>
        <v>0</v>
      </c>
      <c r="DB420" s="21">
        <f t="shared" si="1180"/>
        <v>0</v>
      </c>
      <c r="DC420" s="21">
        <f t="shared" si="1180"/>
        <v>0</v>
      </c>
      <c r="DD420" s="21">
        <f t="shared" si="1180"/>
        <v>0</v>
      </c>
      <c r="DE420" s="21">
        <f t="shared" si="1180"/>
        <v>0</v>
      </c>
      <c r="DF420" s="21">
        <f t="shared" si="1180"/>
        <v>0</v>
      </c>
      <c r="DG420" s="21">
        <f t="shared" si="1180"/>
        <v>0</v>
      </c>
      <c r="DH420" s="21">
        <f t="shared" si="1180"/>
        <v>0</v>
      </c>
      <c r="DI420" s="21">
        <f t="shared" si="1180"/>
        <v>0</v>
      </c>
      <c r="DJ420" s="21">
        <f t="shared" si="1180"/>
        <v>0</v>
      </c>
      <c r="DK420" s="21">
        <f t="shared" si="1180"/>
        <v>0</v>
      </c>
      <c r="DL420" s="21">
        <f t="shared" si="1180"/>
        <v>0</v>
      </c>
      <c r="DM420" s="21">
        <f t="shared" si="1180"/>
        <v>0</v>
      </c>
      <c r="DN420" s="21">
        <f t="shared" si="1180"/>
        <v>0</v>
      </c>
      <c r="DO420" s="21">
        <f t="shared" si="1180"/>
        <v>0</v>
      </c>
      <c r="DP420" s="21">
        <f t="shared" si="1180"/>
        <v>0</v>
      </c>
      <c r="DQ420" s="21">
        <f t="shared" si="1180"/>
        <v>0</v>
      </c>
      <c r="DR420" s="21">
        <f t="shared" si="1180"/>
        <v>0</v>
      </c>
      <c r="DS420" s="21">
        <f t="shared" si="1180"/>
        <v>0</v>
      </c>
      <c r="DT420" s="21">
        <f t="shared" si="1180"/>
        <v>0</v>
      </c>
      <c r="DU420" s="21">
        <f t="shared" si="1180"/>
        <v>0</v>
      </c>
      <c r="DV420" s="21">
        <f t="shared" si="1180"/>
        <v>0</v>
      </c>
      <c r="DW420" s="21">
        <f t="shared" si="1180"/>
        <v>0</v>
      </c>
      <c r="DX420" s="21">
        <f t="shared" si="1180"/>
        <v>0</v>
      </c>
      <c r="DY420" s="21">
        <f t="shared" si="1180"/>
        <v>0</v>
      </c>
      <c r="EB420" s="116">
        <f t="shared" si="1128"/>
        <v>419</v>
      </c>
      <c r="EC420" s="2" t="str">
        <f t="shared" ref="EC420:EC422" si="1181">B420</f>
        <v>Phase 5</v>
      </c>
      <c r="ED420" s="2" t="str">
        <f t="shared" ref="ED420:ED422" si="1182">C420</f>
        <v>50' Wide</v>
      </c>
      <c r="EE420" s="33" t="str">
        <f>EE424</f>
        <v>Cash</v>
      </c>
      <c r="EF420" s="2" t="str">
        <f>EF424</f>
        <v>Lot Parcel Development</v>
      </c>
    </row>
    <row r="421" spans="1:136" x14ac:dyDescent="0.3">
      <c r="B421" s="2" t="str">
        <f>Product!$Q$2</f>
        <v>Phase 5</v>
      </c>
      <c r="C421" s="2" t="str">
        <f>Product!$Q$3</f>
        <v>60' Wide</v>
      </c>
      <c r="D421" s="129">
        <f>SUMIFS(INDEX(Product!$B$2:$U$97, MATCH(D402, Product!$B$2:$B$97, 0), ), Product!$B$2:$U$2, $B421, Product!$B$3:$U$3, $C421)</f>
        <v>-25000</v>
      </c>
      <c r="G421" s="11">
        <f>SUM(H421:DZ421)</f>
        <v>-750000</v>
      </c>
      <c r="I421" s="21">
        <f t="shared" ref="I421:AN421" si="1183">I36*$D421</f>
        <v>0</v>
      </c>
      <c r="J421" s="21">
        <f t="shared" si="1183"/>
        <v>0</v>
      </c>
      <c r="K421" s="21">
        <f t="shared" si="1183"/>
        <v>0</v>
      </c>
      <c r="L421" s="21">
        <f t="shared" si="1183"/>
        <v>0</v>
      </c>
      <c r="M421" s="21">
        <f t="shared" si="1183"/>
        <v>0</v>
      </c>
      <c r="N421" s="21">
        <f t="shared" si="1183"/>
        <v>0</v>
      </c>
      <c r="O421" s="21">
        <f t="shared" si="1183"/>
        <v>0</v>
      </c>
      <c r="P421" s="21">
        <f t="shared" si="1183"/>
        <v>0</v>
      </c>
      <c r="Q421" s="21">
        <f t="shared" si="1183"/>
        <v>0</v>
      </c>
      <c r="R421" s="21">
        <f t="shared" si="1183"/>
        <v>0</v>
      </c>
      <c r="S421" s="21">
        <f t="shared" si="1183"/>
        <v>0</v>
      </c>
      <c r="T421" s="21">
        <f t="shared" si="1183"/>
        <v>0</v>
      </c>
      <c r="U421" s="21">
        <f t="shared" si="1183"/>
        <v>0</v>
      </c>
      <c r="V421" s="21">
        <f t="shared" si="1183"/>
        <v>0</v>
      </c>
      <c r="W421" s="21">
        <f t="shared" si="1183"/>
        <v>0</v>
      </c>
      <c r="X421" s="21">
        <f t="shared" si="1183"/>
        <v>0</v>
      </c>
      <c r="Y421" s="21">
        <f t="shared" si="1183"/>
        <v>0</v>
      </c>
      <c r="Z421" s="21">
        <f t="shared" si="1183"/>
        <v>0</v>
      </c>
      <c r="AA421" s="21">
        <f t="shared" si="1183"/>
        <v>0</v>
      </c>
      <c r="AB421" s="21">
        <f t="shared" si="1183"/>
        <v>0</v>
      </c>
      <c r="AC421" s="21">
        <f t="shared" si="1183"/>
        <v>0</v>
      </c>
      <c r="AD421" s="21">
        <f t="shared" si="1183"/>
        <v>0</v>
      </c>
      <c r="AE421" s="21">
        <f t="shared" si="1183"/>
        <v>0</v>
      </c>
      <c r="AF421" s="21">
        <f t="shared" si="1183"/>
        <v>0</v>
      </c>
      <c r="AG421" s="21">
        <f t="shared" si="1183"/>
        <v>0</v>
      </c>
      <c r="AH421" s="21">
        <f t="shared" si="1183"/>
        <v>0</v>
      </c>
      <c r="AI421" s="21">
        <f t="shared" si="1183"/>
        <v>0</v>
      </c>
      <c r="AJ421" s="21">
        <f t="shared" si="1183"/>
        <v>0</v>
      </c>
      <c r="AK421" s="21">
        <f t="shared" si="1183"/>
        <v>0</v>
      </c>
      <c r="AL421" s="21">
        <f t="shared" si="1183"/>
        <v>0</v>
      </c>
      <c r="AM421" s="21">
        <f t="shared" si="1183"/>
        <v>0</v>
      </c>
      <c r="AN421" s="21">
        <f t="shared" si="1183"/>
        <v>0</v>
      </c>
      <c r="AO421" s="21">
        <f t="shared" ref="AO421:BT421" si="1184">AO36*$D421</f>
        <v>0</v>
      </c>
      <c r="AP421" s="21">
        <f t="shared" si="1184"/>
        <v>0</v>
      </c>
      <c r="AQ421" s="21">
        <f t="shared" si="1184"/>
        <v>0</v>
      </c>
      <c r="AR421" s="21">
        <f t="shared" si="1184"/>
        <v>0</v>
      </c>
      <c r="AS421" s="21">
        <f t="shared" si="1184"/>
        <v>0</v>
      </c>
      <c r="AT421" s="21">
        <f t="shared" si="1184"/>
        <v>0</v>
      </c>
      <c r="AU421" s="21">
        <f t="shared" si="1184"/>
        <v>0</v>
      </c>
      <c r="AV421" s="21">
        <f t="shared" si="1184"/>
        <v>0</v>
      </c>
      <c r="AW421" s="21">
        <f t="shared" si="1184"/>
        <v>0</v>
      </c>
      <c r="AX421" s="21">
        <f t="shared" si="1184"/>
        <v>0</v>
      </c>
      <c r="AY421" s="21">
        <f t="shared" si="1184"/>
        <v>0</v>
      </c>
      <c r="AZ421" s="21">
        <f t="shared" si="1184"/>
        <v>0</v>
      </c>
      <c r="BA421" s="21">
        <f t="shared" si="1184"/>
        <v>0</v>
      </c>
      <c r="BB421" s="21">
        <f t="shared" si="1184"/>
        <v>0</v>
      </c>
      <c r="BC421" s="21">
        <f t="shared" si="1184"/>
        <v>0</v>
      </c>
      <c r="BD421" s="21">
        <f t="shared" si="1184"/>
        <v>0</v>
      </c>
      <c r="BE421" s="21">
        <f t="shared" si="1184"/>
        <v>0</v>
      </c>
      <c r="BF421" s="21">
        <f t="shared" si="1184"/>
        <v>0</v>
      </c>
      <c r="BG421" s="21">
        <f t="shared" si="1184"/>
        <v>-125000</v>
      </c>
      <c r="BH421" s="21">
        <f t="shared" si="1184"/>
        <v>-125000</v>
      </c>
      <c r="BI421" s="21">
        <f t="shared" si="1184"/>
        <v>-125000</v>
      </c>
      <c r="BJ421" s="21">
        <f t="shared" si="1184"/>
        <v>-125000</v>
      </c>
      <c r="BK421" s="21">
        <f t="shared" si="1184"/>
        <v>-125000</v>
      </c>
      <c r="BL421" s="21">
        <f t="shared" si="1184"/>
        <v>-125000</v>
      </c>
      <c r="BM421" s="21">
        <f t="shared" si="1184"/>
        <v>0</v>
      </c>
      <c r="BN421" s="21">
        <f t="shared" si="1184"/>
        <v>0</v>
      </c>
      <c r="BO421" s="21">
        <f t="shared" si="1184"/>
        <v>0</v>
      </c>
      <c r="BP421" s="21">
        <f t="shared" si="1184"/>
        <v>0</v>
      </c>
      <c r="BQ421" s="21">
        <f t="shared" si="1184"/>
        <v>0</v>
      </c>
      <c r="BR421" s="21">
        <f t="shared" si="1184"/>
        <v>0</v>
      </c>
      <c r="BS421" s="21">
        <f t="shared" si="1184"/>
        <v>0</v>
      </c>
      <c r="BT421" s="21">
        <f t="shared" si="1184"/>
        <v>0</v>
      </c>
      <c r="BU421" s="21">
        <f t="shared" ref="BU421:CZ421" si="1185">BU36*$D421</f>
        <v>0</v>
      </c>
      <c r="BV421" s="21">
        <f t="shared" si="1185"/>
        <v>0</v>
      </c>
      <c r="BW421" s="21">
        <f t="shared" si="1185"/>
        <v>0</v>
      </c>
      <c r="BX421" s="21">
        <f t="shared" si="1185"/>
        <v>0</v>
      </c>
      <c r="BY421" s="21">
        <f t="shared" si="1185"/>
        <v>0</v>
      </c>
      <c r="BZ421" s="21">
        <f t="shared" si="1185"/>
        <v>0</v>
      </c>
      <c r="CA421" s="21">
        <f t="shared" si="1185"/>
        <v>0</v>
      </c>
      <c r="CB421" s="21">
        <f t="shared" si="1185"/>
        <v>0</v>
      </c>
      <c r="CC421" s="21">
        <f t="shared" si="1185"/>
        <v>0</v>
      </c>
      <c r="CD421" s="21">
        <f t="shared" si="1185"/>
        <v>0</v>
      </c>
      <c r="CE421" s="21">
        <f t="shared" si="1185"/>
        <v>0</v>
      </c>
      <c r="CF421" s="21">
        <f t="shared" si="1185"/>
        <v>0</v>
      </c>
      <c r="CG421" s="21">
        <f t="shared" si="1185"/>
        <v>0</v>
      </c>
      <c r="CH421" s="21">
        <f t="shared" si="1185"/>
        <v>0</v>
      </c>
      <c r="CI421" s="21">
        <f t="shared" si="1185"/>
        <v>0</v>
      </c>
      <c r="CJ421" s="21">
        <f t="shared" si="1185"/>
        <v>0</v>
      </c>
      <c r="CK421" s="21">
        <f t="shared" si="1185"/>
        <v>0</v>
      </c>
      <c r="CL421" s="21">
        <f t="shared" si="1185"/>
        <v>0</v>
      </c>
      <c r="CM421" s="21">
        <f t="shared" si="1185"/>
        <v>0</v>
      </c>
      <c r="CN421" s="21">
        <f t="shared" si="1185"/>
        <v>0</v>
      </c>
      <c r="CO421" s="21">
        <f t="shared" si="1185"/>
        <v>0</v>
      </c>
      <c r="CP421" s="21">
        <f t="shared" si="1185"/>
        <v>0</v>
      </c>
      <c r="CQ421" s="21">
        <f t="shared" si="1185"/>
        <v>0</v>
      </c>
      <c r="CR421" s="21">
        <f t="shared" si="1185"/>
        <v>0</v>
      </c>
      <c r="CS421" s="21">
        <f t="shared" si="1185"/>
        <v>0</v>
      </c>
      <c r="CT421" s="21">
        <f t="shared" si="1185"/>
        <v>0</v>
      </c>
      <c r="CU421" s="21">
        <f t="shared" si="1185"/>
        <v>0</v>
      </c>
      <c r="CV421" s="21">
        <f t="shared" si="1185"/>
        <v>0</v>
      </c>
      <c r="CW421" s="21">
        <f t="shared" si="1185"/>
        <v>0</v>
      </c>
      <c r="CX421" s="21">
        <f t="shared" si="1185"/>
        <v>0</v>
      </c>
      <c r="CY421" s="21">
        <f t="shared" si="1185"/>
        <v>0</v>
      </c>
      <c r="CZ421" s="21">
        <f t="shared" si="1185"/>
        <v>0</v>
      </c>
      <c r="DA421" s="21">
        <f t="shared" ref="DA421:DY421" si="1186">DA36*$D421</f>
        <v>0</v>
      </c>
      <c r="DB421" s="21">
        <f t="shared" si="1186"/>
        <v>0</v>
      </c>
      <c r="DC421" s="21">
        <f t="shared" si="1186"/>
        <v>0</v>
      </c>
      <c r="DD421" s="21">
        <f t="shared" si="1186"/>
        <v>0</v>
      </c>
      <c r="DE421" s="21">
        <f t="shared" si="1186"/>
        <v>0</v>
      </c>
      <c r="DF421" s="21">
        <f t="shared" si="1186"/>
        <v>0</v>
      </c>
      <c r="DG421" s="21">
        <f t="shared" si="1186"/>
        <v>0</v>
      </c>
      <c r="DH421" s="21">
        <f t="shared" si="1186"/>
        <v>0</v>
      </c>
      <c r="DI421" s="21">
        <f t="shared" si="1186"/>
        <v>0</v>
      </c>
      <c r="DJ421" s="21">
        <f t="shared" si="1186"/>
        <v>0</v>
      </c>
      <c r="DK421" s="21">
        <f t="shared" si="1186"/>
        <v>0</v>
      </c>
      <c r="DL421" s="21">
        <f t="shared" si="1186"/>
        <v>0</v>
      </c>
      <c r="DM421" s="21">
        <f t="shared" si="1186"/>
        <v>0</v>
      </c>
      <c r="DN421" s="21">
        <f t="shared" si="1186"/>
        <v>0</v>
      </c>
      <c r="DO421" s="21">
        <f t="shared" si="1186"/>
        <v>0</v>
      </c>
      <c r="DP421" s="21">
        <f t="shared" si="1186"/>
        <v>0</v>
      </c>
      <c r="DQ421" s="21">
        <f t="shared" si="1186"/>
        <v>0</v>
      </c>
      <c r="DR421" s="21">
        <f t="shared" si="1186"/>
        <v>0</v>
      </c>
      <c r="DS421" s="21">
        <f t="shared" si="1186"/>
        <v>0</v>
      </c>
      <c r="DT421" s="21">
        <f t="shared" si="1186"/>
        <v>0</v>
      </c>
      <c r="DU421" s="21">
        <f t="shared" si="1186"/>
        <v>0</v>
      </c>
      <c r="DV421" s="21">
        <f t="shared" si="1186"/>
        <v>0</v>
      </c>
      <c r="DW421" s="21">
        <f t="shared" si="1186"/>
        <v>0</v>
      </c>
      <c r="DX421" s="21">
        <f t="shared" si="1186"/>
        <v>0</v>
      </c>
      <c r="DY421" s="21">
        <f t="shared" si="1186"/>
        <v>0</v>
      </c>
      <c r="EB421" s="116">
        <f t="shared" si="1128"/>
        <v>420</v>
      </c>
      <c r="EC421" s="2" t="str">
        <f t="shared" si="1181"/>
        <v>Phase 5</v>
      </c>
      <c r="ED421" s="2" t="str">
        <f t="shared" si="1182"/>
        <v>60' Wide</v>
      </c>
      <c r="EE421" s="33" t="str">
        <f>EE424</f>
        <v>Cash</v>
      </c>
      <c r="EF421" s="2" t="str">
        <f>EF424</f>
        <v>Lot Parcel Development</v>
      </c>
    </row>
    <row r="422" spans="1:136" x14ac:dyDescent="0.3">
      <c r="B422" s="2" t="str">
        <f>Product!$R$2</f>
        <v>Phase 5</v>
      </c>
      <c r="C422" s="2" t="str">
        <f>Product!$R$3</f>
        <v>75' Wide</v>
      </c>
      <c r="D422" s="129">
        <f>SUMIFS(INDEX(Product!$B$2:$U$97, MATCH(D402, Product!$B$2:$B$97, 0), ), Product!$B$2:$U$2, $B422, Product!$B$3:$U$3, $C422)</f>
        <v>-25000</v>
      </c>
      <c r="G422" s="11">
        <f>SUM(H422:DZ422)</f>
        <v>-500000.00000000006</v>
      </c>
      <c r="I422" s="21">
        <f t="shared" ref="I422:AN422" si="1187">I37*$D422</f>
        <v>0</v>
      </c>
      <c r="J422" s="21">
        <f t="shared" si="1187"/>
        <v>0</v>
      </c>
      <c r="K422" s="21">
        <f t="shared" si="1187"/>
        <v>0</v>
      </c>
      <c r="L422" s="21">
        <f t="shared" si="1187"/>
        <v>0</v>
      </c>
      <c r="M422" s="21">
        <f t="shared" si="1187"/>
        <v>0</v>
      </c>
      <c r="N422" s="21">
        <f t="shared" si="1187"/>
        <v>0</v>
      </c>
      <c r="O422" s="21">
        <f t="shared" si="1187"/>
        <v>0</v>
      </c>
      <c r="P422" s="21">
        <f t="shared" si="1187"/>
        <v>0</v>
      </c>
      <c r="Q422" s="21">
        <f t="shared" si="1187"/>
        <v>0</v>
      </c>
      <c r="R422" s="21">
        <f t="shared" si="1187"/>
        <v>0</v>
      </c>
      <c r="S422" s="21">
        <f t="shared" si="1187"/>
        <v>0</v>
      </c>
      <c r="T422" s="21">
        <f t="shared" si="1187"/>
        <v>0</v>
      </c>
      <c r="U422" s="21">
        <f t="shared" si="1187"/>
        <v>0</v>
      </c>
      <c r="V422" s="21">
        <f t="shared" si="1187"/>
        <v>0</v>
      </c>
      <c r="W422" s="21">
        <f t="shared" si="1187"/>
        <v>0</v>
      </c>
      <c r="X422" s="21">
        <f t="shared" si="1187"/>
        <v>0</v>
      </c>
      <c r="Y422" s="21">
        <f t="shared" si="1187"/>
        <v>0</v>
      </c>
      <c r="Z422" s="21">
        <f t="shared" si="1187"/>
        <v>0</v>
      </c>
      <c r="AA422" s="21">
        <f t="shared" si="1187"/>
        <v>0</v>
      </c>
      <c r="AB422" s="21">
        <f t="shared" si="1187"/>
        <v>0</v>
      </c>
      <c r="AC422" s="21">
        <f t="shared" si="1187"/>
        <v>0</v>
      </c>
      <c r="AD422" s="21">
        <f t="shared" si="1187"/>
        <v>0</v>
      </c>
      <c r="AE422" s="21">
        <f t="shared" si="1187"/>
        <v>0</v>
      </c>
      <c r="AF422" s="21">
        <f t="shared" si="1187"/>
        <v>0</v>
      </c>
      <c r="AG422" s="21">
        <f t="shared" si="1187"/>
        <v>0</v>
      </c>
      <c r="AH422" s="21">
        <f t="shared" si="1187"/>
        <v>0</v>
      </c>
      <c r="AI422" s="21">
        <f t="shared" si="1187"/>
        <v>0</v>
      </c>
      <c r="AJ422" s="21">
        <f t="shared" si="1187"/>
        <v>0</v>
      </c>
      <c r="AK422" s="21">
        <f t="shared" si="1187"/>
        <v>0</v>
      </c>
      <c r="AL422" s="21">
        <f t="shared" si="1187"/>
        <v>0</v>
      </c>
      <c r="AM422" s="21">
        <f t="shared" si="1187"/>
        <v>0</v>
      </c>
      <c r="AN422" s="21">
        <f t="shared" si="1187"/>
        <v>0</v>
      </c>
      <c r="AO422" s="21">
        <f t="shared" ref="AO422:BT422" si="1188">AO37*$D422</f>
        <v>0</v>
      </c>
      <c r="AP422" s="21">
        <f t="shared" si="1188"/>
        <v>0</v>
      </c>
      <c r="AQ422" s="21">
        <f t="shared" si="1188"/>
        <v>0</v>
      </c>
      <c r="AR422" s="21">
        <f t="shared" si="1188"/>
        <v>0</v>
      </c>
      <c r="AS422" s="21">
        <f t="shared" si="1188"/>
        <v>0</v>
      </c>
      <c r="AT422" s="21">
        <f t="shared" si="1188"/>
        <v>0</v>
      </c>
      <c r="AU422" s="21">
        <f t="shared" si="1188"/>
        <v>0</v>
      </c>
      <c r="AV422" s="21">
        <f t="shared" si="1188"/>
        <v>0</v>
      </c>
      <c r="AW422" s="21">
        <f t="shared" si="1188"/>
        <v>0</v>
      </c>
      <c r="AX422" s="21">
        <f t="shared" si="1188"/>
        <v>0</v>
      </c>
      <c r="AY422" s="21">
        <f t="shared" si="1188"/>
        <v>0</v>
      </c>
      <c r="AZ422" s="21">
        <f t="shared" si="1188"/>
        <v>0</v>
      </c>
      <c r="BA422" s="21">
        <f t="shared" si="1188"/>
        <v>0</v>
      </c>
      <c r="BB422" s="21">
        <f t="shared" si="1188"/>
        <v>0</v>
      </c>
      <c r="BC422" s="21">
        <f t="shared" si="1188"/>
        <v>0</v>
      </c>
      <c r="BD422" s="21">
        <f t="shared" si="1188"/>
        <v>0</v>
      </c>
      <c r="BE422" s="21">
        <f t="shared" si="1188"/>
        <v>0</v>
      </c>
      <c r="BF422" s="21">
        <f t="shared" si="1188"/>
        <v>0</v>
      </c>
      <c r="BG422" s="21">
        <f t="shared" si="1188"/>
        <v>-83333.333333333343</v>
      </c>
      <c r="BH422" s="21">
        <f t="shared" si="1188"/>
        <v>-83333.333333333343</v>
      </c>
      <c r="BI422" s="21">
        <f t="shared" si="1188"/>
        <v>-83333.333333333343</v>
      </c>
      <c r="BJ422" s="21">
        <f t="shared" si="1188"/>
        <v>-83333.333333333343</v>
      </c>
      <c r="BK422" s="21">
        <f t="shared" si="1188"/>
        <v>-83333.333333333343</v>
      </c>
      <c r="BL422" s="21">
        <f t="shared" si="1188"/>
        <v>-83333.333333333299</v>
      </c>
      <c r="BM422" s="21">
        <f t="shared" si="1188"/>
        <v>0</v>
      </c>
      <c r="BN422" s="21">
        <f t="shared" si="1188"/>
        <v>0</v>
      </c>
      <c r="BO422" s="21">
        <f t="shared" si="1188"/>
        <v>0</v>
      </c>
      <c r="BP422" s="21">
        <f t="shared" si="1188"/>
        <v>0</v>
      </c>
      <c r="BQ422" s="21">
        <f t="shared" si="1188"/>
        <v>0</v>
      </c>
      <c r="BR422" s="21">
        <f t="shared" si="1188"/>
        <v>0</v>
      </c>
      <c r="BS422" s="21">
        <f t="shared" si="1188"/>
        <v>0</v>
      </c>
      <c r="BT422" s="21">
        <f t="shared" si="1188"/>
        <v>0</v>
      </c>
      <c r="BU422" s="21">
        <f t="shared" ref="BU422:CZ422" si="1189">BU37*$D422</f>
        <v>0</v>
      </c>
      <c r="BV422" s="21">
        <f t="shared" si="1189"/>
        <v>0</v>
      </c>
      <c r="BW422" s="21">
        <f t="shared" si="1189"/>
        <v>0</v>
      </c>
      <c r="BX422" s="21">
        <f t="shared" si="1189"/>
        <v>0</v>
      </c>
      <c r="BY422" s="21">
        <f t="shared" si="1189"/>
        <v>0</v>
      </c>
      <c r="BZ422" s="21">
        <f t="shared" si="1189"/>
        <v>0</v>
      </c>
      <c r="CA422" s="21">
        <f t="shared" si="1189"/>
        <v>0</v>
      </c>
      <c r="CB422" s="21">
        <f t="shared" si="1189"/>
        <v>0</v>
      </c>
      <c r="CC422" s="21">
        <f t="shared" si="1189"/>
        <v>0</v>
      </c>
      <c r="CD422" s="21">
        <f t="shared" si="1189"/>
        <v>0</v>
      </c>
      <c r="CE422" s="21">
        <f t="shared" si="1189"/>
        <v>0</v>
      </c>
      <c r="CF422" s="21">
        <f t="shared" si="1189"/>
        <v>0</v>
      </c>
      <c r="CG422" s="21">
        <f t="shared" si="1189"/>
        <v>0</v>
      </c>
      <c r="CH422" s="21">
        <f t="shared" si="1189"/>
        <v>0</v>
      </c>
      <c r="CI422" s="21">
        <f t="shared" si="1189"/>
        <v>0</v>
      </c>
      <c r="CJ422" s="21">
        <f t="shared" si="1189"/>
        <v>0</v>
      </c>
      <c r="CK422" s="21">
        <f t="shared" si="1189"/>
        <v>0</v>
      </c>
      <c r="CL422" s="21">
        <f t="shared" si="1189"/>
        <v>0</v>
      </c>
      <c r="CM422" s="21">
        <f t="shared" si="1189"/>
        <v>0</v>
      </c>
      <c r="CN422" s="21">
        <f t="shared" si="1189"/>
        <v>0</v>
      </c>
      <c r="CO422" s="21">
        <f t="shared" si="1189"/>
        <v>0</v>
      </c>
      <c r="CP422" s="21">
        <f t="shared" si="1189"/>
        <v>0</v>
      </c>
      <c r="CQ422" s="21">
        <f t="shared" si="1189"/>
        <v>0</v>
      </c>
      <c r="CR422" s="21">
        <f t="shared" si="1189"/>
        <v>0</v>
      </c>
      <c r="CS422" s="21">
        <f t="shared" si="1189"/>
        <v>0</v>
      </c>
      <c r="CT422" s="21">
        <f t="shared" si="1189"/>
        <v>0</v>
      </c>
      <c r="CU422" s="21">
        <f t="shared" si="1189"/>
        <v>0</v>
      </c>
      <c r="CV422" s="21">
        <f t="shared" si="1189"/>
        <v>0</v>
      </c>
      <c r="CW422" s="21">
        <f t="shared" si="1189"/>
        <v>0</v>
      </c>
      <c r="CX422" s="21">
        <f t="shared" si="1189"/>
        <v>0</v>
      </c>
      <c r="CY422" s="21">
        <f t="shared" si="1189"/>
        <v>0</v>
      </c>
      <c r="CZ422" s="21">
        <f t="shared" si="1189"/>
        <v>0</v>
      </c>
      <c r="DA422" s="21">
        <f t="shared" ref="DA422:DY422" si="1190">DA37*$D422</f>
        <v>0</v>
      </c>
      <c r="DB422" s="21">
        <f t="shared" si="1190"/>
        <v>0</v>
      </c>
      <c r="DC422" s="21">
        <f t="shared" si="1190"/>
        <v>0</v>
      </c>
      <c r="DD422" s="21">
        <f t="shared" si="1190"/>
        <v>0</v>
      </c>
      <c r="DE422" s="21">
        <f t="shared" si="1190"/>
        <v>0</v>
      </c>
      <c r="DF422" s="21">
        <f t="shared" si="1190"/>
        <v>0</v>
      </c>
      <c r="DG422" s="21">
        <f t="shared" si="1190"/>
        <v>0</v>
      </c>
      <c r="DH422" s="21">
        <f t="shared" si="1190"/>
        <v>0</v>
      </c>
      <c r="DI422" s="21">
        <f t="shared" si="1190"/>
        <v>0</v>
      </c>
      <c r="DJ422" s="21">
        <f t="shared" si="1190"/>
        <v>0</v>
      </c>
      <c r="DK422" s="21">
        <f t="shared" si="1190"/>
        <v>0</v>
      </c>
      <c r="DL422" s="21">
        <f t="shared" si="1190"/>
        <v>0</v>
      </c>
      <c r="DM422" s="21">
        <f t="shared" si="1190"/>
        <v>0</v>
      </c>
      <c r="DN422" s="21">
        <f t="shared" si="1190"/>
        <v>0</v>
      </c>
      <c r="DO422" s="21">
        <f t="shared" si="1190"/>
        <v>0</v>
      </c>
      <c r="DP422" s="21">
        <f t="shared" si="1190"/>
        <v>0</v>
      </c>
      <c r="DQ422" s="21">
        <f t="shared" si="1190"/>
        <v>0</v>
      </c>
      <c r="DR422" s="21">
        <f t="shared" si="1190"/>
        <v>0</v>
      </c>
      <c r="DS422" s="21">
        <f t="shared" si="1190"/>
        <v>0</v>
      </c>
      <c r="DT422" s="21">
        <f t="shared" si="1190"/>
        <v>0</v>
      </c>
      <c r="DU422" s="21">
        <f t="shared" si="1190"/>
        <v>0</v>
      </c>
      <c r="DV422" s="21">
        <f t="shared" si="1190"/>
        <v>0</v>
      </c>
      <c r="DW422" s="21">
        <f t="shared" si="1190"/>
        <v>0</v>
      </c>
      <c r="DX422" s="21">
        <f t="shared" si="1190"/>
        <v>0</v>
      </c>
      <c r="DY422" s="21">
        <f t="shared" si="1190"/>
        <v>0</v>
      </c>
      <c r="EB422" s="116">
        <f t="shared" si="1128"/>
        <v>421</v>
      </c>
      <c r="EC422" s="2" t="str">
        <f t="shared" si="1181"/>
        <v>Phase 5</v>
      </c>
      <c r="ED422" s="2" t="str">
        <f t="shared" si="1182"/>
        <v>75' Wide</v>
      </c>
      <c r="EE422" s="33" t="str">
        <f>EE424</f>
        <v>Cash</v>
      </c>
      <c r="EF422" s="2" t="str">
        <f>EF424</f>
        <v>Lot Parcel Development</v>
      </c>
    </row>
    <row r="424" spans="1:136" x14ac:dyDescent="0.3">
      <c r="B424" s="18" t="s">
        <v>56</v>
      </c>
      <c r="C424" s="18"/>
      <c r="D424" s="18"/>
      <c r="E424" s="18"/>
      <c r="F424" s="18"/>
      <c r="G424" s="23">
        <f>SUM(G402:G423)</f>
        <v>-10000000</v>
      </c>
      <c r="H424" s="18"/>
      <c r="I424" s="19">
        <f>SUM(I402:I423)</f>
        <v>0</v>
      </c>
      <c r="J424" s="19">
        <f t="shared" ref="J424:BU424" si="1191">SUM(J402:J423)</f>
        <v>0</v>
      </c>
      <c r="K424" s="19">
        <f t="shared" si="1191"/>
        <v>-333333.33333333337</v>
      </c>
      <c r="L424" s="19">
        <f t="shared" si="1191"/>
        <v>-333333.33333333337</v>
      </c>
      <c r="M424" s="19">
        <f t="shared" si="1191"/>
        <v>-333333.33333333337</v>
      </c>
      <c r="N424" s="19">
        <f t="shared" si="1191"/>
        <v>-333333.33333333337</v>
      </c>
      <c r="O424" s="19">
        <f t="shared" si="1191"/>
        <v>-333333.33333333337</v>
      </c>
      <c r="P424" s="19">
        <f t="shared" si="1191"/>
        <v>-333333.33333333331</v>
      </c>
      <c r="Q424" s="19">
        <f t="shared" si="1191"/>
        <v>0</v>
      </c>
      <c r="R424" s="19">
        <f t="shared" si="1191"/>
        <v>0</v>
      </c>
      <c r="S424" s="19">
        <f t="shared" si="1191"/>
        <v>0</v>
      </c>
      <c r="T424" s="19">
        <f t="shared" si="1191"/>
        <v>0</v>
      </c>
      <c r="U424" s="19">
        <f t="shared" si="1191"/>
        <v>0</v>
      </c>
      <c r="V424" s="19">
        <f t="shared" si="1191"/>
        <v>0</v>
      </c>
      <c r="W424" s="19">
        <f t="shared" si="1191"/>
        <v>-333333.33333333337</v>
      </c>
      <c r="X424" s="19">
        <f t="shared" si="1191"/>
        <v>-333333.33333333337</v>
      </c>
      <c r="Y424" s="19">
        <f t="shared" si="1191"/>
        <v>-333333.33333333337</v>
      </c>
      <c r="Z424" s="19">
        <f t="shared" si="1191"/>
        <v>-333333.33333333337</v>
      </c>
      <c r="AA424" s="19">
        <f t="shared" si="1191"/>
        <v>-333333.33333333337</v>
      </c>
      <c r="AB424" s="19">
        <f t="shared" si="1191"/>
        <v>-333333.33333333331</v>
      </c>
      <c r="AC424" s="19">
        <f t="shared" si="1191"/>
        <v>0</v>
      </c>
      <c r="AD424" s="19">
        <f t="shared" si="1191"/>
        <v>0</v>
      </c>
      <c r="AE424" s="19">
        <f t="shared" si="1191"/>
        <v>0</v>
      </c>
      <c r="AF424" s="19">
        <f t="shared" si="1191"/>
        <v>0</v>
      </c>
      <c r="AG424" s="19">
        <f t="shared" si="1191"/>
        <v>0</v>
      </c>
      <c r="AH424" s="19">
        <f t="shared" si="1191"/>
        <v>0</v>
      </c>
      <c r="AI424" s="19">
        <f t="shared" si="1191"/>
        <v>-333333.33333333337</v>
      </c>
      <c r="AJ424" s="19">
        <f t="shared" si="1191"/>
        <v>-333333.33333333337</v>
      </c>
      <c r="AK424" s="19">
        <f t="shared" si="1191"/>
        <v>-333333.33333333337</v>
      </c>
      <c r="AL424" s="19">
        <f t="shared" si="1191"/>
        <v>-333333.33333333337</v>
      </c>
      <c r="AM424" s="19">
        <f t="shared" si="1191"/>
        <v>-333333.33333333337</v>
      </c>
      <c r="AN424" s="19">
        <f t="shared" si="1191"/>
        <v>-333333.33333333331</v>
      </c>
      <c r="AO424" s="19">
        <f t="shared" si="1191"/>
        <v>0</v>
      </c>
      <c r="AP424" s="19">
        <f t="shared" si="1191"/>
        <v>0</v>
      </c>
      <c r="AQ424" s="19">
        <f t="shared" si="1191"/>
        <v>0</v>
      </c>
      <c r="AR424" s="19">
        <f t="shared" si="1191"/>
        <v>0</v>
      </c>
      <c r="AS424" s="19">
        <f t="shared" si="1191"/>
        <v>0</v>
      </c>
      <c r="AT424" s="19">
        <f t="shared" si="1191"/>
        <v>0</v>
      </c>
      <c r="AU424" s="19">
        <f t="shared" si="1191"/>
        <v>-333333.33333333337</v>
      </c>
      <c r="AV424" s="19">
        <f t="shared" si="1191"/>
        <v>-333333.33333333337</v>
      </c>
      <c r="AW424" s="19">
        <f t="shared" si="1191"/>
        <v>-333333.33333333337</v>
      </c>
      <c r="AX424" s="19">
        <f t="shared" si="1191"/>
        <v>-333333.33333333337</v>
      </c>
      <c r="AY424" s="19">
        <f t="shared" si="1191"/>
        <v>-333333.33333333337</v>
      </c>
      <c r="AZ424" s="19">
        <f t="shared" si="1191"/>
        <v>-333333.33333333331</v>
      </c>
      <c r="BA424" s="19">
        <f t="shared" si="1191"/>
        <v>0</v>
      </c>
      <c r="BB424" s="19">
        <f t="shared" si="1191"/>
        <v>0</v>
      </c>
      <c r="BC424" s="19">
        <f t="shared" si="1191"/>
        <v>0</v>
      </c>
      <c r="BD424" s="19">
        <f t="shared" si="1191"/>
        <v>0</v>
      </c>
      <c r="BE424" s="19">
        <f t="shared" si="1191"/>
        <v>0</v>
      </c>
      <c r="BF424" s="19">
        <f t="shared" si="1191"/>
        <v>0</v>
      </c>
      <c r="BG424" s="19">
        <f t="shared" si="1191"/>
        <v>-333333.33333333337</v>
      </c>
      <c r="BH424" s="19">
        <f t="shared" si="1191"/>
        <v>-333333.33333333337</v>
      </c>
      <c r="BI424" s="19">
        <f t="shared" si="1191"/>
        <v>-333333.33333333337</v>
      </c>
      <c r="BJ424" s="19">
        <f t="shared" si="1191"/>
        <v>-333333.33333333337</v>
      </c>
      <c r="BK424" s="19">
        <f t="shared" si="1191"/>
        <v>-333333.33333333337</v>
      </c>
      <c r="BL424" s="19">
        <f t="shared" si="1191"/>
        <v>-333333.33333333331</v>
      </c>
      <c r="BM424" s="19">
        <f t="shared" si="1191"/>
        <v>0</v>
      </c>
      <c r="BN424" s="19">
        <f t="shared" si="1191"/>
        <v>0</v>
      </c>
      <c r="BO424" s="19">
        <f t="shared" si="1191"/>
        <v>0</v>
      </c>
      <c r="BP424" s="19">
        <f t="shared" si="1191"/>
        <v>0</v>
      </c>
      <c r="BQ424" s="19">
        <f t="shared" si="1191"/>
        <v>0</v>
      </c>
      <c r="BR424" s="19">
        <f t="shared" si="1191"/>
        <v>0</v>
      </c>
      <c r="BS424" s="19">
        <f t="shared" si="1191"/>
        <v>0</v>
      </c>
      <c r="BT424" s="19">
        <f t="shared" si="1191"/>
        <v>0</v>
      </c>
      <c r="BU424" s="19">
        <f t="shared" si="1191"/>
        <v>0</v>
      </c>
      <c r="BV424" s="19">
        <f t="shared" ref="BV424:DY424" si="1192">SUM(BV402:BV423)</f>
        <v>0</v>
      </c>
      <c r="BW424" s="19">
        <f t="shared" si="1192"/>
        <v>0</v>
      </c>
      <c r="BX424" s="19">
        <f t="shared" si="1192"/>
        <v>0</v>
      </c>
      <c r="BY424" s="19">
        <f t="shared" si="1192"/>
        <v>0</v>
      </c>
      <c r="BZ424" s="19">
        <f t="shared" si="1192"/>
        <v>0</v>
      </c>
      <c r="CA424" s="19">
        <f t="shared" si="1192"/>
        <v>0</v>
      </c>
      <c r="CB424" s="19">
        <f t="shared" si="1192"/>
        <v>0</v>
      </c>
      <c r="CC424" s="19">
        <f t="shared" si="1192"/>
        <v>0</v>
      </c>
      <c r="CD424" s="19">
        <f t="shared" si="1192"/>
        <v>0</v>
      </c>
      <c r="CE424" s="19">
        <f t="shared" si="1192"/>
        <v>0</v>
      </c>
      <c r="CF424" s="19">
        <f t="shared" si="1192"/>
        <v>0</v>
      </c>
      <c r="CG424" s="19">
        <f t="shared" si="1192"/>
        <v>0</v>
      </c>
      <c r="CH424" s="19">
        <f t="shared" si="1192"/>
        <v>0</v>
      </c>
      <c r="CI424" s="19">
        <f t="shared" si="1192"/>
        <v>0</v>
      </c>
      <c r="CJ424" s="19">
        <f t="shared" si="1192"/>
        <v>0</v>
      </c>
      <c r="CK424" s="19">
        <f t="shared" si="1192"/>
        <v>0</v>
      </c>
      <c r="CL424" s="19">
        <f t="shared" si="1192"/>
        <v>0</v>
      </c>
      <c r="CM424" s="19">
        <f t="shared" si="1192"/>
        <v>0</v>
      </c>
      <c r="CN424" s="19">
        <f t="shared" si="1192"/>
        <v>0</v>
      </c>
      <c r="CO424" s="19">
        <f t="shared" si="1192"/>
        <v>0</v>
      </c>
      <c r="CP424" s="19">
        <f t="shared" si="1192"/>
        <v>0</v>
      </c>
      <c r="CQ424" s="19">
        <f t="shared" si="1192"/>
        <v>0</v>
      </c>
      <c r="CR424" s="19">
        <f t="shared" si="1192"/>
        <v>0</v>
      </c>
      <c r="CS424" s="19">
        <f t="shared" si="1192"/>
        <v>0</v>
      </c>
      <c r="CT424" s="19">
        <f t="shared" si="1192"/>
        <v>0</v>
      </c>
      <c r="CU424" s="19">
        <f t="shared" si="1192"/>
        <v>0</v>
      </c>
      <c r="CV424" s="19">
        <f t="shared" si="1192"/>
        <v>0</v>
      </c>
      <c r="CW424" s="19">
        <f t="shared" si="1192"/>
        <v>0</v>
      </c>
      <c r="CX424" s="19">
        <f t="shared" si="1192"/>
        <v>0</v>
      </c>
      <c r="CY424" s="19">
        <f t="shared" si="1192"/>
        <v>0</v>
      </c>
      <c r="CZ424" s="19">
        <f t="shared" si="1192"/>
        <v>0</v>
      </c>
      <c r="DA424" s="19">
        <f t="shared" si="1192"/>
        <v>0</v>
      </c>
      <c r="DB424" s="19">
        <f t="shared" si="1192"/>
        <v>0</v>
      </c>
      <c r="DC424" s="19">
        <f t="shared" si="1192"/>
        <v>0</v>
      </c>
      <c r="DD424" s="19">
        <f t="shared" si="1192"/>
        <v>0</v>
      </c>
      <c r="DE424" s="19">
        <f t="shared" si="1192"/>
        <v>0</v>
      </c>
      <c r="DF424" s="19">
        <f t="shared" si="1192"/>
        <v>0</v>
      </c>
      <c r="DG424" s="19">
        <f t="shared" si="1192"/>
        <v>0</v>
      </c>
      <c r="DH424" s="19">
        <f t="shared" si="1192"/>
        <v>0</v>
      </c>
      <c r="DI424" s="19">
        <f t="shared" si="1192"/>
        <v>0</v>
      </c>
      <c r="DJ424" s="19">
        <f t="shared" si="1192"/>
        <v>0</v>
      </c>
      <c r="DK424" s="19">
        <f t="shared" si="1192"/>
        <v>0</v>
      </c>
      <c r="DL424" s="19">
        <f t="shared" si="1192"/>
        <v>0</v>
      </c>
      <c r="DM424" s="19">
        <f t="shared" si="1192"/>
        <v>0</v>
      </c>
      <c r="DN424" s="19">
        <f t="shared" si="1192"/>
        <v>0</v>
      </c>
      <c r="DO424" s="19">
        <f t="shared" si="1192"/>
        <v>0</v>
      </c>
      <c r="DP424" s="19">
        <f t="shared" si="1192"/>
        <v>0</v>
      </c>
      <c r="DQ424" s="19">
        <f t="shared" si="1192"/>
        <v>0</v>
      </c>
      <c r="DR424" s="19">
        <f t="shared" si="1192"/>
        <v>0</v>
      </c>
      <c r="DS424" s="19">
        <f t="shared" si="1192"/>
        <v>0</v>
      </c>
      <c r="DT424" s="19">
        <f t="shared" si="1192"/>
        <v>0</v>
      </c>
      <c r="DU424" s="19">
        <f t="shared" si="1192"/>
        <v>0</v>
      </c>
      <c r="DV424" s="19">
        <f t="shared" si="1192"/>
        <v>0</v>
      </c>
      <c r="DW424" s="19">
        <f t="shared" si="1192"/>
        <v>0</v>
      </c>
      <c r="DX424" s="19">
        <f t="shared" si="1192"/>
        <v>0</v>
      </c>
      <c r="DY424" s="19">
        <f t="shared" si="1192"/>
        <v>0</v>
      </c>
      <c r="EB424" s="116">
        <f>ROW(EB424)-ROW($EB$2)+1</f>
        <v>423</v>
      </c>
      <c r="EC424" s="2" t="s">
        <v>0</v>
      </c>
      <c r="ED424" s="2" t="s">
        <v>0</v>
      </c>
      <c r="EE424" s="117" t="s">
        <v>24</v>
      </c>
      <c r="EF424" s="110" t="str">
        <f>CF!$C$25</f>
        <v>Lot Parcel Development</v>
      </c>
    </row>
    <row r="426" spans="1:136" ht="33" x14ac:dyDescent="0.3">
      <c r="A426" s="8" t="s">
        <v>200</v>
      </c>
      <c r="B426" s="4"/>
      <c r="C426" s="4"/>
      <c r="D426" s="9" t="str">
        <f>Product!$B$16</f>
        <v>Horizontal Costs</v>
      </c>
      <c r="E426" s="9"/>
      <c r="F426" s="9"/>
    </row>
    <row r="427" spans="1:136" x14ac:dyDescent="0.3">
      <c r="G427" s="7"/>
      <c r="I427" s="10"/>
      <c r="J427" s="10"/>
      <c r="K427" s="10"/>
      <c r="L427" s="10"/>
      <c r="M427" s="10"/>
      <c r="N427" s="10"/>
      <c r="O427" s="10"/>
      <c r="P427" s="10"/>
      <c r="Q427" s="10"/>
      <c r="R427" s="10"/>
      <c r="S427" s="10"/>
      <c r="T427" s="10"/>
      <c r="U427" s="10"/>
      <c r="V427" s="10"/>
      <c r="W427" s="10"/>
      <c r="X427" s="10"/>
      <c r="Y427" s="10"/>
      <c r="Z427" s="10"/>
      <c r="AA427" s="10"/>
      <c r="AB427" s="10"/>
      <c r="AC427" s="10"/>
      <c r="AD427" s="10"/>
      <c r="AE427" s="10"/>
      <c r="AF427" s="10"/>
      <c r="AG427" s="10"/>
      <c r="AH427" s="10"/>
      <c r="AI427" s="10"/>
      <c r="AJ427" s="10"/>
      <c r="AK427" s="10"/>
      <c r="AL427" s="10"/>
      <c r="AM427" s="10"/>
      <c r="AN427" s="10"/>
      <c r="AO427" s="10"/>
      <c r="AP427" s="10"/>
      <c r="AQ427" s="10"/>
      <c r="AR427" s="10"/>
      <c r="AS427" s="10"/>
      <c r="AT427" s="10"/>
      <c r="AU427" s="10"/>
      <c r="AV427" s="10"/>
      <c r="AW427" s="10"/>
      <c r="AX427" s="10"/>
      <c r="AY427" s="10"/>
      <c r="AZ427" s="10"/>
      <c r="BA427" s="10"/>
      <c r="BB427" s="10"/>
      <c r="BC427" s="10"/>
      <c r="BD427" s="10"/>
      <c r="BE427" s="10"/>
      <c r="BF427" s="10"/>
      <c r="BG427" s="10"/>
      <c r="BH427" s="10"/>
      <c r="BI427" s="10"/>
      <c r="BJ427" s="10"/>
      <c r="BK427" s="10"/>
      <c r="BL427" s="10"/>
      <c r="BM427" s="10"/>
      <c r="BN427" s="10"/>
      <c r="BO427" s="10"/>
      <c r="BP427" s="10"/>
      <c r="BQ427" s="10"/>
      <c r="BR427" s="10"/>
      <c r="BS427" s="10"/>
      <c r="BT427" s="10"/>
      <c r="BU427" s="10"/>
      <c r="BV427" s="10"/>
      <c r="BW427" s="10"/>
      <c r="BX427" s="10"/>
      <c r="BY427" s="10"/>
      <c r="BZ427" s="10"/>
      <c r="CA427" s="10"/>
      <c r="CB427" s="10"/>
      <c r="CC427" s="10"/>
      <c r="CD427" s="10"/>
      <c r="CE427" s="10"/>
      <c r="CF427" s="10"/>
      <c r="CG427" s="10"/>
      <c r="CH427" s="10"/>
      <c r="CI427" s="10"/>
      <c r="CJ427" s="10"/>
      <c r="CK427" s="10"/>
      <c r="CL427" s="10"/>
      <c r="CM427" s="10"/>
      <c r="CN427" s="10"/>
      <c r="CO427" s="10"/>
      <c r="CP427" s="10"/>
      <c r="CQ427" s="10"/>
      <c r="CR427" s="10"/>
      <c r="CS427" s="10"/>
      <c r="CT427" s="10"/>
      <c r="CU427" s="10"/>
      <c r="CV427" s="10"/>
      <c r="CW427" s="10"/>
      <c r="CX427" s="10"/>
      <c r="CY427" s="10"/>
      <c r="CZ427" s="10"/>
      <c r="DA427" s="10"/>
      <c r="DB427" s="10"/>
      <c r="DC427" s="10"/>
      <c r="DD427" s="10"/>
      <c r="DE427" s="10"/>
      <c r="DF427" s="10"/>
      <c r="DG427" s="10"/>
      <c r="DH427" s="10"/>
      <c r="DI427" s="10"/>
      <c r="DJ427" s="10"/>
      <c r="DK427" s="10"/>
      <c r="DL427" s="10"/>
      <c r="DM427" s="10"/>
      <c r="DN427" s="10"/>
      <c r="DO427" s="10"/>
      <c r="DP427" s="10"/>
      <c r="DQ427" s="10"/>
      <c r="DR427" s="10"/>
      <c r="DS427" s="10"/>
      <c r="DT427" s="10"/>
      <c r="DU427" s="10"/>
      <c r="DV427" s="10"/>
      <c r="DW427" s="10"/>
      <c r="DX427" s="10"/>
      <c r="DY427" s="10"/>
    </row>
    <row r="428" spans="1:136" x14ac:dyDescent="0.3">
      <c r="B428" s="2" t="str">
        <f>Product!$D$2</f>
        <v>Phase 1</v>
      </c>
      <c r="C428" s="2" t="str">
        <f>Product!$D$3</f>
        <v>50' Wide</v>
      </c>
      <c r="D428" s="129">
        <f>SUMIFS(INDEX(Product!$B$2:$U$97, MATCH(D426, Product!$B$2:$B$97, 0), ), Product!$B$2:$U$2, $B428, Product!$B$3:$U$3, $C428)</f>
        <v>-25000</v>
      </c>
      <c r="F428" s="128"/>
      <c r="G428" s="11">
        <f>SUM(H428:DZ428)</f>
        <v>-750000</v>
      </c>
      <c r="I428" s="12">
        <f>I163*$D428</f>
        <v>0</v>
      </c>
      <c r="J428" s="12">
        <f t="shared" ref="J428:BU429" si="1193">J163*$D428</f>
        <v>0</v>
      </c>
      <c r="K428" s="12">
        <f t="shared" si="1193"/>
        <v>0</v>
      </c>
      <c r="L428" s="12">
        <f t="shared" si="1193"/>
        <v>0</v>
      </c>
      <c r="M428" s="12">
        <f t="shared" si="1193"/>
        <v>0</v>
      </c>
      <c r="N428" s="12">
        <f t="shared" si="1193"/>
        <v>0</v>
      </c>
      <c r="O428" s="12">
        <f t="shared" si="1193"/>
        <v>0</v>
      </c>
      <c r="P428" s="12">
        <f t="shared" si="1193"/>
        <v>0</v>
      </c>
      <c r="Q428" s="12">
        <f t="shared" si="1193"/>
        <v>0</v>
      </c>
      <c r="R428" s="12">
        <f t="shared" si="1193"/>
        <v>0</v>
      </c>
      <c r="S428" s="12">
        <f t="shared" si="1193"/>
        <v>0</v>
      </c>
      <c r="T428" s="12">
        <f t="shared" si="1193"/>
        <v>0</v>
      </c>
      <c r="U428" s="12">
        <f t="shared" si="1193"/>
        <v>0</v>
      </c>
      <c r="V428" s="12">
        <f t="shared" si="1193"/>
        <v>0</v>
      </c>
      <c r="W428" s="12">
        <f t="shared" si="1193"/>
        <v>-62500</v>
      </c>
      <c r="X428" s="12">
        <f t="shared" si="1193"/>
        <v>-62500</v>
      </c>
      <c r="Y428" s="12">
        <f t="shared" si="1193"/>
        <v>-62500</v>
      </c>
      <c r="Z428" s="12">
        <f t="shared" si="1193"/>
        <v>-62500</v>
      </c>
      <c r="AA428" s="12">
        <f t="shared" si="1193"/>
        <v>-62500</v>
      </c>
      <c r="AB428" s="12">
        <f t="shared" si="1193"/>
        <v>-62500</v>
      </c>
      <c r="AC428" s="12">
        <f t="shared" si="1193"/>
        <v>-62500</v>
      </c>
      <c r="AD428" s="12">
        <f t="shared" si="1193"/>
        <v>-62500</v>
      </c>
      <c r="AE428" s="12">
        <f t="shared" si="1193"/>
        <v>-62500</v>
      </c>
      <c r="AF428" s="12">
        <f t="shared" si="1193"/>
        <v>-62500</v>
      </c>
      <c r="AG428" s="12">
        <f t="shared" si="1193"/>
        <v>-62500</v>
      </c>
      <c r="AH428" s="12">
        <f t="shared" si="1193"/>
        <v>-62500</v>
      </c>
      <c r="AI428" s="12">
        <f t="shared" si="1193"/>
        <v>0</v>
      </c>
      <c r="AJ428" s="12">
        <f t="shared" si="1193"/>
        <v>0</v>
      </c>
      <c r="AK428" s="12">
        <f t="shared" si="1193"/>
        <v>0</v>
      </c>
      <c r="AL428" s="12">
        <f t="shared" si="1193"/>
        <v>0</v>
      </c>
      <c r="AM428" s="12">
        <f t="shared" si="1193"/>
        <v>0</v>
      </c>
      <c r="AN428" s="12">
        <f t="shared" si="1193"/>
        <v>0</v>
      </c>
      <c r="AO428" s="12">
        <f t="shared" si="1193"/>
        <v>0</v>
      </c>
      <c r="AP428" s="12">
        <f t="shared" si="1193"/>
        <v>0</v>
      </c>
      <c r="AQ428" s="12">
        <f t="shared" si="1193"/>
        <v>0</v>
      </c>
      <c r="AR428" s="12">
        <f t="shared" si="1193"/>
        <v>0</v>
      </c>
      <c r="AS428" s="12">
        <f t="shared" si="1193"/>
        <v>0</v>
      </c>
      <c r="AT428" s="12">
        <f t="shared" si="1193"/>
        <v>0</v>
      </c>
      <c r="AU428" s="12">
        <f t="shared" si="1193"/>
        <v>0</v>
      </c>
      <c r="AV428" s="12">
        <f t="shared" si="1193"/>
        <v>0</v>
      </c>
      <c r="AW428" s="12">
        <f t="shared" si="1193"/>
        <v>0</v>
      </c>
      <c r="AX428" s="12">
        <f t="shared" si="1193"/>
        <v>0</v>
      </c>
      <c r="AY428" s="12">
        <f t="shared" si="1193"/>
        <v>0</v>
      </c>
      <c r="AZ428" s="12">
        <f t="shared" si="1193"/>
        <v>0</v>
      </c>
      <c r="BA428" s="12">
        <f t="shared" si="1193"/>
        <v>0</v>
      </c>
      <c r="BB428" s="12">
        <f t="shared" si="1193"/>
        <v>0</v>
      </c>
      <c r="BC428" s="12">
        <f t="shared" si="1193"/>
        <v>0</v>
      </c>
      <c r="BD428" s="12">
        <f t="shared" si="1193"/>
        <v>0</v>
      </c>
      <c r="BE428" s="12">
        <f t="shared" si="1193"/>
        <v>0</v>
      </c>
      <c r="BF428" s="12">
        <f t="shared" si="1193"/>
        <v>0</v>
      </c>
      <c r="BG428" s="12">
        <f t="shared" si="1193"/>
        <v>0</v>
      </c>
      <c r="BH428" s="12">
        <f t="shared" si="1193"/>
        <v>0</v>
      </c>
      <c r="BI428" s="12">
        <f t="shared" si="1193"/>
        <v>0</v>
      </c>
      <c r="BJ428" s="12">
        <f t="shared" si="1193"/>
        <v>0</v>
      </c>
      <c r="BK428" s="12">
        <f t="shared" si="1193"/>
        <v>0</v>
      </c>
      <c r="BL428" s="12">
        <f t="shared" si="1193"/>
        <v>0</v>
      </c>
      <c r="BM428" s="12">
        <f t="shared" si="1193"/>
        <v>0</v>
      </c>
      <c r="BN428" s="12">
        <f t="shared" si="1193"/>
        <v>0</v>
      </c>
      <c r="BO428" s="12">
        <f t="shared" si="1193"/>
        <v>0</v>
      </c>
      <c r="BP428" s="12">
        <f t="shared" si="1193"/>
        <v>0</v>
      </c>
      <c r="BQ428" s="12">
        <f t="shared" si="1193"/>
        <v>0</v>
      </c>
      <c r="BR428" s="12">
        <f t="shared" si="1193"/>
        <v>0</v>
      </c>
      <c r="BS428" s="12">
        <f t="shared" si="1193"/>
        <v>0</v>
      </c>
      <c r="BT428" s="12">
        <f t="shared" si="1193"/>
        <v>0</v>
      </c>
      <c r="BU428" s="12">
        <f t="shared" si="1193"/>
        <v>0</v>
      </c>
      <c r="BV428" s="12">
        <f t="shared" ref="BV428:DY430" si="1194">BV163*$D428</f>
        <v>0</v>
      </c>
      <c r="BW428" s="12">
        <f t="shared" si="1194"/>
        <v>0</v>
      </c>
      <c r="BX428" s="12">
        <f t="shared" si="1194"/>
        <v>0</v>
      </c>
      <c r="BY428" s="12">
        <f t="shared" si="1194"/>
        <v>0</v>
      </c>
      <c r="BZ428" s="12">
        <f t="shared" si="1194"/>
        <v>0</v>
      </c>
      <c r="CA428" s="12">
        <f t="shared" si="1194"/>
        <v>0</v>
      </c>
      <c r="CB428" s="12">
        <f t="shared" si="1194"/>
        <v>0</v>
      </c>
      <c r="CC428" s="12">
        <f t="shared" si="1194"/>
        <v>0</v>
      </c>
      <c r="CD428" s="12">
        <f t="shared" si="1194"/>
        <v>0</v>
      </c>
      <c r="CE428" s="12">
        <f t="shared" si="1194"/>
        <v>0</v>
      </c>
      <c r="CF428" s="12">
        <f t="shared" si="1194"/>
        <v>0</v>
      </c>
      <c r="CG428" s="12">
        <f t="shared" si="1194"/>
        <v>0</v>
      </c>
      <c r="CH428" s="12">
        <f t="shared" si="1194"/>
        <v>0</v>
      </c>
      <c r="CI428" s="12">
        <f t="shared" si="1194"/>
        <v>0</v>
      </c>
      <c r="CJ428" s="12">
        <f t="shared" si="1194"/>
        <v>0</v>
      </c>
      <c r="CK428" s="12">
        <f t="shared" si="1194"/>
        <v>0</v>
      </c>
      <c r="CL428" s="12">
        <f t="shared" si="1194"/>
        <v>0</v>
      </c>
      <c r="CM428" s="12">
        <f t="shared" si="1194"/>
        <v>0</v>
      </c>
      <c r="CN428" s="12">
        <f t="shared" si="1194"/>
        <v>0</v>
      </c>
      <c r="CO428" s="12">
        <f t="shared" si="1194"/>
        <v>0</v>
      </c>
      <c r="CP428" s="12">
        <f t="shared" si="1194"/>
        <v>0</v>
      </c>
      <c r="CQ428" s="12">
        <f t="shared" si="1194"/>
        <v>0</v>
      </c>
      <c r="CR428" s="12">
        <f t="shared" si="1194"/>
        <v>0</v>
      </c>
      <c r="CS428" s="12">
        <f t="shared" si="1194"/>
        <v>0</v>
      </c>
      <c r="CT428" s="12">
        <f t="shared" si="1194"/>
        <v>0</v>
      </c>
      <c r="CU428" s="12">
        <f t="shared" si="1194"/>
        <v>0</v>
      </c>
      <c r="CV428" s="12">
        <f t="shared" si="1194"/>
        <v>0</v>
      </c>
      <c r="CW428" s="12">
        <f t="shared" si="1194"/>
        <v>0</v>
      </c>
      <c r="CX428" s="12">
        <f t="shared" si="1194"/>
        <v>0</v>
      </c>
      <c r="CY428" s="12">
        <f t="shared" si="1194"/>
        <v>0</v>
      </c>
      <c r="CZ428" s="12">
        <f t="shared" si="1194"/>
        <v>0</v>
      </c>
      <c r="DA428" s="12">
        <f t="shared" si="1194"/>
        <v>0</v>
      </c>
      <c r="DB428" s="12">
        <f t="shared" si="1194"/>
        <v>0</v>
      </c>
      <c r="DC428" s="12">
        <f t="shared" si="1194"/>
        <v>0</v>
      </c>
      <c r="DD428" s="12">
        <f t="shared" si="1194"/>
        <v>0</v>
      </c>
      <c r="DE428" s="12">
        <f t="shared" si="1194"/>
        <v>0</v>
      </c>
      <c r="DF428" s="12">
        <f t="shared" si="1194"/>
        <v>0</v>
      </c>
      <c r="DG428" s="12">
        <f t="shared" si="1194"/>
        <v>0</v>
      </c>
      <c r="DH428" s="12">
        <f t="shared" si="1194"/>
        <v>0</v>
      </c>
      <c r="DI428" s="12">
        <f t="shared" si="1194"/>
        <v>0</v>
      </c>
      <c r="DJ428" s="12">
        <f t="shared" si="1194"/>
        <v>0</v>
      </c>
      <c r="DK428" s="12">
        <f t="shared" si="1194"/>
        <v>0</v>
      </c>
      <c r="DL428" s="12">
        <f t="shared" si="1194"/>
        <v>0</v>
      </c>
      <c r="DM428" s="12">
        <f t="shared" si="1194"/>
        <v>0</v>
      </c>
      <c r="DN428" s="12">
        <f t="shared" si="1194"/>
        <v>0</v>
      </c>
      <c r="DO428" s="12">
        <f t="shared" si="1194"/>
        <v>0</v>
      </c>
      <c r="DP428" s="12">
        <f t="shared" si="1194"/>
        <v>0</v>
      </c>
      <c r="DQ428" s="12">
        <f t="shared" si="1194"/>
        <v>0</v>
      </c>
      <c r="DR428" s="12">
        <f t="shared" si="1194"/>
        <v>0</v>
      </c>
      <c r="DS428" s="12">
        <f t="shared" si="1194"/>
        <v>0</v>
      </c>
      <c r="DT428" s="12">
        <f t="shared" si="1194"/>
        <v>0</v>
      </c>
      <c r="DU428" s="12">
        <f t="shared" si="1194"/>
        <v>0</v>
      </c>
      <c r="DV428" s="12">
        <f t="shared" si="1194"/>
        <v>0</v>
      </c>
      <c r="DW428" s="12">
        <f t="shared" si="1194"/>
        <v>0</v>
      </c>
      <c r="DX428" s="12">
        <f t="shared" si="1194"/>
        <v>0</v>
      </c>
      <c r="DY428" s="12">
        <f t="shared" si="1194"/>
        <v>0</v>
      </c>
      <c r="EB428" s="116">
        <f>ROW(EB428)-ROW($EB$2)+1</f>
        <v>427</v>
      </c>
      <c r="EC428" s="2" t="str">
        <f>B428</f>
        <v>Phase 1</v>
      </c>
      <c r="ED428" s="2" t="str">
        <f>C428</f>
        <v>50' Wide</v>
      </c>
      <c r="EE428" s="33" t="str">
        <f>EE448</f>
        <v>GAAP</v>
      </c>
      <c r="EF428" s="2" t="str">
        <f>EF448</f>
        <v>Lot Parcel Development</v>
      </c>
    </row>
    <row r="429" spans="1:136" x14ac:dyDescent="0.3">
      <c r="B429" s="2" t="str">
        <f>Product!$E$2</f>
        <v>Phase 1</v>
      </c>
      <c r="C429" s="2" t="str">
        <f>Product!$E$3</f>
        <v>60' Wide</v>
      </c>
      <c r="D429" s="129">
        <f>SUMIFS(INDEX(Product!$B$2:$U$97, MATCH(D426, Product!$B$2:$B$97, 0), ), Product!$B$2:$U$2, $B429, Product!$B$3:$U$3, $C429)</f>
        <v>-25000</v>
      </c>
      <c r="F429" s="128"/>
      <c r="G429" s="11">
        <f>SUM(H429:DZ429)</f>
        <v>-750000</v>
      </c>
      <c r="I429" s="12">
        <f t="shared" ref="I429:X446" si="1195">I164*$D429</f>
        <v>0</v>
      </c>
      <c r="J429" s="12">
        <f t="shared" si="1195"/>
        <v>0</v>
      </c>
      <c r="K429" s="12">
        <f t="shared" si="1195"/>
        <v>0</v>
      </c>
      <c r="L429" s="12">
        <f t="shared" si="1195"/>
        <v>0</v>
      </c>
      <c r="M429" s="12">
        <f t="shared" si="1195"/>
        <v>0</v>
      </c>
      <c r="N429" s="12">
        <f t="shared" si="1195"/>
        <v>0</v>
      </c>
      <c r="O429" s="12">
        <f t="shared" si="1195"/>
        <v>0</v>
      </c>
      <c r="P429" s="12">
        <f t="shared" si="1195"/>
        <v>0</v>
      </c>
      <c r="Q429" s="12">
        <f t="shared" si="1195"/>
        <v>0</v>
      </c>
      <c r="R429" s="12">
        <f t="shared" si="1195"/>
        <v>0</v>
      </c>
      <c r="S429" s="12">
        <f t="shared" si="1195"/>
        <v>0</v>
      </c>
      <c r="T429" s="12">
        <f t="shared" si="1195"/>
        <v>0</v>
      </c>
      <c r="U429" s="12">
        <f t="shared" si="1195"/>
        <v>0</v>
      </c>
      <c r="V429" s="12">
        <f t="shared" si="1195"/>
        <v>0</v>
      </c>
      <c r="W429" s="12">
        <f t="shared" si="1195"/>
        <v>-62500</v>
      </c>
      <c r="X429" s="12">
        <f t="shared" si="1195"/>
        <v>-62500</v>
      </c>
      <c r="Y429" s="12">
        <f t="shared" si="1193"/>
        <v>-62500</v>
      </c>
      <c r="Z429" s="12">
        <f t="shared" si="1193"/>
        <v>-62500</v>
      </c>
      <c r="AA429" s="12">
        <f t="shared" si="1193"/>
        <v>-62500</v>
      </c>
      <c r="AB429" s="12">
        <f t="shared" si="1193"/>
        <v>-62500</v>
      </c>
      <c r="AC429" s="12">
        <f t="shared" si="1193"/>
        <v>-62500</v>
      </c>
      <c r="AD429" s="12">
        <f t="shared" si="1193"/>
        <v>-62500</v>
      </c>
      <c r="AE429" s="12">
        <f t="shared" si="1193"/>
        <v>-62500</v>
      </c>
      <c r="AF429" s="12">
        <f t="shared" si="1193"/>
        <v>-62500</v>
      </c>
      <c r="AG429" s="12">
        <f t="shared" si="1193"/>
        <v>-62500</v>
      </c>
      <c r="AH429" s="12">
        <f t="shared" si="1193"/>
        <v>-62500</v>
      </c>
      <c r="AI429" s="12">
        <f t="shared" si="1193"/>
        <v>0</v>
      </c>
      <c r="AJ429" s="12">
        <f t="shared" si="1193"/>
        <v>0</v>
      </c>
      <c r="AK429" s="12">
        <f t="shared" si="1193"/>
        <v>0</v>
      </c>
      <c r="AL429" s="12">
        <f t="shared" si="1193"/>
        <v>0</v>
      </c>
      <c r="AM429" s="12">
        <f t="shared" si="1193"/>
        <v>0</v>
      </c>
      <c r="AN429" s="12">
        <f t="shared" si="1193"/>
        <v>0</v>
      </c>
      <c r="AO429" s="12">
        <f t="shared" si="1193"/>
        <v>0</v>
      </c>
      <c r="AP429" s="12">
        <f t="shared" si="1193"/>
        <v>0</v>
      </c>
      <c r="AQ429" s="12">
        <f t="shared" si="1193"/>
        <v>0</v>
      </c>
      <c r="AR429" s="12">
        <f t="shared" si="1193"/>
        <v>0</v>
      </c>
      <c r="AS429" s="12">
        <f t="shared" si="1193"/>
        <v>0</v>
      </c>
      <c r="AT429" s="12">
        <f t="shared" si="1193"/>
        <v>0</v>
      </c>
      <c r="AU429" s="12">
        <f t="shared" si="1193"/>
        <v>0</v>
      </c>
      <c r="AV429" s="12">
        <f t="shared" si="1193"/>
        <v>0</v>
      </c>
      <c r="AW429" s="12">
        <f t="shared" si="1193"/>
        <v>0</v>
      </c>
      <c r="AX429" s="12">
        <f t="shared" si="1193"/>
        <v>0</v>
      </c>
      <c r="AY429" s="12">
        <f t="shared" si="1193"/>
        <v>0</v>
      </c>
      <c r="AZ429" s="12">
        <f t="shared" si="1193"/>
        <v>0</v>
      </c>
      <c r="BA429" s="12">
        <f t="shared" si="1193"/>
        <v>0</v>
      </c>
      <c r="BB429" s="12">
        <f t="shared" si="1193"/>
        <v>0</v>
      </c>
      <c r="BC429" s="12">
        <f t="shared" si="1193"/>
        <v>0</v>
      </c>
      <c r="BD429" s="12">
        <f t="shared" si="1193"/>
        <v>0</v>
      </c>
      <c r="BE429" s="12">
        <f t="shared" si="1193"/>
        <v>0</v>
      </c>
      <c r="BF429" s="12">
        <f t="shared" si="1193"/>
        <v>0</v>
      </c>
      <c r="BG429" s="12">
        <f t="shared" si="1193"/>
        <v>0</v>
      </c>
      <c r="BH429" s="12">
        <f t="shared" si="1193"/>
        <v>0</v>
      </c>
      <c r="BI429" s="12">
        <f t="shared" si="1193"/>
        <v>0</v>
      </c>
      <c r="BJ429" s="12">
        <f t="shared" si="1193"/>
        <v>0</v>
      </c>
      <c r="BK429" s="12">
        <f t="shared" si="1193"/>
        <v>0</v>
      </c>
      <c r="BL429" s="12">
        <f t="shared" si="1193"/>
        <v>0</v>
      </c>
      <c r="BM429" s="12">
        <f t="shared" si="1193"/>
        <v>0</v>
      </c>
      <c r="BN429" s="12">
        <f t="shared" si="1193"/>
        <v>0</v>
      </c>
      <c r="BO429" s="12">
        <f t="shared" si="1193"/>
        <v>0</v>
      </c>
      <c r="BP429" s="12">
        <f t="shared" si="1193"/>
        <v>0</v>
      </c>
      <c r="BQ429" s="12">
        <f t="shared" si="1193"/>
        <v>0</v>
      </c>
      <c r="BR429" s="12">
        <f t="shared" si="1193"/>
        <v>0</v>
      </c>
      <c r="BS429" s="12">
        <f t="shared" si="1193"/>
        <v>0</v>
      </c>
      <c r="BT429" s="12">
        <f t="shared" si="1193"/>
        <v>0</v>
      </c>
      <c r="BU429" s="12">
        <f t="shared" si="1193"/>
        <v>0</v>
      </c>
      <c r="BV429" s="12">
        <f t="shared" si="1194"/>
        <v>0</v>
      </c>
      <c r="BW429" s="12">
        <f t="shared" si="1194"/>
        <v>0</v>
      </c>
      <c r="BX429" s="12">
        <f t="shared" si="1194"/>
        <v>0</v>
      </c>
      <c r="BY429" s="12">
        <f t="shared" si="1194"/>
        <v>0</v>
      </c>
      <c r="BZ429" s="12">
        <f t="shared" si="1194"/>
        <v>0</v>
      </c>
      <c r="CA429" s="12">
        <f t="shared" si="1194"/>
        <v>0</v>
      </c>
      <c r="CB429" s="12">
        <f t="shared" si="1194"/>
        <v>0</v>
      </c>
      <c r="CC429" s="12">
        <f t="shared" si="1194"/>
        <v>0</v>
      </c>
      <c r="CD429" s="12">
        <f t="shared" si="1194"/>
        <v>0</v>
      </c>
      <c r="CE429" s="12">
        <f t="shared" si="1194"/>
        <v>0</v>
      </c>
      <c r="CF429" s="12">
        <f t="shared" si="1194"/>
        <v>0</v>
      </c>
      <c r="CG429" s="12">
        <f t="shared" si="1194"/>
        <v>0</v>
      </c>
      <c r="CH429" s="12">
        <f t="shared" si="1194"/>
        <v>0</v>
      </c>
      <c r="CI429" s="12">
        <f t="shared" si="1194"/>
        <v>0</v>
      </c>
      <c r="CJ429" s="12">
        <f t="shared" si="1194"/>
        <v>0</v>
      </c>
      <c r="CK429" s="12">
        <f t="shared" si="1194"/>
        <v>0</v>
      </c>
      <c r="CL429" s="12">
        <f t="shared" si="1194"/>
        <v>0</v>
      </c>
      <c r="CM429" s="12">
        <f t="shared" si="1194"/>
        <v>0</v>
      </c>
      <c r="CN429" s="12">
        <f t="shared" si="1194"/>
        <v>0</v>
      </c>
      <c r="CO429" s="12">
        <f t="shared" si="1194"/>
        <v>0</v>
      </c>
      <c r="CP429" s="12">
        <f t="shared" si="1194"/>
        <v>0</v>
      </c>
      <c r="CQ429" s="12">
        <f t="shared" si="1194"/>
        <v>0</v>
      </c>
      <c r="CR429" s="12">
        <f t="shared" si="1194"/>
        <v>0</v>
      </c>
      <c r="CS429" s="12">
        <f t="shared" si="1194"/>
        <v>0</v>
      </c>
      <c r="CT429" s="12">
        <f t="shared" si="1194"/>
        <v>0</v>
      </c>
      <c r="CU429" s="12">
        <f t="shared" si="1194"/>
        <v>0</v>
      </c>
      <c r="CV429" s="12">
        <f t="shared" si="1194"/>
        <v>0</v>
      </c>
      <c r="CW429" s="12">
        <f t="shared" si="1194"/>
        <v>0</v>
      </c>
      <c r="CX429" s="12">
        <f t="shared" si="1194"/>
        <v>0</v>
      </c>
      <c r="CY429" s="12">
        <f t="shared" si="1194"/>
        <v>0</v>
      </c>
      <c r="CZ429" s="12">
        <f t="shared" si="1194"/>
        <v>0</v>
      </c>
      <c r="DA429" s="12">
        <f t="shared" si="1194"/>
        <v>0</v>
      </c>
      <c r="DB429" s="12">
        <f t="shared" si="1194"/>
        <v>0</v>
      </c>
      <c r="DC429" s="12">
        <f t="shared" si="1194"/>
        <v>0</v>
      </c>
      <c r="DD429" s="12">
        <f t="shared" si="1194"/>
        <v>0</v>
      </c>
      <c r="DE429" s="12">
        <f t="shared" si="1194"/>
        <v>0</v>
      </c>
      <c r="DF429" s="12">
        <f t="shared" si="1194"/>
        <v>0</v>
      </c>
      <c r="DG429" s="12">
        <f t="shared" si="1194"/>
        <v>0</v>
      </c>
      <c r="DH429" s="12">
        <f t="shared" si="1194"/>
        <v>0</v>
      </c>
      <c r="DI429" s="12">
        <f t="shared" si="1194"/>
        <v>0</v>
      </c>
      <c r="DJ429" s="12">
        <f t="shared" si="1194"/>
        <v>0</v>
      </c>
      <c r="DK429" s="12">
        <f t="shared" si="1194"/>
        <v>0</v>
      </c>
      <c r="DL429" s="12">
        <f t="shared" si="1194"/>
        <v>0</v>
      </c>
      <c r="DM429" s="12">
        <f t="shared" si="1194"/>
        <v>0</v>
      </c>
      <c r="DN429" s="12">
        <f t="shared" si="1194"/>
        <v>0</v>
      </c>
      <c r="DO429" s="12">
        <f t="shared" si="1194"/>
        <v>0</v>
      </c>
      <c r="DP429" s="12">
        <f t="shared" si="1194"/>
        <v>0</v>
      </c>
      <c r="DQ429" s="12">
        <f t="shared" si="1194"/>
        <v>0</v>
      </c>
      <c r="DR429" s="12">
        <f t="shared" si="1194"/>
        <v>0</v>
      </c>
      <c r="DS429" s="12">
        <f t="shared" si="1194"/>
        <v>0</v>
      </c>
      <c r="DT429" s="12">
        <f t="shared" si="1194"/>
        <v>0</v>
      </c>
      <c r="DU429" s="12">
        <f t="shared" si="1194"/>
        <v>0</v>
      </c>
      <c r="DV429" s="12">
        <f t="shared" si="1194"/>
        <v>0</v>
      </c>
      <c r="DW429" s="12">
        <f t="shared" si="1194"/>
        <v>0</v>
      </c>
      <c r="DX429" s="12">
        <f t="shared" si="1194"/>
        <v>0</v>
      </c>
      <c r="DY429" s="12">
        <f t="shared" si="1194"/>
        <v>0</v>
      </c>
      <c r="EB429" s="116">
        <f t="shared" ref="EB429:EB446" si="1196">ROW(EB429)-ROW($EB$2)+1</f>
        <v>428</v>
      </c>
      <c r="EC429" s="2" t="str">
        <f t="shared" ref="EC429:EC430" si="1197">B429</f>
        <v>Phase 1</v>
      </c>
      <c r="ED429" s="2" t="str">
        <f t="shared" ref="ED429:ED430" si="1198">C429</f>
        <v>60' Wide</v>
      </c>
      <c r="EE429" s="33" t="str">
        <f>EE448</f>
        <v>GAAP</v>
      </c>
      <c r="EF429" s="2" t="str">
        <f>EF448</f>
        <v>Lot Parcel Development</v>
      </c>
    </row>
    <row r="430" spans="1:136" x14ac:dyDescent="0.3">
      <c r="B430" s="2" t="str">
        <f>Product!$F$2</f>
        <v>Phase 1</v>
      </c>
      <c r="C430" s="2" t="str">
        <f>Product!$F$3</f>
        <v>75' Wide</v>
      </c>
      <c r="D430" s="129">
        <f>SUMIFS(INDEX(Product!$B$2:$U$97, MATCH(D426, Product!$B$2:$B$97, 0), ), Product!$B$2:$U$2, $B430, Product!$B$3:$U$3, $C430)</f>
        <v>-25000</v>
      </c>
      <c r="F430" s="128"/>
      <c r="G430" s="11">
        <f>SUM(H430:DZ430)</f>
        <v>-500000.00000000017</v>
      </c>
      <c r="I430" s="12">
        <f t="shared" si="1195"/>
        <v>0</v>
      </c>
      <c r="J430" s="12">
        <f t="shared" ref="J430:BU430" si="1199">J165*$D430</f>
        <v>0</v>
      </c>
      <c r="K430" s="12">
        <f t="shared" si="1199"/>
        <v>0</v>
      </c>
      <c r="L430" s="12">
        <f t="shared" si="1199"/>
        <v>0</v>
      </c>
      <c r="M430" s="12">
        <f t="shared" si="1199"/>
        <v>0</v>
      </c>
      <c r="N430" s="12">
        <f t="shared" si="1199"/>
        <v>0</v>
      </c>
      <c r="O430" s="12">
        <f t="shared" si="1199"/>
        <v>0</v>
      </c>
      <c r="P430" s="12">
        <f t="shared" si="1199"/>
        <v>0</v>
      </c>
      <c r="Q430" s="12">
        <f t="shared" si="1199"/>
        <v>0</v>
      </c>
      <c r="R430" s="12">
        <f t="shared" si="1199"/>
        <v>0</v>
      </c>
      <c r="S430" s="12">
        <f t="shared" si="1199"/>
        <v>0</v>
      </c>
      <c r="T430" s="12">
        <f t="shared" si="1199"/>
        <v>0</v>
      </c>
      <c r="U430" s="12">
        <f t="shared" si="1199"/>
        <v>0</v>
      </c>
      <c r="V430" s="12">
        <f t="shared" si="1199"/>
        <v>0</v>
      </c>
      <c r="W430" s="12">
        <f t="shared" si="1199"/>
        <v>-41666.666666666672</v>
      </c>
      <c r="X430" s="12">
        <f t="shared" si="1199"/>
        <v>-41666.666666666672</v>
      </c>
      <c r="Y430" s="12">
        <f t="shared" si="1199"/>
        <v>-41666.666666666672</v>
      </c>
      <c r="Z430" s="12">
        <f t="shared" si="1199"/>
        <v>-41666.666666666672</v>
      </c>
      <c r="AA430" s="12">
        <f t="shared" si="1199"/>
        <v>-41666.666666666672</v>
      </c>
      <c r="AB430" s="12">
        <f t="shared" si="1199"/>
        <v>-41666.666666666672</v>
      </c>
      <c r="AC430" s="12">
        <f t="shared" si="1199"/>
        <v>-41666.666666666672</v>
      </c>
      <c r="AD430" s="12">
        <f t="shared" si="1199"/>
        <v>-41666.666666666672</v>
      </c>
      <c r="AE430" s="12">
        <f t="shared" si="1199"/>
        <v>-41666.666666666672</v>
      </c>
      <c r="AF430" s="12">
        <f t="shared" si="1199"/>
        <v>-41666.666666666672</v>
      </c>
      <c r="AG430" s="12">
        <f t="shared" si="1199"/>
        <v>-41666.666666666672</v>
      </c>
      <c r="AH430" s="12">
        <f t="shared" si="1199"/>
        <v>-41666.666666666672</v>
      </c>
      <c r="AI430" s="12">
        <f t="shared" si="1199"/>
        <v>0</v>
      </c>
      <c r="AJ430" s="12">
        <f t="shared" si="1199"/>
        <v>0</v>
      </c>
      <c r="AK430" s="12">
        <f t="shared" si="1199"/>
        <v>0</v>
      </c>
      <c r="AL430" s="12">
        <f t="shared" si="1199"/>
        <v>0</v>
      </c>
      <c r="AM430" s="12">
        <f t="shared" si="1199"/>
        <v>0</v>
      </c>
      <c r="AN430" s="12">
        <f t="shared" si="1199"/>
        <v>0</v>
      </c>
      <c r="AO430" s="12">
        <f t="shared" si="1199"/>
        <v>0</v>
      </c>
      <c r="AP430" s="12">
        <f t="shared" si="1199"/>
        <v>0</v>
      </c>
      <c r="AQ430" s="12">
        <f t="shared" si="1199"/>
        <v>0</v>
      </c>
      <c r="AR430" s="12">
        <f t="shared" si="1199"/>
        <v>0</v>
      </c>
      <c r="AS430" s="12">
        <f t="shared" si="1199"/>
        <v>0</v>
      </c>
      <c r="AT430" s="12">
        <f t="shared" si="1199"/>
        <v>0</v>
      </c>
      <c r="AU430" s="12">
        <f t="shared" si="1199"/>
        <v>0</v>
      </c>
      <c r="AV430" s="12">
        <f t="shared" si="1199"/>
        <v>0</v>
      </c>
      <c r="AW430" s="12">
        <f t="shared" si="1199"/>
        <v>0</v>
      </c>
      <c r="AX430" s="12">
        <f t="shared" si="1199"/>
        <v>0</v>
      </c>
      <c r="AY430" s="12">
        <f t="shared" si="1199"/>
        <v>0</v>
      </c>
      <c r="AZ430" s="12">
        <f t="shared" si="1199"/>
        <v>0</v>
      </c>
      <c r="BA430" s="12">
        <f t="shared" si="1199"/>
        <v>0</v>
      </c>
      <c r="BB430" s="12">
        <f t="shared" si="1199"/>
        <v>0</v>
      </c>
      <c r="BC430" s="12">
        <f t="shared" si="1199"/>
        <v>0</v>
      </c>
      <c r="BD430" s="12">
        <f t="shared" si="1199"/>
        <v>0</v>
      </c>
      <c r="BE430" s="12">
        <f t="shared" si="1199"/>
        <v>0</v>
      </c>
      <c r="BF430" s="12">
        <f t="shared" si="1199"/>
        <v>0</v>
      </c>
      <c r="BG430" s="12">
        <f t="shared" si="1199"/>
        <v>0</v>
      </c>
      <c r="BH430" s="12">
        <f t="shared" si="1199"/>
        <v>0</v>
      </c>
      <c r="BI430" s="12">
        <f t="shared" si="1199"/>
        <v>0</v>
      </c>
      <c r="BJ430" s="12">
        <f t="shared" si="1199"/>
        <v>0</v>
      </c>
      <c r="BK430" s="12">
        <f t="shared" si="1199"/>
        <v>0</v>
      </c>
      <c r="BL430" s="12">
        <f t="shared" si="1199"/>
        <v>0</v>
      </c>
      <c r="BM430" s="12">
        <f t="shared" si="1199"/>
        <v>0</v>
      </c>
      <c r="BN430" s="12">
        <f t="shared" si="1199"/>
        <v>0</v>
      </c>
      <c r="BO430" s="12">
        <f t="shared" si="1199"/>
        <v>0</v>
      </c>
      <c r="BP430" s="12">
        <f t="shared" si="1199"/>
        <v>0</v>
      </c>
      <c r="BQ430" s="12">
        <f t="shared" si="1199"/>
        <v>0</v>
      </c>
      <c r="BR430" s="12">
        <f t="shared" si="1199"/>
        <v>0</v>
      </c>
      <c r="BS430" s="12">
        <f t="shared" si="1199"/>
        <v>0</v>
      </c>
      <c r="BT430" s="12">
        <f t="shared" si="1199"/>
        <v>0</v>
      </c>
      <c r="BU430" s="12">
        <f t="shared" si="1199"/>
        <v>0</v>
      </c>
      <c r="BV430" s="12">
        <f t="shared" si="1194"/>
        <v>0</v>
      </c>
      <c r="BW430" s="12">
        <f t="shared" si="1194"/>
        <v>0</v>
      </c>
      <c r="BX430" s="12">
        <f t="shared" si="1194"/>
        <v>0</v>
      </c>
      <c r="BY430" s="12">
        <f t="shared" si="1194"/>
        <v>0</v>
      </c>
      <c r="BZ430" s="12">
        <f t="shared" si="1194"/>
        <v>0</v>
      </c>
      <c r="CA430" s="12">
        <f t="shared" si="1194"/>
        <v>0</v>
      </c>
      <c r="CB430" s="12">
        <f t="shared" si="1194"/>
        <v>0</v>
      </c>
      <c r="CC430" s="12">
        <f t="shared" si="1194"/>
        <v>0</v>
      </c>
      <c r="CD430" s="12">
        <f t="shared" si="1194"/>
        <v>0</v>
      </c>
      <c r="CE430" s="12">
        <f t="shared" si="1194"/>
        <v>0</v>
      </c>
      <c r="CF430" s="12">
        <f t="shared" si="1194"/>
        <v>0</v>
      </c>
      <c r="CG430" s="12">
        <f t="shared" si="1194"/>
        <v>0</v>
      </c>
      <c r="CH430" s="12">
        <f t="shared" si="1194"/>
        <v>0</v>
      </c>
      <c r="CI430" s="12">
        <f t="shared" si="1194"/>
        <v>0</v>
      </c>
      <c r="CJ430" s="12">
        <f t="shared" si="1194"/>
        <v>0</v>
      </c>
      <c r="CK430" s="12">
        <f t="shared" si="1194"/>
        <v>0</v>
      </c>
      <c r="CL430" s="12">
        <f t="shared" si="1194"/>
        <v>0</v>
      </c>
      <c r="CM430" s="12">
        <f t="shared" si="1194"/>
        <v>0</v>
      </c>
      <c r="CN430" s="12">
        <f t="shared" si="1194"/>
        <v>0</v>
      </c>
      <c r="CO430" s="12">
        <f t="shared" si="1194"/>
        <v>0</v>
      </c>
      <c r="CP430" s="12">
        <f t="shared" si="1194"/>
        <v>0</v>
      </c>
      <c r="CQ430" s="12">
        <f t="shared" si="1194"/>
        <v>0</v>
      </c>
      <c r="CR430" s="12">
        <f t="shared" si="1194"/>
        <v>0</v>
      </c>
      <c r="CS430" s="12">
        <f t="shared" si="1194"/>
        <v>0</v>
      </c>
      <c r="CT430" s="12">
        <f t="shared" si="1194"/>
        <v>0</v>
      </c>
      <c r="CU430" s="12">
        <f t="shared" si="1194"/>
        <v>0</v>
      </c>
      <c r="CV430" s="12">
        <f t="shared" si="1194"/>
        <v>0</v>
      </c>
      <c r="CW430" s="12">
        <f t="shared" si="1194"/>
        <v>0</v>
      </c>
      <c r="CX430" s="12">
        <f t="shared" si="1194"/>
        <v>0</v>
      </c>
      <c r="CY430" s="12">
        <f t="shared" si="1194"/>
        <v>0</v>
      </c>
      <c r="CZ430" s="12">
        <f t="shared" si="1194"/>
        <v>0</v>
      </c>
      <c r="DA430" s="12">
        <f t="shared" si="1194"/>
        <v>0</v>
      </c>
      <c r="DB430" s="12">
        <f t="shared" si="1194"/>
        <v>0</v>
      </c>
      <c r="DC430" s="12">
        <f t="shared" si="1194"/>
        <v>0</v>
      </c>
      <c r="DD430" s="12">
        <f t="shared" si="1194"/>
        <v>0</v>
      </c>
      <c r="DE430" s="12">
        <f t="shared" si="1194"/>
        <v>0</v>
      </c>
      <c r="DF430" s="12">
        <f t="shared" si="1194"/>
        <v>0</v>
      </c>
      <c r="DG430" s="12">
        <f t="shared" si="1194"/>
        <v>0</v>
      </c>
      <c r="DH430" s="12">
        <f t="shared" si="1194"/>
        <v>0</v>
      </c>
      <c r="DI430" s="12">
        <f t="shared" si="1194"/>
        <v>0</v>
      </c>
      <c r="DJ430" s="12">
        <f t="shared" si="1194"/>
        <v>0</v>
      </c>
      <c r="DK430" s="12">
        <f t="shared" si="1194"/>
        <v>0</v>
      </c>
      <c r="DL430" s="12">
        <f t="shared" si="1194"/>
        <v>0</v>
      </c>
      <c r="DM430" s="12">
        <f t="shared" si="1194"/>
        <v>0</v>
      </c>
      <c r="DN430" s="12">
        <f t="shared" si="1194"/>
        <v>0</v>
      </c>
      <c r="DO430" s="12">
        <f t="shared" si="1194"/>
        <v>0</v>
      </c>
      <c r="DP430" s="12">
        <f t="shared" si="1194"/>
        <v>0</v>
      </c>
      <c r="DQ430" s="12">
        <f t="shared" si="1194"/>
        <v>0</v>
      </c>
      <c r="DR430" s="12">
        <f t="shared" si="1194"/>
        <v>0</v>
      </c>
      <c r="DS430" s="12">
        <f t="shared" si="1194"/>
        <v>0</v>
      </c>
      <c r="DT430" s="12">
        <f t="shared" si="1194"/>
        <v>0</v>
      </c>
      <c r="DU430" s="12">
        <f t="shared" si="1194"/>
        <v>0</v>
      </c>
      <c r="DV430" s="12">
        <f t="shared" si="1194"/>
        <v>0</v>
      </c>
      <c r="DW430" s="12">
        <f t="shared" si="1194"/>
        <v>0</v>
      </c>
      <c r="DX430" s="12">
        <f t="shared" si="1194"/>
        <v>0</v>
      </c>
      <c r="DY430" s="12">
        <f t="shared" si="1194"/>
        <v>0</v>
      </c>
      <c r="EB430" s="116">
        <f t="shared" si="1196"/>
        <v>429</v>
      </c>
      <c r="EC430" s="2" t="str">
        <f t="shared" si="1197"/>
        <v>Phase 1</v>
      </c>
      <c r="ED430" s="2" t="str">
        <f t="shared" si="1198"/>
        <v>75' Wide</v>
      </c>
      <c r="EE430" s="33" t="str">
        <f>EE448</f>
        <v>GAAP</v>
      </c>
      <c r="EF430" s="2" t="str">
        <f>EF448</f>
        <v>Lot Parcel Development</v>
      </c>
    </row>
    <row r="431" spans="1:136" x14ac:dyDescent="0.3">
      <c r="D431" s="129"/>
      <c r="F431" s="128"/>
      <c r="G431" s="13"/>
      <c r="I431" s="12"/>
      <c r="J431" s="12"/>
      <c r="K431" s="12"/>
      <c r="L431" s="12"/>
      <c r="M431" s="12"/>
      <c r="N431" s="12"/>
      <c r="O431" s="12"/>
      <c r="P431" s="12"/>
      <c r="Q431" s="12"/>
      <c r="R431" s="12"/>
      <c r="S431" s="12"/>
      <c r="T431" s="12"/>
      <c r="U431" s="12"/>
      <c r="V431" s="12"/>
      <c r="W431" s="12"/>
      <c r="X431" s="12"/>
      <c r="Y431" s="12"/>
      <c r="Z431" s="12"/>
      <c r="AA431" s="12"/>
      <c r="AB431" s="12"/>
      <c r="AC431" s="12"/>
      <c r="AD431" s="12"/>
      <c r="AE431" s="12"/>
      <c r="AF431" s="12"/>
      <c r="AG431" s="12"/>
      <c r="AH431" s="12"/>
      <c r="AI431" s="12"/>
      <c r="AJ431" s="12"/>
      <c r="AK431" s="12"/>
      <c r="AL431" s="12"/>
      <c r="AM431" s="12"/>
      <c r="AN431" s="12"/>
      <c r="AO431" s="12"/>
      <c r="AP431" s="12"/>
      <c r="AQ431" s="12"/>
      <c r="AR431" s="12"/>
      <c r="AS431" s="12"/>
      <c r="AT431" s="12"/>
      <c r="AU431" s="12"/>
      <c r="AV431" s="12"/>
      <c r="AW431" s="12"/>
      <c r="AX431" s="12"/>
      <c r="AY431" s="12"/>
      <c r="AZ431" s="12"/>
      <c r="BA431" s="12"/>
      <c r="BB431" s="12"/>
      <c r="BC431" s="12"/>
      <c r="BD431" s="12"/>
      <c r="BE431" s="12"/>
      <c r="BF431" s="12"/>
      <c r="BG431" s="12"/>
      <c r="BH431" s="12"/>
      <c r="BI431" s="12"/>
      <c r="BJ431" s="12"/>
      <c r="BK431" s="12"/>
      <c r="BL431" s="12"/>
      <c r="BM431" s="12"/>
      <c r="BN431" s="12"/>
      <c r="BO431" s="12"/>
      <c r="BP431" s="12"/>
      <c r="BQ431" s="12"/>
      <c r="BR431" s="12"/>
      <c r="BS431" s="12"/>
      <c r="BT431" s="12"/>
      <c r="BU431" s="12"/>
      <c r="BV431" s="12"/>
      <c r="BW431" s="12"/>
      <c r="BX431" s="12"/>
      <c r="BY431" s="12"/>
      <c r="BZ431" s="12"/>
      <c r="CA431" s="12"/>
      <c r="CB431" s="12"/>
      <c r="CC431" s="12"/>
      <c r="CD431" s="12"/>
      <c r="CE431" s="12"/>
      <c r="CF431" s="12"/>
      <c r="CG431" s="12"/>
      <c r="CH431" s="12"/>
      <c r="CI431" s="12"/>
      <c r="CJ431" s="12"/>
      <c r="CK431" s="12"/>
      <c r="CL431" s="12"/>
      <c r="CM431" s="12"/>
      <c r="CN431" s="12"/>
      <c r="CO431" s="12"/>
      <c r="CP431" s="12"/>
      <c r="CQ431" s="12"/>
      <c r="CR431" s="12"/>
      <c r="CS431" s="12"/>
      <c r="CT431" s="12"/>
      <c r="CU431" s="12"/>
      <c r="CV431" s="12"/>
      <c r="CW431" s="12"/>
      <c r="CX431" s="12"/>
      <c r="CY431" s="12"/>
      <c r="CZ431" s="12"/>
      <c r="DA431" s="12"/>
      <c r="DB431" s="12"/>
      <c r="DC431" s="12"/>
      <c r="DD431" s="12"/>
      <c r="DE431" s="12"/>
      <c r="DF431" s="12"/>
      <c r="DG431" s="12"/>
      <c r="DH431" s="12"/>
      <c r="DI431" s="12"/>
      <c r="DJ431" s="12"/>
      <c r="DK431" s="12"/>
      <c r="DL431" s="12"/>
      <c r="DM431" s="12"/>
      <c r="DN431" s="12"/>
      <c r="DO431" s="12"/>
      <c r="DP431" s="12"/>
      <c r="DQ431" s="12"/>
      <c r="DR431" s="12"/>
      <c r="DS431" s="12"/>
      <c r="DT431" s="12"/>
      <c r="DU431" s="12"/>
      <c r="DV431" s="12"/>
      <c r="DW431" s="12"/>
      <c r="DX431" s="12"/>
      <c r="DY431" s="12"/>
      <c r="EE431" s="33"/>
    </row>
    <row r="432" spans="1:136" x14ac:dyDescent="0.3">
      <c r="B432" s="2" t="str">
        <f>Product!$G$2</f>
        <v>Phase 2</v>
      </c>
      <c r="C432" s="2" t="str">
        <f>Product!$G$3</f>
        <v>50' Wide</v>
      </c>
      <c r="D432" s="129">
        <f>SUMIFS(INDEX(Product!$B$2:$U$97, MATCH(D426, Product!$B$2:$B$97, 0), ), Product!$B$2:$U$2, $B432, Product!$B$3:$U$3, $C432)</f>
        <v>-25000</v>
      </c>
      <c r="F432" s="128"/>
      <c r="G432" s="11">
        <f>SUM(H432:DZ432)</f>
        <v>-750000</v>
      </c>
      <c r="I432" s="12">
        <f t="shared" si="1195"/>
        <v>0</v>
      </c>
      <c r="J432" s="12">
        <f t="shared" ref="J432:BU434" si="1200">J167*$D432</f>
        <v>0</v>
      </c>
      <c r="K432" s="12">
        <f t="shared" si="1200"/>
        <v>0</v>
      </c>
      <c r="L432" s="12">
        <f t="shared" si="1200"/>
        <v>0</v>
      </c>
      <c r="M432" s="12">
        <f t="shared" si="1200"/>
        <v>0</v>
      </c>
      <c r="N432" s="12">
        <f t="shared" si="1200"/>
        <v>0</v>
      </c>
      <c r="O432" s="12">
        <f t="shared" si="1200"/>
        <v>0</v>
      </c>
      <c r="P432" s="12">
        <f t="shared" si="1200"/>
        <v>0</v>
      </c>
      <c r="Q432" s="12">
        <f t="shared" si="1200"/>
        <v>0</v>
      </c>
      <c r="R432" s="12">
        <f t="shared" si="1200"/>
        <v>0</v>
      </c>
      <c r="S432" s="12">
        <f t="shared" si="1200"/>
        <v>0</v>
      </c>
      <c r="T432" s="12">
        <f t="shared" si="1200"/>
        <v>0</v>
      </c>
      <c r="U432" s="12">
        <f t="shared" si="1200"/>
        <v>0</v>
      </c>
      <c r="V432" s="12">
        <f t="shared" si="1200"/>
        <v>0</v>
      </c>
      <c r="W432" s="12">
        <f t="shared" si="1200"/>
        <v>0</v>
      </c>
      <c r="X432" s="12">
        <f t="shared" si="1200"/>
        <v>0</v>
      </c>
      <c r="Y432" s="12">
        <f t="shared" si="1200"/>
        <v>0</v>
      </c>
      <c r="Z432" s="12">
        <f t="shared" si="1200"/>
        <v>0</v>
      </c>
      <c r="AA432" s="12">
        <f t="shared" si="1200"/>
        <v>0</v>
      </c>
      <c r="AB432" s="12">
        <f t="shared" si="1200"/>
        <v>0</v>
      </c>
      <c r="AC432" s="12">
        <f t="shared" si="1200"/>
        <v>0</v>
      </c>
      <c r="AD432" s="12">
        <f t="shared" si="1200"/>
        <v>0</v>
      </c>
      <c r="AE432" s="12">
        <f t="shared" si="1200"/>
        <v>0</v>
      </c>
      <c r="AF432" s="12">
        <f t="shared" si="1200"/>
        <v>0</v>
      </c>
      <c r="AG432" s="12">
        <f t="shared" si="1200"/>
        <v>0</v>
      </c>
      <c r="AH432" s="12">
        <f t="shared" si="1200"/>
        <v>0</v>
      </c>
      <c r="AI432" s="12">
        <f t="shared" si="1200"/>
        <v>-62500</v>
      </c>
      <c r="AJ432" s="12">
        <f t="shared" si="1200"/>
        <v>-62500</v>
      </c>
      <c r="AK432" s="12">
        <f t="shared" si="1200"/>
        <v>-62500</v>
      </c>
      <c r="AL432" s="12">
        <f t="shared" si="1200"/>
        <v>-62500</v>
      </c>
      <c r="AM432" s="12">
        <f t="shared" si="1200"/>
        <v>-62500</v>
      </c>
      <c r="AN432" s="12">
        <f t="shared" si="1200"/>
        <v>-62500</v>
      </c>
      <c r="AO432" s="12">
        <f t="shared" si="1200"/>
        <v>-62500</v>
      </c>
      <c r="AP432" s="12">
        <f t="shared" si="1200"/>
        <v>-62500</v>
      </c>
      <c r="AQ432" s="12">
        <f t="shared" si="1200"/>
        <v>-62500</v>
      </c>
      <c r="AR432" s="12">
        <f t="shared" si="1200"/>
        <v>-62500</v>
      </c>
      <c r="AS432" s="12">
        <f t="shared" si="1200"/>
        <v>-62500</v>
      </c>
      <c r="AT432" s="12">
        <f t="shared" si="1200"/>
        <v>-62500</v>
      </c>
      <c r="AU432" s="12">
        <f t="shared" si="1200"/>
        <v>0</v>
      </c>
      <c r="AV432" s="12">
        <f t="shared" si="1200"/>
        <v>0</v>
      </c>
      <c r="AW432" s="12">
        <f t="shared" si="1200"/>
        <v>0</v>
      </c>
      <c r="AX432" s="12">
        <f t="shared" si="1200"/>
        <v>0</v>
      </c>
      <c r="AY432" s="12">
        <f t="shared" si="1200"/>
        <v>0</v>
      </c>
      <c r="AZ432" s="12">
        <f t="shared" si="1200"/>
        <v>0</v>
      </c>
      <c r="BA432" s="12">
        <f t="shared" si="1200"/>
        <v>0</v>
      </c>
      <c r="BB432" s="12">
        <f t="shared" si="1200"/>
        <v>0</v>
      </c>
      <c r="BC432" s="12">
        <f t="shared" si="1200"/>
        <v>0</v>
      </c>
      <c r="BD432" s="12">
        <f t="shared" si="1200"/>
        <v>0</v>
      </c>
      <c r="BE432" s="12">
        <f t="shared" si="1200"/>
        <v>0</v>
      </c>
      <c r="BF432" s="12">
        <f t="shared" si="1200"/>
        <v>0</v>
      </c>
      <c r="BG432" s="12">
        <f t="shared" si="1200"/>
        <v>0</v>
      </c>
      <c r="BH432" s="12">
        <f t="shared" si="1200"/>
        <v>0</v>
      </c>
      <c r="BI432" s="12">
        <f t="shared" si="1200"/>
        <v>0</v>
      </c>
      <c r="BJ432" s="12">
        <f t="shared" si="1200"/>
        <v>0</v>
      </c>
      <c r="BK432" s="12">
        <f t="shared" si="1200"/>
        <v>0</v>
      </c>
      <c r="BL432" s="12">
        <f t="shared" si="1200"/>
        <v>0</v>
      </c>
      <c r="BM432" s="12">
        <f t="shared" si="1200"/>
        <v>0</v>
      </c>
      <c r="BN432" s="12">
        <f t="shared" si="1200"/>
        <v>0</v>
      </c>
      <c r="BO432" s="12">
        <f t="shared" si="1200"/>
        <v>0</v>
      </c>
      <c r="BP432" s="12">
        <f t="shared" si="1200"/>
        <v>0</v>
      </c>
      <c r="BQ432" s="12">
        <f t="shared" si="1200"/>
        <v>0</v>
      </c>
      <c r="BR432" s="12">
        <f t="shared" si="1200"/>
        <v>0</v>
      </c>
      <c r="BS432" s="12">
        <f t="shared" si="1200"/>
        <v>0</v>
      </c>
      <c r="BT432" s="12">
        <f t="shared" si="1200"/>
        <v>0</v>
      </c>
      <c r="BU432" s="12">
        <f t="shared" si="1200"/>
        <v>0</v>
      </c>
      <c r="BV432" s="12">
        <f t="shared" ref="BV432:DY434" si="1201">BV167*$D432</f>
        <v>0</v>
      </c>
      <c r="BW432" s="12">
        <f t="shared" si="1201"/>
        <v>0</v>
      </c>
      <c r="BX432" s="12">
        <f t="shared" si="1201"/>
        <v>0</v>
      </c>
      <c r="BY432" s="12">
        <f t="shared" si="1201"/>
        <v>0</v>
      </c>
      <c r="BZ432" s="12">
        <f t="shared" si="1201"/>
        <v>0</v>
      </c>
      <c r="CA432" s="12">
        <f t="shared" si="1201"/>
        <v>0</v>
      </c>
      <c r="CB432" s="12">
        <f t="shared" si="1201"/>
        <v>0</v>
      </c>
      <c r="CC432" s="12">
        <f t="shared" si="1201"/>
        <v>0</v>
      </c>
      <c r="CD432" s="12">
        <f t="shared" si="1201"/>
        <v>0</v>
      </c>
      <c r="CE432" s="12">
        <f t="shared" si="1201"/>
        <v>0</v>
      </c>
      <c r="CF432" s="12">
        <f t="shared" si="1201"/>
        <v>0</v>
      </c>
      <c r="CG432" s="12">
        <f t="shared" si="1201"/>
        <v>0</v>
      </c>
      <c r="CH432" s="12">
        <f t="shared" si="1201"/>
        <v>0</v>
      </c>
      <c r="CI432" s="12">
        <f t="shared" si="1201"/>
        <v>0</v>
      </c>
      <c r="CJ432" s="12">
        <f t="shared" si="1201"/>
        <v>0</v>
      </c>
      <c r="CK432" s="12">
        <f t="shared" si="1201"/>
        <v>0</v>
      </c>
      <c r="CL432" s="12">
        <f t="shared" si="1201"/>
        <v>0</v>
      </c>
      <c r="CM432" s="12">
        <f t="shared" si="1201"/>
        <v>0</v>
      </c>
      <c r="CN432" s="12">
        <f t="shared" si="1201"/>
        <v>0</v>
      </c>
      <c r="CO432" s="12">
        <f t="shared" si="1201"/>
        <v>0</v>
      </c>
      <c r="CP432" s="12">
        <f t="shared" si="1201"/>
        <v>0</v>
      </c>
      <c r="CQ432" s="12">
        <f t="shared" si="1201"/>
        <v>0</v>
      </c>
      <c r="CR432" s="12">
        <f t="shared" si="1201"/>
        <v>0</v>
      </c>
      <c r="CS432" s="12">
        <f t="shared" si="1201"/>
        <v>0</v>
      </c>
      <c r="CT432" s="12">
        <f t="shared" si="1201"/>
        <v>0</v>
      </c>
      <c r="CU432" s="12">
        <f t="shared" si="1201"/>
        <v>0</v>
      </c>
      <c r="CV432" s="12">
        <f t="shared" si="1201"/>
        <v>0</v>
      </c>
      <c r="CW432" s="12">
        <f t="shared" si="1201"/>
        <v>0</v>
      </c>
      <c r="CX432" s="12">
        <f t="shared" si="1201"/>
        <v>0</v>
      </c>
      <c r="CY432" s="12">
        <f t="shared" si="1201"/>
        <v>0</v>
      </c>
      <c r="CZ432" s="12">
        <f t="shared" si="1201"/>
        <v>0</v>
      </c>
      <c r="DA432" s="12">
        <f t="shared" si="1201"/>
        <v>0</v>
      </c>
      <c r="DB432" s="12">
        <f t="shared" si="1201"/>
        <v>0</v>
      </c>
      <c r="DC432" s="12">
        <f t="shared" si="1201"/>
        <v>0</v>
      </c>
      <c r="DD432" s="12">
        <f t="shared" si="1201"/>
        <v>0</v>
      </c>
      <c r="DE432" s="12">
        <f t="shared" si="1201"/>
        <v>0</v>
      </c>
      <c r="DF432" s="12">
        <f t="shared" si="1201"/>
        <v>0</v>
      </c>
      <c r="DG432" s="12">
        <f t="shared" si="1201"/>
        <v>0</v>
      </c>
      <c r="DH432" s="12">
        <f t="shared" si="1201"/>
        <v>0</v>
      </c>
      <c r="DI432" s="12">
        <f t="shared" si="1201"/>
        <v>0</v>
      </c>
      <c r="DJ432" s="12">
        <f t="shared" si="1201"/>
        <v>0</v>
      </c>
      <c r="DK432" s="12">
        <f t="shared" si="1201"/>
        <v>0</v>
      </c>
      <c r="DL432" s="12">
        <f t="shared" si="1201"/>
        <v>0</v>
      </c>
      <c r="DM432" s="12">
        <f t="shared" si="1201"/>
        <v>0</v>
      </c>
      <c r="DN432" s="12">
        <f t="shared" si="1201"/>
        <v>0</v>
      </c>
      <c r="DO432" s="12">
        <f t="shared" si="1201"/>
        <v>0</v>
      </c>
      <c r="DP432" s="12">
        <f t="shared" si="1201"/>
        <v>0</v>
      </c>
      <c r="DQ432" s="12">
        <f t="shared" si="1201"/>
        <v>0</v>
      </c>
      <c r="DR432" s="12">
        <f t="shared" si="1201"/>
        <v>0</v>
      </c>
      <c r="DS432" s="12">
        <f t="shared" si="1201"/>
        <v>0</v>
      </c>
      <c r="DT432" s="12">
        <f t="shared" si="1201"/>
        <v>0</v>
      </c>
      <c r="DU432" s="12">
        <f t="shared" si="1201"/>
        <v>0</v>
      </c>
      <c r="DV432" s="12">
        <f t="shared" si="1201"/>
        <v>0</v>
      </c>
      <c r="DW432" s="12">
        <f t="shared" si="1201"/>
        <v>0</v>
      </c>
      <c r="DX432" s="12">
        <f t="shared" si="1201"/>
        <v>0</v>
      </c>
      <c r="DY432" s="12">
        <f t="shared" si="1201"/>
        <v>0</v>
      </c>
      <c r="EB432" s="116">
        <f t="shared" si="1196"/>
        <v>431</v>
      </c>
      <c r="EC432" s="2" t="str">
        <f t="shared" ref="EC432:EC434" si="1202">B432</f>
        <v>Phase 2</v>
      </c>
      <c r="ED432" s="2" t="str">
        <f t="shared" ref="ED432:ED434" si="1203">C432</f>
        <v>50' Wide</v>
      </c>
      <c r="EE432" s="33" t="str">
        <f>EE448</f>
        <v>GAAP</v>
      </c>
      <c r="EF432" s="2" t="str">
        <f>EF448</f>
        <v>Lot Parcel Development</v>
      </c>
    </row>
    <row r="433" spans="2:136" x14ac:dyDescent="0.3">
      <c r="B433" s="2" t="str">
        <f>Product!$H$2</f>
        <v>Phase 2</v>
      </c>
      <c r="C433" s="2" t="str">
        <f>Product!$H$3</f>
        <v>60' Wide</v>
      </c>
      <c r="D433" s="129">
        <f>SUMIFS(INDEX(Product!$B$2:$U$97, MATCH(D426, Product!$B$2:$B$97, 0), ), Product!$B$2:$U$2, $B433, Product!$B$3:$U$3, $C433)</f>
        <v>-25000</v>
      </c>
      <c r="F433" s="128"/>
      <c r="G433" s="11">
        <f>SUM(H433:DZ433)</f>
        <v>-750000</v>
      </c>
      <c r="I433" s="12">
        <f t="shared" si="1195"/>
        <v>0</v>
      </c>
      <c r="J433" s="12">
        <f t="shared" si="1200"/>
        <v>0</v>
      </c>
      <c r="K433" s="12">
        <f t="shared" si="1200"/>
        <v>0</v>
      </c>
      <c r="L433" s="12">
        <f t="shared" si="1200"/>
        <v>0</v>
      </c>
      <c r="M433" s="12">
        <f t="shared" si="1200"/>
        <v>0</v>
      </c>
      <c r="N433" s="12">
        <f t="shared" si="1200"/>
        <v>0</v>
      </c>
      <c r="O433" s="12">
        <f t="shared" si="1200"/>
        <v>0</v>
      </c>
      <c r="P433" s="12">
        <f t="shared" si="1200"/>
        <v>0</v>
      </c>
      <c r="Q433" s="12">
        <f t="shared" si="1200"/>
        <v>0</v>
      </c>
      <c r="R433" s="12">
        <f t="shared" si="1200"/>
        <v>0</v>
      </c>
      <c r="S433" s="12">
        <f t="shared" si="1200"/>
        <v>0</v>
      </c>
      <c r="T433" s="12">
        <f t="shared" si="1200"/>
        <v>0</v>
      </c>
      <c r="U433" s="12">
        <f t="shared" si="1200"/>
        <v>0</v>
      </c>
      <c r="V433" s="12">
        <f t="shared" si="1200"/>
        <v>0</v>
      </c>
      <c r="W433" s="12">
        <f t="shared" si="1200"/>
        <v>0</v>
      </c>
      <c r="X433" s="12">
        <f t="shared" si="1200"/>
        <v>0</v>
      </c>
      <c r="Y433" s="12">
        <f t="shared" si="1200"/>
        <v>0</v>
      </c>
      <c r="Z433" s="12">
        <f t="shared" si="1200"/>
        <v>0</v>
      </c>
      <c r="AA433" s="12">
        <f t="shared" si="1200"/>
        <v>0</v>
      </c>
      <c r="AB433" s="12">
        <f t="shared" si="1200"/>
        <v>0</v>
      </c>
      <c r="AC433" s="12">
        <f t="shared" si="1200"/>
        <v>0</v>
      </c>
      <c r="AD433" s="12">
        <f t="shared" si="1200"/>
        <v>0</v>
      </c>
      <c r="AE433" s="12">
        <f t="shared" si="1200"/>
        <v>0</v>
      </c>
      <c r="AF433" s="12">
        <f t="shared" si="1200"/>
        <v>0</v>
      </c>
      <c r="AG433" s="12">
        <f t="shared" si="1200"/>
        <v>0</v>
      </c>
      <c r="AH433" s="12">
        <f t="shared" si="1200"/>
        <v>0</v>
      </c>
      <c r="AI433" s="12">
        <f t="shared" si="1200"/>
        <v>-62500</v>
      </c>
      <c r="AJ433" s="12">
        <f t="shared" si="1200"/>
        <v>-62500</v>
      </c>
      <c r="AK433" s="12">
        <f t="shared" si="1200"/>
        <v>-62500</v>
      </c>
      <c r="AL433" s="12">
        <f t="shared" si="1200"/>
        <v>-62500</v>
      </c>
      <c r="AM433" s="12">
        <f t="shared" si="1200"/>
        <v>-62500</v>
      </c>
      <c r="AN433" s="12">
        <f t="shared" si="1200"/>
        <v>-62500</v>
      </c>
      <c r="AO433" s="12">
        <f t="shared" si="1200"/>
        <v>-62500</v>
      </c>
      <c r="AP433" s="12">
        <f t="shared" si="1200"/>
        <v>-62500</v>
      </c>
      <c r="AQ433" s="12">
        <f t="shared" si="1200"/>
        <v>-62500</v>
      </c>
      <c r="AR433" s="12">
        <f t="shared" si="1200"/>
        <v>-62500</v>
      </c>
      <c r="AS433" s="12">
        <f t="shared" si="1200"/>
        <v>-62500</v>
      </c>
      <c r="AT433" s="12">
        <f t="shared" si="1200"/>
        <v>-62500</v>
      </c>
      <c r="AU433" s="12">
        <f t="shared" si="1200"/>
        <v>0</v>
      </c>
      <c r="AV433" s="12">
        <f t="shared" si="1200"/>
        <v>0</v>
      </c>
      <c r="AW433" s="12">
        <f t="shared" si="1200"/>
        <v>0</v>
      </c>
      <c r="AX433" s="12">
        <f t="shared" si="1200"/>
        <v>0</v>
      </c>
      <c r="AY433" s="12">
        <f t="shared" si="1200"/>
        <v>0</v>
      </c>
      <c r="AZ433" s="12">
        <f t="shared" si="1200"/>
        <v>0</v>
      </c>
      <c r="BA433" s="12">
        <f t="shared" si="1200"/>
        <v>0</v>
      </c>
      <c r="BB433" s="12">
        <f t="shared" si="1200"/>
        <v>0</v>
      </c>
      <c r="BC433" s="12">
        <f t="shared" si="1200"/>
        <v>0</v>
      </c>
      <c r="BD433" s="12">
        <f t="shared" si="1200"/>
        <v>0</v>
      </c>
      <c r="BE433" s="12">
        <f t="shared" si="1200"/>
        <v>0</v>
      </c>
      <c r="BF433" s="12">
        <f t="shared" si="1200"/>
        <v>0</v>
      </c>
      <c r="BG433" s="12">
        <f t="shared" si="1200"/>
        <v>0</v>
      </c>
      <c r="BH433" s="12">
        <f t="shared" si="1200"/>
        <v>0</v>
      </c>
      <c r="BI433" s="12">
        <f t="shared" si="1200"/>
        <v>0</v>
      </c>
      <c r="BJ433" s="12">
        <f t="shared" si="1200"/>
        <v>0</v>
      </c>
      <c r="BK433" s="12">
        <f t="shared" si="1200"/>
        <v>0</v>
      </c>
      <c r="BL433" s="12">
        <f t="shared" si="1200"/>
        <v>0</v>
      </c>
      <c r="BM433" s="12">
        <f t="shared" si="1200"/>
        <v>0</v>
      </c>
      <c r="BN433" s="12">
        <f t="shared" si="1200"/>
        <v>0</v>
      </c>
      <c r="BO433" s="12">
        <f t="shared" si="1200"/>
        <v>0</v>
      </c>
      <c r="BP433" s="12">
        <f t="shared" si="1200"/>
        <v>0</v>
      </c>
      <c r="BQ433" s="12">
        <f t="shared" si="1200"/>
        <v>0</v>
      </c>
      <c r="BR433" s="12">
        <f t="shared" si="1200"/>
        <v>0</v>
      </c>
      <c r="BS433" s="12">
        <f t="shared" si="1200"/>
        <v>0</v>
      </c>
      <c r="BT433" s="12">
        <f t="shared" si="1200"/>
        <v>0</v>
      </c>
      <c r="BU433" s="12">
        <f t="shared" si="1200"/>
        <v>0</v>
      </c>
      <c r="BV433" s="12">
        <f t="shared" si="1201"/>
        <v>0</v>
      </c>
      <c r="BW433" s="12">
        <f t="shared" si="1201"/>
        <v>0</v>
      </c>
      <c r="BX433" s="12">
        <f t="shared" si="1201"/>
        <v>0</v>
      </c>
      <c r="BY433" s="12">
        <f t="shared" si="1201"/>
        <v>0</v>
      </c>
      <c r="BZ433" s="12">
        <f t="shared" si="1201"/>
        <v>0</v>
      </c>
      <c r="CA433" s="12">
        <f t="shared" si="1201"/>
        <v>0</v>
      </c>
      <c r="CB433" s="12">
        <f t="shared" si="1201"/>
        <v>0</v>
      </c>
      <c r="CC433" s="12">
        <f t="shared" si="1201"/>
        <v>0</v>
      </c>
      <c r="CD433" s="12">
        <f t="shared" si="1201"/>
        <v>0</v>
      </c>
      <c r="CE433" s="12">
        <f t="shared" si="1201"/>
        <v>0</v>
      </c>
      <c r="CF433" s="12">
        <f t="shared" si="1201"/>
        <v>0</v>
      </c>
      <c r="CG433" s="12">
        <f t="shared" si="1201"/>
        <v>0</v>
      </c>
      <c r="CH433" s="12">
        <f t="shared" si="1201"/>
        <v>0</v>
      </c>
      <c r="CI433" s="12">
        <f t="shared" si="1201"/>
        <v>0</v>
      </c>
      <c r="CJ433" s="12">
        <f t="shared" si="1201"/>
        <v>0</v>
      </c>
      <c r="CK433" s="12">
        <f t="shared" si="1201"/>
        <v>0</v>
      </c>
      <c r="CL433" s="12">
        <f t="shared" si="1201"/>
        <v>0</v>
      </c>
      <c r="CM433" s="12">
        <f t="shared" si="1201"/>
        <v>0</v>
      </c>
      <c r="CN433" s="12">
        <f t="shared" si="1201"/>
        <v>0</v>
      </c>
      <c r="CO433" s="12">
        <f t="shared" si="1201"/>
        <v>0</v>
      </c>
      <c r="CP433" s="12">
        <f t="shared" si="1201"/>
        <v>0</v>
      </c>
      <c r="CQ433" s="12">
        <f t="shared" si="1201"/>
        <v>0</v>
      </c>
      <c r="CR433" s="12">
        <f t="shared" si="1201"/>
        <v>0</v>
      </c>
      <c r="CS433" s="12">
        <f t="shared" si="1201"/>
        <v>0</v>
      </c>
      <c r="CT433" s="12">
        <f t="shared" si="1201"/>
        <v>0</v>
      </c>
      <c r="CU433" s="12">
        <f t="shared" si="1201"/>
        <v>0</v>
      </c>
      <c r="CV433" s="12">
        <f t="shared" si="1201"/>
        <v>0</v>
      </c>
      <c r="CW433" s="12">
        <f t="shared" si="1201"/>
        <v>0</v>
      </c>
      <c r="CX433" s="12">
        <f t="shared" si="1201"/>
        <v>0</v>
      </c>
      <c r="CY433" s="12">
        <f t="shared" si="1201"/>
        <v>0</v>
      </c>
      <c r="CZ433" s="12">
        <f t="shared" si="1201"/>
        <v>0</v>
      </c>
      <c r="DA433" s="12">
        <f t="shared" si="1201"/>
        <v>0</v>
      </c>
      <c r="DB433" s="12">
        <f t="shared" si="1201"/>
        <v>0</v>
      </c>
      <c r="DC433" s="12">
        <f t="shared" si="1201"/>
        <v>0</v>
      </c>
      <c r="DD433" s="12">
        <f t="shared" si="1201"/>
        <v>0</v>
      </c>
      <c r="DE433" s="12">
        <f t="shared" si="1201"/>
        <v>0</v>
      </c>
      <c r="DF433" s="12">
        <f t="shared" si="1201"/>
        <v>0</v>
      </c>
      <c r="DG433" s="12">
        <f t="shared" si="1201"/>
        <v>0</v>
      </c>
      <c r="DH433" s="12">
        <f t="shared" si="1201"/>
        <v>0</v>
      </c>
      <c r="DI433" s="12">
        <f t="shared" si="1201"/>
        <v>0</v>
      </c>
      <c r="DJ433" s="12">
        <f t="shared" si="1201"/>
        <v>0</v>
      </c>
      <c r="DK433" s="12">
        <f t="shared" si="1201"/>
        <v>0</v>
      </c>
      <c r="DL433" s="12">
        <f t="shared" si="1201"/>
        <v>0</v>
      </c>
      <c r="DM433" s="12">
        <f t="shared" si="1201"/>
        <v>0</v>
      </c>
      <c r="DN433" s="12">
        <f t="shared" si="1201"/>
        <v>0</v>
      </c>
      <c r="DO433" s="12">
        <f t="shared" si="1201"/>
        <v>0</v>
      </c>
      <c r="DP433" s="12">
        <f t="shared" si="1201"/>
        <v>0</v>
      </c>
      <c r="DQ433" s="12">
        <f t="shared" si="1201"/>
        <v>0</v>
      </c>
      <c r="DR433" s="12">
        <f t="shared" si="1201"/>
        <v>0</v>
      </c>
      <c r="DS433" s="12">
        <f t="shared" si="1201"/>
        <v>0</v>
      </c>
      <c r="DT433" s="12">
        <f t="shared" si="1201"/>
        <v>0</v>
      </c>
      <c r="DU433" s="12">
        <f t="shared" si="1201"/>
        <v>0</v>
      </c>
      <c r="DV433" s="12">
        <f t="shared" si="1201"/>
        <v>0</v>
      </c>
      <c r="DW433" s="12">
        <f t="shared" si="1201"/>
        <v>0</v>
      </c>
      <c r="DX433" s="12">
        <f t="shared" si="1201"/>
        <v>0</v>
      </c>
      <c r="DY433" s="12">
        <f t="shared" si="1201"/>
        <v>0</v>
      </c>
      <c r="EB433" s="116">
        <f t="shared" si="1196"/>
        <v>432</v>
      </c>
      <c r="EC433" s="2" t="str">
        <f t="shared" si="1202"/>
        <v>Phase 2</v>
      </c>
      <c r="ED433" s="2" t="str">
        <f t="shared" si="1203"/>
        <v>60' Wide</v>
      </c>
      <c r="EE433" s="33" t="str">
        <f>EE448</f>
        <v>GAAP</v>
      </c>
      <c r="EF433" s="2" t="str">
        <f>EF448</f>
        <v>Lot Parcel Development</v>
      </c>
    </row>
    <row r="434" spans="2:136" x14ac:dyDescent="0.3">
      <c r="B434" s="2" t="str">
        <f>Product!$I$2</f>
        <v>Phase 2</v>
      </c>
      <c r="C434" s="2" t="str">
        <f>Product!$I$3</f>
        <v>75' Wide</v>
      </c>
      <c r="D434" s="129">
        <f>SUMIFS(INDEX(Product!$B$2:$U$97, MATCH(D426, Product!$B$2:$B$97, 0), ), Product!$B$2:$U$2, $B434, Product!$B$3:$U$3, $C434)</f>
        <v>-25000</v>
      </c>
      <c r="F434" s="128"/>
      <c r="G434" s="11">
        <f>SUM(H434:DZ434)</f>
        <v>-500000.00000000017</v>
      </c>
      <c r="I434" s="12">
        <f t="shared" si="1195"/>
        <v>0</v>
      </c>
      <c r="J434" s="12">
        <f t="shared" si="1200"/>
        <v>0</v>
      </c>
      <c r="K434" s="12">
        <f t="shared" si="1200"/>
        <v>0</v>
      </c>
      <c r="L434" s="12">
        <f t="shared" si="1200"/>
        <v>0</v>
      </c>
      <c r="M434" s="12">
        <f t="shared" si="1200"/>
        <v>0</v>
      </c>
      <c r="N434" s="12">
        <f t="shared" si="1200"/>
        <v>0</v>
      </c>
      <c r="O434" s="12">
        <f t="shared" si="1200"/>
        <v>0</v>
      </c>
      <c r="P434" s="12">
        <f t="shared" si="1200"/>
        <v>0</v>
      </c>
      <c r="Q434" s="12">
        <f t="shared" si="1200"/>
        <v>0</v>
      </c>
      <c r="R434" s="12">
        <f t="shared" si="1200"/>
        <v>0</v>
      </c>
      <c r="S434" s="12">
        <f t="shared" si="1200"/>
        <v>0</v>
      </c>
      <c r="T434" s="12">
        <f t="shared" si="1200"/>
        <v>0</v>
      </c>
      <c r="U434" s="12">
        <f t="shared" si="1200"/>
        <v>0</v>
      </c>
      <c r="V434" s="12">
        <f t="shared" si="1200"/>
        <v>0</v>
      </c>
      <c r="W434" s="12">
        <f t="shared" si="1200"/>
        <v>0</v>
      </c>
      <c r="X434" s="12">
        <f t="shared" si="1200"/>
        <v>0</v>
      </c>
      <c r="Y434" s="12">
        <f t="shared" si="1200"/>
        <v>0</v>
      </c>
      <c r="Z434" s="12">
        <f t="shared" si="1200"/>
        <v>0</v>
      </c>
      <c r="AA434" s="12">
        <f t="shared" si="1200"/>
        <v>0</v>
      </c>
      <c r="AB434" s="12">
        <f t="shared" si="1200"/>
        <v>0</v>
      </c>
      <c r="AC434" s="12">
        <f t="shared" si="1200"/>
        <v>0</v>
      </c>
      <c r="AD434" s="12">
        <f t="shared" si="1200"/>
        <v>0</v>
      </c>
      <c r="AE434" s="12">
        <f t="shared" si="1200"/>
        <v>0</v>
      </c>
      <c r="AF434" s="12">
        <f t="shared" si="1200"/>
        <v>0</v>
      </c>
      <c r="AG434" s="12">
        <f t="shared" si="1200"/>
        <v>0</v>
      </c>
      <c r="AH434" s="12">
        <f t="shared" si="1200"/>
        <v>0</v>
      </c>
      <c r="AI434" s="12">
        <f t="shared" si="1200"/>
        <v>-41666.666666666672</v>
      </c>
      <c r="AJ434" s="12">
        <f t="shared" si="1200"/>
        <v>-41666.666666666672</v>
      </c>
      <c r="AK434" s="12">
        <f t="shared" si="1200"/>
        <v>-41666.666666666672</v>
      </c>
      <c r="AL434" s="12">
        <f t="shared" si="1200"/>
        <v>-41666.666666666672</v>
      </c>
      <c r="AM434" s="12">
        <f t="shared" si="1200"/>
        <v>-41666.666666666672</v>
      </c>
      <c r="AN434" s="12">
        <f t="shared" si="1200"/>
        <v>-41666.666666666672</v>
      </c>
      <c r="AO434" s="12">
        <f t="shared" si="1200"/>
        <v>-41666.666666666672</v>
      </c>
      <c r="AP434" s="12">
        <f t="shared" si="1200"/>
        <v>-41666.666666666672</v>
      </c>
      <c r="AQ434" s="12">
        <f t="shared" si="1200"/>
        <v>-41666.666666666672</v>
      </c>
      <c r="AR434" s="12">
        <f t="shared" si="1200"/>
        <v>-41666.666666666672</v>
      </c>
      <c r="AS434" s="12">
        <f t="shared" si="1200"/>
        <v>-41666.666666666672</v>
      </c>
      <c r="AT434" s="12">
        <f t="shared" si="1200"/>
        <v>-41666.666666666672</v>
      </c>
      <c r="AU434" s="12">
        <f t="shared" si="1200"/>
        <v>0</v>
      </c>
      <c r="AV434" s="12">
        <f t="shared" si="1200"/>
        <v>0</v>
      </c>
      <c r="AW434" s="12">
        <f t="shared" si="1200"/>
        <v>0</v>
      </c>
      <c r="AX434" s="12">
        <f t="shared" si="1200"/>
        <v>0</v>
      </c>
      <c r="AY434" s="12">
        <f t="shared" si="1200"/>
        <v>0</v>
      </c>
      <c r="AZ434" s="12">
        <f t="shared" si="1200"/>
        <v>0</v>
      </c>
      <c r="BA434" s="12">
        <f t="shared" si="1200"/>
        <v>0</v>
      </c>
      <c r="BB434" s="12">
        <f t="shared" si="1200"/>
        <v>0</v>
      </c>
      <c r="BC434" s="12">
        <f t="shared" si="1200"/>
        <v>0</v>
      </c>
      <c r="BD434" s="12">
        <f t="shared" si="1200"/>
        <v>0</v>
      </c>
      <c r="BE434" s="12">
        <f t="shared" si="1200"/>
        <v>0</v>
      </c>
      <c r="BF434" s="12">
        <f t="shared" si="1200"/>
        <v>0</v>
      </c>
      <c r="BG434" s="12">
        <f t="shared" si="1200"/>
        <v>0</v>
      </c>
      <c r="BH434" s="12">
        <f t="shared" si="1200"/>
        <v>0</v>
      </c>
      <c r="BI434" s="12">
        <f t="shared" si="1200"/>
        <v>0</v>
      </c>
      <c r="BJ434" s="12">
        <f t="shared" si="1200"/>
        <v>0</v>
      </c>
      <c r="BK434" s="12">
        <f t="shared" si="1200"/>
        <v>0</v>
      </c>
      <c r="BL434" s="12">
        <f t="shared" si="1200"/>
        <v>0</v>
      </c>
      <c r="BM434" s="12">
        <f t="shared" si="1200"/>
        <v>0</v>
      </c>
      <c r="BN434" s="12">
        <f t="shared" si="1200"/>
        <v>0</v>
      </c>
      <c r="BO434" s="12">
        <f t="shared" si="1200"/>
        <v>0</v>
      </c>
      <c r="BP434" s="12">
        <f t="shared" si="1200"/>
        <v>0</v>
      </c>
      <c r="BQ434" s="12">
        <f t="shared" si="1200"/>
        <v>0</v>
      </c>
      <c r="BR434" s="12">
        <f t="shared" si="1200"/>
        <v>0</v>
      </c>
      <c r="BS434" s="12">
        <f t="shared" si="1200"/>
        <v>0</v>
      </c>
      <c r="BT434" s="12">
        <f t="shared" si="1200"/>
        <v>0</v>
      </c>
      <c r="BU434" s="12">
        <f t="shared" si="1200"/>
        <v>0</v>
      </c>
      <c r="BV434" s="12">
        <f t="shared" si="1201"/>
        <v>0</v>
      </c>
      <c r="BW434" s="12">
        <f t="shared" si="1201"/>
        <v>0</v>
      </c>
      <c r="BX434" s="12">
        <f t="shared" si="1201"/>
        <v>0</v>
      </c>
      <c r="BY434" s="12">
        <f t="shared" si="1201"/>
        <v>0</v>
      </c>
      <c r="BZ434" s="12">
        <f t="shared" si="1201"/>
        <v>0</v>
      </c>
      <c r="CA434" s="12">
        <f t="shared" si="1201"/>
        <v>0</v>
      </c>
      <c r="CB434" s="12">
        <f t="shared" si="1201"/>
        <v>0</v>
      </c>
      <c r="CC434" s="12">
        <f t="shared" si="1201"/>
        <v>0</v>
      </c>
      <c r="CD434" s="12">
        <f t="shared" si="1201"/>
        <v>0</v>
      </c>
      <c r="CE434" s="12">
        <f t="shared" si="1201"/>
        <v>0</v>
      </c>
      <c r="CF434" s="12">
        <f t="shared" si="1201"/>
        <v>0</v>
      </c>
      <c r="CG434" s="12">
        <f t="shared" si="1201"/>
        <v>0</v>
      </c>
      <c r="CH434" s="12">
        <f t="shared" si="1201"/>
        <v>0</v>
      </c>
      <c r="CI434" s="12">
        <f t="shared" si="1201"/>
        <v>0</v>
      </c>
      <c r="CJ434" s="12">
        <f t="shared" si="1201"/>
        <v>0</v>
      </c>
      <c r="CK434" s="12">
        <f t="shared" si="1201"/>
        <v>0</v>
      </c>
      <c r="CL434" s="12">
        <f t="shared" si="1201"/>
        <v>0</v>
      </c>
      <c r="CM434" s="12">
        <f t="shared" si="1201"/>
        <v>0</v>
      </c>
      <c r="CN434" s="12">
        <f t="shared" si="1201"/>
        <v>0</v>
      </c>
      <c r="CO434" s="12">
        <f t="shared" si="1201"/>
        <v>0</v>
      </c>
      <c r="CP434" s="12">
        <f t="shared" si="1201"/>
        <v>0</v>
      </c>
      <c r="CQ434" s="12">
        <f t="shared" si="1201"/>
        <v>0</v>
      </c>
      <c r="CR434" s="12">
        <f t="shared" si="1201"/>
        <v>0</v>
      </c>
      <c r="CS434" s="12">
        <f t="shared" si="1201"/>
        <v>0</v>
      </c>
      <c r="CT434" s="12">
        <f t="shared" si="1201"/>
        <v>0</v>
      </c>
      <c r="CU434" s="12">
        <f t="shared" si="1201"/>
        <v>0</v>
      </c>
      <c r="CV434" s="12">
        <f t="shared" si="1201"/>
        <v>0</v>
      </c>
      <c r="CW434" s="12">
        <f t="shared" si="1201"/>
        <v>0</v>
      </c>
      <c r="CX434" s="12">
        <f t="shared" si="1201"/>
        <v>0</v>
      </c>
      <c r="CY434" s="12">
        <f t="shared" si="1201"/>
        <v>0</v>
      </c>
      <c r="CZ434" s="12">
        <f t="shared" si="1201"/>
        <v>0</v>
      </c>
      <c r="DA434" s="12">
        <f t="shared" si="1201"/>
        <v>0</v>
      </c>
      <c r="DB434" s="12">
        <f t="shared" si="1201"/>
        <v>0</v>
      </c>
      <c r="DC434" s="12">
        <f t="shared" si="1201"/>
        <v>0</v>
      </c>
      <c r="DD434" s="12">
        <f t="shared" si="1201"/>
        <v>0</v>
      </c>
      <c r="DE434" s="12">
        <f t="shared" si="1201"/>
        <v>0</v>
      </c>
      <c r="DF434" s="12">
        <f t="shared" si="1201"/>
        <v>0</v>
      </c>
      <c r="DG434" s="12">
        <f t="shared" si="1201"/>
        <v>0</v>
      </c>
      <c r="DH434" s="12">
        <f t="shared" si="1201"/>
        <v>0</v>
      </c>
      <c r="DI434" s="12">
        <f t="shared" si="1201"/>
        <v>0</v>
      </c>
      <c r="DJ434" s="12">
        <f t="shared" si="1201"/>
        <v>0</v>
      </c>
      <c r="DK434" s="12">
        <f t="shared" si="1201"/>
        <v>0</v>
      </c>
      <c r="DL434" s="12">
        <f t="shared" si="1201"/>
        <v>0</v>
      </c>
      <c r="DM434" s="12">
        <f t="shared" si="1201"/>
        <v>0</v>
      </c>
      <c r="DN434" s="12">
        <f t="shared" si="1201"/>
        <v>0</v>
      </c>
      <c r="DO434" s="12">
        <f t="shared" si="1201"/>
        <v>0</v>
      </c>
      <c r="DP434" s="12">
        <f t="shared" si="1201"/>
        <v>0</v>
      </c>
      <c r="DQ434" s="12">
        <f t="shared" si="1201"/>
        <v>0</v>
      </c>
      <c r="DR434" s="12">
        <f t="shared" si="1201"/>
        <v>0</v>
      </c>
      <c r="DS434" s="12">
        <f t="shared" si="1201"/>
        <v>0</v>
      </c>
      <c r="DT434" s="12">
        <f t="shared" si="1201"/>
        <v>0</v>
      </c>
      <c r="DU434" s="12">
        <f t="shared" si="1201"/>
        <v>0</v>
      </c>
      <c r="DV434" s="12">
        <f t="shared" si="1201"/>
        <v>0</v>
      </c>
      <c r="DW434" s="12">
        <f t="shared" si="1201"/>
        <v>0</v>
      </c>
      <c r="DX434" s="12">
        <f t="shared" si="1201"/>
        <v>0</v>
      </c>
      <c r="DY434" s="12">
        <f t="shared" si="1201"/>
        <v>0</v>
      </c>
      <c r="EB434" s="116">
        <f t="shared" si="1196"/>
        <v>433</v>
      </c>
      <c r="EC434" s="2" t="str">
        <f t="shared" si="1202"/>
        <v>Phase 2</v>
      </c>
      <c r="ED434" s="2" t="str">
        <f t="shared" si="1203"/>
        <v>75' Wide</v>
      </c>
      <c r="EE434" s="33" t="str">
        <f>EE448</f>
        <v>GAAP</v>
      </c>
      <c r="EF434" s="2" t="str">
        <f>EF448</f>
        <v>Lot Parcel Development</v>
      </c>
    </row>
    <row r="435" spans="2:136" x14ac:dyDescent="0.3">
      <c r="D435" s="129"/>
      <c r="F435" s="128"/>
      <c r="G435" s="13"/>
      <c r="I435" s="12"/>
      <c r="J435" s="12"/>
      <c r="K435" s="12"/>
      <c r="L435" s="12"/>
      <c r="M435" s="12"/>
      <c r="N435" s="12"/>
      <c r="O435" s="12"/>
      <c r="P435" s="12"/>
      <c r="Q435" s="12"/>
      <c r="R435" s="12"/>
      <c r="S435" s="12"/>
      <c r="T435" s="12"/>
      <c r="U435" s="12"/>
      <c r="V435" s="12"/>
      <c r="W435" s="12"/>
      <c r="X435" s="12"/>
      <c r="Y435" s="12"/>
      <c r="Z435" s="12"/>
      <c r="AA435" s="12"/>
      <c r="AB435" s="12"/>
      <c r="AC435" s="12"/>
      <c r="AD435" s="12"/>
      <c r="AE435" s="12"/>
      <c r="AF435" s="12"/>
      <c r="AG435" s="12"/>
      <c r="AH435" s="12"/>
      <c r="AI435" s="12"/>
      <c r="AJ435" s="12"/>
      <c r="AK435" s="12"/>
      <c r="AL435" s="12"/>
      <c r="AM435" s="12"/>
      <c r="AN435" s="12"/>
      <c r="AO435" s="12"/>
      <c r="AP435" s="12"/>
      <c r="AQ435" s="12"/>
      <c r="AR435" s="12"/>
      <c r="AS435" s="12"/>
      <c r="AT435" s="12"/>
      <c r="AU435" s="12"/>
      <c r="AV435" s="12"/>
      <c r="AW435" s="12"/>
      <c r="AX435" s="12"/>
      <c r="AY435" s="12"/>
      <c r="AZ435" s="12"/>
      <c r="BA435" s="12"/>
      <c r="BB435" s="12"/>
      <c r="BC435" s="12"/>
      <c r="BD435" s="12"/>
      <c r="BE435" s="12"/>
      <c r="BF435" s="12"/>
      <c r="BG435" s="12"/>
      <c r="BH435" s="12"/>
      <c r="BI435" s="12"/>
      <c r="BJ435" s="12"/>
      <c r="BK435" s="12"/>
      <c r="BL435" s="12"/>
      <c r="BM435" s="12"/>
      <c r="BN435" s="12"/>
      <c r="BO435" s="12"/>
      <c r="BP435" s="12"/>
      <c r="BQ435" s="12"/>
      <c r="BR435" s="12"/>
      <c r="BS435" s="12"/>
      <c r="BT435" s="12"/>
      <c r="BU435" s="12"/>
      <c r="BV435" s="12"/>
      <c r="BW435" s="12"/>
      <c r="BX435" s="12"/>
      <c r="BY435" s="12"/>
      <c r="BZ435" s="12"/>
      <c r="CA435" s="12"/>
      <c r="CB435" s="12"/>
      <c r="CC435" s="12"/>
      <c r="CD435" s="12"/>
      <c r="CE435" s="12"/>
      <c r="CF435" s="12"/>
      <c r="CG435" s="12"/>
      <c r="CH435" s="12"/>
      <c r="CI435" s="12"/>
      <c r="CJ435" s="12"/>
      <c r="CK435" s="12"/>
      <c r="CL435" s="12"/>
      <c r="CM435" s="12"/>
      <c r="CN435" s="12"/>
      <c r="CO435" s="12"/>
      <c r="CP435" s="12"/>
      <c r="CQ435" s="12"/>
      <c r="CR435" s="12"/>
      <c r="CS435" s="12"/>
      <c r="CT435" s="12"/>
      <c r="CU435" s="12"/>
      <c r="CV435" s="12"/>
      <c r="CW435" s="12"/>
      <c r="CX435" s="12"/>
      <c r="CY435" s="12"/>
      <c r="CZ435" s="12"/>
      <c r="DA435" s="12"/>
      <c r="DB435" s="12"/>
      <c r="DC435" s="12"/>
      <c r="DD435" s="12"/>
      <c r="DE435" s="12"/>
      <c r="DF435" s="12"/>
      <c r="DG435" s="12"/>
      <c r="DH435" s="12"/>
      <c r="DI435" s="12"/>
      <c r="DJ435" s="12"/>
      <c r="DK435" s="12"/>
      <c r="DL435" s="12"/>
      <c r="DM435" s="12"/>
      <c r="DN435" s="12"/>
      <c r="DO435" s="12"/>
      <c r="DP435" s="12"/>
      <c r="DQ435" s="12"/>
      <c r="DR435" s="12"/>
      <c r="DS435" s="12"/>
      <c r="DT435" s="12"/>
      <c r="DU435" s="12"/>
      <c r="DV435" s="12"/>
      <c r="DW435" s="12"/>
      <c r="DX435" s="12"/>
      <c r="DY435" s="12"/>
      <c r="EE435" s="33"/>
    </row>
    <row r="436" spans="2:136" x14ac:dyDescent="0.3">
      <c r="B436" s="2" t="str">
        <f>Product!$J$2</f>
        <v>Phase 3</v>
      </c>
      <c r="C436" s="2" t="str">
        <f>Product!$J$3</f>
        <v>50' Wide</v>
      </c>
      <c r="D436" s="129">
        <f>SUMIFS(INDEX(Product!$B$2:$U$97, MATCH(D426, Product!$B$2:$B$97, 0), ), Product!$B$2:$U$2, $B436, Product!$B$3:$U$3, $C436)</f>
        <v>-25000</v>
      </c>
      <c r="F436" s="128"/>
      <c r="G436" s="11">
        <f>SUM(H436:DZ436)</f>
        <v>-750000</v>
      </c>
      <c r="I436" s="12">
        <f t="shared" si="1195"/>
        <v>0</v>
      </c>
      <c r="J436" s="12">
        <f t="shared" ref="J436:BU438" si="1204">J171*$D436</f>
        <v>0</v>
      </c>
      <c r="K436" s="12">
        <f t="shared" si="1204"/>
        <v>0</v>
      </c>
      <c r="L436" s="12">
        <f t="shared" si="1204"/>
        <v>0</v>
      </c>
      <c r="M436" s="12">
        <f t="shared" si="1204"/>
        <v>0</v>
      </c>
      <c r="N436" s="12">
        <f t="shared" si="1204"/>
        <v>0</v>
      </c>
      <c r="O436" s="12">
        <f t="shared" si="1204"/>
        <v>0</v>
      </c>
      <c r="P436" s="12">
        <f t="shared" si="1204"/>
        <v>0</v>
      </c>
      <c r="Q436" s="12">
        <f t="shared" si="1204"/>
        <v>0</v>
      </c>
      <c r="R436" s="12">
        <f t="shared" si="1204"/>
        <v>0</v>
      </c>
      <c r="S436" s="12">
        <f t="shared" si="1204"/>
        <v>0</v>
      </c>
      <c r="T436" s="12">
        <f t="shared" si="1204"/>
        <v>0</v>
      </c>
      <c r="U436" s="12">
        <f t="shared" si="1204"/>
        <v>0</v>
      </c>
      <c r="V436" s="12">
        <f t="shared" si="1204"/>
        <v>0</v>
      </c>
      <c r="W436" s="12">
        <f t="shared" si="1204"/>
        <v>0</v>
      </c>
      <c r="X436" s="12">
        <f t="shared" si="1204"/>
        <v>0</v>
      </c>
      <c r="Y436" s="12">
        <f t="shared" si="1204"/>
        <v>0</v>
      </c>
      <c r="Z436" s="12">
        <f t="shared" si="1204"/>
        <v>0</v>
      </c>
      <c r="AA436" s="12">
        <f t="shared" si="1204"/>
        <v>0</v>
      </c>
      <c r="AB436" s="12">
        <f t="shared" si="1204"/>
        <v>0</v>
      </c>
      <c r="AC436" s="12">
        <f t="shared" si="1204"/>
        <v>0</v>
      </c>
      <c r="AD436" s="12">
        <f t="shared" si="1204"/>
        <v>0</v>
      </c>
      <c r="AE436" s="12">
        <f t="shared" si="1204"/>
        <v>0</v>
      </c>
      <c r="AF436" s="12">
        <f t="shared" si="1204"/>
        <v>0</v>
      </c>
      <c r="AG436" s="12">
        <f t="shared" si="1204"/>
        <v>0</v>
      </c>
      <c r="AH436" s="12">
        <f t="shared" si="1204"/>
        <v>0</v>
      </c>
      <c r="AI436" s="12">
        <f t="shared" si="1204"/>
        <v>0</v>
      </c>
      <c r="AJ436" s="12">
        <f t="shared" si="1204"/>
        <v>0</v>
      </c>
      <c r="AK436" s="12">
        <f t="shared" si="1204"/>
        <v>0</v>
      </c>
      <c r="AL436" s="12">
        <f t="shared" si="1204"/>
        <v>0</v>
      </c>
      <c r="AM436" s="12">
        <f t="shared" si="1204"/>
        <v>0</v>
      </c>
      <c r="AN436" s="12">
        <f t="shared" si="1204"/>
        <v>0</v>
      </c>
      <c r="AO436" s="12">
        <f t="shared" si="1204"/>
        <v>0</v>
      </c>
      <c r="AP436" s="12">
        <f t="shared" si="1204"/>
        <v>0</v>
      </c>
      <c r="AQ436" s="12">
        <f t="shared" si="1204"/>
        <v>0</v>
      </c>
      <c r="AR436" s="12">
        <f t="shared" si="1204"/>
        <v>0</v>
      </c>
      <c r="AS436" s="12">
        <f t="shared" si="1204"/>
        <v>0</v>
      </c>
      <c r="AT436" s="12">
        <f t="shared" si="1204"/>
        <v>0</v>
      </c>
      <c r="AU436" s="12">
        <f t="shared" si="1204"/>
        <v>-62500</v>
      </c>
      <c r="AV436" s="12">
        <f t="shared" si="1204"/>
        <v>-62500</v>
      </c>
      <c r="AW436" s="12">
        <f t="shared" si="1204"/>
        <v>-62500</v>
      </c>
      <c r="AX436" s="12">
        <f t="shared" si="1204"/>
        <v>-62500</v>
      </c>
      <c r="AY436" s="12">
        <f t="shared" si="1204"/>
        <v>-62500</v>
      </c>
      <c r="AZ436" s="12">
        <f t="shared" si="1204"/>
        <v>-62500</v>
      </c>
      <c r="BA436" s="12">
        <f t="shared" si="1204"/>
        <v>-62500</v>
      </c>
      <c r="BB436" s="12">
        <f t="shared" si="1204"/>
        <v>-62500</v>
      </c>
      <c r="BC436" s="12">
        <f t="shared" si="1204"/>
        <v>-62500</v>
      </c>
      <c r="BD436" s="12">
        <f t="shared" si="1204"/>
        <v>-62500</v>
      </c>
      <c r="BE436" s="12">
        <f t="shared" si="1204"/>
        <v>-62500</v>
      </c>
      <c r="BF436" s="12">
        <f t="shared" si="1204"/>
        <v>-62500</v>
      </c>
      <c r="BG436" s="12">
        <f t="shared" si="1204"/>
        <v>0</v>
      </c>
      <c r="BH436" s="12">
        <f t="shared" si="1204"/>
        <v>0</v>
      </c>
      <c r="BI436" s="12">
        <f t="shared" si="1204"/>
        <v>0</v>
      </c>
      <c r="BJ436" s="12">
        <f t="shared" si="1204"/>
        <v>0</v>
      </c>
      <c r="BK436" s="12">
        <f t="shared" si="1204"/>
        <v>0</v>
      </c>
      <c r="BL436" s="12">
        <f t="shared" si="1204"/>
        <v>0</v>
      </c>
      <c r="BM436" s="12">
        <f t="shared" si="1204"/>
        <v>0</v>
      </c>
      <c r="BN436" s="12">
        <f t="shared" si="1204"/>
        <v>0</v>
      </c>
      <c r="BO436" s="12">
        <f t="shared" si="1204"/>
        <v>0</v>
      </c>
      <c r="BP436" s="12">
        <f t="shared" si="1204"/>
        <v>0</v>
      </c>
      <c r="BQ436" s="12">
        <f t="shared" si="1204"/>
        <v>0</v>
      </c>
      <c r="BR436" s="12">
        <f t="shared" si="1204"/>
        <v>0</v>
      </c>
      <c r="BS436" s="12">
        <f t="shared" si="1204"/>
        <v>0</v>
      </c>
      <c r="BT436" s="12">
        <f t="shared" si="1204"/>
        <v>0</v>
      </c>
      <c r="BU436" s="12">
        <f t="shared" si="1204"/>
        <v>0</v>
      </c>
      <c r="BV436" s="12">
        <f t="shared" ref="BV436:DY438" si="1205">BV171*$D436</f>
        <v>0</v>
      </c>
      <c r="BW436" s="12">
        <f t="shared" si="1205"/>
        <v>0</v>
      </c>
      <c r="BX436" s="12">
        <f t="shared" si="1205"/>
        <v>0</v>
      </c>
      <c r="BY436" s="12">
        <f t="shared" si="1205"/>
        <v>0</v>
      </c>
      <c r="BZ436" s="12">
        <f t="shared" si="1205"/>
        <v>0</v>
      </c>
      <c r="CA436" s="12">
        <f t="shared" si="1205"/>
        <v>0</v>
      </c>
      <c r="CB436" s="12">
        <f t="shared" si="1205"/>
        <v>0</v>
      </c>
      <c r="CC436" s="12">
        <f t="shared" si="1205"/>
        <v>0</v>
      </c>
      <c r="CD436" s="12">
        <f t="shared" si="1205"/>
        <v>0</v>
      </c>
      <c r="CE436" s="12">
        <f t="shared" si="1205"/>
        <v>0</v>
      </c>
      <c r="CF436" s="12">
        <f t="shared" si="1205"/>
        <v>0</v>
      </c>
      <c r="CG436" s="12">
        <f t="shared" si="1205"/>
        <v>0</v>
      </c>
      <c r="CH436" s="12">
        <f t="shared" si="1205"/>
        <v>0</v>
      </c>
      <c r="CI436" s="12">
        <f t="shared" si="1205"/>
        <v>0</v>
      </c>
      <c r="CJ436" s="12">
        <f t="shared" si="1205"/>
        <v>0</v>
      </c>
      <c r="CK436" s="12">
        <f t="shared" si="1205"/>
        <v>0</v>
      </c>
      <c r="CL436" s="12">
        <f t="shared" si="1205"/>
        <v>0</v>
      </c>
      <c r="CM436" s="12">
        <f t="shared" si="1205"/>
        <v>0</v>
      </c>
      <c r="CN436" s="12">
        <f t="shared" si="1205"/>
        <v>0</v>
      </c>
      <c r="CO436" s="12">
        <f t="shared" si="1205"/>
        <v>0</v>
      </c>
      <c r="CP436" s="12">
        <f t="shared" si="1205"/>
        <v>0</v>
      </c>
      <c r="CQ436" s="12">
        <f t="shared" si="1205"/>
        <v>0</v>
      </c>
      <c r="CR436" s="12">
        <f t="shared" si="1205"/>
        <v>0</v>
      </c>
      <c r="CS436" s="12">
        <f t="shared" si="1205"/>
        <v>0</v>
      </c>
      <c r="CT436" s="12">
        <f t="shared" si="1205"/>
        <v>0</v>
      </c>
      <c r="CU436" s="12">
        <f t="shared" si="1205"/>
        <v>0</v>
      </c>
      <c r="CV436" s="12">
        <f t="shared" si="1205"/>
        <v>0</v>
      </c>
      <c r="CW436" s="12">
        <f t="shared" si="1205"/>
        <v>0</v>
      </c>
      <c r="CX436" s="12">
        <f t="shared" si="1205"/>
        <v>0</v>
      </c>
      <c r="CY436" s="12">
        <f t="shared" si="1205"/>
        <v>0</v>
      </c>
      <c r="CZ436" s="12">
        <f t="shared" si="1205"/>
        <v>0</v>
      </c>
      <c r="DA436" s="12">
        <f t="shared" si="1205"/>
        <v>0</v>
      </c>
      <c r="DB436" s="12">
        <f t="shared" si="1205"/>
        <v>0</v>
      </c>
      <c r="DC436" s="12">
        <f t="shared" si="1205"/>
        <v>0</v>
      </c>
      <c r="DD436" s="12">
        <f t="shared" si="1205"/>
        <v>0</v>
      </c>
      <c r="DE436" s="12">
        <f t="shared" si="1205"/>
        <v>0</v>
      </c>
      <c r="DF436" s="12">
        <f t="shared" si="1205"/>
        <v>0</v>
      </c>
      <c r="DG436" s="12">
        <f t="shared" si="1205"/>
        <v>0</v>
      </c>
      <c r="DH436" s="12">
        <f t="shared" si="1205"/>
        <v>0</v>
      </c>
      <c r="DI436" s="12">
        <f t="shared" si="1205"/>
        <v>0</v>
      </c>
      <c r="DJ436" s="12">
        <f t="shared" si="1205"/>
        <v>0</v>
      </c>
      <c r="DK436" s="12">
        <f t="shared" si="1205"/>
        <v>0</v>
      </c>
      <c r="DL436" s="12">
        <f t="shared" si="1205"/>
        <v>0</v>
      </c>
      <c r="DM436" s="12">
        <f t="shared" si="1205"/>
        <v>0</v>
      </c>
      <c r="DN436" s="12">
        <f t="shared" si="1205"/>
        <v>0</v>
      </c>
      <c r="DO436" s="12">
        <f t="shared" si="1205"/>
        <v>0</v>
      </c>
      <c r="DP436" s="12">
        <f t="shared" si="1205"/>
        <v>0</v>
      </c>
      <c r="DQ436" s="12">
        <f t="shared" si="1205"/>
        <v>0</v>
      </c>
      <c r="DR436" s="12">
        <f t="shared" si="1205"/>
        <v>0</v>
      </c>
      <c r="DS436" s="12">
        <f t="shared" si="1205"/>
        <v>0</v>
      </c>
      <c r="DT436" s="12">
        <f t="shared" si="1205"/>
        <v>0</v>
      </c>
      <c r="DU436" s="12">
        <f t="shared" si="1205"/>
        <v>0</v>
      </c>
      <c r="DV436" s="12">
        <f t="shared" si="1205"/>
        <v>0</v>
      </c>
      <c r="DW436" s="12">
        <f t="shared" si="1205"/>
        <v>0</v>
      </c>
      <c r="DX436" s="12">
        <f t="shared" si="1205"/>
        <v>0</v>
      </c>
      <c r="DY436" s="12">
        <f t="shared" si="1205"/>
        <v>0</v>
      </c>
      <c r="EB436" s="116">
        <f t="shared" si="1196"/>
        <v>435</v>
      </c>
      <c r="EC436" s="2" t="str">
        <f t="shared" ref="EC436:EC438" si="1206">B436</f>
        <v>Phase 3</v>
      </c>
      <c r="ED436" s="2" t="str">
        <f t="shared" ref="ED436:ED438" si="1207">C436</f>
        <v>50' Wide</v>
      </c>
      <c r="EE436" s="33" t="str">
        <f>EE448</f>
        <v>GAAP</v>
      </c>
      <c r="EF436" s="2" t="str">
        <f>EF448</f>
        <v>Lot Parcel Development</v>
      </c>
    </row>
    <row r="437" spans="2:136" x14ac:dyDescent="0.3">
      <c r="B437" s="2" t="str">
        <f>Product!$K$2</f>
        <v>Phase 3</v>
      </c>
      <c r="C437" s="2" t="str">
        <f>Product!$K$3</f>
        <v>60' Wide</v>
      </c>
      <c r="D437" s="129">
        <f>SUMIFS(INDEX(Product!$B$2:$U$97, MATCH(D426, Product!$B$2:$B$97, 0), ), Product!$B$2:$U$2, $B437, Product!$B$3:$U$3, $C437)</f>
        <v>-25000</v>
      </c>
      <c r="F437" s="128"/>
      <c r="G437" s="11">
        <f>SUM(H437:DZ437)</f>
        <v>-750000</v>
      </c>
      <c r="I437" s="12">
        <f t="shared" si="1195"/>
        <v>0</v>
      </c>
      <c r="J437" s="12">
        <f t="shared" si="1204"/>
        <v>0</v>
      </c>
      <c r="K437" s="12">
        <f t="shared" si="1204"/>
        <v>0</v>
      </c>
      <c r="L437" s="12">
        <f t="shared" si="1204"/>
        <v>0</v>
      </c>
      <c r="M437" s="12">
        <f t="shared" si="1204"/>
        <v>0</v>
      </c>
      <c r="N437" s="12">
        <f t="shared" si="1204"/>
        <v>0</v>
      </c>
      <c r="O437" s="12">
        <f t="shared" si="1204"/>
        <v>0</v>
      </c>
      <c r="P437" s="12">
        <f t="shared" si="1204"/>
        <v>0</v>
      </c>
      <c r="Q437" s="12">
        <f t="shared" si="1204"/>
        <v>0</v>
      </c>
      <c r="R437" s="12">
        <f t="shared" si="1204"/>
        <v>0</v>
      </c>
      <c r="S437" s="12">
        <f t="shared" si="1204"/>
        <v>0</v>
      </c>
      <c r="T437" s="12">
        <f t="shared" si="1204"/>
        <v>0</v>
      </c>
      <c r="U437" s="12">
        <f t="shared" si="1204"/>
        <v>0</v>
      </c>
      <c r="V437" s="12">
        <f t="shared" si="1204"/>
        <v>0</v>
      </c>
      <c r="W437" s="12">
        <f t="shared" si="1204"/>
        <v>0</v>
      </c>
      <c r="X437" s="12">
        <f t="shared" si="1204"/>
        <v>0</v>
      </c>
      <c r="Y437" s="12">
        <f t="shared" si="1204"/>
        <v>0</v>
      </c>
      <c r="Z437" s="12">
        <f t="shared" si="1204"/>
        <v>0</v>
      </c>
      <c r="AA437" s="12">
        <f t="shared" si="1204"/>
        <v>0</v>
      </c>
      <c r="AB437" s="12">
        <f t="shared" si="1204"/>
        <v>0</v>
      </c>
      <c r="AC437" s="12">
        <f t="shared" si="1204"/>
        <v>0</v>
      </c>
      <c r="AD437" s="12">
        <f t="shared" si="1204"/>
        <v>0</v>
      </c>
      <c r="AE437" s="12">
        <f t="shared" si="1204"/>
        <v>0</v>
      </c>
      <c r="AF437" s="12">
        <f t="shared" si="1204"/>
        <v>0</v>
      </c>
      <c r="AG437" s="12">
        <f t="shared" si="1204"/>
        <v>0</v>
      </c>
      <c r="AH437" s="12">
        <f t="shared" si="1204"/>
        <v>0</v>
      </c>
      <c r="AI437" s="12">
        <f t="shared" si="1204"/>
        <v>0</v>
      </c>
      <c r="AJ437" s="12">
        <f t="shared" si="1204"/>
        <v>0</v>
      </c>
      <c r="AK437" s="12">
        <f t="shared" si="1204"/>
        <v>0</v>
      </c>
      <c r="AL437" s="12">
        <f t="shared" si="1204"/>
        <v>0</v>
      </c>
      <c r="AM437" s="12">
        <f t="shared" si="1204"/>
        <v>0</v>
      </c>
      <c r="AN437" s="12">
        <f t="shared" si="1204"/>
        <v>0</v>
      </c>
      <c r="AO437" s="12">
        <f t="shared" si="1204"/>
        <v>0</v>
      </c>
      <c r="AP437" s="12">
        <f t="shared" si="1204"/>
        <v>0</v>
      </c>
      <c r="AQ437" s="12">
        <f t="shared" si="1204"/>
        <v>0</v>
      </c>
      <c r="AR437" s="12">
        <f t="shared" si="1204"/>
        <v>0</v>
      </c>
      <c r="AS437" s="12">
        <f t="shared" si="1204"/>
        <v>0</v>
      </c>
      <c r="AT437" s="12">
        <f t="shared" si="1204"/>
        <v>0</v>
      </c>
      <c r="AU437" s="12">
        <f t="shared" si="1204"/>
        <v>-62500</v>
      </c>
      <c r="AV437" s="12">
        <f t="shared" si="1204"/>
        <v>-62500</v>
      </c>
      <c r="AW437" s="12">
        <f t="shared" si="1204"/>
        <v>-62500</v>
      </c>
      <c r="AX437" s="12">
        <f t="shared" si="1204"/>
        <v>-62500</v>
      </c>
      <c r="AY437" s="12">
        <f t="shared" si="1204"/>
        <v>-62500</v>
      </c>
      <c r="AZ437" s="12">
        <f t="shared" si="1204"/>
        <v>-62500</v>
      </c>
      <c r="BA437" s="12">
        <f t="shared" si="1204"/>
        <v>-62500</v>
      </c>
      <c r="BB437" s="12">
        <f t="shared" si="1204"/>
        <v>-62500</v>
      </c>
      <c r="BC437" s="12">
        <f t="shared" si="1204"/>
        <v>-62500</v>
      </c>
      <c r="BD437" s="12">
        <f t="shared" si="1204"/>
        <v>-62500</v>
      </c>
      <c r="BE437" s="12">
        <f t="shared" si="1204"/>
        <v>-62500</v>
      </c>
      <c r="BF437" s="12">
        <f t="shared" si="1204"/>
        <v>-62500</v>
      </c>
      <c r="BG437" s="12">
        <f t="shared" si="1204"/>
        <v>0</v>
      </c>
      <c r="BH437" s="12">
        <f t="shared" si="1204"/>
        <v>0</v>
      </c>
      <c r="BI437" s="12">
        <f t="shared" si="1204"/>
        <v>0</v>
      </c>
      <c r="BJ437" s="12">
        <f t="shared" si="1204"/>
        <v>0</v>
      </c>
      <c r="BK437" s="12">
        <f t="shared" si="1204"/>
        <v>0</v>
      </c>
      <c r="BL437" s="12">
        <f t="shared" si="1204"/>
        <v>0</v>
      </c>
      <c r="BM437" s="12">
        <f t="shared" si="1204"/>
        <v>0</v>
      </c>
      <c r="BN437" s="12">
        <f t="shared" si="1204"/>
        <v>0</v>
      </c>
      <c r="BO437" s="12">
        <f t="shared" si="1204"/>
        <v>0</v>
      </c>
      <c r="BP437" s="12">
        <f t="shared" si="1204"/>
        <v>0</v>
      </c>
      <c r="BQ437" s="12">
        <f t="shared" si="1204"/>
        <v>0</v>
      </c>
      <c r="BR437" s="12">
        <f t="shared" si="1204"/>
        <v>0</v>
      </c>
      <c r="BS437" s="12">
        <f t="shared" si="1204"/>
        <v>0</v>
      </c>
      <c r="BT437" s="12">
        <f t="shared" si="1204"/>
        <v>0</v>
      </c>
      <c r="BU437" s="12">
        <f t="shared" si="1204"/>
        <v>0</v>
      </c>
      <c r="BV437" s="12">
        <f t="shared" si="1205"/>
        <v>0</v>
      </c>
      <c r="BW437" s="12">
        <f t="shared" si="1205"/>
        <v>0</v>
      </c>
      <c r="BX437" s="12">
        <f t="shared" si="1205"/>
        <v>0</v>
      </c>
      <c r="BY437" s="12">
        <f t="shared" si="1205"/>
        <v>0</v>
      </c>
      <c r="BZ437" s="12">
        <f t="shared" si="1205"/>
        <v>0</v>
      </c>
      <c r="CA437" s="12">
        <f t="shared" si="1205"/>
        <v>0</v>
      </c>
      <c r="CB437" s="12">
        <f t="shared" si="1205"/>
        <v>0</v>
      </c>
      <c r="CC437" s="12">
        <f t="shared" si="1205"/>
        <v>0</v>
      </c>
      <c r="CD437" s="12">
        <f t="shared" si="1205"/>
        <v>0</v>
      </c>
      <c r="CE437" s="12">
        <f t="shared" si="1205"/>
        <v>0</v>
      </c>
      <c r="CF437" s="12">
        <f t="shared" si="1205"/>
        <v>0</v>
      </c>
      <c r="CG437" s="12">
        <f t="shared" si="1205"/>
        <v>0</v>
      </c>
      <c r="CH437" s="12">
        <f t="shared" si="1205"/>
        <v>0</v>
      </c>
      <c r="CI437" s="12">
        <f t="shared" si="1205"/>
        <v>0</v>
      </c>
      <c r="CJ437" s="12">
        <f t="shared" si="1205"/>
        <v>0</v>
      </c>
      <c r="CK437" s="12">
        <f t="shared" si="1205"/>
        <v>0</v>
      </c>
      <c r="CL437" s="12">
        <f t="shared" si="1205"/>
        <v>0</v>
      </c>
      <c r="CM437" s="12">
        <f t="shared" si="1205"/>
        <v>0</v>
      </c>
      <c r="CN437" s="12">
        <f t="shared" si="1205"/>
        <v>0</v>
      </c>
      <c r="CO437" s="12">
        <f t="shared" si="1205"/>
        <v>0</v>
      </c>
      <c r="CP437" s="12">
        <f t="shared" si="1205"/>
        <v>0</v>
      </c>
      <c r="CQ437" s="12">
        <f t="shared" si="1205"/>
        <v>0</v>
      </c>
      <c r="CR437" s="12">
        <f t="shared" si="1205"/>
        <v>0</v>
      </c>
      <c r="CS437" s="12">
        <f t="shared" si="1205"/>
        <v>0</v>
      </c>
      <c r="CT437" s="12">
        <f t="shared" si="1205"/>
        <v>0</v>
      </c>
      <c r="CU437" s="12">
        <f t="shared" si="1205"/>
        <v>0</v>
      </c>
      <c r="CV437" s="12">
        <f t="shared" si="1205"/>
        <v>0</v>
      </c>
      <c r="CW437" s="12">
        <f t="shared" si="1205"/>
        <v>0</v>
      </c>
      <c r="CX437" s="12">
        <f t="shared" si="1205"/>
        <v>0</v>
      </c>
      <c r="CY437" s="12">
        <f t="shared" si="1205"/>
        <v>0</v>
      </c>
      <c r="CZ437" s="12">
        <f t="shared" si="1205"/>
        <v>0</v>
      </c>
      <c r="DA437" s="12">
        <f t="shared" si="1205"/>
        <v>0</v>
      </c>
      <c r="DB437" s="12">
        <f t="shared" si="1205"/>
        <v>0</v>
      </c>
      <c r="DC437" s="12">
        <f t="shared" si="1205"/>
        <v>0</v>
      </c>
      <c r="DD437" s="12">
        <f t="shared" si="1205"/>
        <v>0</v>
      </c>
      <c r="DE437" s="12">
        <f t="shared" si="1205"/>
        <v>0</v>
      </c>
      <c r="DF437" s="12">
        <f t="shared" si="1205"/>
        <v>0</v>
      </c>
      <c r="DG437" s="12">
        <f t="shared" si="1205"/>
        <v>0</v>
      </c>
      <c r="DH437" s="12">
        <f t="shared" si="1205"/>
        <v>0</v>
      </c>
      <c r="DI437" s="12">
        <f t="shared" si="1205"/>
        <v>0</v>
      </c>
      <c r="DJ437" s="12">
        <f t="shared" si="1205"/>
        <v>0</v>
      </c>
      <c r="DK437" s="12">
        <f t="shared" si="1205"/>
        <v>0</v>
      </c>
      <c r="DL437" s="12">
        <f t="shared" si="1205"/>
        <v>0</v>
      </c>
      <c r="DM437" s="12">
        <f t="shared" si="1205"/>
        <v>0</v>
      </c>
      <c r="DN437" s="12">
        <f t="shared" si="1205"/>
        <v>0</v>
      </c>
      <c r="DO437" s="12">
        <f t="shared" si="1205"/>
        <v>0</v>
      </c>
      <c r="DP437" s="12">
        <f t="shared" si="1205"/>
        <v>0</v>
      </c>
      <c r="DQ437" s="12">
        <f t="shared" si="1205"/>
        <v>0</v>
      </c>
      <c r="DR437" s="12">
        <f t="shared" si="1205"/>
        <v>0</v>
      </c>
      <c r="DS437" s="12">
        <f t="shared" si="1205"/>
        <v>0</v>
      </c>
      <c r="DT437" s="12">
        <f t="shared" si="1205"/>
        <v>0</v>
      </c>
      <c r="DU437" s="12">
        <f t="shared" si="1205"/>
        <v>0</v>
      </c>
      <c r="DV437" s="12">
        <f t="shared" si="1205"/>
        <v>0</v>
      </c>
      <c r="DW437" s="12">
        <f t="shared" si="1205"/>
        <v>0</v>
      </c>
      <c r="DX437" s="12">
        <f t="shared" si="1205"/>
        <v>0</v>
      </c>
      <c r="DY437" s="12">
        <f t="shared" si="1205"/>
        <v>0</v>
      </c>
      <c r="EB437" s="116">
        <f t="shared" si="1196"/>
        <v>436</v>
      </c>
      <c r="EC437" s="2" t="str">
        <f t="shared" si="1206"/>
        <v>Phase 3</v>
      </c>
      <c r="ED437" s="2" t="str">
        <f t="shared" si="1207"/>
        <v>60' Wide</v>
      </c>
      <c r="EE437" s="33" t="str">
        <f>EE448</f>
        <v>GAAP</v>
      </c>
      <c r="EF437" s="2" t="str">
        <f>EF448</f>
        <v>Lot Parcel Development</v>
      </c>
    </row>
    <row r="438" spans="2:136" x14ac:dyDescent="0.3">
      <c r="B438" s="2" t="str">
        <f>Product!$L$2</f>
        <v>Phase 3</v>
      </c>
      <c r="C438" s="2" t="str">
        <f>Product!$L$3</f>
        <v>75' Wide</v>
      </c>
      <c r="D438" s="129">
        <f>SUMIFS(INDEX(Product!$B$2:$U$97, MATCH(D426, Product!$B$2:$B$97, 0), ), Product!$B$2:$U$2, $B438, Product!$B$3:$U$3, $C438)</f>
        <v>-25000</v>
      </c>
      <c r="F438" s="128"/>
      <c r="G438" s="11">
        <f>SUM(H438:DZ438)</f>
        <v>-500000.00000000017</v>
      </c>
      <c r="I438" s="12">
        <f t="shared" si="1195"/>
        <v>0</v>
      </c>
      <c r="J438" s="12">
        <f t="shared" si="1204"/>
        <v>0</v>
      </c>
      <c r="K438" s="12">
        <f t="shared" si="1204"/>
        <v>0</v>
      </c>
      <c r="L438" s="12">
        <f t="shared" si="1204"/>
        <v>0</v>
      </c>
      <c r="M438" s="12">
        <f t="shared" si="1204"/>
        <v>0</v>
      </c>
      <c r="N438" s="12">
        <f t="shared" si="1204"/>
        <v>0</v>
      </c>
      <c r="O438" s="12">
        <f t="shared" si="1204"/>
        <v>0</v>
      </c>
      <c r="P438" s="12">
        <f t="shared" si="1204"/>
        <v>0</v>
      </c>
      <c r="Q438" s="12">
        <f t="shared" si="1204"/>
        <v>0</v>
      </c>
      <c r="R438" s="12">
        <f t="shared" si="1204"/>
        <v>0</v>
      </c>
      <c r="S438" s="12">
        <f t="shared" si="1204"/>
        <v>0</v>
      </c>
      <c r="T438" s="12">
        <f t="shared" si="1204"/>
        <v>0</v>
      </c>
      <c r="U438" s="12">
        <f t="shared" si="1204"/>
        <v>0</v>
      </c>
      <c r="V438" s="12">
        <f t="shared" si="1204"/>
        <v>0</v>
      </c>
      <c r="W438" s="12">
        <f t="shared" si="1204"/>
        <v>0</v>
      </c>
      <c r="X438" s="12">
        <f t="shared" si="1204"/>
        <v>0</v>
      </c>
      <c r="Y438" s="12">
        <f t="shared" si="1204"/>
        <v>0</v>
      </c>
      <c r="Z438" s="12">
        <f t="shared" si="1204"/>
        <v>0</v>
      </c>
      <c r="AA438" s="12">
        <f t="shared" si="1204"/>
        <v>0</v>
      </c>
      <c r="AB438" s="12">
        <f t="shared" si="1204"/>
        <v>0</v>
      </c>
      <c r="AC438" s="12">
        <f t="shared" si="1204"/>
        <v>0</v>
      </c>
      <c r="AD438" s="12">
        <f t="shared" si="1204"/>
        <v>0</v>
      </c>
      <c r="AE438" s="12">
        <f t="shared" si="1204"/>
        <v>0</v>
      </c>
      <c r="AF438" s="12">
        <f t="shared" si="1204"/>
        <v>0</v>
      </c>
      <c r="AG438" s="12">
        <f t="shared" si="1204"/>
        <v>0</v>
      </c>
      <c r="AH438" s="12">
        <f t="shared" si="1204"/>
        <v>0</v>
      </c>
      <c r="AI438" s="12">
        <f t="shared" si="1204"/>
        <v>0</v>
      </c>
      <c r="AJ438" s="12">
        <f t="shared" si="1204"/>
        <v>0</v>
      </c>
      <c r="AK438" s="12">
        <f t="shared" si="1204"/>
        <v>0</v>
      </c>
      <c r="AL438" s="12">
        <f t="shared" si="1204"/>
        <v>0</v>
      </c>
      <c r="AM438" s="12">
        <f t="shared" si="1204"/>
        <v>0</v>
      </c>
      <c r="AN438" s="12">
        <f t="shared" si="1204"/>
        <v>0</v>
      </c>
      <c r="AO438" s="12">
        <f t="shared" si="1204"/>
        <v>0</v>
      </c>
      <c r="AP438" s="12">
        <f t="shared" si="1204"/>
        <v>0</v>
      </c>
      <c r="AQ438" s="12">
        <f t="shared" si="1204"/>
        <v>0</v>
      </c>
      <c r="AR438" s="12">
        <f t="shared" si="1204"/>
        <v>0</v>
      </c>
      <c r="AS438" s="12">
        <f t="shared" si="1204"/>
        <v>0</v>
      </c>
      <c r="AT438" s="12">
        <f t="shared" si="1204"/>
        <v>0</v>
      </c>
      <c r="AU438" s="12">
        <f t="shared" si="1204"/>
        <v>-41666.666666666672</v>
      </c>
      <c r="AV438" s="12">
        <f t="shared" si="1204"/>
        <v>-41666.666666666672</v>
      </c>
      <c r="AW438" s="12">
        <f t="shared" si="1204"/>
        <v>-41666.666666666672</v>
      </c>
      <c r="AX438" s="12">
        <f t="shared" si="1204"/>
        <v>-41666.666666666672</v>
      </c>
      <c r="AY438" s="12">
        <f t="shared" si="1204"/>
        <v>-41666.666666666672</v>
      </c>
      <c r="AZ438" s="12">
        <f t="shared" si="1204"/>
        <v>-41666.666666666672</v>
      </c>
      <c r="BA438" s="12">
        <f t="shared" si="1204"/>
        <v>-41666.666666666672</v>
      </c>
      <c r="BB438" s="12">
        <f t="shared" si="1204"/>
        <v>-41666.666666666672</v>
      </c>
      <c r="BC438" s="12">
        <f t="shared" si="1204"/>
        <v>-41666.666666666672</v>
      </c>
      <c r="BD438" s="12">
        <f t="shared" si="1204"/>
        <v>-41666.666666666672</v>
      </c>
      <c r="BE438" s="12">
        <f t="shared" si="1204"/>
        <v>-41666.666666666672</v>
      </c>
      <c r="BF438" s="12">
        <f t="shared" si="1204"/>
        <v>-41666.666666666672</v>
      </c>
      <c r="BG438" s="12">
        <f t="shared" si="1204"/>
        <v>0</v>
      </c>
      <c r="BH438" s="12">
        <f t="shared" si="1204"/>
        <v>0</v>
      </c>
      <c r="BI438" s="12">
        <f t="shared" si="1204"/>
        <v>0</v>
      </c>
      <c r="BJ438" s="12">
        <f t="shared" si="1204"/>
        <v>0</v>
      </c>
      <c r="BK438" s="12">
        <f t="shared" si="1204"/>
        <v>0</v>
      </c>
      <c r="BL438" s="12">
        <f t="shared" si="1204"/>
        <v>0</v>
      </c>
      <c r="BM438" s="12">
        <f t="shared" si="1204"/>
        <v>0</v>
      </c>
      <c r="BN438" s="12">
        <f t="shared" si="1204"/>
        <v>0</v>
      </c>
      <c r="BO438" s="12">
        <f t="shared" si="1204"/>
        <v>0</v>
      </c>
      <c r="BP438" s="12">
        <f t="shared" si="1204"/>
        <v>0</v>
      </c>
      <c r="BQ438" s="12">
        <f t="shared" si="1204"/>
        <v>0</v>
      </c>
      <c r="BR438" s="12">
        <f t="shared" si="1204"/>
        <v>0</v>
      </c>
      <c r="BS438" s="12">
        <f t="shared" si="1204"/>
        <v>0</v>
      </c>
      <c r="BT438" s="12">
        <f t="shared" si="1204"/>
        <v>0</v>
      </c>
      <c r="BU438" s="12">
        <f t="shared" si="1204"/>
        <v>0</v>
      </c>
      <c r="BV438" s="12">
        <f t="shared" si="1205"/>
        <v>0</v>
      </c>
      <c r="BW438" s="12">
        <f t="shared" si="1205"/>
        <v>0</v>
      </c>
      <c r="BX438" s="12">
        <f t="shared" si="1205"/>
        <v>0</v>
      </c>
      <c r="BY438" s="12">
        <f t="shared" si="1205"/>
        <v>0</v>
      </c>
      <c r="BZ438" s="12">
        <f t="shared" si="1205"/>
        <v>0</v>
      </c>
      <c r="CA438" s="12">
        <f t="shared" si="1205"/>
        <v>0</v>
      </c>
      <c r="CB438" s="12">
        <f t="shared" si="1205"/>
        <v>0</v>
      </c>
      <c r="CC438" s="12">
        <f t="shared" si="1205"/>
        <v>0</v>
      </c>
      <c r="CD438" s="12">
        <f t="shared" si="1205"/>
        <v>0</v>
      </c>
      <c r="CE438" s="12">
        <f t="shared" si="1205"/>
        <v>0</v>
      </c>
      <c r="CF438" s="12">
        <f t="shared" si="1205"/>
        <v>0</v>
      </c>
      <c r="CG438" s="12">
        <f t="shared" si="1205"/>
        <v>0</v>
      </c>
      <c r="CH438" s="12">
        <f t="shared" si="1205"/>
        <v>0</v>
      </c>
      <c r="CI438" s="12">
        <f t="shared" si="1205"/>
        <v>0</v>
      </c>
      <c r="CJ438" s="12">
        <f t="shared" si="1205"/>
        <v>0</v>
      </c>
      <c r="CK438" s="12">
        <f t="shared" si="1205"/>
        <v>0</v>
      </c>
      <c r="CL438" s="12">
        <f t="shared" si="1205"/>
        <v>0</v>
      </c>
      <c r="CM438" s="12">
        <f t="shared" si="1205"/>
        <v>0</v>
      </c>
      <c r="CN438" s="12">
        <f t="shared" si="1205"/>
        <v>0</v>
      </c>
      <c r="CO438" s="12">
        <f t="shared" si="1205"/>
        <v>0</v>
      </c>
      <c r="CP438" s="12">
        <f t="shared" si="1205"/>
        <v>0</v>
      </c>
      <c r="CQ438" s="12">
        <f t="shared" si="1205"/>
        <v>0</v>
      </c>
      <c r="CR438" s="12">
        <f t="shared" si="1205"/>
        <v>0</v>
      </c>
      <c r="CS438" s="12">
        <f t="shared" si="1205"/>
        <v>0</v>
      </c>
      <c r="CT438" s="12">
        <f t="shared" si="1205"/>
        <v>0</v>
      </c>
      <c r="CU438" s="12">
        <f t="shared" si="1205"/>
        <v>0</v>
      </c>
      <c r="CV438" s="12">
        <f t="shared" si="1205"/>
        <v>0</v>
      </c>
      <c r="CW438" s="12">
        <f t="shared" si="1205"/>
        <v>0</v>
      </c>
      <c r="CX438" s="12">
        <f t="shared" si="1205"/>
        <v>0</v>
      </c>
      <c r="CY438" s="12">
        <f t="shared" si="1205"/>
        <v>0</v>
      </c>
      <c r="CZ438" s="12">
        <f t="shared" si="1205"/>
        <v>0</v>
      </c>
      <c r="DA438" s="12">
        <f t="shared" si="1205"/>
        <v>0</v>
      </c>
      <c r="DB438" s="12">
        <f t="shared" si="1205"/>
        <v>0</v>
      </c>
      <c r="DC438" s="12">
        <f t="shared" si="1205"/>
        <v>0</v>
      </c>
      <c r="DD438" s="12">
        <f t="shared" si="1205"/>
        <v>0</v>
      </c>
      <c r="DE438" s="12">
        <f t="shared" si="1205"/>
        <v>0</v>
      </c>
      <c r="DF438" s="12">
        <f t="shared" si="1205"/>
        <v>0</v>
      </c>
      <c r="DG438" s="12">
        <f t="shared" si="1205"/>
        <v>0</v>
      </c>
      <c r="DH438" s="12">
        <f t="shared" si="1205"/>
        <v>0</v>
      </c>
      <c r="DI438" s="12">
        <f t="shared" si="1205"/>
        <v>0</v>
      </c>
      <c r="DJ438" s="12">
        <f t="shared" si="1205"/>
        <v>0</v>
      </c>
      <c r="DK438" s="12">
        <f t="shared" si="1205"/>
        <v>0</v>
      </c>
      <c r="DL438" s="12">
        <f t="shared" si="1205"/>
        <v>0</v>
      </c>
      <c r="DM438" s="12">
        <f t="shared" si="1205"/>
        <v>0</v>
      </c>
      <c r="DN438" s="12">
        <f t="shared" si="1205"/>
        <v>0</v>
      </c>
      <c r="DO438" s="12">
        <f t="shared" si="1205"/>
        <v>0</v>
      </c>
      <c r="DP438" s="12">
        <f t="shared" si="1205"/>
        <v>0</v>
      </c>
      <c r="DQ438" s="12">
        <f t="shared" si="1205"/>
        <v>0</v>
      </c>
      <c r="DR438" s="12">
        <f t="shared" si="1205"/>
        <v>0</v>
      </c>
      <c r="DS438" s="12">
        <f t="shared" si="1205"/>
        <v>0</v>
      </c>
      <c r="DT438" s="12">
        <f t="shared" si="1205"/>
        <v>0</v>
      </c>
      <c r="DU438" s="12">
        <f t="shared" si="1205"/>
        <v>0</v>
      </c>
      <c r="DV438" s="12">
        <f t="shared" si="1205"/>
        <v>0</v>
      </c>
      <c r="DW438" s="12">
        <f t="shared" si="1205"/>
        <v>0</v>
      </c>
      <c r="DX438" s="12">
        <f t="shared" si="1205"/>
        <v>0</v>
      </c>
      <c r="DY438" s="12">
        <f t="shared" si="1205"/>
        <v>0</v>
      </c>
      <c r="EB438" s="116">
        <f t="shared" si="1196"/>
        <v>437</v>
      </c>
      <c r="EC438" s="2" t="str">
        <f t="shared" si="1206"/>
        <v>Phase 3</v>
      </c>
      <c r="ED438" s="2" t="str">
        <f t="shared" si="1207"/>
        <v>75' Wide</v>
      </c>
      <c r="EE438" s="33" t="str">
        <f>EE448</f>
        <v>GAAP</v>
      </c>
      <c r="EF438" s="2" t="str">
        <f>EF448</f>
        <v>Lot Parcel Development</v>
      </c>
    </row>
    <row r="439" spans="2:136" x14ac:dyDescent="0.3">
      <c r="D439" s="129"/>
      <c r="F439" s="128"/>
      <c r="G439" s="13"/>
      <c r="I439" s="12"/>
      <c r="J439" s="12"/>
      <c r="K439" s="12"/>
      <c r="L439" s="12"/>
      <c r="M439" s="12"/>
      <c r="N439" s="12"/>
      <c r="O439" s="12"/>
      <c r="P439" s="12"/>
      <c r="Q439" s="12"/>
      <c r="R439" s="12"/>
      <c r="S439" s="12"/>
      <c r="T439" s="12"/>
      <c r="U439" s="12"/>
      <c r="V439" s="12"/>
      <c r="W439" s="12"/>
      <c r="X439" s="12"/>
      <c r="Y439" s="12"/>
      <c r="Z439" s="12"/>
      <c r="AA439" s="12"/>
      <c r="AB439" s="12"/>
      <c r="AC439" s="12"/>
      <c r="AD439" s="12"/>
      <c r="AE439" s="12"/>
      <c r="AF439" s="12"/>
      <c r="AG439" s="12"/>
      <c r="AH439" s="12"/>
      <c r="AI439" s="12"/>
      <c r="AJ439" s="12"/>
      <c r="AK439" s="12"/>
      <c r="AL439" s="12"/>
      <c r="AM439" s="12"/>
      <c r="AN439" s="12"/>
      <c r="AO439" s="12"/>
      <c r="AP439" s="12"/>
      <c r="AQ439" s="12"/>
      <c r="AR439" s="12"/>
      <c r="AS439" s="12"/>
      <c r="AT439" s="12"/>
      <c r="AU439" s="12"/>
      <c r="AV439" s="12"/>
      <c r="AW439" s="12"/>
      <c r="AX439" s="12"/>
      <c r="AY439" s="12"/>
      <c r="AZ439" s="12"/>
      <c r="BA439" s="12"/>
      <c r="BB439" s="12"/>
      <c r="BC439" s="12"/>
      <c r="BD439" s="12"/>
      <c r="BE439" s="12"/>
      <c r="BF439" s="12"/>
      <c r="BG439" s="12"/>
      <c r="BH439" s="12"/>
      <c r="BI439" s="12"/>
      <c r="BJ439" s="12"/>
      <c r="BK439" s="12"/>
      <c r="BL439" s="12"/>
      <c r="BM439" s="12"/>
      <c r="BN439" s="12"/>
      <c r="BO439" s="12"/>
      <c r="BP439" s="12"/>
      <c r="BQ439" s="12"/>
      <c r="BR439" s="12"/>
      <c r="BS439" s="12"/>
      <c r="BT439" s="12"/>
      <c r="BU439" s="12"/>
      <c r="BV439" s="12"/>
      <c r="BW439" s="12"/>
      <c r="BX439" s="12"/>
      <c r="BY439" s="12"/>
      <c r="BZ439" s="12"/>
      <c r="CA439" s="12"/>
      <c r="CB439" s="12"/>
      <c r="CC439" s="12"/>
      <c r="CD439" s="12"/>
      <c r="CE439" s="12"/>
      <c r="CF439" s="12"/>
      <c r="CG439" s="12"/>
      <c r="CH439" s="12"/>
      <c r="CI439" s="12"/>
      <c r="CJ439" s="12"/>
      <c r="CK439" s="12"/>
      <c r="CL439" s="12"/>
      <c r="CM439" s="12"/>
      <c r="CN439" s="12"/>
      <c r="CO439" s="12"/>
      <c r="CP439" s="12"/>
      <c r="CQ439" s="12"/>
      <c r="CR439" s="12"/>
      <c r="CS439" s="12"/>
      <c r="CT439" s="12"/>
      <c r="CU439" s="12"/>
      <c r="CV439" s="12"/>
      <c r="CW439" s="12"/>
      <c r="CX439" s="12"/>
      <c r="CY439" s="12"/>
      <c r="CZ439" s="12"/>
      <c r="DA439" s="12"/>
      <c r="DB439" s="12"/>
      <c r="DC439" s="12"/>
      <c r="DD439" s="12"/>
      <c r="DE439" s="12"/>
      <c r="DF439" s="12"/>
      <c r="DG439" s="12"/>
      <c r="DH439" s="12"/>
      <c r="DI439" s="12"/>
      <c r="DJ439" s="12"/>
      <c r="DK439" s="12"/>
      <c r="DL439" s="12"/>
      <c r="DM439" s="12"/>
      <c r="DN439" s="12"/>
      <c r="DO439" s="12"/>
      <c r="DP439" s="12"/>
      <c r="DQ439" s="12"/>
      <c r="DR439" s="12"/>
      <c r="DS439" s="12"/>
      <c r="DT439" s="12"/>
      <c r="DU439" s="12"/>
      <c r="DV439" s="12"/>
      <c r="DW439" s="12"/>
      <c r="DX439" s="12"/>
      <c r="DY439" s="12"/>
      <c r="EE439" s="33"/>
    </row>
    <row r="440" spans="2:136" x14ac:dyDescent="0.3">
      <c r="B440" s="2" t="str">
        <f>Product!$M$2</f>
        <v>Phase 4</v>
      </c>
      <c r="C440" s="2" t="str">
        <f>Product!$M$3</f>
        <v>50' Wide</v>
      </c>
      <c r="D440" s="129">
        <f>SUMIFS(INDEX(Product!$B$2:$U$97, MATCH(D426, Product!$B$2:$B$97, 0), ), Product!$B$2:$U$2, $B440, Product!$B$3:$U$3, $C440)</f>
        <v>-25000</v>
      </c>
      <c r="F440" s="128"/>
      <c r="G440" s="11">
        <f>SUM(H440:DZ440)</f>
        <v>-750000</v>
      </c>
      <c r="I440" s="12">
        <f t="shared" si="1195"/>
        <v>0</v>
      </c>
      <c r="J440" s="12">
        <f t="shared" ref="J440:BU442" si="1208">J175*$D440</f>
        <v>0</v>
      </c>
      <c r="K440" s="12">
        <f t="shared" si="1208"/>
        <v>0</v>
      </c>
      <c r="L440" s="12">
        <f t="shared" si="1208"/>
        <v>0</v>
      </c>
      <c r="M440" s="12">
        <f t="shared" si="1208"/>
        <v>0</v>
      </c>
      <c r="N440" s="12">
        <f t="shared" si="1208"/>
        <v>0</v>
      </c>
      <c r="O440" s="12">
        <f t="shared" si="1208"/>
        <v>0</v>
      </c>
      <c r="P440" s="12">
        <f t="shared" si="1208"/>
        <v>0</v>
      </c>
      <c r="Q440" s="12">
        <f t="shared" si="1208"/>
        <v>0</v>
      </c>
      <c r="R440" s="12">
        <f t="shared" si="1208"/>
        <v>0</v>
      </c>
      <c r="S440" s="12">
        <f t="shared" si="1208"/>
        <v>0</v>
      </c>
      <c r="T440" s="12">
        <f t="shared" si="1208"/>
        <v>0</v>
      </c>
      <c r="U440" s="12">
        <f t="shared" si="1208"/>
        <v>0</v>
      </c>
      <c r="V440" s="12">
        <f t="shared" si="1208"/>
        <v>0</v>
      </c>
      <c r="W440" s="12">
        <f t="shared" si="1208"/>
        <v>0</v>
      </c>
      <c r="X440" s="12">
        <f t="shared" si="1208"/>
        <v>0</v>
      </c>
      <c r="Y440" s="12">
        <f t="shared" si="1208"/>
        <v>0</v>
      </c>
      <c r="Z440" s="12">
        <f t="shared" si="1208"/>
        <v>0</v>
      </c>
      <c r="AA440" s="12">
        <f t="shared" si="1208"/>
        <v>0</v>
      </c>
      <c r="AB440" s="12">
        <f t="shared" si="1208"/>
        <v>0</v>
      </c>
      <c r="AC440" s="12">
        <f t="shared" si="1208"/>
        <v>0</v>
      </c>
      <c r="AD440" s="12">
        <f t="shared" si="1208"/>
        <v>0</v>
      </c>
      <c r="AE440" s="12">
        <f t="shared" si="1208"/>
        <v>0</v>
      </c>
      <c r="AF440" s="12">
        <f t="shared" si="1208"/>
        <v>0</v>
      </c>
      <c r="AG440" s="12">
        <f t="shared" si="1208"/>
        <v>0</v>
      </c>
      <c r="AH440" s="12">
        <f t="shared" si="1208"/>
        <v>0</v>
      </c>
      <c r="AI440" s="12">
        <f t="shared" si="1208"/>
        <v>0</v>
      </c>
      <c r="AJ440" s="12">
        <f t="shared" si="1208"/>
        <v>0</v>
      </c>
      <c r="AK440" s="12">
        <f t="shared" si="1208"/>
        <v>0</v>
      </c>
      <c r="AL440" s="12">
        <f t="shared" si="1208"/>
        <v>0</v>
      </c>
      <c r="AM440" s="12">
        <f t="shared" si="1208"/>
        <v>0</v>
      </c>
      <c r="AN440" s="12">
        <f t="shared" si="1208"/>
        <v>0</v>
      </c>
      <c r="AO440" s="12">
        <f t="shared" si="1208"/>
        <v>0</v>
      </c>
      <c r="AP440" s="12">
        <f t="shared" si="1208"/>
        <v>0</v>
      </c>
      <c r="AQ440" s="12">
        <f t="shared" si="1208"/>
        <v>0</v>
      </c>
      <c r="AR440" s="12">
        <f t="shared" si="1208"/>
        <v>0</v>
      </c>
      <c r="AS440" s="12">
        <f t="shared" si="1208"/>
        <v>0</v>
      </c>
      <c r="AT440" s="12">
        <f t="shared" si="1208"/>
        <v>0</v>
      </c>
      <c r="AU440" s="12">
        <f t="shared" si="1208"/>
        <v>0</v>
      </c>
      <c r="AV440" s="12">
        <f t="shared" si="1208"/>
        <v>0</v>
      </c>
      <c r="AW440" s="12">
        <f t="shared" si="1208"/>
        <v>0</v>
      </c>
      <c r="AX440" s="12">
        <f t="shared" si="1208"/>
        <v>0</v>
      </c>
      <c r="AY440" s="12">
        <f t="shared" si="1208"/>
        <v>0</v>
      </c>
      <c r="AZ440" s="12">
        <f t="shared" si="1208"/>
        <v>0</v>
      </c>
      <c r="BA440" s="12">
        <f t="shared" si="1208"/>
        <v>0</v>
      </c>
      <c r="BB440" s="12">
        <f t="shared" si="1208"/>
        <v>0</v>
      </c>
      <c r="BC440" s="12">
        <f t="shared" si="1208"/>
        <v>0</v>
      </c>
      <c r="BD440" s="12">
        <f t="shared" si="1208"/>
        <v>0</v>
      </c>
      <c r="BE440" s="12">
        <f t="shared" si="1208"/>
        <v>0</v>
      </c>
      <c r="BF440" s="12">
        <f t="shared" si="1208"/>
        <v>0</v>
      </c>
      <c r="BG440" s="12">
        <f t="shared" si="1208"/>
        <v>-62500</v>
      </c>
      <c r="BH440" s="12">
        <f t="shared" si="1208"/>
        <v>-62500</v>
      </c>
      <c r="BI440" s="12">
        <f t="shared" si="1208"/>
        <v>-62500</v>
      </c>
      <c r="BJ440" s="12">
        <f t="shared" si="1208"/>
        <v>-62500</v>
      </c>
      <c r="BK440" s="12">
        <f t="shared" si="1208"/>
        <v>-62500</v>
      </c>
      <c r="BL440" s="12">
        <f t="shared" si="1208"/>
        <v>-62500</v>
      </c>
      <c r="BM440" s="12">
        <f t="shared" si="1208"/>
        <v>-62500</v>
      </c>
      <c r="BN440" s="12">
        <f t="shared" si="1208"/>
        <v>-62500</v>
      </c>
      <c r="BO440" s="12">
        <f t="shared" si="1208"/>
        <v>-62500</v>
      </c>
      <c r="BP440" s="12">
        <f t="shared" si="1208"/>
        <v>-62500</v>
      </c>
      <c r="BQ440" s="12">
        <f t="shared" si="1208"/>
        <v>-62500</v>
      </c>
      <c r="BR440" s="12">
        <f t="shared" si="1208"/>
        <v>-62500</v>
      </c>
      <c r="BS440" s="12">
        <f t="shared" si="1208"/>
        <v>0</v>
      </c>
      <c r="BT440" s="12">
        <f t="shared" si="1208"/>
        <v>0</v>
      </c>
      <c r="BU440" s="12">
        <f t="shared" si="1208"/>
        <v>0</v>
      </c>
      <c r="BV440" s="12">
        <f t="shared" ref="BV440:DY442" si="1209">BV175*$D440</f>
        <v>0</v>
      </c>
      <c r="BW440" s="12">
        <f t="shared" si="1209"/>
        <v>0</v>
      </c>
      <c r="BX440" s="12">
        <f t="shared" si="1209"/>
        <v>0</v>
      </c>
      <c r="BY440" s="12">
        <f t="shared" si="1209"/>
        <v>0</v>
      </c>
      <c r="BZ440" s="12">
        <f t="shared" si="1209"/>
        <v>0</v>
      </c>
      <c r="CA440" s="12">
        <f t="shared" si="1209"/>
        <v>0</v>
      </c>
      <c r="CB440" s="12">
        <f t="shared" si="1209"/>
        <v>0</v>
      </c>
      <c r="CC440" s="12">
        <f t="shared" si="1209"/>
        <v>0</v>
      </c>
      <c r="CD440" s="12">
        <f t="shared" si="1209"/>
        <v>0</v>
      </c>
      <c r="CE440" s="12">
        <f t="shared" si="1209"/>
        <v>0</v>
      </c>
      <c r="CF440" s="12">
        <f t="shared" si="1209"/>
        <v>0</v>
      </c>
      <c r="CG440" s="12">
        <f t="shared" si="1209"/>
        <v>0</v>
      </c>
      <c r="CH440" s="12">
        <f t="shared" si="1209"/>
        <v>0</v>
      </c>
      <c r="CI440" s="12">
        <f t="shared" si="1209"/>
        <v>0</v>
      </c>
      <c r="CJ440" s="12">
        <f t="shared" si="1209"/>
        <v>0</v>
      </c>
      <c r="CK440" s="12">
        <f t="shared" si="1209"/>
        <v>0</v>
      </c>
      <c r="CL440" s="12">
        <f t="shared" si="1209"/>
        <v>0</v>
      </c>
      <c r="CM440" s="12">
        <f t="shared" si="1209"/>
        <v>0</v>
      </c>
      <c r="CN440" s="12">
        <f t="shared" si="1209"/>
        <v>0</v>
      </c>
      <c r="CO440" s="12">
        <f t="shared" si="1209"/>
        <v>0</v>
      </c>
      <c r="CP440" s="12">
        <f t="shared" si="1209"/>
        <v>0</v>
      </c>
      <c r="CQ440" s="12">
        <f t="shared" si="1209"/>
        <v>0</v>
      </c>
      <c r="CR440" s="12">
        <f t="shared" si="1209"/>
        <v>0</v>
      </c>
      <c r="CS440" s="12">
        <f t="shared" si="1209"/>
        <v>0</v>
      </c>
      <c r="CT440" s="12">
        <f t="shared" si="1209"/>
        <v>0</v>
      </c>
      <c r="CU440" s="12">
        <f t="shared" si="1209"/>
        <v>0</v>
      </c>
      <c r="CV440" s="12">
        <f t="shared" si="1209"/>
        <v>0</v>
      </c>
      <c r="CW440" s="12">
        <f t="shared" si="1209"/>
        <v>0</v>
      </c>
      <c r="CX440" s="12">
        <f t="shared" si="1209"/>
        <v>0</v>
      </c>
      <c r="CY440" s="12">
        <f t="shared" si="1209"/>
        <v>0</v>
      </c>
      <c r="CZ440" s="12">
        <f t="shared" si="1209"/>
        <v>0</v>
      </c>
      <c r="DA440" s="12">
        <f t="shared" si="1209"/>
        <v>0</v>
      </c>
      <c r="DB440" s="12">
        <f t="shared" si="1209"/>
        <v>0</v>
      </c>
      <c r="DC440" s="12">
        <f t="shared" si="1209"/>
        <v>0</v>
      </c>
      <c r="DD440" s="12">
        <f t="shared" si="1209"/>
        <v>0</v>
      </c>
      <c r="DE440" s="12">
        <f t="shared" si="1209"/>
        <v>0</v>
      </c>
      <c r="DF440" s="12">
        <f t="shared" si="1209"/>
        <v>0</v>
      </c>
      <c r="DG440" s="12">
        <f t="shared" si="1209"/>
        <v>0</v>
      </c>
      <c r="DH440" s="12">
        <f t="shared" si="1209"/>
        <v>0</v>
      </c>
      <c r="DI440" s="12">
        <f t="shared" si="1209"/>
        <v>0</v>
      </c>
      <c r="DJ440" s="12">
        <f t="shared" si="1209"/>
        <v>0</v>
      </c>
      <c r="DK440" s="12">
        <f t="shared" si="1209"/>
        <v>0</v>
      </c>
      <c r="DL440" s="12">
        <f t="shared" si="1209"/>
        <v>0</v>
      </c>
      <c r="DM440" s="12">
        <f t="shared" si="1209"/>
        <v>0</v>
      </c>
      <c r="DN440" s="12">
        <f t="shared" si="1209"/>
        <v>0</v>
      </c>
      <c r="DO440" s="12">
        <f t="shared" si="1209"/>
        <v>0</v>
      </c>
      <c r="DP440" s="12">
        <f t="shared" si="1209"/>
        <v>0</v>
      </c>
      <c r="DQ440" s="12">
        <f t="shared" si="1209"/>
        <v>0</v>
      </c>
      <c r="DR440" s="12">
        <f t="shared" si="1209"/>
        <v>0</v>
      </c>
      <c r="DS440" s="12">
        <f t="shared" si="1209"/>
        <v>0</v>
      </c>
      <c r="DT440" s="12">
        <f t="shared" si="1209"/>
        <v>0</v>
      </c>
      <c r="DU440" s="12">
        <f t="shared" si="1209"/>
        <v>0</v>
      </c>
      <c r="DV440" s="12">
        <f t="shared" si="1209"/>
        <v>0</v>
      </c>
      <c r="DW440" s="12">
        <f t="shared" si="1209"/>
        <v>0</v>
      </c>
      <c r="DX440" s="12">
        <f t="shared" si="1209"/>
        <v>0</v>
      </c>
      <c r="DY440" s="12">
        <f t="shared" si="1209"/>
        <v>0</v>
      </c>
      <c r="EB440" s="116">
        <f t="shared" si="1196"/>
        <v>439</v>
      </c>
      <c r="EC440" s="2" t="str">
        <f t="shared" ref="EC440:EC442" si="1210">B440</f>
        <v>Phase 4</v>
      </c>
      <c r="ED440" s="2" t="str">
        <f t="shared" ref="ED440:ED442" si="1211">C440</f>
        <v>50' Wide</v>
      </c>
      <c r="EE440" s="33" t="str">
        <f>EE448</f>
        <v>GAAP</v>
      </c>
      <c r="EF440" s="2" t="str">
        <f>EF448</f>
        <v>Lot Parcel Development</v>
      </c>
    </row>
    <row r="441" spans="2:136" x14ac:dyDescent="0.3">
      <c r="B441" s="2" t="str">
        <f>Product!$N$2</f>
        <v>Phase 4</v>
      </c>
      <c r="C441" s="2" t="str">
        <f>Product!$N$3</f>
        <v>60' Wide</v>
      </c>
      <c r="D441" s="129">
        <f>SUMIFS(INDEX(Product!$B$2:$U$97, MATCH(D426, Product!$B$2:$B$97, 0), ), Product!$B$2:$U$2, $B441, Product!$B$3:$U$3, $C441)</f>
        <v>-25000</v>
      </c>
      <c r="F441" s="128"/>
      <c r="G441" s="11">
        <f>SUM(H441:DZ441)</f>
        <v>-750000</v>
      </c>
      <c r="I441" s="12">
        <f t="shared" si="1195"/>
        <v>0</v>
      </c>
      <c r="J441" s="12">
        <f t="shared" si="1208"/>
        <v>0</v>
      </c>
      <c r="K441" s="12">
        <f t="shared" si="1208"/>
        <v>0</v>
      </c>
      <c r="L441" s="12">
        <f t="shared" si="1208"/>
        <v>0</v>
      </c>
      <c r="M441" s="12">
        <f t="shared" si="1208"/>
        <v>0</v>
      </c>
      <c r="N441" s="12">
        <f t="shared" si="1208"/>
        <v>0</v>
      </c>
      <c r="O441" s="12">
        <f t="shared" si="1208"/>
        <v>0</v>
      </c>
      <c r="P441" s="12">
        <f t="shared" si="1208"/>
        <v>0</v>
      </c>
      <c r="Q441" s="12">
        <f t="shared" si="1208"/>
        <v>0</v>
      </c>
      <c r="R441" s="12">
        <f t="shared" si="1208"/>
        <v>0</v>
      </c>
      <c r="S441" s="12">
        <f t="shared" si="1208"/>
        <v>0</v>
      </c>
      <c r="T441" s="12">
        <f t="shared" si="1208"/>
        <v>0</v>
      </c>
      <c r="U441" s="12">
        <f t="shared" si="1208"/>
        <v>0</v>
      </c>
      <c r="V441" s="12">
        <f t="shared" si="1208"/>
        <v>0</v>
      </c>
      <c r="W441" s="12">
        <f t="shared" si="1208"/>
        <v>0</v>
      </c>
      <c r="X441" s="12">
        <f t="shared" si="1208"/>
        <v>0</v>
      </c>
      <c r="Y441" s="12">
        <f t="shared" si="1208"/>
        <v>0</v>
      </c>
      <c r="Z441" s="12">
        <f t="shared" si="1208"/>
        <v>0</v>
      </c>
      <c r="AA441" s="12">
        <f t="shared" si="1208"/>
        <v>0</v>
      </c>
      <c r="AB441" s="12">
        <f t="shared" si="1208"/>
        <v>0</v>
      </c>
      <c r="AC441" s="12">
        <f t="shared" si="1208"/>
        <v>0</v>
      </c>
      <c r="AD441" s="12">
        <f t="shared" si="1208"/>
        <v>0</v>
      </c>
      <c r="AE441" s="12">
        <f t="shared" si="1208"/>
        <v>0</v>
      </c>
      <c r="AF441" s="12">
        <f t="shared" si="1208"/>
        <v>0</v>
      </c>
      <c r="AG441" s="12">
        <f t="shared" si="1208"/>
        <v>0</v>
      </c>
      <c r="AH441" s="12">
        <f t="shared" si="1208"/>
        <v>0</v>
      </c>
      <c r="AI441" s="12">
        <f t="shared" si="1208"/>
        <v>0</v>
      </c>
      <c r="AJ441" s="12">
        <f t="shared" si="1208"/>
        <v>0</v>
      </c>
      <c r="AK441" s="12">
        <f t="shared" si="1208"/>
        <v>0</v>
      </c>
      <c r="AL441" s="12">
        <f t="shared" si="1208"/>
        <v>0</v>
      </c>
      <c r="AM441" s="12">
        <f t="shared" si="1208"/>
        <v>0</v>
      </c>
      <c r="AN441" s="12">
        <f t="shared" si="1208"/>
        <v>0</v>
      </c>
      <c r="AO441" s="12">
        <f t="shared" si="1208"/>
        <v>0</v>
      </c>
      <c r="AP441" s="12">
        <f t="shared" si="1208"/>
        <v>0</v>
      </c>
      <c r="AQ441" s="12">
        <f t="shared" si="1208"/>
        <v>0</v>
      </c>
      <c r="AR441" s="12">
        <f t="shared" si="1208"/>
        <v>0</v>
      </c>
      <c r="AS441" s="12">
        <f t="shared" si="1208"/>
        <v>0</v>
      </c>
      <c r="AT441" s="12">
        <f t="shared" si="1208"/>
        <v>0</v>
      </c>
      <c r="AU441" s="12">
        <f t="shared" si="1208"/>
        <v>0</v>
      </c>
      <c r="AV441" s="12">
        <f t="shared" si="1208"/>
        <v>0</v>
      </c>
      <c r="AW441" s="12">
        <f t="shared" si="1208"/>
        <v>0</v>
      </c>
      <c r="AX441" s="12">
        <f t="shared" si="1208"/>
        <v>0</v>
      </c>
      <c r="AY441" s="12">
        <f t="shared" si="1208"/>
        <v>0</v>
      </c>
      <c r="AZ441" s="12">
        <f t="shared" si="1208"/>
        <v>0</v>
      </c>
      <c r="BA441" s="12">
        <f t="shared" si="1208"/>
        <v>0</v>
      </c>
      <c r="BB441" s="12">
        <f t="shared" si="1208"/>
        <v>0</v>
      </c>
      <c r="BC441" s="12">
        <f t="shared" si="1208"/>
        <v>0</v>
      </c>
      <c r="BD441" s="12">
        <f t="shared" si="1208"/>
        <v>0</v>
      </c>
      <c r="BE441" s="12">
        <f t="shared" si="1208"/>
        <v>0</v>
      </c>
      <c r="BF441" s="12">
        <f t="shared" si="1208"/>
        <v>0</v>
      </c>
      <c r="BG441" s="12">
        <f t="shared" si="1208"/>
        <v>-62500</v>
      </c>
      <c r="BH441" s="12">
        <f t="shared" si="1208"/>
        <v>-62500</v>
      </c>
      <c r="BI441" s="12">
        <f t="shared" si="1208"/>
        <v>-62500</v>
      </c>
      <c r="BJ441" s="12">
        <f t="shared" si="1208"/>
        <v>-62500</v>
      </c>
      <c r="BK441" s="12">
        <f t="shared" si="1208"/>
        <v>-62500</v>
      </c>
      <c r="BL441" s="12">
        <f t="shared" si="1208"/>
        <v>-62500</v>
      </c>
      <c r="BM441" s="12">
        <f t="shared" si="1208"/>
        <v>-62500</v>
      </c>
      <c r="BN441" s="12">
        <f t="shared" si="1208"/>
        <v>-62500</v>
      </c>
      <c r="BO441" s="12">
        <f t="shared" si="1208"/>
        <v>-62500</v>
      </c>
      <c r="BP441" s="12">
        <f t="shared" si="1208"/>
        <v>-62500</v>
      </c>
      <c r="BQ441" s="12">
        <f t="shared" si="1208"/>
        <v>-62500</v>
      </c>
      <c r="BR441" s="12">
        <f t="shared" si="1208"/>
        <v>-62500</v>
      </c>
      <c r="BS441" s="12">
        <f t="shared" si="1208"/>
        <v>0</v>
      </c>
      <c r="BT441" s="12">
        <f t="shared" si="1208"/>
        <v>0</v>
      </c>
      <c r="BU441" s="12">
        <f t="shared" si="1208"/>
        <v>0</v>
      </c>
      <c r="BV441" s="12">
        <f t="shared" si="1209"/>
        <v>0</v>
      </c>
      <c r="BW441" s="12">
        <f t="shared" si="1209"/>
        <v>0</v>
      </c>
      <c r="BX441" s="12">
        <f t="shared" si="1209"/>
        <v>0</v>
      </c>
      <c r="BY441" s="12">
        <f t="shared" si="1209"/>
        <v>0</v>
      </c>
      <c r="BZ441" s="12">
        <f t="shared" si="1209"/>
        <v>0</v>
      </c>
      <c r="CA441" s="12">
        <f t="shared" si="1209"/>
        <v>0</v>
      </c>
      <c r="CB441" s="12">
        <f t="shared" si="1209"/>
        <v>0</v>
      </c>
      <c r="CC441" s="12">
        <f t="shared" si="1209"/>
        <v>0</v>
      </c>
      <c r="CD441" s="12">
        <f t="shared" si="1209"/>
        <v>0</v>
      </c>
      <c r="CE441" s="12">
        <f t="shared" si="1209"/>
        <v>0</v>
      </c>
      <c r="CF441" s="12">
        <f t="shared" si="1209"/>
        <v>0</v>
      </c>
      <c r="CG441" s="12">
        <f t="shared" si="1209"/>
        <v>0</v>
      </c>
      <c r="CH441" s="12">
        <f t="shared" si="1209"/>
        <v>0</v>
      </c>
      <c r="CI441" s="12">
        <f t="shared" si="1209"/>
        <v>0</v>
      </c>
      <c r="CJ441" s="12">
        <f t="shared" si="1209"/>
        <v>0</v>
      </c>
      <c r="CK441" s="12">
        <f t="shared" si="1209"/>
        <v>0</v>
      </c>
      <c r="CL441" s="12">
        <f t="shared" si="1209"/>
        <v>0</v>
      </c>
      <c r="CM441" s="12">
        <f t="shared" si="1209"/>
        <v>0</v>
      </c>
      <c r="CN441" s="12">
        <f t="shared" si="1209"/>
        <v>0</v>
      </c>
      <c r="CO441" s="12">
        <f t="shared" si="1209"/>
        <v>0</v>
      </c>
      <c r="CP441" s="12">
        <f t="shared" si="1209"/>
        <v>0</v>
      </c>
      <c r="CQ441" s="12">
        <f t="shared" si="1209"/>
        <v>0</v>
      </c>
      <c r="CR441" s="12">
        <f t="shared" si="1209"/>
        <v>0</v>
      </c>
      <c r="CS441" s="12">
        <f t="shared" si="1209"/>
        <v>0</v>
      </c>
      <c r="CT441" s="12">
        <f t="shared" si="1209"/>
        <v>0</v>
      </c>
      <c r="CU441" s="12">
        <f t="shared" si="1209"/>
        <v>0</v>
      </c>
      <c r="CV441" s="12">
        <f t="shared" si="1209"/>
        <v>0</v>
      </c>
      <c r="CW441" s="12">
        <f t="shared" si="1209"/>
        <v>0</v>
      </c>
      <c r="CX441" s="12">
        <f t="shared" si="1209"/>
        <v>0</v>
      </c>
      <c r="CY441" s="12">
        <f t="shared" si="1209"/>
        <v>0</v>
      </c>
      <c r="CZ441" s="12">
        <f t="shared" si="1209"/>
        <v>0</v>
      </c>
      <c r="DA441" s="12">
        <f t="shared" si="1209"/>
        <v>0</v>
      </c>
      <c r="DB441" s="12">
        <f t="shared" si="1209"/>
        <v>0</v>
      </c>
      <c r="DC441" s="12">
        <f t="shared" si="1209"/>
        <v>0</v>
      </c>
      <c r="DD441" s="12">
        <f t="shared" si="1209"/>
        <v>0</v>
      </c>
      <c r="DE441" s="12">
        <f t="shared" si="1209"/>
        <v>0</v>
      </c>
      <c r="DF441" s="12">
        <f t="shared" si="1209"/>
        <v>0</v>
      </c>
      <c r="DG441" s="12">
        <f t="shared" si="1209"/>
        <v>0</v>
      </c>
      <c r="DH441" s="12">
        <f t="shared" si="1209"/>
        <v>0</v>
      </c>
      <c r="DI441" s="12">
        <f t="shared" si="1209"/>
        <v>0</v>
      </c>
      <c r="DJ441" s="12">
        <f t="shared" si="1209"/>
        <v>0</v>
      </c>
      <c r="DK441" s="12">
        <f t="shared" si="1209"/>
        <v>0</v>
      </c>
      <c r="DL441" s="12">
        <f t="shared" si="1209"/>
        <v>0</v>
      </c>
      <c r="DM441" s="12">
        <f t="shared" si="1209"/>
        <v>0</v>
      </c>
      <c r="DN441" s="12">
        <f t="shared" si="1209"/>
        <v>0</v>
      </c>
      <c r="DO441" s="12">
        <f t="shared" si="1209"/>
        <v>0</v>
      </c>
      <c r="DP441" s="12">
        <f t="shared" si="1209"/>
        <v>0</v>
      </c>
      <c r="DQ441" s="12">
        <f t="shared" si="1209"/>
        <v>0</v>
      </c>
      <c r="DR441" s="12">
        <f t="shared" si="1209"/>
        <v>0</v>
      </c>
      <c r="DS441" s="12">
        <f t="shared" si="1209"/>
        <v>0</v>
      </c>
      <c r="DT441" s="12">
        <f t="shared" si="1209"/>
        <v>0</v>
      </c>
      <c r="DU441" s="12">
        <f t="shared" si="1209"/>
        <v>0</v>
      </c>
      <c r="DV441" s="12">
        <f t="shared" si="1209"/>
        <v>0</v>
      </c>
      <c r="DW441" s="12">
        <f t="shared" si="1209"/>
        <v>0</v>
      </c>
      <c r="DX441" s="12">
        <f t="shared" si="1209"/>
        <v>0</v>
      </c>
      <c r="DY441" s="12">
        <f t="shared" si="1209"/>
        <v>0</v>
      </c>
      <c r="EB441" s="116">
        <f t="shared" si="1196"/>
        <v>440</v>
      </c>
      <c r="EC441" s="2" t="str">
        <f t="shared" si="1210"/>
        <v>Phase 4</v>
      </c>
      <c r="ED441" s="2" t="str">
        <f t="shared" si="1211"/>
        <v>60' Wide</v>
      </c>
      <c r="EE441" s="33" t="str">
        <f>EE448</f>
        <v>GAAP</v>
      </c>
      <c r="EF441" s="2" t="str">
        <f>EF448</f>
        <v>Lot Parcel Development</v>
      </c>
    </row>
    <row r="442" spans="2:136" x14ac:dyDescent="0.3">
      <c r="B442" s="2" t="str">
        <f>Product!$O$2</f>
        <v>Phase 4</v>
      </c>
      <c r="C442" s="2" t="str">
        <f>Product!$O$3</f>
        <v>75' Wide</v>
      </c>
      <c r="D442" s="129">
        <f>SUMIFS(INDEX(Product!$B$2:$U$97, MATCH(D426, Product!$B$2:$B$97, 0), ), Product!$B$2:$U$2, $B442, Product!$B$3:$U$3, $C442)</f>
        <v>-25000</v>
      </c>
      <c r="F442" s="128"/>
      <c r="G442" s="11">
        <f>SUM(H442:DZ442)</f>
        <v>-500000.00000000017</v>
      </c>
      <c r="I442" s="12">
        <f t="shared" si="1195"/>
        <v>0</v>
      </c>
      <c r="J442" s="12">
        <f t="shared" si="1208"/>
        <v>0</v>
      </c>
      <c r="K442" s="12">
        <f t="shared" si="1208"/>
        <v>0</v>
      </c>
      <c r="L442" s="12">
        <f t="shared" si="1208"/>
        <v>0</v>
      </c>
      <c r="M442" s="12">
        <f t="shared" si="1208"/>
        <v>0</v>
      </c>
      <c r="N442" s="12">
        <f t="shared" si="1208"/>
        <v>0</v>
      </c>
      <c r="O442" s="12">
        <f t="shared" si="1208"/>
        <v>0</v>
      </c>
      <c r="P442" s="12">
        <f t="shared" si="1208"/>
        <v>0</v>
      </c>
      <c r="Q442" s="12">
        <f t="shared" si="1208"/>
        <v>0</v>
      </c>
      <c r="R442" s="12">
        <f t="shared" si="1208"/>
        <v>0</v>
      </c>
      <c r="S442" s="12">
        <f t="shared" si="1208"/>
        <v>0</v>
      </c>
      <c r="T442" s="12">
        <f t="shared" si="1208"/>
        <v>0</v>
      </c>
      <c r="U442" s="12">
        <f t="shared" si="1208"/>
        <v>0</v>
      </c>
      <c r="V442" s="12">
        <f t="shared" si="1208"/>
        <v>0</v>
      </c>
      <c r="W442" s="12">
        <f t="shared" si="1208"/>
        <v>0</v>
      </c>
      <c r="X442" s="12">
        <f t="shared" si="1208"/>
        <v>0</v>
      </c>
      <c r="Y442" s="12">
        <f t="shared" si="1208"/>
        <v>0</v>
      </c>
      <c r="Z442" s="12">
        <f t="shared" si="1208"/>
        <v>0</v>
      </c>
      <c r="AA442" s="12">
        <f t="shared" si="1208"/>
        <v>0</v>
      </c>
      <c r="AB442" s="12">
        <f t="shared" si="1208"/>
        <v>0</v>
      </c>
      <c r="AC442" s="12">
        <f t="shared" si="1208"/>
        <v>0</v>
      </c>
      <c r="AD442" s="12">
        <f t="shared" si="1208"/>
        <v>0</v>
      </c>
      <c r="AE442" s="12">
        <f t="shared" si="1208"/>
        <v>0</v>
      </c>
      <c r="AF442" s="12">
        <f t="shared" si="1208"/>
        <v>0</v>
      </c>
      <c r="AG442" s="12">
        <f t="shared" si="1208"/>
        <v>0</v>
      </c>
      <c r="AH442" s="12">
        <f t="shared" si="1208"/>
        <v>0</v>
      </c>
      <c r="AI442" s="12">
        <f t="shared" si="1208"/>
        <v>0</v>
      </c>
      <c r="AJ442" s="12">
        <f t="shared" si="1208"/>
        <v>0</v>
      </c>
      <c r="AK442" s="12">
        <f t="shared" si="1208"/>
        <v>0</v>
      </c>
      <c r="AL442" s="12">
        <f t="shared" si="1208"/>
        <v>0</v>
      </c>
      <c r="AM442" s="12">
        <f t="shared" si="1208"/>
        <v>0</v>
      </c>
      <c r="AN442" s="12">
        <f t="shared" si="1208"/>
        <v>0</v>
      </c>
      <c r="AO442" s="12">
        <f t="shared" si="1208"/>
        <v>0</v>
      </c>
      <c r="AP442" s="12">
        <f t="shared" si="1208"/>
        <v>0</v>
      </c>
      <c r="AQ442" s="12">
        <f t="shared" si="1208"/>
        <v>0</v>
      </c>
      <c r="AR442" s="12">
        <f t="shared" si="1208"/>
        <v>0</v>
      </c>
      <c r="AS442" s="12">
        <f t="shared" si="1208"/>
        <v>0</v>
      </c>
      <c r="AT442" s="12">
        <f t="shared" si="1208"/>
        <v>0</v>
      </c>
      <c r="AU442" s="12">
        <f t="shared" si="1208"/>
        <v>0</v>
      </c>
      <c r="AV442" s="12">
        <f t="shared" si="1208"/>
        <v>0</v>
      </c>
      <c r="AW442" s="12">
        <f t="shared" si="1208"/>
        <v>0</v>
      </c>
      <c r="AX442" s="12">
        <f t="shared" si="1208"/>
        <v>0</v>
      </c>
      <c r="AY442" s="12">
        <f t="shared" si="1208"/>
        <v>0</v>
      </c>
      <c r="AZ442" s="12">
        <f t="shared" si="1208"/>
        <v>0</v>
      </c>
      <c r="BA442" s="12">
        <f t="shared" si="1208"/>
        <v>0</v>
      </c>
      <c r="BB442" s="12">
        <f t="shared" si="1208"/>
        <v>0</v>
      </c>
      <c r="BC442" s="12">
        <f t="shared" si="1208"/>
        <v>0</v>
      </c>
      <c r="BD442" s="12">
        <f t="shared" si="1208"/>
        <v>0</v>
      </c>
      <c r="BE442" s="12">
        <f t="shared" si="1208"/>
        <v>0</v>
      </c>
      <c r="BF442" s="12">
        <f t="shared" si="1208"/>
        <v>0</v>
      </c>
      <c r="BG442" s="12">
        <f t="shared" si="1208"/>
        <v>-41666.666666666672</v>
      </c>
      <c r="BH442" s="12">
        <f t="shared" si="1208"/>
        <v>-41666.666666666672</v>
      </c>
      <c r="BI442" s="12">
        <f t="shared" si="1208"/>
        <v>-41666.666666666672</v>
      </c>
      <c r="BJ442" s="12">
        <f t="shared" si="1208"/>
        <v>-41666.666666666672</v>
      </c>
      <c r="BK442" s="12">
        <f t="shared" si="1208"/>
        <v>-41666.666666666672</v>
      </c>
      <c r="BL442" s="12">
        <f t="shared" si="1208"/>
        <v>-41666.666666666672</v>
      </c>
      <c r="BM442" s="12">
        <f t="shared" si="1208"/>
        <v>-41666.666666666672</v>
      </c>
      <c r="BN442" s="12">
        <f t="shared" si="1208"/>
        <v>-41666.666666666672</v>
      </c>
      <c r="BO442" s="12">
        <f t="shared" si="1208"/>
        <v>-41666.666666666672</v>
      </c>
      <c r="BP442" s="12">
        <f t="shared" si="1208"/>
        <v>-41666.666666666672</v>
      </c>
      <c r="BQ442" s="12">
        <f t="shared" si="1208"/>
        <v>-41666.666666666672</v>
      </c>
      <c r="BR442" s="12">
        <f t="shared" si="1208"/>
        <v>-41666.666666666672</v>
      </c>
      <c r="BS442" s="12">
        <f t="shared" si="1208"/>
        <v>0</v>
      </c>
      <c r="BT442" s="12">
        <f t="shared" si="1208"/>
        <v>0</v>
      </c>
      <c r="BU442" s="12">
        <f t="shared" si="1208"/>
        <v>0</v>
      </c>
      <c r="BV442" s="12">
        <f t="shared" si="1209"/>
        <v>0</v>
      </c>
      <c r="BW442" s="12">
        <f t="shared" si="1209"/>
        <v>0</v>
      </c>
      <c r="BX442" s="12">
        <f t="shared" si="1209"/>
        <v>0</v>
      </c>
      <c r="BY442" s="12">
        <f t="shared" si="1209"/>
        <v>0</v>
      </c>
      <c r="BZ442" s="12">
        <f t="shared" si="1209"/>
        <v>0</v>
      </c>
      <c r="CA442" s="12">
        <f t="shared" si="1209"/>
        <v>0</v>
      </c>
      <c r="CB442" s="12">
        <f t="shared" si="1209"/>
        <v>0</v>
      </c>
      <c r="CC442" s="12">
        <f t="shared" si="1209"/>
        <v>0</v>
      </c>
      <c r="CD442" s="12">
        <f t="shared" si="1209"/>
        <v>0</v>
      </c>
      <c r="CE442" s="12">
        <f t="shared" si="1209"/>
        <v>0</v>
      </c>
      <c r="CF442" s="12">
        <f t="shared" si="1209"/>
        <v>0</v>
      </c>
      <c r="CG442" s="12">
        <f t="shared" si="1209"/>
        <v>0</v>
      </c>
      <c r="CH442" s="12">
        <f t="shared" si="1209"/>
        <v>0</v>
      </c>
      <c r="CI442" s="12">
        <f t="shared" si="1209"/>
        <v>0</v>
      </c>
      <c r="CJ442" s="12">
        <f t="shared" si="1209"/>
        <v>0</v>
      </c>
      <c r="CK442" s="12">
        <f t="shared" si="1209"/>
        <v>0</v>
      </c>
      <c r="CL442" s="12">
        <f t="shared" si="1209"/>
        <v>0</v>
      </c>
      <c r="CM442" s="12">
        <f t="shared" si="1209"/>
        <v>0</v>
      </c>
      <c r="CN442" s="12">
        <f t="shared" si="1209"/>
        <v>0</v>
      </c>
      <c r="CO442" s="12">
        <f t="shared" si="1209"/>
        <v>0</v>
      </c>
      <c r="CP442" s="12">
        <f t="shared" si="1209"/>
        <v>0</v>
      </c>
      <c r="CQ442" s="12">
        <f t="shared" si="1209"/>
        <v>0</v>
      </c>
      <c r="CR442" s="12">
        <f t="shared" si="1209"/>
        <v>0</v>
      </c>
      <c r="CS442" s="12">
        <f t="shared" si="1209"/>
        <v>0</v>
      </c>
      <c r="CT442" s="12">
        <f t="shared" si="1209"/>
        <v>0</v>
      </c>
      <c r="CU442" s="12">
        <f t="shared" si="1209"/>
        <v>0</v>
      </c>
      <c r="CV442" s="12">
        <f t="shared" si="1209"/>
        <v>0</v>
      </c>
      <c r="CW442" s="12">
        <f t="shared" si="1209"/>
        <v>0</v>
      </c>
      <c r="CX442" s="12">
        <f t="shared" si="1209"/>
        <v>0</v>
      </c>
      <c r="CY442" s="12">
        <f t="shared" si="1209"/>
        <v>0</v>
      </c>
      <c r="CZ442" s="12">
        <f t="shared" si="1209"/>
        <v>0</v>
      </c>
      <c r="DA442" s="12">
        <f t="shared" si="1209"/>
        <v>0</v>
      </c>
      <c r="DB442" s="12">
        <f t="shared" si="1209"/>
        <v>0</v>
      </c>
      <c r="DC442" s="12">
        <f t="shared" si="1209"/>
        <v>0</v>
      </c>
      <c r="DD442" s="12">
        <f t="shared" si="1209"/>
        <v>0</v>
      </c>
      <c r="DE442" s="12">
        <f t="shared" si="1209"/>
        <v>0</v>
      </c>
      <c r="DF442" s="12">
        <f t="shared" si="1209"/>
        <v>0</v>
      </c>
      <c r="DG442" s="12">
        <f t="shared" si="1209"/>
        <v>0</v>
      </c>
      <c r="DH442" s="12">
        <f t="shared" si="1209"/>
        <v>0</v>
      </c>
      <c r="DI442" s="12">
        <f t="shared" si="1209"/>
        <v>0</v>
      </c>
      <c r="DJ442" s="12">
        <f t="shared" si="1209"/>
        <v>0</v>
      </c>
      <c r="DK442" s="12">
        <f t="shared" si="1209"/>
        <v>0</v>
      </c>
      <c r="DL442" s="12">
        <f t="shared" si="1209"/>
        <v>0</v>
      </c>
      <c r="DM442" s="12">
        <f t="shared" si="1209"/>
        <v>0</v>
      </c>
      <c r="DN442" s="12">
        <f t="shared" si="1209"/>
        <v>0</v>
      </c>
      <c r="DO442" s="12">
        <f t="shared" si="1209"/>
        <v>0</v>
      </c>
      <c r="DP442" s="12">
        <f t="shared" si="1209"/>
        <v>0</v>
      </c>
      <c r="DQ442" s="12">
        <f t="shared" si="1209"/>
        <v>0</v>
      </c>
      <c r="DR442" s="12">
        <f t="shared" si="1209"/>
        <v>0</v>
      </c>
      <c r="DS442" s="12">
        <f t="shared" si="1209"/>
        <v>0</v>
      </c>
      <c r="DT442" s="12">
        <f t="shared" si="1209"/>
        <v>0</v>
      </c>
      <c r="DU442" s="12">
        <f t="shared" si="1209"/>
        <v>0</v>
      </c>
      <c r="DV442" s="12">
        <f t="shared" si="1209"/>
        <v>0</v>
      </c>
      <c r="DW442" s="12">
        <f t="shared" si="1209"/>
        <v>0</v>
      </c>
      <c r="DX442" s="12">
        <f t="shared" si="1209"/>
        <v>0</v>
      </c>
      <c r="DY442" s="12">
        <f t="shared" si="1209"/>
        <v>0</v>
      </c>
      <c r="EB442" s="116">
        <f t="shared" si="1196"/>
        <v>441</v>
      </c>
      <c r="EC442" s="2" t="str">
        <f t="shared" si="1210"/>
        <v>Phase 4</v>
      </c>
      <c r="ED442" s="2" t="str">
        <f t="shared" si="1211"/>
        <v>75' Wide</v>
      </c>
      <c r="EE442" s="33" t="str">
        <f>EE448</f>
        <v>GAAP</v>
      </c>
      <c r="EF442" s="2" t="str">
        <f>EF448</f>
        <v>Lot Parcel Development</v>
      </c>
    </row>
    <row r="443" spans="2:136" x14ac:dyDescent="0.3">
      <c r="D443" s="129"/>
      <c r="F443" s="128"/>
      <c r="G443" s="13"/>
      <c r="I443" s="12"/>
      <c r="J443" s="12"/>
      <c r="K443" s="12"/>
      <c r="L443" s="12"/>
      <c r="M443" s="12"/>
      <c r="N443" s="12"/>
      <c r="O443" s="12"/>
      <c r="P443" s="12"/>
      <c r="Q443" s="12"/>
      <c r="R443" s="12"/>
      <c r="S443" s="12"/>
      <c r="T443" s="12"/>
      <c r="U443" s="12"/>
      <c r="V443" s="12"/>
      <c r="W443" s="12"/>
      <c r="X443" s="12"/>
      <c r="Y443" s="12"/>
      <c r="Z443" s="12"/>
      <c r="AA443" s="12"/>
      <c r="AB443" s="12"/>
      <c r="AC443" s="12"/>
      <c r="AD443" s="12"/>
      <c r="AE443" s="12"/>
      <c r="AF443" s="12"/>
      <c r="AG443" s="12"/>
      <c r="AH443" s="12"/>
      <c r="AI443" s="12"/>
      <c r="AJ443" s="12"/>
      <c r="AK443" s="12"/>
      <c r="AL443" s="12"/>
      <c r="AM443" s="12"/>
      <c r="AN443" s="12"/>
      <c r="AO443" s="12"/>
      <c r="AP443" s="12"/>
      <c r="AQ443" s="12"/>
      <c r="AR443" s="12"/>
      <c r="AS443" s="12"/>
      <c r="AT443" s="12"/>
      <c r="AU443" s="12"/>
      <c r="AV443" s="12"/>
      <c r="AW443" s="12"/>
      <c r="AX443" s="12"/>
      <c r="AY443" s="12"/>
      <c r="AZ443" s="12"/>
      <c r="BA443" s="12"/>
      <c r="BB443" s="12"/>
      <c r="BC443" s="12"/>
      <c r="BD443" s="12"/>
      <c r="BE443" s="12"/>
      <c r="BF443" s="12"/>
      <c r="BG443" s="12"/>
      <c r="BH443" s="12"/>
      <c r="BI443" s="12"/>
      <c r="BJ443" s="12"/>
      <c r="BK443" s="12"/>
      <c r="BL443" s="12"/>
      <c r="BM443" s="12"/>
      <c r="BN443" s="12"/>
      <c r="BO443" s="12"/>
      <c r="BP443" s="12"/>
      <c r="BQ443" s="12"/>
      <c r="BR443" s="12"/>
      <c r="BS443" s="12"/>
      <c r="BT443" s="12"/>
      <c r="BU443" s="12"/>
      <c r="BV443" s="12"/>
      <c r="BW443" s="12"/>
      <c r="BX443" s="12"/>
      <c r="BY443" s="12"/>
      <c r="BZ443" s="12"/>
      <c r="CA443" s="12"/>
      <c r="CB443" s="12"/>
      <c r="CC443" s="12"/>
      <c r="CD443" s="12"/>
      <c r="CE443" s="12"/>
      <c r="CF443" s="12"/>
      <c r="CG443" s="12"/>
      <c r="CH443" s="12"/>
      <c r="CI443" s="12"/>
      <c r="CJ443" s="12"/>
      <c r="CK443" s="12"/>
      <c r="CL443" s="12"/>
      <c r="CM443" s="12"/>
      <c r="CN443" s="12"/>
      <c r="CO443" s="12"/>
      <c r="CP443" s="12"/>
      <c r="CQ443" s="12"/>
      <c r="CR443" s="12"/>
      <c r="CS443" s="12"/>
      <c r="CT443" s="12"/>
      <c r="CU443" s="12"/>
      <c r="CV443" s="12"/>
      <c r="CW443" s="12"/>
      <c r="CX443" s="12"/>
      <c r="CY443" s="12"/>
      <c r="CZ443" s="12"/>
      <c r="DA443" s="12"/>
      <c r="DB443" s="12"/>
      <c r="DC443" s="12"/>
      <c r="DD443" s="12"/>
      <c r="DE443" s="12"/>
      <c r="DF443" s="12"/>
      <c r="DG443" s="12"/>
      <c r="DH443" s="12"/>
      <c r="DI443" s="12"/>
      <c r="DJ443" s="12"/>
      <c r="DK443" s="12"/>
      <c r="DL443" s="12"/>
      <c r="DM443" s="12"/>
      <c r="DN443" s="12"/>
      <c r="DO443" s="12"/>
      <c r="DP443" s="12"/>
      <c r="DQ443" s="12"/>
      <c r="DR443" s="12"/>
      <c r="DS443" s="12"/>
      <c r="DT443" s="12"/>
      <c r="DU443" s="12"/>
      <c r="DV443" s="12"/>
      <c r="DW443" s="12"/>
      <c r="DX443" s="12"/>
      <c r="DY443" s="12"/>
      <c r="EE443" s="33"/>
    </row>
    <row r="444" spans="2:136" x14ac:dyDescent="0.3">
      <c r="B444" s="2" t="str">
        <f>Product!$P$2</f>
        <v>Phase 5</v>
      </c>
      <c r="C444" s="2" t="str">
        <f>Product!$P$3</f>
        <v>50' Wide</v>
      </c>
      <c r="D444" s="129">
        <f>SUMIFS(INDEX(Product!$B$2:$U$97, MATCH(D426, Product!$B$2:$B$97, 0), ), Product!$B$2:$U$2, $B444, Product!$B$3:$U$3, $C444)</f>
        <v>-25000</v>
      </c>
      <c r="F444" s="128"/>
      <c r="G444" s="11">
        <f>SUM(H444:DZ444)</f>
        <v>-750000</v>
      </c>
      <c r="I444" s="12">
        <f t="shared" si="1195"/>
        <v>0</v>
      </c>
      <c r="J444" s="12">
        <f t="shared" ref="J444:BU446" si="1212">J179*$D444</f>
        <v>0</v>
      </c>
      <c r="K444" s="12">
        <f t="shared" si="1212"/>
        <v>0</v>
      </c>
      <c r="L444" s="12">
        <f t="shared" si="1212"/>
        <v>0</v>
      </c>
      <c r="M444" s="12">
        <f t="shared" si="1212"/>
        <v>0</v>
      </c>
      <c r="N444" s="12">
        <f t="shared" si="1212"/>
        <v>0</v>
      </c>
      <c r="O444" s="12">
        <f t="shared" si="1212"/>
        <v>0</v>
      </c>
      <c r="P444" s="12">
        <f t="shared" si="1212"/>
        <v>0</v>
      </c>
      <c r="Q444" s="12">
        <f t="shared" si="1212"/>
        <v>0</v>
      </c>
      <c r="R444" s="12">
        <f t="shared" si="1212"/>
        <v>0</v>
      </c>
      <c r="S444" s="12">
        <f t="shared" si="1212"/>
        <v>0</v>
      </c>
      <c r="T444" s="12">
        <f t="shared" si="1212"/>
        <v>0</v>
      </c>
      <c r="U444" s="12">
        <f t="shared" si="1212"/>
        <v>0</v>
      </c>
      <c r="V444" s="12">
        <f t="shared" si="1212"/>
        <v>0</v>
      </c>
      <c r="W444" s="12">
        <f t="shared" si="1212"/>
        <v>0</v>
      </c>
      <c r="X444" s="12">
        <f t="shared" si="1212"/>
        <v>0</v>
      </c>
      <c r="Y444" s="12">
        <f t="shared" si="1212"/>
        <v>0</v>
      </c>
      <c r="Z444" s="12">
        <f t="shared" si="1212"/>
        <v>0</v>
      </c>
      <c r="AA444" s="12">
        <f t="shared" si="1212"/>
        <v>0</v>
      </c>
      <c r="AB444" s="12">
        <f t="shared" si="1212"/>
        <v>0</v>
      </c>
      <c r="AC444" s="12">
        <f t="shared" si="1212"/>
        <v>0</v>
      </c>
      <c r="AD444" s="12">
        <f t="shared" si="1212"/>
        <v>0</v>
      </c>
      <c r="AE444" s="12">
        <f t="shared" si="1212"/>
        <v>0</v>
      </c>
      <c r="AF444" s="12">
        <f t="shared" si="1212"/>
        <v>0</v>
      </c>
      <c r="AG444" s="12">
        <f t="shared" si="1212"/>
        <v>0</v>
      </c>
      <c r="AH444" s="12">
        <f t="shared" si="1212"/>
        <v>0</v>
      </c>
      <c r="AI444" s="12">
        <f t="shared" si="1212"/>
        <v>0</v>
      </c>
      <c r="AJ444" s="12">
        <f t="shared" si="1212"/>
        <v>0</v>
      </c>
      <c r="AK444" s="12">
        <f t="shared" si="1212"/>
        <v>0</v>
      </c>
      <c r="AL444" s="12">
        <f t="shared" si="1212"/>
        <v>0</v>
      </c>
      <c r="AM444" s="12">
        <f t="shared" si="1212"/>
        <v>0</v>
      </c>
      <c r="AN444" s="12">
        <f t="shared" si="1212"/>
        <v>0</v>
      </c>
      <c r="AO444" s="12">
        <f t="shared" si="1212"/>
        <v>0</v>
      </c>
      <c r="AP444" s="12">
        <f t="shared" si="1212"/>
        <v>0</v>
      </c>
      <c r="AQ444" s="12">
        <f t="shared" si="1212"/>
        <v>0</v>
      </c>
      <c r="AR444" s="12">
        <f t="shared" si="1212"/>
        <v>0</v>
      </c>
      <c r="AS444" s="12">
        <f t="shared" si="1212"/>
        <v>0</v>
      </c>
      <c r="AT444" s="12">
        <f t="shared" si="1212"/>
        <v>0</v>
      </c>
      <c r="AU444" s="12">
        <f t="shared" si="1212"/>
        <v>0</v>
      </c>
      <c r="AV444" s="12">
        <f t="shared" si="1212"/>
        <v>0</v>
      </c>
      <c r="AW444" s="12">
        <f t="shared" si="1212"/>
        <v>0</v>
      </c>
      <c r="AX444" s="12">
        <f t="shared" si="1212"/>
        <v>0</v>
      </c>
      <c r="AY444" s="12">
        <f t="shared" si="1212"/>
        <v>0</v>
      </c>
      <c r="AZ444" s="12">
        <f t="shared" si="1212"/>
        <v>0</v>
      </c>
      <c r="BA444" s="12">
        <f t="shared" si="1212"/>
        <v>0</v>
      </c>
      <c r="BB444" s="12">
        <f t="shared" si="1212"/>
        <v>0</v>
      </c>
      <c r="BC444" s="12">
        <f t="shared" si="1212"/>
        <v>0</v>
      </c>
      <c r="BD444" s="12">
        <f t="shared" si="1212"/>
        <v>0</v>
      </c>
      <c r="BE444" s="12">
        <f t="shared" si="1212"/>
        <v>0</v>
      </c>
      <c r="BF444" s="12">
        <f t="shared" si="1212"/>
        <v>0</v>
      </c>
      <c r="BG444" s="12">
        <f t="shared" si="1212"/>
        <v>0</v>
      </c>
      <c r="BH444" s="12">
        <f t="shared" si="1212"/>
        <v>0</v>
      </c>
      <c r="BI444" s="12">
        <f t="shared" si="1212"/>
        <v>0</v>
      </c>
      <c r="BJ444" s="12">
        <f t="shared" si="1212"/>
        <v>0</v>
      </c>
      <c r="BK444" s="12">
        <f t="shared" si="1212"/>
        <v>0</v>
      </c>
      <c r="BL444" s="12">
        <f t="shared" si="1212"/>
        <v>0</v>
      </c>
      <c r="BM444" s="12">
        <f t="shared" si="1212"/>
        <v>0</v>
      </c>
      <c r="BN444" s="12">
        <f t="shared" si="1212"/>
        <v>0</v>
      </c>
      <c r="BO444" s="12">
        <f t="shared" si="1212"/>
        <v>0</v>
      </c>
      <c r="BP444" s="12">
        <f t="shared" si="1212"/>
        <v>0</v>
      </c>
      <c r="BQ444" s="12">
        <f t="shared" si="1212"/>
        <v>0</v>
      </c>
      <c r="BR444" s="12">
        <f t="shared" si="1212"/>
        <v>0</v>
      </c>
      <c r="BS444" s="12">
        <f t="shared" si="1212"/>
        <v>-62500</v>
      </c>
      <c r="BT444" s="12">
        <f t="shared" si="1212"/>
        <v>-62500</v>
      </c>
      <c r="BU444" s="12">
        <f t="shared" si="1212"/>
        <v>-62500</v>
      </c>
      <c r="BV444" s="12">
        <f t="shared" ref="BV444:DY446" si="1213">BV179*$D444</f>
        <v>-62500</v>
      </c>
      <c r="BW444" s="12">
        <f t="shared" si="1213"/>
        <v>-62500</v>
      </c>
      <c r="BX444" s="12">
        <f t="shared" si="1213"/>
        <v>-62500</v>
      </c>
      <c r="BY444" s="12">
        <f t="shared" si="1213"/>
        <v>-62500</v>
      </c>
      <c r="BZ444" s="12">
        <f t="shared" si="1213"/>
        <v>-62500</v>
      </c>
      <c r="CA444" s="12">
        <f t="shared" si="1213"/>
        <v>-62500</v>
      </c>
      <c r="CB444" s="12">
        <f t="shared" si="1213"/>
        <v>-62500</v>
      </c>
      <c r="CC444" s="12">
        <f t="shared" si="1213"/>
        <v>-62500</v>
      </c>
      <c r="CD444" s="12">
        <f t="shared" si="1213"/>
        <v>-62500</v>
      </c>
      <c r="CE444" s="12">
        <f t="shared" si="1213"/>
        <v>0</v>
      </c>
      <c r="CF444" s="12">
        <f t="shared" si="1213"/>
        <v>0</v>
      </c>
      <c r="CG444" s="12">
        <f t="shared" si="1213"/>
        <v>0</v>
      </c>
      <c r="CH444" s="12">
        <f t="shared" si="1213"/>
        <v>0</v>
      </c>
      <c r="CI444" s="12">
        <f t="shared" si="1213"/>
        <v>0</v>
      </c>
      <c r="CJ444" s="12">
        <f t="shared" si="1213"/>
        <v>0</v>
      </c>
      <c r="CK444" s="12">
        <f t="shared" si="1213"/>
        <v>0</v>
      </c>
      <c r="CL444" s="12">
        <f t="shared" si="1213"/>
        <v>0</v>
      </c>
      <c r="CM444" s="12">
        <f t="shared" si="1213"/>
        <v>0</v>
      </c>
      <c r="CN444" s="12">
        <f t="shared" si="1213"/>
        <v>0</v>
      </c>
      <c r="CO444" s="12">
        <f t="shared" si="1213"/>
        <v>0</v>
      </c>
      <c r="CP444" s="12">
        <f t="shared" si="1213"/>
        <v>0</v>
      </c>
      <c r="CQ444" s="12">
        <f t="shared" si="1213"/>
        <v>0</v>
      </c>
      <c r="CR444" s="12">
        <f t="shared" si="1213"/>
        <v>0</v>
      </c>
      <c r="CS444" s="12">
        <f t="shared" si="1213"/>
        <v>0</v>
      </c>
      <c r="CT444" s="12">
        <f t="shared" si="1213"/>
        <v>0</v>
      </c>
      <c r="CU444" s="12">
        <f t="shared" si="1213"/>
        <v>0</v>
      </c>
      <c r="CV444" s="12">
        <f t="shared" si="1213"/>
        <v>0</v>
      </c>
      <c r="CW444" s="12">
        <f t="shared" si="1213"/>
        <v>0</v>
      </c>
      <c r="CX444" s="12">
        <f t="shared" si="1213"/>
        <v>0</v>
      </c>
      <c r="CY444" s="12">
        <f t="shared" si="1213"/>
        <v>0</v>
      </c>
      <c r="CZ444" s="12">
        <f t="shared" si="1213"/>
        <v>0</v>
      </c>
      <c r="DA444" s="12">
        <f t="shared" si="1213"/>
        <v>0</v>
      </c>
      <c r="DB444" s="12">
        <f t="shared" si="1213"/>
        <v>0</v>
      </c>
      <c r="DC444" s="12">
        <f t="shared" si="1213"/>
        <v>0</v>
      </c>
      <c r="DD444" s="12">
        <f t="shared" si="1213"/>
        <v>0</v>
      </c>
      <c r="DE444" s="12">
        <f t="shared" si="1213"/>
        <v>0</v>
      </c>
      <c r="DF444" s="12">
        <f t="shared" si="1213"/>
        <v>0</v>
      </c>
      <c r="DG444" s="12">
        <f t="shared" si="1213"/>
        <v>0</v>
      </c>
      <c r="DH444" s="12">
        <f t="shared" si="1213"/>
        <v>0</v>
      </c>
      <c r="DI444" s="12">
        <f t="shared" si="1213"/>
        <v>0</v>
      </c>
      <c r="DJ444" s="12">
        <f t="shared" si="1213"/>
        <v>0</v>
      </c>
      <c r="DK444" s="12">
        <f t="shared" si="1213"/>
        <v>0</v>
      </c>
      <c r="DL444" s="12">
        <f t="shared" si="1213"/>
        <v>0</v>
      </c>
      <c r="DM444" s="12">
        <f t="shared" si="1213"/>
        <v>0</v>
      </c>
      <c r="DN444" s="12">
        <f t="shared" si="1213"/>
        <v>0</v>
      </c>
      <c r="DO444" s="12">
        <f t="shared" si="1213"/>
        <v>0</v>
      </c>
      <c r="DP444" s="12">
        <f t="shared" si="1213"/>
        <v>0</v>
      </c>
      <c r="DQ444" s="12">
        <f t="shared" si="1213"/>
        <v>0</v>
      </c>
      <c r="DR444" s="12">
        <f t="shared" si="1213"/>
        <v>0</v>
      </c>
      <c r="DS444" s="12">
        <f t="shared" si="1213"/>
        <v>0</v>
      </c>
      <c r="DT444" s="12">
        <f t="shared" si="1213"/>
        <v>0</v>
      </c>
      <c r="DU444" s="12">
        <f t="shared" si="1213"/>
        <v>0</v>
      </c>
      <c r="DV444" s="12">
        <f t="shared" si="1213"/>
        <v>0</v>
      </c>
      <c r="DW444" s="12">
        <f t="shared" si="1213"/>
        <v>0</v>
      </c>
      <c r="DX444" s="12">
        <f t="shared" si="1213"/>
        <v>0</v>
      </c>
      <c r="DY444" s="12">
        <f t="shared" si="1213"/>
        <v>0</v>
      </c>
      <c r="EB444" s="116">
        <f t="shared" si="1196"/>
        <v>443</v>
      </c>
      <c r="EC444" s="2" t="str">
        <f t="shared" ref="EC444:EC446" si="1214">B444</f>
        <v>Phase 5</v>
      </c>
      <c r="ED444" s="2" t="str">
        <f t="shared" ref="ED444:ED446" si="1215">C444</f>
        <v>50' Wide</v>
      </c>
      <c r="EE444" s="33" t="str">
        <f>EE448</f>
        <v>GAAP</v>
      </c>
      <c r="EF444" s="2" t="str">
        <f>EF448</f>
        <v>Lot Parcel Development</v>
      </c>
    </row>
    <row r="445" spans="2:136" x14ac:dyDescent="0.3">
      <c r="B445" s="2" t="str">
        <f>Product!$Q$2</f>
        <v>Phase 5</v>
      </c>
      <c r="C445" s="2" t="str">
        <f>Product!$Q$3</f>
        <v>60' Wide</v>
      </c>
      <c r="D445" s="129">
        <f>SUMIFS(INDEX(Product!$B$2:$U$97, MATCH(D426, Product!$B$2:$B$97, 0), ), Product!$B$2:$U$2, $B445, Product!$B$3:$U$3, $C445)</f>
        <v>-25000</v>
      </c>
      <c r="F445" s="128"/>
      <c r="G445" s="11">
        <f>SUM(H445:DZ445)</f>
        <v>-750000</v>
      </c>
      <c r="I445" s="12">
        <f t="shared" si="1195"/>
        <v>0</v>
      </c>
      <c r="J445" s="12">
        <f t="shared" si="1212"/>
        <v>0</v>
      </c>
      <c r="K445" s="12">
        <f t="shared" si="1212"/>
        <v>0</v>
      </c>
      <c r="L445" s="12">
        <f t="shared" si="1212"/>
        <v>0</v>
      </c>
      <c r="M445" s="12">
        <f t="shared" si="1212"/>
        <v>0</v>
      </c>
      <c r="N445" s="12">
        <f t="shared" si="1212"/>
        <v>0</v>
      </c>
      <c r="O445" s="12">
        <f t="shared" si="1212"/>
        <v>0</v>
      </c>
      <c r="P445" s="12">
        <f t="shared" si="1212"/>
        <v>0</v>
      </c>
      <c r="Q445" s="12">
        <f t="shared" si="1212"/>
        <v>0</v>
      </c>
      <c r="R445" s="12">
        <f t="shared" si="1212"/>
        <v>0</v>
      </c>
      <c r="S445" s="12">
        <f t="shared" si="1212"/>
        <v>0</v>
      </c>
      <c r="T445" s="12">
        <f t="shared" si="1212"/>
        <v>0</v>
      </c>
      <c r="U445" s="12">
        <f t="shared" si="1212"/>
        <v>0</v>
      </c>
      <c r="V445" s="12">
        <f t="shared" si="1212"/>
        <v>0</v>
      </c>
      <c r="W445" s="12">
        <f t="shared" si="1212"/>
        <v>0</v>
      </c>
      <c r="X445" s="12">
        <f t="shared" si="1212"/>
        <v>0</v>
      </c>
      <c r="Y445" s="12">
        <f t="shared" si="1212"/>
        <v>0</v>
      </c>
      <c r="Z445" s="12">
        <f t="shared" si="1212"/>
        <v>0</v>
      </c>
      <c r="AA445" s="12">
        <f t="shared" si="1212"/>
        <v>0</v>
      </c>
      <c r="AB445" s="12">
        <f t="shared" si="1212"/>
        <v>0</v>
      </c>
      <c r="AC445" s="12">
        <f t="shared" si="1212"/>
        <v>0</v>
      </c>
      <c r="AD445" s="12">
        <f t="shared" si="1212"/>
        <v>0</v>
      </c>
      <c r="AE445" s="12">
        <f t="shared" si="1212"/>
        <v>0</v>
      </c>
      <c r="AF445" s="12">
        <f t="shared" si="1212"/>
        <v>0</v>
      </c>
      <c r="AG445" s="12">
        <f t="shared" si="1212"/>
        <v>0</v>
      </c>
      <c r="AH445" s="12">
        <f t="shared" si="1212"/>
        <v>0</v>
      </c>
      <c r="AI445" s="12">
        <f t="shared" si="1212"/>
        <v>0</v>
      </c>
      <c r="AJ445" s="12">
        <f t="shared" si="1212"/>
        <v>0</v>
      </c>
      <c r="AK445" s="12">
        <f t="shared" si="1212"/>
        <v>0</v>
      </c>
      <c r="AL445" s="12">
        <f t="shared" si="1212"/>
        <v>0</v>
      </c>
      <c r="AM445" s="12">
        <f t="shared" si="1212"/>
        <v>0</v>
      </c>
      <c r="AN445" s="12">
        <f t="shared" si="1212"/>
        <v>0</v>
      </c>
      <c r="AO445" s="12">
        <f t="shared" si="1212"/>
        <v>0</v>
      </c>
      <c r="AP445" s="12">
        <f t="shared" si="1212"/>
        <v>0</v>
      </c>
      <c r="AQ445" s="12">
        <f t="shared" si="1212"/>
        <v>0</v>
      </c>
      <c r="AR445" s="12">
        <f t="shared" si="1212"/>
        <v>0</v>
      </c>
      <c r="AS445" s="12">
        <f t="shared" si="1212"/>
        <v>0</v>
      </c>
      <c r="AT445" s="12">
        <f t="shared" si="1212"/>
        <v>0</v>
      </c>
      <c r="AU445" s="12">
        <f t="shared" si="1212"/>
        <v>0</v>
      </c>
      <c r="AV445" s="12">
        <f t="shared" si="1212"/>
        <v>0</v>
      </c>
      <c r="AW445" s="12">
        <f t="shared" si="1212"/>
        <v>0</v>
      </c>
      <c r="AX445" s="12">
        <f t="shared" si="1212"/>
        <v>0</v>
      </c>
      <c r="AY445" s="12">
        <f t="shared" si="1212"/>
        <v>0</v>
      </c>
      <c r="AZ445" s="12">
        <f t="shared" si="1212"/>
        <v>0</v>
      </c>
      <c r="BA445" s="12">
        <f t="shared" si="1212"/>
        <v>0</v>
      </c>
      <c r="BB445" s="12">
        <f t="shared" si="1212"/>
        <v>0</v>
      </c>
      <c r="BC445" s="12">
        <f t="shared" si="1212"/>
        <v>0</v>
      </c>
      <c r="BD445" s="12">
        <f t="shared" si="1212"/>
        <v>0</v>
      </c>
      <c r="BE445" s="12">
        <f t="shared" si="1212"/>
        <v>0</v>
      </c>
      <c r="BF445" s="12">
        <f t="shared" si="1212"/>
        <v>0</v>
      </c>
      <c r="BG445" s="12">
        <f t="shared" si="1212"/>
        <v>0</v>
      </c>
      <c r="BH445" s="12">
        <f t="shared" si="1212"/>
        <v>0</v>
      </c>
      <c r="BI445" s="12">
        <f t="shared" si="1212"/>
        <v>0</v>
      </c>
      <c r="BJ445" s="12">
        <f t="shared" si="1212"/>
        <v>0</v>
      </c>
      <c r="BK445" s="12">
        <f t="shared" si="1212"/>
        <v>0</v>
      </c>
      <c r="BL445" s="12">
        <f t="shared" si="1212"/>
        <v>0</v>
      </c>
      <c r="BM445" s="12">
        <f t="shared" si="1212"/>
        <v>0</v>
      </c>
      <c r="BN445" s="12">
        <f t="shared" si="1212"/>
        <v>0</v>
      </c>
      <c r="BO445" s="12">
        <f t="shared" si="1212"/>
        <v>0</v>
      </c>
      <c r="BP445" s="12">
        <f t="shared" si="1212"/>
        <v>0</v>
      </c>
      <c r="BQ445" s="12">
        <f t="shared" si="1212"/>
        <v>0</v>
      </c>
      <c r="BR445" s="12">
        <f t="shared" si="1212"/>
        <v>0</v>
      </c>
      <c r="BS445" s="12">
        <f t="shared" si="1212"/>
        <v>-62500</v>
      </c>
      <c r="BT445" s="12">
        <f t="shared" si="1212"/>
        <v>-62500</v>
      </c>
      <c r="BU445" s="12">
        <f t="shared" si="1212"/>
        <v>-62500</v>
      </c>
      <c r="BV445" s="12">
        <f t="shared" si="1213"/>
        <v>-62500</v>
      </c>
      <c r="BW445" s="12">
        <f t="shared" si="1213"/>
        <v>-62500</v>
      </c>
      <c r="BX445" s="12">
        <f t="shared" si="1213"/>
        <v>-62500</v>
      </c>
      <c r="BY445" s="12">
        <f t="shared" si="1213"/>
        <v>-62500</v>
      </c>
      <c r="BZ445" s="12">
        <f t="shared" si="1213"/>
        <v>-62500</v>
      </c>
      <c r="CA445" s="12">
        <f t="shared" si="1213"/>
        <v>-62500</v>
      </c>
      <c r="CB445" s="12">
        <f t="shared" si="1213"/>
        <v>-62500</v>
      </c>
      <c r="CC445" s="12">
        <f t="shared" si="1213"/>
        <v>-62500</v>
      </c>
      <c r="CD445" s="12">
        <f t="shared" si="1213"/>
        <v>-62500</v>
      </c>
      <c r="CE445" s="12">
        <f t="shared" si="1213"/>
        <v>0</v>
      </c>
      <c r="CF445" s="12">
        <f t="shared" si="1213"/>
        <v>0</v>
      </c>
      <c r="CG445" s="12">
        <f t="shared" si="1213"/>
        <v>0</v>
      </c>
      <c r="CH445" s="12">
        <f t="shared" si="1213"/>
        <v>0</v>
      </c>
      <c r="CI445" s="12">
        <f t="shared" si="1213"/>
        <v>0</v>
      </c>
      <c r="CJ445" s="12">
        <f t="shared" si="1213"/>
        <v>0</v>
      </c>
      <c r="CK445" s="12">
        <f t="shared" si="1213"/>
        <v>0</v>
      </c>
      <c r="CL445" s="12">
        <f t="shared" si="1213"/>
        <v>0</v>
      </c>
      <c r="CM445" s="12">
        <f t="shared" si="1213"/>
        <v>0</v>
      </c>
      <c r="CN445" s="12">
        <f t="shared" si="1213"/>
        <v>0</v>
      </c>
      <c r="CO445" s="12">
        <f t="shared" si="1213"/>
        <v>0</v>
      </c>
      <c r="CP445" s="12">
        <f t="shared" si="1213"/>
        <v>0</v>
      </c>
      <c r="CQ445" s="12">
        <f t="shared" si="1213"/>
        <v>0</v>
      </c>
      <c r="CR445" s="12">
        <f t="shared" si="1213"/>
        <v>0</v>
      </c>
      <c r="CS445" s="12">
        <f t="shared" si="1213"/>
        <v>0</v>
      </c>
      <c r="CT445" s="12">
        <f t="shared" si="1213"/>
        <v>0</v>
      </c>
      <c r="CU445" s="12">
        <f t="shared" si="1213"/>
        <v>0</v>
      </c>
      <c r="CV445" s="12">
        <f t="shared" si="1213"/>
        <v>0</v>
      </c>
      <c r="CW445" s="12">
        <f t="shared" si="1213"/>
        <v>0</v>
      </c>
      <c r="CX445" s="12">
        <f t="shared" si="1213"/>
        <v>0</v>
      </c>
      <c r="CY445" s="12">
        <f t="shared" si="1213"/>
        <v>0</v>
      </c>
      <c r="CZ445" s="12">
        <f t="shared" si="1213"/>
        <v>0</v>
      </c>
      <c r="DA445" s="12">
        <f t="shared" si="1213"/>
        <v>0</v>
      </c>
      <c r="DB445" s="12">
        <f t="shared" si="1213"/>
        <v>0</v>
      </c>
      <c r="DC445" s="12">
        <f t="shared" si="1213"/>
        <v>0</v>
      </c>
      <c r="DD445" s="12">
        <f t="shared" si="1213"/>
        <v>0</v>
      </c>
      <c r="DE445" s="12">
        <f t="shared" si="1213"/>
        <v>0</v>
      </c>
      <c r="DF445" s="12">
        <f t="shared" si="1213"/>
        <v>0</v>
      </c>
      <c r="DG445" s="12">
        <f t="shared" si="1213"/>
        <v>0</v>
      </c>
      <c r="DH445" s="12">
        <f t="shared" si="1213"/>
        <v>0</v>
      </c>
      <c r="DI445" s="12">
        <f t="shared" si="1213"/>
        <v>0</v>
      </c>
      <c r="DJ445" s="12">
        <f t="shared" si="1213"/>
        <v>0</v>
      </c>
      <c r="DK445" s="12">
        <f t="shared" si="1213"/>
        <v>0</v>
      </c>
      <c r="DL445" s="12">
        <f t="shared" si="1213"/>
        <v>0</v>
      </c>
      <c r="DM445" s="12">
        <f t="shared" si="1213"/>
        <v>0</v>
      </c>
      <c r="DN445" s="12">
        <f t="shared" si="1213"/>
        <v>0</v>
      </c>
      <c r="DO445" s="12">
        <f t="shared" si="1213"/>
        <v>0</v>
      </c>
      <c r="DP445" s="12">
        <f t="shared" si="1213"/>
        <v>0</v>
      </c>
      <c r="DQ445" s="12">
        <f t="shared" si="1213"/>
        <v>0</v>
      </c>
      <c r="DR445" s="12">
        <f t="shared" si="1213"/>
        <v>0</v>
      </c>
      <c r="DS445" s="12">
        <f t="shared" si="1213"/>
        <v>0</v>
      </c>
      <c r="DT445" s="12">
        <f t="shared" si="1213"/>
        <v>0</v>
      </c>
      <c r="DU445" s="12">
        <f t="shared" si="1213"/>
        <v>0</v>
      </c>
      <c r="DV445" s="12">
        <f t="shared" si="1213"/>
        <v>0</v>
      </c>
      <c r="DW445" s="12">
        <f t="shared" si="1213"/>
        <v>0</v>
      </c>
      <c r="DX445" s="12">
        <f t="shared" si="1213"/>
        <v>0</v>
      </c>
      <c r="DY445" s="12">
        <f t="shared" si="1213"/>
        <v>0</v>
      </c>
      <c r="EB445" s="116">
        <f t="shared" si="1196"/>
        <v>444</v>
      </c>
      <c r="EC445" s="2" t="str">
        <f t="shared" si="1214"/>
        <v>Phase 5</v>
      </c>
      <c r="ED445" s="2" t="str">
        <f t="shared" si="1215"/>
        <v>60' Wide</v>
      </c>
      <c r="EE445" s="33" t="str">
        <f>EE448</f>
        <v>GAAP</v>
      </c>
      <c r="EF445" s="2" t="str">
        <f>EF448</f>
        <v>Lot Parcel Development</v>
      </c>
    </row>
    <row r="446" spans="2:136" x14ac:dyDescent="0.3">
      <c r="B446" s="2" t="str">
        <f>Product!$R$2</f>
        <v>Phase 5</v>
      </c>
      <c r="C446" s="2" t="str">
        <f>Product!$R$3</f>
        <v>75' Wide</v>
      </c>
      <c r="D446" s="129">
        <f>SUMIFS(INDEX(Product!$B$2:$U$97, MATCH(D426, Product!$B$2:$B$97, 0), ), Product!$B$2:$U$2, $B446, Product!$B$3:$U$3, $C446)</f>
        <v>-25000</v>
      </c>
      <c r="F446" s="128"/>
      <c r="G446" s="11">
        <f>SUM(H446:DZ446)</f>
        <v>-500000.00000000017</v>
      </c>
      <c r="I446" s="12">
        <f t="shared" si="1195"/>
        <v>0</v>
      </c>
      <c r="J446" s="12">
        <f t="shared" si="1212"/>
        <v>0</v>
      </c>
      <c r="K446" s="12">
        <f t="shared" si="1212"/>
        <v>0</v>
      </c>
      <c r="L446" s="12">
        <f t="shared" si="1212"/>
        <v>0</v>
      </c>
      <c r="M446" s="12">
        <f t="shared" si="1212"/>
        <v>0</v>
      </c>
      <c r="N446" s="12">
        <f t="shared" si="1212"/>
        <v>0</v>
      </c>
      <c r="O446" s="12">
        <f t="shared" si="1212"/>
        <v>0</v>
      </c>
      <c r="P446" s="12">
        <f t="shared" si="1212"/>
        <v>0</v>
      </c>
      <c r="Q446" s="12">
        <f t="shared" si="1212"/>
        <v>0</v>
      </c>
      <c r="R446" s="12">
        <f t="shared" si="1212"/>
        <v>0</v>
      </c>
      <c r="S446" s="12">
        <f t="shared" si="1212"/>
        <v>0</v>
      </c>
      <c r="T446" s="12">
        <f t="shared" si="1212"/>
        <v>0</v>
      </c>
      <c r="U446" s="12">
        <f t="shared" si="1212"/>
        <v>0</v>
      </c>
      <c r="V446" s="12">
        <f t="shared" si="1212"/>
        <v>0</v>
      </c>
      <c r="W446" s="12">
        <f t="shared" si="1212"/>
        <v>0</v>
      </c>
      <c r="X446" s="12">
        <f t="shared" si="1212"/>
        <v>0</v>
      </c>
      <c r="Y446" s="12">
        <f t="shared" si="1212"/>
        <v>0</v>
      </c>
      <c r="Z446" s="12">
        <f t="shared" si="1212"/>
        <v>0</v>
      </c>
      <c r="AA446" s="12">
        <f t="shared" si="1212"/>
        <v>0</v>
      </c>
      <c r="AB446" s="12">
        <f t="shared" si="1212"/>
        <v>0</v>
      </c>
      <c r="AC446" s="12">
        <f t="shared" si="1212"/>
        <v>0</v>
      </c>
      <c r="AD446" s="12">
        <f t="shared" si="1212"/>
        <v>0</v>
      </c>
      <c r="AE446" s="12">
        <f t="shared" si="1212"/>
        <v>0</v>
      </c>
      <c r="AF446" s="12">
        <f t="shared" si="1212"/>
        <v>0</v>
      </c>
      <c r="AG446" s="12">
        <f t="shared" si="1212"/>
        <v>0</v>
      </c>
      <c r="AH446" s="12">
        <f t="shared" si="1212"/>
        <v>0</v>
      </c>
      <c r="AI446" s="12">
        <f t="shared" si="1212"/>
        <v>0</v>
      </c>
      <c r="AJ446" s="12">
        <f t="shared" si="1212"/>
        <v>0</v>
      </c>
      <c r="AK446" s="12">
        <f t="shared" si="1212"/>
        <v>0</v>
      </c>
      <c r="AL446" s="12">
        <f t="shared" si="1212"/>
        <v>0</v>
      </c>
      <c r="AM446" s="12">
        <f t="shared" si="1212"/>
        <v>0</v>
      </c>
      <c r="AN446" s="12">
        <f t="shared" si="1212"/>
        <v>0</v>
      </c>
      <c r="AO446" s="12">
        <f t="shared" si="1212"/>
        <v>0</v>
      </c>
      <c r="AP446" s="12">
        <f t="shared" si="1212"/>
        <v>0</v>
      </c>
      <c r="AQ446" s="12">
        <f t="shared" si="1212"/>
        <v>0</v>
      </c>
      <c r="AR446" s="12">
        <f t="shared" si="1212"/>
        <v>0</v>
      </c>
      <c r="AS446" s="12">
        <f t="shared" si="1212"/>
        <v>0</v>
      </c>
      <c r="AT446" s="12">
        <f t="shared" si="1212"/>
        <v>0</v>
      </c>
      <c r="AU446" s="12">
        <f t="shared" si="1212"/>
        <v>0</v>
      </c>
      <c r="AV446" s="12">
        <f t="shared" si="1212"/>
        <v>0</v>
      </c>
      <c r="AW446" s="12">
        <f t="shared" si="1212"/>
        <v>0</v>
      </c>
      <c r="AX446" s="12">
        <f t="shared" si="1212"/>
        <v>0</v>
      </c>
      <c r="AY446" s="12">
        <f t="shared" si="1212"/>
        <v>0</v>
      </c>
      <c r="AZ446" s="12">
        <f t="shared" si="1212"/>
        <v>0</v>
      </c>
      <c r="BA446" s="12">
        <f t="shared" si="1212"/>
        <v>0</v>
      </c>
      <c r="BB446" s="12">
        <f t="shared" si="1212"/>
        <v>0</v>
      </c>
      <c r="BC446" s="12">
        <f t="shared" si="1212"/>
        <v>0</v>
      </c>
      <c r="BD446" s="12">
        <f t="shared" si="1212"/>
        <v>0</v>
      </c>
      <c r="BE446" s="12">
        <f t="shared" si="1212"/>
        <v>0</v>
      </c>
      <c r="BF446" s="12">
        <f t="shared" si="1212"/>
        <v>0</v>
      </c>
      <c r="BG446" s="12">
        <f t="shared" si="1212"/>
        <v>0</v>
      </c>
      <c r="BH446" s="12">
        <f t="shared" si="1212"/>
        <v>0</v>
      </c>
      <c r="BI446" s="12">
        <f t="shared" si="1212"/>
        <v>0</v>
      </c>
      <c r="BJ446" s="12">
        <f t="shared" si="1212"/>
        <v>0</v>
      </c>
      <c r="BK446" s="12">
        <f t="shared" si="1212"/>
        <v>0</v>
      </c>
      <c r="BL446" s="12">
        <f t="shared" si="1212"/>
        <v>0</v>
      </c>
      <c r="BM446" s="12">
        <f t="shared" si="1212"/>
        <v>0</v>
      </c>
      <c r="BN446" s="12">
        <f t="shared" si="1212"/>
        <v>0</v>
      </c>
      <c r="BO446" s="12">
        <f t="shared" si="1212"/>
        <v>0</v>
      </c>
      <c r="BP446" s="12">
        <f t="shared" si="1212"/>
        <v>0</v>
      </c>
      <c r="BQ446" s="12">
        <f t="shared" si="1212"/>
        <v>0</v>
      </c>
      <c r="BR446" s="12">
        <f t="shared" si="1212"/>
        <v>0</v>
      </c>
      <c r="BS446" s="12">
        <f t="shared" si="1212"/>
        <v>-41666.666666666672</v>
      </c>
      <c r="BT446" s="12">
        <f t="shared" si="1212"/>
        <v>-41666.666666666672</v>
      </c>
      <c r="BU446" s="12">
        <f t="shared" si="1212"/>
        <v>-41666.666666666672</v>
      </c>
      <c r="BV446" s="12">
        <f t="shared" si="1213"/>
        <v>-41666.666666666672</v>
      </c>
      <c r="BW446" s="12">
        <f t="shared" si="1213"/>
        <v>-41666.666666666672</v>
      </c>
      <c r="BX446" s="12">
        <f t="shared" si="1213"/>
        <v>-41666.666666666672</v>
      </c>
      <c r="BY446" s="12">
        <f t="shared" si="1213"/>
        <v>-41666.666666666672</v>
      </c>
      <c r="BZ446" s="12">
        <f t="shared" si="1213"/>
        <v>-41666.666666666672</v>
      </c>
      <c r="CA446" s="12">
        <f t="shared" si="1213"/>
        <v>-41666.666666666672</v>
      </c>
      <c r="CB446" s="12">
        <f t="shared" si="1213"/>
        <v>-41666.666666666672</v>
      </c>
      <c r="CC446" s="12">
        <f t="shared" si="1213"/>
        <v>-41666.666666666672</v>
      </c>
      <c r="CD446" s="12">
        <f t="shared" si="1213"/>
        <v>-41666.666666666672</v>
      </c>
      <c r="CE446" s="12">
        <f t="shared" si="1213"/>
        <v>0</v>
      </c>
      <c r="CF446" s="12">
        <f t="shared" si="1213"/>
        <v>0</v>
      </c>
      <c r="CG446" s="12">
        <f t="shared" si="1213"/>
        <v>0</v>
      </c>
      <c r="CH446" s="12">
        <f t="shared" si="1213"/>
        <v>0</v>
      </c>
      <c r="CI446" s="12">
        <f t="shared" si="1213"/>
        <v>0</v>
      </c>
      <c r="CJ446" s="12">
        <f t="shared" si="1213"/>
        <v>0</v>
      </c>
      <c r="CK446" s="12">
        <f t="shared" si="1213"/>
        <v>0</v>
      </c>
      <c r="CL446" s="12">
        <f t="shared" si="1213"/>
        <v>0</v>
      </c>
      <c r="CM446" s="12">
        <f t="shared" si="1213"/>
        <v>0</v>
      </c>
      <c r="CN446" s="12">
        <f t="shared" si="1213"/>
        <v>0</v>
      </c>
      <c r="CO446" s="12">
        <f t="shared" si="1213"/>
        <v>0</v>
      </c>
      <c r="CP446" s="12">
        <f t="shared" si="1213"/>
        <v>0</v>
      </c>
      <c r="CQ446" s="12">
        <f t="shared" si="1213"/>
        <v>0</v>
      </c>
      <c r="CR446" s="12">
        <f t="shared" si="1213"/>
        <v>0</v>
      </c>
      <c r="CS446" s="12">
        <f t="shared" si="1213"/>
        <v>0</v>
      </c>
      <c r="CT446" s="12">
        <f t="shared" si="1213"/>
        <v>0</v>
      </c>
      <c r="CU446" s="12">
        <f t="shared" si="1213"/>
        <v>0</v>
      </c>
      <c r="CV446" s="12">
        <f t="shared" si="1213"/>
        <v>0</v>
      </c>
      <c r="CW446" s="12">
        <f t="shared" si="1213"/>
        <v>0</v>
      </c>
      <c r="CX446" s="12">
        <f t="shared" si="1213"/>
        <v>0</v>
      </c>
      <c r="CY446" s="12">
        <f t="shared" si="1213"/>
        <v>0</v>
      </c>
      <c r="CZ446" s="12">
        <f t="shared" si="1213"/>
        <v>0</v>
      </c>
      <c r="DA446" s="12">
        <f t="shared" si="1213"/>
        <v>0</v>
      </c>
      <c r="DB446" s="12">
        <f t="shared" si="1213"/>
        <v>0</v>
      </c>
      <c r="DC446" s="12">
        <f t="shared" si="1213"/>
        <v>0</v>
      </c>
      <c r="DD446" s="12">
        <f t="shared" si="1213"/>
        <v>0</v>
      </c>
      <c r="DE446" s="12">
        <f t="shared" si="1213"/>
        <v>0</v>
      </c>
      <c r="DF446" s="12">
        <f t="shared" si="1213"/>
        <v>0</v>
      </c>
      <c r="DG446" s="12">
        <f t="shared" si="1213"/>
        <v>0</v>
      </c>
      <c r="DH446" s="12">
        <f t="shared" si="1213"/>
        <v>0</v>
      </c>
      <c r="DI446" s="12">
        <f t="shared" si="1213"/>
        <v>0</v>
      </c>
      <c r="DJ446" s="12">
        <f t="shared" si="1213"/>
        <v>0</v>
      </c>
      <c r="DK446" s="12">
        <f t="shared" si="1213"/>
        <v>0</v>
      </c>
      <c r="DL446" s="12">
        <f t="shared" si="1213"/>
        <v>0</v>
      </c>
      <c r="DM446" s="12">
        <f t="shared" si="1213"/>
        <v>0</v>
      </c>
      <c r="DN446" s="12">
        <f t="shared" si="1213"/>
        <v>0</v>
      </c>
      <c r="DO446" s="12">
        <f t="shared" si="1213"/>
        <v>0</v>
      </c>
      <c r="DP446" s="12">
        <f t="shared" si="1213"/>
        <v>0</v>
      </c>
      <c r="DQ446" s="12">
        <f t="shared" si="1213"/>
        <v>0</v>
      </c>
      <c r="DR446" s="12">
        <f t="shared" si="1213"/>
        <v>0</v>
      </c>
      <c r="DS446" s="12">
        <f t="shared" si="1213"/>
        <v>0</v>
      </c>
      <c r="DT446" s="12">
        <f t="shared" si="1213"/>
        <v>0</v>
      </c>
      <c r="DU446" s="12">
        <f t="shared" si="1213"/>
        <v>0</v>
      </c>
      <c r="DV446" s="12">
        <f t="shared" si="1213"/>
        <v>0</v>
      </c>
      <c r="DW446" s="12">
        <f t="shared" si="1213"/>
        <v>0</v>
      </c>
      <c r="DX446" s="12">
        <f t="shared" si="1213"/>
        <v>0</v>
      </c>
      <c r="DY446" s="12">
        <f t="shared" si="1213"/>
        <v>0</v>
      </c>
      <c r="EB446" s="116">
        <f t="shared" si="1196"/>
        <v>445</v>
      </c>
      <c r="EC446" s="2" t="str">
        <f t="shared" si="1214"/>
        <v>Phase 5</v>
      </c>
      <c r="ED446" s="2" t="str">
        <f t="shared" si="1215"/>
        <v>75' Wide</v>
      </c>
      <c r="EE446" s="33" t="str">
        <f>EE448</f>
        <v>GAAP</v>
      </c>
      <c r="EF446" s="2" t="str">
        <f>EF448</f>
        <v>Lot Parcel Development</v>
      </c>
    </row>
    <row r="447" spans="2:136" x14ac:dyDescent="0.3">
      <c r="G447" s="7"/>
    </row>
    <row r="448" spans="2:136" x14ac:dyDescent="0.3">
      <c r="B448" s="18" t="s">
        <v>56</v>
      </c>
      <c r="C448" s="18"/>
      <c r="D448" s="18"/>
      <c r="E448" s="18"/>
      <c r="F448" s="18"/>
      <c r="G448" s="23">
        <f>SUM(G426:G447)</f>
        <v>-10000000</v>
      </c>
      <c r="H448" s="18"/>
      <c r="I448" s="19">
        <f>SUM(I426:I447)</f>
        <v>0</v>
      </c>
      <c r="J448" s="19">
        <f t="shared" ref="J448:BU448" si="1216">SUM(J426:J447)</f>
        <v>0</v>
      </c>
      <c r="K448" s="19">
        <f t="shared" si="1216"/>
        <v>0</v>
      </c>
      <c r="L448" s="19">
        <f t="shared" si="1216"/>
        <v>0</v>
      </c>
      <c r="M448" s="19">
        <f t="shared" si="1216"/>
        <v>0</v>
      </c>
      <c r="N448" s="19">
        <f t="shared" si="1216"/>
        <v>0</v>
      </c>
      <c r="O448" s="19">
        <f t="shared" si="1216"/>
        <v>0</v>
      </c>
      <c r="P448" s="19">
        <f t="shared" si="1216"/>
        <v>0</v>
      </c>
      <c r="Q448" s="19">
        <f t="shared" si="1216"/>
        <v>0</v>
      </c>
      <c r="R448" s="19">
        <f t="shared" si="1216"/>
        <v>0</v>
      </c>
      <c r="S448" s="19">
        <f t="shared" si="1216"/>
        <v>0</v>
      </c>
      <c r="T448" s="19">
        <f t="shared" si="1216"/>
        <v>0</v>
      </c>
      <c r="U448" s="19">
        <f t="shared" si="1216"/>
        <v>0</v>
      </c>
      <c r="V448" s="19">
        <f t="shared" si="1216"/>
        <v>0</v>
      </c>
      <c r="W448" s="19">
        <f t="shared" si="1216"/>
        <v>-166666.66666666669</v>
      </c>
      <c r="X448" s="19">
        <f t="shared" si="1216"/>
        <v>-166666.66666666669</v>
      </c>
      <c r="Y448" s="19">
        <f t="shared" si="1216"/>
        <v>-166666.66666666669</v>
      </c>
      <c r="Z448" s="19">
        <f t="shared" si="1216"/>
        <v>-166666.66666666669</v>
      </c>
      <c r="AA448" s="19">
        <f t="shared" si="1216"/>
        <v>-166666.66666666669</v>
      </c>
      <c r="AB448" s="19">
        <f t="shared" si="1216"/>
        <v>-166666.66666666669</v>
      </c>
      <c r="AC448" s="19">
        <f t="shared" si="1216"/>
        <v>-166666.66666666669</v>
      </c>
      <c r="AD448" s="19">
        <f t="shared" si="1216"/>
        <v>-166666.66666666669</v>
      </c>
      <c r="AE448" s="19">
        <f t="shared" si="1216"/>
        <v>-166666.66666666669</v>
      </c>
      <c r="AF448" s="19">
        <f t="shared" si="1216"/>
        <v>-166666.66666666669</v>
      </c>
      <c r="AG448" s="19">
        <f t="shared" si="1216"/>
        <v>-166666.66666666669</v>
      </c>
      <c r="AH448" s="19">
        <f t="shared" si="1216"/>
        <v>-166666.66666666669</v>
      </c>
      <c r="AI448" s="19">
        <f t="shared" si="1216"/>
        <v>-166666.66666666669</v>
      </c>
      <c r="AJ448" s="19">
        <f t="shared" si="1216"/>
        <v>-166666.66666666669</v>
      </c>
      <c r="AK448" s="19">
        <f t="shared" si="1216"/>
        <v>-166666.66666666669</v>
      </c>
      <c r="AL448" s="19">
        <f t="shared" si="1216"/>
        <v>-166666.66666666669</v>
      </c>
      <c r="AM448" s="19">
        <f t="shared" si="1216"/>
        <v>-166666.66666666669</v>
      </c>
      <c r="AN448" s="19">
        <f t="shared" si="1216"/>
        <v>-166666.66666666669</v>
      </c>
      <c r="AO448" s="19">
        <f t="shared" si="1216"/>
        <v>-166666.66666666669</v>
      </c>
      <c r="AP448" s="19">
        <f t="shared" si="1216"/>
        <v>-166666.66666666669</v>
      </c>
      <c r="AQ448" s="19">
        <f t="shared" si="1216"/>
        <v>-166666.66666666669</v>
      </c>
      <c r="AR448" s="19">
        <f t="shared" si="1216"/>
        <v>-166666.66666666669</v>
      </c>
      <c r="AS448" s="19">
        <f t="shared" si="1216"/>
        <v>-166666.66666666669</v>
      </c>
      <c r="AT448" s="19">
        <f t="shared" si="1216"/>
        <v>-166666.66666666669</v>
      </c>
      <c r="AU448" s="19">
        <f t="shared" si="1216"/>
        <v>-166666.66666666669</v>
      </c>
      <c r="AV448" s="19">
        <f t="shared" si="1216"/>
        <v>-166666.66666666669</v>
      </c>
      <c r="AW448" s="19">
        <f t="shared" si="1216"/>
        <v>-166666.66666666669</v>
      </c>
      <c r="AX448" s="19">
        <f t="shared" si="1216"/>
        <v>-166666.66666666669</v>
      </c>
      <c r="AY448" s="19">
        <f t="shared" si="1216"/>
        <v>-166666.66666666669</v>
      </c>
      <c r="AZ448" s="19">
        <f t="shared" si="1216"/>
        <v>-166666.66666666669</v>
      </c>
      <c r="BA448" s="19">
        <f t="shared" si="1216"/>
        <v>-166666.66666666669</v>
      </c>
      <c r="BB448" s="19">
        <f t="shared" si="1216"/>
        <v>-166666.66666666669</v>
      </c>
      <c r="BC448" s="19">
        <f t="shared" si="1216"/>
        <v>-166666.66666666669</v>
      </c>
      <c r="BD448" s="19">
        <f t="shared" si="1216"/>
        <v>-166666.66666666669</v>
      </c>
      <c r="BE448" s="19">
        <f t="shared" si="1216"/>
        <v>-166666.66666666669</v>
      </c>
      <c r="BF448" s="19">
        <f t="shared" si="1216"/>
        <v>-166666.66666666669</v>
      </c>
      <c r="BG448" s="19">
        <f t="shared" si="1216"/>
        <v>-166666.66666666669</v>
      </c>
      <c r="BH448" s="19">
        <f t="shared" si="1216"/>
        <v>-166666.66666666669</v>
      </c>
      <c r="BI448" s="19">
        <f t="shared" si="1216"/>
        <v>-166666.66666666669</v>
      </c>
      <c r="BJ448" s="19">
        <f t="shared" si="1216"/>
        <v>-166666.66666666669</v>
      </c>
      <c r="BK448" s="19">
        <f t="shared" si="1216"/>
        <v>-166666.66666666669</v>
      </c>
      <c r="BL448" s="19">
        <f t="shared" si="1216"/>
        <v>-166666.66666666669</v>
      </c>
      <c r="BM448" s="19">
        <f t="shared" si="1216"/>
        <v>-166666.66666666669</v>
      </c>
      <c r="BN448" s="19">
        <f t="shared" si="1216"/>
        <v>-166666.66666666669</v>
      </c>
      <c r="BO448" s="19">
        <f t="shared" si="1216"/>
        <v>-166666.66666666669</v>
      </c>
      <c r="BP448" s="19">
        <f t="shared" si="1216"/>
        <v>-166666.66666666669</v>
      </c>
      <c r="BQ448" s="19">
        <f t="shared" si="1216"/>
        <v>-166666.66666666669</v>
      </c>
      <c r="BR448" s="19">
        <f t="shared" si="1216"/>
        <v>-166666.66666666669</v>
      </c>
      <c r="BS448" s="19">
        <f t="shared" si="1216"/>
        <v>-166666.66666666669</v>
      </c>
      <c r="BT448" s="19">
        <f t="shared" si="1216"/>
        <v>-166666.66666666669</v>
      </c>
      <c r="BU448" s="19">
        <f t="shared" si="1216"/>
        <v>-166666.66666666669</v>
      </c>
      <c r="BV448" s="19">
        <f t="shared" ref="BV448:DY448" si="1217">SUM(BV426:BV447)</f>
        <v>-166666.66666666669</v>
      </c>
      <c r="BW448" s="19">
        <f t="shared" si="1217"/>
        <v>-166666.66666666669</v>
      </c>
      <c r="BX448" s="19">
        <f t="shared" si="1217"/>
        <v>-166666.66666666669</v>
      </c>
      <c r="BY448" s="19">
        <f t="shared" si="1217"/>
        <v>-166666.66666666669</v>
      </c>
      <c r="BZ448" s="19">
        <f t="shared" si="1217"/>
        <v>-166666.66666666669</v>
      </c>
      <c r="CA448" s="19">
        <f t="shared" si="1217"/>
        <v>-166666.66666666669</v>
      </c>
      <c r="CB448" s="19">
        <f t="shared" si="1217"/>
        <v>-166666.66666666669</v>
      </c>
      <c r="CC448" s="19">
        <f t="shared" si="1217"/>
        <v>-166666.66666666669</v>
      </c>
      <c r="CD448" s="19">
        <f t="shared" si="1217"/>
        <v>-166666.66666666669</v>
      </c>
      <c r="CE448" s="19">
        <f t="shared" si="1217"/>
        <v>0</v>
      </c>
      <c r="CF448" s="19">
        <f t="shared" si="1217"/>
        <v>0</v>
      </c>
      <c r="CG448" s="19">
        <f t="shared" si="1217"/>
        <v>0</v>
      </c>
      <c r="CH448" s="19">
        <f t="shared" si="1217"/>
        <v>0</v>
      </c>
      <c r="CI448" s="19">
        <f t="shared" si="1217"/>
        <v>0</v>
      </c>
      <c r="CJ448" s="19">
        <f t="shared" si="1217"/>
        <v>0</v>
      </c>
      <c r="CK448" s="19">
        <f t="shared" si="1217"/>
        <v>0</v>
      </c>
      <c r="CL448" s="19">
        <f t="shared" si="1217"/>
        <v>0</v>
      </c>
      <c r="CM448" s="19">
        <f t="shared" si="1217"/>
        <v>0</v>
      </c>
      <c r="CN448" s="19">
        <f t="shared" si="1217"/>
        <v>0</v>
      </c>
      <c r="CO448" s="19">
        <f t="shared" si="1217"/>
        <v>0</v>
      </c>
      <c r="CP448" s="19">
        <f t="shared" si="1217"/>
        <v>0</v>
      </c>
      <c r="CQ448" s="19">
        <f t="shared" si="1217"/>
        <v>0</v>
      </c>
      <c r="CR448" s="19">
        <f t="shared" si="1217"/>
        <v>0</v>
      </c>
      <c r="CS448" s="19">
        <f t="shared" si="1217"/>
        <v>0</v>
      </c>
      <c r="CT448" s="19">
        <f t="shared" si="1217"/>
        <v>0</v>
      </c>
      <c r="CU448" s="19">
        <f t="shared" si="1217"/>
        <v>0</v>
      </c>
      <c r="CV448" s="19">
        <f t="shared" si="1217"/>
        <v>0</v>
      </c>
      <c r="CW448" s="19">
        <f t="shared" si="1217"/>
        <v>0</v>
      </c>
      <c r="CX448" s="19">
        <f t="shared" si="1217"/>
        <v>0</v>
      </c>
      <c r="CY448" s="19">
        <f t="shared" si="1217"/>
        <v>0</v>
      </c>
      <c r="CZ448" s="19">
        <f t="shared" si="1217"/>
        <v>0</v>
      </c>
      <c r="DA448" s="19">
        <f t="shared" si="1217"/>
        <v>0</v>
      </c>
      <c r="DB448" s="19">
        <f t="shared" si="1217"/>
        <v>0</v>
      </c>
      <c r="DC448" s="19">
        <f t="shared" si="1217"/>
        <v>0</v>
      </c>
      <c r="DD448" s="19">
        <f t="shared" si="1217"/>
        <v>0</v>
      </c>
      <c r="DE448" s="19">
        <f t="shared" si="1217"/>
        <v>0</v>
      </c>
      <c r="DF448" s="19">
        <f t="shared" si="1217"/>
        <v>0</v>
      </c>
      <c r="DG448" s="19">
        <f t="shared" si="1217"/>
        <v>0</v>
      </c>
      <c r="DH448" s="19">
        <f t="shared" si="1217"/>
        <v>0</v>
      </c>
      <c r="DI448" s="19">
        <f t="shared" si="1217"/>
        <v>0</v>
      </c>
      <c r="DJ448" s="19">
        <f t="shared" si="1217"/>
        <v>0</v>
      </c>
      <c r="DK448" s="19">
        <f t="shared" si="1217"/>
        <v>0</v>
      </c>
      <c r="DL448" s="19">
        <f t="shared" si="1217"/>
        <v>0</v>
      </c>
      <c r="DM448" s="19">
        <f t="shared" si="1217"/>
        <v>0</v>
      </c>
      <c r="DN448" s="19">
        <f t="shared" si="1217"/>
        <v>0</v>
      </c>
      <c r="DO448" s="19">
        <f t="shared" si="1217"/>
        <v>0</v>
      </c>
      <c r="DP448" s="19">
        <f t="shared" si="1217"/>
        <v>0</v>
      </c>
      <c r="DQ448" s="19">
        <f t="shared" si="1217"/>
        <v>0</v>
      </c>
      <c r="DR448" s="19">
        <f t="shared" si="1217"/>
        <v>0</v>
      </c>
      <c r="DS448" s="19">
        <f t="shared" si="1217"/>
        <v>0</v>
      </c>
      <c r="DT448" s="19">
        <f t="shared" si="1217"/>
        <v>0</v>
      </c>
      <c r="DU448" s="19">
        <f t="shared" si="1217"/>
        <v>0</v>
      </c>
      <c r="DV448" s="19">
        <f t="shared" si="1217"/>
        <v>0</v>
      </c>
      <c r="DW448" s="19">
        <f t="shared" si="1217"/>
        <v>0</v>
      </c>
      <c r="DX448" s="19">
        <f t="shared" si="1217"/>
        <v>0</v>
      </c>
      <c r="DY448" s="19">
        <f t="shared" si="1217"/>
        <v>0</v>
      </c>
      <c r="EB448" s="116">
        <f>ROW(EB448)-ROW($EB$2)+1</f>
        <v>447</v>
      </c>
      <c r="EC448" s="2" t="s">
        <v>0</v>
      </c>
      <c r="ED448" s="2" t="s">
        <v>0</v>
      </c>
      <c r="EE448" s="117" t="s">
        <v>233</v>
      </c>
      <c r="EF448" s="110" t="str">
        <f>CF!$C$25</f>
        <v>Lot Parcel Development</v>
      </c>
    </row>
    <row r="450" spans="1:136" ht="49.5" x14ac:dyDescent="0.3">
      <c r="A450" s="8" t="s">
        <v>201</v>
      </c>
      <c r="B450" s="4"/>
      <c r="C450" s="4"/>
      <c r="D450" s="9" t="str">
        <f>Product!$B$17</f>
        <v>Vertical Costs - Base Price</v>
      </c>
      <c r="E450" s="4"/>
      <c r="F450" s="16"/>
      <c r="G450" s="7"/>
    </row>
    <row r="452" spans="1:136" x14ac:dyDescent="0.3">
      <c r="B452" s="2" t="str">
        <f>Product!$D$2</f>
        <v>Phase 1</v>
      </c>
      <c r="C452" s="2" t="str">
        <f>Product!$D$3</f>
        <v>50' Wide</v>
      </c>
      <c r="D452" s="129">
        <f>SUMIFS(INDEX(Product!$B$2:$U$97, MATCH(D450, Product!$B$2:$B$97, 0), ), Product!$B$2:$U$2, $B452, Product!$B$3:$U$3, $C452)</f>
        <v>-130000</v>
      </c>
      <c r="G452" s="11">
        <f>SUM(H452:DZ452)</f>
        <v>-3900000</v>
      </c>
      <c r="I452" s="21">
        <f t="shared" ref="I452:AN452" si="1218">I67*$D452</f>
        <v>0</v>
      </c>
      <c r="J452" s="21">
        <f t="shared" si="1218"/>
        <v>0</v>
      </c>
      <c r="K452" s="21">
        <f t="shared" si="1218"/>
        <v>0</v>
      </c>
      <c r="L452" s="21">
        <f t="shared" si="1218"/>
        <v>0</v>
      </c>
      <c r="M452" s="21">
        <f t="shared" si="1218"/>
        <v>0</v>
      </c>
      <c r="N452" s="21">
        <f t="shared" si="1218"/>
        <v>0</v>
      </c>
      <c r="O452" s="21">
        <f t="shared" si="1218"/>
        <v>0</v>
      </c>
      <c r="P452" s="21">
        <f t="shared" si="1218"/>
        <v>0</v>
      </c>
      <c r="Q452" s="21">
        <f t="shared" si="1218"/>
        <v>-650000</v>
      </c>
      <c r="R452" s="21">
        <f t="shared" si="1218"/>
        <v>-650000</v>
      </c>
      <c r="S452" s="21">
        <f t="shared" si="1218"/>
        <v>-650000</v>
      </c>
      <c r="T452" s="21">
        <f t="shared" si="1218"/>
        <v>-650000</v>
      </c>
      <c r="U452" s="21">
        <f t="shared" si="1218"/>
        <v>-650000</v>
      </c>
      <c r="V452" s="21">
        <f t="shared" si="1218"/>
        <v>-650000</v>
      </c>
      <c r="W452" s="21">
        <f t="shared" si="1218"/>
        <v>0</v>
      </c>
      <c r="X452" s="21">
        <f t="shared" si="1218"/>
        <v>0</v>
      </c>
      <c r="Y452" s="21">
        <f t="shared" si="1218"/>
        <v>0</v>
      </c>
      <c r="Z452" s="21">
        <f t="shared" si="1218"/>
        <v>0</v>
      </c>
      <c r="AA452" s="21">
        <f t="shared" si="1218"/>
        <v>0</v>
      </c>
      <c r="AB452" s="21">
        <f t="shared" si="1218"/>
        <v>0</v>
      </c>
      <c r="AC452" s="21">
        <f t="shared" si="1218"/>
        <v>0</v>
      </c>
      <c r="AD452" s="21">
        <f t="shared" si="1218"/>
        <v>0</v>
      </c>
      <c r="AE452" s="21">
        <f t="shared" si="1218"/>
        <v>0</v>
      </c>
      <c r="AF452" s="21">
        <f t="shared" si="1218"/>
        <v>0</v>
      </c>
      <c r="AG452" s="21">
        <f t="shared" si="1218"/>
        <v>0</v>
      </c>
      <c r="AH452" s="21">
        <f t="shared" si="1218"/>
        <v>0</v>
      </c>
      <c r="AI452" s="21">
        <f t="shared" si="1218"/>
        <v>0</v>
      </c>
      <c r="AJ452" s="21">
        <f t="shared" si="1218"/>
        <v>0</v>
      </c>
      <c r="AK452" s="21">
        <f t="shared" si="1218"/>
        <v>0</v>
      </c>
      <c r="AL452" s="21">
        <f t="shared" si="1218"/>
        <v>0</v>
      </c>
      <c r="AM452" s="21">
        <f t="shared" si="1218"/>
        <v>0</v>
      </c>
      <c r="AN452" s="21">
        <f t="shared" si="1218"/>
        <v>0</v>
      </c>
      <c r="AO452" s="21">
        <f t="shared" ref="AO452:BT452" si="1219">AO67*$D452</f>
        <v>0</v>
      </c>
      <c r="AP452" s="21">
        <f t="shared" si="1219"/>
        <v>0</v>
      </c>
      <c r="AQ452" s="21">
        <f t="shared" si="1219"/>
        <v>0</v>
      </c>
      <c r="AR452" s="21">
        <f t="shared" si="1219"/>
        <v>0</v>
      </c>
      <c r="AS452" s="21">
        <f t="shared" si="1219"/>
        <v>0</v>
      </c>
      <c r="AT452" s="21">
        <f t="shared" si="1219"/>
        <v>0</v>
      </c>
      <c r="AU452" s="21">
        <f t="shared" si="1219"/>
        <v>0</v>
      </c>
      <c r="AV452" s="21">
        <f t="shared" si="1219"/>
        <v>0</v>
      </c>
      <c r="AW452" s="21">
        <f t="shared" si="1219"/>
        <v>0</v>
      </c>
      <c r="AX452" s="21">
        <f t="shared" si="1219"/>
        <v>0</v>
      </c>
      <c r="AY452" s="21">
        <f t="shared" si="1219"/>
        <v>0</v>
      </c>
      <c r="AZ452" s="21">
        <f t="shared" si="1219"/>
        <v>0</v>
      </c>
      <c r="BA452" s="21">
        <f t="shared" si="1219"/>
        <v>0</v>
      </c>
      <c r="BB452" s="21">
        <f t="shared" si="1219"/>
        <v>0</v>
      </c>
      <c r="BC452" s="21">
        <f t="shared" si="1219"/>
        <v>0</v>
      </c>
      <c r="BD452" s="21">
        <f t="shared" si="1219"/>
        <v>0</v>
      </c>
      <c r="BE452" s="21">
        <f t="shared" si="1219"/>
        <v>0</v>
      </c>
      <c r="BF452" s="21">
        <f t="shared" si="1219"/>
        <v>0</v>
      </c>
      <c r="BG452" s="21">
        <f t="shared" si="1219"/>
        <v>0</v>
      </c>
      <c r="BH452" s="21">
        <f t="shared" si="1219"/>
        <v>0</v>
      </c>
      <c r="BI452" s="21">
        <f t="shared" si="1219"/>
        <v>0</v>
      </c>
      <c r="BJ452" s="21">
        <f t="shared" si="1219"/>
        <v>0</v>
      </c>
      <c r="BK452" s="21">
        <f t="shared" si="1219"/>
        <v>0</v>
      </c>
      <c r="BL452" s="21">
        <f t="shared" si="1219"/>
        <v>0</v>
      </c>
      <c r="BM452" s="21">
        <f t="shared" si="1219"/>
        <v>0</v>
      </c>
      <c r="BN452" s="21">
        <f t="shared" si="1219"/>
        <v>0</v>
      </c>
      <c r="BO452" s="21">
        <f t="shared" si="1219"/>
        <v>0</v>
      </c>
      <c r="BP452" s="21">
        <f t="shared" si="1219"/>
        <v>0</v>
      </c>
      <c r="BQ452" s="21">
        <f t="shared" si="1219"/>
        <v>0</v>
      </c>
      <c r="BR452" s="21">
        <f t="shared" si="1219"/>
        <v>0</v>
      </c>
      <c r="BS452" s="21">
        <f t="shared" si="1219"/>
        <v>0</v>
      </c>
      <c r="BT452" s="21">
        <f t="shared" si="1219"/>
        <v>0</v>
      </c>
      <c r="BU452" s="21">
        <f t="shared" ref="BU452:CZ452" si="1220">BU67*$D452</f>
        <v>0</v>
      </c>
      <c r="BV452" s="21">
        <f t="shared" si="1220"/>
        <v>0</v>
      </c>
      <c r="BW452" s="21">
        <f t="shared" si="1220"/>
        <v>0</v>
      </c>
      <c r="BX452" s="21">
        <f t="shared" si="1220"/>
        <v>0</v>
      </c>
      <c r="BY452" s="21">
        <f t="shared" si="1220"/>
        <v>0</v>
      </c>
      <c r="BZ452" s="21">
        <f t="shared" si="1220"/>
        <v>0</v>
      </c>
      <c r="CA452" s="21">
        <f t="shared" si="1220"/>
        <v>0</v>
      </c>
      <c r="CB452" s="21">
        <f t="shared" si="1220"/>
        <v>0</v>
      </c>
      <c r="CC452" s="21">
        <f t="shared" si="1220"/>
        <v>0</v>
      </c>
      <c r="CD452" s="21">
        <f t="shared" si="1220"/>
        <v>0</v>
      </c>
      <c r="CE452" s="21">
        <f t="shared" si="1220"/>
        <v>0</v>
      </c>
      <c r="CF452" s="21">
        <f t="shared" si="1220"/>
        <v>0</v>
      </c>
      <c r="CG452" s="21">
        <f t="shared" si="1220"/>
        <v>0</v>
      </c>
      <c r="CH452" s="21">
        <f t="shared" si="1220"/>
        <v>0</v>
      </c>
      <c r="CI452" s="21">
        <f t="shared" si="1220"/>
        <v>0</v>
      </c>
      <c r="CJ452" s="21">
        <f t="shared" si="1220"/>
        <v>0</v>
      </c>
      <c r="CK452" s="21">
        <f t="shared" si="1220"/>
        <v>0</v>
      </c>
      <c r="CL452" s="21">
        <f t="shared" si="1220"/>
        <v>0</v>
      </c>
      <c r="CM452" s="21">
        <f t="shared" si="1220"/>
        <v>0</v>
      </c>
      <c r="CN452" s="21">
        <f t="shared" si="1220"/>
        <v>0</v>
      </c>
      <c r="CO452" s="21">
        <f t="shared" si="1220"/>
        <v>0</v>
      </c>
      <c r="CP452" s="21">
        <f t="shared" si="1220"/>
        <v>0</v>
      </c>
      <c r="CQ452" s="21">
        <f t="shared" si="1220"/>
        <v>0</v>
      </c>
      <c r="CR452" s="21">
        <f t="shared" si="1220"/>
        <v>0</v>
      </c>
      <c r="CS452" s="21">
        <f t="shared" si="1220"/>
        <v>0</v>
      </c>
      <c r="CT452" s="21">
        <f t="shared" si="1220"/>
        <v>0</v>
      </c>
      <c r="CU452" s="21">
        <f t="shared" si="1220"/>
        <v>0</v>
      </c>
      <c r="CV452" s="21">
        <f t="shared" si="1220"/>
        <v>0</v>
      </c>
      <c r="CW452" s="21">
        <f t="shared" si="1220"/>
        <v>0</v>
      </c>
      <c r="CX452" s="21">
        <f t="shared" si="1220"/>
        <v>0</v>
      </c>
      <c r="CY452" s="21">
        <f t="shared" si="1220"/>
        <v>0</v>
      </c>
      <c r="CZ452" s="21">
        <f t="shared" si="1220"/>
        <v>0</v>
      </c>
      <c r="DA452" s="21">
        <f t="shared" ref="DA452:DY452" si="1221">DA67*$D452</f>
        <v>0</v>
      </c>
      <c r="DB452" s="21">
        <f t="shared" si="1221"/>
        <v>0</v>
      </c>
      <c r="DC452" s="21">
        <f t="shared" si="1221"/>
        <v>0</v>
      </c>
      <c r="DD452" s="21">
        <f t="shared" si="1221"/>
        <v>0</v>
      </c>
      <c r="DE452" s="21">
        <f t="shared" si="1221"/>
        <v>0</v>
      </c>
      <c r="DF452" s="21">
        <f t="shared" si="1221"/>
        <v>0</v>
      </c>
      <c r="DG452" s="21">
        <f t="shared" si="1221"/>
        <v>0</v>
      </c>
      <c r="DH452" s="21">
        <f t="shared" si="1221"/>
        <v>0</v>
      </c>
      <c r="DI452" s="21">
        <f t="shared" si="1221"/>
        <v>0</v>
      </c>
      <c r="DJ452" s="21">
        <f t="shared" si="1221"/>
        <v>0</v>
      </c>
      <c r="DK452" s="21">
        <f t="shared" si="1221"/>
        <v>0</v>
      </c>
      <c r="DL452" s="21">
        <f t="shared" si="1221"/>
        <v>0</v>
      </c>
      <c r="DM452" s="21">
        <f t="shared" si="1221"/>
        <v>0</v>
      </c>
      <c r="DN452" s="21">
        <f t="shared" si="1221"/>
        <v>0</v>
      </c>
      <c r="DO452" s="21">
        <f t="shared" si="1221"/>
        <v>0</v>
      </c>
      <c r="DP452" s="21">
        <f t="shared" si="1221"/>
        <v>0</v>
      </c>
      <c r="DQ452" s="21">
        <f t="shared" si="1221"/>
        <v>0</v>
      </c>
      <c r="DR452" s="21">
        <f t="shared" si="1221"/>
        <v>0</v>
      </c>
      <c r="DS452" s="21">
        <f t="shared" si="1221"/>
        <v>0</v>
      </c>
      <c r="DT452" s="21">
        <f t="shared" si="1221"/>
        <v>0</v>
      </c>
      <c r="DU452" s="21">
        <f t="shared" si="1221"/>
        <v>0</v>
      </c>
      <c r="DV452" s="21">
        <f t="shared" si="1221"/>
        <v>0</v>
      </c>
      <c r="DW452" s="21">
        <f t="shared" si="1221"/>
        <v>0</v>
      </c>
      <c r="DX452" s="21">
        <f t="shared" si="1221"/>
        <v>0</v>
      </c>
      <c r="DY452" s="21">
        <f t="shared" si="1221"/>
        <v>0</v>
      </c>
      <c r="EB452" s="116">
        <f>ROW(EB452)-ROW($EB$2)+1</f>
        <v>451</v>
      </c>
      <c r="EC452" s="2" t="str">
        <f>B452</f>
        <v>Phase 1</v>
      </c>
      <c r="ED452" s="2" t="str">
        <f>C452</f>
        <v>50' Wide</v>
      </c>
      <c r="EE452" s="33" t="str">
        <f>EE472</f>
        <v>Cash</v>
      </c>
      <c r="EF452" s="2" t="str">
        <f>EF472</f>
        <v>Home Construction - Base</v>
      </c>
    </row>
    <row r="453" spans="1:136" x14ac:dyDescent="0.3">
      <c r="B453" s="2" t="str">
        <f>Product!$E$2</f>
        <v>Phase 1</v>
      </c>
      <c r="C453" s="2" t="str">
        <f>Product!$E$3</f>
        <v>60' Wide</v>
      </c>
      <c r="D453" s="129">
        <f>SUMIFS(INDEX(Product!$B$2:$U$97, MATCH(D450, Product!$B$2:$B$97, 0), ), Product!$B$2:$U$2, $B453, Product!$B$3:$U$3, $C453)</f>
        <v>-130000</v>
      </c>
      <c r="G453" s="11">
        <f>SUM(H453:DZ453)</f>
        <v>-3900000</v>
      </c>
      <c r="I453" s="21">
        <f t="shared" ref="I453:AN453" si="1222">I68*$D453</f>
        <v>0</v>
      </c>
      <c r="J453" s="21">
        <f t="shared" si="1222"/>
        <v>0</v>
      </c>
      <c r="K453" s="21">
        <f t="shared" si="1222"/>
        <v>0</v>
      </c>
      <c r="L453" s="21">
        <f t="shared" si="1222"/>
        <v>0</v>
      </c>
      <c r="M453" s="21">
        <f t="shared" si="1222"/>
        <v>0</v>
      </c>
      <c r="N453" s="21">
        <f t="shared" si="1222"/>
        <v>0</v>
      </c>
      <c r="O453" s="21">
        <f t="shared" si="1222"/>
        <v>0</v>
      </c>
      <c r="P453" s="21">
        <f t="shared" si="1222"/>
        <v>0</v>
      </c>
      <c r="Q453" s="21">
        <f t="shared" si="1222"/>
        <v>-650000</v>
      </c>
      <c r="R453" s="21">
        <f t="shared" si="1222"/>
        <v>-650000</v>
      </c>
      <c r="S453" s="21">
        <f t="shared" si="1222"/>
        <v>-650000</v>
      </c>
      <c r="T453" s="21">
        <f t="shared" si="1222"/>
        <v>-650000</v>
      </c>
      <c r="U453" s="21">
        <f t="shared" si="1222"/>
        <v>-650000</v>
      </c>
      <c r="V453" s="21">
        <f t="shared" si="1222"/>
        <v>-650000</v>
      </c>
      <c r="W453" s="21">
        <f t="shared" si="1222"/>
        <v>0</v>
      </c>
      <c r="X453" s="21">
        <f t="shared" si="1222"/>
        <v>0</v>
      </c>
      <c r="Y453" s="21">
        <f t="shared" si="1222"/>
        <v>0</v>
      </c>
      <c r="Z453" s="21">
        <f t="shared" si="1222"/>
        <v>0</v>
      </c>
      <c r="AA453" s="21">
        <f t="shared" si="1222"/>
        <v>0</v>
      </c>
      <c r="AB453" s="21">
        <f t="shared" si="1222"/>
        <v>0</v>
      </c>
      <c r="AC453" s="21">
        <f t="shared" si="1222"/>
        <v>0</v>
      </c>
      <c r="AD453" s="21">
        <f t="shared" si="1222"/>
        <v>0</v>
      </c>
      <c r="AE453" s="21">
        <f t="shared" si="1222"/>
        <v>0</v>
      </c>
      <c r="AF453" s="21">
        <f t="shared" si="1222"/>
        <v>0</v>
      </c>
      <c r="AG453" s="21">
        <f t="shared" si="1222"/>
        <v>0</v>
      </c>
      <c r="AH453" s="21">
        <f t="shared" si="1222"/>
        <v>0</v>
      </c>
      <c r="AI453" s="21">
        <f t="shared" si="1222"/>
        <v>0</v>
      </c>
      <c r="AJ453" s="21">
        <f t="shared" si="1222"/>
        <v>0</v>
      </c>
      <c r="AK453" s="21">
        <f t="shared" si="1222"/>
        <v>0</v>
      </c>
      <c r="AL453" s="21">
        <f t="shared" si="1222"/>
        <v>0</v>
      </c>
      <c r="AM453" s="21">
        <f t="shared" si="1222"/>
        <v>0</v>
      </c>
      <c r="AN453" s="21">
        <f t="shared" si="1222"/>
        <v>0</v>
      </c>
      <c r="AO453" s="21">
        <f t="shared" ref="AO453:BT453" si="1223">AO68*$D453</f>
        <v>0</v>
      </c>
      <c r="AP453" s="21">
        <f t="shared" si="1223"/>
        <v>0</v>
      </c>
      <c r="AQ453" s="21">
        <f t="shared" si="1223"/>
        <v>0</v>
      </c>
      <c r="AR453" s="21">
        <f t="shared" si="1223"/>
        <v>0</v>
      </c>
      <c r="AS453" s="21">
        <f t="shared" si="1223"/>
        <v>0</v>
      </c>
      <c r="AT453" s="21">
        <f t="shared" si="1223"/>
        <v>0</v>
      </c>
      <c r="AU453" s="21">
        <f t="shared" si="1223"/>
        <v>0</v>
      </c>
      <c r="AV453" s="21">
        <f t="shared" si="1223"/>
        <v>0</v>
      </c>
      <c r="AW453" s="21">
        <f t="shared" si="1223"/>
        <v>0</v>
      </c>
      <c r="AX453" s="21">
        <f t="shared" si="1223"/>
        <v>0</v>
      </c>
      <c r="AY453" s="21">
        <f t="shared" si="1223"/>
        <v>0</v>
      </c>
      <c r="AZ453" s="21">
        <f t="shared" si="1223"/>
        <v>0</v>
      </c>
      <c r="BA453" s="21">
        <f t="shared" si="1223"/>
        <v>0</v>
      </c>
      <c r="BB453" s="21">
        <f t="shared" si="1223"/>
        <v>0</v>
      </c>
      <c r="BC453" s="21">
        <f t="shared" si="1223"/>
        <v>0</v>
      </c>
      <c r="BD453" s="21">
        <f t="shared" si="1223"/>
        <v>0</v>
      </c>
      <c r="BE453" s="21">
        <f t="shared" si="1223"/>
        <v>0</v>
      </c>
      <c r="BF453" s="21">
        <f t="shared" si="1223"/>
        <v>0</v>
      </c>
      <c r="BG453" s="21">
        <f t="shared" si="1223"/>
        <v>0</v>
      </c>
      <c r="BH453" s="21">
        <f t="shared" si="1223"/>
        <v>0</v>
      </c>
      <c r="BI453" s="21">
        <f t="shared" si="1223"/>
        <v>0</v>
      </c>
      <c r="BJ453" s="21">
        <f t="shared" si="1223"/>
        <v>0</v>
      </c>
      <c r="BK453" s="21">
        <f t="shared" si="1223"/>
        <v>0</v>
      </c>
      <c r="BL453" s="21">
        <f t="shared" si="1223"/>
        <v>0</v>
      </c>
      <c r="BM453" s="21">
        <f t="shared" si="1223"/>
        <v>0</v>
      </c>
      <c r="BN453" s="21">
        <f t="shared" si="1223"/>
        <v>0</v>
      </c>
      <c r="BO453" s="21">
        <f t="shared" si="1223"/>
        <v>0</v>
      </c>
      <c r="BP453" s="21">
        <f t="shared" si="1223"/>
        <v>0</v>
      </c>
      <c r="BQ453" s="21">
        <f t="shared" si="1223"/>
        <v>0</v>
      </c>
      <c r="BR453" s="21">
        <f t="shared" si="1223"/>
        <v>0</v>
      </c>
      <c r="BS453" s="21">
        <f t="shared" si="1223"/>
        <v>0</v>
      </c>
      <c r="BT453" s="21">
        <f t="shared" si="1223"/>
        <v>0</v>
      </c>
      <c r="BU453" s="21">
        <f t="shared" ref="BU453:CZ453" si="1224">BU68*$D453</f>
        <v>0</v>
      </c>
      <c r="BV453" s="21">
        <f t="shared" si="1224"/>
        <v>0</v>
      </c>
      <c r="BW453" s="21">
        <f t="shared" si="1224"/>
        <v>0</v>
      </c>
      <c r="BX453" s="21">
        <f t="shared" si="1224"/>
        <v>0</v>
      </c>
      <c r="BY453" s="21">
        <f t="shared" si="1224"/>
        <v>0</v>
      </c>
      <c r="BZ453" s="21">
        <f t="shared" si="1224"/>
        <v>0</v>
      </c>
      <c r="CA453" s="21">
        <f t="shared" si="1224"/>
        <v>0</v>
      </c>
      <c r="CB453" s="21">
        <f t="shared" si="1224"/>
        <v>0</v>
      </c>
      <c r="CC453" s="21">
        <f t="shared" si="1224"/>
        <v>0</v>
      </c>
      <c r="CD453" s="21">
        <f t="shared" si="1224"/>
        <v>0</v>
      </c>
      <c r="CE453" s="21">
        <f t="shared" si="1224"/>
        <v>0</v>
      </c>
      <c r="CF453" s="21">
        <f t="shared" si="1224"/>
        <v>0</v>
      </c>
      <c r="CG453" s="21">
        <f t="shared" si="1224"/>
        <v>0</v>
      </c>
      <c r="CH453" s="21">
        <f t="shared" si="1224"/>
        <v>0</v>
      </c>
      <c r="CI453" s="21">
        <f t="shared" si="1224"/>
        <v>0</v>
      </c>
      <c r="CJ453" s="21">
        <f t="shared" si="1224"/>
        <v>0</v>
      </c>
      <c r="CK453" s="21">
        <f t="shared" si="1224"/>
        <v>0</v>
      </c>
      <c r="CL453" s="21">
        <f t="shared" si="1224"/>
        <v>0</v>
      </c>
      <c r="CM453" s="21">
        <f t="shared" si="1224"/>
        <v>0</v>
      </c>
      <c r="CN453" s="21">
        <f t="shared" si="1224"/>
        <v>0</v>
      </c>
      <c r="CO453" s="21">
        <f t="shared" si="1224"/>
        <v>0</v>
      </c>
      <c r="CP453" s="21">
        <f t="shared" si="1224"/>
        <v>0</v>
      </c>
      <c r="CQ453" s="21">
        <f t="shared" si="1224"/>
        <v>0</v>
      </c>
      <c r="CR453" s="21">
        <f t="shared" si="1224"/>
        <v>0</v>
      </c>
      <c r="CS453" s="21">
        <f t="shared" si="1224"/>
        <v>0</v>
      </c>
      <c r="CT453" s="21">
        <f t="shared" si="1224"/>
        <v>0</v>
      </c>
      <c r="CU453" s="21">
        <f t="shared" si="1224"/>
        <v>0</v>
      </c>
      <c r="CV453" s="21">
        <f t="shared" si="1224"/>
        <v>0</v>
      </c>
      <c r="CW453" s="21">
        <f t="shared" si="1224"/>
        <v>0</v>
      </c>
      <c r="CX453" s="21">
        <f t="shared" si="1224"/>
        <v>0</v>
      </c>
      <c r="CY453" s="21">
        <f t="shared" si="1224"/>
        <v>0</v>
      </c>
      <c r="CZ453" s="21">
        <f t="shared" si="1224"/>
        <v>0</v>
      </c>
      <c r="DA453" s="21">
        <f t="shared" ref="DA453:DY453" si="1225">DA68*$D453</f>
        <v>0</v>
      </c>
      <c r="DB453" s="21">
        <f t="shared" si="1225"/>
        <v>0</v>
      </c>
      <c r="DC453" s="21">
        <f t="shared" si="1225"/>
        <v>0</v>
      </c>
      <c r="DD453" s="21">
        <f t="shared" si="1225"/>
        <v>0</v>
      </c>
      <c r="DE453" s="21">
        <f t="shared" si="1225"/>
        <v>0</v>
      </c>
      <c r="DF453" s="21">
        <f t="shared" si="1225"/>
        <v>0</v>
      </c>
      <c r="DG453" s="21">
        <f t="shared" si="1225"/>
        <v>0</v>
      </c>
      <c r="DH453" s="21">
        <f t="shared" si="1225"/>
        <v>0</v>
      </c>
      <c r="DI453" s="21">
        <f t="shared" si="1225"/>
        <v>0</v>
      </c>
      <c r="DJ453" s="21">
        <f t="shared" si="1225"/>
        <v>0</v>
      </c>
      <c r="DK453" s="21">
        <f t="shared" si="1225"/>
        <v>0</v>
      </c>
      <c r="DL453" s="21">
        <f t="shared" si="1225"/>
        <v>0</v>
      </c>
      <c r="DM453" s="21">
        <f t="shared" si="1225"/>
        <v>0</v>
      </c>
      <c r="DN453" s="21">
        <f t="shared" si="1225"/>
        <v>0</v>
      </c>
      <c r="DO453" s="21">
        <f t="shared" si="1225"/>
        <v>0</v>
      </c>
      <c r="DP453" s="21">
        <f t="shared" si="1225"/>
        <v>0</v>
      </c>
      <c r="DQ453" s="21">
        <f t="shared" si="1225"/>
        <v>0</v>
      </c>
      <c r="DR453" s="21">
        <f t="shared" si="1225"/>
        <v>0</v>
      </c>
      <c r="DS453" s="21">
        <f t="shared" si="1225"/>
        <v>0</v>
      </c>
      <c r="DT453" s="21">
        <f t="shared" si="1225"/>
        <v>0</v>
      </c>
      <c r="DU453" s="21">
        <f t="shared" si="1225"/>
        <v>0</v>
      </c>
      <c r="DV453" s="21">
        <f t="shared" si="1225"/>
        <v>0</v>
      </c>
      <c r="DW453" s="21">
        <f t="shared" si="1225"/>
        <v>0</v>
      </c>
      <c r="DX453" s="21">
        <f t="shared" si="1225"/>
        <v>0</v>
      </c>
      <c r="DY453" s="21">
        <f t="shared" si="1225"/>
        <v>0</v>
      </c>
      <c r="EB453" s="116">
        <f t="shared" ref="EB453:EB470" si="1226">ROW(EB453)-ROW($EB$2)+1</f>
        <v>452</v>
      </c>
      <c r="EC453" s="2" t="str">
        <f t="shared" ref="EC453:EC454" si="1227">B453</f>
        <v>Phase 1</v>
      </c>
      <c r="ED453" s="2" t="str">
        <f t="shared" ref="ED453:ED454" si="1228">C453</f>
        <v>60' Wide</v>
      </c>
      <c r="EE453" s="33" t="str">
        <f>EE472</f>
        <v>Cash</v>
      </c>
      <c r="EF453" s="2" t="str">
        <f>EF472</f>
        <v>Home Construction - Base</v>
      </c>
    </row>
    <row r="454" spans="1:136" x14ac:dyDescent="0.3">
      <c r="B454" s="2" t="str">
        <f>Product!$F$2</f>
        <v>Phase 1</v>
      </c>
      <c r="C454" s="2" t="str">
        <f>Product!$F$3</f>
        <v>75' Wide</v>
      </c>
      <c r="D454" s="129">
        <f>SUMIFS(INDEX(Product!$B$2:$U$97, MATCH(D450, Product!$B$2:$B$97, 0), ), Product!$B$2:$U$2, $B454, Product!$B$3:$U$3, $C454)</f>
        <v>-130000</v>
      </c>
      <c r="G454" s="11">
        <f>SUM(H454:DZ454)</f>
        <v>-2600000</v>
      </c>
      <c r="I454" s="21">
        <f t="shared" ref="I454:AN454" si="1229">I69*$D454</f>
        <v>0</v>
      </c>
      <c r="J454" s="21">
        <f t="shared" si="1229"/>
        <v>0</v>
      </c>
      <c r="K454" s="21">
        <f t="shared" si="1229"/>
        <v>0</v>
      </c>
      <c r="L454" s="21">
        <f t="shared" si="1229"/>
        <v>0</v>
      </c>
      <c r="M454" s="21">
        <f t="shared" si="1229"/>
        <v>0</v>
      </c>
      <c r="N454" s="21">
        <f t="shared" si="1229"/>
        <v>0</v>
      </c>
      <c r="O454" s="21">
        <f t="shared" si="1229"/>
        <v>0</v>
      </c>
      <c r="P454" s="21">
        <f t="shared" si="1229"/>
        <v>0</v>
      </c>
      <c r="Q454" s="21">
        <f t="shared" si="1229"/>
        <v>-433333.33333333337</v>
      </c>
      <c r="R454" s="21">
        <f t="shared" si="1229"/>
        <v>-433333.33333333337</v>
      </c>
      <c r="S454" s="21">
        <f t="shared" si="1229"/>
        <v>-433333.33333333337</v>
      </c>
      <c r="T454" s="21">
        <f t="shared" si="1229"/>
        <v>-433333.33333333337</v>
      </c>
      <c r="U454" s="21">
        <f t="shared" si="1229"/>
        <v>-433333.33333333337</v>
      </c>
      <c r="V454" s="21">
        <f t="shared" si="1229"/>
        <v>-433333.3333333332</v>
      </c>
      <c r="W454" s="21">
        <f t="shared" si="1229"/>
        <v>0</v>
      </c>
      <c r="X454" s="21">
        <f t="shared" si="1229"/>
        <v>0</v>
      </c>
      <c r="Y454" s="21">
        <f t="shared" si="1229"/>
        <v>0</v>
      </c>
      <c r="Z454" s="21">
        <f t="shared" si="1229"/>
        <v>0</v>
      </c>
      <c r="AA454" s="21">
        <f t="shared" si="1229"/>
        <v>0</v>
      </c>
      <c r="AB454" s="21">
        <f t="shared" si="1229"/>
        <v>0</v>
      </c>
      <c r="AC454" s="21">
        <f t="shared" si="1229"/>
        <v>0</v>
      </c>
      <c r="AD454" s="21">
        <f t="shared" si="1229"/>
        <v>0</v>
      </c>
      <c r="AE454" s="21">
        <f t="shared" si="1229"/>
        <v>0</v>
      </c>
      <c r="AF454" s="21">
        <f t="shared" si="1229"/>
        <v>0</v>
      </c>
      <c r="AG454" s="21">
        <f t="shared" si="1229"/>
        <v>0</v>
      </c>
      <c r="AH454" s="21">
        <f t="shared" si="1229"/>
        <v>0</v>
      </c>
      <c r="AI454" s="21">
        <f t="shared" si="1229"/>
        <v>0</v>
      </c>
      <c r="AJ454" s="21">
        <f t="shared" si="1229"/>
        <v>0</v>
      </c>
      <c r="AK454" s="21">
        <f t="shared" si="1229"/>
        <v>0</v>
      </c>
      <c r="AL454" s="21">
        <f t="shared" si="1229"/>
        <v>0</v>
      </c>
      <c r="AM454" s="21">
        <f t="shared" si="1229"/>
        <v>0</v>
      </c>
      <c r="AN454" s="21">
        <f t="shared" si="1229"/>
        <v>0</v>
      </c>
      <c r="AO454" s="21">
        <f t="shared" ref="AO454:BT454" si="1230">AO69*$D454</f>
        <v>0</v>
      </c>
      <c r="AP454" s="21">
        <f t="shared" si="1230"/>
        <v>0</v>
      </c>
      <c r="AQ454" s="21">
        <f t="shared" si="1230"/>
        <v>0</v>
      </c>
      <c r="AR454" s="21">
        <f t="shared" si="1230"/>
        <v>0</v>
      </c>
      <c r="AS454" s="21">
        <f t="shared" si="1230"/>
        <v>0</v>
      </c>
      <c r="AT454" s="21">
        <f t="shared" si="1230"/>
        <v>0</v>
      </c>
      <c r="AU454" s="21">
        <f t="shared" si="1230"/>
        <v>0</v>
      </c>
      <c r="AV454" s="21">
        <f t="shared" si="1230"/>
        <v>0</v>
      </c>
      <c r="AW454" s="21">
        <f t="shared" si="1230"/>
        <v>0</v>
      </c>
      <c r="AX454" s="21">
        <f t="shared" si="1230"/>
        <v>0</v>
      </c>
      <c r="AY454" s="21">
        <f t="shared" si="1230"/>
        <v>0</v>
      </c>
      <c r="AZ454" s="21">
        <f t="shared" si="1230"/>
        <v>0</v>
      </c>
      <c r="BA454" s="21">
        <f t="shared" si="1230"/>
        <v>0</v>
      </c>
      <c r="BB454" s="21">
        <f t="shared" si="1230"/>
        <v>0</v>
      </c>
      <c r="BC454" s="21">
        <f t="shared" si="1230"/>
        <v>0</v>
      </c>
      <c r="BD454" s="21">
        <f t="shared" si="1230"/>
        <v>0</v>
      </c>
      <c r="BE454" s="21">
        <f t="shared" si="1230"/>
        <v>0</v>
      </c>
      <c r="BF454" s="21">
        <f t="shared" si="1230"/>
        <v>0</v>
      </c>
      <c r="BG454" s="21">
        <f t="shared" si="1230"/>
        <v>0</v>
      </c>
      <c r="BH454" s="21">
        <f t="shared" si="1230"/>
        <v>0</v>
      </c>
      <c r="BI454" s="21">
        <f t="shared" si="1230"/>
        <v>0</v>
      </c>
      <c r="BJ454" s="21">
        <f t="shared" si="1230"/>
        <v>0</v>
      </c>
      <c r="BK454" s="21">
        <f t="shared" si="1230"/>
        <v>0</v>
      </c>
      <c r="BL454" s="21">
        <f t="shared" si="1230"/>
        <v>0</v>
      </c>
      <c r="BM454" s="21">
        <f t="shared" si="1230"/>
        <v>0</v>
      </c>
      <c r="BN454" s="21">
        <f t="shared" si="1230"/>
        <v>0</v>
      </c>
      <c r="BO454" s="21">
        <f t="shared" si="1230"/>
        <v>0</v>
      </c>
      <c r="BP454" s="21">
        <f t="shared" si="1230"/>
        <v>0</v>
      </c>
      <c r="BQ454" s="21">
        <f t="shared" si="1230"/>
        <v>0</v>
      </c>
      <c r="BR454" s="21">
        <f t="shared" si="1230"/>
        <v>0</v>
      </c>
      <c r="BS454" s="21">
        <f t="shared" si="1230"/>
        <v>0</v>
      </c>
      <c r="BT454" s="21">
        <f t="shared" si="1230"/>
        <v>0</v>
      </c>
      <c r="BU454" s="21">
        <f t="shared" ref="BU454:CZ454" si="1231">BU69*$D454</f>
        <v>0</v>
      </c>
      <c r="BV454" s="21">
        <f t="shared" si="1231"/>
        <v>0</v>
      </c>
      <c r="BW454" s="21">
        <f t="shared" si="1231"/>
        <v>0</v>
      </c>
      <c r="BX454" s="21">
        <f t="shared" si="1231"/>
        <v>0</v>
      </c>
      <c r="BY454" s="21">
        <f t="shared" si="1231"/>
        <v>0</v>
      </c>
      <c r="BZ454" s="21">
        <f t="shared" si="1231"/>
        <v>0</v>
      </c>
      <c r="CA454" s="21">
        <f t="shared" si="1231"/>
        <v>0</v>
      </c>
      <c r="CB454" s="21">
        <f t="shared" si="1231"/>
        <v>0</v>
      </c>
      <c r="CC454" s="21">
        <f t="shared" si="1231"/>
        <v>0</v>
      </c>
      <c r="CD454" s="21">
        <f t="shared" si="1231"/>
        <v>0</v>
      </c>
      <c r="CE454" s="21">
        <f t="shared" si="1231"/>
        <v>0</v>
      </c>
      <c r="CF454" s="21">
        <f t="shared" si="1231"/>
        <v>0</v>
      </c>
      <c r="CG454" s="21">
        <f t="shared" si="1231"/>
        <v>0</v>
      </c>
      <c r="CH454" s="21">
        <f t="shared" si="1231"/>
        <v>0</v>
      </c>
      <c r="CI454" s="21">
        <f t="shared" si="1231"/>
        <v>0</v>
      </c>
      <c r="CJ454" s="21">
        <f t="shared" si="1231"/>
        <v>0</v>
      </c>
      <c r="CK454" s="21">
        <f t="shared" si="1231"/>
        <v>0</v>
      </c>
      <c r="CL454" s="21">
        <f t="shared" si="1231"/>
        <v>0</v>
      </c>
      <c r="CM454" s="21">
        <f t="shared" si="1231"/>
        <v>0</v>
      </c>
      <c r="CN454" s="21">
        <f t="shared" si="1231"/>
        <v>0</v>
      </c>
      <c r="CO454" s="21">
        <f t="shared" si="1231"/>
        <v>0</v>
      </c>
      <c r="CP454" s="21">
        <f t="shared" si="1231"/>
        <v>0</v>
      </c>
      <c r="CQ454" s="21">
        <f t="shared" si="1231"/>
        <v>0</v>
      </c>
      <c r="CR454" s="21">
        <f t="shared" si="1231"/>
        <v>0</v>
      </c>
      <c r="CS454" s="21">
        <f t="shared" si="1231"/>
        <v>0</v>
      </c>
      <c r="CT454" s="21">
        <f t="shared" si="1231"/>
        <v>0</v>
      </c>
      <c r="CU454" s="21">
        <f t="shared" si="1231"/>
        <v>0</v>
      </c>
      <c r="CV454" s="21">
        <f t="shared" si="1231"/>
        <v>0</v>
      </c>
      <c r="CW454" s="21">
        <f t="shared" si="1231"/>
        <v>0</v>
      </c>
      <c r="CX454" s="21">
        <f t="shared" si="1231"/>
        <v>0</v>
      </c>
      <c r="CY454" s="21">
        <f t="shared" si="1231"/>
        <v>0</v>
      </c>
      <c r="CZ454" s="21">
        <f t="shared" si="1231"/>
        <v>0</v>
      </c>
      <c r="DA454" s="21">
        <f t="shared" ref="DA454:DY454" si="1232">DA69*$D454</f>
        <v>0</v>
      </c>
      <c r="DB454" s="21">
        <f t="shared" si="1232"/>
        <v>0</v>
      </c>
      <c r="DC454" s="21">
        <f t="shared" si="1232"/>
        <v>0</v>
      </c>
      <c r="DD454" s="21">
        <f t="shared" si="1232"/>
        <v>0</v>
      </c>
      <c r="DE454" s="21">
        <f t="shared" si="1232"/>
        <v>0</v>
      </c>
      <c r="DF454" s="21">
        <f t="shared" si="1232"/>
        <v>0</v>
      </c>
      <c r="DG454" s="21">
        <f t="shared" si="1232"/>
        <v>0</v>
      </c>
      <c r="DH454" s="21">
        <f t="shared" si="1232"/>
        <v>0</v>
      </c>
      <c r="DI454" s="21">
        <f t="shared" si="1232"/>
        <v>0</v>
      </c>
      <c r="DJ454" s="21">
        <f t="shared" si="1232"/>
        <v>0</v>
      </c>
      <c r="DK454" s="21">
        <f t="shared" si="1232"/>
        <v>0</v>
      </c>
      <c r="DL454" s="21">
        <f t="shared" si="1232"/>
        <v>0</v>
      </c>
      <c r="DM454" s="21">
        <f t="shared" si="1232"/>
        <v>0</v>
      </c>
      <c r="DN454" s="21">
        <f t="shared" si="1232"/>
        <v>0</v>
      </c>
      <c r="DO454" s="21">
        <f t="shared" si="1232"/>
        <v>0</v>
      </c>
      <c r="DP454" s="21">
        <f t="shared" si="1232"/>
        <v>0</v>
      </c>
      <c r="DQ454" s="21">
        <f t="shared" si="1232"/>
        <v>0</v>
      </c>
      <c r="DR454" s="21">
        <f t="shared" si="1232"/>
        <v>0</v>
      </c>
      <c r="DS454" s="21">
        <f t="shared" si="1232"/>
        <v>0</v>
      </c>
      <c r="DT454" s="21">
        <f t="shared" si="1232"/>
        <v>0</v>
      </c>
      <c r="DU454" s="21">
        <f t="shared" si="1232"/>
        <v>0</v>
      </c>
      <c r="DV454" s="21">
        <f t="shared" si="1232"/>
        <v>0</v>
      </c>
      <c r="DW454" s="21">
        <f t="shared" si="1232"/>
        <v>0</v>
      </c>
      <c r="DX454" s="21">
        <f t="shared" si="1232"/>
        <v>0</v>
      </c>
      <c r="DY454" s="21">
        <f t="shared" si="1232"/>
        <v>0</v>
      </c>
      <c r="EB454" s="116">
        <f t="shared" si="1226"/>
        <v>453</v>
      </c>
      <c r="EC454" s="2" t="str">
        <f t="shared" si="1227"/>
        <v>Phase 1</v>
      </c>
      <c r="ED454" s="2" t="str">
        <f t="shared" si="1228"/>
        <v>75' Wide</v>
      </c>
      <c r="EE454" s="33" t="str">
        <f>EE472</f>
        <v>Cash</v>
      </c>
      <c r="EF454" s="2" t="str">
        <f>EF472</f>
        <v>Home Construction - Base</v>
      </c>
    </row>
    <row r="455" spans="1:136" x14ac:dyDescent="0.3">
      <c r="D455" s="129"/>
      <c r="I455" s="21"/>
      <c r="J455" s="21"/>
      <c r="K455" s="21"/>
      <c r="L455" s="21"/>
      <c r="M455" s="21"/>
      <c r="N455" s="21"/>
      <c r="O455" s="21"/>
      <c r="P455" s="21"/>
      <c r="Q455" s="21"/>
      <c r="R455" s="21"/>
      <c r="S455" s="21"/>
      <c r="T455" s="21"/>
      <c r="U455" s="21"/>
      <c r="V455" s="21"/>
      <c r="W455" s="21"/>
      <c r="X455" s="21"/>
      <c r="Y455" s="21"/>
      <c r="Z455" s="21"/>
      <c r="AA455" s="21"/>
      <c r="AB455" s="21"/>
      <c r="AC455" s="21"/>
      <c r="AD455" s="21"/>
      <c r="AE455" s="21"/>
      <c r="AF455" s="21"/>
      <c r="AG455" s="21"/>
      <c r="AH455" s="21"/>
      <c r="AI455" s="21"/>
      <c r="AJ455" s="21"/>
      <c r="AK455" s="21"/>
      <c r="AL455" s="21"/>
      <c r="AM455" s="21"/>
      <c r="AN455" s="21"/>
      <c r="AO455" s="21"/>
      <c r="AP455" s="21"/>
      <c r="AQ455" s="21"/>
      <c r="AR455" s="21"/>
      <c r="AS455" s="21"/>
      <c r="AT455" s="21"/>
      <c r="AU455" s="21"/>
      <c r="AV455" s="21"/>
      <c r="AW455" s="21"/>
      <c r="AX455" s="21"/>
      <c r="AY455" s="21"/>
      <c r="AZ455" s="21"/>
      <c r="BA455" s="21"/>
      <c r="BB455" s="21"/>
      <c r="BC455" s="21"/>
      <c r="BD455" s="21"/>
      <c r="BE455" s="21"/>
      <c r="BF455" s="21"/>
      <c r="BG455" s="21"/>
      <c r="BH455" s="21"/>
      <c r="BI455" s="21"/>
      <c r="BJ455" s="21"/>
      <c r="BK455" s="21"/>
      <c r="BL455" s="21"/>
      <c r="BM455" s="21"/>
      <c r="BN455" s="21"/>
      <c r="BO455" s="21"/>
      <c r="BP455" s="21"/>
      <c r="BQ455" s="21"/>
      <c r="BR455" s="21"/>
      <c r="BS455" s="21"/>
      <c r="BT455" s="21"/>
      <c r="BU455" s="21"/>
      <c r="BV455" s="21"/>
      <c r="BW455" s="21"/>
      <c r="BX455" s="21"/>
      <c r="BY455" s="21"/>
      <c r="BZ455" s="21"/>
      <c r="CA455" s="21"/>
      <c r="CB455" s="21"/>
      <c r="CC455" s="21"/>
      <c r="CD455" s="21"/>
      <c r="CE455" s="21"/>
      <c r="CF455" s="21"/>
      <c r="CG455" s="21"/>
      <c r="CH455" s="21"/>
      <c r="CI455" s="21"/>
      <c r="CJ455" s="21"/>
      <c r="CK455" s="21"/>
      <c r="CL455" s="21"/>
      <c r="CM455" s="21"/>
      <c r="CN455" s="21"/>
      <c r="CO455" s="21"/>
      <c r="CP455" s="21"/>
      <c r="CQ455" s="21"/>
      <c r="CR455" s="21"/>
      <c r="CS455" s="21"/>
      <c r="CT455" s="21"/>
      <c r="CU455" s="21"/>
      <c r="CV455" s="21"/>
      <c r="CW455" s="21"/>
      <c r="CX455" s="21"/>
      <c r="CY455" s="21"/>
      <c r="CZ455" s="21"/>
      <c r="DA455" s="21"/>
      <c r="DB455" s="21"/>
      <c r="DC455" s="21"/>
      <c r="DD455" s="21"/>
      <c r="DE455" s="21"/>
      <c r="DF455" s="21"/>
      <c r="DG455" s="21"/>
      <c r="DH455" s="21"/>
      <c r="DI455" s="21"/>
      <c r="DJ455" s="21"/>
      <c r="DK455" s="21"/>
      <c r="DL455" s="21"/>
      <c r="DM455" s="21"/>
      <c r="DN455" s="21"/>
      <c r="DO455" s="21"/>
      <c r="DP455" s="21"/>
      <c r="DQ455" s="21"/>
      <c r="DR455" s="21"/>
      <c r="DS455" s="21"/>
      <c r="DT455" s="21"/>
      <c r="DU455" s="21"/>
      <c r="DV455" s="21"/>
      <c r="DW455" s="21"/>
      <c r="DX455" s="21"/>
      <c r="DY455" s="21"/>
      <c r="EE455" s="33"/>
    </row>
    <row r="456" spans="1:136" x14ac:dyDescent="0.3">
      <c r="B456" s="2" t="str">
        <f>Product!$G$2</f>
        <v>Phase 2</v>
      </c>
      <c r="C456" s="2" t="str">
        <f>Product!$G$3</f>
        <v>50' Wide</v>
      </c>
      <c r="D456" s="129">
        <f>SUMIFS(INDEX(Product!$B$2:$U$97, MATCH(D450, Product!$B$2:$B$97, 0), ), Product!$B$2:$U$2, $B456, Product!$B$3:$U$3, $C456)</f>
        <v>-130000</v>
      </c>
      <c r="G456" s="11">
        <f>SUM(H456:DZ456)</f>
        <v>-3900000</v>
      </c>
      <c r="I456" s="21">
        <f t="shared" ref="I456:AN456" si="1233">I71*$D456</f>
        <v>0</v>
      </c>
      <c r="J456" s="21">
        <f t="shared" si="1233"/>
        <v>0</v>
      </c>
      <c r="K456" s="21">
        <f t="shared" si="1233"/>
        <v>0</v>
      </c>
      <c r="L456" s="21">
        <f t="shared" si="1233"/>
        <v>0</v>
      </c>
      <c r="M456" s="21">
        <f t="shared" si="1233"/>
        <v>0</v>
      </c>
      <c r="N456" s="21">
        <f t="shared" si="1233"/>
        <v>0</v>
      </c>
      <c r="O456" s="21">
        <f t="shared" si="1233"/>
        <v>0</v>
      </c>
      <c r="P456" s="21">
        <f t="shared" si="1233"/>
        <v>0</v>
      </c>
      <c r="Q456" s="21">
        <f t="shared" si="1233"/>
        <v>0</v>
      </c>
      <c r="R456" s="21">
        <f t="shared" si="1233"/>
        <v>0</v>
      </c>
      <c r="S456" s="21">
        <f t="shared" si="1233"/>
        <v>0</v>
      </c>
      <c r="T456" s="21">
        <f t="shared" si="1233"/>
        <v>0</v>
      </c>
      <c r="U456" s="21">
        <f t="shared" si="1233"/>
        <v>0</v>
      </c>
      <c r="V456" s="21">
        <f t="shared" si="1233"/>
        <v>0</v>
      </c>
      <c r="W456" s="21">
        <f t="shared" si="1233"/>
        <v>0</v>
      </c>
      <c r="X456" s="21">
        <f t="shared" si="1233"/>
        <v>0</v>
      </c>
      <c r="Y456" s="21">
        <f t="shared" si="1233"/>
        <v>0</v>
      </c>
      <c r="Z456" s="21">
        <f t="shared" si="1233"/>
        <v>0</v>
      </c>
      <c r="AA456" s="21">
        <f t="shared" si="1233"/>
        <v>0</v>
      </c>
      <c r="AB456" s="21">
        <f t="shared" si="1233"/>
        <v>0</v>
      </c>
      <c r="AC456" s="21">
        <f t="shared" si="1233"/>
        <v>-650000</v>
      </c>
      <c r="AD456" s="21">
        <f t="shared" si="1233"/>
        <v>-650000</v>
      </c>
      <c r="AE456" s="21">
        <f t="shared" si="1233"/>
        <v>-650000</v>
      </c>
      <c r="AF456" s="21">
        <f t="shared" si="1233"/>
        <v>-650000</v>
      </c>
      <c r="AG456" s="21">
        <f t="shared" si="1233"/>
        <v>-650000</v>
      </c>
      <c r="AH456" s="21">
        <f t="shared" si="1233"/>
        <v>-650000</v>
      </c>
      <c r="AI456" s="21">
        <f t="shared" si="1233"/>
        <v>0</v>
      </c>
      <c r="AJ456" s="21">
        <f t="shared" si="1233"/>
        <v>0</v>
      </c>
      <c r="AK456" s="21">
        <f t="shared" si="1233"/>
        <v>0</v>
      </c>
      <c r="AL456" s="21">
        <f t="shared" si="1233"/>
        <v>0</v>
      </c>
      <c r="AM456" s="21">
        <f t="shared" si="1233"/>
        <v>0</v>
      </c>
      <c r="AN456" s="21">
        <f t="shared" si="1233"/>
        <v>0</v>
      </c>
      <c r="AO456" s="21">
        <f t="shared" ref="AO456:BT456" si="1234">AO71*$D456</f>
        <v>0</v>
      </c>
      <c r="AP456" s="21">
        <f t="shared" si="1234"/>
        <v>0</v>
      </c>
      <c r="AQ456" s="21">
        <f t="shared" si="1234"/>
        <v>0</v>
      </c>
      <c r="AR456" s="21">
        <f t="shared" si="1234"/>
        <v>0</v>
      </c>
      <c r="AS456" s="21">
        <f t="shared" si="1234"/>
        <v>0</v>
      </c>
      <c r="AT456" s="21">
        <f t="shared" si="1234"/>
        <v>0</v>
      </c>
      <c r="AU456" s="21">
        <f t="shared" si="1234"/>
        <v>0</v>
      </c>
      <c r="AV456" s="21">
        <f t="shared" si="1234"/>
        <v>0</v>
      </c>
      <c r="AW456" s="21">
        <f t="shared" si="1234"/>
        <v>0</v>
      </c>
      <c r="AX456" s="21">
        <f t="shared" si="1234"/>
        <v>0</v>
      </c>
      <c r="AY456" s="21">
        <f t="shared" si="1234"/>
        <v>0</v>
      </c>
      <c r="AZ456" s="21">
        <f t="shared" si="1234"/>
        <v>0</v>
      </c>
      <c r="BA456" s="21">
        <f t="shared" si="1234"/>
        <v>0</v>
      </c>
      <c r="BB456" s="21">
        <f t="shared" si="1234"/>
        <v>0</v>
      </c>
      <c r="BC456" s="21">
        <f t="shared" si="1234"/>
        <v>0</v>
      </c>
      <c r="BD456" s="21">
        <f t="shared" si="1234"/>
        <v>0</v>
      </c>
      <c r="BE456" s="21">
        <f t="shared" si="1234"/>
        <v>0</v>
      </c>
      <c r="BF456" s="21">
        <f t="shared" si="1234"/>
        <v>0</v>
      </c>
      <c r="BG456" s="21">
        <f t="shared" si="1234"/>
        <v>0</v>
      </c>
      <c r="BH456" s="21">
        <f t="shared" si="1234"/>
        <v>0</v>
      </c>
      <c r="BI456" s="21">
        <f t="shared" si="1234"/>
        <v>0</v>
      </c>
      <c r="BJ456" s="21">
        <f t="shared" si="1234"/>
        <v>0</v>
      </c>
      <c r="BK456" s="21">
        <f t="shared" si="1234"/>
        <v>0</v>
      </c>
      <c r="BL456" s="21">
        <f t="shared" si="1234"/>
        <v>0</v>
      </c>
      <c r="BM456" s="21">
        <f t="shared" si="1234"/>
        <v>0</v>
      </c>
      <c r="BN456" s="21">
        <f t="shared" si="1234"/>
        <v>0</v>
      </c>
      <c r="BO456" s="21">
        <f t="shared" si="1234"/>
        <v>0</v>
      </c>
      <c r="BP456" s="21">
        <f t="shared" si="1234"/>
        <v>0</v>
      </c>
      <c r="BQ456" s="21">
        <f t="shared" si="1234"/>
        <v>0</v>
      </c>
      <c r="BR456" s="21">
        <f t="shared" si="1234"/>
        <v>0</v>
      </c>
      <c r="BS456" s="21">
        <f t="shared" si="1234"/>
        <v>0</v>
      </c>
      <c r="BT456" s="21">
        <f t="shared" si="1234"/>
        <v>0</v>
      </c>
      <c r="BU456" s="21">
        <f t="shared" ref="BU456:CZ456" si="1235">BU71*$D456</f>
        <v>0</v>
      </c>
      <c r="BV456" s="21">
        <f t="shared" si="1235"/>
        <v>0</v>
      </c>
      <c r="BW456" s="21">
        <f t="shared" si="1235"/>
        <v>0</v>
      </c>
      <c r="BX456" s="21">
        <f t="shared" si="1235"/>
        <v>0</v>
      </c>
      <c r="BY456" s="21">
        <f t="shared" si="1235"/>
        <v>0</v>
      </c>
      <c r="BZ456" s="21">
        <f t="shared" si="1235"/>
        <v>0</v>
      </c>
      <c r="CA456" s="21">
        <f t="shared" si="1235"/>
        <v>0</v>
      </c>
      <c r="CB456" s="21">
        <f t="shared" si="1235"/>
        <v>0</v>
      </c>
      <c r="CC456" s="21">
        <f t="shared" si="1235"/>
        <v>0</v>
      </c>
      <c r="CD456" s="21">
        <f t="shared" si="1235"/>
        <v>0</v>
      </c>
      <c r="CE456" s="21">
        <f t="shared" si="1235"/>
        <v>0</v>
      </c>
      <c r="CF456" s="21">
        <f t="shared" si="1235"/>
        <v>0</v>
      </c>
      <c r="CG456" s="21">
        <f t="shared" si="1235"/>
        <v>0</v>
      </c>
      <c r="CH456" s="21">
        <f t="shared" si="1235"/>
        <v>0</v>
      </c>
      <c r="CI456" s="21">
        <f t="shared" si="1235"/>
        <v>0</v>
      </c>
      <c r="CJ456" s="21">
        <f t="shared" si="1235"/>
        <v>0</v>
      </c>
      <c r="CK456" s="21">
        <f t="shared" si="1235"/>
        <v>0</v>
      </c>
      <c r="CL456" s="21">
        <f t="shared" si="1235"/>
        <v>0</v>
      </c>
      <c r="CM456" s="21">
        <f t="shared" si="1235"/>
        <v>0</v>
      </c>
      <c r="CN456" s="21">
        <f t="shared" si="1235"/>
        <v>0</v>
      </c>
      <c r="CO456" s="21">
        <f t="shared" si="1235"/>
        <v>0</v>
      </c>
      <c r="CP456" s="21">
        <f t="shared" si="1235"/>
        <v>0</v>
      </c>
      <c r="CQ456" s="21">
        <f t="shared" si="1235"/>
        <v>0</v>
      </c>
      <c r="CR456" s="21">
        <f t="shared" si="1235"/>
        <v>0</v>
      </c>
      <c r="CS456" s="21">
        <f t="shared" si="1235"/>
        <v>0</v>
      </c>
      <c r="CT456" s="21">
        <f t="shared" si="1235"/>
        <v>0</v>
      </c>
      <c r="CU456" s="21">
        <f t="shared" si="1235"/>
        <v>0</v>
      </c>
      <c r="CV456" s="21">
        <f t="shared" si="1235"/>
        <v>0</v>
      </c>
      <c r="CW456" s="21">
        <f t="shared" si="1235"/>
        <v>0</v>
      </c>
      <c r="CX456" s="21">
        <f t="shared" si="1235"/>
        <v>0</v>
      </c>
      <c r="CY456" s="21">
        <f t="shared" si="1235"/>
        <v>0</v>
      </c>
      <c r="CZ456" s="21">
        <f t="shared" si="1235"/>
        <v>0</v>
      </c>
      <c r="DA456" s="21">
        <f t="shared" ref="DA456:DY456" si="1236">DA71*$D456</f>
        <v>0</v>
      </c>
      <c r="DB456" s="21">
        <f t="shared" si="1236"/>
        <v>0</v>
      </c>
      <c r="DC456" s="21">
        <f t="shared" si="1236"/>
        <v>0</v>
      </c>
      <c r="DD456" s="21">
        <f t="shared" si="1236"/>
        <v>0</v>
      </c>
      <c r="DE456" s="21">
        <f t="shared" si="1236"/>
        <v>0</v>
      </c>
      <c r="DF456" s="21">
        <f t="shared" si="1236"/>
        <v>0</v>
      </c>
      <c r="DG456" s="21">
        <f t="shared" si="1236"/>
        <v>0</v>
      </c>
      <c r="DH456" s="21">
        <f t="shared" si="1236"/>
        <v>0</v>
      </c>
      <c r="DI456" s="21">
        <f t="shared" si="1236"/>
        <v>0</v>
      </c>
      <c r="DJ456" s="21">
        <f t="shared" si="1236"/>
        <v>0</v>
      </c>
      <c r="DK456" s="21">
        <f t="shared" si="1236"/>
        <v>0</v>
      </c>
      <c r="DL456" s="21">
        <f t="shared" si="1236"/>
        <v>0</v>
      </c>
      <c r="DM456" s="21">
        <f t="shared" si="1236"/>
        <v>0</v>
      </c>
      <c r="DN456" s="21">
        <f t="shared" si="1236"/>
        <v>0</v>
      </c>
      <c r="DO456" s="21">
        <f t="shared" si="1236"/>
        <v>0</v>
      </c>
      <c r="DP456" s="21">
        <f t="shared" si="1236"/>
        <v>0</v>
      </c>
      <c r="DQ456" s="21">
        <f t="shared" si="1236"/>
        <v>0</v>
      </c>
      <c r="DR456" s="21">
        <f t="shared" si="1236"/>
        <v>0</v>
      </c>
      <c r="DS456" s="21">
        <f t="shared" si="1236"/>
        <v>0</v>
      </c>
      <c r="DT456" s="21">
        <f t="shared" si="1236"/>
        <v>0</v>
      </c>
      <c r="DU456" s="21">
        <f t="shared" si="1236"/>
        <v>0</v>
      </c>
      <c r="DV456" s="21">
        <f t="shared" si="1236"/>
        <v>0</v>
      </c>
      <c r="DW456" s="21">
        <f t="shared" si="1236"/>
        <v>0</v>
      </c>
      <c r="DX456" s="21">
        <f t="shared" si="1236"/>
        <v>0</v>
      </c>
      <c r="DY456" s="21">
        <f t="shared" si="1236"/>
        <v>0</v>
      </c>
      <c r="EB456" s="116">
        <f t="shared" si="1226"/>
        <v>455</v>
      </c>
      <c r="EC456" s="2" t="str">
        <f t="shared" ref="EC456:EC458" si="1237">B456</f>
        <v>Phase 2</v>
      </c>
      <c r="ED456" s="2" t="str">
        <f t="shared" ref="ED456:ED458" si="1238">C456</f>
        <v>50' Wide</v>
      </c>
      <c r="EE456" s="33" t="str">
        <f>EE472</f>
        <v>Cash</v>
      </c>
      <c r="EF456" s="2" t="str">
        <f>EF472</f>
        <v>Home Construction - Base</v>
      </c>
    </row>
    <row r="457" spans="1:136" x14ac:dyDescent="0.3">
      <c r="B457" s="2" t="str">
        <f>Product!$H$2</f>
        <v>Phase 2</v>
      </c>
      <c r="C457" s="2" t="str">
        <f>Product!$H$3</f>
        <v>60' Wide</v>
      </c>
      <c r="D457" s="129">
        <f>SUMIFS(INDEX(Product!$B$2:$U$97, MATCH(D450, Product!$B$2:$B$97, 0), ), Product!$B$2:$U$2, $B457, Product!$B$3:$U$3, $C457)</f>
        <v>-130000</v>
      </c>
      <c r="G457" s="11">
        <f>SUM(H457:DZ457)</f>
        <v>-3900000</v>
      </c>
      <c r="I457" s="21">
        <f t="shared" ref="I457:AN457" si="1239">I72*$D457</f>
        <v>0</v>
      </c>
      <c r="J457" s="21">
        <f t="shared" si="1239"/>
        <v>0</v>
      </c>
      <c r="K457" s="21">
        <f t="shared" si="1239"/>
        <v>0</v>
      </c>
      <c r="L457" s="21">
        <f t="shared" si="1239"/>
        <v>0</v>
      </c>
      <c r="M457" s="21">
        <f t="shared" si="1239"/>
        <v>0</v>
      </c>
      <c r="N457" s="21">
        <f t="shared" si="1239"/>
        <v>0</v>
      </c>
      <c r="O457" s="21">
        <f t="shared" si="1239"/>
        <v>0</v>
      </c>
      <c r="P457" s="21">
        <f t="shared" si="1239"/>
        <v>0</v>
      </c>
      <c r="Q457" s="21">
        <f t="shared" si="1239"/>
        <v>0</v>
      </c>
      <c r="R457" s="21">
        <f t="shared" si="1239"/>
        <v>0</v>
      </c>
      <c r="S457" s="21">
        <f t="shared" si="1239"/>
        <v>0</v>
      </c>
      <c r="T457" s="21">
        <f t="shared" si="1239"/>
        <v>0</v>
      </c>
      <c r="U457" s="21">
        <f t="shared" si="1239"/>
        <v>0</v>
      </c>
      <c r="V457" s="21">
        <f t="shared" si="1239"/>
        <v>0</v>
      </c>
      <c r="W457" s="21">
        <f t="shared" si="1239"/>
        <v>0</v>
      </c>
      <c r="X457" s="21">
        <f t="shared" si="1239"/>
        <v>0</v>
      </c>
      <c r="Y457" s="21">
        <f t="shared" si="1239"/>
        <v>0</v>
      </c>
      <c r="Z457" s="21">
        <f t="shared" si="1239"/>
        <v>0</v>
      </c>
      <c r="AA457" s="21">
        <f t="shared" si="1239"/>
        <v>0</v>
      </c>
      <c r="AB457" s="21">
        <f t="shared" si="1239"/>
        <v>0</v>
      </c>
      <c r="AC457" s="21">
        <f t="shared" si="1239"/>
        <v>-650000</v>
      </c>
      <c r="AD457" s="21">
        <f t="shared" si="1239"/>
        <v>-650000</v>
      </c>
      <c r="AE457" s="21">
        <f t="shared" si="1239"/>
        <v>-650000</v>
      </c>
      <c r="AF457" s="21">
        <f t="shared" si="1239"/>
        <v>-650000</v>
      </c>
      <c r="AG457" s="21">
        <f t="shared" si="1239"/>
        <v>-650000</v>
      </c>
      <c r="AH457" s="21">
        <f t="shared" si="1239"/>
        <v>-650000</v>
      </c>
      <c r="AI457" s="21">
        <f t="shared" si="1239"/>
        <v>0</v>
      </c>
      <c r="AJ457" s="21">
        <f t="shared" si="1239"/>
        <v>0</v>
      </c>
      <c r="AK457" s="21">
        <f t="shared" si="1239"/>
        <v>0</v>
      </c>
      <c r="AL457" s="21">
        <f t="shared" si="1239"/>
        <v>0</v>
      </c>
      <c r="AM457" s="21">
        <f t="shared" si="1239"/>
        <v>0</v>
      </c>
      <c r="AN457" s="21">
        <f t="shared" si="1239"/>
        <v>0</v>
      </c>
      <c r="AO457" s="21">
        <f t="shared" ref="AO457:BT457" si="1240">AO72*$D457</f>
        <v>0</v>
      </c>
      <c r="AP457" s="21">
        <f t="shared" si="1240"/>
        <v>0</v>
      </c>
      <c r="AQ457" s="21">
        <f t="shared" si="1240"/>
        <v>0</v>
      </c>
      <c r="AR457" s="21">
        <f t="shared" si="1240"/>
        <v>0</v>
      </c>
      <c r="AS457" s="21">
        <f t="shared" si="1240"/>
        <v>0</v>
      </c>
      <c r="AT457" s="21">
        <f t="shared" si="1240"/>
        <v>0</v>
      </c>
      <c r="AU457" s="21">
        <f t="shared" si="1240"/>
        <v>0</v>
      </c>
      <c r="AV457" s="21">
        <f t="shared" si="1240"/>
        <v>0</v>
      </c>
      <c r="AW457" s="21">
        <f t="shared" si="1240"/>
        <v>0</v>
      </c>
      <c r="AX457" s="21">
        <f t="shared" si="1240"/>
        <v>0</v>
      </c>
      <c r="AY457" s="21">
        <f t="shared" si="1240"/>
        <v>0</v>
      </c>
      <c r="AZ457" s="21">
        <f t="shared" si="1240"/>
        <v>0</v>
      </c>
      <c r="BA457" s="21">
        <f t="shared" si="1240"/>
        <v>0</v>
      </c>
      <c r="BB457" s="21">
        <f t="shared" si="1240"/>
        <v>0</v>
      </c>
      <c r="BC457" s="21">
        <f t="shared" si="1240"/>
        <v>0</v>
      </c>
      <c r="BD457" s="21">
        <f t="shared" si="1240"/>
        <v>0</v>
      </c>
      <c r="BE457" s="21">
        <f t="shared" si="1240"/>
        <v>0</v>
      </c>
      <c r="BF457" s="21">
        <f t="shared" si="1240"/>
        <v>0</v>
      </c>
      <c r="BG457" s="21">
        <f t="shared" si="1240"/>
        <v>0</v>
      </c>
      <c r="BH457" s="21">
        <f t="shared" si="1240"/>
        <v>0</v>
      </c>
      <c r="BI457" s="21">
        <f t="shared" si="1240"/>
        <v>0</v>
      </c>
      <c r="BJ457" s="21">
        <f t="shared" si="1240"/>
        <v>0</v>
      </c>
      <c r="BK457" s="21">
        <f t="shared" si="1240"/>
        <v>0</v>
      </c>
      <c r="BL457" s="21">
        <f t="shared" si="1240"/>
        <v>0</v>
      </c>
      <c r="BM457" s="21">
        <f t="shared" si="1240"/>
        <v>0</v>
      </c>
      <c r="BN457" s="21">
        <f t="shared" si="1240"/>
        <v>0</v>
      </c>
      <c r="BO457" s="21">
        <f t="shared" si="1240"/>
        <v>0</v>
      </c>
      <c r="BP457" s="21">
        <f t="shared" si="1240"/>
        <v>0</v>
      </c>
      <c r="BQ457" s="21">
        <f t="shared" si="1240"/>
        <v>0</v>
      </c>
      <c r="BR457" s="21">
        <f t="shared" si="1240"/>
        <v>0</v>
      </c>
      <c r="BS457" s="21">
        <f t="shared" si="1240"/>
        <v>0</v>
      </c>
      <c r="BT457" s="21">
        <f t="shared" si="1240"/>
        <v>0</v>
      </c>
      <c r="BU457" s="21">
        <f t="shared" ref="BU457:CZ457" si="1241">BU72*$D457</f>
        <v>0</v>
      </c>
      <c r="BV457" s="21">
        <f t="shared" si="1241"/>
        <v>0</v>
      </c>
      <c r="BW457" s="21">
        <f t="shared" si="1241"/>
        <v>0</v>
      </c>
      <c r="BX457" s="21">
        <f t="shared" si="1241"/>
        <v>0</v>
      </c>
      <c r="BY457" s="21">
        <f t="shared" si="1241"/>
        <v>0</v>
      </c>
      <c r="BZ457" s="21">
        <f t="shared" si="1241"/>
        <v>0</v>
      </c>
      <c r="CA457" s="21">
        <f t="shared" si="1241"/>
        <v>0</v>
      </c>
      <c r="CB457" s="21">
        <f t="shared" si="1241"/>
        <v>0</v>
      </c>
      <c r="CC457" s="21">
        <f t="shared" si="1241"/>
        <v>0</v>
      </c>
      <c r="CD457" s="21">
        <f t="shared" si="1241"/>
        <v>0</v>
      </c>
      <c r="CE457" s="21">
        <f t="shared" si="1241"/>
        <v>0</v>
      </c>
      <c r="CF457" s="21">
        <f t="shared" si="1241"/>
        <v>0</v>
      </c>
      <c r="CG457" s="21">
        <f t="shared" si="1241"/>
        <v>0</v>
      </c>
      <c r="CH457" s="21">
        <f t="shared" si="1241"/>
        <v>0</v>
      </c>
      <c r="CI457" s="21">
        <f t="shared" si="1241"/>
        <v>0</v>
      </c>
      <c r="CJ457" s="21">
        <f t="shared" si="1241"/>
        <v>0</v>
      </c>
      <c r="CK457" s="21">
        <f t="shared" si="1241"/>
        <v>0</v>
      </c>
      <c r="CL457" s="21">
        <f t="shared" si="1241"/>
        <v>0</v>
      </c>
      <c r="CM457" s="21">
        <f t="shared" si="1241"/>
        <v>0</v>
      </c>
      <c r="CN457" s="21">
        <f t="shared" si="1241"/>
        <v>0</v>
      </c>
      <c r="CO457" s="21">
        <f t="shared" si="1241"/>
        <v>0</v>
      </c>
      <c r="CP457" s="21">
        <f t="shared" si="1241"/>
        <v>0</v>
      </c>
      <c r="CQ457" s="21">
        <f t="shared" si="1241"/>
        <v>0</v>
      </c>
      <c r="CR457" s="21">
        <f t="shared" si="1241"/>
        <v>0</v>
      </c>
      <c r="CS457" s="21">
        <f t="shared" si="1241"/>
        <v>0</v>
      </c>
      <c r="CT457" s="21">
        <f t="shared" si="1241"/>
        <v>0</v>
      </c>
      <c r="CU457" s="21">
        <f t="shared" si="1241"/>
        <v>0</v>
      </c>
      <c r="CV457" s="21">
        <f t="shared" si="1241"/>
        <v>0</v>
      </c>
      <c r="CW457" s="21">
        <f t="shared" si="1241"/>
        <v>0</v>
      </c>
      <c r="CX457" s="21">
        <f t="shared" si="1241"/>
        <v>0</v>
      </c>
      <c r="CY457" s="21">
        <f t="shared" si="1241"/>
        <v>0</v>
      </c>
      <c r="CZ457" s="21">
        <f t="shared" si="1241"/>
        <v>0</v>
      </c>
      <c r="DA457" s="21">
        <f t="shared" ref="DA457:DY457" si="1242">DA72*$D457</f>
        <v>0</v>
      </c>
      <c r="DB457" s="21">
        <f t="shared" si="1242"/>
        <v>0</v>
      </c>
      <c r="DC457" s="21">
        <f t="shared" si="1242"/>
        <v>0</v>
      </c>
      <c r="DD457" s="21">
        <f t="shared" si="1242"/>
        <v>0</v>
      </c>
      <c r="DE457" s="21">
        <f t="shared" si="1242"/>
        <v>0</v>
      </c>
      <c r="DF457" s="21">
        <f t="shared" si="1242"/>
        <v>0</v>
      </c>
      <c r="DG457" s="21">
        <f t="shared" si="1242"/>
        <v>0</v>
      </c>
      <c r="DH457" s="21">
        <f t="shared" si="1242"/>
        <v>0</v>
      </c>
      <c r="DI457" s="21">
        <f t="shared" si="1242"/>
        <v>0</v>
      </c>
      <c r="DJ457" s="21">
        <f t="shared" si="1242"/>
        <v>0</v>
      </c>
      <c r="DK457" s="21">
        <f t="shared" si="1242"/>
        <v>0</v>
      </c>
      <c r="DL457" s="21">
        <f t="shared" si="1242"/>
        <v>0</v>
      </c>
      <c r="DM457" s="21">
        <f t="shared" si="1242"/>
        <v>0</v>
      </c>
      <c r="DN457" s="21">
        <f t="shared" si="1242"/>
        <v>0</v>
      </c>
      <c r="DO457" s="21">
        <f t="shared" si="1242"/>
        <v>0</v>
      </c>
      <c r="DP457" s="21">
        <f t="shared" si="1242"/>
        <v>0</v>
      </c>
      <c r="DQ457" s="21">
        <f t="shared" si="1242"/>
        <v>0</v>
      </c>
      <c r="DR457" s="21">
        <f t="shared" si="1242"/>
        <v>0</v>
      </c>
      <c r="DS457" s="21">
        <f t="shared" si="1242"/>
        <v>0</v>
      </c>
      <c r="DT457" s="21">
        <f t="shared" si="1242"/>
        <v>0</v>
      </c>
      <c r="DU457" s="21">
        <f t="shared" si="1242"/>
        <v>0</v>
      </c>
      <c r="DV457" s="21">
        <f t="shared" si="1242"/>
        <v>0</v>
      </c>
      <c r="DW457" s="21">
        <f t="shared" si="1242"/>
        <v>0</v>
      </c>
      <c r="DX457" s="21">
        <f t="shared" si="1242"/>
        <v>0</v>
      </c>
      <c r="DY457" s="21">
        <f t="shared" si="1242"/>
        <v>0</v>
      </c>
      <c r="EB457" s="116">
        <f t="shared" si="1226"/>
        <v>456</v>
      </c>
      <c r="EC457" s="2" t="str">
        <f t="shared" si="1237"/>
        <v>Phase 2</v>
      </c>
      <c r="ED457" s="2" t="str">
        <f t="shared" si="1238"/>
        <v>60' Wide</v>
      </c>
      <c r="EE457" s="33" t="str">
        <f>EE472</f>
        <v>Cash</v>
      </c>
      <c r="EF457" s="2" t="str">
        <f>EF472</f>
        <v>Home Construction - Base</v>
      </c>
    </row>
    <row r="458" spans="1:136" x14ac:dyDescent="0.3">
      <c r="B458" s="2" t="str">
        <f>Product!$I$2</f>
        <v>Phase 2</v>
      </c>
      <c r="C458" s="2" t="str">
        <f>Product!$I$3</f>
        <v>75' Wide</v>
      </c>
      <c r="D458" s="129">
        <f>SUMIFS(INDEX(Product!$B$2:$U$97, MATCH(D450, Product!$B$2:$B$97, 0), ), Product!$B$2:$U$2, $B458, Product!$B$3:$U$3, $C458)</f>
        <v>-130000</v>
      </c>
      <c r="G458" s="11">
        <f>SUM(H458:DZ458)</f>
        <v>-2600000</v>
      </c>
      <c r="I458" s="21">
        <f t="shared" ref="I458:AN458" si="1243">I73*$D458</f>
        <v>0</v>
      </c>
      <c r="J458" s="21">
        <f t="shared" si="1243"/>
        <v>0</v>
      </c>
      <c r="K458" s="21">
        <f t="shared" si="1243"/>
        <v>0</v>
      </c>
      <c r="L458" s="21">
        <f t="shared" si="1243"/>
        <v>0</v>
      </c>
      <c r="M458" s="21">
        <f t="shared" si="1243"/>
        <v>0</v>
      </c>
      <c r="N458" s="21">
        <f t="shared" si="1243"/>
        <v>0</v>
      </c>
      <c r="O458" s="21">
        <f t="shared" si="1243"/>
        <v>0</v>
      </c>
      <c r="P458" s="21">
        <f t="shared" si="1243"/>
        <v>0</v>
      </c>
      <c r="Q458" s="21">
        <f t="shared" si="1243"/>
        <v>0</v>
      </c>
      <c r="R458" s="21">
        <f t="shared" si="1243"/>
        <v>0</v>
      </c>
      <c r="S458" s="21">
        <f t="shared" si="1243"/>
        <v>0</v>
      </c>
      <c r="T458" s="21">
        <f t="shared" si="1243"/>
        <v>0</v>
      </c>
      <c r="U458" s="21">
        <f t="shared" si="1243"/>
        <v>0</v>
      </c>
      <c r="V458" s="21">
        <f t="shared" si="1243"/>
        <v>0</v>
      </c>
      <c r="W458" s="21">
        <f t="shared" si="1243"/>
        <v>0</v>
      </c>
      <c r="X458" s="21">
        <f t="shared" si="1243"/>
        <v>0</v>
      </c>
      <c r="Y458" s="21">
        <f t="shared" si="1243"/>
        <v>0</v>
      </c>
      <c r="Z458" s="21">
        <f t="shared" si="1243"/>
        <v>0</v>
      </c>
      <c r="AA458" s="21">
        <f t="shared" si="1243"/>
        <v>0</v>
      </c>
      <c r="AB458" s="21">
        <f t="shared" si="1243"/>
        <v>0</v>
      </c>
      <c r="AC458" s="21">
        <f t="shared" si="1243"/>
        <v>-433333.33333333337</v>
      </c>
      <c r="AD458" s="21">
        <f t="shared" si="1243"/>
        <v>-433333.33333333337</v>
      </c>
      <c r="AE458" s="21">
        <f t="shared" si="1243"/>
        <v>-433333.33333333337</v>
      </c>
      <c r="AF458" s="21">
        <f t="shared" si="1243"/>
        <v>-433333.33333333337</v>
      </c>
      <c r="AG458" s="21">
        <f t="shared" si="1243"/>
        <v>-433333.33333333337</v>
      </c>
      <c r="AH458" s="21">
        <f t="shared" si="1243"/>
        <v>-433333.3333333332</v>
      </c>
      <c r="AI458" s="21">
        <f t="shared" si="1243"/>
        <v>0</v>
      </c>
      <c r="AJ458" s="21">
        <f t="shared" si="1243"/>
        <v>0</v>
      </c>
      <c r="AK458" s="21">
        <f t="shared" si="1243"/>
        <v>0</v>
      </c>
      <c r="AL458" s="21">
        <f t="shared" si="1243"/>
        <v>0</v>
      </c>
      <c r="AM458" s="21">
        <f t="shared" si="1243"/>
        <v>0</v>
      </c>
      <c r="AN458" s="21">
        <f t="shared" si="1243"/>
        <v>0</v>
      </c>
      <c r="AO458" s="21">
        <f t="shared" ref="AO458:BT458" si="1244">AO73*$D458</f>
        <v>0</v>
      </c>
      <c r="AP458" s="21">
        <f t="shared" si="1244"/>
        <v>0</v>
      </c>
      <c r="AQ458" s="21">
        <f t="shared" si="1244"/>
        <v>0</v>
      </c>
      <c r="AR458" s="21">
        <f t="shared" si="1244"/>
        <v>0</v>
      </c>
      <c r="AS458" s="21">
        <f t="shared" si="1244"/>
        <v>0</v>
      </c>
      <c r="AT458" s="21">
        <f t="shared" si="1244"/>
        <v>0</v>
      </c>
      <c r="AU458" s="21">
        <f t="shared" si="1244"/>
        <v>0</v>
      </c>
      <c r="AV458" s="21">
        <f t="shared" si="1244"/>
        <v>0</v>
      </c>
      <c r="AW458" s="21">
        <f t="shared" si="1244"/>
        <v>0</v>
      </c>
      <c r="AX458" s="21">
        <f t="shared" si="1244"/>
        <v>0</v>
      </c>
      <c r="AY458" s="21">
        <f t="shared" si="1244"/>
        <v>0</v>
      </c>
      <c r="AZ458" s="21">
        <f t="shared" si="1244"/>
        <v>0</v>
      </c>
      <c r="BA458" s="21">
        <f t="shared" si="1244"/>
        <v>0</v>
      </c>
      <c r="BB458" s="21">
        <f t="shared" si="1244"/>
        <v>0</v>
      </c>
      <c r="BC458" s="21">
        <f t="shared" si="1244"/>
        <v>0</v>
      </c>
      <c r="BD458" s="21">
        <f t="shared" si="1244"/>
        <v>0</v>
      </c>
      <c r="BE458" s="21">
        <f t="shared" si="1244"/>
        <v>0</v>
      </c>
      <c r="BF458" s="21">
        <f t="shared" si="1244"/>
        <v>0</v>
      </c>
      <c r="BG458" s="21">
        <f t="shared" si="1244"/>
        <v>0</v>
      </c>
      <c r="BH458" s="21">
        <f t="shared" si="1244"/>
        <v>0</v>
      </c>
      <c r="BI458" s="21">
        <f t="shared" si="1244"/>
        <v>0</v>
      </c>
      <c r="BJ458" s="21">
        <f t="shared" si="1244"/>
        <v>0</v>
      </c>
      <c r="BK458" s="21">
        <f t="shared" si="1244"/>
        <v>0</v>
      </c>
      <c r="BL458" s="21">
        <f t="shared" si="1244"/>
        <v>0</v>
      </c>
      <c r="BM458" s="21">
        <f t="shared" si="1244"/>
        <v>0</v>
      </c>
      <c r="BN458" s="21">
        <f t="shared" si="1244"/>
        <v>0</v>
      </c>
      <c r="BO458" s="21">
        <f t="shared" si="1244"/>
        <v>0</v>
      </c>
      <c r="BP458" s="21">
        <f t="shared" si="1244"/>
        <v>0</v>
      </c>
      <c r="BQ458" s="21">
        <f t="shared" si="1244"/>
        <v>0</v>
      </c>
      <c r="BR458" s="21">
        <f t="shared" si="1244"/>
        <v>0</v>
      </c>
      <c r="BS458" s="21">
        <f t="shared" si="1244"/>
        <v>0</v>
      </c>
      <c r="BT458" s="21">
        <f t="shared" si="1244"/>
        <v>0</v>
      </c>
      <c r="BU458" s="21">
        <f t="shared" ref="BU458:CZ458" si="1245">BU73*$D458</f>
        <v>0</v>
      </c>
      <c r="BV458" s="21">
        <f t="shared" si="1245"/>
        <v>0</v>
      </c>
      <c r="BW458" s="21">
        <f t="shared" si="1245"/>
        <v>0</v>
      </c>
      <c r="BX458" s="21">
        <f t="shared" si="1245"/>
        <v>0</v>
      </c>
      <c r="BY458" s="21">
        <f t="shared" si="1245"/>
        <v>0</v>
      </c>
      <c r="BZ458" s="21">
        <f t="shared" si="1245"/>
        <v>0</v>
      </c>
      <c r="CA458" s="21">
        <f t="shared" si="1245"/>
        <v>0</v>
      </c>
      <c r="CB458" s="21">
        <f t="shared" si="1245"/>
        <v>0</v>
      </c>
      <c r="CC458" s="21">
        <f t="shared" si="1245"/>
        <v>0</v>
      </c>
      <c r="CD458" s="21">
        <f t="shared" si="1245"/>
        <v>0</v>
      </c>
      <c r="CE458" s="21">
        <f t="shared" si="1245"/>
        <v>0</v>
      </c>
      <c r="CF458" s="21">
        <f t="shared" si="1245"/>
        <v>0</v>
      </c>
      <c r="CG458" s="21">
        <f t="shared" si="1245"/>
        <v>0</v>
      </c>
      <c r="CH458" s="21">
        <f t="shared" si="1245"/>
        <v>0</v>
      </c>
      <c r="CI458" s="21">
        <f t="shared" si="1245"/>
        <v>0</v>
      </c>
      <c r="CJ458" s="21">
        <f t="shared" si="1245"/>
        <v>0</v>
      </c>
      <c r="CK458" s="21">
        <f t="shared" si="1245"/>
        <v>0</v>
      </c>
      <c r="CL458" s="21">
        <f t="shared" si="1245"/>
        <v>0</v>
      </c>
      <c r="CM458" s="21">
        <f t="shared" si="1245"/>
        <v>0</v>
      </c>
      <c r="CN458" s="21">
        <f t="shared" si="1245"/>
        <v>0</v>
      </c>
      <c r="CO458" s="21">
        <f t="shared" si="1245"/>
        <v>0</v>
      </c>
      <c r="CP458" s="21">
        <f t="shared" si="1245"/>
        <v>0</v>
      </c>
      <c r="CQ458" s="21">
        <f t="shared" si="1245"/>
        <v>0</v>
      </c>
      <c r="CR458" s="21">
        <f t="shared" si="1245"/>
        <v>0</v>
      </c>
      <c r="CS458" s="21">
        <f t="shared" si="1245"/>
        <v>0</v>
      </c>
      <c r="CT458" s="21">
        <f t="shared" si="1245"/>
        <v>0</v>
      </c>
      <c r="CU458" s="21">
        <f t="shared" si="1245"/>
        <v>0</v>
      </c>
      <c r="CV458" s="21">
        <f t="shared" si="1245"/>
        <v>0</v>
      </c>
      <c r="CW458" s="21">
        <f t="shared" si="1245"/>
        <v>0</v>
      </c>
      <c r="CX458" s="21">
        <f t="shared" si="1245"/>
        <v>0</v>
      </c>
      <c r="CY458" s="21">
        <f t="shared" si="1245"/>
        <v>0</v>
      </c>
      <c r="CZ458" s="21">
        <f t="shared" si="1245"/>
        <v>0</v>
      </c>
      <c r="DA458" s="21">
        <f t="shared" ref="DA458:DY458" si="1246">DA73*$D458</f>
        <v>0</v>
      </c>
      <c r="DB458" s="21">
        <f t="shared" si="1246"/>
        <v>0</v>
      </c>
      <c r="DC458" s="21">
        <f t="shared" si="1246"/>
        <v>0</v>
      </c>
      <c r="DD458" s="21">
        <f t="shared" si="1246"/>
        <v>0</v>
      </c>
      <c r="DE458" s="21">
        <f t="shared" si="1246"/>
        <v>0</v>
      </c>
      <c r="DF458" s="21">
        <f t="shared" si="1246"/>
        <v>0</v>
      </c>
      <c r="DG458" s="21">
        <f t="shared" si="1246"/>
        <v>0</v>
      </c>
      <c r="DH458" s="21">
        <f t="shared" si="1246"/>
        <v>0</v>
      </c>
      <c r="DI458" s="21">
        <f t="shared" si="1246"/>
        <v>0</v>
      </c>
      <c r="DJ458" s="21">
        <f t="shared" si="1246"/>
        <v>0</v>
      </c>
      <c r="DK458" s="21">
        <f t="shared" si="1246"/>
        <v>0</v>
      </c>
      <c r="DL458" s="21">
        <f t="shared" si="1246"/>
        <v>0</v>
      </c>
      <c r="DM458" s="21">
        <f t="shared" si="1246"/>
        <v>0</v>
      </c>
      <c r="DN458" s="21">
        <f t="shared" si="1246"/>
        <v>0</v>
      </c>
      <c r="DO458" s="21">
        <f t="shared" si="1246"/>
        <v>0</v>
      </c>
      <c r="DP458" s="21">
        <f t="shared" si="1246"/>
        <v>0</v>
      </c>
      <c r="DQ458" s="21">
        <f t="shared" si="1246"/>
        <v>0</v>
      </c>
      <c r="DR458" s="21">
        <f t="shared" si="1246"/>
        <v>0</v>
      </c>
      <c r="DS458" s="21">
        <f t="shared" si="1246"/>
        <v>0</v>
      </c>
      <c r="DT458" s="21">
        <f t="shared" si="1246"/>
        <v>0</v>
      </c>
      <c r="DU458" s="21">
        <f t="shared" si="1246"/>
        <v>0</v>
      </c>
      <c r="DV458" s="21">
        <f t="shared" si="1246"/>
        <v>0</v>
      </c>
      <c r="DW458" s="21">
        <f t="shared" si="1246"/>
        <v>0</v>
      </c>
      <c r="DX458" s="21">
        <f t="shared" si="1246"/>
        <v>0</v>
      </c>
      <c r="DY458" s="21">
        <f t="shared" si="1246"/>
        <v>0</v>
      </c>
      <c r="EB458" s="116">
        <f t="shared" si="1226"/>
        <v>457</v>
      </c>
      <c r="EC458" s="2" t="str">
        <f t="shared" si="1237"/>
        <v>Phase 2</v>
      </c>
      <c r="ED458" s="2" t="str">
        <f t="shared" si="1238"/>
        <v>75' Wide</v>
      </c>
      <c r="EE458" s="33" t="str">
        <f>EE472</f>
        <v>Cash</v>
      </c>
      <c r="EF458" s="2" t="str">
        <f>EF472</f>
        <v>Home Construction - Base</v>
      </c>
    </row>
    <row r="459" spans="1:136" x14ac:dyDescent="0.3">
      <c r="D459" s="129"/>
      <c r="I459" s="21"/>
      <c r="J459" s="21"/>
      <c r="K459" s="21"/>
      <c r="L459" s="21"/>
      <c r="M459" s="21"/>
      <c r="N459" s="21"/>
      <c r="O459" s="21"/>
      <c r="P459" s="21"/>
      <c r="Q459" s="21"/>
      <c r="R459" s="21"/>
      <c r="S459" s="21"/>
      <c r="T459" s="21"/>
      <c r="U459" s="21"/>
      <c r="V459" s="21"/>
      <c r="W459" s="21"/>
      <c r="X459" s="21"/>
      <c r="Y459" s="21"/>
      <c r="Z459" s="21"/>
      <c r="AA459" s="21"/>
      <c r="AB459" s="21"/>
      <c r="AC459" s="21"/>
      <c r="AD459" s="21"/>
      <c r="AE459" s="21"/>
      <c r="AF459" s="21"/>
      <c r="AG459" s="21"/>
      <c r="AH459" s="21"/>
      <c r="AI459" s="21"/>
      <c r="AJ459" s="21"/>
      <c r="AK459" s="21"/>
      <c r="AL459" s="21"/>
      <c r="AM459" s="21"/>
      <c r="AN459" s="21"/>
      <c r="AO459" s="21"/>
      <c r="AP459" s="21"/>
      <c r="AQ459" s="21"/>
      <c r="AR459" s="21"/>
      <c r="AS459" s="21"/>
      <c r="AT459" s="21"/>
      <c r="AU459" s="21"/>
      <c r="AV459" s="21"/>
      <c r="AW459" s="21"/>
      <c r="AX459" s="21"/>
      <c r="AY459" s="21"/>
      <c r="AZ459" s="21"/>
      <c r="BA459" s="21"/>
      <c r="BB459" s="21"/>
      <c r="BC459" s="21"/>
      <c r="BD459" s="21"/>
      <c r="BE459" s="21"/>
      <c r="BF459" s="21"/>
      <c r="BG459" s="21"/>
      <c r="BH459" s="21"/>
      <c r="BI459" s="21"/>
      <c r="BJ459" s="21"/>
      <c r="BK459" s="21"/>
      <c r="BL459" s="21"/>
      <c r="BM459" s="21"/>
      <c r="BN459" s="21"/>
      <c r="BO459" s="21"/>
      <c r="BP459" s="21"/>
      <c r="BQ459" s="21"/>
      <c r="BR459" s="21"/>
      <c r="BS459" s="21"/>
      <c r="BT459" s="21"/>
      <c r="BU459" s="21"/>
      <c r="BV459" s="21"/>
      <c r="BW459" s="21"/>
      <c r="BX459" s="21"/>
      <c r="BY459" s="21"/>
      <c r="BZ459" s="21"/>
      <c r="CA459" s="21"/>
      <c r="CB459" s="21"/>
      <c r="CC459" s="21"/>
      <c r="CD459" s="21"/>
      <c r="CE459" s="21"/>
      <c r="CF459" s="21"/>
      <c r="CG459" s="21"/>
      <c r="CH459" s="21"/>
      <c r="CI459" s="21"/>
      <c r="CJ459" s="21"/>
      <c r="CK459" s="21"/>
      <c r="CL459" s="21"/>
      <c r="CM459" s="21"/>
      <c r="CN459" s="21"/>
      <c r="CO459" s="21"/>
      <c r="CP459" s="21"/>
      <c r="CQ459" s="21"/>
      <c r="CR459" s="21"/>
      <c r="CS459" s="21"/>
      <c r="CT459" s="21"/>
      <c r="CU459" s="21"/>
      <c r="CV459" s="21"/>
      <c r="CW459" s="21"/>
      <c r="CX459" s="21"/>
      <c r="CY459" s="21"/>
      <c r="CZ459" s="21"/>
      <c r="DA459" s="21"/>
      <c r="DB459" s="21"/>
      <c r="DC459" s="21"/>
      <c r="DD459" s="21"/>
      <c r="DE459" s="21"/>
      <c r="DF459" s="21"/>
      <c r="DG459" s="21"/>
      <c r="DH459" s="21"/>
      <c r="DI459" s="21"/>
      <c r="DJ459" s="21"/>
      <c r="DK459" s="21"/>
      <c r="DL459" s="21"/>
      <c r="DM459" s="21"/>
      <c r="DN459" s="21"/>
      <c r="DO459" s="21"/>
      <c r="DP459" s="21"/>
      <c r="DQ459" s="21"/>
      <c r="DR459" s="21"/>
      <c r="DS459" s="21"/>
      <c r="DT459" s="21"/>
      <c r="DU459" s="21"/>
      <c r="DV459" s="21"/>
      <c r="DW459" s="21"/>
      <c r="DX459" s="21"/>
      <c r="DY459" s="21"/>
      <c r="EE459" s="33"/>
    </row>
    <row r="460" spans="1:136" x14ac:dyDescent="0.3">
      <c r="B460" s="2" t="str">
        <f>Product!$J$2</f>
        <v>Phase 3</v>
      </c>
      <c r="C460" s="2" t="str">
        <f>Product!$J$3</f>
        <v>50' Wide</v>
      </c>
      <c r="D460" s="129">
        <f>SUMIFS(INDEX(Product!$B$2:$U$97, MATCH(D450, Product!$B$2:$B$97, 0), ), Product!$B$2:$U$2, $B460, Product!$B$3:$U$3, $C460)</f>
        <v>-130000</v>
      </c>
      <c r="G460" s="11">
        <f>SUM(H460:DZ460)</f>
        <v>-3900000</v>
      </c>
      <c r="I460" s="21">
        <f t="shared" ref="I460:AN460" si="1247">I75*$D460</f>
        <v>0</v>
      </c>
      <c r="J460" s="21">
        <f t="shared" si="1247"/>
        <v>0</v>
      </c>
      <c r="K460" s="21">
        <f t="shared" si="1247"/>
        <v>0</v>
      </c>
      <c r="L460" s="21">
        <f t="shared" si="1247"/>
        <v>0</v>
      </c>
      <c r="M460" s="21">
        <f t="shared" si="1247"/>
        <v>0</v>
      </c>
      <c r="N460" s="21">
        <f t="shared" si="1247"/>
        <v>0</v>
      </c>
      <c r="O460" s="21">
        <f t="shared" si="1247"/>
        <v>0</v>
      </c>
      <c r="P460" s="21">
        <f t="shared" si="1247"/>
        <v>0</v>
      </c>
      <c r="Q460" s="21">
        <f t="shared" si="1247"/>
        <v>0</v>
      </c>
      <c r="R460" s="21">
        <f t="shared" si="1247"/>
        <v>0</v>
      </c>
      <c r="S460" s="21">
        <f t="shared" si="1247"/>
        <v>0</v>
      </c>
      <c r="T460" s="21">
        <f t="shared" si="1247"/>
        <v>0</v>
      </c>
      <c r="U460" s="21">
        <f t="shared" si="1247"/>
        <v>0</v>
      </c>
      <c r="V460" s="21">
        <f t="shared" si="1247"/>
        <v>0</v>
      </c>
      <c r="W460" s="21">
        <f t="shared" si="1247"/>
        <v>0</v>
      </c>
      <c r="X460" s="21">
        <f t="shared" si="1247"/>
        <v>0</v>
      </c>
      <c r="Y460" s="21">
        <f t="shared" si="1247"/>
        <v>0</v>
      </c>
      <c r="Z460" s="21">
        <f t="shared" si="1247"/>
        <v>0</v>
      </c>
      <c r="AA460" s="21">
        <f t="shared" si="1247"/>
        <v>0</v>
      </c>
      <c r="AB460" s="21">
        <f t="shared" si="1247"/>
        <v>0</v>
      </c>
      <c r="AC460" s="21">
        <f t="shared" si="1247"/>
        <v>0</v>
      </c>
      <c r="AD460" s="21">
        <f t="shared" si="1247"/>
        <v>0</v>
      </c>
      <c r="AE460" s="21">
        <f t="shared" si="1247"/>
        <v>0</v>
      </c>
      <c r="AF460" s="21">
        <f t="shared" si="1247"/>
        <v>0</v>
      </c>
      <c r="AG460" s="21">
        <f t="shared" si="1247"/>
        <v>0</v>
      </c>
      <c r="AH460" s="21">
        <f t="shared" si="1247"/>
        <v>0</v>
      </c>
      <c r="AI460" s="21">
        <f t="shared" si="1247"/>
        <v>0</v>
      </c>
      <c r="AJ460" s="21">
        <f t="shared" si="1247"/>
        <v>0</v>
      </c>
      <c r="AK460" s="21">
        <f t="shared" si="1247"/>
        <v>0</v>
      </c>
      <c r="AL460" s="21">
        <f t="shared" si="1247"/>
        <v>0</v>
      </c>
      <c r="AM460" s="21">
        <f t="shared" si="1247"/>
        <v>0</v>
      </c>
      <c r="AN460" s="21">
        <f t="shared" si="1247"/>
        <v>0</v>
      </c>
      <c r="AO460" s="21">
        <f t="shared" ref="AO460:BT460" si="1248">AO75*$D460</f>
        <v>-650000</v>
      </c>
      <c r="AP460" s="21">
        <f t="shared" si="1248"/>
        <v>-650000</v>
      </c>
      <c r="AQ460" s="21">
        <f t="shared" si="1248"/>
        <v>-650000</v>
      </c>
      <c r="AR460" s="21">
        <f t="shared" si="1248"/>
        <v>-650000</v>
      </c>
      <c r="AS460" s="21">
        <f t="shared" si="1248"/>
        <v>-650000</v>
      </c>
      <c r="AT460" s="21">
        <f t="shared" si="1248"/>
        <v>-650000</v>
      </c>
      <c r="AU460" s="21">
        <f t="shared" si="1248"/>
        <v>0</v>
      </c>
      <c r="AV460" s="21">
        <f t="shared" si="1248"/>
        <v>0</v>
      </c>
      <c r="AW460" s="21">
        <f t="shared" si="1248"/>
        <v>0</v>
      </c>
      <c r="AX460" s="21">
        <f t="shared" si="1248"/>
        <v>0</v>
      </c>
      <c r="AY460" s="21">
        <f t="shared" si="1248"/>
        <v>0</v>
      </c>
      <c r="AZ460" s="21">
        <f t="shared" si="1248"/>
        <v>0</v>
      </c>
      <c r="BA460" s="21">
        <f t="shared" si="1248"/>
        <v>0</v>
      </c>
      <c r="BB460" s="21">
        <f t="shared" si="1248"/>
        <v>0</v>
      </c>
      <c r="BC460" s="21">
        <f t="shared" si="1248"/>
        <v>0</v>
      </c>
      <c r="BD460" s="21">
        <f t="shared" si="1248"/>
        <v>0</v>
      </c>
      <c r="BE460" s="21">
        <f t="shared" si="1248"/>
        <v>0</v>
      </c>
      <c r="BF460" s="21">
        <f t="shared" si="1248"/>
        <v>0</v>
      </c>
      <c r="BG460" s="21">
        <f t="shared" si="1248"/>
        <v>0</v>
      </c>
      <c r="BH460" s="21">
        <f t="shared" si="1248"/>
        <v>0</v>
      </c>
      <c r="BI460" s="21">
        <f t="shared" si="1248"/>
        <v>0</v>
      </c>
      <c r="BJ460" s="21">
        <f t="shared" si="1248"/>
        <v>0</v>
      </c>
      <c r="BK460" s="21">
        <f t="shared" si="1248"/>
        <v>0</v>
      </c>
      <c r="BL460" s="21">
        <f t="shared" si="1248"/>
        <v>0</v>
      </c>
      <c r="BM460" s="21">
        <f t="shared" si="1248"/>
        <v>0</v>
      </c>
      <c r="BN460" s="21">
        <f t="shared" si="1248"/>
        <v>0</v>
      </c>
      <c r="BO460" s="21">
        <f t="shared" si="1248"/>
        <v>0</v>
      </c>
      <c r="BP460" s="21">
        <f t="shared" si="1248"/>
        <v>0</v>
      </c>
      <c r="BQ460" s="21">
        <f t="shared" si="1248"/>
        <v>0</v>
      </c>
      <c r="BR460" s="21">
        <f t="shared" si="1248"/>
        <v>0</v>
      </c>
      <c r="BS460" s="21">
        <f t="shared" si="1248"/>
        <v>0</v>
      </c>
      <c r="BT460" s="21">
        <f t="shared" si="1248"/>
        <v>0</v>
      </c>
      <c r="BU460" s="21">
        <f t="shared" ref="BU460:CZ460" si="1249">BU75*$D460</f>
        <v>0</v>
      </c>
      <c r="BV460" s="21">
        <f t="shared" si="1249"/>
        <v>0</v>
      </c>
      <c r="BW460" s="21">
        <f t="shared" si="1249"/>
        <v>0</v>
      </c>
      <c r="BX460" s="21">
        <f t="shared" si="1249"/>
        <v>0</v>
      </c>
      <c r="BY460" s="21">
        <f t="shared" si="1249"/>
        <v>0</v>
      </c>
      <c r="BZ460" s="21">
        <f t="shared" si="1249"/>
        <v>0</v>
      </c>
      <c r="CA460" s="21">
        <f t="shared" si="1249"/>
        <v>0</v>
      </c>
      <c r="CB460" s="21">
        <f t="shared" si="1249"/>
        <v>0</v>
      </c>
      <c r="CC460" s="21">
        <f t="shared" si="1249"/>
        <v>0</v>
      </c>
      <c r="CD460" s="21">
        <f t="shared" si="1249"/>
        <v>0</v>
      </c>
      <c r="CE460" s="21">
        <f t="shared" si="1249"/>
        <v>0</v>
      </c>
      <c r="CF460" s="21">
        <f t="shared" si="1249"/>
        <v>0</v>
      </c>
      <c r="CG460" s="21">
        <f t="shared" si="1249"/>
        <v>0</v>
      </c>
      <c r="CH460" s="21">
        <f t="shared" si="1249"/>
        <v>0</v>
      </c>
      <c r="CI460" s="21">
        <f t="shared" si="1249"/>
        <v>0</v>
      </c>
      <c r="CJ460" s="21">
        <f t="shared" si="1249"/>
        <v>0</v>
      </c>
      <c r="CK460" s="21">
        <f t="shared" si="1249"/>
        <v>0</v>
      </c>
      <c r="CL460" s="21">
        <f t="shared" si="1249"/>
        <v>0</v>
      </c>
      <c r="CM460" s="21">
        <f t="shared" si="1249"/>
        <v>0</v>
      </c>
      <c r="CN460" s="21">
        <f t="shared" si="1249"/>
        <v>0</v>
      </c>
      <c r="CO460" s="21">
        <f t="shared" si="1249"/>
        <v>0</v>
      </c>
      <c r="CP460" s="21">
        <f t="shared" si="1249"/>
        <v>0</v>
      </c>
      <c r="CQ460" s="21">
        <f t="shared" si="1249"/>
        <v>0</v>
      </c>
      <c r="CR460" s="21">
        <f t="shared" si="1249"/>
        <v>0</v>
      </c>
      <c r="CS460" s="21">
        <f t="shared" si="1249"/>
        <v>0</v>
      </c>
      <c r="CT460" s="21">
        <f t="shared" si="1249"/>
        <v>0</v>
      </c>
      <c r="CU460" s="21">
        <f t="shared" si="1249"/>
        <v>0</v>
      </c>
      <c r="CV460" s="21">
        <f t="shared" si="1249"/>
        <v>0</v>
      </c>
      <c r="CW460" s="21">
        <f t="shared" si="1249"/>
        <v>0</v>
      </c>
      <c r="CX460" s="21">
        <f t="shared" si="1249"/>
        <v>0</v>
      </c>
      <c r="CY460" s="21">
        <f t="shared" si="1249"/>
        <v>0</v>
      </c>
      <c r="CZ460" s="21">
        <f t="shared" si="1249"/>
        <v>0</v>
      </c>
      <c r="DA460" s="21">
        <f t="shared" ref="DA460:DY460" si="1250">DA75*$D460</f>
        <v>0</v>
      </c>
      <c r="DB460" s="21">
        <f t="shared" si="1250"/>
        <v>0</v>
      </c>
      <c r="DC460" s="21">
        <f t="shared" si="1250"/>
        <v>0</v>
      </c>
      <c r="DD460" s="21">
        <f t="shared" si="1250"/>
        <v>0</v>
      </c>
      <c r="DE460" s="21">
        <f t="shared" si="1250"/>
        <v>0</v>
      </c>
      <c r="DF460" s="21">
        <f t="shared" si="1250"/>
        <v>0</v>
      </c>
      <c r="DG460" s="21">
        <f t="shared" si="1250"/>
        <v>0</v>
      </c>
      <c r="DH460" s="21">
        <f t="shared" si="1250"/>
        <v>0</v>
      </c>
      <c r="DI460" s="21">
        <f t="shared" si="1250"/>
        <v>0</v>
      </c>
      <c r="DJ460" s="21">
        <f t="shared" si="1250"/>
        <v>0</v>
      </c>
      <c r="DK460" s="21">
        <f t="shared" si="1250"/>
        <v>0</v>
      </c>
      <c r="DL460" s="21">
        <f t="shared" si="1250"/>
        <v>0</v>
      </c>
      <c r="DM460" s="21">
        <f t="shared" si="1250"/>
        <v>0</v>
      </c>
      <c r="DN460" s="21">
        <f t="shared" si="1250"/>
        <v>0</v>
      </c>
      <c r="DO460" s="21">
        <f t="shared" si="1250"/>
        <v>0</v>
      </c>
      <c r="DP460" s="21">
        <f t="shared" si="1250"/>
        <v>0</v>
      </c>
      <c r="DQ460" s="21">
        <f t="shared" si="1250"/>
        <v>0</v>
      </c>
      <c r="DR460" s="21">
        <f t="shared" si="1250"/>
        <v>0</v>
      </c>
      <c r="DS460" s="21">
        <f t="shared" si="1250"/>
        <v>0</v>
      </c>
      <c r="DT460" s="21">
        <f t="shared" si="1250"/>
        <v>0</v>
      </c>
      <c r="DU460" s="21">
        <f t="shared" si="1250"/>
        <v>0</v>
      </c>
      <c r="DV460" s="21">
        <f t="shared" si="1250"/>
        <v>0</v>
      </c>
      <c r="DW460" s="21">
        <f t="shared" si="1250"/>
        <v>0</v>
      </c>
      <c r="DX460" s="21">
        <f t="shared" si="1250"/>
        <v>0</v>
      </c>
      <c r="DY460" s="21">
        <f t="shared" si="1250"/>
        <v>0</v>
      </c>
      <c r="EB460" s="116">
        <f t="shared" si="1226"/>
        <v>459</v>
      </c>
      <c r="EC460" s="2" t="str">
        <f t="shared" ref="EC460:EC462" si="1251">B460</f>
        <v>Phase 3</v>
      </c>
      <c r="ED460" s="2" t="str">
        <f t="shared" ref="ED460:ED462" si="1252">C460</f>
        <v>50' Wide</v>
      </c>
      <c r="EE460" s="33" t="str">
        <f>EE472</f>
        <v>Cash</v>
      </c>
      <c r="EF460" s="2" t="str">
        <f>EF472</f>
        <v>Home Construction - Base</v>
      </c>
    </row>
    <row r="461" spans="1:136" x14ac:dyDescent="0.3">
      <c r="B461" s="2" t="str">
        <f>Product!$K$2</f>
        <v>Phase 3</v>
      </c>
      <c r="C461" s="2" t="str">
        <f>Product!$K$3</f>
        <v>60' Wide</v>
      </c>
      <c r="D461" s="129">
        <f>SUMIFS(INDEX(Product!$B$2:$U$97, MATCH(D450, Product!$B$2:$B$97, 0), ), Product!$B$2:$U$2, $B461, Product!$B$3:$U$3, $C461)</f>
        <v>-130000</v>
      </c>
      <c r="G461" s="11">
        <f>SUM(H461:DZ461)</f>
        <v>-3900000</v>
      </c>
      <c r="I461" s="21">
        <f t="shared" ref="I461:AN461" si="1253">I76*$D461</f>
        <v>0</v>
      </c>
      <c r="J461" s="21">
        <f t="shared" si="1253"/>
        <v>0</v>
      </c>
      <c r="K461" s="21">
        <f t="shared" si="1253"/>
        <v>0</v>
      </c>
      <c r="L461" s="21">
        <f t="shared" si="1253"/>
        <v>0</v>
      </c>
      <c r="M461" s="21">
        <f t="shared" si="1253"/>
        <v>0</v>
      </c>
      <c r="N461" s="21">
        <f t="shared" si="1253"/>
        <v>0</v>
      </c>
      <c r="O461" s="21">
        <f t="shared" si="1253"/>
        <v>0</v>
      </c>
      <c r="P461" s="21">
        <f t="shared" si="1253"/>
        <v>0</v>
      </c>
      <c r="Q461" s="21">
        <f t="shared" si="1253"/>
        <v>0</v>
      </c>
      <c r="R461" s="21">
        <f t="shared" si="1253"/>
        <v>0</v>
      </c>
      <c r="S461" s="21">
        <f t="shared" si="1253"/>
        <v>0</v>
      </c>
      <c r="T461" s="21">
        <f t="shared" si="1253"/>
        <v>0</v>
      </c>
      <c r="U461" s="21">
        <f t="shared" si="1253"/>
        <v>0</v>
      </c>
      <c r="V461" s="21">
        <f t="shared" si="1253"/>
        <v>0</v>
      </c>
      <c r="W461" s="21">
        <f t="shared" si="1253"/>
        <v>0</v>
      </c>
      <c r="X461" s="21">
        <f t="shared" si="1253"/>
        <v>0</v>
      </c>
      <c r="Y461" s="21">
        <f t="shared" si="1253"/>
        <v>0</v>
      </c>
      <c r="Z461" s="21">
        <f t="shared" si="1253"/>
        <v>0</v>
      </c>
      <c r="AA461" s="21">
        <f t="shared" si="1253"/>
        <v>0</v>
      </c>
      <c r="AB461" s="21">
        <f t="shared" si="1253"/>
        <v>0</v>
      </c>
      <c r="AC461" s="21">
        <f t="shared" si="1253"/>
        <v>0</v>
      </c>
      <c r="AD461" s="21">
        <f t="shared" si="1253"/>
        <v>0</v>
      </c>
      <c r="AE461" s="21">
        <f t="shared" si="1253"/>
        <v>0</v>
      </c>
      <c r="AF461" s="21">
        <f t="shared" si="1253"/>
        <v>0</v>
      </c>
      <c r="AG461" s="21">
        <f t="shared" si="1253"/>
        <v>0</v>
      </c>
      <c r="AH461" s="21">
        <f t="shared" si="1253"/>
        <v>0</v>
      </c>
      <c r="AI461" s="21">
        <f t="shared" si="1253"/>
        <v>0</v>
      </c>
      <c r="AJ461" s="21">
        <f t="shared" si="1253"/>
        <v>0</v>
      </c>
      <c r="AK461" s="21">
        <f t="shared" si="1253"/>
        <v>0</v>
      </c>
      <c r="AL461" s="21">
        <f t="shared" si="1253"/>
        <v>0</v>
      </c>
      <c r="AM461" s="21">
        <f t="shared" si="1253"/>
        <v>0</v>
      </c>
      <c r="AN461" s="21">
        <f t="shared" si="1253"/>
        <v>0</v>
      </c>
      <c r="AO461" s="21">
        <f t="shared" ref="AO461:BT461" si="1254">AO76*$D461</f>
        <v>-650000</v>
      </c>
      <c r="AP461" s="21">
        <f t="shared" si="1254"/>
        <v>-650000</v>
      </c>
      <c r="AQ461" s="21">
        <f t="shared" si="1254"/>
        <v>-650000</v>
      </c>
      <c r="AR461" s="21">
        <f t="shared" si="1254"/>
        <v>-650000</v>
      </c>
      <c r="AS461" s="21">
        <f t="shared" si="1254"/>
        <v>-650000</v>
      </c>
      <c r="AT461" s="21">
        <f t="shared" si="1254"/>
        <v>-650000</v>
      </c>
      <c r="AU461" s="21">
        <f t="shared" si="1254"/>
        <v>0</v>
      </c>
      <c r="AV461" s="21">
        <f t="shared" si="1254"/>
        <v>0</v>
      </c>
      <c r="AW461" s="21">
        <f t="shared" si="1254"/>
        <v>0</v>
      </c>
      <c r="AX461" s="21">
        <f t="shared" si="1254"/>
        <v>0</v>
      </c>
      <c r="AY461" s="21">
        <f t="shared" si="1254"/>
        <v>0</v>
      </c>
      <c r="AZ461" s="21">
        <f t="shared" si="1254"/>
        <v>0</v>
      </c>
      <c r="BA461" s="21">
        <f t="shared" si="1254"/>
        <v>0</v>
      </c>
      <c r="BB461" s="21">
        <f t="shared" si="1254"/>
        <v>0</v>
      </c>
      <c r="BC461" s="21">
        <f t="shared" si="1254"/>
        <v>0</v>
      </c>
      <c r="BD461" s="21">
        <f t="shared" si="1254"/>
        <v>0</v>
      </c>
      <c r="BE461" s="21">
        <f t="shared" si="1254"/>
        <v>0</v>
      </c>
      <c r="BF461" s="21">
        <f t="shared" si="1254"/>
        <v>0</v>
      </c>
      <c r="BG461" s="21">
        <f t="shared" si="1254"/>
        <v>0</v>
      </c>
      <c r="BH461" s="21">
        <f t="shared" si="1254"/>
        <v>0</v>
      </c>
      <c r="BI461" s="21">
        <f t="shared" si="1254"/>
        <v>0</v>
      </c>
      <c r="BJ461" s="21">
        <f t="shared" si="1254"/>
        <v>0</v>
      </c>
      <c r="BK461" s="21">
        <f t="shared" si="1254"/>
        <v>0</v>
      </c>
      <c r="BL461" s="21">
        <f t="shared" si="1254"/>
        <v>0</v>
      </c>
      <c r="BM461" s="21">
        <f t="shared" si="1254"/>
        <v>0</v>
      </c>
      <c r="BN461" s="21">
        <f t="shared" si="1254"/>
        <v>0</v>
      </c>
      <c r="BO461" s="21">
        <f t="shared" si="1254"/>
        <v>0</v>
      </c>
      <c r="BP461" s="21">
        <f t="shared" si="1254"/>
        <v>0</v>
      </c>
      <c r="BQ461" s="21">
        <f t="shared" si="1254"/>
        <v>0</v>
      </c>
      <c r="BR461" s="21">
        <f t="shared" si="1254"/>
        <v>0</v>
      </c>
      <c r="BS461" s="21">
        <f t="shared" si="1254"/>
        <v>0</v>
      </c>
      <c r="BT461" s="21">
        <f t="shared" si="1254"/>
        <v>0</v>
      </c>
      <c r="BU461" s="21">
        <f t="shared" ref="BU461:CZ461" si="1255">BU76*$D461</f>
        <v>0</v>
      </c>
      <c r="BV461" s="21">
        <f t="shared" si="1255"/>
        <v>0</v>
      </c>
      <c r="BW461" s="21">
        <f t="shared" si="1255"/>
        <v>0</v>
      </c>
      <c r="BX461" s="21">
        <f t="shared" si="1255"/>
        <v>0</v>
      </c>
      <c r="BY461" s="21">
        <f t="shared" si="1255"/>
        <v>0</v>
      </c>
      <c r="BZ461" s="21">
        <f t="shared" si="1255"/>
        <v>0</v>
      </c>
      <c r="CA461" s="21">
        <f t="shared" si="1255"/>
        <v>0</v>
      </c>
      <c r="CB461" s="21">
        <f t="shared" si="1255"/>
        <v>0</v>
      </c>
      <c r="CC461" s="21">
        <f t="shared" si="1255"/>
        <v>0</v>
      </c>
      <c r="CD461" s="21">
        <f t="shared" si="1255"/>
        <v>0</v>
      </c>
      <c r="CE461" s="21">
        <f t="shared" si="1255"/>
        <v>0</v>
      </c>
      <c r="CF461" s="21">
        <f t="shared" si="1255"/>
        <v>0</v>
      </c>
      <c r="CG461" s="21">
        <f t="shared" si="1255"/>
        <v>0</v>
      </c>
      <c r="CH461" s="21">
        <f t="shared" si="1255"/>
        <v>0</v>
      </c>
      <c r="CI461" s="21">
        <f t="shared" si="1255"/>
        <v>0</v>
      </c>
      <c r="CJ461" s="21">
        <f t="shared" si="1255"/>
        <v>0</v>
      </c>
      <c r="CK461" s="21">
        <f t="shared" si="1255"/>
        <v>0</v>
      </c>
      <c r="CL461" s="21">
        <f t="shared" si="1255"/>
        <v>0</v>
      </c>
      <c r="CM461" s="21">
        <f t="shared" si="1255"/>
        <v>0</v>
      </c>
      <c r="CN461" s="21">
        <f t="shared" si="1255"/>
        <v>0</v>
      </c>
      <c r="CO461" s="21">
        <f t="shared" si="1255"/>
        <v>0</v>
      </c>
      <c r="CP461" s="21">
        <f t="shared" si="1255"/>
        <v>0</v>
      </c>
      <c r="CQ461" s="21">
        <f t="shared" si="1255"/>
        <v>0</v>
      </c>
      <c r="CR461" s="21">
        <f t="shared" si="1255"/>
        <v>0</v>
      </c>
      <c r="CS461" s="21">
        <f t="shared" si="1255"/>
        <v>0</v>
      </c>
      <c r="CT461" s="21">
        <f t="shared" si="1255"/>
        <v>0</v>
      </c>
      <c r="CU461" s="21">
        <f t="shared" si="1255"/>
        <v>0</v>
      </c>
      <c r="CV461" s="21">
        <f t="shared" si="1255"/>
        <v>0</v>
      </c>
      <c r="CW461" s="21">
        <f t="shared" si="1255"/>
        <v>0</v>
      </c>
      <c r="CX461" s="21">
        <f t="shared" si="1255"/>
        <v>0</v>
      </c>
      <c r="CY461" s="21">
        <f t="shared" si="1255"/>
        <v>0</v>
      </c>
      <c r="CZ461" s="21">
        <f t="shared" si="1255"/>
        <v>0</v>
      </c>
      <c r="DA461" s="21">
        <f t="shared" ref="DA461:DY461" si="1256">DA76*$D461</f>
        <v>0</v>
      </c>
      <c r="DB461" s="21">
        <f t="shared" si="1256"/>
        <v>0</v>
      </c>
      <c r="DC461" s="21">
        <f t="shared" si="1256"/>
        <v>0</v>
      </c>
      <c r="DD461" s="21">
        <f t="shared" si="1256"/>
        <v>0</v>
      </c>
      <c r="DE461" s="21">
        <f t="shared" si="1256"/>
        <v>0</v>
      </c>
      <c r="DF461" s="21">
        <f t="shared" si="1256"/>
        <v>0</v>
      </c>
      <c r="DG461" s="21">
        <f t="shared" si="1256"/>
        <v>0</v>
      </c>
      <c r="DH461" s="21">
        <f t="shared" si="1256"/>
        <v>0</v>
      </c>
      <c r="DI461" s="21">
        <f t="shared" si="1256"/>
        <v>0</v>
      </c>
      <c r="DJ461" s="21">
        <f t="shared" si="1256"/>
        <v>0</v>
      </c>
      <c r="DK461" s="21">
        <f t="shared" si="1256"/>
        <v>0</v>
      </c>
      <c r="DL461" s="21">
        <f t="shared" si="1256"/>
        <v>0</v>
      </c>
      <c r="DM461" s="21">
        <f t="shared" si="1256"/>
        <v>0</v>
      </c>
      <c r="DN461" s="21">
        <f t="shared" si="1256"/>
        <v>0</v>
      </c>
      <c r="DO461" s="21">
        <f t="shared" si="1256"/>
        <v>0</v>
      </c>
      <c r="DP461" s="21">
        <f t="shared" si="1256"/>
        <v>0</v>
      </c>
      <c r="DQ461" s="21">
        <f t="shared" si="1256"/>
        <v>0</v>
      </c>
      <c r="DR461" s="21">
        <f t="shared" si="1256"/>
        <v>0</v>
      </c>
      <c r="DS461" s="21">
        <f t="shared" si="1256"/>
        <v>0</v>
      </c>
      <c r="DT461" s="21">
        <f t="shared" si="1256"/>
        <v>0</v>
      </c>
      <c r="DU461" s="21">
        <f t="shared" si="1256"/>
        <v>0</v>
      </c>
      <c r="DV461" s="21">
        <f t="shared" si="1256"/>
        <v>0</v>
      </c>
      <c r="DW461" s="21">
        <f t="shared" si="1256"/>
        <v>0</v>
      </c>
      <c r="DX461" s="21">
        <f t="shared" si="1256"/>
        <v>0</v>
      </c>
      <c r="DY461" s="21">
        <f t="shared" si="1256"/>
        <v>0</v>
      </c>
      <c r="EB461" s="116">
        <f t="shared" si="1226"/>
        <v>460</v>
      </c>
      <c r="EC461" s="2" t="str">
        <f t="shared" si="1251"/>
        <v>Phase 3</v>
      </c>
      <c r="ED461" s="2" t="str">
        <f t="shared" si="1252"/>
        <v>60' Wide</v>
      </c>
      <c r="EE461" s="33" t="str">
        <f>EE472</f>
        <v>Cash</v>
      </c>
      <c r="EF461" s="2" t="str">
        <f>EF472</f>
        <v>Home Construction - Base</v>
      </c>
    </row>
    <row r="462" spans="1:136" x14ac:dyDescent="0.3">
      <c r="B462" s="2" t="str">
        <f>Product!$L$2</f>
        <v>Phase 3</v>
      </c>
      <c r="C462" s="2" t="str">
        <f>Product!$L$3</f>
        <v>75' Wide</v>
      </c>
      <c r="D462" s="129">
        <f>SUMIFS(INDEX(Product!$B$2:$U$97, MATCH(D450, Product!$B$2:$B$97, 0), ), Product!$B$2:$U$2, $B462, Product!$B$3:$U$3, $C462)</f>
        <v>-130000</v>
      </c>
      <c r="G462" s="11">
        <f>SUM(H462:DZ462)</f>
        <v>-2600000</v>
      </c>
      <c r="I462" s="21">
        <f t="shared" ref="I462:AN462" si="1257">I77*$D462</f>
        <v>0</v>
      </c>
      <c r="J462" s="21">
        <f t="shared" si="1257"/>
        <v>0</v>
      </c>
      <c r="K462" s="21">
        <f t="shared" si="1257"/>
        <v>0</v>
      </c>
      <c r="L462" s="21">
        <f t="shared" si="1257"/>
        <v>0</v>
      </c>
      <c r="M462" s="21">
        <f t="shared" si="1257"/>
        <v>0</v>
      </c>
      <c r="N462" s="21">
        <f t="shared" si="1257"/>
        <v>0</v>
      </c>
      <c r="O462" s="21">
        <f t="shared" si="1257"/>
        <v>0</v>
      </c>
      <c r="P462" s="21">
        <f t="shared" si="1257"/>
        <v>0</v>
      </c>
      <c r="Q462" s="21">
        <f t="shared" si="1257"/>
        <v>0</v>
      </c>
      <c r="R462" s="21">
        <f t="shared" si="1257"/>
        <v>0</v>
      </c>
      <c r="S462" s="21">
        <f t="shared" si="1257"/>
        <v>0</v>
      </c>
      <c r="T462" s="21">
        <f t="shared" si="1257"/>
        <v>0</v>
      </c>
      <c r="U462" s="21">
        <f t="shared" si="1257"/>
        <v>0</v>
      </c>
      <c r="V462" s="21">
        <f t="shared" si="1257"/>
        <v>0</v>
      </c>
      <c r="W462" s="21">
        <f t="shared" si="1257"/>
        <v>0</v>
      </c>
      <c r="X462" s="21">
        <f t="shared" si="1257"/>
        <v>0</v>
      </c>
      <c r="Y462" s="21">
        <f t="shared" si="1257"/>
        <v>0</v>
      </c>
      <c r="Z462" s="21">
        <f t="shared" si="1257"/>
        <v>0</v>
      </c>
      <c r="AA462" s="21">
        <f t="shared" si="1257"/>
        <v>0</v>
      </c>
      <c r="AB462" s="21">
        <f t="shared" si="1257"/>
        <v>0</v>
      </c>
      <c r="AC462" s="21">
        <f t="shared" si="1257"/>
        <v>0</v>
      </c>
      <c r="AD462" s="21">
        <f t="shared" si="1257"/>
        <v>0</v>
      </c>
      <c r="AE462" s="21">
        <f t="shared" si="1257"/>
        <v>0</v>
      </c>
      <c r="AF462" s="21">
        <f t="shared" si="1257"/>
        <v>0</v>
      </c>
      <c r="AG462" s="21">
        <f t="shared" si="1257"/>
        <v>0</v>
      </c>
      <c r="AH462" s="21">
        <f t="shared" si="1257"/>
        <v>0</v>
      </c>
      <c r="AI462" s="21">
        <f t="shared" si="1257"/>
        <v>0</v>
      </c>
      <c r="AJ462" s="21">
        <f t="shared" si="1257"/>
        <v>0</v>
      </c>
      <c r="AK462" s="21">
        <f t="shared" si="1257"/>
        <v>0</v>
      </c>
      <c r="AL462" s="21">
        <f t="shared" si="1257"/>
        <v>0</v>
      </c>
      <c r="AM462" s="21">
        <f t="shared" si="1257"/>
        <v>0</v>
      </c>
      <c r="AN462" s="21">
        <f t="shared" si="1257"/>
        <v>0</v>
      </c>
      <c r="AO462" s="21">
        <f t="shared" ref="AO462:BT462" si="1258">AO77*$D462</f>
        <v>-433333.33333333337</v>
      </c>
      <c r="AP462" s="21">
        <f t="shared" si="1258"/>
        <v>-433333.33333333337</v>
      </c>
      <c r="AQ462" s="21">
        <f t="shared" si="1258"/>
        <v>-433333.33333333337</v>
      </c>
      <c r="AR462" s="21">
        <f t="shared" si="1258"/>
        <v>-433333.33333333337</v>
      </c>
      <c r="AS462" s="21">
        <f t="shared" si="1258"/>
        <v>-433333.33333333337</v>
      </c>
      <c r="AT462" s="21">
        <f t="shared" si="1258"/>
        <v>-433333.3333333332</v>
      </c>
      <c r="AU462" s="21">
        <f t="shared" si="1258"/>
        <v>0</v>
      </c>
      <c r="AV462" s="21">
        <f t="shared" si="1258"/>
        <v>0</v>
      </c>
      <c r="AW462" s="21">
        <f t="shared" si="1258"/>
        <v>0</v>
      </c>
      <c r="AX462" s="21">
        <f t="shared" si="1258"/>
        <v>0</v>
      </c>
      <c r="AY462" s="21">
        <f t="shared" si="1258"/>
        <v>0</v>
      </c>
      <c r="AZ462" s="21">
        <f t="shared" si="1258"/>
        <v>0</v>
      </c>
      <c r="BA462" s="21">
        <f t="shared" si="1258"/>
        <v>0</v>
      </c>
      <c r="BB462" s="21">
        <f t="shared" si="1258"/>
        <v>0</v>
      </c>
      <c r="BC462" s="21">
        <f t="shared" si="1258"/>
        <v>0</v>
      </c>
      <c r="BD462" s="21">
        <f t="shared" si="1258"/>
        <v>0</v>
      </c>
      <c r="BE462" s="21">
        <f t="shared" si="1258"/>
        <v>0</v>
      </c>
      <c r="BF462" s="21">
        <f t="shared" si="1258"/>
        <v>0</v>
      </c>
      <c r="BG462" s="21">
        <f t="shared" si="1258"/>
        <v>0</v>
      </c>
      <c r="BH462" s="21">
        <f t="shared" si="1258"/>
        <v>0</v>
      </c>
      <c r="BI462" s="21">
        <f t="shared" si="1258"/>
        <v>0</v>
      </c>
      <c r="BJ462" s="21">
        <f t="shared" si="1258"/>
        <v>0</v>
      </c>
      <c r="BK462" s="21">
        <f t="shared" si="1258"/>
        <v>0</v>
      </c>
      <c r="BL462" s="21">
        <f t="shared" si="1258"/>
        <v>0</v>
      </c>
      <c r="BM462" s="21">
        <f t="shared" si="1258"/>
        <v>0</v>
      </c>
      <c r="BN462" s="21">
        <f t="shared" si="1258"/>
        <v>0</v>
      </c>
      <c r="BO462" s="21">
        <f t="shared" si="1258"/>
        <v>0</v>
      </c>
      <c r="BP462" s="21">
        <f t="shared" si="1258"/>
        <v>0</v>
      </c>
      <c r="BQ462" s="21">
        <f t="shared" si="1258"/>
        <v>0</v>
      </c>
      <c r="BR462" s="21">
        <f t="shared" si="1258"/>
        <v>0</v>
      </c>
      <c r="BS462" s="21">
        <f t="shared" si="1258"/>
        <v>0</v>
      </c>
      <c r="BT462" s="21">
        <f t="shared" si="1258"/>
        <v>0</v>
      </c>
      <c r="BU462" s="21">
        <f t="shared" ref="BU462:CZ462" si="1259">BU77*$D462</f>
        <v>0</v>
      </c>
      <c r="BV462" s="21">
        <f t="shared" si="1259"/>
        <v>0</v>
      </c>
      <c r="BW462" s="21">
        <f t="shared" si="1259"/>
        <v>0</v>
      </c>
      <c r="BX462" s="21">
        <f t="shared" si="1259"/>
        <v>0</v>
      </c>
      <c r="BY462" s="21">
        <f t="shared" si="1259"/>
        <v>0</v>
      </c>
      <c r="BZ462" s="21">
        <f t="shared" si="1259"/>
        <v>0</v>
      </c>
      <c r="CA462" s="21">
        <f t="shared" si="1259"/>
        <v>0</v>
      </c>
      <c r="CB462" s="21">
        <f t="shared" si="1259"/>
        <v>0</v>
      </c>
      <c r="CC462" s="21">
        <f t="shared" si="1259"/>
        <v>0</v>
      </c>
      <c r="CD462" s="21">
        <f t="shared" si="1259"/>
        <v>0</v>
      </c>
      <c r="CE462" s="21">
        <f t="shared" si="1259"/>
        <v>0</v>
      </c>
      <c r="CF462" s="21">
        <f t="shared" si="1259"/>
        <v>0</v>
      </c>
      <c r="CG462" s="21">
        <f t="shared" si="1259"/>
        <v>0</v>
      </c>
      <c r="CH462" s="21">
        <f t="shared" si="1259"/>
        <v>0</v>
      </c>
      <c r="CI462" s="21">
        <f t="shared" si="1259"/>
        <v>0</v>
      </c>
      <c r="CJ462" s="21">
        <f t="shared" si="1259"/>
        <v>0</v>
      </c>
      <c r="CK462" s="21">
        <f t="shared" si="1259"/>
        <v>0</v>
      </c>
      <c r="CL462" s="21">
        <f t="shared" si="1259"/>
        <v>0</v>
      </c>
      <c r="CM462" s="21">
        <f t="shared" si="1259"/>
        <v>0</v>
      </c>
      <c r="CN462" s="21">
        <f t="shared" si="1259"/>
        <v>0</v>
      </c>
      <c r="CO462" s="21">
        <f t="shared" si="1259"/>
        <v>0</v>
      </c>
      <c r="CP462" s="21">
        <f t="shared" si="1259"/>
        <v>0</v>
      </c>
      <c r="CQ462" s="21">
        <f t="shared" si="1259"/>
        <v>0</v>
      </c>
      <c r="CR462" s="21">
        <f t="shared" si="1259"/>
        <v>0</v>
      </c>
      <c r="CS462" s="21">
        <f t="shared" si="1259"/>
        <v>0</v>
      </c>
      <c r="CT462" s="21">
        <f t="shared" si="1259"/>
        <v>0</v>
      </c>
      <c r="CU462" s="21">
        <f t="shared" si="1259"/>
        <v>0</v>
      </c>
      <c r="CV462" s="21">
        <f t="shared" si="1259"/>
        <v>0</v>
      </c>
      <c r="CW462" s="21">
        <f t="shared" si="1259"/>
        <v>0</v>
      </c>
      <c r="CX462" s="21">
        <f t="shared" si="1259"/>
        <v>0</v>
      </c>
      <c r="CY462" s="21">
        <f t="shared" si="1259"/>
        <v>0</v>
      </c>
      <c r="CZ462" s="21">
        <f t="shared" si="1259"/>
        <v>0</v>
      </c>
      <c r="DA462" s="21">
        <f t="shared" ref="DA462:DY462" si="1260">DA77*$D462</f>
        <v>0</v>
      </c>
      <c r="DB462" s="21">
        <f t="shared" si="1260"/>
        <v>0</v>
      </c>
      <c r="DC462" s="21">
        <f t="shared" si="1260"/>
        <v>0</v>
      </c>
      <c r="DD462" s="21">
        <f t="shared" si="1260"/>
        <v>0</v>
      </c>
      <c r="DE462" s="21">
        <f t="shared" si="1260"/>
        <v>0</v>
      </c>
      <c r="DF462" s="21">
        <f t="shared" si="1260"/>
        <v>0</v>
      </c>
      <c r="DG462" s="21">
        <f t="shared" si="1260"/>
        <v>0</v>
      </c>
      <c r="DH462" s="21">
        <f t="shared" si="1260"/>
        <v>0</v>
      </c>
      <c r="DI462" s="21">
        <f t="shared" si="1260"/>
        <v>0</v>
      </c>
      <c r="DJ462" s="21">
        <f t="shared" si="1260"/>
        <v>0</v>
      </c>
      <c r="DK462" s="21">
        <f t="shared" si="1260"/>
        <v>0</v>
      </c>
      <c r="DL462" s="21">
        <f t="shared" si="1260"/>
        <v>0</v>
      </c>
      <c r="DM462" s="21">
        <f t="shared" si="1260"/>
        <v>0</v>
      </c>
      <c r="DN462" s="21">
        <f t="shared" si="1260"/>
        <v>0</v>
      </c>
      <c r="DO462" s="21">
        <f t="shared" si="1260"/>
        <v>0</v>
      </c>
      <c r="DP462" s="21">
        <f t="shared" si="1260"/>
        <v>0</v>
      </c>
      <c r="DQ462" s="21">
        <f t="shared" si="1260"/>
        <v>0</v>
      </c>
      <c r="DR462" s="21">
        <f t="shared" si="1260"/>
        <v>0</v>
      </c>
      <c r="DS462" s="21">
        <f t="shared" si="1260"/>
        <v>0</v>
      </c>
      <c r="DT462" s="21">
        <f t="shared" si="1260"/>
        <v>0</v>
      </c>
      <c r="DU462" s="21">
        <f t="shared" si="1260"/>
        <v>0</v>
      </c>
      <c r="DV462" s="21">
        <f t="shared" si="1260"/>
        <v>0</v>
      </c>
      <c r="DW462" s="21">
        <f t="shared" si="1260"/>
        <v>0</v>
      </c>
      <c r="DX462" s="21">
        <f t="shared" si="1260"/>
        <v>0</v>
      </c>
      <c r="DY462" s="21">
        <f t="shared" si="1260"/>
        <v>0</v>
      </c>
      <c r="EB462" s="116">
        <f t="shared" si="1226"/>
        <v>461</v>
      </c>
      <c r="EC462" s="2" t="str">
        <f t="shared" si="1251"/>
        <v>Phase 3</v>
      </c>
      <c r="ED462" s="2" t="str">
        <f t="shared" si="1252"/>
        <v>75' Wide</v>
      </c>
      <c r="EE462" s="33" t="str">
        <f>EE472</f>
        <v>Cash</v>
      </c>
      <c r="EF462" s="2" t="str">
        <f>EF472</f>
        <v>Home Construction - Base</v>
      </c>
    </row>
    <row r="463" spans="1:136" x14ac:dyDescent="0.3">
      <c r="D463" s="129"/>
      <c r="I463" s="21"/>
      <c r="J463" s="21"/>
      <c r="K463" s="21"/>
      <c r="L463" s="21"/>
      <c r="M463" s="21"/>
      <c r="N463" s="21"/>
      <c r="O463" s="21"/>
      <c r="P463" s="21"/>
      <c r="Q463" s="21"/>
      <c r="R463" s="21"/>
      <c r="S463" s="21"/>
      <c r="T463" s="21"/>
      <c r="U463" s="21"/>
      <c r="V463" s="21"/>
      <c r="W463" s="21"/>
      <c r="X463" s="21"/>
      <c r="Y463" s="21"/>
      <c r="Z463" s="21"/>
      <c r="AA463" s="21"/>
      <c r="AB463" s="21"/>
      <c r="AC463" s="21"/>
      <c r="AD463" s="21"/>
      <c r="AE463" s="21"/>
      <c r="AF463" s="21"/>
      <c r="AG463" s="21"/>
      <c r="AH463" s="21"/>
      <c r="AI463" s="21"/>
      <c r="AJ463" s="21"/>
      <c r="AK463" s="21"/>
      <c r="AL463" s="21"/>
      <c r="AM463" s="21"/>
      <c r="AN463" s="21"/>
      <c r="AO463" s="21"/>
      <c r="AP463" s="21"/>
      <c r="AQ463" s="21"/>
      <c r="AR463" s="21"/>
      <c r="AS463" s="21"/>
      <c r="AT463" s="21"/>
      <c r="AU463" s="21"/>
      <c r="AV463" s="21"/>
      <c r="AW463" s="21"/>
      <c r="AX463" s="21"/>
      <c r="AY463" s="21"/>
      <c r="AZ463" s="21"/>
      <c r="BA463" s="21"/>
      <c r="BB463" s="21"/>
      <c r="BC463" s="21"/>
      <c r="BD463" s="21"/>
      <c r="BE463" s="21"/>
      <c r="BF463" s="21"/>
      <c r="BG463" s="21"/>
      <c r="BH463" s="21"/>
      <c r="BI463" s="21"/>
      <c r="BJ463" s="21"/>
      <c r="BK463" s="21"/>
      <c r="BL463" s="21"/>
      <c r="BM463" s="21"/>
      <c r="BN463" s="21"/>
      <c r="BO463" s="21"/>
      <c r="BP463" s="21"/>
      <c r="BQ463" s="21"/>
      <c r="BR463" s="21"/>
      <c r="BS463" s="21"/>
      <c r="BT463" s="21"/>
      <c r="BU463" s="21"/>
      <c r="BV463" s="21"/>
      <c r="BW463" s="21"/>
      <c r="BX463" s="21"/>
      <c r="BY463" s="21"/>
      <c r="BZ463" s="21"/>
      <c r="CA463" s="21"/>
      <c r="CB463" s="21"/>
      <c r="CC463" s="21"/>
      <c r="CD463" s="21"/>
      <c r="CE463" s="21"/>
      <c r="CF463" s="21"/>
      <c r="CG463" s="21"/>
      <c r="CH463" s="21"/>
      <c r="CI463" s="21"/>
      <c r="CJ463" s="21"/>
      <c r="CK463" s="21"/>
      <c r="CL463" s="21"/>
      <c r="CM463" s="21"/>
      <c r="CN463" s="21"/>
      <c r="CO463" s="21"/>
      <c r="CP463" s="21"/>
      <c r="CQ463" s="21"/>
      <c r="CR463" s="21"/>
      <c r="CS463" s="21"/>
      <c r="CT463" s="21"/>
      <c r="CU463" s="21"/>
      <c r="CV463" s="21"/>
      <c r="CW463" s="21"/>
      <c r="CX463" s="21"/>
      <c r="CY463" s="21"/>
      <c r="CZ463" s="21"/>
      <c r="DA463" s="21"/>
      <c r="DB463" s="21"/>
      <c r="DC463" s="21"/>
      <c r="DD463" s="21"/>
      <c r="DE463" s="21"/>
      <c r="DF463" s="21"/>
      <c r="DG463" s="21"/>
      <c r="DH463" s="21"/>
      <c r="DI463" s="21"/>
      <c r="DJ463" s="21"/>
      <c r="DK463" s="21"/>
      <c r="DL463" s="21"/>
      <c r="DM463" s="21"/>
      <c r="DN463" s="21"/>
      <c r="DO463" s="21"/>
      <c r="DP463" s="21"/>
      <c r="DQ463" s="21"/>
      <c r="DR463" s="21"/>
      <c r="DS463" s="21"/>
      <c r="DT463" s="21"/>
      <c r="DU463" s="21"/>
      <c r="DV463" s="21"/>
      <c r="DW463" s="21"/>
      <c r="DX463" s="21"/>
      <c r="DY463" s="21"/>
      <c r="EE463" s="33"/>
    </row>
    <row r="464" spans="1:136" x14ac:dyDescent="0.3">
      <c r="B464" s="2" t="str">
        <f>Product!$M$2</f>
        <v>Phase 4</v>
      </c>
      <c r="C464" s="2" t="str">
        <f>Product!$M$3</f>
        <v>50' Wide</v>
      </c>
      <c r="D464" s="129">
        <f>SUMIFS(INDEX(Product!$B$2:$U$97, MATCH(D450, Product!$B$2:$B$97, 0), ), Product!$B$2:$U$2, $B464, Product!$B$3:$U$3, $C464)</f>
        <v>-130000</v>
      </c>
      <c r="G464" s="11">
        <f>SUM(H464:DZ464)</f>
        <v>-3900000</v>
      </c>
      <c r="I464" s="21">
        <f t="shared" ref="I464:AN464" si="1261">I79*$D464</f>
        <v>0</v>
      </c>
      <c r="J464" s="21">
        <f t="shared" si="1261"/>
        <v>0</v>
      </c>
      <c r="K464" s="21">
        <f t="shared" si="1261"/>
        <v>0</v>
      </c>
      <c r="L464" s="21">
        <f t="shared" si="1261"/>
        <v>0</v>
      </c>
      <c r="M464" s="21">
        <f t="shared" si="1261"/>
        <v>0</v>
      </c>
      <c r="N464" s="21">
        <f t="shared" si="1261"/>
        <v>0</v>
      </c>
      <c r="O464" s="21">
        <f t="shared" si="1261"/>
        <v>0</v>
      </c>
      <c r="P464" s="21">
        <f t="shared" si="1261"/>
        <v>0</v>
      </c>
      <c r="Q464" s="21">
        <f t="shared" si="1261"/>
        <v>0</v>
      </c>
      <c r="R464" s="21">
        <f t="shared" si="1261"/>
        <v>0</v>
      </c>
      <c r="S464" s="21">
        <f t="shared" si="1261"/>
        <v>0</v>
      </c>
      <c r="T464" s="21">
        <f t="shared" si="1261"/>
        <v>0</v>
      </c>
      <c r="U464" s="21">
        <f t="shared" si="1261"/>
        <v>0</v>
      </c>
      <c r="V464" s="21">
        <f t="shared" si="1261"/>
        <v>0</v>
      </c>
      <c r="W464" s="21">
        <f t="shared" si="1261"/>
        <v>0</v>
      </c>
      <c r="X464" s="21">
        <f t="shared" si="1261"/>
        <v>0</v>
      </c>
      <c r="Y464" s="21">
        <f t="shared" si="1261"/>
        <v>0</v>
      </c>
      <c r="Z464" s="21">
        <f t="shared" si="1261"/>
        <v>0</v>
      </c>
      <c r="AA464" s="21">
        <f t="shared" si="1261"/>
        <v>0</v>
      </c>
      <c r="AB464" s="21">
        <f t="shared" si="1261"/>
        <v>0</v>
      </c>
      <c r="AC464" s="21">
        <f t="shared" si="1261"/>
        <v>0</v>
      </c>
      <c r="AD464" s="21">
        <f t="shared" si="1261"/>
        <v>0</v>
      </c>
      <c r="AE464" s="21">
        <f t="shared" si="1261"/>
        <v>0</v>
      </c>
      <c r="AF464" s="21">
        <f t="shared" si="1261"/>
        <v>0</v>
      </c>
      <c r="AG464" s="21">
        <f t="shared" si="1261"/>
        <v>0</v>
      </c>
      <c r="AH464" s="21">
        <f t="shared" si="1261"/>
        <v>0</v>
      </c>
      <c r="AI464" s="21">
        <f t="shared" si="1261"/>
        <v>0</v>
      </c>
      <c r="AJ464" s="21">
        <f t="shared" si="1261"/>
        <v>0</v>
      </c>
      <c r="AK464" s="21">
        <f t="shared" si="1261"/>
        <v>0</v>
      </c>
      <c r="AL464" s="21">
        <f t="shared" si="1261"/>
        <v>0</v>
      </c>
      <c r="AM464" s="21">
        <f t="shared" si="1261"/>
        <v>0</v>
      </c>
      <c r="AN464" s="21">
        <f t="shared" si="1261"/>
        <v>0</v>
      </c>
      <c r="AO464" s="21">
        <f t="shared" ref="AO464:BT464" si="1262">AO79*$D464</f>
        <v>0</v>
      </c>
      <c r="AP464" s="21">
        <f t="shared" si="1262"/>
        <v>0</v>
      </c>
      <c r="AQ464" s="21">
        <f t="shared" si="1262"/>
        <v>0</v>
      </c>
      <c r="AR464" s="21">
        <f t="shared" si="1262"/>
        <v>0</v>
      </c>
      <c r="AS464" s="21">
        <f t="shared" si="1262"/>
        <v>0</v>
      </c>
      <c r="AT464" s="21">
        <f t="shared" si="1262"/>
        <v>0</v>
      </c>
      <c r="AU464" s="21">
        <f t="shared" si="1262"/>
        <v>0</v>
      </c>
      <c r="AV464" s="21">
        <f t="shared" si="1262"/>
        <v>0</v>
      </c>
      <c r="AW464" s="21">
        <f t="shared" si="1262"/>
        <v>0</v>
      </c>
      <c r="AX464" s="21">
        <f t="shared" si="1262"/>
        <v>0</v>
      </c>
      <c r="AY464" s="21">
        <f t="shared" si="1262"/>
        <v>0</v>
      </c>
      <c r="AZ464" s="21">
        <f t="shared" si="1262"/>
        <v>0</v>
      </c>
      <c r="BA464" s="21">
        <f t="shared" si="1262"/>
        <v>-650000</v>
      </c>
      <c r="BB464" s="21">
        <f t="shared" si="1262"/>
        <v>-650000</v>
      </c>
      <c r="BC464" s="21">
        <f t="shared" si="1262"/>
        <v>-650000</v>
      </c>
      <c r="BD464" s="21">
        <f t="shared" si="1262"/>
        <v>-650000</v>
      </c>
      <c r="BE464" s="21">
        <f t="shared" si="1262"/>
        <v>-650000</v>
      </c>
      <c r="BF464" s="21">
        <f t="shared" si="1262"/>
        <v>-650000</v>
      </c>
      <c r="BG464" s="21">
        <f t="shared" si="1262"/>
        <v>0</v>
      </c>
      <c r="BH464" s="21">
        <f t="shared" si="1262"/>
        <v>0</v>
      </c>
      <c r="BI464" s="21">
        <f t="shared" si="1262"/>
        <v>0</v>
      </c>
      <c r="BJ464" s="21">
        <f t="shared" si="1262"/>
        <v>0</v>
      </c>
      <c r="BK464" s="21">
        <f t="shared" si="1262"/>
        <v>0</v>
      </c>
      <c r="BL464" s="21">
        <f t="shared" si="1262"/>
        <v>0</v>
      </c>
      <c r="BM464" s="21">
        <f t="shared" si="1262"/>
        <v>0</v>
      </c>
      <c r="BN464" s="21">
        <f t="shared" si="1262"/>
        <v>0</v>
      </c>
      <c r="BO464" s="21">
        <f t="shared" si="1262"/>
        <v>0</v>
      </c>
      <c r="BP464" s="21">
        <f t="shared" si="1262"/>
        <v>0</v>
      </c>
      <c r="BQ464" s="21">
        <f t="shared" si="1262"/>
        <v>0</v>
      </c>
      <c r="BR464" s="21">
        <f t="shared" si="1262"/>
        <v>0</v>
      </c>
      <c r="BS464" s="21">
        <f t="shared" si="1262"/>
        <v>0</v>
      </c>
      <c r="BT464" s="21">
        <f t="shared" si="1262"/>
        <v>0</v>
      </c>
      <c r="BU464" s="21">
        <f t="shared" ref="BU464:CZ464" si="1263">BU79*$D464</f>
        <v>0</v>
      </c>
      <c r="BV464" s="21">
        <f t="shared" si="1263"/>
        <v>0</v>
      </c>
      <c r="BW464" s="21">
        <f t="shared" si="1263"/>
        <v>0</v>
      </c>
      <c r="BX464" s="21">
        <f t="shared" si="1263"/>
        <v>0</v>
      </c>
      <c r="BY464" s="21">
        <f t="shared" si="1263"/>
        <v>0</v>
      </c>
      <c r="BZ464" s="21">
        <f t="shared" si="1263"/>
        <v>0</v>
      </c>
      <c r="CA464" s="21">
        <f t="shared" si="1263"/>
        <v>0</v>
      </c>
      <c r="CB464" s="21">
        <f t="shared" si="1263"/>
        <v>0</v>
      </c>
      <c r="CC464" s="21">
        <f t="shared" si="1263"/>
        <v>0</v>
      </c>
      <c r="CD464" s="21">
        <f t="shared" si="1263"/>
        <v>0</v>
      </c>
      <c r="CE464" s="21">
        <f t="shared" si="1263"/>
        <v>0</v>
      </c>
      <c r="CF464" s="21">
        <f t="shared" si="1263"/>
        <v>0</v>
      </c>
      <c r="CG464" s="21">
        <f t="shared" si="1263"/>
        <v>0</v>
      </c>
      <c r="CH464" s="21">
        <f t="shared" si="1263"/>
        <v>0</v>
      </c>
      <c r="CI464" s="21">
        <f t="shared" si="1263"/>
        <v>0</v>
      </c>
      <c r="CJ464" s="21">
        <f t="shared" si="1263"/>
        <v>0</v>
      </c>
      <c r="CK464" s="21">
        <f t="shared" si="1263"/>
        <v>0</v>
      </c>
      <c r="CL464" s="21">
        <f t="shared" si="1263"/>
        <v>0</v>
      </c>
      <c r="CM464" s="21">
        <f t="shared" si="1263"/>
        <v>0</v>
      </c>
      <c r="CN464" s="21">
        <f t="shared" si="1263"/>
        <v>0</v>
      </c>
      <c r="CO464" s="21">
        <f t="shared" si="1263"/>
        <v>0</v>
      </c>
      <c r="CP464" s="21">
        <f t="shared" si="1263"/>
        <v>0</v>
      </c>
      <c r="CQ464" s="21">
        <f t="shared" si="1263"/>
        <v>0</v>
      </c>
      <c r="CR464" s="21">
        <f t="shared" si="1263"/>
        <v>0</v>
      </c>
      <c r="CS464" s="21">
        <f t="shared" si="1263"/>
        <v>0</v>
      </c>
      <c r="CT464" s="21">
        <f t="shared" si="1263"/>
        <v>0</v>
      </c>
      <c r="CU464" s="21">
        <f t="shared" si="1263"/>
        <v>0</v>
      </c>
      <c r="CV464" s="21">
        <f t="shared" si="1263"/>
        <v>0</v>
      </c>
      <c r="CW464" s="21">
        <f t="shared" si="1263"/>
        <v>0</v>
      </c>
      <c r="CX464" s="21">
        <f t="shared" si="1263"/>
        <v>0</v>
      </c>
      <c r="CY464" s="21">
        <f t="shared" si="1263"/>
        <v>0</v>
      </c>
      <c r="CZ464" s="21">
        <f t="shared" si="1263"/>
        <v>0</v>
      </c>
      <c r="DA464" s="21">
        <f t="shared" ref="DA464:DY464" si="1264">DA79*$D464</f>
        <v>0</v>
      </c>
      <c r="DB464" s="21">
        <f t="shared" si="1264"/>
        <v>0</v>
      </c>
      <c r="DC464" s="21">
        <f t="shared" si="1264"/>
        <v>0</v>
      </c>
      <c r="DD464" s="21">
        <f t="shared" si="1264"/>
        <v>0</v>
      </c>
      <c r="DE464" s="21">
        <f t="shared" si="1264"/>
        <v>0</v>
      </c>
      <c r="DF464" s="21">
        <f t="shared" si="1264"/>
        <v>0</v>
      </c>
      <c r="DG464" s="21">
        <f t="shared" si="1264"/>
        <v>0</v>
      </c>
      <c r="DH464" s="21">
        <f t="shared" si="1264"/>
        <v>0</v>
      </c>
      <c r="DI464" s="21">
        <f t="shared" si="1264"/>
        <v>0</v>
      </c>
      <c r="DJ464" s="21">
        <f t="shared" si="1264"/>
        <v>0</v>
      </c>
      <c r="DK464" s="21">
        <f t="shared" si="1264"/>
        <v>0</v>
      </c>
      <c r="DL464" s="21">
        <f t="shared" si="1264"/>
        <v>0</v>
      </c>
      <c r="DM464" s="21">
        <f t="shared" si="1264"/>
        <v>0</v>
      </c>
      <c r="DN464" s="21">
        <f t="shared" si="1264"/>
        <v>0</v>
      </c>
      <c r="DO464" s="21">
        <f t="shared" si="1264"/>
        <v>0</v>
      </c>
      <c r="DP464" s="21">
        <f t="shared" si="1264"/>
        <v>0</v>
      </c>
      <c r="DQ464" s="21">
        <f t="shared" si="1264"/>
        <v>0</v>
      </c>
      <c r="DR464" s="21">
        <f t="shared" si="1264"/>
        <v>0</v>
      </c>
      <c r="DS464" s="21">
        <f t="shared" si="1264"/>
        <v>0</v>
      </c>
      <c r="DT464" s="21">
        <f t="shared" si="1264"/>
        <v>0</v>
      </c>
      <c r="DU464" s="21">
        <f t="shared" si="1264"/>
        <v>0</v>
      </c>
      <c r="DV464" s="21">
        <f t="shared" si="1264"/>
        <v>0</v>
      </c>
      <c r="DW464" s="21">
        <f t="shared" si="1264"/>
        <v>0</v>
      </c>
      <c r="DX464" s="21">
        <f t="shared" si="1264"/>
        <v>0</v>
      </c>
      <c r="DY464" s="21">
        <f t="shared" si="1264"/>
        <v>0</v>
      </c>
      <c r="EB464" s="116">
        <f t="shared" si="1226"/>
        <v>463</v>
      </c>
      <c r="EC464" s="2" t="str">
        <f t="shared" ref="EC464:EC466" si="1265">B464</f>
        <v>Phase 4</v>
      </c>
      <c r="ED464" s="2" t="str">
        <f t="shared" ref="ED464:ED466" si="1266">C464</f>
        <v>50' Wide</v>
      </c>
      <c r="EE464" s="33" t="str">
        <f>EE472</f>
        <v>Cash</v>
      </c>
      <c r="EF464" s="2" t="str">
        <f>EF472</f>
        <v>Home Construction - Base</v>
      </c>
    </row>
    <row r="465" spans="1:136" x14ac:dyDescent="0.3">
      <c r="B465" s="2" t="str">
        <f>Product!$N$2</f>
        <v>Phase 4</v>
      </c>
      <c r="C465" s="2" t="str">
        <f>Product!$N$3</f>
        <v>60' Wide</v>
      </c>
      <c r="D465" s="129">
        <f>SUMIFS(INDEX(Product!$B$2:$U$97, MATCH(D450, Product!$B$2:$B$97, 0), ), Product!$B$2:$U$2, $B465, Product!$B$3:$U$3, $C465)</f>
        <v>-130000</v>
      </c>
      <c r="G465" s="11">
        <f>SUM(H465:DZ465)</f>
        <v>-3900000</v>
      </c>
      <c r="I465" s="21">
        <f t="shared" ref="I465:AN465" si="1267">I80*$D465</f>
        <v>0</v>
      </c>
      <c r="J465" s="21">
        <f t="shared" si="1267"/>
        <v>0</v>
      </c>
      <c r="K465" s="21">
        <f t="shared" si="1267"/>
        <v>0</v>
      </c>
      <c r="L465" s="21">
        <f t="shared" si="1267"/>
        <v>0</v>
      </c>
      <c r="M465" s="21">
        <f t="shared" si="1267"/>
        <v>0</v>
      </c>
      <c r="N465" s="21">
        <f t="shared" si="1267"/>
        <v>0</v>
      </c>
      <c r="O465" s="21">
        <f t="shared" si="1267"/>
        <v>0</v>
      </c>
      <c r="P465" s="21">
        <f t="shared" si="1267"/>
        <v>0</v>
      </c>
      <c r="Q465" s="21">
        <f t="shared" si="1267"/>
        <v>0</v>
      </c>
      <c r="R465" s="21">
        <f t="shared" si="1267"/>
        <v>0</v>
      </c>
      <c r="S465" s="21">
        <f t="shared" si="1267"/>
        <v>0</v>
      </c>
      <c r="T465" s="21">
        <f t="shared" si="1267"/>
        <v>0</v>
      </c>
      <c r="U465" s="21">
        <f t="shared" si="1267"/>
        <v>0</v>
      </c>
      <c r="V465" s="21">
        <f t="shared" si="1267"/>
        <v>0</v>
      </c>
      <c r="W465" s="21">
        <f t="shared" si="1267"/>
        <v>0</v>
      </c>
      <c r="X465" s="21">
        <f t="shared" si="1267"/>
        <v>0</v>
      </c>
      <c r="Y465" s="21">
        <f t="shared" si="1267"/>
        <v>0</v>
      </c>
      <c r="Z465" s="21">
        <f t="shared" si="1267"/>
        <v>0</v>
      </c>
      <c r="AA465" s="21">
        <f t="shared" si="1267"/>
        <v>0</v>
      </c>
      <c r="AB465" s="21">
        <f t="shared" si="1267"/>
        <v>0</v>
      </c>
      <c r="AC465" s="21">
        <f t="shared" si="1267"/>
        <v>0</v>
      </c>
      <c r="AD465" s="21">
        <f t="shared" si="1267"/>
        <v>0</v>
      </c>
      <c r="AE465" s="21">
        <f t="shared" si="1267"/>
        <v>0</v>
      </c>
      <c r="AF465" s="21">
        <f t="shared" si="1267"/>
        <v>0</v>
      </c>
      <c r="AG465" s="21">
        <f t="shared" si="1267"/>
        <v>0</v>
      </c>
      <c r="AH465" s="21">
        <f t="shared" si="1267"/>
        <v>0</v>
      </c>
      <c r="AI465" s="21">
        <f t="shared" si="1267"/>
        <v>0</v>
      </c>
      <c r="AJ465" s="21">
        <f t="shared" si="1267"/>
        <v>0</v>
      </c>
      <c r="AK465" s="21">
        <f t="shared" si="1267"/>
        <v>0</v>
      </c>
      <c r="AL465" s="21">
        <f t="shared" si="1267"/>
        <v>0</v>
      </c>
      <c r="AM465" s="21">
        <f t="shared" si="1267"/>
        <v>0</v>
      </c>
      <c r="AN465" s="21">
        <f t="shared" si="1267"/>
        <v>0</v>
      </c>
      <c r="AO465" s="21">
        <f t="shared" ref="AO465:BT465" si="1268">AO80*$D465</f>
        <v>0</v>
      </c>
      <c r="AP465" s="21">
        <f t="shared" si="1268"/>
        <v>0</v>
      </c>
      <c r="AQ465" s="21">
        <f t="shared" si="1268"/>
        <v>0</v>
      </c>
      <c r="AR465" s="21">
        <f t="shared" si="1268"/>
        <v>0</v>
      </c>
      <c r="AS465" s="21">
        <f t="shared" si="1268"/>
        <v>0</v>
      </c>
      <c r="AT465" s="21">
        <f t="shared" si="1268"/>
        <v>0</v>
      </c>
      <c r="AU465" s="21">
        <f t="shared" si="1268"/>
        <v>0</v>
      </c>
      <c r="AV465" s="21">
        <f t="shared" si="1268"/>
        <v>0</v>
      </c>
      <c r="AW465" s="21">
        <f t="shared" si="1268"/>
        <v>0</v>
      </c>
      <c r="AX465" s="21">
        <f t="shared" si="1268"/>
        <v>0</v>
      </c>
      <c r="AY465" s="21">
        <f t="shared" si="1268"/>
        <v>0</v>
      </c>
      <c r="AZ465" s="21">
        <f t="shared" si="1268"/>
        <v>0</v>
      </c>
      <c r="BA465" s="21">
        <f t="shared" si="1268"/>
        <v>-650000</v>
      </c>
      <c r="BB465" s="21">
        <f t="shared" si="1268"/>
        <v>-650000</v>
      </c>
      <c r="BC465" s="21">
        <f t="shared" si="1268"/>
        <v>-650000</v>
      </c>
      <c r="BD465" s="21">
        <f t="shared" si="1268"/>
        <v>-650000</v>
      </c>
      <c r="BE465" s="21">
        <f t="shared" si="1268"/>
        <v>-650000</v>
      </c>
      <c r="BF465" s="21">
        <f t="shared" si="1268"/>
        <v>-650000</v>
      </c>
      <c r="BG465" s="21">
        <f t="shared" si="1268"/>
        <v>0</v>
      </c>
      <c r="BH465" s="21">
        <f t="shared" si="1268"/>
        <v>0</v>
      </c>
      <c r="BI465" s="21">
        <f t="shared" si="1268"/>
        <v>0</v>
      </c>
      <c r="BJ465" s="21">
        <f t="shared" si="1268"/>
        <v>0</v>
      </c>
      <c r="BK465" s="21">
        <f t="shared" si="1268"/>
        <v>0</v>
      </c>
      <c r="BL465" s="21">
        <f t="shared" si="1268"/>
        <v>0</v>
      </c>
      <c r="BM465" s="21">
        <f t="shared" si="1268"/>
        <v>0</v>
      </c>
      <c r="BN465" s="21">
        <f t="shared" si="1268"/>
        <v>0</v>
      </c>
      <c r="BO465" s="21">
        <f t="shared" si="1268"/>
        <v>0</v>
      </c>
      <c r="BP465" s="21">
        <f t="shared" si="1268"/>
        <v>0</v>
      </c>
      <c r="BQ465" s="21">
        <f t="shared" si="1268"/>
        <v>0</v>
      </c>
      <c r="BR465" s="21">
        <f t="shared" si="1268"/>
        <v>0</v>
      </c>
      <c r="BS465" s="21">
        <f t="shared" si="1268"/>
        <v>0</v>
      </c>
      <c r="BT465" s="21">
        <f t="shared" si="1268"/>
        <v>0</v>
      </c>
      <c r="BU465" s="21">
        <f t="shared" ref="BU465:CZ465" si="1269">BU80*$D465</f>
        <v>0</v>
      </c>
      <c r="BV465" s="21">
        <f t="shared" si="1269"/>
        <v>0</v>
      </c>
      <c r="BW465" s="21">
        <f t="shared" si="1269"/>
        <v>0</v>
      </c>
      <c r="BX465" s="21">
        <f t="shared" si="1269"/>
        <v>0</v>
      </c>
      <c r="BY465" s="21">
        <f t="shared" si="1269"/>
        <v>0</v>
      </c>
      <c r="BZ465" s="21">
        <f t="shared" si="1269"/>
        <v>0</v>
      </c>
      <c r="CA465" s="21">
        <f t="shared" si="1269"/>
        <v>0</v>
      </c>
      <c r="CB465" s="21">
        <f t="shared" si="1269"/>
        <v>0</v>
      </c>
      <c r="CC465" s="21">
        <f t="shared" si="1269"/>
        <v>0</v>
      </c>
      <c r="CD465" s="21">
        <f t="shared" si="1269"/>
        <v>0</v>
      </c>
      <c r="CE465" s="21">
        <f t="shared" si="1269"/>
        <v>0</v>
      </c>
      <c r="CF465" s="21">
        <f t="shared" si="1269"/>
        <v>0</v>
      </c>
      <c r="CG465" s="21">
        <f t="shared" si="1269"/>
        <v>0</v>
      </c>
      <c r="CH465" s="21">
        <f t="shared" si="1269"/>
        <v>0</v>
      </c>
      <c r="CI465" s="21">
        <f t="shared" si="1269"/>
        <v>0</v>
      </c>
      <c r="CJ465" s="21">
        <f t="shared" si="1269"/>
        <v>0</v>
      </c>
      <c r="CK465" s="21">
        <f t="shared" si="1269"/>
        <v>0</v>
      </c>
      <c r="CL465" s="21">
        <f t="shared" si="1269"/>
        <v>0</v>
      </c>
      <c r="CM465" s="21">
        <f t="shared" si="1269"/>
        <v>0</v>
      </c>
      <c r="CN465" s="21">
        <f t="shared" si="1269"/>
        <v>0</v>
      </c>
      <c r="CO465" s="21">
        <f t="shared" si="1269"/>
        <v>0</v>
      </c>
      <c r="CP465" s="21">
        <f t="shared" si="1269"/>
        <v>0</v>
      </c>
      <c r="CQ465" s="21">
        <f t="shared" si="1269"/>
        <v>0</v>
      </c>
      <c r="CR465" s="21">
        <f t="shared" si="1269"/>
        <v>0</v>
      </c>
      <c r="CS465" s="21">
        <f t="shared" si="1269"/>
        <v>0</v>
      </c>
      <c r="CT465" s="21">
        <f t="shared" si="1269"/>
        <v>0</v>
      </c>
      <c r="CU465" s="21">
        <f t="shared" si="1269"/>
        <v>0</v>
      </c>
      <c r="CV465" s="21">
        <f t="shared" si="1269"/>
        <v>0</v>
      </c>
      <c r="CW465" s="21">
        <f t="shared" si="1269"/>
        <v>0</v>
      </c>
      <c r="CX465" s="21">
        <f t="shared" si="1269"/>
        <v>0</v>
      </c>
      <c r="CY465" s="21">
        <f t="shared" si="1269"/>
        <v>0</v>
      </c>
      <c r="CZ465" s="21">
        <f t="shared" si="1269"/>
        <v>0</v>
      </c>
      <c r="DA465" s="21">
        <f t="shared" ref="DA465:DY465" si="1270">DA80*$D465</f>
        <v>0</v>
      </c>
      <c r="DB465" s="21">
        <f t="shared" si="1270"/>
        <v>0</v>
      </c>
      <c r="DC465" s="21">
        <f t="shared" si="1270"/>
        <v>0</v>
      </c>
      <c r="DD465" s="21">
        <f t="shared" si="1270"/>
        <v>0</v>
      </c>
      <c r="DE465" s="21">
        <f t="shared" si="1270"/>
        <v>0</v>
      </c>
      <c r="DF465" s="21">
        <f t="shared" si="1270"/>
        <v>0</v>
      </c>
      <c r="DG465" s="21">
        <f t="shared" si="1270"/>
        <v>0</v>
      </c>
      <c r="DH465" s="21">
        <f t="shared" si="1270"/>
        <v>0</v>
      </c>
      <c r="DI465" s="21">
        <f t="shared" si="1270"/>
        <v>0</v>
      </c>
      <c r="DJ465" s="21">
        <f t="shared" si="1270"/>
        <v>0</v>
      </c>
      <c r="DK465" s="21">
        <f t="shared" si="1270"/>
        <v>0</v>
      </c>
      <c r="DL465" s="21">
        <f t="shared" si="1270"/>
        <v>0</v>
      </c>
      <c r="DM465" s="21">
        <f t="shared" si="1270"/>
        <v>0</v>
      </c>
      <c r="DN465" s="21">
        <f t="shared" si="1270"/>
        <v>0</v>
      </c>
      <c r="DO465" s="21">
        <f t="shared" si="1270"/>
        <v>0</v>
      </c>
      <c r="DP465" s="21">
        <f t="shared" si="1270"/>
        <v>0</v>
      </c>
      <c r="DQ465" s="21">
        <f t="shared" si="1270"/>
        <v>0</v>
      </c>
      <c r="DR465" s="21">
        <f t="shared" si="1270"/>
        <v>0</v>
      </c>
      <c r="DS465" s="21">
        <f t="shared" si="1270"/>
        <v>0</v>
      </c>
      <c r="DT465" s="21">
        <f t="shared" si="1270"/>
        <v>0</v>
      </c>
      <c r="DU465" s="21">
        <f t="shared" si="1270"/>
        <v>0</v>
      </c>
      <c r="DV465" s="21">
        <f t="shared" si="1270"/>
        <v>0</v>
      </c>
      <c r="DW465" s="21">
        <f t="shared" si="1270"/>
        <v>0</v>
      </c>
      <c r="DX465" s="21">
        <f t="shared" si="1270"/>
        <v>0</v>
      </c>
      <c r="DY465" s="21">
        <f t="shared" si="1270"/>
        <v>0</v>
      </c>
      <c r="EB465" s="116">
        <f t="shared" si="1226"/>
        <v>464</v>
      </c>
      <c r="EC465" s="2" t="str">
        <f t="shared" si="1265"/>
        <v>Phase 4</v>
      </c>
      <c r="ED465" s="2" t="str">
        <f t="shared" si="1266"/>
        <v>60' Wide</v>
      </c>
      <c r="EE465" s="33" t="str">
        <f>EE472</f>
        <v>Cash</v>
      </c>
      <c r="EF465" s="2" t="str">
        <f>EF472</f>
        <v>Home Construction - Base</v>
      </c>
    </row>
    <row r="466" spans="1:136" x14ac:dyDescent="0.3">
      <c r="B466" s="2" t="str">
        <f>Product!$O$2</f>
        <v>Phase 4</v>
      </c>
      <c r="C466" s="2" t="str">
        <f>Product!$O$3</f>
        <v>75' Wide</v>
      </c>
      <c r="D466" s="129">
        <f>SUMIFS(INDEX(Product!$B$2:$U$97, MATCH(D450, Product!$B$2:$B$97, 0), ), Product!$B$2:$U$2, $B466, Product!$B$3:$U$3, $C466)</f>
        <v>-130000</v>
      </c>
      <c r="G466" s="11">
        <f>SUM(H466:DZ466)</f>
        <v>-2600000</v>
      </c>
      <c r="I466" s="21">
        <f t="shared" ref="I466:AN466" si="1271">I81*$D466</f>
        <v>0</v>
      </c>
      <c r="J466" s="21">
        <f t="shared" si="1271"/>
        <v>0</v>
      </c>
      <c r="K466" s="21">
        <f t="shared" si="1271"/>
        <v>0</v>
      </c>
      <c r="L466" s="21">
        <f t="shared" si="1271"/>
        <v>0</v>
      </c>
      <c r="M466" s="21">
        <f t="shared" si="1271"/>
        <v>0</v>
      </c>
      <c r="N466" s="21">
        <f t="shared" si="1271"/>
        <v>0</v>
      </c>
      <c r="O466" s="21">
        <f t="shared" si="1271"/>
        <v>0</v>
      </c>
      <c r="P466" s="21">
        <f t="shared" si="1271"/>
        <v>0</v>
      </c>
      <c r="Q466" s="21">
        <f t="shared" si="1271"/>
        <v>0</v>
      </c>
      <c r="R466" s="21">
        <f t="shared" si="1271"/>
        <v>0</v>
      </c>
      <c r="S466" s="21">
        <f t="shared" si="1271"/>
        <v>0</v>
      </c>
      <c r="T466" s="21">
        <f t="shared" si="1271"/>
        <v>0</v>
      </c>
      <c r="U466" s="21">
        <f t="shared" si="1271"/>
        <v>0</v>
      </c>
      <c r="V466" s="21">
        <f t="shared" si="1271"/>
        <v>0</v>
      </c>
      <c r="W466" s="21">
        <f t="shared" si="1271"/>
        <v>0</v>
      </c>
      <c r="X466" s="21">
        <f t="shared" si="1271"/>
        <v>0</v>
      </c>
      <c r="Y466" s="21">
        <f t="shared" si="1271"/>
        <v>0</v>
      </c>
      <c r="Z466" s="21">
        <f t="shared" si="1271"/>
        <v>0</v>
      </c>
      <c r="AA466" s="21">
        <f t="shared" si="1271"/>
        <v>0</v>
      </c>
      <c r="AB466" s="21">
        <f t="shared" si="1271"/>
        <v>0</v>
      </c>
      <c r="AC466" s="21">
        <f t="shared" si="1271"/>
        <v>0</v>
      </c>
      <c r="AD466" s="21">
        <f t="shared" si="1271"/>
        <v>0</v>
      </c>
      <c r="AE466" s="21">
        <f t="shared" si="1271"/>
        <v>0</v>
      </c>
      <c r="AF466" s="21">
        <f t="shared" si="1271"/>
        <v>0</v>
      </c>
      <c r="AG466" s="21">
        <f t="shared" si="1271"/>
        <v>0</v>
      </c>
      <c r="AH466" s="21">
        <f t="shared" si="1271"/>
        <v>0</v>
      </c>
      <c r="AI466" s="21">
        <f t="shared" si="1271"/>
        <v>0</v>
      </c>
      <c r="AJ466" s="21">
        <f t="shared" si="1271"/>
        <v>0</v>
      </c>
      <c r="AK466" s="21">
        <f t="shared" si="1271"/>
        <v>0</v>
      </c>
      <c r="AL466" s="21">
        <f t="shared" si="1271"/>
        <v>0</v>
      </c>
      <c r="AM466" s="21">
        <f t="shared" si="1271"/>
        <v>0</v>
      </c>
      <c r="AN466" s="21">
        <f t="shared" si="1271"/>
        <v>0</v>
      </c>
      <c r="AO466" s="21">
        <f t="shared" ref="AO466:BT466" si="1272">AO81*$D466</f>
        <v>0</v>
      </c>
      <c r="AP466" s="21">
        <f t="shared" si="1272"/>
        <v>0</v>
      </c>
      <c r="AQ466" s="21">
        <f t="shared" si="1272"/>
        <v>0</v>
      </c>
      <c r="AR466" s="21">
        <f t="shared" si="1272"/>
        <v>0</v>
      </c>
      <c r="AS466" s="21">
        <f t="shared" si="1272"/>
        <v>0</v>
      </c>
      <c r="AT466" s="21">
        <f t="shared" si="1272"/>
        <v>0</v>
      </c>
      <c r="AU466" s="21">
        <f t="shared" si="1272"/>
        <v>0</v>
      </c>
      <c r="AV466" s="21">
        <f t="shared" si="1272"/>
        <v>0</v>
      </c>
      <c r="AW466" s="21">
        <f t="shared" si="1272"/>
        <v>0</v>
      </c>
      <c r="AX466" s="21">
        <f t="shared" si="1272"/>
        <v>0</v>
      </c>
      <c r="AY466" s="21">
        <f t="shared" si="1272"/>
        <v>0</v>
      </c>
      <c r="AZ466" s="21">
        <f t="shared" si="1272"/>
        <v>0</v>
      </c>
      <c r="BA466" s="21">
        <f t="shared" si="1272"/>
        <v>-433333.33333333337</v>
      </c>
      <c r="BB466" s="21">
        <f t="shared" si="1272"/>
        <v>-433333.33333333337</v>
      </c>
      <c r="BC466" s="21">
        <f t="shared" si="1272"/>
        <v>-433333.33333333337</v>
      </c>
      <c r="BD466" s="21">
        <f t="shared" si="1272"/>
        <v>-433333.33333333337</v>
      </c>
      <c r="BE466" s="21">
        <f t="shared" si="1272"/>
        <v>-433333.33333333337</v>
      </c>
      <c r="BF466" s="21">
        <f t="shared" si="1272"/>
        <v>-433333.3333333332</v>
      </c>
      <c r="BG466" s="21">
        <f t="shared" si="1272"/>
        <v>0</v>
      </c>
      <c r="BH466" s="21">
        <f t="shared" si="1272"/>
        <v>0</v>
      </c>
      <c r="BI466" s="21">
        <f t="shared" si="1272"/>
        <v>0</v>
      </c>
      <c r="BJ466" s="21">
        <f t="shared" si="1272"/>
        <v>0</v>
      </c>
      <c r="BK466" s="21">
        <f t="shared" si="1272"/>
        <v>0</v>
      </c>
      <c r="BL466" s="21">
        <f t="shared" si="1272"/>
        <v>0</v>
      </c>
      <c r="BM466" s="21">
        <f t="shared" si="1272"/>
        <v>0</v>
      </c>
      <c r="BN466" s="21">
        <f t="shared" si="1272"/>
        <v>0</v>
      </c>
      <c r="BO466" s="21">
        <f t="shared" si="1272"/>
        <v>0</v>
      </c>
      <c r="BP466" s="21">
        <f t="shared" si="1272"/>
        <v>0</v>
      </c>
      <c r="BQ466" s="21">
        <f t="shared" si="1272"/>
        <v>0</v>
      </c>
      <c r="BR466" s="21">
        <f t="shared" si="1272"/>
        <v>0</v>
      </c>
      <c r="BS466" s="21">
        <f t="shared" si="1272"/>
        <v>0</v>
      </c>
      <c r="BT466" s="21">
        <f t="shared" si="1272"/>
        <v>0</v>
      </c>
      <c r="BU466" s="21">
        <f t="shared" ref="BU466:CZ466" si="1273">BU81*$D466</f>
        <v>0</v>
      </c>
      <c r="BV466" s="21">
        <f t="shared" si="1273"/>
        <v>0</v>
      </c>
      <c r="BW466" s="21">
        <f t="shared" si="1273"/>
        <v>0</v>
      </c>
      <c r="BX466" s="21">
        <f t="shared" si="1273"/>
        <v>0</v>
      </c>
      <c r="BY466" s="21">
        <f t="shared" si="1273"/>
        <v>0</v>
      </c>
      <c r="BZ466" s="21">
        <f t="shared" si="1273"/>
        <v>0</v>
      </c>
      <c r="CA466" s="21">
        <f t="shared" si="1273"/>
        <v>0</v>
      </c>
      <c r="CB466" s="21">
        <f t="shared" si="1273"/>
        <v>0</v>
      </c>
      <c r="CC466" s="21">
        <f t="shared" si="1273"/>
        <v>0</v>
      </c>
      <c r="CD466" s="21">
        <f t="shared" si="1273"/>
        <v>0</v>
      </c>
      <c r="CE466" s="21">
        <f t="shared" si="1273"/>
        <v>0</v>
      </c>
      <c r="CF466" s="21">
        <f t="shared" si="1273"/>
        <v>0</v>
      </c>
      <c r="CG466" s="21">
        <f t="shared" si="1273"/>
        <v>0</v>
      </c>
      <c r="CH466" s="21">
        <f t="shared" si="1273"/>
        <v>0</v>
      </c>
      <c r="CI466" s="21">
        <f t="shared" si="1273"/>
        <v>0</v>
      </c>
      <c r="CJ466" s="21">
        <f t="shared" si="1273"/>
        <v>0</v>
      </c>
      <c r="CK466" s="21">
        <f t="shared" si="1273"/>
        <v>0</v>
      </c>
      <c r="CL466" s="21">
        <f t="shared" si="1273"/>
        <v>0</v>
      </c>
      <c r="CM466" s="21">
        <f t="shared" si="1273"/>
        <v>0</v>
      </c>
      <c r="CN466" s="21">
        <f t="shared" si="1273"/>
        <v>0</v>
      </c>
      <c r="CO466" s="21">
        <f t="shared" si="1273"/>
        <v>0</v>
      </c>
      <c r="CP466" s="21">
        <f t="shared" si="1273"/>
        <v>0</v>
      </c>
      <c r="CQ466" s="21">
        <f t="shared" si="1273"/>
        <v>0</v>
      </c>
      <c r="CR466" s="21">
        <f t="shared" si="1273"/>
        <v>0</v>
      </c>
      <c r="CS466" s="21">
        <f t="shared" si="1273"/>
        <v>0</v>
      </c>
      <c r="CT466" s="21">
        <f t="shared" si="1273"/>
        <v>0</v>
      </c>
      <c r="CU466" s="21">
        <f t="shared" si="1273"/>
        <v>0</v>
      </c>
      <c r="CV466" s="21">
        <f t="shared" si="1273"/>
        <v>0</v>
      </c>
      <c r="CW466" s="21">
        <f t="shared" si="1273"/>
        <v>0</v>
      </c>
      <c r="CX466" s="21">
        <f t="shared" si="1273"/>
        <v>0</v>
      </c>
      <c r="CY466" s="21">
        <f t="shared" si="1273"/>
        <v>0</v>
      </c>
      <c r="CZ466" s="21">
        <f t="shared" si="1273"/>
        <v>0</v>
      </c>
      <c r="DA466" s="21">
        <f t="shared" ref="DA466:DY466" si="1274">DA81*$D466</f>
        <v>0</v>
      </c>
      <c r="DB466" s="21">
        <f t="shared" si="1274"/>
        <v>0</v>
      </c>
      <c r="DC466" s="21">
        <f t="shared" si="1274"/>
        <v>0</v>
      </c>
      <c r="DD466" s="21">
        <f t="shared" si="1274"/>
        <v>0</v>
      </c>
      <c r="DE466" s="21">
        <f t="shared" si="1274"/>
        <v>0</v>
      </c>
      <c r="DF466" s="21">
        <f t="shared" si="1274"/>
        <v>0</v>
      </c>
      <c r="DG466" s="21">
        <f t="shared" si="1274"/>
        <v>0</v>
      </c>
      <c r="DH466" s="21">
        <f t="shared" si="1274"/>
        <v>0</v>
      </c>
      <c r="DI466" s="21">
        <f t="shared" si="1274"/>
        <v>0</v>
      </c>
      <c r="DJ466" s="21">
        <f t="shared" si="1274"/>
        <v>0</v>
      </c>
      <c r="DK466" s="21">
        <f t="shared" si="1274"/>
        <v>0</v>
      </c>
      <c r="DL466" s="21">
        <f t="shared" si="1274"/>
        <v>0</v>
      </c>
      <c r="DM466" s="21">
        <f t="shared" si="1274"/>
        <v>0</v>
      </c>
      <c r="DN466" s="21">
        <f t="shared" si="1274"/>
        <v>0</v>
      </c>
      <c r="DO466" s="21">
        <f t="shared" si="1274"/>
        <v>0</v>
      </c>
      <c r="DP466" s="21">
        <f t="shared" si="1274"/>
        <v>0</v>
      </c>
      <c r="DQ466" s="21">
        <f t="shared" si="1274"/>
        <v>0</v>
      </c>
      <c r="DR466" s="21">
        <f t="shared" si="1274"/>
        <v>0</v>
      </c>
      <c r="DS466" s="21">
        <f t="shared" si="1274"/>
        <v>0</v>
      </c>
      <c r="DT466" s="21">
        <f t="shared" si="1274"/>
        <v>0</v>
      </c>
      <c r="DU466" s="21">
        <f t="shared" si="1274"/>
        <v>0</v>
      </c>
      <c r="DV466" s="21">
        <f t="shared" si="1274"/>
        <v>0</v>
      </c>
      <c r="DW466" s="21">
        <f t="shared" si="1274"/>
        <v>0</v>
      </c>
      <c r="DX466" s="21">
        <f t="shared" si="1274"/>
        <v>0</v>
      </c>
      <c r="DY466" s="21">
        <f t="shared" si="1274"/>
        <v>0</v>
      </c>
      <c r="EB466" s="116">
        <f t="shared" si="1226"/>
        <v>465</v>
      </c>
      <c r="EC466" s="2" t="str">
        <f t="shared" si="1265"/>
        <v>Phase 4</v>
      </c>
      <c r="ED466" s="2" t="str">
        <f t="shared" si="1266"/>
        <v>75' Wide</v>
      </c>
      <c r="EE466" s="33" t="str">
        <f>EE472</f>
        <v>Cash</v>
      </c>
      <c r="EF466" s="2" t="str">
        <f>EF472</f>
        <v>Home Construction - Base</v>
      </c>
    </row>
    <row r="467" spans="1:136" x14ac:dyDescent="0.3">
      <c r="D467" s="129"/>
      <c r="I467" s="21"/>
      <c r="J467" s="21"/>
      <c r="K467" s="21"/>
      <c r="L467" s="21"/>
      <c r="M467" s="21"/>
      <c r="N467" s="21"/>
      <c r="O467" s="21"/>
      <c r="P467" s="21"/>
      <c r="Q467" s="21"/>
      <c r="R467" s="21"/>
      <c r="S467" s="21"/>
      <c r="T467" s="21"/>
      <c r="U467" s="21"/>
      <c r="V467" s="21"/>
      <c r="W467" s="21"/>
      <c r="X467" s="21"/>
      <c r="Y467" s="21"/>
      <c r="Z467" s="21"/>
      <c r="AA467" s="21"/>
      <c r="AB467" s="21"/>
      <c r="AC467" s="21"/>
      <c r="AD467" s="21"/>
      <c r="AE467" s="21"/>
      <c r="AF467" s="21"/>
      <c r="AG467" s="21"/>
      <c r="AH467" s="21"/>
      <c r="AI467" s="21"/>
      <c r="AJ467" s="21"/>
      <c r="AK467" s="21"/>
      <c r="AL467" s="21"/>
      <c r="AM467" s="21"/>
      <c r="AN467" s="21"/>
      <c r="AO467" s="21"/>
      <c r="AP467" s="21"/>
      <c r="AQ467" s="21"/>
      <c r="AR467" s="21"/>
      <c r="AS467" s="21"/>
      <c r="AT467" s="21"/>
      <c r="AU467" s="21"/>
      <c r="AV467" s="21"/>
      <c r="AW467" s="21"/>
      <c r="AX467" s="21"/>
      <c r="AY467" s="21"/>
      <c r="AZ467" s="21"/>
      <c r="BA467" s="21"/>
      <c r="BB467" s="21"/>
      <c r="BC467" s="21"/>
      <c r="BD467" s="21"/>
      <c r="BE467" s="21"/>
      <c r="BF467" s="21"/>
      <c r="BG467" s="21"/>
      <c r="BH467" s="21"/>
      <c r="BI467" s="21"/>
      <c r="BJ467" s="21"/>
      <c r="BK467" s="21"/>
      <c r="BL467" s="21"/>
      <c r="BM467" s="21"/>
      <c r="BN467" s="21"/>
      <c r="BO467" s="21"/>
      <c r="BP467" s="21"/>
      <c r="BQ467" s="21"/>
      <c r="BR467" s="21"/>
      <c r="BS467" s="21"/>
      <c r="BT467" s="21"/>
      <c r="BU467" s="21"/>
      <c r="BV467" s="21"/>
      <c r="BW467" s="21"/>
      <c r="BX467" s="21"/>
      <c r="BY467" s="21"/>
      <c r="BZ467" s="21"/>
      <c r="CA467" s="21"/>
      <c r="CB467" s="21"/>
      <c r="CC467" s="21"/>
      <c r="CD467" s="21"/>
      <c r="CE467" s="21"/>
      <c r="CF467" s="21"/>
      <c r="CG467" s="21"/>
      <c r="CH467" s="21"/>
      <c r="CI467" s="21"/>
      <c r="CJ467" s="21"/>
      <c r="CK467" s="21"/>
      <c r="CL467" s="21"/>
      <c r="CM467" s="21"/>
      <c r="CN467" s="21"/>
      <c r="CO467" s="21"/>
      <c r="CP467" s="21"/>
      <c r="CQ467" s="21"/>
      <c r="CR467" s="21"/>
      <c r="CS467" s="21"/>
      <c r="CT467" s="21"/>
      <c r="CU467" s="21"/>
      <c r="CV467" s="21"/>
      <c r="CW467" s="21"/>
      <c r="CX467" s="21"/>
      <c r="CY467" s="21"/>
      <c r="CZ467" s="21"/>
      <c r="DA467" s="21"/>
      <c r="DB467" s="21"/>
      <c r="DC467" s="21"/>
      <c r="DD467" s="21"/>
      <c r="DE467" s="21"/>
      <c r="DF467" s="21"/>
      <c r="DG467" s="21"/>
      <c r="DH467" s="21"/>
      <c r="DI467" s="21"/>
      <c r="DJ467" s="21"/>
      <c r="DK467" s="21"/>
      <c r="DL467" s="21"/>
      <c r="DM467" s="21"/>
      <c r="DN467" s="21"/>
      <c r="DO467" s="21"/>
      <c r="DP467" s="21"/>
      <c r="DQ467" s="21"/>
      <c r="DR467" s="21"/>
      <c r="DS467" s="21"/>
      <c r="DT467" s="21"/>
      <c r="DU467" s="21"/>
      <c r="DV467" s="21"/>
      <c r="DW467" s="21"/>
      <c r="DX467" s="21"/>
      <c r="DY467" s="21"/>
      <c r="EE467" s="33"/>
    </row>
    <row r="468" spans="1:136" x14ac:dyDescent="0.3">
      <c r="B468" s="2" t="str">
        <f>Product!$P$2</f>
        <v>Phase 5</v>
      </c>
      <c r="C468" s="2" t="str">
        <f>Product!$P$3</f>
        <v>50' Wide</v>
      </c>
      <c r="D468" s="129">
        <f>SUMIFS(INDEX(Product!$B$2:$U$97, MATCH(D450, Product!$B$2:$B$97, 0), ), Product!$B$2:$U$2, $B468, Product!$B$3:$U$3, $C468)</f>
        <v>-130000</v>
      </c>
      <c r="G468" s="11">
        <f>SUM(H468:DZ468)</f>
        <v>-3900000</v>
      </c>
      <c r="I468" s="21">
        <f t="shared" ref="I468:AN468" si="1275">I83*$D468</f>
        <v>0</v>
      </c>
      <c r="J468" s="21">
        <f t="shared" si="1275"/>
        <v>0</v>
      </c>
      <c r="K468" s="21">
        <f t="shared" si="1275"/>
        <v>0</v>
      </c>
      <c r="L468" s="21">
        <f t="shared" si="1275"/>
        <v>0</v>
      </c>
      <c r="M468" s="21">
        <f t="shared" si="1275"/>
        <v>0</v>
      </c>
      <c r="N468" s="21">
        <f t="shared" si="1275"/>
        <v>0</v>
      </c>
      <c r="O468" s="21">
        <f t="shared" si="1275"/>
        <v>0</v>
      </c>
      <c r="P468" s="21">
        <f t="shared" si="1275"/>
        <v>0</v>
      </c>
      <c r="Q468" s="21">
        <f t="shared" si="1275"/>
        <v>0</v>
      </c>
      <c r="R468" s="21">
        <f t="shared" si="1275"/>
        <v>0</v>
      </c>
      <c r="S468" s="21">
        <f t="shared" si="1275"/>
        <v>0</v>
      </c>
      <c r="T468" s="21">
        <f t="shared" si="1275"/>
        <v>0</v>
      </c>
      <c r="U468" s="21">
        <f t="shared" si="1275"/>
        <v>0</v>
      </c>
      <c r="V468" s="21">
        <f t="shared" si="1275"/>
        <v>0</v>
      </c>
      <c r="W468" s="21">
        <f t="shared" si="1275"/>
        <v>0</v>
      </c>
      <c r="X468" s="21">
        <f t="shared" si="1275"/>
        <v>0</v>
      </c>
      <c r="Y468" s="21">
        <f t="shared" si="1275"/>
        <v>0</v>
      </c>
      <c r="Z468" s="21">
        <f t="shared" si="1275"/>
        <v>0</v>
      </c>
      <c r="AA468" s="21">
        <f t="shared" si="1275"/>
        <v>0</v>
      </c>
      <c r="AB468" s="21">
        <f t="shared" si="1275"/>
        <v>0</v>
      </c>
      <c r="AC468" s="21">
        <f t="shared" si="1275"/>
        <v>0</v>
      </c>
      <c r="AD468" s="21">
        <f t="shared" si="1275"/>
        <v>0</v>
      </c>
      <c r="AE468" s="21">
        <f t="shared" si="1275"/>
        <v>0</v>
      </c>
      <c r="AF468" s="21">
        <f t="shared" si="1275"/>
        <v>0</v>
      </c>
      <c r="AG468" s="21">
        <f t="shared" si="1275"/>
        <v>0</v>
      </c>
      <c r="AH468" s="21">
        <f t="shared" si="1275"/>
        <v>0</v>
      </c>
      <c r="AI468" s="21">
        <f t="shared" si="1275"/>
        <v>0</v>
      </c>
      <c r="AJ468" s="21">
        <f t="shared" si="1275"/>
        <v>0</v>
      </c>
      <c r="AK468" s="21">
        <f t="shared" si="1275"/>
        <v>0</v>
      </c>
      <c r="AL468" s="21">
        <f t="shared" si="1275"/>
        <v>0</v>
      </c>
      <c r="AM468" s="21">
        <f t="shared" si="1275"/>
        <v>0</v>
      </c>
      <c r="AN468" s="21">
        <f t="shared" si="1275"/>
        <v>0</v>
      </c>
      <c r="AO468" s="21">
        <f t="shared" ref="AO468:BT468" si="1276">AO83*$D468</f>
        <v>0</v>
      </c>
      <c r="AP468" s="21">
        <f t="shared" si="1276"/>
        <v>0</v>
      </c>
      <c r="AQ468" s="21">
        <f t="shared" si="1276"/>
        <v>0</v>
      </c>
      <c r="AR468" s="21">
        <f t="shared" si="1276"/>
        <v>0</v>
      </c>
      <c r="AS468" s="21">
        <f t="shared" si="1276"/>
        <v>0</v>
      </c>
      <c r="AT468" s="21">
        <f t="shared" si="1276"/>
        <v>0</v>
      </c>
      <c r="AU468" s="21">
        <f t="shared" si="1276"/>
        <v>0</v>
      </c>
      <c r="AV468" s="21">
        <f t="shared" si="1276"/>
        <v>0</v>
      </c>
      <c r="AW468" s="21">
        <f t="shared" si="1276"/>
        <v>0</v>
      </c>
      <c r="AX468" s="21">
        <f t="shared" si="1276"/>
        <v>0</v>
      </c>
      <c r="AY468" s="21">
        <f t="shared" si="1276"/>
        <v>0</v>
      </c>
      <c r="AZ468" s="21">
        <f t="shared" si="1276"/>
        <v>0</v>
      </c>
      <c r="BA468" s="21">
        <f t="shared" si="1276"/>
        <v>0</v>
      </c>
      <c r="BB468" s="21">
        <f t="shared" si="1276"/>
        <v>0</v>
      </c>
      <c r="BC468" s="21">
        <f t="shared" si="1276"/>
        <v>0</v>
      </c>
      <c r="BD468" s="21">
        <f t="shared" si="1276"/>
        <v>0</v>
      </c>
      <c r="BE468" s="21">
        <f t="shared" si="1276"/>
        <v>0</v>
      </c>
      <c r="BF468" s="21">
        <f t="shared" si="1276"/>
        <v>0</v>
      </c>
      <c r="BG468" s="21">
        <f t="shared" si="1276"/>
        <v>0</v>
      </c>
      <c r="BH468" s="21">
        <f t="shared" si="1276"/>
        <v>0</v>
      </c>
      <c r="BI468" s="21">
        <f t="shared" si="1276"/>
        <v>0</v>
      </c>
      <c r="BJ468" s="21">
        <f t="shared" si="1276"/>
        <v>0</v>
      </c>
      <c r="BK468" s="21">
        <f t="shared" si="1276"/>
        <v>0</v>
      </c>
      <c r="BL468" s="21">
        <f t="shared" si="1276"/>
        <v>0</v>
      </c>
      <c r="BM468" s="21">
        <f t="shared" si="1276"/>
        <v>-650000</v>
      </c>
      <c r="BN468" s="21">
        <f t="shared" si="1276"/>
        <v>-650000</v>
      </c>
      <c r="BO468" s="21">
        <f t="shared" si="1276"/>
        <v>-650000</v>
      </c>
      <c r="BP468" s="21">
        <f t="shared" si="1276"/>
        <v>-650000</v>
      </c>
      <c r="BQ468" s="21">
        <f t="shared" si="1276"/>
        <v>-650000</v>
      </c>
      <c r="BR468" s="21">
        <f t="shared" si="1276"/>
        <v>-650000</v>
      </c>
      <c r="BS468" s="21">
        <f t="shared" si="1276"/>
        <v>0</v>
      </c>
      <c r="BT468" s="21">
        <f t="shared" si="1276"/>
        <v>0</v>
      </c>
      <c r="BU468" s="21">
        <f t="shared" ref="BU468:CZ468" si="1277">BU83*$D468</f>
        <v>0</v>
      </c>
      <c r="BV468" s="21">
        <f t="shared" si="1277"/>
        <v>0</v>
      </c>
      <c r="BW468" s="21">
        <f t="shared" si="1277"/>
        <v>0</v>
      </c>
      <c r="BX468" s="21">
        <f t="shared" si="1277"/>
        <v>0</v>
      </c>
      <c r="BY468" s="21">
        <f t="shared" si="1277"/>
        <v>0</v>
      </c>
      <c r="BZ468" s="21">
        <f t="shared" si="1277"/>
        <v>0</v>
      </c>
      <c r="CA468" s="21">
        <f t="shared" si="1277"/>
        <v>0</v>
      </c>
      <c r="CB468" s="21">
        <f t="shared" si="1277"/>
        <v>0</v>
      </c>
      <c r="CC468" s="21">
        <f t="shared" si="1277"/>
        <v>0</v>
      </c>
      <c r="CD468" s="21">
        <f t="shared" si="1277"/>
        <v>0</v>
      </c>
      <c r="CE468" s="21">
        <f t="shared" si="1277"/>
        <v>0</v>
      </c>
      <c r="CF468" s="21">
        <f t="shared" si="1277"/>
        <v>0</v>
      </c>
      <c r="CG468" s="21">
        <f t="shared" si="1277"/>
        <v>0</v>
      </c>
      <c r="CH468" s="21">
        <f t="shared" si="1277"/>
        <v>0</v>
      </c>
      <c r="CI468" s="21">
        <f t="shared" si="1277"/>
        <v>0</v>
      </c>
      <c r="CJ468" s="21">
        <f t="shared" si="1277"/>
        <v>0</v>
      </c>
      <c r="CK468" s="21">
        <f t="shared" si="1277"/>
        <v>0</v>
      </c>
      <c r="CL468" s="21">
        <f t="shared" si="1277"/>
        <v>0</v>
      </c>
      <c r="CM468" s="21">
        <f t="shared" si="1277"/>
        <v>0</v>
      </c>
      <c r="CN468" s="21">
        <f t="shared" si="1277"/>
        <v>0</v>
      </c>
      <c r="CO468" s="21">
        <f t="shared" si="1277"/>
        <v>0</v>
      </c>
      <c r="CP468" s="21">
        <f t="shared" si="1277"/>
        <v>0</v>
      </c>
      <c r="CQ468" s="21">
        <f t="shared" si="1277"/>
        <v>0</v>
      </c>
      <c r="CR468" s="21">
        <f t="shared" si="1277"/>
        <v>0</v>
      </c>
      <c r="CS468" s="21">
        <f t="shared" si="1277"/>
        <v>0</v>
      </c>
      <c r="CT468" s="21">
        <f t="shared" si="1277"/>
        <v>0</v>
      </c>
      <c r="CU468" s="21">
        <f t="shared" si="1277"/>
        <v>0</v>
      </c>
      <c r="CV468" s="21">
        <f t="shared" si="1277"/>
        <v>0</v>
      </c>
      <c r="CW468" s="21">
        <f t="shared" si="1277"/>
        <v>0</v>
      </c>
      <c r="CX468" s="21">
        <f t="shared" si="1277"/>
        <v>0</v>
      </c>
      <c r="CY468" s="21">
        <f t="shared" si="1277"/>
        <v>0</v>
      </c>
      <c r="CZ468" s="21">
        <f t="shared" si="1277"/>
        <v>0</v>
      </c>
      <c r="DA468" s="21">
        <f t="shared" ref="DA468:DY468" si="1278">DA83*$D468</f>
        <v>0</v>
      </c>
      <c r="DB468" s="21">
        <f t="shared" si="1278"/>
        <v>0</v>
      </c>
      <c r="DC468" s="21">
        <f t="shared" si="1278"/>
        <v>0</v>
      </c>
      <c r="DD468" s="21">
        <f t="shared" si="1278"/>
        <v>0</v>
      </c>
      <c r="DE468" s="21">
        <f t="shared" si="1278"/>
        <v>0</v>
      </c>
      <c r="DF468" s="21">
        <f t="shared" si="1278"/>
        <v>0</v>
      </c>
      <c r="DG468" s="21">
        <f t="shared" si="1278"/>
        <v>0</v>
      </c>
      <c r="DH468" s="21">
        <f t="shared" si="1278"/>
        <v>0</v>
      </c>
      <c r="DI468" s="21">
        <f t="shared" si="1278"/>
        <v>0</v>
      </c>
      <c r="DJ468" s="21">
        <f t="shared" si="1278"/>
        <v>0</v>
      </c>
      <c r="DK468" s="21">
        <f t="shared" si="1278"/>
        <v>0</v>
      </c>
      <c r="DL468" s="21">
        <f t="shared" si="1278"/>
        <v>0</v>
      </c>
      <c r="DM468" s="21">
        <f t="shared" si="1278"/>
        <v>0</v>
      </c>
      <c r="DN468" s="21">
        <f t="shared" si="1278"/>
        <v>0</v>
      </c>
      <c r="DO468" s="21">
        <f t="shared" si="1278"/>
        <v>0</v>
      </c>
      <c r="DP468" s="21">
        <f t="shared" si="1278"/>
        <v>0</v>
      </c>
      <c r="DQ468" s="21">
        <f t="shared" si="1278"/>
        <v>0</v>
      </c>
      <c r="DR468" s="21">
        <f t="shared" si="1278"/>
        <v>0</v>
      </c>
      <c r="DS468" s="21">
        <f t="shared" si="1278"/>
        <v>0</v>
      </c>
      <c r="DT468" s="21">
        <f t="shared" si="1278"/>
        <v>0</v>
      </c>
      <c r="DU468" s="21">
        <f t="shared" si="1278"/>
        <v>0</v>
      </c>
      <c r="DV468" s="21">
        <f t="shared" si="1278"/>
        <v>0</v>
      </c>
      <c r="DW468" s="21">
        <f t="shared" si="1278"/>
        <v>0</v>
      </c>
      <c r="DX468" s="21">
        <f t="shared" si="1278"/>
        <v>0</v>
      </c>
      <c r="DY468" s="21">
        <f t="shared" si="1278"/>
        <v>0</v>
      </c>
      <c r="EB468" s="116">
        <f t="shared" si="1226"/>
        <v>467</v>
      </c>
      <c r="EC468" s="2" t="str">
        <f t="shared" ref="EC468:EC470" si="1279">B468</f>
        <v>Phase 5</v>
      </c>
      <c r="ED468" s="2" t="str">
        <f t="shared" ref="ED468:ED470" si="1280">C468</f>
        <v>50' Wide</v>
      </c>
      <c r="EE468" s="33" t="str">
        <f>EE472</f>
        <v>Cash</v>
      </c>
      <c r="EF468" s="2" t="str">
        <f>EF472</f>
        <v>Home Construction - Base</v>
      </c>
    </row>
    <row r="469" spans="1:136" x14ac:dyDescent="0.3">
      <c r="B469" s="2" t="str">
        <f>Product!$Q$2</f>
        <v>Phase 5</v>
      </c>
      <c r="C469" s="2" t="str">
        <f>Product!$Q$3</f>
        <v>60' Wide</v>
      </c>
      <c r="D469" s="129">
        <f>SUMIFS(INDEX(Product!$B$2:$U$97, MATCH(D450, Product!$B$2:$B$97, 0), ), Product!$B$2:$U$2, $B469, Product!$B$3:$U$3, $C469)</f>
        <v>-130000</v>
      </c>
      <c r="G469" s="11">
        <f>SUM(H469:DZ469)</f>
        <v>-3900000</v>
      </c>
      <c r="I469" s="21">
        <f t="shared" ref="I469:AN469" si="1281">I84*$D469</f>
        <v>0</v>
      </c>
      <c r="J469" s="21">
        <f t="shared" si="1281"/>
        <v>0</v>
      </c>
      <c r="K469" s="21">
        <f t="shared" si="1281"/>
        <v>0</v>
      </c>
      <c r="L469" s="21">
        <f t="shared" si="1281"/>
        <v>0</v>
      </c>
      <c r="M469" s="21">
        <f t="shared" si="1281"/>
        <v>0</v>
      </c>
      <c r="N469" s="21">
        <f t="shared" si="1281"/>
        <v>0</v>
      </c>
      <c r="O469" s="21">
        <f t="shared" si="1281"/>
        <v>0</v>
      </c>
      <c r="P469" s="21">
        <f t="shared" si="1281"/>
        <v>0</v>
      </c>
      <c r="Q469" s="21">
        <f t="shared" si="1281"/>
        <v>0</v>
      </c>
      <c r="R469" s="21">
        <f t="shared" si="1281"/>
        <v>0</v>
      </c>
      <c r="S469" s="21">
        <f t="shared" si="1281"/>
        <v>0</v>
      </c>
      <c r="T469" s="21">
        <f t="shared" si="1281"/>
        <v>0</v>
      </c>
      <c r="U469" s="21">
        <f t="shared" si="1281"/>
        <v>0</v>
      </c>
      <c r="V469" s="21">
        <f t="shared" si="1281"/>
        <v>0</v>
      </c>
      <c r="W469" s="21">
        <f t="shared" si="1281"/>
        <v>0</v>
      </c>
      <c r="X469" s="21">
        <f t="shared" si="1281"/>
        <v>0</v>
      </c>
      <c r="Y469" s="21">
        <f t="shared" si="1281"/>
        <v>0</v>
      </c>
      <c r="Z469" s="21">
        <f t="shared" si="1281"/>
        <v>0</v>
      </c>
      <c r="AA469" s="21">
        <f t="shared" si="1281"/>
        <v>0</v>
      </c>
      <c r="AB469" s="21">
        <f t="shared" si="1281"/>
        <v>0</v>
      </c>
      <c r="AC469" s="21">
        <f t="shared" si="1281"/>
        <v>0</v>
      </c>
      <c r="AD469" s="21">
        <f t="shared" si="1281"/>
        <v>0</v>
      </c>
      <c r="AE469" s="21">
        <f t="shared" si="1281"/>
        <v>0</v>
      </c>
      <c r="AF469" s="21">
        <f t="shared" si="1281"/>
        <v>0</v>
      </c>
      <c r="AG469" s="21">
        <f t="shared" si="1281"/>
        <v>0</v>
      </c>
      <c r="AH469" s="21">
        <f t="shared" si="1281"/>
        <v>0</v>
      </c>
      <c r="AI469" s="21">
        <f t="shared" si="1281"/>
        <v>0</v>
      </c>
      <c r="AJ469" s="21">
        <f t="shared" si="1281"/>
        <v>0</v>
      </c>
      <c r="AK469" s="21">
        <f t="shared" si="1281"/>
        <v>0</v>
      </c>
      <c r="AL469" s="21">
        <f t="shared" si="1281"/>
        <v>0</v>
      </c>
      <c r="AM469" s="21">
        <f t="shared" si="1281"/>
        <v>0</v>
      </c>
      <c r="AN469" s="21">
        <f t="shared" si="1281"/>
        <v>0</v>
      </c>
      <c r="AO469" s="21">
        <f t="shared" ref="AO469:BT469" si="1282">AO84*$D469</f>
        <v>0</v>
      </c>
      <c r="AP469" s="21">
        <f t="shared" si="1282"/>
        <v>0</v>
      </c>
      <c r="AQ469" s="21">
        <f t="shared" si="1282"/>
        <v>0</v>
      </c>
      <c r="AR469" s="21">
        <f t="shared" si="1282"/>
        <v>0</v>
      </c>
      <c r="AS469" s="21">
        <f t="shared" si="1282"/>
        <v>0</v>
      </c>
      <c r="AT469" s="21">
        <f t="shared" si="1282"/>
        <v>0</v>
      </c>
      <c r="AU469" s="21">
        <f t="shared" si="1282"/>
        <v>0</v>
      </c>
      <c r="AV469" s="21">
        <f t="shared" si="1282"/>
        <v>0</v>
      </c>
      <c r="AW469" s="21">
        <f t="shared" si="1282"/>
        <v>0</v>
      </c>
      <c r="AX469" s="21">
        <f t="shared" si="1282"/>
        <v>0</v>
      </c>
      <c r="AY469" s="21">
        <f t="shared" si="1282"/>
        <v>0</v>
      </c>
      <c r="AZ469" s="21">
        <f t="shared" si="1282"/>
        <v>0</v>
      </c>
      <c r="BA469" s="21">
        <f t="shared" si="1282"/>
        <v>0</v>
      </c>
      <c r="BB469" s="21">
        <f t="shared" si="1282"/>
        <v>0</v>
      </c>
      <c r="BC469" s="21">
        <f t="shared" si="1282"/>
        <v>0</v>
      </c>
      <c r="BD469" s="21">
        <f t="shared" si="1282"/>
        <v>0</v>
      </c>
      <c r="BE469" s="21">
        <f t="shared" si="1282"/>
        <v>0</v>
      </c>
      <c r="BF469" s="21">
        <f t="shared" si="1282"/>
        <v>0</v>
      </c>
      <c r="BG469" s="21">
        <f t="shared" si="1282"/>
        <v>0</v>
      </c>
      <c r="BH469" s="21">
        <f t="shared" si="1282"/>
        <v>0</v>
      </c>
      <c r="BI469" s="21">
        <f t="shared" si="1282"/>
        <v>0</v>
      </c>
      <c r="BJ469" s="21">
        <f t="shared" si="1282"/>
        <v>0</v>
      </c>
      <c r="BK469" s="21">
        <f t="shared" si="1282"/>
        <v>0</v>
      </c>
      <c r="BL469" s="21">
        <f t="shared" si="1282"/>
        <v>0</v>
      </c>
      <c r="BM469" s="21">
        <f t="shared" si="1282"/>
        <v>-650000</v>
      </c>
      <c r="BN469" s="21">
        <f t="shared" si="1282"/>
        <v>-650000</v>
      </c>
      <c r="BO469" s="21">
        <f t="shared" si="1282"/>
        <v>-650000</v>
      </c>
      <c r="BP469" s="21">
        <f t="shared" si="1282"/>
        <v>-650000</v>
      </c>
      <c r="BQ469" s="21">
        <f t="shared" si="1282"/>
        <v>-650000</v>
      </c>
      <c r="BR469" s="21">
        <f t="shared" si="1282"/>
        <v>-650000</v>
      </c>
      <c r="BS469" s="21">
        <f t="shared" si="1282"/>
        <v>0</v>
      </c>
      <c r="BT469" s="21">
        <f t="shared" si="1282"/>
        <v>0</v>
      </c>
      <c r="BU469" s="21">
        <f t="shared" ref="BU469:CZ469" si="1283">BU84*$D469</f>
        <v>0</v>
      </c>
      <c r="BV469" s="21">
        <f t="shared" si="1283"/>
        <v>0</v>
      </c>
      <c r="BW469" s="21">
        <f t="shared" si="1283"/>
        <v>0</v>
      </c>
      <c r="BX469" s="21">
        <f t="shared" si="1283"/>
        <v>0</v>
      </c>
      <c r="BY469" s="21">
        <f t="shared" si="1283"/>
        <v>0</v>
      </c>
      <c r="BZ469" s="21">
        <f t="shared" si="1283"/>
        <v>0</v>
      </c>
      <c r="CA469" s="21">
        <f t="shared" si="1283"/>
        <v>0</v>
      </c>
      <c r="CB469" s="21">
        <f t="shared" si="1283"/>
        <v>0</v>
      </c>
      <c r="CC469" s="21">
        <f t="shared" si="1283"/>
        <v>0</v>
      </c>
      <c r="CD469" s="21">
        <f t="shared" si="1283"/>
        <v>0</v>
      </c>
      <c r="CE469" s="21">
        <f t="shared" si="1283"/>
        <v>0</v>
      </c>
      <c r="CF469" s="21">
        <f t="shared" si="1283"/>
        <v>0</v>
      </c>
      <c r="CG469" s="21">
        <f t="shared" si="1283"/>
        <v>0</v>
      </c>
      <c r="CH469" s="21">
        <f t="shared" si="1283"/>
        <v>0</v>
      </c>
      <c r="CI469" s="21">
        <f t="shared" si="1283"/>
        <v>0</v>
      </c>
      <c r="CJ469" s="21">
        <f t="shared" si="1283"/>
        <v>0</v>
      </c>
      <c r="CK469" s="21">
        <f t="shared" si="1283"/>
        <v>0</v>
      </c>
      <c r="CL469" s="21">
        <f t="shared" si="1283"/>
        <v>0</v>
      </c>
      <c r="CM469" s="21">
        <f t="shared" si="1283"/>
        <v>0</v>
      </c>
      <c r="CN469" s="21">
        <f t="shared" si="1283"/>
        <v>0</v>
      </c>
      <c r="CO469" s="21">
        <f t="shared" si="1283"/>
        <v>0</v>
      </c>
      <c r="CP469" s="21">
        <f t="shared" si="1283"/>
        <v>0</v>
      </c>
      <c r="CQ469" s="21">
        <f t="shared" si="1283"/>
        <v>0</v>
      </c>
      <c r="CR469" s="21">
        <f t="shared" si="1283"/>
        <v>0</v>
      </c>
      <c r="CS469" s="21">
        <f t="shared" si="1283"/>
        <v>0</v>
      </c>
      <c r="CT469" s="21">
        <f t="shared" si="1283"/>
        <v>0</v>
      </c>
      <c r="CU469" s="21">
        <f t="shared" si="1283"/>
        <v>0</v>
      </c>
      <c r="CV469" s="21">
        <f t="shared" si="1283"/>
        <v>0</v>
      </c>
      <c r="CW469" s="21">
        <f t="shared" si="1283"/>
        <v>0</v>
      </c>
      <c r="CX469" s="21">
        <f t="shared" si="1283"/>
        <v>0</v>
      </c>
      <c r="CY469" s="21">
        <f t="shared" si="1283"/>
        <v>0</v>
      </c>
      <c r="CZ469" s="21">
        <f t="shared" si="1283"/>
        <v>0</v>
      </c>
      <c r="DA469" s="21">
        <f t="shared" ref="DA469:DY469" si="1284">DA84*$D469</f>
        <v>0</v>
      </c>
      <c r="DB469" s="21">
        <f t="shared" si="1284"/>
        <v>0</v>
      </c>
      <c r="DC469" s="21">
        <f t="shared" si="1284"/>
        <v>0</v>
      </c>
      <c r="DD469" s="21">
        <f t="shared" si="1284"/>
        <v>0</v>
      </c>
      <c r="DE469" s="21">
        <f t="shared" si="1284"/>
        <v>0</v>
      </c>
      <c r="DF469" s="21">
        <f t="shared" si="1284"/>
        <v>0</v>
      </c>
      <c r="DG469" s="21">
        <f t="shared" si="1284"/>
        <v>0</v>
      </c>
      <c r="DH469" s="21">
        <f t="shared" si="1284"/>
        <v>0</v>
      </c>
      <c r="DI469" s="21">
        <f t="shared" si="1284"/>
        <v>0</v>
      </c>
      <c r="DJ469" s="21">
        <f t="shared" si="1284"/>
        <v>0</v>
      </c>
      <c r="DK469" s="21">
        <f t="shared" si="1284"/>
        <v>0</v>
      </c>
      <c r="DL469" s="21">
        <f t="shared" si="1284"/>
        <v>0</v>
      </c>
      <c r="DM469" s="21">
        <f t="shared" si="1284"/>
        <v>0</v>
      </c>
      <c r="DN469" s="21">
        <f t="shared" si="1284"/>
        <v>0</v>
      </c>
      <c r="DO469" s="21">
        <f t="shared" si="1284"/>
        <v>0</v>
      </c>
      <c r="DP469" s="21">
        <f t="shared" si="1284"/>
        <v>0</v>
      </c>
      <c r="DQ469" s="21">
        <f t="shared" si="1284"/>
        <v>0</v>
      </c>
      <c r="DR469" s="21">
        <f t="shared" si="1284"/>
        <v>0</v>
      </c>
      <c r="DS469" s="21">
        <f t="shared" si="1284"/>
        <v>0</v>
      </c>
      <c r="DT469" s="21">
        <f t="shared" si="1284"/>
        <v>0</v>
      </c>
      <c r="DU469" s="21">
        <f t="shared" si="1284"/>
        <v>0</v>
      </c>
      <c r="DV469" s="21">
        <f t="shared" si="1284"/>
        <v>0</v>
      </c>
      <c r="DW469" s="21">
        <f t="shared" si="1284"/>
        <v>0</v>
      </c>
      <c r="DX469" s="21">
        <f t="shared" si="1284"/>
        <v>0</v>
      </c>
      <c r="DY469" s="21">
        <f t="shared" si="1284"/>
        <v>0</v>
      </c>
      <c r="EB469" s="116">
        <f t="shared" si="1226"/>
        <v>468</v>
      </c>
      <c r="EC469" s="2" t="str">
        <f t="shared" si="1279"/>
        <v>Phase 5</v>
      </c>
      <c r="ED469" s="2" t="str">
        <f t="shared" si="1280"/>
        <v>60' Wide</v>
      </c>
      <c r="EE469" s="33" t="str">
        <f>EE472</f>
        <v>Cash</v>
      </c>
      <c r="EF469" s="2" t="str">
        <f>EF472</f>
        <v>Home Construction - Base</v>
      </c>
    </row>
    <row r="470" spans="1:136" x14ac:dyDescent="0.3">
      <c r="B470" s="2" t="str">
        <f>Product!$R$2</f>
        <v>Phase 5</v>
      </c>
      <c r="C470" s="2" t="str">
        <f>Product!$R$3</f>
        <v>75' Wide</v>
      </c>
      <c r="D470" s="129">
        <f>SUMIFS(INDEX(Product!$B$2:$U$97, MATCH(D450, Product!$B$2:$B$97, 0), ), Product!$B$2:$U$2, $B470, Product!$B$3:$U$3, $C470)</f>
        <v>-130000</v>
      </c>
      <c r="G470" s="11">
        <f>SUM(H470:DZ470)</f>
        <v>-2600000</v>
      </c>
      <c r="I470" s="21">
        <f t="shared" ref="I470:AN470" si="1285">I85*$D470</f>
        <v>0</v>
      </c>
      <c r="J470" s="21">
        <f t="shared" si="1285"/>
        <v>0</v>
      </c>
      <c r="K470" s="21">
        <f t="shared" si="1285"/>
        <v>0</v>
      </c>
      <c r="L470" s="21">
        <f t="shared" si="1285"/>
        <v>0</v>
      </c>
      <c r="M470" s="21">
        <f t="shared" si="1285"/>
        <v>0</v>
      </c>
      <c r="N470" s="21">
        <f t="shared" si="1285"/>
        <v>0</v>
      </c>
      <c r="O470" s="21">
        <f t="shared" si="1285"/>
        <v>0</v>
      </c>
      <c r="P470" s="21">
        <f t="shared" si="1285"/>
        <v>0</v>
      </c>
      <c r="Q470" s="21">
        <f t="shared" si="1285"/>
        <v>0</v>
      </c>
      <c r="R470" s="21">
        <f t="shared" si="1285"/>
        <v>0</v>
      </c>
      <c r="S470" s="21">
        <f t="shared" si="1285"/>
        <v>0</v>
      </c>
      <c r="T470" s="21">
        <f t="shared" si="1285"/>
        <v>0</v>
      </c>
      <c r="U470" s="21">
        <f t="shared" si="1285"/>
        <v>0</v>
      </c>
      <c r="V470" s="21">
        <f t="shared" si="1285"/>
        <v>0</v>
      </c>
      <c r="W470" s="21">
        <f t="shared" si="1285"/>
        <v>0</v>
      </c>
      <c r="X470" s="21">
        <f t="shared" si="1285"/>
        <v>0</v>
      </c>
      <c r="Y470" s="21">
        <f t="shared" si="1285"/>
        <v>0</v>
      </c>
      <c r="Z470" s="21">
        <f t="shared" si="1285"/>
        <v>0</v>
      </c>
      <c r="AA470" s="21">
        <f t="shared" si="1285"/>
        <v>0</v>
      </c>
      <c r="AB470" s="21">
        <f t="shared" si="1285"/>
        <v>0</v>
      </c>
      <c r="AC470" s="21">
        <f t="shared" si="1285"/>
        <v>0</v>
      </c>
      <c r="AD470" s="21">
        <f t="shared" si="1285"/>
        <v>0</v>
      </c>
      <c r="AE470" s="21">
        <f t="shared" si="1285"/>
        <v>0</v>
      </c>
      <c r="AF470" s="21">
        <f t="shared" si="1285"/>
        <v>0</v>
      </c>
      <c r="AG470" s="21">
        <f t="shared" si="1285"/>
        <v>0</v>
      </c>
      <c r="AH470" s="21">
        <f t="shared" si="1285"/>
        <v>0</v>
      </c>
      <c r="AI470" s="21">
        <f t="shared" si="1285"/>
        <v>0</v>
      </c>
      <c r="AJ470" s="21">
        <f t="shared" si="1285"/>
        <v>0</v>
      </c>
      <c r="AK470" s="21">
        <f t="shared" si="1285"/>
        <v>0</v>
      </c>
      <c r="AL470" s="21">
        <f t="shared" si="1285"/>
        <v>0</v>
      </c>
      <c r="AM470" s="21">
        <f t="shared" si="1285"/>
        <v>0</v>
      </c>
      <c r="AN470" s="21">
        <f t="shared" si="1285"/>
        <v>0</v>
      </c>
      <c r="AO470" s="21">
        <f t="shared" ref="AO470:BT470" si="1286">AO85*$D470</f>
        <v>0</v>
      </c>
      <c r="AP470" s="21">
        <f t="shared" si="1286"/>
        <v>0</v>
      </c>
      <c r="AQ470" s="21">
        <f t="shared" si="1286"/>
        <v>0</v>
      </c>
      <c r="AR470" s="21">
        <f t="shared" si="1286"/>
        <v>0</v>
      </c>
      <c r="AS470" s="21">
        <f t="shared" si="1286"/>
        <v>0</v>
      </c>
      <c r="AT470" s="21">
        <f t="shared" si="1286"/>
        <v>0</v>
      </c>
      <c r="AU470" s="21">
        <f t="shared" si="1286"/>
        <v>0</v>
      </c>
      <c r="AV470" s="21">
        <f t="shared" si="1286"/>
        <v>0</v>
      </c>
      <c r="AW470" s="21">
        <f t="shared" si="1286"/>
        <v>0</v>
      </c>
      <c r="AX470" s="21">
        <f t="shared" si="1286"/>
        <v>0</v>
      </c>
      <c r="AY470" s="21">
        <f t="shared" si="1286"/>
        <v>0</v>
      </c>
      <c r="AZ470" s="21">
        <f t="shared" si="1286"/>
        <v>0</v>
      </c>
      <c r="BA470" s="21">
        <f t="shared" si="1286"/>
        <v>0</v>
      </c>
      <c r="BB470" s="21">
        <f t="shared" si="1286"/>
        <v>0</v>
      </c>
      <c r="BC470" s="21">
        <f t="shared" si="1286"/>
        <v>0</v>
      </c>
      <c r="BD470" s="21">
        <f t="shared" si="1286"/>
        <v>0</v>
      </c>
      <c r="BE470" s="21">
        <f t="shared" si="1286"/>
        <v>0</v>
      </c>
      <c r="BF470" s="21">
        <f t="shared" si="1286"/>
        <v>0</v>
      </c>
      <c r="BG470" s="21">
        <f t="shared" si="1286"/>
        <v>0</v>
      </c>
      <c r="BH470" s="21">
        <f t="shared" si="1286"/>
        <v>0</v>
      </c>
      <c r="BI470" s="21">
        <f t="shared" si="1286"/>
        <v>0</v>
      </c>
      <c r="BJ470" s="21">
        <f t="shared" si="1286"/>
        <v>0</v>
      </c>
      <c r="BK470" s="21">
        <f t="shared" si="1286"/>
        <v>0</v>
      </c>
      <c r="BL470" s="21">
        <f t="shared" si="1286"/>
        <v>0</v>
      </c>
      <c r="BM470" s="21">
        <f t="shared" si="1286"/>
        <v>-433333.33333333337</v>
      </c>
      <c r="BN470" s="21">
        <f t="shared" si="1286"/>
        <v>-433333.33333333337</v>
      </c>
      <c r="BO470" s="21">
        <f t="shared" si="1286"/>
        <v>-433333.33333333337</v>
      </c>
      <c r="BP470" s="21">
        <f t="shared" si="1286"/>
        <v>-433333.33333333337</v>
      </c>
      <c r="BQ470" s="21">
        <f t="shared" si="1286"/>
        <v>-433333.33333333337</v>
      </c>
      <c r="BR470" s="21">
        <f t="shared" si="1286"/>
        <v>-433333.3333333332</v>
      </c>
      <c r="BS470" s="21">
        <f t="shared" si="1286"/>
        <v>0</v>
      </c>
      <c r="BT470" s="21">
        <f t="shared" si="1286"/>
        <v>0</v>
      </c>
      <c r="BU470" s="21">
        <f t="shared" ref="BU470:CZ470" si="1287">BU85*$D470</f>
        <v>0</v>
      </c>
      <c r="BV470" s="21">
        <f t="shared" si="1287"/>
        <v>0</v>
      </c>
      <c r="BW470" s="21">
        <f t="shared" si="1287"/>
        <v>0</v>
      </c>
      <c r="BX470" s="21">
        <f t="shared" si="1287"/>
        <v>0</v>
      </c>
      <c r="BY470" s="21">
        <f t="shared" si="1287"/>
        <v>0</v>
      </c>
      <c r="BZ470" s="21">
        <f t="shared" si="1287"/>
        <v>0</v>
      </c>
      <c r="CA470" s="21">
        <f t="shared" si="1287"/>
        <v>0</v>
      </c>
      <c r="CB470" s="21">
        <f t="shared" si="1287"/>
        <v>0</v>
      </c>
      <c r="CC470" s="21">
        <f t="shared" si="1287"/>
        <v>0</v>
      </c>
      <c r="CD470" s="21">
        <f t="shared" si="1287"/>
        <v>0</v>
      </c>
      <c r="CE470" s="21">
        <f t="shared" si="1287"/>
        <v>0</v>
      </c>
      <c r="CF470" s="21">
        <f t="shared" si="1287"/>
        <v>0</v>
      </c>
      <c r="CG470" s="21">
        <f t="shared" si="1287"/>
        <v>0</v>
      </c>
      <c r="CH470" s="21">
        <f t="shared" si="1287"/>
        <v>0</v>
      </c>
      <c r="CI470" s="21">
        <f t="shared" si="1287"/>
        <v>0</v>
      </c>
      <c r="CJ470" s="21">
        <f t="shared" si="1287"/>
        <v>0</v>
      </c>
      <c r="CK470" s="21">
        <f t="shared" si="1287"/>
        <v>0</v>
      </c>
      <c r="CL470" s="21">
        <f t="shared" si="1287"/>
        <v>0</v>
      </c>
      <c r="CM470" s="21">
        <f t="shared" si="1287"/>
        <v>0</v>
      </c>
      <c r="CN470" s="21">
        <f t="shared" si="1287"/>
        <v>0</v>
      </c>
      <c r="CO470" s="21">
        <f t="shared" si="1287"/>
        <v>0</v>
      </c>
      <c r="CP470" s="21">
        <f t="shared" si="1287"/>
        <v>0</v>
      </c>
      <c r="CQ470" s="21">
        <f t="shared" si="1287"/>
        <v>0</v>
      </c>
      <c r="CR470" s="21">
        <f t="shared" si="1287"/>
        <v>0</v>
      </c>
      <c r="CS470" s="21">
        <f t="shared" si="1287"/>
        <v>0</v>
      </c>
      <c r="CT470" s="21">
        <f t="shared" si="1287"/>
        <v>0</v>
      </c>
      <c r="CU470" s="21">
        <f t="shared" si="1287"/>
        <v>0</v>
      </c>
      <c r="CV470" s="21">
        <f t="shared" si="1287"/>
        <v>0</v>
      </c>
      <c r="CW470" s="21">
        <f t="shared" si="1287"/>
        <v>0</v>
      </c>
      <c r="CX470" s="21">
        <f t="shared" si="1287"/>
        <v>0</v>
      </c>
      <c r="CY470" s="21">
        <f t="shared" si="1287"/>
        <v>0</v>
      </c>
      <c r="CZ470" s="21">
        <f t="shared" si="1287"/>
        <v>0</v>
      </c>
      <c r="DA470" s="21">
        <f t="shared" ref="DA470:DY470" si="1288">DA85*$D470</f>
        <v>0</v>
      </c>
      <c r="DB470" s="21">
        <f t="shared" si="1288"/>
        <v>0</v>
      </c>
      <c r="DC470" s="21">
        <f t="shared" si="1288"/>
        <v>0</v>
      </c>
      <c r="DD470" s="21">
        <f t="shared" si="1288"/>
        <v>0</v>
      </c>
      <c r="DE470" s="21">
        <f t="shared" si="1288"/>
        <v>0</v>
      </c>
      <c r="DF470" s="21">
        <f t="shared" si="1288"/>
        <v>0</v>
      </c>
      <c r="DG470" s="21">
        <f t="shared" si="1288"/>
        <v>0</v>
      </c>
      <c r="DH470" s="21">
        <f t="shared" si="1288"/>
        <v>0</v>
      </c>
      <c r="DI470" s="21">
        <f t="shared" si="1288"/>
        <v>0</v>
      </c>
      <c r="DJ470" s="21">
        <f t="shared" si="1288"/>
        <v>0</v>
      </c>
      <c r="DK470" s="21">
        <f t="shared" si="1288"/>
        <v>0</v>
      </c>
      <c r="DL470" s="21">
        <f t="shared" si="1288"/>
        <v>0</v>
      </c>
      <c r="DM470" s="21">
        <f t="shared" si="1288"/>
        <v>0</v>
      </c>
      <c r="DN470" s="21">
        <f t="shared" si="1288"/>
        <v>0</v>
      </c>
      <c r="DO470" s="21">
        <f t="shared" si="1288"/>
        <v>0</v>
      </c>
      <c r="DP470" s="21">
        <f t="shared" si="1288"/>
        <v>0</v>
      </c>
      <c r="DQ470" s="21">
        <f t="shared" si="1288"/>
        <v>0</v>
      </c>
      <c r="DR470" s="21">
        <f t="shared" si="1288"/>
        <v>0</v>
      </c>
      <c r="DS470" s="21">
        <f t="shared" si="1288"/>
        <v>0</v>
      </c>
      <c r="DT470" s="21">
        <f t="shared" si="1288"/>
        <v>0</v>
      </c>
      <c r="DU470" s="21">
        <f t="shared" si="1288"/>
        <v>0</v>
      </c>
      <c r="DV470" s="21">
        <f t="shared" si="1288"/>
        <v>0</v>
      </c>
      <c r="DW470" s="21">
        <f t="shared" si="1288"/>
        <v>0</v>
      </c>
      <c r="DX470" s="21">
        <f t="shared" si="1288"/>
        <v>0</v>
      </c>
      <c r="DY470" s="21">
        <f t="shared" si="1288"/>
        <v>0</v>
      </c>
      <c r="EB470" s="116">
        <f t="shared" si="1226"/>
        <v>469</v>
      </c>
      <c r="EC470" s="2" t="str">
        <f t="shared" si="1279"/>
        <v>Phase 5</v>
      </c>
      <c r="ED470" s="2" t="str">
        <f t="shared" si="1280"/>
        <v>75' Wide</v>
      </c>
      <c r="EE470" s="33" t="str">
        <f>EE472</f>
        <v>Cash</v>
      </c>
      <c r="EF470" s="2" t="str">
        <f>EF472</f>
        <v>Home Construction - Base</v>
      </c>
    </row>
    <row r="472" spans="1:136" x14ac:dyDescent="0.3">
      <c r="B472" s="18" t="s">
        <v>56</v>
      </c>
      <c r="C472" s="18"/>
      <c r="D472" s="18"/>
      <c r="E472" s="18"/>
      <c r="F472" s="18"/>
      <c r="G472" s="23">
        <f>SUM(G450:G471)</f>
        <v>-52000000</v>
      </c>
      <c r="H472" s="18"/>
      <c r="I472" s="19">
        <f>SUM(I450:I471)</f>
        <v>0</v>
      </c>
      <c r="J472" s="19">
        <f t="shared" ref="J472:BU472" si="1289">SUM(J450:J471)</f>
        <v>0</v>
      </c>
      <c r="K472" s="19">
        <f t="shared" si="1289"/>
        <v>0</v>
      </c>
      <c r="L472" s="19">
        <f t="shared" si="1289"/>
        <v>0</v>
      </c>
      <c r="M472" s="19">
        <f t="shared" si="1289"/>
        <v>0</v>
      </c>
      <c r="N472" s="19">
        <f t="shared" si="1289"/>
        <v>0</v>
      </c>
      <c r="O472" s="19">
        <f t="shared" si="1289"/>
        <v>0</v>
      </c>
      <c r="P472" s="19">
        <f t="shared" si="1289"/>
        <v>0</v>
      </c>
      <c r="Q472" s="19">
        <f t="shared" si="1289"/>
        <v>-1733333.3333333335</v>
      </c>
      <c r="R472" s="19">
        <f t="shared" si="1289"/>
        <v>-1733333.3333333335</v>
      </c>
      <c r="S472" s="19">
        <f t="shared" si="1289"/>
        <v>-1733333.3333333335</v>
      </c>
      <c r="T472" s="19">
        <f t="shared" si="1289"/>
        <v>-1733333.3333333335</v>
      </c>
      <c r="U472" s="19">
        <f t="shared" si="1289"/>
        <v>-1733333.3333333335</v>
      </c>
      <c r="V472" s="19">
        <f t="shared" si="1289"/>
        <v>-1733333.3333333333</v>
      </c>
      <c r="W472" s="19">
        <f t="shared" si="1289"/>
        <v>0</v>
      </c>
      <c r="X472" s="19">
        <f t="shared" si="1289"/>
        <v>0</v>
      </c>
      <c r="Y472" s="19">
        <f t="shared" si="1289"/>
        <v>0</v>
      </c>
      <c r="Z472" s="19">
        <f t="shared" si="1289"/>
        <v>0</v>
      </c>
      <c r="AA472" s="19">
        <f t="shared" si="1289"/>
        <v>0</v>
      </c>
      <c r="AB472" s="19">
        <f t="shared" si="1289"/>
        <v>0</v>
      </c>
      <c r="AC472" s="19">
        <f t="shared" si="1289"/>
        <v>-1733333.3333333335</v>
      </c>
      <c r="AD472" s="19">
        <f t="shared" si="1289"/>
        <v>-1733333.3333333335</v>
      </c>
      <c r="AE472" s="19">
        <f t="shared" si="1289"/>
        <v>-1733333.3333333335</v>
      </c>
      <c r="AF472" s="19">
        <f t="shared" si="1289"/>
        <v>-1733333.3333333335</v>
      </c>
      <c r="AG472" s="19">
        <f t="shared" si="1289"/>
        <v>-1733333.3333333335</v>
      </c>
      <c r="AH472" s="19">
        <f t="shared" si="1289"/>
        <v>-1733333.3333333333</v>
      </c>
      <c r="AI472" s="19">
        <f t="shared" si="1289"/>
        <v>0</v>
      </c>
      <c r="AJ472" s="19">
        <f t="shared" si="1289"/>
        <v>0</v>
      </c>
      <c r="AK472" s="19">
        <f t="shared" si="1289"/>
        <v>0</v>
      </c>
      <c r="AL472" s="19">
        <f t="shared" si="1289"/>
        <v>0</v>
      </c>
      <c r="AM472" s="19">
        <f t="shared" si="1289"/>
        <v>0</v>
      </c>
      <c r="AN472" s="19">
        <f t="shared" si="1289"/>
        <v>0</v>
      </c>
      <c r="AO472" s="19">
        <f t="shared" si="1289"/>
        <v>-1733333.3333333335</v>
      </c>
      <c r="AP472" s="19">
        <f t="shared" si="1289"/>
        <v>-1733333.3333333335</v>
      </c>
      <c r="AQ472" s="19">
        <f t="shared" si="1289"/>
        <v>-1733333.3333333335</v>
      </c>
      <c r="AR472" s="19">
        <f t="shared" si="1289"/>
        <v>-1733333.3333333335</v>
      </c>
      <c r="AS472" s="19">
        <f t="shared" si="1289"/>
        <v>-1733333.3333333335</v>
      </c>
      <c r="AT472" s="19">
        <f t="shared" si="1289"/>
        <v>-1733333.3333333333</v>
      </c>
      <c r="AU472" s="19">
        <f t="shared" si="1289"/>
        <v>0</v>
      </c>
      <c r="AV472" s="19">
        <f t="shared" si="1289"/>
        <v>0</v>
      </c>
      <c r="AW472" s="19">
        <f t="shared" si="1289"/>
        <v>0</v>
      </c>
      <c r="AX472" s="19">
        <f t="shared" si="1289"/>
        <v>0</v>
      </c>
      <c r="AY472" s="19">
        <f t="shared" si="1289"/>
        <v>0</v>
      </c>
      <c r="AZ472" s="19">
        <f t="shared" si="1289"/>
        <v>0</v>
      </c>
      <c r="BA472" s="19">
        <f t="shared" si="1289"/>
        <v>-1733333.3333333335</v>
      </c>
      <c r="BB472" s="19">
        <f t="shared" si="1289"/>
        <v>-1733333.3333333335</v>
      </c>
      <c r="BC472" s="19">
        <f t="shared" si="1289"/>
        <v>-1733333.3333333335</v>
      </c>
      <c r="BD472" s="19">
        <f t="shared" si="1289"/>
        <v>-1733333.3333333335</v>
      </c>
      <c r="BE472" s="19">
        <f t="shared" si="1289"/>
        <v>-1733333.3333333335</v>
      </c>
      <c r="BF472" s="19">
        <f t="shared" si="1289"/>
        <v>-1733333.3333333333</v>
      </c>
      <c r="BG472" s="19">
        <f t="shared" si="1289"/>
        <v>0</v>
      </c>
      <c r="BH472" s="19">
        <f t="shared" si="1289"/>
        <v>0</v>
      </c>
      <c r="BI472" s="19">
        <f t="shared" si="1289"/>
        <v>0</v>
      </c>
      <c r="BJ472" s="19">
        <f t="shared" si="1289"/>
        <v>0</v>
      </c>
      <c r="BK472" s="19">
        <f t="shared" si="1289"/>
        <v>0</v>
      </c>
      <c r="BL472" s="19">
        <f t="shared" si="1289"/>
        <v>0</v>
      </c>
      <c r="BM472" s="19">
        <f t="shared" si="1289"/>
        <v>-1733333.3333333335</v>
      </c>
      <c r="BN472" s="19">
        <f t="shared" si="1289"/>
        <v>-1733333.3333333335</v>
      </c>
      <c r="BO472" s="19">
        <f t="shared" si="1289"/>
        <v>-1733333.3333333335</v>
      </c>
      <c r="BP472" s="19">
        <f t="shared" si="1289"/>
        <v>-1733333.3333333335</v>
      </c>
      <c r="BQ472" s="19">
        <f t="shared" si="1289"/>
        <v>-1733333.3333333335</v>
      </c>
      <c r="BR472" s="19">
        <f t="shared" si="1289"/>
        <v>-1733333.3333333333</v>
      </c>
      <c r="BS472" s="19">
        <f t="shared" si="1289"/>
        <v>0</v>
      </c>
      <c r="BT472" s="19">
        <f t="shared" si="1289"/>
        <v>0</v>
      </c>
      <c r="BU472" s="19">
        <f t="shared" si="1289"/>
        <v>0</v>
      </c>
      <c r="BV472" s="19">
        <f t="shared" ref="BV472:DY472" si="1290">SUM(BV450:BV471)</f>
        <v>0</v>
      </c>
      <c r="BW472" s="19">
        <f t="shared" si="1290"/>
        <v>0</v>
      </c>
      <c r="BX472" s="19">
        <f t="shared" si="1290"/>
        <v>0</v>
      </c>
      <c r="BY472" s="19">
        <f t="shared" si="1290"/>
        <v>0</v>
      </c>
      <c r="BZ472" s="19">
        <f t="shared" si="1290"/>
        <v>0</v>
      </c>
      <c r="CA472" s="19">
        <f t="shared" si="1290"/>
        <v>0</v>
      </c>
      <c r="CB472" s="19">
        <f t="shared" si="1290"/>
        <v>0</v>
      </c>
      <c r="CC472" s="19">
        <f t="shared" si="1290"/>
        <v>0</v>
      </c>
      <c r="CD472" s="19">
        <f t="shared" si="1290"/>
        <v>0</v>
      </c>
      <c r="CE472" s="19">
        <f t="shared" si="1290"/>
        <v>0</v>
      </c>
      <c r="CF472" s="19">
        <f t="shared" si="1290"/>
        <v>0</v>
      </c>
      <c r="CG472" s="19">
        <f t="shared" si="1290"/>
        <v>0</v>
      </c>
      <c r="CH472" s="19">
        <f t="shared" si="1290"/>
        <v>0</v>
      </c>
      <c r="CI472" s="19">
        <f t="shared" si="1290"/>
        <v>0</v>
      </c>
      <c r="CJ472" s="19">
        <f t="shared" si="1290"/>
        <v>0</v>
      </c>
      <c r="CK472" s="19">
        <f t="shared" si="1290"/>
        <v>0</v>
      </c>
      <c r="CL472" s="19">
        <f t="shared" si="1290"/>
        <v>0</v>
      </c>
      <c r="CM472" s="19">
        <f t="shared" si="1290"/>
        <v>0</v>
      </c>
      <c r="CN472" s="19">
        <f t="shared" si="1290"/>
        <v>0</v>
      </c>
      <c r="CO472" s="19">
        <f t="shared" si="1290"/>
        <v>0</v>
      </c>
      <c r="CP472" s="19">
        <f t="shared" si="1290"/>
        <v>0</v>
      </c>
      <c r="CQ472" s="19">
        <f t="shared" si="1290"/>
        <v>0</v>
      </c>
      <c r="CR472" s="19">
        <f t="shared" si="1290"/>
        <v>0</v>
      </c>
      <c r="CS472" s="19">
        <f t="shared" si="1290"/>
        <v>0</v>
      </c>
      <c r="CT472" s="19">
        <f t="shared" si="1290"/>
        <v>0</v>
      </c>
      <c r="CU472" s="19">
        <f t="shared" si="1290"/>
        <v>0</v>
      </c>
      <c r="CV472" s="19">
        <f t="shared" si="1290"/>
        <v>0</v>
      </c>
      <c r="CW472" s="19">
        <f t="shared" si="1290"/>
        <v>0</v>
      </c>
      <c r="CX472" s="19">
        <f t="shared" si="1290"/>
        <v>0</v>
      </c>
      <c r="CY472" s="19">
        <f t="shared" si="1290"/>
        <v>0</v>
      </c>
      <c r="CZ472" s="19">
        <f t="shared" si="1290"/>
        <v>0</v>
      </c>
      <c r="DA472" s="19">
        <f t="shared" si="1290"/>
        <v>0</v>
      </c>
      <c r="DB472" s="19">
        <f t="shared" si="1290"/>
        <v>0</v>
      </c>
      <c r="DC472" s="19">
        <f t="shared" si="1290"/>
        <v>0</v>
      </c>
      <c r="DD472" s="19">
        <f t="shared" si="1290"/>
        <v>0</v>
      </c>
      <c r="DE472" s="19">
        <f t="shared" si="1290"/>
        <v>0</v>
      </c>
      <c r="DF472" s="19">
        <f t="shared" si="1290"/>
        <v>0</v>
      </c>
      <c r="DG472" s="19">
        <f t="shared" si="1290"/>
        <v>0</v>
      </c>
      <c r="DH472" s="19">
        <f t="shared" si="1290"/>
        <v>0</v>
      </c>
      <c r="DI472" s="19">
        <f t="shared" si="1290"/>
        <v>0</v>
      </c>
      <c r="DJ472" s="19">
        <f t="shared" si="1290"/>
        <v>0</v>
      </c>
      <c r="DK472" s="19">
        <f t="shared" si="1290"/>
        <v>0</v>
      </c>
      <c r="DL472" s="19">
        <f t="shared" si="1290"/>
        <v>0</v>
      </c>
      <c r="DM472" s="19">
        <f t="shared" si="1290"/>
        <v>0</v>
      </c>
      <c r="DN472" s="19">
        <f t="shared" si="1290"/>
        <v>0</v>
      </c>
      <c r="DO472" s="19">
        <f t="shared" si="1290"/>
        <v>0</v>
      </c>
      <c r="DP472" s="19">
        <f t="shared" si="1290"/>
        <v>0</v>
      </c>
      <c r="DQ472" s="19">
        <f t="shared" si="1290"/>
        <v>0</v>
      </c>
      <c r="DR472" s="19">
        <f t="shared" si="1290"/>
        <v>0</v>
      </c>
      <c r="DS472" s="19">
        <f t="shared" si="1290"/>
        <v>0</v>
      </c>
      <c r="DT472" s="19">
        <f t="shared" si="1290"/>
        <v>0</v>
      </c>
      <c r="DU472" s="19">
        <f t="shared" si="1290"/>
        <v>0</v>
      </c>
      <c r="DV472" s="19">
        <f t="shared" si="1290"/>
        <v>0</v>
      </c>
      <c r="DW472" s="19">
        <f t="shared" si="1290"/>
        <v>0</v>
      </c>
      <c r="DX472" s="19">
        <f t="shared" si="1290"/>
        <v>0</v>
      </c>
      <c r="DY472" s="19">
        <f t="shared" si="1290"/>
        <v>0</v>
      </c>
      <c r="EB472" s="116">
        <f>ROW(EB472)-ROW($EB$2)+1</f>
        <v>471</v>
      </c>
      <c r="EC472" s="2" t="s">
        <v>0</v>
      </c>
      <c r="ED472" s="2" t="s">
        <v>0</v>
      </c>
      <c r="EE472" s="117" t="s">
        <v>24</v>
      </c>
      <c r="EF472" s="110" t="str">
        <f>CF!$C$26</f>
        <v>Home Construction - Base</v>
      </c>
    </row>
    <row r="474" spans="1:136" ht="49.5" x14ac:dyDescent="0.3">
      <c r="A474" s="8" t="s">
        <v>201</v>
      </c>
      <c r="B474" s="4"/>
      <c r="C474" s="4"/>
      <c r="D474" s="9" t="str">
        <f>Product!$B$17</f>
        <v>Vertical Costs - Base Price</v>
      </c>
      <c r="E474" s="9"/>
      <c r="F474" s="9"/>
    </row>
    <row r="475" spans="1:136" x14ac:dyDescent="0.3">
      <c r="G475" s="7"/>
      <c r="I475" s="10"/>
      <c r="J475" s="10"/>
      <c r="K475" s="10"/>
      <c r="L475" s="10"/>
      <c r="M475" s="10"/>
      <c r="N475" s="10"/>
      <c r="O475" s="10"/>
      <c r="P475" s="10"/>
      <c r="Q475" s="10"/>
      <c r="R475" s="10"/>
      <c r="S475" s="10"/>
      <c r="T475" s="10"/>
      <c r="U475" s="10"/>
      <c r="V475" s="10"/>
      <c r="W475" s="10"/>
      <c r="X475" s="10"/>
      <c r="Y475" s="10"/>
      <c r="Z475" s="10"/>
      <c r="AA475" s="10"/>
      <c r="AB475" s="10"/>
      <c r="AC475" s="10"/>
      <c r="AD475" s="10"/>
      <c r="AE475" s="10"/>
      <c r="AF475" s="10"/>
      <c r="AG475" s="10"/>
      <c r="AH475" s="10"/>
      <c r="AI475" s="10"/>
      <c r="AJ475" s="10"/>
      <c r="AK475" s="10"/>
      <c r="AL475" s="10"/>
      <c r="AM475" s="10"/>
      <c r="AN475" s="10"/>
      <c r="AO475" s="10"/>
      <c r="AP475" s="10"/>
      <c r="AQ475" s="10"/>
      <c r="AR475" s="10"/>
      <c r="AS475" s="10"/>
      <c r="AT475" s="10"/>
      <c r="AU475" s="10"/>
      <c r="AV475" s="10"/>
      <c r="AW475" s="10"/>
      <c r="AX475" s="10"/>
      <c r="AY475" s="10"/>
      <c r="AZ475" s="10"/>
      <c r="BA475" s="10"/>
      <c r="BB475" s="10"/>
      <c r="BC475" s="10"/>
      <c r="BD475" s="10"/>
      <c r="BE475" s="10"/>
      <c r="BF475" s="10"/>
      <c r="BG475" s="10"/>
      <c r="BH475" s="10"/>
      <c r="BI475" s="10"/>
      <c r="BJ475" s="10"/>
      <c r="BK475" s="10"/>
      <c r="BL475" s="10"/>
      <c r="BM475" s="10"/>
      <c r="BN475" s="10"/>
      <c r="BO475" s="10"/>
      <c r="BP475" s="10"/>
      <c r="BQ475" s="10"/>
      <c r="BR475" s="10"/>
      <c r="BS475" s="10"/>
      <c r="BT475" s="10"/>
      <c r="BU475" s="10"/>
      <c r="BV475" s="10"/>
      <c r="BW475" s="10"/>
      <c r="BX475" s="10"/>
      <c r="BY475" s="10"/>
      <c r="BZ475" s="10"/>
      <c r="CA475" s="10"/>
      <c r="CB475" s="10"/>
      <c r="CC475" s="10"/>
      <c r="CD475" s="10"/>
      <c r="CE475" s="10"/>
      <c r="CF475" s="10"/>
      <c r="CG475" s="10"/>
      <c r="CH475" s="10"/>
      <c r="CI475" s="10"/>
      <c r="CJ475" s="10"/>
      <c r="CK475" s="10"/>
      <c r="CL475" s="10"/>
      <c r="CM475" s="10"/>
      <c r="CN475" s="10"/>
      <c r="CO475" s="10"/>
      <c r="CP475" s="10"/>
      <c r="CQ475" s="10"/>
      <c r="CR475" s="10"/>
      <c r="CS475" s="10"/>
      <c r="CT475" s="10"/>
      <c r="CU475" s="10"/>
      <c r="CV475" s="10"/>
      <c r="CW475" s="10"/>
      <c r="CX475" s="10"/>
      <c r="CY475" s="10"/>
      <c r="CZ475" s="10"/>
      <c r="DA475" s="10"/>
      <c r="DB475" s="10"/>
      <c r="DC475" s="10"/>
      <c r="DD475" s="10"/>
      <c r="DE475" s="10"/>
      <c r="DF475" s="10"/>
      <c r="DG475" s="10"/>
      <c r="DH475" s="10"/>
      <c r="DI475" s="10"/>
      <c r="DJ475" s="10"/>
      <c r="DK475" s="10"/>
      <c r="DL475" s="10"/>
      <c r="DM475" s="10"/>
      <c r="DN475" s="10"/>
      <c r="DO475" s="10"/>
      <c r="DP475" s="10"/>
      <c r="DQ475" s="10"/>
      <c r="DR475" s="10"/>
      <c r="DS475" s="10"/>
      <c r="DT475" s="10"/>
      <c r="DU475" s="10"/>
      <c r="DV475" s="10"/>
      <c r="DW475" s="10"/>
      <c r="DX475" s="10"/>
      <c r="DY475" s="10"/>
    </row>
    <row r="476" spans="1:136" x14ac:dyDescent="0.3">
      <c r="B476" s="2" t="str">
        <f>Product!$D$2</f>
        <v>Phase 1</v>
      </c>
      <c r="C476" s="2" t="str">
        <f>Product!$D$3</f>
        <v>50' Wide</v>
      </c>
      <c r="D476" s="129">
        <f>SUMIFS(INDEX(Product!$B$2:$U$97, MATCH(D474, Product!$B$2:$B$97, 0), ), Product!$B$2:$U$2, $B476, Product!$B$3:$U$3, $C476)</f>
        <v>-130000</v>
      </c>
      <c r="F476" s="128"/>
      <c r="G476" s="11">
        <f>SUM(H476:DZ476)</f>
        <v>-3900000</v>
      </c>
      <c r="I476" s="12">
        <f>I163*$D476</f>
        <v>0</v>
      </c>
      <c r="J476" s="12">
        <f t="shared" ref="J476:BU477" si="1291">J163*$D476</f>
        <v>0</v>
      </c>
      <c r="K476" s="12">
        <f t="shared" si="1291"/>
        <v>0</v>
      </c>
      <c r="L476" s="12">
        <f t="shared" si="1291"/>
        <v>0</v>
      </c>
      <c r="M476" s="12">
        <f t="shared" si="1291"/>
        <v>0</v>
      </c>
      <c r="N476" s="12">
        <f t="shared" si="1291"/>
        <v>0</v>
      </c>
      <c r="O476" s="12">
        <f t="shared" si="1291"/>
        <v>0</v>
      </c>
      <c r="P476" s="12">
        <f t="shared" si="1291"/>
        <v>0</v>
      </c>
      <c r="Q476" s="12">
        <f t="shared" si="1291"/>
        <v>0</v>
      </c>
      <c r="R476" s="12">
        <f t="shared" si="1291"/>
        <v>0</v>
      </c>
      <c r="S476" s="12">
        <f t="shared" si="1291"/>
        <v>0</v>
      </c>
      <c r="T476" s="12">
        <f t="shared" si="1291"/>
        <v>0</v>
      </c>
      <c r="U476" s="12">
        <f t="shared" si="1291"/>
        <v>0</v>
      </c>
      <c r="V476" s="12">
        <f t="shared" si="1291"/>
        <v>0</v>
      </c>
      <c r="W476" s="12">
        <f t="shared" si="1291"/>
        <v>-325000</v>
      </c>
      <c r="X476" s="12">
        <f t="shared" si="1291"/>
        <v>-325000</v>
      </c>
      <c r="Y476" s="12">
        <f t="shared" si="1291"/>
        <v>-325000</v>
      </c>
      <c r="Z476" s="12">
        <f t="shared" si="1291"/>
        <v>-325000</v>
      </c>
      <c r="AA476" s="12">
        <f t="shared" si="1291"/>
        <v>-325000</v>
      </c>
      <c r="AB476" s="12">
        <f t="shared" si="1291"/>
        <v>-325000</v>
      </c>
      <c r="AC476" s="12">
        <f t="shared" si="1291"/>
        <v>-325000</v>
      </c>
      <c r="AD476" s="12">
        <f t="shared" si="1291"/>
        <v>-325000</v>
      </c>
      <c r="AE476" s="12">
        <f t="shared" si="1291"/>
        <v>-325000</v>
      </c>
      <c r="AF476" s="12">
        <f t="shared" si="1291"/>
        <v>-325000</v>
      </c>
      <c r="AG476" s="12">
        <f t="shared" si="1291"/>
        <v>-325000</v>
      </c>
      <c r="AH476" s="12">
        <f t="shared" si="1291"/>
        <v>-325000</v>
      </c>
      <c r="AI476" s="12">
        <f t="shared" si="1291"/>
        <v>0</v>
      </c>
      <c r="AJ476" s="12">
        <f t="shared" si="1291"/>
        <v>0</v>
      </c>
      <c r="AK476" s="12">
        <f t="shared" si="1291"/>
        <v>0</v>
      </c>
      <c r="AL476" s="12">
        <f t="shared" si="1291"/>
        <v>0</v>
      </c>
      <c r="AM476" s="12">
        <f t="shared" si="1291"/>
        <v>0</v>
      </c>
      <c r="AN476" s="12">
        <f t="shared" si="1291"/>
        <v>0</v>
      </c>
      <c r="AO476" s="12">
        <f t="shared" si="1291"/>
        <v>0</v>
      </c>
      <c r="AP476" s="12">
        <f t="shared" si="1291"/>
        <v>0</v>
      </c>
      <c r="AQ476" s="12">
        <f t="shared" si="1291"/>
        <v>0</v>
      </c>
      <c r="AR476" s="12">
        <f t="shared" si="1291"/>
        <v>0</v>
      </c>
      <c r="AS476" s="12">
        <f t="shared" si="1291"/>
        <v>0</v>
      </c>
      <c r="AT476" s="12">
        <f t="shared" si="1291"/>
        <v>0</v>
      </c>
      <c r="AU476" s="12">
        <f t="shared" si="1291"/>
        <v>0</v>
      </c>
      <c r="AV476" s="12">
        <f t="shared" si="1291"/>
        <v>0</v>
      </c>
      <c r="AW476" s="12">
        <f t="shared" si="1291"/>
        <v>0</v>
      </c>
      <c r="AX476" s="12">
        <f t="shared" si="1291"/>
        <v>0</v>
      </c>
      <c r="AY476" s="12">
        <f t="shared" si="1291"/>
        <v>0</v>
      </c>
      <c r="AZ476" s="12">
        <f t="shared" si="1291"/>
        <v>0</v>
      </c>
      <c r="BA476" s="12">
        <f t="shared" si="1291"/>
        <v>0</v>
      </c>
      <c r="BB476" s="12">
        <f t="shared" si="1291"/>
        <v>0</v>
      </c>
      <c r="BC476" s="12">
        <f t="shared" si="1291"/>
        <v>0</v>
      </c>
      <c r="BD476" s="12">
        <f t="shared" si="1291"/>
        <v>0</v>
      </c>
      <c r="BE476" s="12">
        <f t="shared" si="1291"/>
        <v>0</v>
      </c>
      <c r="BF476" s="12">
        <f t="shared" si="1291"/>
        <v>0</v>
      </c>
      <c r="BG476" s="12">
        <f t="shared" si="1291"/>
        <v>0</v>
      </c>
      <c r="BH476" s="12">
        <f t="shared" si="1291"/>
        <v>0</v>
      </c>
      <c r="BI476" s="12">
        <f t="shared" si="1291"/>
        <v>0</v>
      </c>
      <c r="BJ476" s="12">
        <f t="shared" si="1291"/>
        <v>0</v>
      </c>
      <c r="BK476" s="12">
        <f t="shared" si="1291"/>
        <v>0</v>
      </c>
      <c r="BL476" s="12">
        <f t="shared" si="1291"/>
        <v>0</v>
      </c>
      <c r="BM476" s="12">
        <f t="shared" si="1291"/>
        <v>0</v>
      </c>
      <c r="BN476" s="12">
        <f t="shared" si="1291"/>
        <v>0</v>
      </c>
      <c r="BO476" s="12">
        <f t="shared" si="1291"/>
        <v>0</v>
      </c>
      <c r="BP476" s="12">
        <f t="shared" si="1291"/>
        <v>0</v>
      </c>
      <c r="BQ476" s="12">
        <f t="shared" si="1291"/>
        <v>0</v>
      </c>
      <c r="BR476" s="12">
        <f t="shared" si="1291"/>
        <v>0</v>
      </c>
      <c r="BS476" s="12">
        <f t="shared" si="1291"/>
        <v>0</v>
      </c>
      <c r="BT476" s="12">
        <f t="shared" si="1291"/>
        <v>0</v>
      </c>
      <c r="BU476" s="12">
        <f t="shared" si="1291"/>
        <v>0</v>
      </c>
      <c r="BV476" s="12">
        <f t="shared" ref="BV476:DY478" si="1292">BV163*$D476</f>
        <v>0</v>
      </c>
      <c r="BW476" s="12">
        <f t="shared" si="1292"/>
        <v>0</v>
      </c>
      <c r="BX476" s="12">
        <f t="shared" si="1292"/>
        <v>0</v>
      </c>
      <c r="BY476" s="12">
        <f t="shared" si="1292"/>
        <v>0</v>
      </c>
      <c r="BZ476" s="12">
        <f t="shared" si="1292"/>
        <v>0</v>
      </c>
      <c r="CA476" s="12">
        <f t="shared" si="1292"/>
        <v>0</v>
      </c>
      <c r="CB476" s="12">
        <f t="shared" si="1292"/>
        <v>0</v>
      </c>
      <c r="CC476" s="12">
        <f t="shared" si="1292"/>
        <v>0</v>
      </c>
      <c r="CD476" s="12">
        <f t="shared" si="1292"/>
        <v>0</v>
      </c>
      <c r="CE476" s="12">
        <f t="shared" si="1292"/>
        <v>0</v>
      </c>
      <c r="CF476" s="12">
        <f t="shared" si="1292"/>
        <v>0</v>
      </c>
      <c r="CG476" s="12">
        <f t="shared" si="1292"/>
        <v>0</v>
      </c>
      <c r="CH476" s="12">
        <f t="shared" si="1292"/>
        <v>0</v>
      </c>
      <c r="CI476" s="12">
        <f t="shared" si="1292"/>
        <v>0</v>
      </c>
      <c r="CJ476" s="12">
        <f t="shared" si="1292"/>
        <v>0</v>
      </c>
      <c r="CK476" s="12">
        <f t="shared" si="1292"/>
        <v>0</v>
      </c>
      <c r="CL476" s="12">
        <f t="shared" si="1292"/>
        <v>0</v>
      </c>
      <c r="CM476" s="12">
        <f t="shared" si="1292"/>
        <v>0</v>
      </c>
      <c r="CN476" s="12">
        <f t="shared" si="1292"/>
        <v>0</v>
      </c>
      <c r="CO476" s="12">
        <f t="shared" si="1292"/>
        <v>0</v>
      </c>
      <c r="CP476" s="12">
        <f t="shared" si="1292"/>
        <v>0</v>
      </c>
      <c r="CQ476" s="12">
        <f t="shared" si="1292"/>
        <v>0</v>
      </c>
      <c r="CR476" s="12">
        <f t="shared" si="1292"/>
        <v>0</v>
      </c>
      <c r="CS476" s="12">
        <f t="shared" si="1292"/>
        <v>0</v>
      </c>
      <c r="CT476" s="12">
        <f t="shared" si="1292"/>
        <v>0</v>
      </c>
      <c r="CU476" s="12">
        <f t="shared" si="1292"/>
        <v>0</v>
      </c>
      <c r="CV476" s="12">
        <f t="shared" si="1292"/>
        <v>0</v>
      </c>
      <c r="CW476" s="12">
        <f t="shared" si="1292"/>
        <v>0</v>
      </c>
      <c r="CX476" s="12">
        <f t="shared" si="1292"/>
        <v>0</v>
      </c>
      <c r="CY476" s="12">
        <f t="shared" si="1292"/>
        <v>0</v>
      </c>
      <c r="CZ476" s="12">
        <f t="shared" si="1292"/>
        <v>0</v>
      </c>
      <c r="DA476" s="12">
        <f t="shared" si="1292"/>
        <v>0</v>
      </c>
      <c r="DB476" s="12">
        <f t="shared" si="1292"/>
        <v>0</v>
      </c>
      <c r="DC476" s="12">
        <f t="shared" si="1292"/>
        <v>0</v>
      </c>
      <c r="DD476" s="12">
        <f t="shared" si="1292"/>
        <v>0</v>
      </c>
      <c r="DE476" s="12">
        <f t="shared" si="1292"/>
        <v>0</v>
      </c>
      <c r="DF476" s="12">
        <f t="shared" si="1292"/>
        <v>0</v>
      </c>
      <c r="DG476" s="12">
        <f t="shared" si="1292"/>
        <v>0</v>
      </c>
      <c r="DH476" s="12">
        <f t="shared" si="1292"/>
        <v>0</v>
      </c>
      <c r="DI476" s="12">
        <f t="shared" si="1292"/>
        <v>0</v>
      </c>
      <c r="DJ476" s="12">
        <f t="shared" si="1292"/>
        <v>0</v>
      </c>
      <c r="DK476" s="12">
        <f t="shared" si="1292"/>
        <v>0</v>
      </c>
      <c r="DL476" s="12">
        <f t="shared" si="1292"/>
        <v>0</v>
      </c>
      <c r="DM476" s="12">
        <f t="shared" si="1292"/>
        <v>0</v>
      </c>
      <c r="DN476" s="12">
        <f t="shared" si="1292"/>
        <v>0</v>
      </c>
      <c r="DO476" s="12">
        <f t="shared" si="1292"/>
        <v>0</v>
      </c>
      <c r="DP476" s="12">
        <f t="shared" si="1292"/>
        <v>0</v>
      </c>
      <c r="DQ476" s="12">
        <f t="shared" si="1292"/>
        <v>0</v>
      </c>
      <c r="DR476" s="12">
        <f t="shared" si="1292"/>
        <v>0</v>
      </c>
      <c r="DS476" s="12">
        <f t="shared" si="1292"/>
        <v>0</v>
      </c>
      <c r="DT476" s="12">
        <f t="shared" si="1292"/>
        <v>0</v>
      </c>
      <c r="DU476" s="12">
        <f t="shared" si="1292"/>
        <v>0</v>
      </c>
      <c r="DV476" s="12">
        <f t="shared" si="1292"/>
        <v>0</v>
      </c>
      <c r="DW476" s="12">
        <f t="shared" si="1292"/>
        <v>0</v>
      </c>
      <c r="DX476" s="12">
        <f t="shared" si="1292"/>
        <v>0</v>
      </c>
      <c r="DY476" s="12">
        <f t="shared" si="1292"/>
        <v>0</v>
      </c>
      <c r="EB476" s="116">
        <f>ROW(EB476)-ROW($EB$2)+1</f>
        <v>475</v>
      </c>
      <c r="EC476" s="2" t="str">
        <f>B476</f>
        <v>Phase 1</v>
      </c>
      <c r="ED476" s="2" t="str">
        <f>C476</f>
        <v>50' Wide</v>
      </c>
      <c r="EE476" s="33" t="str">
        <f>EE496</f>
        <v>GAAP</v>
      </c>
      <c r="EF476" s="2" t="str">
        <f>EF496</f>
        <v>Home Construction - Base</v>
      </c>
    </row>
    <row r="477" spans="1:136" x14ac:dyDescent="0.3">
      <c r="B477" s="2" t="str">
        <f>Product!$E$2</f>
        <v>Phase 1</v>
      </c>
      <c r="C477" s="2" t="str">
        <f>Product!$E$3</f>
        <v>60' Wide</v>
      </c>
      <c r="D477" s="129">
        <f>SUMIFS(INDEX(Product!$B$2:$U$97, MATCH(D474, Product!$B$2:$B$97, 0), ), Product!$B$2:$U$2, $B477, Product!$B$3:$U$3, $C477)</f>
        <v>-130000</v>
      </c>
      <c r="F477" s="128"/>
      <c r="G477" s="11">
        <f>SUM(H477:DZ477)</f>
        <v>-3900000</v>
      </c>
      <c r="I477" s="12">
        <f t="shared" ref="I477:X494" si="1293">I164*$D477</f>
        <v>0</v>
      </c>
      <c r="J477" s="12">
        <f t="shared" si="1293"/>
        <v>0</v>
      </c>
      <c r="K477" s="12">
        <f t="shared" si="1293"/>
        <v>0</v>
      </c>
      <c r="L477" s="12">
        <f t="shared" si="1293"/>
        <v>0</v>
      </c>
      <c r="M477" s="12">
        <f t="shared" si="1293"/>
        <v>0</v>
      </c>
      <c r="N477" s="12">
        <f t="shared" si="1293"/>
        <v>0</v>
      </c>
      <c r="O477" s="12">
        <f t="shared" si="1293"/>
        <v>0</v>
      </c>
      <c r="P477" s="12">
        <f t="shared" si="1293"/>
        <v>0</v>
      </c>
      <c r="Q477" s="12">
        <f t="shared" si="1293"/>
        <v>0</v>
      </c>
      <c r="R477" s="12">
        <f t="shared" si="1293"/>
        <v>0</v>
      </c>
      <c r="S477" s="12">
        <f t="shared" si="1293"/>
        <v>0</v>
      </c>
      <c r="T477" s="12">
        <f t="shared" si="1293"/>
        <v>0</v>
      </c>
      <c r="U477" s="12">
        <f t="shared" si="1293"/>
        <v>0</v>
      </c>
      <c r="V477" s="12">
        <f t="shared" si="1293"/>
        <v>0</v>
      </c>
      <c r="W477" s="12">
        <f t="shared" si="1293"/>
        <v>-325000</v>
      </c>
      <c r="X477" s="12">
        <f t="shared" si="1293"/>
        <v>-325000</v>
      </c>
      <c r="Y477" s="12">
        <f t="shared" si="1291"/>
        <v>-325000</v>
      </c>
      <c r="Z477" s="12">
        <f t="shared" si="1291"/>
        <v>-325000</v>
      </c>
      <c r="AA477" s="12">
        <f t="shared" si="1291"/>
        <v>-325000</v>
      </c>
      <c r="AB477" s="12">
        <f t="shared" si="1291"/>
        <v>-325000</v>
      </c>
      <c r="AC477" s="12">
        <f t="shared" si="1291"/>
        <v>-325000</v>
      </c>
      <c r="AD477" s="12">
        <f t="shared" si="1291"/>
        <v>-325000</v>
      </c>
      <c r="AE477" s="12">
        <f t="shared" si="1291"/>
        <v>-325000</v>
      </c>
      <c r="AF477" s="12">
        <f t="shared" si="1291"/>
        <v>-325000</v>
      </c>
      <c r="AG477" s="12">
        <f t="shared" si="1291"/>
        <v>-325000</v>
      </c>
      <c r="AH477" s="12">
        <f t="shared" si="1291"/>
        <v>-325000</v>
      </c>
      <c r="AI477" s="12">
        <f t="shared" si="1291"/>
        <v>0</v>
      </c>
      <c r="AJ477" s="12">
        <f t="shared" si="1291"/>
        <v>0</v>
      </c>
      <c r="AK477" s="12">
        <f t="shared" si="1291"/>
        <v>0</v>
      </c>
      <c r="AL477" s="12">
        <f t="shared" si="1291"/>
        <v>0</v>
      </c>
      <c r="AM477" s="12">
        <f t="shared" si="1291"/>
        <v>0</v>
      </c>
      <c r="AN477" s="12">
        <f t="shared" si="1291"/>
        <v>0</v>
      </c>
      <c r="AO477" s="12">
        <f t="shared" si="1291"/>
        <v>0</v>
      </c>
      <c r="AP477" s="12">
        <f t="shared" si="1291"/>
        <v>0</v>
      </c>
      <c r="AQ477" s="12">
        <f t="shared" si="1291"/>
        <v>0</v>
      </c>
      <c r="AR477" s="12">
        <f t="shared" si="1291"/>
        <v>0</v>
      </c>
      <c r="AS477" s="12">
        <f t="shared" si="1291"/>
        <v>0</v>
      </c>
      <c r="AT477" s="12">
        <f t="shared" si="1291"/>
        <v>0</v>
      </c>
      <c r="AU477" s="12">
        <f t="shared" si="1291"/>
        <v>0</v>
      </c>
      <c r="AV477" s="12">
        <f t="shared" si="1291"/>
        <v>0</v>
      </c>
      <c r="AW477" s="12">
        <f t="shared" si="1291"/>
        <v>0</v>
      </c>
      <c r="AX477" s="12">
        <f t="shared" si="1291"/>
        <v>0</v>
      </c>
      <c r="AY477" s="12">
        <f t="shared" si="1291"/>
        <v>0</v>
      </c>
      <c r="AZ477" s="12">
        <f t="shared" si="1291"/>
        <v>0</v>
      </c>
      <c r="BA477" s="12">
        <f t="shared" si="1291"/>
        <v>0</v>
      </c>
      <c r="BB477" s="12">
        <f t="shared" si="1291"/>
        <v>0</v>
      </c>
      <c r="BC477" s="12">
        <f t="shared" si="1291"/>
        <v>0</v>
      </c>
      <c r="BD477" s="12">
        <f t="shared" si="1291"/>
        <v>0</v>
      </c>
      <c r="BE477" s="12">
        <f t="shared" si="1291"/>
        <v>0</v>
      </c>
      <c r="BF477" s="12">
        <f t="shared" si="1291"/>
        <v>0</v>
      </c>
      <c r="BG477" s="12">
        <f t="shared" si="1291"/>
        <v>0</v>
      </c>
      <c r="BH477" s="12">
        <f t="shared" si="1291"/>
        <v>0</v>
      </c>
      <c r="BI477" s="12">
        <f t="shared" si="1291"/>
        <v>0</v>
      </c>
      <c r="BJ477" s="12">
        <f t="shared" si="1291"/>
        <v>0</v>
      </c>
      <c r="BK477" s="12">
        <f t="shared" si="1291"/>
        <v>0</v>
      </c>
      <c r="BL477" s="12">
        <f t="shared" si="1291"/>
        <v>0</v>
      </c>
      <c r="BM477" s="12">
        <f t="shared" si="1291"/>
        <v>0</v>
      </c>
      <c r="BN477" s="12">
        <f t="shared" si="1291"/>
        <v>0</v>
      </c>
      <c r="BO477" s="12">
        <f t="shared" si="1291"/>
        <v>0</v>
      </c>
      <c r="BP477" s="12">
        <f t="shared" si="1291"/>
        <v>0</v>
      </c>
      <c r="BQ477" s="12">
        <f t="shared" si="1291"/>
        <v>0</v>
      </c>
      <c r="BR477" s="12">
        <f t="shared" si="1291"/>
        <v>0</v>
      </c>
      <c r="BS477" s="12">
        <f t="shared" si="1291"/>
        <v>0</v>
      </c>
      <c r="BT477" s="12">
        <f t="shared" si="1291"/>
        <v>0</v>
      </c>
      <c r="BU477" s="12">
        <f t="shared" si="1291"/>
        <v>0</v>
      </c>
      <c r="BV477" s="12">
        <f t="shared" si="1292"/>
        <v>0</v>
      </c>
      <c r="BW477" s="12">
        <f t="shared" si="1292"/>
        <v>0</v>
      </c>
      <c r="BX477" s="12">
        <f t="shared" si="1292"/>
        <v>0</v>
      </c>
      <c r="BY477" s="12">
        <f t="shared" si="1292"/>
        <v>0</v>
      </c>
      <c r="BZ477" s="12">
        <f t="shared" si="1292"/>
        <v>0</v>
      </c>
      <c r="CA477" s="12">
        <f t="shared" si="1292"/>
        <v>0</v>
      </c>
      <c r="CB477" s="12">
        <f t="shared" si="1292"/>
        <v>0</v>
      </c>
      <c r="CC477" s="12">
        <f t="shared" si="1292"/>
        <v>0</v>
      </c>
      <c r="CD477" s="12">
        <f t="shared" si="1292"/>
        <v>0</v>
      </c>
      <c r="CE477" s="12">
        <f t="shared" si="1292"/>
        <v>0</v>
      </c>
      <c r="CF477" s="12">
        <f t="shared" si="1292"/>
        <v>0</v>
      </c>
      <c r="CG477" s="12">
        <f t="shared" si="1292"/>
        <v>0</v>
      </c>
      <c r="CH477" s="12">
        <f t="shared" si="1292"/>
        <v>0</v>
      </c>
      <c r="CI477" s="12">
        <f t="shared" si="1292"/>
        <v>0</v>
      </c>
      <c r="CJ477" s="12">
        <f t="shared" si="1292"/>
        <v>0</v>
      </c>
      <c r="CK477" s="12">
        <f t="shared" si="1292"/>
        <v>0</v>
      </c>
      <c r="CL477" s="12">
        <f t="shared" si="1292"/>
        <v>0</v>
      </c>
      <c r="CM477" s="12">
        <f t="shared" si="1292"/>
        <v>0</v>
      </c>
      <c r="CN477" s="12">
        <f t="shared" si="1292"/>
        <v>0</v>
      </c>
      <c r="CO477" s="12">
        <f t="shared" si="1292"/>
        <v>0</v>
      </c>
      <c r="CP477" s="12">
        <f t="shared" si="1292"/>
        <v>0</v>
      </c>
      <c r="CQ477" s="12">
        <f t="shared" si="1292"/>
        <v>0</v>
      </c>
      <c r="CR477" s="12">
        <f t="shared" si="1292"/>
        <v>0</v>
      </c>
      <c r="CS477" s="12">
        <f t="shared" si="1292"/>
        <v>0</v>
      </c>
      <c r="CT477" s="12">
        <f t="shared" si="1292"/>
        <v>0</v>
      </c>
      <c r="CU477" s="12">
        <f t="shared" si="1292"/>
        <v>0</v>
      </c>
      <c r="CV477" s="12">
        <f t="shared" si="1292"/>
        <v>0</v>
      </c>
      <c r="CW477" s="12">
        <f t="shared" si="1292"/>
        <v>0</v>
      </c>
      <c r="CX477" s="12">
        <f t="shared" si="1292"/>
        <v>0</v>
      </c>
      <c r="CY477" s="12">
        <f t="shared" si="1292"/>
        <v>0</v>
      </c>
      <c r="CZ477" s="12">
        <f t="shared" si="1292"/>
        <v>0</v>
      </c>
      <c r="DA477" s="12">
        <f t="shared" si="1292"/>
        <v>0</v>
      </c>
      <c r="DB477" s="12">
        <f t="shared" si="1292"/>
        <v>0</v>
      </c>
      <c r="DC477" s="12">
        <f t="shared" si="1292"/>
        <v>0</v>
      </c>
      <c r="DD477" s="12">
        <f t="shared" si="1292"/>
        <v>0</v>
      </c>
      <c r="DE477" s="12">
        <f t="shared" si="1292"/>
        <v>0</v>
      </c>
      <c r="DF477" s="12">
        <f t="shared" si="1292"/>
        <v>0</v>
      </c>
      <c r="DG477" s="12">
        <f t="shared" si="1292"/>
        <v>0</v>
      </c>
      <c r="DH477" s="12">
        <f t="shared" si="1292"/>
        <v>0</v>
      </c>
      <c r="DI477" s="12">
        <f t="shared" si="1292"/>
        <v>0</v>
      </c>
      <c r="DJ477" s="12">
        <f t="shared" si="1292"/>
        <v>0</v>
      </c>
      <c r="DK477" s="12">
        <f t="shared" si="1292"/>
        <v>0</v>
      </c>
      <c r="DL477" s="12">
        <f t="shared" si="1292"/>
        <v>0</v>
      </c>
      <c r="DM477" s="12">
        <f t="shared" si="1292"/>
        <v>0</v>
      </c>
      <c r="DN477" s="12">
        <f t="shared" si="1292"/>
        <v>0</v>
      </c>
      <c r="DO477" s="12">
        <f t="shared" si="1292"/>
        <v>0</v>
      </c>
      <c r="DP477" s="12">
        <f t="shared" si="1292"/>
        <v>0</v>
      </c>
      <c r="DQ477" s="12">
        <f t="shared" si="1292"/>
        <v>0</v>
      </c>
      <c r="DR477" s="12">
        <f t="shared" si="1292"/>
        <v>0</v>
      </c>
      <c r="DS477" s="12">
        <f t="shared" si="1292"/>
        <v>0</v>
      </c>
      <c r="DT477" s="12">
        <f t="shared" si="1292"/>
        <v>0</v>
      </c>
      <c r="DU477" s="12">
        <f t="shared" si="1292"/>
        <v>0</v>
      </c>
      <c r="DV477" s="12">
        <f t="shared" si="1292"/>
        <v>0</v>
      </c>
      <c r="DW477" s="12">
        <f t="shared" si="1292"/>
        <v>0</v>
      </c>
      <c r="DX477" s="12">
        <f t="shared" si="1292"/>
        <v>0</v>
      </c>
      <c r="DY477" s="12">
        <f t="shared" si="1292"/>
        <v>0</v>
      </c>
      <c r="EB477" s="116">
        <f t="shared" ref="EB477:EB494" si="1294">ROW(EB477)-ROW($EB$2)+1</f>
        <v>476</v>
      </c>
      <c r="EC477" s="2" t="str">
        <f t="shared" ref="EC477:EC478" si="1295">B477</f>
        <v>Phase 1</v>
      </c>
      <c r="ED477" s="2" t="str">
        <f t="shared" ref="ED477:ED478" si="1296">C477</f>
        <v>60' Wide</v>
      </c>
      <c r="EE477" s="33" t="str">
        <f>EE496</f>
        <v>GAAP</v>
      </c>
      <c r="EF477" s="2" t="str">
        <f>EF496</f>
        <v>Home Construction - Base</v>
      </c>
    </row>
    <row r="478" spans="1:136" x14ac:dyDescent="0.3">
      <c r="B478" s="2" t="str">
        <f>Product!$F$2</f>
        <v>Phase 1</v>
      </c>
      <c r="C478" s="2" t="str">
        <f>Product!$F$3</f>
        <v>75' Wide</v>
      </c>
      <c r="D478" s="129">
        <f>SUMIFS(INDEX(Product!$B$2:$U$97, MATCH(D474, Product!$B$2:$B$97, 0), ), Product!$B$2:$U$2, $B478, Product!$B$3:$U$3, $C478)</f>
        <v>-130000</v>
      </c>
      <c r="F478" s="128"/>
      <c r="G478" s="11">
        <f>SUM(H478:DZ478)</f>
        <v>-2600000</v>
      </c>
      <c r="I478" s="12">
        <f t="shared" si="1293"/>
        <v>0</v>
      </c>
      <c r="J478" s="12">
        <f t="shared" ref="J478:BU478" si="1297">J165*$D478</f>
        <v>0</v>
      </c>
      <c r="K478" s="12">
        <f t="shared" si="1297"/>
        <v>0</v>
      </c>
      <c r="L478" s="12">
        <f t="shared" si="1297"/>
        <v>0</v>
      </c>
      <c r="M478" s="12">
        <f t="shared" si="1297"/>
        <v>0</v>
      </c>
      <c r="N478" s="12">
        <f t="shared" si="1297"/>
        <v>0</v>
      </c>
      <c r="O478" s="12">
        <f t="shared" si="1297"/>
        <v>0</v>
      </c>
      <c r="P478" s="12">
        <f t="shared" si="1297"/>
        <v>0</v>
      </c>
      <c r="Q478" s="12">
        <f t="shared" si="1297"/>
        <v>0</v>
      </c>
      <c r="R478" s="12">
        <f t="shared" si="1297"/>
        <v>0</v>
      </c>
      <c r="S478" s="12">
        <f t="shared" si="1297"/>
        <v>0</v>
      </c>
      <c r="T478" s="12">
        <f t="shared" si="1297"/>
        <v>0</v>
      </c>
      <c r="U478" s="12">
        <f t="shared" si="1297"/>
        <v>0</v>
      </c>
      <c r="V478" s="12">
        <f t="shared" si="1297"/>
        <v>0</v>
      </c>
      <c r="W478" s="12">
        <f t="shared" si="1297"/>
        <v>-216666.66666666669</v>
      </c>
      <c r="X478" s="12">
        <f t="shared" si="1297"/>
        <v>-216666.66666666669</v>
      </c>
      <c r="Y478" s="12">
        <f t="shared" si="1297"/>
        <v>-216666.66666666669</v>
      </c>
      <c r="Z478" s="12">
        <f t="shared" si="1297"/>
        <v>-216666.66666666669</v>
      </c>
      <c r="AA478" s="12">
        <f t="shared" si="1297"/>
        <v>-216666.66666666669</v>
      </c>
      <c r="AB478" s="12">
        <f t="shared" si="1297"/>
        <v>-216666.66666666669</v>
      </c>
      <c r="AC478" s="12">
        <f t="shared" si="1297"/>
        <v>-216666.66666666669</v>
      </c>
      <c r="AD478" s="12">
        <f t="shared" si="1297"/>
        <v>-216666.66666666669</v>
      </c>
      <c r="AE478" s="12">
        <f t="shared" si="1297"/>
        <v>-216666.66666666669</v>
      </c>
      <c r="AF478" s="12">
        <f t="shared" si="1297"/>
        <v>-216666.66666666669</v>
      </c>
      <c r="AG478" s="12">
        <f t="shared" si="1297"/>
        <v>-216666.66666666669</v>
      </c>
      <c r="AH478" s="12">
        <f t="shared" si="1297"/>
        <v>-216666.66666666669</v>
      </c>
      <c r="AI478" s="12">
        <f t="shared" si="1297"/>
        <v>0</v>
      </c>
      <c r="AJ478" s="12">
        <f t="shared" si="1297"/>
        <v>0</v>
      </c>
      <c r="AK478" s="12">
        <f t="shared" si="1297"/>
        <v>0</v>
      </c>
      <c r="AL478" s="12">
        <f t="shared" si="1297"/>
        <v>0</v>
      </c>
      <c r="AM478" s="12">
        <f t="shared" si="1297"/>
        <v>0</v>
      </c>
      <c r="AN478" s="12">
        <f t="shared" si="1297"/>
        <v>0</v>
      </c>
      <c r="AO478" s="12">
        <f t="shared" si="1297"/>
        <v>0</v>
      </c>
      <c r="AP478" s="12">
        <f t="shared" si="1297"/>
        <v>0</v>
      </c>
      <c r="AQ478" s="12">
        <f t="shared" si="1297"/>
        <v>0</v>
      </c>
      <c r="AR478" s="12">
        <f t="shared" si="1297"/>
        <v>0</v>
      </c>
      <c r="AS478" s="12">
        <f t="shared" si="1297"/>
        <v>0</v>
      </c>
      <c r="AT478" s="12">
        <f t="shared" si="1297"/>
        <v>0</v>
      </c>
      <c r="AU478" s="12">
        <f t="shared" si="1297"/>
        <v>0</v>
      </c>
      <c r="AV478" s="12">
        <f t="shared" si="1297"/>
        <v>0</v>
      </c>
      <c r="AW478" s="12">
        <f t="shared" si="1297"/>
        <v>0</v>
      </c>
      <c r="AX478" s="12">
        <f t="shared" si="1297"/>
        <v>0</v>
      </c>
      <c r="AY478" s="12">
        <f t="shared" si="1297"/>
        <v>0</v>
      </c>
      <c r="AZ478" s="12">
        <f t="shared" si="1297"/>
        <v>0</v>
      </c>
      <c r="BA478" s="12">
        <f t="shared" si="1297"/>
        <v>0</v>
      </c>
      <c r="BB478" s="12">
        <f t="shared" si="1297"/>
        <v>0</v>
      </c>
      <c r="BC478" s="12">
        <f t="shared" si="1297"/>
        <v>0</v>
      </c>
      <c r="BD478" s="12">
        <f t="shared" si="1297"/>
        <v>0</v>
      </c>
      <c r="BE478" s="12">
        <f t="shared" si="1297"/>
        <v>0</v>
      </c>
      <c r="BF478" s="12">
        <f t="shared" si="1297"/>
        <v>0</v>
      </c>
      <c r="BG478" s="12">
        <f t="shared" si="1297"/>
        <v>0</v>
      </c>
      <c r="BH478" s="12">
        <f t="shared" si="1297"/>
        <v>0</v>
      </c>
      <c r="BI478" s="12">
        <f t="shared" si="1297"/>
        <v>0</v>
      </c>
      <c r="BJ478" s="12">
        <f t="shared" si="1297"/>
        <v>0</v>
      </c>
      <c r="BK478" s="12">
        <f t="shared" si="1297"/>
        <v>0</v>
      </c>
      <c r="BL478" s="12">
        <f t="shared" si="1297"/>
        <v>0</v>
      </c>
      <c r="BM478" s="12">
        <f t="shared" si="1297"/>
        <v>0</v>
      </c>
      <c r="BN478" s="12">
        <f t="shared" si="1297"/>
        <v>0</v>
      </c>
      <c r="BO478" s="12">
        <f t="shared" si="1297"/>
        <v>0</v>
      </c>
      <c r="BP478" s="12">
        <f t="shared" si="1297"/>
        <v>0</v>
      </c>
      <c r="BQ478" s="12">
        <f t="shared" si="1297"/>
        <v>0</v>
      </c>
      <c r="BR478" s="12">
        <f t="shared" si="1297"/>
        <v>0</v>
      </c>
      <c r="BS478" s="12">
        <f t="shared" si="1297"/>
        <v>0</v>
      </c>
      <c r="BT478" s="12">
        <f t="shared" si="1297"/>
        <v>0</v>
      </c>
      <c r="BU478" s="12">
        <f t="shared" si="1297"/>
        <v>0</v>
      </c>
      <c r="BV478" s="12">
        <f t="shared" si="1292"/>
        <v>0</v>
      </c>
      <c r="BW478" s="12">
        <f t="shared" si="1292"/>
        <v>0</v>
      </c>
      <c r="BX478" s="12">
        <f t="shared" si="1292"/>
        <v>0</v>
      </c>
      <c r="BY478" s="12">
        <f t="shared" si="1292"/>
        <v>0</v>
      </c>
      <c r="BZ478" s="12">
        <f t="shared" si="1292"/>
        <v>0</v>
      </c>
      <c r="CA478" s="12">
        <f t="shared" si="1292"/>
        <v>0</v>
      </c>
      <c r="CB478" s="12">
        <f t="shared" si="1292"/>
        <v>0</v>
      </c>
      <c r="CC478" s="12">
        <f t="shared" si="1292"/>
        <v>0</v>
      </c>
      <c r="CD478" s="12">
        <f t="shared" si="1292"/>
        <v>0</v>
      </c>
      <c r="CE478" s="12">
        <f t="shared" si="1292"/>
        <v>0</v>
      </c>
      <c r="CF478" s="12">
        <f t="shared" si="1292"/>
        <v>0</v>
      </c>
      <c r="CG478" s="12">
        <f t="shared" si="1292"/>
        <v>0</v>
      </c>
      <c r="CH478" s="12">
        <f t="shared" si="1292"/>
        <v>0</v>
      </c>
      <c r="CI478" s="12">
        <f t="shared" si="1292"/>
        <v>0</v>
      </c>
      <c r="CJ478" s="12">
        <f t="shared" si="1292"/>
        <v>0</v>
      </c>
      <c r="CK478" s="12">
        <f t="shared" si="1292"/>
        <v>0</v>
      </c>
      <c r="CL478" s="12">
        <f t="shared" si="1292"/>
        <v>0</v>
      </c>
      <c r="CM478" s="12">
        <f t="shared" si="1292"/>
        <v>0</v>
      </c>
      <c r="CN478" s="12">
        <f t="shared" si="1292"/>
        <v>0</v>
      </c>
      <c r="CO478" s="12">
        <f t="shared" si="1292"/>
        <v>0</v>
      </c>
      <c r="CP478" s="12">
        <f t="shared" si="1292"/>
        <v>0</v>
      </c>
      <c r="CQ478" s="12">
        <f t="shared" si="1292"/>
        <v>0</v>
      </c>
      <c r="CR478" s="12">
        <f t="shared" si="1292"/>
        <v>0</v>
      </c>
      <c r="CS478" s="12">
        <f t="shared" si="1292"/>
        <v>0</v>
      </c>
      <c r="CT478" s="12">
        <f t="shared" si="1292"/>
        <v>0</v>
      </c>
      <c r="CU478" s="12">
        <f t="shared" si="1292"/>
        <v>0</v>
      </c>
      <c r="CV478" s="12">
        <f t="shared" si="1292"/>
        <v>0</v>
      </c>
      <c r="CW478" s="12">
        <f t="shared" si="1292"/>
        <v>0</v>
      </c>
      <c r="CX478" s="12">
        <f t="shared" si="1292"/>
        <v>0</v>
      </c>
      <c r="CY478" s="12">
        <f t="shared" si="1292"/>
        <v>0</v>
      </c>
      <c r="CZ478" s="12">
        <f t="shared" si="1292"/>
        <v>0</v>
      </c>
      <c r="DA478" s="12">
        <f t="shared" si="1292"/>
        <v>0</v>
      </c>
      <c r="DB478" s="12">
        <f t="shared" si="1292"/>
        <v>0</v>
      </c>
      <c r="DC478" s="12">
        <f t="shared" si="1292"/>
        <v>0</v>
      </c>
      <c r="DD478" s="12">
        <f t="shared" si="1292"/>
        <v>0</v>
      </c>
      <c r="DE478" s="12">
        <f t="shared" si="1292"/>
        <v>0</v>
      </c>
      <c r="DF478" s="12">
        <f t="shared" si="1292"/>
        <v>0</v>
      </c>
      <c r="DG478" s="12">
        <f t="shared" si="1292"/>
        <v>0</v>
      </c>
      <c r="DH478" s="12">
        <f t="shared" si="1292"/>
        <v>0</v>
      </c>
      <c r="DI478" s="12">
        <f t="shared" si="1292"/>
        <v>0</v>
      </c>
      <c r="DJ478" s="12">
        <f t="shared" si="1292"/>
        <v>0</v>
      </c>
      <c r="DK478" s="12">
        <f t="shared" si="1292"/>
        <v>0</v>
      </c>
      <c r="DL478" s="12">
        <f t="shared" si="1292"/>
        <v>0</v>
      </c>
      <c r="DM478" s="12">
        <f t="shared" si="1292"/>
        <v>0</v>
      </c>
      <c r="DN478" s="12">
        <f t="shared" si="1292"/>
        <v>0</v>
      </c>
      <c r="DO478" s="12">
        <f t="shared" si="1292"/>
        <v>0</v>
      </c>
      <c r="DP478" s="12">
        <f t="shared" si="1292"/>
        <v>0</v>
      </c>
      <c r="DQ478" s="12">
        <f t="shared" si="1292"/>
        <v>0</v>
      </c>
      <c r="DR478" s="12">
        <f t="shared" si="1292"/>
        <v>0</v>
      </c>
      <c r="DS478" s="12">
        <f t="shared" si="1292"/>
        <v>0</v>
      </c>
      <c r="DT478" s="12">
        <f t="shared" si="1292"/>
        <v>0</v>
      </c>
      <c r="DU478" s="12">
        <f t="shared" si="1292"/>
        <v>0</v>
      </c>
      <c r="DV478" s="12">
        <f t="shared" si="1292"/>
        <v>0</v>
      </c>
      <c r="DW478" s="12">
        <f t="shared" si="1292"/>
        <v>0</v>
      </c>
      <c r="DX478" s="12">
        <f t="shared" si="1292"/>
        <v>0</v>
      </c>
      <c r="DY478" s="12">
        <f t="shared" si="1292"/>
        <v>0</v>
      </c>
      <c r="EB478" s="116">
        <f t="shared" si="1294"/>
        <v>477</v>
      </c>
      <c r="EC478" s="2" t="str">
        <f t="shared" si="1295"/>
        <v>Phase 1</v>
      </c>
      <c r="ED478" s="2" t="str">
        <f t="shared" si="1296"/>
        <v>75' Wide</v>
      </c>
      <c r="EE478" s="33" t="str">
        <f>EE496</f>
        <v>GAAP</v>
      </c>
      <c r="EF478" s="2" t="str">
        <f>EF496</f>
        <v>Home Construction - Base</v>
      </c>
    </row>
    <row r="479" spans="1:136" x14ac:dyDescent="0.3">
      <c r="D479" s="129"/>
      <c r="F479" s="128"/>
      <c r="G479" s="13"/>
      <c r="I479" s="12"/>
      <c r="J479" s="12"/>
      <c r="K479" s="12"/>
      <c r="L479" s="12"/>
      <c r="M479" s="12"/>
      <c r="N479" s="12"/>
      <c r="O479" s="12"/>
      <c r="P479" s="12"/>
      <c r="Q479" s="12"/>
      <c r="R479" s="12"/>
      <c r="S479" s="12"/>
      <c r="T479" s="12"/>
      <c r="U479" s="12"/>
      <c r="V479" s="12"/>
      <c r="W479" s="12"/>
      <c r="X479" s="12"/>
      <c r="Y479" s="12"/>
      <c r="Z479" s="12"/>
      <c r="AA479" s="12"/>
      <c r="AB479" s="12"/>
      <c r="AC479" s="12"/>
      <c r="AD479" s="12"/>
      <c r="AE479" s="12"/>
      <c r="AF479" s="12"/>
      <c r="AG479" s="12"/>
      <c r="AH479" s="12"/>
      <c r="AI479" s="12"/>
      <c r="AJ479" s="12"/>
      <c r="AK479" s="12"/>
      <c r="AL479" s="12"/>
      <c r="AM479" s="12"/>
      <c r="AN479" s="12"/>
      <c r="AO479" s="12"/>
      <c r="AP479" s="12"/>
      <c r="AQ479" s="12"/>
      <c r="AR479" s="12"/>
      <c r="AS479" s="12"/>
      <c r="AT479" s="12"/>
      <c r="AU479" s="12"/>
      <c r="AV479" s="12"/>
      <c r="AW479" s="12"/>
      <c r="AX479" s="12"/>
      <c r="AY479" s="12"/>
      <c r="AZ479" s="12"/>
      <c r="BA479" s="12"/>
      <c r="BB479" s="12"/>
      <c r="BC479" s="12"/>
      <c r="BD479" s="12"/>
      <c r="BE479" s="12"/>
      <c r="BF479" s="12"/>
      <c r="BG479" s="12"/>
      <c r="BH479" s="12"/>
      <c r="BI479" s="12"/>
      <c r="BJ479" s="12"/>
      <c r="BK479" s="12"/>
      <c r="BL479" s="12"/>
      <c r="BM479" s="12"/>
      <c r="BN479" s="12"/>
      <c r="BO479" s="12"/>
      <c r="BP479" s="12"/>
      <c r="BQ479" s="12"/>
      <c r="BR479" s="12"/>
      <c r="BS479" s="12"/>
      <c r="BT479" s="12"/>
      <c r="BU479" s="12"/>
      <c r="BV479" s="12"/>
      <c r="BW479" s="12"/>
      <c r="BX479" s="12"/>
      <c r="BY479" s="12"/>
      <c r="BZ479" s="12"/>
      <c r="CA479" s="12"/>
      <c r="CB479" s="12"/>
      <c r="CC479" s="12"/>
      <c r="CD479" s="12"/>
      <c r="CE479" s="12"/>
      <c r="CF479" s="12"/>
      <c r="CG479" s="12"/>
      <c r="CH479" s="12"/>
      <c r="CI479" s="12"/>
      <c r="CJ479" s="12"/>
      <c r="CK479" s="12"/>
      <c r="CL479" s="12"/>
      <c r="CM479" s="12"/>
      <c r="CN479" s="12"/>
      <c r="CO479" s="12"/>
      <c r="CP479" s="12"/>
      <c r="CQ479" s="12"/>
      <c r="CR479" s="12"/>
      <c r="CS479" s="12"/>
      <c r="CT479" s="12"/>
      <c r="CU479" s="12"/>
      <c r="CV479" s="12"/>
      <c r="CW479" s="12"/>
      <c r="CX479" s="12"/>
      <c r="CY479" s="12"/>
      <c r="CZ479" s="12"/>
      <c r="DA479" s="12"/>
      <c r="DB479" s="12"/>
      <c r="DC479" s="12"/>
      <c r="DD479" s="12"/>
      <c r="DE479" s="12"/>
      <c r="DF479" s="12"/>
      <c r="DG479" s="12"/>
      <c r="DH479" s="12"/>
      <c r="DI479" s="12"/>
      <c r="DJ479" s="12"/>
      <c r="DK479" s="12"/>
      <c r="DL479" s="12"/>
      <c r="DM479" s="12"/>
      <c r="DN479" s="12"/>
      <c r="DO479" s="12"/>
      <c r="DP479" s="12"/>
      <c r="DQ479" s="12"/>
      <c r="DR479" s="12"/>
      <c r="DS479" s="12"/>
      <c r="DT479" s="12"/>
      <c r="DU479" s="12"/>
      <c r="DV479" s="12"/>
      <c r="DW479" s="12"/>
      <c r="DX479" s="12"/>
      <c r="DY479" s="12"/>
      <c r="EE479" s="33"/>
    </row>
    <row r="480" spans="1:136" x14ac:dyDescent="0.3">
      <c r="B480" s="2" t="str">
        <f>Product!$G$2</f>
        <v>Phase 2</v>
      </c>
      <c r="C480" s="2" t="str">
        <f>Product!$G$3</f>
        <v>50' Wide</v>
      </c>
      <c r="D480" s="129">
        <f>SUMIFS(INDEX(Product!$B$2:$U$97, MATCH(D474, Product!$B$2:$B$97, 0), ), Product!$B$2:$U$2, $B480, Product!$B$3:$U$3, $C480)</f>
        <v>-130000</v>
      </c>
      <c r="F480" s="128"/>
      <c r="G480" s="11">
        <f>SUM(H480:DZ480)</f>
        <v>-3900000</v>
      </c>
      <c r="I480" s="12">
        <f t="shared" si="1293"/>
        <v>0</v>
      </c>
      <c r="J480" s="12">
        <f t="shared" ref="J480:BU482" si="1298">J167*$D480</f>
        <v>0</v>
      </c>
      <c r="K480" s="12">
        <f t="shared" si="1298"/>
        <v>0</v>
      </c>
      <c r="L480" s="12">
        <f t="shared" si="1298"/>
        <v>0</v>
      </c>
      <c r="M480" s="12">
        <f t="shared" si="1298"/>
        <v>0</v>
      </c>
      <c r="N480" s="12">
        <f t="shared" si="1298"/>
        <v>0</v>
      </c>
      <c r="O480" s="12">
        <f t="shared" si="1298"/>
        <v>0</v>
      </c>
      <c r="P480" s="12">
        <f t="shared" si="1298"/>
        <v>0</v>
      </c>
      <c r="Q480" s="12">
        <f t="shared" si="1298"/>
        <v>0</v>
      </c>
      <c r="R480" s="12">
        <f t="shared" si="1298"/>
        <v>0</v>
      </c>
      <c r="S480" s="12">
        <f t="shared" si="1298"/>
        <v>0</v>
      </c>
      <c r="T480" s="12">
        <f t="shared" si="1298"/>
        <v>0</v>
      </c>
      <c r="U480" s="12">
        <f t="shared" si="1298"/>
        <v>0</v>
      </c>
      <c r="V480" s="12">
        <f t="shared" si="1298"/>
        <v>0</v>
      </c>
      <c r="W480" s="12">
        <f t="shared" si="1298"/>
        <v>0</v>
      </c>
      <c r="X480" s="12">
        <f t="shared" si="1298"/>
        <v>0</v>
      </c>
      <c r="Y480" s="12">
        <f t="shared" si="1298"/>
        <v>0</v>
      </c>
      <c r="Z480" s="12">
        <f t="shared" si="1298"/>
        <v>0</v>
      </c>
      <c r="AA480" s="12">
        <f t="shared" si="1298"/>
        <v>0</v>
      </c>
      <c r="AB480" s="12">
        <f t="shared" si="1298"/>
        <v>0</v>
      </c>
      <c r="AC480" s="12">
        <f t="shared" si="1298"/>
        <v>0</v>
      </c>
      <c r="AD480" s="12">
        <f t="shared" si="1298"/>
        <v>0</v>
      </c>
      <c r="AE480" s="12">
        <f t="shared" si="1298"/>
        <v>0</v>
      </c>
      <c r="AF480" s="12">
        <f t="shared" si="1298"/>
        <v>0</v>
      </c>
      <c r="AG480" s="12">
        <f t="shared" si="1298"/>
        <v>0</v>
      </c>
      <c r="AH480" s="12">
        <f t="shared" si="1298"/>
        <v>0</v>
      </c>
      <c r="AI480" s="12">
        <f t="shared" si="1298"/>
        <v>-325000</v>
      </c>
      <c r="AJ480" s="12">
        <f t="shared" si="1298"/>
        <v>-325000</v>
      </c>
      <c r="AK480" s="12">
        <f t="shared" si="1298"/>
        <v>-325000</v>
      </c>
      <c r="AL480" s="12">
        <f t="shared" si="1298"/>
        <v>-325000</v>
      </c>
      <c r="AM480" s="12">
        <f t="shared" si="1298"/>
        <v>-325000</v>
      </c>
      <c r="AN480" s="12">
        <f t="shared" si="1298"/>
        <v>-325000</v>
      </c>
      <c r="AO480" s="12">
        <f t="shared" si="1298"/>
        <v>-325000</v>
      </c>
      <c r="AP480" s="12">
        <f t="shared" si="1298"/>
        <v>-325000</v>
      </c>
      <c r="AQ480" s="12">
        <f t="shared" si="1298"/>
        <v>-325000</v>
      </c>
      <c r="AR480" s="12">
        <f t="shared" si="1298"/>
        <v>-325000</v>
      </c>
      <c r="AS480" s="12">
        <f t="shared" si="1298"/>
        <v>-325000</v>
      </c>
      <c r="AT480" s="12">
        <f t="shared" si="1298"/>
        <v>-325000</v>
      </c>
      <c r="AU480" s="12">
        <f t="shared" si="1298"/>
        <v>0</v>
      </c>
      <c r="AV480" s="12">
        <f t="shared" si="1298"/>
        <v>0</v>
      </c>
      <c r="AW480" s="12">
        <f t="shared" si="1298"/>
        <v>0</v>
      </c>
      <c r="AX480" s="12">
        <f t="shared" si="1298"/>
        <v>0</v>
      </c>
      <c r="AY480" s="12">
        <f t="shared" si="1298"/>
        <v>0</v>
      </c>
      <c r="AZ480" s="12">
        <f t="shared" si="1298"/>
        <v>0</v>
      </c>
      <c r="BA480" s="12">
        <f t="shared" si="1298"/>
        <v>0</v>
      </c>
      <c r="BB480" s="12">
        <f t="shared" si="1298"/>
        <v>0</v>
      </c>
      <c r="BC480" s="12">
        <f t="shared" si="1298"/>
        <v>0</v>
      </c>
      <c r="BD480" s="12">
        <f t="shared" si="1298"/>
        <v>0</v>
      </c>
      <c r="BE480" s="12">
        <f t="shared" si="1298"/>
        <v>0</v>
      </c>
      <c r="BF480" s="12">
        <f t="shared" si="1298"/>
        <v>0</v>
      </c>
      <c r="BG480" s="12">
        <f t="shared" si="1298"/>
        <v>0</v>
      </c>
      <c r="BH480" s="12">
        <f t="shared" si="1298"/>
        <v>0</v>
      </c>
      <c r="BI480" s="12">
        <f t="shared" si="1298"/>
        <v>0</v>
      </c>
      <c r="BJ480" s="12">
        <f t="shared" si="1298"/>
        <v>0</v>
      </c>
      <c r="BK480" s="12">
        <f t="shared" si="1298"/>
        <v>0</v>
      </c>
      <c r="BL480" s="12">
        <f t="shared" si="1298"/>
        <v>0</v>
      </c>
      <c r="BM480" s="12">
        <f t="shared" si="1298"/>
        <v>0</v>
      </c>
      <c r="BN480" s="12">
        <f t="shared" si="1298"/>
        <v>0</v>
      </c>
      <c r="BO480" s="12">
        <f t="shared" si="1298"/>
        <v>0</v>
      </c>
      <c r="BP480" s="12">
        <f t="shared" si="1298"/>
        <v>0</v>
      </c>
      <c r="BQ480" s="12">
        <f t="shared" si="1298"/>
        <v>0</v>
      </c>
      <c r="BR480" s="12">
        <f t="shared" si="1298"/>
        <v>0</v>
      </c>
      <c r="BS480" s="12">
        <f t="shared" si="1298"/>
        <v>0</v>
      </c>
      <c r="BT480" s="12">
        <f t="shared" si="1298"/>
        <v>0</v>
      </c>
      <c r="BU480" s="12">
        <f t="shared" si="1298"/>
        <v>0</v>
      </c>
      <c r="BV480" s="12">
        <f t="shared" ref="BV480:DY482" si="1299">BV167*$D480</f>
        <v>0</v>
      </c>
      <c r="BW480" s="12">
        <f t="shared" si="1299"/>
        <v>0</v>
      </c>
      <c r="BX480" s="12">
        <f t="shared" si="1299"/>
        <v>0</v>
      </c>
      <c r="BY480" s="12">
        <f t="shared" si="1299"/>
        <v>0</v>
      </c>
      <c r="BZ480" s="12">
        <f t="shared" si="1299"/>
        <v>0</v>
      </c>
      <c r="CA480" s="12">
        <f t="shared" si="1299"/>
        <v>0</v>
      </c>
      <c r="CB480" s="12">
        <f t="shared" si="1299"/>
        <v>0</v>
      </c>
      <c r="CC480" s="12">
        <f t="shared" si="1299"/>
        <v>0</v>
      </c>
      <c r="CD480" s="12">
        <f t="shared" si="1299"/>
        <v>0</v>
      </c>
      <c r="CE480" s="12">
        <f t="shared" si="1299"/>
        <v>0</v>
      </c>
      <c r="CF480" s="12">
        <f t="shared" si="1299"/>
        <v>0</v>
      </c>
      <c r="CG480" s="12">
        <f t="shared" si="1299"/>
        <v>0</v>
      </c>
      <c r="CH480" s="12">
        <f t="shared" si="1299"/>
        <v>0</v>
      </c>
      <c r="CI480" s="12">
        <f t="shared" si="1299"/>
        <v>0</v>
      </c>
      <c r="CJ480" s="12">
        <f t="shared" si="1299"/>
        <v>0</v>
      </c>
      <c r="CK480" s="12">
        <f t="shared" si="1299"/>
        <v>0</v>
      </c>
      <c r="CL480" s="12">
        <f t="shared" si="1299"/>
        <v>0</v>
      </c>
      <c r="CM480" s="12">
        <f t="shared" si="1299"/>
        <v>0</v>
      </c>
      <c r="CN480" s="12">
        <f t="shared" si="1299"/>
        <v>0</v>
      </c>
      <c r="CO480" s="12">
        <f t="shared" si="1299"/>
        <v>0</v>
      </c>
      <c r="CP480" s="12">
        <f t="shared" si="1299"/>
        <v>0</v>
      </c>
      <c r="CQ480" s="12">
        <f t="shared" si="1299"/>
        <v>0</v>
      </c>
      <c r="CR480" s="12">
        <f t="shared" si="1299"/>
        <v>0</v>
      </c>
      <c r="CS480" s="12">
        <f t="shared" si="1299"/>
        <v>0</v>
      </c>
      <c r="CT480" s="12">
        <f t="shared" si="1299"/>
        <v>0</v>
      </c>
      <c r="CU480" s="12">
        <f t="shared" si="1299"/>
        <v>0</v>
      </c>
      <c r="CV480" s="12">
        <f t="shared" si="1299"/>
        <v>0</v>
      </c>
      <c r="CW480" s="12">
        <f t="shared" si="1299"/>
        <v>0</v>
      </c>
      <c r="CX480" s="12">
        <f t="shared" si="1299"/>
        <v>0</v>
      </c>
      <c r="CY480" s="12">
        <f t="shared" si="1299"/>
        <v>0</v>
      </c>
      <c r="CZ480" s="12">
        <f t="shared" si="1299"/>
        <v>0</v>
      </c>
      <c r="DA480" s="12">
        <f t="shared" si="1299"/>
        <v>0</v>
      </c>
      <c r="DB480" s="12">
        <f t="shared" si="1299"/>
        <v>0</v>
      </c>
      <c r="DC480" s="12">
        <f t="shared" si="1299"/>
        <v>0</v>
      </c>
      <c r="DD480" s="12">
        <f t="shared" si="1299"/>
        <v>0</v>
      </c>
      <c r="DE480" s="12">
        <f t="shared" si="1299"/>
        <v>0</v>
      </c>
      <c r="DF480" s="12">
        <f t="shared" si="1299"/>
        <v>0</v>
      </c>
      <c r="DG480" s="12">
        <f t="shared" si="1299"/>
        <v>0</v>
      </c>
      <c r="DH480" s="12">
        <f t="shared" si="1299"/>
        <v>0</v>
      </c>
      <c r="DI480" s="12">
        <f t="shared" si="1299"/>
        <v>0</v>
      </c>
      <c r="DJ480" s="12">
        <f t="shared" si="1299"/>
        <v>0</v>
      </c>
      <c r="DK480" s="12">
        <f t="shared" si="1299"/>
        <v>0</v>
      </c>
      <c r="DL480" s="12">
        <f t="shared" si="1299"/>
        <v>0</v>
      </c>
      <c r="DM480" s="12">
        <f t="shared" si="1299"/>
        <v>0</v>
      </c>
      <c r="DN480" s="12">
        <f t="shared" si="1299"/>
        <v>0</v>
      </c>
      <c r="DO480" s="12">
        <f t="shared" si="1299"/>
        <v>0</v>
      </c>
      <c r="DP480" s="12">
        <f t="shared" si="1299"/>
        <v>0</v>
      </c>
      <c r="DQ480" s="12">
        <f t="shared" si="1299"/>
        <v>0</v>
      </c>
      <c r="DR480" s="12">
        <f t="shared" si="1299"/>
        <v>0</v>
      </c>
      <c r="DS480" s="12">
        <f t="shared" si="1299"/>
        <v>0</v>
      </c>
      <c r="DT480" s="12">
        <f t="shared" si="1299"/>
        <v>0</v>
      </c>
      <c r="DU480" s="12">
        <f t="shared" si="1299"/>
        <v>0</v>
      </c>
      <c r="DV480" s="12">
        <f t="shared" si="1299"/>
        <v>0</v>
      </c>
      <c r="DW480" s="12">
        <f t="shared" si="1299"/>
        <v>0</v>
      </c>
      <c r="DX480" s="12">
        <f t="shared" si="1299"/>
        <v>0</v>
      </c>
      <c r="DY480" s="12">
        <f t="shared" si="1299"/>
        <v>0</v>
      </c>
      <c r="EB480" s="116">
        <f t="shared" si="1294"/>
        <v>479</v>
      </c>
      <c r="EC480" s="2" t="str">
        <f t="shared" ref="EC480:EC482" si="1300">B480</f>
        <v>Phase 2</v>
      </c>
      <c r="ED480" s="2" t="str">
        <f t="shared" ref="ED480:ED482" si="1301">C480</f>
        <v>50' Wide</v>
      </c>
      <c r="EE480" s="33" t="str">
        <f>EE496</f>
        <v>GAAP</v>
      </c>
      <c r="EF480" s="2" t="str">
        <f>EF496</f>
        <v>Home Construction - Base</v>
      </c>
    </row>
    <row r="481" spans="2:136" x14ac:dyDescent="0.3">
      <c r="B481" s="2" t="str">
        <f>Product!$H$2</f>
        <v>Phase 2</v>
      </c>
      <c r="C481" s="2" t="str">
        <f>Product!$H$3</f>
        <v>60' Wide</v>
      </c>
      <c r="D481" s="129">
        <f>SUMIFS(INDEX(Product!$B$2:$U$97, MATCH(D474, Product!$B$2:$B$97, 0), ), Product!$B$2:$U$2, $B481, Product!$B$3:$U$3, $C481)</f>
        <v>-130000</v>
      </c>
      <c r="F481" s="128"/>
      <c r="G481" s="11">
        <f>SUM(H481:DZ481)</f>
        <v>-3900000</v>
      </c>
      <c r="I481" s="12">
        <f t="shared" si="1293"/>
        <v>0</v>
      </c>
      <c r="J481" s="12">
        <f t="shared" si="1298"/>
        <v>0</v>
      </c>
      <c r="K481" s="12">
        <f t="shared" si="1298"/>
        <v>0</v>
      </c>
      <c r="L481" s="12">
        <f t="shared" si="1298"/>
        <v>0</v>
      </c>
      <c r="M481" s="12">
        <f t="shared" si="1298"/>
        <v>0</v>
      </c>
      <c r="N481" s="12">
        <f t="shared" si="1298"/>
        <v>0</v>
      </c>
      <c r="O481" s="12">
        <f t="shared" si="1298"/>
        <v>0</v>
      </c>
      <c r="P481" s="12">
        <f t="shared" si="1298"/>
        <v>0</v>
      </c>
      <c r="Q481" s="12">
        <f t="shared" si="1298"/>
        <v>0</v>
      </c>
      <c r="R481" s="12">
        <f t="shared" si="1298"/>
        <v>0</v>
      </c>
      <c r="S481" s="12">
        <f t="shared" si="1298"/>
        <v>0</v>
      </c>
      <c r="T481" s="12">
        <f t="shared" si="1298"/>
        <v>0</v>
      </c>
      <c r="U481" s="12">
        <f t="shared" si="1298"/>
        <v>0</v>
      </c>
      <c r="V481" s="12">
        <f t="shared" si="1298"/>
        <v>0</v>
      </c>
      <c r="W481" s="12">
        <f t="shared" si="1298"/>
        <v>0</v>
      </c>
      <c r="X481" s="12">
        <f t="shared" si="1298"/>
        <v>0</v>
      </c>
      <c r="Y481" s="12">
        <f t="shared" si="1298"/>
        <v>0</v>
      </c>
      <c r="Z481" s="12">
        <f t="shared" si="1298"/>
        <v>0</v>
      </c>
      <c r="AA481" s="12">
        <f t="shared" si="1298"/>
        <v>0</v>
      </c>
      <c r="AB481" s="12">
        <f t="shared" si="1298"/>
        <v>0</v>
      </c>
      <c r="AC481" s="12">
        <f t="shared" si="1298"/>
        <v>0</v>
      </c>
      <c r="AD481" s="12">
        <f t="shared" si="1298"/>
        <v>0</v>
      </c>
      <c r="AE481" s="12">
        <f t="shared" si="1298"/>
        <v>0</v>
      </c>
      <c r="AF481" s="12">
        <f t="shared" si="1298"/>
        <v>0</v>
      </c>
      <c r="AG481" s="12">
        <f t="shared" si="1298"/>
        <v>0</v>
      </c>
      <c r="AH481" s="12">
        <f t="shared" si="1298"/>
        <v>0</v>
      </c>
      <c r="AI481" s="12">
        <f t="shared" si="1298"/>
        <v>-325000</v>
      </c>
      <c r="AJ481" s="12">
        <f t="shared" si="1298"/>
        <v>-325000</v>
      </c>
      <c r="AK481" s="12">
        <f t="shared" si="1298"/>
        <v>-325000</v>
      </c>
      <c r="AL481" s="12">
        <f t="shared" si="1298"/>
        <v>-325000</v>
      </c>
      <c r="AM481" s="12">
        <f t="shared" si="1298"/>
        <v>-325000</v>
      </c>
      <c r="AN481" s="12">
        <f t="shared" si="1298"/>
        <v>-325000</v>
      </c>
      <c r="AO481" s="12">
        <f t="shared" si="1298"/>
        <v>-325000</v>
      </c>
      <c r="AP481" s="12">
        <f t="shared" si="1298"/>
        <v>-325000</v>
      </c>
      <c r="AQ481" s="12">
        <f t="shared" si="1298"/>
        <v>-325000</v>
      </c>
      <c r="AR481" s="12">
        <f t="shared" si="1298"/>
        <v>-325000</v>
      </c>
      <c r="AS481" s="12">
        <f t="shared" si="1298"/>
        <v>-325000</v>
      </c>
      <c r="AT481" s="12">
        <f t="shared" si="1298"/>
        <v>-325000</v>
      </c>
      <c r="AU481" s="12">
        <f t="shared" si="1298"/>
        <v>0</v>
      </c>
      <c r="AV481" s="12">
        <f t="shared" si="1298"/>
        <v>0</v>
      </c>
      <c r="AW481" s="12">
        <f t="shared" si="1298"/>
        <v>0</v>
      </c>
      <c r="AX481" s="12">
        <f t="shared" si="1298"/>
        <v>0</v>
      </c>
      <c r="AY481" s="12">
        <f t="shared" si="1298"/>
        <v>0</v>
      </c>
      <c r="AZ481" s="12">
        <f t="shared" si="1298"/>
        <v>0</v>
      </c>
      <c r="BA481" s="12">
        <f t="shared" si="1298"/>
        <v>0</v>
      </c>
      <c r="BB481" s="12">
        <f t="shared" si="1298"/>
        <v>0</v>
      </c>
      <c r="BC481" s="12">
        <f t="shared" si="1298"/>
        <v>0</v>
      </c>
      <c r="BD481" s="12">
        <f t="shared" si="1298"/>
        <v>0</v>
      </c>
      <c r="BE481" s="12">
        <f t="shared" si="1298"/>
        <v>0</v>
      </c>
      <c r="BF481" s="12">
        <f t="shared" si="1298"/>
        <v>0</v>
      </c>
      <c r="BG481" s="12">
        <f t="shared" si="1298"/>
        <v>0</v>
      </c>
      <c r="BH481" s="12">
        <f t="shared" si="1298"/>
        <v>0</v>
      </c>
      <c r="BI481" s="12">
        <f t="shared" si="1298"/>
        <v>0</v>
      </c>
      <c r="BJ481" s="12">
        <f t="shared" si="1298"/>
        <v>0</v>
      </c>
      <c r="BK481" s="12">
        <f t="shared" si="1298"/>
        <v>0</v>
      </c>
      <c r="BL481" s="12">
        <f t="shared" si="1298"/>
        <v>0</v>
      </c>
      <c r="BM481" s="12">
        <f t="shared" si="1298"/>
        <v>0</v>
      </c>
      <c r="BN481" s="12">
        <f t="shared" si="1298"/>
        <v>0</v>
      </c>
      <c r="BO481" s="12">
        <f t="shared" si="1298"/>
        <v>0</v>
      </c>
      <c r="BP481" s="12">
        <f t="shared" si="1298"/>
        <v>0</v>
      </c>
      <c r="BQ481" s="12">
        <f t="shared" si="1298"/>
        <v>0</v>
      </c>
      <c r="BR481" s="12">
        <f t="shared" si="1298"/>
        <v>0</v>
      </c>
      <c r="BS481" s="12">
        <f t="shared" si="1298"/>
        <v>0</v>
      </c>
      <c r="BT481" s="12">
        <f t="shared" si="1298"/>
        <v>0</v>
      </c>
      <c r="BU481" s="12">
        <f t="shared" si="1298"/>
        <v>0</v>
      </c>
      <c r="BV481" s="12">
        <f t="shared" si="1299"/>
        <v>0</v>
      </c>
      <c r="BW481" s="12">
        <f t="shared" si="1299"/>
        <v>0</v>
      </c>
      <c r="BX481" s="12">
        <f t="shared" si="1299"/>
        <v>0</v>
      </c>
      <c r="BY481" s="12">
        <f t="shared" si="1299"/>
        <v>0</v>
      </c>
      <c r="BZ481" s="12">
        <f t="shared" si="1299"/>
        <v>0</v>
      </c>
      <c r="CA481" s="12">
        <f t="shared" si="1299"/>
        <v>0</v>
      </c>
      <c r="CB481" s="12">
        <f t="shared" si="1299"/>
        <v>0</v>
      </c>
      <c r="CC481" s="12">
        <f t="shared" si="1299"/>
        <v>0</v>
      </c>
      <c r="CD481" s="12">
        <f t="shared" si="1299"/>
        <v>0</v>
      </c>
      <c r="CE481" s="12">
        <f t="shared" si="1299"/>
        <v>0</v>
      </c>
      <c r="CF481" s="12">
        <f t="shared" si="1299"/>
        <v>0</v>
      </c>
      <c r="CG481" s="12">
        <f t="shared" si="1299"/>
        <v>0</v>
      </c>
      <c r="CH481" s="12">
        <f t="shared" si="1299"/>
        <v>0</v>
      </c>
      <c r="CI481" s="12">
        <f t="shared" si="1299"/>
        <v>0</v>
      </c>
      <c r="CJ481" s="12">
        <f t="shared" si="1299"/>
        <v>0</v>
      </c>
      <c r="CK481" s="12">
        <f t="shared" si="1299"/>
        <v>0</v>
      </c>
      <c r="CL481" s="12">
        <f t="shared" si="1299"/>
        <v>0</v>
      </c>
      <c r="CM481" s="12">
        <f t="shared" si="1299"/>
        <v>0</v>
      </c>
      <c r="CN481" s="12">
        <f t="shared" si="1299"/>
        <v>0</v>
      </c>
      <c r="CO481" s="12">
        <f t="shared" si="1299"/>
        <v>0</v>
      </c>
      <c r="CP481" s="12">
        <f t="shared" si="1299"/>
        <v>0</v>
      </c>
      <c r="CQ481" s="12">
        <f t="shared" si="1299"/>
        <v>0</v>
      </c>
      <c r="CR481" s="12">
        <f t="shared" si="1299"/>
        <v>0</v>
      </c>
      <c r="CS481" s="12">
        <f t="shared" si="1299"/>
        <v>0</v>
      </c>
      <c r="CT481" s="12">
        <f t="shared" si="1299"/>
        <v>0</v>
      </c>
      <c r="CU481" s="12">
        <f t="shared" si="1299"/>
        <v>0</v>
      </c>
      <c r="CV481" s="12">
        <f t="shared" si="1299"/>
        <v>0</v>
      </c>
      <c r="CW481" s="12">
        <f t="shared" si="1299"/>
        <v>0</v>
      </c>
      <c r="CX481" s="12">
        <f t="shared" si="1299"/>
        <v>0</v>
      </c>
      <c r="CY481" s="12">
        <f t="shared" si="1299"/>
        <v>0</v>
      </c>
      <c r="CZ481" s="12">
        <f t="shared" si="1299"/>
        <v>0</v>
      </c>
      <c r="DA481" s="12">
        <f t="shared" si="1299"/>
        <v>0</v>
      </c>
      <c r="DB481" s="12">
        <f t="shared" si="1299"/>
        <v>0</v>
      </c>
      <c r="DC481" s="12">
        <f t="shared" si="1299"/>
        <v>0</v>
      </c>
      <c r="DD481" s="12">
        <f t="shared" si="1299"/>
        <v>0</v>
      </c>
      <c r="DE481" s="12">
        <f t="shared" si="1299"/>
        <v>0</v>
      </c>
      <c r="DF481" s="12">
        <f t="shared" si="1299"/>
        <v>0</v>
      </c>
      <c r="DG481" s="12">
        <f t="shared" si="1299"/>
        <v>0</v>
      </c>
      <c r="DH481" s="12">
        <f t="shared" si="1299"/>
        <v>0</v>
      </c>
      <c r="DI481" s="12">
        <f t="shared" si="1299"/>
        <v>0</v>
      </c>
      <c r="DJ481" s="12">
        <f t="shared" si="1299"/>
        <v>0</v>
      </c>
      <c r="DK481" s="12">
        <f t="shared" si="1299"/>
        <v>0</v>
      </c>
      <c r="DL481" s="12">
        <f t="shared" si="1299"/>
        <v>0</v>
      </c>
      <c r="DM481" s="12">
        <f t="shared" si="1299"/>
        <v>0</v>
      </c>
      <c r="DN481" s="12">
        <f t="shared" si="1299"/>
        <v>0</v>
      </c>
      <c r="DO481" s="12">
        <f t="shared" si="1299"/>
        <v>0</v>
      </c>
      <c r="DP481" s="12">
        <f t="shared" si="1299"/>
        <v>0</v>
      </c>
      <c r="DQ481" s="12">
        <f t="shared" si="1299"/>
        <v>0</v>
      </c>
      <c r="DR481" s="12">
        <f t="shared" si="1299"/>
        <v>0</v>
      </c>
      <c r="DS481" s="12">
        <f t="shared" si="1299"/>
        <v>0</v>
      </c>
      <c r="DT481" s="12">
        <f t="shared" si="1299"/>
        <v>0</v>
      </c>
      <c r="DU481" s="12">
        <f t="shared" si="1299"/>
        <v>0</v>
      </c>
      <c r="DV481" s="12">
        <f t="shared" si="1299"/>
        <v>0</v>
      </c>
      <c r="DW481" s="12">
        <f t="shared" si="1299"/>
        <v>0</v>
      </c>
      <c r="DX481" s="12">
        <f t="shared" si="1299"/>
        <v>0</v>
      </c>
      <c r="DY481" s="12">
        <f t="shared" si="1299"/>
        <v>0</v>
      </c>
      <c r="EB481" s="116">
        <f t="shared" si="1294"/>
        <v>480</v>
      </c>
      <c r="EC481" s="2" t="str">
        <f t="shared" si="1300"/>
        <v>Phase 2</v>
      </c>
      <c r="ED481" s="2" t="str">
        <f t="shared" si="1301"/>
        <v>60' Wide</v>
      </c>
      <c r="EE481" s="33" t="str">
        <f>EE496</f>
        <v>GAAP</v>
      </c>
      <c r="EF481" s="2" t="str">
        <f>EF496</f>
        <v>Home Construction - Base</v>
      </c>
    </row>
    <row r="482" spans="2:136" x14ac:dyDescent="0.3">
      <c r="B482" s="2" t="str">
        <f>Product!$I$2</f>
        <v>Phase 2</v>
      </c>
      <c r="C482" s="2" t="str">
        <f>Product!$I$3</f>
        <v>75' Wide</v>
      </c>
      <c r="D482" s="129">
        <f>SUMIFS(INDEX(Product!$B$2:$U$97, MATCH(D474, Product!$B$2:$B$97, 0), ), Product!$B$2:$U$2, $B482, Product!$B$3:$U$3, $C482)</f>
        <v>-130000</v>
      </c>
      <c r="F482" s="128"/>
      <c r="G482" s="11">
        <f>SUM(H482:DZ482)</f>
        <v>-2600000</v>
      </c>
      <c r="I482" s="12">
        <f t="shared" si="1293"/>
        <v>0</v>
      </c>
      <c r="J482" s="12">
        <f t="shared" si="1298"/>
        <v>0</v>
      </c>
      <c r="K482" s="12">
        <f t="shared" si="1298"/>
        <v>0</v>
      </c>
      <c r="L482" s="12">
        <f t="shared" si="1298"/>
        <v>0</v>
      </c>
      <c r="M482" s="12">
        <f t="shared" si="1298"/>
        <v>0</v>
      </c>
      <c r="N482" s="12">
        <f t="shared" si="1298"/>
        <v>0</v>
      </c>
      <c r="O482" s="12">
        <f t="shared" si="1298"/>
        <v>0</v>
      </c>
      <c r="P482" s="12">
        <f t="shared" si="1298"/>
        <v>0</v>
      </c>
      <c r="Q482" s="12">
        <f t="shared" si="1298"/>
        <v>0</v>
      </c>
      <c r="R482" s="12">
        <f t="shared" si="1298"/>
        <v>0</v>
      </c>
      <c r="S482" s="12">
        <f t="shared" si="1298"/>
        <v>0</v>
      </c>
      <c r="T482" s="12">
        <f t="shared" si="1298"/>
        <v>0</v>
      </c>
      <c r="U482" s="12">
        <f t="shared" si="1298"/>
        <v>0</v>
      </c>
      <c r="V482" s="12">
        <f t="shared" si="1298"/>
        <v>0</v>
      </c>
      <c r="W482" s="12">
        <f t="shared" si="1298"/>
        <v>0</v>
      </c>
      <c r="X482" s="12">
        <f t="shared" si="1298"/>
        <v>0</v>
      </c>
      <c r="Y482" s="12">
        <f t="shared" si="1298"/>
        <v>0</v>
      </c>
      <c r="Z482" s="12">
        <f t="shared" si="1298"/>
        <v>0</v>
      </c>
      <c r="AA482" s="12">
        <f t="shared" si="1298"/>
        <v>0</v>
      </c>
      <c r="AB482" s="12">
        <f t="shared" si="1298"/>
        <v>0</v>
      </c>
      <c r="AC482" s="12">
        <f t="shared" si="1298"/>
        <v>0</v>
      </c>
      <c r="AD482" s="12">
        <f t="shared" si="1298"/>
        <v>0</v>
      </c>
      <c r="AE482" s="12">
        <f t="shared" si="1298"/>
        <v>0</v>
      </c>
      <c r="AF482" s="12">
        <f t="shared" si="1298"/>
        <v>0</v>
      </c>
      <c r="AG482" s="12">
        <f t="shared" si="1298"/>
        <v>0</v>
      </c>
      <c r="AH482" s="12">
        <f t="shared" si="1298"/>
        <v>0</v>
      </c>
      <c r="AI482" s="12">
        <f t="shared" si="1298"/>
        <v>-216666.66666666669</v>
      </c>
      <c r="AJ482" s="12">
        <f t="shared" si="1298"/>
        <v>-216666.66666666669</v>
      </c>
      <c r="AK482" s="12">
        <f t="shared" si="1298"/>
        <v>-216666.66666666669</v>
      </c>
      <c r="AL482" s="12">
        <f t="shared" si="1298"/>
        <v>-216666.66666666669</v>
      </c>
      <c r="AM482" s="12">
        <f t="shared" si="1298"/>
        <v>-216666.66666666669</v>
      </c>
      <c r="AN482" s="12">
        <f t="shared" si="1298"/>
        <v>-216666.66666666669</v>
      </c>
      <c r="AO482" s="12">
        <f t="shared" si="1298"/>
        <v>-216666.66666666669</v>
      </c>
      <c r="AP482" s="12">
        <f t="shared" si="1298"/>
        <v>-216666.66666666669</v>
      </c>
      <c r="AQ482" s="12">
        <f t="shared" si="1298"/>
        <v>-216666.66666666669</v>
      </c>
      <c r="AR482" s="12">
        <f t="shared" si="1298"/>
        <v>-216666.66666666669</v>
      </c>
      <c r="AS482" s="12">
        <f t="shared" si="1298"/>
        <v>-216666.66666666669</v>
      </c>
      <c r="AT482" s="12">
        <f t="shared" si="1298"/>
        <v>-216666.66666666669</v>
      </c>
      <c r="AU482" s="12">
        <f t="shared" si="1298"/>
        <v>0</v>
      </c>
      <c r="AV482" s="12">
        <f t="shared" si="1298"/>
        <v>0</v>
      </c>
      <c r="AW482" s="12">
        <f t="shared" si="1298"/>
        <v>0</v>
      </c>
      <c r="AX482" s="12">
        <f t="shared" si="1298"/>
        <v>0</v>
      </c>
      <c r="AY482" s="12">
        <f t="shared" si="1298"/>
        <v>0</v>
      </c>
      <c r="AZ482" s="12">
        <f t="shared" si="1298"/>
        <v>0</v>
      </c>
      <c r="BA482" s="12">
        <f t="shared" si="1298"/>
        <v>0</v>
      </c>
      <c r="BB482" s="12">
        <f t="shared" si="1298"/>
        <v>0</v>
      </c>
      <c r="BC482" s="12">
        <f t="shared" si="1298"/>
        <v>0</v>
      </c>
      <c r="BD482" s="12">
        <f t="shared" si="1298"/>
        <v>0</v>
      </c>
      <c r="BE482" s="12">
        <f t="shared" si="1298"/>
        <v>0</v>
      </c>
      <c r="BF482" s="12">
        <f t="shared" si="1298"/>
        <v>0</v>
      </c>
      <c r="BG482" s="12">
        <f t="shared" si="1298"/>
        <v>0</v>
      </c>
      <c r="BH482" s="12">
        <f t="shared" si="1298"/>
        <v>0</v>
      </c>
      <c r="BI482" s="12">
        <f t="shared" si="1298"/>
        <v>0</v>
      </c>
      <c r="BJ482" s="12">
        <f t="shared" si="1298"/>
        <v>0</v>
      </c>
      <c r="BK482" s="12">
        <f t="shared" si="1298"/>
        <v>0</v>
      </c>
      <c r="BL482" s="12">
        <f t="shared" si="1298"/>
        <v>0</v>
      </c>
      <c r="BM482" s="12">
        <f t="shared" si="1298"/>
        <v>0</v>
      </c>
      <c r="BN482" s="12">
        <f t="shared" si="1298"/>
        <v>0</v>
      </c>
      <c r="BO482" s="12">
        <f t="shared" si="1298"/>
        <v>0</v>
      </c>
      <c r="BP482" s="12">
        <f t="shared" si="1298"/>
        <v>0</v>
      </c>
      <c r="BQ482" s="12">
        <f t="shared" si="1298"/>
        <v>0</v>
      </c>
      <c r="BR482" s="12">
        <f t="shared" si="1298"/>
        <v>0</v>
      </c>
      <c r="BS482" s="12">
        <f t="shared" si="1298"/>
        <v>0</v>
      </c>
      <c r="BT482" s="12">
        <f t="shared" si="1298"/>
        <v>0</v>
      </c>
      <c r="BU482" s="12">
        <f t="shared" si="1298"/>
        <v>0</v>
      </c>
      <c r="BV482" s="12">
        <f t="shared" si="1299"/>
        <v>0</v>
      </c>
      <c r="BW482" s="12">
        <f t="shared" si="1299"/>
        <v>0</v>
      </c>
      <c r="BX482" s="12">
        <f t="shared" si="1299"/>
        <v>0</v>
      </c>
      <c r="BY482" s="12">
        <f t="shared" si="1299"/>
        <v>0</v>
      </c>
      <c r="BZ482" s="12">
        <f t="shared" si="1299"/>
        <v>0</v>
      </c>
      <c r="CA482" s="12">
        <f t="shared" si="1299"/>
        <v>0</v>
      </c>
      <c r="CB482" s="12">
        <f t="shared" si="1299"/>
        <v>0</v>
      </c>
      <c r="CC482" s="12">
        <f t="shared" si="1299"/>
        <v>0</v>
      </c>
      <c r="CD482" s="12">
        <f t="shared" si="1299"/>
        <v>0</v>
      </c>
      <c r="CE482" s="12">
        <f t="shared" si="1299"/>
        <v>0</v>
      </c>
      <c r="CF482" s="12">
        <f t="shared" si="1299"/>
        <v>0</v>
      </c>
      <c r="CG482" s="12">
        <f t="shared" si="1299"/>
        <v>0</v>
      </c>
      <c r="CH482" s="12">
        <f t="shared" si="1299"/>
        <v>0</v>
      </c>
      <c r="CI482" s="12">
        <f t="shared" si="1299"/>
        <v>0</v>
      </c>
      <c r="CJ482" s="12">
        <f t="shared" si="1299"/>
        <v>0</v>
      </c>
      <c r="CK482" s="12">
        <f t="shared" si="1299"/>
        <v>0</v>
      </c>
      <c r="CL482" s="12">
        <f t="shared" si="1299"/>
        <v>0</v>
      </c>
      <c r="CM482" s="12">
        <f t="shared" si="1299"/>
        <v>0</v>
      </c>
      <c r="CN482" s="12">
        <f t="shared" si="1299"/>
        <v>0</v>
      </c>
      <c r="CO482" s="12">
        <f t="shared" si="1299"/>
        <v>0</v>
      </c>
      <c r="CP482" s="12">
        <f t="shared" si="1299"/>
        <v>0</v>
      </c>
      <c r="CQ482" s="12">
        <f t="shared" si="1299"/>
        <v>0</v>
      </c>
      <c r="CR482" s="12">
        <f t="shared" si="1299"/>
        <v>0</v>
      </c>
      <c r="CS482" s="12">
        <f t="shared" si="1299"/>
        <v>0</v>
      </c>
      <c r="CT482" s="12">
        <f t="shared" si="1299"/>
        <v>0</v>
      </c>
      <c r="CU482" s="12">
        <f t="shared" si="1299"/>
        <v>0</v>
      </c>
      <c r="CV482" s="12">
        <f t="shared" si="1299"/>
        <v>0</v>
      </c>
      <c r="CW482" s="12">
        <f t="shared" si="1299"/>
        <v>0</v>
      </c>
      <c r="CX482" s="12">
        <f t="shared" si="1299"/>
        <v>0</v>
      </c>
      <c r="CY482" s="12">
        <f t="shared" si="1299"/>
        <v>0</v>
      </c>
      <c r="CZ482" s="12">
        <f t="shared" si="1299"/>
        <v>0</v>
      </c>
      <c r="DA482" s="12">
        <f t="shared" si="1299"/>
        <v>0</v>
      </c>
      <c r="DB482" s="12">
        <f t="shared" si="1299"/>
        <v>0</v>
      </c>
      <c r="DC482" s="12">
        <f t="shared" si="1299"/>
        <v>0</v>
      </c>
      <c r="DD482" s="12">
        <f t="shared" si="1299"/>
        <v>0</v>
      </c>
      <c r="DE482" s="12">
        <f t="shared" si="1299"/>
        <v>0</v>
      </c>
      <c r="DF482" s="12">
        <f t="shared" si="1299"/>
        <v>0</v>
      </c>
      <c r="DG482" s="12">
        <f t="shared" si="1299"/>
        <v>0</v>
      </c>
      <c r="DH482" s="12">
        <f t="shared" si="1299"/>
        <v>0</v>
      </c>
      <c r="DI482" s="12">
        <f t="shared" si="1299"/>
        <v>0</v>
      </c>
      <c r="DJ482" s="12">
        <f t="shared" si="1299"/>
        <v>0</v>
      </c>
      <c r="DK482" s="12">
        <f t="shared" si="1299"/>
        <v>0</v>
      </c>
      <c r="DL482" s="12">
        <f t="shared" si="1299"/>
        <v>0</v>
      </c>
      <c r="DM482" s="12">
        <f t="shared" si="1299"/>
        <v>0</v>
      </c>
      <c r="DN482" s="12">
        <f t="shared" si="1299"/>
        <v>0</v>
      </c>
      <c r="DO482" s="12">
        <f t="shared" si="1299"/>
        <v>0</v>
      </c>
      <c r="DP482" s="12">
        <f t="shared" si="1299"/>
        <v>0</v>
      </c>
      <c r="DQ482" s="12">
        <f t="shared" si="1299"/>
        <v>0</v>
      </c>
      <c r="DR482" s="12">
        <f t="shared" si="1299"/>
        <v>0</v>
      </c>
      <c r="DS482" s="12">
        <f t="shared" si="1299"/>
        <v>0</v>
      </c>
      <c r="DT482" s="12">
        <f t="shared" si="1299"/>
        <v>0</v>
      </c>
      <c r="DU482" s="12">
        <f t="shared" si="1299"/>
        <v>0</v>
      </c>
      <c r="DV482" s="12">
        <f t="shared" si="1299"/>
        <v>0</v>
      </c>
      <c r="DW482" s="12">
        <f t="shared" si="1299"/>
        <v>0</v>
      </c>
      <c r="DX482" s="12">
        <f t="shared" si="1299"/>
        <v>0</v>
      </c>
      <c r="DY482" s="12">
        <f t="shared" si="1299"/>
        <v>0</v>
      </c>
      <c r="EB482" s="116">
        <f t="shared" si="1294"/>
        <v>481</v>
      </c>
      <c r="EC482" s="2" t="str">
        <f t="shared" si="1300"/>
        <v>Phase 2</v>
      </c>
      <c r="ED482" s="2" t="str">
        <f t="shared" si="1301"/>
        <v>75' Wide</v>
      </c>
      <c r="EE482" s="33" t="str">
        <f>EE496</f>
        <v>GAAP</v>
      </c>
      <c r="EF482" s="2" t="str">
        <f>EF496</f>
        <v>Home Construction - Base</v>
      </c>
    </row>
    <row r="483" spans="2:136" x14ac:dyDescent="0.3">
      <c r="D483" s="129"/>
      <c r="F483" s="128"/>
      <c r="G483" s="13"/>
      <c r="I483" s="12"/>
      <c r="J483" s="12"/>
      <c r="K483" s="12"/>
      <c r="L483" s="12"/>
      <c r="M483" s="12"/>
      <c r="N483" s="12"/>
      <c r="O483" s="12"/>
      <c r="P483" s="12"/>
      <c r="Q483" s="12"/>
      <c r="R483" s="12"/>
      <c r="S483" s="12"/>
      <c r="T483" s="12"/>
      <c r="U483" s="12"/>
      <c r="V483" s="12"/>
      <c r="W483" s="12"/>
      <c r="X483" s="12"/>
      <c r="Y483" s="12"/>
      <c r="Z483" s="12"/>
      <c r="AA483" s="12"/>
      <c r="AB483" s="12"/>
      <c r="AC483" s="12"/>
      <c r="AD483" s="12"/>
      <c r="AE483" s="12"/>
      <c r="AF483" s="12"/>
      <c r="AG483" s="12"/>
      <c r="AH483" s="12"/>
      <c r="AI483" s="12"/>
      <c r="AJ483" s="12"/>
      <c r="AK483" s="12"/>
      <c r="AL483" s="12"/>
      <c r="AM483" s="12"/>
      <c r="AN483" s="12"/>
      <c r="AO483" s="12"/>
      <c r="AP483" s="12"/>
      <c r="AQ483" s="12"/>
      <c r="AR483" s="12"/>
      <c r="AS483" s="12"/>
      <c r="AT483" s="12"/>
      <c r="AU483" s="12"/>
      <c r="AV483" s="12"/>
      <c r="AW483" s="12"/>
      <c r="AX483" s="12"/>
      <c r="AY483" s="12"/>
      <c r="AZ483" s="12"/>
      <c r="BA483" s="12"/>
      <c r="BB483" s="12"/>
      <c r="BC483" s="12"/>
      <c r="BD483" s="12"/>
      <c r="BE483" s="12"/>
      <c r="BF483" s="12"/>
      <c r="BG483" s="12"/>
      <c r="BH483" s="12"/>
      <c r="BI483" s="12"/>
      <c r="BJ483" s="12"/>
      <c r="BK483" s="12"/>
      <c r="BL483" s="12"/>
      <c r="BM483" s="12"/>
      <c r="BN483" s="12"/>
      <c r="BO483" s="12"/>
      <c r="BP483" s="12"/>
      <c r="BQ483" s="12"/>
      <c r="BR483" s="12"/>
      <c r="BS483" s="12"/>
      <c r="BT483" s="12"/>
      <c r="BU483" s="12"/>
      <c r="BV483" s="12"/>
      <c r="BW483" s="12"/>
      <c r="BX483" s="12"/>
      <c r="BY483" s="12"/>
      <c r="BZ483" s="12"/>
      <c r="CA483" s="12"/>
      <c r="CB483" s="12"/>
      <c r="CC483" s="12"/>
      <c r="CD483" s="12"/>
      <c r="CE483" s="12"/>
      <c r="CF483" s="12"/>
      <c r="CG483" s="12"/>
      <c r="CH483" s="12"/>
      <c r="CI483" s="12"/>
      <c r="CJ483" s="12"/>
      <c r="CK483" s="12"/>
      <c r="CL483" s="12"/>
      <c r="CM483" s="12"/>
      <c r="CN483" s="12"/>
      <c r="CO483" s="12"/>
      <c r="CP483" s="12"/>
      <c r="CQ483" s="12"/>
      <c r="CR483" s="12"/>
      <c r="CS483" s="12"/>
      <c r="CT483" s="12"/>
      <c r="CU483" s="12"/>
      <c r="CV483" s="12"/>
      <c r="CW483" s="12"/>
      <c r="CX483" s="12"/>
      <c r="CY483" s="12"/>
      <c r="CZ483" s="12"/>
      <c r="DA483" s="12"/>
      <c r="DB483" s="12"/>
      <c r="DC483" s="12"/>
      <c r="DD483" s="12"/>
      <c r="DE483" s="12"/>
      <c r="DF483" s="12"/>
      <c r="DG483" s="12"/>
      <c r="DH483" s="12"/>
      <c r="DI483" s="12"/>
      <c r="DJ483" s="12"/>
      <c r="DK483" s="12"/>
      <c r="DL483" s="12"/>
      <c r="DM483" s="12"/>
      <c r="DN483" s="12"/>
      <c r="DO483" s="12"/>
      <c r="DP483" s="12"/>
      <c r="DQ483" s="12"/>
      <c r="DR483" s="12"/>
      <c r="DS483" s="12"/>
      <c r="DT483" s="12"/>
      <c r="DU483" s="12"/>
      <c r="DV483" s="12"/>
      <c r="DW483" s="12"/>
      <c r="DX483" s="12"/>
      <c r="DY483" s="12"/>
      <c r="EE483" s="33"/>
    </row>
    <row r="484" spans="2:136" x14ac:dyDescent="0.3">
      <c r="B484" s="2" t="str">
        <f>Product!$J$2</f>
        <v>Phase 3</v>
      </c>
      <c r="C484" s="2" t="str">
        <f>Product!$J$3</f>
        <v>50' Wide</v>
      </c>
      <c r="D484" s="129">
        <f>SUMIFS(INDEX(Product!$B$2:$U$97, MATCH(D474, Product!$B$2:$B$97, 0), ), Product!$B$2:$U$2, $B484, Product!$B$3:$U$3, $C484)</f>
        <v>-130000</v>
      </c>
      <c r="F484" s="128"/>
      <c r="G484" s="11">
        <f>SUM(H484:DZ484)</f>
        <v>-3900000</v>
      </c>
      <c r="I484" s="12">
        <f t="shared" si="1293"/>
        <v>0</v>
      </c>
      <c r="J484" s="12">
        <f t="shared" ref="J484:BU486" si="1302">J171*$D484</f>
        <v>0</v>
      </c>
      <c r="K484" s="12">
        <f t="shared" si="1302"/>
        <v>0</v>
      </c>
      <c r="L484" s="12">
        <f t="shared" si="1302"/>
        <v>0</v>
      </c>
      <c r="M484" s="12">
        <f t="shared" si="1302"/>
        <v>0</v>
      </c>
      <c r="N484" s="12">
        <f t="shared" si="1302"/>
        <v>0</v>
      </c>
      <c r="O484" s="12">
        <f t="shared" si="1302"/>
        <v>0</v>
      </c>
      <c r="P484" s="12">
        <f t="shared" si="1302"/>
        <v>0</v>
      </c>
      <c r="Q484" s="12">
        <f t="shared" si="1302"/>
        <v>0</v>
      </c>
      <c r="R484" s="12">
        <f t="shared" si="1302"/>
        <v>0</v>
      </c>
      <c r="S484" s="12">
        <f t="shared" si="1302"/>
        <v>0</v>
      </c>
      <c r="T484" s="12">
        <f t="shared" si="1302"/>
        <v>0</v>
      </c>
      <c r="U484" s="12">
        <f t="shared" si="1302"/>
        <v>0</v>
      </c>
      <c r="V484" s="12">
        <f t="shared" si="1302"/>
        <v>0</v>
      </c>
      <c r="W484" s="12">
        <f t="shared" si="1302"/>
        <v>0</v>
      </c>
      <c r="X484" s="12">
        <f t="shared" si="1302"/>
        <v>0</v>
      </c>
      <c r="Y484" s="12">
        <f t="shared" si="1302"/>
        <v>0</v>
      </c>
      <c r="Z484" s="12">
        <f t="shared" si="1302"/>
        <v>0</v>
      </c>
      <c r="AA484" s="12">
        <f t="shared" si="1302"/>
        <v>0</v>
      </c>
      <c r="AB484" s="12">
        <f t="shared" si="1302"/>
        <v>0</v>
      </c>
      <c r="AC484" s="12">
        <f t="shared" si="1302"/>
        <v>0</v>
      </c>
      <c r="AD484" s="12">
        <f t="shared" si="1302"/>
        <v>0</v>
      </c>
      <c r="AE484" s="12">
        <f t="shared" si="1302"/>
        <v>0</v>
      </c>
      <c r="AF484" s="12">
        <f t="shared" si="1302"/>
        <v>0</v>
      </c>
      <c r="AG484" s="12">
        <f t="shared" si="1302"/>
        <v>0</v>
      </c>
      <c r="AH484" s="12">
        <f t="shared" si="1302"/>
        <v>0</v>
      </c>
      <c r="AI484" s="12">
        <f t="shared" si="1302"/>
        <v>0</v>
      </c>
      <c r="AJ484" s="12">
        <f t="shared" si="1302"/>
        <v>0</v>
      </c>
      <c r="AK484" s="12">
        <f t="shared" si="1302"/>
        <v>0</v>
      </c>
      <c r="AL484" s="12">
        <f t="shared" si="1302"/>
        <v>0</v>
      </c>
      <c r="AM484" s="12">
        <f t="shared" si="1302"/>
        <v>0</v>
      </c>
      <c r="AN484" s="12">
        <f t="shared" si="1302"/>
        <v>0</v>
      </c>
      <c r="AO484" s="12">
        <f t="shared" si="1302"/>
        <v>0</v>
      </c>
      <c r="AP484" s="12">
        <f t="shared" si="1302"/>
        <v>0</v>
      </c>
      <c r="AQ484" s="12">
        <f t="shared" si="1302"/>
        <v>0</v>
      </c>
      <c r="AR484" s="12">
        <f t="shared" si="1302"/>
        <v>0</v>
      </c>
      <c r="AS484" s="12">
        <f t="shared" si="1302"/>
        <v>0</v>
      </c>
      <c r="AT484" s="12">
        <f t="shared" si="1302"/>
        <v>0</v>
      </c>
      <c r="AU484" s="12">
        <f t="shared" si="1302"/>
        <v>-325000</v>
      </c>
      <c r="AV484" s="12">
        <f t="shared" si="1302"/>
        <v>-325000</v>
      </c>
      <c r="AW484" s="12">
        <f t="shared" si="1302"/>
        <v>-325000</v>
      </c>
      <c r="AX484" s="12">
        <f t="shared" si="1302"/>
        <v>-325000</v>
      </c>
      <c r="AY484" s="12">
        <f t="shared" si="1302"/>
        <v>-325000</v>
      </c>
      <c r="AZ484" s="12">
        <f t="shared" si="1302"/>
        <v>-325000</v>
      </c>
      <c r="BA484" s="12">
        <f t="shared" si="1302"/>
        <v>-325000</v>
      </c>
      <c r="BB484" s="12">
        <f t="shared" si="1302"/>
        <v>-325000</v>
      </c>
      <c r="BC484" s="12">
        <f t="shared" si="1302"/>
        <v>-325000</v>
      </c>
      <c r="BD484" s="12">
        <f t="shared" si="1302"/>
        <v>-325000</v>
      </c>
      <c r="BE484" s="12">
        <f t="shared" si="1302"/>
        <v>-325000</v>
      </c>
      <c r="BF484" s="12">
        <f t="shared" si="1302"/>
        <v>-325000</v>
      </c>
      <c r="BG484" s="12">
        <f t="shared" si="1302"/>
        <v>0</v>
      </c>
      <c r="BH484" s="12">
        <f t="shared" si="1302"/>
        <v>0</v>
      </c>
      <c r="BI484" s="12">
        <f t="shared" si="1302"/>
        <v>0</v>
      </c>
      <c r="BJ484" s="12">
        <f t="shared" si="1302"/>
        <v>0</v>
      </c>
      <c r="BK484" s="12">
        <f t="shared" si="1302"/>
        <v>0</v>
      </c>
      <c r="BL484" s="12">
        <f t="shared" si="1302"/>
        <v>0</v>
      </c>
      <c r="BM484" s="12">
        <f t="shared" si="1302"/>
        <v>0</v>
      </c>
      <c r="BN484" s="12">
        <f t="shared" si="1302"/>
        <v>0</v>
      </c>
      <c r="BO484" s="12">
        <f t="shared" si="1302"/>
        <v>0</v>
      </c>
      <c r="BP484" s="12">
        <f t="shared" si="1302"/>
        <v>0</v>
      </c>
      <c r="BQ484" s="12">
        <f t="shared" si="1302"/>
        <v>0</v>
      </c>
      <c r="BR484" s="12">
        <f t="shared" si="1302"/>
        <v>0</v>
      </c>
      <c r="BS484" s="12">
        <f t="shared" si="1302"/>
        <v>0</v>
      </c>
      <c r="BT484" s="12">
        <f t="shared" si="1302"/>
        <v>0</v>
      </c>
      <c r="BU484" s="12">
        <f t="shared" si="1302"/>
        <v>0</v>
      </c>
      <c r="BV484" s="12">
        <f t="shared" ref="BV484:DY486" si="1303">BV171*$D484</f>
        <v>0</v>
      </c>
      <c r="BW484" s="12">
        <f t="shared" si="1303"/>
        <v>0</v>
      </c>
      <c r="BX484" s="12">
        <f t="shared" si="1303"/>
        <v>0</v>
      </c>
      <c r="BY484" s="12">
        <f t="shared" si="1303"/>
        <v>0</v>
      </c>
      <c r="BZ484" s="12">
        <f t="shared" si="1303"/>
        <v>0</v>
      </c>
      <c r="CA484" s="12">
        <f t="shared" si="1303"/>
        <v>0</v>
      </c>
      <c r="CB484" s="12">
        <f t="shared" si="1303"/>
        <v>0</v>
      </c>
      <c r="CC484" s="12">
        <f t="shared" si="1303"/>
        <v>0</v>
      </c>
      <c r="CD484" s="12">
        <f t="shared" si="1303"/>
        <v>0</v>
      </c>
      <c r="CE484" s="12">
        <f t="shared" si="1303"/>
        <v>0</v>
      </c>
      <c r="CF484" s="12">
        <f t="shared" si="1303"/>
        <v>0</v>
      </c>
      <c r="CG484" s="12">
        <f t="shared" si="1303"/>
        <v>0</v>
      </c>
      <c r="CH484" s="12">
        <f t="shared" si="1303"/>
        <v>0</v>
      </c>
      <c r="CI484" s="12">
        <f t="shared" si="1303"/>
        <v>0</v>
      </c>
      <c r="CJ484" s="12">
        <f t="shared" si="1303"/>
        <v>0</v>
      </c>
      <c r="CK484" s="12">
        <f t="shared" si="1303"/>
        <v>0</v>
      </c>
      <c r="CL484" s="12">
        <f t="shared" si="1303"/>
        <v>0</v>
      </c>
      <c r="CM484" s="12">
        <f t="shared" si="1303"/>
        <v>0</v>
      </c>
      <c r="CN484" s="12">
        <f t="shared" si="1303"/>
        <v>0</v>
      </c>
      <c r="CO484" s="12">
        <f t="shared" si="1303"/>
        <v>0</v>
      </c>
      <c r="CP484" s="12">
        <f t="shared" si="1303"/>
        <v>0</v>
      </c>
      <c r="CQ484" s="12">
        <f t="shared" si="1303"/>
        <v>0</v>
      </c>
      <c r="CR484" s="12">
        <f t="shared" si="1303"/>
        <v>0</v>
      </c>
      <c r="CS484" s="12">
        <f t="shared" si="1303"/>
        <v>0</v>
      </c>
      <c r="CT484" s="12">
        <f t="shared" si="1303"/>
        <v>0</v>
      </c>
      <c r="CU484" s="12">
        <f t="shared" si="1303"/>
        <v>0</v>
      </c>
      <c r="CV484" s="12">
        <f t="shared" si="1303"/>
        <v>0</v>
      </c>
      <c r="CW484" s="12">
        <f t="shared" si="1303"/>
        <v>0</v>
      </c>
      <c r="CX484" s="12">
        <f t="shared" si="1303"/>
        <v>0</v>
      </c>
      <c r="CY484" s="12">
        <f t="shared" si="1303"/>
        <v>0</v>
      </c>
      <c r="CZ484" s="12">
        <f t="shared" si="1303"/>
        <v>0</v>
      </c>
      <c r="DA484" s="12">
        <f t="shared" si="1303"/>
        <v>0</v>
      </c>
      <c r="DB484" s="12">
        <f t="shared" si="1303"/>
        <v>0</v>
      </c>
      <c r="DC484" s="12">
        <f t="shared" si="1303"/>
        <v>0</v>
      </c>
      <c r="DD484" s="12">
        <f t="shared" si="1303"/>
        <v>0</v>
      </c>
      <c r="DE484" s="12">
        <f t="shared" si="1303"/>
        <v>0</v>
      </c>
      <c r="DF484" s="12">
        <f t="shared" si="1303"/>
        <v>0</v>
      </c>
      <c r="DG484" s="12">
        <f t="shared" si="1303"/>
        <v>0</v>
      </c>
      <c r="DH484" s="12">
        <f t="shared" si="1303"/>
        <v>0</v>
      </c>
      <c r="DI484" s="12">
        <f t="shared" si="1303"/>
        <v>0</v>
      </c>
      <c r="DJ484" s="12">
        <f t="shared" si="1303"/>
        <v>0</v>
      </c>
      <c r="DK484" s="12">
        <f t="shared" si="1303"/>
        <v>0</v>
      </c>
      <c r="DL484" s="12">
        <f t="shared" si="1303"/>
        <v>0</v>
      </c>
      <c r="DM484" s="12">
        <f t="shared" si="1303"/>
        <v>0</v>
      </c>
      <c r="DN484" s="12">
        <f t="shared" si="1303"/>
        <v>0</v>
      </c>
      <c r="DO484" s="12">
        <f t="shared" si="1303"/>
        <v>0</v>
      </c>
      <c r="DP484" s="12">
        <f t="shared" si="1303"/>
        <v>0</v>
      </c>
      <c r="DQ484" s="12">
        <f t="shared" si="1303"/>
        <v>0</v>
      </c>
      <c r="DR484" s="12">
        <f t="shared" si="1303"/>
        <v>0</v>
      </c>
      <c r="DS484" s="12">
        <f t="shared" si="1303"/>
        <v>0</v>
      </c>
      <c r="DT484" s="12">
        <f t="shared" si="1303"/>
        <v>0</v>
      </c>
      <c r="DU484" s="12">
        <f t="shared" si="1303"/>
        <v>0</v>
      </c>
      <c r="DV484" s="12">
        <f t="shared" si="1303"/>
        <v>0</v>
      </c>
      <c r="DW484" s="12">
        <f t="shared" si="1303"/>
        <v>0</v>
      </c>
      <c r="DX484" s="12">
        <f t="shared" si="1303"/>
        <v>0</v>
      </c>
      <c r="DY484" s="12">
        <f t="shared" si="1303"/>
        <v>0</v>
      </c>
      <c r="EB484" s="116">
        <f t="shared" si="1294"/>
        <v>483</v>
      </c>
      <c r="EC484" s="2" t="str">
        <f t="shared" ref="EC484:EC486" si="1304">B484</f>
        <v>Phase 3</v>
      </c>
      <c r="ED484" s="2" t="str">
        <f t="shared" ref="ED484:ED486" si="1305">C484</f>
        <v>50' Wide</v>
      </c>
      <c r="EE484" s="33" t="str">
        <f>EE496</f>
        <v>GAAP</v>
      </c>
      <c r="EF484" s="2" t="str">
        <f>EF496</f>
        <v>Home Construction - Base</v>
      </c>
    </row>
    <row r="485" spans="2:136" x14ac:dyDescent="0.3">
      <c r="B485" s="2" t="str">
        <f>Product!$K$2</f>
        <v>Phase 3</v>
      </c>
      <c r="C485" s="2" t="str">
        <f>Product!$K$3</f>
        <v>60' Wide</v>
      </c>
      <c r="D485" s="129">
        <f>SUMIFS(INDEX(Product!$B$2:$U$97, MATCH(D474, Product!$B$2:$B$97, 0), ), Product!$B$2:$U$2, $B485, Product!$B$3:$U$3, $C485)</f>
        <v>-130000</v>
      </c>
      <c r="F485" s="128"/>
      <c r="G485" s="11">
        <f>SUM(H485:DZ485)</f>
        <v>-3900000</v>
      </c>
      <c r="I485" s="12">
        <f t="shared" si="1293"/>
        <v>0</v>
      </c>
      <c r="J485" s="12">
        <f t="shared" si="1302"/>
        <v>0</v>
      </c>
      <c r="K485" s="12">
        <f t="shared" si="1302"/>
        <v>0</v>
      </c>
      <c r="L485" s="12">
        <f t="shared" si="1302"/>
        <v>0</v>
      </c>
      <c r="M485" s="12">
        <f t="shared" si="1302"/>
        <v>0</v>
      </c>
      <c r="N485" s="12">
        <f t="shared" si="1302"/>
        <v>0</v>
      </c>
      <c r="O485" s="12">
        <f t="shared" si="1302"/>
        <v>0</v>
      </c>
      <c r="P485" s="12">
        <f t="shared" si="1302"/>
        <v>0</v>
      </c>
      <c r="Q485" s="12">
        <f t="shared" si="1302"/>
        <v>0</v>
      </c>
      <c r="R485" s="12">
        <f t="shared" si="1302"/>
        <v>0</v>
      </c>
      <c r="S485" s="12">
        <f t="shared" si="1302"/>
        <v>0</v>
      </c>
      <c r="T485" s="12">
        <f t="shared" si="1302"/>
        <v>0</v>
      </c>
      <c r="U485" s="12">
        <f t="shared" si="1302"/>
        <v>0</v>
      </c>
      <c r="V485" s="12">
        <f t="shared" si="1302"/>
        <v>0</v>
      </c>
      <c r="W485" s="12">
        <f t="shared" si="1302"/>
        <v>0</v>
      </c>
      <c r="X485" s="12">
        <f t="shared" si="1302"/>
        <v>0</v>
      </c>
      <c r="Y485" s="12">
        <f t="shared" si="1302"/>
        <v>0</v>
      </c>
      <c r="Z485" s="12">
        <f t="shared" si="1302"/>
        <v>0</v>
      </c>
      <c r="AA485" s="12">
        <f t="shared" si="1302"/>
        <v>0</v>
      </c>
      <c r="AB485" s="12">
        <f t="shared" si="1302"/>
        <v>0</v>
      </c>
      <c r="AC485" s="12">
        <f t="shared" si="1302"/>
        <v>0</v>
      </c>
      <c r="AD485" s="12">
        <f t="shared" si="1302"/>
        <v>0</v>
      </c>
      <c r="AE485" s="12">
        <f t="shared" si="1302"/>
        <v>0</v>
      </c>
      <c r="AF485" s="12">
        <f t="shared" si="1302"/>
        <v>0</v>
      </c>
      <c r="AG485" s="12">
        <f t="shared" si="1302"/>
        <v>0</v>
      </c>
      <c r="AH485" s="12">
        <f t="shared" si="1302"/>
        <v>0</v>
      </c>
      <c r="AI485" s="12">
        <f t="shared" si="1302"/>
        <v>0</v>
      </c>
      <c r="AJ485" s="12">
        <f t="shared" si="1302"/>
        <v>0</v>
      </c>
      <c r="AK485" s="12">
        <f t="shared" si="1302"/>
        <v>0</v>
      </c>
      <c r="AL485" s="12">
        <f t="shared" si="1302"/>
        <v>0</v>
      </c>
      <c r="AM485" s="12">
        <f t="shared" si="1302"/>
        <v>0</v>
      </c>
      <c r="AN485" s="12">
        <f t="shared" si="1302"/>
        <v>0</v>
      </c>
      <c r="AO485" s="12">
        <f t="shared" si="1302"/>
        <v>0</v>
      </c>
      <c r="AP485" s="12">
        <f t="shared" si="1302"/>
        <v>0</v>
      </c>
      <c r="AQ485" s="12">
        <f t="shared" si="1302"/>
        <v>0</v>
      </c>
      <c r="AR485" s="12">
        <f t="shared" si="1302"/>
        <v>0</v>
      </c>
      <c r="AS485" s="12">
        <f t="shared" si="1302"/>
        <v>0</v>
      </c>
      <c r="AT485" s="12">
        <f t="shared" si="1302"/>
        <v>0</v>
      </c>
      <c r="AU485" s="12">
        <f t="shared" si="1302"/>
        <v>-325000</v>
      </c>
      <c r="AV485" s="12">
        <f t="shared" si="1302"/>
        <v>-325000</v>
      </c>
      <c r="AW485" s="12">
        <f t="shared" si="1302"/>
        <v>-325000</v>
      </c>
      <c r="AX485" s="12">
        <f t="shared" si="1302"/>
        <v>-325000</v>
      </c>
      <c r="AY485" s="12">
        <f t="shared" si="1302"/>
        <v>-325000</v>
      </c>
      <c r="AZ485" s="12">
        <f t="shared" si="1302"/>
        <v>-325000</v>
      </c>
      <c r="BA485" s="12">
        <f t="shared" si="1302"/>
        <v>-325000</v>
      </c>
      <c r="BB485" s="12">
        <f t="shared" si="1302"/>
        <v>-325000</v>
      </c>
      <c r="BC485" s="12">
        <f t="shared" si="1302"/>
        <v>-325000</v>
      </c>
      <c r="BD485" s="12">
        <f t="shared" si="1302"/>
        <v>-325000</v>
      </c>
      <c r="BE485" s="12">
        <f t="shared" si="1302"/>
        <v>-325000</v>
      </c>
      <c r="BF485" s="12">
        <f t="shared" si="1302"/>
        <v>-325000</v>
      </c>
      <c r="BG485" s="12">
        <f t="shared" si="1302"/>
        <v>0</v>
      </c>
      <c r="BH485" s="12">
        <f t="shared" si="1302"/>
        <v>0</v>
      </c>
      <c r="BI485" s="12">
        <f t="shared" si="1302"/>
        <v>0</v>
      </c>
      <c r="BJ485" s="12">
        <f t="shared" si="1302"/>
        <v>0</v>
      </c>
      <c r="BK485" s="12">
        <f t="shared" si="1302"/>
        <v>0</v>
      </c>
      <c r="BL485" s="12">
        <f t="shared" si="1302"/>
        <v>0</v>
      </c>
      <c r="BM485" s="12">
        <f t="shared" si="1302"/>
        <v>0</v>
      </c>
      <c r="BN485" s="12">
        <f t="shared" si="1302"/>
        <v>0</v>
      </c>
      <c r="BO485" s="12">
        <f t="shared" si="1302"/>
        <v>0</v>
      </c>
      <c r="BP485" s="12">
        <f t="shared" si="1302"/>
        <v>0</v>
      </c>
      <c r="BQ485" s="12">
        <f t="shared" si="1302"/>
        <v>0</v>
      </c>
      <c r="BR485" s="12">
        <f t="shared" si="1302"/>
        <v>0</v>
      </c>
      <c r="BS485" s="12">
        <f t="shared" si="1302"/>
        <v>0</v>
      </c>
      <c r="BT485" s="12">
        <f t="shared" si="1302"/>
        <v>0</v>
      </c>
      <c r="BU485" s="12">
        <f t="shared" si="1302"/>
        <v>0</v>
      </c>
      <c r="BV485" s="12">
        <f t="shared" si="1303"/>
        <v>0</v>
      </c>
      <c r="BW485" s="12">
        <f t="shared" si="1303"/>
        <v>0</v>
      </c>
      <c r="BX485" s="12">
        <f t="shared" si="1303"/>
        <v>0</v>
      </c>
      <c r="BY485" s="12">
        <f t="shared" si="1303"/>
        <v>0</v>
      </c>
      <c r="BZ485" s="12">
        <f t="shared" si="1303"/>
        <v>0</v>
      </c>
      <c r="CA485" s="12">
        <f t="shared" si="1303"/>
        <v>0</v>
      </c>
      <c r="CB485" s="12">
        <f t="shared" si="1303"/>
        <v>0</v>
      </c>
      <c r="CC485" s="12">
        <f t="shared" si="1303"/>
        <v>0</v>
      </c>
      <c r="CD485" s="12">
        <f t="shared" si="1303"/>
        <v>0</v>
      </c>
      <c r="CE485" s="12">
        <f t="shared" si="1303"/>
        <v>0</v>
      </c>
      <c r="CF485" s="12">
        <f t="shared" si="1303"/>
        <v>0</v>
      </c>
      <c r="CG485" s="12">
        <f t="shared" si="1303"/>
        <v>0</v>
      </c>
      <c r="CH485" s="12">
        <f t="shared" si="1303"/>
        <v>0</v>
      </c>
      <c r="CI485" s="12">
        <f t="shared" si="1303"/>
        <v>0</v>
      </c>
      <c r="CJ485" s="12">
        <f t="shared" si="1303"/>
        <v>0</v>
      </c>
      <c r="CK485" s="12">
        <f t="shared" si="1303"/>
        <v>0</v>
      </c>
      <c r="CL485" s="12">
        <f t="shared" si="1303"/>
        <v>0</v>
      </c>
      <c r="CM485" s="12">
        <f t="shared" si="1303"/>
        <v>0</v>
      </c>
      <c r="CN485" s="12">
        <f t="shared" si="1303"/>
        <v>0</v>
      </c>
      <c r="CO485" s="12">
        <f t="shared" si="1303"/>
        <v>0</v>
      </c>
      <c r="CP485" s="12">
        <f t="shared" si="1303"/>
        <v>0</v>
      </c>
      <c r="CQ485" s="12">
        <f t="shared" si="1303"/>
        <v>0</v>
      </c>
      <c r="CR485" s="12">
        <f t="shared" si="1303"/>
        <v>0</v>
      </c>
      <c r="CS485" s="12">
        <f t="shared" si="1303"/>
        <v>0</v>
      </c>
      <c r="CT485" s="12">
        <f t="shared" si="1303"/>
        <v>0</v>
      </c>
      <c r="CU485" s="12">
        <f t="shared" si="1303"/>
        <v>0</v>
      </c>
      <c r="CV485" s="12">
        <f t="shared" si="1303"/>
        <v>0</v>
      </c>
      <c r="CW485" s="12">
        <f t="shared" si="1303"/>
        <v>0</v>
      </c>
      <c r="CX485" s="12">
        <f t="shared" si="1303"/>
        <v>0</v>
      </c>
      <c r="CY485" s="12">
        <f t="shared" si="1303"/>
        <v>0</v>
      </c>
      <c r="CZ485" s="12">
        <f t="shared" si="1303"/>
        <v>0</v>
      </c>
      <c r="DA485" s="12">
        <f t="shared" si="1303"/>
        <v>0</v>
      </c>
      <c r="DB485" s="12">
        <f t="shared" si="1303"/>
        <v>0</v>
      </c>
      <c r="DC485" s="12">
        <f t="shared" si="1303"/>
        <v>0</v>
      </c>
      <c r="DD485" s="12">
        <f t="shared" si="1303"/>
        <v>0</v>
      </c>
      <c r="DE485" s="12">
        <f t="shared" si="1303"/>
        <v>0</v>
      </c>
      <c r="DF485" s="12">
        <f t="shared" si="1303"/>
        <v>0</v>
      </c>
      <c r="DG485" s="12">
        <f t="shared" si="1303"/>
        <v>0</v>
      </c>
      <c r="DH485" s="12">
        <f t="shared" si="1303"/>
        <v>0</v>
      </c>
      <c r="DI485" s="12">
        <f t="shared" si="1303"/>
        <v>0</v>
      </c>
      <c r="DJ485" s="12">
        <f t="shared" si="1303"/>
        <v>0</v>
      </c>
      <c r="DK485" s="12">
        <f t="shared" si="1303"/>
        <v>0</v>
      </c>
      <c r="DL485" s="12">
        <f t="shared" si="1303"/>
        <v>0</v>
      </c>
      <c r="DM485" s="12">
        <f t="shared" si="1303"/>
        <v>0</v>
      </c>
      <c r="DN485" s="12">
        <f t="shared" si="1303"/>
        <v>0</v>
      </c>
      <c r="DO485" s="12">
        <f t="shared" si="1303"/>
        <v>0</v>
      </c>
      <c r="DP485" s="12">
        <f t="shared" si="1303"/>
        <v>0</v>
      </c>
      <c r="DQ485" s="12">
        <f t="shared" si="1303"/>
        <v>0</v>
      </c>
      <c r="DR485" s="12">
        <f t="shared" si="1303"/>
        <v>0</v>
      </c>
      <c r="DS485" s="12">
        <f t="shared" si="1303"/>
        <v>0</v>
      </c>
      <c r="DT485" s="12">
        <f t="shared" si="1303"/>
        <v>0</v>
      </c>
      <c r="DU485" s="12">
        <f t="shared" si="1303"/>
        <v>0</v>
      </c>
      <c r="DV485" s="12">
        <f t="shared" si="1303"/>
        <v>0</v>
      </c>
      <c r="DW485" s="12">
        <f t="shared" si="1303"/>
        <v>0</v>
      </c>
      <c r="DX485" s="12">
        <f t="shared" si="1303"/>
        <v>0</v>
      </c>
      <c r="DY485" s="12">
        <f t="shared" si="1303"/>
        <v>0</v>
      </c>
      <c r="EB485" s="116">
        <f t="shared" si="1294"/>
        <v>484</v>
      </c>
      <c r="EC485" s="2" t="str">
        <f t="shared" si="1304"/>
        <v>Phase 3</v>
      </c>
      <c r="ED485" s="2" t="str">
        <f t="shared" si="1305"/>
        <v>60' Wide</v>
      </c>
      <c r="EE485" s="33" t="str">
        <f>EE496</f>
        <v>GAAP</v>
      </c>
      <c r="EF485" s="2" t="str">
        <f>EF496</f>
        <v>Home Construction - Base</v>
      </c>
    </row>
    <row r="486" spans="2:136" x14ac:dyDescent="0.3">
      <c r="B486" s="2" t="str">
        <f>Product!$L$2</f>
        <v>Phase 3</v>
      </c>
      <c r="C486" s="2" t="str">
        <f>Product!$L$3</f>
        <v>75' Wide</v>
      </c>
      <c r="D486" s="129">
        <f>SUMIFS(INDEX(Product!$B$2:$U$97, MATCH(D474, Product!$B$2:$B$97, 0), ), Product!$B$2:$U$2, $B486, Product!$B$3:$U$3, $C486)</f>
        <v>-130000</v>
      </c>
      <c r="F486" s="128"/>
      <c r="G486" s="11">
        <f>SUM(H486:DZ486)</f>
        <v>-2600000</v>
      </c>
      <c r="I486" s="12">
        <f t="shared" si="1293"/>
        <v>0</v>
      </c>
      <c r="J486" s="12">
        <f t="shared" si="1302"/>
        <v>0</v>
      </c>
      <c r="K486" s="12">
        <f t="shared" si="1302"/>
        <v>0</v>
      </c>
      <c r="L486" s="12">
        <f t="shared" si="1302"/>
        <v>0</v>
      </c>
      <c r="M486" s="12">
        <f t="shared" si="1302"/>
        <v>0</v>
      </c>
      <c r="N486" s="12">
        <f t="shared" si="1302"/>
        <v>0</v>
      </c>
      <c r="O486" s="12">
        <f t="shared" si="1302"/>
        <v>0</v>
      </c>
      <c r="P486" s="12">
        <f t="shared" si="1302"/>
        <v>0</v>
      </c>
      <c r="Q486" s="12">
        <f t="shared" si="1302"/>
        <v>0</v>
      </c>
      <c r="R486" s="12">
        <f t="shared" si="1302"/>
        <v>0</v>
      </c>
      <c r="S486" s="12">
        <f t="shared" si="1302"/>
        <v>0</v>
      </c>
      <c r="T486" s="12">
        <f t="shared" si="1302"/>
        <v>0</v>
      </c>
      <c r="U486" s="12">
        <f t="shared" si="1302"/>
        <v>0</v>
      </c>
      <c r="V486" s="12">
        <f t="shared" si="1302"/>
        <v>0</v>
      </c>
      <c r="W486" s="12">
        <f t="shared" si="1302"/>
        <v>0</v>
      </c>
      <c r="X486" s="12">
        <f t="shared" si="1302"/>
        <v>0</v>
      </c>
      <c r="Y486" s="12">
        <f t="shared" si="1302"/>
        <v>0</v>
      </c>
      <c r="Z486" s="12">
        <f t="shared" si="1302"/>
        <v>0</v>
      </c>
      <c r="AA486" s="12">
        <f t="shared" si="1302"/>
        <v>0</v>
      </c>
      <c r="AB486" s="12">
        <f t="shared" si="1302"/>
        <v>0</v>
      </c>
      <c r="AC486" s="12">
        <f t="shared" si="1302"/>
        <v>0</v>
      </c>
      <c r="AD486" s="12">
        <f t="shared" si="1302"/>
        <v>0</v>
      </c>
      <c r="AE486" s="12">
        <f t="shared" si="1302"/>
        <v>0</v>
      </c>
      <c r="AF486" s="12">
        <f t="shared" si="1302"/>
        <v>0</v>
      </c>
      <c r="AG486" s="12">
        <f t="shared" si="1302"/>
        <v>0</v>
      </c>
      <c r="AH486" s="12">
        <f t="shared" si="1302"/>
        <v>0</v>
      </c>
      <c r="AI486" s="12">
        <f t="shared" si="1302"/>
        <v>0</v>
      </c>
      <c r="AJ486" s="12">
        <f t="shared" si="1302"/>
        <v>0</v>
      </c>
      <c r="AK486" s="12">
        <f t="shared" si="1302"/>
        <v>0</v>
      </c>
      <c r="AL486" s="12">
        <f t="shared" si="1302"/>
        <v>0</v>
      </c>
      <c r="AM486" s="12">
        <f t="shared" si="1302"/>
        <v>0</v>
      </c>
      <c r="AN486" s="12">
        <f t="shared" si="1302"/>
        <v>0</v>
      </c>
      <c r="AO486" s="12">
        <f t="shared" si="1302"/>
        <v>0</v>
      </c>
      <c r="AP486" s="12">
        <f t="shared" si="1302"/>
        <v>0</v>
      </c>
      <c r="AQ486" s="12">
        <f t="shared" si="1302"/>
        <v>0</v>
      </c>
      <c r="AR486" s="12">
        <f t="shared" si="1302"/>
        <v>0</v>
      </c>
      <c r="AS486" s="12">
        <f t="shared" si="1302"/>
        <v>0</v>
      </c>
      <c r="AT486" s="12">
        <f t="shared" si="1302"/>
        <v>0</v>
      </c>
      <c r="AU486" s="12">
        <f t="shared" si="1302"/>
        <v>-216666.66666666669</v>
      </c>
      <c r="AV486" s="12">
        <f t="shared" si="1302"/>
        <v>-216666.66666666669</v>
      </c>
      <c r="AW486" s="12">
        <f t="shared" si="1302"/>
        <v>-216666.66666666669</v>
      </c>
      <c r="AX486" s="12">
        <f t="shared" si="1302"/>
        <v>-216666.66666666669</v>
      </c>
      <c r="AY486" s="12">
        <f t="shared" si="1302"/>
        <v>-216666.66666666669</v>
      </c>
      <c r="AZ486" s="12">
        <f t="shared" si="1302"/>
        <v>-216666.66666666669</v>
      </c>
      <c r="BA486" s="12">
        <f t="shared" si="1302"/>
        <v>-216666.66666666669</v>
      </c>
      <c r="BB486" s="12">
        <f t="shared" si="1302"/>
        <v>-216666.66666666669</v>
      </c>
      <c r="BC486" s="12">
        <f t="shared" si="1302"/>
        <v>-216666.66666666669</v>
      </c>
      <c r="BD486" s="12">
        <f t="shared" si="1302"/>
        <v>-216666.66666666669</v>
      </c>
      <c r="BE486" s="12">
        <f t="shared" si="1302"/>
        <v>-216666.66666666669</v>
      </c>
      <c r="BF486" s="12">
        <f t="shared" si="1302"/>
        <v>-216666.66666666669</v>
      </c>
      <c r="BG486" s="12">
        <f t="shared" si="1302"/>
        <v>0</v>
      </c>
      <c r="BH486" s="12">
        <f t="shared" si="1302"/>
        <v>0</v>
      </c>
      <c r="BI486" s="12">
        <f t="shared" si="1302"/>
        <v>0</v>
      </c>
      <c r="BJ486" s="12">
        <f t="shared" si="1302"/>
        <v>0</v>
      </c>
      <c r="BK486" s="12">
        <f t="shared" si="1302"/>
        <v>0</v>
      </c>
      <c r="BL486" s="12">
        <f t="shared" si="1302"/>
        <v>0</v>
      </c>
      <c r="BM486" s="12">
        <f t="shared" si="1302"/>
        <v>0</v>
      </c>
      <c r="BN486" s="12">
        <f t="shared" si="1302"/>
        <v>0</v>
      </c>
      <c r="BO486" s="12">
        <f t="shared" si="1302"/>
        <v>0</v>
      </c>
      <c r="BP486" s="12">
        <f t="shared" si="1302"/>
        <v>0</v>
      </c>
      <c r="BQ486" s="12">
        <f t="shared" si="1302"/>
        <v>0</v>
      </c>
      <c r="BR486" s="12">
        <f t="shared" si="1302"/>
        <v>0</v>
      </c>
      <c r="BS486" s="12">
        <f t="shared" si="1302"/>
        <v>0</v>
      </c>
      <c r="BT486" s="12">
        <f t="shared" si="1302"/>
        <v>0</v>
      </c>
      <c r="BU486" s="12">
        <f t="shared" si="1302"/>
        <v>0</v>
      </c>
      <c r="BV486" s="12">
        <f t="shared" si="1303"/>
        <v>0</v>
      </c>
      <c r="BW486" s="12">
        <f t="shared" si="1303"/>
        <v>0</v>
      </c>
      <c r="BX486" s="12">
        <f t="shared" si="1303"/>
        <v>0</v>
      </c>
      <c r="BY486" s="12">
        <f t="shared" si="1303"/>
        <v>0</v>
      </c>
      <c r="BZ486" s="12">
        <f t="shared" si="1303"/>
        <v>0</v>
      </c>
      <c r="CA486" s="12">
        <f t="shared" si="1303"/>
        <v>0</v>
      </c>
      <c r="CB486" s="12">
        <f t="shared" si="1303"/>
        <v>0</v>
      </c>
      <c r="CC486" s="12">
        <f t="shared" si="1303"/>
        <v>0</v>
      </c>
      <c r="CD486" s="12">
        <f t="shared" si="1303"/>
        <v>0</v>
      </c>
      <c r="CE486" s="12">
        <f t="shared" si="1303"/>
        <v>0</v>
      </c>
      <c r="CF486" s="12">
        <f t="shared" si="1303"/>
        <v>0</v>
      </c>
      <c r="CG486" s="12">
        <f t="shared" si="1303"/>
        <v>0</v>
      </c>
      <c r="CH486" s="12">
        <f t="shared" si="1303"/>
        <v>0</v>
      </c>
      <c r="CI486" s="12">
        <f t="shared" si="1303"/>
        <v>0</v>
      </c>
      <c r="CJ486" s="12">
        <f t="shared" si="1303"/>
        <v>0</v>
      </c>
      <c r="CK486" s="12">
        <f t="shared" si="1303"/>
        <v>0</v>
      </c>
      <c r="CL486" s="12">
        <f t="shared" si="1303"/>
        <v>0</v>
      </c>
      <c r="CM486" s="12">
        <f t="shared" si="1303"/>
        <v>0</v>
      </c>
      <c r="CN486" s="12">
        <f t="shared" si="1303"/>
        <v>0</v>
      </c>
      <c r="CO486" s="12">
        <f t="shared" si="1303"/>
        <v>0</v>
      </c>
      <c r="CP486" s="12">
        <f t="shared" si="1303"/>
        <v>0</v>
      </c>
      <c r="CQ486" s="12">
        <f t="shared" si="1303"/>
        <v>0</v>
      </c>
      <c r="CR486" s="12">
        <f t="shared" si="1303"/>
        <v>0</v>
      </c>
      <c r="CS486" s="12">
        <f t="shared" si="1303"/>
        <v>0</v>
      </c>
      <c r="CT486" s="12">
        <f t="shared" si="1303"/>
        <v>0</v>
      </c>
      <c r="CU486" s="12">
        <f t="shared" si="1303"/>
        <v>0</v>
      </c>
      <c r="CV486" s="12">
        <f t="shared" si="1303"/>
        <v>0</v>
      </c>
      <c r="CW486" s="12">
        <f t="shared" si="1303"/>
        <v>0</v>
      </c>
      <c r="CX486" s="12">
        <f t="shared" si="1303"/>
        <v>0</v>
      </c>
      <c r="CY486" s="12">
        <f t="shared" si="1303"/>
        <v>0</v>
      </c>
      <c r="CZ486" s="12">
        <f t="shared" si="1303"/>
        <v>0</v>
      </c>
      <c r="DA486" s="12">
        <f t="shared" si="1303"/>
        <v>0</v>
      </c>
      <c r="DB486" s="12">
        <f t="shared" si="1303"/>
        <v>0</v>
      </c>
      <c r="DC486" s="12">
        <f t="shared" si="1303"/>
        <v>0</v>
      </c>
      <c r="DD486" s="12">
        <f t="shared" si="1303"/>
        <v>0</v>
      </c>
      <c r="DE486" s="12">
        <f t="shared" si="1303"/>
        <v>0</v>
      </c>
      <c r="DF486" s="12">
        <f t="shared" si="1303"/>
        <v>0</v>
      </c>
      <c r="DG486" s="12">
        <f t="shared" si="1303"/>
        <v>0</v>
      </c>
      <c r="DH486" s="12">
        <f t="shared" si="1303"/>
        <v>0</v>
      </c>
      <c r="DI486" s="12">
        <f t="shared" si="1303"/>
        <v>0</v>
      </c>
      <c r="DJ486" s="12">
        <f t="shared" si="1303"/>
        <v>0</v>
      </c>
      <c r="DK486" s="12">
        <f t="shared" si="1303"/>
        <v>0</v>
      </c>
      <c r="DL486" s="12">
        <f t="shared" si="1303"/>
        <v>0</v>
      </c>
      <c r="DM486" s="12">
        <f t="shared" si="1303"/>
        <v>0</v>
      </c>
      <c r="DN486" s="12">
        <f t="shared" si="1303"/>
        <v>0</v>
      </c>
      <c r="DO486" s="12">
        <f t="shared" si="1303"/>
        <v>0</v>
      </c>
      <c r="DP486" s="12">
        <f t="shared" si="1303"/>
        <v>0</v>
      </c>
      <c r="DQ486" s="12">
        <f t="shared" si="1303"/>
        <v>0</v>
      </c>
      <c r="DR486" s="12">
        <f t="shared" si="1303"/>
        <v>0</v>
      </c>
      <c r="DS486" s="12">
        <f t="shared" si="1303"/>
        <v>0</v>
      </c>
      <c r="DT486" s="12">
        <f t="shared" si="1303"/>
        <v>0</v>
      </c>
      <c r="DU486" s="12">
        <f t="shared" si="1303"/>
        <v>0</v>
      </c>
      <c r="DV486" s="12">
        <f t="shared" si="1303"/>
        <v>0</v>
      </c>
      <c r="DW486" s="12">
        <f t="shared" si="1303"/>
        <v>0</v>
      </c>
      <c r="DX486" s="12">
        <f t="shared" si="1303"/>
        <v>0</v>
      </c>
      <c r="DY486" s="12">
        <f t="shared" si="1303"/>
        <v>0</v>
      </c>
      <c r="EB486" s="116">
        <f t="shared" si="1294"/>
        <v>485</v>
      </c>
      <c r="EC486" s="2" t="str">
        <f t="shared" si="1304"/>
        <v>Phase 3</v>
      </c>
      <c r="ED486" s="2" t="str">
        <f t="shared" si="1305"/>
        <v>75' Wide</v>
      </c>
      <c r="EE486" s="33" t="str">
        <f>EE496</f>
        <v>GAAP</v>
      </c>
      <c r="EF486" s="2" t="str">
        <f>EF496</f>
        <v>Home Construction - Base</v>
      </c>
    </row>
    <row r="487" spans="2:136" x14ac:dyDescent="0.3">
      <c r="D487" s="129"/>
      <c r="F487" s="128"/>
      <c r="G487" s="13"/>
      <c r="I487" s="12"/>
      <c r="J487" s="12"/>
      <c r="K487" s="12"/>
      <c r="L487" s="12"/>
      <c r="M487" s="12"/>
      <c r="N487" s="12"/>
      <c r="O487" s="12"/>
      <c r="P487" s="12"/>
      <c r="Q487" s="12"/>
      <c r="R487" s="12"/>
      <c r="S487" s="12"/>
      <c r="T487" s="12"/>
      <c r="U487" s="12"/>
      <c r="V487" s="12"/>
      <c r="W487" s="12"/>
      <c r="X487" s="12"/>
      <c r="Y487" s="12"/>
      <c r="Z487" s="12"/>
      <c r="AA487" s="12"/>
      <c r="AB487" s="12"/>
      <c r="AC487" s="12"/>
      <c r="AD487" s="12"/>
      <c r="AE487" s="12"/>
      <c r="AF487" s="12"/>
      <c r="AG487" s="12"/>
      <c r="AH487" s="12"/>
      <c r="AI487" s="12"/>
      <c r="AJ487" s="12"/>
      <c r="AK487" s="12"/>
      <c r="AL487" s="12"/>
      <c r="AM487" s="12"/>
      <c r="AN487" s="12"/>
      <c r="AO487" s="12"/>
      <c r="AP487" s="12"/>
      <c r="AQ487" s="12"/>
      <c r="AR487" s="12"/>
      <c r="AS487" s="12"/>
      <c r="AT487" s="12"/>
      <c r="AU487" s="12"/>
      <c r="AV487" s="12"/>
      <c r="AW487" s="12"/>
      <c r="AX487" s="12"/>
      <c r="AY487" s="12"/>
      <c r="AZ487" s="12"/>
      <c r="BA487" s="12"/>
      <c r="BB487" s="12"/>
      <c r="BC487" s="12"/>
      <c r="BD487" s="12"/>
      <c r="BE487" s="12"/>
      <c r="BF487" s="12"/>
      <c r="BG487" s="12"/>
      <c r="BH487" s="12"/>
      <c r="BI487" s="12"/>
      <c r="BJ487" s="12"/>
      <c r="BK487" s="12"/>
      <c r="BL487" s="12"/>
      <c r="BM487" s="12"/>
      <c r="BN487" s="12"/>
      <c r="BO487" s="12"/>
      <c r="BP487" s="12"/>
      <c r="BQ487" s="12"/>
      <c r="BR487" s="12"/>
      <c r="BS487" s="12"/>
      <c r="BT487" s="12"/>
      <c r="BU487" s="12"/>
      <c r="BV487" s="12"/>
      <c r="BW487" s="12"/>
      <c r="BX487" s="12"/>
      <c r="BY487" s="12"/>
      <c r="BZ487" s="12"/>
      <c r="CA487" s="12"/>
      <c r="CB487" s="12"/>
      <c r="CC487" s="12"/>
      <c r="CD487" s="12"/>
      <c r="CE487" s="12"/>
      <c r="CF487" s="12"/>
      <c r="CG487" s="12"/>
      <c r="CH487" s="12"/>
      <c r="CI487" s="12"/>
      <c r="CJ487" s="12"/>
      <c r="CK487" s="12"/>
      <c r="CL487" s="12"/>
      <c r="CM487" s="12"/>
      <c r="CN487" s="12"/>
      <c r="CO487" s="12"/>
      <c r="CP487" s="12"/>
      <c r="CQ487" s="12"/>
      <c r="CR487" s="12"/>
      <c r="CS487" s="12"/>
      <c r="CT487" s="12"/>
      <c r="CU487" s="12"/>
      <c r="CV487" s="12"/>
      <c r="CW487" s="12"/>
      <c r="CX487" s="12"/>
      <c r="CY487" s="12"/>
      <c r="CZ487" s="12"/>
      <c r="DA487" s="12"/>
      <c r="DB487" s="12"/>
      <c r="DC487" s="12"/>
      <c r="DD487" s="12"/>
      <c r="DE487" s="12"/>
      <c r="DF487" s="12"/>
      <c r="DG487" s="12"/>
      <c r="DH487" s="12"/>
      <c r="DI487" s="12"/>
      <c r="DJ487" s="12"/>
      <c r="DK487" s="12"/>
      <c r="DL487" s="12"/>
      <c r="DM487" s="12"/>
      <c r="DN487" s="12"/>
      <c r="DO487" s="12"/>
      <c r="DP487" s="12"/>
      <c r="DQ487" s="12"/>
      <c r="DR487" s="12"/>
      <c r="DS487" s="12"/>
      <c r="DT487" s="12"/>
      <c r="DU487" s="12"/>
      <c r="DV487" s="12"/>
      <c r="DW487" s="12"/>
      <c r="DX487" s="12"/>
      <c r="DY487" s="12"/>
      <c r="EE487" s="33"/>
    </row>
    <row r="488" spans="2:136" x14ac:dyDescent="0.3">
      <c r="B488" s="2" t="str">
        <f>Product!$M$2</f>
        <v>Phase 4</v>
      </c>
      <c r="C488" s="2" t="str">
        <f>Product!$M$3</f>
        <v>50' Wide</v>
      </c>
      <c r="D488" s="129">
        <f>SUMIFS(INDEX(Product!$B$2:$U$97, MATCH(D474, Product!$B$2:$B$97, 0), ), Product!$B$2:$U$2, $B488, Product!$B$3:$U$3, $C488)</f>
        <v>-130000</v>
      </c>
      <c r="F488" s="128"/>
      <c r="G488" s="11">
        <f>SUM(H488:DZ488)</f>
        <v>-3900000</v>
      </c>
      <c r="I488" s="12">
        <f t="shared" si="1293"/>
        <v>0</v>
      </c>
      <c r="J488" s="12">
        <f t="shared" ref="J488:BU490" si="1306">J175*$D488</f>
        <v>0</v>
      </c>
      <c r="K488" s="12">
        <f t="shared" si="1306"/>
        <v>0</v>
      </c>
      <c r="L488" s="12">
        <f t="shared" si="1306"/>
        <v>0</v>
      </c>
      <c r="M488" s="12">
        <f t="shared" si="1306"/>
        <v>0</v>
      </c>
      <c r="N488" s="12">
        <f t="shared" si="1306"/>
        <v>0</v>
      </c>
      <c r="O488" s="12">
        <f t="shared" si="1306"/>
        <v>0</v>
      </c>
      <c r="P488" s="12">
        <f t="shared" si="1306"/>
        <v>0</v>
      </c>
      <c r="Q488" s="12">
        <f t="shared" si="1306"/>
        <v>0</v>
      </c>
      <c r="R488" s="12">
        <f t="shared" si="1306"/>
        <v>0</v>
      </c>
      <c r="S488" s="12">
        <f t="shared" si="1306"/>
        <v>0</v>
      </c>
      <c r="T488" s="12">
        <f t="shared" si="1306"/>
        <v>0</v>
      </c>
      <c r="U488" s="12">
        <f t="shared" si="1306"/>
        <v>0</v>
      </c>
      <c r="V488" s="12">
        <f t="shared" si="1306"/>
        <v>0</v>
      </c>
      <c r="W488" s="12">
        <f t="shared" si="1306"/>
        <v>0</v>
      </c>
      <c r="X488" s="12">
        <f t="shared" si="1306"/>
        <v>0</v>
      </c>
      <c r="Y488" s="12">
        <f t="shared" si="1306"/>
        <v>0</v>
      </c>
      <c r="Z488" s="12">
        <f t="shared" si="1306"/>
        <v>0</v>
      </c>
      <c r="AA488" s="12">
        <f t="shared" si="1306"/>
        <v>0</v>
      </c>
      <c r="AB488" s="12">
        <f t="shared" si="1306"/>
        <v>0</v>
      </c>
      <c r="AC488" s="12">
        <f t="shared" si="1306"/>
        <v>0</v>
      </c>
      <c r="AD488" s="12">
        <f t="shared" si="1306"/>
        <v>0</v>
      </c>
      <c r="AE488" s="12">
        <f t="shared" si="1306"/>
        <v>0</v>
      </c>
      <c r="AF488" s="12">
        <f t="shared" si="1306"/>
        <v>0</v>
      </c>
      <c r="AG488" s="12">
        <f t="shared" si="1306"/>
        <v>0</v>
      </c>
      <c r="AH488" s="12">
        <f t="shared" si="1306"/>
        <v>0</v>
      </c>
      <c r="AI488" s="12">
        <f t="shared" si="1306"/>
        <v>0</v>
      </c>
      <c r="AJ488" s="12">
        <f t="shared" si="1306"/>
        <v>0</v>
      </c>
      <c r="AK488" s="12">
        <f t="shared" si="1306"/>
        <v>0</v>
      </c>
      <c r="AL488" s="12">
        <f t="shared" si="1306"/>
        <v>0</v>
      </c>
      <c r="AM488" s="12">
        <f t="shared" si="1306"/>
        <v>0</v>
      </c>
      <c r="AN488" s="12">
        <f t="shared" si="1306"/>
        <v>0</v>
      </c>
      <c r="AO488" s="12">
        <f t="shared" si="1306"/>
        <v>0</v>
      </c>
      <c r="AP488" s="12">
        <f t="shared" si="1306"/>
        <v>0</v>
      </c>
      <c r="AQ488" s="12">
        <f t="shared" si="1306"/>
        <v>0</v>
      </c>
      <c r="AR488" s="12">
        <f t="shared" si="1306"/>
        <v>0</v>
      </c>
      <c r="AS488" s="12">
        <f t="shared" si="1306"/>
        <v>0</v>
      </c>
      <c r="AT488" s="12">
        <f t="shared" si="1306"/>
        <v>0</v>
      </c>
      <c r="AU488" s="12">
        <f t="shared" si="1306"/>
        <v>0</v>
      </c>
      <c r="AV488" s="12">
        <f t="shared" si="1306"/>
        <v>0</v>
      </c>
      <c r="AW488" s="12">
        <f t="shared" si="1306"/>
        <v>0</v>
      </c>
      <c r="AX488" s="12">
        <f t="shared" si="1306"/>
        <v>0</v>
      </c>
      <c r="AY488" s="12">
        <f t="shared" si="1306"/>
        <v>0</v>
      </c>
      <c r="AZ488" s="12">
        <f t="shared" si="1306"/>
        <v>0</v>
      </c>
      <c r="BA488" s="12">
        <f t="shared" si="1306"/>
        <v>0</v>
      </c>
      <c r="BB488" s="12">
        <f t="shared" si="1306"/>
        <v>0</v>
      </c>
      <c r="BC488" s="12">
        <f t="shared" si="1306"/>
        <v>0</v>
      </c>
      <c r="BD488" s="12">
        <f t="shared" si="1306"/>
        <v>0</v>
      </c>
      <c r="BE488" s="12">
        <f t="shared" si="1306"/>
        <v>0</v>
      </c>
      <c r="BF488" s="12">
        <f t="shared" si="1306"/>
        <v>0</v>
      </c>
      <c r="BG488" s="12">
        <f t="shared" si="1306"/>
        <v>-325000</v>
      </c>
      <c r="BH488" s="12">
        <f t="shared" si="1306"/>
        <v>-325000</v>
      </c>
      <c r="BI488" s="12">
        <f t="shared" si="1306"/>
        <v>-325000</v>
      </c>
      <c r="BJ488" s="12">
        <f t="shared" si="1306"/>
        <v>-325000</v>
      </c>
      <c r="BK488" s="12">
        <f t="shared" si="1306"/>
        <v>-325000</v>
      </c>
      <c r="BL488" s="12">
        <f t="shared" si="1306"/>
        <v>-325000</v>
      </c>
      <c r="BM488" s="12">
        <f t="shared" si="1306"/>
        <v>-325000</v>
      </c>
      <c r="BN488" s="12">
        <f t="shared" si="1306"/>
        <v>-325000</v>
      </c>
      <c r="BO488" s="12">
        <f t="shared" si="1306"/>
        <v>-325000</v>
      </c>
      <c r="BP488" s="12">
        <f t="shared" si="1306"/>
        <v>-325000</v>
      </c>
      <c r="BQ488" s="12">
        <f t="shared" si="1306"/>
        <v>-325000</v>
      </c>
      <c r="BR488" s="12">
        <f t="shared" si="1306"/>
        <v>-325000</v>
      </c>
      <c r="BS488" s="12">
        <f t="shared" si="1306"/>
        <v>0</v>
      </c>
      <c r="BT488" s="12">
        <f t="shared" si="1306"/>
        <v>0</v>
      </c>
      <c r="BU488" s="12">
        <f t="shared" si="1306"/>
        <v>0</v>
      </c>
      <c r="BV488" s="12">
        <f t="shared" ref="BV488:DY490" si="1307">BV175*$D488</f>
        <v>0</v>
      </c>
      <c r="BW488" s="12">
        <f t="shared" si="1307"/>
        <v>0</v>
      </c>
      <c r="BX488" s="12">
        <f t="shared" si="1307"/>
        <v>0</v>
      </c>
      <c r="BY488" s="12">
        <f t="shared" si="1307"/>
        <v>0</v>
      </c>
      <c r="BZ488" s="12">
        <f t="shared" si="1307"/>
        <v>0</v>
      </c>
      <c r="CA488" s="12">
        <f t="shared" si="1307"/>
        <v>0</v>
      </c>
      <c r="CB488" s="12">
        <f t="shared" si="1307"/>
        <v>0</v>
      </c>
      <c r="CC488" s="12">
        <f t="shared" si="1307"/>
        <v>0</v>
      </c>
      <c r="CD488" s="12">
        <f t="shared" si="1307"/>
        <v>0</v>
      </c>
      <c r="CE488" s="12">
        <f t="shared" si="1307"/>
        <v>0</v>
      </c>
      <c r="CF488" s="12">
        <f t="shared" si="1307"/>
        <v>0</v>
      </c>
      <c r="CG488" s="12">
        <f t="shared" si="1307"/>
        <v>0</v>
      </c>
      <c r="CH488" s="12">
        <f t="shared" si="1307"/>
        <v>0</v>
      </c>
      <c r="CI488" s="12">
        <f t="shared" si="1307"/>
        <v>0</v>
      </c>
      <c r="CJ488" s="12">
        <f t="shared" si="1307"/>
        <v>0</v>
      </c>
      <c r="CK488" s="12">
        <f t="shared" si="1307"/>
        <v>0</v>
      </c>
      <c r="CL488" s="12">
        <f t="shared" si="1307"/>
        <v>0</v>
      </c>
      <c r="CM488" s="12">
        <f t="shared" si="1307"/>
        <v>0</v>
      </c>
      <c r="CN488" s="12">
        <f t="shared" si="1307"/>
        <v>0</v>
      </c>
      <c r="CO488" s="12">
        <f t="shared" si="1307"/>
        <v>0</v>
      </c>
      <c r="CP488" s="12">
        <f t="shared" si="1307"/>
        <v>0</v>
      </c>
      <c r="CQ488" s="12">
        <f t="shared" si="1307"/>
        <v>0</v>
      </c>
      <c r="CR488" s="12">
        <f t="shared" si="1307"/>
        <v>0</v>
      </c>
      <c r="CS488" s="12">
        <f t="shared" si="1307"/>
        <v>0</v>
      </c>
      <c r="CT488" s="12">
        <f t="shared" si="1307"/>
        <v>0</v>
      </c>
      <c r="CU488" s="12">
        <f t="shared" si="1307"/>
        <v>0</v>
      </c>
      <c r="CV488" s="12">
        <f t="shared" si="1307"/>
        <v>0</v>
      </c>
      <c r="CW488" s="12">
        <f t="shared" si="1307"/>
        <v>0</v>
      </c>
      <c r="CX488" s="12">
        <f t="shared" si="1307"/>
        <v>0</v>
      </c>
      <c r="CY488" s="12">
        <f t="shared" si="1307"/>
        <v>0</v>
      </c>
      <c r="CZ488" s="12">
        <f t="shared" si="1307"/>
        <v>0</v>
      </c>
      <c r="DA488" s="12">
        <f t="shared" si="1307"/>
        <v>0</v>
      </c>
      <c r="DB488" s="12">
        <f t="shared" si="1307"/>
        <v>0</v>
      </c>
      <c r="DC488" s="12">
        <f t="shared" si="1307"/>
        <v>0</v>
      </c>
      <c r="DD488" s="12">
        <f t="shared" si="1307"/>
        <v>0</v>
      </c>
      <c r="DE488" s="12">
        <f t="shared" si="1307"/>
        <v>0</v>
      </c>
      <c r="DF488" s="12">
        <f t="shared" si="1307"/>
        <v>0</v>
      </c>
      <c r="DG488" s="12">
        <f t="shared" si="1307"/>
        <v>0</v>
      </c>
      <c r="DH488" s="12">
        <f t="shared" si="1307"/>
        <v>0</v>
      </c>
      <c r="DI488" s="12">
        <f t="shared" si="1307"/>
        <v>0</v>
      </c>
      <c r="DJ488" s="12">
        <f t="shared" si="1307"/>
        <v>0</v>
      </c>
      <c r="DK488" s="12">
        <f t="shared" si="1307"/>
        <v>0</v>
      </c>
      <c r="DL488" s="12">
        <f t="shared" si="1307"/>
        <v>0</v>
      </c>
      <c r="DM488" s="12">
        <f t="shared" si="1307"/>
        <v>0</v>
      </c>
      <c r="DN488" s="12">
        <f t="shared" si="1307"/>
        <v>0</v>
      </c>
      <c r="DO488" s="12">
        <f t="shared" si="1307"/>
        <v>0</v>
      </c>
      <c r="DP488" s="12">
        <f t="shared" si="1307"/>
        <v>0</v>
      </c>
      <c r="DQ488" s="12">
        <f t="shared" si="1307"/>
        <v>0</v>
      </c>
      <c r="DR488" s="12">
        <f t="shared" si="1307"/>
        <v>0</v>
      </c>
      <c r="DS488" s="12">
        <f t="shared" si="1307"/>
        <v>0</v>
      </c>
      <c r="DT488" s="12">
        <f t="shared" si="1307"/>
        <v>0</v>
      </c>
      <c r="DU488" s="12">
        <f t="shared" si="1307"/>
        <v>0</v>
      </c>
      <c r="DV488" s="12">
        <f t="shared" si="1307"/>
        <v>0</v>
      </c>
      <c r="DW488" s="12">
        <f t="shared" si="1307"/>
        <v>0</v>
      </c>
      <c r="DX488" s="12">
        <f t="shared" si="1307"/>
        <v>0</v>
      </c>
      <c r="DY488" s="12">
        <f t="shared" si="1307"/>
        <v>0</v>
      </c>
      <c r="EB488" s="116">
        <f t="shared" si="1294"/>
        <v>487</v>
      </c>
      <c r="EC488" s="2" t="str">
        <f t="shared" ref="EC488:EC490" si="1308">B488</f>
        <v>Phase 4</v>
      </c>
      <c r="ED488" s="2" t="str">
        <f t="shared" ref="ED488:ED490" si="1309">C488</f>
        <v>50' Wide</v>
      </c>
      <c r="EE488" s="33" t="str">
        <f>EE496</f>
        <v>GAAP</v>
      </c>
      <c r="EF488" s="2" t="str">
        <f>EF496</f>
        <v>Home Construction - Base</v>
      </c>
    </row>
    <row r="489" spans="2:136" x14ac:dyDescent="0.3">
      <c r="B489" s="2" t="str">
        <f>Product!$N$2</f>
        <v>Phase 4</v>
      </c>
      <c r="C489" s="2" t="str">
        <f>Product!$N$3</f>
        <v>60' Wide</v>
      </c>
      <c r="D489" s="129">
        <f>SUMIFS(INDEX(Product!$B$2:$U$97, MATCH(D474, Product!$B$2:$B$97, 0), ), Product!$B$2:$U$2, $B489, Product!$B$3:$U$3, $C489)</f>
        <v>-130000</v>
      </c>
      <c r="F489" s="128"/>
      <c r="G489" s="11">
        <f>SUM(H489:DZ489)</f>
        <v>-3900000</v>
      </c>
      <c r="I489" s="12">
        <f t="shared" si="1293"/>
        <v>0</v>
      </c>
      <c r="J489" s="12">
        <f t="shared" si="1306"/>
        <v>0</v>
      </c>
      <c r="K489" s="12">
        <f t="shared" si="1306"/>
        <v>0</v>
      </c>
      <c r="L489" s="12">
        <f t="shared" si="1306"/>
        <v>0</v>
      </c>
      <c r="M489" s="12">
        <f t="shared" si="1306"/>
        <v>0</v>
      </c>
      <c r="N489" s="12">
        <f t="shared" si="1306"/>
        <v>0</v>
      </c>
      <c r="O489" s="12">
        <f t="shared" si="1306"/>
        <v>0</v>
      </c>
      <c r="P489" s="12">
        <f t="shared" si="1306"/>
        <v>0</v>
      </c>
      <c r="Q489" s="12">
        <f t="shared" si="1306"/>
        <v>0</v>
      </c>
      <c r="R489" s="12">
        <f t="shared" si="1306"/>
        <v>0</v>
      </c>
      <c r="S489" s="12">
        <f t="shared" si="1306"/>
        <v>0</v>
      </c>
      <c r="T489" s="12">
        <f t="shared" si="1306"/>
        <v>0</v>
      </c>
      <c r="U489" s="12">
        <f t="shared" si="1306"/>
        <v>0</v>
      </c>
      <c r="V489" s="12">
        <f t="shared" si="1306"/>
        <v>0</v>
      </c>
      <c r="W489" s="12">
        <f t="shared" si="1306"/>
        <v>0</v>
      </c>
      <c r="X489" s="12">
        <f t="shared" si="1306"/>
        <v>0</v>
      </c>
      <c r="Y489" s="12">
        <f t="shared" si="1306"/>
        <v>0</v>
      </c>
      <c r="Z489" s="12">
        <f t="shared" si="1306"/>
        <v>0</v>
      </c>
      <c r="AA489" s="12">
        <f t="shared" si="1306"/>
        <v>0</v>
      </c>
      <c r="AB489" s="12">
        <f t="shared" si="1306"/>
        <v>0</v>
      </c>
      <c r="AC489" s="12">
        <f t="shared" si="1306"/>
        <v>0</v>
      </c>
      <c r="AD489" s="12">
        <f t="shared" si="1306"/>
        <v>0</v>
      </c>
      <c r="AE489" s="12">
        <f t="shared" si="1306"/>
        <v>0</v>
      </c>
      <c r="AF489" s="12">
        <f t="shared" si="1306"/>
        <v>0</v>
      </c>
      <c r="AG489" s="12">
        <f t="shared" si="1306"/>
        <v>0</v>
      </c>
      <c r="AH489" s="12">
        <f t="shared" si="1306"/>
        <v>0</v>
      </c>
      <c r="AI489" s="12">
        <f t="shared" si="1306"/>
        <v>0</v>
      </c>
      <c r="AJ489" s="12">
        <f t="shared" si="1306"/>
        <v>0</v>
      </c>
      <c r="AK489" s="12">
        <f t="shared" si="1306"/>
        <v>0</v>
      </c>
      <c r="AL489" s="12">
        <f t="shared" si="1306"/>
        <v>0</v>
      </c>
      <c r="AM489" s="12">
        <f t="shared" si="1306"/>
        <v>0</v>
      </c>
      <c r="AN489" s="12">
        <f t="shared" si="1306"/>
        <v>0</v>
      </c>
      <c r="AO489" s="12">
        <f t="shared" si="1306"/>
        <v>0</v>
      </c>
      <c r="AP489" s="12">
        <f t="shared" si="1306"/>
        <v>0</v>
      </c>
      <c r="AQ489" s="12">
        <f t="shared" si="1306"/>
        <v>0</v>
      </c>
      <c r="AR489" s="12">
        <f t="shared" si="1306"/>
        <v>0</v>
      </c>
      <c r="AS489" s="12">
        <f t="shared" si="1306"/>
        <v>0</v>
      </c>
      <c r="AT489" s="12">
        <f t="shared" si="1306"/>
        <v>0</v>
      </c>
      <c r="AU489" s="12">
        <f t="shared" si="1306"/>
        <v>0</v>
      </c>
      <c r="AV489" s="12">
        <f t="shared" si="1306"/>
        <v>0</v>
      </c>
      <c r="AW489" s="12">
        <f t="shared" si="1306"/>
        <v>0</v>
      </c>
      <c r="AX489" s="12">
        <f t="shared" si="1306"/>
        <v>0</v>
      </c>
      <c r="AY489" s="12">
        <f t="shared" si="1306"/>
        <v>0</v>
      </c>
      <c r="AZ489" s="12">
        <f t="shared" si="1306"/>
        <v>0</v>
      </c>
      <c r="BA489" s="12">
        <f t="shared" si="1306"/>
        <v>0</v>
      </c>
      <c r="BB489" s="12">
        <f t="shared" si="1306"/>
        <v>0</v>
      </c>
      <c r="BC489" s="12">
        <f t="shared" si="1306"/>
        <v>0</v>
      </c>
      <c r="BD489" s="12">
        <f t="shared" si="1306"/>
        <v>0</v>
      </c>
      <c r="BE489" s="12">
        <f t="shared" si="1306"/>
        <v>0</v>
      </c>
      <c r="BF489" s="12">
        <f t="shared" si="1306"/>
        <v>0</v>
      </c>
      <c r="BG489" s="12">
        <f t="shared" si="1306"/>
        <v>-325000</v>
      </c>
      <c r="BH489" s="12">
        <f t="shared" si="1306"/>
        <v>-325000</v>
      </c>
      <c r="BI489" s="12">
        <f t="shared" si="1306"/>
        <v>-325000</v>
      </c>
      <c r="BJ489" s="12">
        <f t="shared" si="1306"/>
        <v>-325000</v>
      </c>
      <c r="BK489" s="12">
        <f t="shared" si="1306"/>
        <v>-325000</v>
      </c>
      <c r="BL489" s="12">
        <f t="shared" si="1306"/>
        <v>-325000</v>
      </c>
      <c r="BM489" s="12">
        <f t="shared" si="1306"/>
        <v>-325000</v>
      </c>
      <c r="BN489" s="12">
        <f t="shared" si="1306"/>
        <v>-325000</v>
      </c>
      <c r="BO489" s="12">
        <f t="shared" si="1306"/>
        <v>-325000</v>
      </c>
      <c r="BP489" s="12">
        <f t="shared" si="1306"/>
        <v>-325000</v>
      </c>
      <c r="BQ489" s="12">
        <f t="shared" si="1306"/>
        <v>-325000</v>
      </c>
      <c r="BR489" s="12">
        <f t="shared" si="1306"/>
        <v>-325000</v>
      </c>
      <c r="BS489" s="12">
        <f t="shared" si="1306"/>
        <v>0</v>
      </c>
      <c r="BT489" s="12">
        <f t="shared" si="1306"/>
        <v>0</v>
      </c>
      <c r="BU489" s="12">
        <f t="shared" si="1306"/>
        <v>0</v>
      </c>
      <c r="BV489" s="12">
        <f t="shared" si="1307"/>
        <v>0</v>
      </c>
      <c r="BW489" s="12">
        <f t="shared" si="1307"/>
        <v>0</v>
      </c>
      <c r="BX489" s="12">
        <f t="shared" si="1307"/>
        <v>0</v>
      </c>
      <c r="BY489" s="12">
        <f t="shared" si="1307"/>
        <v>0</v>
      </c>
      <c r="BZ489" s="12">
        <f t="shared" si="1307"/>
        <v>0</v>
      </c>
      <c r="CA489" s="12">
        <f t="shared" si="1307"/>
        <v>0</v>
      </c>
      <c r="CB489" s="12">
        <f t="shared" si="1307"/>
        <v>0</v>
      </c>
      <c r="CC489" s="12">
        <f t="shared" si="1307"/>
        <v>0</v>
      </c>
      <c r="CD489" s="12">
        <f t="shared" si="1307"/>
        <v>0</v>
      </c>
      <c r="CE489" s="12">
        <f t="shared" si="1307"/>
        <v>0</v>
      </c>
      <c r="CF489" s="12">
        <f t="shared" si="1307"/>
        <v>0</v>
      </c>
      <c r="CG489" s="12">
        <f t="shared" si="1307"/>
        <v>0</v>
      </c>
      <c r="CH489" s="12">
        <f t="shared" si="1307"/>
        <v>0</v>
      </c>
      <c r="CI489" s="12">
        <f t="shared" si="1307"/>
        <v>0</v>
      </c>
      <c r="CJ489" s="12">
        <f t="shared" si="1307"/>
        <v>0</v>
      </c>
      <c r="CK489" s="12">
        <f t="shared" si="1307"/>
        <v>0</v>
      </c>
      <c r="CL489" s="12">
        <f t="shared" si="1307"/>
        <v>0</v>
      </c>
      <c r="CM489" s="12">
        <f t="shared" si="1307"/>
        <v>0</v>
      </c>
      <c r="CN489" s="12">
        <f t="shared" si="1307"/>
        <v>0</v>
      </c>
      <c r="CO489" s="12">
        <f t="shared" si="1307"/>
        <v>0</v>
      </c>
      <c r="CP489" s="12">
        <f t="shared" si="1307"/>
        <v>0</v>
      </c>
      <c r="CQ489" s="12">
        <f t="shared" si="1307"/>
        <v>0</v>
      </c>
      <c r="CR489" s="12">
        <f t="shared" si="1307"/>
        <v>0</v>
      </c>
      <c r="CS489" s="12">
        <f t="shared" si="1307"/>
        <v>0</v>
      </c>
      <c r="CT489" s="12">
        <f t="shared" si="1307"/>
        <v>0</v>
      </c>
      <c r="CU489" s="12">
        <f t="shared" si="1307"/>
        <v>0</v>
      </c>
      <c r="CV489" s="12">
        <f t="shared" si="1307"/>
        <v>0</v>
      </c>
      <c r="CW489" s="12">
        <f t="shared" si="1307"/>
        <v>0</v>
      </c>
      <c r="CX489" s="12">
        <f t="shared" si="1307"/>
        <v>0</v>
      </c>
      <c r="CY489" s="12">
        <f t="shared" si="1307"/>
        <v>0</v>
      </c>
      <c r="CZ489" s="12">
        <f t="shared" si="1307"/>
        <v>0</v>
      </c>
      <c r="DA489" s="12">
        <f t="shared" si="1307"/>
        <v>0</v>
      </c>
      <c r="DB489" s="12">
        <f t="shared" si="1307"/>
        <v>0</v>
      </c>
      <c r="DC489" s="12">
        <f t="shared" si="1307"/>
        <v>0</v>
      </c>
      <c r="DD489" s="12">
        <f t="shared" si="1307"/>
        <v>0</v>
      </c>
      <c r="DE489" s="12">
        <f t="shared" si="1307"/>
        <v>0</v>
      </c>
      <c r="DF489" s="12">
        <f t="shared" si="1307"/>
        <v>0</v>
      </c>
      <c r="DG489" s="12">
        <f t="shared" si="1307"/>
        <v>0</v>
      </c>
      <c r="DH489" s="12">
        <f t="shared" si="1307"/>
        <v>0</v>
      </c>
      <c r="DI489" s="12">
        <f t="shared" si="1307"/>
        <v>0</v>
      </c>
      <c r="DJ489" s="12">
        <f t="shared" si="1307"/>
        <v>0</v>
      </c>
      <c r="DK489" s="12">
        <f t="shared" si="1307"/>
        <v>0</v>
      </c>
      <c r="DL489" s="12">
        <f t="shared" si="1307"/>
        <v>0</v>
      </c>
      <c r="DM489" s="12">
        <f t="shared" si="1307"/>
        <v>0</v>
      </c>
      <c r="DN489" s="12">
        <f t="shared" si="1307"/>
        <v>0</v>
      </c>
      <c r="DO489" s="12">
        <f t="shared" si="1307"/>
        <v>0</v>
      </c>
      <c r="DP489" s="12">
        <f t="shared" si="1307"/>
        <v>0</v>
      </c>
      <c r="DQ489" s="12">
        <f t="shared" si="1307"/>
        <v>0</v>
      </c>
      <c r="DR489" s="12">
        <f t="shared" si="1307"/>
        <v>0</v>
      </c>
      <c r="DS489" s="12">
        <f t="shared" si="1307"/>
        <v>0</v>
      </c>
      <c r="DT489" s="12">
        <f t="shared" si="1307"/>
        <v>0</v>
      </c>
      <c r="DU489" s="12">
        <f t="shared" si="1307"/>
        <v>0</v>
      </c>
      <c r="DV489" s="12">
        <f t="shared" si="1307"/>
        <v>0</v>
      </c>
      <c r="DW489" s="12">
        <f t="shared" si="1307"/>
        <v>0</v>
      </c>
      <c r="DX489" s="12">
        <f t="shared" si="1307"/>
        <v>0</v>
      </c>
      <c r="DY489" s="12">
        <f t="shared" si="1307"/>
        <v>0</v>
      </c>
      <c r="EB489" s="116">
        <f t="shared" si="1294"/>
        <v>488</v>
      </c>
      <c r="EC489" s="2" t="str">
        <f t="shared" si="1308"/>
        <v>Phase 4</v>
      </c>
      <c r="ED489" s="2" t="str">
        <f t="shared" si="1309"/>
        <v>60' Wide</v>
      </c>
      <c r="EE489" s="33" t="str">
        <f>EE496</f>
        <v>GAAP</v>
      </c>
      <c r="EF489" s="2" t="str">
        <f>EF496</f>
        <v>Home Construction - Base</v>
      </c>
    </row>
    <row r="490" spans="2:136" x14ac:dyDescent="0.3">
      <c r="B490" s="2" t="str">
        <f>Product!$O$2</f>
        <v>Phase 4</v>
      </c>
      <c r="C490" s="2" t="str">
        <f>Product!$O$3</f>
        <v>75' Wide</v>
      </c>
      <c r="D490" s="129">
        <f>SUMIFS(INDEX(Product!$B$2:$U$97, MATCH(D474, Product!$B$2:$B$97, 0), ), Product!$B$2:$U$2, $B490, Product!$B$3:$U$3, $C490)</f>
        <v>-130000</v>
      </c>
      <c r="F490" s="128"/>
      <c r="G490" s="11">
        <f>SUM(H490:DZ490)</f>
        <v>-2600000</v>
      </c>
      <c r="I490" s="12">
        <f t="shared" si="1293"/>
        <v>0</v>
      </c>
      <c r="J490" s="12">
        <f t="shared" si="1306"/>
        <v>0</v>
      </c>
      <c r="K490" s="12">
        <f t="shared" si="1306"/>
        <v>0</v>
      </c>
      <c r="L490" s="12">
        <f t="shared" si="1306"/>
        <v>0</v>
      </c>
      <c r="M490" s="12">
        <f t="shared" si="1306"/>
        <v>0</v>
      </c>
      <c r="N490" s="12">
        <f t="shared" si="1306"/>
        <v>0</v>
      </c>
      <c r="O490" s="12">
        <f t="shared" si="1306"/>
        <v>0</v>
      </c>
      <c r="P490" s="12">
        <f t="shared" si="1306"/>
        <v>0</v>
      </c>
      <c r="Q490" s="12">
        <f t="shared" si="1306"/>
        <v>0</v>
      </c>
      <c r="R490" s="12">
        <f t="shared" si="1306"/>
        <v>0</v>
      </c>
      <c r="S490" s="12">
        <f t="shared" si="1306"/>
        <v>0</v>
      </c>
      <c r="T490" s="12">
        <f t="shared" si="1306"/>
        <v>0</v>
      </c>
      <c r="U490" s="12">
        <f t="shared" si="1306"/>
        <v>0</v>
      </c>
      <c r="V490" s="12">
        <f t="shared" si="1306"/>
        <v>0</v>
      </c>
      <c r="W490" s="12">
        <f t="shared" si="1306"/>
        <v>0</v>
      </c>
      <c r="X490" s="12">
        <f t="shared" si="1306"/>
        <v>0</v>
      </c>
      <c r="Y490" s="12">
        <f t="shared" si="1306"/>
        <v>0</v>
      </c>
      <c r="Z490" s="12">
        <f t="shared" si="1306"/>
        <v>0</v>
      </c>
      <c r="AA490" s="12">
        <f t="shared" si="1306"/>
        <v>0</v>
      </c>
      <c r="AB490" s="12">
        <f t="shared" si="1306"/>
        <v>0</v>
      </c>
      <c r="AC490" s="12">
        <f t="shared" si="1306"/>
        <v>0</v>
      </c>
      <c r="AD490" s="12">
        <f t="shared" si="1306"/>
        <v>0</v>
      </c>
      <c r="AE490" s="12">
        <f t="shared" si="1306"/>
        <v>0</v>
      </c>
      <c r="AF490" s="12">
        <f t="shared" si="1306"/>
        <v>0</v>
      </c>
      <c r="AG490" s="12">
        <f t="shared" si="1306"/>
        <v>0</v>
      </c>
      <c r="AH490" s="12">
        <f t="shared" si="1306"/>
        <v>0</v>
      </c>
      <c r="AI490" s="12">
        <f t="shared" si="1306"/>
        <v>0</v>
      </c>
      <c r="AJ490" s="12">
        <f t="shared" si="1306"/>
        <v>0</v>
      </c>
      <c r="AK490" s="12">
        <f t="shared" si="1306"/>
        <v>0</v>
      </c>
      <c r="AL490" s="12">
        <f t="shared" si="1306"/>
        <v>0</v>
      </c>
      <c r="AM490" s="12">
        <f t="shared" si="1306"/>
        <v>0</v>
      </c>
      <c r="AN490" s="12">
        <f t="shared" si="1306"/>
        <v>0</v>
      </c>
      <c r="AO490" s="12">
        <f t="shared" si="1306"/>
        <v>0</v>
      </c>
      <c r="AP490" s="12">
        <f t="shared" si="1306"/>
        <v>0</v>
      </c>
      <c r="AQ490" s="12">
        <f t="shared" si="1306"/>
        <v>0</v>
      </c>
      <c r="AR490" s="12">
        <f t="shared" si="1306"/>
        <v>0</v>
      </c>
      <c r="AS490" s="12">
        <f t="shared" si="1306"/>
        <v>0</v>
      </c>
      <c r="AT490" s="12">
        <f t="shared" si="1306"/>
        <v>0</v>
      </c>
      <c r="AU490" s="12">
        <f t="shared" si="1306"/>
        <v>0</v>
      </c>
      <c r="AV490" s="12">
        <f t="shared" si="1306"/>
        <v>0</v>
      </c>
      <c r="AW490" s="12">
        <f t="shared" si="1306"/>
        <v>0</v>
      </c>
      <c r="AX490" s="12">
        <f t="shared" si="1306"/>
        <v>0</v>
      </c>
      <c r="AY490" s="12">
        <f t="shared" si="1306"/>
        <v>0</v>
      </c>
      <c r="AZ490" s="12">
        <f t="shared" si="1306"/>
        <v>0</v>
      </c>
      <c r="BA490" s="12">
        <f t="shared" si="1306"/>
        <v>0</v>
      </c>
      <c r="BB490" s="12">
        <f t="shared" si="1306"/>
        <v>0</v>
      </c>
      <c r="BC490" s="12">
        <f t="shared" si="1306"/>
        <v>0</v>
      </c>
      <c r="BD490" s="12">
        <f t="shared" si="1306"/>
        <v>0</v>
      </c>
      <c r="BE490" s="12">
        <f t="shared" si="1306"/>
        <v>0</v>
      </c>
      <c r="BF490" s="12">
        <f t="shared" si="1306"/>
        <v>0</v>
      </c>
      <c r="BG490" s="12">
        <f t="shared" si="1306"/>
        <v>-216666.66666666669</v>
      </c>
      <c r="BH490" s="12">
        <f t="shared" si="1306"/>
        <v>-216666.66666666669</v>
      </c>
      <c r="BI490" s="12">
        <f t="shared" si="1306"/>
        <v>-216666.66666666669</v>
      </c>
      <c r="BJ490" s="12">
        <f t="shared" si="1306"/>
        <v>-216666.66666666669</v>
      </c>
      <c r="BK490" s="12">
        <f t="shared" si="1306"/>
        <v>-216666.66666666669</v>
      </c>
      <c r="BL490" s="12">
        <f t="shared" si="1306"/>
        <v>-216666.66666666669</v>
      </c>
      <c r="BM490" s="12">
        <f t="shared" si="1306"/>
        <v>-216666.66666666669</v>
      </c>
      <c r="BN490" s="12">
        <f t="shared" si="1306"/>
        <v>-216666.66666666669</v>
      </c>
      <c r="BO490" s="12">
        <f t="shared" si="1306"/>
        <v>-216666.66666666669</v>
      </c>
      <c r="BP490" s="12">
        <f t="shared" si="1306"/>
        <v>-216666.66666666669</v>
      </c>
      <c r="BQ490" s="12">
        <f t="shared" si="1306"/>
        <v>-216666.66666666669</v>
      </c>
      <c r="BR490" s="12">
        <f t="shared" si="1306"/>
        <v>-216666.66666666669</v>
      </c>
      <c r="BS490" s="12">
        <f t="shared" si="1306"/>
        <v>0</v>
      </c>
      <c r="BT490" s="12">
        <f t="shared" si="1306"/>
        <v>0</v>
      </c>
      <c r="BU490" s="12">
        <f t="shared" si="1306"/>
        <v>0</v>
      </c>
      <c r="BV490" s="12">
        <f t="shared" si="1307"/>
        <v>0</v>
      </c>
      <c r="BW490" s="12">
        <f t="shared" si="1307"/>
        <v>0</v>
      </c>
      <c r="BX490" s="12">
        <f t="shared" si="1307"/>
        <v>0</v>
      </c>
      <c r="BY490" s="12">
        <f t="shared" si="1307"/>
        <v>0</v>
      </c>
      <c r="BZ490" s="12">
        <f t="shared" si="1307"/>
        <v>0</v>
      </c>
      <c r="CA490" s="12">
        <f t="shared" si="1307"/>
        <v>0</v>
      </c>
      <c r="CB490" s="12">
        <f t="shared" si="1307"/>
        <v>0</v>
      </c>
      <c r="CC490" s="12">
        <f t="shared" si="1307"/>
        <v>0</v>
      </c>
      <c r="CD490" s="12">
        <f t="shared" si="1307"/>
        <v>0</v>
      </c>
      <c r="CE490" s="12">
        <f t="shared" si="1307"/>
        <v>0</v>
      </c>
      <c r="CF490" s="12">
        <f t="shared" si="1307"/>
        <v>0</v>
      </c>
      <c r="CG490" s="12">
        <f t="shared" si="1307"/>
        <v>0</v>
      </c>
      <c r="CH490" s="12">
        <f t="shared" si="1307"/>
        <v>0</v>
      </c>
      <c r="CI490" s="12">
        <f t="shared" si="1307"/>
        <v>0</v>
      </c>
      <c r="CJ490" s="12">
        <f t="shared" si="1307"/>
        <v>0</v>
      </c>
      <c r="CK490" s="12">
        <f t="shared" si="1307"/>
        <v>0</v>
      </c>
      <c r="CL490" s="12">
        <f t="shared" si="1307"/>
        <v>0</v>
      </c>
      <c r="CM490" s="12">
        <f t="shared" si="1307"/>
        <v>0</v>
      </c>
      <c r="CN490" s="12">
        <f t="shared" si="1307"/>
        <v>0</v>
      </c>
      <c r="CO490" s="12">
        <f t="shared" si="1307"/>
        <v>0</v>
      </c>
      <c r="CP490" s="12">
        <f t="shared" si="1307"/>
        <v>0</v>
      </c>
      <c r="CQ490" s="12">
        <f t="shared" si="1307"/>
        <v>0</v>
      </c>
      <c r="CR490" s="12">
        <f t="shared" si="1307"/>
        <v>0</v>
      </c>
      <c r="CS490" s="12">
        <f t="shared" si="1307"/>
        <v>0</v>
      </c>
      <c r="CT490" s="12">
        <f t="shared" si="1307"/>
        <v>0</v>
      </c>
      <c r="CU490" s="12">
        <f t="shared" si="1307"/>
        <v>0</v>
      </c>
      <c r="CV490" s="12">
        <f t="shared" si="1307"/>
        <v>0</v>
      </c>
      <c r="CW490" s="12">
        <f t="shared" si="1307"/>
        <v>0</v>
      </c>
      <c r="CX490" s="12">
        <f t="shared" si="1307"/>
        <v>0</v>
      </c>
      <c r="CY490" s="12">
        <f t="shared" si="1307"/>
        <v>0</v>
      </c>
      <c r="CZ490" s="12">
        <f t="shared" si="1307"/>
        <v>0</v>
      </c>
      <c r="DA490" s="12">
        <f t="shared" si="1307"/>
        <v>0</v>
      </c>
      <c r="DB490" s="12">
        <f t="shared" si="1307"/>
        <v>0</v>
      </c>
      <c r="DC490" s="12">
        <f t="shared" si="1307"/>
        <v>0</v>
      </c>
      <c r="DD490" s="12">
        <f t="shared" si="1307"/>
        <v>0</v>
      </c>
      <c r="DE490" s="12">
        <f t="shared" si="1307"/>
        <v>0</v>
      </c>
      <c r="DF490" s="12">
        <f t="shared" si="1307"/>
        <v>0</v>
      </c>
      <c r="DG490" s="12">
        <f t="shared" si="1307"/>
        <v>0</v>
      </c>
      <c r="DH490" s="12">
        <f t="shared" si="1307"/>
        <v>0</v>
      </c>
      <c r="DI490" s="12">
        <f t="shared" si="1307"/>
        <v>0</v>
      </c>
      <c r="DJ490" s="12">
        <f t="shared" si="1307"/>
        <v>0</v>
      </c>
      <c r="DK490" s="12">
        <f t="shared" si="1307"/>
        <v>0</v>
      </c>
      <c r="DL490" s="12">
        <f t="shared" si="1307"/>
        <v>0</v>
      </c>
      <c r="DM490" s="12">
        <f t="shared" si="1307"/>
        <v>0</v>
      </c>
      <c r="DN490" s="12">
        <f t="shared" si="1307"/>
        <v>0</v>
      </c>
      <c r="DO490" s="12">
        <f t="shared" si="1307"/>
        <v>0</v>
      </c>
      <c r="DP490" s="12">
        <f t="shared" si="1307"/>
        <v>0</v>
      </c>
      <c r="DQ490" s="12">
        <f t="shared" si="1307"/>
        <v>0</v>
      </c>
      <c r="DR490" s="12">
        <f t="shared" si="1307"/>
        <v>0</v>
      </c>
      <c r="DS490" s="12">
        <f t="shared" si="1307"/>
        <v>0</v>
      </c>
      <c r="DT490" s="12">
        <f t="shared" si="1307"/>
        <v>0</v>
      </c>
      <c r="DU490" s="12">
        <f t="shared" si="1307"/>
        <v>0</v>
      </c>
      <c r="DV490" s="12">
        <f t="shared" si="1307"/>
        <v>0</v>
      </c>
      <c r="DW490" s="12">
        <f t="shared" si="1307"/>
        <v>0</v>
      </c>
      <c r="DX490" s="12">
        <f t="shared" si="1307"/>
        <v>0</v>
      </c>
      <c r="DY490" s="12">
        <f t="shared" si="1307"/>
        <v>0</v>
      </c>
      <c r="EB490" s="116">
        <f t="shared" si="1294"/>
        <v>489</v>
      </c>
      <c r="EC490" s="2" t="str">
        <f t="shared" si="1308"/>
        <v>Phase 4</v>
      </c>
      <c r="ED490" s="2" t="str">
        <f t="shared" si="1309"/>
        <v>75' Wide</v>
      </c>
      <c r="EE490" s="33" t="str">
        <f>EE496</f>
        <v>GAAP</v>
      </c>
      <c r="EF490" s="2" t="str">
        <f>EF496</f>
        <v>Home Construction - Base</v>
      </c>
    </row>
    <row r="491" spans="2:136" x14ac:dyDescent="0.3">
      <c r="D491" s="129"/>
      <c r="F491" s="128"/>
      <c r="G491" s="13"/>
      <c r="I491" s="12"/>
      <c r="J491" s="12"/>
      <c r="K491" s="12"/>
      <c r="L491" s="12"/>
      <c r="M491" s="12"/>
      <c r="N491" s="12"/>
      <c r="O491" s="12"/>
      <c r="P491" s="12"/>
      <c r="Q491" s="12"/>
      <c r="R491" s="12"/>
      <c r="S491" s="12"/>
      <c r="T491" s="12"/>
      <c r="U491" s="12"/>
      <c r="V491" s="12"/>
      <c r="W491" s="12"/>
      <c r="X491" s="12"/>
      <c r="Y491" s="12"/>
      <c r="Z491" s="12"/>
      <c r="AA491" s="12"/>
      <c r="AB491" s="12"/>
      <c r="AC491" s="12"/>
      <c r="AD491" s="12"/>
      <c r="AE491" s="12"/>
      <c r="AF491" s="12"/>
      <c r="AG491" s="12"/>
      <c r="AH491" s="12"/>
      <c r="AI491" s="12"/>
      <c r="AJ491" s="12"/>
      <c r="AK491" s="12"/>
      <c r="AL491" s="12"/>
      <c r="AM491" s="12"/>
      <c r="AN491" s="12"/>
      <c r="AO491" s="12"/>
      <c r="AP491" s="12"/>
      <c r="AQ491" s="12"/>
      <c r="AR491" s="12"/>
      <c r="AS491" s="12"/>
      <c r="AT491" s="12"/>
      <c r="AU491" s="12"/>
      <c r="AV491" s="12"/>
      <c r="AW491" s="12"/>
      <c r="AX491" s="12"/>
      <c r="AY491" s="12"/>
      <c r="AZ491" s="12"/>
      <c r="BA491" s="12"/>
      <c r="BB491" s="12"/>
      <c r="BC491" s="12"/>
      <c r="BD491" s="12"/>
      <c r="BE491" s="12"/>
      <c r="BF491" s="12"/>
      <c r="BG491" s="12"/>
      <c r="BH491" s="12"/>
      <c r="BI491" s="12"/>
      <c r="BJ491" s="12"/>
      <c r="BK491" s="12"/>
      <c r="BL491" s="12"/>
      <c r="BM491" s="12"/>
      <c r="BN491" s="12"/>
      <c r="BO491" s="12"/>
      <c r="BP491" s="12"/>
      <c r="BQ491" s="12"/>
      <c r="BR491" s="12"/>
      <c r="BS491" s="12"/>
      <c r="BT491" s="12"/>
      <c r="BU491" s="12"/>
      <c r="BV491" s="12"/>
      <c r="BW491" s="12"/>
      <c r="BX491" s="12"/>
      <c r="BY491" s="12"/>
      <c r="BZ491" s="12"/>
      <c r="CA491" s="12"/>
      <c r="CB491" s="12"/>
      <c r="CC491" s="12"/>
      <c r="CD491" s="12"/>
      <c r="CE491" s="12"/>
      <c r="CF491" s="12"/>
      <c r="CG491" s="12"/>
      <c r="CH491" s="12"/>
      <c r="CI491" s="12"/>
      <c r="CJ491" s="12"/>
      <c r="CK491" s="12"/>
      <c r="CL491" s="12"/>
      <c r="CM491" s="12"/>
      <c r="CN491" s="12"/>
      <c r="CO491" s="12"/>
      <c r="CP491" s="12"/>
      <c r="CQ491" s="12"/>
      <c r="CR491" s="12"/>
      <c r="CS491" s="12"/>
      <c r="CT491" s="12"/>
      <c r="CU491" s="12"/>
      <c r="CV491" s="12"/>
      <c r="CW491" s="12"/>
      <c r="CX491" s="12"/>
      <c r="CY491" s="12"/>
      <c r="CZ491" s="12"/>
      <c r="DA491" s="12"/>
      <c r="DB491" s="12"/>
      <c r="DC491" s="12"/>
      <c r="DD491" s="12"/>
      <c r="DE491" s="12"/>
      <c r="DF491" s="12"/>
      <c r="DG491" s="12"/>
      <c r="DH491" s="12"/>
      <c r="DI491" s="12"/>
      <c r="DJ491" s="12"/>
      <c r="DK491" s="12"/>
      <c r="DL491" s="12"/>
      <c r="DM491" s="12"/>
      <c r="DN491" s="12"/>
      <c r="DO491" s="12"/>
      <c r="DP491" s="12"/>
      <c r="DQ491" s="12"/>
      <c r="DR491" s="12"/>
      <c r="DS491" s="12"/>
      <c r="DT491" s="12"/>
      <c r="DU491" s="12"/>
      <c r="DV491" s="12"/>
      <c r="DW491" s="12"/>
      <c r="DX491" s="12"/>
      <c r="DY491" s="12"/>
      <c r="EE491" s="33"/>
    </row>
    <row r="492" spans="2:136" x14ac:dyDescent="0.3">
      <c r="B492" s="2" t="str">
        <f>Product!$P$2</f>
        <v>Phase 5</v>
      </c>
      <c r="C492" s="2" t="str">
        <f>Product!$P$3</f>
        <v>50' Wide</v>
      </c>
      <c r="D492" s="129">
        <f>SUMIFS(INDEX(Product!$B$2:$U$97, MATCH(D474, Product!$B$2:$B$97, 0), ), Product!$B$2:$U$2, $B492, Product!$B$3:$U$3, $C492)</f>
        <v>-130000</v>
      </c>
      <c r="F492" s="128"/>
      <c r="G492" s="11">
        <f>SUM(H492:DZ492)</f>
        <v>-3900000</v>
      </c>
      <c r="I492" s="12">
        <f t="shared" si="1293"/>
        <v>0</v>
      </c>
      <c r="J492" s="12">
        <f t="shared" ref="J492:BU494" si="1310">J179*$D492</f>
        <v>0</v>
      </c>
      <c r="K492" s="12">
        <f t="shared" si="1310"/>
        <v>0</v>
      </c>
      <c r="L492" s="12">
        <f t="shared" si="1310"/>
        <v>0</v>
      </c>
      <c r="M492" s="12">
        <f t="shared" si="1310"/>
        <v>0</v>
      </c>
      <c r="N492" s="12">
        <f t="shared" si="1310"/>
        <v>0</v>
      </c>
      <c r="O492" s="12">
        <f t="shared" si="1310"/>
        <v>0</v>
      </c>
      <c r="P492" s="12">
        <f t="shared" si="1310"/>
        <v>0</v>
      </c>
      <c r="Q492" s="12">
        <f t="shared" si="1310"/>
        <v>0</v>
      </c>
      <c r="R492" s="12">
        <f t="shared" si="1310"/>
        <v>0</v>
      </c>
      <c r="S492" s="12">
        <f t="shared" si="1310"/>
        <v>0</v>
      </c>
      <c r="T492" s="12">
        <f t="shared" si="1310"/>
        <v>0</v>
      </c>
      <c r="U492" s="12">
        <f t="shared" si="1310"/>
        <v>0</v>
      </c>
      <c r="V492" s="12">
        <f t="shared" si="1310"/>
        <v>0</v>
      </c>
      <c r="W492" s="12">
        <f t="shared" si="1310"/>
        <v>0</v>
      </c>
      <c r="X492" s="12">
        <f t="shared" si="1310"/>
        <v>0</v>
      </c>
      <c r="Y492" s="12">
        <f t="shared" si="1310"/>
        <v>0</v>
      </c>
      <c r="Z492" s="12">
        <f t="shared" si="1310"/>
        <v>0</v>
      </c>
      <c r="AA492" s="12">
        <f t="shared" si="1310"/>
        <v>0</v>
      </c>
      <c r="AB492" s="12">
        <f t="shared" si="1310"/>
        <v>0</v>
      </c>
      <c r="AC492" s="12">
        <f t="shared" si="1310"/>
        <v>0</v>
      </c>
      <c r="AD492" s="12">
        <f t="shared" si="1310"/>
        <v>0</v>
      </c>
      <c r="AE492" s="12">
        <f t="shared" si="1310"/>
        <v>0</v>
      </c>
      <c r="AF492" s="12">
        <f t="shared" si="1310"/>
        <v>0</v>
      </c>
      <c r="AG492" s="12">
        <f t="shared" si="1310"/>
        <v>0</v>
      </c>
      <c r="AH492" s="12">
        <f t="shared" si="1310"/>
        <v>0</v>
      </c>
      <c r="AI492" s="12">
        <f t="shared" si="1310"/>
        <v>0</v>
      </c>
      <c r="AJ492" s="12">
        <f t="shared" si="1310"/>
        <v>0</v>
      </c>
      <c r="AK492" s="12">
        <f t="shared" si="1310"/>
        <v>0</v>
      </c>
      <c r="AL492" s="12">
        <f t="shared" si="1310"/>
        <v>0</v>
      </c>
      <c r="AM492" s="12">
        <f t="shared" si="1310"/>
        <v>0</v>
      </c>
      <c r="AN492" s="12">
        <f t="shared" si="1310"/>
        <v>0</v>
      </c>
      <c r="AO492" s="12">
        <f t="shared" si="1310"/>
        <v>0</v>
      </c>
      <c r="AP492" s="12">
        <f t="shared" si="1310"/>
        <v>0</v>
      </c>
      <c r="AQ492" s="12">
        <f t="shared" si="1310"/>
        <v>0</v>
      </c>
      <c r="AR492" s="12">
        <f t="shared" si="1310"/>
        <v>0</v>
      </c>
      <c r="AS492" s="12">
        <f t="shared" si="1310"/>
        <v>0</v>
      </c>
      <c r="AT492" s="12">
        <f t="shared" si="1310"/>
        <v>0</v>
      </c>
      <c r="AU492" s="12">
        <f t="shared" si="1310"/>
        <v>0</v>
      </c>
      <c r="AV492" s="12">
        <f t="shared" si="1310"/>
        <v>0</v>
      </c>
      <c r="AW492" s="12">
        <f t="shared" si="1310"/>
        <v>0</v>
      </c>
      <c r="AX492" s="12">
        <f t="shared" si="1310"/>
        <v>0</v>
      </c>
      <c r="AY492" s="12">
        <f t="shared" si="1310"/>
        <v>0</v>
      </c>
      <c r="AZ492" s="12">
        <f t="shared" si="1310"/>
        <v>0</v>
      </c>
      <c r="BA492" s="12">
        <f t="shared" si="1310"/>
        <v>0</v>
      </c>
      <c r="BB492" s="12">
        <f t="shared" si="1310"/>
        <v>0</v>
      </c>
      <c r="BC492" s="12">
        <f t="shared" si="1310"/>
        <v>0</v>
      </c>
      <c r="BD492" s="12">
        <f t="shared" si="1310"/>
        <v>0</v>
      </c>
      <c r="BE492" s="12">
        <f t="shared" si="1310"/>
        <v>0</v>
      </c>
      <c r="BF492" s="12">
        <f t="shared" si="1310"/>
        <v>0</v>
      </c>
      <c r="BG492" s="12">
        <f t="shared" si="1310"/>
        <v>0</v>
      </c>
      <c r="BH492" s="12">
        <f t="shared" si="1310"/>
        <v>0</v>
      </c>
      <c r="BI492" s="12">
        <f t="shared" si="1310"/>
        <v>0</v>
      </c>
      <c r="BJ492" s="12">
        <f t="shared" si="1310"/>
        <v>0</v>
      </c>
      <c r="BK492" s="12">
        <f t="shared" si="1310"/>
        <v>0</v>
      </c>
      <c r="BL492" s="12">
        <f t="shared" si="1310"/>
        <v>0</v>
      </c>
      <c r="BM492" s="12">
        <f t="shared" si="1310"/>
        <v>0</v>
      </c>
      <c r="BN492" s="12">
        <f t="shared" si="1310"/>
        <v>0</v>
      </c>
      <c r="BO492" s="12">
        <f t="shared" si="1310"/>
        <v>0</v>
      </c>
      <c r="BP492" s="12">
        <f t="shared" si="1310"/>
        <v>0</v>
      </c>
      <c r="BQ492" s="12">
        <f t="shared" si="1310"/>
        <v>0</v>
      </c>
      <c r="BR492" s="12">
        <f t="shared" si="1310"/>
        <v>0</v>
      </c>
      <c r="BS492" s="12">
        <f t="shared" si="1310"/>
        <v>-325000</v>
      </c>
      <c r="BT492" s="12">
        <f t="shared" si="1310"/>
        <v>-325000</v>
      </c>
      <c r="BU492" s="12">
        <f t="shared" si="1310"/>
        <v>-325000</v>
      </c>
      <c r="BV492" s="12">
        <f t="shared" ref="BV492:DY494" si="1311">BV179*$D492</f>
        <v>-325000</v>
      </c>
      <c r="BW492" s="12">
        <f t="shared" si="1311"/>
        <v>-325000</v>
      </c>
      <c r="BX492" s="12">
        <f t="shared" si="1311"/>
        <v>-325000</v>
      </c>
      <c r="BY492" s="12">
        <f t="shared" si="1311"/>
        <v>-325000</v>
      </c>
      <c r="BZ492" s="12">
        <f t="shared" si="1311"/>
        <v>-325000</v>
      </c>
      <c r="CA492" s="12">
        <f t="shared" si="1311"/>
        <v>-325000</v>
      </c>
      <c r="CB492" s="12">
        <f t="shared" si="1311"/>
        <v>-325000</v>
      </c>
      <c r="CC492" s="12">
        <f t="shared" si="1311"/>
        <v>-325000</v>
      </c>
      <c r="CD492" s="12">
        <f t="shared" si="1311"/>
        <v>-325000</v>
      </c>
      <c r="CE492" s="12">
        <f t="shared" si="1311"/>
        <v>0</v>
      </c>
      <c r="CF492" s="12">
        <f t="shared" si="1311"/>
        <v>0</v>
      </c>
      <c r="CG492" s="12">
        <f t="shared" si="1311"/>
        <v>0</v>
      </c>
      <c r="CH492" s="12">
        <f t="shared" si="1311"/>
        <v>0</v>
      </c>
      <c r="CI492" s="12">
        <f t="shared" si="1311"/>
        <v>0</v>
      </c>
      <c r="CJ492" s="12">
        <f t="shared" si="1311"/>
        <v>0</v>
      </c>
      <c r="CK492" s="12">
        <f t="shared" si="1311"/>
        <v>0</v>
      </c>
      <c r="CL492" s="12">
        <f t="shared" si="1311"/>
        <v>0</v>
      </c>
      <c r="CM492" s="12">
        <f t="shared" si="1311"/>
        <v>0</v>
      </c>
      <c r="CN492" s="12">
        <f t="shared" si="1311"/>
        <v>0</v>
      </c>
      <c r="CO492" s="12">
        <f t="shared" si="1311"/>
        <v>0</v>
      </c>
      <c r="CP492" s="12">
        <f t="shared" si="1311"/>
        <v>0</v>
      </c>
      <c r="CQ492" s="12">
        <f t="shared" si="1311"/>
        <v>0</v>
      </c>
      <c r="CR492" s="12">
        <f t="shared" si="1311"/>
        <v>0</v>
      </c>
      <c r="CS492" s="12">
        <f t="shared" si="1311"/>
        <v>0</v>
      </c>
      <c r="CT492" s="12">
        <f t="shared" si="1311"/>
        <v>0</v>
      </c>
      <c r="CU492" s="12">
        <f t="shared" si="1311"/>
        <v>0</v>
      </c>
      <c r="CV492" s="12">
        <f t="shared" si="1311"/>
        <v>0</v>
      </c>
      <c r="CW492" s="12">
        <f t="shared" si="1311"/>
        <v>0</v>
      </c>
      <c r="CX492" s="12">
        <f t="shared" si="1311"/>
        <v>0</v>
      </c>
      <c r="CY492" s="12">
        <f t="shared" si="1311"/>
        <v>0</v>
      </c>
      <c r="CZ492" s="12">
        <f t="shared" si="1311"/>
        <v>0</v>
      </c>
      <c r="DA492" s="12">
        <f t="shared" si="1311"/>
        <v>0</v>
      </c>
      <c r="DB492" s="12">
        <f t="shared" si="1311"/>
        <v>0</v>
      </c>
      <c r="DC492" s="12">
        <f t="shared" si="1311"/>
        <v>0</v>
      </c>
      <c r="DD492" s="12">
        <f t="shared" si="1311"/>
        <v>0</v>
      </c>
      <c r="DE492" s="12">
        <f t="shared" si="1311"/>
        <v>0</v>
      </c>
      <c r="DF492" s="12">
        <f t="shared" si="1311"/>
        <v>0</v>
      </c>
      <c r="DG492" s="12">
        <f t="shared" si="1311"/>
        <v>0</v>
      </c>
      <c r="DH492" s="12">
        <f t="shared" si="1311"/>
        <v>0</v>
      </c>
      <c r="DI492" s="12">
        <f t="shared" si="1311"/>
        <v>0</v>
      </c>
      <c r="DJ492" s="12">
        <f t="shared" si="1311"/>
        <v>0</v>
      </c>
      <c r="DK492" s="12">
        <f t="shared" si="1311"/>
        <v>0</v>
      </c>
      <c r="DL492" s="12">
        <f t="shared" si="1311"/>
        <v>0</v>
      </c>
      <c r="DM492" s="12">
        <f t="shared" si="1311"/>
        <v>0</v>
      </c>
      <c r="DN492" s="12">
        <f t="shared" si="1311"/>
        <v>0</v>
      </c>
      <c r="DO492" s="12">
        <f t="shared" si="1311"/>
        <v>0</v>
      </c>
      <c r="DP492" s="12">
        <f t="shared" si="1311"/>
        <v>0</v>
      </c>
      <c r="DQ492" s="12">
        <f t="shared" si="1311"/>
        <v>0</v>
      </c>
      <c r="DR492" s="12">
        <f t="shared" si="1311"/>
        <v>0</v>
      </c>
      <c r="DS492" s="12">
        <f t="shared" si="1311"/>
        <v>0</v>
      </c>
      <c r="DT492" s="12">
        <f t="shared" si="1311"/>
        <v>0</v>
      </c>
      <c r="DU492" s="12">
        <f t="shared" si="1311"/>
        <v>0</v>
      </c>
      <c r="DV492" s="12">
        <f t="shared" si="1311"/>
        <v>0</v>
      </c>
      <c r="DW492" s="12">
        <f t="shared" si="1311"/>
        <v>0</v>
      </c>
      <c r="DX492" s="12">
        <f t="shared" si="1311"/>
        <v>0</v>
      </c>
      <c r="DY492" s="12">
        <f t="shared" si="1311"/>
        <v>0</v>
      </c>
      <c r="EB492" s="116">
        <f t="shared" si="1294"/>
        <v>491</v>
      </c>
      <c r="EC492" s="2" t="str">
        <f t="shared" ref="EC492:EC494" si="1312">B492</f>
        <v>Phase 5</v>
      </c>
      <c r="ED492" s="2" t="str">
        <f t="shared" ref="ED492:ED494" si="1313">C492</f>
        <v>50' Wide</v>
      </c>
      <c r="EE492" s="33" t="str">
        <f>EE496</f>
        <v>GAAP</v>
      </c>
      <c r="EF492" s="2" t="str">
        <f>EF496</f>
        <v>Home Construction - Base</v>
      </c>
    </row>
    <row r="493" spans="2:136" x14ac:dyDescent="0.3">
      <c r="B493" s="2" t="str">
        <f>Product!$Q$2</f>
        <v>Phase 5</v>
      </c>
      <c r="C493" s="2" t="str">
        <f>Product!$Q$3</f>
        <v>60' Wide</v>
      </c>
      <c r="D493" s="129">
        <f>SUMIFS(INDEX(Product!$B$2:$U$97, MATCH(D474, Product!$B$2:$B$97, 0), ), Product!$B$2:$U$2, $B493, Product!$B$3:$U$3, $C493)</f>
        <v>-130000</v>
      </c>
      <c r="F493" s="128"/>
      <c r="G493" s="11">
        <f>SUM(H493:DZ493)</f>
        <v>-3900000</v>
      </c>
      <c r="I493" s="12">
        <f t="shared" si="1293"/>
        <v>0</v>
      </c>
      <c r="J493" s="12">
        <f t="shared" si="1310"/>
        <v>0</v>
      </c>
      <c r="K493" s="12">
        <f t="shared" si="1310"/>
        <v>0</v>
      </c>
      <c r="L493" s="12">
        <f t="shared" si="1310"/>
        <v>0</v>
      </c>
      <c r="M493" s="12">
        <f t="shared" si="1310"/>
        <v>0</v>
      </c>
      <c r="N493" s="12">
        <f t="shared" si="1310"/>
        <v>0</v>
      </c>
      <c r="O493" s="12">
        <f t="shared" si="1310"/>
        <v>0</v>
      </c>
      <c r="P493" s="12">
        <f t="shared" si="1310"/>
        <v>0</v>
      </c>
      <c r="Q493" s="12">
        <f t="shared" si="1310"/>
        <v>0</v>
      </c>
      <c r="R493" s="12">
        <f t="shared" si="1310"/>
        <v>0</v>
      </c>
      <c r="S493" s="12">
        <f t="shared" si="1310"/>
        <v>0</v>
      </c>
      <c r="T493" s="12">
        <f t="shared" si="1310"/>
        <v>0</v>
      </c>
      <c r="U493" s="12">
        <f t="shared" si="1310"/>
        <v>0</v>
      </c>
      <c r="V493" s="12">
        <f t="shared" si="1310"/>
        <v>0</v>
      </c>
      <c r="W493" s="12">
        <f t="shared" si="1310"/>
        <v>0</v>
      </c>
      <c r="X493" s="12">
        <f t="shared" si="1310"/>
        <v>0</v>
      </c>
      <c r="Y493" s="12">
        <f t="shared" si="1310"/>
        <v>0</v>
      </c>
      <c r="Z493" s="12">
        <f t="shared" si="1310"/>
        <v>0</v>
      </c>
      <c r="AA493" s="12">
        <f t="shared" si="1310"/>
        <v>0</v>
      </c>
      <c r="AB493" s="12">
        <f t="shared" si="1310"/>
        <v>0</v>
      </c>
      <c r="AC493" s="12">
        <f t="shared" si="1310"/>
        <v>0</v>
      </c>
      <c r="AD493" s="12">
        <f t="shared" si="1310"/>
        <v>0</v>
      </c>
      <c r="AE493" s="12">
        <f t="shared" si="1310"/>
        <v>0</v>
      </c>
      <c r="AF493" s="12">
        <f t="shared" si="1310"/>
        <v>0</v>
      </c>
      <c r="AG493" s="12">
        <f t="shared" si="1310"/>
        <v>0</v>
      </c>
      <c r="AH493" s="12">
        <f t="shared" si="1310"/>
        <v>0</v>
      </c>
      <c r="AI493" s="12">
        <f t="shared" si="1310"/>
        <v>0</v>
      </c>
      <c r="AJ493" s="12">
        <f t="shared" si="1310"/>
        <v>0</v>
      </c>
      <c r="AK493" s="12">
        <f t="shared" si="1310"/>
        <v>0</v>
      </c>
      <c r="AL493" s="12">
        <f t="shared" si="1310"/>
        <v>0</v>
      </c>
      <c r="AM493" s="12">
        <f t="shared" si="1310"/>
        <v>0</v>
      </c>
      <c r="AN493" s="12">
        <f t="shared" si="1310"/>
        <v>0</v>
      </c>
      <c r="AO493" s="12">
        <f t="shared" si="1310"/>
        <v>0</v>
      </c>
      <c r="AP493" s="12">
        <f t="shared" si="1310"/>
        <v>0</v>
      </c>
      <c r="AQ493" s="12">
        <f t="shared" si="1310"/>
        <v>0</v>
      </c>
      <c r="AR493" s="12">
        <f t="shared" si="1310"/>
        <v>0</v>
      </c>
      <c r="AS493" s="12">
        <f t="shared" si="1310"/>
        <v>0</v>
      </c>
      <c r="AT493" s="12">
        <f t="shared" si="1310"/>
        <v>0</v>
      </c>
      <c r="AU493" s="12">
        <f t="shared" si="1310"/>
        <v>0</v>
      </c>
      <c r="AV493" s="12">
        <f t="shared" si="1310"/>
        <v>0</v>
      </c>
      <c r="AW493" s="12">
        <f t="shared" si="1310"/>
        <v>0</v>
      </c>
      <c r="AX493" s="12">
        <f t="shared" si="1310"/>
        <v>0</v>
      </c>
      <c r="AY493" s="12">
        <f t="shared" si="1310"/>
        <v>0</v>
      </c>
      <c r="AZ493" s="12">
        <f t="shared" si="1310"/>
        <v>0</v>
      </c>
      <c r="BA493" s="12">
        <f t="shared" si="1310"/>
        <v>0</v>
      </c>
      <c r="BB493" s="12">
        <f t="shared" si="1310"/>
        <v>0</v>
      </c>
      <c r="BC493" s="12">
        <f t="shared" si="1310"/>
        <v>0</v>
      </c>
      <c r="BD493" s="12">
        <f t="shared" si="1310"/>
        <v>0</v>
      </c>
      <c r="BE493" s="12">
        <f t="shared" si="1310"/>
        <v>0</v>
      </c>
      <c r="BF493" s="12">
        <f t="shared" si="1310"/>
        <v>0</v>
      </c>
      <c r="BG493" s="12">
        <f t="shared" si="1310"/>
        <v>0</v>
      </c>
      <c r="BH493" s="12">
        <f t="shared" si="1310"/>
        <v>0</v>
      </c>
      <c r="BI493" s="12">
        <f t="shared" si="1310"/>
        <v>0</v>
      </c>
      <c r="BJ493" s="12">
        <f t="shared" si="1310"/>
        <v>0</v>
      </c>
      <c r="BK493" s="12">
        <f t="shared" si="1310"/>
        <v>0</v>
      </c>
      <c r="BL493" s="12">
        <f t="shared" si="1310"/>
        <v>0</v>
      </c>
      <c r="BM493" s="12">
        <f t="shared" si="1310"/>
        <v>0</v>
      </c>
      <c r="BN493" s="12">
        <f t="shared" si="1310"/>
        <v>0</v>
      </c>
      <c r="BO493" s="12">
        <f t="shared" si="1310"/>
        <v>0</v>
      </c>
      <c r="BP493" s="12">
        <f t="shared" si="1310"/>
        <v>0</v>
      </c>
      <c r="BQ493" s="12">
        <f t="shared" si="1310"/>
        <v>0</v>
      </c>
      <c r="BR493" s="12">
        <f t="shared" si="1310"/>
        <v>0</v>
      </c>
      <c r="BS493" s="12">
        <f t="shared" si="1310"/>
        <v>-325000</v>
      </c>
      <c r="BT493" s="12">
        <f t="shared" si="1310"/>
        <v>-325000</v>
      </c>
      <c r="BU493" s="12">
        <f t="shared" si="1310"/>
        <v>-325000</v>
      </c>
      <c r="BV493" s="12">
        <f t="shared" si="1311"/>
        <v>-325000</v>
      </c>
      <c r="BW493" s="12">
        <f t="shared" si="1311"/>
        <v>-325000</v>
      </c>
      <c r="BX493" s="12">
        <f t="shared" si="1311"/>
        <v>-325000</v>
      </c>
      <c r="BY493" s="12">
        <f t="shared" si="1311"/>
        <v>-325000</v>
      </c>
      <c r="BZ493" s="12">
        <f t="shared" si="1311"/>
        <v>-325000</v>
      </c>
      <c r="CA493" s="12">
        <f t="shared" si="1311"/>
        <v>-325000</v>
      </c>
      <c r="CB493" s="12">
        <f t="shared" si="1311"/>
        <v>-325000</v>
      </c>
      <c r="CC493" s="12">
        <f t="shared" si="1311"/>
        <v>-325000</v>
      </c>
      <c r="CD493" s="12">
        <f t="shared" si="1311"/>
        <v>-325000</v>
      </c>
      <c r="CE493" s="12">
        <f t="shared" si="1311"/>
        <v>0</v>
      </c>
      <c r="CF493" s="12">
        <f t="shared" si="1311"/>
        <v>0</v>
      </c>
      <c r="CG493" s="12">
        <f t="shared" si="1311"/>
        <v>0</v>
      </c>
      <c r="CH493" s="12">
        <f t="shared" si="1311"/>
        <v>0</v>
      </c>
      <c r="CI493" s="12">
        <f t="shared" si="1311"/>
        <v>0</v>
      </c>
      <c r="CJ493" s="12">
        <f t="shared" si="1311"/>
        <v>0</v>
      </c>
      <c r="CK493" s="12">
        <f t="shared" si="1311"/>
        <v>0</v>
      </c>
      <c r="CL493" s="12">
        <f t="shared" si="1311"/>
        <v>0</v>
      </c>
      <c r="CM493" s="12">
        <f t="shared" si="1311"/>
        <v>0</v>
      </c>
      <c r="CN493" s="12">
        <f t="shared" si="1311"/>
        <v>0</v>
      </c>
      <c r="CO493" s="12">
        <f t="shared" si="1311"/>
        <v>0</v>
      </c>
      <c r="CP493" s="12">
        <f t="shared" si="1311"/>
        <v>0</v>
      </c>
      <c r="CQ493" s="12">
        <f t="shared" si="1311"/>
        <v>0</v>
      </c>
      <c r="CR493" s="12">
        <f t="shared" si="1311"/>
        <v>0</v>
      </c>
      <c r="CS493" s="12">
        <f t="shared" si="1311"/>
        <v>0</v>
      </c>
      <c r="CT493" s="12">
        <f t="shared" si="1311"/>
        <v>0</v>
      </c>
      <c r="CU493" s="12">
        <f t="shared" si="1311"/>
        <v>0</v>
      </c>
      <c r="CV493" s="12">
        <f t="shared" si="1311"/>
        <v>0</v>
      </c>
      <c r="CW493" s="12">
        <f t="shared" si="1311"/>
        <v>0</v>
      </c>
      <c r="CX493" s="12">
        <f t="shared" si="1311"/>
        <v>0</v>
      </c>
      <c r="CY493" s="12">
        <f t="shared" si="1311"/>
        <v>0</v>
      </c>
      <c r="CZ493" s="12">
        <f t="shared" si="1311"/>
        <v>0</v>
      </c>
      <c r="DA493" s="12">
        <f t="shared" si="1311"/>
        <v>0</v>
      </c>
      <c r="DB493" s="12">
        <f t="shared" si="1311"/>
        <v>0</v>
      </c>
      <c r="DC493" s="12">
        <f t="shared" si="1311"/>
        <v>0</v>
      </c>
      <c r="DD493" s="12">
        <f t="shared" si="1311"/>
        <v>0</v>
      </c>
      <c r="DE493" s="12">
        <f t="shared" si="1311"/>
        <v>0</v>
      </c>
      <c r="DF493" s="12">
        <f t="shared" si="1311"/>
        <v>0</v>
      </c>
      <c r="DG493" s="12">
        <f t="shared" si="1311"/>
        <v>0</v>
      </c>
      <c r="DH493" s="12">
        <f t="shared" si="1311"/>
        <v>0</v>
      </c>
      <c r="DI493" s="12">
        <f t="shared" si="1311"/>
        <v>0</v>
      </c>
      <c r="DJ493" s="12">
        <f t="shared" si="1311"/>
        <v>0</v>
      </c>
      <c r="DK493" s="12">
        <f t="shared" si="1311"/>
        <v>0</v>
      </c>
      <c r="DL493" s="12">
        <f t="shared" si="1311"/>
        <v>0</v>
      </c>
      <c r="DM493" s="12">
        <f t="shared" si="1311"/>
        <v>0</v>
      </c>
      <c r="DN493" s="12">
        <f t="shared" si="1311"/>
        <v>0</v>
      </c>
      <c r="DO493" s="12">
        <f t="shared" si="1311"/>
        <v>0</v>
      </c>
      <c r="DP493" s="12">
        <f t="shared" si="1311"/>
        <v>0</v>
      </c>
      <c r="DQ493" s="12">
        <f t="shared" si="1311"/>
        <v>0</v>
      </c>
      <c r="DR493" s="12">
        <f t="shared" si="1311"/>
        <v>0</v>
      </c>
      <c r="DS493" s="12">
        <f t="shared" si="1311"/>
        <v>0</v>
      </c>
      <c r="DT493" s="12">
        <f t="shared" si="1311"/>
        <v>0</v>
      </c>
      <c r="DU493" s="12">
        <f t="shared" si="1311"/>
        <v>0</v>
      </c>
      <c r="DV493" s="12">
        <f t="shared" si="1311"/>
        <v>0</v>
      </c>
      <c r="DW493" s="12">
        <f t="shared" si="1311"/>
        <v>0</v>
      </c>
      <c r="DX493" s="12">
        <f t="shared" si="1311"/>
        <v>0</v>
      </c>
      <c r="DY493" s="12">
        <f t="shared" si="1311"/>
        <v>0</v>
      </c>
      <c r="EB493" s="116">
        <f t="shared" si="1294"/>
        <v>492</v>
      </c>
      <c r="EC493" s="2" t="str">
        <f t="shared" si="1312"/>
        <v>Phase 5</v>
      </c>
      <c r="ED493" s="2" t="str">
        <f t="shared" si="1313"/>
        <v>60' Wide</v>
      </c>
      <c r="EE493" s="33" t="str">
        <f>EE496</f>
        <v>GAAP</v>
      </c>
      <c r="EF493" s="2" t="str">
        <f>EF496</f>
        <v>Home Construction - Base</v>
      </c>
    </row>
    <row r="494" spans="2:136" x14ac:dyDescent="0.3">
      <c r="B494" s="2" t="str">
        <f>Product!$R$2</f>
        <v>Phase 5</v>
      </c>
      <c r="C494" s="2" t="str">
        <f>Product!$R$3</f>
        <v>75' Wide</v>
      </c>
      <c r="D494" s="129">
        <f>SUMIFS(INDEX(Product!$B$2:$U$97, MATCH(D474, Product!$B$2:$B$97, 0), ), Product!$B$2:$U$2, $B494, Product!$B$3:$U$3, $C494)</f>
        <v>-130000</v>
      </c>
      <c r="F494" s="128"/>
      <c r="G494" s="11">
        <f>SUM(H494:DZ494)</f>
        <v>-2600000</v>
      </c>
      <c r="I494" s="12">
        <f t="shared" si="1293"/>
        <v>0</v>
      </c>
      <c r="J494" s="12">
        <f t="shared" si="1310"/>
        <v>0</v>
      </c>
      <c r="K494" s="12">
        <f t="shared" si="1310"/>
        <v>0</v>
      </c>
      <c r="L494" s="12">
        <f t="shared" si="1310"/>
        <v>0</v>
      </c>
      <c r="M494" s="12">
        <f t="shared" si="1310"/>
        <v>0</v>
      </c>
      <c r="N494" s="12">
        <f t="shared" si="1310"/>
        <v>0</v>
      </c>
      <c r="O494" s="12">
        <f t="shared" si="1310"/>
        <v>0</v>
      </c>
      <c r="P494" s="12">
        <f t="shared" si="1310"/>
        <v>0</v>
      </c>
      <c r="Q494" s="12">
        <f t="shared" si="1310"/>
        <v>0</v>
      </c>
      <c r="R494" s="12">
        <f t="shared" si="1310"/>
        <v>0</v>
      </c>
      <c r="S494" s="12">
        <f t="shared" si="1310"/>
        <v>0</v>
      </c>
      <c r="T494" s="12">
        <f t="shared" si="1310"/>
        <v>0</v>
      </c>
      <c r="U494" s="12">
        <f t="shared" si="1310"/>
        <v>0</v>
      </c>
      <c r="V494" s="12">
        <f t="shared" si="1310"/>
        <v>0</v>
      </c>
      <c r="W494" s="12">
        <f t="shared" si="1310"/>
        <v>0</v>
      </c>
      <c r="X494" s="12">
        <f t="shared" si="1310"/>
        <v>0</v>
      </c>
      <c r="Y494" s="12">
        <f t="shared" si="1310"/>
        <v>0</v>
      </c>
      <c r="Z494" s="12">
        <f t="shared" si="1310"/>
        <v>0</v>
      </c>
      <c r="AA494" s="12">
        <f t="shared" si="1310"/>
        <v>0</v>
      </c>
      <c r="AB494" s="12">
        <f t="shared" si="1310"/>
        <v>0</v>
      </c>
      <c r="AC494" s="12">
        <f t="shared" si="1310"/>
        <v>0</v>
      </c>
      <c r="AD494" s="12">
        <f t="shared" si="1310"/>
        <v>0</v>
      </c>
      <c r="AE494" s="12">
        <f t="shared" si="1310"/>
        <v>0</v>
      </c>
      <c r="AF494" s="12">
        <f t="shared" si="1310"/>
        <v>0</v>
      </c>
      <c r="AG494" s="12">
        <f t="shared" si="1310"/>
        <v>0</v>
      </c>
      <c r="AH494" s="12">
        <f t="shared" si="1310"/>
        <v>0</v>
      </c>
      <c r="AI494" s="12">
        <f t="shared" si="1310"/>
        <v>0</v>
      </c>
      <c r="AJ494" s="12">
        <f t="shared" si="1310"/>
        <v>0</v>
      </c>
      <c r="AK494" s="12">
        <f t="shared" si="1310"/>
        <v>0</v>
      </c>
      <c r="AL494" s="12">
        <f t="shared" si="1310"/>
        <v>0</v>
      </c>
      <c r="AM494" s="12">
        <f t="shared" si="1310"/>
        <v>0</v>
      </c>
      <c r="AN494" s="12">
        <f t="shared" si="1310"/>
        <v>0</v>
      </c>
      <c r="AO494" s="12">
        <f t="shared" si="1310"/>
        <v>0</v>
      </c>
      <c r="AP494" s="12">
        <f t="shared" si="1310"/>
        <v>0</v>
      </c>
      <c r="AQ494" s="12">
        <f t="shared" si="1310"/>
        <v>0</v>
      </c>
      <c r="AR494" s="12">
        <f t="shared" si="1310"/>
        <v>0</v>
      </c>
      <c r="AS494" s="12">
        <f t="shared" si="1310"/>
        <v>0</v>
      </c>
      <c r="AT494" s="12">
        <f t="shared" si="1310"/>
        <v>0</v>
      </c>
      <c r="AU494" s="12">
        <f t="shared" si="1310"/>
        <v>0</v>
      </c>
      <c r="AV494" s="12">
        <f t="shared" si="1310"/>
        <v>0</v>
      </c>
      <c r="AW494" s="12">
        <f t="shared" si="1310"/>
        <v>0</v>
      </c>
      <c r="AX494" s="12">
        <f t="shared" si="1310"/>
        <v>0</v>
      </c>
      <c r="AY494" s="12">
        <f t="shared" si="1310"/>
        <v>0</v>
      </c>
      <c r="AZ494" s="12">
        <f t="shared" si="1310"/>
        <v>0</v>
      </c>
      <c r="BA494" s="12">
        <f t="shared" si="1310"/>
        <v>0</v>
      </c>
      <c r="BB494" s="12">
        <f t="shared" si="1310"/>
        <v>0</v>
      </c>
      <c r="BC494" s="12">
        <f t="shared" si="1310"/>
        <v>0</v>
      </c>
      <c r="BD494" s="12">
        <f t="shared" si="1310"/>
        <v>0</v>
      </c>
      <c r="BE494" s="12">
        <f t="shared" si="1310"/>
        <v>0</v>
      </c>
      <c r="BF494" s="12">
        <f t="shared" si="1310"/>
        <v>0</v>
      </c>
      <c r="BG494" s="12">
        <f t="shared" si="1310"/>
        <v>0</v>
      </c>
      <c r="BH494" s="12">
        <f t="shared" si="1310"/>
        <v>0</v>
      </c>
      <c r="BI494" s="12">
        <f t="shared" si="1310"/>
        <v>0</v>
      </c>
      <c r="BJ494" s="12">
        <f t="shared" si="1310"/>
        <v>0</v>
      </c>
      <c r="BK494" s="12">
        <f t="shared" si="1310"/>
        <v>0</v>
      </c>
      <c r="BL494" s="12">
        <f t="shared" si="1310"/>
        <v>0</v>
      </c>
      <c r="BM494" s="12">
        <f t="shared" si="1310"/>
        <v>0</v>
      </c>
      <c r="BN494" s="12">
        <f t="shared" si="1310"/>
        <v>0</v>
      </c>
      <c r="BO494" s="12">
        <f t="shared" si="1310"/>
        <v>0</v>
      </c>
      <c r="BP494" s="12">
        <f t="shared" si="1310"/>
        <v>0</v>
      </c>
      <c r="BQ494" s="12">
        <f t="shared" si="1310"/>
        <v>0</v>
      </c>
      <c r="BR494" s="12">
        <f t="shared" si="1310"/>
        <v>0</v>
      </c>
      <c r="BS494" s="12">
        <f t="shared" si="1310"/>
        <v>-216666.66666666669</v>
      </c>
      <c r="BT494" s="12">
        <f t="shared" si="1310"/>
        <v>-216666.66666666669</v>
      </c>
      <c r="BU494" s="12">
        <f t="shared" si="1310"/>
        <v>-216666.66666666669</v>
      </c>
      <c r="BV494" s="12">
        <f t="shared" si="1311"/>
        <v>-216666.66666666669</v>
      </c>
      <c r="BW494" s="12">
        <f t="shared" si="1311"/>
        <v>-216666.66666666669</v>
      </c>
      <c r="BX494" s="12">
        <f t="shared" si="1311"/>
        <v>-216666.66666666669</v>
      </c>
      <c r="BY494" s="12">
        <f t="shared" si="1311"/>
        <v>-216666.66666666669</v>
      </c>
      <c r="BZ494" s="12">
        <f t="shared" si="1311"/>
        <v>-216666.66666666669</v>
      </c>
      <c r="CA494" s="12">
        <f t="shared" si="1311"/>
        <v>-216666.66666666669</v>
      </c>
      <c r="CB494" s="12">
        <f t="shared" si="1311"/>
        <v>-216666.66666666669</v>
      </c>
      <c r="CC494" s="12">
        <f t="shared" si="1311"/>
        <v>-216666.66666666669</v>
      </c>
      <c r="CD494" s="12">
        <f t="shared" si="1311"/>
        <v>-216666.66666666669</v>
      </c>
      <c r="CE494" s="12">
        <f t="shared" si="1311"/>
        <v>0</v>
      </c>
      <c r="CF494" s="12">
        <f t="shared" si="1311"/>
        <v>0</v>
      </c>
      <c r="CG494" s="12">
        <f t="shared" si="1311"/>
        <v>0</v>
      </c>
      <c r="CH494" s="12">
        <f t="shared" si="1311"/>
        <v>0</v>
      </c>
      <c r="CI494" s="12">
        <f t="shared" si="1311"/>
        <v>0</v>
      </c>
      <c r="CJ494" s="12">
        <f t="shared" si="1311"/>
        <v>0</v>
      </c>
      <c r="CK494" s="12">
        <f t="shared" si="1311"/>
        <v>0</v>
      </c>
      <c r="CL494" s="12">
        <f t="shared" si="1311"/>
        <v>0</v>
      </c>
      <c r="CM494" s="12">
        <f t="shared" si="1311"/>
        <v>0</v>
      </c>
      <c r="CN494" s="12">
        <f t="shared" si="1311"/>
        <v>0</v>
      </c>
      <c r="CO494" s="12">
        <f t="shared" si="1311"/>
        <v>0</v>
      </c>
      <c r="CP494" s="12">
        <f t="shared" si="1311"/>
        <v>0</v>
      </c>
      <c r="CQ494" s="12">
        <f t="shared" si="1311"/>
        <v>0</v>
      </c>
      <c r="CR494" s="12">
        <f t="shared" si="1311"/>
        <v>0</v>
      </c>
      <c r="CS494" s="12">
        <f t="shared" si="1311"/>
        <v>0</v>
      </c>
      <c r="CT494" s="12">
        <f t="shared" si="1311"/>
        <v>0</v>
      </c>
      <c r="CU494" s="12">
        <f t="shared" si="1311"/>
        <v>0</v>
      </c>
      <c r="CV494" s="12">
        <f t="shared" si="1311"/>
        <v>0</v>
      </c>
      <c r="CW494" s="12">
        <f t="shared" si="1311"/>
        <v>0</v>
      </c>
      <c r="CX494" s="12">
        <f t="shared" si="1311"/>
        <v>0</v>
      </c>
      <c r="CY494" s="12">
        <f t="shared" si="1311"/>
        <v>0</v>
      </c>
      <c r="CZ494" s="12">
        <f t="shared" si="1311"/>
        <v>0</v>
      </c>
      <c r="DA494" s="12">
        <f t="shared" si="1311"/>
        <v>0</v>
      </c>
      <c r="DB494" s="12">
        <f t="shared" si="1311"/>
        <v>0</v>
      </c>
      <c r="DC494" s="12">
        <f t="shared" si="1311"/>
        <v>0</v>
      </c>
      <c r="DD494" s="12">
        <f t="shared" si="1311"/>
        <v>0</v>
      </c>
      <c r="DE494" s="12">
        <f t="shared" si="1311"/>
        <v>0</v>
      </c>
      <c r="DF494" s="12">
        <f t="shared" si="1311"/>
        <v>0</v>
      </c>
      <c r="DG494" s="12">
        <f t="shared" si="1311"/>
        <v>0</v>
      </c>
      <c r="DH494" s="12">
        <f t="shared" si="1311"/>
        <v>0</v>
      </c>
      <c r="DI494" s="12">
        <f t="shared" si="1311"/>
        <v>0</v>
      </c>
      <c r="DJ494" s="12">
        <f t="shared" si="1311"/>
        <v>0</v>
      </c>
      <c r="DK494" s="12">
        <f t="shared" si="1311"/>
        <v>0</v>
      </c>
      <c r="DL494" s="12">
        <f t="shared" si="1311"/>
        <v>0</v>
      </c>
      <c r="DM494" s="12">
        <f t="shared" si="1311"/>
        <v>0</v>
      </c>
      <c r="DN494" s="12">
        <f t="shared" si="1311"/>
        <v>0</v>
      </c>
      <c r="DO494" s="12">
        <f t="shared" si="1311"/>
        <v>0</v>
      </c>
      <c r="DP494" s="12">
        <f t="shared" si="1311"/>
        <v>0</v>
      </c>
      <c r="DQ494" s="12">
        <f t="shared" si="1311"/>
        <v>0</v>
      </c>
      <c r="DR494" s="12">
        <f t="shared" si="1311"/>
        <v>0</v>
      </c>
      <c r="DS494" s="12">
        <f t="shared" si="1311"/>
        <v>0</v>
      </c>
      <c r="DT494" s="12">
        <f t="shared" si="1311"/>
        <v>0</v>
      </c>
      <c r="DU494" s="12">
        <f t="shared" si="1311"/>
        <v>0</v>
      </c>
      <c r="DV494" s="12">
        <f t="shared" si="1311"/>
        <v>0</v>
      </c>
      <c r="DW494" s="12">
        <f t="shared" si="1311"/>
        <v>0</v>
      </c>
      <c r="DX494" s="12">
        <f t="shared" si="1311"/>
        <v>0</v>
      </c>
      <c r="DY494" s="12">
        <f t="shared" si="1311"/>
        <v>0</v>
      </c>
      <c r="EB494" s="116">
        <f t="shared" si="1294"/>
        <v>493</v>
      </c>
      <c r="EC494" s="2" t="str">
        <f t="shared" si="1312"/>
        <v>Phase 5</v>
      </c>
      <c r="ED494" s="2" t="str">
        <f t="shared" si="1313"/>
        <v>75' Wide</v>
      </c>
      <c r="EE494" s="33" t="str">
        <f>EE496</f>
        <v>GAAP</v>
      </c>
      <c r="EF494" s="2" t="str">
        <f>EF496</f>
        <v>Home Construction - Base</v>
      </c>
    </row>
    <row r="495" spans="2:136" x14ac:dyDescent="0.3">
      <c r="G495" s="7"/>
    </row>
    <row r="496" spans="2:136" x14ac:dyDescent="0.3">
      <c r="B496" s="18" t="s">
        <v>56</v>
      </c>
      <c r="C496" s="18"/>
      <c r="D496" s="18"/>
      <c r="E496" s="18"/>
      <c r="F496" s="18"/>
      <c r="G496" s="23">
        <f>SUM(G474:G495)</f>
        <v>-52000000</v>
      </c>
      <c r="H496" s="18"/>
      <c r="I496" s="19">
        <f>SUM(I474:I495)</f>
        <v>0</v>
      </c>
      <c r="J496" s="19">
        <f t="shared" ref="J496:BU496" si="1314">SUM(J474:J495)</f>
        <v>0</v>
      </c>
      <c r="K496" s="19">
        <f t="shared" si="1314"/>
        <v>0</v>
      </c>
      <c r="L496" s="19">
        <f t="shared" si="1314"/>
        <v>0</v>
      </c>
      <c r="M496" s="19">
        <f t="shared" si="1314"/>
        <v>0</v>
      </c>
      <c r="N496" s="19">
        <f t="shared" si="1314"/>
        <v>0</v>
      </c>
      <c r="O496" s="19">
        <f t="shared" si="1314"/>
        <v>0</v>
      </c>
      <c r="P496" s="19">
        <f t="shared" si="1314"/>
        <v>0</v>
      </c>
      <c r="Q496" s="19">
        <f t="shared" si="1314"/>
        <v>0</v>
      </c>
      <c r="R496" s="19">
        <f t="shared" si="1314"/>
        <v>0</v>
      </c>
      <c r="S496" s="19">
        <f t="shared" si="1314"/>
        <v>0</v>
      </c>
      <c r="T496" s="19">
        <f t="shared" si="1314"/>
        <v>0</v>
      </c>
      <c r="U496" s="19">
        <f t="shared" si="1314"/>
        <v>0</v>
      </c>
      <c r="V496" s="19">
        <f t="shared" si="1314"/>
        <v>0</v>
      </c>
      <c r="W496" s="19">
        <f t="shared" si="1314"/>
        <v>-866666.66666666674</v>
      </c>
      <c r="X496" s="19">
        <f t="shared" si="1314"/>
        <v>-866666.66666666674</v>
      </c>
      <c r="Y496" s="19">
        <f t="shared" si="1314"/>
        <v>-866666.66666666674</v>
      </c>
      <c r="Z496" s="19">
        <f t="shared" si="1314"/>
        <v>-866666.66666666674</v>
      </c>
      <c r="AA496" s="19">
        <f t="shared" si="1314"/>
        <v>-866666.66666666674</v>
      </c>
      <c r="AB496" s="19">
        <f t="shared" si="1314"/>
        <v>-866666.66666666674</v>
      </c>
      <c r="AC496" s="19">
        <f t="shared" si="1314"/>
        <v>-866666.66666666674</v>
      </c>
      <c r="AD496" s="19">
        <f t="shared" si="1314"/>
        <v>-866666.66666666674</v>
      </c>
      <c r="AE496" s="19">
        <f t="shared" si="1314"/>
        <v>-866666.66666666674</v>
      </c>
      <c r="AF496" s="19">
        <f t="shared" si="1314"/>
        <v>-866666.66666666674</v>
      </c>
      <c r="AG496" s="19">
        <f t="shared" si="1314"/>
        <v>-866666.66666666674</v>
      </c>
      <c r="AH496" s="19">
        <f t="shared" si="1314"/>
        <v>-866666.66666666674</v>
      </c>
      <c r="AI496" s="19">
        <f t="shared" si="1314"/>
        <v>-866666.66666666674</v>
      </c>
      <c r="AJ496" s="19">
        <f t="shared" si="1314"/>
        <v>-866666.66666666674</v>
      </c>
      <c r="AK496" s="19">
        <f t="shared" si="1314"/>
        <v>-866666.66666666674</v>
      </c>
      <c r="AL496" s="19">
        <f t="shared" si="1314"/>
        <v>-866666.66666666674</v>
      </c>
      <c r="AM496" s="19">
        <f t="shared" si="1314"/>
        <v>-866666.66666666674</v>
      </c>
      <c r="AN496" s="19">
        <f t="shared" si="1314"/>
        <v>-866666.66666666674</v>
      </c>
      <c r="AO496" s="19">
        <f t="shared" si="1314"/>
        <v>-866666.66666666674</v>
      </c>
      <c r="AP496" s="19">
        <f t="shared" si="1314"/>
        <v>-866666.66666666674</v>
      </c>
      <c r="AQ496" s="19">
        <f t="shared" si="1314"/>
        <v>-866666.66666666674</v>
      </c>
      <c r="AR496" s="19">
        <f t="shared" si="1314"/>
        <v>-866666.66666666674</v>
      </c>
      <c r="AS496" s="19">
        <f t="shared" si="1314"/>
        <v>-866666.66666666674</v>
      </c>
      <c r="AT496" s="19">
        <f t="shared" si="1314"/>
        <v>-866666.66666666674</v>
      </c>
      <c r="AU496" s="19">
        <f t="shared" si="1314"/>
        <v>-866666.66666666674</v>
      </c>
      <c r="AV496" s="19">
        <f t="shared" si="1314"/>
        <v>-866666.66666666674</v>
      </c>
      <c r="AW496" s="19">
        <f t="shared" si="1314"/>
        <v>-866666.66666666674</v>
      </c>
      <c r="AX496" s="19">
        <f t="shared" si="1314"/>
        <v>-866666.66666666674</v>
      </c>
      <c r="AY496" s="19">
        <f t="shared" si="1314"/>
        <v>-866666.66666666674</v>
      </c>
      <c r="AZ496" s="19">
        <f t="shared" si="1314"/>
        <v>-866666.66666666674</v>
      </c>
      <c r="BA496" s="19">
        <f t="shared" si="1314"/>
        <v>-866666.66666666674</v>
      </c>
      <c r="BB496" s="19">
        <f t="shared" si="1314"/>
        <v>-866666.66666666674</v>
      </c>
      <c r="BC496" s="19">
        <f t="shared" si="1314"/>
        <v>-866666.66666666674</v>
      </c>
      <c r="BD496" s="19">
        <f t="shared" si="1314"/>
        <v>-866666.66666666674</v>
      </c>
      <c r="BE496" s="19">
        <f t="shared" si="1314"/>
        <v>-866666.66666666674</v>
      </c>
      <c r="BF496" s="19">
        <f t="shared" si="1314"/>
        <v>-866666.66666666674</v>
      </c>
      <c r="BG496" s="19">
        <f t="shared" si="1314"/>
        <v>-866666.66666666674</v>
      </c>
      <c r="BH496" s="19">
        <f t="shared" si="1314"/>
        <v>-866666.66666666674</v>
      </c>
      <c r="BI496" s="19">
        <f t="shared" si="1314"/>
        <v>-866666.66666666674</v>
      </c>
      <c r="BJ496" s="19">
        <f t="shared" si="1314"/>
        <v>-866666.66666666674</v>
      </c>
      <c r="BK496" s="19">
        <f t="shared" si="1314"/>
        <v>-866666.66666666674</v>
      </c>
      <c r="BL496" s="19">
        <f t="shared" si="1314"/>
        <v>-866666.66666666674</v>
      </c>
      <c r="BM496" s="19">
        <f t="shared" si="1314"/>
        <v>-866666.66666666674</v>
      </c>
      <c r="BN496" s="19">
        <f t="shared" si="1314"/>
        <v>-866666.66666666674</v>
      </c>
      <c r="BO496" s="19">
        <f t="shared" si="1314"/>
        <v>-866666.66666666674</v>
      </c>
      <c r="BP496" s="19">
        <f t="shared" si="1314"/>
        <v>-866666.66666666674</v>
      </c>
      <c r="BQ496" s="19">
        <f t="shared" si="1314"/>
        <v>-866666.66666666674</v>
      </c>
      <c r="BR496" s="19">
        <f t="shared" si="1314"/>
        <v>-866666.66666666674</v>
      </c>
      <c r="BS496" s="19">
        <f t="shared" si="1314"/>
        <v>-866666.66666666674</v>
      </c>
      <c r="BT496" s="19">
        <f t="shared" si="1314"/>
        <v>-866666.66666666674</v>
      </c>
      <c r="BU496" s="19">
        <f t="shared" si="1314"/>
        <v>-866666.66666666674</v>
      </c>
      <c r="BV496" s="19">
        <f t="shared" ref="BV496:DY496" si="1315">SUM(BV474:BV495)</f>
        <v>-866666.66666666674</v>
      </c>
      <c r="BW496" s="19">
        <f t="shared" si="1315"/>
        <v>-866666.66666666674</v>
      </c>
      <c r="BX496" s="19">
        <f t="shared" si="1315"/>
        <v>-866666.66666666674</v>
      </c>
      <c r="BY496" s="19">
        <f t="shared" si="1315"/>
        <v>-866666.66666666674</v>
      </c>
      <c r="BZ496" s="19">
        <f t="shared" si="1315"/>
        <v>-866666.66666666674</v>
      </c>
      <c r="CA496" s="19">
        <f t="shared" si="1315"/>
        <v>-866666.66666666674</v>
      </c>
      <c r="CB496" s="19">
        <f t="shared" si="1315"/>
        <v>-866666.66666666674</v>
      </c>
      <c r="CC496" s="19">
        <f t="shared" si="1315"/>
        <v>-866666.66666666674</v>
      </c>
      <c r="CD496" s="19">
        <f t="shared" si="1315"/>
        <v>-866666.66666666674</v>
      </c>
      <c r="CE496" s="19">
        <f t="shared" si="1315"/>
        <v>0</v>
      </c>
      <c r="CF496" s="19">
        <f t="shared" si="1315"/>
        <v>0</v>
      </c>
      <c r="CG496" s="19">
        <f t="shared" si="1315"/>
        <v>0</v>
      </c>
      <c r="CH496" s="19">
        <f t="shared" si="1315"/>
        <v>0</v>
      </c>
      <c r="CI496" s="19">
        <f t="shared" si="1315"/>
        <v>0</v>
      </c>
      <c r="CJ496" s="19">
        <f t="shared" si="1315"/>
        <v>0</v>
      </c>
      <c r="CK496" s="19">
        <f t="shared" si="1315"/>
        <v>0</v>
      </c>
      <c r="CL496" s="19">
        <f t="shared" si="1315"/>
        <v>0</v>
      </c>
      <c r="CM496" s="19">
        <f t="shared" si="1315"/>
        <v>0</v>
      </c>
      <c r="CN496" s="19">
        <f t="shared" si="1315"/>
        <v>0</v>
      </c>
      <c r="CO496" s="19">
        <f t="shared" si="1315"/>
        <v>0</v>
      </c>
      <c r="CP496" s="19">
        <f t="shared" si="1315"/>
        <v>0</v>
      </c>
      <c r="CQ496" s="19">
        <f t="shared" si="1315"/>
        <v>0</v>
      </c>
      <c r="CR496" s="19">
        <f t="shared" si="1315"/>
        <v>0</v>
      </c>
      <c r="CS496" s="19">
        <f t="shared" si="1315"/>
        <v>0</v>
      </c>
      <c r="CT496" s="19">
        <f t="shared" si="1315"/>
        <v>0</v>
      </c>
      <c r="CU496" s="19">
        <f t="shared" si="1315"/>
        <v>0</v>
      </c>
      <c r="CV496" s="19">
        <f t="shared" si="1315"/>
        <v>0</v>
      </c>
      <c r="CW496" s="19">
        <f t="shared" si="1315"/>
        <v>0</v>
      </c>
      <c r="CX496" s="19">
        <f t="shared" si="1315"/>
        <v>0</v>
      </c>
      <c r="CY496" s="19">
        <f t="shared" si="1315"/>
        <v>0</v>
      </c>
      <c r="CZ496" s="19">
        <f t="shared" si="1315"/>
        <v>0</v>
      </c>
      <c r="DA496" s="19">
        <f t="shared" si="1315"/>
        <v>0</v>
      </c>
      <c r="DB496" s="19">
        <f t="shared" si="1315"/>
        <v>0</v>
      </c>
      <c r="DC496" s="19">
        <f t="shared" si="1315"/>
        <v>0</v>
      </c>
      <c r="DD496" s="19">
        <f t="shared" si="1315"/>
        <v>0</v>
      </c>
      <c r="DE496" s="19">
        <f t="shared" si="1315"/>
        <v>0</v>
      </c>
      <c r="DF496" s="19">
        <f t="shared" si="1315"/>
        <v>0</v>
      </c>
      <c r="DG496" s="19">
        <f t="shared" si="1315"/>
        <v>0</v>
      </c>
      <c r="DH496" s="19">
        <f t="shared" si="1315"/>
        <v>0</v>
      </c>
      <c r="DI496" s="19">
        <f t="shared" si="1315"/>
        <v>0</v>
      </c>
      <c r="DJ496" s="19">
        <f t="shared" si="1315"/>
        <v>0</v>
      </c>
      <c r="DK496" s="19">
        <f t="shared" si="1315"/>
        <v>0</v>
      </c>
      <c r="DL496" s="19">
        <f t="shared" si="1315"/>
        <v>0</v>
      </c>
      <c r="DM496" s="19">
        <f t="shared" si="1315"/>
        <v>0</v>
      </c>
      <c r="DN496" s="19">
        <f t="shared" si="1315"/>
        <v>0</v>
      </c>
      <c r="DO496" s="19">
        <f t="shared" si="1315"/>
        <v>0</v>
      </c>
      <c r="DP496" s="19">
        <f t="shared" si="1315"/>
        <v>0</v>
      </c>
      <c r="DQ496" s="19">
        <f t="shared" si="1315"/>
        <v>0</v>
      </c>
      <c r="DR496" s="19">
        <f t="shared" si="1315"/>
        <v>0</v>
      </c>
      <c r="DS496" s="19">
        <f t="shared" si="1315"/>
        <v>0</v>
      </c>
      <c r="DT496" s="19">
        <f t="shared" si="1315"/>
        <v>0</v>
      </c>
      <c r="DU496" s="19">
        <f t="shared" si="1315"/>
        <v>0</v>
      </c>
      <c r="DV496" s="19">
        <f t="shared" si="1315"/>
        <v>0</v>
      </c>
      <c r="DW496" s="19">
        <f t="shared" si="1315"/>
        <v>0</v>
      </c>
      <c r="DX496" s="19">
        <f t="shared" si="1315"/>
        <v>0</v>
      </c>
      <c r="DY496" s="19">
        <f t="shared" si="1315"/>
        <v>0</v>
      </c>
      <c r="EB496" s="116">
        <f>ROW(EB496)-ROW($EB$2)+1</f>
        <v>495</v>
      </c>
      <c r="EC496" s="2" t="s">
        <v>0</v>
      </c>
      <c r="ED496" s="2" t="s">
        <v>0</v>
      </c>
      <c r="EE496" s="117" t="s">
        <v>233</v>
      </c>
      <c r="EF496" s="110" t="str">
        <f>CF!$C$26</f>
        <v>Home Construction - Base</v>
      </c>
    </row>
    <row r="498" spans="1:136" ht="49.5" x14ac:dyDescent="0.3">
      <c r="A498" s="8" t="s">
        <v>202</v>
      </c>
      <c r="B498" s="4"/>
      <c r="C498" s="4"/>
      <c r="D498" s="9" t="str">
        <f>Product!B18</f>
        <v>Vertical Costs - Options</v>
      </c>
      <c r="E498" s="4"/>
      <c r="F498" s="16"/>
      <c r="G498" s="7"/>
    </row>
    <row r="500" spans="1:136" x14ac:dyDescent="0.3">
      <c r="B500" s="2" t="str">
        <f>Product!$D$2</f>
        <v>Phase 1</v>
      </c>
      <c r="C500" s="2" t="str">
        <f>Product!$D$3</f>
        <v>50' Wide</v>
      </c>
      <c r="D500" s="129">
        <f>SUMIFS(INDEX(Product!$B$2:$U$97, MATCH(D498, Product!$B$2:$B$97, 0), ), Product!$B$2:$U$2, $B500, Product!$B$3:$U$3, $C500)</f>
        <v>-30000</v>
      </c>
      <c r="G500" s="11">
        <f>SUM(H500:DZ500)</f>
        <v>-900000</v>
      </c>
      <c r="I500" s="21">
        <f t="shared" ref="I500:AN500" si="1316">I67*$D500</f>
        <v>0</v>
      </c>
      <c r="J500" s="21">
        <f t="shared" si="1316"/>
        <v>0</v>
      </c>
      <c r="K500" s="21">
        <f t="shared" si="1316"/>
        <v>0</v>
      </c>
      <c r="L500" s="21">
        <f t="shared" si="1316"/>
        <v>0</v>
      </c>
      <c r="M500" s="21">
        <f t="shared" si="1316"/>
        <v>0</v>
      </c>
      <c r="N500" s="21">
        <f t="shared" si="1316"/>
        <v>0</v>
      </c>
      <c r="O500" s="21">
        <f t="shared" si="1316"/>
        <v>0</v>
      </c>
      <c r="P500" s="21">
        <f t="shared" si="1316"/>
        <v>0</v>
      </c>
      <c r="Q500" s="21">
        <f t="shared" si="1316"/>
        <v>-150000</v>
      </c>
      <c r="R500" s="21">
        <f t="shared" si="1316"/>
        <v>-150000</v>
      </c>
      <c r="S500" s="21">
        <f t="shared" si="1316"/>
        <v>-150000</v>
      </c>
      <c r="T500" s="21">
        <f t="shared" si="1316"/>
        <v>-150000</v>
      </c>
      <c r="U500" s="21">
        <f t="shared" si="1316"/>
        <v>-150000</v>
      </c>
      <c r="V500" s="21">
        <f t="shared" si="1316"/>
        <v>-150000</v>
      </c>
      <c r="W500" s="21">
        <f t="shared" si="1316"/>
        <v>0</v>
      </c>
      <c r="X500" s="21">
        <f t="shared" si="1316"/>
        <v>0</v>
      </c>
      <c r="Y500" s="21">
        <f t="shared" si="1316"/>
        <v>0</v>
      </c>
      <c r="Z500" s="21">
        <f t="shared" si="1316"/>
        <v>0</v>
      </c>
      <c r="AA500" s="21">
        <f t="shared" si="1316"/>
        <v>0</v>
      </c>
      <c r="AB500" s="21">
        <f t="shared" si="1316"/>
        <v>0</v>
      </c>
      <c r="AC500" s="21">
        <f t="shared" si="1316"/>
        <v>0</v>
      </c>
      <c r="AD500" s="21">
        <f t="shared" si="1316"/>
        <v>0</v>
      </c>
      <c r="AE500" s="21">
        <f t="shared" si="1316"/>
        <v>0</v>
      </c>
      <c r="AF500" s="21">
        <f t="shared" si="1316"/>
        <v>0</v>
      </c>
      <c r="AG500" s="21">
        <f t="shared" si="1316"/>
        <v>0</v>
      </c>
      <c r="AH500" s="21">
        <f t="shared" si="1316"/>
        <v>0</v>
      </c>
      <c r="AI500" s="21">
        <f t="shared" si="1316"/>
        <v>0</v>
      </c>
      <c r="AJ500" s="21">
        <f t="shared" si="1316"/>
        <v>0</v>
      </c>
      <c r="AK500" s="21">
        <f t="shared" si="1316"/>
        <v>0</v>
      </c>
      <c r="AL500" s="21">
        <f t="shared" si="1316"/>
        <v>0</v>
      </c>
      <c r="AM500" s="21">
        <f t="shared" si="1316"/>
        <v>0</v>
      </c>
      <c r="AN500" s="21">
        <f t="shared" si="1316"/>
        <v>0</v>
      </c>
      <c r="AO500" s="21">
        <f t="shared" ref="AO500:BT500" si="1317">AO67*$D500</f>
        <v>0</v>
      </c>
      <c r="AP500" s="21">
        <f t="shared" si="1317"/>
        <v>0</v>
      </c>
      <c r="AQ500" s="21">
        <f t="shared" si="1317"/>
        <v>0</v>
      </c>
      <c r="AR500" s="21">
        <f t="shared" si="1317"/>
        <v>0</v>
      </c>
      <c r="AS500" s="21">
        <f t="shared" si="1317"/>
        <v>0</v>
      </c>
      <c r="AT500" s="21">
        <f t="shared" si="1317"/>
        <v>0</v>
      </c>
      <c r="AU500" s="21">
        <f t="shared" si="1317"/>
        <v>0</v>
      </c>
      <c r="AV500" s="21">
        <f t="shared" si="1317"/>
        <v>0</v>
      </c>
      <c r="AW500" s="21">
        <f t="shared" si="1317"/>
        <v>0</v>
      </c>
      <c r="AX500" s="21">
        <f t="shared" si="1317"/>
        <v>0</v>
      </c>
      <c r="AY500" s="21">
        <f t="shared" si="1317"/>
        <v>0</v>
      </c>
      <c r="AZ500" s="21">
        <f t="shared" si="1317"/>
        <v>0</v>
      </c>
      <c r="BA500" s="21">
        <f t="shared" si="1317"/>
        <v>0</v>
      </c>
      <c r="BB500" s="21">
        <f t="shared" si="1317"/>
        <v>0</v>
      </c>
      <c r="BC500" s="21">
        <f t="shared" si="1317"/>
        <v>0</v>
      </c>
      <c r="BD500" s="21">
        <f t="shared" si="1317"/>
        <v>0</v>
      </c>
      <c r="BE500" s="21">
        <f t="shared" si="1317"/>
        <v>0</v>
      </c>
      <c r="BF500" s="21">
        <f t="shared" si="1317"/>
        <v>0</v>
      </c>
      <c r="BG500" s="21">
        <f t="shared" si="1317"/>
        <v>0</v>
      </c>
      <c r="BH500" s="21">
        <f t="shared" si="1317"/>
        <v>0</v>
      </c>
      <c r="BI500" s="21">
        <f t="shared" si="1317"/>
        <v>0</v>
      </c>
      <c r="BJ500" s="21">
        <f t="shared" si="1317"/>
        <v>0</v>
      </c>
      <c r="BK500" s="21">
        <f t="shared" si="1317"/>
        <v>0</v>
      </c>
      <c r="BL500" s="21">
        <f t="shared" si="1317"/>
        <v>0</v>
      </c>
      <c r="BM500" s="21">
        <f t="shared" si="1317"/>
        <v>0</v>
      </c>
      <c r="BN500" s="21">
        <f t="shared" si="1317"/>
        <v>0</v>
      </c>
      <c r="BO500" s="21">
        <f t="shared" si="1317"/>
        <v>0</v>
      </c>
      <c r="BP500" s="21">
        <f t="shared" si="1317"/>
        <v>0</v>
      </c>
      <c r="BQ500" s="21">
        <f t="shared" si="1317"/>
        <v>0</v>
      </c>
      <c r="BR500" s="21">
        <f t="shared" si="1317"/>
        <v>0</v>
      </c>
      <c r="BS500" s="21">
        <f t="shared" si="1317"/>
        <v>0</v>
      </c>
      <c r="BT500" s="21">
        <f t="shared" si="1317"/>
        <v>0</v>
      </c>
      <c r="BU500" s="21">
        <f t="shared" ref="BU500:CZ500" si="1318">BU67*$D500</f>
        <v>0</v>
      </c>
      <c r="BV500" s="21">
        <f t="shared" si="1318"/>
        <v>0</v>
      </c>
      <c r="BW500" s="21">
        <f t="shared" si="1318"/>
        <v>0</v>
      </c>
      <c r="BX500" s="21">
        <f t="shared" si="1318"/>
        <v>0</v>
      </c>
      <c r="BY500" s="21">
        <f t="shared" si="1318"/>
        <v>0</v>
      </c>
      <c r="BZ500" s="21">
        <f t="shared" si="1318"/>
        <v>0</v>
      </c>
      <c r="CA500" s="21">
        <f t="shared" si="1318"/>
        <v>0</v>
      </c>
      <c r="CB500" s="21">
        <f t="shared" si="1318"/>
        <v>0</v>
      </c>
      <c r="CC500" s="21">
        <f t="shared" si="1318"/>
        <v>0</v>
      </c>
      <c r="CD500" s="21">
        <f t="shared" si="1318"/>
        <v>0</v>
      </c>
      <c r="CE500" s="21">
        <f t="shared" si="1318"/>
        <v>0</v>
      </c>
      <c r="CF500" s="21">
        <f t="shared" si="1318"/>
        <v>0</v>
      </c>
      <c r="CG500" s="21">
        <f t="shared" si="1318"/>
        <v>0</v>
      </c>
      <c r="CH500" s="21">
        <f t="shared" si="1318"/>
        <v>0</v>
      </c>
      <c r="CI500" s="21">
        <f t="shared" si="1318"/>
        <v>0</v>
      </c>
      <c r="CJ500" s="21">
        <f t="shared" si="1318"/>
        <v>0</v>
      </c>
      <c r="CK500" s="21">
        <f t="shared" si="1318"/>
        <v>0</v>
      </c>
      <c r="CL500" s="21">
        <f t="shared" si="1318"/>
        <v>0</v>
      </c>
      <c r="CM500" s="21">
        <f t="shared" si="1318"/>
        <v>0</v>
      </c>
      <c r="CN500" s="21">
        <f t="shared" si="1318"/>
        <v>0</v>
      </c>
      <c r="CO500" s="21">
        <f t="shared" si="1318"/>
        <v>0</v>
      </c>
      <c r="CP500" s="21">
        <f t="shared" si="1318"/>
        <v>0</v>
      </c>
      <c r="CQ500" s="21">
        <f t="shared" si="1318"/>
        <v>0</v>
      </c>
      <c r="CR500" s="21">
        <f t="shared" si="1318"/>
        <v>0</v>
      </c>
      <c r="CS500" s="21">
        <f t="shared" si="1318"/>
        <v>0</v>
      </c>
      <c r="CT500" s="21">
        <f t="shared" si="1318"/>
        <v>0</v>
      </c>
      <c r="CU500" s="21">
        <f t="shared" si="1318"/>
        <v>0</v>
      </c>
      <c r="CV500" s="21">
        <f t="shared" si="1318"/>
        <v>0</v>
      </c>
      <c r="CW500" s="21">
        <f t="shared" si="1318"/>
        <v>0</v>
      </c>
      <c r="CX500" s="21">
        <f t="shared" si="1318"/>
        <v>0</v>
      </c>
      <c r="CY500" s="21">
        <f t="shared" si="1318"/>
        <v>0</v>
      </c>
      <c r="CZ500" s="21">
        <f t="shared" si="1318"/>
        <v>0</v>
      </c>
      <c r="DA500" s="21">
        <f t="shared" ref="DA500:DY500" si="1319">DA67*$D500</f>
        <v>0</v>
      </c>
      <c r="DB500" s="21">
        <f t="shared" si="1319"/>
        <v>0</v>
      </c>
      <c r="DC500" s="21">
        <f t="shared" si="1319"/>
        <v>0</v>
      </c>
      <c r="DD500" s="21">
        <f t="shared" si="1319"/>
        <v>0</v>
      </c>
      <c r="DE500" s="21">
        <f t="shared" si="1319"/>
        <v>0</v>
      </c>
      <c r="DF500" s="21">
        <f t="shared" si="1319"/>
        <v>0</v>
      </c>
      <c r="DG500" s="21">
        <f t="shared" si="1319"/>
        <v>0</v>
      </c>
      <c r="DH500" s="21">
        <f t="shared" si="1319"/>
        <v>0</v>
      </c>
      <c r="DI500" s="21">
        <f t="shared" si="1319"/>
        <v>0</v>
      </c>
      <c r="DJ500" s="21">
        <f t="shared" si="1319"/>
        <v>0</v>
      </c>
      <c r="DK500" s="21">
        <f t="shared" si="1319"/>
        <v>0</v>
      </c>
      <c r="DL500" s="21">
        <f t="shared" si="1319"/>
        <v>0</v>
      </c>
      <c r="DM500" s="21">
        <f t="shared" si="1319"/>
        <v>0</v>
      </c>
      <c r="DN500" s="21">
        <f t="shared" si="1319"/>
        <v>0</v>
      </c>
      <c r="DO500" s="21">
        <f t="shared" si="1319"/>
        <v>0</v>
      </c>
      <c r="DP500" s="21">
        <f t="shared" si="1319"/>
        <v>0</v>
      </c>
      <c r="DQ500" s="21">
        <f t="shared" si="1319"/>
        <v>0</v>
      </c>
      <c r="DR500" s="21">
        <f t="shared" si="1319"/>
        <v>0</v>
      </c>
      <c r="DS500" s="21">
        <f t="shared" si="1319"/>
        <v>0</v>
      </c>
      <c r="DT500" s="21">
        <f t="shared" si="1319"/>
        <v>0</v>
      </c>
      <c r="DU500" s="21">
        <f t="shared" si="1319"/>
        <v>0</v>
      </c>
      <c r="DV500" s="21">
        <f t="shared" si="1319"/>
        <v>0</v>
      </c>
      <c r="DW500" s="21">
        <f t="shared" si="1319"/>
        <v>0</v>
      </c>
      <c r="DX500" s="21">
        <f t="shared" si="1319"/>
        <v>0</v>
      </c>
      <c r="DY500" s="21">
        <f t="shared" si="1319"/>
        <v>0</v>
      </c>
      <c r="EB500" s="116">
        <f>ROW(EB500)-ROW($EB$2)+1</f>
        <v>499</v>
      </c>
      <c r="EC500" s="2" t="str">
        <f>B500</f>
        <v>Phase 1</v>
      </c>
      <c r="ED500" s="2" t="str">
        <f>C500</f>
        <v>50' Wide</v>
      </c>
      <c r="EE500" s="33" t="str">
        <f>EE520</f>
        <v>Cash</v>
      </c>
      <c r="EF500" s="2" t="str">
        <f>EF520</f>
        <v>Home Construction - Options</v>
      </c>
    </row>
    <row r="501" spans="1:136" x14ac:dyDescent="0.3">
      <c r="B501" s="2" t="str">
        <f>Product!$E$2</f>
        <v>Phase 1</v>
      </c>
      <c r="C501" s="2" t="str">
        <f>Product!$E$3</f>
        <v>60' Wide</v>
      </c>
      <c r="D501" s="129">
        <f>SUMIFS(INDEX(Product!$B$2:$U$97, MATCH(D498, Product!$B$2:$B$97, 0), ), Product!$B$2:$U$2, $B501, Product!$B$3:$U$3, $C501)</f>
        <v>-30000</v>
      </c>
      <c r="G501" s="11">
        <f>SUM(H501:DZ501)</f>
        <v>-900000</v>
      </c>
      <c r="I501" s="21">
        <f t="shared" ref="I501:AN501" si="1320">I68*$D501</f>
        <v>0</v>
      </c>
      <c r="J501" s="21">
        <f t="shared" si="1320"/>
        <v>0</v>
      </c>
      <c r="K501" s="21">
        <f t="shared" si="1320"/>
        <v>0</v>
      </c>
      <c r="L501" s="21">
        <f t="shared" si="1320"/>
        <v>0</v>
      </c>
      <c r="M501" s="21">
        <f t="shared" si="1320"/>
        <v>0</v>
      </c>
      <c r="N501" s="21">
        <f t="shared" si="1320"/>
        <v>0</v>
      </c>
      <c r="O501" s="21">
        <f t="shared" si="1320"/>
        <v>0</v>
      </c>
      <c r="P501" s="21">
        <f t="shared" si="1320"/>
        <v>0</v>
      </c>
      <c r="Q501" s="21">
        <f t="shared" si="1320"/>
        <v>-150000</v>
      </c>
      <c r="R501" s="21">
        <f t="shared" si="1320"/>
        <v>-150000</v>
      </c>
      <c r="S501" s="21">
        <f t="shared" si="1320"/>
        <v>-150000</v>
      </c>
      <c r="T501" s="21">
        <f t="shared" si="1320"/>
        <v>-150000</v>
      </c>
      <c r="U501" s="21">
        <f t="shared" si="1320"/>
        <v>-150000</v>
      </c>
      <c r="V501" s="21">
        <f t="shared" si="1320"/>
        <v>-150000</v>
      </c>
      <c r="W501" s="21">
        <f t="shared" si="1320"/>
        <v>0</v>
      </c>
      <c r="X501" s="21">
        <f t="shared" si="1320"/>
        <v>0</v>
      </c>
      <c r="Y501" s="21">
        <f t="shared" si="1320"/>
        <v>0</v>
      </c>
      <c r="Z501" s="21">
        <f t="shared" si="1320"/>
        <v>0</v>
      </c>
      <c r="AA501" s="21">
        <f t="shared" si="1320"/>
        <v>0</v>
      </c>
      <c r="AB501" s="21">
        <f t="shared" si="1320"/>
        <v>0</v>
      </c>
      <c r="AC501" s="21">
        <f t="shared" si="1320"/>
        <v>0</v>
      </c>
      <c r="AD501" s="21">
        <f t="shared" si="1320"/>
        <v>0</v>
      </c>
      <c r="AE501" s="21">
        <f t="shared" si="1320"/>
        <v>0</v>
      </c>
      <c r="AF501" s="21">
        <f t="shared" si="1320"/>
        <v>0</v>
      </c>
      <c r="AG501" s="21">
        <f t="shared" si="1320"/>
        <v>0</v>
      </c>
      <c r="AH501" s="21">
        <f t="shared" si="1320"/>
        <v>0</v>
      </c>
      <c r="AI501" s="21">
        <f t="shared" si="1320"/>
        <v>0</v>
      </c>
      <c r="AJ501" s="21">
        <f t="shared" si="1320"/>
        <v>0</v>
      </c>
      <c r="AK501" s="21">
        <f t="shared" si="1320"/>
        <v>0</v>
      </c>
      <c r="AL501" s="21">
        <f t="shared" si="1320"/>
        <v>0</v>
      </c>
      <c r="AM501" s="21">
        <f t="shared" si="1320"/>
        <v>0</v>
      </c>
      <c r="AN501" s="21">
        <f t="shared" si="1320"/>
        <v>0</v>
      </c>
      <c r="AO501" s="21">
        <f t="shared" ref="AO501:BT501" si="1321">AO68*$D501</f>
        <v>0</v>
      </c>
      <c r="AP501" s="21">
        <f t="shared" si="1321"/>
        <v>0</v>
      </c>
      <c r="AQ501" s="21">
        <f t="shared" si="1321"/>
        <v>0</v>
      </c>
      <c r="AR501" s="21">
        <f t="shared" si="1321"/>
        <v>0</v>
      </c>
      <c r="AS501" s="21">
        <f t="shared" si="1321"/>
        <v>0</v>
      </c>
      <c r="AT501" s="21">
        <f t="shared" si="1321"/>
        <v>0</v>
      </c>
      <c r="AU501" s="21">
        <f t="shared" si="1321"/>
        <v>0</v>
      </c>
      <c r="AV501" s="21">
        <f t="shared" si="1321"/>
        <v>0</v>
      </c>
      <c r="AW501" s="21">
        <f t="shared" si="1321"/>
        <v>0</v>
      </c>
      <c r="AX501" s="21">
        <f t="shared" si="1321"/>
        <v>0</v>
      </c>
      <c r="AY501" s="21">
        <f t="shared" si="1321"/>
        <v>0</v>
      </c>
      <c r="AZ501" s="21">
        <f t="shared" si="1321"/>
        <v>0</v>
      </c>
      <c r="BA501" s="21">
        <f t="shared" si="1321"/>
        <v>0</v>
      </c>
      <c r="BB501" s="21">
        <f t="shared" si="1321"/>
        <v>0</v>
      </c>
      <c r="BC501" s="21">
        <f t="shared" si="1321"/>
        <v>0</v>
      </c>
      <c r="BD501" s="21">
        <f t="shared" si="1321"/>
        <v>0</v>
      </c>
      <c r="BE501" s="21">
        <f t="shared" si="1321"/>
        <v>0</v>
      </c>
      <c r="BF501" s="21">
        <f t="shared" si="1321"/>
        <v>0</v>
      </c>
      <c r="BG501" s="21">
        <f t="shared" si="1321"/>
        <v>0</v>
      </c>
      <c r="BH501" s="21">
        <f t="shared" si="1321"/>
        <v>0</v>
      </c>
      <c r="BI501" s="21">
        <f t="shared" si="1321"/>
        <v>0</v>
      </c>
      <c r="BJ501" s="21">
        <f t="shared" si="1321"/>
        <v>0</v>
      </c>
      <c r="BK501" s="21">
        <f t="shared" si="1321"/>
        <v>0</v>
      </c>
      <c r="BL501" s="21">
        <f t="shared" si="1321"/>
        <v>0</v>
      </c>
      <c r="BM501" s="21">
        <f t="shared" si="1321"/>
        <v>0</v>
      </c>
      <c r="BN501" s="21">
        <f t="shared" si="1321"/>
        <v>0</v>
      </c>
      <c r="BO501" s="21">
        <f t="shared" si="1321"/>
        <v>0</v>
      </c>
      <c r="BP501" s="21">
        <f t="shared" si="1321"/>
        <v>0</v>
      </c>
      <c r="BQ501" s="21">
        <f t="shared" si="1321"/>
        <v>0</v>
      </c>
      <c r="BR501" s="21">
        <f t="shared" si="1321"/>
        <v>0</v>
      </c>
      <c r="BS501" s="21">
        <f t="shared" si="1321"/>
        <v>0</v>
      </c>
      <c r="BT501" s="21">
        <f t="shared" si="1321"/>
        <v>0</v>
      </c>
      <c r="BU501" s="21">
        <f t="shared" ref="BU501:CZ501" si="1322">BU68*$D501</f>
        <v>0</v>
      </c>
      <c r="BV501" s="21">
        <f t="shared" si="1322"/>
        <v>0</v>
      </c>
      <c r="BW501" s="21">
        <f t="shared" si="1322"/>
        <v>0</v>
      </c>
      <c r="BX501" s="21">
        <f t="shared" si="1322"/>
        <v>0</v>
      </c>
      <c r="BY501" s="21">
        <f t="shared" si="1322"/>
        <v>0</v>
      </c>
      <c r="BZ501" s="21">
        <f t="shared" si="1322"/>
        <v>0</v>
      </c>
      <c r="CA501" s="21">
        <f t="shared" si="1322"/>
        <v>0</v>
      </c>
      <c r="CB501" s="21">
        <f t="shared" si="1322"/>
        <v>0</v>
      </c>
      <c r="CC501" s="21">
        <f t="shared" si="1322"/>
        <v>0</v>
      </c>
      <c r="CD501" s="21">
        <f t="shared" si="1322"/>
        <v>0</v>
      </c>
      <c r="CE501" s="21">
        <f t="shared" si="1322"/>
        <v>0</v>
      </c>
      <c r="CF501" s="21">
        <f t="shared" si="1322"/>
        <v>0</v>
      </c>
      <c r="CG501" s="21">
        <f t="shared" si="1322"/>
        <v>0</v>
      </c>
      <c r="CH501" s="21">
        <f t="shared" si="1322"/>
        <v>0</v>
      </c>
      <c r="CI501" s="21">
        <f t="shared" si="1322"/>
        <v>0</v>
      </c>
      <c r="CJ501" s="21">
        <f t="shared" si="1322"/>
        <v>0</v>
      </c>
      <c r="CK501" s="21">
        <f t="shared" si="1322"/>
        <v>0</v>
      </c>
      <c r="CL501" s="21">
        <f t="shared" si="1322"/>
        <v>0</v>
      </c>
      <c r="CM501" s="21">
        <f t="shared" si="1322"/>
        <v>0</v>
      </c>
      <c r="CN501" s="21">
        <f t="shared" si="1322"/>
        <v>0</v>
      </c>
      <c r="CO501" s="21">
        <f t="shared" si="1322"/>
        <v>0</v>
      </c>
      <c r="CP501" s="21">
        <f t="shared" si="1322"/>
        <v>0</v>
      </c>
      <c r="CQ501" s="21">
        <f t="shared" si="1322"/>
        <v>0</v>
      </c>
      <c r="CR501" s="21">
        <f t="shared" si="1322"/>
        <v>0</v>
      </c>
      <c r="CS501" s="21">
        <f t="shared" si="1322"/>
        <v>0</v>
      </c>
      <c r="CT501" s="21">
        <f t="shared" si="1322"/>
        <v>0</v>
      </c>
      <c r="CU501" s="21">
        <f t="shared" si="1322"/>
        <v>0</v>
      </c>
      <c r="CV501" s="21">
        <f t="shared" si="1322"/>
        <v>0</v>
      </c>
      <c r="CW501" s="21">
        <f t="shared" si="1322"/>
        <v>0</v>
      </c>
      <c r="CX501" s="21">
        <f t="shared" si="1322"/>
        <v>0</v>
      </c>
      <c r="CY501" s="21">
        <f t="shared" si="1322"/>
        <v>0</v>
      </c>
      <c r="CZ501" s="21">
        <f t="shared" si="1322"/>
        <v>0</v>
      </c>
      <c r="DA501" s="21">
        <f t="shared" ref="DA501:DY501" si="1323">DA68*$D501</f>
        <v>0</v>
      </c>
      <c r="DB501" s="21">
        <f t="shared" si="1323"/>
        <v>0</v>
      </c>
      <c r="DC501" s="21">
        <f t="shared" si="1323"/>
        <v>0</v>
      </c>
      <c r="DD501" s="21">
        <f t="shared" si="1323"/>
        <v>0</v>
      </c>
      <c r="DE501" s="21">
        <f t="shared" si="1323"/>
        <v>0</v>
      </c>
      <c r="DF501" s="21">
        <f t="shared" si="1323"/>
        <v>0</v>
      </c>
      <c r="DG501" s="21">
        <f t="shared" si="1323"/>
        <v>0</v>
      </c>
      <c r="DH501" s="21">
        <f t="shared" si="1323"/>
        <v>0</v>
      </c>
      <c r="DI501" s="21">
        <f t="shared" si="1323"/>
        <v>0</v>
      </c>
      <c r="DJ501" s="21">
        <f t="shared" si="1323"/>
        <v>0</v>
      </c>
      <c r="DK501" s="21">
        <f t="shared" si="1323"/>
        <v>0</v>
      </c>
      <c r="DL501" s="21">
        <f t="shared" si="1323"/>
        <v>0</v>
      </c>
      <c r="DM501" s="21">
        <f t="shared" si="1323"/>
        <v>0</v>
      </c>
      <c r="DN501" s="21">
        <f t="shared" si="1323"/>
        <v>0</v>
      </c>
      <c r="DO501" s="21">
        <f t="shared" si="1323"/>
        <v>0</v>
      </c>
      <c r="DP501" s="21">
        <f t="shared" si="1323"/>
        <v>0</v>
      </c>
      <c r="DQ501" s="21">
        <f t="shared" si="1323"/>
        <v>0</v>
      </c>
      <c r="DR501" s="21">
        <f t="shared" si="1323"/>
        <v>0</v>
      </c>
      <c r="DS501" s="21">
        <f t="shared" si="1323"/>
        <v>0</v>
      </c>
      <c r="DT501" s="21">
        <f t="shared" si="1323"/>
        <v>0</v>
      </c>
      <c r="DU501" s="21">
        <f t="shared" si="1323"/>
        <v>0</v>
      </c>
      <c r="DV501" s="21">
        <f t="shared" si="1323"/>
        <v>0</v>
      </c>
      <c r="DW501" s="21">
        <f t="shared" si="1323"/>
        <v>0</v>
      </c>
      <c r="DX501" s="21">
        <f t="shared" si="1323"/>
        <v>0</v>
      </c>
      <c r="DY501" s="21">
        <f t="shared" si="1323"/>
        <v>0</v>
      </c>
      <c r="EB501" s="116">
        <f t="shared" ref="EB501:EB518" si="1324">ROW(EB501)-ROW($EB$2)+1</f>
        <v>500</v>
      </c>
      <c r="EC501" s="2" t="str">
        <f t="shared" ref="EC501:EC502" si="1325">B501</f>
        <v>Phase 1</v>
      </c>
      <c r="ED501" s="2" t="str">
        <f t="shared" ref="ED501:ED502" si="1326">C501</f>
        <v>60' Wide</v>
      </c>
      <c r="EE501" s="33" t="str">
        <f>EE520</f>
        <v>Cash</v>
      </c>
      <c r="EF501" s="2" t="str">
        <f>EF520</f>
        <v>Home Construction - Options</v>
      </c>
    </row>
    <row r="502" spans="1:136" x14ac:dyDescent="0.3">
      <c r="B502" s="2" t="str">
        <f>Product!$F$2</f>
        <v>Phase 1</v>
      </c>
      <c r="C502" s="2" t="str">
        <f>Product!$F$3</f>
        <v>75' Wide</v>
      </c>
      <c r="D502" s="129">
        <f>SUMIFS(INDEX(Product!$B$2:$U$97, MATCH(D498, Product!$B$2:$B$97, 0), ), Product!$B$2:$U$2, $B502, Product!$B$3:$U$3, $C502)</f>
        <v>-30000</v>
      </c>
      <c r="G502" s="11">
        <f>SUM(H502:DZ502)</f>
        <v>-600000</v>
      </c>
      <c r="I502" s="21">
        <f t="shared" ref="I502:AN502" si="1327">I69*$D502</f>
        <v>0</v>
      </c>
      <c r="J502" s="21">
        <f t="shared" si="1327"/>
        <v>0</v>
      </c>
      <c r="K502" s="21">
        <f t="shared" si="1327"/>
        <v>0</v>
      </c>
      <c r="L502" s="21">
        <f t="shared" si="1327"/>
        <v>0</v>
      </c>
      <c r="M502" s="21">
        <f t="shared" si="1327"/>
        <v>0</v>
      </c>
      <c r="N502" s="21">
        <f t="shared" si="1327"/>
        <v>0</v>
      </c>
      <c r="O502" s="21">
        <f t="shared" si="1327"/>
        <v>0</v>
      </c>
      <c r="P502" s="21">
        <f t="shared" si="1327"/>
        <v>0</v>
      </c>
      <c r="Q502" s="21">
        <f t="shared" si="1327"/>
        <v>-100000</v>
      </c>
      <c r="R502" s="21">
        <f t="shared" si="1327"/>
        <v>-100000</v>
      </c>
      <c r="S502" s="21">
        <f t="shared" si="1327"/>
        <v>-100000</v>
      </c>
      <c r="T502" s="21">
        <f t="shared" si="1327"/>
        <v>-100000</v>
      </c>
      <c r="U502" s="21">
        <f t="shared" si="1327"/>
        <v>-100000</v>
      </c>
      <c r="V502" s="21">
        <f t="shared" si="1327"/>
        <v>-99999.999999999971</v>
      </c>
      <c r="W502" s="21">
        <f t="shared" si="1327"/>
        <v>0</v>
      </c>
      <c r="X502" s="21">
        <f t="shared" si="1327"/>
        <v>0</v>
      </c>
      <c r="Y502" s="21">
        <f t="shared" si="1327"/>
        <v>0</v>
      </c>
      <c r="Z502" s="21">
        <f t="shared" si="1327"/>
        <v>0</v>
      </c>
      <c r="AA502" s="21">
        <f t="shared" si="1327"/>
        <v>0</v>
      </c>
      <c r="AB502" s="21">
        <f t="shared" si="1327"/>
        <v>0</v>
      </c>
      <c r="AC502" s="21">
        <f t="shared" si="1327"/>
        <v>0</v>
      </c>
      <c r="AD502" s="21">
        <f t="shared" si="1327"/>
        <v>0</v>
      </c>
      <c r="AE502" s="21">
        <f t="shared" si="1327"/>
        <v>0</v>
      </c>
      <c r="AF502" s="21">
        <f t="shared" si="1327"/>
        <v>0</v>
      </c>
      <c r="AG502" s="21">
        <f t="shared" si="1327"/>
        <v>0</v>
      </c>
      <c r="AH502" s="21">
        <f t="shared" si="1327"/>
        <v>0</v>
      </c>
      <c r="AI502" s="21">
        <f t="shared" si="1327"/>
        <v>0</v>
      </c>
      <c r="AJ502" s="21">
        <f t="shared" si="1327"/>
        <v>0</v>
      </c>
      <c r="AK502" s="21">
        <f t="shared" si="1327"/>
        <v>0</v>
      </c>
      <c r="AL502" s="21">
        <f t="shared" si="1327"/>
        <v>0</v>
      </c>
      <c r="AM502" s="21">
        <f t="shared" si="1327"/>
        <v>0</v>
      </c>
      <c r="AN502" s="21">
        <f t="shared" si="1327"/>
        <v>0</v>
      </c>
      <c r="AO502" s="21">
        <f t="shared" ref="AO502:BT502" si="1328">AO69*$D502</f>
        <v>0</v>
      </c>
      <c r="AP502" s="21">
        <f t="shared" si="1328"/>
        <v>0</v>
      </c>
      <c r="AQ502" s="21">
        <f t="shared" si="1328"/>
        <v>0</v>
      </c>
      <c r="AR502" s="21">
        <f t="shared" si="1328"/>
        <v>0</v>
      </c>
      <c r="AS502" s="21">
        <f t="shared" si="1328"/>
        <v>0</v>
      </c>
      <c r="AT502" s="21">
        <f t="shared" si="1328"/>
        <v>0</v>
      </c>
      <c r="AU502" s="21">
        <f t="shared" si="1328"/>
        <v>0</v>
      </c>
      <c r="AV502" s="21">
        <f t="shared" si="1328"/>
        <v>0</v>
      </c>
      <c r="AW502" s="21">
        <f t="shared" si="1328"/>
        <v>0</v>
      </c>
      <c r="AX502" s="21">
        <f t="shared" si="1328"/>
        <v>0</v>
      </c>
      <c r="AY502" s="21">
        <f t="shared" si="1328"/>
        <v>0</v>
      </c>
      <c r="AZ502" s="21">
        <f t="shared" si="1328"/>
        <v>0</v>
      </c>
      <c r="BA502" s="21">
        <f t="shared" si="1328"/>
        <v>0</v>
      </c>
      <c r="BB502" s="21">
        <f t="shared" si="1328"/>
        <v>0</v>
      </c>
      <c r="BC502" s="21">
        <f t="shared" si="1328"/>
        <v>0</v>
      </c>
      <c r="BD502" s="21">
        <f t="shared" si="1328"/>
        <v>0</v>
      </c>
      <c r="BE502" s="21">
        <f t="shared" si="1328"/>
        <v>0</v>
      </c>
      <c r="BF502" s="21">
        <f t="shared" si="1328"/>
        <v>0</v>
      </c>
      <c r="BG502" s="21">
        <f t="shared" si="1328"/>
        <v>0</v>
      </c>
      <c r="BH502" s="21">
        <f t="shared" si="1328"/>
        <v>0</v>
      </c>
      <c r="BI502" s="21">
        <f t="shared" si="1328"/>
        <v>0</v>
      </c>
      <c r="BJ502" s="21">
        <f t="shared" si="1328"/>
        <v>0</v>
      </c>
      <c r="BK502" s="21">
        <f t="shared" si="1328"/>
        <v>0</v>
      </c>
      <c r="BL502" s="21">
        <f t="shared" si="1328"/>
        <v>0</v>
      </c>
      <c r="BM502" s="21">
        <f t="shared" si="1328"/>
        <v>0</v>
      </c>
      <c r="BN502" s="21">
        <f t="shared" si="1328"/>
        <v>0</v>
      </c>
      <c r="BO502" s="21">
        <f t="shared" si="1328"/>
        <v>0</v>
      </c>
      <c r="BP502" s="21">
        <f t="shared" si="1328"/>
        <v>0</v>
      </c>
      <c r="BQ502" s="21">
        <f t="shared" si="1328"/>
        <v>0</v>
      </c>
      <c r="BR502" s="21">
        <f t="shared" si="1328"/>
        <v>0</v>
      </c>
      <c r="BS502" s="21">
        <f t="shared" si="1328"/>
        <v>0</v>
      </c>
      <c r="BT502" s="21">
        <f t="shared" si="1328"/>
        <v>0</v>
      </c>
      <c r="BU502" s="21">
        <f t="shared" ref="BU502:CZ502" si="1329">BU69*$D502</f>
        <v>0</v>
      </c>
      <c r="BV502" s="21">
        <f t="shared" si="1329"/>
        <v>0</v>
      </c>
      <c r="BW502" s="21">
        <f t="shared" si="1329"/>
        <v>0</v>
      </c>
      <c r="BX502" s="21">
        <f t="shared" si="1329"/>
        <v>0</v>
      </c>
      <c r="BY502" s="21">
        <f t="shared" si="1329"/>
        <v>0</v>
      </c>
      <c r="BZ502" s="21">
        <f t="shared" si="1329"/>
        <v>0</v>
      </c>
      <c r="CA502" s="21">
        <f t="shared" si="1329"/>
        <v>0</v>
      </c>
      <c r="CB502" s="21">
        <f t="shared" si="1329"/>
        <v>0</v>
      </c>
      <c r="CC502" s="21">
        <f t="shared" si="1329"/>
        <v>0</v>
      </c>
      <c r="CD502" s="21">
        <f t="shared" si="1329"/>
        <v>0</v>
      </c>
      <c r="CE502" s="21">
        <f t="shared" si="1329"/>
        <v>0</v>
      </c>
      <c r="CF502" s="21">
        <f t="shared" si="1329"/>
        <v>0</v>
      </c>
      <c r="CG502" s="21">
        <f t="shared" si="1329"/>
        <v>0</v>
      </c>
      <c r="CH502" s="21">
        <f t="shared" si="1329"/>
        <v>0</v>
      </c>
      <c r="CI502" s="21">
        <f t="shared" si="1329"/>
        <v>0</v>
      </c>
      <c r="CJ502" s="21">
        <f t="shared" si="1329"/>
        <v>0</v>
      </c>
      <c r="CK502" s="21">
        <f t="shared" si="1329"/>
        <v>0</v>
      </c>
      <c r="CL502" s="21">
        <f t="shared" si="1329"/>
        <v>0</v>
      </c>
      <c r="CM502" s="21">
        <f t="shared" si="1329"/>
        <v>0</v>
      </c>
      <c r="CN502" s="21">
        <f t="shared" si="1329"/>
        <v>0</v>
      </c>
      <c r="CO502" s="21">
        <f t="shared" si="1329"/>
        <v>0</v>
      </c>
      <c r="CP502" s="21">
        <f t="shared" si="1329"/>
        <v>0</v>
      </c>
      <c r="CQ502" s="21">
        <f t="shared" si="1329"/>
        <v>0</v>
      </c>
      <c r="CR502" s="21">
        <f t="shared" si="1329"/>
        <v>0</v>
      </c>
      <c r="CS502" s="21">
        <f t="shared" si="1329"/>
        <v>0</v>
      </c>
      <c r="CT502" s="21">
        <f t="shared" si="1329"/>
        <v>0</v>
      </c>
      <c r="CU502" s="21">
        <f t="shared" si="1329"/>
        <v>0</v>
      </c>
      <c r="CV502" s="21">
        <f t="shared" si="1329"/>
        <v>0</v>
      </c>
      <c r="CW502" s="21">
        <f t="shared" si="1329"/>
        <v>0</v>
      </c>
      <c r="CX502" s="21">
        <f t="shared" si="1329"/>
        <v>0</v>
      </c>
      <c r="CY502" s="21">
        <f t="shared" si="1329"/>
        <v>0</v>
      </c>
      <c r="CZ502" s="21">
        <f t="shared" si="1329"/>
        <v>0</v>
      </c>
      <c r="DA502" s="21">
        <f t="shared" ref="DA502:DY502" si="1330">DA69*$D502</f>
        <v>0</v>
      </c>
      <c r="DB502" s="21">
        <f t="shared" si="1330"/>
        <v>0</v>
      </c>
      <c r="DC502" s="21">
        <f t="shared" si="1330"/>
        <v>0</v>
      </c>
      <c r="DD502" s="21">
        <f t="shared" si="1330"/>
        <v>0</v>
      </c>
      <c r="DE502" s="21">
        <f t="shared" si="1330"/>
        <v>0</v>
      </c>
      <c r="DF502" s="21">
        <f t="shared" si="1330"/>
        <v>0</v>
      </c>
      <c r="DG502" s="21">
        <f t="shared" si="1330"/>
        <v>0</v>
      </c>
      <c r="DH502" s="21">
        <f t="shared" si="1330"/>
        <v>0</v>
      </c>
      <c r="DI502" s="21">
        <f t="shared" si="1330"/>
        <v>0</v>
      </c>
      <c r="DJ502" s="21">
        <f t="shared" si="1330"/>
        <v>0</v>
      </c>
      <c r="DK502" s="21">
        <f t="shared" si="1330"/>
        <v>0</v>
      </c>
      <c r="DL502" s="21">
        <f t="shared" si="1330"/>
        <v>0</v>
      </c>
      <c r="DM502" s="21">
        <f t="shared" si="1330"/>
        <v>0</v>
      </c>
      <c r="DN502" s="21">
        <f t="shared" si="1330"/>
        <v>0</v>
      </c>
      <c r="DO502" s="21">
        <f t="shared" si="1330"/>
        <v>0</v>
      </c>
      <c r="DP502" s="21">
        <f t="shared" si="1330"/>
        <v>0</v>
      </c>
      <c r="DQ502" s="21">
        <f t="shared" si="1330"/>
        <v>0</v>
      </c>
      <c r="DR502" s="21">
        <f t="shared" si="1330"/>
        <v>0</v>
      </c>
      <c r="DS502" s="21">
        <f t="shared" si="1330"/>
        <v>0</v>
      </c>
      <c r="DT502" s="21">
        <f t="shared" si="1330"/>
        <v>0</v>
      </c>
      <c r="DU502" s="21">
        <f t="shared" si="1330"/>
        <v>0</v>
      </c>
      <c r="DV502" s="21">
        <f t="shared" si="1330"/>
        <v>0</v>
      </c>
      <c r="DW502" s="21">
        <f t="shared" si="1330"/>
        <v>0</v>
      </c>
      <c r="DX502" s="21">
        <f t="shared" si="1330"/>
        <v>0</v>
      </c>
      <c r="DY502" s="21">
        <f t="shared" si="1330"/>
        <v>0</v>
      </c>
      <c r="EB502" s="116">
        <f t="shared" si="1324"/>
        <v>501</v>
      </c>
      <c r="EC502" s="2" t="str">
        <f t="shared" si="1325"/>
        <v>Phase 1</v>
      </c>
      <c r="ED502" s="2" t="str">
        <f t="shared" si="1326"/>
        <v>75' Wide</v>
      </c>
      <c r="EE502" s="33" t="str">
        <f>EE520</f>
        <v>Cash</v>
      </c>
      <c r="EF502" s="2" t="str">
        <f>EF520</f>
        <v>Home Construction - Options</v>
      </c>
    </row>
    <row r="503" spans="1:136" x14ac:dyDescent="0.3">
      <c r="D503" s="129"/>
      <c r="I503" s="21"/>
      <c r="J503" s="21"/>
      <c r="K503" s="21"/>
      <c r="L503" s="21"/>
      <c r="M503" s="21"/>
      <c r="N503" s="21"/>
      <c r="O503" s="21"/>
      <c r="P503" s="21"/>
      <c r="Q503" s="21"/>
      <c r="R503" s="21"/>
      <c r="S503" s="21"/>
      <c r="T503" s="21"/>
      <c r="U503" s="21"/>
      <c r="V503" s="21"/>
      <c r="W503" s="21"/>
      <c r="X503" s="21"/>
      <c r="Y503" s="21"/>
      <c r="Z503" s="21"/>
      <c r="AA503" s="21"/>
      <c r="AB503" s="21"/>
      <c r="AC503" s="21"/>
      <c r="AD503" s="21"/>
      <c r="AE503" s="21"/>
      <c r="AF503" s="21"/>
      <c r="AG503" s="21"/>
      <c r="AH503" s="21"/>
      <c r="AI503" s="21"/>
      <c r="AJ503" s="21"/>
      <c r="AK503" s="21"/>
      <c r="AL503" s="21"/>
      <c r="AM503" s="21"/>
      <c r="AN503" s="21"/>
      <c r="AO503" s="21"/>
      <c r="AP503" s="21"/>
      <c r="AQ503" s="21"/>
      <c r="AR503" s="21"/>
      <c r="AS503" s="21"/>
      <c r="AT503" s="21"/>
      <c r="AU503" s="21"/>
      <c r="AV503" s="21"/>
      <c r="AW503" s="21"/>
      <c r="AX503" s="21"/>
      <c r="AY503" s="21"/>
      <c r="AZ503" s="21"/>
      <c r="BA503" s="21"/>
      <c r="BB503" s="21"/>
      <c r="BC503" s="21"/>
      <c r="BD503" s="21"/>
      <c r="BE503" s="21"/>
      <c r="BF503" s="21"/>
      <c r="BG503" s="21"/>
      <c r="BH503" s="21"/>
      <c r="BI503" s="21"/>
      <c r="BJ503" s="21"/>
      <c r="BK503" s="21"/>
      <c r="BL503" s="21"/>
      <c r="BM503" s="21"/>
      <c r="BN503" s="21"/>
      <c r="BO503" s="21"/>
      <c r="BP503" s="21"/>
      <c r="BQ503" s="21"/>
      <c r="BR503" s="21"/>
      <c r="BS503" s="21"/>
      <c r="BT503" s="21"/>
      <c r="BU503" s="21"/>
      <c r="BV503" s="21"/>
      <c r="BW503" s="21"/>
      <c r="BX503" s="21"/>
      <c r="BY503" s="21"/>
      <c r="BZ503" s="21"/>
      <c r="CA503" s="21"/>
      <c r="CB503" s="21"/>
      <c r="CC503" s="21"/>
      <c r="CD503" s="21"/>
      <c r="CE503" s="21"/>
      <c r="CF503" s="21"/>
      <c r="CG503" s="21"/>
      <c r="CH503" s="21"/>
      <c r="CI503" s="21"/>
      <c r="CJ503" s="21"/>
      <c r="CK503" s="21"/>
      <c r="CL503" s="21"/>
      <c r="CM503" s="21"/>
      <c r="CN503" s="21"/>
      <c r="CO503" s="21"/>
      <c r="CP503" s="21"/>
      <c r="CQ503" s="21"/>
      <c r="CR503" s="21"/>
      <c r="CS503" s="21"/>
      <c r="CT503" s="21"/>
      <c r="CU503" s="21"/>
      <c r="CV503" s="21"/>
      <c r="CW503" s="21"/>
      <c r="CX503" s="21"/>
      <c r="CY503" s="21"/>
      <c r="CZ503" s="21"/>
      <c r="DA503" s="21"/>
      <c r="DB503" s="21"/>
      <c r="DC503" s="21"/>
      <c r="DD503" s="21"/>
      <c r="DE503" s="21"/>
      <c r="DF503" s="21"/>
      <c r="DG503" s="21"/>
      <c r="DH503" s="21"/>
      <c r="DI503" s="21"/>
      <c r="DJ503" s="21"/>
      <c r="DK503" s="21"/>
      <c r="DL503" s="21"/>
      <c r="DM503" s="21"/>
      <c r="DN503" s="21"/>
      <c r="DO503" s="21"/>
      <c r="DP503" s="21"/>
      <c r="DQ503" s="21"/>
      <c r="DR503" s="21"/>
      <c r="DS503" s="21"/>
      <c r="DT503" s="21"/>
      <c r="DU503" s="21"/>
      <c r="DV503" s="21"/>
      <c r="DW503" s="21"/>
      <c r="DX503" s="21"/>
      <c r="DY503" s="21"/>
      <c r="EE503" s="33"/>
    </row>
    <row r="504" spans="1:136" x14ac:dyDescent="0.3">
      <c r="B504" s="2" t="str">
        <f>Product!$G$2</f>
        <v>Phase 2</v>
      </c>
      <c r="C504" s="2" t="str">
        <f>Product!$G$3</f>
        <v>50' Wide</v>
      </c>
      <c r="D504" s="129">
        <f>SUMIFS(INDEX(Product!$B$2:$U$97, MATCH(D498, Product!$B$2:$B$97, 0), ), Product!$B$2:$U$2, $B504, Product!$B$3:$U$3, $C504)</f>
        <v>-30000</v>
      </c>
      <c r="G504" s="11">
        <f>SUM(H504:DZ504)</f>
        <v>-900000</v>
      </c>
      <c r="I504" s="21">
        <f t="shared" ref="I504:AN504" si="1331">I71*$D504</f>
        <v>0</v>
      </c>
      <c r="J504" s="21">
        <f t="shared" si="1331"/>
        <v>0</v>
      </c>
      <c r="K504" s="21">
        <f t="shared" si="1331"/>
        <v>0</v>
      </c>
      <c r="L504" s="21">
        <f t="shared" si="1331"/>
        <v>0</v>
      </c>
      <c r="M504" s="21">
        <f t="shared" si="1331"/>
        <v>0</v>
      </c>
      <c r="N504" s="21">
        <f t="shared" si="1331"/>
        <v>0</v>
      </c>
      <c r="O504" s="21">
        <f t="shared" si="1331"/>
        <v>0</v>
      </c>
      <c r="P504" s="21">
        <f t="shared" si="1331"/>
        <v>0</v>
      </c>
      <c r="Q504" s="21">
        <f t="shared" si="1331"/>
        <v>0</v>
      </c>
      <c r="R504" s="21">
        <f t="shared" si="1331"/>
        <v>0</v>
      </c>
      <c r="S504" s="21">
        <f t="shared" si="1331"/>
        <v>0</v>
      </c>
      <c r="T504" s="21">
        <f t="shared" si="1331"/>
        <v>0</v>
      </c>
      <c r="U504" s="21">
        <f t="shared" si="1331"/>
        <v>0</v>
      </c>
      <c r="V504" s="21">
        <f t="shared" si="1331"/>
        <v>0</v>
      </c>
      <c r="W504" s="21">
        <f t="shared" si="1331"/>
        <v>0</v>
      </c>
      <c r="X504" s="21">
        <f t="shared" si="1331"/>
        <v>0</v>
      </c>
      <c r="Y504" s="21">
        <f t="shared" si="1331"/>
        <v>0</v>
      </c>
      <c r="Z504" s="21">
        <f t="shared" si="1331"/>
        <v>0</v>
      </c>
      <c r="AA504" s="21">
        <f t="shared" si="1331"/>
        <v>0</v>
      </c>
      <c r="AB504" s="21">
        <f t="shared" si="1331"/>
        <v>0</v>
      </c>
      <c r="AC504" s="21">
        <f t="shared" si="1331"/>
        <v>-150000</v>
      </c>
      <c r="AD504" s="21">
        <f t="shared" si="1331"/>
        <v>-150000</v>
      </c>
      <c r="AE504" s="21">
        <f t="shared" si="1331"/>
        <v>-150000</v>
      </c>
      <c r="AF504" s="21">
        <f t="shared" si="1331"/>
        <v>-150000</v>
      </c>
      <c r="AG504" s="21">
        <f t="shared" si="1331"/>
        <v>-150000</v>
      </c>
      <c r="AH504" s="21">
        <f t="shared" si="1331"/>
        <v>-150000</v>
      </c>
      <c r="AI504" s="21">
        <f t="shared" si="1331"/>
        <v>0</v>
      </c>
      <c r="AJ504" s="21">
        <f t="shared" si="1331"/>
        <v>0</v>
      </c>
      <c r="AK504" s="21">
        <f t="shared" si="1331"/>
        <v>0</v>
      </c>
      <c r="AL504" s="21">
        <f t="shared" si="1331"/>
        <v>0</v>
      </c>
      <c r="AM504" s="21">
        <f t="shared" si="1331"/>
        <v>0</v>
      </c>
      <c r="AN504" s="21">
        <f t="shared" si="1331"/>
        <v>0</v>
      </c>
      <c r="AO504" s="21">
        <f t="shared" ref="AO504:BT504" si="1332">AO71*$D504</f>
        <v>0</v>
      </c>
      <c r="AP504" s="21">
        <f t="shared" si="1332"/>
        <v>0</v>
      </c>
      <c r="AQ504" s="21">
        <f t="shared" si="1332"/>
        <v>0</v>
      </c>
      <c r="AR504" s="21">
        <f t="shared" si="1332"/>
        <v>0</v>
      </c>
      <c r="AS504" s="21">
        <f t="shared" si="1332"/>
        <v>0</v>
      </c>
      <c r="AT504" s="21">
        <f t="shared" si="1332"/>
        <v>0</v>
      </c>
      <c r="AU504" s="21">
        <f t="shared" si="1332"/>
        <v>0</v>
      </c>
      <c r="AV504" s="21">
        <f t="shared" si="1332"/>
        <v>0</v>
      </c>
      <c r="AW504" s="21">
        <f t="shared" si="1332"/>
        <v>0</v>
      </c>
      <c r="AX504" s="21">
        <f t="shared" si="1332"/>
        <v>0</v>
      </c>
      <c r="AY504" s="21">
        <f t="shared" si="1332"/>
        <v>0</v>
      </c>
      <c r="AZ504" s="21">
        <f t="shared" si="1332"/>
        <v>0</v>
      </c>
      <c r="BA504" s="21">
        <f t="shared" si="1332"/>
        <v>0</v>
      </c>
      <c r="BB504" s="21">
        <f t="shared" si="1332"/>
        <v>0</v>
      </c>
      <c r="BC504" s="21">
        <f t="shared" si="1332"/>
        <v>0</v>
      </c>
      <c r="BD504" s="21">
        <f t="shared" si="1332"/>
        <v>0</v>
      </c>
      <c r="BE504" s="21">
        <f t="shared" si="1332"/>
        <v>0</v>
      </c>
      <c r="BF504" s="21">
        <f t="shared" si="1332"/>
        <v>0</v>
      </c>
      <c r="BG504" s="21">
        <f t="shared" si="1332"/>
        <v>0</v>
      </c>
      <c r="BH504" s="21">
        <f t="shared" si="1332"/>
        <v>0</v>
      </c>
      <c r="BI504" s="21">
        <f t="shared" si="1332"/>
        <v>0</v>
      </c>
      <c r="BJ504" s="21">
        <f t="shared" si="1332"/>
        <v>0</v>
      </c>
      <c r="BK504" s="21">
        <f t="shared" si="1332"/>
        <v>0</v>
      </c>
      <c r="BL504" s="21">
        <f t="shared" si="1332"/>
        <v>0</v>
      </c>
      <c r="BM504" s="21">
        <f t="shared" si="1332"/>
        <v>0</v>
      </c>
      <c r="BN504" s="21">
        <f t="shared" si="1332"/>
        <v>0</v>
      </c>
      <c r="BO504" s="21">
        <f t="shared" si="1332"/>
        <v>0</v>
      </c>
      <c r="BP504" s="21">
        <f t="shared" si="1332"/>
        <v>0</v>
      </c>
      <c r="BQ504" s="21">
        <f t="shared" si="1332"/>
        <v>0</v>
      </c>
      <c r="BR504" s="21">
        <f t="shared" si="1332"/>
        <v>0</v>
      </c>
      <c r="BS504" s="21">
        <f t="shared" si="1332"/>
        <v>0</v>
      </c>
      <c r="BT504" s="21">
        <f t="shared" si="1332"/>
        <v>0</v>
      </c>
      <c r="BU504" s="21">
        <f t="shared" ref="BU504" si="1333">BU71*$D504</f>
        <v>0</v>
      </c>
      <c r="BV504" s="21">
        <f t="shared" ref="BV504:DA504" si="1334">BV71*$D504</f>
        <v>0</v>
      </c>
      <c r="BW504" s="21">
        <f t="shared" si="1334"/>
        <v>0</v>
      </c>
      <c r="BX504" s="21">
        <f t="shared" si="1334"/>
        <v>0</v>
      </c>
      <c r="BY504" s="21">
        <f t="shared" si="1334"/>
        <v>0</v>
      </c>
      <c r="BZ504" s="21">
        <f t="shared" si="1334"/>
        <v>0</v>
      </c>
      <c r="CA504" s="21">
        <f t="shared" si="1334"/>
        <v>0</v>
      </c>
      <c r="CB504" s="21">
        <f t="shared" si="1334"/>
        <v>0</v>
      </c>
      <c r="CC504" s="21">
        <f t="shared" si="1334"/>
        <v>0</v>
      </c>
      <c r="CD504" s="21">
        <f t="shared" si="1334"/>
        <v>0</v>
      </c>
      <c r="CE504" s="21">
        <f t="shared" si="1334"/>
        <v>0</v>
      </c>
      <c r="CF504" s="21">
        <f t="shared" si="1334"/>
        <v>0</v>
      </c>
      <c r="CG504" s="21">
        <f t="shared" si="1334"/>
        <v>0</v>
      </c>
      <c r="CH504" s="21">
        <f t="shared" si="1334"/>
        <v>0</v>
      </c>
      <c r="CI504" s="21">
        <f t="shared" si="1334"/>
        <v>0</v>
      </c>
      <c r="CJ504" s="21">
        <f t="shared" si="1334"/>
        <v>0</v>
      </c>
      <c r="CK504" s="21">
        <f t="shared" si="1334"/>
        <v>0</v>
      </c>
      <c r="CL504" s="21">
        <f t="shared" si="1334"/>
        <v>0</v>
      </c>
      <c r="CM504" s="21">
        <f t="shared" si="1334"/>
        <v>0</v>
      </c>
      <c r="CN504" s="21">
        <f t="shared" si="1334"/>
        <v>0</v>
      </c>
      <c r="CO504" s="21">
        <f t="shared" si="1334"/>
        <v>0</v>
      </c>
      <c r="CP504" s="21">
        <f t="shared" si="1334"/>
        <v>0</v>
      </c>
      <c r="CQ504" s="21">
        <f t="shared" si="1334"/>
        <v>0</v>
      </c>
      <c r="CR504" s="21">
        <f t="shared" si="1334"/>
        <v>0</v>
      </c>
      <c r="CS504" s="21">
        <f t="shared" si="1334"/>
        <v>0</v>
      </c>
      <c r="CT504" s="21">
        <f t="shared" si="1334"/>
        <v>0</v>
      </c>
      <c r="CU504" s="21">
        <f t="shared" si="1334"/>
        <v>0</v>
      </c>
      <c r="CV504" s="21">
        <f t="shared" si="1334"/>
        <v>0</v>
      </c>
      <c r="CW504" s="21">
        <f t="shared" si="1334"/>
        <v>0</v>
      </c>
      <c r="CX504" s="21">
        <f t="shared" si="1334"/>
        <v>0</v>
      </c>
      <c r="CY504" s="21">
        <f t="shared" si="1334"/>
        <v>0</v>
      </c>
      <c r="CZ504" s="21">
        <f t="shared" si="1334"/>
        <v>0</v>
      </c>
      <c r="DA504" s="21">
        <f t="shared" si="1334"/>
        <v>0</v>
      </c>
      <c r="DB504" s="21">
        <f t="shared" ref="DB504:DY504" si="1335">DB71*$D504</f>
        <v>0</v>
      </c>
      <c r="DC504" s="21">
        <f t="shared" si="1335"/>
        <v>0</v>
      </c>
      <c r="DD504" s="21">
        <f t="shared" si="1335"/>
        <v>0</v>
      </c>
      <c r="DE504" s="21">
        <f t="shared" si="1335"/>
        <v>0</v>
      </c>
      <c r="DF504" s="21">
        <f t="shared" si="1335"/>
        <v>0</v>
      </c>
      <c r="DG504" s="21">
        <f t="shared" si="1335"/>
        <v>0</v>
      </c>
      <c r="DH504" s="21">
        <f t="shared" si="1335"/>
        <v>0</v>
      </c>
      <c r="DI504" s="21">
        <f t="shared" si="1335"/>
        <v>0</v>
      </c>
      <c r="DJ504" s="21">
        <f t="shared" si="1335"/>
        <v>0</v>
      </c>
      <c r="DK504" s="21">
        <f t="shared" si="1335"/>
        <v>0</v>
      </c>
      <c r="DL504" s="21">
        <f t="shared" si="1335"/>
        <v>0</v>
      </c>
      <c r="DM504" s="21">
        <f t="shared" si="1335"/>
        <v>0</v>
      </c>
      <c r="DN504" s="21">
        <f t="shared" si="1335"/>
        <v>0</v>
      </c>
      <c r="DO504" s="21">
        <f t="shared" si="1335"/>
        <v>0</v>
      </c>
      <c r="DP504" s="21">
        <f t="shared" si="1335"/>
        <v>0</v>
      </c>
      <c r="DQ504" s="21">
        <f t="shared" si="1335"/>
        <v>0</v>
      </c>
      <c r="DR504" s="21">
        <f t="shared" si="1335"/>
        <v>0</v>
      </c>
      <c r="DS504" s="21">
        <f t="shared" si="1335"/>
        <v>0</v>
      </c>
      <c r="DT504" s="21">
        <f t="shared" si="1335"/>
        <v>0</v>
      </c>
      <c r="DU504" s="21">
        <f t="shared" si="1335"/>
        <v>0</v>
      </c>
      <c r="DV504" s="21">
        <f t="shared" si="1335"/>
        <v>0</v>
      </c>
      <c r="DW504" s="21">
        <f t="shared" si="1335"/>
        <v>0</v>
      </c>
      <c r="DX504" s="21">
        <f t="shared" si="1335"/>
        <v>0</v>
      </c>
      <c r="DY504" s="21">
        <f t="shared" si="1335"/>
        <v>0</v>
      </c>
      <c r="EB504" s="116">
        <f t="shared" si="1324"/>
        <v>503</v>
      </c>
      <c r="EC504" s="2" t="str">
        <f t="shared" ref="EC504:EC506" si="1336">B504</f>
        <v>Phase 2</v>
      </c>
      <c r="ED504" s="2" t="str">
        <f t="shared" ref="ED504:ED506" si="1337">C504</f>
        <v>50' Wide</v>
      </c>
      <c r="EE504" s="33" t="str">
        <f>EE520</f>
        <v>Cash</v>
      </c>
      <c r="EF504" s="2" t="str">
        <f>EF520</f>
        <v>Home Construction - Options</v>
      </c>
    </row>
    <row r="505" spans="1:136" x14ac:dyDescent="0.3">
      <c r="B505" s="2" t="str">
        <f>Product!$H$2</f>
        <v>Phase 2</v>
      </c>
      <c r="C505" s="2" t="str">
        <f>Product!$H$3</f>
        <v>60' Wide</v>
      </c>
      <c r="D505" s="129">
        <f>SUMIFS(INDEX(Product!$B$2:$U$97, MATCH(D498, Product!$B$2:$B$97, 0), ), Product!$B$2:$U$2, $B505, Product!$B$3:$U$3, $C505)</f>
        <v>-30000</v>
      </c>
      <c r="G505" s="11">
        <f>SUM(H505:DZ505)</f>
        <v>-900000</v>
      </c>
      <c r="I505" s="21">
        <f t="shared" ref="I505:AN505" si="1338">I72*$D505</f>
        <v>0</v>
      </c>
      <c r="J505" s="21">
        <f t="shared" si="1338"/>
        <v>0</v>
      </c>
      <c r="K505" s="21">
        <f t="shared" si="1338"/>
        <v>0</v>
      </c>
      <c r="L505" s="21">
        <f t="shared" si="1338"/>
        <v>0</v>
      </c>
      <c r="M505" s="21">
        <f t="shared" si="1338"/>
        <v>0</v>
      </c>
      <c r="N505" s="21">
        <f t="shared" si="1338"/>
        <v>0</v>
      </c>
      <c r="O505" s="21">
        <f t="shared" si="1338"/>
        <v>0</v>
      </c>
      <c r="P505" s="21">
        <f t="shared" si="1338"/>
        <v>0</v>
      </c>
      <c r="Q505" s="21">
        <f t="shared" si="1338"/>
        <v>0</v>
      </c>
      <c r="R505" s="21">
        <f t="shared" si="1338"/>
        <v>0</v>
      </c>
      <c r="S505" s="21">
        <f t="shared" si="1338"/>
        <v>0</v>
      </c>
      <c r="T505" s="21">
        <f t="shared" si="1338"/>
        <v>0</v>
      </c>
      <c r="U505" s="21">
        <f t="shared" si="1338"/>
        <v>0</v>
      </c>
      <c r="V505" s="21">
        <f t="shared" si="1338"/>
        <v>0</v>
      </c>
      <c r="W505" s="21">
        <f t="shared" si="1338"/>
        <v>0</v>
      </c>
      <c r="X505" s="21">
        <f t="shared" si="1338"/>
        <v>0</v>
      </c>
      <c r="Y505" s="21">
        <f t="shared" si="1338"/>
        <v>0</v>
      </c>
      <c r="Z505" s="21">
        <f t="shared" si="1338"/>
        <v>0</v>
      </c>
      <c r="AA505" s="21">
        <f t="shared" si="1338"/>
        <v>0</v>
      </c>
      <c r="AB505" s="21">
        <f t="shared" si="1338"/>
        <v>0</v>
      </c>
      <c r="AC505" s="21">
        <f t="shared" si="1338"/>
        <v>-150000</v>
      </c>
      <c r="AD505" s="21">
        <f t="shared" si="1338"/>
        <v>-150000</v>
      </c>
      <c r="AE505" s="21">
        <f t="shared" si="1338"/>
        <v>-150000</v>
      </c>
      <c r="AF505" s="21">
        <f t="shared" si="1338"/>
        <v>-150000</v>
      </c>
      <c r="AG505" s="21">
        <f t="shared" si="1338"/>
        <v>-150000</v>
      </c>
      <c r="AH505" s="21">
        <f t="shared" si="1338"/>
        <v>-150000</v>
      </c>
      <c r="AI505" s="21">
        <f t="shared" si="1338"/>
        <v>0</v>
      </c>
      <c r="AJ505" s="21">
        <f t="shared" si="1338"/>
        <v>0</v>
      </c>
      <c r="AK505" s="21">
        <f t="shared" si="1338"/>
        <v>0</v>
      </c>
      <c r="AL505" s="21">
        <f t="shared" si="1338"/>
        <v>0</v>
      </c>
      <c r="AM505" s="21">
        <f t="shared" si="1338"/>
        <v>0</v>
      </c>
      <c r="AN505" s="21">
        <f t="shared" si="1338"/>
        <v>0</v>
      </c>
      <c r="AO505" s="21">
        <f t="shared" ref="AO505:BT505" si="1339">AO72*$D505</f>
        <v>0</v>
      </c>
      <c r="AP505" s="21">
        <f t="shared" si="1339"/>
        <v>0</v>
      </c>
      <c r="AQ505" s="21">
        <f t="shared" si="1339"/>
        <v>0</v>
      </c>
      <c r="AR505" s="21">
        <f t="shared" si="1339"/>
        <v>0</v>
      </c>
      <c r="AS505" s="21">
        <f t="shared" si="1339"/>
        <v>0</v>
      </c>
      <c r="AT505" s="21">
        <f t="shared" si="1339"/>
        <v>0</v>
      </c>
      <c r="AU505" s="21">
        <f t="shared" si="1339"/>
        <v>0</v>
      </c>
      <c r="AV505" s="21">
        <f t="shared" si="1339"/>
        <v>0</v>
      </c>
      <c r="AW505" s="21">
        <f t="shared" si="1339"/>
        <v>0</v>
      </c>
      <c r="AX505" s="21">
        <f t="shared" si="1339"/>
        <v>0</v>
      </c>
      <c r="AY505" s="21">
        <f t="shared" si="1339"/>
        <v>0</v>
      </c>
      <c r="AZ505" s="21">
        <f t="shared" si="1339"/>
        <v>0</v>
      </c>
      <c r="BA505" s="21">
        <f t="shared" si="1339"/>
        <v>0</v>
      </c>
      <c r="BB505" s="21">
        <f t="shared" si="1339"/>
        <v>0</v>
      </c>
      <c r="BC505" s="21">
        <f t="shared" si="1339"/>
        <v>0</v>
      </c>
      <c r="BD505" s="21">
        <f t="shared" si="1339"/>
        <v>0</v>
      </c>
      <c r="BE505" s="21">
        <f t="shared" si="1339"/>
        <v>0</v>
      </c>
      <c r="BF505" s="21">
        <f t="shared" si="1339"/>
        <v>0</v>
      </c>
      <c r="BG505" s="21">
        <f t="shared" si="1339"/>
        <v>0</v>
      </c>
      <c r="BH505" s="21">
        <f t="shared" si="1339"/>
        <v>0</v>
      </c>
      <c r="BI505" s="21">
        <f t="shared" si="1339"/>
        <v>0</v>
      </c>
      <c r="BJ505" s="21">
        <f t="shared" si="1339"/>
        <v>0</v>
      </c>
      <c r="BK505" s="21">
        <f t="shared" si="1339"/>
        <v>0</v>
      </c>
      <c r="BL505" s="21">
        <f t="shared" si="1339"/>
        <v>0</v>
      </c>
      <c r="BM505" s="21">
        <f t="shared" si="1339"/>
        <v>0</v>
      </c>
      <c r="BN505" s="21">
        <f t="shared" si="1339"/>
        <v>0</v>
      </c>
      <c r="BO505" s="21">
        <f t="shared" si="1339"/>
        <v>0</v>
      </c>
      <c r="BP505" s="21">
        <f t="shared" si="1339"/>
        <v>0</v>
      </c>
      <c r="BQ505" s="21">
        <f t="shared" si="1339"/>
        <v>0</v>
      </c>
      <c r="BR505" s="21">
        <f t="shared" si="1339"/>
        <v>0</v>
      </c>
      <c r="BS505" s="21">
        <f t="shared" si="1339"/>
        <v>0</v>
      </c>
      <c r="BT505" s="21">
        <f t="shared" si="1339"/>
        <v>0</v>
      </c>
      <c r="BU505" s="21">
        <f t="shared" ref="BU505:CZ505" si="1340">BU72*$D505</f>
        <v>0</v>
      </c>
      <c r="BV505" s="21">
        <f t="shared" si="1340"/>
        <v>0</v>
      </c>
      <c r="BW505" s="21">
        <f t="shared" si="1340"/>
        <v>0</v>
      </c>
      <c r="BX505" s="21">
        <f t="shared" si="1340"/>
        <v>0</v>
      </c>
      <c r="BY505" s="21">
        <f t="shared" si="1340"/>
        <v>0</v>
      </c>
      <c r="BZ505" s="21">
        <f t="shared" si="1340"/>
        <v>0</v>
      </c>
      <c r="CA505" s="21">
        <f t="shared" si="1340"/>
        <v>0</v>
      </c>
      <c r="CB505" s="21">
        <f t="shared" si="1340"/>
        <v>0</v>
      </c>
      <c r="CC505" s="21">
        <f t="shared" si="1340"/>
        <v>0</v>
      </c>
      <c r="CD505" s="21">
        <f t="shared" si="1340"/>
        <v>0</v>
      </c>
      <c r="CE505" s="21">
        <f t="shared" si="1340"/>
        <v>0</v>
      </c>
      <c r="CF505" s="21">
        <f t="shared" si="1340"/>
        <v>0</v>
      </c>
      <c r="CG505" s="21">
        <f t="shared" si="1340"/>
        <v>0</v>
      </c>
      <c r="CH505" s="21">
        <f t="shared" si="1340"/>
        <v>0</v>
      </c>
      <c r="CI505" s="21">
        <f t="shared" si="1340"/>
        <v>0</v>
      </c>
      <c r="CJ505" s="21">
        <f t="shared" si="1340"/>
        <v>0</v>
      </c>
      <c r="CK505" s="21">
        <f t="shared" si="1340"/>
        <v>0</v>
      </c>
      <c r="CL505" s="21">
        <f t="shared" si="1340"/>
        <v>0</v>
      </c>
      <c r="CM505" s="21">
        <f t="shared" si="1340"/>
        <v>0</v>
      </c>
      <c r="CN505" s="21">
        <f t="shared" si="1340"/>
        <v>0</v>
      </c>
      <c r="CO505" s="21">
        <f t="shared" si="1340"/>
        <v>0</v>
      </c>
      <c r="CP505" s="21">
        <f t="shared" si="1340"/>
        <v>0</v>
      </c>
      <c r="CQ505" s="21">
        <f t="shared" si="1340"/>
        <v>0</v>
      </c>
      <c r="CR505" s="21">
        <f t="shared" si="1340"/>
        <v>0</v>
      </c>
      <c r="CS505" s="21">
        <f t="shared" si="1340"/>
        <v>0</v>
      </c>
      <c r="CT505" s="21">
        <f t="shared" si="1340"/>
        <v>0</v>
      </c>
      <c r="CU505" s="21">
        <f t="shared" si="1340"/>
        <v>0</v>
      </c>
      <c r="CV505" s="21">
        <f t="shared" si="1340"/>
        <v>0</v>
      </c>
      <c r="CW505" s="21">
        <f t="shared" si="1340"/>
        <v>0</v>
      </c>
      <c r="CX505" s="21">
        <f t="shared" si="1340"/>
        <v>0</v>
      </c>
      <c r="CY505" s="21">
        <f t="shared" si="1340"/>
        <v>0</v>
      </c>
      <c r="CZ505" s="21">
        <f t="shared" si="1340"/>
        <v>0</v>
      </c>
      <c r="DA505" s="21">
        <f t="shared" ref="DA505:DY505" si="1341">DA72*$D505</f>
        <v>0</v>
      </c>
      <c r="DB505" s="21">
        <f t="shared" si="1341"/>
        <v>0</v>
      </c>
      <c r="DC505" s="21">
        <f t="shared" si="1341"/>
        <v>0</v>
      </c>
      <c r="DD505" s="21">
        <f t="shared" si="1341"/>
        <v>0</v>
      </c>
      <c r="DE505" s="21">
        <f t="shared" si="1341"/>
        <v>0</v>
      </c>
      <c r="DF505" s="21">
        <f t="shared" si="1341"/>
        <v>0</v>
      </c>
      <c r="DG505" s="21">
        <f t="shared" si="1341"/>
        <v>0</v>
      </c>
      <c r="DH505" s="21">
        <f t="shared" si="1341"/>
        <v>0</v>
      </c>
      <c r="DI505" s="21">
        <f t="shared" si="1341"/>
        <v>0</v>
      </c>
      <c r="DJ505" s="21">
        <f t="shared" si="1341"/>
        <v>0</v>
      </c>
      <c r="DK505" s="21">
        <f t="shared" si="1341"/>
        <v>0</v>
      </c>
      <c r="DL505" s="21">
        <f t="shared" si="1341"/>
        <v>0</v>
      </c>
      <c r="DM505" s="21">
        <f t="shared" si="1341"/>
        <v>0</v>
      </c>
      <c r="DN505" s="21">
        <f t="shared" si="1341"/>
        <v>0</v>
      </c>
      <c r="DO505" s="21">
        <f t="shared" si="1341"/>
        <v>0</v>
      </c>
      <c r="DP505" s="21">
        <f t="shared" si="1341"/>
        <v>0</v>
      </c>
      <c r="DQ505" s="21">
        <f t="shared" si="1341"/>
        <v>0</v>
      </c>
      <c r="DR505" s="21">
        <f t="shared" si="1341"/>
        <v>0</v>
      </c>
      <c r="DS505" s="21">
        <f t="shared" si="1341"/>
        <v>0</v>
      </c>
      <c r="DT505" s="21">
        <f t="shared" si="1341"/>
        <v>0</v>
      </c>
      <c r="DU505" s="21">
        <f t="shared" si="1341"/>
        <v>0</v>
      </c>
      <c r="DV505" s="21">
        <f t="shared" si="1341"/>
        <v>0</v>
      </c>
      <c r="DW505" s="21">
        <f t="shared" si="1341"/>
        <v>0</v>
      </c>
      <c r="DX505" s="21">
        <f t="shared" si="1341"/>
        <v>0</v>
      </c>
      <c r="DY505" s="21">
        <f t="shared" si="1341"/>
        <v>0</v>
      </c>
      <c r="EB505" s="116">
        <f t="shared" si="1324"/>
        <v>504</v>
      </c>
      <c r="EC505" s="2" t="str">
        <f t="shared" si="1336"/>
        <v>Phase 2</v>
      </c>
      <c r="ED505" s="2" t="str">
        <f t="shared" si="1337"/>
        <v>60' Wide</v>
      </c>
      <c r="EE505" s="33" t="str">
        <f>EE520</f>
        <v>Cash</v>
      </c>
      <c r="EF505" s="2" t="str">
        <f>EF520</f>
        <v>Home Construction - Options</v>
      </c>
    </row>
    <row r="506" spans="1:136" x14ac:dyDescent="0.3">
      <c r="B506" s="2" t="str">
        <f>Product!$I$2</f>
        <v>Phase 2</v>
      </c>
      <c r="C506" s="2" t="str">
        <f>Product!$I$3</f>
        <v>75' Wide</v>
      </c>
      <c r="D506" s="129">
        <f>SUMIFS(INDEX(Product!$B$2:$U$97, MATCH(D498, Product!$B$2:$B$97, 0), ), Product!$B$2:$U$2, $B506, Product!$B$3:$U$3, $C506)</f>
        <v>-30000</v>
      </c>
      <c r="G506" s="11">
        <f>SUM(H506:DZ506)</f>
        <v>-600000</v>
      </c>
      <c r="I506" s="21">
        <f t="shared" ref="I506:AN506" si="1342">I73*$D506</f>
        <v>0</v>
      </c>
      <c r="J506" s="21">
        <f t="shared" si="1342"/>
        <v>0</v>
      </c>
      <c r="K506" s="21">
        <f t="shared" si="1342"/>
        <v>0</v>
      </c>
      <c r="L506" s="21">
        <f t="shared" si="1342"/>
        <v>0</v>
      </c>
      <c r="M506" s="21">
        <f t="shared" si="1342"/>
        <v>0</v>
      </c>
      <c r="N506" s="21">
        <f t="shared" si="1342"/>
        <v>0</v>
      </c>
      <c r="O506" s="21">
        <f t="shared" si="1342"/>
        <v>0</v>
      </c>
      <c r="P506" s="21">
        <f t="shared" si="1342"/>
        <v>0</v>
      </c>
      <c r="Q506" s="21">
        <f t="shared" si="1342"/>
        <v>0</v>
      </c>
      <c r="R506" s="21">
        <f t="shared" si="1342"/>
        <v>0</v>
      </c>
      <c r="S506" s="21">
        <f t="shared" si="1342"/>
        <v>0</v>
      </c>
      <c r="T506" s="21">
        <f t="shared" si="1342"/>
        <v>0</v>
      </c>
      <c r="U506" s="21">
        <f t="shared" si="1342"/>
        <v>0</v>
      </c>
      <c r="V506" s="21">
        <f t="shared" si="1342"/>
        <v>0</v>
      </c>
      <c r="W506" s="21">
        <f t="shared" si="1342"/>
        <v>0</v>
      </c>
      <c r="X506" s="21">
        <f t="shared" si="1342"/>
        <v>0</v>
      </c>
      <c r="Y506" s="21">
        <f t="shared" si="1342"/>
        <v>0</v>
      </c>
      <c r="Z506" s="21">
        <f t="shared" si="1342"/>
        <v>0</v>
      </c>
      <c r="AA506" s="21">
        <f t="shared" si="1342"/>
        <v>0</v>
      </c>
      <c r="AB506" s="21">
        <f t="shared" si="1342"/>
        <v>0</v>
      </c>
      <c r="AC506" s="21">
        <f t="shared" si="1342"/>
        <v>-100000</v>
      </c>
      <c r="AD506" s="21">
        <f t="shared" si="1342"/>
        <v>-100000</v>
      </c>
      <c r="AE506" s="21">
        <f t="shared" si="1342"/>
        <v>-100000</v>
      </c>
      <c r="AF506" s="21">
        <f t="shared" si="1342"/>
        <v>-100000</v>
      </c>
      <c r="AG506" s="21">
        <f t="shared" si="1342"/>
        <v>-100000</v>
      </c>
      <c r="AH506" s="21">
        <f t="shared" si="1342"/>
        <v>-99999.999999999971</v>
      </c>
      <c r="AI506" s="21">
        <f t="shared" si="1342"/>
        <v>0</v>
      </c>
      <c r="AJ506" s="21">
        <f t="shared" si="1342"/>
        <v>0</v>
      </c>
      <c r="AK506" s="21">
        <f t="shared" si="1342"/>
        <v>0</v>
      </c>
      <c r="AL506" s="21">
        <f t="shared" si="1342"/>
        <v>0</v>
      </c>
      <c r="AM506" s="21">
        <f t="shared" si="1342"/>
        <v>0</v>
      </c>
      <c r="AN506" s="21">
        <f t="shared" si="1342"/>
        <v>0</v>
      </c>
      <c r="AO506" s="21">
        <f t="shared" ref="AO506:BT506" si="1343">AO73*$D506</f>
        <v>0</v>
      </c>
      <c r="AP506" s="21">
        <f t="shared" si="1343"/>
        <v>0</v>
      </c>
      <c r="AQ506" s="21">
        <f t="shared" si="1343"/>
        <v>0</v>
      </c>
      <c r="AR506" s="21">
        <f t="shared" si="1343"/>
        <v>0</v>
      </c>
      <c r="AS506" s="21">
        <f t="shared" si="1343"/>
        <v>0</v>
      </c>
      <c r="AT506" s="21">
        <f t="shared" si="1343"/>
        <v>0</v>
      </c>
      <c r="AU506" s="21">
        <f t="shared" si="1343"/>
        <v>0</v>
      </c>
      <c r="AV506" s="21">
        <f t="shared" si="1343"/>
        <v>0</v>
      </c>
      <c r="AW506" s="21">
        <f t="shared" si="1343"/>
        <v>0</v>
      </c>
      <c r="AX506" s="21">
        <f t="shared" si="1343"/>
        <v>0</v>
      </c>
      <c r="AY506" s="21">
        <f t="shared" si="1343"/>
        <v>0</v>
      </c>
      <c r="AZ506" s="21">
        <f t="shared" si="1343"/>
        <v>0</v>
      </c>
      <c r="BA506" s="21">
        <f t="shared" si="1343"/>
        <v>0</v>
      </c>
      <c r="BB506" s="21">
        <f t="shared" si="1343"/>
        <v>0</v>
      </c>
      <c r="BC506" s="21">
        <f t="shared" si="1343"/>
        <v>0</v>
      </c>
      <c r="BD506" s="21">
        <f t="shared" si="1343"/>
        <v>0</v>
      </c>
      <c r="BE506" s="21">
        <f t="shared" si="1343"/>
        <v>0</v>
      </c>
      <c r="BF506" s="21">
        <f t="shared" si="1343"/>
        <v>0</v>
      </c>
      <c r="BG506" s="21">
        <f t="shared" si="1343"/>
        <v>0</v>
      </c>
      <c r="BH506" s="21">
        <f t="shared" si="1343"/>
        <v>0</v>
      </c>
      <c r="BI506" s="21">
        <f t="shared" si="1343"/>
        <v>0</v>
      </c>
      <c r="BJ506" s="21">
        <f t="shared" si="1343"/>
        <v>0</v>
      </c>
      <c r="BK506" s="21">
        <f t="shared" si="1343"/>
        <v>0</v>
      </c>
      <c r="BL506" s="21">
        <f t="shared" si="1343"/>
        <v>0</v>
      </c>
      <c r="BM506" s="21">
        <f t="shared" si="1343"/>
        <v>0</v>
      </c>
      <c r="BN506" s="21">
        <f t="shared" si="1343"/>
        <v>0</v>
      </c>
      <c r="BO506" s="21">
        <f t="shared" si="1343"/>
        <v>0</v>
      </c>
      <c r="BP506" s="21">
        <f t="shared" si="1343"/>
        <v>0</v>
      </c>
      <c r="BQ506" s="21">
        <f t="shared" si="1343"/>
        <v>0</v>
      </c>
      <c r="BR506" s="21">
        <f t="shared" si="1343"/>
        <v>0</v>
      </c>
      <c r="BS506" s="21">
        <f t="shared" si="1343"/>
        <v>0</v>
      </c>
      <c r="BT506" s="21">
        <f t="shared" si="1343"/>
        <v>0</v>
      </c>
      <c r="BU506" s="21">
        <f>BU73*$D506</f>
        <v>0</v>
      </c>
      <c r="BV506" s="21">
        <f t="shared" ref="BV506:DY506" si="1344">BV73*$D506</f>
        <v>0</v>
      </c>
      <c r="BW506" s="21">
        <f t="shared" si="1344"/>
        <v>0</v>
      </c>
      <c r="BX506" s="21">
        <f t="shared" si="1344"/>
        <v>0</v>
      </c>
      <c r="BY506" s="21">
        <f t="shared" si="1344"/>
        <v>0</v>
      </c>
      <c r="BZ506" s="21">
        <f t="shared" si="1344"/>
        <v>0</v>
      </c>
      <c r="CA506" s="21">
        <f t="shared" si="1344"/>
        <v>0</v>
      </c>
      <c r="CB506" s="21">
        <f t="shared" si="1344"/>
        <v>0</v>
      </c>
      <c r="CC506" s="21">
        <f t="shared" si="1344"/>
        <v>0</v>
      </c>
      <c r="CD506" s="21">
        <f t="shared" si="1344"/>
        <v>0</v>
      </c>
      <c r="CE506" s="21">
        <f t="shared" si="1344"/>
        <v>0</v>
      </c>
      <c r="CF506" s="21">
        <f t="shared" si="1344"/>
        <v>0</v>
      </c>
      <c r="CG506" s="21">
        <f t="shared" si="1344"/>
        <v>0</v>
      </c>
      <c r="CH506" s="21">
        <f t="shared" si="1344"/>
        <v>0</v>
      </c>
      <c r="CI506" s="21">
        <f t="shared" si="1344"/>
        <v>0</v>
      </c>
      <c r="CJ506" s="21">
        <f t="shared" si="1344"/>
        <v>0</v>
      </c>
      <c r="CK506" s="21">
        <f t="shared" si="1344"/>
        <v>0</v>
      </c>
      <c r="CL506" s="21">
        <f t="shared" si="1344"/>
        <v>0</v>
      </c>
      <c r="CM506" s="21">
        <f t="shared" si="1344"/>
        <v>0</v>
      </c>
      <c r="CN506" s="21">
        <f t="shared" si="1344"/>
        <v>0</v>
      </c>
      <c r="CO506" s="21">
        <f t="shared" si="1344"/>
        <v>0</v>
      </c>
      <c r="CP506" s="21">
        <f t="shared" si="1344"/>
        <v>0</v>
      </c>
      <c r="CQ506" s="21">
        <f t="shared" si="1344"/>
        <v>0</v>
      </c>
      <c r="CR506" s="21">
        <f t="shared" si="1344"/>
        <v>0</v>
      </c>
      <c r="CS506" s="21">
        <f t="shared" si="1344"/>
        <v>0</v>
      </c>
      <c r="CT506" s="21">
        <f t="shared" si="1344"/>
        <v>0</v>
      </c>
      <c r="CU506" s="21">
        <f t="shared" si="1344"/>
        <v>0</v>
      </c>
      <c r="CV506" s="21">
        <f t="shared" si="1344"/>
        <v>0</v>
      </c>
      <c r="CW506" s="21">
        <f t="shared" si="1344"/>
        <v>0</v>
      </c>
      <c r="CX506" s="21">
        <f t="shared" si="1344"/>
        <v>0</v>
      </c>
      <c r="CY506" s="21">
        <f t="shared" si="1344"/>
        <v>0</v>
      </c>
      <c r="CZ506" s="21">
        <f t="shared" si="1344"/>
        <v>0</v>
      </c>
      <c r="DA506" s="21">
        <f t="shared" si="1344"/>
        <v>0</v>
      </c>
      <c r="DB506" s="21">
        <f t="shared" si="1344"/>
        <v>0</v>
      </c>
      <c r="DC506" s="21">
        <f t="shared" si="1344"/>
        <v>0</v>
      </c>
      <c r="DD506" s="21">
        <f t="shared" si="1344"/>
        <v>0</v>
      </c>
      <c r="DE506" s="21">
        <f t="shared" si="1344"/>
        <v>0</v>
      </c>
      <c r="DF506" s="21">
        <f t="shared" si="1344"/>
        <v>0</v>
      </c>
      <c r="DG506" s="21">
        <f t="shared" si="1344"/>
        <v>0</v>
      </c>
      <c r="DH506" s="21">
        <f t="shared" si="1344"/>
        <v>0</v>
      </c>
      <c r="DI506" s="21">
        <f t="shared" si="1344"/>
        <v>0</v>
      </c>
      <c r="DJ506" s="21">
        <f t="shared" si="1344"/>
        <v>0</v>
      </c>
      <c r="DK506" s="21">
        <f t="shared" si="1344"/>
        <v>0</v>
      </c>
      <c r="DL506" s="21">
        <f t="shared" si="1344"/>
        <v>0</v>
      </c>
      <c r="DM506" s="21">
        <f t="shared" si="1344"/>
        <v>0</v>
      </c>
      <c r="DN506" s="21">
        <f t="shared" si="1344"/>
        <v>0</v>
      </c>
      <c r="DO506" s="21">
        <f t="shared" si="1344"/>
        <v>0</v>
      </c>
      <c r="DP506" s="21">
        <f t="shared" si="1344"/>
        <v>0</v>
      </c>
      <c r="DQ506" s="21">
        <f t="shared" si="1344"/>
        <v>0</v>
      </c>
      <c r="DR506" s="21">
        <f t="shared" si="1344"/>
        <v>0</v>
      </c>
      <c r="DS506" s="21">
        <f t="shared" si="1344"/>
        <v>0</v>
      </c>
      <c r="DT506" s="21">
        <f t="shared" si="1344"/>
        <v>0</v>
      </c>
      <c r="DU506" s="21">
        <f t="shared" si="1344"/>
        <v>0</v>
      </c>
      <c r="DV506" s="21">
        <f t="shared" si="1344"/>
        <v>0</v>
      </c>
      <c r="DW506" s="21">
        <f t="shared" si="1344"/>
        <v>0</v>
      </c>
      <c r="DX506" s="21">
        <f t="shared" si="1344"/>
        <v>0</v>
      </c>
      <c r="DY506" s="21">
        <f t="shared" si="1344"/>
        <v>0</v>
      </c>
      <c r="EB506" s="116">
        <f t="shared" si="1324"/>
        <v>505</v>
      </c>
      <c r="EC506" s="2" t="str">
        <f t="shared" si="1336"/>
        <v>Phase 2</v>
      </c>
      <c r="ED506" s="2" t="str">
        <f t="shared" si="1337"/>
        <v>75' Wide</v>
      </c>
      <c r="EE506" s="33" t="str">
        <f>EE520</f>
        <v>Cash</v>
      </c>
      <c r="EF506" s="2" t="str">
        <f>EF520</f>
        <v>Home Construction - Options</v>
      </c>
    </row>
    <row r="507" spans="1:136" x14ac:dyDescent="0.3">
      <c r="D507" s="129"/>
      <c r="I507" s="21"/>
      <c r="J507" s="21"/>
      <c r="K507" s="21"/>
      <c r="L507" s="21"/>
      <c r="M507" s="21"/>
      <c r="N507" s="21"/>
      <c r="O507" s="21"/>
      <c r="P507" s="21"/>
      <c r="Q507" s="21"/>
      <c r="R507" s="21"/>
      <c r="S507" s="21"/>
      <c r="T507" s="21"/>
      <c r="U507" s="21"/>
      <c r="V507" s="21"/>
      <c r="W507" s="21"/>
      <c r="X507" s="21"/>
      <c r="Y507" s="21"/>
      <c r="Z507" s="21"/>
      <c r="AA507" s="21"/>
      <c r="AB507" s="21"/>
      <c r="AC507" s="21"/>
      <c r="AD507" s="21"/>
      <c r="AE507" s="21"/>
      <c r="AF507" s="21"/>
      <c r="AG507" s="21"/>
      <c r="AH507" s="21"/>
      <c r="AI507" s="21"/>
      <c r="AJ507" s="21"/>
      <c r="AK507" s="21"/>
      <c r="AL507" s="21"/>
      <c r="AM507" s="21"/>
      <c r="AN507" s="21"/>
      <c r="AO507" s="21"/>
      <c r="AP507" s="21"/>
      <c r="AQ507" s="21"/>
      <c r="AR507" s="21"/>
      <c r="AS507" s="21"/>
      <c r="AT507" s="21"/>
      <c r="AU507" s="21"/>
      <c r="AV507" s="21"/>
      <c r="AW507" s="21"/>
      <c r="AX507" s="21"/>
      <c r="AY507" s="21"/>
      <c r="AZ507" s="21"/>
      <c r="BA507" s="21"/>
      <c r="BB507" s="21"/>
      <c r="BC507" s="21"/>
      <c r="BD507" s="21"/>
      <c r="BE507" s="21"/>
      <c r="BF507" s="21"/>
      <c r="BG507" s="21"/>
      <c r="BH507" s="21"/>
      <c r="BI507" s="21"/>
      <c r="BJ507" s="21"/>
      <c r="BK507" s="21"/>
      <c r="BL507" s="21"/>
      <c r="BM507" s="21"/>
      <c r="BN507" s="21"/>
      <c r="BO507" s="21"/>
      <c r="BP507" s="21"/>
      <c r="BQ507" s="21"/>
      <c r="BR507" s="21"/>
      <c r="BS507" s="21"/>
      <c r="BT507" s="21"/>
      <c r="BU507" s="21"/>
      <c r="BV507" s="21"/>
      <c r="BW507" s="21"/>
      <c r="BX507" s="21"/>
      <c r="BY507" s="21"/>
      <c r="BZ507" s="21"/>
      <c r="CA507" s="21"/>
      <c r="CB507" s="21"/>
      <c r="CC507" s="21"/>
      <c r="CD507" s="21"/>
      <c r="CE507" s="21"/>
      <c r="CF507" s="21"/>
      <c r="CG507" s="21"/>
      <c r="CH507" s="21"/>
      <c r="CI507" s="21"/>
      <c r="CJ507" s="21"/>
      <c r="CK507" s="21"/>
      <c r="CL507" s="21"/>
      <c r="CM507" s="21"/>
      <c r="CN507" s="21"/>
      <c r="CO507" s="21"/>
      <c r="CP507" s="21"/>
      <c r="CQ507" s="21"/>
      <c r="CR507" s="21"/>
      <c r="CS507" s="21"/>
      <c r="CT507" s="21"/>
      <c r="CU507" s="21"/>
      <c r="CV507" s="21"/>
      <c r="CW507" s="21"/>
      <c r="CX507" s="21"/>
      <c r="CY507" s="21"/>
      <c r="CZ507" s="21"/>
      <c r="DA507" s="21"/>
      <c r="DB507" s="21"/>
      <c r="DC507" s="21"/>
      <c r="DD507" s="21"/>
      <c r="DE507" s="21"/>
      <c r="DF507" s="21"/>
      <c r="DG507" s="21"/>
      <c r="DH507" s="21"/>
      <c r="DI507" s="21"/>
      <c r="DJ507" s="21"/>
      <c r="DK507" s="21"/>
      <c r="DL507" s="21"/>
      <c r="DM507" s="21"/>
      <c r="DN507" s="21"/>
      <c r="DO507" s="21"/>
      <c r="DP507" s="21"/>
      <c r="DQ507" s="21"/>
      <c r="DR507" s="21"/>
      <c r="DS507" s="21"/>
      <c r="DT507" s="21"/>
      <c r="DU507" s="21"/>
      <c r="DV507" s="21"/>
      <c r="DW507" s="21"/>
      <c r="DX507" s="21"/>
      <c r="DY507" s="21"/>
      <c r="EE507" s="33"/>
    </row>
    <row r="508" spans="1:136" x14ac:dyDescent="0.3">
      <c r="B508" s="2" t="str">
        <f>Product!$J$2</f>
        <v>Phase 3</v>
      </c>
      <c r="C508" s="2" t="str">
        <f>Product!$J$3</f>
        <v>50' Wide</v>
      </c>
      <c r="D508" s="129">
        <f>SUMIFS(INDEX(Product!$B$2:$U$97, MATCH(D498, Product!$B$2:$B$97, 0), ), Product!$B$2:$U$2, $B508, Product!$B$3:$U$3, $C508)</f>
        <v>-30000</v>
      </c>
      <c r="G508" s="11">
        <f>SUM(H508:DZ508)</f>
        <v>-900000</v>
      </c>
      <c r="I508" s="21">
        <f t="shared" ref="I508:AN508" si="1345">I75*$D508</f>
        <v>0</v>
      </c>
      <c r="J508" s="21">
        <f t="shared" si="1345"/>
        <v>0</v>
      </c>
      <c r="K508" s="21">
        <f t="shared" si="1345"/>
        <v>0</v>
      </c>
      <c r="L508" s="21">
        <f t="shared" si="1345"/>
        <v>0</v>
      </c>
      <c r="M508" s="21">
        <f t="shared" si="1345"/>
        <v>0</v>
      </c>
      <c r="N508" s="21">
        <f t="shared" si="1345"/>
        <v>0</v>
      </c>
      <c r="O508" s="21">
        <f t="shared" si="1345"/>
        <v>0</v>
      </c>
      <c r="P508" s="21">
        <f t="shared" si="1345"/>
        <v>0</v>
      </c>
      <c r="Q508" s="21">
        <f t="shared" si="1345"/>
        <v>0</v>
      </c>
      <c r="R508" s="21">
        <f t="shared" si="1345"/>
        <v>0</v>
      </c>
      <c r="S508" s="21">
        <f t="shared" si="1345"/>
        <v>0</v>
      </c>
      <c r="T508" s="21">
        <f t="shared" si="1345"/>
        <v>0</v>
      </c>
      <c r="U508" s="21">
        <f t="shared" si="1345"/>
        <v>0</v>
      </c>
      <c r="V508" s="21">
        <f t="shared" si="1345"/>
        <v>0</v>
      </c>
      <c r="W508" s="21">
        <f t="shared" si="1345"/>
        <v>0</v>
      </c>
      <c r="X508" s="21">
        <f t="shared" si="1345"/>
        <v>0</v>
      </c>
      <c r="Y508" s="21">
        <f t="shared" si="1345"/>
        <v>0</v>
      </c>
      <c r="Z508" s="21">
        <f t="shared" si="1345"/>
        <v>0</v>
      </c>
      <c r="AA508" s="21">
        <f t="shared" si="1345"/>
        <v>0</v>
      </c>
      <c r="AB508" s="21">
        <f t="shared" si="1345"/>
        <v>0</v>
      </c>
      <c r="AC508" s="21">
        <f t="shared" si="1345"/>
        <v>0</v>
      </c>
      <c r="AD508" s="21">
        <f t="shared" si="1345"/>
        <v>0</v>
      </c>
      <c r="AE508" s="21">
        <f t="shared" si="1345"/>
        <v>0</v>
      </c>
      <c r="AF508" s="21">
        <f t="shared" si="1345"/>
        <v>0</v>
      </c>
      <c r="AG508" s="21">
        <f t="shared" si="1345"/>
        <v>0</v>
      </c>
      <c r="AH508" s="21">
        <f t="shared" si="1345"/>
        <v>0</v>
      </c>
      <c r="AI508" s="21">
        <f t="shared" si="1345"/>
        <v>0</v>
      </c>
      <c r="AJ508" s="21">
        <f t="shared" si="1345"/>
        <v>0</v>
      </c>
      <c r="AK508" s="21">
        <f t="shared" si="1345"/>
        <v>0</v>
      </c>
      <c r="AL508" s="21">
        <f t="shared" si="1345"/>
        <v>0</v>
      </c>
      <c r="AM508" s="21">
        <f t="shared" si="1345"/>
        <v>0</v>
      </c>
      <c r="AN508" s="21">
        <f t="shared" si="1345"/>
        <v>0</v>
      </c>
      <c r="AO508" s="21">
        <f t="shared" ref="AO508:BT508" si="1346">AO75*$D508</f>
        <v>-150000</v>
      </c>
      <c r="AP508" s="21">
        <f t="shared" si="1346"/>
        <v>-150000</v>
      </c>
      <c r="AQ508" s="21">
        <f t="shared" si="1346"/>
        <v>-150000</v>
      </c>
      <c r="AR508" s="21">
        <f t="shared" si="1346"/>
        <v>-150000</v>
      </c>
      <c r="AS508" s="21">
        <f t="shared" si="1346"/>
        <v>-150000</v>
      </c>
      <c r="AT508" s="21">
        <f t="shared" si="1346"/>
        <v>-150000</v>
      </c>
      <c r="AU508" s="21">
        <f t="shared" si="1346"/>
        <v>0</v>
      </c>
      <c r="AV508" s="21">
        <f t="shared" si="1346"/>
        <v>0</v>
      </c>
      <c r="AW508" s="21">
        <f t="shared" si="1346"/>
        <v>0</v>
      </c>
      <c r="AX508" s="21">
        <f t="shared" si="1346"/>
        <v>0</v>
      </c>
      <c r="AY508" s="21">
        <f t="shared" si="1346"/>
        <v>0</v>
      </c>
      <c r="AZ508" s="21">
        <f t="shared" si="1346"/>
        <v>0</v>
      </c>
      <c r="BA508" s="21">
        <f t="shared" si="1346"/>
        <v>0</v>
      </c>
      <c r="BB508" s="21">
        <f t="shared" si="1346"/>
        <v>0</v>
      </c>
      <c r="BC508" s="21">
        <f t="shared" si="1346"/>
        <v>0</v>
      </c>
      <c r="BD508" s="21">
        <f t="shared" si="1346"/>
        <v>0</v>
      </c>
      <c r="BE508" s="21">
        <f t="shared" si="1346"/>
        <v>0</v>
      </c>
      <c r="BF508" s="21">
        <f t="shared" si="1346"/>
        <v>0</v>
      </c>
      <c r="BG508" s="21">
        <f t="shared" si="1346"/>
        <v>0</v>
      </c>
      <c r="BH508" s="21">
        <f t="shared" si="1346"/>
        <v>0</v>
      </c>
      <c r="BI508" s="21">
        <f t="shared" si="1346"/>
        <v>0</v>
      </c>
      <c r="BJ508" s="21">
        <f t="shared" si="1346"/>
        <v>0</v>
      </c>
      <c r="BK508" s="21">
        <f t="shared" si="1346"/>
        <v>0</v>
      </c>
      <c r="BL508" s="21">
        <f t="shared" si="1346"/>
        <v>0</v>
      </c>
      <c r="BM508" s="21">
        <f t="shared" si="1346"/>
        <v>0</v>
      </c>
      <c r="BN508" s="21">
        <f t="shared" si="1346"/>
        <v>0</v>
      </c>
      <c r="BO508" s="21">
        <f t="shared" si="1346"/>
        <v>0</v>
      </c>
      <c r="BP508" s="21">
        <f t="shared" si="1346"/>
        <v>0</v>
      </c>
      <c r="BQ508" s="21">
        <f t="shared" si="1346"/>
        <v>0</v>
      </c>
      <c r="BR508" s="21">
        <f t="shared" si="1346"/>
        <v>0</v>
      </c>
      <c r="BS508" s="21">
        <f t="shared" si="1346"/>
        <v>0</v>
      </c>
      <c r="BT508" s="21">
        <f t="shared" si="1346"/>
        <v>0</v>
      </c>
      <c r="BU508" s="21">
        <f t="shared" ref="BU508:CZ508" si="1347">BU75*$D508</f>
        <v>0</v>
      </c>
      <c r="BV508" s="21">
        <f t="shared" si="1347"/>
        <v>0</v>
      </c>
      <c r="BW508" s="21">
        <f t="shared" si="1347"/>
        <v>0</v>
      </c>
      <c r="BX508" s="21">
        <f t="shared" si="1347"/>
        <v>0</v>
      </c>
      <c r="BY508" s="21">
        <f t="shared" si="1347"/>
        <v>0</v>
      </c>
      <c r="BZ508" s="21">
        <f t="shared" si="1347"/>
        <v>0</v>
      </c>
      <c r="CA508" s="21">
        <f t="shared" si="1347"/>
        <v>0</v>
      </c>
      <c r="CB508" s="21">
        <f t="shared" si="1347"/>
        <v>0</v>
      </c>
      <c r="CC508" s="21">
        <f t="shared" si="1347"/>
        <v>0</v>
      </c>
      <c r="CD508" s="21">
        <f t="shared" si="1347"/>
        <v>0</v>
      </c>
      <c r="CE508" s="21">
        <f t="shared" si="1347"/>
        <v>0</v>
      </c>
      <c r="CF508" s="21">
        <f t="shared" si="1347"/>
        <v>0</v>
      </c>
      <c r="CG508" s="21">
        <f t="shared" si="1347"/>
        <v>0</v>
      </c>
      <c r="CH508" s="21">
        <f t="shared" si="1347"/>
        <v>0</v>
      </c>
      <c r="CI508" s="21">
        <f t="shared" si="1347"/>
        <v>0</v>
      </c>
      <c r="CJ508" s="21">
        <f t="shared" si="1347"/>
        <v>0</v>
      </c>
      <c r="CK508" s="21">
        <f t="shared" si="1347"/>
        <v>0</v>
      </c>
      <c r="CL508" s="21">
        <f t="shared" si="1347"/>
        <v>0</v>
      </c>
      <c r="CM508" s="21">
        <f t="shared" si="1347"/>
        <v>0</v>
      </c>
      <c r="CN508" s="21">
        <f t="shared" si="1347"/>
        <v>0</v>
      </c>
      <c r="CO508" s="21">
        <f t="shared" si="1347"/>
        <v>0</v>
      </c>
      <c r="CP508" s="21">
        <f t="shared" si="1347"/>
        <v>0</v>
      </c>
      <c r="CQ508" s="21">
        <f t="shared" si="1347"/>
        <v>0</v>
      </c>
      <c r="CR508" s="21">
        <f t="shared" si="1347"/>
        <v>0</v>
      </c>
      <c r="CS508" s="21">
        <f t="shared" si="1347"/>
        <v>0</v>
      </c>
      <c r="CT508" s="21">
        <f t="shared" si="1347"/>
        <v>0</v>
      </c>
      <c r="CU508" s="21">
        <f t="shared" si="1347"/>
        <v>0</v>
      </c>
      <c r="CV508" s="21">
        <f t="shared" si="1347"/>
        <v>0</v>
      </c>
      <c r="CW508" s="21">
        <f t="shared" si="1347"/>
        <v>0</v>
      </c>
      <c r="CX508" s="21">
        <f t="shared" si="1347"/>
        <v>0</v>
      </c>
      <c r="CY508" s="21">
        <f t="shared" si="1347"/>
        <v>0</v>
      </c>
      <c r="CZ508" s="21">
        <f t="shared" si="1347"/>
        <v>0</v>
      </c>
      <c r="DA508" s="21">
        <f t="shared" ref="DA508:DY508" si="1348">DA75*$D508</f>
        <v>0</v>
      </c>
      <c r="DB508" s="21">
        <f t="shared" si="1348"/>
        <v>0</v>
      </c>
      <c r="DC508" s="21">
        <f t="shared" si="1348"/>
        <v>0</v>
      </c>
      <c r="DD508" s="21">
        <f t="shared" si="1348"/>
        <v>0</v>
      </c>
      <c r="DE508" s="21">
        <f t="shared" si="1348"/>
        <v>0</v>
      </c>
      <c r="DF508" s="21">
        <f t="shared" si="1348"/>
        <v>0</v>
      </c>
      <c r="DG508" s="21">
        <f t="shared" si="1348"/>
        <v>0</v>
      </c>
      <c r="DH508" s="21">
        <f t="shared" si="1348"/>
        <v>0</v>
      </c>
      <c r="DI508" s="21">
        <f t="shared" si="1348"/>
        <v>0</v>
      </c>
      <c r="DJ508" s="21">
        <f t="shared" si="1348"/>
        <v>0</v>
      </c>
      <c r="DK508" s="21">
        <f t="shared" si="1348"/>
        <v>0</v>
      </c>
      <c r="DL508" s="21">
        <f t="shared" si="1348"/>
        <v>0</v>
      </c>
      <c r="DM508" s="21">
        <f t="shared" si="1348"/>
        <v>0</v>
      </c>
      <c r="DN508" s="21">
        <f t="shared" si="1348"/>
        <v>0</v>
      </c>
      <c r="DO508" s="21">
        <f t="shared" si="1348"/>
        <v>0</v>
      </c>
      <c r="DP508" s="21">
        <f t="shared" si="1348"/>
        <v>0</v>
      </c>
      <c r="DQ508" s="21">
        <f t="shared" si="1348"/>
        <v>0</v>
      </c>
      <c r="DR508" s="21">
        <f t="shared" si="1348"/>
        <v>0</v>
      </c>
      <c r="DS508" s="21">
        <f t="shared" si="1348"/>
        <v>0</v>
      </c>
      <c r="DT508" s="21">
        <f t="shared" si="1348"/>
        <v>0</v>
      </c>
      <c r="DU508" s="21">
        <f t="shared" si="1348"/>
        <v>0</v>
      </c>
      <c r="DV508" s="21">
        <f t="shared" si="1348"/>
        <v>0</v>
      </c>
      <c r="DW508" s="21">
        <f t="shared" si="1348"/>
        <v>0</v>
      </c>
      <c r="DX508" s="21">
        <f t="shared" si="1348"/>
        <v>0</v>
      </c>
      <c r="DY508" s="21">
        <f t="shared" si="1348"/>
        <v>0</v>
      </c>
      <c r="EB508" s="116">
        <f t="shared" si="1324"/>
        <v>507</v>
      </c>
      <c r="EC508" s="2" t="str">
        <f t="shared" ref="EC508:EC510" si="1349">B508</f>
        <v>Phase 3</v>
      </c>
      <c r="ED508" s="2" t="str">
        <f t="shared" ref="ED508:ED510" si="1350">C508</f>
        <v>50' Wide</v>
      </c>
      <c r="EE508" s="33" t="str">
        <f>EE520</f>
        <v>Cash</v>
      </c>
      <c r="EF508" s="2" t="str">
        <f>EF520</f>
        <v>Home Construction - Options</v>
      </c>
    </row>
    <row r="509" spans="1:136" x14ac:dyDescent="0.3">
      <c r="B509" s="2" t="str">
        <f>Product!$K$2</f>
        <v>Phase 3</v>
      </c>
      <c r="C509" s="2" t="str">
        <f>Product!$K$3</f>
        <v>60' Wide</v>
      </c>
      <c r="D509" s="129">
        <f>SUMIFS(INDEX(Product!$B$2:$U$97, MATCH(D498, Product!$B$2:$B$97, 0), ), Product!$B$2:$U$2, $B509, Product!$B$3:$U$3, $C509)</f>
        <v>-30000</v>
      </c>
      <c r="G509" s="11">
        <f>SUM(H509:DZ509)</f>
        <v>-900000</v>
      </c>
      <c r="I509" s="21">
        <f t="shared" ref="I509:AN509" si="1351">I76*$D509</f>
        <v>0</v>
      </c>
      <c r="J509" s="21">
        <f t="shared" si="1351"/>
        <v>0</v>
      </c>
      <c r="K509" s="21">
        <f t="shared" si="1351"/>
        <v>0</v>
      </c>
      <c r="L509" s="21">
        <f t="shared" si="1351"/>
        <v>0</v>
      </c>
      <c r="M509" s="21">
        <f t="shared" si="1351"/>
        <v>0</v>
      </c>
      <c r="N509" s="21">
        <f t="shared" si="1351"/>
        <v>0</v>
      </c>
      <c r="O509" s="21">
        <f t="shared" si="1351"/>
        <v>0</v>
      </c>
      <c r="P509" s="21">
        <f t="shared" si="1351"/>
        <v>0</v>
      </c>
      <c r="Q509" s="21">
        <f t="shared" si="1351"/>
        <v>0</v>
      </c>
      <c r="R509" s="21">
        <f t="shared" si="1351"/>
        <v>0</v>
      </c>
      <c r="S509" s="21">
        <f t="shared" si="1351"/>
        <v>0</v>
      </c>
      <c r="T509" s="21">
        <f t="shared" si="1351"/>
        <v>0</v>
      </c>
      <c r="U509" s="21">
        <f t="shared" si="1351"/>
        <v>0</v>
      </c>
      <c r="V509" s="21">
        <f t="shared" si="1351"/>
        <v>0</v>
      </c>
      <c r="W509" s="21">
        <f t="shared" si="1351"/>
        <v>0</v>
      </c>
      <c r="X509" s="21">
        <f t="shared" si="1351"/>
        <v>0</v>
      </c>
      <c r="Y509" s="21">
        <f t="shared" si="1351"/>
        <v>0</v>
      </c>
      <c r="Z509" s="21">
        <f t="shared" si="1351"/>
        <v>0</v>
      </c>
      <c r="AA509" s="21">
        <f t="shared" si="1351"/>
        <v>0</v>
      </c>
      <c r="AB509" s="21">
        <f t="shared" si="1351"/>
        <v>0</v>
      </c>
      <c r="AC509" s="21">
        <f t="shared" si="1351"/>
        <v>0</v>
      </c>
      <c r="AD509" s="21">
        <f t="shared" si="1351"/>
        <v>0</v>
      </c>
      <c r="AE509" s="21">
        <f t="shared" si="1351"/>
        <v>0</v>
      </c>
      <c r="AF509" s="21">
        <f t="shared" si="1351"/>
        <v>0</v>
      </c>
      <c r="AG509" s="21">
        <f t="shared" si="1351"/>
        <v>0</v>
      </c>
      <c r="AH509" s="21">
        <f t="shared" si="1351"/>
        <v>0</v>
      </c>
      <c r="AI509" s="21">
        <f t="shared" si="1351"/>
        <v>0</v>
      </c>
      <c r="AJ509" s="21">
        <f t="shared" si="1351"/>
        <v>0</v>
      </c>
      <c r="AK509" s="21">
        <f t="shared" si="1351"/>
        <v>0</v>
      </c>
      <c r="AL509" s="21">
        <f t="shared" si="1351"/>
        <v>0</v>
      </c>
      <c r="AM509" s="21">
        <f t="shared" si="1351"/>
        <v>0</v>
      </c>
      <c r="AN509" s="21">
        <f t="shared" si="1351"/>
        <v>0</v>
      </c>
      <c r="AO509" s="21">
        <f t="shared" ref="AO509:BT509" si="1352">AO76*$D509</f>
        <v>-150000</v>
      </c>
      <c r="AP509" s="21">
        <f t="shared" si="1352"/>
        <v>-150000</v>
      </c>
      <c r="AQ509" s="21">
        <f t="shared" si="1352"/>
        <v>-150000</v>
      </c>
      <c r="AR509" s="21">
        <f t="shared" si="1352"/>
        <v>-150000</v>
      </c>
      <c r="AS509" s="21">
        <f t="shared" si="1352"/>
        <v>-150000</v>
      </c>
      <c r="AT509" s="21">
        <f t="shared" si="1352"/>
        <v>-150000</v>
      </c>
      <c r="AU509" s="21">
        <f t="shared" si="1352"/>
        <v>0</v>
      </c>
      <c r="AV509" s="21">
        <f t="shared" si="1352"/>
        <v>0</v>
      </c>
      <c r="AW509" s="21">
        <f t="shared" si="1352"/>
        <v>0</v>
      </c>
      <c r="AX509" s="21">
        <f t="shared" si="1352"/>
        <v>0</v>
      </c>
      <c r="AY509" s="21">
        <f t="shared" si="1352"/>
        <v>0</v>
      </c>
      <c r="AZ509" s="21">
        <f t="shared" si="1352"/>
        <v>0</v>
      </c>
      <c r="BA509" s="21">
        <f t="shared" si="1352"/>
        <v>0</v>
      </c>
      <c r="BB509" s="21">
        <f t="shared" si="1352"/>
        <v>0</v>
      </c>
      <c r="BC509" s="21">
        <f t="shared" si="1352"/>
        <v>0</v>
      </c>
      <c r="BD509" s="21">
        <f t="shared" si="1352"/>
        <v>0</v>
      </c>
      <c r="BE509" s="21">
        <f t="shared" si="1352"/>
        <v>0</v>
      </c>
      <c r="BF509" s="21">
        <f t="shared" si="1352"/>
        <v>0</v>
      </c>
      <c r="BG509" s="21">
        <f t="shared" si="1352"/>
        <v>0</v>
      </c>
      <c r="BH509" s="21">
        <f t="shared" si="1352"/>
        <v>0</v>
      </c>
      <c r="BI509" s="21">
        <f t="shared" si="1352"/>
        <v>0</v>
      </c>
      <c r="BJ509" s="21">
        <f t="shared" si="1352"/>
        <v>0</v>
      </c>
      <c r="BK509" s="21">
        <f t="shared" si="1352"/>
        <v>0</v>
      </c>
      <c r="BL509" s="21">
        <f t="shared" si="1352"/>
        <v>0</v>
      </c>
      <c r="BM509" s="21">
        <f t="shared" si="1352"/>
        <v>0</v>
      </c>
      <c r="BN509" s="21">
        <f t="shared" si="1352"/>
        <v>0</v>
      </c>
      <c r="BO509" s="21">
        <f t="shared" si="1352"/>
        <v>0</v>
      </c>
      <c r="BP509" s="21">
        <f t="shared" si="1352"/>
        <v>0</v>
      </c>
      <c r="BQ509" s="21">
        <f t="shared" si="1352"/>
        <v>0</v>
      </c>
      <c r="BR509" s="21">
        <f t="shared" si="1352"/>
        <v>0</v>
      </c>
      <c r="BS509" s="21">
        <f t="shared" si="1352"/>
        <v>0</v>
      </c>
      <c r="BT509" s="21">
        <f t="shared" si="1352"/>
        <v>0</v>
      </c>
      <c r="BU509" s="21">
        <f t="shared" ref="BU509:CZ509" si="1353">BU76*$D509</f>
        <v>0</v>
      </c>
      <c r="BV509" s="21">
        <f t="shared" si="1353"/>
        <v>0</v>
      </c>
      <c r="BW509" s="21">
        <f t="shared" si="1353"/>
        <v>0</v>
      </c>
      <c r="BX509" s="21">
        <f t="shared" si="1353"/>
        <v>0</v>
      </c>
      <c r="BY509" s="21">
        <f t="shared" si="1353"/>
        <v>0</v>
      </c>
      <c r="BZ509" s="21">
        <f t="shared" si="1353"/>
        <v>0</v>
      </c>
      <c r="CA509" s="21">
        <f t="shared" si="1353"/>
        <v>0</v>
      </c>
      <c r="CB509" s="21">
        <f t="shared" si="1353"/>
        <v>0</v>
      </c>
      <c r="CC509" s="21">
        <f t="shared" si="1353"/>
        <v>0</v>
      </c>
      <c r="CD509" s="21">
        <f t="shared" si="1353"/>
        <v>0</v>
      </c>
      <c r="CE509" s="21">
        <f t="shared" si="1353"/>
        <v>0</v>
      </c>
      <c r="CF509" s="21">
        <f t="shared" si="1353"/>
        <v>0</v>
      </c>
      <c r="CG509" s="21">
        <f t="shared" si="1353"/>
        <v>0</v>
      </c>
      <c r="CH509" s="21">
        <f t="shared" si="1353"/>
        <v>0</v>
      </c>
      <c r="CI509" s="21">
        <f t="shared" si="1353"/>
        <v>0</v>
      </c>
      <c r="CJ509" s="21">
        <f t="shared" si="1353"/>
        <v>0</v>
      </c>
      <c r="CK509" s="21">
        <f t="shared" si="1353"/>
        <v>0</v>
      </c>
      <c r="CL509" s="21">
        <f t="shared" si="1353"/>
        <v>0</v>
      </c>
      <c r="CM509" s="21">
        <f t="shared" si="1353"/>
        <v>0</v>
      </c>
      <c r="CN509" s="21">
        <f t="shared" si="1353"/>
        <v>0</v>
      </c>
      <c r="CO509" s="21">
        <f t="shared" si="1353"/>
        <v>0</v>
      </c>
      <c r="CP509" s="21">
        <f t="shared" si="1353"/>
        <v>0</v>
      </c>
      <c r="CQ509" s="21">
        <f t="shared" si="1353"/>
        <v>0</v>
      </c>
      <c r="CR509" s="21">
        <f t="shared" si="1353"/>
        <v>0</v>
      </c>
      <c r="CS509" s="21">
        <f t="shared" si="1353"/>
        <v>0</v>
      </c>
      <c r="CT509" s="21">
        <f t="shared" si="1353"/>
        <v>0</v>
      </c>
      <c r="CU509" s="21">
        <f t="shared" si="1353"/>
        <v>0</v>
      </c>
      <c r="CV509" s="21">
        <f t="shared" si="1353"/>
        <v>0</v>
      </c>
      <c r="CW509" s="21">
        <f t="shared" si="1353"/>
        <v>0</v>
      </c>
      <c r="CX509" s="21">
        <f t="shared" si="1353"/>
        <v>0</v>
      </c>
      <c r="CY509" s="21">
        <f t="shared" si="1353"/>
        <v>0</v>
      </c>
      <c r="CZ509" s="21">
        <f t="shared" si="1353"/>
        <v>0</v>
      </c>
      <c r="DA509" s="21">
        <f t="shared" ref="DA509:DY509" si="1354">DA76*$D509</f>
        <v>0</v>
      </c>
      <c r="DB509" s="21">
        <f t="shared" si="1354"/>
        <v>0</v>
      </c>
      <c r="DC509" s="21">
        <f t="shared" si="1354"/>
        <v>0</v>
      </c>
      <c r="DD509" s="21">
        <f t="shared" si="1354"/>
        <v>0</v>
      </c>
      <c r="DE509" s="21">
        <f t="shared" si="1354"/>
        <v>0</v>
      </c>
      <c r="DF509" s="21">
        <f t="shared" si="1354"/>
        <v>0</v>
      </c>
      <c r="DG509" s="21">
        <f t="shared" si="1354"/>
        <v>0</v>
      </c>
      <c r="DH509" s="21">
        <f t="shared" si="1354"/>
        <v>0</v>
      </c>
      <c r="DI509" s="21">
        <f t="shared" si="1354"/>
        <v>0</v>
      </c>
      <c r="DJ509" s="21">
        <f t="shared" si="1354"/>
        <v>0</v>
      </c>
      <c r="DK509" s="21">
        <f t="shared" si="1354"/>
        <v>0</v>
      </c>
      <c r="DL509" s="21">
        <f t="shared" si="1354"/>
        <v>0</v>
      </c>
      <c r="DM509" s="21">
        <f t="shared" si="1354"/>
        <v>0</v>
      </c>
      <c r="DN509" s="21">
        <f t="shared" si="1354"/>
        <v>0</v>
      </c>
      <c r="DO509" s="21">
        <f t="shared" si="1354"/>
        <v>0</v>
      </c>
      <c r="DP509" s="21">
        <f t="shared" si="1354"/>
        <v>0</v>
      </c>
      <c r="DQ509" s="21">
        <f t="shared" si="1354"/>
        <v>0</v>
      </c>
      <c r="DR509" s="21">
        <f t="shared" si="1354"/>
        <v>0</v>
      </c>
      <c r="DS509" s="21">
        <f t="shared" si="1354"/>
        <v>0</v>
      </c>
      <c r="DT509" s="21">
        <f t="shared" si="1354"/>
        <v>0</v>
      </c>
      <c r="DU509" s="21">
        <f t="shared" si="1354"/>
        <v>0</v>
      </c>
      <c r="DV509" s="21">
        <f t="shared" si="1354"/>
        <v>0</v>
      </c>
      <c r="DW509" s="21">
        <f t="shared" si="1354"/>
        <v>0</v>
      </c>
      <c r="DX509" s="21">
        <f t="shared" si="1354"/>
        <v>0</v>
      </c>
      <c r="DY509" s="21">
        <f t="shared" si="1354"/>
        <v>0</v>
      </c>
      <c r="EB509" s="116">
        <f t="shared" si="1324"/>
        <v>508</v>
      </c>
      <c r="EC509" s="2" t="str">
        <f t="shared" si="1349"/>
        <v>Phase 3</v>
      </c>
      <c r="ED509" s="2" t="str">
        <f t="shared" si="1350"/>
        <v>60' Wide</v>
      </c>
      <c r="EE509" s="33" t="str">
        <f>EE520</f>
        <v>Cash</v>
      </c>
      <c r="EF509" s="2" t="str">
        <f>EF520</f>
        <v>Home Construction - Options</v>
      </c>
    </row>
    <row r="510" spans="1:136" x14ac:dyDescent="0.3">
      <c r="B510" s="2" t="str">
        <f>Product!$L$2</f>
        <v>Phase 3</v>
      </c>
      <c r="C510" s="2" t="str">
        <f>Product!$L$3</f>
        <v>75' Wide</v>
      </c>
      <c r="D510" s="129">
        <f>SUMIFS(INDEX(Product!$B$2:$U$97, MATCH(D498, Product!$B$2:$B$97, 0), ), Product!$B$2:$U$2, $B510, Product!$B$3:$U$3, $C510)</f>
        <v>-30000</v>
      </c>
      <c r="G510" s="11">
        <f>SUM(H510:DZ510)</f>
        <v>-600000</v>
      </c>
      <c r="I510" s="21">
        <f t="shared" ref="I510:AN510" si="1355">I77*$D510</f>
        <v>0</v>
      </c>
      <c r="J510" s="21">
        <f t="shared" si="1355"/>
        <v>0</v>
      </c>
      <c r="K510" s="21">
        <f t="shared" si="1355"/>
        <v>0</v>
      </c>
      <c r="L510" s="21">
        <f t="shared" si="1355"/>
        <v>0</v>
      </c>
      <c r="M510" s="21">
        <f t="shared" si="1355"/>
        <v>0</v>
      </c>
      <c r="N510" s="21">
        <f t="shared" si="1355"/>
        <v>0</v>
      </c>
      <c r="O510" s="21">
        <f t="shared" si="1355"/>
        <v>0</v>
      </c>
      <c r="P510" s="21">
        <f t="shared" si="1355"/>
        <v>0</v>
      </c>
      <c r="Q510" s="21">
        <f t="shared" si="1355"/>
        <v>0</v>
      </c>
      <c r="R510" s="21">
        <f t="shared" si="1355"/>
        <v>0</v>
      </c>
      <c r="S510" s="21">
        <f t="shared" si="1355"/>
        <v>0</v>
      </c>
      <c r="T510" s="21">
        <f t="shared" si="1355"/>
        <v>0</v>
      </c>
      <c r="U510" s="21">
        <f t="shared" si="1355"/>
        <v>0</v>
      </c>
      <c r="V510" s="21">
        <f t="shared" si="1355"/>
        <v>0</v>
      </c>
      <c r="W510" s="21">
        <f t="shared" si="1355"/>
        <v>0</v>
      </c>
      <c r="X510" s="21">
        <f t="shared" si="1355"/>
        <v>0</v>
      </c>
      <c r="Y510" s="21">
        <f t="shared" si="1355"/>
        <v>0</v>
      </c>
      <c r="Z510" s="21">
        <f t="shared" si="1355"/>
        <v>0</v>
      </c>
      <c r="AA510" s="21">
        <f t="shared" si="1355"/>
        <v>0</v>
      </c>
      <c r="AB510" s="21">
        <f t="shared" si="1355"/>
        <v>0</v>
      </c>
      <c r="AC510" s="21">
        <f t="shared" si="1355"/>
        <v>0</v>
      </c>
      <c r="AD510" s="21">
        <f t="shared" si="1355"/>
        <v>0</v>
      </c>
      <c r="AE510" s="21">
        <f t="shared" si="1355"/>
        <v>0</v>
      </c>
      <c r="AF510" s="21">
        <f t="shared" si="1355"/>
        <v>0</v>
      </c>
      <c r="AG510" s="21">
        <f t="shared" si="1355"/>
        <v>0</v>
      </c>
      <c r="AH510" s="21">
        <f t="shared" si="1355"/>
        <v>0</v>
      </c>
      <c r="AI510" s="21">
        <f t="shared" si="1355"/>
        <v>0</v>
      </c>
      <c r="AJ510" s="21">
        <f t="shared" si="1355"/>
        <v>0</v>
      </c>
      <c r="AK510" s="21">
        <f t="shared" si="1355"/>
        <v>0</v>
      </c>
      <c r="AL510" s="21">
        <f t="shared" si="1355"/>
        <v>0</v>
      </c>
      <c r="AM510" s="21">
        <f t="shared" si="1355"/>
        <v>0</v>
      </c>
      <c r="AN510" s="21">
        <f t="shared" si="1355"/>
        <v>0</v>
      </c>
      <c r="AO510" s="21">
        <f t="shared" ref="AO510:BT510" si="1356">AO77*$D510</f>
        <v>-100000</v>
      </c>
      <c r="AP510" s="21">
        <f t="shared" si="1356"/>
        <v>-100000</v>
      </c>
      <c r="AQ510" s="21">
        <f t="shared" si="1356"/>
        <v>-100000</v>
      </c>
      <c r="AR510" s="21">
        <f t="shared" si="1356"/>
        <v>-100000</v>
      </c>
      <c r="AS510" s="21">
        <f t="shared" si="1356"/>
        <v>-100000</v>
      </c>
      <c r="AT510" s="21">
        <f t="shared" si="1356"/>
        <v>-99999.999999999971</v>
      </c>
      <c r="AU510" s="21">
        <f t="shared" si="1356"/>
        <v>0</v>
      </c>
      <c r="AV510" s="21">
        <f t="shared" si="1356"/>
        <v>0</v>
      </c>
      <c r="AW510" s="21">
        <f t="shared" si="1356"/>
        <v>0</v>
      </c>
      <c r="AX510" s="21">
        <f t="shared" si="1356"/>
        <v>0</v>
      </c>
      <c r="AY510" s="21">
        <f t="shared" si="1356"/>
        <v>0</v>
      </c>
      <c r="AZ510" s="21">
        <f t="shared" si="1356"/>
        <v>0</v>
      </c>
      <c r="BA510" s="21">
        <f t="shared" si="1356"/>
        <v>0</v>
      </c>
      <c r="BB510" s="21">
        <f t="shared" si="1356"/>
        <v>0</v>
      </c>
      <c r="BC510" s="21">
        <f t="shared" si="1356"/>
        <v>0</v>
      </c>
      <c r="BD510" s="21">
        <f t="shared" si="1356"/>
        <v>0</v>
      </c>
      <c r="BE510" s="21">
        <f t="shared" si="1356"/>
        <v>0</v>
      </c>
      <c r="BF510" s="21">
        <f t="shared" si="1356"/>
        <v>0</v>
      </c>
      <c r="BG510" s="21">
        <f t="shared" si="1356"/>
        <v>0</v>
      </c>
      <c r="BH510" s="21">
        <f t="shared" si="1356"/>
        <v>0</v>
      </c>
      <c r="BI510" s="21">
        <f t="shared" si="1356"/>
        <v>0</v>
      </c>
      <c r="BJ510" s="21">
        <f t="shared" si="1356"/>
        <v>0</v>
      </c>
      <c r="BK510" s="21">
        <f t="shared" si="1356"/>
        <v>0</v>
      </c>
      <c r="BL510" s="21">
        <f t="shared" si="1356"/>
        <v>0</v>
      </c>
      <c r="BM510" s="21">
        <f t="shared" si="1356"/>
        <v>0</v>
      </c>
      <c r="BN510" s="21">
        <f t="shared" si="1356"/>
        <v>0</v>
      </c>
      <c r="BO510" s="21">
        <f t="shared" si="1356"/>
        <v>0</v>
      </c>
      <c r="BP510" s="21">
        <f t="shared" si="1356"/>
        <v>0</v>
      </c>
      <c r="BQ510" s="21">
        <f t="shared" si="1356"/>
        <v>0</v>
      </c>
      <c r="BR510" s="21">
        <f t="shared" si="1356"/>
        <v>0</v>
      </c>
      <c r="BS510" s="21">
        <f t="shared" si="1356"/>
        <v>0</v>
      </c>
      <c r="BT510" s="21">
        <f t="shared" si="1356"/>
        <v>0</v>
      </c>
      <c r="BU510" s="21">
        <f t="shared" ref="BU510:CZ510" si="1357">BU77*$D510</f>
        <v>0</v>
      </c>
      <c r="BV510" s="21">
        <f t="shared" si="1357"/>
        <v>0</v>
      </c>
      <c r="BW510" s="21">
        <f t="shared" si="1357"/>
        <v>0</v>
      </c>
      <c r="BX510" s="21">
        <f t="shared" si="1357"/>
        <v>0</v>
      </c>
      <c r="BY510" s="21">
        <f t="shared" si="1357"/>
        <v>0</v>
      </c>
      <c r="BZ510" s="21">
        <f t="shared" si="1357"/>
        <v>0</v>
      </c>
      <c r="CA510" s="21">
        <f t="shared" si="1357"/>
        <v>0</v>
      </c>
      <c r="CB510" s="21">
        <f t="shared" si="1357"/>
        <v>0</v>
      </c>
      <c r="CC510" s="21">
        <f t="shared" si="1357"/>
        <v>0</v>
      </c>
      <c r="CD510" s="21">
        <f t="shared" si="1357"/>
        <v>0</v>
      </c>
      <c r="CE510" s="21">
        <f t="shared" si="1357"/>
        <v>0</v>
      </c>
      <c r="CF510" s="21">
        <f t="shared" si="1357"/>
        <v>0</v>
      </c>
      <c r="CG510" s="21">
        <f t="shared" si="1357"/>
        <v>0</v>
      </c>
      <c r="CH510" s="21">
        <f t="shared" si="1357"/>
        <v>0</v>
      </c>
      <c r="CI510" s="21">
        <f t="shared" si="1357"/>
        <v>0</v>
      </c>
      <c r="CJ510" s="21">
        <f t="shared" si="1357"/>
        <v>0</v>
      </c>
      <c r="CK510" s="21">
        <f t="shared" si="1357"/>
        <v>0</v>
      </c>
      <c r="CL510" s="21">
        <f t="shared" si="1357"/>
        <v>0</v>
      </c>
      <c r="CM510" s="21">
        <f t="shared" si="1357"/>
        <v>0</v>
      </c>
      <c r="CN510" s="21">
        <f t="shared" si="1357"/>
        <v>0</v>
      </c>
      <c r="CO510" s="21">
        <f t="shared" si="1357"/>
        <v>0</v>
      </c>
      <c r="CP510" s="21">
        <f t="shared" si="1357"/>
        <v>0</v>
      </c>
      <c r="CQ510" s="21">
        <f t="shared" si="1357"/>
        <v>0</v>
      </c>
      <c r="CR510" s="21">
        <f t="shared" si="1357"/>
        <v>0</v>
      </c>
      <c r="CS510" s="21">
        <f t="shared" si="1357"/>
        <v>0</v>
      </c>
      <c r="CT510" s="21">
        <f t="shared" si="1357"/>
        <v>0</v>
      </c>
      <c r="CU510" s="21">
        <f t="shared" si="1357"/>
        <v>0</v>
      </c>
      <c r="CV510" s="21">
        <f t="shared" si="1357"/>
        <v>0</v>
      </c>
      <c r="CW510" s="21">
        <f t="shared" si="1357"/>
        <v>0</v>
      </c>
      <c r="CX510" s="21">
        <f t="shared" si="1357"/>
        <v>0</v>
      </c>
      <c r="CY510" s="21">
        <f t="shared" si="1357"/>
        <v>0</v>
      </c>
      <c r="CZ510" s="21">
        <f t="shared" si="1357"/>
        <v>0</v>
      </c>
      <c r="DA510" s="21">
        <f t="shared" ref="DA510:DY510" si="1358">DA77*$D510</f>
        <v>0</v>
      </c>
      <c r="DB510" s="21">
        <f t="shared" si="1358"/>
        <v>0</v>
      </c>
      <c r="DC510" s="21">
        <f t="shared" si="1358"/>
        <v>0</v>
      </c>
      <c r="DD510" s="21">
        <f t="shared" si="1358"/>
        <v>0</v>
      </c>
      <c r="DE510" s="21">
        <f t="shared" si="1358"/>
        <v>0</v>
      </c>
      <c r="DF510" s="21">
        <f t="shared" si="1358"/>
        <v>0</v>
      </c>
      <c r="DG510" s="21">
        <f t="shared" si="1358"/>
        <v>0</v>
      </c>
      <c r="DH510" s="21">
        <f t="shared" si="1358"/>
        <v>0</v>
      </c>
      <c r="DI510" s="21">
        <f t="shared" si="1358"/>
        <v>0</v>
      </c>
      <c r="DJ510" s="21">
        <f t="shared" si="1358"/>
        <v>0</v>
      </c>
      <c r="DK510" s="21">
        <f t="shared" si="1358"/>
        <v>0</v>
      </c>
      <c r="DL510" s="21">
        <f t="shared" si="1358"/>
        <v>0</v>
      </c>
      <c r="DM510" s="21">
        <f t="shared" si="1358"/>
        <v>0</v>
      </c>
      <c r="DN510" s="21">
        <f t="shared" si="1358"/>
        <v>0</v>
      </c>
      <c r="DO510" s="21">
        <f t="shared" si="1358"/>
        <v>0</v>
      </c>
      <c r="DP510" s="21">
        <f t="shared" si="1358"/>
        <v>0</v>
      </c>
      <c r="DQ510" s="21">
        <f t="shared" si="1358"/>
        <v>0</v>
      </c>
      <c r="DR510" s="21">
        <f t="shared" si="1358"/>
        <v>0</v>
      </c>
      <c r="DS510" s="21">
        <f t="shared" si="1358"/>
        <v>0</v>
      </c>
      <c r="DT510" s="21">
        <f t="shared" si="1358"/>
        <v>0</v>
      </c>
      <c r="DU510" s="21">
        <f t="shared" si="1358"/>
        <v>0</v>
      </c>
      <c r="DV510" s="21">
        <f t="shared" si="1358"/>
        <v>0</v>
      </c>
      <c r="DW510" s="21">
        <f t="shared" si="1358"/>
        <v>0</v>
      </c>
      <c r="DX510" s="21">
        <f t="shared" si="1358"/>
        <v>0</v>
      </c>
      <c r="DY510" s="21">
        <f t="shared" si="1358"/>
        <v>0</v>
      </c>
      <c r="EB510" s="116">
        <f t="shared" si="1324"/>
        <v>509</v>
      </c>
      <c r="EC510" s="2" t="str">
        <f t="shared" si="1349"/>
        <v>Phase 3</v>
      </c>
      <c r="ED510" s="2" t="str">
        <f t="shared" si="1350"/>
        <v>75' Wide</v>
      </c>
      <c r="EE510" s="33" t="str">
        <f>EE520</f>
        <v>Cash</v>
      </c>
      <c r="EF510" s="2" t="str">
        <f>EF520</f>
        <v>Home Construction - Options</v>
      </c>
    </row>
    <row r="511" spans="1:136" x14ac:dyDescent="0.3">
      <c r="D511" s="129"/>
      <c r="I511" s="21"/>
      <c r="J511" s="21"/>
      <c r="K511" s="21"/>
      <c r="L511" s="21"/>
      <c r="M511" s="21"/>
      <c r="N511" s="21"/>
      <c r="O511" s="21"/>
      <c r="P511" s="21"/>
      <c r="Q511" s="21"/>
      <c r="R511" s="21"/>
      <c r="S511" s="21"/>
      <c r="T511" s="21"/>
      <c r="U511" s="21"/>
      <c r="V511" s="21"/>
      <c r="W511" s="21"/>
      <c r="X511" s="21"/>
      <c r="Y511" s="21"/>
      <c r="Z511" s="21"/>
      <c r="AA511" s="21"/>
      <c r="AB511" s="21"/>
      <c r="AC511" s="21"/>
      <c r="AD511" s="21"/>
      <c r="AE511" s="21"/>
      <c r="AF511" s="21"/>
      <c r="AG511" s="21"/>
      <c r="AH511" s="21"/>
      <c r="AI511" s="21"/>
      <c r="AJ511" s="21"/>
      <c r="AK511" s="21"/>
      <c r="AL511" s="21"/>
      <c r="AM511" s="21"/>
      <c r="AN511" s="21"/>
      <c r="AO511" s="21"/>
      <c r="AP511" s="21"/>
      <c r="AQ511" s="21"/>
      <c r="AR511" s="21"/>
      <c r="AS511" s="21"/>
      <c r="AT511" s="21"/>
      <c r="AU511" s="21"/>
      <c r="AV511" s="21"/>
      <c r="AW511" s="21"/>
      <c r="AX511" s="21"/>
      <c r="AY511" s="21"/>
      <c r="AZ511" s="21"/>
      <c r="BA511" s="21"/>
      <c r="BB511" s="21"/>
      <c r="BC511" s="21"/>
      <c r="BD511" s="21"/>
      <c r="BE511" s="21"/>
      <c r="BF511" s="21"/>
      <c r="BG511" s="21"/>
      <c r="BH511" s="21"/>
      <c r="BI511" s="21"/>
      <c r="BJ511" s="21"/>
      <c r="BK511" s="21"/>
      <c r="BL511" s="21"/>
      <c r="BM511" s="21"/>
      <c r="BN511" s="21"/>
      <c r="BO511" s="21"/>
      <c r="BP511" s="21"/>
      <c r="BQ511" s="21"/>
      <c r="BR511" s="21"/>
      <c r="BS511" s="21"/>
      <c r="BT511" s="21"/>
      <c r="BU511" s="21"/>
      <c r="BV511" s="21"/>
      <c r="BW511" s="21"/>
      <c r="BX511" s="21"/>
      <c r="BY511" s="21"/>
      <c r="BZ511" s="21"/>
      <c r="CA511" s="21"/>
      <c r="CB511" s="21"/>
      <c r="CC511" s="21"/>
      <c r="CD511" s="21"/>
      <c r="CE511" s="21"/>
      <c r="CF511" s="21"/>
      <c r="CG511" s="21"/>
      <c r="CH511" s="21"/>
      <c r="CI511" s="21"/>
      <c r="CJ511" s="21"/>
      <c r="CK511" s="21"/>
      <c r="CL511" s="21"/>
      <c r="CM511" s="21"/>
      <c r="CN511" s="21"/>
      <c r="CO511" s="21"/>
      <c r="CP511" s="21"/>
      <c r="CQ511" s="21"/>
      <c r="CR511" s="21"/>
      <c r="CS511" s="21"/>
      <c r="CT511" s="21"/>
      <c r="CU511" s="21"/>
      <c r="CV511" s="21"/>
      <c r="CW511" s="21"/>
      <c r="CX511" s="21"/>
      <c r="CY511" s="21"/>
      <c r="CZ511" s="21"/>
      <c r="DA511" s="21"/>
      <c r="DB511" s="21"/>
      <c r="DC511" s="21"/>
      <c r="DD511" s="21"/>
      <c r="DE511" s="21"/>
      <c r="DF511" s="21"/>
      <c r="DG511" s="21"/>
      <c r="DH511" s="21"/>
      <c r="DI511" s="21"/>
      <c r="DJ511" s="21"/>
      <c r="DK511" s="21"/>
      <c r="DL511" s="21"/>
      <c r="DM511" s="21"/>
      <c r="DN511" s="21"/>
      <c r="DO511" s="21"/>
      <c r="DP511" s="21"/>
      <c r="DQ511" s="21"/>
      <c r="DR511" s="21"/>
      <c r="DS511" s="21"/>
      <c r="DT511" s="21"/>
      <c r="DU511" s="21"/>
      <c r="DV511" s="21"/>
      <c r="DW511" s="21"/>
      <c r="DX511" s="21"/>
      <c r="DY511" s="21"/>
      <c r="EE511" s="33"/>
    </row>
    <row r="512" spans="1:136" x14ac:dyDescent="0.3">
      <c r="B512" s="2" t="str">
        <f>Product!$M$2</f>
        <v>Phase 4</v>
      </c>
      <c r="C512" s="2" t="str">
        <f>Product!$M$3</f>
        <v>50' Wide</v>
      </c>
      <c r="D512" s="129">
        <f>SUMIFS(INDEX(Product!$B$2:$U$97, MATCH(D498, Product!$B$2:$B$97, 0), ), Product!$B$2:$U$2, $B512, Product!$B$3:$U$3, $C512)</f>
        <v>-30000</v>
      </c>
      <c r="G512" s="11">
        <f>SUM(H512:DZ512)</f>
        <v>-900000</v>
      </c>
      <c r="I512" s="21">
        <f t="shared" ref="I512:AN512" si="1359">I79*$D512</f>
        <v>0</v>
      </c>
      <c r="J512" s="21">
        <f t="shared" si="1359"/>
        <v>0</v>
      </c>
      <c r="K512" s="21">
        <f t="shared" si="1359"/>
        <v>0</v>
      </c>
      <c r="L512" s="21">
        <f t="shared" si="1359"/>
        <v>0</v>
      </c>
      <c r="M512" s="21">
        <f t="shared" si="1359"/>
        <v>0</v>
      </c>
      <c r="N512" s="21">
        <f t="shared" si="1359"/>
        <v>0</v>
      </c>
      <c r="O512" s="21">
        <f t="shared" si="1359"/>
        <v>0</v>
      </c>
      <c r="P512" s="21">
        <f t="shared" si="1359"/>
        <v>0</v>
      </c>
      <c r="Q512" s="21">
        <f t="shared" si="1359"/>
        <v>0</v>
      </c>
      <c r="R512" s="21">
        <f t="shared" si="1359"/>
        <v>0</v>
      </c>
      <c r="S512" s="21">
        <f t="shared" si="1359"/>
        <v>0</v>
      </c>
      <c r="T512" s="21">
        <f t="shared" si="1359"/>
        <v>0</v>
      </c>
      <c r="U512" s="21">
        <f t="shared" si="1359"/>
        <v>0</v>
      </c>
      <c r="V512" s="21">
        <f t="shared" si="1359"/>
        <v>0</v>
      </c>
      <c r="W512" s="21">
        <f t="shared" si="1359"/>
        <v>0</v>
      </c>
      <c r="X512" s="21">
        <f t="shared" si="1359"/>
        <v>0</v>
      </c>
      <c r="Y512" s="21">
        <f t="shared" si="1359"/>
        <v>0</v>
      </c>
      <c r="Z512" s="21">
        <f t="shared" si="1359"/>
        <v>0</v>
      </c>
      <c r="AA512" s="21">
        <f t="shared" si="1359"/>
        <v>0</v>
      </c>
      <c r="AB512" s="21">
        <f t="shared" si="1359"/>
        <v>0</v>
      </c>
      <c r="AC512" s="21">
        <f t="shared" si="1359"/>
        <v>0</v>
      </c>
      <c r="AD512" s="21">
        <f t="shared" si="1359"/>
        <v>0</v>
      </c>
      <c r="AE512" s="21">
        <f t="shared" si="1359"/>
        <v>0</v>
      </c>
      <c r="AF512" s="21">
        <f t="shared" si="1359"/>
        <v>0</v>
      </c>
      <c r="AG512" s="21">
        <f t="shared" si="1359"/>
        <v>0</v>
      </c>
      <c r="AH512" s="21">
        <f t="shared" si="1359"/>
        <v>0</v>
      </c>
      <c r="AI512" s="21">
        <f t="shared" si="1359"/>
        <v>0</v>
      </c>
      <c r="AJ512" s="21">
        <f t="shared" si="1359"/>
        <v>0</v>
      </c>
      <c r="AK512" s="21">
        <f t="shared" si="1359"/>
        <v>0</v>
      </c>
      <c r="AL512" s="21">
        <f t="shared" si="1359"/>
        <v>0</v>
      </c>
      <c r="AM512" s="21">
        <f t="shared" si="1359"/>
        <v>0</v>
      </c>
      <c r="AN512" s="21">
        <f t="shared" si="1359"/>
        <v>0</v>
      </c>
      <c r="AO512" s="21">
        <f t="shared" ref="AO512:BT512" si="1360">AO79*$D512</f>
        <v>0</v>
      </c>
      <c r="AP512" s="21">
        <f t="shared" si="1360"/>
        <v>0</v>
      </c>
      <c r="AQ512" s="21">
        <f t="shared" si="1360"/>
        <v>0</v>
      </c>
      <c r="AR512" s="21">
        <f t="shared" si="1360"/>
        <v>0</v>
      </c>
      <c r="AS512" s="21">
        <f t="shared" si="1360"/>
        <v>0</v>
      </c>
      <c r="AT512" s="21">
        <f t="shared" si="1360"/>
        <v>0</v>
      </c>
      <c r="AU512" s="21">
        <f t="shared" si="1360"/>
        <v>0</v>
      </c>
      <c r="AV512" s="21">
        <f t="shared" si="1360"/>
        <v>0</v>
      </c>
      <c r="AW512" s="21">
        <f t="shared" si="1360"/>
        <v>0</v>
      </c>
      <c r="AX512" s="21">
        <f t="shared" si="1360"/>
        <v>0</v>
      </c>
      <c r="AY512" s="21">
        <f t="shared" si="1360"/>
        <v>0</v>
      </c>
      <c r="AZ512" s="21">
        <f t="shared" si="1360"/>
        <v>0</v>
      </c>
      <c r="BA512" s="21">
        <f t="shared" si="1360"/>
        <v>-150000</v>
      </c>
      <c r="BB512" s="21">
        <f t="shared" si="1360"/>
        <v>-150000</v>
      </c>
      <c r="BC512" s="21">
        <f t="shared" si="1360"/>
        <v>-150000</v>
      </c>
      <c r="BD512" s="21">
        <f t="shared" si="1360"/>
        <v>-150000</v>
      </c>
      <c r="BE512" s="21">
        <f t="shared" si="1360"/>
        <v>-150000</v>
      </c>
      <c r="BF512" s="21">
        <f t="shared" si="1360"/>
        <v>-150000</v>
      </c>
      <c r="BG512" s="21">
        <f t="shared" si="1360"/>
        <v>0</v>
      </c>
      <c r="BH512" s="21">
        <f t="shared" si="1360"/>
        <v>0</v>
      </c>
      <c r="BI512" s="21">
        <f t="shared" si="1360"/>
        <v>0</v>
      </c>
      <c r="BJ512" s="21">
        <f t="shared" si="1360"/>
        <v>0</v>
      </c>
      <c r="BK512" s="21">
        <f t="shared" si="1360"/>
        <v>0</v>
      </c>
      <c r="BL512" s="21">
        <f t="shared" si="1360"/>
        <v>0</v>
      </c>
      <c r="BM512" s="21">
        <f t="shared" si="1360"/>
        <v>0</v>
      </c>
      <c r="BN512" s="21">
        <f t="shared" si="1360"/>
        <v>0</v>
      </c>
      <c r="BO512" s="21">
        <f t="shared" si="1360"/>
        <v>0</v>
      </c>
      <c r="BP512" s="21">
        <f t="shared" si="1360"/>
        <v>0</v>
      </c>
      <c r="BQ512" s="21">
        <f t="shared" si="1360"/>
        <v>0</v>
      </c>
      <c r="BR512" s="21">
        <f t="shared" si="1360"/>
        <v>0</v>
      </c>
      <c r="BS512" s="21">
        <f t="shared" si="1360"/>
        <v>0</v>
      </c>
      <c r="BT512" s="21">
        <f t="shared" si="1360"/>
        <v>0</v>
      </c>
      <c r="BU512" s="21">
        <f t="shared" ref="BU512:CZ512" si="1361">BU79*$D512</f>
        <v>0</v>
      </c>
      <c r="BV512" s="21">
        <f t="shared" si="1361"/>
        <v>0</v>
      </c>
      <c r="BW512" s="21">
        <f t="shared" si="1361"/>
        <v>0</v>
      </c>
      <c r="BX512" s="21">
        <f t="shared" si="1361"/>
        <v>0</v>
      </c>
      <c r="BY512" s="21">
        <f t="shared" si="1361"/>
        <v>0</v>
      </c>
      <c r="BZ512" s="21">
        <f t="shared" si="1361"/>
        <v>0</v>
      </c>
      <c r="CA512" s="21">
        <f t="shared" si="1361"/>
        <v>0</v>
      </c>
      <c r="CB512" s="21">
        <f t="shared" si="1361"/>
        <v>0</v>
      </c>
      <c r="CC512" s="21">
        <f t="shared" si="1361"/>
        <v>0</v>
      </c>
      <c r="CD512" s="21">
        <f t="shared" si="1361"/>
        <v>0</v>
      </c>
      <c r="CE512" s="21">
        <f t="shared" si="1361"/>
        <v>0</v>
      </c>
      <c r="CF512" s="21">
        <f t="shared" si="1361"/>
        <v>0</v>
      </c>
      <c r="CG512" s="21">
        <f t="shared" si="1361"/>
        <v>0</v>
      </c>
      <c r="CH512" s="21">
        <f t="shared" si="1361"/>
        <v>0</v>
      </c>
      <c r="CI512" s="21">
        <f t="shared" si="1361"/>
        <v>0</v>
      </c>
      <c r="CJ512" s="21">
        <f t="shared" si="1361"/>
        <v>0</v>
      </c>
      <c r="CK512" s="21">
        <f t="shared" si="1361"/>
        <v>0</v>
      </c>
      <c r="CL512" s="21">
        <f t="shared" si="1361"/>
        <v>0</v>
      </c>
      <c r="CM512" s="21">
        <f t="shared" si="1361"/>
        <v>0</v>
      </c>
      <c r="CN512" s="21">
        <f t="shared" si="1361"/>
        <v>0</v>
      </c>
      <c r="CO512" s="21">
        <f t="shared" si="1361"/>
        <v>0</v>
      </c>
      <c r="CP512" s="21">
        <f t="shared" si="1361"/>
        <v>0</v>
      </c>
      <c r="CQ512" s="21">
        <f t="shared" si="1361"/>
        <v>0</v>
      </c>
      <c r="CR512" s="21">
        <f t="shared" si="1361"/>
        <v>0</v>
      </c>
      <c r="CS512" s="21">
        <f t="shared" si="1361"/>
        <v>0</v>
      </c>
      <c r="CT512" s="21">
        <f t="shared" si="1361"/>
        <v>0</v>
      </c>
      <c r="CU512" s="21">
        <f t="shared" si="1361"/>
        <v>0</v>
      </c>
      <c r="CV512" s="21">
        <f t="shared" si="1361"/>
        <v>0</v>
      </c>
      <c r="CW512" s="21">
        <f t="shared" si="1361"/>
        <v>0</v>
      </c>
      <c r="CX512" s="21">
        <f t="shared" si="1361"/>
        <v>0</v>
      </c>
      <c r="CY512" s="21">
        <f t="shared" si="1361"/>
        <v>0</v>
      </c>
      <c r="CZ512" s="21">
        <f t="shared" si="1361"/>
        <v>0</v>
      </c>
      <c r="DA512" s="21">
        <f t="shared" ref="DA512:DY512" si="1362">DA79*$D512</f>
        <v>0</v>
      </c>
      <c r="DB512" s="21">
        <f t="shared" si="1362"/>
        <v>0</v>
      </c>
      <c r="DC512" s="21">
        <f t="shared" si="1362"/>
        <v>0</v>
      </c>
      <c r="DD512" s="21">
        <f t="shared" si="1362"/>
        <v>0</v>
      </c>
      <c r="DE512" s="21">
        <f t="shared" si="1362"/>
        <v>0</v>
      </c>
      <c r="DF512" s="21">
        <f t="shared" si="1362"/>
        <v>0</v>
      </c>
      <c r="DG512" s="21">
        <f t="shared" si="1362"/>
        <v>0</v>
      </c>
      <c r="DH512" s="21">
        <f t="shared" si="1362"/>
        <v>0</v>
      </c>
      <c r="DI512" s="21">
        <f t="shared" si="1362"/>
        <v>0</v>
      </c>
      <c r="DJ512" s="21">
        <f t="shared" si="1362"/>
        <v>0</v>
      </c>
      <c r="DK512" s="21">
        <f t="shared" si="1362"/>
        <v>0</v>
      </c>
      <c r="DL512" s="21">
        <f t="shared" si="1362"/>
        <v>0</v>
      </c>
      <c r="DM512" s="21">
        <f t="shared" si="1362"/>
        <v>0</v>
      </c>
      <c r="DN512" s="21">
        <f t="shared" si="1362"/>
        <v>0</v>
      </c>
      <c r="DO512" s="21">
        <f t="shared" si="1362"/>
        <v>0</v>
      </c>
      <c r="DP512" s="21">
        <f t="shared" si="1362"/>
        <v>0</v>
      </c>
      <c r="DQ512" s="21">
        <f t="shared" si="1362"/>
        <v>0</v>
      </c>
      <c r="DR512" s="21">
        <f t="shared" si="1362"/>
        <v>0</v>
      </c>
      <c r="DS512" s="21">
        <f t="shared" si="1362"/>
        <v>0</v>
      </c>
      <c r="DT512" s="21">
        <f t="shared" si="1362"/>
        <v>0</v>
      </c>
      <c r="DU512" s="21">
        <f t="shared" si="1362"/>
        <v>0</v>
      </c>
      <c r="DV512" s="21">
        <f t="shared" si="1362"/>
        <v>0</v>
      </c>
      <c r="DW512" s="21">
        <f t="shared" si="1362"/>
        <v>0</v>
      </c>
      <c r="DX512" s="21">
        <f t="shared" si="1362"/>
        <v>0</v>
      </c>
      <c r="DY512" s="21">
        <f t="shared" si="1362"/>
        <v>0</v>
      </c>
      <c r="EB512" s="116">
        <f t="shared" si="1324"/>
        <v>511</v>
      </c>
      <c r="EC512" s="2" t="str">
        <f t="shared" ref="EC512:EC514" si="1363">B512</f>
        <v>Phase 4</v>
      </c>
      <c r="ED512" s="2" t="str">
        <f t="shared" ref="ED512:ED514" si="1364">C512</f>
        <v>50' Wide</v>
      </c>
      <c r="EE512" s="33" t="str">
        <f>EE520</f>
        <v>Cash</v>
      </c>
      <c r="EF512" s="2" t="str">
        <f>EF520</f>
        <v>Home Construction - Options</v>
      </c>
    </row>
    <row r="513" spans="1:136" x14ac:dyDescent="0.3">
      <c r="B513" s="2" t="str">
        <f>Product!$N$2</f>
        <v>Phase 4</v>
      </c>
      <c r="C513" s="2" t="str">
        <f>Product!$N$3</f>
        <v>60' Wide</v>
      </c>
      <c r="D513" s="129">
        <f>SUMIFS(INDEX(Product!$B$2:$U$97, MATCH(D498, Product!$B$2:$B$97, 0), ), Product!$B$2:$U$2, $B513, Product!$B$3:$U$3, $C513)</f>
        <v>-30000</v>
      </c>
      <c r="G513" s="11">
        <f>SUM(H513:DZ513)</f>
        <v>-900000</v>
      </c>
      <c r="I513" s="21">
        <f t="shared" ref="I513:AN513" si="1365">I80*$D513</f>
        <v>0</v>
      </c>
      <c r="J513" s="21">
        <f t="shared" si="1365"/>
        <v>0</v>
      </c>
      <c r="K513" s="21">
        <f t="shared" si="1365"/>
        <v>0</v>
      </c>
      <c r="L513" s="21">
        <f t="shared" si="1365"/>
        <v>0</v>
      </c>
      <c r="M513" s="21">
        <f t="shared" si="1365"/>
        <v>0</v>
      </c>
      <c r="N513" s="21">
        <f t="shared" si="1365"/>
        <v>0</v>
      </c>
      <c r="O513" s="21">
        <f t="shared" si="1365"/>
        <v>0</v>
      </c>
      <c r="P513" s="21">
        <f t="shared" si="1365"/>
        <v>0</v>
      </c>
      <c r="Q513" s="21">
        <f t="shared" si="1365"/>
        <v>0</v>
      </c>
      <c r="R513" s="21">
        <f t="shared" si="1365"/>
        <v>0</v>
      </c>
      <c r="S513" s="21">
        <f t="shared" si="1365"/>
        <v>0</v>
      </c>
      <c r="T513" s="21">
        <f t="shared" si="1365"/>
        <v>0</v>
      </c>
      <c r="U513" s="21">
        <f t="shared" si="1365"/>
        <v>0</v>
      </c>
      <c r="V513" s="21">
        <f t="shared" si="1365"/>
        <v>0</v>
      </c>
      <c r="W513" s="21">
        <f t="shared" si="1365"/>
        <v>0</v>
      </c>
      <c r="X513" s="21">
        <f t="shared" si="1365"/>
        <v>0</v>
      </c>
      <c r="Y513" s="21">
        <f t="shared" si="1365"/>
        <v>0</v>
      </c>
      <c r="Z513" s="21">
        <f t="shared" si="1365"/>
        <v>0</v>
      </c>
      <c r="AA513" s="21">
        <f t="shared" si="1365"/>
        <v>0</v>
      </c>
      <c r="AB513" s="21">
        <f t="shared" si="1365"/>
        <v>0</v>
      </c>
      <c r="AC513" s="21">
        <f t="shared" si="1365"/>
        <v>0</v>
      </c>
      <c r="AD513" s="21">
        <f t="shared" si="1365"/>
        <v>0</v>
      </c>
      <c r="AE513" s="21">
        <f t="shared" si="1365"/>
        <v>0</v>
      </c>
      <c r="AF513" s="21">
        <f t="shared" si="1365"/>
        <v>0</v>
      </c>
      <c r="AG513" s="21">
        <f t="shared" si="1365"/>
        <v>0</v>
      </c>
      <c r="AH513" s="21">
        <f t="shared" si="1365"/>
        <v>0</v>
      </c>
      <c r="AI513" s="21">
        <f t="shared" si="1365"/>
        <v>0</v>
      </c>
      <c r="AJ513" s="21">
        <f t="shared" si="1365"/>
        <v>0</v>
      </c>
      <c r="AK513" s="21">
        <f t="shared" si="1365"/>
        <v>0</v>
      </c>
      <c r="AL513" s="21">
        <f t="shared" si="1365"/>
        <v>0</v>
      </c>
      <c r="AM513" s="21">
        <f t="shared" si="1365"/>
        <v>0</v>
      </c>
      <c r="AN513" s="21">
        <f t="shared" si="1365"/>
        <v>0</v>
      </c>
      <c r="AO513" s="21">
        <f t="shared" ref="AO513:BT513" si="1366">AO80*$D513</f>
        <v>0</v>
      </c>
      <c r="AP513" s="21">
        <f t="shared" si="1366"/>
        <v>0</v>
      </c>
      <c r="AQ513" s="21">
        <f t="shared" si="1366"/>
        <v>0</v>
      </c>
      <c r="AR513" s="21">
        <f t="shared" si="1366"/>
        <v>0</v>
      </c>
      <c r="AS513" s="21">
        <f t="shared" si="1366"/>
        <v>0</v>
      </c>
      <c r="AT513" s="21">
        <f t="shared" si="1366"/>
        <v>0</v>
      </c>
      <c r="AU513" s="21">
        <f t="shared" si="1366"/>
        <v>0</v>
      </c>
      <c r="AV513" s="21">
        <f t="shared" si="1366"/>
        <v>0</v>
      </c>
      <c r="AW513" s="21">
        <f t="shared" si="1366"/>
        <v>0</v>
      </c>
      <c r="AX513" s="21">
        <f t="shared" si="1366"/>
        <v>0</v>
      </c>
      <c r="AY513" s="21">
        <f t="shared" si="1366"/>
        <v>0</v>
      </c>
      <c r="AZ513" s="21">
        <f t="shared" si="1366"/>
        <v>0</v>
      </c>
      <c r="BA513" s="21">
        <f t="shared" si="1366"/>
        <v>-150000</v>
      </c>
      <c r="BB513" s="21">
        <f t="shared" si="1366"/>
        <v>-150000</v>
      </c>
      <c r="BC513" s="21">
        <f t="shared" si="1366"/>
        <v>-150000</v>
      </c>
      <c r="BD513" s="21">
        <f t="shared" si="1366"/>
        <v>-150000</v>
      </c>
      <c r="BE513" s="21">
        <f t="shared" si="1366"/>
        <v>-150000</v>
      </c>
      <c r="BF513" s="21">
        <f t="shared" si="1366"/>
        <v>-150000</v>
      </c>
      <c r="BG513" s="21">
        <f t="shared" si="1366"/>
        <v>0</v>
      </c>
      <c r="BH513" s="21">
        <f t="shared" si="1366"/>
        <v>0</v>
      </c>
      <c r="BI513" s="21">
        <f t="shared" si="1366"/>
        <v>0</v>
      </c>
      <c r="BJ513" s="21">
        <f t="shared" si="1366"/>
        <v>0</v>
      </c>
      <c r="BK513" s="21">
        <f t="shared" si="1366"/>
        <v>0</v>
      </c>
      <c r="BL513" s="21">
        <f t="shared" si="1366"/>
        <v>0</v>
      </c>
      <c r="BM513" s="21">
        <f t="shared" si="1366"/>
        <v>0</v>
      </c>
      <c r="BN513" s="21">
        <f t="shared" si="1366"/>
        <v>0</v>
      </c>
      <c r="BO513" s="21">
        <f t="shared" si="1366"/>
        <v>0</v>
      </c>
      <c r="BP513" s="21">
        <f t="shared" si="1366"/>
        <v>0</v>
      </c>
      <c r="BQ513" s="21">
        <f t="shared" si="1366"/>
        <v>0</v>
      </c>
      <c r="BR513" s="21">
        <f t="shared" si="1366"/>
        <v>0</v>
      </c>
      <c r="BS513" s="21">
        <f t="shared" si="1366"/>
        <v>0</v>
      </c>
      <c r="BT513" s="21">
        <f t="shared" si="1366"/>
        <v>0</v>
      </c>
      <c r="BU513" s="21">
        <f t="shared" ref="BU513:CZ513" si="1367">BU80*$D513</f>
        <v>0</v>
      </c>
      <c r="BV513" s="21">
        <f t="shared" si="1367"/>
        <v>0</v>
      </c>
      <c r="BW513" s="21">
        <f t="shared" si="1367"/>
        <v>0</v>
      </c>
      <c r="BX513" s="21">
        <f t="shared" si="1367"/>
        <v>0</v>
      </c>
      <c r="BY513" s="21">
        <f t="shared" si="1367"/>
        <v>0</v>
      </c>
      <c r="BZ513" s="21">
        <f t="shared" si="1367"/>
        <v>0</v>
      </c>
      <c r="CA513" s="21">
        <f t="shared" si="1367"/>
        <v>0</v>
      </c>
      <c r="CB513" s="21">
        <f t="shared" si="1367"/>
        <v>0</v>
      </c>
      <c r="CC513" s="21">
        <f t="shared" si="1367"/>
        <v>0</v>
      </c>
      <c r="CD513" s="21">
        <f t="shared" si="1367"/>
        <v>0</v>
      </c>
      <c r="CE513" s="21">
        <f t="shared" si="1367"/>
        <v>0</v>
      </c>
      <c r="CF513" s="21">
        <f t="shared" si="1367"/>
        <v>0</v>
      </c>
      <c r="CG513" s="21">
        <f t="shared" si="1367"/>
        <v>0</v>
      </c>
      <c r="CH513" s="21">
        <f t="shared" si="1367"/>
        <v>0</v>
      </c>
      <c r="CI513" s="21">
        <f t="shared" si="1367"/>
        <v>0</v>
      </c>
      <c r="CJ513" s="21">
        <f t="shared" si="1367"/>
        <v>0</v>
      </c>
      <c r="CK513" s="21">
        <f t="shared" si="1367"/>
        <v>0</v>
      </c>
      <c r="CL513" s="21">
        <f t="shared" si="1367"/>
        <v>0</v>
      </c>
      <c r="CM513" s="21">
        <f t="shared" si="1367"/>
        <v>0</v>
      </c>
      <c r="CN513" s="21">
        <f t="shared" si="1367"/>
        <v>0</v>
      </c>
      <c r="CO513" s="21">
        <f t="shared" si="1367"/>
        <v>0</v>
      </c>
      <c r="CP513" s="21">
        <f t="shared" si="1367"/>
        <v>0</v>
      </c>
      <c r="CQ513" s="21">
        <f t="shared" si="1367"/>
        <v>0</v>
      </c>
      <c r="CR513" s="21">
        <f t="shared" si="1367"/>
        <v>0</v>
      </c>
      <c r="CS513" s="21">
        <f t="shared" si="1367"/>
        <v>0</v>
      </c>
      <c r="CT513" s="21">
        <f t="shared" si="1367"/>
        <v>0</v>
      </c>
      <c r="CU513" s="21">
        <f t="shared" si="1367"/>
        <v>0</v>
      </c>
      <c r="CV513" s="21">
        <f t="shared" si="1367"/>
        <v>0</v>
      </c>
      <c r="CW513" s="21">
        <f t="shared" si="1367"/>
        <v>0</v>
      </c>
      <c r="CX513" s="21">
        <f t="shared" si="1367"/>
        <v>0</v>
      </c>
      <c r="CY513" s="21">
        <f t="shared" si="1367"/>
        <v>0</v>
      </c>
      <c r="CZ513" s="21">
        <f t="shared" si="1367"/>
        <v>0</v>
      </c>
      <c r="DA513" s="21">
        <f t="shared" ref="DA513:DY513" si="1368">DA80*$D513</f>
        <v>0</v>
      </c>
      <c r="DB513" s="21">
        <f t="shared" si="1368"/>
        <v>0</v>
      </c>
      <c r="DC513" s="21">
        <f t="shared" si="1368"/>
        <v>0</v>
      </c>
      <c r="DD513" s="21">
        <f t="shared" si="1368"/>
        <v>0</v>
      </c>
      <c r="DE513" s="21">
        <f t="shared" si="1368"/>
        <v>0</v>
      </c>
      <c r="DF513" s="21">
        <f t="shared" si="1368"/>
        <v>0</v>
      </c>
      <c r="DG513" s="21">
        <f t="shared" si="1368"/>
        <v>0</v>
      </c>
      <c r="DH513" s="21">
        <f t="shared" si="1368"/>
        <v>0</v>
      </c>
      <c r="DI513" s="21">
        <f t="shared" si="1368"/>
        <v>0</v>
      </c>
      <c r="DJ513" s="21">
        <f t="shared" si="1368"/>
        <v>0</v>
      </c>
      <c r="DK513" s="21">
        <f t="shared" si="1368"/>
        <v>0</v>
      </c>
      <c r="DL513" s="21">
        <f t="shared" si="1368"/>
        <v>0</v>
      </c>
      <c r="DM513" s="21">
        <f t="shared" si="1368"/>
        <v>0</v>
      </c>
      <c r="DN513" s="21">
        <f t="shared" si="1368"/>
        <v>0</v>
      </c>
      <c r="DO513" s="21">
        <f t="shared" si="1368"/>
        <v>0</v>
      </c>
      <c r="DP513" s="21">
        <f t="shared" si="1368"/>
        <v>0</v>
      </c>
      <c r="DQ513" s="21">
        <f t="shared" si="1368"/>
        <v>0</v>
      </c>
      <c r="DR513" s="21">
        <f t="shared" si="1368"/>
        <v>0</v>
      </c>
      <c r="DS513" s="21">
        <f t="shared" si="1368"/>
        <v>0</v>
      </c>
      <c r="DT513" s="21">
        <f t="shared" si="1368"/>
        <v>0</v>
      </c>
      <c r="DU513" s="21">
        <f t="shared" si="1368"/>
        <v>0</v>
      </c>
      <c r="DV513" s="21">
        <f t="shared" si="1368"/>
        <v>0</v>
      </c>
      <c r="DW513" s="21">
        <f t="shared" si="1368"/>
        <v>0</v>
      </c>
      <c r="DX513" s="21">
        <f t="shared" si="1368"/>
        <v>0</v>
      </c>
      <c r="DY513" s="21">
        <f t="shared" si="1368"/>
        <v>0</v>
      </c>
      <c r="EB513" s="116">
        <f t="shared" si="1324"/>
        <v>512</v>
      </c>
      <c r="EC513" s="2" t="str">
        <f t="shared" si="1363"/>
        <v>Phase 4</v>
      </c>
      <c r="ED513" s="2" t="str">
        <f t="shared" si="1364"/>
        <v>60' Wide</v>
      </c>
      <c r="EE513" s="33" t="str">
        <f>EE520</f>
        <v>Cash</v>
      </c>
      <c r="EF513" s="2" t="str">
        <f>EF520</f>
        <v>Home Construction - Options</v>
      </c>
    </row>
    <row r="514" spans="1:136" x14ac:dyDescent="0.3">
      <c r="B514" s="2" t="str">
        <f>Product!$O$2</f>
        <v>Phase 4</v>
      </c>
      <c r="C514" s="2" t="str">
        <f>Product!$O$3</f>
        <v>75' Wide</v>
      </c>
      <c r="D514" s="129">
        <f>SUMIFS(INDEX(Product!$B$2:$U$97, MATCH(D498, Product!$B$2:$B$97, 0), ), Product!$B$2:$U$2, $B514, Product!$B$3:$U$3, $C514)</f>
        <v>-30000</v>
      </c>
      <c r="G514" s="11">
        <f>SUM(H514:DZ514)</f>
        <v>-600000</v>
      </c>
      <c r="I514" s="21">
        <f t="shared" ref="I514:AN514" si="1369">I81*$D514</f>
        <v>0</v>
      </c>
      <c r="J514" s="21">
        <f t="shared" si="1369"/>
        <v>0</v>
      </c>
      <c r="K514" s="21">
        <f t="shared" si="1369"/>
        <v>0</v>
      </c>
      <c r="L514" s="21">
        <f t="shared" si="1369"/>
        <v>0</v>
      </c>
      <c r="M514" s="21">
        <f t="shared" si="1369"/>
        <v>0</v>
      </c>
      <c r="N514" s="21">
        <f t="shared" si="1369"/>
        <v>0</v>
      </c>
      <c r="O514" s="21">
        <f t="shared" si="1369"/>
        <v>0</v>
      </c>
      <c r="P514" s="21">
        <f t="shared" si="1369"/>
        <v>0</v>
      </c>
      <c r="Q514" s="21">
        <f t="shared" si="1369"/>
        <v>0</v>
      </c>
      <c r="R514" s="21">
        <f t="shared" si="1369"/>
        <v>0</v>
      </c>
      <c r="S514" s="21">
        <f t="shared" si="1369"/>
        <v>0</v>
      </c>
      <c r="T514" s="21">
        <f t="shared" si="1369"/>
        <v>0</v>
      </c>
      <c r="U514" s="21">
        <f t="shared" si="1369"/>
        <v>0</v>
      </c>
      <c r="V514" s="21">
        <f t="shared" si="1369"/>
        <v>0</v>
      </c>
      <c r="W514" s="21">
        <f t="shared" si="1369"/>
        <v>0</v>
      </c>
      <c r="X514" s="21">
        <f t="shared" si="1369"/>
        <v>0</v>
      </c>
      <c r="Y514" s="21">
        <f t="shared" si="1369"/>
        <v>0</v>
      </c>
      <c r="Z514" s="21">
        <f t="shared" si="1369"/>
        <v>0</v>
      </c>
      <c r="AA514" s="21">
        <f t="shared" si="1369"/>
        <v>0</v>
      </c>
      <c r="AB514" s="21">
        <f t="shared" si="1369"/>
        <v>0</v>
      </c>
      <c r="AC514" s="21">
        <f t="shared" si="1369"/>
        <v>0</v>
      </c>
      <c r="AD514" s="21">
        <f t="shared" si="1369"/>
        <v>0</v>
      </c>
      <c r="AE514" s="21">
        <f t="shared" si="1369"/>
        <v>0</v>
      </c>
      <c r="AF514" s="21">
        <f t="shared" si="1369"/>
        <v>0</v>
      </c>
      <c r="AG514" s="21">
        <f t="shared" si="1369"/>
        <v>0</v>
      </c>
      <c r="AH514" s="21">
        <f t="shared" si="1369"/>
        <v>0</v>
      </c>
      <c r="AI514" s="21">
        <f t="shared" si="1369"/>
        <v>0</v>
      </c>
      <c r="AJ514" s="21">
        <f t="shared" si="1369"/>
        <v>0</v>
      </c>
      <c r="AK514" s="21">
        <f t="shared" si="1369"/>
        <v>0</v>
      </c>
      <c r="AL514" s="21">
        <f t="shared" si="1369"/>
        <v>0</v>
      </c>
      <c r="AM514" s="21">
        <f t="shared" si="1369"/>
        <v>0</v>
      </c>
      <c r="AN514" s="21">
        <f t="shared" si="1369"/>
        <v>0</v>
      </c>
      <c r="AO514" s="21">
        <f t="shared" ref="AO514:BT514" si="1370">AO81*$D514</f>
        <v>0</v>
      </c>
      <c r="AP514" s="21">
        <f t="shared" si="1370"/>
        <v>0</v>
      </c>
      <c r="AQ514" s="21">
        <f t="shared" si="1370"/>
        <v>0</v>
      </c>
      <c r="AR514" s="21">
        <f t="shared" si="1370"/>
        <v>0</v>
      </c>
      <c r="AS514" s="21">
        <f t="shared" si="1370"/>
        <v>0</v>
      </c>
      <c r="AT514" s="21">
        <f t="shared" si="1370"/>
        <v>0</v>
      </c>
      <c r="AU514" s="21">
        <f t="shared" si="1370"/>
        <v>0</v>
      </c>
      <c r="AV514" s="21">
        <f t="shared" si="1370"/>
        <v>0</v>
      </c>
      <c r="AW514" s="21">
        <f t="shared" si="1370"/>
        <v>0</v>
      </c>
      <c r="AX514" s="21">
        <f t="shared" si="1370"/>
        <v>0</v>
      </c>
      <c r="AY514" s="21">
        <f t="shared" si="1370"/>
        <v>0</v>
      </c>
      <c r="AZ514" s="21">
        <f t="shared" si="1370"/>
        <v>0</v>
      </c>
      <c r="BA514" s="21">
        <f t="shared" si="1370"/>
        <v>-100000</v>
      </c>
      <c r="BB514" s="21">
        <f t="shared" si="1370"/>
        <v>-100000</v>
      </c>
      <c r="BC514" s="21">
        <f t="shared" si="1370"/>
        <v>-100000</v>
      </c>
      <c r="BD514" s="21">
        <f t="shared" si="1370"/>
        <v>-100000</v>
      </c>
      <c r="BE514" s="21">
        <f t="shared" si="1370"/>
        <v>-100000</v>
      </c>
      <c r="BF514" s="21">
        <f t="shared" si="1370"/>
        <v>-99999.999999999971</v>
      </c>
      <c r="BG514" s="21">
        <f t="shared" si="1370"/>
        <v>0</v>
      </c>
      <c r="BH514" s="21">
        <f t="shared" si="1370"/>
        <v>0</v>
      </c>
      <c r="BI514" s="21">
        <f t="shared" si="1370"/>
        <v>0</v>
      </c>
      <c r="BJ514" s="21">
        <f t="shared" si="1370"/>
        <v>0</v>
      </c>
      <c r="BK514" s="21">
        <f t="shared" si="1370"/>
        <v>0</v>
      </c>
      <c r="BL514" s="21">
        <f t="shared" si="1370"/>
        <v>0</v>
      </c>
      <c r="BM514" s="21">
        <f t="shared" si="1370"/>
        <v>0</v>
      </c>
      <c r="BN514" s="21">
        <f t="shared" si="1370"/>
        <v>0</v>
      </c>
      <c r="BO514" s="21">
        <f t="shared" si="1370"/>
        <v>0</v>
      </c>
      <c r="BP514" s="21">
        <f t="shared" si="1370"/>
        <v>0</v>
      </c>
      <c r="BQ514" s="21">
        <f t="shared" si="1370"/>
        <v>0</v>
      </c>
      <c r="BR514" s="21">
        <f t="shared" si="1370"/>
        <v>0</v>
      </c>
      <c r="BS514" s="21">
        <f t="shared" si="1370"/>
        <v>0</v>
      </c>
      <c r="BT514" s="21">
        <f t="shared" si="1370"/>
        <v>0</v>
      </c>
      <c r="BU514" s="21">
        <f t="shared" ref="BU514:CZ514" si="1371">BU81*$D514</f>
        <v>0</v>
      </c>
      <c r="BV514" s="21">
        <f t="shared" si="1371"/>
        <v>0</v>
      </c>
      <c r="BW514" s="21">
        <f t="shared" si="1371"/>
        <v>0</v>
      </c>
      <c r="BX514" s="21">
        <f t="shared" si="1371"/>
        <v>0</v>
      </c>
      <c r="BY514" s="21">
        <f t="shared" si="1371"/>
        <v>0</v>
      </c>
      <c r="BZ514" s="21">
        <f t="shared" si="1371"/>
        <v>0</v>
      </c>
      <c r="CA514" s="21">
        <f t="shared" si="1371"/>
        <v>0</v>
      </c>
      <c r="CB514" s="21">
        <f t="shared" si="1371"/>
        <v>0</v>
      </c>
      <c r="CC514" s="21">
        <f t="shared" si="1371"/>
        <v>0</v>
      </c>
      <c r="CD514" s="21">
        <f t="shared" si="1371"/>
        <v>0</v>
      </c>
      <c r="CE514" s="21">
        <f t="shared" si="1371"/>
        <v>0</v>
      </c>
      <c r="CF514" s="21">
        <f t="shared" si="1371"/>
        <v>0</v>
      </c>
      <c r="CG514" s="21">
        <f t="shared" si="1371"/>
        <v>0</v>
      </c>
      <c r="CH514" s="21">
        <f t="shared" si="1371"/>
        <v>0</v>
      </c>
      <c r="CI514" s="21">
        <f t="shared" si="1371"/>
        <v>0</v>
      </c>
      <c r="CJ514" s="21">
        <f t="shared" si="1371"/>
        <v>0</v>
      </c>
      <c r="CK514" s="21">
        <f t="shared" si="1371"/>
        <v>0</v>
      </c>
      <c r="CL514" s="21">
        <f t="shared" si="1371"/>
        <v>0</v>
      </c>
      <c r="CM514" s="21">
        <f t="shared" si="1371"/>
        <v>0</v>
      </c>
      <c r="CN514" s="21">
        <f t="shared" si="1371"/>
        <v>0</v>
      </c>
      <c r="CO514" s="21">
        <f t="shared" si="1371"/>
        <v>0</v>
      </c>
      <c r="CP514" s="21">
        <f t="shared" si="1371"/>
        <v>0</v>
      </c>
      <c r="CQ514" s="21">
        <f t="shared" si="1371"/>
        <v>0</v>
      </c>
      <c r="CR514" s="21">
        <f t="shared" si="1371"/>
        <v>0</v>
      </c>
      <c r="CS514" s="21">
        <f t="shared" si="1371"/>
        <v>0</v>
      </c>
      <c r="CT514" s="21">
        <f t="shared" si="1371"/>
        <v>0</v>
      </c>
      <c r="CU514" s="21">
        <f t="shared" si="1371"/>
        <v>0</v>
      </c>
      <c r="CV514" s="21">
        <f t="shared" si="1371"/>
        <v>0</v>
      </c>
      <c r="CW514" s="21">
        <f t="shared" si="1371"/>
        <v>0</v>
      </c>
      <c r="CX514" s="21">
        <f t="shared" si="1371"/>
        <v>0</v>
      </c>
      <c r="CY514" s="21">
        <f t="shared" si="1371"/>
        <v>0</v>
      </c>
      <c r="CZ514" s="21">
        <f t="shared" si="1371"/>
        <v>0</v>
      </c>
      <c r="DA514" s="21">
        <f t="shared" ref="DA514:DY514" si="1372">DA81*$D514</f>
        <v>0</v>
      </c>
      <c r="DB514" s="21">
        <f t="shared" si="1372"/>
        <v>0</v>
      </c>
      <c r="DC514" s="21">
        <f t="shared" si="1372"/>
        <v>0</v>
      </c>
      <c r="DD514" s="21">
        <f t="shared" si="1372"/>
        <v>0</v>
      </c>
      <c r="DE514" s="21">
        <f t="shared" si="1372"/>
        <v>0</v>
      </c>
      <c r="DF514" s="21">
        <f t="shared" si="1372"/>
        <v>0</v>
      </c>
      <c r="DG514" s="21">
        <f t="shared" si="1372"/>
        <v>0</v>
      </c>
      <c r="DH514" s="21">
        <f t="shared" si="1372"/>
        <v>0</v>
      </c>
      <c r="DI514" s="21">
        <f t="shared" si="1372"/>
        <v>0</v>
      </c>
      <c r="DJ514" s="21">
        <f t="shared" si="1372"/>
        <v>0</v>
      </c>
      <c r="DK514" s="21">
        <f t="shared" si="1372"/>
        <v>0</v>
      </c>
      <c r="DL514" s="21">
        <f t="shared" si="1372"/>
        <v>0</v>
      </c>
      <c r="DM514" s="21">
        <f t="shared" si="1372"/>
        <v>0</v>
      </c>
      <c r="DN514" s="21">
        <f t="shared" si="1372"/>
        <v>0</v>
      </c>
      <c r="DO514" s="21">
        <f t="shared" si="1372"/>
        <v>0</v>
      </c>
      <c r="DP514" s="21">
        <f t="shared" si="1372"/>
        <v>0</v>
      </c>
      <c r="DQ514" s="21">
        <f t="shared" si="1372"/>
        <v>0</v>
      </c>
      <c r="DR514" s="21">
        <f t="shared" si="1372"/>
        <v>0</v>
      </c>
      <c r="DS514" s="21">
        <f t="shared" si="1372"/>
        <v>0</v>
      </c>
      <c r="DT514" s="21">
        <f t="shared" si="1372"/>
        <v>0</v>
      </c>
      <c r="DU514" s="21">
        <f t="shared" si="1372"/>
        <v>0</v>
      </c>
      <c r="DV514" s="21">
        <f t="shared" si="1372"/>
        <v>0</v>
      </c>
      <c r="DW514" s="21">
        <f t="shared" si="1372"/>
        <v>0</v>
      </c>
      <c r="DX514" s="21">
        <f t="shared" si="1372"/>
        <v>0</v>
      </c>
      <c r="DY514" s="21">
        <f t="shared" si="1372"/>
        <v>0</v>
      </c>
      <c r="EB514" s="116">
        <f t="shared" si="1324"/>
        <v>513</v>
      </c>
      <c r="EC514" s="2" t="str">
        <f t="shared" si="1363"/>
        <v>Phase 4</v>
      </c>
      <c r="ED514" s="2" t="str">
        <f t="shared" si="1364"/>
        <v>75' Wide</v>
      </c>
      <c r="EE514" s="33" t="str">
        <f>EE520</f>
        <v>Cash</v>
      </c>
      <c r="EF514" s="2" t="str">
        <f>EF520</f>
        <v>Home Construction - Options</v>
      </c>
    </row>
    <row r="515" spans="1:136" x14ac:dyDescent="0.3">
      <c r="D515" s="129"/>
      <c r="I515" s="21"/>
      <c r="J515" s="21"/>
      <c r="K515" s="21"/>
      <c r="L515" s="21"/>
      <c r="M515" s="21"/>
      <c r="N515" s="21"/>
      <c r="O515" s="21"/>
      <c r="P515" s="21"/>
      <c r="Q515" s="21"/>
      <c r="R515" s="21"/>
      <c r="S515" s="21"/>
      <c r="T515" s="21"/>
      <c r="U515" s="21"/>
      <c r="V515" s="21"/>
      <c r="W515" s="21"/>
      <c r="X515" s="21"/>
      <c r="Y515" s="21"/>
      <c r="Z515" s="21"/>
      <c r="AA515" s="21"/>
      <c r="AB515" s="21"/>
      <c r="AC515" s="21"/>
      <c r="AD515" s="21"/>
      <c r="AE515" s="21"/>
      <c r="AF515" s="21"/>
      <c r="AG515" s="21"/>
      <c r="AH515" s="21"/>
      <c r="AI515" s="21"/>
      <c r="AJ515" s="21"/>
      <c r="AK515" s="21"/>
      <c r="AL515" s="21"/>
      <c r="AM515" s="21"/>
      <c r="AN515" s="21"/>
      <c r="AO515" s="21"/>
      <c r="AP515" s="21"/>
      <c r="AQ515" s="21"/>
      <c r="AR515" s="21"/>
      <c r="AS515" s="21"/>
      <c r="AT515" s="21"/>
      <c r="AU515" s="21"/>
      <c r="AV515" s="21"/>
      <c r="AW515" s="21"/>
      <c r="AX515" s="21"/>
      <c r="AY515" s="21"/>
      <c r="AZ515" s="21"/>
      <c r="BA515" s="21"/>
      <c r="BB515" s="21"/>
      <c r="BC515" s="21"/>
      <c r="BD515" s="21"/>
      <c r="BE515" s="21"/>
      <c r="BF515" s="21"/>
      <c r="BG515" s="21"/>
      <c r="BH515" s="21"/>
      <c r="BI515" s="21"/>
      <c r="BJ515" s="21"/>
      <c r="BK515" s="21"/>
      <c r="BL515" s="21"/>
      <c r="BM515" s="21"/>
      <c r="BN515" s="21"/>
      <c r="BO515" s="21"/>
      <c r="BP515" s="21"/>
      <c r="BQ515" s="21"/>
      <c r="BR515" s="21"/>
      <c r="BS515" s="21"/>
      <c r="BT515" s="21"/>
      <c r="BU515" s="21"/>
      <c r="BV515" s="21"/>
      <c r="BW515" s="21"/>
      <c r="BX515" s="21"/>
      <c r="BY515" s="21"/>
      <c r="BZ515" s="21"/>
      <c r="CA515" s="21"/>
      <c r="CB515" s="21"/>
      <c r="CC515" s="21"/>
      <c r="CD515" s="21"/>
      <c r="CE515" s="21"/>
      <c r="CF515" s="21"/>
      <c r="CG515" s="21"/>
      <c r="CH515" s="21"/>
      <c r="CI515" s="21"/>
      <c r="CJ515" s="21"/>
      <c r="CK515" s="21"/>
      <c r="CL515" s="21"/>
      <c r="CM515" s="21"/>
      <c r="CN515" s="21"/>
      <c r="CO515" s="21"/>
      <c r="CP515" s="21"/>
      <c r="CQ515" s="21"/>
      <c r="CR515" s="21"/>
      <c r="CS515" s="21"/>
      <c r="CT515" s="21"/>
      <c r="CU515" s="21"/>
      <c r="CV515" s="21"/>
      <c r="CW515" s="21"/>
      <c r="CX515" s="21"/>
      <c r="CY515" s="21"/>
      <c r="CZ515" s="21"/>
      <c r="DA515" s="21"/>
      <c r="DB515" s="21"/>
      <c r="DC515" s="21"/>
      <c r="DD515" s="21"/>
      <c r="DE515" s="21"/>
      <c r="DF515" s="21"/>
      <c r="DG515" s="21"/>
      <c r="DH515" s="21"/>
      <c r="DI515" s="21"/>
      <c r="DJ515" s="21"/>
      <c r="DK515" s="21"/>
      <c r="DL515" s="21"/>
      <c r="DM515" s="21"/>
      <c r="DN515" s="21"/>
      <c r="DO515" s="21"/>
      <c r="DP515" s="21"/>
      <c r="DQ515" s="21"/>
      <c r="DR515" s="21"/>
      <c r="DS515" s="21"/>
      <c r="DT515" s="21"/>
      <c r="DU515" s="21"/>
      <c r="DV515" s="21"/>
      <c r="DW515" s="21"/>
      <c r="DX515" s="21"/>
      <c r="DY515" s="21"/>
      <c r="EE515" s="33"/>
    </row>
    <row r="516" spans="1:136" x14ac:dyDescent="0.3">
      <c r="B516" s="2" t="str">
        <f>Product!$P$2</f>
        <v>Phase 5</v>
      </c>
      <c r="C516" s="2" t="str">
        <f>Product!$P$3</f>
        <v>50' Wide</v>
      </c>
      <c r="D516" s="129">
        <f>SUMIFS(INDEX(Product!$B$2:$U$97, MATCH(D498, Product!$B$2:$B$97, 0), ), Product!$B$2:$U$2, $B516, Product!$B$3:$U$3, $C516)</f>
        <v>-30000</v>
      </c>
      <c r="G516" s="11">
        <f>SUM(H516:DZ516)</f>
        <v>-900000</v>
      </c>
      <c r="I516" s="21">
        <f t="shared" ref="I516:AN516" si="1373">I83*$D516</f>
        <v>0</v>
      </c>
      <c r="J516" s="21">
        <f t="shared" si="1373"/>
        <v>0</v>
      </c>
      <c r="K516" s="21">
        <f t="shared" si="1373"/>
        <v>0</v>
      </c>
      <c r="L516" s="21">
        <f t="shared" si="1373"/>
        <v>0</v>
      </c>
      <c r="M516" s="21">
        <f t="shared" si="1373"/>
        <v>0</v>
      </c>
      <c r="N516" s="21">
        <f t="shared" si="1373"/>
        <v>0</v>
      </c>
      <c r="O516" s="21">
        <f t="shared" si="1373"/>
        <v>0</v>
      </c>
      <c r="P516" s="21">
        <f t="shared" si="1373"/>
        <v>0</v>
      </c>
      <c r="Q516" s="21">
        <f t="shared" si="1373"/>
        <v>0</v>
      </c>
      <c r="R516" s="21">
        <f t="shared" si="1373"/>
        <v>0</v>
      </c>
      <c r="S516" s="21">
        <f t="shared" si="1373"/>
        <v>0</v>
      </c>
      <c r="T516" s="21">
        <f t="shared" si="1373"/>
        <v>0</v>
      </c>
      <c r="U516" s="21">
        <f t="shared" si="1373"/>
        <v>0</v>
      </c>
      <c r="V516" s="21">
        <f t="shared" si="1373"/>
        <v>0</v>
      </c>
      <c r="W516" s="21">
        <f t="shared" si="1373"/>
        <v>0</v>
      </c>
      <c r="X516" s="21">
        <f t="shared" si="1373"/>
        <v>0</v>
      </c>
      <c r="Y516" s="21">
        <f t="shared" si="1373"/>
        <v>0</v>
      </c>
      <c r="Z516" s="21">
        <f t="shared" si="1373"/>
        <v>0</v>
      </c>
      <c r="AA516" s="21">
        <f t="shared" si="1373"/>
        <v>0</v>
      </c>
      <c r="AB516" s="21">
        <f t="shared" si="1373"/>
        <v>0</v>
      </c>
      <c r="AC516" s="21">
        <f t="shared" si="1373"/>
        <v>0</v>
      </c>
      <c r="AD516" s="21">
        <f t="shared" si="1373"/>
        <v>0</v>
      </c>
      <c r="AE516" s="21">
        <f t="shared" si="1373"/>
        <v>0</v>
      </c>
      <c r="AF516" s="21">
        <f t="shared" si="1373"/>
        <v>0</v>
      </c>
      <c r="AG516" s="21">
        <f t="shared" si="1373"/>
        <v>0</v>
      </c>
      <c r="AH516" s="21">
        <f t="shared" si="1373"/>
        <v>0</v>
      </c>
      <c r="AI516" s="21">
        <f t="shared" si="1373"/>
        <v>0</v>
      </c>
      <c r="AJ516" s="21">
        <f t="shared" si="1373"/>
        <v>0</v>
      </c>
      <c r="AK516" s="21">
        <f t="shared" si="1373"/>
        <v>0</v>
      </c>
      <c r="AL516" s="21">
        <f t="shared" si="1373"/>
        <v>0</v>
      </c>
      <c r="AM516" s="21">
        <f t="shared" si="1373"/>
        <v>0</v>
      </c>
      <c r="AN516" s="21">
        <f t="shared" si="1373"/>
        <v>0</v>
      </c>
      <c r="AO516" s="21">
        <f t="shared" ref="AO516:BT516" si="1374">AO83*$D516</f>
        <v>0</v>
      </c>
      <c r="AP516" s="21">
        <f t="shared" si="1374"/>
        <v>0</v>
      </c>
      <c r="AQ516" s="21">
        <f t="shared" si="1374"/>
        <v>0</v>
      </c>
      <c r="AR516" s="21">
        <f t="shared" si="1374"/>
        <v>0</v>
      </c>
      <c r="AS516" s="21">
        <f t="shared" si="1374"/>
        <v>0</v>
      </c>
      <c r="AT516" s="21">
        <f t="shared" si="1374"/>
        <v>0</v>
      </c>
      <c r="AU516" s="21">
        <f t="shared" si="1374"/>
        <v>0</v>
      </c>
      <c r="AV516" s="21">
        <f t="shared" si="1374"/>
        <v>0</v>
      </c>
      <c r="AW516" s="21">
        <f t="shared" si="1374"/>
        <v>0</v>
      </c>
      <c r="AX516" s="21">
        <f t="shared" si="1374"/>
        <v>0</v>
      </c>
      <c r="AY516" s="21">
        <f t="shared" si="1374"/>
        <v>0</v>
      </c>
      <c r="AZ516" s="21">
        <f t="shared" si="1374"/>
        <v>0</v>
      </c>
      <c r="BA516" s="21">
        <f t="shared" si="1374"/>
        <v>0</v>
      </c>
      <c r="BB516" s="21">
        <f t="shared" si="1374"/>
        <v>0</v>
      </c>
      <c r="BC516" s="21">
        <f t="shared" si="1374"/>
        <v>0</v>
      </c>
      <c r="BD516" s="21">
        <f t="shared" si="1374"/>
        <v>0</v>
      </c>
      <c r="BE516" s="21">
        <f t="shared" si="1374"/>
        <v>0</v>
      </c>
      <c r="BF516" s="21">
        <f t="shared" si="1374"/>
        <v>0</v>
      </c>
      <c r="BG516" s="21">
        <f t="shared" si="1374"/>
        <v>0</v>
      </c>
      <c r="BH516" s="21">
        <f t="shared" si="1374"/>
        <v>0</v>
      </c>
      <c r="BI516" s="21">
        <f t="shared" si="1374"/>
        <v>0</v>
      </c>
      <c r="BJ516" s="21">
        <f t="shared" si="1374"/>
        <v>0</v>
      </c>
      <c r="BK516" s="21">
        <f t="shared" si="1374"/>
        <v>0</v>
      </c>
      <c r="BL516" s="21">
        <f t="shared" si="1374"/>
        <v>0</v>
      </c>
      <c r="BM516" s="21">
        <f t="shared" si="1374"/>
        <v>-150000</v>
      </c>
      <c r="BN516" s="21">
        <f t="shared" si="1374"/>
        <v>-150000</v>
      </c>
      <c r="BO516" s="21">
        <f t="shared" si="1374"/>
        <v>-150000</v>
      </c>
      <c r="BP516" s="21">
        <f t="shared" si="1374"/>
        <v>-150000</v>
      </c>
      <c r="BQ516" s="21">
        <f t="shared" si="1374"/>
        <v>-150000</v>
      </c>
      <c r="BR516" s="21">
        <f t="shared" si="1374"/>
        <v>-150000</v>
      </c>
      <c r="BS516" s="21">
        <f t="shared" si="1374"/>
        <v>0</v>
      </c>
      <c r="BT516" s="21">
        <f t="shared" si="1374"/>
        <v>0</v>
      </c>
      <c r="BU516" s="21">
        <f t="shared" ref="BU516:CZ516" si="1375">BU83*$D516</f>
        <v>0</v>
      </c>
      <c r="BV516" s="21">
        <f t="shared" si="1375"/>
        <v>0</v>
      </c>
      <c r="BW516" s="21">
        <f t="shared" si="1375"/>
        <v>0</v>
      </c>
      <c r="BX516" s="21">
        <f t="shared" si="1375"/>
        <v>0</v>
      </c>
      <c r="BY516" s="21">
        <f t="shared" si="1375"/>
        <v>0</v>
      </c>
      <c r="BZ516" s="21">
        <f t="shared" si="1375"/>
        <v>0</v>
      </c>
      <c r="CA516" s="21">
        <f t="shared" si="1375"/>
        <v>0</v>
      </c>
      <c r="CB516" s="21">
        <f t="shared" si="1375"/>
        <v>0</v>
      </c>
      <c r="CC516" s="21">
        <f t="shared" si="1375"/>
        <v>0</v>
      </c>
      <c r="CD516" s="21">
        <f t="shared" si="1375"/>
        <v>0</v>
      </c>
      <c r="CE516" s="21">
        <f t="shared" si="1375"/>
        <v>0</v>
      </c>
      <c r="CF516" s="21">
        <f t="shared" si="1375"/>
        <v>0</v>
      </c>
      <c r="CG516" s="21">
        <f t="shared" si="1375"/>
        <v>0</v>
      </c>
      <c r="CH516" s="21">
        <f t="shared" si="1375"/>
        <v>0</v>
      </c>
      <c r="CI516" s="21">
        <f t="shared" si="1375"/>
        <v>0</v>
      </c>
      <c r="CJ516" s="21">
        <f t="shared" si="1375"/>
        <v>0</v>
      </c>
      <c r="CK516" s="21">
        <f t="shared" si="1375"/>
        <v>0</v>
      </c>
      <c r="CL516" s="21">
        <f t="shared" si="1375"/>
        <v>0</v>
      </c>
      <c r="CM516" s="21">
        <f t="shared" si="1375"/>
        <v>0</v>
      </c>
      <c r="CN516" s="21">
        <f t="shared" si="1375"/>
        <v>0</v>
      </c>
      <c r="CO516" s="21">
        <f t="shared" si="1375"/>
        <v>0</v>
      </c>
      <c r="CP516" s="21">
        <f t="shared" si="1375"/>
        <v>0</v>
      </c>
      <c r="CQ516" s="21">
        <f t="shared" si="1375"/>
        <v>0</v>
      </c>
      <c r="CR516" s="21">
        <f t="shared" si="1375"/>
        <v>0</v>
      </c>
      <c r="CS516" s="21">
        <f t="shared" si="1375"/>
        <v>0</v>
      </c>
      <c r="CT516" s="21">
        <f t="shared" si="1375"/>
        <v>0</v>
      </c>
      <c r="CU516" s="21">
        <f t="shared" si="1375"/>
        <v>0</v>
      </c>
      <c r="CV516" s="21">
        <f t="shared" si="1375"/>
        <v>0</v>
      </c>
      <c r="CW516" s="21">
        <f t="shared" si="1375"/>
        <v>0</v>
      </c>
      <c r="CX516" s="21">
        <f t="shared" si="1375"/>
        <v>0</v>
      </c>
      <c r="CY516" s="21">
        <f t="shared" si="1375"/>
        <v>0</v>
      </c>
      <c r="CZ516" s="21">
        <f t="shared" si="1375"/>
        <v>0</v>
      </c>
      <c r="DA516" s="21">
        <f t="shared" ref="DA516:DY516" si="1376">DA83*$D516</f>
        <v>0</v>
      </c>
      <c r="DB516" s="21">
        <f t="shared" si="1376"/>
        <v>0</v>
      </c>
      <c r="DC516" s="21">
        <f t="shared" si="1376"/>
        <v>0</v>
      </c>
      <c r="DD516" s="21">
        <f t="shared" si="1376"/>
        <v>0</v>
      </c>
      <c r="DE516" s="21">
        <f t="shared" si="1376"/>
        <v>0</v>
      </c>
      <c r="DF516" s="21">
        <f t="shared" si="1376"/>
        <v>0</v>
      </c>
      <c r="DG516" s="21">
        <f t="shared" si="1376"/>
        <v>0</v>
      </c>
      <c r="DH516" s="21">
        <f t="shared" si="1376"/>
        <v>0</v>
      </c>
      <c r="DI516" s="21">
        <f t="shared" si="1376"/>
        <v>0</v>
      </c>
      <c r="DJ516" s="21">
        <f t="shared" si="1376"/>
        <v>0</v>
      </c>
      <c r="DK516" s="21">
        <f t="shared" si="1376"/>
        <v>0</v>
      </c>
      <c r="DL516" s="21">
        <f t="shared" si="1376"/>
        <v>0</v>
      </c>
      <c r="DM516" s="21">
        <f t="shared" si="1376"/>
        <v>0</v>
      </c>
      <c r="DN516" s="21">
        <f t="shared" si="1376"/>
        <v>0</v>
      </c>
      <c r="DO516" s="21">
        <f t="shared" si="1376"/>
        <v>0</v>
      </c>
      <c r="DP516" s="21">
        <f t="shared" si="1376"/>
        <v>0</v>
      </c>
      <c r="DQ516" s="21">
        <f t="shared" si="1376"/>
        <v>0</v>
      </c>
      <c r="DR516" s="21">
        <f t="shared" si="1376"/>
        <v>0</v>
      </c>
      <c r="DS516" s="21">
        <f t="shared" si="1376"/>
        <v>0</v>
      </c>
      <c r="DT516" s="21">
        <f t="shared" si="1376"/>
        <v>0</v>
      </c>
      <c r="DU516" s="21">
        <f t="shared" si="1376"/>
        <v>0</v>
      </c>
      <c r="DV516" s="21">
        <f t="shared" si="1376"/>
        <v>0</v>
      </c>
      <c r="DW516" s="21">
        <f t="shared" si="1376"/>
        <v>0</v>
      </c>
      <c r="DX516" s="21">
        <f t="shared" si="1376"/>
        <v>0</v>
      </c>
      <c r="DY516" s="21">
        <f t="shared" si="1376"/>
        <v>0</v>
      </c>
      <c r="EB516" s="116">
        <f t="shared" si="1324"/>
        <v>515</v>
      </c>
      <c r="EC516" s="2" t="str">
        <f t="shared" ref="EC516:EC518" si="1377">B516</f>
        <v>Phase 5</v>
      </c>
      <c r="ED516" s="2" t="str">
        <f t="shared" ref="ED516:ED518" si="1378">C516</f>
        <v>50' Wide</v>
      </c>
      <c r="EE516" s="33" t="str">
        <f>EE520</f>
        <v>Cash</v>
      </c>
      <c r="EF516" s="2" t="str">
        <f>EF520</f>
        <v>Home Construction - Options</v>
      </c>
    </row>
    <row r="517" spans="1:136" x14ac:dyDescent="0.3">
      <c r="B517" s="2" t="str">
        <f>Product!$Q$2</f>
        <v>Phase 5</v>
      </c>
      <c r="C517" s="2" t="str">
        <f>Product!$Q$3</f>
        <v>60' Wide</v>
      </c>
      <c r="D517" s="129">
        <f>SUMIFS(INDEX(Product!$B$2:$U$97, MATCH(D498, Product!$B$2:$B$97, 0), ), Product!$B$2:$U$2, $B517, Product!$B$3:$U$3, $C517)</f>
        <v>-30000</v>
      </c>
      <c r="G517" s="11">
        <f>SUM(H517:DZ517)</f>
        <v>-900000</v>
      </c>
      <c r="I517" s="21">
        <f t="shared" ref="I517:AN517" si="1379">I84*$D517</f>
        <v>0</v>
      </c>
      <c r="J517" s="21">
        <f t="shared" si="1379"/>
        <v>0</v>
      </c>
      <c r="K517" s="21">
        <f t="shared" si="1379"/>
        <v>0</v>
      </c>
      <c r="L517" s="21">
        <f t="shared" si="1379"/>
        <v>0</v>
      </c>
      <c r="M517" s="21">
        <f t="shared" si="1379"/>
        <v>0</v>
      </c>
      <c r="N517" s="21">
        <f t="shared" si="1379"/>
        <v>0</v>
      </c>
      <c r="O517" s="21">
        <f t="shared" si="1379"/>
        <v>0</v>
      </c>
      <c r="P517" s="21">
        <f t="shared" si="1379"/>
        <v>0</v>
      </c>
      <c r="Q517" s="21">
        <f t="shared" si="1379"/>
        <v>0</v>
      </c>
      <c r="R517" s="21">
        <f t="shared" si="1379"/>
        <v>0</v>
      </c>
      <c r="S517" s="21">
        <f t="shared" si="1379"/>
        <v>0</v>
      </c>
      <c r="T517" s="21">
        <f t="shared" si="1379"/>
        <v>0</v>
      </c>
      <c r="U517" s="21">
        <f t="shared" si="1379"/>
        <v>0</v>
      </c>
      <c r="V517" s="21">
        <f t="shared" si="1379"/>
        <v>0</v>
      </c>
      <c r="W517" s="21">
        <f t="shared" si="1379"/>
        <v>0</v>
      </c>
      <c r="X517" s="21">
        <f t="shared" si="1379"/>
        <v>0</v>
      </c>
      <c r="Y517" s="21">
        <f t="shared" si="1379"/>
        <v>0</v>
      </c>
      <c r="Z517" s="21">
        <f t="shared" si="1379"/>
        <v>0</v>
      </c>
      <c r="AA517" s="21">
        <f t="shared" si="1379"/>
        <v>0</v>
      </c>
      <c r="AB517" s="21">
        <f t="shared" si="1379"/>
        <v>0</v>
      </c>
      <c r="AC517" s="21">
        <f t="shared" si="1379"/>
        <v>0</v>
      </c>
      <c r="AD517" s="21">
        <f t="shared" si="1379"/>
        <v>0</v>
      </c>
      <c r="AE517" s="21">
        <f t="shared" si="1379"/>
        <v>0</v>
      </c>
      <c r="AF517" s="21">
        <f t="shared" si="1379"/>
        <v>0</v>
      </c>
      <c r="AG517" s="21">
        <f t="shared" si="1379"/>
        <v>0</v>
      </c>
      <c r="AH517" s="21">
        <f t="shared" si="1379"/>
        <v>0</v>
      </c>
      <c r="AI517" s="21">
        <f t="shared" si="1379"/>
        <v>0</v>
      </c>
      <c r="AJ517" s="21">
        <f t="shared" si="1379"/>
        <v>0</v>
      </c>
      <c r="AK517" s="21">
        <f t="shared" si="1379"/>
        <v>0</v>
      </c>
      <c r="AL517" s="21">
        <f t="shared" si="1379"/>
        <v>0</v>
      </c>
      <c r="AM517" s="21">
        <f t="shared" si="1379"/>
        <v>0</v>
      </c>
      <c r="AN517" s="21">
        <f t="shared" si="1379"/>
        <v>0</v>
      </c>
      <c r="AO517" s="21">
        <f t="shared" ref="AO517:BT517" si="1380">AO84*$D517</f>
        <v>0</v>
      </c>
      <c r="AP517" s="21">
        <f t="shared" si="1380"/>
        <v>0</v>
      </c>
      <c r="AQ517" s="21">
        <f t="shared" si="1380"/>
        <v>0</v>
      </c>
      <c r="AR517" s="21">
        <f t="shared" si="1380"/>
        <v>0</v>
      </c>
      <c r="AS517" s="21">
        <f t="shared" si="1380"/>
        <v>0</v>
      </c>
      <c r="AT517" s="21">
        <f t="shared" si="1380"/>
        <v>0</v>
      </c>
      <c r="AU517" s="21">
        <f t="shared" si="1380"/>
        <v>0</v>
      </c>
      <c r="AV517" s="21">
        <f t="shared" si="1380"/>
        <v>0</v>
      </c>
      <c r="AW517" s="21">
        <f t="shared" si="1380"/>
        <v>0</v>
      </c>
      <c r="AX517" s="21">
        <f t="shared" si="1380"/>
        <v>0</v>
      </c>
      <c r="AY517" s="21">
        <f t="shared" si="1380"/>
        <v>0</v>
      </c>
      <c r="AZ517" s="21">
        <f t="shared" si="1380"/>
        <v>0</v>
      </c>
      <c r="BA517" s="21">
        <f t="shared" si="1380"/>
        <v>0</v>
      </c>
      <c r="BB517" s="21">
        <f t="shared" si="1380"/>
        <v>0</v>
      </c>
      <c r="BC517" s="21">
        <f t="shared" si="1380"/>
        <v>0</v>
      </c>
      <c r="BD517" s="21">
        <f t="shared" si="1380"/>
        <v>0</v>
      </c>
      <c r="BE517" s="21">
        <f t="shared" si="1380"/>
        <v>0</v>
      </c>
      <c r="BF517" s="21">
        <f t="shared" si="1380"/>
        <v>0</v>
      </c>
      <c r="BG517" s="21">
        <f t="shared" si="1380"/>
        <v>0</v>
      </c>
      <c r="BH517" s="21">
        <f t="shared" si="1380"/>
        <v>0</v>
      </c>
      <c r="BI517" s="21">
        <f t="shared" si="1380"/>
        <v>0</v>
      </c>
      <c r="BJ517" s="21">
        <f t="shared" si="1380"/>
        <v>0</v>
      </c>
      <c r="BK517" s="21">
        <f t="shared" si="1380"/>
        <v>0</v>
      </c>
      <c r="BL517" s="21">
        <f t="shared" si="1380"/>
        <v>0</v>
      </c>
      <c r="BM517" s="21">
        <f t="shared" si="1380"/>
        <v>-150000</v>
      </c>
      <c r="BN517" s="21">
        <f t="shared" si="1380"/>
        <v>-150000</v>
      </c>
      <c r="BO517" s="21">
        <f t="shared" si="1380"/>
        <v>-150000</v>
      </c>
      <c r="BP517" s="21">
        <f t="shared" si="1380"/>
        <v>-150000</v>
      </c>
      <c r="BQ517" s="21">
        <f t="shared" si="1380"/>
        <v>-150000</v>
      </c>
      <c r="BR517" s="21">
        <f t="shared" si="1380"/>
        <v>-150000</v>
      </c>
      <c r="BS517" s="21">
        <f t="shared" si="1380"/>
        <v>0</v>
      </c>
      <c r="BT517" s="21">
        <f t="shared" si="1380"/>
        <v>0</v>
      </c>
      <c r="BU517" s="21">
        <f t="shared" ref="BU517" si="1381">BU84*$D517</f>
        <v>0</v>
      </c>
      <c r="BV517" s="21">
        <f t="shared" ref="BV517:DA517" si="1382">BV84*$D517</f>
        <v>0</v>
      </c>
      <c r="BW517" s="21">
        <f t="shared" si="1382"/>
        <v>0</v>
      </c>
      <c r="BX517" s="21">
        <f t="shared" si="1382"/>
        <v>0</v>
      </c>
      <c r="BY517" s="21">
        <f t="shared" si="1382"/>
        <v>0</v>
      </c>
      <c r="BZ517" s="21">
        <f t="shared" si="1382"/>
        <v>0</v>
      </c>
      <c r="CA517" s="21">
        <f t="shared" si="1382"/>
        <v>0</v>
      </c>
      <c r="CB517" s="21">
        <f t="shared" si="1382"/>
        <v>0</v>
      </c>
      <c r="CC517" s="21">
        <f t="shared" si="1382"/>
        <v>0</v>
      </c>
      <c r="CD517" s="21">
        <f t="shared" si="1382"/>
        <v>0</v>
      </c>
      <c r="CE517" s="21">
        <f t="shared" si="1382"/>
        <v>0</v>
      </c>
      <c r="CF517" s="21">
        <f t="shared" si="1382"/>
        <v>0</v>
      </c>
      <c r="CG517" s="21">
        <f t="shared" si="1382"/>
        <v>0</v>
      </c>
      <c r="CH517" s="21">
        <f t="shared" si="1382"/>
        <v>0</v>
      </c>
      <c r="CI517" s="21">
        <f t="shared" si="1382"/>
        <v>0</v>
      </c>
      <c r="CJ517" s="21">
        <f t="shared" si="1382"/>
        <v>0</v>
      </c>
      <c r="CK517" s="21">
        <f t="shared" si="1382"/>
        <v>0</v>
      </c>
      <c r="CL517" s="21">
        <f t="shared" si="1382"/>
        <v>0</v>
      </c>
      <c r="CM517" s="21">
        <f t="shared" si="1382"/>
        <v>0</v>
      </c>
      <c r="CN517" s="21">
        <f t="shared" si="1382"/>
        <v>0</v>
      </c>
      <c r="CO517" s="21">
        <f t="shared" si="1382"/>
        <v>0</v>
      </c>
      <c r="CP517" s="21">
        <f t="shared" si="1382"/>
        <v>0</v>
      </c>
      <c r="CQ517" s="21">
        <f t="shared" si="1382"/>
        <v>0</v>
      </c>
      <c r="CR517" s="21">
        <f t="shared" si="1382"/>
        <v>0</v>
      </c>
      <c r="CS517" s="21">
        <f t="shared" si="1382"/>
        <v>0</v>
      </c>
      <c r="CT517" s="21">
        <f t="shared" si="1382"/>
        <v>0</v>
      </c>
      <c r="CU517" s="21">
        <f t="shared" si="1382"/>
        <v>0</v>
      </c>
      <c r="CV517" s="21">
        <f t="shared" si="1382"/>
        <v>0</v>
      </c>
      <c r="CW517" s="21">
        <f t="shared" si="1382"/>
        <v>0</v>
      </c>
      <c r="CX517" s="21">
        <f t="shared" si="1382"/>
        <v>0</v>
      </c>
      <c r="CY517" s="21">
        <f t="shared" si="1382"/>
        <v>0</v>
      </c>
      <c r="CZ517" s="21">
        <f t="shared" si="1382"/>
        <v>0</v>
      </c>
      <c r="DA517" s="21">
        <f t="shared" si="1382"/>
        <v>0</v>
      </c>
      <c r="DB517" s="21">
        <f t="shared" ref="DB517:DY517" si="1383">DB84*$D517</f>
        <v>0</v>
      </c>
      <c r="DC517" s="21">
        <f t="shared" si="1383"/>
        <v>0</v>
      </c>
      <c r="DD517" s="21">
        <f t="shared" si="1383"/>
        <v>0</v>
      </c>
      <c r="DE517" s="21">
        <f t="shared" si="1383"/>
        <v>0</v>
      </c>
      <c r="DF517" s="21">
        <f t="shared" si="1383"/>
        <v>0</v>
      </c>
      <c r="DG517" s="21">
        <f t="shared" si="1383"/>
        <v>0</v>
      </c>
      <c r="DH517" s="21">
        <f t="shared" si="1383"/>
        <v>0</v>
      </c>
      <c r="DI517" s="21">
        <f t="shared" si="1383"/>
        <v>0</v>
      </c>
      <c r="DJ517" s="21">
        <f t="shared" si="1383"/>
        <v>0</v>
      </c>
      <c r="DK517" s="21">
        <f t="shared" si="1383"/>
        <v>0</v>
      </c>
      <c r="DL517" s="21">
        <f t="shared" si="1383"/>
        <v>0</v>
      </c>
      <c r="DM517" s="21">
        <f t="shared" si="1383"/>
        <v>0</v>
      </c>
      <c r="DN517" s="21">
        <f t="shared" si="1383"/>
        <v>0</v>
      </c>
      <c r="DO517" s="21">
        <f t="shared" si="1383"/>
        <v>0</v>
      </c>
      <c r="DP517" s="21">
        <f t="shared" si="1383"/>
        <v>0</v>
      </c>
      <c r="DQ517" s="21">
        <f t="shared" si="1383"/>
        <v>0</v>
      </c>
      <c r="DR517" s="21">
        <f t="shared" si="1383"/>
        <v>0</v>
      </c>
      <c r="DS517" s="21">
        <f t="shared" si="1383"/>
        <v>0</v>
      </c>
      <c r="DT517" s="21">
        <f t="shared" si="1383"/>
        <v>0</v>
      </c>
      <c r="DU517" s="21">
        <f t="shared" si="1383"/>
        <v>0</v>
      </c>
      <c r="DV517" s="21">
        <f t="shared" si="1383"/>
        <v>0</v>
      </c>
      <c r="DW517" s="21">
        <f t="shared" si="1383"/>
        <v>0</v>
      </c>
      <c r="DX517" s="21">
        <f t="shared" si="1383"/>
        <v>0</v>
      </c>
      <c r="DY517" s="21">
        <f t="shared" si="1383"/>
        <v>0</v>
      </c>
      <c r="EB517" s="116">
        <f t="shared" si="1324"/>
        <v>516</v>
      </c>
      <c r="EC517" s="2" t="str">
        <f t="shared" si="1377"/>
        <v>Phase 5</v>
      </c>
      <c r="ED517" s="2" t="str">
        <f t="shared" si="1378"/>
        <v>60' Wide</v>
      </c>
      <c r="EE517" s="33" t="str">
        <f>EE520</f>
        <v>Cash</v>
      </c>
      <c r="EF517" s="2" t="str">
        <f>EF520</f>
        <v>Home Construction - Options</v>
      </c>
    </row>
    <row r="518" spans="1:136" x14ac:dyDescent="0.3">
      <c r="B518" s="2" t="str">
        <f>Product!$R$2</f>
        <v>Phase 5</v>
      </c>
      <c r="C518" s="2" t="str">
        <f>Product!$R$3</f>
        <v>75' Wide</v>
      </c>
      <c r="D518" s="129">
        <f>SUMIFS(INDEX(Product!$B$2:$U$97, MATCH(D498, Product!$B$2:$B$97, 0), ), Product!$B$2:$U$2, $B518, Product!$B$3:$U$3, $C518)</f>
        <v>-30000</v>
      </c>
      <c r="G518" s="11">
        <f>SUM(H518:DZ518)</f>
        <v>-600000</v>
      </c>
      <c r="I518" s="21">
        <f>I85*$D518</f>
        <v>0</v>
      </c>
      <c r="J518" s="21">
        <f t="shared" ref="J518:BU518" si="1384">J85*$D518</f>
        <v>0</v>
      </c>
      <c r="K518" s="21">
        <f t="shared" si="1384"/>
        <v>0</v>
      </c>
      <c r="L518" s="21">
        <f t="shared" si="1384"/>
        <v>0</v>
      </c>
      <c r="M518" s="21">
        <f t="shared" si="1384"/>
        <v>0</v>
      </c>
      <c r="N518" s="21">
        <f t="shared" si="1384"/>
        <v>0</v>
      </c>
      <c r="O518" s="21">
        <f t="shared" si="1384"/>
        <v>0</v>
      </c>
      <c r="P518" s="21">
        <f t="shared" si="1384"/>
        <v>0</v>
      </c>
      <c r="Q518" s="21">
        <f t="shared" si="1384"/>
        <v>0</v>
      </c>
      <c r="R518" s="21">
        <f t="shared" si="1384"/>
        <v>0</v>
      </c>
      <c r="S518" s="21">
        <f t="shared" si="1384"/>
        <v>0</v>
      </c>
      <c r="T518" s="21">
        <f t="shared" si="1384"/>
        <v>0</v>
      </c>
      <c r="U518" s="21">
        <f t="shared" si="1384"/>
        <v>0</v>
      </c>
      <c r="V518" s="21">
        <f t="shared" si="1384"/>
        <v>0</v>
      </c>
      <c r="W518" s="21">
        <f t="shared" si="1384"/>
        <v>0</v>
      </c>
      <c r="X518" s="21">
        <f t="shared" si="1384"/>
        <v>0</v>
      </c>
      <c r="Y518" s="21">
        <f t="shared" si="1384"/>
        <v>0</v>
      </c>
      <c r="Z518" s="21">
        <f t="shared" si="1384"/>
        <v>0</v>
      </c>
      <c r="AA518" s="21">
        <f t="shared" si="1384"/>
        <v>0</v>
      </c>
      <c r="AB518" s="21">
        <f t="shared" si="1384"/>
        <v>0</v>
      </c>
      <c r="AC518" s="21">
        <f t="shared" si="1384"/>
        <v>0</v>
      </c>
      <c r="AD518" s="21">
        <f t="shared" si="1384"/>
        <v>0</v>
      </c>
      <c r="AE518" s="21">
        <f t="shared" si="1384"/>
        <v>0</v>
      </c>
      <c r="AF518" s="21">
        <f t="shared" si="1384"/>
        <v>0</v>
      </c>
      <c r="AG518" s="21">
        <f t="shared" si="1384"/>
        <v>0</v>
      </c>
      <c r="AH518" s="21">
        <f t="shared" si="1384"/>
        <v>0</v>
      </c>
      <c r="AI518" s="21">
        <f t="shared" si="1384"/>
        <v>0</v>
      </c>
      <c r="AJ518" s="21">
        <f t="shared" si="1384"/>
        <v>0</v>
      </c>
      <c r="AK518" s="21">
        <f t="shared" si="1384"/>
        <v>0</v>
      </c>
      <c r="AL518" s="21">
        <f t="shared" si="1384"/>
        <v>0</v>
      </c>
      <c r="AM518" s="21">
        <f t="shared" si="1384"/>
        <v>0</v>
      </c>
      <c r="AN518" s="21">
        <f t="shared" si="1384"/>
        <v>0</v>
      </c>
      <c r="AO518" s="21">
        <f t="shared" si="1384"/>
        <v>0</v>
      </c>
      <c r="AP518" s="21">
        <f t="shared" si="1384"/>
        <v>0</v>
      </c>
      <c r="AQ518" s="21">
        <f t="shared" si="1384"/>
        <v>0</v>
      </c>
      <c r="AR518" s="21">
        <f t="shared" si="1384"/>
        <v>0</v>
      </c>
      <c r="AS518" s="21">
        <f t="shared" si="1384"/>
        <v>0</v>
      </c>
      <c r="AT518" s="21">
        <f t="shared" si="1384"/>
        <v>0</v>
      </c>
      <c r="AU518" s="21">
        <f t="shared" si="1384"/>
        <v>0</v>
      </c>
      <c r="AV518" s="21">
        <f t="shared" si="1384"/>
        <v>0</v>
      </c>
      <c r="AW518" s="21">
        <f t="shared" si="1384"/>
        <v>0</v>
      </c>
      <c r="AX518" s="21">
        <f t="shared" si="1384"/>
        <v>0</v>
      </c>
      <c r="AY518" s="21">
        <f t="shared" si="1384"/>
        <v>0</v>
      </c>
      <c r="AZ518" s="21">
        <f t="shared" si="1384"/>
        <v>0</v>
      </c>
      <c r="BA518" s="21">
        <f t="shared" si="1384"/>
        <v>0</v>
      </c>
      <c r="BB518" s="21">
        <f t="shared" si="1384"/>
        <v>0</v>
      </c>
      <c r="BC518" s="21">
        <f t="shared" si="1384"/>
        <v>0</v>
      </c>
      <c r="BD518" s="21">
        <f t="shared" si="1384"/>
        <v>0</v>
      </c>
      <c r="BE518" s="21">
        <f t="shared" si="1384"/>
        <v>0</v>
      </c>
      <c r="BF518" s="21">
        <f t="shared" si="1384"/>
        <v>0</v>
      </c>
      <c r="BG518" s="21">
        <f t="shared" si="1384"/>
        <v>0</v>
      </c>
      <c r="BH518" s="21">
        <f t="shared" si="1384"/>
        <v>0</v>
      </c>
      <c r="BI518" s="21">
        <f t="shared" si="1384"/>
        <v>0</v>
      </c>
      <c r="BJ518" s="21">
        <f t="shared" si="1384"/>
        <v>0</v>
      </c>
      <c r="BK518" s="21">
        <f t="shared" si="1384"/>
        <v>0</v>
      </c>
      <c r="BL518" s="21">
        <f t="shared" si="1384"/>
        <v>0</v>
      </c>
      <c r="BM518" s="21">
        <f t="shared" si="1384"/>
        <v>-100000</v>
      </c>
      <c r="BN518" s="21">
        <f t="shared" si="1384"/>
        <v>-100000</v>
      </c>
      <c r="BO518" s="21">
        <f t="shared" si="1384"/>
        <v>-100000</v>
      </c>
      <c r="BP518" s="21">
        <f t="shared" si="1384"/>
        <v>-100000</v>
      </c>
      <c r="BQ518" s="21">
        <f t="shared" si="1384"/>
        <v>-100000</v>
      </c>
      <c r="BR518" s="21">
        <f t="shared" si="1384"/>
        <v>-99999.999999999971</v>
      </c>
      <c r="BS518" s="21">
        <f t="shared" si="1384"/>
        <v>0</v>
      </c>
      <c r="BT518" s="21">
        <f t="shared" si="1384"/>
        <v>0</v>
      </c>
      <c r="BU518" s="21">
        <f t="shared" si="1384"/>
        <v>0</v>
      </c>
      <c r="BV518" s="21">
        <f t="shared" ref="BV518:CZ518" si="1385">BV85*$D518</f>
        <v>0</v>
      </c>
      <c r="BW518" s="21">
        <f t="shared" si="1385"/>
        <v>0</v>
      </c>
      <c r="BX518" s="21">
        <f t="shared" si="1385"/>
        <v>0</v>
      </c>
      <c r="BY518" s="21">
        <f t="shared" si="1385"/>
        <v>0</v>
      </c>
      <c r="BZ518" s="21">
        <f t="shared" si="1385"/>
        <v>0</v>
      </c>
      <c r="CA518" s="21">
        <f t="shared" si="1385"/>
        <v>0</v>
      </c>
      <c r="CB518" s="21">
        <f t="shared" si="1385"/>
        <v>0</v>
      </c>
      <c r="CC518" s="21">
        <f t="shared" si="1385"/>
        <v>0</v>
      </c>
      <c r="CD518" s="21">
        <f t="shared" si="1385"/>
        <v>0</v>
      </c>
      <c r="CE518" s="21">
        <f t="shared" si="1385"/>
        <v>0</v>
      </c>
      <c r="CF518" s="21">
        <f t="shared" si="1385"/>
        <v>0</v>
      </c>
      <c r="CG518" s="21">
        <f t="shared" si="1385"/>
        <v>0</v>
      </c>
      <c r="CH518" s="21">
        <f t="shared" si="1385"/>
        <v>0</v>
      </c>
      <c r="CI518" s="21">
        <f t="shared" si="1385"/>
        <v>0</v>
      </c>
      <c r="CJ518" s="21">
        <f t="shared" si="1385"/>
        <v>0</v>
      </c>
      <c r="CK518" s="21">
        <f t="shared" si="1385"/>
        <v>0</v>
      </c>
      <c r="CL518" s="21">
        <f t="shared" si="1385"/>
        <v>0</v>
      </c>
      <c r="CM518" s="21">
        <f t="shared" si="1385"/>
        <v>0</v>
      </c>
      <c r="CN518" s="21">
        <f t="shared" si="1385"/>
        <v>0</v>
      </c>
      <c r="CO518" s="21">
        <f t="shared" si="1385"/>
        <v>0</v>
      </c>
      <c r="CP518" s="21">
        <f t="shared" si="1385"/>
        <v>0</v>
      </c>
      <c r="CQ518" s="21">
        <f t="shared" si="1385"/>
        <v>0</v>
      </c>
      <c r="CR518" s="21">
        <f t="shared" si="1385"/>
        <v>0</v>
      </c>
      <c r="CS518" s="21">
        <f t="shared" si="1385"/>
        <v>0</v>
      </c>
      <c r="CT518" s="21">
        <f t="shared" si="1385"/>
        <v>0</v>
      </c>
      <c r="CU518" s="21">
        <f t="shared" si="1385"/>
        <v>0</v>
      </c>
      <c r="CV518" s="21">
        <f t="shared" si="1385"/>
        <v>0</v>
      </c>
      <c r="CW518" s="21">
        <f t="shared" si="1385"/>
        <v>0</v>
      </c>
      <c r="CX518" s="21">
        <f t="shared" si="1385"/>
        <v>0</v>
      </c>
      <c r="CY518" s="21">
        <f t="shared" si="1385"/>
        <v>0</v>
      </c>
      <c r="CZ518" s="21">
        <f t="shared" si="1385"/>
        <v>0</v>
      </c>
      <c r="DA518" s="21">
        <f t="shared" ref="DA518:DY518" si="1386">DA85*$D518</f>
        <v>0</v>
      </c>
      <c r="DB518" s="21">
        <f t="shared" si="1386"/>
        <v>0</v>
      </c>
      <c r="DC518" s="21">
        <f t="shared" si="1386"/>
        <v>0</v>
      </c>
      <c r="DD518" s="21">
        <f t="shared" si="1386"/>
        <v>0</v>
      </c>
      <c r="DE518" s="21">
        <f t="shared" si="1386"/>
        <v>0</v>
      </c>
      <c r="DF518" s="21">
        <f t="shared" si="1386"/>
        <v>0</v>
      </c>
      <c r="DG518" s="21">
        <f t="shared" si="1386"/>
        <v>0</v>
      </c>
      <c r="DH518" s="21">
        <f t="shared" si="1386"/>
        <v>0</v>
      </c>
      <c r="DI518" s="21">
        <f t="shared" si="1386"/>
        <v>0</v>
      </c>
      <c r="DJ518" s="21">
        <f t="shared" si="1386"/>
        <v>0</v>
      </c>
      <c r="DK518" s="21">
        <f t="shared" si="1386"/>
        <v>0</v>
      </c>
      <c r="DL518" s="21">
        <f t="shared" si="1386"/>
        <v>0</v>
      </c>
      <c r="DM518" s="21">
        <f t="shared" si="1386"/>
        <v>0</v>
      </c>
      <c r="DN518" s="21">
        <f t="shared" si="1386"/>
        <v>0</v>
      </c>
      <c r="DO518" s="21">
        <f t="shared" si="1386"/>
        <v>0</v>
      </c>
      <c r="DP518" s="21">
        <f t="shared" si="1386"/>
        <v>0</v>
      </c>
      <c r="DQ518" s="21">
        <f t="shared" si="1386"/>
        <v>0</v>
      </c>
      <c r="DR518" s="21">
        <f t="shared" si="1386"/>
        <v>0</v>
      </c>
      <c r="DS518" s="21">
        <f t="shared" si="1386"/>
        <v>0</v>
      </c>
      <c r="DT518" s="21">
        <f t="shared" si="1386"/>
        <v>0</v>
      </c>
      <c r="DU518" s="21">
        <f t="shared" si="1386"/>
        <v>0</v>
      </c>
      <c r="DV518" s="21">
        <f t="shared" si="1386"/>
        <v>0</v>
      </c>
      <c r="DW518" s="21">
        <f t="shared" si="1386"/>
        <v>0</v>
      </c>
      <c r="DX518" s="21">
        <f t="shared" si="1386"/>
        <v>0</v>
      </c>
      <c r="DY518" s="21">
        <f t="shared" si="1386"/>
        <v>0</v>
      </c>
      <c r="EB518" s="116">
        <f t="shared" si="1324"/>
        <v>517</v>
      </c>
      <c r="EC518" s="2" t="str">
        <f t="shared" si="1377"/>
        <v>Phase 5</v>
      </c>
      <c r="ED518" s="2" t="str">
        <f t="shared" si="1378"/>
        <v>75' Wide</v>
      </c>
      <c r="EE518" s="33" t="str">
        <f>EE520</f>
        <v>Cash</v>
      </c>
      <c r="EF518" s="2" t="str">
        <f>EF520</f>
        <v>Home Construction - Options</v>
      </c>
    </row>
    <row r="520" spans="1:136" x14ac:dyDescent="0.3">
      <c r="B520" s="18" t="s">
        <v>56</v>
      </c>
      <c r="C520" s="18"/>
      <c r="D520" s="18"/>
      <c r="E520" s="18"/>
      <c r="F520" s="18"/>
      <c r="G520" s="23">
        <f>SUM(G498:G519)</f>
        <v>-12000000</v>
      </c>
      <c r="H520" s="18"/>
      <c r="I520" s="19">
        <f>SUM(I498:I519)</f>
        <v>0</v>
      </c>
      <c r="J520" s="19">
        <f t="shared" ref="J520:BU520" si="1387">SUM(J498:J519)</f>
        <v>0</v>
      </c>
      <c r="K520" s="19">
        <f t="shared" si="1387"/>
        <v>0</v>
      </c>
      <c r="L520" s="19">
        <f t="shared" si="1387"/>
        <v>0</v>
      </c>
      <c r="M520" s="19">
        <f t="shared" si="1387"/>
        <v>0</v>
      </c>
      <c r="N520" s="19">
        <f t="shared" si="1387"/>
        <v>0</v>
      </c>
      <c r="O520" s="19">
        <f t="shared" si="1387"/>
        <v>0</v>
      </c>
      <c r="P520" s="19">
        <f t="shared" si="1387"/>
        <v>0</v>
      </c>
      <c r="Q520" s="19">
        <f t="shared" si="1387"/>
        <v>-400000</v>
      </c>
      <c r="R520" s="19">
        <f t="shared" si="1387"/>
        <v>-400000</v>
      </c>
      <c r="S520" s="19">
        <f t="shared" si="1387"/>
        <v>-400000</v>
      </c>
      <c r="T520" s="19">
        <f t="shared" si="1387"/>
        <v>-400000</v>
      </c>
      <c r="U520" s="19">
        <f t="shared" si="1387"/>
        <v>-400000</v>
      </c>
      <c r="V520" s="19">
        <f t="shared" si="1387"/>
        <v>-400000</v>
      </c>
      <c r="W520" s="19">
        <f t="shared" si="1387"/>
        <v>0</v>
      </c>
      <c r="X520" s="19">
        <f t="shared" si="1387"/>
        <v>0</v>
      </c>
      <c r="Y520" s="19">
        <f t="shared" si="1387"/>
        <v>0</v>
      </c>
      <c r="Z520" s="19">
        <f t="shared" si="1387"/>
        <v>0</v>
      </c>
      <c r="AA520" s="19">
        <f t="shared" si="1387"/>
        <v>0</v>
      </c>
      <c r="AB520" s="19">
        <f t="shared" si="1387"/>
        <v>0</v>
      </c>
      <c r="AC520" s="19">
        <f t="shared" si="1387"/>
        <v>-400000</v>
      </c>
      <c r="AD520" s="19">
        <f t="shared" si="1387"/>
        <v>-400000</v>
      </c>
      <c r="AE520" s="19">
        <f t="shared" si="1387"/>
        <v>-400000</v>
      </c>
      <c r="AF520" s="19">
        <f t="shared" si="1387"/>
        <v>-400000</v>
      </c>
      <c r="AG520" s="19">
        <f t="shared" si="1387"/>
        <v>-400000</v>
      </c>
      <c r="AH520" s="19">
        <f t="shared" si="1387"/>
        <v>-400000</v>
      </c>
      <c r="AI520" s="19">
        <f t="shared" si="1387"/>
        <v>0</v>
      </c>
      <c r="AJ520" s="19">
        <f t="shared" si="1387"/>
        <v>0</v>
      </c>
      <c r="AK520" s="19">
        <f t="shared" si="1387"/>
        <v>0</v>
      </c>
      <c r="AL520" s="19">
        <f t="shared" si="1387"/>
        <v>0</v>
      </c>
      <c r="AM520" s="19">
        <f t="shared" si="1387"/>
        <v>0</v>
      </c>
      <c r="AN520" s="19">
        <f t="shared" si="1387"/>
        <v>0</v>
      </c>
      <c r="AO520" s="19">
        <f t="shared" si="1387"/>
        <v>-400000</v>
      </c>
      <c r="AP520" s="19">
        <f t="shared" si="1387"/>
        <v>-400000</v>
      </c>
      <c r="AQ520" s="19">
        <f t="shared" si="1387"/>
        <v>-400000</v>
      </c>
      <c r="AR520" s="19">
        <f t="shared" si="1387"/>
        <v>-400000</v>
      </c>
      <c r="AS520" s="19">
        <f t="shared" si="1387"/>
        <v>-400000</v>
      </c>
      <c r="AT520" s="19">
        <f t="shared" si="1387"/>
        <v>-400000</v>
      </c>
      <c r="AU520" s="19">
        <f t="shared" si="1387"/>
        <v>0</v>
      </c>
      <c r="AV520" s="19">
        <f t="shared" si="1387"/>
        <v>0</v>
      </c>
      <c r="AW520" s="19">
        <f t="shared" si="1387"/>
        <v>0</v>
      </c>
      <c r="AX520" s="19">
        <f t="shared" si="1387"/>
        <v>0</v>
      </c>
      <c r="AY520" s="19">
        <f t="shared" si="1387"/>
        <v>0</v>
      </c>
      <c r="AZ520" s="19">
        <f t="shared" si="1387"/>
        <v>0</v>
      </c>
      <c r="BA520" s="19">
        <f t="shared" si="1387"/>
        <v>-400000</v>
      </c>
      <c r="BB520" s="19">
        <f t="shared" si="1387"/>
        <v>-400000</v>
      </c>
      <c r="BC520" s="19">
        <f t="shared" si="1387"/>
        <v>-400000</v>
      </c>
      <c r="BD520" s="19">
        <f t="shared" si="1387"/>
        <v>-400000</v>
      </c>
      <c r="BE520" s="19">
        <f t="shared" si="1387"/>
        <v>-400000</v>
      </c>
      <c r="BF520" s="19">
        <f t="shared" si="1387"/>
        <v>-400000</v>
      </c>
      <c r="BG520" s="19">
        <f t="shared" si="1387"/>
        <v>0</v>
      </c>
      <c r="BH520" s="19">
        <f t="shared" si="1387"/>
        <v>0</v>
      </c>
      <c r="BI520" s="19">
        <f t="shared" si="1387"/>
        <v>0</v>
      </c>
      <c r="BJ520" s="19">
        <f t="shared" si="1387"/>
        <v>0</v>
      </c>
      <c r="BK520" s="19">
        <f t="shared" si="1387"/>
        <v>0</v>
      </c>
      <c r="BL520" s="19">
        <f t="shared" si="1387"/>
        <v>0</v>
      </c>
      <c r="BM520" s="19">
        <f t="shared" si="1387"/>
        <v>-400000</v>
      </c>
      <c r="BN520" s="19">
        <f t="shared" si="1387"/>
        <v>-400000</v>
      </c>
      <c r="BO520" s="19">
        <f t="shared" si="1387"/>
        <v>-400000</v>
      </c>
      <c r="BP520" s="19">
        <f t="shared" si="1387"/>
        <v>-400000</v>
      </c>
      <c r="BQ520" s="19">
        <f t="shared" si="1387"/>
        <v>-400000</v>
      </c>
      <c r="BR520" s="19">
        <f t="shared" si="1387"/>
        <v>-400000</v>
      </c>
      <c r="BS520" s="19">
        <f t="shared" si="1387"/>
        <v>0</v>
      </c>
      <c r="BT520" s="19">
        <f t="shared" si="1387"/>
        <v>0</v>
      </c>
      <c r="BU520" s="19">
        <f t="shared" si="1387"/>
        <v>0</v>
      </c>
      <c r="BV520" s="19">
        <f t="shared" ref="BV520:DY520" si="1388">SUM(BV498:BV519)</f>
        <v>0</v>
      </c>
      <c r="BW520" s="19">
        <f t="shared" si="1388"/>
        <v>0</v>
      </c>
      <c r="BX520" s="19">
        <f t="shared" si="1388"/>
        <v>0</v>
      </c>
      <c r="BY520" s="19">
        <f t="shared" si="1388"/>
        <v>0</v>
      </c>
      <c r="BZ520" s="19">
        <f t="shared" si="1388"/>
        <v>0</v>
      </c>
      <c r="CA520" s="19">
        <f t="shared" si="1388"/>
        <v>0</v>
      </c>
      <c r="CB520" s="19">
        <f t="shared" si="1388"/>
        <v>0</v>
      </c>
      <c r="CC520" s="19">
        <f t="shared" si="1388"/>
        <v>0</v>
      </c>
      <c r="CD520" s="19">
        <f t="shared" si="1388"/>
        <v>0</v>
      </c>
      <c r="CE520" s="19">
        <f t="shared" si="1388"/>
        <v>0</v>
      </c>
      <c r="CF520" s="19">
        <f t="shared" si="1388"/>
        <v>0</v>
      </c>
      <c r="CG520" s="19">
        <f t="shared" si="1388"/>
        <v>0</v>
      </c>
      <c r="CH520" s="19">
        <f t="shared" si="1388"/>
        <v>0</v>
      </c>
      <c r="CI520" s="19">
        <f t="shared" si="1388"/>
        <v>0</v>
      </c>
      <c r="CJ520" s="19">
        <f t="shared" si="1388"/>
        <v>0</v>
      </c>
      <c r="CK520" s="19">
        <f t="shared" si="1388"/>
        <v>0</v>
      </c>
      <c r="CL520" s="19">
        <f t="shared" si="1388"/>
        <v>0</v>
      </c>
      <c r="CM520" s="19">
        <f t="shared" si="1388"/>
        <v>0</v>
      </c>
      <c r="CN520" s="19">
        <f t="shared" si="1388"/>
        <v>0</v>
      </c>
      <c r="CO520" s="19">
        <f t="shared" si="1388"/>
        <v>0</v>
      </c>
      <c r="CP520" s="19">
        <f t="shared" si="1388"/>
        <v>0</v>
      </c>
      <c r="CQ520" s="19">
        <f t="shared" si="1388"/>
        <v>0</v>
      </c>
      <c r="CR520" s="19">
        <f t="shared" si="1388"/>
        <v>0</v>
      </c>
      <c r="CS520" s="19">
        <f t="shared" si="1388"/>
        <v>0</v>
      </c>
      <c r="CT520" s="19">
        <f t="shared" si="1388"/>
        <v>0</v>
      </c>
      <c r="CU520" s="19">
        <f t="shared" si="1388"/>
        <v>0</v>
      </c>
      <c r="CV520" s="19">
        <f t="shared" si="1388"/>
        <v>0</v>
      </c>
      <c r="CW520" s="19">
        <f t="shared" si="1388"/>
        <v>0</v>
      </c>
      <c r="CX520" s="19">
        <f t="shared" si="1388"/>
        <v>0</v>
      </c>
      <c r="CY520" s="19">
        <f t="shared" si="1388"/>
        <v>0</v>
      </c>
      <c r="CZ520" s="19">
        <f t="shared" si="1388"/>
        <v>0</v>
      </c>
      <c r="DA520" s="19">
        <f t="shared" si="1388"/>
        <v>0</v>
      </c>
      <c r="DB520" s="19">
        <f t="shared" si="1388"/>
        <v>0</v>
      </c>
      <c r="DC520" s="19">
        <f t="shared" si="1388"/>
        <v>0</v>
      </c>
      <c r="DD520" s="19">
        <f t="shared" si="1388"/>
        <v>0</v>
      </c>
      <c r="DE520" s="19">
        <f t="shared" si="1388"/>
        <v>0</v>
      </c>
      <c r="DF520" s="19">
        <f t="shared" si="1388"/>
        <v>0</v>
      </c>
      <c r="DG520" s="19">
        <f t="shared" si="1388"/>
        <v>0</v>
      </c>
      <c r="DH520" s="19">
        <f t="shared" si="1388"/>
        <v>0</v>
      </c>
      <c r="DI520" s="19">
        <f t="shared" si="1388"/>
        <v>0</v>
      </c>
      <c r="DJ520" s="19">
        <f t="shared" si="1388"/>
        <v>0</v>
      </c>
      <c r="DK520" s="19">
        <f t="shared" si="1388"/>
        <v>0</v>
      </c>
      <c r="DL520" s="19">
        <f t="shared" si="1388"/>
        <v>0</v>
      </c>
      <c r="DM520" s="19">
        <f t="shared" si="1388"/>
        <v>0</v>
      </c>
      <c r="DN520" s="19">
        <f t="shared" si="1388"/>
        <v>0</v>
      </c>
      <c r="DO520" s="19">
        <f t="shared" si="1388"/>
        <v>0</v>
      </c>
      <c r="DP520" s="19">
        <f t="shared" si="1388"/>
        <v>0</v>
      </c>
      <c r="DQ520" s="19">
        <f t="shared" si="1388"/>
        <v>0</v>
      </c>
      <c r="DR520" s="19">
        <f t="shared" si="1388"/>
        <v>0</v>
      </c>
      <c r="DS520" s="19">
        <f t="shared" si="1388"/>
        <v>0</v>
      </c>
      <c r="DT520" s="19">
        <f t="shared" si="1388"/>
        <v>0</v>
      </c>
      <c r="DU520" s="19">
        <f t="shared" si="1388"/>
        <v>0</v>
      </c>
      <c r="DV520" s="19">
        <f t="shared" si="1388"/>
        <v>0</v>
      </c>
      <c r="DW520" s="19">
        <f t="shared" si="1388"/>
        <v>0</v>
      </c>
      <c r="DX520" s="19">
        <f t="shared" si="1388"/>
        <v>0</v>
      </c>
      <c r="DY520" s="19">
        <f t="shared" si="1388"/>
        <v>0</v>
      </c>
      <c r="EB520" s="116">
        <f>ROW(EB520)-ROW($EB$2)+1</f>
        <v>519</v>
      </c>
      <c r="EC520" s="2" t="s">
        <v>0</v>
      </c>
      <c r="ED520" s="2" t="s">
        <v>0</v>
      </c>
      <c r="EE520" s="117" t="s">
        <v>24</v>
      </c>
      <c r="EF520" s="110" t="str">
        <f>CF!$C$27</f>
        <v>Home Construction - Options</v>
      </c>
    </row>
    <row r="522" spans="1:136" ht="49.5" x14ac:dyDescent="0.3">
      <c r="A522" s="8" t="s">
        <v>202</v>
      </c>
      <c r="B522" s="4"/>
      <c r="C522" s="4"/>
      <c r="D522" s="9" t="str">
        <f>Product!$B$18</f>
        <v>Vertical Costs - Options</v>
      </c>
      <c r="E522" s="9"/>
      <c r="F522" s="9"/>
    </row>
    <row r="523" spans="1:136" x14ac:dyDescent="0.3">
      <c r="G523" s="7"/>
      <c r="I523" s="10"/>
      <c r="J523" s="10"/>
      <c r="K523" s="10"/>
      <c r="L523" s="10"/>
      <c r="M523" s="10"/>
      <c r="N523" s="10"/>
      <c r="O523" s="10"/>
      <c r="P523" s="10"/>
      <c r="Q523" s="10"/>
      <c r="R523" s="10"/>
      <c r="S523" s="10"/>
      <c r="T523" s="10"/>
      <c r="U523" s="10"/>
      <c r="V523" s="10"/>
      <c r="W523" s="10"/>
      <c r="X523" s="10"/>
      <c r="Y523" s="10"/>
      <c r="Z523" s="10"/>
      <c r="AA523" s="10"/>
      <c r="AB523" s="10"/>
      <c r="AC523" s="10"/>
      <c r="AD523" s="10"/>
      <c r="AE523" s="10"/>
      <c r="AF523" s="10"/>
      <c r="AG523" s="10"/>
      <c r="AH523" s="10"/>
      <c r="AI523" s="10"/>
      <c r="AJ523" s="10"/>
      <c r="AK523" s="10"/>
      <c r="AL523" s="10"/>
      <c r="AM523" s="10"/>
      <c r="AN523" s="10"/>
      <c r="AO523" s="10"/>
      <c r="AP523" s="10"/>
      <c r="AQ523" s="10"/>
      <c r="AR523" s="10"/>
      <c r="AS523" s="10"/>
      <c r="AT523" s="10"/>
      <c r="AU523" s="10"/>
      <c r="AV523" s="10"/>
      <c r="AW523" s="10"/>
      <c r="AX523" s="10"/>
      <c r="AY523" s="10"/>
      <c r="AZ523" s="10"/>
      <c r="BA523" s="10"/>
      <c r="BB523" s="10"/>
      <c r="BC523" s="10"/>
      <c r="BD523" s="10"/>
      <c r="BE523" s="10"/>
      <c r="BF523" s="10"/>
      <c r="BG523" s="10"/>
      <c r="BH523" s="10"/>
      <c r="BI523" s="10"/>
      <c r="BJ523" s="10"/>
      <c r="BK523" s="10"/>
      <c r="BL523" s="10"/>
      <c r="BM523" s="10"/>
      <c r="BN523" s="10"/>
      <c r="BO523" s="10"/>
      <c r="BP523" s="10"/>
      <c r="BQ523" s="10"/>
      <c r="BR523" s="10"/>
      <c r="BS523" s="10"/>
      <c r="BT523" s="10"/>
      <c r="BU523" s="10"/>
      <c r="BV523" s="10"/>
      <c r="BW523" s="10"/>
      <c r="BX523" s="10"/>
      <c r="BY523" s="10"/>
      <c r="BZ523" s="10"/>
      <c r="CA523" s="10"/>
      <c r="CB523" s="10"/>
      <c r="CC523" s="10"/>
      <c r="CD523" s="10"/>
      <c r="CE523" s="10"/>
      <c r="CF523" s="10"/>
      <c r="CG523" s="10"/>
      <c r="CH523" s="10"/>
      <c r="CI523" s="10"/>
      <c r="CJ523" s="10"/>
      <c r="CK523" s="10"/>
      <c r="CL523" s="10"/>
      <c r="CM523" s="10"/>
      <c r="CN523" s="10"/>
      <c r="CO523" s="10"/>
      <c r="CP523" s="10"/>
      <c r="CQ523" s="10"/>
      <c r="CR523" s="10"/>
      <c r="CS523" s="10"/>
      <c r="CT523" s="10"/>
      <c r="CU523" s="10"/>
      <c r="CV523" s="10"/>
      <c r="CW523" s="10"/>
      <c r="CX523" s="10"/>
      <c r="CY523" s="10"/>
      <c r="CZ523" s="10"/>
      <c r="DA523" s="10"/>
      <c r="DB523" s="10"/>
      <c r="DC523" s="10"/>
      <c r="DD523" s="10"/>
      <c r="DE523" s="10"/>
      <c r="DF523" s="10"/>
      <c r="DG523" s="10"/>
      <c r="DH523" s="10"/>
      <c r="DI523" s="10"/>
      <c r="DJ523" s="10"/>
      <c r="DK523" s="10"/>
      <c r="DL523" s="10"/>
      <c r="DM523" s="10"/>
      <c r="DN523" s="10"/>
      <c r="DO523" s="10"/>
      <c r="DP523" s="10"/>
      <c r="DQ523" s="10"/>
      <c r="DR523" s="10"/>
      <c r="DS523" s="10"/>
      <c r="DT523" s="10"/>
      <c r="DU523" s="10"/>
      <c r="DV523" s="10"/>
      <c r="DW523" s="10"/>
      <c r="DX523" s="10"/>
      <c r="DY523" s="10"/>
    </row>
    <row r="524" spans="1:136" x14ac:dyDescent="0.3">
      <c r="B524" s="2" t="str">
        <f>Product!$D$2</f>
        <v>Phase 1</v>
      </c>
      <c r="C524" s="2" t="str">
        <f>Product!$D$3</f>
        <v>50' Wide</v>
      </c>
      <c r="D524" s="129">
        <f>SUMIFS(INDEX(Product!$B$2:$U$97, MATCH(D522, Product!$B$2:$B$97, 0), ), Product!$B$2:$U$2, $B524, Product!$B$3:$U$3, $C524)</f>
        <v>-30000</v>
      </c>
      <c r="F524" s="128"/>
      <c r="G524" s="11">
        <f>SUM(H524:DZ524)</f>
        <v>-900000</v>
      </c>
      <c r="I524" s="12">
        <f>I163*$D524</f>
        <v>0</v>
      </c>
      <c r="J524" s="12">
        <f t="shared" ref="J524:BU525" si="1389">J163*$D524</f>
        <v>0</v>
      </c>
      <c r="K524" s="12">
        <f t="shared" si="1389"/>
        <v>0</v>
      </c>
      <c r="L524" s="12">
        <f t="shared" si="1389"/>
        <v>0</v>
      </c>
      <c r="M524" s="12">
        <f t="shared" si="1389"/>
        <v>0</v>
      </c>
      <c r="N524" s="12">
        <f t="shared" si="1389"/>
        <v>0</v>
      </c>
      <c r="O524" s="12">
        <f t="shared" si="1389"/>
        <v>0</v>
      </c>
      <c r="P524" s="12">
        <f t="shared" si="1389"/>
        <v>0</v>
      </c>
      <c r="Q524" s="12">
        <f t="shared" si="1389"/>
        <v>0</v>
      </c>
      <c r="R524" s="12">
        <f t="shared" si="1389"/>
        <v>0</v>
      </c>
      <c r="S524" s="12">
        <f t="shared" si="1389"/>
        <v>0</v>
      </c>
      <c r="T524" s="12">
        <f t="shared" si="1389"/>
        <v>0</v>
      </c>
      <c r="U524" s="12">
        <f t="shared" si="1389"/>
        <v>0</v>
      </c>
      <c r="V524" s="12">
        <f t="shared" si="1389"/>
        <v>0</v>
      </c>
      <c r="W524" s="12">
        <f t="shared" si="1389"/>
        <v>-75000</v>
      </c>
      <c r="X524" s="12">
        <f t="shared" si="1389"/>
        <v>-75000</v>
      </c>
      <c r="Y524" s="12">
        <f t="shared" si="1389"/>
        <v>-75000</v>
      </c>
      <c r="Z524" s="12">
        <f t="shared" si="1389"/>
        <v>-75000</v>
      </c>
      <c r="AA524" s="12">
        <f t="shared" si="1389"/>
        <v>-75000</v>
      </c>
      <c r="AB524" s="12">
        <f t="shared" si="1389"/>
        <v>-75000</v>
      </c>
      <c r="AC524" s="12">
        <f t="shared" si="1389"/>
        <v>-75000</v>
      </c>
      <c r="AD524" s="12">
        <f t="shared" si="1389"/>
        <v>-75000</v>
      </c>
      <c r="AE524" s="12">
        <f t="shared" si="1389"/>
        <v>-75000</v>
      </c>
      <c r="AF524" s="12">
        <f t="shared" si="1389"/>
        <v>-75000</v>
      </c>
      <c r="AG524" s="12">
        <f t="shared" si="1389"/>
        <v>-75000</v>
      </c>
      <c r="AH524" s="12">
        <f t="shared" si="1389"/>
        <v>-75000</v>
      </c>
      <c r="AI524" s="12">
        <f t="shared" si="1389"/>
        <v>0</v>
      </c>
      <c r="AJ524" s="12">
        <f t="shared" si="1389"/>
        <v>0</v>
      </c>
      <c r="AK524" s="12">
        <f t="shared" si="1389"/>
        <v>0</v>
      </c>
      <c r="AL524" s="12">
        <f t="shared" si="1389"/>
        <v>0</v>
      </c>
      <c r="AM524" s="12">
        <f t="shared" si="1389"/>
        <v>0</v>
      </c>
      <c r="AN524" s="12">
        <f t="shared" si="1389"/>
        <v>0</v>
      </c>
      <c r="AO524" s="12">
        <f t="shared" si="1389"/>
        <v>0</v>
      </c>
      <c r="AP524" s="12">
        <f t="shared" si="1389"/>
        <v>0</v>
      </c>
      <c r="AQ524" s="12">
        <f t="shared" si="1389"/>
        <v>0</v>
      </c>
      <c r="AR524" s="12">
        <f t="shared" si="1389"/>
        <v>0</v>
      </c>
      <c r="AS524" s="12">
        <f t="shared" si="1389"/>
        <v>0</v>
      </c>
      <c r="AT524" s="12">
        <f t="shared" si="1389"/>
        <v>0</v>
      </c>
      <c r="AU524" s="12">
        <f t="shared" si="1389"/>
        <v>0</v>
      </c>
      <c r="AV524" s="12">
        <f t="shared" si="1389"/>
        <v>0</v>
      </c>
      <c r="AW524" s="12">
        <f t="shared" si="1389"/>
        <v>0</v>
      </c>
      <c r="AX524" s="12">
        <f t="shared" si="1389"/>
        <v>0</v>
      </c>
      <c r="AY524" s="12">
        <f t="shared" si="1389"/>
        <v>0</v>
      </c>
      <c r="AZ524" s="12">
        <f t="shared" si="1389"/>
        <v>0</v>
      </c>
      <c r="BA524" s="12">
        <f t="shared" si="1389"/>
        <v>0</v>
      </c>
      <c r="BB524" s="12">
        <f t="shared" si="1389"/>
        <v>0</v>
      </c>
      <c r="BC524" s="12">
        <f t="shared" si="1389"/>
        <v>0</v>
      </c>
      <c r="BD524" s="12">
        <f t="shared" si="1389"/>
        <v>0</v>
      </c>
      <c r="BE524" s="12">
        <f t="shared" si="1389"/>
        <v>0</v>
      </c>
      <c r="BF524" s="12">
        <f t="shared" si="1389"/>
        <v>0</v>
      </c>
      <c r="BG524" s="12">
        <f t="shared" si="1389"/>
        <v>0</v>
      </c>
      <c r="BH524" s="12">
        <f t="shared" si="1389"/>
        <v>0</v>
      </c>
      <c r="BI524" s="12">
        <f t="shared" si="1389"/>
        <v>0</v>
      </c>
      <c r="BJ524" s="12">
        <f t="shared" si="1389"/>
        <v>0</v>
      </c>
      <c r="BK524" s="12">
        <f t="shared" si="1389"/>
        <v>0</v>
      </c>
      <c r="BL524" s="12">
        <f t="shared" si="1389"/>
        <v>0</v>
      </c>
      <c r="BM524" s="12">
        <f t="shared" si="1389"/>
        <v>0</v>
      </c>
      <c r="BN524" s="12">
        <f t="shared" si="1389"/>
        <v>0</v>
      </c>
      <c r="BO524" s="12">
        <f t="shared" si="1389"/>
        <v>0</v>
      </c>
      <c r="BP524" s="12">
        <f t="shared" si="1389"/>
        <v>0</v>
      </c>
      <c r="BQ524" s="12">
        <f t="shared" si="1389"/>
        <v>0</v>
      </c>
      <c r="BR524" s="12">
        <f t="shared" si="1389"/>
        <v>0</v>
      </c>
      <c r="BS524" s="12">
        <f t="shared" si="1389"/>
        <v>0</v>
      </c>
      <c r="BT524" s="12">
        <f t="shared" si="1389"/>
        <v>0</v>
      </c>
      <c r="BU524" s="12">
        <f t="shared" si="1389"/>
        <v>0</v>
      </c>
      <c r="BV524" s="12">
        <f t="shared" ref="BV524:DY526" si="1390">BV163*$D524</f>
        <v>0</v>
      </c>
      <c r="BW524" s="12">
        <f t="shared" si="1390"/>
        <v>0</v>
      </c>
      <c r="BX524" s="12">
        <f t="shared" si="1390"/>
        <v>0</v>
      </c>
      <c r="BY524" s="12">
        <f t="shared" si="1390"/>
        <v>0</v>
      </c>
      <c r="BZ524" s="12">
        <f t="shared" si="1390"/>
        <v>0</v>
      </c>
      <c r="CA524" s="12">
        <f t="shared" si="1390"/>
        <v>0</v>
      </c>
      <c r="CB524" s="12">
        <f t="shared" si="1390"/>
        <v>0</v>
      </c>
      <c r="CC524" s="12">
        <f t="shared" si="1390"/>
        <v>0</v>
      </c>
      <c r="CD524" s="12">
        <f t="shared" si="1390"/>
        <v>0</v>
      </c>
      <c r="CE524" s="12">
        <f t="shared" si="1390"/>
        <v>0</v>
      </c>
      <c r="CF524" s="12">
        <f t="shared" si="1390"/>
        <v>0</v>
      </c>
      <c r="CG524" s="12">
        <f t="shared" si="1390"/>
        <v>0</v>
      </c>
      <c r="CH524" s="12">
        <f t="shared" si="1390"/>
        <v>0</v>
      </c>
      <c r="CI524" s="12">
        <f t="shared" si="1390"/>
        <v>0</v>
      </c>
      <c r="CJ524" s="12">
        <f t="shared" si="1390"/>
        <v>0</v>
      </c>
      <c r="CK524" s="12">
        <f t="shared" si="1390"/>
        <v>0</v>
      </c>
      <c r="CL524" s="12">
        <f t="shared" si="1390"/>
        <v>0</v>
      </c>
      <c r="CM524" s="12">
        <f t="shared" si="1390"/>
        <v>0</v>
      </c>
      <c r="CN524" s="12">
        <f t="shared" si="1390"/>
        <v>0</v>
      </c>
      <c r="CO524" s="12">
        <f t="shared" si="1390"/>
        <v>0</v>
      </c>
      <c r="CP524" s="12">
        <f t="shared" si="1390"/>
        <v>0</v>
      </c>
      <c r="CQ524" s="12">
        <f t="shared" si="1390"/>
        <v>0</v>
      </c>
      <c r="CR524" s="12">
        <f t="shared" si="1390"/>
        <v>0</v>
      </c>
      <c r="CS524" s="12">
        <f t="shared" si="1390"/>
        <v>0</v>
      </c>
      <c r="CT524" s="12">
        <f t="shared" si="1390"/>
        <v>0</v>
      </c>
      <c r="CU524" s="12">
        <f t="shared" si="1390"/>
        <v>0</v>
      </c>
      <c r="CV524" s="12">
        <f t="shared" si="1390"/>
        <v>0</v>
      </c>
      <c r="CW524" s="12">
        <f t="shared" si="1390"/>
        <v>0</v>
      </c>
      <c r="CX524" s="12">
        <f t="shared" si="1390"/>
        <v>0</v>
      </c>
      <c r="CY524" s="12">
        <f t="shared" si="1390"/>
        <v>0</v>
      </c>
      <c r="CZ524" s="12">
        <f t="shared" si="1390"/>
        <v>0</v>
      </c>
      <c r="DA524" s="12">
        <f t="shared" si="1390"/>
        <v>0</v>
      </c>
      <c r="DB524" s="12">
        <f t="shared" si="1390"/>
        <v>0</v>
      </c>
      <c r="DC524" s="12">
        <f t="shared" si="1390"/>
        <v>0</v>
      </c>
      <c r="DD524" s="12">
        <f t="shared" si="1390"/>
        <v>0</v>
      </c>
      <c r="DE524" s="12">
        <f t="shared" si="1390"/>
        <v>0</v>
      </c>
      <c r="DF524" s="12">
        <f t="shared" si="1390"/>
        <v>0</v>
      </c>
      <c r="DG524" s="12">
        <f t="shared" si="1390"/>
        <v>0</v>
      </c>
      <c r="DH524" s="12">
        <f t="shared" si="1390"/>
        <v>0</v>
      </c>
      <c r="DI524" s="12">
        <f t="shared" si="1390"/>
        <v>0</v>
      </c>
      <c r="DJ524" s="12">
        <f t="shared" si="1390"/>
        <v>0</v>
      </c>
      <c r="DK524" s="12">
        <f t="shared" si="1390"/>
        <v>0</v>
      </c>
      <c r="DL524" s="12">
        <f t="shared" si="1390"/>
        <v>0</v>
      </c>
      <c r="DM524" s="12">
        <f t="shared" si="1390"/>
        <v>0</v>
      </c>
      <c r="DN524" s="12">
        <f t="shared" si="1390"/>
        <v>0</v>
      </c>
      <c r="DO524" s="12">
        <f t="shared" si="1390"/>
        <v>0</v>
      </c>
      <c r="DP524" s="12">
        <f t="shared" si="1390"/>
        <v>0</v>
      </c>
      <c r="DQ524" s="12">
        <f t="shared" si="1390"/>
        <v>0</v>
      </c>
      <c r="DR524" s="12">
        <f t="shared" si="1390"/>
        <v>0</v>
      </c>
      <c r="DS524" s="12">
        <f t="shared" si="1390"/>
        <v>0</v>
      </c>
      <c r="DT524" s="12">
        <f t="shared" si="1390"/>
        <v>0</v>
      </c>
      <c r="DU524" s="12">
        <f t="shared" si="1390"/>
        <v>0</v>
      </c>
      <c r="DV524" s="12">
        <f t="shared" si="1390"/>
        <v>0</v>
      </c>
      <c r="DW524" s="12">
        <f t="shared" si="1390"/>
        <v>0</v>
      </c>
      <c r="DX524" s="12">
        <f t="shared" si="1390"/>
        <v>0</v>
      </c>
      <c r="DY524" s="12">
        <f t="shared" si="1390"/>
        <v>0</v>
      </c>
      <c r="EB524" s="116">
        <f>ROW(EB524)-ROW($EB$2)+1</f>
        <v>523</v>
      </c>
      <c r="EC524" s="2" t="str">
        <f>B524</f>
        <v>Phase 1</v>
      </c>
      <c r="ED524" s="2" t="str">
        <f>C524</f>
        <v>50' Wide</v>
      </c>
      <c r="EE524" s="33" t="str">
        <f>EE544</f>
        <v>GAAP</v>
      </c>
      <c r="EF524" s="2" t="str">
        <f>EF544</f>
        <v>Home Construction - Options</v>
      </c>
    </row>
    <row r="525" spans="1:136" x14ac:dyDescent="0.3">
      <c r="B525" s="2" t="str">
        <f>Product!$E$2</f>
        <v>Phase 1</v>
      </c>
      <c r="C525" s="2" t="str">
        <f>Product!$E$3</f>
        <v>60' Wide</v>
      </c>
      <c r="D525" s="129">
        <f>SUMIFS(INDEX(Product!$B$2:$U$97, MATCH(D522, Product!$B$2:$B$97, 0), ), Product!$B$2:$U$2, $B525, Product!$B$3:$U$3, $C525)</f>
        <v>-30000</v>
      </c>
      <c r="F525" s="128"/>
      <c r="G525" s="11">
        <f>SUM(H525:DZ525)</f>
        <v>-900000</v>
      </c>
      <c r="I525" s="12">
        <f t="shared" ref="I525:X542" si="1391">I164*$D525</f>
        <v>0</v>
      </c>
      <c r="J525" s="12">
        <f t="shared" si="1391"/>
        <v>0</v>
      </c>
      <c r="K525" s="12">
        <f t="shared" si="1391"/>
        <v>0</v>
      </c>
      <c r="L525" s="12">
        <f t="shared" si="1391"/>
        <v>0</v>
      </c>
      <c r="M525" s="12">
        <f t="shared" si="1391"/>
        <v>0</v>
      </c>
      <c r="N525" s="12">
        <f t="shared" si="1391"/>
        <v>0</v>
      </c>
      <c r="O525" s="12">
        <f t="shared" si="1391"/>
        <v>0</v>
      </c>
      <c r="P525" s="12">
        <f t="shared" si="1391"/>
        <v>0</v>
      </c>
      <c r="Q525" s="12">
        <f t="shared" si="1391"/>
        <v>0</v>
      </c>
      <c r="R525" s="12">
        <f t="shared" si="1391"/>
        <v>0</v>
      </c>
      <c r="S525" s="12">
        <f t="shared" si="1391"/>
        <v>0</v>
      </c>
      <c r="T525" s="12">
        <f t="shared" si="1391"/>
        <v>0</v>
      </c>
      <c r="U525" s="12">
        <f t="shared" si="1391"/>
        <v>0</v>
      </c>
      <c r="V525" s="12">
        <f t="shared" si="1391"/>
        <v>0</v>
      </c>
      <c r="W525" s="12">
        <f t="shared" si="1391"/>
        <v>-75000</v>
      </c>
      <c r="X525" s="12">
        <f t="shared" si="1391"/>
        <v>-75000</v>
      </c>
      <c r="Y525" s="12">
        <f t="shared" si="1389"/>
        <v>-75000</v>
      </c>
      <c r="Z525" s="12">
        <f t="shared" si="1389"/>
        <v>-75000</v>
      </c>
      <c r="AA525" s="12">
        <f t="shared" si="1389"/>
        <v>-75000</v>
      </c>
      <c r="AB525" s="12">
        <f t="shared" si="1389"/>
        <v>-75000</v>
      </c>
      <c r="AC525" s="12">
        <f t="shared" si="1389"/>
        <v>-75000</v>
      </c>
      <c r="AD525" s="12">
        <f t="shared" si="1389"/>
        <v>-75000</v>
      </c>
      <c r="AE525" s="12">
        <f t="shared" si="1389"/>
        <v>-75000</v>
      </c>
      <c r="AF525" s="12">
        <f t="shared" si="1389"/>
        <v>-75000</v>
      </c>
      <c r="AG525" s="12">
        <f t="shared" si="1389"/>
        <v>-75000</v>
      </c>
      <c r="AH525" s="12">
        <f t="shared" si="1389"/>
        <v>-75000</v>
      </c>
      <c r="AI525" s="12">
        <f t="shared" si="1389"/>
        <v>0</v>
      </c>
      <c r="AJ525" s="12">
        <f t="shared" si="1389"/>
        <v>0</v>
      </c>
      <c r="AK525" s="12">
        <f t="shared" si="1389"/>
        <v>0</v>
      </c>
      <c r="AL525" s="12">
        <f t="shared" si="1389"/>
        <v>0</v>
      </c>
      <c r="AM525" s="12">
        <f t="shared" si="1389"/>
        <v>0</v>
      </c>
      <c r="AN525" s="12">
        <f t="shared" si="1389"/>
        <v>0</v>
      </c>
      <c r="AO525" s="12">
        <f t="shared" si="1389"/>
        <v>0</v>
      </c>
      <c r="AP525" s="12">
        <f t="shared" si="1389"/>
        <v>0</v>
      </c>
      <c r="AQ525" s="12">
        <f t="shared" si="1389"/>
        <v>0</v>
      </c>
      <c r="AR525" s="12">
        <f t="shared" si="1389"/>
        <v>0</v>
      </c>
      <c r="AS525" s="12">
        <f t="shared" si="1389"/>
        <v>0</v>
      </c>
      <c r="AT525" s="12">
        <f t="shared" si="1389"/>
        <v>0</v>
      </c>
      <c r="AU525" s="12">
        <f t="shared" si="1389"/>
        <v>0</v>
      </c>
      <c r="AV525" s="12">
        <f t="shared" si="1389"/>
        <v>0</v>
      </c>
      <c r="AW525" s="12">
        <f t="shared" si="1389"/>
        <v>0</v>
      </c>
      <c r="AX525" s="12">
        <f t="shared" si="1389"/>
        <v>0</v>
      </c>
      <c r="AY525" s="12">
        <f t="shared" si="1389"/>
        <v>0</v>
      </c>
      <c r="AZ525" s="12">
        <f t="shared" si="1389"/>
        <v>0</v>
      </c>
      <c r="BA525" s="12">
        <f t="shared" si="1389"/>
        <v>0</v>
      </c>
      <c r="BB525" s="12">
        <f t="shared" si="1389"/>
        <v>0</v>
      </c>
      <c r="BC525" s="12">
        <f t="shared" si="1389"/>
        <v>0</v>
      </c>
      <c r="BD525" s="12">
        <f t="shared" si="1389"/>
        <v>0</v>
      </c>
      <c r="BE525" s="12">
        <f t="shared" si="1389"/>
        <v>0</v>
      </c>
      <c r="BF525" s="12">
        <f t="shared" si="1389"/>
        <v>0</v>
      </c>
      <c r="BG525" s="12">
        <f t="shared" si="1389"/>
        <v>0</v>
      </c>
      <c r="BH525" s="12">
        <f t="shared" si="1389"/>
        <v>0</v>
      </c>
      <c r="BI525" s="12">
        <f t="shared" si="1389"/>
        <v>0</v>
      </c>
      <c r="BJ525" s="12">
        <f t="shared" si="1389"/>
        <v>0</v>
      </c>
      <c r="BK525" s="12">
        <f t="shared" si="1389"/>
        <v>0</v>
      </c>
      <c r="BL525" s="12">
        <f t="shared" si="1389"/>
        <v>0</v>
      </c>
      <c r="BM525" s="12">
        <f t="shared" si="1389"/>
        <v>0</v>
      </c>
      <c r="BN525" s="12">
        <f t="shared" si="1389"/>
        <v>0</v>
      </c>
      <c r="BO525" s="12">
        <f t="shared" si="1389"/>
        <v>0</v>
      </c>
      <c r="BP525" s="12">
        <f t="shared" si="1389"/>
        <v>0</v>
      </c>
      <c r="BQ525" s="12">
        <f t="shared" si="1389"/>
        <v>0</v>
      </c>
      <c r="BR525" s="12">
        <f t="shared" si="1389"/>
        <v>0</v>
      </c>
      <c r="BS525" s="12">
        <f t="shared" si="1389"/>
        <v>0</v>
      </c>
      <c r="BT525" s="12">
        <f t="shared" si="1389"/>
        <v>0</v>
      </c>
      <c r="BU525" s="12">
        <f t="shared" si="1389"/>
        <v>0</v>
      </c>
      <c r="BV525" s="12">
        <f t="shared" si="1390"/>
        <v>0</v>
      </c>
      <c r="BW525" s="12">
        <f t="shared" si="1390"/>
        <v>0</v>
      </c>
      <c r="BX525" s="12">
        <f t="shared" si="1390"/>
        <v>0</v>
      </c>
      <c r="BY525" s="12">
        <f t="shared" si="1390"/>
        <v>0</v>
      </c>
      <c r="BZ525" s="12">
        <f t="shared" si="1390"/>
        <v>0</v>
      </c>
      <c r="CA525" s="12">
        <f t="shared" si="1390"/>
        <v>0</v>
      </c>
      <c r="CB525" s="12">
        <f t="shared" si="1390"/>
        <v>0</v>
      </c>
      <c r="CC525" s="12">
        <f t="shared" si="1390"/>
        <v>0</v>
      </c>
      <c r="CD525" s="12">
        <f t="shared" si="1390"/>
        <v>0</v>
      </c>
      <c r="CE525" s="12">
        <f t="shared" si="1390"/>
        <v>0</v>
      </c>
      <c r="CF525" s="12">
        <f t="shared" si="1390"/>
        <v>0</v>
      </c>
      <c r="CG525" s="12">
        <f t="shared" si="1390"/>
        <v>0</v>
      </c>
      <c r="CH525" s="12">
        <f t="shared" si="1390"/>
        <v>0</v>
      </c>
      <c r="CI525" s="12">
        <f t="shared" si="1390"/>
        <v>0</v>
      </c>
      <c r="CJ525" s="12">
        <f t="shared" si="1390"/>
        <v>0</v>
      </c>
      <c r="CK525" s="12">
        <f t="shared" si="1390"/>
        <v>0</v>
      </c>
      <c r="CL525" s="12">
        <f t="shared" si="1390"/>
        <v>0</v>
      </c>
      <c r="CM525" s="12">
        <f t="shared" si="1390"/>
        <v>0</v>
      </c>
      <c r="CN525" s="12">
        <f t="shared" si="1390"/>
        <v>0</v>
      </c>
      <c r="CO525" s="12">
        <f t="shared" si="1390"/>
        <v>0</v>
      </c>
      <c r="CP525" s="12">
        <f t="shared" si="1390"/>
        <v>0</v>
      </c>
      <c r="CQ525" s="12">
        <f t="shared" si="1390"/>
        <v>0</v>
      </c>
      <c r="CR525" s="12">
        <f t="shared" si="1390"/>
        <v>0</v>
      </c>
      <c r="CS525" s="12">
        <f t="shared" si="1390"/>
        <v>0</v>
      </c>
      <c r="CT525" s="12">
        <f t="shared" si="1390"/>
        <v>0</v>
      </c>
      <c r="CU525" s="12">
        <f t="shared" si="1390"/>
        <v>0</v>
      </c>
      <c r="CV525" s="12">
        <f t="shared" si="1390"/>
        <v>0</v>
      </c>
      <c r="CW525" s="12">
        <f t="shared" si="1390"/>
        <v>0</v>
      </c>
      <c r="CX525" s="12">
        <f t="shared" si="1390"/>
        <v>0</v>
      </c>
      <c r="CY525" s="12">
        <f t="shared" si="1390"/>
        <v>0</v>
      </c>
      <c r="CZ525" s="12">
        <f t="shared" si="1390"/>
        <v>0</v>
      </c>
      <c r="DA525" s="12">
        <f t="shared" si="1390"/>
        <v>0</v>
      </c>
      <c r="DB525" s="12">
        <f t="shared" si="1390"/>
        <v>0</v>
      </c>
      <c r="DC525" s="12">
        <f t="shared" si="1390"/>
        <v>0</v>
      </c>
      <c r="DD525" s="12">
        <f t="shared" si="1390"/>
        <v>0</v>
      </c>
      <c r="DE525" s="12">
        <f t="shared" si="1390"/>
        <v>0</v>
      </c>
      <c r="DF525" s="12">
        <f t="shared" si="1390"/>
        <v>0</v>
      </c>
      <c r="DG525" s="12">
        <f t="shared" si="1390"/>
        <v>0</v>
      </c>
      <c r="DH525" s="12">
        <f t="shared" si="1390"/>
        <v>0</v>
      </c>
      <c r="DI525" s="12">
        <f t="shared" si="1390"/>
        <v>0</v>
      </c>
      <c r="DJ525" s="12">
        <f t="shared" si="1390"/>
        <v>0</v>
      </c>
      <c r="DK525" s="12">
        <f t="shared" si="1390"/>
        <v>0</v>
      </c>
      <c r="DL525" s="12">
        <f t="shared" si="1390"/>
        <v>0</v>
      </c>
      <c r="DM525" s="12">
        <f t="shared" si="1390"/>
        <v>0</v>
      </c>
      <c r="DN525" s="12">
        <f t="shared" si="1390"/>
        <v>0</v>
      </c>
      <c r="DO525" s="12">
        <f t="shared" si="1390"/>
        <v>0</v>
      </c>
      <c r="DP525" s="12">
        <f t="shared" si="1390"/>
        <v>0</v>
      </c>
      <c r="DQ525" s="12">
        <f t="shared" si="1390"/>
        <v>0</v>
      </c>
      <c r="DR525" s="12">
        <f t="shared" si="1390"/>
        <v>0</v>
      </c>
      <c r="DS525" s="12">
        <f t="shared" si="1390"/>
        <v>0</v>
      </c>
      <c r="DT525" s="12">
        <f t="shared" si="1390"/>
        <v>0</v>
      </c>
      <c r="DU525" s="12">
        <f t="shared" si="1390"/>
        <v>0</v>
      </c>
      <c r="DV525" s="12">
        <f t="shared" si="1390"/>
        <v>0</v>
      </c>
      <c r="DW525" s="12">
        <f t="shared" si="1390"/>
        <v>0</v>
      </c>
      <c r="DX525" s="12">
        <f t="shared" si="1390"/>
        <v>0</v>
      </c>
      <c r="DY525" s="12">
        <f t="shared" si="1390"/>
        <v>0</v>
      </c>
      <c r="EB525" s="116">
        <f t="shared" ref="EB525:EB542" si="1392">ROW(EB525)-ROW($EB$2)+1</f>
        <v>524</v>
      </c>
      <c r="EC525" s="2" t="str">
        <f t="shared" ref="EC525:EC526" si="1393">B525</f>
        <v>Phase 1</v>
      </c>
      <c r="ED525" s="2" t="str">
        <f t="shared" ref="ED525:ED526" si="1394">C525</f>
        <v>60' Wide</v>
      </c>
      <c r="EE525" s="33" t="str">
        <f>EE544</f>
        <v>GAAP</v>
      </c>
      <c r="EF525" s="2" t="str">
        <f>EF544</f>
        <v>Home Construction - Options</v>
      </c>
    </row>
    <row r="526" spans="1:136" x14ac:dyDescent="0.3">
      <c r="B526" s="2" t="str">
        <f>Product!$F$2</f>
        <v>Phase 1</v>
      </c>
      <c r="C526" s="2" t="str">
        <f>Product!$F$3</f>
        <v>75' Wide</v>
      </c>
      <c r="D526" s="129">
        <f>SUMIFS(INDEX(Product!$B$2:$U$97, MATCH(D522, Product!$B$2:$B$97, 0), ), Product!$B$2:$U$2, $B526, Product!$B$3:$U$3, $C526)</f>
        <v>-30000</v>
      </c>
      <c r="F526" s="128"/>
      <c r="G526" s="11">
        <f>SUM(H526:DZ526)</f>
        <v>-600000</v>
      </c>
      <c r="I526" s="12">
        <f t="shared" si="1391"/>
        <v>0</v>
      </c>
      <c r="J526" s="12">
        <f t="shared" ref="J526:BU526" si="1395">J165*$D526</f>
        <v>0</v>
      </c>
      <c r="K526" s="12">
        <f t="shared" si="1395"/>
        <v>0</v>
      </c>
      <c r="L526" s="12">
        <f t="shared" si="1395"/>
        <v>0</v>
      </c>
      <c r="M526" s="12">
        <f t="shared" si="1395"/>
        <v>0</v>
      </c>
      <c r="N526" s="12">
        <f t="shared" si="1395"/>
        <v>0</v>
      </c>
      <c r="O526" s="12">
        <f t="shared" si="1395"/>
        <v>0</v>
      </c>
      <c r="P526" s="12">
        <f t="shared" si="1395"/>
        <v>0</v>
      </c>
      <c r="Q526" s="12">
        <f t="shared" si="1395"/>
        <v>0</v>
      </c>
      <c r="R526" s="12">
        <f t="shared" si="1395"/>
        <v>0</v>
      </c>
      <c r="S526" s="12">
        <f t="shared" si="1395"/>
        <v>0</v>
      </c>
      <c r="T526" s="12">
        <f t="shared" si="1395"/>
        <v>0</v>
      </c>
      <c r="U526" s="12">
        <f t="shared" si="1395"/>
        <v>0</v>
      </c>
      <c r="V526" s="12">
        <f t="shared" si="1395"/>
        <v>0</v>
      </c>
      <c r="W526" s="12">
        <f t="shared" si="1395"/>
        <v>-50000</v>
      </c>
      <c r="X526" s="12">
        <f t="shared" si="1395"/>
        <v>-50000</v>
      </c>
      <c r="Y526" s="12">
        <f t="shared" si="1395"/>
        <v>-50000</v>
      </c>
      <c r="Z526" s="12">
        <f t="shared" si="1395"/>
        <v>-50000</v>
      </c>
      <c r="AA526" s="12">
        <f t="shared" si="1395"/>
        <v>-50000</v>
      </c>
      <c r="AB526" s="12">
        <f t="shared" si="1395"/>
        <v>-50000</v>
      </c>
      <c r="AC526" s="12">
        <f t="shared" si="1395"/>
        <v>-50000</v>
      </c>
      <c r="AD526" s="12">
        <f t="shared" si="1395"/>
        <v>-50000</v>
      </c>
      <c r="AE526" s="12">
        <f t="shared" si="1395"/>
        <v>-50000</v>
      </c>
      <c r="AF526" s="12">
        <f t="shared" si="1395"/>
        <v>-50000</v>
      </c>
      <c r="AG526" s="12">
        <f t="shared" si="1395"/>
        <v>-50000</v>
      </c>
      <c r="AH526" s="12">
        <f t="shared" si="1395"/>
        <v>-50000</v>
      </c>
      <c r="AI526" s="12">
        <f t="shared" si="1395"/>
        <v>0</v>
      </c>
      <c r="AJ526" s="12">
        <f t="shared" si="1395"/>
        <v>0</v>
      </c>
      <c r="AK526" s="12">
        <f t="shared" si="1395"/>
        <v>0</v>
      </c>
      <c r="AL526" s="12">
        <f t="shared" si="1395"/>
        <v>0</v>
      </c>
      <c r="AM526" s="12">
        <f t="shared" si="1395"/>
        <v>0</v>
      </c>
      <c r="AN526" s="12">
        <f t="shared" si="1395"/>
        <v>0</v>
      </c>
      <c r="AO526" s="12">
        <f t="shared" si="1395"/>
        <v>0</v>
      </c>
      <c r="AP526" s="12">
        <f t="shared" si="1395"/>
        <v>0</v>
      </c>
      <c r="AQ526" s="12">
        <f t="shared" si="1395"/>
        <v>0</v>
      </c>
      <c r="AR526" s="12">
        <f t="shared" si="1395"/>
        <v>0</v>
      </c>
      <c r="AS526" s="12">
        <f t="shared" si="1395"/>
        <v>0</v>
      </c>
      <c r="AT526" s="12">
        <f t="shared" si="1395"/>
        <v>0</v>
      </c>
      <c r="AU526" s="12">
        <f t="shared" si="1395"/>
        <v>0</v>
      </c>
      <c r="AV526" s="12">
        <f t="shared" si="1395"/>
        <v>0</v>
      </c>
      <c r="AW526" s="12">
        <f t="shared" si="1395"/>
        <v>0</v>
      </c>
      <c r="AX526" s="12">
        <f t="shared" si="1395"/>
        <v>0</v>
      </c>
      <c r="AY526" s="12">
        <f t="shared" si="1395"/>
        <v>0</v>
      </c>
      <c r="AZ526" s="12">
        <f t="shared" si="1395"/>
        <v>0</v>
      </c>
      <c r="BA526" s="12">
        <f t="shared" si="1395"/>
        <v>0</v>
      </c>
      <c r="BB526" s="12">
        <f t="shared" si="1395"/>
        <v>0</v>
      </c>
      <c r="BC526" s="12">
        <f t="shared" si="1395"/>
        <v>0</v>
      </c>
      <c r="BD526" s="12">
        <f t="shared" si="1395"/>
        <v>0</v>
      </c>
      <c r="BE526" s="12">
        <f t="shared" si="1395"/>
        <v>0</v>
      </c>
      <c r="BF526" s="12">
        <f t="shared" si="1395"/>
        <v>0</v>
      </c>
      <c r="BG526" s="12">
        <f t="shared" si="1395"/>
        <v>0</v>
      </c>
      <c r="BH526" s="12">
        <f t="shared" si="1395"/>
        <v>0</v>
      </c>
      <c r="BI526" s="12">
        <f t="shared" si="1395"/>
        <v>0</v>
      </c>
      <c r="BJ526" s="12">
        <f t="shared" si="1395"/>
        <v>0</v>
      </c>
      <c r="BK526" s="12">
        <f t="shared" si="1395"/>
        <v>0</v>
      </c>
      <c r="BL526" s="12">
        <f t="shared" si="1395"/>
        <v>0</v>
      </c>
      <c r="BM526" s="12">
        <f t="shared" si="1395"/>
        <v>0</v>
      </c>
      <c r="BN526" s="12">
        <f t="shared" si="1395"/>
        <v>0</v>
      </c>
      <c r="BO526" s="12">
        <f t="shared" si="1395"/>
        <v>0</v>
      </c>
      <c r="BP526" s="12">
        <f t="shared" si="1395"/>
        <v>0</v>
      </c>
      <c r="BQ526" s="12">
        <f t="shared" si="1395"/>
        <v>0</v>
      </c>
      <c r="BR526" s="12">
        <f t="shared" si="1395"/>
        <v>0</v>
      </c>
      <c r="BS526" s="12">
        <f t="shared" si="1395"/>
        <v>0</v>
      </c>
      <c r="BT526" s="12">
        <f t="shared" si="1395"/>
        <v>0</v>
      </c>
      <c r="BU526" s="12">
        <f t="shared" si="1395"/>
        <v>0</v>
      </c>
      <c r="BV526" s="12">
        <f t="shared" si="1390"/>
        <v>0</v>
      </c>
      <c r="BW526" s="12">
        <f t="shared" si="1390"/>
        <v>0</v>
      </c>
      <c r="BX526" s="12">
        <f t="shared" si="1390"/>
        <v>0</v>
      </c>
      <c r="BY526" s="12">
        <f t="shared" si="1390"/>
        <v>0</v>
      </c>
      <c r="BZ526" s="12">
        <f t="shared" si="1390"/>
        <v>0</v>
      </c>
      <c r="CA526" s="12">
        <f t="shared" si="1390"/>
        <v>0</v>
      </c>
      <c r="CB526" s="12">
        <f t="shared" si="1390"/>
        <v>0</v>
      </c>
      <c r="CC526" s="12">
        <f t="shared" si="1390"/>
        <v>0</v>
      </c>
      <c r="CD526" s="12">
        <f t="shared" si="1390"/>
        <v>0</v>
      </c>
      <c r="CE526" s="12">
        <f t="shared" si="1390"/>
        <v>0</v>
      </c>
      <c r="CF526" s="12">
        <f t="shared" si="1390"/>
        <v>0</v>
      </c>
      <c r="CG526" s="12">
        <f t="shared" si="1390"/>
        <v>0</v>
      </c>
      <c r="CH526" s="12">
        <f t="shared" si="1390"/>
        <v>0</v>
      </c>
      <c r="CI526" s="12">
        <f t="shared" si="1390"/>
        <v>0</v>
      </c>
      <c r="CJ526" s="12">
        <f t="shared" si="1390"/>
        <v>0</v>
      </c>
      <c r="CK526" s="12">
        <f t="shared" si="1390"/>
        <v>0</v>
      </c>
      <c r="CL526" s="12">
        <f t="shared" si="1390"/>
        <v>0</v>
      </c>
      <c r="CM526" s="12">
        <f t="shared" si="1390"/>
        <v>0</v>
      </c>
      <c r="CN526" s="12">
        <f t="shared" si="1390"/>
        <v>0</v>
      </c>
      <c r="CO526" s="12">
        <f t="shared" si="1390"/>
        <v>0</v>
      </c>
      <c r="CP526" s="12">
        <f t="shared" si="1390"/>
        <v>0</v>
      </c>
      <c r="CQ526" s="12">
        <f t="shared" si="1390"/>
        <v>0</v>
      </c>
      <c r="CR526" s="12">
        <f t="shared" si="1390"/>
        <v>0</v>
      </c>
      <c r="CS526" s="12">
        <f t="shared" si="1390"/>
        <v>0</v>
      </c>
      <c r="CT526" s="12">
        <f t="shared" si="1390"/>
        <v>0</v>
      </c>
      <c r="CU526" s="12">
        <f t="shared" si="1390"/>
        <v>0</v>
      </c>
      <c r="CV526" s="12">
        <f t="shared" si="1390"/>
        <v>0</v>
      </c>
      <c r="CW526" s="12">
        <f t="shared" si="1390"/>
        <v>0</v>
      </c>
      <c r="CX526" s="12">
        <f t="shared" si="1390"/>
        <v>0</v>
      </c>
      <c r="CY526" s="12">
        <f t="shared" si="1390"/>
        <v>0</v>
      </c>
      <c r="CZ526" s="12">
        <f t="shared" si="1390"/>
        <v>0</v>
      </c>
      <c r="DA526" s="12">
        <f t="shared" si="1390"/>
        <v>0</v>
      </c>
      <c r="DB526" s="12">
        <f t="shared" si="1390"/>
        <v>0</v>
      </c>
      <c r="DC526" s="12">
        <f t="shared" si="1390"/>
        <v>0</v>
      </c>
      <c r="DD526" s="12">
        <f t="shared" si="1390"/>
        <v>0</v>
      </c>
      <c r="DE526" s="12">
        <f t="shared" si="1390"/>
        <v>0</v>
      </c>
      <c r="DF526" s="12">
        <f t="shared" si="1390"/>
        <v>0</v>
      </c>
      <c r="DG526" s="12">
        <f t="shared" si="1390"/>
        <v>0</v>
      </c>
      <c r="DH526" s="12">
        <f t="shared" si="1390"/>
        <v>0</v>
      </c>
      <c r="DI526" s="12">
        <f t="shared" si="1390"/>
        <v>0</v>
      </c>
      <c r="DJ526" s="12">
        <f t="shared" si="1390"/>
        <v>0</v>
      </c>
      <c r="DK526" s="12">
        <f t="shared" si="1390"/>
        <v>0</v>
      </c>
      <c r="DL526" s="12">
        <f t="shared" si="1390"/>
        <v>0</v>
      </c>
      <c r="DM526" s="12">
        <f t="shared" si="1390"/>
        <v>0</v>
      </c>
      <c r="DN526" s="12">
        <f t="shared" si="1390"/>
        <v>0</v>
      </c>
      <c r="DO526" s="12">
        <f t="shared" si="1390"/>
        <v>0</v>
      </c>
      <c r="DP526" s="12">
        <f t="shared" si="1390"/>
        <v>0</v>
      </c>
      <c r="DQ526" s="12">
        <f t="shared" si="1390"/>
        <v>0</v>
      </c>
      <c r="DR526" s="12">
        <f t="shared" si="1390"/>
        <v>0</v>
      </c>
      <c r="DS526" s="12">
        <f t="shared" si="1390"/>
        <v>0</v>
      </c>
      <c r="DT526" s="12">
        <f t="shared" si="1390"/>
        <v>0</v>
      </c>
      <c r="DU526" s="12">
        <f t="shared" si="1390"/>
        <v>0</v>
      </c>
      <c r="DV526" s="12">
        <f t="shared" si="1390"/>
        <v>0</v>
      </c>
      <c r="DW526" s="12">
        <f t="shared" si="1390"/>
        <v>0</v>
      </c>
      <c r="DX526" s="12">
        <f t="shared" si="1390"/>
        <v>0</v>
      </c>
      <c r="DY526" s="12">
        <f t="shared" si="1390"/>
        <v>0</v>
      </c>
      <c r="EB526" s="116">
        <f t="shared" si="1392"/>
        <v>525</v>
      </c>
      <c r="EC526" s="2" t="str">
        <f t="shared" si="1393"/>
        <v>Phase 1</v>
      </c>
      <c r="ED526" s="2" t="str">
        <f t="shared" si="1394"/>
        <v>75' Wide</v>
      </c>
      <c r="EE526" s="33" t="str">
        <f>EE544</f>
        <v>GAAP</v>
      </c>
      <c r="EF526" s="2" t="str">
        <f>EF544</f>
        <v>Home Construction - Options</v>
      </c>
    </row>
    <row r="527" spans="1:136" x14ac:dyDescent="0.3">
      <c r="D527" s="129"/>
      <c r="F527" s="128"/>
      <c r="G527" s="13"/>
      <c r="I527" s="12"/>
      <c r="J527" s="12"/>
      <c r="K527" s="12"/>
      <c r="L527" s="12"/>
      <c r="M527" s="12"/>
      <c r="N527" s="12"/>
      <c r="O527" s="12"/>
      <c r="P527" s="12"/>
      <c r="Q527" s="12"/>
      <c r="R527" s="12"/>
      <c r="S527" s="12"/>
      <c r="T527" s="12"/>
      <c r="U527" s="12"/>
      <c r="V527" s="12"/>
      <c r="W527" s="12"/>
      <c r="X527" s="12"/>
      <c r="Y527" s="12"/>
      <c r="Z527" s="12"/>
      <c r="AA527" s="12"/>
      <c r="AB527" s="12"/>
      <c r="AC527" s="12"/>
      <c r="AD527" s="12"/>
      <c r="AE527" s="12"/>
      <c r="AF527" s="12"/>
      <c r="AG527" s="12"/>
      <c r="AH527" s="12"/>
      <c r="AI527" s="12"/>
      <c r="AJ527" s="12"/>
      <c r="AK527" s="12"/>
      <c r="AL527" s="12"/>
      <c r="AM527" s="12"/>
      <c r="AN527" s="12"/>
      <c r="AO527" s="12"/>
      <c r="AP527" s="12"/>
      <c r="AQ527" s="12"/>
      <c r="AR527" s="12"/>
      <c r="AS527" s="12"/>
      <c r="AT527" s="12"/>
      <c r="AU527" s="12"/>
      <c r="AV527" s="12"/>
      <c r="AW527" s="12"/>
      <c r="AX527" s="12"/>
      <c r="AY527" s="12"/>
      <c r="AZ527" s="12"/>
      <c r="BA527" s="12"/>
      <c r="BB527" s="12"/>
      <c r="BC527" s="12"/>
      <c r="BD527" s="12"/>
      <c r="BE527" s="12"/>
      <c r="BF527" s="12"/>
      <c r="BG527" s="12"/>
      <c r="BH527" s="12"/>
      <c r="BI527" s="12"/>
      <c r="BJ527" s="12"/>
      <c r="BK527" s="12"/>
      <c r="BL527" s="12"/>
      <c r="BM527" s="12"/>
      <c r="BN527" s="12"/>
      <c r="BO527" s="12"/>
      <c r="BP527" s="12"/>
      <c r="BQ527" s="12"/>
      <c r="BR527" s="12"/>
      <c r="BS527" s="12"/>
      <c r="BT527" s="12"/>
      <c r="BU527" s="12"/>
      <c r="BV527" s="12"/>
      <c r="BW527" s="12"/>
      <c r="BX527" s="12"/>
      <c r="BY527" s="12"/>
      <c r="BZ527" s="12"/>
      <c r="CA527" s="12"/>
      <c r="CB527" s="12"/>
      <c r="CC527" s="12"/>
      <c r="CD527" s="12"/>
      <c r="CE527" s="12"/>
      <c r="CF527" s="12"/>
      <c r="CG527" s="12"/>
      <c r="CH527" s="12"/>
      <c r="CI527" s="12"/>
      <c r="CJ527" s="12"/>
      <c r="CK527" s="12"/>
      <c r="CL527" s="12"/>
      <c r="CM527" s="12"/>
      <c r="CN527" s="12"/>
      <c r="CO527" s="12"/>
      <c r="CP527" s="12"/>
      <c r="CQ527" s="12"/>
      <c r="CR527" s="12"/>
      <c r="CS527" s="12"/>
      <c r="CT527" s="12"/>
      <c r="CU527" s="12"/>
      <c r="CV527" s="12"/>
      <c r="CW527" s="12"/>
      <c r="CX527" s="12"/>
      <c r="CY527" s="12"/>
      <c r="CZ527" s="12"/>
      <c r="DA527" s="12"/>
      <c r="DB527" s="12"/>
      <c r="DC527" s="12"/>
      <c r="DD527" s="12"/>
      <c r="DE527" s="12"/>
      <c r="DF527" s="12"/>
      <c r="DG527" s="12"/>
      <c r="DH527" s="12"/>
      <c r="DI527" s="12"/>
      <c r="DJ527" s="12"/>
      <c r="DK527" s="12"/>
      <c r="DL527" s="12"/>
      <c r="DM527" s="12"/>
      <c r="DN527" s="12"/>
      <c r="DO527" s="12"/>
      <c r="DP527" s="12"/>
      <c r="DQ527" s="12"/>
      <c r="DR527" s="12"/>
      <c r="DS527" s="12"/>
      <c r="DT527" s="12"/>
      <c r="DU527" s="12"/>
      <c r="DV527" s="12"/>
      <c r="DW527" s="12"/>
      <c r="DX527" s="12"/>
      <c r="DY527" s="12"/>
      <c r="EE527" s="33"/>
    </row>
    <row r="528" spans="1:136" x14ac:dyDescent="0.3">
      <c r="B528" s="2" t="str">
        <f>Product!$G$2</f>
        <v>Phase 2</v>
      </c>
      <c r="C528" s="2" t="str">
        <f>Product!$G$3</f>
        <v>50' Wide</v>
      </c>
      <c r="D528" s="129">
        <f>SUMIFS(INDEX(Product!$B$2:$U$97, MATCH(D522, Product!$B$2:$B$97, 0), ), Product!$B$2:$U$2, $B528, Product!$B$3:$U$3, $C528)</f>
        <v>-30000</v>
      </c>
      <c r="F528" s="128"/>
      <c r="G528" s="11">
        <f>SUM(H528:DZ528)</f>
        <v>-900000</v>
      </c>
      <c r="I528" s="12">
        <f t="shared" si="1391"/>
        <v>0</v>
      </c>
      <c r="J528" s="12">
        <f t="shared" ref="J528:BU530" si="1396">J167*$D528</f>
        <v>0</v>
      </c>
      <c r="K528" s="12">
        <f t="shared" si="1396"/>
        <v>0</v>
      </c>
      <c r="L528" s="12">
        <f t="shared" si="1396"/>
        <v>0</v>
      </c>
      <c r="M528" s="12">
        <f t="shared" si="1396"/>
        <v>0</v>
      </c>
      <c r="N528" s="12">
        <f t="shared" si="1396"/>
        <v>0</v>
      </c>
      <c r="O528" s="12">
        <f t="shared" si="1396"/>
        <v>0</v>
      </c>
      <c r="P528" s="12">
        <f t="shared" si="1396"/>
        <v>0</v>
      </c>
      <c r="Q528" s="12">
        <f t="shared" si="1396"/>
        <v>0</v>
      </c>
      <c r="R528" s="12">
        <f t="shared" si="1396"/>
        <v>0</v>
      </c>
      <c r="S528" s="12">
        <f t="shared" si="1396"/>
        <v>0</v>
      </c>
      <c r="T528" s="12">
        <f t="shared" si="1396"/>
        <v>0</v>
      </c>
      <c r="U528" s="12">
        <f t="shared" si="1396"/>
        <v>0</v>
      </c>
      <c r="V528" s="12">
        <f t="shared" si="1396"/>
        <v>0</v>
      </c>
      <c r="W528" s="12">
        <f t="shared" si="1396"/>
        <v>0</v>
      </c>
      <c r="X528" s="12">
        <f t="shared" si="1396"/>
        <v>0</v>
      </c>
      <c r="Y528" s="12">
        <f t="shared" si="1396"/>
        <v>0</v>
      </c>
      <c r="Z528" s="12">
        <f t="shared" si="1396"/>
        <v>0</v>
      </c>
      <c r="AA528" s="12">
        <f t="shared" si="1396"/>
        <v>0</v>
      </c>
      <c r="AB528" s="12">
        <f t="shared" si="1396"/>
        <v>0</v>
      </c>
      <c r="AC528" s="12">
        <f t="shared" si="1396"/>
        <v>0</v>
      </c>
      <c r="AD528" s="12">
        <f t="shared" si="1396"/>
        <v>0</v>
      </c>
      <c r="AE528" s="12">
        <f t="shared" si="1396"/>
        <v>0</v>
      </c>
      <c r="AF528" s="12">
        <f t="shared" si="1396"/>
        <v>0</v>
      </c>
      <c r="AG528" s="12">
        <f t="shared" si="1396"/>
        <v>0</v>
      </c>
      <c r="AH528" s="12">
        <f t="shared" si="1396"/>
        <v>0</v>
      </c>
      <c r="AI528" s="12">
        <f t="shared" si="1396"/>
        <v>-75000</v>
      </c>
      <c r="AJ528" s="12">
        <f t="shared" si="1396"/>
        <v>-75000</v>
      </c>
      <c r="AK528" s="12">
        <f t="shared" si="1396"/>
        <v>-75000</v>
      </c>
      <c r="AL528" s="12">
        <f t="shared" si="1396"/>
        <v>-75000</v>
      </c>
      <c r="AM528" s="12">
        <f t="shared" si="1396"/>
        <v>-75000</v>
      </c>
      <c r="AN528" s="12">
        <f t="shared" si="1396"/>
        <v>-75000</v>
      </c>
      <c r="AO528" s="12">
        <f t="shared" si="1396"/>
        <v>-75000</v>
      </c>
      <c r="AP528" s="12">
        <f t="shared" si="1396"/>
        <v>-75000</v>
      </c>
      <c r="AQ528" s="12">
        <f t="shared" si="1396"/>
        <v>-75000</v>
      </c>
      <c r="AR528" s="12">
        <f t="shared" si="1396"/>
        <v>-75000</v>
      </c>
      <c r="AS528" s="12">
        <f t="shared" si="1396"/>
        <v>-75000</v>
      </c>
      <c r="AT528" s="12">
        <f t="shared" si="1396"/>
        <v>-75000</v>
      </c>
      <c r="AU528" s="12">
        <f t="shared" si="1396"/>
        <v>0</v>
      </c>
      <c r="AV528" s="12">
        <f t="shared" si="1396"/>
        <v>0</v>
      </c>
      <c r="AW528" s="12">
        <f t="shared" si="1396"/>
        <v>0</v>
      </c>
      <c r="AX528" s="12">
        <f t="shared" si="1396"/>
        <v>0</v>
      </c>
      <c r="AY528" s="12">
        <f t="shared" si="1396"/>
        <v>0</v>
      </c>
      <c r="AZ528" s="12">
        <f t="shared" si="1396"/>
        <v>0</v>
      </c>
      <c r="BA528" s="12">
        <f t="shared" si="1396"/>
        <v>0</v>
      </c>
      <c r="BB528" s="12">
        <f t="shared" si="1396"/>
        <v>0</v>
      </c>
      <c r="BC528" s="12">
        <f t="shared" si="1396"/>
        <v>0</v>
      </c>
      <c r="BD528" s="12">
        <f t="shared" si="1396"/>
        <v>0</v>
      </c>
      <c r="BE528" s="12">
        <f t="shared" si="1396"/>
        <v>0</v>
      </c>
      <c r="BF528" s="12">
        <f t="shared" si="1396"/>
        <v>0</v>
      </c>
      <c r="BG528" s="12">
        <f t="shared" si="1396"/>
        <v>0</v>
      </c>
      <c r="BH528" s="12">
        <f t="shared" si="1396"/>
        <v>0</v>
      </c>
      <c r="BI528" s="12">
        <f t="shared" si="1396"/>
        <v>0</v>
      </c>
      <c r="BJ528" s="12">
        <f t="shared" si="1396"/>
        <v>0</v>
      </c>
      <c r="BK528" s="12">
        <f t="shared" si="1396"/>
        <v>0</v>
      </c>
      <c r="BL528" s="12">
        <f t="shared" si="1396"/>
        <v>0</v>
      </c>
      <c r="BM528" s="12">
        <f t="shared" si="1396"/>
        <v>0</v>
      </c>
      <c r="BN528" s="12">
        <f t="shared" si="1396"/>
        <v>0</v>
      </c>
      <c r="BO528" s="12">
        <f t="shared" si="1396"/>
        <v>0</v>
      </c>
      <c r="BP528" s="12">
        <f t="shared" si="1396"/>
        <v>0</v>
      </c>
      <c r="BQ528" s="12">
        <f t="shared" si="1396"/>
        <v>0</v>
      </c>
      <c r="BR528" s="12">
        <f t="shared" si="1396"/>
        <v>0</v>
      </c>
      <c r="BS528" s="12">
        <f t="shared" si="1396"/>
        <v>0</v>
      </c>
      <c r="BT528" s="12">
        <f t="shared" si="1396"/>
        <v>0</v>
      </c>
      <c r="BU528" s="12">
        <f t="shared" si="1396"/>
        <v>0</v>
      </c>
      <c r="BV528" s="12">
        <f t="shared" ref="BV528:DY530" si="1397">BV167*$D528</f>
        <v>0</v>
      </c>
      <c r="BW528" s="12">
        <f t="shared" si="1397"/>
        <v>0</v>
      </c>
      <c r="BX528" s="12">
        <f t="shared" si="1397"/>
        <v>0</v>
      </c>
      <c r="BY528" s="12">
        <f t="shared" si="1397"/>
        <v>0</v>
      </c>
      <c r="BZ528" s="12">
        <f t="shared" si="1397"/>
        <v>0</v>
      </c>
      <c r="CA528" s="12">
        <f t="shared" si="1397"/>
        <v>0</v>
      </c>
      <c r="CB528" s="12">
        <f t="shared" si="1397"/>
        <v>0</v>
      </c>
      <c r="CC528" s="12">
        <f t="shared" si="1397"/>
        <v>0</v>
      </c>
      <c r="CD528" s="12">
        <f t="shared" si="1397"/>
        <v>0</v>
      </c>
      <c r="CE528" s="12">
        <f t="shared" si="1397"/>
        <v>0</v>
      </c>
      <c r="CF528" s="12">
        <f t="shared" si="1397"/>
        <v>0</v>
      </c>
      <c r="CG528" s="12">
        <f t="shared" si="1397"/>
        <v>0</v>
      </c>
      <c r="CH528" s="12">
        <f t="shared" si="1397"/>
        <v>0</v>
      </c>
      <c r="CI528" s="12">
        <f t="shared" si="1397"/>
        <v>0</v>
      </c>
      <c r="CJ528" s="12">
        <f t="shared" si="1397"/>
        <v>0</v>
      </c>
      <c r="CK528" s="12">
        <f t="shared" si="1397"/>
        <v>0</v>
      </c>
      <c r="CL528" s="12">
        <f t="shared" si="1397"/>
        <v>0</v>
      </c>
      <c r="CM528" s="12">
        <f t="shared" si="1397"/>
        <v>0</v>
      </c>
      <c r="CN528" s="12">
        <f t="shared" si="1397"/>
        <v>0</v>
      </c>
      <c r="CO528" s="12">
        <f t="shared" si="1397"/>
        <v>0</v>
      </c>
      <c r="CP528" s="12">
        <f t="shared" si="1397"/>
        <v>0</v>
      </c>
      <c r="CQ528" s="12">
        <f t="shared" si="1397"/>
        <v>0</v>
      </c>
      <c r="CR528" s="12">
        <f t="shared" si="1397"/>
        <v>0</v>
      </c>
      <c r="CS528" s="12">
        <f t="shared" si="1397"/>
        <v>0</v>
      </c>
      <c r="CT528" s="12">
        <f t="shared" si="1397"/>
        <v>0</v>
      </c>
      <c r="CU528" s="12">
        <f t="shared" si="1397"/>
        <v>0</v>
      </c>
      <c r="CV528" s="12">
        <f t="shared" si="1397"/>
        <v>0</v>
      </c>
      <c r="CW528" s="12">
        <f t="shared" si="1397"/>
        <v>0</v>
      </c>
      <c r="CX528" s="12">
        <f t="shared" si="1397"/>
        <v>0</v>
      </c>
      <c r="CY528" s="12">
        <f t="shared" si="1397"/>
        <v>0</v>
      </c>
      <c r="CZ528" s="12">
        <f t="shared" si="1397"/>
        <v>0</v>
      </c>
      <c r="DA528" s="12">
        <f t="shared" si="1397"/>
        <v>0</v>
      </c>
      <c r="DB528" s="12">
        <f t="shared" si="1397"/>
        <v>0</v>
      </c>
      <c r="DC528" s="12">
        <f t="shared" si="1397"/>
        <v>0</v>
      </c>
      <c r="DD528" s="12">
        <f t="shared" si="1397"/>
        <v>0</v>
      </c>
      <c r="DE528" s="12">
        <f t="shared" si="1397"/>
        <v>0</v>
      </c>
      <c r="DF528" s="12">
        <f t="shared" si="1397"/>
        <v>0</v>
      </c>
      <c r="DG528" s="12">
        <f t="shared" si="1397"/>
        <v>0</v>
      </c>
      <c r="DH528" s="12">
        <f t="shared" si="1397"/>
        <v>0</v>
      </c>
      <c r="DI528" s="12">
        <f t="shared" si="1397"/>
        <v>0</v>
      </c>
      <c r="DJ528" s="12">
        <f t="shared" si="1397"/>
        <v>0</v>
      </c>
      <c r="DK528" s="12">
        <f t="shared" si="1397"/>
        <v>0</v>
      </c>
      <c r="DL528" s="12">
        <f t="shared" si="1397"/>
        <v>0</v>
      </c>
      <c r="DM528" s="12">
        <f t="shared" si="1397"/>
        <v>0</v>
      </c>
      <c r="DN528" s="12">
        <f t="shared" si="1397"/>
        <v>0</v>
      </c>
      <c r="DO528" s="12">
        <f t="shared" si="1397"/>
        <v>0</v>
      </c>
      <c r="DP528" s="12">
        <f t="shared" si="1397"/>
        <v>0</v>
      </c>
      <c r="DQ528" s="12">
        <f t="shared" si="1397"/>
        <v>0</v>
      </c>
      <c r="DR528" s="12">
        <f t="shared" si="1397"/>
        <v>0</v>
      </c>
      <c r="DS528" s="12">
        <f t="shared" si="1397"/>
        <v>0</v>
      </c>
      <c r="DT528" s="12">
        <f t="shared" si="1397"/>
        <v>0</v>
      </c>
      <c r="DU528" s="12">
        <f t="shared" si="1397"/>
        <v>0</v>
      </c>
      <c r="DV528" s="12">
        <f t="shared" si="1397"/>
        <v>0</v>
      </c>
      <c r="DW528" s="12">
        <f t="shared" si="1397"/>
        <v>0</v>
      </c>
      <c r="DX528" s="12">
        <f t="shared" si="1397"/>
        <v>0</v>
      </c>
      <c r="DY528" s="12">
        <f t="shared" si="1397"/>
        <v>0</v>
      </c>
      <c r="EB528" s="116">
        <f t="shared" si="1392"/>
        <v>527</v>
      </c>
      <c r="EC528" s="2" t="str">
        <f t="shared" ref="EC528:EC530" si="1398">B528</f>
        <v>Phase 2</v>
      </c>
      <c r="ED528" s="2" t="str">
        <f t="shared" ref="ED528:ED530" si="1399">C528</f>
        <v>50' Wide</v>
      </c>
      <c r="EE528" s="33" t="str">
        <f>EE544</f>
        <v>GAAP</v>
      </c>
      <c r="EF528" s="2" t="str">
        <f>EF544</f>
        <v>Home Construction - Options</v>
      </c>
    </row>
    <row r="529" spans="2:136" x14ac:dyDescent="0.3">
      <c r="B529" s="2" t="str">
        <f>Product!$H$2</f>
        <v>Phase 2</v>
      </c>
      <c r="C529" s="2" t="str">
        <f>Product!$H$3</f>
        <v>60' Wide</v>
      </c>
      <c r="D529" s="129">
        <f>SUMIFS(INDEX(Product!$B$2:$U$97, MATCH(D522, Product!$B$2:$B$97, 0), ), Product!$B$2:$U$2, $B529, Product!$B$3:$U$3, $C529)</f>
        <v>-30000</v>
      </c>
      <c r="F529" s="128"/>
      <c r="G529" s="11">
        <f>SUM(H529:DZ529)</f>
        <v>-900000</v>
      </c>
      <c r="I529" s="12">
        <f t="shared" si="1391"/>
        <v>0</v>
      </c>
      <c r="J529" s="12">
        <f t="shared" si="1396"/>
        <v>0</v>
      </c>
      <c r="K529" s="12">
        <f t="shared" si="1396"/>
        <v>0</v>
      </c>
      <c r="L529" s="12">
        <f t="shared" si="1396"/>
        <v>0</v>
      </c>
      <c r="M529" s="12">
        <f t="shared" si="1396"/>
        <v>0</v>
      </c>
      <c r="N529" s="12">
        <f t="shared" si="1396"/>
        <v>0</v>
      </c>
      <c r="O529" s="12">
        <f t="shared" si="1396"/>
        <v>0</v>
      </c>
      <c r="P529" s="12">
        <f t="shared" si="1396"/>
        <v>0</v>
      </c>
      <c r="Q529" s="12">
        <f t="shared" si="1396"/>
        <v>0</v>
      </c>
      <c r="R529" s="12">
        <f t="shared" si="1396"/>
        <v>0</v>
      </c>
      <c r="S529" s="12">
        <f t="shared" si="1396"/>
        <v>0</v>
      </c>
      <c r="T529" s="12">
        <f t="shared" si="1396"/>
        <v>0</v>
      </c>
      <c r="U529" s="12">
        <f t="shared" si="1396"/>
        <v>0</v>
      </c>
      <c r="V529" s="12">
        <f t="shared" si="1396"/>
        <v>0</v>
      </c>
      <c r="W529" s="12">
        <f t="shared" si="1396"/>
        <v>0</v>
      </c>
      <c r="X529" s="12">
        <f t="shared" si="1396"/>
        <v>0</v>
      </c>
      <c r="Y529" s="12">
        <f t="shared" si="1396"/>
        <v>0</v>
      </c>
      <c r="Z529" s="12">
        <f t="shared" si="1396"/>
        <v>0</v>
      </c>
      <c r="AA529" s="12">
        <f t="shared" si="1396"/>
        <v>0</v>
      </c>
      <c r="AB529" s="12">
        <f t="shared" si="1396"/>
        <v>0</v>
      </c>
      <c r="AC529" s="12">
        <f t="shared" si="1396"/>
        <v>0</v>
      </c>
      <c r="AD529" s="12">
        <f t="shared" si="1396"/>
        <v>0</v>
      </c>
      <c r="AE529" s="12">
        <f t="shared" si="1396"/>
        <v>0</v>
      </c>
      <c r="AF529" s="12">
        <f t="shared" si="1396"/>
        <v>0</v>
      </c>
      <c r="AG529" s="12">
        <f t="shared" si="1396"/>
        <v>0</v>
      </c>
      <c r="AH529" s="12">
        <f t="shared" si="1396"/>
        <v>0</v>
      </c>
      <c r="AI529" s="12">
        <f t="shared" si="1396"/>
        <v>-75000</v>
      </c>
      <c r="AJ529" s="12">
        <f t="shared" si="1396"/>
        <v>-75000</v>
      </c>
      <c r="AK529" s="12">
        <f t="shared" si="1396"/>
        <v>-75000</v>
      </c>
      <c r="AL529" s="12">
        <f t="shared" si="1396"/>
        <v>-75000</v>
      </c>
      <c r="AM529" s="12">
        <f t="shared" si="1396"/>
        <v>-75000</v>
      </c>
      <c r="AN529" s="12">
        <f t="shared" si="1396"/>
        <v>-75000</v>
      </c>
      <c r="AO529" s="12">
        <f t="shared" si="1396"/>
        <v>-75000</v>
      </c>
      <c r="AP529" s="12">
        <f t="shared" si="1396"/>
        <v>-75000</v>
      </c>
      <c r="AQ529" s="12">
        <f t="shared" si="1396"/>
        <v>-75000</v>
      </c>
      <c r="AR529" s="12">
        <f t="shared" si="1396"/>
        <v>-75000</v>
      </c>
      <c r="AS529" s="12">
        <f t="shared" si="1396"/>
        <v>-75000</v>
      </c>
      <c r="AT529" s="12">
        <f t="shared" si="1396"/>
        <v>-75000</v>
      </c>
      <c r="AU529" s="12">
        <f t="shared" si="1396"/>
        <v>0</v>
      </c>
      <c r="AV529" s="12">
        <f t="shared" si="1396"/>
        <v>0</v>
      </c>
      <c r="AW529" s="12">
        <f t="shared" si="1396"/>
        <v>0</v>
      </c>
      <c r="AX529" s="12">
        <f t="shared" si="1396"/>
        <v>0</v>
      </c>
      <c r="AY529" s="12">
        <f t="shared" si="1396"/>
        <v>0</v>
      </c>
      <c r="AZ529" s="12">
        <f t="shared" si="1396"/>
        <v>0</v>
      </c>
      <c r="BA529" s="12">
        <f t="shared" si="1396"/>
        <v>0</v>
      </c>
      <c r="BB529" s="12">
        <f t="shared" si="1396"/>
        <v>0</v>
      </c>
      <c r="BC529" s="12">
        <f t="shared" si="1396"/>
        <v>0</v>
      </c>
      <c r="BD529" s="12">
        <f t="shared" si="1396"/>
        <v>0</v>
      </c>
      <c r="BE529" s="12">
        <f t="shared" si="1396"/>
        <v>0</v>
      </c>
      <c r="BF529" s="12">
        <f t="shared" si="1396"/>
        <v>0</v>
      </c>
      <c r="BG529" s="12">
        <f t="shared" si="1396"/>
        <v>0</v>
      </c>
      <c r="BH529" s="12">
        <f t="shared" si="1396"/>
        <v>0</v>
      </c>
      <c r="BI529" s="12">
        <f t="shared" si="1396"/>
        <v>0</v>
      </c>
      <c r="BJ529" s="12">
        <f t="shared" si="1396"/>
        <v>0</v>
      </c>
      <c r="BK529" s="12">
        <f t="shared" si="1396"/>
        <v>0</v>
      </c>
      <c r="BL529" s="12">
        <f t="shared" si="1396"/>
        <v>0</v>
      </c>
      <c r="BM529" s="12">
        <f t="shared" si="1396"/>
        <v>0</v>
      </c>
      <c r="BN529" s="12">
        <f t="shared" si="1396"/>
        <v>0</v>
      </c>
      <c r="BO529" s="12">
        <f t="shared" si="1396"/>
        <v>0</v>
      </c>
      <c r="BP529" s="12">
        <f t="shared" si="1396"/>
        <v>0</v>
      </c>
      <c r="BQ529" s="12">
        <f t="shared" si="1396"/>
        <v>0</v>
      </c>
      <c r="BR529" s="12">
        <f t="shared" si="1396"/>
        <v>0</v>
      </c>
      <c r="BS529" s="12">
        <f t="shared" si="1396"/>
        <v>0</v>
      </c>
      <c r="BT529" s="12">
        <f t="shared" si="1396"/>
        <v>0</v>
      </c>
      <c r="BU529" s="12">
        <f t="shared" si="1396"/>
        <v>0</v>
      </c>
      <c r="BV529" s="12">
        <f t="shared" si="1397"/>
        <v>0</v>
      </c>
      <c r="BW529" s="12">
        <f t="shared" si="1397"/>
        <v>0</v>
      </c>
      <c r="BX529" s="12">
        <f t="shared" si="1397"/>
        <v>0</v>
      </c>
      <c r="BY529" s="12">
        <f t="shared" si="1397"/>
        <v>0</v>
      </c>
      <c r="BZ529" s="12">
        <f t="shared" si="1397"/>
        <v>0</v>
      </c>
      <c r="CA529" s="12">
        <f t="shared" si="1397"/>
        <v>0</v>
      </c>
      <c r="CB529" s="12">
        <f t="shared" si="1397"/>
        <v>0</v>
      </c>
      <c r="CC529" s="12">
        <f t="shared" si="1397"/>
        <v>0</v>
      </c>
      <c r="CD529" s="12">
        <f t="shared" si="1397"/>
        <v>0</v>
      </c>
      <c r="CE529" s="12">
        <f t="shared" si="1397"/>
        <v>0</v>
      </c>
      <c r="CF529" s="12">
        <f t="shared" si="1397"/>
        <v>0</v>
      </c>
      <c r="CG529" s="12">
        <f t="shared" si="1397"/>
        <v>0</v>
      </c>
      <c r="CH529" s="12">
        <f t="shared" si="1397"/>
        <v>0</v>
      </c>
      <c r="CI529" s="12">
        <f t="shared" si="1397"/>
        <v>0</v>
      </c>
      <c r="CJ529" s="12">
        <f t="shared" si="1397"/>
        <v>0</v>
      </c>
      <c r="CK529" s="12">
        <f t="shared" si="1397"/>
        <v>0</v>
      </c>
      <c r="CL529" s="12">
        <f t="shared" si="1397"/>
        <v>0</v>
      </c>
      <c r="CM529" s="12">
        <f t="shared" si="1397"/>
        <v>0</v>
      </c>
      <c r="CN529" s="12">
        <f t="shared" si="1397"/>
        <v>0</v>
      </c>
      <c r="CO529" s="12">
        <f t="shared" si="1397"/>
        <v>0</v>
      </c>
      <c r="CP529" s="12">
        <f t="shared" si="1397"/>
        <v>0</v>
      </c>
      <c r="CQ529" s="12">
        <f t="shared" si="1397"/>
        <v>0</v>
      </c>
      <c r="CR529" s="12">
        <f t="shared" si="1397"/>
        <v>0</v>
      </c>
      <c r="CS529" s="12">
        <f t="shared" si="1397"/>
        <v>0</v>
      </c>
      <c r="CT529" s="12">
        <f t="shared" si="1397"/>
        <v>0</v>
      </c>
      <c r="CU529" s="12">
        <f t="shared" si="1397"/>
        <v>0</v>
      </c>
      <c r="CV529" s="12">
        <f t="shared" si="1397"/>
        <v>0</v>
      </c>
      <c r="CW529" s="12">
        <f t="shared" si="1397"/>
        <v>0</v>
      </c>
      <c r="CX529" s="12">
        <f t="shared" si="1397"/>
        <v>0</v>
      </c>
      <c r="CY529" s="12">
        <f t="shared" si="1397"/>
        <v>0</v>
      </c>
      <c r="CZ529" s="12">
        <f t="shared" si="1397"/>
        <v>0</v>
      </c>
      <c r="DA529" s="12">
        <f t="shared" si="1397"/>
        <v>0</v>
      </c>
      <c r="DB529" s="12">
        <f t="shared" si="1397"/>
        <v>0</v>
      </c>
      <c r="DC529" s="12">
        <f t="shared" si="1397"/>
        <v>0</v>
      </c>
      <c r="DD529" s="12">
        <f t="shared" si="1397"/>
        <v>0</v>
      </c>
      <c r="DE529" s="12">
        <f t="shared" si="1397"/>
        <v>0</v>
      </c>
      <c r="DF529" s="12">
        <f t="shared" si="1397"/>
        <v>0</v>
      </c>
      <c r="DG529" s="12">
        <f t="shared" si="1397"/>
        <v>0</v>
      </c>
      <c r="DH529" s="12">
        <f t="shared" si="1397"/>
        <v>0</v>
      </c>
      <c r="DI529" s="12">
        <f t="shared" si="1397"/>
        <v>0</v>
      </c>
      <c r="DJ529" s="12">
        <f t="shared" si="1397"/>
        <v>0</v>
      </c>
      <c r="DK529" s="12">
        <f t="shared" si="1397"/>
        <v>0</v>
      </c>
      <c r="DL529" s="12">
        <f t="shared" si="1397"/>
        <v>0</v>
      </c>
      <c r="DM529" s="12">
        <f t="shared" si="1397"/>
        <v>0</v>
      </c>
      <c r="DN529" s="12">
        <f t="shared" si="1397"/>
        <v>0</v>
      </c>
      <c r="DO529" s="12">
        <f t="shared" si="1397"/>
        <v>0</v>
      </c>
      <c r="DP529" s="12">
        <f t="shared" si="1397"/>
        <v>0</v>
      </c>
      <c r="DQ529" s="12">
        <f t="shared" si="1397"/>
        <v>0</v>
      </c>
      <c r="DR529" s="12">
        <f t="shared" si="1397"/>
        <v>0</v>
      </c>
      <c r="DS529" s="12">
        <f t="shared" si="1397"/>
        <v>0</v>
      </c>
      <c r="DT529" s="12">
        <f t="shared" si="1397"/>
        <v>0</v>
      </c>
      <c r="DU529" s="12">
        <f t="shared" si="1397"/>
        <v>0</v>
      </c>
      <c r="DV529" s="12">
        <f t="shared" si="1397"/>
        <v>0</v>
      </c>
      <c r="DW529" s="12">
        <f t="shared" si="1397"/>
        <v>0</v>
      </c>
      <c r="DX529" s="12">
        <f t="shared" si="1397"/>
        <v>0</v>
      </c>
      <c r="DY529" s="12">
        <f t="shared" si="1397"/>
        <v>0</v>
      </c>
      <c r="EB529" s="116">
        <f t="shared" si="1392"/>
        <v>528</v>
      </c>
      <c r="EC529" s="2" t="str">
        <f t="shared" si="1398"/>
        <v>Phase 2</v>
      </c>
      <c r="ED529" s="2" t="str">
        <f t="shared" si="1399"/>
        <v>60' Wide</v>
      </c>
      <c r="EE529" s="33" t="str">
        <f>EE544</f>
        <v>GAAP</v>
      </c>
      <c r="EF529" s="2" t="str">
        <f>EF544</f>
        <v>Home Construction - Options</v>
      </c>
    </row>
    <row r="530" spans="2:136" x14ac:dyDescent="0.3">
      <c r="B530" s="2" t="str">
        <f>Product!$I$2</f>
        <v>Phase 2</v>
      </c>
      <c r="C530" s="2" t="str">
        <f>Product!$I$3</f>
        <v>75' Wide</v>
      </c>
      <c r="D530" s="129">
        <f>SUMIFS(INDEX(Product!$B$2:$U$97, MATCH(D522, Product!$B$2:$B$97, 0), ), Product!$B$2:$U$2, $B530, Product!$B$3:$U$3, $C530)</f>
        <v>-30000</v>
      </c>
      <c r="F530" s="128"/>
      <c r="G530" s="11">
        <f>SUM(H530:DZ530)</f>
        <v>-600000</v>
      </c>
      <c r="I530" s="12">
        <f t="shared" si="1391"/>
        <v>0</v>
      </c>
      <c r="J530" s="12">
        <f t="shared" si="1396"/>
        <v>0</v>
      </c>
      <c r="K530" s="12">
        <f t="shared" si="1396"/>
        <v>0</v>
      </c>
      <c r="L530" s="12">
        <f t="shared" si="1396"/>
        <v>0</v>
      </c>
      <c r="M530" s="12">
        <f t="shared" si="1396"/>
        <v>0</v>
      </c>
      <c r="N530" s="12">
        <f t="shared" si="1396"/>
        <v>0</v>
      </c>
      <c r="O530" s="12">
        <f t="shared" si="1396"/>
        <v>0</v>
      </c>
      <c r="P530" s="12">
        <f t="shared" si="1396"/>
        <v>0</v>
      </c>
      <c r="Q530" s="12">
        <f t="shared" si="1396"/>
        <v>0</v>
      </c>
      <c r="R530" s="12">
        <f t="shared" si="1396"/>
        <v>0</v>
      </c>
      <c r="S530" s="12">
        <f t="shared" si="1396"/>
        <v>0</v>
      </c>
      <c r="T530" s="12">
        <f t="shared" si="1396"/>
        <v>0</v>
      </c>
      <c r="U530" s="12">
        <f t="shared" si="1396"/>
        <v>0</v>
      </c>
      <c r="V530" s="12">
        <f t="shared" si="1396"/>
        <v>0</v>
      </c>
      <c r="W530" s="12">
        <f t="shared" si="1396"/>
        <v>0</v>
      </c>
      <c r="X530" s="12">
        <f t="shared" si="1396"/>
        <v>0</v>
      </c>
      <c r="Y530" s="12">
        <f t="shared" si="1396"/>
        <v>0</v>
      </c>
      <c r="Z530" s="12">
        <f t="shared" si="1396"/>
        <v>0</v>
      </c>
      <c r="AA530" s="12">
        <f t="shared" si="1396"/>
        <v>0</v>
      </c>
      <c r="AB530" s="12">
        <f t="shared" si="1396"/>
        <v>0</v>
      </c>
      <c r="AC530" s="12">
        <f t="shared" si="1396"/>
        <v>0</v>
      </c>
      <c r="AD530" s="12">
        <f t="shared" si="1396"/>
        <v>0</v>
      </c>
      <c r="AE530" s="12">
        <f t="shared" si="1396"/>
        <v>0</v>
      </c>
      <c r="AF530" s="12">
        <f t="shared" si="1396"/>
        <v>0</v>
      </c>
      <c r="AG530" s="12">
        <f t="shared" si="1396"/>
        <v>0</v>
      </c>
      <c r="AH530" s="12">
        <f t="shared" si="1396"/>
        <v>0</v>
      </c>
      <c r="AI530" s="12">
        <f t="shared" si="1396"/>
        <v>-50000</v>
      </c>
      <c r="AJ530" s="12">
        <f t="shared" si="1396"/>
        <v>-50000</v>
      </c>
      <c r="AK530" s="12">
        <f t="shared" si="1396"/>
        <v>-50000</v>
      </c>
      <c r="AL530" s="12">
        <f t="shared" si="1396"/>
        <v>-50000</v>
      </c>
      <c r="AM530" s="12">
        <f t="shared" si="1396"/>
        <v>-50000</v>
      </c>
      <c r="AN530" s="12">
        <f t="shared" si="1396"/>
        <v>-50000</v>
      </c>
      <c r="AO530" s="12">
        <f t="shared" si="1396"/>
        <v>-50000</v>
      </c>
      <c r="AP530" s="12">
        <f t="shared" si="1396"/>
        <v>-50000</v>
      </c>
      <c r="AQ530" s="12">
        <f t="shared" si="1396"/>
        <v>-50000</v>
      </c>
      <c r="AR530" s="12">
        <f t="shared" si="1396"/>
        <v>-50000</v>
      </c>
      <c r="AS530" s="12">
        <f t="shared" si="1396"/>
        <v>-50000</v>
      </c>
      <c r="AT530" s="12">
        <f t="shared" si="1396"/>
        <v>-50000</v>
      </c>
      <c r="AU530" s="12">
        <f t="shared" si="1396"/>
        <v>0</v>
      </c>
      <c r="AV530" s="12">
        <f t="shared" si="1396"/>
        <v>0</v>
      </c>
      <c r="AW530" s="12">
        <f t="shared" si="1396"/>
        <v>0</v>
      </c>
      <c r="AX530" s="12">
        <f t="shared" si="1396"/>
        <v>0</v>
      </c>
      <c r="AY530" s="12">
        <f t="shared" si="1396"/>
        <v>0</v>
      </c>
      <c r="AZ530" s="12">
        <f t="shared" si="1396"/>
        <v>0</v>
      </c>
      <c r="BA530" s="12">
        <f t="shared" si="1396"/>
        <v>0</v>
      </c>
      <c r="BB530" s="12">
        <f t="shared" si="1396"/>
        <v>0</v>
      </c>
      <c r="BC530" s="12">
        <f t="shared" si="1396"/>
        <v>0</v>
      </c>
      <c r="BD530" s="12">
        <f t="shared" si="1396"/>
        <v>0</v>
      </c>
      <c r="BE530" s="12">
        <f t="shared" si="1396"/>
        <v>0</v>
      </c>
      <c r="BF530" s="12">
        <f t="shared" si="1396"/>
        <v>0</v>
      </c>
      <c r="BG530" s="12">
        <f t="shared" si="1396"/>
        <v>0</v>
      </c>
      <c r="BH530" s="12">
        <f t="shared" si="1396"/>
        <v>0</v>
      </c>
      <c r="BI530" s="12">
        <f t="shared" si="1396"/>
        <v>0</v>
      </c>
      <c r="BJ530" s="12">
        <f t="shared" si="1396"/>
        <v>0</v>
      </c>
      <c r="BK530" s="12">
        <f t="shared" si="1396"/>
        <v>0</v>
      </c>
      <c r="BL530" s="12">
        <f t="shared" si="1396"/>
        <v>0</v>
      </c>
      <c r="BM530" s="12">
        <f t="shared" si="1396"/>
        <v>0</v>
      </c>
      <c r="BN530" s="12">
        <f t="shared" si="1396"/>
        <v>0</v>
      </c>
      <c r="BO530" s="12">
        <f t="shared" si="1396"/>
        <v>0</v>
      </c>
      <c r="BP530" s="12">
        <f t="shared" si="1396"/>
        <v>0</v>
      </c>
      <c r="BQ530" s="12">
        <f t="shared" si="1396"/>
        <v>0</v>
      </c>
      <c r="BR530" s="12">
        <f t="shared" si="1396"/>
        <v>0</v>
      </c>
      <c r="BS530" s="12">
        <f t="shared" si="1396"/>
        <v>0</v>
      </c>
      <c r="BT530" s="12">
        <f t="shared" si="1396"/>
        <v>0</v>
      </c>
      <c r="BU530" s="12">
        <f t="shared" si="1396"/>
        <v>0</v>
      </c>
      <c r="BV530" s="12">
        <f t="shared" si="1397"/>
        <v>0</v>
      </c>
      <c r="BW530" s="12">
        <f t="shared" si="1397"/>
        <v>0</v>
      </c>
      <c r="BX530" s="12">
        <f t="shared" si="1397"/>
        <v>0</v>
      </c>
      <c r="BY530" s="12">
        <f t="shared" si="1397"/>
        <v>0</v>
      </c>
      <c r="BZ530" s="12">
        <f t="shared" si="1397"/>
        <v>0</v>
      </c>
      <c r="CA530" s="12">
        <f t="shared" si="1397"/>
        <v>0</v>
      </c>
      <c r="CB530" s="12">
        <f t="shared" si="1397"/>
        <v>0</v>
      </c>
      <c r="CC530" s="12">
        <f t="shared" si="1397"/>
        <v>0</v>
      </c>
      <c r="CD530" s="12">
        <f t="shared" si="1397"/>
        <v>0</v>
      </c>
      <c r="CE530" s="12">
        <f t="shared" si="1397"/>
        <v>0</v>
      </c>
      <c r="CF530" s="12">
        <f t="shared" si="1397"/>
        <v>0</v>
      </c>
      <c r="CG530" s="12">
        <f t="shared" si="1397"/>
        <v>0</v>
      </c>
      <c r="CH530" s="12">
        <f t="shared" si="1397"/>
        <v>0</v>
      </c>
      <c r="CI530" s="12">
        <f t="shared" si="1397"/>
        <v>0</v>
      </c>
      <c r="CJ530" s="12">
        <f t="shared" si="1397"/>
        <v>0</v>
      </c>
      <c r="CK530" s="12">
        <f t="shared" si="1397"/>
        <v>0</v>
      </c>
      <c r="CL530" s="12">
        <f t="shared" si="1397"/>
        <v>0</v>
      </c>
      <c r="CM530" s="12">
        <f t="shared" si="1397"/>
        <v>0</v>
      </c>
      <c r="CN530" s="12">
        <f t="shared" si="1397"/>
        <v>0</v>
      </c>
      <c r="CO530" s="12">
        <f t="shared" si="1397"/>
        <v>0</v>
      </c>
      <c r="CP530" s="12">
        <f t="shared" si="1397"/>
        <v>0</v>
      </c>
      <c r="CQ530" s="12">
        <f t="shared" si="1397"/>
        <v>0</v>
      </c>
      <c r="CR530" s="12">
        <f t="shared" si="1397"/>
        <v>0</v>
      </c>
      <c r="CS530" s="12">
        <f t="shared" si="1397"/>
        <v>0</v>
      </c>
      <c r="CT530" s="12">
        <f t="shared" si="1397"/>
        <v>0</v>
      </c>
      <c r="CU530" s="12">
        <f t="shared" si="1397"/>
        <v>0</v>
      </c>
      <c r="CV530" s="12">
        <f t="shared" si="1397"/>
        <v>0</v>
      </c>
      <c r="CW530" s="12">
        <f t="shared" si="1397"/>
        <v>0</v>
      </c>
      <c r="CX530" s="12">
        <f t="shared" si="1397"/>
        <v>0</v>
      </c>
      <c r="CY530" s="12">
        <f t="shared" si="1397"/>
        <v>0</v>
      </c>
      <c r="CZ530" s="12">
        <f t="shared" si="1397"/>
        <v>0</v>
      </c>
      <c r="DA530" s="12">
        <f t="shared" si="1397"/>
        <v>0</v>
      </c>
      <c r="DB530" s="12">
        <f t="shared" si="1397"/>
        <v>0</v>
      </c>
      <c r="DC530" s="12">
        <f t="shared" si="1397"/>
        <v>0</v>
      </c>
      <c r="DD530" s="12">
        <f t="shared" si="1397"/>
        <v>0</v>
      </c>
      <c r="DE530" s="12">
        <f t="shared" si="1397"/>
        <v>0</v>
      </c>
      <c r="DF530" s="12">
        <f t="shared" si="1397"/>
        <v>0</v>
      </c>
      <c r="DG530" s="12">
        <f t="shared" si="1397"/>
        <v>0</v>
      </c>
      <c r="DH530" s="12">
        <f t="shared" si="1397"/>
        <v>0</v>
      </c>
      <c r="DI530" s="12">
        <f t="shared" si="1397"/>
        <v>0</v>
      </c>
      <c r="DJ530" s="12">
        <f t="shared" si="1397"/>
        <v>0</v>
      </c>
      <c r="DK530" s="12">
        <f t="shared" si="1397"/>
        <v>0</v>
      </c>
      <c r="DL530" s="12">
        <f t="shared" si="1397"/>
        <v>0</v>
      </c>
      <c r="DM530" s="12">
        <f t="shared" si="1397"/>
        <v>0</v>
      </c>
      <c r="DN530" s="12">
        <f t="shared" si="1397"/>
        <v>0</v>
      </c>
      <c r="DO530" s="12">
        <f t="shared" si="1397"/>
        <v>0</v>
      </c>
      <c r="DP530" s="12">
        <f t="shared" si="1397"/>
        <v>0</v>
      </c>
      <c r="DQ530" s="12">
        <f t="shared" si="1397"/>
        <v>0</v>
      </c>
      <c r="DR530" s="12">
        <f t="shared" si="1397"/>
        <v>0</v>
      </c>
      <c r="DS530" s="12">
        <f t="shared" si="1397"/>
        <v>0</v>
      </c>
      <c r="DT530" s="12">
        <f t="shared" si="1397"/>
        <v>0</v>
      </c>
      <c r="DU530" s="12">
        <f t="shared" si="1397"/>
        <v>0</v>
      </c>
      <c r="DV530" s="12">
        <f t="shared" si="1397"/>
        <v>0</v>
      </c>
      <c r="DW530" s="12">
        <f t="shared" si="1397"/>
        <v>0</v>
      </c>
      <c r="DX530" s="12">
        <f t="shared" si="1397"/>
        <v>0</v>
      </c>
      <c r="DY530" s="12">
        <f t="shared" si="1397"/>
        <v>0</v>
      </c>
      <c r="EB530" s="116">
        <f t="shared" si="1392"/>
        <v>529</v>
      </c>
      <c r="EC530" s="2" t="str">
        <f t="shared" si="1398"/>
        <v>Phase 2</v>
      </c>
      <c r="ED530" s="2" t="str">
        <f t="shared" si="1399"/>
        <v>75' Wide</v>
      </c>
      <c r="EE530" s="33" t="str">
        <f>EE544</f>
        <v>GAAP</v>
      </c>
      <c r="EF530" s="2" t="str">
        <f>EF544</f>
        <v>Home Construction - Options</v>
      </c>
    </row>
    <row r="531" spans="2:136" x14ac:dyDescent="0.3">
      <c r="D531" s="129"/>
      <c r="F531" s="128"/>
      <c r="G531" s="13"/>
      <c r="I531" s="12"/>
      <c r="J531" s="12"/>
      <c r="K531" s="12"/>
      <c r="L531" s="12"/>
      <c r="M531" s="12"/>
      <c r="N531" s="12"/>
      <c r="O531" s="12"/>
      <c r="P531" s="12"/>
      <c r="Q531" s="12"/>
      <c r="R531" s="12"/>
      <c r="S531" s="12"/>
      <c r="T531" s="12"/>
      <c r="U531" s="12"/>
      <c r="V531" s="12"/>
      <c r="W531" s="12"/>
      <c r="X531" s="12"/>
      <c r="Y531" s="12"/>
      <c r="Z531" s="12"/>
      <c r="AA531" s="12"/>
      <c r="AB531" s="12"/>
      <c r="AC531" s="12"/>
      <c r="AD531" s="12"/>
      <c r="AE531" s="12"/>
      <c r="AF531" s="12"/>
      <c r="AG531" s="12"/>
      <c r="AH531" s="12"/>
      <c r="AI531" s="12"/>
      <c r="AJ531" s="12"/>
      <c r="AK531" s="12"/>
      <c r="AL531" s="12"/>
      <c r="AM531" s="12"/>
      <c r="AN531" s="12"/>
      <c r="AO531" s="12"/>
      <c r="AP531" s="12"/>
      <c r="AQ531" s="12"/>
      <c r="AR531" s="12"/>
      <c r="AS531" s="12"/>
      <c r="AT531" s="12"/>
      <c r="AU531" s="12"/>
      <c r="AV531" s="12"/>
      <c r="AW531" s="12"/>
      <c r="AX531" s="12"/>
      <c r="AY531" s="12"/>
      <c r="AZ531" s="12"/>
      <c r="BA531" s="12"/>
      <c r="BB531" s="12"/>
      <c r="BC531" s="12"/>
      <c r="BD531" s="12"/>
      <c r="BE531" s="12"/>
      <c r="BF531" s="12"/>
      <c r="BG531" s="12"/>
      <c r="BH531" s="12"/>
      <c r="BI531" s="12"/>
      <c r="BJ531" s="12"/>
      <c r="BK531" s="12"/>
      <c r="BL531" s="12"/>
      <c r="BM531" s="12"/>
      <c r="BN531" s="12"/>
      <c r="BO531" s="12"/>
      <c r="BP531" s="12"/>
      <c r="BQ531" s="12"/>
      <c r="BR531" s="12"/>
      <c r="BS531" s="12"/>
      <c r="BT531" s="12"/>
      <c r="BU531" s="12"/>
      <c r="BV531" s="12"/>
      <c r="BW531" s="12"/>
      <c r="BX531" s="12"/>
      <c r="BY531" s="12"/>
      <c r="BZ531" s="12"/>
      <c r="CA531" s="12"/>
      <c r="CB531" s="12"/>
      <c r="CC531" s="12"/>
      <c r="CD531" s="12"/>
      <c r="CE531" s="12"/>
      <c r="CF531" s="12"/>
      <c r="CG531" s="12"/>
      <c r="CH531" s="12"/>
      <c r="CI531" s="12"/>
      <c r="CJ531" s="12"/>
      <c r="CK531" s="12"/>
      <c r="CL531" s="12"/>
      <c r="CM531" s="12"/>
      <c r="CN531" s="12"/>
      <c r="CO531" s="12"/>
      <c r="CP531" s="12"/>
      <c r="CQ531" s="12"/>
      <c r="CR531" s="12"/>
      <c r="CS531" s="12"/>
      <c r="CT531" s="12"/>
      <c r="CU531" s="12"/>
      <c r="CV531" s="12"/>
      <c r="CW531" s="12"/>
      <c r="CX531" s="12"/>
      <c r="CY531" s="12"/>
      <c r="CZ531" s="12"/>
      <c r="DA531" s="12"/>
      <c r="DB531" s="12"/>
      <c r="DC531" s="12"/>
      <c r="DD531" s="12"/>
      <c r="DE531" s="12"/>
      <c r="DF531" s="12"/>
      <c r="DG531" s="12"/>
      <c r="DH531" s="12"/>
      <c r="DI531" s="12"/>
      <c r="DJ531" s="12"/>
      <c r="DK531" s="12"/>
      <c r="DL531" s="12"/>
      <c r="DM531" s="12"/>
      <c r="DN531" s="12"/>
      <c r="DO531" s="12"/>
      <c r="DP531" s="12"/>
      <c r="DQ531" s="12"/>
      <c r="DR531" s="12"/>
      <c r="DS531" s="12"/>
      <c r="DT531" s="12"/>
      <c r="DU531" s="12"/>
      <c r="DV531" s="12"/>
      <c r="DW531" s="12"/>
      <c r="DX531" s="12"/>
      <c r="DY531" s="12"/>
      <c r="EE531" s="33"/>
    </row>
    <row r="532" spans="2:136" x14ac:dyDescent="0.3">
      <c r="B532" s="2" t="str">
        <f>Product!$J$2</f>
        <v>Phase 3</v>
      </c>
      <c r="C532" s="2" t="str">
        <f>Product!$J$3</f>
        <v>50' Wide</v>
      </c>
      <c r="D532" s="129">
        <f>SUMIFS(INDEX(Product!$B$2:$U$97, MATCH(D522, Product!$B$2:$B$97, 0), ), Product!$B$2:$U$2, $B532, Product!$B$3:$U$3, $C532)</f>
        <v>-30000</v>
      </c>
      <c r="F532" s="128"/>
      <c r="G532" s="11">
        <f>SUM(H532:DZ532)</f>
        <v>-900000</v>
      </c>
      <c r="I532" s="12">
        <f t="shared" si="1391"/>
        <v>0</v>
      </c>
      <c r="J532" s="12">
        <f t="shared" ref="J532:BU534" si="1400">J171*$D532</f>
        <v>0</v>
      </c>
      <c r="K532" s="12">
        <f t="shared" si="1400"/>
        <v>0</v>
      </c>
      <c r="L532" s="12">
        <f t="shared" si="1400"/>
        <v>0</v>
      </c>
      <c r="M532" s="12">
        <f t="shared" si="1400"/>
        <v>0</v>
      </c>
      <c r="N532" s="12">
        <f t="shared" si="1400"/>
        <v>0</v>
      </c>
      <c r="O532" s="12">
        <f t="shared" si="1400"/>
        <v>0</v>
      </c>
      <c r="P532" s="12">
        <f t="shared" si="1400"/>
        <v>0</v>
      </c>
      <c r="Q532" s="12">
        <f t="shared" si="1400"/>
        <v>0</v>
      </c>
      <c r="R532" s="12">
        <f t="shared" si="1400"/>
        <v>0</v>
      </c>
      <c r="S532" s="12">
        <f t="shared" si="1400"/>
        <v>0</v>
      </c>
      <c r="T532" s="12">
        <f t="shared" si="1400"/>
        <v>0</v>
      </c>
      <c r="U532" s="12">
        <f t="shared" si="1400"/>
        <v>0</v>
      </c>
      <c r="V532" s="12">
        <f t="shared" si="1400"/>
        <v>0</v>
      </c>
      <c r="W532" s="12">
        <f t="shared" si="1400"/>
        <v>0</v>
      </c>
      <c r="X532" s="12">
        <f t="shared" si="1400"/>
        <v>0</v>
      </c>
      <c r="Y532" s="12">
        <f t="shared" si="1400"/>
        <v>0</v>
      </c>
      <c r="Z532" s="12">
        <f t="shared" si="1400"/>
        <v>0</v>
      </c>
      <c r="AA532" s="12">
        <f t="shared" si="1400"/>
        <v>0</v>
      </c>
      <c r="AB532" s="12">
        <f t="shared" si="1400"/>
        <v>0</v>
      </c>
      <c r="AC532" s="12">
        <f t="shared" si="1400"/>
        <v>0</v>
      </c>
      <c r="AD532" s="12">
        <f t="shared" si="1400"/>
        <v>0</v>
      </c>
      <c r="AE532" s="12">
        <f t="shared" si="1400"/>
        <v>0</v>
      </c>
      <c r="AF532" s="12">
        <f t="shared" si="1400"/>
        <v>0</v>
      </c>
      <c r="AG532" s="12">
        <f t="shared" si="1400"/>
        <v>0</v>
      </c>
      <c r="AH532" s="12">
        <f t="shared" si="1400"/>
        <v>0</v>
      </c>
      <c r="AI532" s="12">
        <f t="shared" si="1400"/>
        <v>0</v>
      </c>
      <c r="AJ532" s="12">
        <f t="shared" si="1400"/>
        <v>0</v>
      </c>
      <c r="AK532" s="12">
        <f t="shared" si="1400"/>
        <v>0</v>
      </c>
      <c r="AL532" s="12">
        <f t="shared" si="1400"/>
        <v>0</v>
      </c>
      <c r="AM532" s="12">
        <f t="shared" si="1400"/>
        <v>0</v>
      </c>
      <c r="AN532" s="12">
        <f t="shared" si="1400"/>
        <v>0</v>
      </c>
      <c r="AO532" s="12">
        <f t="shared" si="1400"/>
        <v>0</v>
      </c>
      <c r="AP532" s="12">
        <f t="shared" si="1400"/>
        <v>0</v>
      </c>
      <c r="AQ532" s="12">
        <f t="shared" si="1400"/>
        <v>0</v>
      </c>
      <c r="AR532" s="12">
        <f t="shared" si="1400"/>
        <v>0</v>
      </c>
      <c r="AS532" s="12">
        <f t="shared" si="1400"/>
        <v>0</v>
      </c>
      <c r="AT532" s="12">
        <f t="shared" si="1400"/>
        <v>0</v>
      </c>
      <c r="AU532" s="12">
        <f t="shared" si="1400"/>
        <v>-75000</v>
      </c>
      <c r="AV532" s="12">
        <f t="shared" si="1400"/>
        <v>-75000</v>
      </c>
      <c r="AW532" s="12">
        <f t="shared" si="1400"/>
        <v>-75000</v>
      </c>
      <c r="AX532" s="12">
        <f t="shared" si="1400"/>
        <v>-75000</v>
      </c>
      <c r="AY532" s="12">
        <f t="shared" si="1400"/>
        <v>-75000</v>
      </c>
      <c r="AZ532" s="12">
        <f t="shared" si="1400"/>
        <v>-75000</v>
      </c>
      <c r="BA532" s="12">
        <f t="shared" si="1400"/>
        <v>-75000</v>
      </c>
      <c r="BB532" s="12">
        <f t="shared" si="1400"/>
        <v>-75000</v>
      </c>
      <c r="BC532" s="12">
        <f t="shared" si="1400"/>
        <v>-75000</v>
      </c>
      <c r="BD532" s="12">
        <f t="shared" si="1400"/>
        <v>-75000</v>
      </c>
      <c r="BE532" s="12">
        <f t="shared" si="1400"/>
        <v>-75000</v>
      </c>
      <c r="BF532" s="12">
        <f t="shared" si="1400"/>
        <v>-75000</v>
      </c>
      <c r="BG532" s="12">
        <f t="shared" si="1400"/>
        <v>0</v>
      </c>
      <c r="BH532" s="12">
        <f t="shared" si="1400"/>
        <v>0</v>
      </c>
      <c r="BI532" s="12">
        <f t="shared" si="1400"/>
        <v>0</v>
      </c>
      <c r="BJ532" s="12">
        <f t="shared" si="1400"/>
        <v>0</v>
      </c>
      <c r="BK532" s="12">
        <f t="shared" si="1400"/>
        <v>0</v>
      </c>
      <c r="BL532" s="12">
        <f t="shared" si="1400"/>
        <v>0</v>
      </c>
      <c r="BM532" s="12">
        <f t="shared" si="1400"/>
        <v>0</v>
      </c>
      <c r="BN532" s="12">
        <f t="shared" si="1400"/>
        <v>0</v>
      </c>
      <c r="BO532" s="12">
        <f t="shared" si="1400"/>
        <v>0</v>
      </c>
      <c r="BP532" s="12">
        <f t="shared" si="1400"/>
        <v>0</v>
      </c>
      <c r="BQ532" s="12">
        <f t="shared" si="1400"/>
        <v>0</v>
      </c>
      <c r="BR532" s="12">
        <f t="shared" si="1400"/>
        <v>0</v>
      </c>
      <c r="BS532" s="12">
        <f t="shared" si="1400"/>
        <v>0</v>
      </c>
      <c r="BT532" s="12">
        <f t="shared" si="1400"/>
        <v>0</v>
      </c>
      <c r="BU532" s="12">
        <f t="shared" si="1400"/>
        <v>0</v>
      </c>
      <c r="BV532" s="12">
        <f t="shared" ref="BV532:DY534" si="1401">BV171*$D532</f>
        <v>0</v>
      </c>
      <c r="BW532" s="12">
        <f t="shared" si="1401"/>
        <v>0</v>
      </c>
      <c r="BX532" s="12">
        <f t="shared" si="1401"/>
        <v>0</v>
      </c>
      <c r="BY532" s="12">
        <f t="shared" si="1401"/>
        <v>0</v>
      </c>
      <c r="BZ532" s="12">
        <f t="shared" si="1401"/>
        <v>0</v>
      </c>
      <c r="CA532" s="12">
        <f t="shared" si="1401"/>
        <v>0</v>
      </c>
      <c r="CB532" s="12">
        <f t="shared" si="1401"/>
        <v>0</v>
      </c>
      <c r="CC532" s="12">
        <f t="shared" si="1401"/>
        <v>0</v>
      </c>
      <c r="CD532" s="12">
        <f t="shared" si="1401"/>
        <v>0</v>
      </c>
      <c r="CE532" s="12">
        <f t="shared" si="1401"/>
        <v>0</v>
      </c>
      <c r="CF532" s="12">
        <f t="shared" si="1401"/>
        <v>0</v>
      </c>
      <c r="CG532" s="12">
        <f t="shared" si="1401"/>
        <v>0</v>
      </c>
      <c r="CH532" s="12">
        <f t="shared" si="1401"/>
        <v>0</v>
      </c>
      <c r="CI532" s="12">
        <f t="shared" si="1401"/>
        <v>0</v>
      </c>
      <c r="CJ532" s="12">
        <f t="shared" si="1401"/>
        <v>0</v>
      </c>
      <c r="CK532" s="12">
        <f t="shared" si="1401"/>
        <v>0</v>
      </c>
      <c r="CL532" s="12">
        <f t="shared" si="1401"/>
        <v>0</v>
      </c>
      <c r="CM532" s="12">
        <f t="shared" si="1401"/>
        <v>0</v>
      </c>
      <c r="CN532" s="12">
        <f t="shared" si="1401"/>
        <v>0</v>
      </c>
      <c r="CO532" s="12">
        <f t="shared" si="1401"/>
        <v>0</v>
      </c>
      <c r="CP532" s="12">
        <f t="shared" si="1401"/>
        <v>0</v>
      </c>
      <c r="CQ532" s="12">
        <f t="shared" si="1401"/>
        <v>0</v>
      </c>
      <c r="CR532" s="12">
        <f t="shared" si="1401"/>
        <v>0</v>
      </c>
      <c r="CS532" s="12">
        <f t="shared" si="1401"/>
        <v>0</v>
      </c>
      <c r="CT532" s="12">
        <f t="shared" si="1401"/>
        <v>0</v>
      </c>
      <c r="CU532" s="12">
        <f t="shared" si="1401"/>
        <v>0</v>
      </c>
      <c r="CV532" s="12">
        <f t="shared" si="1401"/>
        <v>0</v>
      </c>
      <c r="CW532" s="12">
        <f t="shared" si="1401"/>
        <v>0</v>
      </c>
      <c r="CX532" s="12">
        <f t="shared" si="1401"/>
        <v>0</v>
      </c>
      <c r="CY532" s="12">
        <f t="shared" si="1401"/>
        <v>0</v>
      </c>
      <c r="CZ532" s="12">
        <f t="shared" si="1401"/>
        <v>0</v>
      </c>
      <c r="DA532" s="12">
        <f t="shared" si="1401"/>
        <v>0</v>
      </c>
      <c r="DB532" s="12">
        <f t="shared" si="1401"/>
        <v>0</v>
      </c>
      <c r="DC532" s="12">
        <f t="shared" si="1401"/>
        <v>0</v>
      </c>
      <c r="DD532" s="12">
        <f t="shared" si="1401"/>
        <v>0</v>
      </c>
      <c r="DE532" s="12">
        <f t="shared" si="1401"/>
        <v>0</v>
      </c>
      <c r="DF532" s="12">
        <f t="shared" si="1401"/>
        <v>0</v>
      </c>
      <c r="DG532" s="12">
        <f t="shared" si="1401"/>
        <v>0</v>
      </c>
      <c r="DH532" s="12">
        <f t="shared" si="1401"/>
        <v>0</v>
      </c>
      <c r="DI532" s="12">
        <f t="shared" si="1401"/>
        <v>0</v>
      </c>
      <c r="DJ532" s="12">
        <f t="shared" si="1401"/>
        <v>0</v>
      </c>
      <c r="DK532" s="12">
        <f t="shared" si="1401"/>
        <v>0</v>
      </c>
      <c r="DL532" s="12">
        <f t="shared" si="1401"/>
        <v>0</v>
      </c>
      <c r="DM532" s="12">
        <f t="shared" si="1401"/>
        <v>0</v>
      </c>
      <c r="DN532" s="12">
        <f t="shared" si="1401"/>
        <v>0</v>
      </c>
      <c r="DO532" s="12">
        <f t="shared" si="1401"/>
        <v>0</v>
      </c>
      <c r="DP532" s="12">
        <f t="shared" si="1401"/>
        <v>0</v>
      </c>
      <c r="DQ532" s="12">
        <f t="shared" si="1401"/>
        <v>0</v>
      </c>
      <c r="DR532" s="12">
        <f t="shared" si="1401"/>
        <v>0</v>
      </c>
      <c r="DS532" s="12">
        <f t="shared" si="1401"/>
        <v>0</v>
      </c>
      <c r="DT532" s="12">
        <f t="shared" si="1401"/>
        <v>0</v>
      </c>
      <c r="DU532" s="12">
        <f t="shared" si="1401"/>
        <v>0</v>
      </c>
      <c r="DV532" s="12">
        <f t="shared" si="1401"/>
        <v>0</v>
      </c>
      <c r="DW532" s="12">
        <f t="shared" si="1401"/>
        <v>0</v>
      </c>
      <c r="DX532" s="12">
        <f t="shared" si="1401"/>
        <v>0</v>
      </c>
      <c r="DY532" s="12">
        <f t="shared" si="1401"/>
        <v>0</v>
      </c>
      <c r="EB532" s="116">
        <f t="shared" si="1392"/>
        <v>531</v>
      </c>
      <c r="EC532" s="2" t="str">
        <f t="shared" ref="EC532:EC534" si="1402">B532</f>
        <v>Phase 3</v>
      </c>
      <c r="ED532" s="2" t="str">
        <f t="shared" ref="ED532:ED534" si="1403">C532</f>
        <v>50' Wide</v>
      </c>
      <c r="EE532" s="33" t="str">
        <f>EE544</f>
        <v>GAAP</v>
      </c>
      <c r="EF532" s="2" t="str">
        <f>EF544</f>
        <v>Home Construction - Options</v>
      </c>
    </row>
    <row r="533" spans="2:136" x14ac:dyDescent="0.3">
      <c r="B533" s="2" t="str">
        <f>Product!$K$2</f>
        <v>Phase 3</v>
      </c>
      <c r="C533" s="2" t="str">
        <f>Product!$K$3</f>
        <v>60' Wide</v>
      </c>
      <c r="D533" s="129">
        <f>SUMIFS(INDEX(Product!$B$2:$U$97, MATCH(D522, Product!$B$2:$B$97, 0), ), Product!$B$2:$U$2, $B533, Product!$B$3:$U$3, $C533)</f>
        <v>-30000</v>
      </c>
      <c r="F533" s="128"/>
      <c r="G533" s="11">
        <f>SUM(H533:DZ533)</f>
        <v>-900000</v>
      </c>
      <c r="I533" s="12">
        <f t="shared" si="1391"/>
        <v>0</v>
      </c>
      <c r="J533" s="12">
        <f t="shared" si="1400"/>
        <v>0</v>
      </c>
      <c r="K533" s="12">
        <f t="shared" si="1400"/>
        <v>0</v>
      </c>
      <c r="L533" s="12">
        <f t="shared" si="1400"/>
        <v>0</v>
      </c>
      <c r="M533" s="12">
        <f t="shared" si="1400"/>
        <v>0</v>
      </c>
      <c r="N533" s="12">
        <f t="shared" si="1400"/>
        <v>0</v>
      </c>
      <c r="O533" s="12">
        <f t="shared" si="1400"/>
        <v>0</v>
      </c>
      <c r="P533" s="12">
        <f t="shared" si="1400"/>
        <v>0</v>
      </c>
      <c r="Q533" s="12">
        <f t="shared" si="1400"/>
        <v>0</v>
      </c>
      <c r="R533" s="12">
        <f t="shared" si="1400"/>
        <v>0</v>
      </c>
      <c r="S533" s="12">
        <f t="shared" si="1400"/>
        <v>0</v>
      </c>
      <c r="T533" s="12">
        <f t="shared" si="1400"/>
        <v>0</v>
      </c>
      <c r="U533" s="12">
        <f t="shared" si="1400"/>
        <v>0</v>
      </c>
      <c r="V533" s="12">
        <f t="shared" si="1400"/>
        <v>0</v>
      </c>
      <c r="W533" s="12">
        <f t="shared" si="1400"/>
        <v>0</v>
      </c>
      <c r="X533" s="12">
        <f t="shared" si="1400"/>
        <v>0</v>
      </c>
      <c r="Y533" s="12">
        <f t="shared" si="1400"/>
        <v>0</v>
      </c>
      <c r="Z533" s="12">
        <f t="shared" si="1400"/>
        <v>0</v>
      </c>
      <c r="AA533" s="12">
        <f t="shared" si="1400"/>
        <v>0</v>
      </c>
      <c r="AB533" s="12">
        <f t="shared" si="1400"/>
        <v>0</v>
      </c>
      <c r="AC533" s="12">
        <f t="shared" si="1400"/>
        <v>0</v>
      </c>
      <c r="AD533" s="12">
        <f t="shared" si="1400"/>
        <v>0</v>
      </c>
      <c r="AE533" s="12">
        <f t="shared" si="1400"/>
        <v>0</v>
      </c>
      <c r="AF533" s="12">
        <f t="shared" si="1400"/>
        <v>0</v>
      </c>
      <c r="AG533" s="12">
        <f t="shared" si="1400"/>
        <v>0</v>
      </c>
      <c r="AH533" s="12">
        <f t="shared" si="1400"/>
        <v>0</v>
      </c>
      <c r="AI533" s="12">
        <f t="shared" si="1400"/>
        <v>0</v>
      </c>
      <c r="AJ533" s="12">
        <f t="shared" si="1400"/>
        <v>0</v>
      </c>
      <c r="AK533" s="12">
        <f t="shared" si="1400"/>
        <v>0</v>
      </c>
      <c r="AL533" s="12">
        <f t="shared" si="1400"/>
        <v>0</v>
      </c>
      <c r="AM533" s="12">
        <f t="shared" si="1400"/>
        <v>0</v>
      </c>
      <c r="AN533" s="12">
        <f t="shared" si="1400"/>
        <v>0</v>
      </c>
      <c r="AO533" s="12">
        <f t="shared" si="1400"/>
        <v>0</v>
      </c>
      <c r="AP533" s="12">
        <f t="shared" si="1400"/>
        <v>0</v>
      </c>
      <c r="AQ533" s="12">
        <f t="shared" si="1400"/>
        <v>0</v>
      </c>
      <c r="AR533" s="12">
        <f t="shared" si="1400"/>
        <v>0</v>
      </c>
      <c r="AS533" s="12">
        <f t="shared" si="1400"/>
        <v>0</v>
      </c>
      <c r="AT533" s="12">
        <f t="shared" si="1400"/>
        <v>0</v>
      </c>
      <c r="AU533" s="12">
        <f t="shared" si="1400"/>
        <v>-75000</v>
      </c>
      <c r="AV533" s="12">
        <f t="shared" si="1400"/>
        <v>-75000</v>
      </c>
      <c r="AW533" s="12">
        <f t="shared" si="1400"/>
        <v>-75000</v>
      </c>
      <c r="AX533" s="12">
        <f t="shared" si="1400"/>
        <v>-75000</v>
      </c>
      <c r="AY533" s="12">
        <f t="shared" si="1400"/>
        <v>-75000</v>
      </c>
      <c r="AZ533" s="12">
        <f t="shared" si="1400"/>
        <v>-75000</v>
      </c>
      <c r="BA533" s="12">
        <f t="shared" si="1400"/>
        <v>-75000</v>
      </c>
      <c r="BB533" s="12">
        <f t="shared" si="1400"/>
        <v>-75000</v>
      </c>
      <c r="BC533" s="12">
        <f t="shared" si="1400"/>
        <v>-75000</v>
      </c>
      <c r="BD533" s="12">
        <f t="shared" si="1400"/>
        <v>-75000</v>
      </c>
      <c r="BE533" s="12">
        <f t="shared" si="1400"/>
        <v>-75000</v>
      </c>
      <c r="BF533" s="12">
        <f t="shared" si="1400"/>
        <v>-75000</v>
      </c>
      <c r="BG533" s="12">
        <f t="shared" si="1400"/>
        <v>0</v>
      </c>
      <c r="BH533" s="12">
        <f t="shared" si="1400"/>
        <v>0</v>
      </c>
      <c r="BI533" s="12">
        <f t="shared" si="1400"/>
        <v>0</v>
      </c>
      <c r="BJ533" s="12">
        <f t="shared" si="1400"/>
        <v>0</v>
      </c>
      <c r="BK533" s="12">
        <f t="shared" si="1400"/>
        <v>0</v>
      </c>
      <c r="BL533" s="12">
        <f t="shared" si="1400"/>
        <v>0</v>
      </c>
      <c r="BM533" s="12">
        <f t="shared" si="1400"/>
        <v>0</v>
      </c>
      <c r="BN533" s="12">
        <f t="shared" si="1400"/>
        <v>0</v>
      </c>
      <c r="BO533" s="12">
        <f t="shared" si="1400"/>
        <v>0</v>
      </c>
      <c r="BP533" s="12">
        <f t="shared" si="1400"/>
        <v>0</v>
      </c>
      <c r="BQ533" s="12">
        <f t="shared" si="1400"/>
        <v>0</v>
      </c>
      <c r="BR533" s="12">
        <f t="shared" si="1400"/>
        <v>0</v>
      </c>
      <c r="BS533" s="12">
        <f t="shared" si="1400"/>
        <v>0</v>
      </c>
      <c r="BT533" s="12">
        <f t="shared" si="1400"/>
        <v>0</v>
      </c>
      <c r="BU533" s="12">
        <f t="shared" si="1400"/>
        <v>0</v>
      </c>
      <c r="BV533" s="12">
        <f t="shared" si="1401"/>
        <v>0</v>
      </c>
      <c r="BW533" s="12">
        <f t="shared" si="1401"/>
        <v>0</v>
      </c>
      <c r="BX533" s="12">
        <f t="shared" si="1401"/>
        <v>0</v>
      </c>
      <c r="BY533" s="12">
        <f t="shared" si="1401"/>
        <v>0</v>
      </c>
      <c r="BZ533" s="12">
        <f t="shared" si="1401"/>
        <v>0</v>
      </c>
      <c r="CA533" s="12">
        <f t="shared" si="1401"/>
        <v>0</v>
      </c>
      <c r="CB533" s="12">
        <f t="shared" si="1401"/>
        <v>0</v>
      </c>
      <c r="CC533" s="12">
        <f t="shared" si="1401"/>
        <v>0</v>
      </c>
      <c r="CD533" s="12">
        <f t="shared" si="1401"/>
        <v>0</v>
      </c>
      <c r="CE533" s="12">
        <f t="shared" si="1401"/>
        <v>0</v>
      </c>
      <c r="CF533" s="12">
        <f t="shared" si="1401"/>
        <v>0</v>
      </c>
      <c r="CG533" s="12">
        <f t="shared" si="1401"/>
        <v>0</v>
      </c>
      <c r="CH533" s="12">
        <f t="shared" si="1401"/>
        <v>0</v>
      </c>
      <c r="CI533" s="12">
        <f t="shared" si="1401"/>
        <v>0</v>
      </c>
      <c r="CJ533" s="12">
        <f t="shared" si="1401"/>
        <v>0</v>
      </c>
      <c r="CK533" s="12">
        <f t="shared" si="1401"/>
        <v>0</v>
      </c>
      <c r="CL533" s="12">
        <f t="shared" si="1401"/>
        <v>0</v>
      </c>
      <c r="CM533" s="12">
        <f t="shared" si="1401"/>
        <v>0</v>
      </c>
      <c r="CN533" s="12">
        <f t="shared" si="1401"/>
        <v>0</v>
      </c>
      <c r="CO533" s="12">
        <f t="shared" si="1401"/>
        <v>0</v>
      </c>
      <c r="CP533" s="12">
        <f t="shared" si="1401"/>
        <v>0</v>
      </c>
      <c r="CQ533" s="12">
        <f t="shared" si="1401"/>
        <v>0</v>
      </c>
      <c r="CR533" s="12">
        <f t="shared" si="1401"/>
        <v>0</v>
      </c>
      <c r="CS533" s="12">
        <f t="shared" si="1401"/>
        <v>0</v>
      </c>
      <c r="CT533" s="12">
        <f t="shared" si="1401"/>
        <v>0</v>
      </c>
      <c r="CU533" s="12">
        <f t="shared" si="1401"/>
        <v>0</v>
      </c>
      <c r="CV533" s="12">
        <f t="shared" si="1401"/>
        <v>0</v>
      </c>
      <c r="CW533" s="12">
        <f t="shared" si="1401"/>
        <v>0</v>
      </c>
      <c r="CX533" s="12">
        <f t="shared" si="1401"/>
        <v>0</v>
      </c>
      <c r="CY533" s="12">
        <f t="shared" si="1401"/>
        <v>0</v>
      </c>
      <c r="CZ533" s="12">
        <f t="shared" si="1401"/>
        <v>0</v>
      </c>
      <c r="DA533" s="12">
        <f t="shared" si="1401"/>
        <v>0</v>
      </c>
      <c r="DB533" s="12">
        <f t="shared" si="1401"/>
        <v>0</v>
      </c>
      <c r="DC533" s="12">
        <f t="shared" si="1401"/>
        <v>0</v>
      </c>
      <c r="DD533" s="12">
        <f t="shared" si="1401"/>
        <v>0</v>
      </c>
      <c r="DE533" s="12">
        <f t="shared" si="1401"/>
        <v>0</v>
      </c>
      <c r="DF533" s="12">
        <f t="shared" si="1401"/>
        <v>0</v>
      </c>
      <c r="DG533" s="12">
        <f t="shared" si="1401"/>
        <v>0</v>
      </c>
      <c r="DH533" s="12">
        <f t="shared" si="1401"/>
        <v>0</v>
      </c>
      <c r="DI533" s="12">
        <f t="shared" si="1401"/>
        <v>0</v>
      </c>
      <c r="DJ533" s="12">
        <f t="shared" si="1401"/>
        <v>0</v>
      </c>
      <c r="DK533" s="12">
        <f t="shared" si="1401"/>
        <v>0</v>
      </c>
      <c r="DL533" s="12">
        <f t="shared" si="1401"/>
        <v>0</v>
      </c>
      <c r="DM533" s="12">
        <f t="shared" si="1401"/>
        <v>0</v>
      </c>
      <c r="DN533" s="12">
        <f t="shared" si="1401"/>
        <v>0</v>
      </c>
      <c r="DO533" s="12">
        <f t="shared" si="1401"/>
        <v>0</v>
      </c>
      <c r="DP533" s="12">
        <f t="shared" si="1401"/>
        <v>0</v>
      </c>
      <c r="DQ533" s="12">
        <f t="shared" si="1401"/>
        <v>0</v>
      </c>
      <c r="DR533" s="12">
        <f t="shared" si="1401"/>
        <v>0</v>
      </c>
      <c r="DS533" s="12">
        <f t="shared" si="1401"/>
        <v>0</v>
      </c>
      <c r="DT533" s="12">
        <f t="shared" si="1401"/>
        <v>0</v>
      </c>
      <c r="DU533" s="12">
        <f t="shared" si="1401"/>
        <v>0</v>
      </c>
      <c r="DV533" s="12">
        <f t="shared" si="1401"/>
        <v>0</v>
      </c>
      <c r="DW533" s="12">
        <f t="shared" si="1401"/>
        <v>0</v>
      </c>
      <c r="DX533" s="12">
        <f t="shared" si="1401"/>
        <v>0</v>
      </c>
      <c r="DY533" s="12">
        <f t="shared" si="1401"/>
        <v>0</v>
      </c>
      <c r="EB533" s="116">
        <f t="shared" si="1392"/>
        <v>532</v>
      </c>
      <c r="EC533" s="2" t="str">
        <f t="shared" si="1402"/>
        <v>Phase 3</v>
      </c>
      <c r="ED533" s="2" t="str">
        <f t="shared" si="1403"/>
        <v>60' Wide</v>
      </c>
      <c r="EE533" s="33" t="str">
        <f>EE544</f>
        <v>GAAP</v>
      </c>
      <c r="EF533" s="2" t="str">
        <f>EF544</f>
        <v>Home Construction - Options</v>
      </c>
    </row>
    <row r="534" spans="2:136" x14ac:dyDescent="0.3">
      <c r="B534" s="2" t="str">
        <f>Product!$L$2</f>
        <v>Phase 3</v>
      </c>
      <c r="C534" s="2" t="str">
        <f>Product!$L$3</f>
        <v>75' Wide</v>
      </c>
      <c r="D534" s="129">
        <f>SUMIFS(INDEX(Product!$B$2:$U$97, MATCH(D522, Product!$B$2:$B$97, 0), ), Product!$B$2:$U$2, $B534, Product!$B$3:$U$3, $C534)</f>
        <v>-30000</v>
      </c>
      <c r="F534" s="128"/>
      <c r="G534" s="11">
        <f>SUM(H534:DZ534)</f>
        <v>-600000</v>
      </c>
      <c r="I534" s="12">
        <f t="shared" si="1391"/>
        <v>0</v>
      </c>
      <c r="J534" s="12">
        <f t="shared" si="1400"/>
        <v>0</v>
      </c>
      <c r="K534" s="12">
        <f t="shared" si="1400"/>
        <v>0</v>
      </c>
      <c r="L534" s="12">
        <f t="shared" si="1400"/>
        <v>0</v>
      </c>
      <c r="M534" s="12">
        <f t="shared" si="1400"/>
        <v>0</v>
      </c>
      <c r="N534" s="12">
        <f t="shared" si="1400"/>
        <v>0</v>
      </c>
      <c r="O534" s="12">
        <f t="shared" si="1400"/>
        <v>0</v>
      </c>
      <c r="P534" s="12">
        <f t="shared" si="1400"/>
        <v>0</v>
      </c>
      <c r="Q534" s="12">
        <f t="shared" si="1400"/>
        <v>0</v>
      </c>
      <c r="R534" s="12">
        <f t="shared" si="1400"/>
        <v>0</v>
      </c>
      <c r="S534" s="12">
        <f t="shared" si="1400"/>
        <v>0</v>
      </c>
      <c r="T534" s="12">
        <f t="shared" si="1400"/>
        <v>0</v>
      </c>
      <c r="U534" s="12">
        <f t="shared" si="1400"/>
        <v>0</v>
      </c>
      <c r="V534" s="12">
        <f t="shared" si="1400"/>
        <v>0</v>
      </c>
      <c r="W534" s="12">
        <f t="shared" si="1400"/>
        <v>0</v>
      </c>
      <c r="X534" s="12">
        <f t="shared" si="1400"/>
        <v>0</v>
      </c>
      <c r="Y534" s="12">
        <f t="shared" si="1400"/>
        <v>0</v>
      </c>
      <c r="Z534" s="12">
        <f t="shared" si="1400"/>
        <v>0</v>
      </c>
      <c r="AA534" s="12">
        <f t="shared" si="1400"/>
        <v>0</v>
      </c>
      <c r="AB534" s="12">
        <f t="shared" si="1400"/>
        <v>0</v>
      </c>
      <c r="AC534" s="12">
        <f t="shared" si="1400"/>
        <v>0</v>
      </c>
      <c r="AD534" s="12">
        <f t="shared" si="1400"/>
        <v>0</v>
      </c>
      <c r="AE534" s="12">
        <f t="shared" si="1400"/>
        <v>0</v>
      </c>
      <c r="AF534" s="12">
        <f t="shared" si="1400"/>
        <v>0</v>
      </c>
      <c r="AG534" s="12">
        <f t="shared" si="1400"/>
        <v>0</v>
      </c>
      <c r="AH534" s="12">
        <f t="shared" si="1400"/>
        <v>0</v>
      </c>
      <c r="AI534" s="12">
        <f t="shared" si="1400"/>
        <v>0</v>
      </c>
      <c r="AJ534" s="12">
        <f t="shared" si="1400"/>
        <v>0</v>
      </c>
      <c r="AK534" s="12">
        <f t="shared" si="1400"/>
        <v>0</v>
      </c>
      <c r="AL534" s="12">
        <f t="shared" si="1400"/>
        <v>0</v>
      </c>
      <c r="AM534" s="12">
        <f t="shared" si="1400"/>
        <v>0</v>
      </c>
      <c r="AN534" s="12">
        <f t="shared" si="1400"/>
        <v>0</v>
      </c>
      <c r="AO534" s="12">
        <f t="shared" si="1400"/>
        <v>0</v>
      </c>
      <c r="AP534" s="12">
        <f t="shared" si="1400"/>
        <v>0</v>
      </c>
      <c r="AQ534" s="12">
        <f t="shared" si="1400"/>
        <v>0</v>
      </c>
      <c r="AR534" s="12">
        <f t="shared" si="1400"/>
        <v>0</v>
      </c>
      <c r="AS534" s="12">
        <f t="shared" si="1400"/>
        <v>0</v>
      </c>
      <c r="AT534" s="12">
        <f t="shared" si="1400"/>
        <v>0</v>
      </c>
      <c r="AU534" s="12">
        <f t="shared" si="1400"/>
        <v>-50000</v>
      </c>
      <c r="AV534" s="12">
        <f t="shared" si="1400"/>
        <v>-50000</v>
      </c>
      <c r="AW534" s="12">
        <f t="shared" si="1400"/>
        <v>-50000</v>
      </c>
      <c r="AX534" s="12">
        <f t="shared" si="1400"/>
        <v>-50000</v>
      </c>
      <c r="AY534" s="12">
        <f t="shared" si="1400"/>
        <v>-50000</v>
      </c>
      <c r="AZ534" s="12">
        <f t="shared" si="1400"/>
        <v>-50000</v>
      </c>
      <c r="BA534" s="12">
        <f t="shared" si="1400"/>
        <v>-50000</v>
      </c>
      <c r="BB534" s="12">
        <f t="shared" si="1400"/>
        <v>-50000</v>
      </c>
      <c r="BC534" s="12">
        <f t="shared" si="1400"/>
        <v>-50000</v>
      </c>
      <c r="BD534" s="12">
        <f t="shared" si="1400"/>
        <v>-50000</v>
      </c>
      <c r="BE534" s="12">
        <f t="shared" si="1400"/>
        <v>-50000</v>
      </c>
      <c r="BF534" s="12">
        <f t="shared" si="1400"/>
        <v>-50000</v>
      </c>
      <c r="BG534" s="12">
        <f t="shared" si="1400"/>
        <v>0</v>
      </c>
      <c r="BH534" s="12">
        <f t="shared" si="1400"/>
        <v>0</v>
      </c>
      <c r="BI534" s="12">
        <f t="shared" si="1400"/>
        <v>0</v>
      </c>
      <c r="BJ534" s="12">
        <f t="shared" si="1400"/>
        <v>0</v>
      </c>
      <c r="BK534" s="12">
        <f t="shared" si="1400"/>
        <v>0</v>
      </c>
      <c r="BL534" s="12">
        <f t="shared" si="1400"/>
        <v>0</v>
      </c>
      <c r="BM534" s="12">
        <f t="shared" si="1400"/>
        <v>0</v>
      </c>
      <c r="BN534" s="12">
        <f t="shared" si="1400"/>
        <v>0</v>
      </c>
      <c r="BO534" s="12">
        <f t="shared" si="1400"/>
        <v>0</v>
      </c>
      <c r="BP534" s="12">
        <f t="shared" si="1400"/>
        <v>0</v>
      </c>
      <c r="BQ534" s="12">
        <f t="shared" si="1400"/>
        <v>0</v>
      </c>
      <c r="BR534" s="12">
        <f t="shared" si="1400"/>
        <v>0</v>
      </c>
      <c r="BS534" s="12">
        <f t="shared" si="1400"/>
        <v>0</v>
      </c>
      <c r="BT534" s="12">
        <f t="shared" si="1400"/>
        <v>0</v>
      </c>
      <c r="BU534" s="12">
        <f t="shared" si="1400"/>
        <v>0</v>
      </c>
      <c r="BV534" s="12">
        <f t="shared" si="1401"/>
        <v>0</v>
      </c>
      <c r="BW534" s="12">
        <f t="shared" si="1401"/>
        <v>0</v>
      </c>
      <c r="BX534" s="12">
        <f t="shared" si="1401"/>
        <v>0</v>
      </c>
      <c r="BY534" s="12">
        <f t="shared" si="1401"/>
        <v>0</v>
      </c>
      <c r="BZ534" s="12">
        <f t="shared" si="1401"/>
        <v>0</v>
      </c>
      <c r="CA534" s="12">
        <f t="shared" si="1401"/>
        <v>0</v>
      </c>
      <c r="CB534" s="12">
        <f t="shared" si="1401"/>
        <v>0</v>
      </c>
      <c r="CC534" s="12">
        <f t="shared" si="1401"/>
        <v>0</v>
      </c>
      <c r="CD534" s="12">
        <f t="shared" si="1401"/>
        <v>0</v>
      </c>
      <c r="CE534" s="12">
        <f t="shared" si="1401"/>
        <v>0</v>
      </c>
      <c r="CF534" s="12">
        <f t="shared" si="1401"/>
        <v>0</v>
      </c>
      <c r="CG534" s="12">
        <f t="shared" si="1401"/>
        <v>0</v>
      </c>
      <c r="CH534" s="12">
        <f t="shared" si="1401"/>
        <v>0</v>
      </c>
      <c r="CI534" s="12">
        <f t="shared" si="1401"/>
        <v>0</v>
      </c>
      <c r="CJ534" s="12">
        <f t="shared" si="1401"/>
        <v>0</v>
      </c>
      <c r="CK534" s="12">
        <f t="shared" si="1401"/>
        <v>0</v>
      </c>
      <c r="CL534" s="12">
        <f t="shared" si="1401"/>
        <v>0</v>
      </c>
      <c r="CM534" s="12">
        <f t="shared" si="1401"/>
        <v>0</v>
      </c>
      <c r="CN534" s="12">
        <f t="shared" si="1401"/>
        <v>0</v>
      </c>
      <c r="CO534" s="12">
        <f t="shared" si="1401"/>
        <v>0</v>
      </c>
      <c r="CP534" s="12">
        <f t="shared" si="1401"/>
        <v>0</v>
      </c>
      <c r="CQ534" s="12">
        <f t="shared" si="1401"/>
        <v>0</v>
      </c>
      <c r="CR534" s="12">
        <f t="shared" si="1401"/>
        <v>0</v>
      </c>
      <c r="CS534" s="12">
        <f t="shared" si="1401"/>
        <v>0</v>
      </c>
      <c r="CT534" s="12">
        <f t="shared" si="1401"/>
        <v>0</v>
      </c>
      <c r="CU534" s="12">
        <f t="shared" si="1401"/>
        <v>0</v>
      </c>
      <c r="CV534" s="12">
        <f t="shared" si="1401"/>
        <v>0</v>
      </c>
      <c r="CW534" s="12">
        <f t="shared" si="1401"/>
        <v>0</v>
      </c>
      <c r="CX534" s="12">
        <f t="shared" si="1401"/>
        <v>0</v>
      </c>
      <c r="CY534" s="12">
        <f t="shared" si="1401"/>
        <v>0</v>
      </c>
      <c r="CZ534" s="12">
        <f t="shared" si="1401"/>
        <v>0</v>
      </c>
      <c r="DA534" s="12">
        <f t="shared" si="1401"/>
        <v>0</v>
      </c>
      <c r="DB534" s="12">
        <f t="shared" si="1401"/>
        <v>0</v>
      </c>
      <c r="DC534" s="12">
        <f t="shared" si="1401"/>
        <v>0</v>
      </c>
      <c r="DD534" s="12">
        <f t="shared" si="1401"/>
        <v>0</v>
      </c>
      <c r="DE534" s="12">
        <f t="shared" si="1401"/>
        <v>0</v>
      </c>
      <c r="DF534" s="12">
        <f t="shared" si="1401"/>
        <v>0</v>
      </c>
      <c r="DG534" s="12">
        <f t="shared" si="1401"/>
        <v>0</v>
      </c>
      <c r="DH534" s="12">
        <f t="shared" si="1401"/>
        <v>0</v>
      </c>
      <c r="DI534" s="12">
        <f t="shared" si="1401"/>
        <v>0</v>
      </c>
      <c r="DJ534" s="12">
        <f t="shared" si="1401"/>
        <v>0</v>
      </c>
      <c r="DK534" s="12">
        <f t="shared" si="1401"/>
        <v>0</v>
      </c>
      <c r="DL534" s="12">
        <f t="shared" si="1401"/>
        <v>0</v>
      </c>
      <c r="DM534" s="12">
        <f t="shared" si="1401"/>
        <v>0</v>
      </c>
      <c r="DN534" s="12">
        <f t="shared" si="1401"/>
        <v>0</v>
      </c>
      <c r="DO534" s="12">
        <f t="shared" si="1401"/>
        <v>0</v>
      </c>
      <c r="DP534" s="12">
        <f t="shared" si="1401"/>
        <v>0</v>
      </c>
      <c r="DQ534" s="12">
        <f t="shared" si="1401"/>
        <v>0</v>
      </c>
      <c r="DR534" s="12">
        <f t="shared" si="1401"/>
        <v>0</v>
      </c>
      <c r="DS534" s="12">
        <f t="shared" si="1401"/>
        <v>0</v>
      </c>
      <c r="DT534" s="12">
        <f t="shared" si="1401"/>
        <v>0</v>
      </c>
      <c r="DU534" s="12">
        <f t="shared" si="1401"/>
        <v>0</v>
      </c>
      <c r="DV534" s="12">
        <f t="shared" si="1401"/>
        <v>0</v>
      </c>
      <c r="DW534" s="12">
        <f t="shared" si="1401"/>
        <v>0</v>
      </c>
      <c r="DX534" s="12">
        <f t="shared" si="1401"/>
        <v>0</v>
      </c>
      <c r="DY534" s="12">
        <f t="shared" si="1401"/>
        <v>0</v>
      </c>
      <c r="EB534" s="116">
        <f t="shared" si="1392"/>
        <v>533</v>
      </c>
      <c r="EC534" s="2" t="str">
        <f t="shared" si="1402"/>
        <v>Phase 3</v>
      </c>
      <c r="ED534" s="2" t="str">
        <f t="shared" si="1403"/>
        <v>75' Wide</v>
      </c>
      <c r="EE534" s="33" t="str">
        <f>EE544</f>
        <v>GAAP</v>
      </c>
      <c r="EF534" s="2" t="str">
        <f>EF544</f>
        <v>Home Construction - Options</v>
      </c>
    </row>
    <row r="535" spans="2:136" x14ac:dyDescent="0.3">
      <c r="D535" s="129"/>
      <c r="F535" s="128"/>
      <c r="G535" s="13"/>
      <c r="I535" s="12"/>
      <c r="J535" s="12"/>
      <c r="K535" s="12"/>
      <c r="L535" s="12"/>
      <c r="M535" s="12"/>
      <c r="N535" s="12"/>
      <c r="O535" s="12"/>
      <c r="P535" s="12"/>
      <c r="Q535" s="12"/>
      <c r="R535" s="12"/>
      <c r="S535" s="12"/>
      <c r="T535" s="12"/>
      <c r="U535" s="12"/>
      <c r="V535" s="12"/>
      <c r="W535" s="12"/>
      <c r="X535" s="12"/>
      <c r="Y535" s="12"/>
      <c r="Z535" s="12"/>
      <c r="AA535" s="12"/>
      <c r="AB535" s="12"/>
      <c r="AC535" s="12"/>
      <c r="AD535" s="12"/>
      <c r="AE535" s="12"/>
      <c r="AF535" s="12"/>
      <c r="AG535" s="12"/>
      <c r="AH535" s="12"/>
      <c r="AI535" s="12"/>
      <c r="AJ535" s="12"/>
      <c r="AK535" s="12"/>
      <c r="AL535" s="12"/>
      <c r="AM535" s="12"/>
      <c r="AN535" s="12"/>
      <c r="AO535" s="12"/>
      <c r="AP535" s="12"/>
      <c r="AQ535" s="12"/>
      <c r="AR535" s="12"/>
      <c r="AS535" s="12"/>
      <c r="AT535" s="12"/>
      <c r="AU535" s="12"/>
      <c r="AV535" s="12"/>
      <c r="AW535" s="12"/>
      <c r="AX535" s="12"/>
      <c r="AY535" s="12"/>
      <c r="AZ535" s="12"/>
      <c r="BA535" s="12"/>
      <c r="BB535" s="12"/>
      <c r="BC535" s="12"/>
      <c r="BD535" s="12"/>
      <c r="BE535" s="12"/>
      <c r="BF535" s="12"/>
      <c r="BG535" s="12"/>
      <c r="BH535" s="12"/>
      <c r="BI535" s="12"/>
      <c r="BJ535" s="12"/>
      <c r="BK535" s="12"/>
      <c r="BL535" s="12"/>
      <c r="BM535" s="12"/>
      <c r="BN535" s="12"/>
      <c r="BO535" s="12"/>
      <c r="BP535" s="12"/>
      <c r="BQ535" s="12"/>
      <c r="BR535" s="12"/>
      <c r="BS535" s="12"/>
      <c r="BT535" s="12"/>
      <c r="BU535" s="12"/>
      <c r="BV535" s="12"/>
      <c r="BW535" s="12"/>
      <c r="BX535" s="12"/>
      <c r="BY535" s="12"/>
      <c r="BZ535" s="12"/>
      <c r="CA535" s="12"/>
      <c r="CB535" s="12"/>
      <c r="CC535" s="12"/>
      <c r="CD535" s="12"/>
      <c r="CE535" s="12"/>
      <c r="CF535" s="12"/>
      <c r="CG535" s="12"/>
      <c r="CH535" s="12"/>
      <c r="CI535" s="12"/>
      <c r="CJ535" s="12"/>
      <c r="CK535" s="12"/>
      <c r="CL535" s="12"/>
      <c r="CM535" s="12"/>
      <c r="CN535" s="12"/>
      <c r="CO535" s="12"/>
      <c r="CP535" s="12"/>
      <c r="CQ535" s="12"/>
      <c r="CR535" s="12"/>
      <c r="CS535" s="12"/>
      <c r="CT535" s="12"/>
      <c r="CU535" s="12"/>
      <c r="CV535" s="12"/>
      <c r="CW535" s="12"/>
      <c r="CX535" s="12"/>
      <c r="CY535" s="12"/>
      <c r="CZ535" s="12"/>
      <c r="DA535" s="12"/>
      <c r="DB535" s="12"/>
      <c r="DC535" s="12"/>
      <c r="DD535" s="12"/>
      <c r="DE535" s="12"/>
      <c r="DF535" s="12"/>
      <c r="DG535" s="12"/>
      <c r="DH535" s="12"/>
      <c r="DI535" s="12"/>
      <c r="DJ535" s="12"/>
      <c r="DK535" s="12"/>
      <c r="DL535" s="12"/>
      <c r="DM535" s="12"/>
      <c r="DN535" s="12"/>
      <c r="DO535" s="12"/>
      <c r="DP535" s="12"/>
      <c r="DQ535" s="12"/>
      <c r="DR535" s="12"/>
      <c r="DS535" s="12"/>
      <c r="DT535" s="12"/>
      <c r="DU535" s="12"/>
      <c r="DV535" s="12"/>
      <c r="DW535" s="12"/>
      <c r="DX535" s="12"/>
      <c r="DY535" s="12"/>
      <c r="EE535" s="33"/>
    </row>
    <row r="536" spans="2:136" x14ac:dyDescent="0.3">
      <c r="B536" s="2" t="str">
        <f>Product!$M$2</f>
        <v>Phase 4</v>
      </c>
      <c r="C536" s="2" t="str">
        <f>Product!$M$3</f>
        <v>50' Wide</v>
      </c>
      <c r="D536" s="129">
        <f>SUMIFS(INDEX(Product!$B$2:$U$97, MATCH(D522, Product!$B$2:$B$97, 0), ), Product!$B$2:$U$2, $B536, Product!$B$3:$U$3, $C536)</f>
        <v>-30000</v>
      </c>
      <c r="F536" s="128"/>
      <c r="G536" s="11">
        <f>SUM(H536:DZ536)</f>
        <v>-900000</v>
      </c>
      <c r="I536" s="12">
        <f t="shared" si="1391"/>
        <v>0</v>
      </c>
      <c r="J536" s="12">
        <f t="shared" ref="J536:BU538" si="1404">J175*$D536</f>
        <v>0</v>
      </c>
      <c r="K536" s="12">
        <f t="shared" si="1404"/>
        <v>0</v>
      </c>
      <c r="L536" s="12">
        <f t="shared" si="1404"/>
        <v>0</v>
      </c>
      <c r="M536" s="12">
        <f t="shared" si="1404"/>
        <v>0</v>
      </c>
      <c r="N536" s="12">
        <f t="shared" si="1404"/>
        <v>0</v>
      </c>
      <c r="O536" s="12">
        <f t="shared" si="1404"/>
        <v>0</v>
      </c>
      <c r="P536" s="12">
        <f t="shared" si="1404"/>
        <v>0</v>
      </c>
      <c r="Q536" s="12">
        <f t="shared" si="1404"/>
        <v>0</v>
      </c>
      <c r="R536" s="12">
        <f t="shared" si="1404"/>
        <v>0</v>
      </c>
      <c r="S536" s="12">
        <f t="shared" si="1404"/>
        <v>0</v>
      </c>
      <c r="T536" s="12">
        <f t="shared" si="1404"/>
        <v>0</v>
      </c>
      <c r="U536" s="12">
        <f t="shared" si="1404"/>
        <v>0</v>
      </c>
      <c r="V536" s="12">
        <f t="shared" si="1404"/>
        <v>0</v>
      </c>
      <c r="W536" s="12">
        <f t="shared" si="1404"/>
        <v>0</v>
      </c>
      <c r="X536" s="12">
        <f t="shared" si="1404"/>
        <v>0</v>
      </c>
      <c r="Y536" s="12">
        <f t="shared" si="1404"/>
        <v>0</v>
      </c>
      <c r="Z536" s="12">
        <f t="shared" si="1404"/>
        <v>0</v>
      </c>
      <c r="AA536" s="12">
        <f t="shared" si="1404"/>
        <v>0</v>
      </c>
      <c r="AB536" s="12">
        <f t="shared" si="1404"/>
        <v>0</v>
      </c>
      <c r="AC536" s="12">
        <f t="shared" si="1404"/>
        <v>0</v>
      </c>
      <c r="AD536" s="12">
        <f t="shared" si="1404"/>
        <v>0</v>
      </c>
      <c r="AE536" s="12">
        <f t="shared" si="1404"/>
        <v>0</v>
      </c>
      <c r="AF536" s="12">
        <f t="shared" si="1404"/>
        <v>0</v>
      </c>
      <c r="AG536" s="12">
        <f t="shared" si="1404"/>
        <v>0</v>
      </c>
      <c r="AH536" s="12">
        <f t="shared" si="1404"/>
        <v>0</v>
      </c>
      <c r="AI536" s="12">
        <f t="shared" si="1404"/>
        <v>0</v>
      </c>
      <c r="AJ536" s="12">
        <f t="shared" si="1404"/>
        <v>0</v>
      </c>
      <c r="AK536" s="12">
        <f t="shared" si="1404"/>
        <v>0</v>
      </c>
      <c r="AL536" s="12">
        <f t="shared" si="1404"/>
        <v>0</v>
      </c>
      <c r="AM536" s="12">
        <f t="shared" si="1404"/>
        <v>0</v>
      </c>
      <c r="AN536" s="12">
        <f t="shared" si="1404"/>
        <v>0</v>
      </c>
      <c r="AO536" s="12">
        <f t="shared" si="1404"/>
        <v>0</v>
      </c>
      <c r="AP536" s="12">
        <f t="shared" si="1404"/>
        <v>0</v>
      </c>
      <c r="AQ536" s="12">
        <f t="shared" si="1404"/>
        <v>0</v>
      </c>
      <c r="AR536" s="12">
        <f t="shared" si="1404"/>
        <v>0</v>
      </c>
      <c r="AS536" s="12">
        <f t="shared" si="1404"/>
        <v>0</v>
      </c>
      <c r="AT536" s="12">
        <f t="shared" si="1404"/>
        <v>0</v>
      </c>
      <c r="AU536" s="12">
        <f t="shared" si="1404"/>
        <v>0</v>
      </c>
      <c r="AV536" s="12">
        <f t="shared" si="1404"/>
        <v>0</v>
      </c>
      <c r="AW536" s="12">
        <f t="shared" si="1404"/>
        <v>0</v>
      </c>
      <c r="AX536" s="12">
        <f t="shared" si="1404"/>
        <v>0</v>
      </c>
      <c r="AY536" s="12">
        <f t="shared" si="1404"/>
        <v>0</v>
      </c>
      <c r="AZ536" s="12">
        <f t="shared" si="1404"/>
        <v>0</v>
      </c>
      <c r="BA536" s="12">
        <f t="shared" si="1404"/>
        <v>0</v>
      </c>
      <c r="BB536" s="12">
        <f t="shared" si="1404"/>
        <v>0</v>
      </c>
      <c r="BC536" s="12">
        <f t="shared" si="1404"/>
        <v>0</v>
      </c>
      <c r="BD536" s="12">
        <f t="shared" si="1404"/>
        <v>0</v>
      </c>
      <c r="BE536" s="12">
        <f t="shared" si="1404"/>
        <v>0</v>
      </c>
      <c r="BF536" s="12">
        <f t="shared" si="1404"/>
        <v>0</v>
      </c>
      <c r="BG536" s="12">
        <f t="shared" si="1404"/>
        <v>-75000</v>
      </c>
      <c r="BH536" s="12">
        <f t="shared" si="1404"/>
        <v>-75000</v>
      </c>
      <c r="BI536" s="12">
        <f t="shared" si="1404"/>
        <v>-75000</v>
      </c>
      <c r="BJ536" s="12">
        <f t="shared" si="1404"/>
        <v>-75000</v>
      </c>
      <c r="BK536" s="12">
        <f t="shared" si="1404"/>
        <v>-75000</v>
      </c>
      <c r="BL536" s="12">
        <f t="shared" si="1404"/>
        <v>-75000</v>
      </c>
      <c r="BM536" s="12">
        <f t="shared" si="1404"/>
        <v>-75000</v>
      </c>
      <c r="BN536" s="12">
        <f t="shared" si="1404"/>
        <v>-75000</v>
      </c>
      <c r="BO536" s="12">
        <f t="shared" si="1404"/>
        <v>-75000</v>
      </c>
      <c r="BP536" s="12">
        <f t="shared" si="1404"/>
        <v>-75000</v>
      </c>
      <c r="BQ536" s="12">
        <f t="shared" si="1404"/>
        <v>-75000</v>
      </c>
      <c r="BR536" s="12">
        <f t="shared" si="1404"/>
        <v>-75000</v>
      </c>
      <c r="BS536" s="12">
        <f t="shared" si="1404"/>
        <v>0</v>
      </c>
      <c r="BT536" s="12">
        <f t="shared" si="1404"/>
        <v>0</v>
      </c>
      <c r="BU536" s="12">
        <f t="shared" si="1404"/>
        <v>0</v>
      </c>
      <c r="BV536" s="12">
        <f t="shared" ref="BV536:DY538" si="1405">BV175*$D536</f>
        <v>0</v>
      </c>
      <c r="BW536" s="12">
        <f t="shared" si="1405"/>
        <v>0</v>
      </c>
      <c r="BX536" s="12">
        <f t="shared" si="1405"/>
        <v>0</v>
      </c>
      <c r="BY536" s="12">
        <f t="shared" si="1405"/>
        <v>0</v>
      </c>
      <c r="BZ536" s="12">
        <f t="shared" si="1405"/>
        <v>0</v>
      </c>
      <c r="CA536" s="12">
        <f t="shared" si="1405"/>
        <v>0</v>
      </c>
      <c r="CB536" s="12">
        <f t="shared" si="1405"/>
        <v>0</v>
      </c>
      <c r="CC536" s="12">
        <f t="shared" si="1405"/>
        <v>0</v>
      </c>
      <c r="CD536" s="12">
        <f t="shared" si="1405"/>
        <v>0</v>
      </c>
      <c r="CE536" s="12">
        <f t="shared" si="1405"/>
        <v>0</v>
      </c>
      <c r="CF536" s="12">
        <f t="shared" si="1405"/>
        <v>0</v>
      </c>
      <c r="CG536" s="12">
        <f t="shared" si="1405"/>
        <v>0</v>
      </c>
      <c r="CH536" s="12">
        <f t="shared" si="1405"/>
        <v>0</v>
      </c>
      <c r="CI536" s="12">
        <f t="shared" si="1405"/>
        <v>0</v>
      </c>
      <c r="CJ536" s="12">
        <f t="shared" si="1405"/>
        <v>0</v>
      </c>
      <c r="CK536" s="12">
        <f t="shared" si="1405"/>
        <v>0</v>
      </c>
      <c r="CL536" s="12">
        <f t="shared" si="1405"/>
        <v>0</v>
      </c>
      <c r="CM536" s="12">
        <f t="shared" si="1405"/>
        <v>0</v>
      </c>
      <c r="CN536" s="12">
        <f t="shared" si="1405"/>
        <v>0</v>
      </c>
      <c r="CO536" s="12">
        <f t="shared" si="1405"/>
        <v>0</v>
      </c>
      <c r="CP536" s="12">
        <f t="shared" si="1405"/>
        <v>0</v>
      </c>
      <c r="CQ536" s="12">
        <f t="shared" si="1405"/>
        <v>0</v>
      </c>
      <c r="CR536" s="12">
        <f t="shared" si="1405"/>
        <v>0</v>
      </c>
      <c r="CS536" s="12">
        <f t="shared" si="1405"/>
        <v>0</v>
      </c>
      <c r="CT536" s="12">
        <f t="shared" si="1405"/>
        <v>0</v>
      </c>
      <c r="CU536" s="12">
        <f t="shared" si="1405"/>
        <v>0</v>
      </c>
      <c r="CV536" s="12">
        <f t="shared" si="1405"/>
        <v>0</v>
      </c>
      <c r="CW536" s="12">
        <f t="shared" si="1405"/>
        <v>0</v>
      </c>
      <c r="CX536" s="12">
        <f t="shared" si="1405"/>
        <v>0</v>
      </c>
      <c r="CY536" s="12">
        <f t="shared" si="1405"/>
        <v>0</v>
      </c>
      <c r="CZ536" s="12">
        <f t="shared" si="1405"/>
        <v>0</v>
      </c>
      <c r="DA536" s="12">
        <f t="shared" si="1405"/>
        <v>0</v>
      </c>
      <c r="DB536" s="12">
        <f t="shared" si="1405"/>
        <v>0</v>
      </c>
      <c r="DC536" s="12">
        <f t="shared" si="1405"/>
        <v>0</v>
      </c>
      <c r="DD536" s="12">
        <f t="shared" si="1405"/>
        <v>0</v>
      </c>
      <c r="DE536" s="12">
        <f t="shared" si="1405"/>
        <v>0</v>
      </c>
      <c r="DF536" s="12">
        <f t="shared" si="1405"/>
        <v>0</v>
      </c>
      <c r="DG536" s="12">
        <f t="shared" si="1405"/>
        <v>0</v>
      </c>
      <c r="DH536" s="12">
        <f t="shared" si="1405"/>
        <v>0</v>
      </c>
      <c r="DI536" s="12">
        <f t="shared" si="1405"/>
        <v>0</v>
      </c>
      <c r="DJ536" s="12">
        <f t="shared" si="1405"/>
        <v>0</v>
      </c>
      <c r="DK536" s="12">
        <f t="shared" si="1405"/>
        <v>0</v>
      </c>
      <c r="DL536" s="12">
        <f t="shared" si="1405"/>
        <v>0</v>
      </c>
      <c r="DM536" s="12">
        <f t="shared" si="1405"/>
        <v>0</v>
      </c>
      <c r="DN536" s="12">
        <f t="shared" si="1405"/>
        <v>0</v>
      </c>
      <c r="DO536" s="12">
        <f t="shared" si="1405"/>
        <v>0</v>
      </c>
      <c r="DP536" s="12">
        <f t="shared" si="1405"/>
        <v>0</v>
      </c>
      <c r="DQ536" s="12">
        <f t="shared" si="1405"/>
        <v>0</v>
      </c>
      <c r="DR536" s="12">
        <f t="shared" si="1405"/>
        <v>0</v>
      </c>
      <c r="DS536" s="12">
        <f t="shared" si="1405"/>
        <v>0</v>
      </c>
      <c r="DT536" s="12">
        <f t="shared" si="1405"/>
        <v>0</v>
      </c>
      <c r="DU536" s="12">
        <f t="shared" si="1405"/>
        <v>0</v>
      </c>
      <c r="DV536" s="12">
        <f t="shared" si="1405"/>
        <v>0</v>
      </c>
      <c r="DW536" s="12">
        <f t="shared" si="1405"/>
        <v>0</v>
      </c>
      <c r="DX536" s="12">
        <f t="shared" si="1405"/>
        <v>0</v>
      </c>
      <c r="DY536" s="12">
        <f t="shared" si="1405"/>
        <v>0</v>
      </c>
      <c r="EB536" s="116">
        <f t="shared" si="1392"/>
        <v>535</v>
      </c>
      <c r="EC536" s="2" t="str">
        <f t="shared" ref="EC536:EC538" si="1406">B536</f>
        <v>Phase 4</v>
      </c>
      <c r="ED536" s="2" t="str">
        <f t="shared" ref="ED536:ED538" si="1407">C536</f>
        <v>50' Wide</v>
      </c>
      <c r="EE536" s="33" t="str">
        <f>EE544</f>
        <v>GAAP</v>
      </c>
      <c r="EF536" s="2" t="str">
        <f>EF544</f>
        <v>Home Construction - Options</v>
      </c>
    </row>
    <row r="537" spans="2:136" x14ac:dyDescent="0.3">
      <c r="B537" s="2" t="str">
        <f>Product!$N$2</f>
        <v>Phase 4</v>
      </c>
      <c r="C537" s="2" t="str">
        <f>Product!$N$3</f>
        <v>60' Wide</v>
      </c>
      <c r="D537" s="129">
        <f>SUMIFS(INDEX(Product!$B$2:$U$97, MATCH(D522, Product!$B$2:$B$97, 0), ), Product!$B$2:$U$2, $B537, Product!$B$3:$U$3, $C537)</f>
        <v>-30000</v>
      </c>
      <c r="F537" s="128"/>
      <c r="G537" s="11">
        <f>SUM(H537:DZ537)</f>
        <v>-900000</v>
      </c>
      <c r="I537" s="12">
        <f t="shared" si="1391"/>
        <v>0</v>
      </c>
      <c r="J537" s="12">
        <f t="shared" si="1404"/>
        <v>0</v>
      </c>
      <c r="K537" s="12">
        <f t="shared" si="1404"/>
        <v>0</v>
      </c>
      <c r="L537" s="12">
        <f t="shared" si="1404"/>
        <v>0</v>
      </c>
      <c r="M537" s="12">
        <f t="shared" si="1404"/>
        <v>0</v>
      </c>
      <c r="N537" s="12">
        <f t="shared" si="1404"/>
        <v>0</v>
      </c>
      <c r="O537" s="12">
        <f t="shared" si="1404"/>
        <v>0</v>
      </c>
      <c r="P537" s="12">
        <f t="shared" si="1404"/>
        <v>0</v>
      </c>
      <c r="Q537" s="12">
        <f t="shared" si="1404"/>
        <v>0</v>
      </c>
      <c r="R537" s="12">
        <f t="shared" si="1404"/>
        <v>0</v>
      </c>
      <c r="S537" s="12">
        <f t="shared" si="1404"/>
        <v>0</v>
      </c>
      <c r="T537" s="12">
        <f t="shared" si="1404"/>
        <v>0</v>
      </c>
      <c r="U537" s="12">
        <f t="shared" si="1404"/>
        <v>0</v>
      </c>
      <c r="V537" s="12">
        <f t="shared" si="1404"/>
        <v>0</v>
      </c>
      <c r="W537" s="12">
        <f t="shared" si="1404"/>
        <v>0</v>
      </c>
      <c r="X537" s="12">
        <f t="shared" si="1404"/>
        <v>0</v>
      </c>
      <c r="Y537" s="12">
        <f t="shared" si="1404"/>
        <v>0</v>
      </c>
      <c r="Z537" s="12">
        <f t="shared" si="1404"/>
        <v>0</v>
      </c>
      <c r="AA537" s="12">
        <f t="shared" si="1404"/>
        <v>0</v>
      </c>
      <c r="AB537" s="12">
        <f t="shared" si="1404"/>
        <v>0</v>
      </c>
      <c r="AC537" s="12">
        <f t="shared" si="1404"/>
        <v>0</v>
      </c>
      <c r="AD537" s="12">
        <f t="shared" si="1404"/>
        <v>0</v>
      </c>
      <c r="AE537" s="12">
        <f t="shared" si="1404"/>
        <v>0</v>
      </c>
      <c r="AF537" s="12">
        <f t="shared" si="1404"/>
        <v>0</v>
      </c>
      <c r="AG537" s="12">
        <f t="shared" si="1404"/>
        <v>0</v>
      </c>
      <c r="AH537" s="12">
        <f t="shared" si="1404"/>
        <v>0</v>
      </c>
      <c r="AI537" s="12">
        <f t="shared" si="1404"/>
        <v>0</v>
      </c>
      <c r="AJ537" s="12">
        <f t="shared" si="1404"/>
        <v>0</v>
      </c>
      <c r="AK537" s="12">
        <f t="shared" si="1404"/>
        <v>0</v>
      </c>
      <c r="AL537" s="12">
        <f t="shared" si="1404"/>
        <v>0</v>
      </c>
      <c r="AM537" s="12">
        <f t="shared" si="1404"/>
        <v>0</v>
      </c>
      <c r="AN537" s="12">
        <f t="shared" si="1404"/>
        <v>0</v>
      </c>
      <c r="AO537" s="12">
        <f t="shared" si="1404"/>
        <v>0</v>
      </c>
      <c r="AP537" s="12">
        <f t="shared" si="1404"/>
        <v>0</v>
      </c>
      <c r="AQ537" s="12">
        <f t="shared" si="1404"/>
        <v>0</v>
      </c>
      <c r="AR537" s="12">
        <f t="shared" si="1404"/>
        <v>0</v>
      </c>
      <c r="AS537" s="12">
        <f t="shared" si="1404"/>
        <v>0</v>
      </c>
      <c r="AT537" s="12">
        <f t="shared" si="1404"/>
        <v>0</v>
      </c>
      <c r="AU537" s="12">
        <f t="shared" si="1404"/>
        <v>0</v>
      </c>
      <c r="AV537" s="12">
        <f t="shared" si="1404"/>
        <v>0</v>
      </c>
      <c r="AW537" s="12">
        <f t="shared" si="1404"/>
        <v>0</v>
      </c>
      <c r="AX537" s="12">
        <f t="shared" si="1404"/>
        <v>0</v>
      </c>
      <c r="AY537" s="12">
        <f t="shared" si="1404"/>
        <v>0</v>
      </c>
      <c r="AZ537" s="12">
        <f t="shared" si="1404"/>
        <v>0</v>
      </c>
      <c r="BA537" s="12">
        <f t="shared" si="1404"/>
        <v>0</v>
      </c>
      <c r="BB537" s="12">
        <f t="shared" si="1404"/>
        <v>0</v>
      </c>
      <c r="BC537" s="12">
        <f t="shared" si="1404"/>
        <v>0</v>
      </c>
      <c r="BD537" s="12">
        <f t="shared" si="1404"/>
        <v>0</v>
      </c>
      <c r="BE537" s="12">
        <f t="shared" si="1404"/>
        <v>0</v>
      </c>
      <c r="BF537" s="12">
        <f t="shared" si="1404"/>
        <v>0</v>
      </c>
      <c r="BG537" s="12">
        <f t="shared" si="1404"/>
        <v>-75000</v>
      </c>
      <c r="BH537" s="12">
        <f t="shared" si="1404"/>
        <v>-75000</v>
      </c>
      <c r="BI537" s="12">
        <f t="shared" si="1404"/>
        <v>-75000</v>
      </c>
      <c r="BJ537" s="12">
        <f t="shared" si="1404"/>
        <v>-75000</v>
      </c>
      <c r="BK537" s="12">
        <f t="shared" si="1404"/>
        <v>-75000</v>
      </c>
      <c r="BL537" s="12">
        <f t="shared" si="1404"/>
        <v>-75000</v>
      </c>
      <c r="BM537" s="12">
        <f t="shared" si="1404"/>
        <v>-75000</v>
      </c>
      <c r="BN537" s="12">
        <f t="shared" si="1404"/>
        <v>-75000</v>
      </c>
      <c r="BO537" s="12">
        <f t="shared" si="1404"/>
        <v>-75000</v>
      </c>
      <c r="BP537" s="12">
        <f t="shared" si="1404"/>
        <v>-75000</v>
      </c>
      <c r="BQ537" s="12">
        <f t="shared" si="1404"/>
        <v>-75000</v>
      </c>
      <c r="BR537" s="12">
        <f t="shared" si="1404"/>
        <v>-75000</v>
      </c>
      <c r="BS537" s="12">
        <f t="shared" si="1404"/>
        <v>0</v>
      </c>
      <c r="BT537" s="12">
        <f t="shared" si="1404"/>
        <v>0</v>
      </c>
      <c r="BU537" s="12">
        <f t="shared" si="1404"/>
        <v>0</v>
      </c>
      <c r="BV537" s="12">
        <f t="shared" si="1405"/>
        <v>0</v>
      </c>
      <c r="BW537" s="12">
        <f t="shared" si="1405"/>
        <v>0</v>
      </c>
      <c r="BX537" s="12">
        <f t="shared" si="1405"/>
        <v>0</v>
      </c>
      <c r="BY537" s="12">
        <f t="shared" si="1405"/>
        <v>0</v>
      </c>
      <c r="BZ537" s="12">
        <f t="shared" si="1405"/>
        <v>0</v>
      </c>
      <c r="CA537" s="12">
        <f t="shared" si="1405"/>
        <v>0</v>
      </c>
      <c r="CB537" s="12">
        <f t="shared" si="1405"/>
        <v>0</v>
      </c>
      <c r="CC537" s="12">
        <f t="shared" si="1405"/>
        <v>0</v>
      </c>
      <c r="CD537" s="12">
        <f t="shared" si="1405"/>
        <v>0</v>
      </c>
      <c r="CE537" s="12">
        <f t="shared" si="1405"/>
        <v>0</v>
      </c>
      <c r="CF537" s="12">
        <f t="shared" si="1405"/>
        <v>0</v>
      </c>
      <c r="CG537" s="12">
        <f t="shared" si="1405"/>
        <v>0</v>
      </c>
      <c r="CH537" s="12">
        <f t="shared" si="1405"/>
        <v>0</v>
      </c>
      <c r="CI537" s="12">
        <f t="shared" si="1405"/>
        <v>0</v>
      </c>
      <c r="CJ537" s="12">
        <f t="shared" si="1405"/>
        <v>0</v>
      </c>
      <c r="CK537" s="12">
        <f t="shared" si="1405"/>
        <v>0</v>
      </c>
      <c r="CL537" s="12">
        <f t="shared" si="1405"/>
        <v>0</v>
      </c>
      <c r="CM537" s="12">
        <f t="shared" si="1405"/>
        <v>0</v>
      </c>
      <c r="CN537" s="12">
        <f t="shared" si="1405"/>
        <v>0</v>
      </c>
      <c r="CO537" s="12">
        <f t="shared" si="1405"/>
        <v>0</v>
      </c>
      <c r="CP537" s="12">
        <f t="shared" si="1405"/>
        <v>0</v>
      </c>
      <c r="CQ537" s="12">
        <f t="shared" si="1405"/>
        <v>0</v>
      </c>
      <c r="CR537" s="12">
        <f t="shared" si="1405"/>
        <v>0</v>
      </c>
      <c r="CS537" s="12">
        <f t="shared" si="1405"/>
        <v>0</v>
      </c>
      <c r="CT537" s="12">
        <f t="shared" si="1405"/>
        <v>0</v>
      </c>
      <c r="CU537" s="12">
        <f t="shared" si="1405"/>
        <v>0</v>
      </c>
      <c r="CV537" s="12">
        <f t="shared" si="1405"/>
        <v>0</v>
      </c>
      <c r="CW537" s="12">
        <f t="shared" si="1405"/>
        <v>0</v>
      </c>
      <c r="CX537" s="12">
        <f t="shared" si="1405"/>
        <v>0</v>
      </c>
      <c r="CY537" s="12">
        <f t="shared" si="1405"/>
        <v>0</v>
      </c>
      <c r="CZ537" s="12">
        <f t="shared" si="1405"/>
        <v>0</v>
      </c>
      <c r="DA537" s="12">
        <f t="shared" si="1405"/>
        <v>0</v>
      </c>
      <c r="DB537" s="12">
        <f t="shared" si="1405"/>
        <v>0</v>
      </c>
      <c r="DC537" s="12">
        <f t="shared" si="1405"/>
        <v>0</v>
      </c>
      <c r="DD537" s="12">
        <f t="shared" si="1405"/>
        <v>0</v>
      </c>
      <c r="DE537" s="12">
        <f t="shared" si="1405"/>
        <v>0</v>
      </c>
      <c r="DF537" s="12">
        <f t="shared" si="1405"/>
        <v>0</v>
      </c>
      <c r="DG537" s="12">
        <f t="shared" si="1405"/>
        <v>0</v>
      </c>
      <c r="DH537" s="12">
        <f t="shared" si="1405"/>
        <v>0</v>
      </c>
      <c r="DI537" s="12">
        <f t="shared" si="1405"/>
        <v>0</v>
      </c>
      <c r="DJ537" s="12">
        <f t="shared" si="1405"/>
        <v>0</v>
      </c>
      <c r="DK537" s="12">
        <f t="shared" si="1405"/>
        <v>0</v>
      </c>
      <c r="DL537" s="12">
        <f t="shared" si="1405"/>
        <v>0</v>
      </c>
      <c r="DM537" s="12">
        <f t="shared" si="1405"/>
        <v>0</v>
      </c>
      <c r="DN537" s="12">
        <f t="shared" si="1405"/>
        <v>0</v>
      </c>
      <c r="DO537" s="12">
        <f t="shared" si="1405"/>
        <v>0</v>
      </c>
      <c r="DP537" s="12">
        <f t="shared" si="1405"/>
        <v>0</v>
      </c>
      <c r="DQ537" s="12">
        <f t="shared" si="1405"/>
        <v>0</v>
      </c>
      <c r="DR537" s="12">
        <f t="shared" si="1405"/>
        <v>0</v>
      </c>
      <c r="DS537" s="12">
        <f t="shared" si="1405"/>
        <v>0</v>
      </c>
      <c r="DT537" s="12">
        <f t="shared" si="1405"/>
        <v>0</v>
      </c>
      <c r="DU537" s="12">
        <f t="shared" si="1405"/>
        <v>0</v>
      </c>
      <c r="DV537" s="12">
        <f t="shared" si="1405"/>
        <v>0</v>
      </c>
      <c r="DW537" s="12">
        <f t="shared" si="1405"/>
        <v>0</v>
      </c>
      <c r="DX537" s="12">
        <f t="shared" si="1405"/>
        <v>0</v>
      </c>
      <c r="DY537" s="12">
        <f t="shared" si="1405"/>
        <v>0</v>
      </c>
      <c r="EB537" s="116">
        <f t="shared" si="1392"/>
        <v>536</v>
      </c>
      <c r="EC537" s="2" t="str">
        <f t="shared" si="1406"/>
        <v>Phase 4</v>
      </c>
      <c r="ED537" s="2" t="str">
        <f t="shared" si="1407"/>
        <v>60' Wide</v>
      </c>
      <c r="EE537" s="33" t="str">
        <f>EE544</f>
        <v>GAAP</v>
      </c>
      <c r="EF537" s="2" t="str">
        <f>EF544</f>
        <v>Home Construction - Options</v>
      </c>
    </row>
    <row r="538" spans="2:136" x14ac:dyDescent="0.3">
      <c r="B538" s="2" t="str">
        <f>Product!$O$2</f>
        <v>Phase 4</v>
      </c>
      <c r="C538" s="2" t="str">
        <f>Product!$O$3</f>
        <v>75' Wide</v>
      </c>
      <c r="D538" s="129">
        <f>SUMIFS(INDEX(Product!$B$2:$U$97, MATCH(D522, Product!$B$2:$B$97, 0), ), Product!$B$2:$U$2, $B538, Product!$B$3:$U$3, $C538)</f>
        <v>-30000</v>
      </c>
      <c r="F538" s="128"/>
      <c r="G538" s="11">
        <f>SUM(H538:DZ538)</f>
        <v>-600000</v>
      </c>
      <c r="I538" s="12">
        <f t="shared" si="1391"/>
        <v>0</v>
      </c>
      <c r="J538" s="12">
        <f t="shared" si="1404"/>
        <v>0</v>
      </c>
      <c r="K538" s="12">
        <f t="shared" si="1404"/>
        <v>0</v>
      </c>
      <c r="L538" s="12">
        <f t="shared" si="1404"/>
        <v>0</v>
      </c>
      <c r="M538" s="12">
        <f t="shared" si="1404"/>
        <v>0</v>
      </c>
      <c r="N538" s="12">
        <f t="shared" si="1404"/>
        <v>0</v>
      </c>
      <c r="O538" s="12">
        <f t="shared" si="1404"/>
        <v>0</v>
      </c>
      <c r="P538" s="12">
        <f t="shared" si="1404"/>
        <v>0</v>
      </c>
      <c r="Q538" s="12">
        <f t="shared" si="1404"/>
        <v>0</v>
      </c>
      <c r="R538" s="12">
        <f t="shared" si="1404"/>
        <v>0</v>
      </c>
      <c r="S538" s="12">
        <f t="shared" si="1404"/>
        <v>0</v>
      </c>
      <c r="T538" s="12">
        <f t="shared" si="1404"/>
        <v>0</v>
      </c>
      <c r="U538" s="12">
        <f t="shared" si="1404"/>
        <v>0</v>
      </c>
      <c r="V538" s="12">
        <f t="shared" si="1404"/>
        <v>0</v>
      </c>
      <c r="W538" s="12">
        <f t="shared" si="1404"/>
        <v>0</v>
      </c>
      <c r="X538" s="12">
        <f t="shared" si="1404"/>
        <v>0</v>
      </c>
      <c r="Y538" s="12">
        <f t="shared" si="1404"/>
        <v>0</v>
      </c>
      <c r="Z538" s="12">
        <f t="shared" si="1404"/>
        <v>0</v>
      </c>
      <c r="AA538" s="12">
        <f t="shared" si="1404"/>
        <v>0</v>
      </c>
      <c r="AB538" s="12">
        <f t="shared" si="1404"/>
        <v>0</v>
      </c>
      <c r="AC538" s="12">
        <f t="shared" si="1404"/>
        <v>0</v>
      </c>
      <c r="AD538" s="12">
        <f t="shared" si="1404"/>
        <v>0</v>
      </c>
      <c r="AE538" s="12">
        <f t="shared" si="1404"/>
        <v>0</v>
      </c>
      <c r="AF538" s="12">
        <f t="shared" si="1404"/>
        <v>0</v>
      </c>
      <c r="AG538" s="12">
        <f t="shared" si="1404"/>
        <v>0</v>
      </c>
      <c r="AH538" s="12">
        <f t="shared" si="1404"/>
        <v>0</v>
      </c>
      <c r="AI538" s="12">
        <f t="shared" si="1404"/>
        <v>0</v>
      </c>
      <c r="AJ538" s="12">
        <f t="shared" si="1404"/>
        <v>0</v>
      </c>
      <c r="AK538" s="12">
        <f t="shared" si="1404"/>
        <v>0</v>
      </c>
      <c r="AL538" s="12">
        <f t="shared" si="1404"/>
        <v>0</v>
      </c>
      <c r="AM538" s="12">
        <f t="shared" si="1404"/>
        <v>0</v>
      </c>
      <c r="AN538" s="12">
        <f t="shared" si="1404"/>
        <v>0</v>
      </c>
      <c r="AO538" s="12">
        <f t="shared" si="1404"/>
        <v>0</v>
      </c>
      <c r="AP538" s="12">
        <f t="shared" si="1404"/>
        <v>0</v>
      </c>
      <c r="AQ538" s="12">
        <f t="shared" si="1404"/>
        <v>0</v>
      </c>
      <c r="AR538" s="12">
        <f t="shared" si="1404"/>
        <v>0</v>
      </c>
      <c r="AS538" s="12">
        <f t="shared" si="1404"/>
        <v>0</v>
      </c>
      <c r="AT538" s="12">
        <f t="shared" si="1404"/>
        <v>0</v>
      </c>
      <c r="AU538" s="12">
        <f t="shared" si="1404"/>
        <v>0</v>
      </c>
      <c r="AV538" s="12">
        <f t="shared" si="1404"/>
        <v>0</v>
      </c>
      <c r="AW538" s="12">
        <f t="shared" si="1404"/>
        <v>0</v>
      </c>
      <c r="AX538" s="12">
        <f t="shared" si="1404"/>
        <v>0</v>
      </c>
      <c r="AY538" s="12">
        <f t="shared" si="1404"/>
        <v>0</v>
      </c>
      <c r="AZ538" s="12">
        <f t="shared" si="1404"/>
        <v>0</v>
      </c>
      <c r="BA538" s="12">
        <f t="shared" si="1404"/>
        <v>0</v>
      </c>
      <c r="BB538" s="12">
        <f t="shared" si="1404"/>
        <v>0</v>
      </c>
      <c r="BC538" s="12">
        <f t="shared" si="1404"/>
        <v>0</v>
      </c>
      <c r="BD538" s="12">
        <f t="shared" si="1404"/>
        <v>0</v>
      </c>
      <c r="BE538" s="12">
        <f t="shared" si="1404"/>
        <v>0</v>
      </c>
      <c r="BF538" s="12">
        <f t="shared" si="1404"/>
        <v>0</v>
      </c>
      <c r="BG538" s="12">
        <f t="shared" si="1404"/>
        <v>-50000</v>
      </c>
      <c r="BH538" s="12">
        <f t="shared" si="1404"/>
        <v>-50000</v>
      </c>
      <c r="BI538" s="12">
        <f t="shared" si="1404"/>
        <v>-50000</v>
      </c>
      <c r="BJ538" s="12">
        <f t="shared" si="1404"/>
        <v>-50000</v>
      </c>
      <c r="BK538" s="12">
        <f t="shared" si="1404"/>
        <v>-50000</v>
      </c>
      <c r="BL538" s="12">
        <f t="shared" si="1404"/>
        <v>-50000</v>
      </c>
      <c r="BM538" s="12">
        <f t="shared" si="1404"/>
        <v>-50000</v>
      </c>
      <c r="BN538" s="12">
        <f t="shared" si="1404"/>
        <v>-50000</v>
      </c>
      <c r="BO538" s="12">
        <f t="shared" si="1404"/>
        <v>-50000</v>
      </c>
      <c r="BP538" s="12">
        <f t="shared" si="1404"/>
        <v>-50000</v>
      </c>
      <c r="BQ538" s="12">
        <f t="shared" si="1404"/>
        <v>-50000</v>
      </c>
      <c r="BR538" s="12">
        <f t="shared" si="1404"/>
        <v>-50000</v>
      </c>
      <c r="BS538" s="12">
        <f t="shared" si="1404"/>
        <v>0</v>
      </c>
      <c r="BT538" s="12">
        <f t="shared" si="1404"/>
        <v>0</v>
      </c>
      <c r="BU538" s="12">
        <f t="shared" si="1404"/>
        <v>0</v>
      </c>
      <c r="BV538" s="12">
        <f t="shared" si="1405"/>
        <v>0</v>
      </c>
      <c r="BW538" s="12">
        <f t="shared" si="1405"/>
        <v>0</v>
      </c>
      <c r="BX538" s="12">
        <f t="shared" si="1405"/>
        <v>0</v>
      </c>
      <c r="BY538" s="12">
        <f t="shared" si="1405"/>
        <v>0</v>
      </c>
      <c r="BZ538" s="12">
        <f t="shared" si="1405"/>
        <v>0</v>
      </c>
      <c r="CA538" s="12">
        <f t="shared" si="1405"/>
        <v>0</v>
      </c>
      <c r="CB538" s="12">
        <f t="shared" si="1405"/>
        <v>0</v>
      </c>
      <c r="CC538" s="12">
        <f t="shared" si="1405"/>
        <v>0</v>
      </c>
      <c r="CD538" s="12">
        <f t="shared" si="1405"/>
        <v>0</v>
      </c>
      <c r="CE538" s="12">
        <f t="shared" si="1405"/>
        <v>0</v>
      </c>
      <c r="CF538" s="12">
        <f t="shared" si="1405"/>
        <v>0</v>
      </c>
      <c r="CG538" s="12">
        <f t="shared" si="1405"/>
        <v>0</v>
      </c>
      <c r="CH538" s="12">
        <f t="shared" si="1405"/>
        <v>0</v>
      </c>
      <c r="CI538" s="12">
        <f t="shared" si="1405"/>
        <v>0</v>
      </c>
      <c r="CJ538" s="12">
        <f t="shared" si="1405"/>
        <v>0</v>
      </c>
      <c r="CK538" s="12">
        <f t="shared" si="1405"/>
        <v>0</v>
      </c>
      <c r="CL538" s="12">
        <f t="shared" si="1405"/>
        <v>0</v>
      </c>
      <c r="CM538" s="12">
        <f t="shared" si="1405"/>
        <v>0</v>
      </c>
      <c r="CN538" s="12">
        <f t="shared" si="1405"/>
        <v>0</v>
      </c>
      <c r="CO538" s="12">
        <f t="shared" si="1405"/>
        <v>0</v>
      </c>
      <c r="CP538" s="12">
        <f t="shared" si="1405"/>
        <v>0</v>
      </c>
      <c r="CQ538" s="12">
        <f t="shared" si="1405"/>
        <v>0</v>
      </c>
      <c r="CR538" s="12">
        <f t="shared" si="1405"/>
        <v>0</v>
      </c>
      <c r="CS538" s="12">
        <f t="shared" si="1405"/>
        <v>0</v>
      </c>
      <c r="CT538" s="12">
        <f t="shared" si="1405"/>
        <v>0</v>
      </c>
      <c r="CU538" s="12">
        <f t="shared" si="1405"/>
        <v>0</v>
      </c>
      <c r="CV538" s="12">
        <f t="shared" si="1405"/>
        <v>0</v>
      </c>
      <c r="CW538" s="12">
        <f t="shared" si="1405"/>
        <v>0</v>
      </c>
      <c r="CX538" s="12">
        <f t="shared" si="1405"/>
        <v>0</v>
      </c>
      <c r="CY538" s="12">
        <f t="shared" si="1405"/>
        <v>0</v>
      </c>
      <c r="CZ538" s="12">
        <f t="shared" si="1405"/>
        <v>0</v>
      </c>
      <c r="DA538" s="12">
        <f t="shared" si="1405"/>
        <v>0</v>
      </c>
      <c r="DB538" s="12">
        <f t="shared" si="1405"/>
        <v>0</v>
      </c>
      <c r="DC538" s="12">
        <f t="shared" si="1405"/>
        <v>0</v>
      </c>
      <c r="DD538" s="12">
        <f t="shared" si="1405"/>
        <v>0</v>
      </c>
      <c r="DE538" s="12">
        <f t="shared" si="1405"/>
        <v>0</v>
      </c>
      <c r="DF538" s="12">
        <f t="shared" si="1405"/>
        <v>0</v>
      </c>
      <c r="DG538" s="12">
        <f t="shared" si="1405"/>
        <v>0</v>
      </c>
      <c r="DH538" s="12">
        <f t="shared" si="1405"/>
        <v>0</v>
      </c>
      <c r="DI538" s="12">
        <f t="shared" si="1405"/>
        <v>0</v>
      </c>
      <c r="DJ538" s="12">
        <f t="shared" si="1405"/>
        <v>0</v>
      </c>
      <c r="DK538" s="12">
        <f t="shared" si="1405"/>
        <v>0</v>
      </c>
      <c r="DL538" s="12">
        <f t="shared" si="1405"/>
        <v>0</v>
      </c>
      <c r="DM538" s="12">
        <f t="shared" si="1405"/>
        <v>0</v>
      </c>
      <c r="DN538" s="12">
        <f t="shared" si="1405"/>
        <v>0</v>
      </c>
      <c r="DO538" s="12">
        <f t="shared" si="1405"/>
        <v>0</v>
      </c>
      <c r="DP538" s="12">
        <f t="shared" si="1405"/>
        <v>0</v>
      </c>
      <c r="DQ538" s="12">
        <f t="shared" si="1405"/>
        <v>0</v>
      </c>
      <c r="DR538" s="12">
        <f t="shared" si="1405"/>
        <v>0</v>
      </c>
      <c r="DS538" s="12">
        <f t="shared" si="1405"/>
        <v>0</v>
      </c>
      <c r="DT538" s="12">
        <f t="shared" si="1405"/>
        <v>0</v>
      </c>
      <c r="DU538" s="12">
        <f t="shared" si="1405"/>
        <v>0</v>
      </c>
      <c r="DV538" s="12">
        <f t="shared" si="1405"/>
        <v>0</v>
      </c>
      <c r="DW538" s="12">
        <f t="shared" si="1405"/>
        <v>0</v>
      </c>
      <c r="DX538" s="12">
        <f t="shared" si="1405"/>
        <v>0</v>
      </c>
      <c r="DY538" s="12">
        <f t="shared" si="1405"/>
        <v>0</v>
      </c>
      <c r="EB538" s="116">
        <f t="shared" si="1392"/>
        <v>537</v>
      </c>
      <c r="EC538" s="2" t="str">
        <f t="shared" si="1406"/>
        <v>Phase 4</v>
      </c>
      <c r="ED538" s="2" t="str">
        <f t="shared" si="1407"/>
        <v>75' Wide</v>
      </c>
      <c r="EE538" s="33" t="str">
        <f>EE544</f>
        <v>GAAP</v>
      </c>
      <c r="EF538" s="2" t="str">
        <f>EF544</f>
        <v>Home Construction - Options</v>
      </c>
    </row>
    <row r="539" spans="2:136" x14ac:dyDescent="0.3">
      <c r="D539" s="129"/>
      <c r="F539" s="128"/>
      <c r="G539" s="13"/>
      <c r="I539" s="12"/>
      <c r="J539" s="12"/>
      <c r="K539" s="12"/>
      <c r="L539" s="12"/>
      <c r="M539" s="12"/>
      <c r="N539" s="12"/>
      <c r="O539" s="12"/>
      <c r="P539" s="12"/>
      <c r="Q539" s="12"/>
      <c r="R539" s="12"/>
      <c r="S539" s="12"/>
      <c r="T539" s="12"/>
      <c r="U539" s="12"/>
      <c r="V539" s="12"/>
      <c r="W539" s="12"/>
      <c r="X539" s="12"/>
      <c r="Y539" s="12"/>
      <c r="Z539" s="12"/>
      <c r="AA539" s="12"/>
      <c r="AB539" s="12"/>
      <c r="AC539" s="12"/>
      <c r="AD539" s="12"/>
      <c r="AE539" s="12"/>
      <c r="AF539" s="12"/>
      <c r="AG539" s="12"/>
      <c r="AH539" s="12"/>
      <c r="AI539" s="12"/>
      <c r="AJ539" s="12"/>
      <c r="AK539" s="12"/>
      <c r="AL539" s="12"/>
      <c r="AM539" s="12"/>
      <c r="AN539" s="12"/>
      <c r="AO539" s="12"/>
      <c r="AP539" s="12"/>
      <c r="AQ539" s="12"/>
      <c r="AR539" s="12"/>
      <c r="AS539" s="12"/>
      <c r="AT539" s="12"/>
      <c r="AU539" s="12"/>
      <c r="AV539" s="12"/>
      <c r="AW539" s="12"/>
      <c r="AX539" s="12"/>
      <c r="AY539" s="12"/>
      <c r="AZ539" s="12"/>
      <c r="BA539" s="12"/>
      <c r="BB539" s="12"/>
      <c r="BC539" s="12"/>
      <c r="BD539" s="12"/>
      <c r="BE539" s="12"/>
      <c r="BF539" s="12"/>
      <c r="BG539" s="12"/>
      <c r="BH539" s="12"/>
      <c r="BI539" s="12"/>
      <c r="BJ539" s="12"/>
      <c r="BK539" s="12"/>
      <c r="BL539" s="12"/>
      <c r="BM539" s="12"/>
      <c r="BN539" s="12"/>
      <c r="BO539" s="12"/>
      <c r="BP539" s="12"/>
      <c r="BQ539" s="12"/>
      <c r="BR539" s="12"/>
      <c r="BS539" s="12"/>
      <c r="BT539" s="12"/>
      <c r="BU539" s="12"/>
      <c r="BV539" s="12"/>
      <c r="BW539" s="12"/>
      <c r="BX539" s="12"/>
      <c r="BY539" s="12"/>
      <c r="BZ539" s="12"/>
      <c r="CA539" s="12"/>
      <c r="CB539" s="12"/>
      <c r="CC539" s="12"/>
      <c r="CD539" s="12"/>
      <c r="CE539" s="12"/>
      <c r="CF539" s="12"/>
      <c r="CG539" s="12"/>
      <c r="CH539" s="12"/>
      <c r="CI539" s="12"/>
      <c r="CJ539" s="12"/>
      <c r="CK539" s="12"/>
      <c r="CL539" s="12"/>
      <c r="CM539" s="12"/>
      <c r="CN539" s="12"/>
      <c r="CO539" s="12"/>
      <c r="CP539" s="12"/>
      <c r="CQ539" s="12"/>
      <c r="CR539" s="12"/>
      <c r="CS539" s="12"/>
      <c r="CT539" s="12"/>
      <c r="CU539" s="12"/>
      <c r="CV539" s="12"/>
      <c r="CW539" s="12"/>
      <c r="CX539" s="12"/>
      <c r="CY539" s="12"/>
      <c r="CZ539" s="12"/>
      <c r="DA539" s="12"/>
      <c r="DB539" s="12"/>
      <c r="DC539" s="12"/>
      <c r="DD539" s="12"/>
      <c r="DE539" s="12"/>
      <c r="DF539" s="12"/>
      <c r="DG539" s="12"/>
      <c r="DH539" s="12"/>
      <c r="DI539" s="12"/>
      <c r="DJ539" s="12"/>
      <c r="DK539" s="12"/>
      <c r="DL539" s="12"/>
      <c r="DM539" s="12"/>
      <c r="DN539" s="12"/>
      <c r="DO539" s="12"/>
      <c r="DP539" s="12"/>
      <c r="DQ539" s="12"/>
      <c r="DR539" s="12"/>
      <c r="DS539" s="12"/>
      <c r="DT539" s="12"/>
      <c r="DU539" s="12"/>
      <c r="DV539" s="12"/>
      <c r="DW539" s="12"/>
      <c r="DX539" s="12"/>
      <c r="DY539" s="12"/>
      <c r="EE539" s="33"/>
    </row>
    <row r="540" spans="2:136" x14ac:dyDescent="0.3">
      <c r="B540" s="2" t="str">
        <f>Product!$P$2</f>
        <v>Phase 5</v>
      </c>
      <c r="C540" s="2" t="str">
        <f>Product!$P$3</f>
        <v>50' Wide</v>
      </c>
      <c r="D540" s="129">
        <f>SUMIFS(INDEX(Product!$B$2:$U$97, MATCH(D522, Product!$B$2:$B$97, 0), ), Product!$B$2:$U$2, $B540, Product!$B$3:$U$3, $C540)</f>
        <v>-30000</v>
      </c>
      <c r="F540" s="128"/>
      <c r="G540" s="11">
        <f>SUM(H540:DZ540)</f>
        <v>-900000</v>
      </c>
      <c r="I540" s="12">
        <f t="shared" si="1391"/>
        <v>0</v>
      </c>
      <c r="J540" s="12">
        <f t="shared" ref="J540:BU542" si="1408">J179*$D540</f>
        <v>0</v>
      </c>
      <c r="K540" s="12">
        <f t="shared" si="1408"/>
        <v>0</v>
      </c>
      <c r="L540" s="12">
        <f t="shared" si="1408"/>
        <v>0</v>
      </c>
      <c r="M540" s="12">
        <f t="shared" si="1408"/>
        <v>0</v>
      </c>
      <c r="N540" s="12">
        <f t="shared" si="1408"/>
        <v>0</v>
      </c>
      <c r="O540" s="12">
        <f t="shared" si="1408"/>
        <v>0</v>
      </c>
      <c r="P540" s="12">
        <f t="shared" si="1408"/>
        <v>0</v>
      </c>
      <c r="Q540" s="12">
        <f t="shared" si="1408"/>
        <v>0</v>
      </c>
      <c r="R540" s="12">
        <f t="shared" si="1408"/>
        <v>0</v>
      </c>
      <c r="S540" s="12">
        <f t="shared" si="1408"/>
        <v>0</v>
      </c>
      <c r="T540" s="12">
        <f t="shared" si="1408"/>
        <v>0</v>
      </c>
      <c r="U540" s="12">
        <f t="shared" si="1408"/>
        <v>0</v>
      </c>
      <c r="V540" s="12">
        <f t="shared" si="1408"/>
        <v>0</v>
      </c>
      <c r="W540" s="12">
        <f t="shared" si="1408"/>
        <v>0</v>
      </c>
      <c r="X540" s="12">
        <f t="shared" si="1408"/>
        <v>0</v>
      </c>
      <c r="Y540" s="12">
        <f t="shared" si="1408"/>
        <v>0</v>
      </c>
      <c r="Z540" s="12">
        <f t="shared" si="1408"/>
        <v>0</v>
      </c>
      <c r="AA540" s="12">
        <f t="shared" si="1408"/>
        <v>0</v>
      </c>
      <c r="AB540" s="12">
        <f t="shared" si="1408"/>
        <v>0</v>
      </c>
      <c r="AC540" s="12">
        <f t="shared" si="1408"/>
        <v>0</v>
      </c>
      <c r="AD540" s="12">
        <f t="shared" si="1408"/>
        <v>0</v>
      </c>
      <c r="AE540" s="12">
        <f t="shared" si="1408"/>
        <v>0</v>
      </c>
      <c r="AF540" s="12">
        <f t="shared" si="1408"/>
        <v>0</v>
      </c>
      <c r="AG540" s="12">
        <f t="shared" si="1408"/>
        <v>0</v>
      </c>
      <c r="AH540" s="12">
        <f t="shared" si="1408"/>
        <v>0</v>
      </c>
      <c r="AI540" s="12">
        <f t="shared" si="1408"/>
        <v>0</v>
      </c>
      <c r="AJ540" s="12">
        <f t="shared" si="1408"/>
        <v>0</v>
      </c>
      <c r="AK540" s="12">
        <f t="shared" si="1408"/>
        <v>0</v>
      </c>
      <c r="AL540" s="12">
        <f t="shared" si="1408"/>
        <v>0</v>
      </c>
      <c r="AM540" s="12">
        <f t="shared" si="1408"/>
        <v>0</v>
      </c>
      <c r="AN540" s="12">
        <f t="shared" si="1408"/>
        <v>0</v>
      </c>
      <c r="AO540" s="12">
        <f t="shared" si="1408"/>
        <v>0</v>
      </c>
      <c r="AP540" s="12">
        <f t="shared" si="1408"/>
        <v>0</v>
      </c>
      <c r="AQ540" s="12">
        <f t="shared" si="1408"/>
        <v>0</v>
      </c>
      <c r="AR540" s="12">
        <f t="shared" si="1408"/>
        <v>0</v>
      </c>
      <c r="AS540" s="12">
        <f t="shared" si="1408"/>
        <v>0</v>
      </c>
      <c r="AT540" s="12">
        <f t="shared" si="1408"/>
        <v>0</v>
      </c>
      <c r="AU540" s="12">
        <f t="shared" si="1408"/>
        <v>0</v>
      </c>
      <c r="AV540" s="12">
        <f t="shared" si="1408"/>
        <v>0</v>
      </c>
      <c r="AW540" s="12">
        <f t="shared" si="1408"/>
        <v>0</v>
      </c>
      <c r="AX540" s="12">
        <f t="shared" si="1408"/>
        <v>0</v>
      </c>
      <c r="AY540" s="12">
        <f t="shared" si="1408"/>
        <v>0</v>
      </c>
      <c r="AZ540" s="12">
        <f t="shared" si="1408"/>
        <v>0</v>
      </c>
      <c r="BA540" s="12">
        <f t="shared" si="1408"/>
        <v>0</v>
      </c>
      <c r="BB540" s="12">
        <f t="shared" si="1408"/>
        <v>0</v>
      </c>
      <c r="BC540" s="12">
        <f t="shared" si="1408"/>
        <v>0</v>
      </c>
      <c r="BD540" s="12">
        <f t="shared" si="1408"/>
        <v>0</v>
      </c>
      <c r="BE540" s="12">
        <f t="shared" si="1408"/>
        <v>0</v>
      </c>
      <c r="BF540" s="12">
        <f t="shared" si="1408"/>
        <v>0</v>
      </c>
      <c r="BG540" s="12">
        <f t="shared" si="1408"/>
        <v>0</v>
      </c>
      <c r="BH540" s="12">
        <f t="shared" si="1408"/>
        <v>0</v>
      </c>
      <c r="BI540" s="12">
        <f t="shared" si="1408"/>
        <v>0</v>
      </c>
      <c r="BJ540" s="12">
        <f t="shared" si="1408"/>
        <v>0</v>
      </c>
      <c r="BK540" s="12">
        <f t="shared" si="1408"/>
        <v>0</v>
      </c>
      <c r="BL540" s="12">
        <f t="shared" si="1408"/>
        <v>0</v>
      </c>
      <c r="BM540" s="12">
        <f t="shared" si="1408"/>
        <v>0</v>
      </c>
      <c r="BN540" s="12">
        <f t="shared" si="1408"/>
        <v>0</v>
      </c>
      <c r="BO540" s="12">
        <f t="shared" si="1408"/>
        <v>0</v>
      </c>
      <c r="BP540" s="12">
        <f t="shared" si="1408"/>
        <v>0</v>
      </c>
      <c r="BQ540" s="12">
        <f t="shared" si="1408"/>
        <v>0</v>
      </c>
      <c r="BR540" s="12">
        <f t="shared" si="1408"/>
        <v>0</v>
      </c>
      <c r="BS540" s="12">
        <f t="shared" si="1408"/>
        <v>-75000</v>
      </c>
      <c r="BT540" s="12">
        <f t="shared" si="1408"/>
        <v>-75000</v>
      </c>
      <c r="BU540" s="12">
        <f t="shared" si="1408"/>
        <v>-75000</v>
      </c>
      <c r="BV540" s="12">
        <f t="shared" ref="BV540:DY542" si="1409">BV179*$D540</f>
        <v>-75000</v>
      </c>
      <c r="BW540" s="12">
        <f t="shared" si="1409"/>
        <v>-75000</v>
      </c>
      <c r="BX540" s="12">
        <f t="shared" si="1409"/>
        <v>-75000</v>
      </c>
      <c r="BY540" s="12">
        <f t="shared" si="1409"/>
        <v>-75000</v>
      </c>
      <c r="BZ540" s="12">
        <f t="shared" si="1409"/>
        <v>-75000</v>
      </c>
      <c r="CA540" s="12">
        <f t="shared" si="1409"/>
        <v>-75000</v>
      </c>
      <c r="CB540" s="12">
        <f t="shared" si="1409"/>
        <v>-75000</v>
      </c>
      <c r="CC540" s="12">
        <f t="shared" si="1409"/>
        <v>-75000</v>
      </c>
      <c r="CD540" s="12">
        <f t="shared" si="1409"/>
        <v>-75000</v>
      </c>
      <c r="CE540" s="12">
        <f t="shared" si="1409"/>
        <v>0</v>
      </c>
      <c r="CF540" s="12">
        <f t="shared" si="1409"/>
        <v>0</v>
      </c>
      <c r="CG540" s="12">
        <f t="shared" si="1409"/>
        <v>0</v>
      </c>
      <c r="CH540" s="12">
        <f t="shared" si="1409"/>
        <v>0</v>
      </c>
      <c r="CI540" s="12">
        <f t="shared" si="1409"/>
        <v>0</v>
      </c>
      <c r="CJ540" s="12">
        <f t="shared" si="1409"/>
        <v>0</v>
      </c>
      <c r="CK540" s="12">
        <f t="shared" si="1409"/>
        <v>0</v>
      </c>
      <c r="CL540" s="12">
        <f t="shared" si="1409"/>
        <v>0</v>
      </c>
      <c r="CM540" s="12">
        <f t="shared" si="1409"/>
        <v>0</v>
      </c>
      <c r="CN540" s="12">
        <f t="shared" si="1409"/>
        <v>0</v>
      </c>
      <c r="CO540" s="12">
        <f t="shared" si="1409"/>
        <v>0</v>
      </c>
      <c r="CP540" s="12">
        <f t="shared" si="1409"/>
        <v>0</v>
      </c>
      <c r="CQ540" s="12">
        <f t="shared" si="1409"/>
        <v>0</v>
      </c>
      <c r="CR540" s="12">
        <f t="shared" si="1409"/>
        <v>0</v>
      </c>
      <c r="CS540" s="12">
        <f t="shared" si="1409"/>
        <v>0</v>
      </c>
      <c r="CT540" s="12">
        <f t="shared" si="1409"/>
        <v>0</v>
      </c>
      <c r="CU540" s="12">
        <f t="shared" si="1409"/>
        <v>0</v>
      </c>
      <c r="CV540" s="12">
        <f t="shared" si="1409"/>
        <v>0</v>
      </c>
      <c r="CW540" s="12">
        <f t="shared" si="1409"/>
        <v>0</v>
      </c>
      <c r="CX540" s="12">
        <f t="shared" si="1409"/>
        <v>0</v>
      </c>
      <c r="CY540" s="12">
        <f t="shared" si="1409"/>
        <v>0</v>
      </c>
      <c r="CZ540" s="12">
        <f t="shared" si="1409"/>
        <v>0</v>
      </c>
      <c r="DA540" s="12">
        <f t="shared" si="1409"/>
        <v>0</v>
      </c>
      <c r="DB540" s="12">
        <f t="shared" si="1409"/>
        <v>0</v>
      </c>
      <c r="DC540" s="12">
        <f t="shared" si="1409"/>
        <v>0</v>
      </c>
      <c r="DD540" s="12">
        <f t="shared" si="1409"/>
        <v>0</v>
      </c>
      <c r="DE540" s="12">
        <f t="shared" si="1409"/>
        <v>0</v>
      </c>
      <c r="DF540" s="12">
        <f t="shared" si="1409"/>
        <v>0</v>
      </c>
      <c r="DG540" s="12">
        <f t="shared" si="1409"/>
        <v>0</v>
      </c>
      <c r="DH540" s="12">
        <f t="shared" si="1409"/>
        <v>0</v>
      </c>
      <c r="DI540" s="12">
        <f t="shared" si="1409"/>
        <v>0</v>
      </c>
      <c r="DJ540" s="12">
        <f t="shared" si="1409"/>
        <v>0</v>
      </c>
      <c r="DK540" s="12">
        <f t="shared" si="1409"/>
        <v>0</v>
      </c>
      <c r="DL540" s="12">
        <f t="shared" si="1409"/>
        <v>0</v>
      </c>
      <c r="DM540" s="12">
        <f t="shared" si="1409"/>
        <v>0</v>
      </c>
      <c r="DN540" s="12">
        <f t="shared" si="1409"/>
        <v>0</v>
      </c>
      <c r="DO540" s="12">
        <f t="shared" si="1409"/>
        <v>0</v>
      </c>
      <c r="DP540" s="12">
        <f t="shared" si="1409"/>
        <v>0</v>
      </c>
      <c r="DQ540" s="12">
        <f t="shared" si="1409"/>
        <v>0</v>
      </c>
      <c r="DR540" s="12">
        <f t="shared" si="1409"/>
        <v>0</v>
      </c>
      <c r="DS540" s="12">
        <f t="shared" si="1409"/>
        <v>0</v>
      </c>
      <c r="DT540" s="12">
        <f t="shared" si="1409"/>
        <v>0</v>
      </c>
      <c r="DU540" s="12">
        <f t="shared" si="1409"/>
        <v>0</v>
      </c>
      <c r="DV540" s="12">
        <f t="shared" si="1409"/>
        <v>0</v>
      </c>
      <c r="DW540" s="12">
        <f t="shared" si="1409"/>
        <v>0</v>
      </c>
      <c r="DX540" s="12">
        <f t="shared" si="1409"/>
        <v>0</v>
      </c>
      <c r="DY540" s="12">
        <f t="shared" si="1409"/>
        <v>0</v>
      </c>
      <c r="EB540" s="116">
        <f t="shared" si="1392"/>
        <v>539</v>
      </c>
      <c r="EC540" s="2" t="str">
        <f t="shared" ref="EC540:EC542" si="1410">B540</f>
        <v>Phase 5</v>
      </c>
      <c r="ED540" s="2" t="str">
        <f t="shared" ref="ED540:ED542" si="1411">C540</f>
        <v>50' Wide</v>
      </c>
      <c r="EE540" s="33" t="str">
        <f>EE544</f>
        <v>GAAP</v>
      </c>
      <c r="EF540" s="2" t="str">
        <f>EF544</f>
        <v>Home Construction - Options</v>
      </c>
    </row>
    <row r="541" spans="2:136" x14ac:dyDescent="0.3">
      <c r="B541" s="2" t="str">
        <f>Product!$Q$2</f>
        <v>Phase 5</v>
      </c>
      <c r="C541" s="2" t="str">
        <f>Product!$Q$3</f>
        <v>60' Wide</v>
      </c>
      <c r="D541" s="129">
        <f>SUMIFS(INDEX(Product!$B$2:$U$97, MATCH(D522, Product!$B$2:$B$97, 0), ), Product!$B$2:$U$2, $B541, Product!$B$3:$U$3, $C541)</f>
        <v>-30000</v>
      </c>
      <c r="F541" s="128"/>
      <c r="G541" s="11">
        <f>SUM(H541:DZ541)</f>
        <v>-900000</v>
      </c>
      <c r="I541" s="12">
        <f t="shared" si="1391"/>
        <v>0</v>
      </c>
      <c r="J541" s="12">
        <f t="shared" si="1408"/>
        <v>0</v>
      </c>
      <c r="K541" s="12">
        <f t="shared" si="1408"/>
        <v>0</v>
      </c>
      <c r="L541" s="12">
        <f t="shared" si="1408"/>
        <v>0</v>
      </c>
      <c r="M541" s="12">
        <f t="shared" si="1408"/>
        <v>0</v>
      </c>
      <c r="N541" s="12">
        <f t="shared" si="1408"/>
        <v>0</v>
      </c>
      <c r="O541" s="12">
        <f t="shared" si="1408"/>
        <v>0</v>
      </c>
      <c r="P541" s="12">
        <f t="shared" si="1408"/>
        <v>0</v>
      </c>
      <c r="Q541" s="12">
        <f t="shared" si="1408"/>
        <v>0</v>
      </c>
      <c r="R541" s="12">
        <f t="shared" si="1408"/>
        <v>0</v>
      </c>
      <c r="S541" s="12">
        <f t="shared" si="1408"/>
        <v>0</v>
      </c>
      <c r="T541" s="12">
        <f t="shared" si="1408"/>
        <v>0</v>
      </c>
      <c r="U541" s="12">
        <f t="shared" si="1408"/>
        <v>0</v>
      </c>
      <c r="V541" s="12">
        <f t="shared" si="1408"/>
        <v>0</v>
      </c>
      <c r="W541" s="12">
        <f t="shared" si="1408"/>
        <v>0</v>
      </c>
      <c r="X541" s="12">
        <f t="shared" si="1408"/>
        <v>0</v>
      </c>
      <c r="Y541" s="12">
        <f t="shared" si="1408"/>
        <v>0</v>
      </c>
      <c r="Z541" s="12">
        <f t="shared" si="1408"/>
        <v>0</v>
      </c>
      <c r="AA541" s="12">
        <f t="shared" si="1408"/>
        <v>0</v>
      </c>
      <c r="AB541" s="12">
        <f t="shared" si="1408"/>
        <v>0</v>
      </c>
      <c r="AC541" s="12">
        <f t="shared" si="1408"/>
        <v>0</v>
      </c>
      <c r="AD541" s="12">
        <f t="shared" si="1408"/>
        <v>0</v>
      </c>
      <c r="AE541" s="12">
        <f t="shared" si="1408"/>
        <v>0</v>
      </c>
      <c r="AF541" s="12">
        <f t="shared" si="1408"/>
        <v>0</v>
      </c>
      <c r="AG541" s="12">
        <f t="shared" si="1408"/>
        <v>0</v>
      </c>
      <c r="AH541" s="12">
        <f t="shared" si="1408"/>
        <v>0</v>
      </c>
      <c r="AI541" s="12">
        <f t="shared" si="1408"/>
        <v>0</v>
      </c>
      <c r="AJ541" s="12">
        <f t="shared" si="1408"/>
        <v>0</v>
      </c>
      <c r="AK541" s="12">
        <f t="shared" si="1408"/>
        <v>0</v>
      </c>
      <c r="AL541" s="12">
        <f t="shared" si="1408"/>
        <v>0</v>
      </c>
      <c r="AM541" s="12">
        <f t="shared" si="1408"/>
        <v>0</v>
      </c>
      <c r="AN541" s="12">
        <f t="shared" si="1408"/>
        <v>0</v>
      </c>
      <c r="AO541" s="12">
        <f t="shared" si="1408"/>
        <v>0</v>
      </c>
      <c r="AP541" s="12">
        <f t="shared" si="1408"/>
        <v>0</v>
      </c>
      <c r="AQ541" s="12">
        <f t="shared" si="1408"/>
        <v>0</v>
      </c>
      <c r="AR541" s="12">
        <f t="shared" si="1408"/>
        <v>0</v>
      </c>
      <c r="AS541" s="12">
        <f t="shared" si="1408"/>
        <v>0</v>
      </c>
      <c r="AT541" s="12">
        <f t="shared" si="1408"/>
        <v>0</v>
      </c>
      <c r="AU541" s="12">
        <f t="shared" si="1408"/>
        <v>0</v>
      </c>
      <c r="AV541" s="12">
        <f t="shared" si="1408"/>
        <v>0</v>
      </c>
      <c r="AW541" s="12">
        <f t="shared" si="1408"/>
        <v>0</v>
      </c>
      <c r="AX541" s="12">
        <f t="shared" si="1408"/>
        <v>0</v>
      </c>
      <c r="AY541" s="12">
        <f t="shared" si="1408"/>
        <v>0</v>
      </c>
      <c r="AZ541" s="12">
        <f t="shared" si="1408"/>
        <v>0</v>
      </c>
      <c r="BA541" s="12">
        <f t="shared" si="1408"/>
        <v>0</v>
      </c>
      <c r="BB541" s="12">
        <f t="shared" si="1408"/>
        <v>0</v>
      </c>
      <c r="BC541" s="12">
        <f t="shared" si="1408"/>
        <v>0</v>
      </c>
      <c r="BD541" s="12">
        <f t="shared" si="1408"/>
        <v>0</v>
      </c>
      <c r="BE541" s="12">
        <f t="shared" si="1408"/>
        <v>0</v>
      </c>
      <c r="BF541" s="12">
        <f t="shared" si="1408"/>
        <v>0</v>
      </c>
      <c r="BG541" s="12">
        <f t="shared" si="1408"/>
        <v>0</v>
      </c>
      <c r="BH541" s="12">
        <f t="shared" si="1408"/>
        <v>0</v>
      </c>
      <c r="BI541" s="12">
        <f t="shared" si="1408"/>
        <v>0</v>
      </c>
      <c r="BJ541" s="12">
        <f t="shared" si="1408"/>
        <v>0</v>
      </c>
      <c r="BK541" s="12">
        <f t="shared" si="1408"/>
        <v>0</v>
      </c>
      <c r="BL541" s="12">
        <f t="shared" si="1408"/>
        <v>0</v>
      </c>
      <c r="BM541" s="12">
        <f t="shared" si="1408"/>
        <v>0</v>
      </c>
      <c r="BN541" s="12">
        <f t="shared" si="1408"/>
        <v>0</v>
      </c>
      <c r="BO541" s="12">
        <f t="shared" si="1408"/>
        <v>0</v>
      </c>
      <c r="BP541" s="12">
        <f t="shared" si="1408"/>
        <v>0</v>
      </c>
      <c r="BQ541" s="12">
        <f t="shared" si="1408"/>
        <v>0</v>
      </c>
      <c r="BR541" s="12">
        <f t="shared" si="1408"/>
        <v>0</v>
      </c>
      <c r="BS541" s="12">
        <f t="shared" si="1408"/>
        <v>-75000</v>
      </c>
      <c r="BT541" s="12">
        <f t="shared" si="1408"/>
        <v>-75000</v>
      </c>
      <c r="BU541" s="12">
        <f t="shared" si="1408"/>
        <v>-75000</v>
      </c>
      <c r="BV541" s="12">
        <f t="shared" si="1409"/>
        <v>-75000</v>
      </c>
      <c r="BW541" s="12">
        <f t="shared" si="1409"/>
        <v>-75000</v>
      </c>
      <c r="BX541" s="12">
        <f t="shared" si="1409"/>
        <v>-75000</v>
      </c>
      <c r="BY541" s="12">
        <f t="shared" si="1409"/>
        <v>-75000</v>
      </c>
      <c r="BZ541" s="12">
        <f t="shared" si="1409"/>
        <v>-75000</v>
      </c>
      <c r="CA541" s="12">
        <f t="shared" si="1409"/>
        <v>-75000</v>
      </c>
      <c r="CB541" s="12">
        <f t="shared" si="1409"/>
        <v>-75000</v>
      </c>
      <c r="CC541" s="12">
        <f t="shared" si="1409"/>
        <v>-75000</v>
      </c>
      <c r="CD541" s="12">
        <f t="shared" si="1409"/>
        <v>-75000</v>
      </c>
      <c r="CE541" s="12">
        <f t="shared" si="1409"/>
        <v>0</v>
      </c>
      <c r="CF541" s="12">
        <f t="shared" si="1409"/>
        <v>0</v>
      </c>
      <c r="CG541" s="12">
        <f t="shared" si="1409"/>
        <v>0</v>
      </c>
      <c r="CH541" s="12">
        <f t="shared" si="1409"/>
        <v>0</v>
      </c>
      <c r="CI541" s="12">
        <f t="shared" si="1409"/>
        <v>0</v>
      </c>
      <c r="CJ541" s="12">
        <f t="shared" si="1409"/>
        <v>0</v>
      </c>
      <c r="CK541" s="12">
        <f t="shared" si="1409"/>
        <v>0</v>
      </c>
      <c r="CL541" s="12">
        <f t="shared" si="1409"/>
        <v>0</v>
      </c>
      <c r="CM541" s="12">
        <f t="shared" si="1409"/>
        <v>0</v>
      </c>
      <c r="CN541" s="12">
        <f t="shared" si="1409"/>
        <v>0</v>
      </c>
      <c r="CO541" s="12">
        <f t="shared" si="1409"/>
        <v>0</v>
      </c>
      <c r="CP541" s="12">
        <f t="shared" si="1409"/>
        <v>0</v>
      </c>
      <c r="CQ541" s="12">
        <f t="shared" si="1409"/>
        <v>0</v>
      </c>
      <c r="CR541" s="12">
        <f t="shared" si="1409"/>
        <v>0</v>
      </c>
      <c r="CS541" s="12">
        <f t="shared" si="1409"/>
        <v>0</v>
      </c>
      <c r="CT541" s="12">
        <f t="shared" si="1409"/>
        <v>0</v>
      </c>
      <c r="CU541" s="12">
        <f t="shared" si="1409"/>
        <v>0</v>
      </c>
      <c r="CV541" s="12">
        <f t="shared" si="1409"/>
        <v>0</v>
      </c>
      <c r="CW541" s="12">
        <f t="shared" si="1409"/>
        <v>0</v>
      </c>
      <c r="CX541" s="12">
        <f t="shared" si="1409"/>
        <v>0</v>
      </c>
      <c r="CY541" s="12">
        <f t="shared" si="1409"/>
        <v>0</v>
      </c>
      <c r="CZ541" s="12">
        <f t="shared" si="1409"/>
        <v>0</v>
      </c>
      <c r="DA541" s="12">
        <f t="shared" si="1409"/>
        <v>0</v>
      </c>
      <c r="DB541" s="12">
        <f t="shared" si="1409"/>
        <v>0</v>
      </c>
      <c r="DC541" s="12">
        <f t="shared" si="1409"/>
        <v>0</v>
      </c>
      <c r="DD541" s="12">
        <f t="shared" si="1409"/>
        <v>0</v>
      </c>
      <c r="DE541" s="12">
        <f t="shared" si="1409"/>
        <v>0</v>
      </c>
      <c r="DF541" s="12">
        <f t="shared" si="1409"/>
        <v>0</v>
      </c>
      <c r="DG541" s="12">
        <f t="shared" si="1409"/>
        <v>0</v>
      </c>
      <c r="DH541" s="12">
        <f t="shared" si="1409"/>
        <v>0</v>
      </c>
      <c r="DI541" s="12">
        <f t="shared" si="1409"/>
        <v>0</v>
      </c>
      <c r="DJ541" s="12">
        <f t="shared" si="1409"/>
        <v>0</v>
      </c>
      <c r="DK541" s="12">
        <f t="shared" si="1409"/>
        <v>0</v>
      </c>
      <c r="DL541" s="12">
        <f t="shared" si="1409"/>
        <v>0</v>
      </c>
      <c r="DM541" s="12">
        <f t="shared" si="1409"/>
        <v>0</v>
      </c>
      <c r="DN541" s="12">
        <f t="shared" si="1409"/>
        <v>0</v>
      </c>
      <c r="DO541" s="12">
        <f t="shared" si="1409"/>
        <v>0</v>
      </c>
      <c r="DP541" s="12">
        <f t="shared" si="1409"/>
        <v>0</v>
      </c>
      <c r="DQ541" s="12">
        <f t="shared" si="1409"/>
        <v>0</v>
      </c>
      <c r="DR541" s="12">
        <f t="shared" si="1409"/>
        <v>0</v>
      </c>
      <c r="DS541" s="12">
        <f t="shared" si="1409"/>
        <v>0</v>
      </c>
      <c r="DT541" s="12">
        <f t="shared" si="1409"/>
        <v>0</v>
      </c>
      <c r="DU541" s="12">
        <f t="shared" si="1409"/>
        <v>0</v>
      </c>
      <c r="DV541" s="12">
        <f t="shared" si="1409"/>
        <v>0</v>
      </c>
      <c r="DW541" s="12">
        <f t="shared" si="1409"/>
        <v>0</v>
      </c>
      <c r="DX541" s="12">
        <f t="shared" si="1409"/>
        <v>0</v>
      </c>
      <c r="DY541" s="12">
        <f t="shared" si="1409"/>
        <v>0</v>
      </c>
      <c r="EB541" s="116">
        <f t="shared" si="1392"/>
        <v>540</v>
      </c>
      <c r="EC541" s="2" t="str">
        <f t="shared" si="1410"/>
        <v>Phase 5</v>
      </c>
      <c r="ED541" s="2" t="str">
        <f t="shared" si="1411"/>
        <v>60' Wide</v>
      </c>
      <c r="EE541" s="33" t="str">
        <f>EE544</f>
        <v>GAAP</v>
      </c>
      <c r="EF541" s="2" t="str">
        <f>EF544</f>
        <v>Home Construction - Options</v>
      </c>
    </row>
    <row r="542" spans="2:136" x14ac:dyDescent="0.3">
      <c r="B542" s="2" t="str">
        <f>Product!$R$2</f>
        <v>Phase 5</v>
      </c>
      <c r="C542" s="2" t="str">
        <f>Product!$R$3</f>
        <v>75' Wide</v>
      </c>
      <c r="D542" s="129">
        <f>SUMIFS(INDEX(Product!$B$2:$U$97, MATCH(D522, Product!$B$2:$B$97, 0), ), Product!$B$2:$U$2, $B542, Product!$B$3:$U$3, $C542)</f>
        <v>-30000</v>
      </c>
      <c r="F542" s="128"/>
      <c r="G542" s="11">
        <f>SUM(H542:DZ542)</f>
        <v>-600000</v>
      </c>
      <c r="I542" s="12">
        <f t="shared" si="1391"/>
        <v>0</v>
      </c>
      <c r="J542" s="12">
        <f t="shared" si="1408"/>
        <v>0</v>
      </c>
      <c r="K542" s="12">
        <f t="shared" si="1408"/>
        <v>0</v>
      </c>
      <c r="L542" s="12">
        <f t="shared" si="1408"/>
        <v>0</v>
      </c>
      <c r="M542" s="12">
        <f t="shared" si="1408"/>
        <v>0</v>
      </c>
      <c r="N542" s="12">
        <f t="shared" si="1408"/>
        <v>0</v>
      </c>
      <c r="O542" s="12">
        <f t="shared" si="1408"/>
        <v>0</v>
      </c>
      <c r="P542" s="12">
        <f t="shared" si="1408"/>
        <v>0</v>
      </c>
      <c r="Q542" s="12">
        <f t="shared" si="1408"/>
        <v>0</v>
      </c>
      <c r="R542" s="12">
        <f t="shared" si="1408"/>
        <v>0</v>
      </c>
      <c r="S542" s="12">
        <f t="shared" si="1408"/>
        <v>0</v>
      </c>
      <c r="T542" s="12">
        <f t="shared" si="1408"/>
        <v>0</v>
      </c>
      <c r="U542" s="12">
        <f t="shared" si="1408"/>
        <v>0</v>
      </c>
      <c r="V542" s="12">
        <f t="shared" si="1408"/>
        <v>0</v>
      </c>
      <c r="W542" s="12">
        <f t="shared" si="1408"/>
        <v>0</v>
      </c>
      <c r="X542" s="12">
        <f t="shared" si="1408"/>
        <v>0</v>
      </c>
      <c r="Y542" s="12">
        <f t="shared" si="1408"/>
        <v>0</v>
      </c>
      <c r="Z542" s="12">
        <f t="shared" si="1408"/>
        <v>0</v>
      </c>
      <c r="AA542" s="12">
        <f t="shared" si="1408"/>
        <v>0</v>
      </c>
      <c r="AB542" s="12">
        <f t="shared" si="1408"/>
        <v>0</v>
      </c>
      <c r="AC542" s="12">
        <f t="shared" si="1408"/>
        <v>0</v>
      </c>
      <c r="AD542" s="12">
        <f t="shared" si="1408"/>
        <v>0</v>
      </c>
      <c r="AE542" s="12">
        <f t="shared" si="1408"/>
        <v>0</v>
      </c>
      <c r="AF542" s="12">
        <f t="shared" si="1408"/>
        <v>0</v>
      </c>
      <c r="AG542" s="12">
        <f t="shared" si="1408"/>
        <v>0</v>
      </c>
      <c r="AH542" s="12">
        <f t="shared" si="1408"/>
        <v>0</v>
      </c>
      <c r="AI542" s="12">
        <f t="shared" si="1408"/>
        <v>0</v>
      </c>
      <c r="AJ542" s="12">
        <f t="shared" si="1408"/>
        <v>0</v>
      </c>
      <c r="AK542" s="12">
        <f t="shared" si="1408"/>
        <v>0</v>
      </c>
      <c r="AL542" s="12">
        <f t="shared" si="1408"/>
        <v>0</v>
      </c>
      <c r="AM542" s="12">
        <f t="shared" si="1408"/>
        <v>0</v>
      </c>
      <c r="AN542" s="12">
        <f t="shared" si="1408"/>
        <v>0</v>
      </c>
      <c r="AO542" s="12">
        <f t="shared" si="1408"/>
        <v>0</v>
      </c>
      <c r="AP542" s="12">
        <f t="shared" si="1408"/>
        <v>0</v>
      </c>
      <c r="AQ542" s="12">
        <f t="shared" si="1408"/>
        <v>0</v>
      </c>
      <c r="AR542" s="12">
        <f t="shared" si="1408"/>
        <v>0</v>
      </c>
      <c r="AS542" s="12">
        <f t="shared" si="1408"/>
        <v>0</v>
      </c>
      <c r="AT542" s="12">
        <f t="shared" si="1408"/>
        <v>0</v>
      </c>
      <c r="AU542" s="12">
        <f t="shared" si="1408"/>
        <v>0</v>
      </c>
      <c r="AV542" s="12">
        <f t="shared" si="1408"/>
        <v>0</v>
      </c>
      <c r="AW542" s="12">
        <f t="shared" si="1408"/>
        <v>0</v>
      </c>
      <c r="AX542" s="12">
        <f t="shared" si="1408"/>
        <v>0</v>
      </c>
      <c r="AY542" s="12">
        <f t="shared" si="1408"/>
        <v>0</v>
      </c>
      <c r="AZ542" s="12">
        <f t="shared" si="1408"/>
        <v>0</v>
      </c>
      <c r="BA542" s="12">
        <f t="shared" si="1408"/>
        <v>0</v>
      </c>
      <c r="BB542" s="12">
        <f t="shared" si="1408"/>
        <v>0</v>
      </c>
      <c r="BC542" s="12">
        <f t="shared" si="1408"/>
        <v>0</v>
      </c>
      <c r="BD542" s="12">
        <f t="shared" si="1408"/>
        <v>0</v>
      </c>
      <c r="BE542" s="12">
        <f t="shared" si="1408"/>
        <v>0</v>
      </c>
      <c r="BF542" s="12">
        <f t="shared" si="1408"/>
        <v>0</v>
      </c>
      <c r="BG542" s="12">
        <f t="shared" si="1408"/>
        <v>0</v>
      </c>
      <c r="BH542" s="12">
        <f t="shared" si="1408"/>
        <v>0</v>
      </c>
      <c r="BI542" s="12">
        <f t="shared" si="1408"/>
        <v>0</v>
      </c>
      <c r="BJ542" s="12">
        <f t="shared" si="1408"/>
        <v>0</v>
      </c>
      <c r="BK542" s="12">
        <f t="shared" si="1408"/>
        <v>0</v>
      </c>
      <c r="BL542" s="12">
        <f t="shared" si="1408"/>
        <v>0</v>
      </c>
      <c r="BM542" s="12">
        <f t="shared" si="1408"/>
        <v>0</v>
      </c>
      <c r="BN542" s="12">
        <f t="shared" si="1408"/>
        <v>0</v>
      </c>
      <c r="BO542" s="12">
        <f t="shared" si="1408"/>
        <v>0</v>
      </c>
      <c r="BP542" s="12">
        <f t="shared" si="1408"/>
        <v>0</v>
      </c>
      <c r="BQ542" s="12">
        <f t="shared" si="1408"/>
        <v>0</v>
      </c>
      <c r="BR542" s="12">
        <f t="shared" si="1408"/>
        <v>0</v>
      </c>
      <c r="BS542" s="12">
        <f t="shared" si="1408"/>
        <v>-50000</v>
      </c>
      <c r="BT542" s="12">
        <f t="shared" si="1408"/>
        <v>-50000</v>
      </c>
      <c r="BU542" s="12">
        <f t="shared" si="1408"/>
        <v>-50000</v>
      </c>
      <c r="BV542" s="12">
        <f t="shared" si="1409"/>
        <v>-50000</v>
      </c>
      <c r="BW542" s="12">
        <f t="shared" si="1409"/>
        <v>-50000</v>
      </c>
      <c r="BX542" s="12">
        <f t="shared" si="1409"/>
        <v>-50000</v>
      </c>
      <c r="BY542" s="12">
        <f t="shared" si="1409"/>
        <v>-50000</v>
      </c>
      <c r="BZ542" s="12">
        <f t="shared" si="1409"/>
        <v>-50000</v>
      </c>
      <c r="CA542" s="12">
        <f t="shared" si="1409"/>
        <v>-50000</v>
      </c>
      <c r="CB542" s="12">
        <f t="shared" si="1409"/>
        <v>-50000</v>
      </c>
      <c r="CC542" s="12">
        <f t="shared" si="1409"/>
        <v>-50000</v>
      </c>
      <c r="CD542" s="12">
        <f t="shared" si="1409"/>
        <v>-50000</v>
      </c>
      <c r="CE542" s="12">
        <f t="shared" si="1409"/>
        <v>0</v>
      </c>
      <c r="CF542" s="12">
        <f t="shared" si="1409"/>
        <v>0</v>
      </c>
      <c r="CG542" s="12">
        <f t="shared" si="1409"/>
        <v>0</v>
      </c>
      <c r="CH542" s="12">
        <f t="shared" si="1409"/>
        <v>0</v>
      </c>
      <c r="CI542" s="12">
        <f t="shared" si="1409"/>
        <v>0</v>
      </c>
      <c r="CJ542" s="12">
        <f t="shared" si="1409"/>
        <v>0</v>
      </c>
      <c r="CK542" s="12">
        <f t="shared" si="1409"/>
        <v>0</v>
      </c>
      <c r="CL542" s="12">
        <f t="shared" si="1409"/>
        <v>0</v>
      </c>
      <c r="CM542" s="12">
        <f t="shared" si="1409"/>
        <v>0</v>
      </c>
      <c r="CN542" s="12">
        <f t="shared" si="1409"/>
        <v>0</v>
      </c>
      <c r="CO542" s="12">
        <f t="shared" si="1409"/>
        <v>0</v>
      </c>
      <c r="CP542" s="12">
        <f t="shared" si="1409"/>
        <v>0</v>
      </c>
      <c r="CQ542" s="12">
        <f t="shared" si="1409"/>
        <v>0</v>
      </c>
      <c r="CR542" s="12">
        <f t="shared" si="1409"/>
        <v>0</v>
      </c>
      <c r="CS542" s="12">
        <f t="shared" si="1409"/>
        <v>0</v>
      </c>
      <c r="CT542" s="12">
        <f t="shared" si="1409"/>
        <v>0</v>
      </c>
      <c r="CU542" s="12">
        <f t="shared" si="1409"/>
        <v>0</v>
      </c>
      <c r="CV542" s="12">
        <f t="shared" si="1409"/>
        <v>0</v>
      </c>
      <c r="CW542" s="12">
        <f t="shared" si="1409"/>
        <v>0</v>
      </c>
      <c r="CX542" s="12">
        <f t="shared" si="1409"/>
        <v>0</v>
      </c>
      <c r="CY542" s="12">
        <f t="shared" si="1409"/>
        <v>0</v>
      </c>
      <c r="CZ542" s="12">
        <f t="shared" si="1409"/>
        <v>0</v>
      </c>
      <c r="DA542" s="12">
        <f t="shared" si="1409"/>
        <v>0</v>
      </c>
      <c r="DB542" s="12">
        <f t="shared" si="1409"/>
        <v>0</v>
      </c>
      <c r="DC542" s="12">
        <f t="shared" si="1409"/>
        <v>0</v>
      </c>
      <c r="DD542" s="12">
        <f t="shared" si="1409"/>
        <v>0</v>
      </c>
      <c r="DE542" s="12">
        <f t="shared" si="1409"/>
        <v>0</v>
      </c>
      <c r="DF542" s="12">
        <f t="shared" si="1409"/>
        <v>0</v>
      </c>
      <c r="DG542" s="12">
        <f t="shared" si="1409"/>
        <v>0</v>
      </c>
      <c r="DH542" s="12">
        <f t="shared" si="1409"/>
        <v>0</v>
      </c>
      <c r="DI542" s="12">
        <f t="shared" si="1409"/>
        <v>0</v>
      </c>
      <c r="DJ542" s="12">
        <f t="shared" si="1409"/>
        <v>0</v>
      </c>
      <c r="DK542" s="12">
        <f t="shared" si="1409"/>
        <v>0</v>
      </c>
      <c r="DL542" s="12">
        <f t="shared" si="1409"/>
        <v>0</v>
      </c>
      <c r="DM542" s="12">
        <f t="shared" si="1409"/>
        <v>0</v>
      </c>
      <c r="DN542" s="12">
        <f t="shared" si="1409"/>
        <v>0</v>
      </c>
      <c r="DO542" s="12">
        <f t="shared" si="1409"/>
        <v>0</v>
      </c>
      <c r="DP542" s="12">
        <f t="shared" si="1409"/>
        <v>0</v>
      </c>
      <c r="DQ542" s="12">
        <f t="shared" si="1409"/>
        <v>0</v>
      </c>
      <c r="DR542" s="12">
        <f t="shared" si="1409"/>
        <v>0</v>
      </c>
      <c r="DS542" s="12">
        <f t="shared" si="1409"/>
        <v>0</v>
      </c>
      <c r="DT542" s="12">
        <f t="shared" si="1409"/>
        <v>0</v>
      </c>
      <c r="DU542" s="12">
        <f t="shared" si="1409"/>
        <v>0</v>
      </c>
      <c r="DV542" s="12">
        <f t="shared" si="1409"/>
        <v>0</v>
      </c>
      <c r="DW542" s="12">
        <f t="shared" si="1409"/>
        <v>0</v>
      </c>
      <c r="DX542" s="12">
        <f t="shared" si="1409"/>
        <v>0</v>
      </c>
      <c r="DY542" s="12">
        <f t="shared" si="1409"/>
        <v>0</v>
      </c>
      <c r="EB542" s="116">
        <f t="shared" si="1392"/>
        <v>541</v>
      </c>
      <c r="EC542" s="2" t="str">
        <f t="shared" si="1410"/>
        <v>Phase 5</v>
      </c>
      <c r="ED542" s="2" t="str">
        <f t="shared" si="1411"/>
        <v>75' Wide</v>
      </c>
      <c r="EE542" s="33" t="str">
        <f>EE544</f>
        <v>GAAP</v>
      </c>
      <c r="EF542" s="2" t="str">
        <f>EF544</f>
        <v>Home Construction - Options</v>
      </c>
    </row>
    <row r="543" spans="2:136" x14ac:dyDescent="0.3">
      <c r="G543" s="7"/>
    </row>
    <row r="544" spans="2:136" x14ac:dyDescent="0.3">
      <c r="B544" s="18" t="s">
        <v>56</v>
      </c>
      <c r="C544" s="18"/>
      <c r="D544" s="18"/>
      <c r="E544" s="18"/>
      <c r="F544" s="18"/>
      <c r="G544" s="23">
        <f>SUM(G522:G543)</f>
        <v>-12000000</v>
      </c>
      <c r="H544" s="18"/>
      <c r="I544" s="19">
        <f>SUM(I522:I543)</f>
        <v>0</v>
      </c>
      <c r="J544" s="19">
        <f t="shared" ref="J544:BU544" si="1412">SUM(J522:J543)</f>
        <v>0</v>
      </c>
      <c r="K544" s="19">
        <f t="shared" si="1412"/>
        <v>0</v>
      </c>
      <c r="L544" s="19">
        <f t="shared" si="1412"/>
        <v>0</v>
      </c>
      <c r="M544" s="19">
        <f t="shared" si="1412"/>
        <v>0</v>
      </c>
      <c r="N544" s="19">
        <f t="shared" si="1412"/>
        <v>0</v>
      </c>
      <c r="O544" s="19">
        <f t="shared" si="1412"/>
        <v>0</v>
      </c>
      <c r="P544" s="19">
        <f t="shared" si="1412"/>
        <v>0</v>
      </c>
      <c r="Q544" s="19">
        <f t="shared" si="1412"/>
        <v>0</v>
      </c>
      <c r="R544" s="19">
        <f t="shared" si="1412"/>
        <v>0</v>
      </c>
      <c r="S544" s="19">
        <f t="shared" si="1412"/>
        <v>0</v>
      </c>
      <c r="T544" s="19">
        <f t="shared" si="1412"/>
        <v>0</v>
      </c>
      <c r="U544" s="19">
        <f t="shared" si="1412"/>
        <v>0</v>
      </c>
      <c r="V544" s="19">
        <f t="shared" si="1412"/>
        <v>0</v>
      </c>
      <c r="W544" s="19">
        <f t="shared" si="1412"/>
        <v>-200000</v>
      </c>
      <c r="X544" s="19">
        <f t="shared" si="1412"/>
        <v>-200000</v>
      </c>
      <c r="Y544" s="19">
        <f t="shared" si="1412"/>
        <v>-200000</v>
      </c>
      <c r="Z544" s="19">
        <f t="shared" si="1412"/>
        <v>-200000</v>
      </c>
      <c r="AA544" s="19">
        <f t="shared" si="1412"/>
        <v>-200000</v>
      </c>
      <c r="AB544" s="19">
        <f t="shared" si="1412"/>
        <v>-200000</v>
      </c>
      <c r="AC544" s="19">
        <f t="shared" si="1412"/>
        <v>-200000</v>
      </c>
      <c r="AD544" s="19">
        <f t="shared" si="1412"/>
        <v>-200000</v>
      </c>
      <c r="AE544" s="19">
        <f t="shared" si="1412"/>
        <v>-200000</v>
      </c>
      <c r="AF544" s="19">
        <f t="shared" si="1412"/>
        <v>-200000</v>
      </c>
      <c r="AG544" s="19">
        <f t="shared" si="1412"/>
        <v>-200000</v>
      </c>
      <c r="AH544" s="19">
        <f t="shared" si="1412"/>
        <v>-200000</v>
      </c>
      <c r="AI544" s="19">
        <f t="shared" si="1412"/>
        <v>-200000</v>
      </c>
      <c r="AJ544" s="19">
        <f t="shared" si="1412"/>
        <v>-200000</v>
      </c>
      <c r="AK544" s="19">
        <f t="shared" si="1412"/>
        <v>-200000</v>
      </c>
      <c r="AL544" s="19">
        <f t="shared" si="1412"/>
        <v>-200000</v>
      </c>
      <c r="AM544" s="19">
        <f t="shared" si="1412"/>
        <v>-200000</v>
      </c>
      <c r="AN544" s="19">
        <f t="shared" si="1412"/>
        <v>-200000</v>
      </c>
      <c r="AO544" s="19">
        <f t="shared" si="1412"/>
        <v>-200000</v>
      </c>
      <c r="AP544" s="19">
        <f t="shared" si="1412"/>
        <v>-200000</v>
      </c>
      <c r="AQ544" s="19">
        <f t="shared" si="1412"/>
        <v>-200000</v>
      </c>
      <c r="AR544" s="19">
        <f t="shared" si="1412"/>
        <v>-200000</v>
      </c>
      <c r="AS544" s="19">
        <f t="shared" si="1412"/>
        <v>-200000</v>
      </c>
      <c r="AT544" s="19">
        <f t="shared" si="1412"/>
        <v>-200000</v>
      </c>
      <c r="AU544" s="19">
        <f t="shared" si="1412"/>
        <v>-200000</v>
      </c>
      <c r="AV544" s="19">
        <f t="shared" si="1412"/>
        <v>-200000</v>
      </c>
      <c r="AW544" s="19">
        <f t="shared" si="1412"/>
        <v>-200000</v>
      </c>
      <c r="AX544" s="19">
        <f t="shared" si="1412"/>
        <v>-200000</v>
      </c>
      <c r="AY544" s="19">
        <f t="shared" si="1412"/>
        <v>-200000</v>
      </c>
      <c r="AZ544" s="19">
        <f t="shared" si="1412"/>
        <v>-200000</v>
      </c>
      <c r="BA544" s="19">
        <f t="shared" si="1412"/>
        <v>-200000</v>
      </c>
      <c r="BB544" s="19">
        <f t="shared" si="1412"/>
        <v>-200000</v>
      </c>
      <c r="BC544" s="19">
        <f t="shared" si="1412"/>
        <v>-200000</v>
      </c>
      <c r="BD544" s="19">
        <f t="shared" si="1412"/>
        <v>-200000</v>
      </c>
      <c r="BE544" s="19">
        <f t="shared" si="1412"/>
        <v>-200000</v>
      </c>
      <c r="BF544" s="19">
        <f t="shared" si="1412"/>
        <v>-200000</v>
      </c>
      <c r="BG544" s="19">
        <f t="shared" si="1412"/>
        <v>-200000</v>
      </c>
      <c r="BH544" s="19">
        <f t="shared" si="1412"/>
        <v>-200000</v>
      </c>
      <c r="BI544" s="19">
        <f t="shared" si="1412"/>
        <v>-200000</v>
      </c>
      <c r="BJ544" s="19">
        <f t="shared" si="1412"/>
        <v>-200000</v>
      </c>
      <c r="BK544" s="19">
        <f t="shared" si="1412"/>
        <v>-200000</v>
      </c>
      <c r="BL544" s="19">
        <f t="shared" si="1412"/>
        <v>-200000</v>
      </c>
      <c r="BM544" s="19">
        <f t="shared" si="1412"/>
        <v>-200000</v>
      </c>
      <c r="BN544" s="19">
        <f t="shared" si="1412"/>
        <v>-200000</v>
      </c>
      <c r="BO544" s="19">
        <f t="shared" si="1412"/>
        <v>-200000</v>
      </c>
      <c r="BP544" s="19">
        <f t="shared" si="1412"/>
        <v>-200000</v>
      </c>
      <c r="BQ544" s="19">
        <f t="shared" si="1412"/>
        <v>-200000</v>
      </c>
      <c r="BR544" s="19">
        <f t="shared" si="1412"/>
        <v>-200000</v>
      </c>
      <c r="BS544" s="19">
        <f t="shared" si="1412"/>
        <v>-200000</v>
      </c>
      <c r="BT544" s="19">
        <f t="shared" si="1412"/>
        <v>-200000</v>
      </c>
      <c r="BU544" s="19">
        <f t="shared" si="1412"/>
        <v>-200000</v>
      </c>
      <c r="BV544" s="19">
        <f t="shared" ref="BV544:DY544" si="1413">SUM(BV522:BV543)</f>
        <v>-200000</v>
      </c>
      <c r="BW544" s="19">
        <f t="shared" si="1413"/>
        <v>-200000</v>
      </c>
      <c r="BX544" s="19">
        <f t="shared" si="1413"/>
        <v>-200000</v>
      </c>
      <c r="BY544" s="19">
        <f t="shared" si="1413"/>
        <v>-200000</v>
      </c>
      <c r="BZ544" s="19">
        <f t="shared" si="1413"/>
        <v>-200000</v>
      </c>
      <c r="CA544" s="19">
        <f t="shared" si="1413"/>
        <v>-200000</v>
      </c>
      <c r="CB544" s="19">
        <f t="shared" si="1413"/>
        <v>-200000</v>
      </c>
      <c r="CC544" s="19">
        <f t="shared" si="1413"/>
        <v>-200000</v>
      </c>
      <c r="CD544" s="19">
        <f t="shared" si="1413"/>
        <v>-200000</v>
      </c>
      <c r="CE544" s="19">
        <f t="shared" si="1413"/>
        <v>0</v>
      </c>
      <c r="CF544" s="19">
        <f t="shared" si="1413"/>
        <v>0</v>
      </c>
      <c r="CG544" s="19">
        <f t="shared" si="1413"/>
        <v>0</v>
      </c>
      <c r="CH544" s="19">
        <f t="shared" si="1413"/>
        <v>0</v>
      </c>
      <c r="CI544" s="19">
        <f t="shared" si="1413"/>
        <v>0</v>
      </c>
      <c r="CJ544" s="19">
        <f t="shared" si="1413"/>
        <v>0</v>
      </c>
      <c r="CK544" s="19">
        <f t="shared" si="1413"/>
        <v>0</v>
      </c>
      <c r="CL544" s="19">
        <f t="shared" si="1413"/>
        <v>0</v>
      </c>
      <c r="CM544" s="19">
        <f t="shared" si="1413"/>
        <v>0</v>
      </c>
      <c r="CN544" s="19">
        <f t="shared" si="1413"/>
        <v>0</v>
      </c>
      <c r="CO544" s="19">
        <f t="shared" si="1413"/>
        <v>0</v>
      </c>
      <c r="CP544" s="19">
        <f t="shared" si="1413"/>
        <v>0</v>
      </c>
      <c r="CQ544" s="19">
        <f t="shared" si="1413"/>
        <v>0</v>
      </c>
      <c r="CR544" s="19">
        <f t="shared" si="1413"/>
        <v>0</v>
      </c>
      <c r="CS544" s="19">
        <f t="shared" si="1413"/>
        <v>0</v>
      </c>
      <c r="CT544" s="19">
        <f t="shared" si="1413"/>
        <v>0</v>
      </c>
      <c r="CU544" s="19">
        <f t="shared" si="1413"/>
        <v>0</v>
      </c>
      <c r="CV544" s="19">
        <f t="shared" si="1413"/>
        <v>0</v>
      </c>
      <c r="CW544" s="19">
        <f t="shared" si="1413"/>
        <v>0</v>
      </c>
      <c r="CX544" s="19">
        <f t="shared" si="1413"/>
        <v>0</v>
      </c>
      <c r="CY544" s="19">
        <f t="shared" si="1413"/>
        <v>0</v>
      </c>
      <c r="CZ544" s="19">
        <f t="shared" si="1413"/>
        <v>0</v>
      </c>
      <c r="DA544" s="19">
        <f t="shared" si="1413"/>
        <v>0</v>
      </c>
      <c r="DB544" s="19">
        <f t="shared" si="1413"/>
        <v>0</v>
      </c>
      <c r="DC544" s="19">
        <f t="shared" si="1413"/>
        <v>0</v>
      </c>
      <c r="DD544" s="19">
        <f t="shared" si="1413"/>
        <v>0</v>
      </c>
      <c r="DE544" s="19">
        <f t="shared" si="1413"/>
        <v>0</v>
      </c>
      <c r="DF544" s="19">
        <f t="shared" si="1413"/>
        <v>0</v>
      </c>
      <c r="DG544" s="19">
        <f t="shared" si="1413"/>
        <v>0</v>
      </c>
      <c r="DH544" s="19">
        <f t="shared" si="1413"/>
        <v>0</v>
      </c>
      <c r="DI544" s="19">
        <f t="shared" si="1413"/>
        <v>0</v>
      </c>
      <c r="DJ544" s="19">
        <f t="shared" si="1413"/>
        <v>0</v>
      </c>
      <c r="DK544" s="19">
        <f t="shared" si="1413"/>
        <v>0</v>
      </c>
      <c r="DL544" s="19">
        <f t="shared" si="1413"/>
        <v>0</v>
      </c>
      <c r="DM544" s="19">
        <f t="shared" si="1413"/>
        <v>0</v>
      </c>
      <c r="DN544" s="19">
        <f t="shared" si="1413"/>
        <v>0</v>
      </c>
      <c r="DO544" s="19">
        <f t="shared" si="1413"/>
        <v>0</v>
      </c>
      <c r="DP544" s="19">
        <f t="shared" si="1413"/>
        <v>0</v>
      </c>
      <c r="DQ544" s="19">
        <f t="shared" si="1413"/>
        <v>0</v>
      </c>
      <c r="DR544" s="19">
        <f t="shared" si="1413"/>
        <v>0</v>
      </c>
      <c r="DS544" s="19">
        <f t="shared" si="1413"/>
        <v>0</v>
      </c>
      <c r="DT544" s="19">
        <f t="shared" si="1413"/>
        <v>0</v>
      </c>
      <c r="DU544" s="19">
        <f t="shared" si="1413"/>
        <v>0</v>
      </c>
      <c r="DV544" s="19">
        <f t="shared" si="1413"/>
        <v>0</v>
      </c>
      <c r="DW544" s="19">
        <f t="shared" si="1413"/>
        <v>0</v>
      </c>
      <c r="DX544" s="19">
        <f t="shared" si="1413"/>
        <v>0</v>
      </c>
      <c r="DY544" s="19">
        <f t="shared" si="1413"/>
        <v>0</v>
      </c>
      <c r="EB544" s="116">
        <f>ROW(EB544)-ROW($EB$2)+1</f>
        <v>543</v>
      </c>
      <c r="EC544" s="2" t="s">
        <v>0</v>
      </c>
      <c r="ED544" s="2" t="s">
        <v>0</v>
      </c>
      <c r="EE544" s="117" t="s">
        <v>233</v>
      </c>
      <c r="EF544" s="110" t="str">
        <f>CF!$C$27</f>
        <v>Home Construction - Options</v>
      </c>
    </row>
    <row r="546" spans="1:136" ht="33" x14ac:dyDescent="0.3">
      <c r="A546" s="8" t="s">
        <v>109</v>
      </c>
      <c r="B546" s="4"/>
      <c r="C546" s="4"/>
      <c r="D546" s="9" t="str">
        <f>Product!$B$57</f>
        <v>Total Direct Overhead</v>
      </c>
      <c r="E546" s="9"/>
      <c r="F546" s="16"/>
      <c r="G546" s="7"/>
    </row>
    <row r="548" spans="1:136" x14ac:dyDescent="0.3">
      <c r="B548" s="2" t="str">
        <f>Product!$D$2</f>
        <v>Phase 1</v>
      </c>
      <c r="C548" s="2" t="str">
        <f>Product!$D$3</f>
        <v>50' Wide</v>
      </c>
      <c r="D548" s="129">
        <f>SUMIFS(INDEX(Product!$B$2:$U$97, MATCH(D546, Product!$B$2:$B$97, 0), ), Product!$B$2:$U$2, $B548, Product!$B$3:$U$3, $C548)</f>
        <v>-180000</v>
      </c>
      <c r="G548" s="11">
        <f>SUM(H548:DZ548)</f>
        <v>-180000</v>
      </c>
      <c r="I548" s="21">
        <f t="shared" ref="I548:AN548" si="1414">(I235/$G235)*$D548</f>
        <v>0</v>
      </c>
      <c r="J548" s="21">
        <f t="shared" si="1414"/>
        <v>0</v>
      </c>
      <c r="K548" s="21">
        <f t="shared" si="1414"/>
        <v>0</v>
      </c>
      <c r="L548" s="21">
        <f t="shared" si="1414"/>
        <v>0</v>
      </c>
      <c r="M548" s="21">
        <f t="shared" si="1414"/>
        <v>0</v>
      </c>
      <c r="N548" s="21">
        <f t="shared" si="1414"/>
        <v>0</v>
      </c>
      <c r="O548" s="21">
        <f t="shared" si="1414"/>
        <v>0</v>
      </c>
      <c r="P548" s="21">
        <f t="shared" si="1414"/>
        <v>0</v>
      </c>
      <c r="Q548" s="21">
        <f t="shared" si="1414"/>
        <v>-5000</v>
      </c>
      <c r="R548" s="21">
        <f t="shared" si="1414"/>
        <v>-10000</v>
      </c>
      <c r="S548" s="21">
        <f t="shared" si="1414"/>
        <v>-15000</v>
      </c>
      <c r="T548" s="21">
        <f t="shared" si="1414"/>
        <v>-20000</v>
      </c>
      <c r="U548" s="21">
        <f t="shared" si="1414"/>
        <v>-25000</v>
      </c>
      <c r="V548" s="21">
        <f t="shared" si="1414"/>
        <v>-30000</v>
      </c>
      <c r="W548" s="21">
        <f t="shared" si="1414"/>
        <v>-25000</v>
      </c>
      <c r="X548" s="21">
        <f t="shared" si="1414"/>
        <v>-20000</v>
      </c>
      <c r="Y548" s="21">
        <f t="shared" si="1414"/>
        <v>-15000</v>
      </c>
      <c r="Z548" s="21">
        <f t="shared" si="1414"/>
        <v>-10000</v>
      </c>
      <c r="AA548" s="21">
        <f t="shared" si="1414"/>
        <v>-5000</v>
      </c>
      <c r="AB548" s="21">
        <f t="shared" si="1414"/>
        <v>0</v>
      </c>
      <c r="AC548" s="21">
        <f t="shared" si="1414"/>
        <v>0</v>
      </c>
      <c r="AD548" s="21">
        <f t="shared" si="1414"/>
        <v>0</v>
      </c>
      <c r="AE548" s="21">
        <f t="shared" si="1414"/>
        <v>0</v>
      </c>
      <c r="AF548" s="21">
        <f t="shared" si="1414"/>
        <v>0</v>
      </c>
      <c r="AG548" s="21">
        <f t="shared" si="1414"/>
        <v>0</v>
      </c>
      <c r="AH548" s="21">
        <f t="shared" si="1414"/>
        <v>0</v>
      </c>
      <c r="AI548" s="21">
        <f t="shared" si="1414"/>
        <v>0</v>
      </c>
      <c r="AJ548" s="21">
        <f t="shared" si="1414"/>
        <v>0</v>
      </c>
      <c r="AK548" s="21">
        <f t="shared" si="1414"/>
        <v>0</v>
      </c>
      <c r="AL548" s="21">
        <f t="shared" si="1414"/>
        <v>0</v>
      </c>
      <c r="AM548" s="21">
        <f t="shared" si="1414"/>
        <v>0</v>
      </c>
      <c r="AN548" s="21">
        <f t="shared" si="1414"/>
        <v>0</v>
      </c>
      <c r="AO548" s="21">
        <f t="shared" ref="AO548:BT548" si="1415">(AO235/$G235)*$D548</f>
        <v>0</v>
      </c>
      <c r="AP548" s="21">
        <f t="shared" si="1415"/>
        <v>0</v>
      </c>
      <c r="AQ548" s="21">
        <f t="shared" si="1415"/>
        <v>0</v>
      </c>
      <c r="AR548" s="21">
        <f t="shared" si="1415"/>
        <v>0</v>
      </c>
      <c r="AS548" s="21">
        <f t="shared" si="1415"/>
        <v>0</v>
      </c>
      <c r="AT548" s="21">
        <f t="shared" si="1415"/>
        <v>0</v>
      </c>
      <c r="AU548" s="21">
        <f t="shared" si="1415"/>
        <v>0</v>
      </c>
      <c r="AV548" s="21">
        <f t="shared" si="1415"/>
        <v>0</v>
      </c>
      <c r="AW548" s="21">
        <f t="shared" si="1415"/>
        <v>0</v>
      </c>
      <c r="AX548" s="21">
        <f t="shared" si="1415"/>
        <v>0</v>
      </c>
      <c r="AY548" s="21">
        <f t="shared" si="1415"/>
        <v>0</v>
      </c>
      <c r="AZ548" s="21">
        <f t="shared" si="1415"/>
        <v>0</v>
      </c>
      <c r="BA548" s="21">
        <f t="shared" si="1415"/>
        <v>0</v>
      </c>
      <c r="BB548" s="21">
        <f t="shared" si="1415"/>
        <v>0</v>
      </c>
      <c r="BC548" s="21">
        <f t="shared" si="1415"/>
        <v>0</v>
      </c>
      <c r="BD548" s="21">
        <f t="shared" si="1415"/>
        <v>0</v>
      </c>
      <c r="BE548" s="21">
        <f t="shared" si="1415"/>
        <v>0</v>
      </c>
      <c r="BF548" s="21">
        <f t="shared" si="1415"/>
        <v>0</v>
      </c>
      <c r="BG548" s="21">
        <f t="shared" si="1415"/>
        <v>0</v>
      </c>
      <c r="BH548" s="21">
        <f t="shared" si="1415"/>
        <v>0</v>
      </c>
      <c r="BI548" s="21">
        <f t="shared" si="1415"/>
        <v>0</v>
      </c>
      <c r="BJ548" s="21">
        <f t="shared" si="1415"/>
        <v>0</v>
      </c>
      <c r="BK548" s="21">
        <f t="shared" si="1415"/>
        <v>0</v>
      </c>
      <c r="BL548" s="21">
        <f t="shared" si="1415"/>
        <v>0</v>
      </c>
      <c r="BM548" s="21">
        <f t="shared" si="1415"/>
        <v>0</v>
      </c>
      <c r="BN548" s="21">
        <f t="shared" si="1415"/>
        <v>0</v>
      </c>
      <c r="BO548" s="21">
        <f t="shared" si="1415"/>
        <v>0</v>
      </c>
      <c r="BP548" s="21">
        <f t="shared" si="1415"/>
        <v>0</v>
      </c>
      <c r="BQ548" s="21">
        <f t="shared" si="1415"/>
        <v>0</v>
      </c>
      <c r="BR548" s="21">
        <f t="shared" si="1415"/>
        <v>0</v>
      </c>
      <c r="BS548" s="21">
        <f t="shared" si="1415"/>
        <v>0</v>
      </c>
      <c r="BT548" s="21">
        <f t="shared" si="1415"/>
        <v>0</v>
      </c>
      <c r="BU548" s="21">
        <f t="shared" ref="BU548:CZ548" si="1416">(BU235/$G235)*$D548</f>
        <v>0</v>
      </c>
      <c r="BV548" s="21">
        <f t="shared" si="1416"/>
        <v>0</v>
      </c>
      <c r="BW548" s="21">
        <f t="shared" si="1416"/>
        <v>0</v>
      </c>
      <c r="BX548" s="21">
        <f t="shared" si="1416"/>
        <v>0</v>
      </c>
      <c r="BY548" s="21">
        <f t="shared" si="1416"/>
        <v>0</v>
      </c>
      <c r="BZ548" s="21">
        <f t="shared" si="1416"/>
        <v>0</v>
      </c>
      <c r="CA548" s="21">
        <f t="shared" si="1416"/>
        <v>0</v>
      </c>
      <c r="CB548" s="21">
        <f t="shared" si="1416"/>
        <v>0</v>
      </c>
      <c r="CC548" s="21">
        <f t="shared" si="1416"/>
        <v>0</v>
      </c>
      <c r="CD548" s="21">
        <f t="shared" si="1416"/>
        <v>0</v>
      </c>
      <c r="CE548" s="21">
        <f t="shared" si="1416"/>
        <v>0</v>
      </c>
      <c r="CF548" s="21">
        <f t="shared" si="1416"/>
        <v>0</v>
      </c>
      <c r="CG548" s="21">
        <f t="shared" si="1416"/>
        <v>0</v>
      </c>
      <c r="CH548" s="21">
        <f t="shared" si="1416"/>
        <v>0</v>
      </c>
      <c r="CI548" s="21">
        <f t="shared" si="1416"/>
        <v>0</v>
      </c>
      <c r="CJ548" s="21">
        <f t="shared" si="1416"/>
        <v>0</v>
      </c>
      <c r="CK548" s="21">
        <f t="shared" si="1416"/>
        <v>0</v>
      </c>
      <c r="CL548" s="21">
        <f t="shared" si="1416"/>
        <v>0</v>
      </c>
      <c r="CM548" s="21">
        <f t="shared" si="1416"/>
        <v>0</v>
      </c>
      <c r="CN548" s="21">
        <f t="shared" si="1416"/>
        <v>0</v>
      </c>
      <c r="CO548" s="21">
        <f t="shared" si="1416"/>
        <v>0</v>
      </c>
      <c r="CP548" s="21">
        <f t="shared" si="1416"/>
        <v>0</v>
      </c>
      <c r="CQ548" s="21">
        <f t="shared" si="1416"/>
        <v>0</v>
      </c>
      <c r="CR548" s="21">
        <f t="shared" si="1416"/>
        <v>0</v>
      </c>
      <c r="CS548" s="21">
        <f t="shared" si="1416"/>
        <v>0</v>
      </c>
      <c r="CT548" s="21">
        <f t="shared" si="1416"/>
        <v>0</v>
      </c>
      <c r="CU548" s="21">
        <f t="shared" si="1416"/>
        <v>0</v>
      </c>
      <c r="CV548" s="21">
        <f t="shared" si="1416"/>
        <v>0</v>
      </c>
      <c r="CW548" s="21">
        <f t="shared" si="1416"/>
        <v>0</v>
      </c>
      <c r="CX548" s="21">
        <f t="shared" si="1416"/>
        <v>0</v>
      </c>
      <c r="CY548" s="21">
        <f t="shared" si="1416"/>
        <v>0</v>
      </c>
      <c r="CZ548" s="21">
        <f t="shared" si="1416"/>
        <v>0</v>
      </c>
      <c r="DA548" s="21">
        <f t="shared" ref="DA548:DY548" si="1417">(DA235/$G235)*$D548</f>
        <v>0</v>
      </c>
      <c r="DB548" s="21">
        <f t="shared" si="1417"/>
        <v>0</v>
      </c>
      <c r="DC548" s="21">
        <f t="shared" si="1417"/>
        <v>0</v>
      </c>
      <c r="DD548" s="21">
        <f t="shared" si="1417"/>
        <v>0</v>
      </c>
      <c r="DE548" s="21">
        <f t="shared" si="1417"/>
        <v>0</v>
      </c>
      <c r="DF548" s="21">
        <f t="shared" si="1417"/>
        <v>0</v>
      </c>
      <c r="DG548" s="21">
        <f t="shared" si="1417"/>
        <v>0</v>
      </c>
      <c r="DH548" s="21">
        <f t="shared" si="1417"/>
        <v>0</v>
      </c>
      <c r="DI548" s="21">
        <f t="shared" si="1417"/>
        <v>0</v>
      </c>
      <c r="DJ548" s="21">
        <f t="shared" si="1417"/>
        <v>0</v>
      </c>
      <c r="DK548" s="21">
        <f t="shared" si="1417"/>
        <v>0</v>
      </c>
      <c r="DL548" s="21">
        <f t="shared" si="1417"/>
        <v>0</v>
      </c>
      <c r="DM548" s="21">
        <f t="shared" si="1417"/>
        <v>0</v>
      </c>
      <c r="DN548" s="21">
        <f t="shared" si="1417"/>
        <v>0</v>
      </c>
      <c r="DO548" s="21">
        <f t="shared" si="1417"/>
        <v>0</v>
      </c>
      <c r="DP548" s="21">
        <f t="shared" si="1417"/>
        <v>0</v>
      </c>
      <c r="DQ548" s="21">
        <f t="shared" si="1417"/>
        <v>0</v>
      </c>
      <c r="DR548" s="21">
        <f t="shared" si="1417"/>
        <v>0</v>
      </c>
      <c r="DS548" s="21">
        <f t="shared" si="1417"/>
        <v>0</v>
      </c>
      <c r="DT548" s="21">
        <f t="shared" si="1417"/>
        <v>0</v>
      </c>
      <c r="DU548" s="21">
        <f t="shared" si="1417"/>
        <v>0</v>
      </c>
      <c r="DV548" s="21">
        <f t="shared" si="1417"/>
        <v>0</v>
      </c>
      <c r="DW548" s="21">
        <f t="shared" si="1417"/>
        <v>0</v>
      </c>
      <c r="DX548" s="21">
        <f t="shared" si="1417"/>
        <v>0</v>
      </c>
      <c r="DY548" s="21">
        <f t="shared" si="1417"/>
        <v>0</v>
      </c>
      <c r="EB548" s="116">
        <f>ROW(EB548)-ROW($EB$2)+1</f>
        <v>547</v>
      </c>
      <c r="EC548" s="2" t="str">
        <f>B548</f>
        <v>Phase 1</v>
      </c>
      <c r="ED548" s="2" t="str">
        <f>C548</f>
        <v>50' Wide</v>
      </c>
      <c r="EE548" s="33" t="str">
        <f>EE568</f>
        <v>Cash</v>
      </c>
      <c r="EF548" s="2" t="str">
        <f>EF568</f>
        <v>Direct Overhead</v>
      </c>
    </row>
    <row r="549" spans="1:136" x14ac:dyDescent="0.3">
      <c r="B549" s="2" t="str">
        <f>Product!$E$2</f>
        <v>Phase 1</v>
      </c>
      <c r="C549" s="2" t="str">
        <f>Product!$E$3</f>
        <v>60' Wide</v>
      </c>
      <c r="D549" s="129">
        <f>SUMIFS(INDEX(Product!$B$2:$U$97, MATCH(D546, Product!$B$2:$B$97, 0), ), Product!$B$2:$U$2, $B549, Product!$B$3:$U$3, $C549)</f>
        <v>-180000</v>
      </c>
      <c r="G549" s="11">
        <f>SUM(H549:DZ549)</f>
        <v>-180000</v>
      </c>
      <c r="I549" s="21">
        <f t="shared" ref="I549:AN549" si="1418">(I236/$G236)*$D549</f>
        <v>0</v>
      </c>
      <c r="J549" s="21">
        <f t="shared" si="1418"/>
        <v>0</v>
      </c>
      <c r="K549" s="21">
        <f t="shared" si="1418"/>
        <v>0</v>
      </c>
      <c r="L549" s="21">
        <f t="shared" si="1418"/>
        <v>0</v>
      </c>
      <c r="M549" s="21">
        <f t="shared" si="1418"/>
        <v>0</v>
      </c>
      <c r="N549" s="21">
        <f t="shared" si="1418"/>
        <v>0</v>
      </c>
      <c r="O549" s="21">
        <f t="shared" si="1418"/>
        <v>0</v>
      </c>
      <c r="P549" s="21">
        <f t="shared" si="1418"/>
        <v>0</v>
      </c>
      <c r="Q549" s="21">
        <f t="shared" si="1418"/>
        <v>-5000</v>
      </c>
      <c r="R549" s="21">
        <f t="shared" si="1418"/>
        <v>-10000</v>
      </c>
      <c r="S549" s="21">
        <f t="shared" si="1418"/>
        <v>-15000</v>
      </c>
      <c r="T549" s="21">
        <f t="shared" si="1418"/>
        <v>-20000</v>
      </c>
      <c r="U549" s="21">
        <f t="shared" si="1418"/>
        <v>-25000</v>
      </c>
      <c r="V549" s="21">
        <f t="shared" si="1418"/>
        <v>-30000</v>
      </c>
      <c r="W549" s="21">
        <f t="shared" si="1418"/>
        <v>-25000</v>
      </c>
      <c r="X549" s="21">
        <f t="shared" si="1418"/>
        <v>-20000</v>
      </c>
      <c r="Y549" s="21">
        <f t="shared" si="1418"/>
        <v>-15000</v>
      </c>
      <c r="Z549" s="21">
        <f t="shared" si="1418"/>
        <v>-10000</v>
      </c>
      <c r="AA549" s="21">
        <f t="shared" si="1418"/>
        <v>-5000</v>
      </c>
      <c r="AB549" s="21">
        <f t="shared" si="1418"/>
        <v>0</v>
      </c>
      <c r="AC549" s="21">
        <f t="shared" si="1418"/>
        <v>0</v>
      </c>
      <c r="AD549" s="21">
        <f t="shared" si="1418"/>
        <v>0</v>
      </c>
      <c r="AE549" s="21">
        <f t="shared" si="1418"/>
        <v>0</v>
      </c>
      <c r="AF549" s="21">
        <f t="shared" si="1418"/>
        <v>0</v>
      </c>
      <c r="AG549" s="21">
        <f t="shared" si="1418"/>
        <v>0</v>
      </c>
      <c r="AH549" s="21">
        <f t="shared" si="1418"/>
        <v>0</v>
      </c>
      <c r="AI549" s="21">
        <f t="shared" si="1418"/>
        <v>0</v>
      </c>
      <c r="AJ549" s="21">
        <f t="shared" si="1418"/>
        <v>0</v>
      </c>
      <c r="AK549" s="21">
        <f t="shared" si="1418"/>
        <v>0</v>
      </c>
      <c r="AL549" s="21">
        <f t="shared" si="1418"/>
        <v>0</v>
      </c>
      <c r="AM549" s="21">
        <f t="shared" si="1418"/>
        <v>0</v>
      </c>
      <c r="AN549" s="21">
        <f t="shared" si="1418"/>
        <v>0</v>
      </c>
      <c r="AO549" s="21">
        <f t="shared" ref="AO549:BT549" si="1419">(AO236/$G236)*$D549</f>
        <v>0</v>
      </c>
      <c r="AP549" s="21">
        <f t="shared" si="1419"/>
        <v>0</v>
      </c>
      <c r="AQ549" s="21">
        <f t="shared" si="1419"/>
        <v>0</v>
      </c>
      <c r="AR549" s="21">
        <f t="shared" si="1419"/>
        <v>0</v>
      </c>
      <c r="AS549" s="21">
        <f t="shared" si="1419"/>
        <v>0</v>
      </c>
      <c r="AT549" s="21">
        <f t="shared" si="1419"/>
        <v>0</v>
      </c>
      <c r="AU549" s="21">
        <f t="shared" si="1419"/>
        <v>0</v>
      </c>
      <c r="AV549" s="21">
        <f t="shared" si="1419"/>
        <v>0</v>
      </c>
      <c r="AW549" s="21">
        <f t="shared" si="1419"/>
        <v>0</v>
      </c>
      <c r="AX549" s="21">
        <f t="shared" si="1419"/>
        <v>0</v>
      </c>
      <c r="AY549" s="21">
        <f t="shared" si="1419"/>
        <v>0</v>
      </c>
      <c r="AZ549" s="21">
        <f t="shared" si="1419"/>
        <v>0</v>
      </c>
      <c r="BA549" s="21">
        <f t="shared" si="1419"/>
        <v>0</v>
      </c>
      <c r="BB549" s="21">
        <f t="shared" si="1419"/>
        <v>0</v>
      </c>
      <c r="BC549" s="21">
        <f t="shared" si="1419"/>
        <v>0</v>
      </c>
      <c r="BD549" s="21">
        <f t="shared" si="1419"/>
        <v>0</v>
      </c>
      <c r="BE549" s="21">
        <f t="shared" si="1419"/>
        <v>0</v>
      </c>
      <c r="BF549" s="21">
        <f t="shared" si="1419"/>
        <v>0</v>
      </c>
      <c r="BG549" s="21">
        <f t="shared" si="1419"/>
        <v>0</v>
      </c>
      <c r="BH549" s="21">
        <f t="shared" si="1419"/>
        <v>0</v>
      </c>
      <c r="BI549" s="21">
        <f t="shared" si="1419"/>
        <v>0</v>
      </c>
      <c r="BJ549" s="21">
        <f t="shared" si="1419"/>
        <v>0</v>
      </c>
      <c r="BK549" s="21">
        <f t="shared" si="1419"/>
        <v>0</v>
      </c>
      <c r="BL549" s="21">
        <f t="shared" si="1419"/>
        <v>0</v>
      </c>
      <c r="BM549" s="21">
        <f t="shared" si="1419"/>
        <v>0</v>
      </c>
      <c r="BN549" s="21">
        <f t="shared" si="1419"/>
        <v>0</v>
      </c>
      <c r="BO549" s="21">
        <f t="shared" si="1419"/>
        <v>0</v>
      </c>
      <c r="BP549" s="21">
        <f t="shared" si="1419"/>
        <v>0</v>
      </c>
      <c r="BQ549" s="21">
        <f t="shared" si="1419"/>
        <v>0</v>
      </c>
      <c r="BR549" s="21">
        <f t="shared" si="1419"/>
        <v>0</v>
      </c>
      <c r="BS549" s="21">
        <f t="shared" si="1419"/>
        <v>0</v>
      </c>
      <c r="BT549" s="21">
        <f t="shared" si="1419"/>
        <v>0</v>
      </c>
      <c r="BU549" s="21">
        <f t="shared" ref="BU549:CZ549" si="1420">(BU236/$G236)*$D549</f>
        <v>0</v>
      </c>
      <c r="BV549" s="21">
        <f t="shared" si="1420"/>
        <v>0</v>
      </c>
      <c r="BW549" s="21">
        <f t="shared" si="1420"/>
        <v>0</v>
      </c>
      <c r="BX549" s="21">
        <f t="shared" si="1420"/>
        <v>0</v>
      </c>
      <c r="BY549" s="21">
        <f t="shared" si="1420"/>
        <v>0</v>
      </c>
      <c r="BZ549" s="21">
        <f t="shared" si="1420"/>
        <v>0</v>
      </c>
      <c r="CA549" s="21">
        <f t="shared" si="1420"/>
        <v>0</v>
      </c>
      <c r="CB549" s="21">
        <f t="shared" si="1420"/>
        <v>0</v>
      </c>
      <c r="CC549" s="21">
        <f t="shared" si="1420"/>
        <v>0</v>
      </c>
      <c r="CD549" s="21">
        <f t="shared" si="1420"/>
        <v>0</v>
      </c>
      <c r="CE549" s="21">
        <f t="shared" si="1420"/>
        <v>0</v>
      </c>
      <c r="CF549" s="21">
        <f t="shared" si="1420"/>
        <v>0</v>
      </c>
      <c r="CG549" s="21">
        <f t="shared" si="1420"/>
        <v>0</v>
      </c>
      <c r="CH549" s="21">
        <f t="shared" si="1420"/>
        <v>0</v>
      </c>
      <c r="CI549" s="21">
        <f t="shared" si="1420"/>
        <v>0</v>
      </c>
      <c r="CJ549" s="21">
        <f t="shared" si="1420"/>
        <v>0</v>
      </c>
      <c r="CK549" s="21">
        <f t="shared" si="1420"/>
        <v>0</v>
      </c>
      <c r="CL549" s="21">
        <f t="shared" si="1420"/>
        <v>0</v>
      </c>
      <c r="CM549" s="21">
        <f t="shared" si="1420"/>
        <v>0</v>
      </c>
      <c r="CN549" s="21">
        <f t="shared" si="1420"/>
        <v>0</v>
      </c>
      <c r="CO549" s="21">
        <f t="shared" si="1420"/>
        <v>0</v>
      </c>
      <c r="CP549" s="21">
        <f t="shared" si="1420"/>
        <v>0</v>
      </c>
      <c r="CQ549" s="21">
        <f t="shared" si="1420"/>
        <v>0</v>
      </c>
      <c r="CR549" s="21">
        <f t="shared" si="1420"/>
        <v>0</v>
      </c>
      <c r="CS549" s="21">
        <f t="shared" si="1420"/>
        <v>0</v>
      </c>
      <c r="CT549" s="21">
        <f t="shared" si="1420"/>
        <v>0</v>
      </c>
      <c r="CU549" s="21">
        <f t="shared" si="1420"/>
        <v>0</v>
      </c>
      <c r="CV549" s="21">
        <f t="shared" si="1420"/>
        <v>0</v>
      </c>
      <c r="CW549" s="21">
        <f t="shared" si="1420"/>
        <v>0</v>
      </c>
      <c r="CX549" s="21">
        <f t="shared" si="1420"/>
        <v>0</v>
      </c>
      <c r="CY549" s="21">
        <f t="shared" si="1420"/>
        <v>0</v>
      </c>
      <c r="CZ549" s="21">
        <f t="shared" si="1420"/>
        <v>0</v>
      </c>
      <c r="DA549" s="21">
        <f t="shared" ref="DA549:DY549" si="1421">(DA236/$G236)*$D549</f>
        <v>0</v>
      </c>
      <c r="DB549" s="21">
        <f t="shared" si="1421"/>
        <v>0</v>
      </c>
      <c r="DC549" s="21">
        <f t="shared" si="1421"/>
        <v>0</v>
      </c>
      <c r="DD549" s="21">
        <f t="shared" si="1421"/>
        <v>0</v>
      </c>
      <c r="DE549" s="21">
        <f t="shared" si="1421"/>
        <v>0</v>
      </c>
      <c r="DF549" s="21">
        <f t="shared" si="1421"/>
        <v>0</v>
      </c>
      <c r="DG549" s="21">
        <f t="shared" si="1421"/>
        <v>0</v>
      </c>
      <c r="DH549" s="21">
        <f t="shared" si="1421"/>
        <v>0</v>
      </c>
      <c r="DI549" s="21">
        <f t="shared" si="1421"/>
        <v>0</v>
      </c>
      <c r="DJ549" s="21">
        <f t="shared" si="1421"/>
        <v>0</v>
      </c>
      <c r="DK549" s="21">
        <f t="shared" si="1421"/>
        <v>0</v>
      </c>
      <c r="DL549" s="21">
        <f t="shared" si="1421"/>
        <v>0</v>
      </c>
      <c r="DM549" s="21">
        <f t="shared" si="1421"/>
        <v>0</v>
      </c>
      <c r="DN549" s="21">
        <f t="shared" si="1421"/>
        <v>0</v>
      </c>
      <c r="DO549" s="21">
        <f t="shared" si="1421"/>
        <v>0</v>
      </c>
      <c r="DP549" s="21">
        <f t="shared" si="1421"/>
        <v>0</v>
      </c>
      <c r="DQ549" s="21">
        <f t="shared" si="1421"/>
        <v>0</v>
      </c>
      <c r="DR549" s="21">
        <f t="shared" si="1421"/>
        <v>0</v>
      </c>
      <c r="DS549" s="21">
        <f t="shared" si="1421"/>
        <v>0</v>
      </c>
      <c r="DT549" s="21">
        <f t="shared" si="1421"/>
        <v>0</v>
      </c>
      <c r="DU549" s="21">
        <f t="shared" si="1421"/>
        <v>0</v>
      </c>
      <c r="DV549" s="21">
        <f t="shared" si="1421"/>
        <v>0</v>
      </c>
      <c r="DW549" s="21">
        <f t="shared" si="1421"/>
        <v>0</v>
      </c>
      <c r="DX549" s="21">
        <f t="shared" si="1421"/>
        <v>0</v>
      </c>
      <c r="DY549" s="21">
        <f t="shared" si="1421"/>
        <v>0</v>
      </c>
      <c r="EB549" s="116">
        <f t="shared" ref="EB549:EB566" si="1422">ROW(EB549)-ROW($EB$2)+1</f>
        <v>548</v>
      </c>
      <c r="EC549" s="2" t="str">
        <f t="shared" ref="EC549:EC550" si="1423">B549</f>
        <v>Phase 1</v>
      </c>
      <c r="ED549" s="2" t="str">
        <f t="shared" ref="ED549:ED550" si="1424">C549</f>
        <v>60' Wide</v>
      </c>
      <c r="EE549" s="33" t="str">
        <f>EE568</f>
        <v>Cash</v>
      </c>
      <c r="EF549" s="2" t="str">
        <f>EF568</f>
        <v>Direct Overhead</v>
      </c>
    </row>
    <row r="550" spans="1:136" x14ac:dyDescent="0.3">
      <c r="B550" s="2" t="str">
        <f>Product!$F$2</f>
        <v>Phase 1</v>
      </c>
      <c r="C550" s="2" t="str">
        <f>Product!$F$3</f>
        <v>75' Wide</v>
      </c>
      <c r="D550" s="129">
        <f>SUMIFS(INDEX(Product!$B$2:$U$97, MATCH(D546, Product!$B$2:$B$97, 0), ), Product!$B$2:$U$2, $B550, Product!$B$3:$U$3, $C550)</f>
        <v>-120000</v>
      </c>
      <c r="G550" s="11">
        <f>SUM(H550:DZ550)</f>
        <v>-120000</v>
      </c>
      <c r="I550" s="21">
        <f t="shared" ref="I550:AN550" si="1425">(I237/$G237)*$D550</f>
        <v>0</v>
      </c>
      <c r="J550" s="21">
        <f t="shared" si="1425"/>
        <v>0</v>
      </c>
      <c r="K550" s="21">
        <f t="shared" si="1425"/>
        <v>0</v>
      </c>
      <c r="L550" s="21">
        <f t="shared" si="1425"/>
        <v>0</v>
      </c>
      <c r="M550" s="21">
        <f t="shared" si="1425"/>
        <v>0</v>
      </c>
      <c r="N550" s="21">
        <f t="shared" si="1425"/>
        <v>0</v>
      </c>
      <c r="O550" s="21">
        <f t="shared" si="1425"/>
        <v>0</v>
      </c>
      <c r="P550" s="21">
        <f t="shared" si="1425"/>
        <v>0</v>
      </c>
      <c r="Q550" s="21">
        <f t="shared" si="1425"/>
        <v>-3333.3333333333335</v>
      </c>
      <c r="R550" s="21">
        <f t="shared" si="1425"/>
        <v>-6666.666666666667</v>
      </c>
      <c r="S550" s="21">
        <f t="shared" si="1425"/>
        <v>-10000</v>
      </c>
      <c r="T550" s="21">
        <f t="shared" si="1425"/>
        <v>-13333.333333333334</v>
      </c>
      <c r="U550" s="21">
        <f t="shared" si="1425"/>
        <v>-16666.666666666668</v>
      </c>
      <c r="V550" s="21">
        <f t="shared" si="1425"/>
        <v>-20000</v>
      </c>
      <c r="W550" s="21">
        <f t="shared" si="1425"/>
        <v>-16666.666666666668</v>
      </c>
      <c r="X550" s="21">
        <f t="shared" si="1425"/>
        <v>-13333.333333333336</v>
      </c>
      <c r="Y550" s="21">
        <f t="shared" si="1425"/>
        <v>-10000.000000000004</v>
      </c>
      <c r="Z550" s="21">
        <f t="shared" si="1425"/>
        <v>-6666.6666666666715</v>
      </c>
      <c r="AA550" s="21">
        <f t="shared" si="1425"/>
        <v>-3333.3333333333358</v>
      </c>
      <c r="AB550" s="21">
        <f t="shared" si="1425"/>
        <v>0</v>
      </c>
      <c r="AC550" s="21">
        <f t="shared" si="1425"/>
        <v>0</v>
      </c>
      <c r="AD550" s="21">
        <f t="shared" si="1425"/>
        <v>0</v>
      </c>
      <c r="AE550" s="21">
        <f t="shared" si="1425"/>
        <v>0</v>
      </c>
      <c r="AF550" s="21">
        <f t="shared" si="1425"/>
        <v>0</v>
      </c>
      <c r="AG550" s="21">
        <f t="shared" si="1425"/>
        <v>0</v>
      </c>
      <c r="AH550" s="21">
        <f t="shared" si="1425"/>
        <v>0</v>
      </c>
      <c r="AI550" s="21">
        <f t="shared" si="1425"/>
        <v>0</v>
      </c>
      <c r="AJ550" s="21">
        <f t="shared" si="1425"/>
        <v>0</v>
      </c>
      <c r="AK550" s="21">
        <f t="shared" si="1425"/>
        <v>0</v>
      </c>
      <c r="AL550" s="21">
        <f t="shared" si="1425"/>
        <v>0</v>
      </c>
      <c r="AM550" s="21">
        <f t="shared" si="1425"/>
        <v>0</v>
      </c>
      <c r="AN550" s="21">
        <f t="shared" si="1425"/>
        <v>0</v>
      </c>
      <c r="AO550" s="21">
        <f t="shared" ref="AO550:BT550" si="1426">(AO237/$G237)*$D550</f>
        <v>0</v>
      </c>
      <c r="AP550" s="21">
        <f t="shared" si="1426"/>
        <v>0</v>
      </c>
      <c r="AQ550" s="21">
        <f t="shared" si="1426"/>
        <v>0</v>
      </c>
      <c r="AR550" s="21">
        <f t="shared" si="1426"/>
        <v>0</v>
      </c>
      <c r="AS550" s="21">
        <f t="shared" si="1426"/>
        <v>0</v>
      </c>
      <c r="AT550" s="21">
        <f t="shared" si="1426"/>
        <v>0</v>
      </c>
      <c r="AU550" s="21">
        <f t="shared" si="1426"/>
        <v>0</v>
      </c>
      <c r="AV550" s="21">
        <f t="shared" si="1426"/>
        <v>0</v>
      </c>
      <c r="AW550" s="21">
        <f t="shared" si="1426"/>
        <v>0</v>
      </c>
      <c r="AX550" s="21">
        <f t="shared" si="1426"/>
        <v>0</v>
      </c>
      <c r="AY550" s="21">
        <f t="shared" si="1426"/>
        <v>0</v>
      </c>
      <c r="AZ550" s="21">
        <f t="shared" si="1426"/>
        <v>0</v>
      </c>
      <c r="BA550" s="21">
        <f t="shared" si="1426"/>
        <v>0</v>
      </c>
      <c r="BB550" s="21">
        <f t="shared" si="1426"/>
        <v>0</v>
      </c>
      <c r="BC550" s="21">
        <f t="shared" si="1426"/>
        <v>0</v>
      </c>
      <c r="BD550" s="21">
        <f t="shared" si="1426"/>
        <v>0</v>
      </c>
      <c r="BE550" s="21">
        <f t="shared" si="1426"/>
        <v>0</v>
      </c>
      <c r="BF550" s="21">
        <f t="shared" si="1426"/>
        <v>0</v>
      </c>
      <c r="BG550" s="21">
        <f t="shared" si="1426"/>
        <v>0</v>
      </c>
      <c r="BH550" s="21">
        <f t="shared" si="1426"/>
        <v>0</v>
      </c>
      <c r="BI550" s="21">
        <f t="shared" si="1426"/>
        <v>0</v>
      </c>
      <c r="BJ550" s="21">
        <f t="shared" si="1426"/>
        <v>0</v>
      </c>
      <c r="BK550" s="21">
        <f t="shared" si="1426"/>
        <v>0</v>
      </c>
      <c r="BL550" s="21">
        <f t="shared" si="1426"/>
        <v>0</v>
      </c>
      <c r="BM550" s="21">
        <f t="shared" si="1426"/>
        <v>0</v>
      </c>
      <c r="BN550" s="21">
        <f t="shared" si="1426"/>
        <v>0</v>
      </c>
      <c r="BO550" s="21">
        <f t="shared" si="1426"/>
        <v>0</v>
      </c>
      <c r="BP550" s="21">
        <f t="shared" si="1426"/>
        <v>0</v>
      </c>
      <c r="BQ550" s="21">
        <f t="shared" si="1426"/>
        <v>0</v>
      </c>
      <c r="BR550" s="21">
        <f t="shared" si="1426"/>
        <v>0</v>
      </c>
      <c r="BS550" s="21">
        <f t="shared" si="1426"/>
        <v>0</v>
      </c>
      <c r="BT550" s="21">
        <f t="shared" si="1426"/>
        <v>0</v>
      </c>
      <c r="BU550" s="21">
        <f t="shared" ref="BU550:CZ550" si="1427">(BU237/$G237)*$D550</f>
        <v>0</v>
      </c>
      <c r="BV550" s="21">
        <f t="shared" si="1427"/>
        <v>0</v>
      </c>
      <c r="BW550" s="21">
        <f t="shared" si="1427"/>
        <v>0</v>
      </c>
      <c r="BX550" s="21">
        <f t="shared" si="1427"/>
        <v>0</v>
      </c>
      <c r="BY550" s="21">
        <f t="shared" si="1427"/>
        <v>0</v>
      </c>
      <c r="BZ550" s="21">
        <f t="shared" si="1427"/>
        <v>0</v>
      </c>
      <c r="CA550" s="21">
        <f t="shared" si="1427"/>
        <v>0</v>
      </c>
      <c r="CB550" s="21">
        <f t="shared" si="1427"/>
        <v>0</v>
      </c>
      <c r="CC550" s="21">
        <f t="shared" si="1427"/>
        <v>0</v>
      </c>
      <c r="CD550" s="21">
        <f t="shared" si="1427"/>
        <v>0</v>
      </c>
      <c r="CE550" s="21">
        <f t="shared" si="1427"/>
        <v>0</v>
      </c>
      <c r="CF550" s="21">
        <f t="shared" si="1427"/>
        <v>0</v>
      </c>
      <c r="CG550" s="21">
        <f t="shared" si="1427"/>
        <v>0</v>
      </c>
      <c r="CH550" s="21">
        <f t="shared" si="1427"/>
        <v>0</v>
      </c>
      <c r="CI550" s="21">
        <f t="shared" si="1427"/>
        <v>0</v>
      </c>
      <c r="CJ550" s="21">
        <f t="shared" si="1427"/>
        <v>0</v>
      </c>
      <c r="CK550" s="21">
        <f t="shared" si="1427"/>
        <v>0</v>
      </c>
      <c r="CL550" s="21">
        <f t="shared" si="1427"/>
        <v>0</v>
      </c>
      <c r="CM550" s="21">
        <f t="shared" si="1427"/>
        <v>0</v>
      </c>
      <c r="CN550" s="21">
        <f t="shared" si="1427"/>
        <v>0</v>
      </c>
      <c r="CO550" s="21">
        <f t="shared" si="1427"/>
        <v>0</v>
      </c>
      <c r="CP550" s="21">
        <f t="shared" si="1427"/>
        <v>0</v>
      </c>
      <c r="CQ550" s="21">
        <f t="shared" si="1427"/>
        <v>0</v>
      </c>
      <c r="CR550" s="21">
        <f t="shared" si="1427"/>
        <v>0</v>
      </c>
      <c r="CS550" s="21">
        <f t="shared" si="1427"/>
        <v>0</v>
      </c>
      <c r="CT550" s="21">
        <f t="shared" si="1427"/>
        <v>0</v>
      </c>
      <c r="CU550" s="21">
        <f t="shared" si="1427"/>
        <v>0</v>
      </c>
      <c r="CV550" s="21">
        <f t="shared" si="1427"/>
        <v>0</v>
      </c>
      <c r="CW550" s="21">
        <f t="shared" si="1427"/>
        <v>0</v>
      </c>
      <c r="CX550" s="21">
        <f t="shared" si="1427"/>
        <v>0</v>
      </c>
      <c r="CY550" s="21">
        <f t="shared" si="1427"/>
        <v>0</v>
      </c>
      <c r="CZ550" s="21">
        <f t="shared" si="1427"/>
        <v>0</v>
      </c>
      <c r="DA550" s="21">
        <f t="shared" ref="DA550:DY550" si="1428">(DA237/$G237)*$D550</f>
        <v>0</v>
      </c>
      <c r="DB550" s="21">
        <f t="shared" si="1428"/>
        <v>0</v>
      </c>
      <c r="DC550" s="21">
        <f t="shared" si="1428"/>
        <v>0</v>
      </c>
      <c r="DD550" s="21">
        <f t="shared" si="1428"/>
        <v>0</v>
      </c>
      <c r="DE550" s="21">
        <f t="shared" si="1428"/>
        <v>0</v>
      </c>
      <c r="DF550" s="21">
        <f t="shared" si="1428"/>
        <v>0</v>
      </c>
      <c r="DG550" s="21">
        <f t="shared" si="1428"/>
        <v>0</v>
      </c>
      <c r="DH550" s="21">
        <f t="shared" si="1428"/>
        <v>0</v>
      </c>
      <c r="DI550" s="21">
        <f t="shared" si="1428"/>
        <v>0</v>
      </c>
      <c r="DJ550" s="21">
        <f t="shared" si="1428"/>
        <v>0</v>
      </c>
      <c r="DK550" s="21">
        <f t="shared" si="1428"/>
        <v>0</v>
      </c>
      <c r="DL550" s="21">
        <f t="shared" si="1428"/>
        <v>0</v>
      </c>
      <c r="DM550" s="21">
        <f t="shared" si="1428"/>
        <v>0</v>
      </c>
      <c r="DN550" s="21">
        <f t="shared" si="1428"/>
        <v>0</v>
      </c>
      <c r="DO550" s="21">
        <f t="shared" si="1428"/>
        <v>0</v>
      </c>
      <c r="DP550" s="21">
        <f t="shared" si="1428"/>
        <v>0</v>
      </c>
      <c r="DQ550" s="21">
        <f t="shared" si="1428"/>
        <v>0</v>
      </c>
      <c r="DR550" s="21">
        <f t="shared" si="1428"/>
        <v>0</v>
      </c>
      <c r="DS550" s="21">
        <f t="shared" si="1428"/>
        <v>0</v>
      </c>
      <c r="DT550" s="21">
        <f t="shared" si="1428"/>
        <v>0</v>
      </c>
      <c r="DU550" s="21">
        <f t="shared" si="1428"/>
        <v>0</v>
      </c>
      <c r="DV550" s="21">
        <f t="shared" si="1428"/>
        <v>0</v>
      </c>
      <c r="DW550" s="21">
        <f t="shared" si="1428"/>
        <v>0</v>
      </c>
      <c r="DX550" s="21">
        <f t="shared" si="1428"/>
        <v>0</v>
      </c>
      <c r="DY550" s="21">
        <f t="shared" si="1428"/>
        <v>0</v>
      </c>
      <c r="EB550" s="116">
        <f t="shared" si="1422"/>
        <v>549</v>
      </c>
      <c r="EC550" s="2" t="str">
        <f t="shared" si="1423"/>
        <v>Phase 1</v>
      </c>
      <c r="ED550" s="2" t="str">
        <f t="shared" si="1424"/>
        <v>75' Wide</v>
      </c>
      <c r="EE550" s="33" t="str">
        <f>EE568</f>
        <v>Cash</v>
      </c>
      <c r="EF550" s="2" t="str">
        <f>EF568</f>
        <v>Direct Overhead</v>
      </c>
    </row>
    <row r="551" spans="1:136" x14ac:dyDescent="0.3">
      <c r="D551" s="129"/>
      <c r="I551" s="21"/>
      <c r="J551" s="21"/>
      <c r="K551" s="21"/>
      <c r="L551" s="21"/>
      <c r="M551" s="21"/>
      <c r="N551" s="21"/>
      <c r="O551" s="21"/>
      <c r="P551" s="21"/>
      <c r="Q551" s="21"/>
      <c r="R551" s="21"/>
      <c r="S551" s="21"/>
      <c r="T551" s="21"/>
      <c r="U551" s="21"/>
      <c r="V551" s="21"/>
      <c r="W551" s="21"/>
      <c r="X551" s="21"/>
      <c r="Y551" s="21"/>
      <c r="Z551" s="21"/>
      <c r="AA551" s="21"/>
      <c r="AB551" s="21"/>
      <c r="AC551" s="21"/>
      <c r="AD551" s="21"/>
      <c r="AE551" s="21"/>
      <c r="AF551" s="21"/>
      <c r="AG551" s="21"/>
      <c r="AH551" s="21"/>
      <c r="AI551" s="21"/>
      <c r="AJ551" s="21"/>
      <c r="AK551" s="21"/>
      <c r="AL551" s="21"/>
      <c r="AM551" s="21"/>
      <c r="AN551" s="21"/>
      <c r="AO551" s="21"/>
      <c r="AP551" s="21"/>
      <c r="AQ551" s="21"/>
      <c r="AR551" s="21"/>
      <c r="AS551" s="21"/>
      <c r="AT551" s="21"/>
      <c r="AU551" s="21"/>
      <c r="AV551" s="21"/>
      <c r="AW551" s="21"/>
      <c r="AX551" s="21"/>
      <c r="AY551" s="21"/>
      <c r="AZ551" s="21"/>
      <c r="BA551" s="21"/>
      <c r="BB551" s="21"/>
      <c r="BC551" s="21"/>
      <c r="BD551" s="21"/>
      <c r="BE551" s="21"/>
      <c r="BF551" s="21"/>
      <c r="BG551" s="21"/>
      <c r="BH551" s="21"/>
      <c r="BI551" s="21"/>
      <c r="BJ551" s="21"/>
      <c r="BK551" s="21"/>
      <c r="BL551" s="21"/>
      <c r="BM551" s="21"/>
      <c r="BN551" s="21"/>
      <c r="BO551" s="21"/>
      <c r="BP551" s="21"/>
      <c r="BQ551" s="21"/>
      <c r="BR551" s="21"/>
      <c r="BS551" s="21"/>
      <c r="BT551" s="21"/>
      <c r="BU551" s="21"/>
      <c r="BV551" s="21"/>
      <c r="BW551" s="21"/>
      <c r="BX551" s="21"/>
      <c r="BY551" s="21"/>
      <c r="BZ551" s="21"/>
      <c r="CA551" s="21"/>
      <c r="CB551" s="21"/>
      <c r="CC551" s="21"/>
      <c r="CD551" s="21"/>
      <c r="CE551" s="21"/>
      <c r="CF551" s="21"/>
      <c r="CG551" s="21"/>
      <c r="CH551" s="21"/>
      <c r="CI551" s="21"/>
      <c r="CJ551" s="21"/>
      <c r="CK551" s="21"/>
      <c r="CL551" s="21"/>
      <c r="CM551" s="21"/>
      <c r="CN551" s="21"/>
      <c r="CO551" s="21"/>
      <c r="CP551" s="21"/>
      <c r="CQ551" s="21"/>
      <c r="CR551" s="21"/>
      <c r="CS551" s="21"/>
      <c r="CT551" s="21"/>
      <c r="CU551" s="21"/>
      <c r="CV551" s="21"/>
      <c r="CW551" s="21"/>
      <c r="CX551" s="21"/>
      <c r="CY551" s="21"/>
      <c r="CZ551" s="21"/>
      <c r="DA551" s="21"/>
      <c r="DB551" s="21"/>
      <c r="DC551" s="21"/>
      <c r="DD551" s="21"/>
      <c r="DE551" s="21"/>
      <c r="DF551" s="21"/>
      <c r="DG551" s="21"/>
      <c r="DH551" s="21"/>
      <c r="DI551" s="21"/>
      <c r="DJ551" s="21"/>
      <c r="DK551" s="21"/>
      <c r="DL551" s="21"/>
      <c r="DM551" s="21"/>
      <c r="DN551" s="21"/>
      <c r="DO551" s="21"/>
      <c r="DP551" s="21"/>
      <c r="DQ551" s="21"/>
      <c r="DR551" s="21"/>
      <c r="DS551" s="21"/>
      <c r="DT551" s="21"/>
      <c r="DU551" s="21"/>
      <c r="DV551" s="21"/>
      <c r="DW551" s="21"/>
      <c r="DX551" s="21"/>
      <c r="DY551" s="21"/>
      <c r="EE551" s="33"/>
    </row>
    <row r="552" spans="1:136" x14ac:dyDescent="0.3">
      <c r="B552" s="2" t="str">
        <f>Product!$G$2</f>
        <v>Phase 2</v>
      </c>
      <c r="C552" s="2" t="str">
        <f>Product!$G$3</f>
        <v>50' Wide</v>
      </c>
      <c r="D552" s="129">
        <f>SUMIFS(INDEX(Product!$B$2:$U$97, MATCH(D546, Product!$B$2:$B$97, 0), ), Product!$B$2:$U$2, $B552, Product!$B$3:$U$3, $C552)</f>
        <v>-180000</v>
      </c>
      <c r="G552" s="11">
        <f>SUM(H552:DZ552)</f>
        <v>-180000</v>
      </c>
      <c r="I552" s="21">
        <f t="shared" ref="I552:AN552" si="1429">(I239/$G239)*$D552</f>
        <v>0</v>
      </c>
      <c r="J552" s="21">
        <f t="shared" si="1429"/>
        <v>0</v>
      </c>
      <c r="K552" s="21">
        <f t="shared" si="1429"/>
        <v>0</v>
      </c>
      <c r="L552" s="21">
        <f t="shared" si="1429"/>
        <v>0</v>
      </c>
      <c r="M552" s="21">
        <f t="shared" si="1429"/>
        <v>0</v>
      </c>
      <c r="N552" s="21">
        <f t="shared" si="1429"/>
        <v>0</v>
      </c>
      <c r="O552" s="21">
        <f t="shared" si="1429"/>
        <v>0</v>
      </c>
      <c r="P552" s="21">
        <f t="shared" si="1429"/>
        <v>0</v>
      </c>
      <c r="Q552" s="21">
        <f t="shared" si="1429"/>
        <v>0</v>
      </c>
      <c r="R552" s="21">
        <f t="shared" si="1429"/>
        <v>0</v>
      </c>
      <c r="S552" s="21">
        <f t="shared" si="1429"/>
        <v>0</v>
      </c>
      <c r="T552" s="21">
        <f t="shared" si="1429"/>
        <v>0</v>
      </c>
      <c r="U552" s="21">
        <f t="shared" si="1429"/>
        <v>0</v>
      </c>
      <c r="V552" s="21">
        <f t="shared" si="1429"/>
        <v>0</v>
      </c>
      <c r="W552" s="21">
        <f t="shared" si="1429"/>
        <v>0</v>
      </c>
      <c r="X552" s="21">
        <f t="shared" si="1429"/>
        <v>0</v>
      </c>
      <c r="Y552" s="21">
        <f t="shared" si="1429"/>
        <v>0</v>
      </c>
      <c r="Z552" s="21">
        <f t="shared" si="1429"/>
        <v>0</v>
      </c>
      <c r="AA552" s="21">
        <f t="shared" si="1429"/>
        <v>0</v>
      </c>
      <c r="AB552" s="21">
        <f t="shared" si="1429"/>
        <v>0</v>
      </c>
      <c r="AC552" s="21">
        <f t="shared" si="1429"/>
        <v>-5000</v>
      </c>
      <c r="AD552" s="21">
        <f t="shared" si="1429"/>
        <v>-10000</v>
      </c>
      <c r="AE552" s="21">
        <f t="shared" si="1429"/>
        <v>-15000</v>
      </c>
      <c r="AF552" s="21">
        <f t="shared" si="1429"/>
        <v>-20000</v>
      </c>
      <c r="AG552" s="21">
        <f t="shared" si="1429"/>
        <v>-25000</v>
      </c>
      <c r="AH552" s="21">
        <f t="shared" si="1429"/>
        <v>-30000</v>
      </c>
      <c r="AI552" s="21">
        <f t="shared" si="1429"/>
        <v>-25000</v>
      </c>
      <c r="AJ552" s="21">
        <f t="shared" si="1429"/>
        <v>-20000</v>
      </c>
      <c r="AK552" s="21">
        <f t="shared" si="1429"/>
        <v>-15000</v>
      </c>
      <c r="AL552" s="21">
        <f t="shared" si="1429"/>
        <v>-10000</v>
      </c>
      <c r="AM552" s="21">
        <f t="shared" si="1429"/>
        <v>-5000</v>
      </c>
      <c r="AN552" s="21">
        <f t="shared" si="1429"/>
        <v>0</v>
      </c>
      <c r="AO552" s="21">
        <f t="shared" ref="AO552:BT552" si="1430">(AO239/$G239)*$D552</f>
        <v>0</v>
      </c>
      <c r="AP552" s="21">
        <f t="shared" si="1430"/>
        <v>0</v>
      </c>
      <c r="AQ552" s="21">
        <f t="shared" si="1430"/>
        <v>0</v>
      </c>
      <c r="AR552" s="21">
        <f t="shared" si="1430"/>
        <v>0</v>
      </c>
      <c r="AS552" s="21">
        <f t="shared" si="1430"/>
        <v>0</v>
      </c>
      <c r="AT552" s="21">
        <f t="shared" si="1430"/>
        <v>0</v>
      </c>
      <c r="AU552" s="21">
        <f t="shared" si="1430"/>
        <v>0</v>
      </c>
      <c r="AV552" s="21">
        <f t="shared" si="1430"/>
        <v>0</v>
      </c>
      <c r="AW552" s="21">
        <f t="shared" si="1430"/>
        <v>0</v>
      </c>
      <c r="AX552" s="21">
        <f t="shared" si="1430"/>
        <v>0</v>
      </c>
      <c r="AY552" s="21">
        <f t="shared" si="1430"/>
        <v>0</v>
      </c>
      <c r="AZ552" s="21">
        <f t="shared" si="1430"/>
        <v>0</v>
      </c>
      <c r="BA552" s="21">
        <f t="shared" si="1430"/>
        <v>0</v>
      </c>
      <c r="BB552" s="21">
        <f t="shared" si="1430"/>
        <v>0</v>
      </c>
      <c r="BC552" s="21">
        <f t="shared" si="1430"/>
        <v>0</v>
      </c>
      <c r="BD552" s="21">
        <f t="shared" si="1430"/>
        <v>0</v>
      </c>
      <c r="BE552" s="21">
        <f t="shared" si="1430"/>
        <v>0</v>
      </c>
      <c r="BF552" s="21">
        <f t="shared" si="1430"/>
        <v>0</v>
      </c>
      <c r="BG552" s="21">
        <f t="shared" si="1430"/>
        <v>0</v>
      </c>
      <c r="BH552" s="21">
        <f t="shared" si="1430"/>
        <v>0</v>
      </c>
      <c r="BI552" s="21">
        <f t="shared" si="1430"/>
        <v>0</v>
      </c>
      <c r="BJ552" s="21">
        <f t="shared" si="1430"/>
        <v>0</v>
      </c>
      <c r="BK552" s="21">
        <f t="shared" si="1430"/>
        <v>0</v>
      </c>
      <c r="BL552" s="21">
        <f t="shared" si="1430"/>
        <v>0</v>
      </c>
      <c r="BM552" s="21">
        <f t="shared" si="1430"/>
        <v>0</v>
      </c>
      <c r="BN552" s="21">
        <f t="shared" si="1430"/>
        <v>0</v>
      </c>
      <c r="BO552" s="21">
        <f t="shared" si="1430"/>
        <v>0</v>
      </c>
      <c r="BP552" s="21">
        <f t="shared" si="1430"/>
        <v>0</v>
      </c>
      <c r="BQ552" s="21">
        <f t="shared" si="1430"/>
        <v>0</v>
      </c>
      <c r="BR552" s="21">
        <f t="shared" si="1430"/>
        <v>0</v>
      </c>
      <c r="BS552" s="21">
        <f t="shared" si="1430"/>
        <v>0</v>
      </c>
      <c r="BT552" s="21">
        <f t="shared" si="1430"/>
        <v>0</v>
      </c>
      <c r="BU552" s="21">
        <f t="shared" ref="BU552:CZ552" si="1431">(BU239/$G239)*$D552</f>
        <v>0</v>
      </c>
      <c r="BV552" s="21">
        <f t="shared" si="1431"/>
        <v>0</v>
      </c>
      <c r="BW552" s="21">
        <f t="shared" si="1431"/>
        <v>0</v>
      </c>
      <c r="BX552" s="21">
        <f t="shared" si="1431"/>
        <v>0</v>
      </c>
      <c r="BY552" s="21">
        <f t="shared" si="1431"/>
        <v>0</v>
      </c>
      <c r="BZ552" s="21">
        <f t="shared" si="1431"/>
        <v>0</v>
      </c>
      <c r="CA552" s="21">
        <f t="shared" si="1431"/>
        <v>0</v>
      </c>
      <c r="CB552" s="21">
        <f t="shared" si="1431"/>
        <v>0</v>
      </c>
      <c r="CC552" s="21">
        <f t="shared" si="1431"/>
        <v>0</v>
      </c>
      <c r="CD552" s="21">
        <f t="shared" si="1431"/>
        <v>0</v>
      </c>
      <c r="CE552" s="21">
        <f t="shared" si="1431"/>
        <v>0</v>
      </c>
      <c r="CF552" s="21">
        <f t="shared" si="1431"/>
        <v>0</v>
      </c>
      <c r="CG552" s="21">
        <f t="shared" si="1431"/>
        <v>0</v>
      </c>
      <c r="CH552" s="21">
        <f t="shared" si="1431"/>
        <v>0</v>
      </c>
      <c r="CI552" s="21">
        <f t="shared" si="1431"/>
        <v>0</v>
      </c>
      <c r="CJ552" s="21">
        <f t="shared" si="1431"/>
        <v>0</v>
      </c>
      <c r="CK552" s="21">
        <f t="shared" si="1431"/>
        <v>0</v>
      </c>
      <c r="CL552" s="21">
        <f t="shared" si="1431"/>
        <v>0</v>
      </c>
      <c r="CM552" s="21">
        <f t="shared" si="1431"/>
        <v>0</v>
      </c>
      <c r="CN552" s="21">
        <f t="shared" si="1431"/>
        <v>0</v>
      </c>
      <c r="CO552" s="21">
        <f t="shared" si="1431"/>
        <v>0</v>
      </c>
      <c r="CP552" s="21">
        <f t="shared" si="1431"/>
        <v>0</v>
      </c>
      <c r="CQ552" s="21">
        <f t="shared" si="1431"/>
        <v>0</v>
      </c>
      <c r="CR552" s="21">
        <f t="shared" si="1431"/>
        <v>0</v>
      </c>
      <c r="CS552" s="21">
        <f t="shared" si="1431"/>
        <v>0</v>
      </c>
      <c r="CT552" s="21">
        <f t="shared" si="1431"/>
        <v>0</v>
      </c>
      <c r="CU552" s="21">
        <f t="shared" si="1431"/>
        <v>0</v>
      </c>
      <c r="CV552" s="21">
        <f t="shared" si="1431"/>
        <v>0</v>
      </c>
      <c r="CW552" s="21">
        <f t="shared" si="1431"/>
        <v>0</v>
      </c>
      <c r="CX552" s="21">
        <f t="shared" si="1431"/>
        <v>0</v>
      </c>
      <c r="CY552" s="21">
        <f t="shared" si="1431"/>
        <v>0</v>
      </c>
      <c r="CZ552" s="21">
        <f t="shared" si="1431"/>
        <v>0</v>
      </c>
      <c r="DA552" s="21">
        <f t="shared" ref="DA552:DY552" si="1432">(DA239/$G239)*$D552</f>
        <v>0</v>
      </c>
      <c r="DB552" s="21">
        <f t="shared" si="1432"/>
        <v>0</v>
      </c>
      <c r="DC552" s="21">
        <f t="shared" si="1432"/>
        <v>0</v>
      </c>
      <c r="DD552" s="21">
        <f t="shared" si="1432"/>
        <v>0</v>
      </c>
      <c r="DE552" s="21">
        <f t="shared" si="1432"/>
        <v>0</v>
      </c>
      <c r="DF552" s="21">
        <f t="shared" si="1432"/>
        <v>0</v>
      </c>
      <c r="DG552" s="21">
        <f t="shared" si="1432"/>
        <v>0</v>
      </c>
      <c r="DH552" s="21">
        <f t="shared" si="1432"/>
        <v>0</v>
      </c>
      <c r="DI552" s="21">
        <f t="shared" si="1432"/>
        <v>0</v>
      </c>
      <c r="DJ552" s="21">
        <f t="shared" si="1432"/>
        <v>0</v>
      </c>
      <c r="DK552" s="21">
        <f t="shared" si="1432"/>
        <v>0</v>
      </c>
      <c r="DL552" s="21">
        <f t="shared" si="1432"/>
        <v>0</v>
      </c>
      <c r="DM552" s="21">
        <f t="shared" si="1432"/>
        <v>0</v>
      </c>
      <c r="DN552" s="21">
        <f t="shared" si="1432"/>
        <v>0</v>
      </c>
      <c r="DO552" s="21">
        <f t="shared" si="1432"/>
        <v>0</v>
      </c>
      <c r="DP552" s="21">
        <f t="shared" si="1432"/>
        <v>0</v>
      </c>
      <c r="DQ552" s="21">
        <f t="shared" si="1432"/>
        <v>0</v>
      </c>
      <c r="DR552" s="21">
        <f t="shared" si="1432"/>
        <v>0</v>
      </c>
      <c r="DS552" s="21">
        <f t="shared" si="1432"/>
        <v>0</v>
      </c>
      <c r="DT552" s="21">
        <f t="shared" si="1432"/>
        <v>0</v>
      </c>
      <c r="DU552" s="21">
        <f t="shared" si="1432"/>
        <v>0</v>
      </c>
      <c r="DV552" s="21">
        <f t="shared" si="1432"/>
        <v>0</v>
      </c>
      <c r="DW552" s="21">
        <f t="shared" si="1432"/>
        <v>0</v>
      </c>
      <c r="DX552" s="21">
        <f t="shared" si="1432"/>
        <v>0</v>
      </c>
      <c r="DY552" s="21">
        <f t="shared" si="1432"/>
        <v>0</v>
      </c>
      <c r="EB552" s="116">
        <f t="shared" si="1422"/>
        <v>551</v>
      </c>
      <c r="EC552" s="2" t="str">
        <f t="shared" ref="EC552:EC554" si="1433">B552</f>
        <v>Phase 2</v>
      </c>
      <c r="ED552" s="2" t="str">
        <f t="shared" ref="ED552:ED554" si="1434">C552</f>
        <v>50' Wide</v>
      </c>
      <c r="EE552" s="33" t="str">
        <f>EE568</f>
        <v>Cash</v>
      </c>
      <c r="EF552" s="2" t="str">
        <f>EF568</f>
        <v>Direct Overhead</v>
      </c>
    </row>
    <row r="553" spans="1:136" x14ac:dyDescent="0.3">
      <c r="B553" s="2" t="str">
        <f>Product!$H$2</f>
        <v>Phase 2</v>
      </c>
      <c r="C553" s="2" t="str">
        <f>Product!$H$3</f>
        <v>60' Wide</v>
      </c>
      <c r="D553" s="129">
        <f>SUMIFS(INDEX(Product!$B$2:$U$97, MATCH(D546, Product!$B$2:$B$97, 0), ), Product!$B$2:$U$2, $B553, Product!$B$3:$U$3, $C553)</f>
        <v>-180000</v>
      </c>
      <c r="G553" s="11">
        <f>SUM(H553:DZ553)</f>
        <v>-180000</v>
      </c>
      <c r="I553" s="21">
        <f t="shared" ref="I553:AN553" si="1435">(I240/$G240)*$D553</f>
        <v>0</v>
      </c>
      <c r="J553" s="21">
        <f t="shared" si="1435"/>
        <v>0</v>
      </c>
      <c r="K553" s="21">
        <f t="shared" si="1435"/>
        <v>0</v>
      </c>
      <c r="L553" s="21">
        <f t="shared" si="1435"/>
        <v>0</v>
      </c>
      <c r="M553" s="21">
        <f t="shared" si="1435"/>
        <v>0</v>
      </c>
      <c r="N553" s="21">
        <f t="shared" si="1435"/>
        <v>0</v>
      </c>
      <c r="O553" s="21">
        <f t="shared" si="1435"/>
        <v>0</v>
      </c>
      <c r="P553" s="21">
        <f t="shared" si="1435"/>
        <v>0</v>
      </c>
      <c r="Q553" s="21">
        <f t="shared" si="1435"/>
        <v>0</v>
      </c>
      <c r="R553" s="21">
        <f t="shared" si="1435"/>
        <v>0</v>
      </c>
      <c r="S553" s="21">
        <f t="shared" si="1435"/>
        <v>0</v>
      </c>
      <c r="T553" s="21">
        <f t="shared" si="1435"/>
        <v>0</v>
      </c>
      <c r="U553" s="21">
        <f t="shared" si="1435"/>
        <v>0</v>
      </c>
      <c r="V553" s="21">
        <f t="shared" si="1435"/>
        <v>0</v>
      </c>
      <c r="W553" s="21">
        <f t="shared" si="1435"/>
        <v>0</v>
      </c>
      <c r="X553" s="21">
        <f t="shared" si="1435"/>
        <v>0</v>
      </c>
      <c r="Y553" s="21">
        <f t="shared" si="1435"/>
        <v>0</v>
      </c>
      <c r="Z553" s="21">
        <f t="shared" si="1435"/>
        <v>0</v>
      </c>
      <c r="AA553" s="21">
        <f t="shared" si="1435"/>
        <v>0</v>
      </c>
      <c r="AB553" s="21">
        <f t="shared" si="1435"/>
        <v>0</v>
      </c>
      <c r="AC553" s="21">
        <f t="shared" si="1435"/>
        <v>-5000</v>
      </c>
      <c r="AD553" s="21">
        <f t="shared" si="1435"/>
        <v>-10000</v>
      </c>
      <c r="AE553" s="21">
        <f t="shared" si="1435"/>
        <v>-15000</v>
      </c>
      <c r="AF553" s="21">
        <f t="shared" si="1435"/>
        <v>-20000</v>
      </c>
      <c r="AG553" s="21">
        <f t="shared" si="1435"/>
        <v>-25000</v>
      </c>
      <c r="AH553" s="21">
        <f t="shared" si="1435"/>
        <v>-30000</v>
      </c>
      <c r="AI553" s="21">
        <f t="shared" si="1435"/>
        <v>-25000</v>
      </c>
      <c r="AJ553" s="21">
        <f t="shared" si="1435"/>
        <v>-20000</v>
      </c>
      <c r="AK553" s="21">
        <f t="shared" si="1435"/>
        <v>-15000</v>
      </c>
      <c r="AL553" s="21">
        <f t="shared" si="1435"/>
        <v>-10000</v>
      </c>
      <c r="AM553" s="21">
        <f t="shared" si="1435"/>
        <v>-5000</v>
      </c>
      <c r="AN553" s="21">
        <f t="shared" si="1435"/>
        <v>0</v>
      </c>
      <c r="AO553" s="21">
        <f t="shared" ref="AO553:BT553" si="1436">(AO240/$G240)*$D553</f>
        <v>0</v>
      </c>
      <c r="AP553" s="21">
        <f t="shared" si="1436"/>
        <v>0</v>
      </c>
      <c r="AQ553" s="21">
        <f t="shared" si="1436"/>
        <v>0</v>
      </c>
      <c r="AR553" s="21">
        <f t="shared" si="1436"/>
        <v>0</v>
      </c>
      <c r="AS553" s="21">
        <f t="shared" si="1436"/>
        <v>0</v>
      </c>
      <c r="AT553" s="21">
        <f t="shared" si="1436"/>
        <v>0</v>
      </c>
      <c r="AU553" s="21">
        <f t="shared" si="1436"/>
        <v>0</v>
      </c>
      <c r="AV553" s="21">
        <f t="shared" si="1436"/>
        <v>0</v>
      </c>
      <c r="AW553" s="21">
        <f t="shared" si="1436"/>
        <v>0</v>
      </c>
      <c r="AX553" s="21">
        <f t="shared" si="1436"/>
        <v>0</v>
      </c>
      <c r="AY553" s="21">
        <f t="shared" si="1436"/>
        <v>0</v>
      </c>
      <c r="AZ553" s="21">
        <f t="shared" si="1436"/>
        <v>0</v>
      </c>
      <c r="BA553" s="21">
        <f t="shared" si="1436"/>
        <v>0</v>
      </c>
      <c r="BB553" s="21">
        <f t="shared" si="1436"/>
        <v>0</v>
      </c>
      <c r="BC553" s="21">
        <f t="shared" si="1436"/>
        <v>0</v>
      </c>
      <c r="BD553" s="21">
        <f t="shared" si="1436"/>
        <v>0</v>
      </c>
      <c r="BE553" s="21">
        <f t="shared" si="1436"/>
        <v>0</v>
      </c>
      <c r="BF553" s="21">
        <f t="shared" si="1436"/>
        <v>0</v>
      </c>
      <c r="BG553" s="21">
        <f t="shared" si="1436"/>
        <v>0</v>
      </c>
      <c r="BH553" s="21">
        <f t="shared" si="1436"/>
        <v>0</v>
      </c>
      <c r="BI553" s="21">
        <f t="shared" si="1436"/>
        <v>0</v>
      </c>
      <c r="BJ553" s="21">
        <f t="shared" si="1436"/>
        <v>0</v>
      </c>
      <c r="BK553" s="21">
        <f t="shared" si="1436"/>
        <v>0</v>
      </c>
      <c r="BL553" s="21">
        <f t="shared" si="1436"/>
        <v>0</v>
      </c>
      <c r="BM553" s="21">
        <f t="shared" si="1436"/>
        <v>0</v>
      </c>
      <c r="BN553" s="21">
        <f t="shared" si="1436"/>
        <v>0</v>
      </c>
      <c r="BO553" s="21">
        <f t="shared" si="1436"/>
        <v>0</v>
      </c>
      <c r="BP553" s="21">
        <f t="shared" si="1436"/>
        <v>0</v>
      </c>
      <c r="BQ553" s="21">
        <f t="shared" si="1436"/>
        <v>0</v>
      </c>
      <c r="BR553" s="21">
        <f t="shared" si="1436"/>
        <v>0</v>
      </c>
      <c r="BS553" s="21">
        <f t="shared" si="1436"/>
        <v>0</v>
      </c>
      <c r="BT553" s="21">
        <f t="shared" si="1436"/>
        <v>0</v>
      </c>
      <c r="BU553" s="21">
        <f t="shared" ref="BU553:CZ553" si="1437">(BU240/$G240)*$D553</f>
        <v>0</v>
      </c>
      <c r="BV553" s="21">
        <f t="shared" si="1437"/>
        <v>0</v>
      </c>
      <c r="BW553" s="21">
        <f t="shared" si="1437"/>
        <v>0</v>
      </c>
      <c r="BX553" s="21">
        <f t="shared" si="1437"/>
        <v>0</v>
      </c>
      <c r="BY553" s="21">
        <f t="shared" si="1437"/>
        <v>0</v>
      </c>
      <c r="BZ553" s="21">
        <f t="shared" si="1437"/>
        <v>0</v>
      </c>
      <c r="CA553" s="21">
        <f t="shared" si="1437"/>
        <v>0</v>
      </c>
      <c r="CB553" s="21">
        <f t="shared" si="1437"/>
        <v>0</v>
      </c>
      <c r="CC553" s="21">
        <f t="shared" si="1437"/>
        <v>0</v>
      </c>
      <c r="CD553" s="21">
        <f t="shared" si="1437"/>
        <v>0</v>
      </c>
      <c r="CE553" s="21">
        <f t="shared" si="1437"/>
        <v>0</v>
      </c>
      <c r="CF553" s="21">
        <f t="shared" si="1437"/>
        <v>0</v>
      </c>
      <c r="CG553" s="21">
        <f t="shared" si="1437"/>
        <v>0</v>
      </c>
      <c r="CH553" s="21">
        <f t="shared" si="1437"/>
        <v>0</v>
      </c>
      <c r="CI553" s="21">
        <f t="shared" si="1437"/>
        <v>0</v>
      </c>
      <c r="CJ553" s="21">
        <f t="shared" si="1437"/>
        <v>0</v>
      </c>
      <c r="CK553" s="21">
        <f t="shared" si="1437"/>
        <v>0</v>
      </c>
      <c r="CL553" s="21">
        <f t="shared" si="1437"/>
        <v>0</v>
      </c>
      <c r="CM553" s="21">
        <f t="shared" si="1437"/>
        <v>0</v>
      </c>
      <c r="CN553" s="21">
        <f t="shared" si="1437"/>
        <v>0</v>
      </c>
      <c r="CO553" s="21">
        <f t="shared" si="1437"/>
        <v>0</v>
      </c>
      <c r="CP553" s="21">
        <f t="shared" si="1437"/>
        <v>0</v>
      </c>
      <c r="CQ553" s="21">
        <f t="shared" si="1437"/>
        <v>0</v>
      </c>
      <c r="CR553" s="21">
        <f t="shared" si="1437"/>
        <v>0</v>
      </c>
      <c r="CS553" s="21">
        <f t="shared" si="1437"/>
        <v>0</v>
      </c>
      <c r="CT553" s="21">
        <f t="shared" si="1437"/>
        <v>0</v>
      </c>
      <c r="CU553" s="21">
        <f t="shared" si="1437"/>
        <v>0</v>
      </c>
      <c r="CV553" s="21">
        <f t="shared" si="1437"/>
        <v>0</v>
      </c>
      <c r="CW553" s="21">
        <f t="shared" si="1437"/>
        <v>0</v>
      </c>
      <c r="CX553" s="21">
        <f t="shared" si="1437"/>
        <v>0</v>
      </c>
      <c r="CY553" s="21">
        <f t="shared" si="1437"/>
        <v>0</v>
      </c>
      <c r="CZ553" s="21">
        <f t="shared" si="1437"/>
        <v>0</v>
      </c>
      <c r="DA553" s="21">
        <f t="shared" ref="DA553:DY553" si="1438">(DA240/$G240)*$D553</f>
        <v>0</v>
      </c>
      <c r="DB553" s="21">
        <f t="shared" si="1438"/>
        <v>0</v>
      </c>
      <c r="DC553" s="21">
        <f t="shared" si="1438"/>
        <v>0</v>
      </c>
      <c r="DD553" s="21">
        <f t="shared" si="1438"/>
        <v>0</v>
      </c>
      <c r="DE553" s="21">
        <f t="shared" si="1438"/>
        <v>0</v>
      </c>
      <c r="DF553" s="21">
        <f t="shared" si="1438"/>
        <v>0</v>
      </c>
      <c r="DG553" s="21">
        <f t="shared" si="1438"/>
        <v>0</v>
      </c>
      <c r="DH553" s="21">
        <f t="shared" si="1438"/>
        <v>0</v>
      </c>
      <c r="DI553" s="21">
        <f t="shared" si="1438"/>
        <v>0</v>
      </c>
      <c r="DJ553" s="21">
        <f t="shared" si="1438"/>
        <v>0</v>
      </c>
      <c r="DK553" s="21">
        <f t="shared" si="1438"/>
        <v>0</v>
      </c>
      <c r="DL553" s="21">
        <f t="shared" si="1438"/>
        <v>0</v>
      </c>
      <c r="DM553" s="21">
        <f t="shared" si="1438"/>
        <v>0</v>
      </c>
      <c r="DN553" s="21">
        <f t="shared" si="1438"/>
        <v>0</v>
      </c>
      <c r="DO553" s="21">
        <f t="shared" si="1438"/>
        <v>0</v>
      </c>
      <c r="DP553" s="21">
        <f t="shared" si="1438"/>
        <v>0</v>
      </c>
      <c r="DQ553" s="21">
        <f t="shared" si="1438"/>
        <v>0</v>
      </c>
      <c r="DR553" s="21">
        <f t="shared" si="1438"/>
        <v>0</v>
      </c>
      <c r="DS553" s="21">
        <f t="shared" si="1438"/>
        <v>0</v>
      </c>
      <c r="DT553" s="21">
        <f t="shared" si="1438"/>
        <v>0</v>
      </c>
      <c r="DU553" s="21">
        <f t="shared" si="1438"/>
        <v>0</v>
      </c>
      <c r="DV553" s="21">
        <f t="shared" si="1438"/>
        <v>0</v>
      </c>
      <c r="DW553" s="21">
        <f t="shared" si="1438"/>
        <v>0</v>
      </c>
      <c r="DX553" s="21">
        <f t="shared" si="1438"/>
        <v>0</v>
      </c>
      <c r="DY553" s="21">
        <f t="shared" si="1438"/>
        <v>0</v>
      </c>
      <c r="EB553" s="116">
        <f t="shared" si="1422"/>
        <v>552</v>
      </c>
      <c r="EC553" s="2" t="str">
        <f t="shared" si="1433"/>
        <v>Phase 2</v>
      </c>
      <c r="ED553" s="2" t="str">
        <f t="shared" si="1434"/>
        <v>60' Wide</v>
      </c>
      <c r="EE553" s="33" t="str">
        <f>EE568</f>
        <v>Cash</v>
      </c>
      <c r="EF553" s="2" t="str">
        <f>EF568</f>
        <v>Direct Overhead</v>
      </c>
    </row>
    <row r="554" spans="1:136" x14ac:dyDescent="0.3">
      <c r="B554" s="2" t="str">
        <f>Product!$I$2</f>
        <v>Phase 2</v>
      </c>
      <c r="C554" s="2" t="str">
        <f>Product!$I$3</f>
        <v>75' Wide</v>
      </c>
      <c r="D554" s="129">
        <f>SUMIFS(INDEX(Product!$B$2:$U$97, MATCH(D546, Product!$B$2:$B$97, 0), ), Product!$B$2:$U$2, $B554, Product!$B$3:$U$3, $C554)</f>
        <v>-120000</v>
      </c>
      <c r="G554" s="11">
        <f>SUM(H554:DZ554)</f>
        <v>-120000</v>
      </c>
      <c r="I554" s="21">
        <f t="shared" ref="I554:AN554" si="1439">(I241/$G241)*$D554</f>
        <v>0</v>
      </c>
      <c r="J554" s="21">
        <f t="shared" si="1439"/>
        <v>0</v>
      </c>
      <c r="K554" s="21">
        <f t="shared" si="1439"/>
        <v>0</v>
      </c>
      <c r="L554" s="21">
        <f t="shared" si="1439"/>
        <v>0</v>
      </c>
      <c r="M554" s="21">
        <f t="shared" si="1439"/>
        <v>0</v>
      </c>
      <c r="N554" s="21">
        <f t="shared" si="1439"/>
        <v>0</v>
      </c>
      <c r="O554" s="21">
        <f t="shared" si="1439"/>
        <v>0</v>
      </c>
      <c r="P554" s="21">
        <f t="shared" si="1439"/>
        <v>0</v>
      </c>
      <c r="Q554" s="21">
        <f t="shared" si="1439"/>
        <v>0</v>
      </c>
      <c r="R554" s="21">
        <f t="shared" si="1439"/>
        <v>0</v>
      </c>
      <c r="S554" s="21">
        <f t="shared" si="1439"/>
        <v>0</v>
      </c>
      <c r="T554" s="21">
        <f t="shared" si="1439"/>
        <v>0</v>
      </c>
      <c r="U554" s="21">
        <f t="shared" si="1439"/>
        <v>0</v>
      </c>
      <c r="V554" s="21">
        <f t="shared" si="1439"/>
        <v>0</v>
      </c>
      <c r="W554" s="21">
        <f t="shared" si="1439"/>
        <v>0</v>
      </c>
      <c r="X554" s="21">
        <f t="shared" si="1439"/>
        <v>0</v>
      </c>
      <c r="Y554" s="21">
        <f t="shared" si="1439"/>
        <v>0</v>
      </c>
      <c r="Z554" s="21">
        <f t="shared" si="1439"/>
        <v>0</v>
      </c>
      <c r="AA554" s="21">
        <f t="shared" si="1439"/>
        <v>0</v>
      </c>
      <c r="AB554" s="21">
        <f t="shared" si="1439"/>
        <v>0</v>
      </c>
      <c r="AC554" s="21">
        <f t="shared" si="1439"/>
        <v>-3333.3333333333335</v>
      </c>
      <c r="AD554" s="21">
        <f t="shared" si="1439"/>
        <v>-6666.666666666667</v>
      </c>
      <c r="AE554" s="21">
        <f t="shared" si="1439"/>
        <v>-10000</v>
      </c>
      <c r="AF554" s="21">
        <f t="shared" si="1439"/>
        <v>-13333.333333333334</v>
      </c>
      <c r="AG554" s="21">
        <f t="shared" si="1439"/>
        <v>-16666.666666666668</v>
      </c>
      <c r="AH554" s="21">
        <f t="shared" si="1439"/>
        <v>-20000</v>
      </c>
      <c r="AI554" s="21">
        <f t="shared" si="1439"/>
        <v>-16666.666666666668</v>
      </c>
      <c r="AJ554" s="21">
        <f t="shared" si="1439"/>
        <v>-13333.333333333336</v>
      </c>
      <c r="AK554" s="21">
        <f t="shared" si="1439"/>
        <v>-10000.000000000004</v>
      </c>
      <c r="AL554" s="21">
        <f t="shared" si="1439"/>
        <v>-6666.6666666666715</v>
      </c>
      <c r="AM554" s="21">
        <f t="shared" si="1439"/>
        <v>-3333.3333333333358</v>
      </c>
      <c r="AN554" s="21">
        <f t="shared" si="1439"/>
        <v>0</v>
      </c>
      <c r="AO554" s="21">
        <f t="shared" ref="AO554:BT554" si="1440">(AO241/$G241)*$D554</f>
        <v>0</v>
      </c>
      <c r="AP554" s="21">
        <f t="shared" si="1440"/>
        <v>0</v>
      </c>
      <c r="AQ554" s="21">
        <f t="shared" si="1440"/>
        <v>0</v>
      </c>
      <c r="AR554" s="21">
        <f t="shared" si="1440"/>
        <v>0</v>
      </c>
      <c r="AS554" s="21">
        <f t="shared" si="1440"/>
        <v>0</v>
      </c>
      <c r="AT554" s="21">
        <f t="shared" si="1440"/>
        <v>0</v>
      </c>
      <c r="AU554" s="21">
        <f t="shared" si="1440"/>
        <v>0</v>
      </c>
      <c r="AV554" s="21">
        <f t="shared" si="1440"/>
        <v>0</v>
      </c>
      <c r="AW554" s="21">
        <f t="shared" si="1440"/>
        <v>0</v>
      </c>
      <c r="AX554" s="21">
        <f t="shared" si="1440"/>
        <v>0</v>
      </c>
      <c r="AY554" s="21">
        <f t="shared" si="1440"/>
        <v>0</v>
      </c>
      <c r="AZ554" s="21">
        <f t="shared" si="1440"/>
        <v>0</v>
      </c>
      <c r="BA554" s="21">
        <f t="shared" si="1440"/>
        <v>0</v>
      </c>
      <c r="BB554" s="21">
        <f t="shared" si="1440"/>
        <v>0</v>
      </c>
      <c r="BC554" s="21">
        <f t="shared" si="1440"/>
        <v>0</v>
      </c>
      <c r="BD554" s="21">
        <f t="shared" si="1440"/>
        <v>0</v>
      </c>
      <c r="BE554" s="21">
        <f t="shared" si="1440"/>
        <v>0</v>
      </c>
      <c r="BF554" s="21">
        <f t="shared" si="1440"/>
        <v>0</v>
      </c>
      <c r="BG554" s="21">
        <f t="shared" si="1440"/>
        <v>0</v>
      </c>
      <c r="BH554" s="21">
        <f t="shared" si="1440"/>
        <v>0</v>
      </c>
      <c r="BI554" s="21">
        <f t="shared" si="1440"/>
        <v>0</v>
      </c>
      <c r="BJ554" s="21">
        <f t="shared" si="1440"/>
        <v>0</v>
      </c>
      <c r="BK554" s="21">
        <f t="shared" si="1440"/>
        <v>0</v>
      </c>
      <c r="BL554" s="21">
        <f t="shared" si="1440"/>
        <v>0</v>
      </c>
      <c r="BM554" s="21">
        <f t="shared" si="1440"/>
        <v>0</v>
      </c>
      <c r="BN554" s="21">
        <f t="shared" si="1440"/>
        <v>0</v>
      </c>
      <c r="BO554" s="21">
        <f t="shared" si="1440"/>
        <v>0</v>
      </c>
      <c r="BP554" s="21">
        <f t="shared" si="1440"/>
        <v>0</v>
      </c>
      <c r="BQ554" s="21">
        <f t="shared" si="1440"/>
        <v>0</v>
      </c>
      <c r="BR554" s="21">
        <f t="shared" si="1440"/>
        <v>0</v>
      </c>
      <c r="BS554" s="21">
        <f t="shared" si="1440"/>
        <v>0</v>
      </c>
      <c r="BT554" s="21">
        <f t="shared" si="1440"/>
        <v>0</v>
      </c>
      <c r="BU554" s="21">
        <f t="shared" ref="BU554:CZ554" si="1441">(BU241/$G241)*$D554</f>
        <v>0</v>
      </c>
      <c r="BV554" s="21">
        <f t="shared" si="1441"/>
        <v>0</v>
      </c>
      <c r="BW554" s="21">
        <f t="shared" si="1441"/>
        <v>0</v>
      </c>
      <c r="BX554" s="21">
        <f t="shared" si="1441"/>
        <v>0</v>
      </c>
      <c r="BY554" s="21">
        <f t="shared" si="1441"/>
        <v>0</v>
      </c>
      <c r="BZ554" s="21">
        <f t="shared" si="1441"/>
        <v>0</v>
      </c>
      <c r="CA554" s="21">
        <f t="shared" si="1441"/>
        <v>0</v>
      </c>
      <c r="CB554" s="21">
        <f t="shared" si="1441"/>
        <v>0</v>
      </c>
      <c r="CC554" s="21">
        <f t="shared" si="1441"/>
        <v>0</v>
      </c>
      <c r="CD554" s="21">
        <f t="shared" si="1441"/>
        <v>0</v>
      </c>
      <c r="CE554" s="21">
        <f t="shared" si="1441"/>
        <v>0</v>
      </c>
      <c r="CF554" s="21">
        <f t="shared" si="1441"/>
        <v>0</v>
      </c>
      <c r="CG554" s="21">
        <f t="shared" si="1441"/>
        <v>0</v>
      </c>
      <c r="CH554" s="21">
        <f t="shared" si="1441"/>
        <v>0</v>
      </c>
      <c r="CI554" s="21">
        <f t="shared" si="1441"/>
        <v>0</v>
      </c>
      <c r="CJ554" s="21">
        <f t="shared" si="1441"/>
        <v>0</v>
      </c>
      <c r="CK554" s="21">
        <f t="shared" si="1441"/>
        <v>0</v>
      </c>
      <c r="CL554" s="21">
        <f t="shared" si="1441"/>
        <v>0</v>
      </c>
      <c r="CM554" s="21">
        <f t="shared" si="1441"/>
        <v>0</v>
      </c>
      <c r="CN554" s="21">
        <f t="shared" si="1441"/>
        <v>0</v>
      </c>
      <c r="CO554" s="21">
        <f t="shared" si="1441"/>
        <v>0</v>
      </c>
      <c r="CP554" s="21">
        <f t="shared" si="1441"/>
        <v>0</v>
      </c>
      <c r="CQ554" s="21">
        <f t="shared" si="1441"/>
        <v>0</v>
      </c>
      <c r="CR554" s="21">
        <f t="shared" si="1441"/>
        <v>0</v>
      </c>
      <c r="CS554" s="21">
        <f t="shared" si="1441"/>
        <v>0</v>
      </c>
      <c r="CT554" s="21">
        <f t="shared" si="1441"/>
        <v>0</v>
      </c>
      <c r="CU554" s="21">
        <f t="shared" si="1441"/>
        <v>0</v>
      </c>
      <c r="CV554" s="21">
        <f t="shared" si="1441"/>
        <v>0</v>
      </c>
      <c r="CW554" s="21">
        <f t="shared" si="1441"/>
        <v>0</v>
      </c>
      <c r="CX554" s="21">
        <f t="shared" si="1441"/>
        <v>0</v>
      </c>
      <c r="CY554" s="21">
        <f t="shared" si="1441"/>
        <v>0</v>
      </c>
      <c r="CZ554" s="21">
        <f t="shared" si="1441"/>
        <v>0</v>
      </c>
      <c r="DA554" s="21">
        <f t="shared" ref="DA554:DY554" si="1442">(DA241/$G241)*$D554</f>
        <v>0</v>
      </c>
      <c r="DB554" s="21">
        <f t="shared" si="1442"/>
        <v>0</v>
      </c>
      <c r="DC554" s="21">
        <f t="shared" si="1442"/>
        <v>0</v>
      </c>
      <c r="DD554" s="21">
        <f t="shared" si="1442"/>
        <v>0</v>
      </c>
      <c r="DE554" s="21">
        <f t="shared" si="1442"/>
        <v>0</v>
      </c>
      <c r="DF554" s="21">
        <f t="shared" si="1442"/>
        <v>0</v>
      </c>
      <c r="DG554" s="21">
        <f t="shared" si="1442"/>
        <v>0</v>
      </c>
      <c r="DH554" s="21">
        <f t="shared" si="1442"/>
        <v>0</v>
      </c>
      <c r="DI554" s="21">
        <f t="shared" si="1442"/>
        <v>0</v>
      </c>
      <c r="DJ554" s="21">
        <f t="shared" si="1442"/>
        <v>0</v>
      </c>
      <c r="DK554" s="21">
        <f t="shared" si="1442"/>
        <v>0</v>
      </c>
      <c r="DL554" s="21">
        <f t="shared" si="1442"/>
        <v>0</v>
      </c>
      <c r="DM554" s="21">
        <f t="shared" si="1442"/>
        <v>0</v>
      </c>
      <c r="DN554" s="21">
        <f t="shared" si="1442"/>
        <v>0</v>
      </c>
      <c r="DO554" s="21">
        <f t="shared" si="1442"/>
        <v>0</v>
      </c>
      <c r="DP554" s="21">
        <f t="shared" si="1442"/>
        <v>0</v>
      </c>
      <c r="DQ554" s="21">
        <f t="shared" si="1442"/>
        <v>0</v>
      </c>
      <c r="DR554" s="21">
        <f t="shared" si="1442"/>
        <v>0</v>
      </c>
      <c r="DS554" s="21">
        <f t="shared" si="1442"/>
        <v>0</v>
      </c>
      <c r="DT554" s="21">
        <f t="shared" si="1442"/>
        <v>0</v>
      </c>
      <c r="DU554" s="21">
        <f t="shared" si="1442"/>
        <v>0</v>
      </c>
      <c r="DV554" s="21">
        <f t="shared" si="1442"/>
        <v>0</v>
      </c>
      <c r="DW554" s="21">
        <f t="shared" si="1442"/>
        <v>0</v>
      </c>
      <c r="DX554" s="21">
        <f t="shared" si="1442"/>
        <v>0</v>
      </c>
      <c r="DY554" s="21">
        <f t="shared" si="1442"/>
        <v>0</v>
      </c>
      <c r="EB554" s="116">
        <f t="shared" si="1422"/>
        <v>553</v>
      </c>
      <c r="EC554" s="2" t="str">
        <f t="shared" si="1433"/>
        <v>Phase 2</v>
      </c>
      <c r="ED554" s="2" t="str">
        <f t="shared" si="1434"/>
        <v>75' Wide</v>
      </c>
      <c r="EE554" s="33" t="str">
        <f>EE568</f>
        <v>Cash</v>
      </c>
      <c r="EF554" s="2" t="str">
        <f>EF568</f>
        <v>Direct Overhead</v>
      </c>
    </row>
    <row r="555" spans="1:136" x14ac:dyDescent="0.3">
      <c r="D555" s="129"/>
      <c r="I555" s="21"/>
      <c r="J555" s="21"/>
      <c r="K555" s="21"/>
      <c r="L555" s="21"/>
      <c r="M555" s="21"/>
      <c r="N555" s="21"/>
      <c r="O555" s="21"/>
      <c r="P555" s="21"/>
      <c r="Q555" s="21"/>
      <c r="R555" s="21"/>
      <c r="S555" s="21"/>
      <c r="T555" s="21"/>
      <c r="U555" s="21"/>
      <c r="V555" s="21"/>
      <c r="W555" s="21"/>
      <c r="X555" s="21"/>
      <c r="Y555" s="21"/>
      <c r="Z555" s="21"/>
      <c r="AA555" s="21"/>
      <c r="AB555" s="21"/>
      <c r="AC555" s="21"/>
      <c r="AD555" s="21"/>
      <c r="AE555" s="21"/>
      <c r="AF555" s="21"/>
      <c r="AG555" s="21"/>
      <c r="AH555" s="21"/>
      <c r="AI555" s="21"/>
      <c r="AJ555" s="21"/>
      <c r="AK555" s="21"/>
      <c r="AL555" s="21"/>
      <c r="AM555" s="21"/>
      <c r="AN555" s="21"/>
      <c r="AO555" s="21"/>
      <c r="AP555" s="21"/>
      <c r="AQ555" s="21"/>
      <c r="AR555" s="21"/>
      <c r="AS555" s="21"/>
      <c r="AT555" s="21"/>
      <c r="AU555" s="21"/>
      <c r="AV555" s="21"/>
      <c r="AW555" s="21"/>
      <c r="AX555" s="21"/>
      <c r="AY555" s="21"/>
      <c r="AZ555" s="21"/>
      <c r="BA555" s="21"/>
      <c r="BB555" s="21"/>
      <c r="BC555" s="21"/>
      <c r="BD555" s="21"/>
      <c r="BE555" s="21"/>
      <c r="BF555" s="21"/>
      <c r="BG555" s="21"/>
      <c r="BH555" s="21"/>
      <c r="BI555" s="21"/>
      <c r="BJ555" s="21"/>
      <c r="BK555" s="21"/>
      <c r="BL555" s="21"/>
      <c r="BM555" s="21"/>
      <c r="BN555" s="21"/>
      <c r="BO555" s="21"/>
      <c r="BP555" s="21"/>
      <c r="BQ555" s="21"/>
      <c r="BR555" s="21"/>
      <c r="BS555" s="21"/>
      <c r="BT555" s="21"/>
      <c r="BU555" s="21"/>
      <c r="BV555" s="21"/>
      <c r="BW555" s="21"/>
      <c r="BX555" s="21"/>
      <c r="BY555" s="21"/>
      <c r="BZ555" s="21"/>
      <c r="CA555" s="21"/>
      <c r="CB555" s="21"/>
      <c r="CC555" s="21"/>
      <c r="CD555" s="21"/>
      <c r="CE555" s="21"/>
      <c r="CF555" s="21"/>
      <c r="CG555" s="21"/>
      <c r="CH555" s="21"/>
      <c r="CI555" s="21"/>
      <c r="CJ555" s="21"/>
      <c r="CK555" s="21"/>
      <c r="CL555" s="21"/>
      <c r="CM555" s="21"/>
      <c r="CN555" s="21"/>
      <c r="CO555" s="21"/>
      <c r="CP555" s="21"/>
      <c r="CQ555" s="21"/>
      <c r="CR555" s="21"/>
      <c r="CS555" s="21"/>
      <c r="CT555" s="21"/>
      <c r="CU555" s="21"/>
      <c r="CV555" s="21"/>
      <c r="CW555" s="21"/>
      <c r="CX555" s="21"/>
      <c r="CY555" s="21"/>
      <c r="CZ555" s="21"/>
      <c r="DA555" s="21"/>
      <c r="DB555" s="21"/>
      <c r="DC555" s="21"/>
      <c r="DD555" s="21"/>
      <c r="DE555" s="21"/>
      <c r="DF555" s="21"/>
      <c r="DG555" s="21"/>
      <c r="DH555" s="21"/>
      <c r="DI555" s="21"/>
      <c r="DJ555" s="21"/>
      <c r="DK555" s="21"/>
      <c r="DL555" s="21"/>
      <c r="DM555" s="21"/>
      <c r="DN555" s="21"/>
      <c r="DO555" s="21"/>
      <c r="DP555" s="21"/>
      <c r="DQ555" s="21"/>
      <c r="DR555" s="21"/>
      <c r="DS555" s="21"/>
      <c r="DT555" s="21"/>
      <c r="DU555" s="21"/>
      <c r="DV555" s="21"/>
      <c r="DW555" s="21"/>
      <c r="DX555" s="21"/>
      <c r="DY555" s="21"/>
      <c r="EE555" s="33"/>
    </row>
    <row r="556" spans="1:136" x14ac:dyDescent="0.3">
      <c r="B556" s="2" t="str">
        <f>Product!$J$2</f>
        <v>Phase 3</v>
      </c>
      <c r="C556" s="2" t="str">
        <f>Product!$J$3</f>
        <v>50' Wide</v>
      </c>
      <c r="D556" s="129">
        <f>SUMIFS(INDEX(Product!$B$2:$U$97, MATCH(D546, Product!$B$2:$B$97, 0), ), Product!$B$2:$U$2, $B556, Product!$B$3:$U$3, $C556)</f>
        <v>-180000</v>
      </c>
      <c r="G556" s="11">
        <f>SUM(H556:DZ556)</f>
        <v>-180000</v>
      </c>
      <c r="I556" s="21">
        <f t="shared" ref="I556:AN556" si="1443">(I243/$G243)*$D556</f>
        <v>0</v>
      </c>
      <c r="J556" s="21">
        <f t="shared" si="1443"/>
        <v>0</v>
      </c>
      <c r="K556" s="21">
        <f t="shared" si="1443"/>
        <v>0</v>
      </c>
      <c r="L556" s="21">
        <f t="shared" si="1443"/>
        <v>0</v>
      </c>
      <c r="M556" s="21">
        <f t="shared" si="1443"/>
        <v>0</v>
      </c>
      <c r="N556" s="21">
        <f t="shared" si="1443"/>
        <v>0</v>
      </c>
      <c r="O556" s="21">
        <f t="shared" si="1443"/>
        <v>0</v>
      </c>
      <c r="P556" s="21">
        <f t="shared" si="1443"/>
        <v>0</v>
      </c>
      <c r="Q556" s="21">
        <f t="shared" si="1443"/>
        <v>0</v>
      </c>
      <c r="R556" s="21">
        <f t="shared" si="1443"/>
        <v>0</v>
      </c>
      <c r="S556" s="21">
        <f t="shared" si="1443"/>
        <v>0</v>
      </c>
      <c r="T556" s="21">
        <f t="shared" si="1443"/>
        <v>0</v>
      </c>
      <c r="U556" s="21">
        <f t="shared" si="1443"/>
        <v>0</v>
      </c>
      <c r="V556" s="21">
        <f t="shared" si="1443"/>
        <v>0</v>
      </c>
      <c r="W556" s="21">
        <f t="shared" si="1443"/>
        <v>0</v>
      </c>
      <c r="X556" s="21">
        <f t="shared" si="1443"/>
        <v>0</v>
      </c>
      <c r="Y556" s="21">
        <f t="shared" si="1443"/>
        <v>0</v>
      </c>
      <c r="Z556" s="21">
        <f t="shared" si="1443"/>
        <v>0</v>
      </c>
      <c r="AA556" s="21">
        <f t="shared" si="1443"/>
        <v>0</v>
      </c>
      <c r="AB556" s="21">
        <f t="shared" si="1443"/>
        <v>0</v>
      </c>
      <c r="AC556" s="21">
        <f t="shared" si="1443"/>
        <v>0</v>
      </c>
      <c r="AD556" s="21">
        <f t="shared" si="1443"/>
        <v>0</v>
      </c>
      <c r="AE556" s="21">
        <f t="shared" si="1443"/>
        <v>0</v>
      </c>
      <c r="AF556" s="21">
        <f t="shared" si="1443"/>
        <v>0</v>
      </c>
      <c r="AG556" s="21">
        <f t="shared" si="1443"/>
        <v>0</v>
      </c>
      <c r="AH556" s="21">
        <f t="shared" si="1443"/>
        <v>0</v>
      </c>
      <c r="AI556" s="21">
        <f t="shared" si="1443"/>
        <v>0</v>
      </c>
      <c r="AJ556" s="21">
        <f t="shared" si="1443"/>
        <v>0</v>
      </c>
      <c r="AK556" s="21">
        <f t="shared" si="1443"/>
        <v>0</v>
      </c>
      <c r="AL556" s="21">
        <f t="shared" si="1443"/>
        <v>0</v>
      </c>
      <c r="AM556" s="21">
        <f t="shared" si="1443"/>
        <v>0</v>
      </c>
      <c r="AN556" s="21">
        <f t="shared" si="1443"/>
        <v>0</v>
      </c>
      <c r="AO556" s="21">
        <f t="shared" ref="AO556:BT556" si="1444">(AO243/$G243)*$D556</f>
        <v>-5000</v>
      </c>
      <c r="AP556" s="21">
        <f t="shared" si="1444"/>
        <v>-10000</v>
      </c>
      <c r="AQ556" s="21">
        <f t="shared" si="1444"/>
        <v>-15000</v>
      </c>
      <c r="AR556" s="21">
        <f t="shared" si="1444"/>
        <v>-20000</v>
      </c>
      <c r="AS556" s="21">
        <f t="shared" si="1444"/>
        <v>-25000</v>
      </c>
      <c r="AT556" s="21">
        <f t="shared" si="1444"/>
        <v>-30000</v>
      </c>
      <c r="AU556" s="21">
        <f t="shared" si="1444"/>
        <v>-25000</v>
      </c>
      <c r="AV556" s="21">
        <f t="shared" si="1444"/>
        <v>-20000</v>
      </c>
      <c r="AW556" s="21">
        <f t="shared" si="1444"/>
        <v>-15000</v>
      </c>
      <c r="AX556" s="21">
        <f t="shared" si="1444"/>
        <v>-10000</v>
      </c>
      <c r="AY556" s="21">
        <f t="shared" si="1444"/>
        <v>-5000</v>
      </c>
      <c r="AZ556" s="21">
        <f t="shared" si="1444"/>
        <v>0</v>
      </c>
      <c r="BA556" s="21">
        <f t="shared" si="1444"/>
        <v>0</v>
      </c>
      <c r="BB556" s="21">
        <f t="shared" si="1444"/>
        <v>0</v>
      </c>
      <c r="BC556" s="21">
        <f t="shared" si="1444"/>
        <v>0</v>
      </c>
      <c r="BD556" s="21">
        <f t="shared" si="1444"/>
        <v>0</v>
      </c>
      <c r="BE556" s="21">
        <f t="shared" si="1444"/>
        <v>0</v>
      </c>
      <c r="BF556" s="21">
        <f t="shared" si="1444"/>
        <v>0</v>
      </c>
      <c r="BG556" s="21">
        <f t="shared" si="1444"/>
        <v>0</v>
      </c>
      <c r="BH556" s="21">
        <f t="shared" si="1444"/>
        <v>0</v>
      </c>
      <c r="BI556" s="21">
        <f t="shared" si="1444"/>
        <v>0</v>
      </c>
      <c r="BJ556" s="21">
        <f t="shared" si="1444"/>
        <v>0</v>
      </c>
      <c r="BK556" s="21">
        <f t="shared" si="1444"/>
        <v>0</v>
      </c>
      <c r="BL556" s="21">
        <f t="shared" si="1444"/>
        <v>0</v>
      </c>
      <c r="BM556" s="21">
        <f t="shared" si="1444"/>
        <v>0</v>
      </c>
      <c r="BN556" s="21">
        <f t="shared" si="1444"/>
        <v>0</v>
      </c>
      <c r="BO556" s="21">
        <f t="shared" si="1444"/>
        <v>0</v>
      </c>
      <c r="BP556" s="21">
        <f t="shared" si="1444"/>
        <v>0</v>
      </c>
      <c r="BQ556" s="21">
        <f t="shared" si="1444"/>
        <v>0</v>
      </c>
      <c r="BR556" s="21">
        <f t="shared" si="1444"/>
        <v>0</v>
      </c>
      <c r="BS556" s="21">
        <f t="shared" si="1444"/>
        <v>0</v>
      </c>
      <c r="BT556" s="21">
        <f t="shared" si="1444"/>
        <v>0</v>
      </c>
      <c r="BU556" s="21">
        <f t="shared" ref="BU556:CZ556" si="1445">(BU243/$G243)*$D556</f>
        <v>0</v>
      </c>
      <c r="BV556" s="21">
        <f t="shared" si="1445"/>
        <v>0</v>
      </c>
      <c r="BW556" s="21">
        <f t="shared" si="1445"/>
        <v>0</v>
      </c>
      <c r="BX556" s="21">
        <f t="shared" si="1445"/>
        <v>0</v>
      </c>
      <c r="BY556" s="21">
        <f t="shared" si="1445"/>
        <v>0</v>
      </c>
      <c r="BZ556" s="21">
        <f t="shared" si="1445"/>
        <v>0</v>
      </c>
      <c r="CA556" s="21">
        <f t="shared" si="1445"/>
        <v>0</v>
      </c>
      <c r="CB556" s="21">
        <f t="shared" si="1445"/>
        <v>0</v>
      </c>
      <c r="CC556" s="21">
        <f t="shared" si="1445"/>
        <v>0</v>
      </c>
      <c r="CD556" s="21">
        <f t="shared" si="1445"/>
        <v>0</v>
      </c>
      <c r="CE556" s="21">
        <f t="shared" si="1445"/>
        <v>0</v>
      </c>
      <c r="CF556" s="21">
        <f t="shared" si="1445"/>
        <v>0</v>
      </c>
      <c r="CG556" s="21">
        <f t="shared" si="1445"/>
        <v>0</v>
      </c>
      <c r="CH556" s="21">
        <f t="shared" si="1445"/>
        <v>0</v>
      </c>
      <c r="CI556" s="21">
        <f t="shared" si="1445"/>
        <v>0</v>
      </c>
      <c r="CJ556" s="21">
        <f t="shared" si="1445"/>
        <v>0</v>
      </c>
      <c r="CK556" s="21">
        <f t="shared" si="1445"/>
        <v>0</v>
      </c>
      <c r="CL556" s="21">
        <f t="shared" si="1445"/>
        <v>0</v>
      </c>
      <c r="CM556" s="21">
        <f t="shared" si="1445"/>
        <v>0</v>
      </c>
      <c r="CN556" s="21">
        <f t="shared" si="1445"/>
        <v>0</v>
      </c>
      <c r="CO556" s="21">
        <f t="shared" si="1445"/>
        <v>0</v>
      </c>
      <c r="CP556" s="21">
        <f t="shared" si="1445"/>
        <v>0</v>
      </c>
      <c r="CQ556" s="21">
        <f t="shared" si="1445"/>
        <v>0</v>
      </c>
      <c r="CR556" s="21">
        <f t="shared" si="1445"/>
        <v>0</v>
      </c>
      <c r="CS556" s="21">
        <f t="shared" si="1445"/>
        <v>0</v>
      </c>
      <c r="CT556" s="21">
        <f t="shared" si="1445"/>
        <v>0</v>
      </c>
      <c r="CU556" s="21">
        <f t="shared" si="1445"/>
        <v>0</v>
      </c>
      <c r="CV556" s="21">
        <f t="shared" si="1445"/>
        <v>0</v>
      </c>
      <c r="CW556" s="21">
        <f t="shared" si="1445"/>
        <v>0</v>
      </c>
      <c r="CX556" s="21">
        <f t="shared" si="1445"/>
        <v>0</v>
      </c>
      <c r="CY556" s="21">
        <f t="shared" si="1445"/>
        <v>0</v>
      </c>
      <c r="CZ556" s="21">
        <f t="shared" si="1445"/>
        <v>0</v>
      </c>
      <c r="DA556" s="21">
        <f t="shared" ref="DA556:DY556" si="1446">(DA243/$G243)*$D556</f>
        <v>0</v>
      </c>
      <c r="DB556" s="21">
        <f t="shared" si="1446"/>
        <v>0</v>
      </c>
      <c r="DC556" s="21">
        <f t="shared" si="1446"/>
        <v>0</v>
      </c>
      <c r="DD556" s="21">
        <f t="shared" si="1446"/>
        <v>0</v>
      </c>
      <c r="DE556" s="21">
        <f t="shared" si="1446"/>
        <v>0</v>
      </c>
      <c r="DF556" s="21">
        <f t="shared" si="1446"/>
        <v>0</v>
      </c>
      <c r="DG556" s="21">
        <f t="shared" si="1446"/>
        <v>0</v>
      </c>
      <c r="DH556" s="21">
        <f t="shared" si="1446"/>
        <v>0</v>
      </c>
      <c r="DI556" s="21">
        <f t="shared" si="1446"/>
        <v>0</v>
      </c>
      <c r="DJ556" s="21">
        <f t="shared" si="1446"/>
        <v>0</v>
      </c>
      <c r="DK556" s="21">
        <f t="shared" si="1446"/>
        <v>0</v>
      </c>
      <c r="DL556" s="21">
        <f t="shared" si="1446"/>
        <v>0</v>
      </c>
      <c r="DM556" s="21">
        <f t="shared" si="1446"/>
        <v>0</v>
      </c>
      <c r="DN556" s="21">
        <f t="shared" si="1446"/>
        <v>0</v>
      </c>
      <c r="DO556" s="21">
        <f t="shared" si="1446"/>
        <v>0</v>
      </c>
      <c r="DP556" s="21">
        <f t="shared" si="1446"/>
        <v>0</v>
      </c>
      <c r="DQ556" s="21">
        <f t="shared" si="1446"/>
        <v>0</v>
      </c>
      <c r="DR556" s="21">
        <f t="shared" si="1446"/>
        <v>0</v>
      </c>
      <c r="DS556" s="21">
        <f t="shared" si="1446"/>
        <v>0</v>
      </c>
      <c r="DT556" s="21">
        <f t="shared" si="1446"/>
        <v>0</v>
      </c>
      <c r="DU556" s="21">
        <f t="shared" si="1446"/>
        <v>0</v>
      </c>
      <c r="DV556" s="21">
        <f t="shared" si="1446"/>
        <v>0</v>
      </c>
      <c r="DW556" s="21">
        <f t="shared" si="1446"/>
        <v>0</v>
      </c>
      <c r="DX556" s="21">
        <f t="shared" si="1446"/>
        <v>0</v>
      </c>
      <c r="DY556" s="21">
        <f t="shared" si="1446"/>
        <v>0</v>
      </c>
      <c r="EB556" s="116">
        <f t="shared" si="1422"/>
        <v>555</v>
      </c>
      <c r="EC556" s="2" t="str">
        <f t="shared" ref="EC556:EC558" si="1447">B556</f>
        <v>Phase 3</v>
      </c>
      <c r="ED556" s="2" t="str">
        <f t="shared" ref="ED556:ED558" si="1448">C556</f>
        <v>50' Wide</v>
      </c>
      <c r="EE556" s="33" t="str">
        <f>EE568</f>
        <v>Cash</v>
      </c>
      <c r="EF556" s="2" t="str">
        <f>EF568</f>
        <v>Direct Overhead</v>
      </c>
    </row>
    <row r="557" spans="1:136" x14ac:dyDescent="0.3">
      <c r="B557" s="2" t="str">
        <f>Product!$K$2</f>
        <v>Phase 3</v>
      </c>
      <c r="C557" s="2" t="str">
        <f>Product!$K$3</f>
        <v>60' Wide</v>
      </c>
      <c r="D557" s="129">
        <f>SUMIFS(INDEX(Product!$B$2:$U$97, MATCH(D546, Product!$B$2:$B$97, 0), ), Product!$B$2:$U$2, $B557, Product!$B$3:$U$3, $C557)</f>
        <v>-180000</v>
      </c>
      <c r="G557" s="11">
        <f>SUM(H557:DZ557)</f>
        <v>-180000</v>
      </c>
      <c r="I557" s="21">
        <f t="shared" ref="I557:AN557" si="1449">(I244/$G244)*$D557</f>
        <v>0</v>
      </c>
      <c r="J557" s="21">
        <f t="shared" si="1449"/>
        <v>0</v>
      </c>
      <c r="K557" s="21">
        <f t="shared" si="1449"/>
        <v>0</v>
      </c>
      <c r="L557" s="21">
        <f t="shared" si="1449"/>
        <v>0</v>
      </c>
      <c r="M557" s="21">
        <f t="shared" si="1449"/>
        <v>0</v>
      </c>
      <c r="N557" s="21">
        <f t="shared" si="1449"/>
        <v>0</v>
      </c>
      <c r="O557" s="21">
        <f t="shared" si="1449"/>
        <v>0</v>
      </c>
      <c r="P557" s="21">
        <f t="shared" si="1449"/>
        <v>0</v>
      </c>
      <c r="Q557" s="21">
        <f t="shared" si="1449"/>
        <v>0</v>
      </c>
      <c r="R557" s="21">
        <f t="shared" si="1449"/>
        <v>0</v>
      </c>
      <c r="S557" s="21">
        <f t="shared" si="1449"/>
        <v>0</v>
      </c>
      <c r="T557" s="21">
        <f t="shared" si="1449"/>
        <v>0</v>
      </c>
      <c r="U557" s="21">
        <f t="shared" si="1449"/>
        <v>0</v>
      </c>
      <c r="V557" s="21">
        <f t="shared" si="1449"/>
        <v>0</v>
      </c>
      <c r="W557" s="21">
        <f t="shared" si="1449"/>
        <v>0</v>
      </c>
      <c r="X557" s="21">
        <f t="shared" si="1449"/>
        <v>0</v>
      </c>
      <c r="Y557" s="21">
        <f t="shared" si="1449"/>
        <v>0</v>
      </c>
      <c r="Z557" s="21">
        <f t="shared" si="1449"/>
        <v>0</v>
      </c>
      <c r="AA557" s="21">
        <f t="shared" si="1449"/>
        <v>0</v>
      </c>
      <c r="AB557" s="21">
        <f t="shared" si="1449"/>
        <v>0</v>
      </c>
      <c r="AC557" s="21">
        <f t="shared" si="1449"/>
        <v>0</v>
      </c>
      <c r="AD557" s="21">
        <f t="shared" si="1449"/>
        <v>0</v>
      </c>
      <c r="AE557" s="21">
        <f t="shared" si="1449"/>
        <v>0</v>
      </c>
      <c r="AF557" s="21">
        <f t="shared" si="1449"/>
        <v>0</v>
      </c>
      <c r="AG557" s="21">
        <f t="shared" si="1449"/>
        <v>0</v>
      </c>
      <c r="AH557" s="21">
        <f t="shared" si="1449"/>
        <v>0</v>
      </c>
      <c r="AI557" s="21">
        <f t="shared" si="1449"/>
        <v>0</v>
      </c>
      <c r="AJ557" s="21">
        <f t="shared" si="1449"/>
        <v>0</v>
      </c>
      <c r="AK557" s="21">
        <f t="shared" si="1449"/>
        <v>0</v>
      </c>
      <c r="AL557" s="21">
        <f t="shared" si="1449"/>
        <v>0</v>
      </c>
      <c r="AM557" s="21">
        <f t="shared" si="1449"/>
        <v>0</v>
      </c>
      <c r="AN557" s="21">
        <f t="shared" si="1449"/>
        <v>0</v>
      </c>
      <c r="AO557" s="21">
        <f t="shared" ref="AO557:BT557" si="1450">(AO244/$G244)*$D557</f>
        <v>-5000</v>
      </c>
      <c r="AP557" s="21">
        <f t="shared" si="1450"/>
        <v>-10000</v>
      </c>
      <c r="AQ557" s="21">
        <f t="shared" si="1450"/>
        <v>-15000</v>
      </c>
      <c r="AR557" s="21">
        <f t="shared" si="1450"/>
        <v>-20000</v>
      </c>
      <c r="AS557" s="21">
        <f t="shared" si="1450"/>
        <v>-25000</v>
      </c>
      <c r="AT557" s="21">
        <f t="shared" si="1450"/>
        <v>-30000</v>
      </c>
      <c r="AU557" s="21">
        <f t="shared" si="1450"/>
        <v>-25000</v>
      </c>
      <c r="AV557" s="21">
        <f t="shared" si="1450"/>
        <v>-20000</v>
      </c>
      <c r="AW557" s="21">
        <f t="shared" si="1450"/>
        <v>-15000</v>
      </c>
      <c r="AX557" s="21">
        <f t="shared" si="1450"/>
        <v>-10000</v>
      </c>
      <c r="AY557" s="21">
        <f t="shared" si="1450"/>
        <v>-5000</v>
      </c>
      <c r="AZ557" s="21">
        <f t="shared" si="1450"/>
        <v>0</v>
      </c>
      <c r="BA557" s="21">
        <f t="shared" si="1450"/>
        <v>0</v>
      </c>
      <c r="BB557" s="21">
        <f t="shared" si="1450"/>
        <v>0</v>
      </c>
      <c r="BC557" s="21">
        <f t="shared" si="1450"/>
        <v>0</v>
      </c>
      <c r="BD557" s="21">
        <f t="shared" si="1450"/>
        <v>0</v>
      </c>
      <c r="BE557" s="21">
        <f t="shared" si="1450"/>
        <v>0</v>
      </c>
      <c r="BF557" s="21">
        <f t="shared" si="1450"/>
        <v>0</v>
      </c>
      <c r="BG557" s="21">
        <f t="shared" si="1450"/>
        <v>0</v>
      </c>
      <c r="BH557" s="21">
        <f t="shared" si="1450"/>
        <v>0</v>
      </c>
      <c r="BI557" s="21">
        <f t="shared" si="1450"/>
        <v>0</v>
      </c>
      <c r="BJ557" s="21">
        <f t="shared" si="1450"/>
        <v>0</v>
      </c>
      <c r="BK557" s="21">
        <f t="shared" si="1450"/>
        <v>0</v>
      </c>
      <c r="BL557" s="21">
        <f t="shared" si="1450"/>
        <v>0</v>
      </c>
      <c r="BM557" s="21">
        <f t="shared" si="1450"/>
        <v>0</v>
      </c>
      <c r="BN557" s="21">
        <f t="shared" si="1450"/>
        <v>0</v>
      </c>
      <c r="BO557" s="21">
        <f t="shared" si="1450"/>
        <v>0</v>
      </c>
      <c r="BP557" s="21">
        <f t="shared" si="1450"/>
        <v>0</v>
      </c>
      <c r="BQ557" s="21">
        <f t="shared" si="1450"/>
        <v>0</v>
      </c>
      <c r="BR557" s="21">
        <f t="shared" si="1450"/>
        <v>0</v>
      </c>
      <c r="BS557" s="21">
        <f t="shared" si="1450"/>
        <v>0</v>
      </c>
      <c r="BT557" s="21">
        <f t="shared" si="1450"/>
        <v>0</v>
      </c>
      <c r="BU557" s="21">
        <f t="shared" ref="BU557:CZ557" si="1451">(BU244/$G244)*$D557</f>
        <v>0</v>
      </c>
      <c r="BV557" s="21">
        <f t="shared" si="1451"/>
        <v>0</v>
      </c>
      <c r="BW557" s="21">
        <f t="shared" si="1451"/>
        <v>0</v>
      </c>
      <c r="BX557" s="21">
        <f t="shared" si="1451"/>
        <v>0</v>
      </c>
      <c r="BY557" s="21">
        <f t="shared" si="1451"/>
        <v>0</v>
      </c>
      <c r="BZ557" s="21">
        <f t="shared" si="1451"/>
        <v>0</v>
      </c>
      <c r="CA557" s="21">
        <f t="shared" si="1451"/>
        <v>0</v>
      </c>
      <c r="CB557" s="21">
        <f t="shared" si="1451"/>
        <v>0</v>
      </c>
      <c r="CC557" s="21">
        <f t="shared" si="1451"/>
        <v>0</v>
      </c>
      <c r="CD557" s="21">
        <f t="shared" si="1451"/>
        <v>0</v>
      </c>
      <c r="CE557" s="21">
        <f t="shared" si="1451"/>
        <v>0</v>
      </c>
      <c r="CF557" s="21">
        <f t="shared" si="1451"/>
        <v>0</v>
      </c>
      <c r="CG557" s="21">
        <f t="shared" si="1451"/>
        <v>0</v>
      </c>
      <c r="CH557" s="21">
        <f t="shared" si="1451"/>
        <v>0</v>
      </c>
      <c r="CI557" s="21">
        <f t="shared" si="1451"/>
        <v>0</v>
      </c>
      <c r="CJ557" s="21">
        <f t="shared" si="1451"/>
        <v>0</v>
      </c>
      <c r="CK557" s="21">
        <f t="shared" si="1451"/>
        <v>0</v>
      </c>
      <c r="CL557" s="21">
        <f t="shared" si="1451"/>
        <v>0</v>
      </c>
      <c r="CM557" s="21">
        <f t="shared" si="1451"/>
        <v>0</v>
      </c>
      <c r="CN557" s="21">
        <f t="shared" si="1451"/>
        <v>0</v>
      </c>
      <c r="CO557" s="21">
        <f t="shared" si="1451"/>
        <v>0</v>
      </c>
      <c r="CP557" s="21">
        <f t="shared" si="1451"/>
        <v>0</v>
      </c>
      <c r="CQ557" s="21">
        <f t="shared" si="1451"/>
        <v>0</v>
      </c>
      <c r="CR557" s="21">
        <f t="shared" si="1451"/>
        <v>0</v>
      </c>
      <c r="CS557" s="21">
        <f t="shared" si="1451"/>
        <v>0</v>
      </c>
      <c r="CT557" s="21">
        <f t="shared" si="1451"/>
        <v>0</v>
      </c>
      <c r="CU557" s="21">
        <f t="shared" si="1451"/>
        <v>0</v>
      </c>
      <c r="CV557" s="21">
        <f t="shared" si="1451"/>
        <v>0</v>
      </c>
      <c r="CW557" s="21">
        <f t="shared" si="1451"/>
        <v>0</v>
      </c>
      <c r="CX557" s="21">
        <f t="shared" si="1451"/>
        <v>0</v>
      </c>
      <c r="CY557" s="21">
        <f t="shared" si="1451"/>
        <v>0</v>
      </c>
      <c r="CZ557" s="21">
        <f t="shared" si="1451"/>
        <v>0</v>
      </c>
      <c r="DA557" s="21">
        <f t="shared" ref="DA557:DY557" si="1452">(DA244/$G244)*$D557</f>
        <v>0</v>
      </c>
      <c r="DB557" s="21">
        <f t="shared" si="1452"/>
        <v>0</v>
      </c>
      <c r="DC557" s="21">
        <f t="shared" si="1452"/>
        <v>0</v>
      </c>
      <c r="DD557" s="21">
        <f t="shared" si="1452"/>
        <v>0</v>
      </c>
      <c r="DE557" s="21">
        <f t="shared" si="1452"/>
        <v>0</v>
      </c>
      <c r="DF557" s="21">
        <f t="shared" si="1452"/>
        <v>0</v>
      </c>
      <c r="DG557" s="21">
        <f t="shared" si="1452"/>
        <v>0</v>
      </c>
      <c r="DH557" s="21">
        <f t="shared" si="1452"/>
        <v>0</v>
      </c>
      <c r="DI557" s="21">
        <f t="shared" si="1452"/>
        <v>0</v>
      </c>
      <c r="DJ557" s="21">
        <f t="shared" si="1452"/>
        <v>0</v>
      </c>
      <c r="DK557" s="21">
        <f t="shared" si="1452"/>
        <v>0</v>
      </c>
      <c r="DL557" s="21">
        <f t="shared" si="1452"/>
        <v>0</v>
      </c>
      <c r="DM557" s="21">
        <f t="shared" si="1452"/>
        <v>0</v>
      </c>
      <c r="DN557" s="21">
        <f t="shared" si="1452"/>
        <v>0</v>
      </c>
      <c r="DO557" s="21">
        <f t="shared" si="1452"/>
        <v>0</v>
      </c>
      <c r="DP557" s="21">
        <f t="shared" si="1452"/>
        <v>0</v>
      </c>
      <c r="DQ557" s="21">
        <f t="shared" si="1452"/>
        <v>0</v>
      </c>
      <c r="DR557" s="21">
        <f t="shared" si="1452"/>
        <v>0</v>
      </c>
      <c r="DS557" s="21">
        <f t="shared" si="1452"/>
        <v>0</v>
      </c>
      <c r="DT557" s="21">
        <f t="shared" si="1452"/>
        <v>0</v>
      </c>
      <c r="DU557" s="21">
        <f t="shared" si="1452"/>
        <v>0</v>
      </c>
      <c r="DV557" s="21">
        <f t="shared" si="1452"/>
        <v>0</v>
      </c>
      <c r="DW557" s="21">
        <f t="shared" si="1452"/>
        <v>0</v>
      </c>
      <c r="DX557" s="21">
        <f t="shared" si="1452"/>
        <v>0</v>
      </c>
      <c r="DY557" s="21">
        <f t="shared" si="1452"/>
        <v>0</v>
      </c>
      <c r="EB557" s="116">
        <f t="shared" si="1422"/>
        <v>556</v>
      </c>
      <c r="EC557" s="2" t="str">
        <f t="shared" si="1447"/>
        <v>Phase 3</v>
      </c>
      <c r="ED557" s="2" t="str">
        <f t="shared" si="1448"/>
        <v>60' Wide</v>
      </c>
      <c r="EE557" s="33" t="str">
        <f>EE568</f>
        <v>Cash</v>
      </c>
      <c r="EF557" s="2" t="str">
        <f>EF568</f>
        <v>Direct Overhead</v>
      </c>
    </row>
    <row r="558" spans="1:136" x14ac:dyDescent="0.3">
      <c r="B558" s="2" t="str">
        <f>Product!$L$2</f>
        <v>Phase 3</v>
      </c>
      <c r="C558" s="2" t="str">
        <f>Product!$L$3</f>
        <v>75' Wide</v>
      </c>
      <c r="D558" s="129">
        <f>SUMIFS(INDEX(Product!$B$2:$U$97, MATCH(D546, Product!$B$2:$B$97, 0), ), Product!$B$2:$U$2, $B558, Product!$B$3:$U$3, $C558)</f>
        <v>-120000</v>
      </c>
      <c r="G558" s="11">
        <f>SUM(H558:DZ558)</f>
        <v>-120000</v>
      </c>
      <c r="I558" s="21">
        <f t="shared" ref="I558:AN558" si="1453">(I245/$G245)*$D558</f>
        <v>0</v>
      </c>
      <c r="J558" s="21">
        <f t="shared" si="1453"/>
        <v>0</v>
      </c>
      <c r="K558" s="21">
        <f t="shared" si="1453"/>
        <v>0</v>
      </c>
      <c r="L558" s="21">
        <f t="shared" si="1453"/>
        <v>0</v>
      </c>
      <c r="M558" s="21">
        <f t="shared" si="1453"/>
        <v>0</v>
      </c>
      <c r="N558" s="21">
        <f t="shared" si="1453"/>
        <v>0</v>
      </c>
      <c r="O558" s="21">
        <f t="shared" si="1453"/>
        <v>0</v>
      </c>
      <c r="P558" s="21">
        <f t="shared" si="1453"/>
        <v>0</v>
      </c>
      <c r="Q558" s="21">
        <f t="shared" si="1453"/>
        <v>0</v>
      </c>
      <c r="R558" s="21">
        <f t="shared" si="1453"/>
        <v>0</v>
      </c>
      <c r="S558" s="21">
        <f t="shared" si="1453"/>
        <v>0</v>
      </c>
      <c r="T558" s="21">
        <f t="shared" si="1453"/>
        <v>0</v>
      </c>
      <c r="U558" s="21">
        <f t="shared" si="1453"/>
        <v>0</v>
      </c>
      <c r="V558" s="21">
        <f t="shared" si="1453"/>
        <v>0</v>
      </c>
      <c r="W558" s="21">
        <f t="shared" si="1453"/>
        <v>0</v>
      </c>
      <c r="X558" s="21">
        <f t="shared" si="1453"/>
        <v>0</v>
      </c>
      <c r="Y558" s="21">
        <f t="shared" si="1453"/>
        <v>0</v>
      </c>
      <c r="Z558" s="21">
        <f t="shared" si="1453"/>
        <v>0</v>
      </c>
      <c r="AA558" s="21">
        <f t="shared" si="1453"/>
        <v>0</v>
      </c>
      <c r="AB558" s="21">
        <f t="shared" si="1453"/>
        <v>0</v>
      </c>
      <c r="AC558" s="21">
        <f t="shared" si="1453"/>
        <v>0</v>
      </c>
      <c r="AD558" s="21">
        <f t="shared" si="1453"/>
        <v>0</v>
      </c>
      <c r="AE558" s="21">
        <f t="shared" si="1453"/>
        <v>0</v>
      </c>
      <c r="AF558" s="21">
        <f t="shared" si="1453"/>
        <v>0</v>
      </c>
      <c r="AG558" s="21">
        <f t="shared" si="1453"/>
        <v>0</v>
      </c>
      <c r="AH558" s="21">
        <f t="shared" si="1453"/>
        <v>0</v>
      </c>
      <c r="AI558" s="21">
        <f t="shared" si="1453"/>
        <v>0</v>
      </c>
      <c r="AJ558" s="21">
        <f t="shared" si="1453"/>
        <v>0</v>
      </c>
      <c r="AK558" s="21">
        <f t="shared" si="1453"/>
        <v>0</v>
      </c>
      <c r="AL558" s="21">
        <f t="shared" si="1453"/>
        <v>0</v>
      </c>
      <c r="AM558" s="21">
        <f t="shared" si="1453"/>
        <v>0</v>
      </c>
      <c r="AN558" s="21">
        <f t="shared" si="1453"/>
        <v>0</v>
      </c>
      <c r="AO558" s="21">
        <f t="shared" ref="AO558:BT558" si="1454">(AO245/$G245)*$D558</f>
        <v>-3333.3333333333335</v>
      </c>
      <c r="AP558" s="21">
        <f t="shared" si="1454"/>
        <v>-6666.666666666667</v>
      </c>
      <c r="AQ558" s="21">
        <f t="shared" si="1454"/>
        <v>-10000</v>
      </c>
      <c r="AR558" s="21">
        <f t="shared" si="1454"/>
        <v>-13333.333333333334</v>
      </c>
      <c r="AS558" s="21">
        <f t="shared" si="1454"/>
        <v>-16666.666666666668</v>
      </c>
      <c r="AT558" s="21">
        <f t="shared" si="1454"/>
        <v>-20000</v>
      </c>
      <c r="AU558" s="21">
        <f t="shared" si="1454"/>
        <v>-16666.666666666668</v>
      </c>
      <c r="AV558" s="21">
        <f t="shared" si="1454"/>
        <v>-13333.333333333336</v>
      </c>
      <c r="AW558" s="21">
        <f t="shared" si="1454"/>
        <v>-10000.000000000004</v>
      </c>
      <c r="AX558" s="21">
        <f t="shared" si="1454"/>
        <v>-6666.6666666666715</v>
      </c>
      <c r="AY558" s="21">
        <f t="shared" si="1454"/>
        <v>-3333.3333333333358</v>
      </c>
      <c r="AZ558" s="21">
        <f t="shared" si="1454"/>
        <v>0</v>
      </c>
      <c r="BA558" s="21">
        <f t="shared" si="1454"/>
        <v>0</v>
      </c>
      <c r="BB558" s="21">
        <f t="shared" si="1454"/>
        <v>0</v>
      </c>
      <c r="BC558" s="21">
        <f t="shared" si="1454"/>
        <v>0</v>
      </c>
      <c r="BD558" s="21">
        <f t="shared" si="1454"/>
        <v>0</v>
      </c>
      <c r="BE558" s="21">
        <f t="shared" si="1454"/>
        <v>0</v>
      </c>
      <c r="BF558" s="21">
        <f t="shared" si="1454"/>
        <v>0</v>
      </c>
      <c r="BG558" s="21">
        <f t="shared" si="1454"/>
        <v>0</v>
      </c>
      <c r="BH558" s="21">
        <f t="shared" si="1454"/>
        <v>0</v>
      </c>
      <c r="BI558" s="21">
        <f t="shared" si="1454"/>
        <v>0</v>
      </c>
      <c r="BJ558" s="21">
        <f t="shared" si="1454"/>
        <v>0</v>
      </c>
      <c r="BK558" s="21">
        <f t="shared" si="1454"/>
        <v>0</v>
      </c>
      <c r="BL558" s="21">
        <f t="shared" si="1454"/>
        <v>0</v>
      </c>
      <c r="BM558" s="21">
        <f t="shared" si="1454"/>
        <v>0</v>
      </c>
      <c r="BN558" s="21">
        <f t="shared" si="1454"/>
        <v>0</v>
      </c>
      <c r="BO558" s="21">
        <f t="shared" si="1454"/>
        <v>0</v>
      </c>
      <c r="BP558" s="21">
        <f t="shared" si="1454"/>
        <v>0</v>
      </c>
      <c r="BQ558" s="21">
        <f t="shared" si="1454"/>
        <v>0</v>
      </c>
      <c r="BR558" s="21">
        <f t="shared" si="1454"/>
        <v>0</v>
      </c>
      <c r="BS558" s="21">
        <f t="shared" si="1454"/>
        <v>0</v>
      </c>
      <c r="BT558" s="21">
        <f t="shared" si="1454"/>
        <v>0</v>
      </c>
      <c r="BU558" s="21">
        <f t="shared" ref="BU558:CZ558" si="1455">(BU245/$G245)*$D558</f>
        <v>0</v>
      </c>
      <c r="BV558" s="21">
        <f t="shared" si="1455"/>
        <v>0</v>
      </c>
      <c r="BW558" s="21">
        <f t="shared" si="1455"/>
        <v>0</v>
      </c>
      <c r="BX558" s="21">
        <f t="shared" si="1455"/>
        <v>0</v>
      </c>
      <c r="BY558" s="21">
        <f t="shared" si="1455"/>
        <v>0</v>
      </c>
      <c r="BZ558" s="21">
        <f t="shared" si="1455"/>
        <v>0</v>
      </c>
      <c r="CA558" s="21">
        <f t="shared" si="1455"/>
        <v>0</v>
      </c>
      <c r="CB558" s="21">
        <f t="shared" si="1455"/>
        <v>0</v>
      </c>
      <c r="CC558" s="21">
        <f t="shared" si="1455"/>
        <v>0</v>
      </c>
      <c r="CD558" s="21">
        <f t="shared" si="1455"/>
        <v>0</v>
      </c>
      <c r="CE558" s="21">
        <f t="shared" si="1455"/>
        <v>0</v>
      </c>
      <c r="CF558" s="21">
        <f t="shared" si="1455"/>
        <v>0</v>
      </c>
      <c r="CG558" s="21">
        <f t="shared" si="1455"/>
        <v>0</v>
      </c>
      <c r="CH558" s="21">
        <f t="shared" si="1455"/>
        <v>0</v>
      </c>
      <c r="CI558" s="21">
        <f t="shared" si="1455"/>
        <v>0</v>
      </c>
      <c r="CJ558" s="21">
        <f t="shared" si="1455"/>
        <v>0</v>
      </c>
      <c r="CK558" s="21">
        <f t="shared" si="1455"/>
        <v>0</v>
      </c>
      <c r="CL558" s="21">
        <f t="shared" si="1455"/>
        <v>0</v>
      </c>
      <c r="CM558" s="21">
        <f t="shared" si="1455"/>
        <v>0</v>
      </c>
      <c r="CN558" s="21">
        <f t="shared" si="1455"/>
        <v>0</v>
      </c>
      <c r="CO558" s="21">
        <f t="shared" si="1455"/>
        <v>0</v>
      </c>
      <c r="CP558" s="21">
        <f t="shared" si="1455"/>
        <v>0</v>
      </c>
      <c r="CQ558" s="21">
        <f t="shared" si="1455"/>
        <v>0</v>
      </c>
      <c r="CR558" s="21">
        <f t="shared" si="1455"/>
        <v>0</v>
      </c>
      <c r="CS558" s="21">
        <f t="shared" si="1455"/>
        <v>0</v>
      </c>
      <c r="CT558" s="21">
        <f t="shared" si="1455"/>
        <v>0</v>
      </c>
      <c r="CU558" s="21">
        <f t="shared" si="1455"/>
        <v>0</v>
      </c>
      <c r="CV558" s="21">
        <f t="shared" si="1455"/>
        <v>0</v>
      </c>
      <c r="CW558" s="21">
        <f t="shared" si="1455"/>
        <v>0</v>
      </c>
      <c r="CX558" s="21">
        <f t="shared" si="1455"/>
        <v>0</v>
      </c>
      <c r="CY558" s="21">
        <f t="shared" si="1455"/>
        <v>0</v>
      </c>
      <c r="CZ558" s="21">
        <f t="shared" si="1455"/>
        <v>0</v>
      </c>
      <c r="DA558" s="21">
        <f t="shared" ref="DA558:DY558" si="1456">(DA245/$G245)*$D558</f>
        <v>0</v>
      </c>
      <c r="DB558" s="21">
        <f t="shared" si="1456"/>
        <v>0</v>
      </c>
      <c r="DC558" s="21">
        <f t="shared" si="1456"/>
        <v>0</v>
      </c>
      <c r="DD558" s="21">
        <f t="shared" si="1456"/>
        <v>0</v>
      </c>
      <c r="DE558" s="21">
        <f t="shared" si="1456"/>
        <v>0</v>
      </c>
      <c r="DF558" s="21">
        <f t="shared" si="1456"/>
        <v>0</v>
      </c>
      <c r="DG558" s="21">
        <f t="shared" si="1456"/>
        <v>0</v>
      </c>
      <c r="DH558" s="21">
        <f t="shared" si="1456"/>
        <v>0</v>
      </c>
      <c r="DI558" s="21">
        <f t="shared" si="1456"/>
        <v>0</v>
      </c>
      <c r="DJ558" s="21">
        <f t="shared" si="1456"/>
        <v>0</v>
      </c>
      <c r="DK558" s="21">
        <f t="shared" si="1456"/>
        <v>0</v>
      </c>
      <c r="DL558" s="21">
        <f t="shared" si="1456"/>
        <v>0</v>
      </c>
      <c r="DM558" s="21">
        <f t="shared" si="1456"/>
        <v>0</v>
      </c>
      <c r="DN558" s="21">
        <f t="shared" si="1456"/>
        <v>0</v>
      </c>
      <c r="DO558" s="21">
        <f t="shared" si="1456"/>
        <v>0</v>
      </c>
      <c r="DP558" s="21">
        <f t="shared" si="1456"/>
        <v>0</v>
      </c>
      <c r="DQ558" s="21">
        <f t="shared" si="1456"/>
        <v>0</v>
      </c>
      <c r="DR558" s="21">
        <f t="shared" si="1456"/>
        <v>0</v>
      </c>
      <c r="DS558" s="21">
        <f t="shared" si="1456"/>
        <v>0</v>
      </c>
      <c r="DT558" s="21">
        <f t="shared" si="1456"/>
        <v>0</v>
      </c>
      <c r="DU558" s="21">
        <f t="shared" si="1456"/>
        <v>0</v>
      </c>
      <c r="DV558" s="21">
        <f t="shared" si="1456"/>
        <v>0</v>
      </c>
      <c r="DW558" s="21">
        <f t="shared" si="1456"/>
        <v>0</v>
      </c>
      <c r="DX558" s="21">
        <f t="shared" si="1456"/>
        <v>0</v>
      </c>
      <c r="DY558" s="21">
        <f t="shared" si="1456"/>
        <v>0</v>
      </c>
      <c r="EB558" s="116">
        <f t="shared" si="1422"/>
        <v>557</v>
      </c>
      <c r="EC558" s="2" t="str">
        <f t="shared" si="1447"/>
        <v>Phase 3</v>
      </c>
      <c r="ED558" s="2" t="str">
        <f t="shared" si="1448"/>
        <v>75' Wide</v>
      </c>
      <c r="EE558" s="33" t="str">
        <f>EE568</f>
        <v>Cash</v>
      </c>
      <c r="EF558" s="2" t="str">
        <f>EF568</f>
        <v>Direct Overhead</v>
      </c>
    </row>
    <row r="559" spans="1:136" x14ac:dyDescent="0.3">
      <c r="D559" s="129"/>
      <c r="I559" s="21"/>
      <c r="J559" s="21"/>
      <c r="K559" s="21"/>
      <c r="L559" s="21"/>
      <c r="M559" s="21"/>
      <c r="N559" s="21"/>
      <c r="O559" s="21"/>
      <c r="P559" s="21"/>
      <c r="Q559" s="21"/>
      <c r="R559" s="21"/>
      <c r="S559" s="21"/>
      <c r="T559" s="21"/>
      <c r="U559" s="21"/>
      <c r="V559" s="21"/>
      <c r="W559" s="21"/>
      <c r="X559" s="21"/>
      <c r="Y559" s="21"/>
      <c r="Z559" s="21"/>
      <c r="AA559" s="21"/>
      <c r="AB559" s="21"/>
      <c r="AC559" s="21"/>
      <c r="AD559" s="21"/>
      <c r="AE559" s="21"/>
      <c r="AF559" s="21"/>
      <c r="AG559" s="21"/>
      <c r="AH559" s="21"/>
      <c r="AI559" s="21"/>
      <c r="AJ559" s="21"/>
      <c r="AK559" s="21"/>
      <c r="AL559" s="21"/>
      <c r="AM559" s="21"/>
      <c r="AN559" s="21"/>
      <c r="AO559" s="21"/>
      <c r="AP559" s="21"/>
      <c r="AQ559" s="21"/>
      <c r="AR559" s="21"/>
      <c r="AS559" s="21"/>
      <c r="AT559" s="21"/>
      <c r="AU559" s="21"/>
      <c r="AV559" s="21"/>
      <c r="AW559" s="21"/>
      <c r="AX559" s="21"/>
      <c r="AY559" s="21"/>
      <c r="AZ559" s="21"/>
      <c r="BA559" s="21"/>
      <c r="BB559" s="21"/>
      <c r="BC559" s="21"/>
      <c r="BD559" s="21"/>
      <c r="BE559" s="21"/>
      <c r="BF559" s="21"/>
      <c r="BG559" s="21"/>
      <c r="BH559" s="21"/>
      <c r="BI559" s="21"/>
      <c r="BJ559" s="21"/>
      <c r="BK559" s="21"/>
      <c r="BL559" s="21"/>
      <c r="BM559" s="21"/>
      <c r="BN559" s="21"/>
      <c r="BO559" s="21"/>
      <c r="BP559" s="21"/>
      <c r="BQ559" s="21"/>
      <c r="BR559" s="21"/>
      <c r="BS559" s="21"/>
      <c r="BT559" s="21"/>
      <c r="BU559" s="21"/>
      <c r="BV559" s="21"/>
      <c r="BW559" s="21"/>
      <c r="BX559" s="21"/>
      <c r="BY559" s="21"/>
      <c r="BZ559" s="21"/>
      <c r="CA559" s="21"/>
      <c r="CB559" s="21"/>
      <c r="CC559" s="21"/>
      <c r="CD559" s="21"/>
      <c r="CE559" s="21"/>
      <c r="CF559" s="21"/>
      <c r="CG559" s="21"/>
      <c r="CH559" s="21"/>
      <c r="CI559" s="21"/>
      <c r="CJ559" s="21"/>
      <c r="CK559" s="21"/>
      <c r="CL559" s="21"/>
      <c r="CM559" s="21"/>
      <c r="CN559" s="21"/>
      <c r="CO559" s="21"/>
      <c r="CP559" s="21"/>
      <c r="CQ559" s="21"/>
      <c r="CR559" s="21"/>
      <c r="CS559" s="21"/>
      <c r="CT559" s="21"/>
      <c r="CU559" s="21"/>
      <c r="CV559" s="21"/>
      <c r="CW559" s="21"/>
      <c r="CX559" s="21"/>
      <c r="CY559" s="21"/>
      <c r="CZ559" s="21"/>
      <c r="DA559" s="21"/>
      <c r="DB559" s="21"/>
      <c r="DC559" s="21"/>
      <c r="DD559" s="21"/>
      <c r="DE559" s="21"/>
      <c r="DF559" s="21"/>
      <c r="DG559" s="21"/>
      <c r="DH559" s="21"/>
      <c r="DI559" s="21"/>
      <c r="DJ559" s="21"/>
      <c r="DK559" s="21"/>
      <c r="DL559" s="21"/>
      <c r="DM559" s="21"/>
      <c r="DN559" s="21"/>
      <c r="DO559" s="21"/>
      <c r="DP559" s="21"/>
      <c r="DQ559" s="21"/>
      <c r="DR559" s="21"/>
      <c r="DS559" s="21"/>
      <c r="DT559" s="21"/>
      <c r="DU559" s="21"/>
      <c r="DV559" s="21"/>
      <c r="DW559" s="21"/>
      <c r="DX559" s="21"/>
      <c r="DY559" s="21"/>
      <c r="EE559" s="33"/>
    </row>
    <row r="560" spans="1:136" x14ac:dyDescent="0.3">
      <c r="B560" s="2" t="str">
        <f>Product!$M$2</f>
        <v>Phase 4</v>
      </c>
      <c r="C560" s="2" t="str">
        <f>Product!$M$3</f>
        <v>50' Wide</v>
      </c>
      <c r="D560" s="129">
        <f>SUMIFS(INDEX(Product!$B$2:$U$97, MATCH(D546, Product!$B$2:$B$97, 0), ), Product!$B$2:$U$2, $B560, Product!$B$3:$U$3, $C560)</f>
        <v>-180000</v>
      </c>
      <c r="G560" s="11">
        <f>SUM(H560:DZ560)</f>
        <v>-180000</v>
      </c>
      <c r="I560" s="21">
        <f t="shared" ref="I560:AN560" si="1457">(I247/$G247)*$D560</f>
        <v>0</v>
      </c>
      <c r="J560" s="21">
        <f t="shared" si="1457"/>
        <v>0</v>
      </c>
      <c r="K560" s="21">
        <f t="shared" si="1457"/>
        <v>0</v>
      </c>
      <c r="L560" s="21">
        <f t="shared" si="1457"/>
        <v>0</v>
      </c>
      <c r="M560" s="21">
        <f t="shared" si="1457"/>
        <v>0</v>
      </c>
      <c r="N560" s="21">
        <f t="shared" si="1457"/>
        <v>0</v>
      </c>
      <c r="O560" s="21">
        <f t="shared" si="1457"/>
        <v>0</v>
      </c>
      <c r="P560" s="21">
        <f t="shared" si="1457"/>
        <v>0</v>
      </c>
      <c r="Q560" s="21">
        <f t="shared" si="1457"/>
        <v>0</v>
      </c>
      <c r="R560" s="21">
        <f t="shared" si="1457"/>
        <v>0</v>
      </c>
      <c r="S560" s="21">
        <f t="shared" si="1457"/>
        <v>0</v>
      </c>
      <c r="T560" s="21">
        <f t="shared" si="1457"/>
        <v>0</v>
      </c>
      <c r="U560" s="21">
        <f t="shared" si="1457"/>
        <v>0</v>
      </c>
      <c r="V560" s="21">
        <f t="shared" si="1457"/>
        <v>0</v>
      </c>
      <c r="W560" s="21">
        <f t="shared" si="1457"/>
        <v>0</v>
      </c>
      <c r="X560" s="21">
        <f t="shared" si="1457"/>
        <v>0</v>
      </c>
      <c r="Y560" s="21">
        <f t="shared" si="1457"/>
        <v>0</v>
      </c>
      <c r="Z560" s="21">
        <f t="shared" si="1457"/>
        <v>0</v>
      </c>
      <c r="AA560" s="21">
        <f t="shared" si="1457"/>
        <v>0</v>
      </c>
      <c r="AB560" s="21">
        <f t="shared" si="1457"/>
        <v>0</v>
      </c>
      <c r="AC560" s="21">
        <f t="shared" si="1457"/>
        <v>0</v>
      </c>
      <c r="AD560" s="21">
        <f t="shared" si="1457"/>
        <v>0</v>
      </c>
      <c r="AE560" s="21">
        <f t="shared" si="1457"/>
        <v>0</v>
      </c>
      <c r="AF560" s="21">
        <f t="shared" si="1457"/>
        <v>0</v>
      </c>
      <c r="AG560" s="21">
        <f t="shared" si="1457"/>
        <v>0</v>
      </c>
      <c r="AH560" s="21">
        <f t="shared" si="1457"/>
        <v>0</v>
      </c>
      <c r="AI560" s="21">
        <f t="shared" si="1457"/>
        <v>0</v>
      </c>
      <c r="AJ560" s="21">
        <f t="shared" si="1457"/>
        <v>0</v>
      </c>
      <c r="AK560" s="21">
        <f t="shared" si="1457"/>
        <v>0</v>
      </c>
      <c r="AL560" s="21">
        <f t="shared" si="1457"/>
        <v>0</v>
      </c>
      <c r="AM560" s="21">
        <f t="shared" si="1457"/>
        <v>0</v>
      </c>
      <c r="AN560" s="21">
        <f t="shared" si="1457"/>
        <v>0</v>
      </c>
      <c r="AO560" s="21">
        <f t="shared" ref="AO560:BT560" si="1458">(AO247/$G247)*$D560</f>
        <v>0</v>
      </c>
      <c r="AP560" s="21">
        <f t="shared" si="1458"/>
        <v>0</v>
      </c>
      <c r="AQ560" s="21">
        <f t="shared" si="1458"/>
        <v>0</v>
      </c>
      <c r="AR560" s="21">
        <f t="shared" si="1458"/>
        <v>0</v>
      </c>
      <c r="AS560" s="21">
        <f t="shared" si="1458"/>
        <v>0</v>
      </c>
      <c r="AT560" s="21">
        <f t="shared" si="1458"/>
        <v>0</v>
      </c>
      <c r="AU560" s="21">
        <f t="shared" si="1458"/>
        <v>0</v>
      </c>
      <c r="AV560" s="21">
        <f t="shared" si="1458"/>
        <v>0</v>
      </c>
      <c r="AW560" s="21">
        <f t="shared" si="1458"/>
        <v>0</v>
      </c>
      <c r="AX560" s="21">
        <f t="shared" si="1458"/>
        <v>0</v>
      </c>
      <c r="AY560" s="21">
        <f t="shared" si="1458"/>
        <v>0</v>
      </c>
      <c r="AZ560" s="21">
        <f t="shared" si="1458"/>
        <v>0</v>
      </c>
      <c r="BA560" s="21">
        <f t="shared" si="1458"/>
        <v>-5000</v>
      </c>
      <c r="BB560" s="21">
        <f t="shared" si="1458"/>
        <v>-10000</v>
      </c>
      <c r="BC560" s="21">
        <f t="shared" si="1458"/>
        <v>-15000</v>
      </c>
      <c r="BD560" s="21">
        <f t="shared" si="1458"/>
        <v>-20000</v>
      </c>
      <c r="BE560" s="21">
        <f t="shared" si="1458"/>
        <v>-25000</v>
      </c>
      <c r="BF560" s="21">
        <f t="shared" si="1458"/>
        <v>-30000</v>
      </c>
      <c r="BG560" s="21">
        <f t="shared" si="1458"/>
        <v>-25000</v>
      </c>
      <c r="BH560" s="21">
        <f t="shared" si="1458"/>
        <v>-20000</v>
      </c>
      <c r="BI560" s="21">
        <f t="shared" si="1458"/>
        <v>-15000</v>
      </c>
      <c r="BJ560" s="21">
        <f t="shared" si="1458"/>
        <v>-10000</v>
      </c>
      <c r="BK560" s="21">
        <f t="shared" si="1458"/>
        <v>-5000</v>
      </c>
      <c r="BL560" s="21">
        <f t="shared" si="1458"/>
        <v>0</v>
      </c>
      <c r="BM560" s="21">
        <f t="shared" si="1458"/>
        <v>0</v>
      </c>
      <c r="BN560" s="21">
        <f t="shared" si="1458"/>
        <v>0</v>
      </c>
      <c r="BO560" s="21">
        <f t="shared" si="1458"/>
        <v>0</v>
      </c>
      <c r="BP560" s="21">
        <f t="shared" si="1458"/>
        <v>0</v>
      </c>
      <c r="BQ560" s="21">
        <f t="shared" si="1458"/>
        <v>0</v>
      </c>
      <c r="BR560" s="21">
        <f t="shared" si="1458"/>
        <v>0</v>
      </c>
      <c r="BS560" s="21">
        <f t="shared" si="1458"/>
        <v>0</v>
      </c>
      <c r="BT560" s="21">
        <f t="shared" si="1458"/>
        <v>0</v>
      </c>
      <c r="BU560" s="21">
        <f t="shared" ref="BU560:CZ560" si="1459">(BU247/$G247)*$D560</f>
        <v>0</v>
      </c>
      <c r="BV560" s="21">
        <f t="shared" si="1459"/>
        <v>0</v>
      </c>
      <c r="BW560" s="21">
        <f t="shared" si="1459"/>
        <v>0</v>
      </c>
      <c r="BX560" s="21">
        <f t="shared" si="1459"/>
        <v>0</v>
      </c>
      <c r="BY560" s="21">
        <f t="shared" si="1459"/>
        <v>0</v>
      </c>
      <c r="BZ560" s="21">
        <f t="shared" si="1459"/>
        <v>0</v>
      </c>
      <c r="CA560" s="21">
        <f t="shared" si="1459"/>
        <v>0</v>
      </c>
      <c r="CB560" s="21">
        <f t="shared" si="1459"/>
        <v>0</v>
      </c>
      <c r="CC560" s="21">
        <f t="shared" si="1459"/>
        <v>0</v>
      </c>
      <c r="CD560" s="21">
        <f t="shared" si="1459"/>
        <v>0</v>
      </c>
      <c r="CE560" s="21">
        <f t="shared" si="1459"/>
        <v>0</v>
      </c>
      <c r="CF560" s="21">
        <f t="shared" si="1459"/>
        <v>0</v>
      </c>
      <c r="CG560" s="21">
        <f t="shared" si="1459"/>
        <v>0</v>
      </c>
      <c r="CH560" s="21">
        <f t="shared" si="1459"/>
        <v>0</v>
      </c>
      <c r="CI560" s="21">
        <f t="shared" si="1459"/>
        <v>0</v>
      </c>
      <c r="CJ560" s="21">
        <f t="shared" si="1459"/>
        <v>0</v>
      </c>
      <c r="CK560" s="21">
        <f t="shared" si="1459"/>
        <v>0</v>
      </c>
      <c r="CL560" s="21">
        <f t="shared" si="1459"/>
        <v>0</v>
      </c>
      <c r="CM560" s="21">
        <f t="shared" si="1459"/>
        <v>0</v>
      </c>
      <c r="CN560" s="21">
        <f t="shared" si="1459"/>
        <v>0</v>
      </c>
      <c r="CO560" s="21">
        <f t="shared" si="1459"/>
        <v>0</v>
      </c>
      <c r="CP560" s="21">
        <f t="shared" si="1459"/>
        <v>0</v>
      </c>
      <c r="CQ560" s="21">
        <f t="shared" si="1459"/>
        <v>0</v>
      </c>
      <c r="CR560" s="21">
        <f t="shared" si="1459"/>
        <v>0</v>
      </c>
      <c r="CS560" s="21">
        <f t="shared" si="1459"/>
        <v>0</v>
      </c>
      <c r="CT560" s="21">
        <f t="shared" si="1459"/>
        <v>0</v>
      </c>
      <c r="CU560" s="21">
        <f t="shared" si="1459"/>
        <v>0</v>
      </c>
      <c r="CV560" s="21">
        <f t="shared" si="1459"/>
        <v>0</v>
      </c>
      <c r="CW560" s="21">
        <f t="shared" si="1459"/>
        <v>0</v>
      </c>
      <c r="CX560" s="21">
        <f t="shared" si="1459"/>
        <v>0</v>
      </c>
      <c r="CY560" s="21">
        <f t="shared" si="1459"/>
        <v>0</v>
      </c>
      <c r="CZ560" s="21">
        <f t="shared" si="1459"/>
        <v>0</v>
      </c>
      <c r="DA560" s="21">
        <f t="shared" ref="DA560:DY560" si="1460">(DA247/$G247)*$D560</f>
        <v>0</v>
      </c>
      <c r="DB560" s="21">
        <f t="shared" si="1460"/>
        <v>0</v>
      </c>
      <c r="DC560" s="21">
        <f t="shared" si="1460"/>
        <v>0</v>
      </c>
      <c r="DD560" s="21">
        <f t="shared" si="1460"/>
        <v>0</v>
      </c>
      <c r="DE560" s="21">
        <f t="shared" si="1460"/>
        <v>0</v>
      </c>
      <c r="DF560" s="21">
        <f t="shared" si="1460"/>
        <v>0</v>
      </c>
      <c r="DG560" s="21">
        <f t="shared" si="1460"/>
        <v>0</v>
      </c>
      <c r="DH560" s="21">
        <f t="shared" si="1460"/>
        <v>0</v>
      </c>
      <c r="DI560" s="21">
        <f t="shared" si="1460"/>
        <v>0</v>
      </c>
      <c r="DJ560" s="21">
        <f t="shared" si="1460"/>
        <v>0</v>
      </c>
      <c r="DK560" s="21">
        <f t="shared" si="1460"/>
        <v>0</v>
      </c>
      <c r="DL560" s="21">
        <f t="shared" si="1460"/>
        <v>0</v>
      </c>
      <c r="DM560" s="21">
        <f t="shared" si="1460"/>
        <v>0</v>
      </c>
      <c r="DN560" s="21">
        <f t="shared" si="1460"/>
        <v>0</v>
      </c>
      <c r="DO560" s="21">
        <f t="shared" si="1460"/>
        <v>0</v>
      </c>
      <c r="DP560" s="21">
        <f t="shared" si="1460"/>
        <v>0</v>
      </c>
      <c r="DQ560" s="21">
        <f t="shared" si="1460"/>
        <v>0</v>
      </c>
      <c r="DR560" s="21">
        <f t="shared" si="1460"/>
        <v>0</v>
      </c>
      <c r="DS560" s="21">
        <f t="shared" si="1460"/>
        <v>0</v>
      </c>
      <c r="DT560" s="21">
        <f t="shared" si="1460"/>
        <v>0</v>
      </c>
      <c r="DU560" s="21">
        <f t="shared" si="1460"/>
        <v>0</v>
      </c>
      <c r="DV560" s="21">
        <f t="shared" si="1460"/>
        <v>0</v>
      </c>
      <c r="DW560" s="21">
        <f t="shared" si="1460"/>
        <v>0</v>
      </c>
      <c r="DX560" s="21">
        <f t="shared" si="1460"/>
        <v>0</v>
      </c>
      <c r="DY560" s="21">
        <f t="shared" si="1460"/>
        <v>0</v>
      </c>
      <c r="EB560" s="116">
        <f t="shared" si="1422"/>
        <v>559</v>
      </c>
      <c r="EC560" s="2" t="str">
        <f t="shared" ref="EC560:EC562" si="1461">B560</f>
        <v>Phase 4</v>
      </c>
      <c r="ED560" s="2" t="str">
        <f t="shared" ref="ED560:ED562" si="1462">C560</f>
        <v>50' Wide</v>
      </c>
      <c r="EE560" s="33" t="str">
        <f>EE568</f>
        <v>Cash</v>
      </c>
      <c r="EF560" s="2" t="str">
        <f>EF568</f>
        <v>Direct Overhead</v>
      </c>
    </row>
    <row r="561" spans="1:136" x14ac:dyDescent="0.3">
      <c r="B561" s="2" t="str">
        <f>Product!$N$2</f>
        <v>Phase 4</v>
      </c>
      <c r="C561" s="2" t="str">
        <f>Product!$N$3</f>
        <v>60' Wide</v>
      </c>
      <c r="D561" s="129">
        <f>SUMIFS(INDEX(Product!$B$2:$U$97, MATCH(D546, Product!$B$2:$B$97, 0), ), Product!$B$2:$U$2, $B561, Product!$B$3:$U$3, $C561)</f>
        <v>-180000</v>
      </c>
      <c r="G561" s="11">
        <f>SUM(H561:DZ561)</f>
        <v>-180000</v>
      </c>
      <c r="I561" s="21">
        <f t="shared" ref="I561:AN561" si="1463">(I248/$G248)*$D561</f>
        <v>0</v>
      </c>
      <c r="J561" s="21">
        <f t="shared" si="1463"/>
        <v>0</v>
      </c>
      <c r="K561" s="21">
        <f t="shared" si="1463"/>
        <v>0</v>
      </c>
      <c r="L561" s="21">
        <f t="shared" si="1463"/>
        <v>0</v>
      </c>
      <c r="M561" s="21">
        <f t="shared" si="1463"/>
        <v>0</v>
      </c>
      <c r="N561" s="21">
        <f t="shared" si="1463"/>
        <v>0</v>
      </c>
      <c r="O561" s="21">
        <f t="shared" si="1463"/>
        <v>0</v>
      </c>
      <c r="P561" s="21">
        <f t="shared" si="1463"/>
        <v>0</v>
      </c>
      <c r="Q561" s="21">
        <f t="shared" si="1463"/>
        <v>0</v>
      </c>
      <c r="R561" s="21">
        <f t="shared" si="1463"/>
        <v>0</v>
      </c>
      <c r="S561" s="21">
        <f t="shared" si="1463"/>
        <v>0</v>
      </c>
      <c r="T561" s="21">
        <f t="shared" si="1463"/>
        <v>0</v>
      </c>
      <c r="U561" s="21">
        <f t="shared" si="1463"/>
        <v>0</v>
      </c>
      <c r="V561" s="21">
        <f t="shared" si="1463"/>
        <v>0</v>
      </c>
      <c r="W561" s="21">
        <f t="shared" si="1463"/>
        <v>0</v>
      </c>
      <c r="X561" s="21">
        <f t="shared" si="1463"/>
        <v>0</v>
      </c>
      <c r="Y561" s="21">
        <f t="shared" si="1463"/>
        <v>0</v>
      </c>
      <c r="Z561" s="21">
        <f t="shared" si="1463"/>
        <v>0</v>
      </c>
      <c r="AA561" s="21">
        <f t="shared" si="1463"/>
        <v>0</v>
      </c>
      <c r="AB561" s="21">
        <f t="shared" si="1463"/>
        <v>0</v>
      </c>
      <c r="AC561" s="21">
        <f t="shared" si="1463"/>
        <v>0</v>
      </c>
      <c r="AD561" s="21">
        <f t="shared" si="1463"/>
        <v>0</v>
      </c>
      <c r="AE561" s="21">
        <f t="shared" si="1463"/>
        <v>0</v>
      </c>
      <c r="AF561" s="21">
        <f t="shared" si="1463"/>
        <v>0</v>
      </c>
      <c r="AG561" s="21">
        <f t="shared" si="1463"/>
        <v>0</v>
      </c>
      <c r="AH561" s="21">
        <f t="shared" si="1463"/>
        <v>0</v>
      </c>
      <c r="AI561" s="21">
        <f t="shared" si="1463"/>
        <v>0</v>
      </c>
      <c r="AJ561" s="21">
        <f t="shared" si="1463"/>
        <v>0</v>
      </c>
      <c r="AK561" s="21">
        <f t="shared" si="1463"/>
        <v>0</v>
      </c>
      <c r="AL561" s="21">
        <f t="shared" si="1463"/>
        <v>0</v>
      </c>
      <c r="AM561" s="21">
        <f t="shared" si="1463"/>
        <v>0</v>
      </c>
      <c r="AN561" s="21">
        <f t="shared" si="1463"/>
        <v>0</v>
      </c>
      <c r="AO561" s="21">
        <f t="shared" ref="AO561:BT561" si="1464">(AO248/$G248)*$D561</f>
        <v>0</v>
      </c>
      <c r="AP561" s="21">
        <f t="shared" si="1464"/>
        <v>0</v>
      </c>
      <c r="AQ561" s="21">
        <f t="shared" si="1464"/>
        <v>0</v>
      </c>
      <c r="AR561" s="21">
        <f t="shared" si="1464"/>
        <v>0</v>
      </c>
      <c r="AS561" s="21">
        <f t="shared" si="1464"/>
        <v>0</v>
      </c>
      <c r="AT561" s="21">
        <f t="shared" si="1464"/>
        <v>0</v>
      </c>
      <c r="AU561" s="21">
        <f t="shared" si="1464"/>
        <v>0</v>
      </c>
      <c r="AV561" s="21">
        <f t="shared" si="1464"/>
        <v>0</v>
      </c>
      <c r="AW561" s="21">
        <f t="shared" si="1464"/>
        <v>0</v>
      </c>
      <c r="AX561" s="21">
        <f t="shared" si="1464"/>
        <v>0</v>
      </c>
      <c r="AY561" s="21">
        <f t="shared" si="1464"/>
        <v>0</v>
      </c>
      <c r="AZ561" s="21">
        <f t="shared" si="1464"/>
        <v>0</v>
      </c>
      <c r="BA561" s="21">
        <f t="shared" si="1464"/>
        <v>-5000</v>
      </c>
      <c r="BB561" s="21">
        <f t="shared" si="1464"/>
        <v>-10000</v>
      </c>
      <c r="BC561" s="21">
        <f t="shared" si="1464"/>
        <v>-15000</v>
      </c>
      <c r="BD561" s="21">
        <f t="shared" si="1464"/>
        <v>-20000</v>
      </c>
      <c r="BE561" s="21">
        <f t="shared" si="1464"/>
        <v>-25000</v>
      </c>
      <c r="BF561" s="21">
        <f t="shared" si="1464"/>
        <v>-30000</v>
      </c>
      <c r="BG561" s="21">
        <f t="shared" si="1464"/>
        <v>-25000</v>
      </c>
      <c r="BH561" s="21">
        <f t="shared" si="1464"/>
        <v>-20000</v>
      </c>
      <c r="BI561" s="21">
        <f t="shared" si="1464"/>
        <v>-15000</v>
      </c>
      <c r="BJ561" s="21">
        <f t="shared" si="1464"/>
        <v>-10000</v>
      </c>
      <c r="BK561" s="21">
        <f t="shared" si="1464"/>
        <v>-5000</v>
      </c>
      <c r="BL561" s="21">
        <f t="shared" si="1464"/>
        <v>0</v>
      </c>
      <c r="BM561" s="21">
        <f t="shared" si="1464"/>
        <v>0</v>
      </c>
      <c r="BN561" s="21">
        <f t="shared" si="1464"/>
        <v>0</v>
      </c>
      <c r="BO561" s="21">
        <f t="shared" si="1464"/>
        <v>0</v>
      </c>
      <c r="BP561" s="21">
        <f t="shared" si="1464"/>
        <v>0</v>
      </c>
      <c r="BQ561" s="21">
        <f t="shared" si="1464"/>
        <v>0</v>
      </c>
      <c r="BR561" s="21">
        <f t="shared" si="1464"/>
        <v>0</v>
      </c>
      <c r="BS561" s="21">
        <f t="shared" si="1464"/>
        <v>0</v>
      </c>
      <c r="BT561" s="21">
        <f t="shared" si="1464"/>
        <v>0</v>
      </c>
      <c r="BU561" s="21">
        <f t="shared" ref="BU561:CZ561" si="1465">(BU248/$G248)*$D561</f>
        <v>0</v>
      </c>
      <c r="BV561" s="21">
        <f t="shared" si="1465"/>
        <v>0</v>
      </c>
      <c r="BW561" s="21">
        <f t="shared" si="1465"/>
        <v>0</v>
      </c>
      <c r="BX561" s="21">
        <f t="shared" si="1465"/>
        <v>0</v>
      </c>
      <c r="BY561" s="21">
        <f t="shared" si="1465"/>
        <v>0</v>
      </c>
      <c r="BZ561" s="21">
        <f t="shared" si="1465"/>
        <v>0</v>
      </c>
      <c r="CA561" s="21">
        <f t="shared" si="1465"/>
        <v>0</v>
      </c>
      <c r="CB561" s="21">
        <f t="shared" si="1465"/>
        <v>0</v>
      </c>
      <c r="CC561" s="21">
        <f t="shared" si="1465"/>
        <v>0</v>
      </c>
      <c r="CD561" s="21">
        <f t="shared" si="1465"/>
        <v>0</v>
      </c>
      <c r="CE561" s="21">
        <f t="shared" si="1465"/>
        <v>0</v>
      </c>
      <c r="CF561" s="21">
        <f t="shared" si="1465"/>
        <v>0</v>
      </c>
      <c r="CG561" s="21">
        <f t="shared" si="1465"/>
        <v>0</v>
      </c>
      <c r="CH561" s="21">
        <f t="shared" si="1465"/>
        <v>0</v>
      </c>
      <c r="CI561" s="21">
        <f t="shared" si="1465"/>
        <v>0</v>
      </c>
      <c r="CJ561" s="21">
        <f t="shared" si="1465"/>
        <v>0</v>
      </c>
      <c r="CK561" s="21">
        <f t="shared" si="1465"/>
        <v>0</v>
      </c>
      <c r="CL561" s="21">
        <f t="shared" si="1465"/>
        <v>0</v>
      </c>
      <c r="CM561" s="21">
        <f t="shared" si="1465"/>
        <v>0</v>
      </c>
      <c r="CN561" s="21">
        <f t="shared" si="1465"/>
        <v>0</v>
      </c>
      <c r="CO561" s="21">
        <f t="shared" si="1465"/>
        <v>0</v>
      </c>
      <c r="CP561" s="21">
        <f t="shared" si="1465"/>
        <v>0</v>
      </c>
      <c r="CQ561" s="21">
        <f t="shared" si="1465"/>
        <v>0</v>
      </c>
      <c r="CR561" s="21">
        <f t="shared" si="1465"/>
        <v>0</v>
      </c>
      <c r="CS561" s="21">
        <f t="shared" si="1465"/>
        <v>0</v>
      </c>
      <c r="CT561" s="21">
        <f t="shared" si="1465"/>
        <v>0</v>
      </c>
      <c r="CU561" s="21">
        <f t="shared" si="1465"/>
        <v>0</v>
      </c>
      <c r="CV561" s="21">
        <f t="shared" si="1465"/>
        <v>0</v>
      </c>
      <c r="CW561" s="21">
        <f t="shared" si="1465"/>
        <v>0</v>
      </c>
      <c r="CX561" s="21">
        <f t="shared" si="1465"/>
        <v>0</v>
      </c>
      <c r="CY561" s="21">
        <f t="shared" si="1465"/>
        <v>0</v>
      </c>
      <c r="CZ561" s="21">
        <f t="shared" si="1465"/>
        <v>0</v>
      </c>
      <c r="DA561" s="21">
        <f t="shared" ref="DA561:DY561" si="1466">(DA248/$G248)*$D561</f>
        <v>0</v>
      </c>
      <c r="DB561" s="21">
        <f t="shared" si="1466"/>
        <v>0</v>
      </c>
      <c r="DC561" s="21">
        <f t="shared" si="1466"/>
        <v>0</v>
      </c>
      <c r="DD561" s="21">
        <f t="shared" si="1466"/>
        <v>0</v>
      </c>
      <c r="DE561" s="21">
        <f t="shared" si="1466"/>
        <v>0</v>
      </c>
      <c r="DF561" s="21">
        <f t="shared" si="1466"/>
        <v>0</v>
      </c>
      <c r="DG561" s="21">
        <f t="shared" si="1466"/>
        <v>0</v>
      </c>
      <c r="DH561" s="21">
        <f t="shared" si="1466"/>
        <v>0</v>
      </c>
      <c r="DI561" s="21">
        <f t="shared" si="1466"/>
        <v>0</v>
      </c>
      <c r="DJ561" s="21">
        <f t="shared" si="1466"/>
        <v>0</v>
      </c>
      <c r="DK561" s="21">
        <f t="shared" si="1466"/>
        <v>0</v>
      </c>
      <c r="DL561" s="21">
        <f t="shared" si="1466"/>
        <v>0</v>
      </c>
      <c r="DM561" s="21">
        <f t="shared" si="1466"/>
        <v>0</v>
      </c>
      <c r="DN561" s="21">
        <f t="shared" si="1466"/>
        <v>0</v>
      </c>
      <c r="DO561" s="21">
        <f t="shared" si="1466"/>
        <v>0</v>
      </c>
      <c r="DP561" s="21">
        <f t="shared" si="1466"/>
        <v>0</v>
      </c>
      <c r="DQ561" s="21">
        <f t="shared" si="1466"/>
        <v>0</v>
      </c>
      <c r="DR561" s="21">
        <f t="shared" si="1466"/>
        <v>0</v>
      </c>
      <c r="DS561" s="21">
        <f t="shared" si="1466"/>
        <v>0</v>
      </c>
      <c r="DT561" s="21">
        <f t="shared" si="1466"/>
        <v>0</v>
      </c>
      <c r="DU561" s="21">
        <f t="shared" si="1466"/>
        <v>0</v>
      </c>
      <c r="DV561" s="21">
        <f t="shared" si="1466"/>
        <v>0</v>
      </c>
      <c r="DW561" s="21">
        <f t="shared" si="1466"/>
        <v>0</v>
      </c>
      <c r="DX561" s="21">
        <f t="shared" si="1466"/>
        <v>0</v>
      </c>
      <c r="DY561" s="21">
        <f t="shared" si="1466"/>
        <v>0</v>
      </c>
      <c r="EB561" s="116">
        <f t="shared" si="1422"/>
        <v>560</v>
      </c>
      <c r="EC561" s="2" t="str">
        <f t="shared" si="1461"/>
        <v>Phase 4</v>
      </c>
      <c r="ED561" s="2" t="str">
        <f t="shared" si="1462"/>
        <v>60' Wide</v>
      </c>
      <c r="EE561" s="33" t="str">
        <f>EE568</f>
        <v>Cash</v>
      </c>
      <c r="EF561" s="2" t="str">
        <f>EF568</f>
        <v>Direct Overhead</v>
      </c>
    </row>
    <row r="562" spans="1:136" x14ac:dyDescent="0.3">
      <c r="B562" s="2" t="str">
        <f>Product!$O$2</f>
        <v>Phase 4</v>
      </c>
      <c r="C562" s="2" t="str">
        <f>Product!$O$3</f>
        <v>75' Wide</v>
      </c>
      <c r="D562" s="129">
        <f>SUMIFS(INDEX(Product!$B$2:$U$97, MATCH(D546, Product!$B$2:$B$97, 0), ), Product!$B$2:$U$2, $B562, Product!$B$3:$U$3, $C562)</f>
        <v>-120000</v>
      </c>
      <c r="G562" s="11">
        <f>SUM(H562:DZ562)</f>
        <v>-120000</v>
      </c>
      <c r="I562" s="21">
        <f t="shared" ref="I562:AN562" si="1467">(I249/$G249)*$D562</f>
        <v>0</v>
      </c>
      <c r="J562" s="21">
        <f t="shared" si="1467"/>
        <v>0</v>
      </c>
      <c r="K562" s="21">
        <f t="shared" si="1467"/>
        <v>0</v>
      </c>
      <c r="L562" s="21">
        <f t="shared" si="1467"/>
        <v>0</v>
      </c>
      <c r="M562" s="21">
        <f t="shared" si="1467"/>
        <v>0</v>
      </c>
      <c r="N562" s="21">
        <f t="shared" si="1467"/>
        <v>0</v>
      </c>
      <c r="O562" s="21">
        <f t="shared" si="1467"/>
        <v>0</v>
      </c>
      <c r="P562" s="21">
        <f t="shared" si="1467"/>
        <v>0</v>
      </c>
      <c r="Q562" s="21">
        <f t="shared" si="1467"/>
        <v>0</v>
      </c>
      <c r="R562" s="21">
        <f t="shared" si="1467"/>
        <v>0</v>
      </c>
      <c r="S562" s="21">
        <f t="shared" si="1467"/>
        <v>0</v>
      </c>
      <c r="T562" s="21">
        <f t="shared" si="1467"/>
        <v>0</v>
      </c>
      <c r="U562" s="21">
        <f t="shared" si="1467"/>
        <v>0</v>
      </c>
      <c r="V562" s="21">
        <f t="shared" si="1467"/>
        <v>0</v>
      </c>
      <c r="W562" s="21">
        <f t="shared" si="1467"/>
        <v>0</v>
      </c>
      <c r="X562" s="21">
        <f t="shared" si="1467"/>
        <v>0</v>
      </c>
      <c r="Y562" s="21">
        <f t="shared" si="1467"/>
        <v>0</v>
      </c>
      <c r="Z562" s="21">
        <f t="shared" si="1467"/>
        <v>0</v>
      </c>
      <c r="AA562" s="21">
        <f t="shared" si="1467"/>
        <v>0</v>
      </c>
      <c r="AB562" s="21">
        <f t="shared" si="1467"/>
        <v>0</v>
      </c>
      <c r="AC562" s="21">
        <f t="shared" si="1467"/>
        <v>0</v>
      </c>
      <c r="AD562" s="21">
        <f t="shared" si="1467"/>
        <v>0</v>
      </c>
      <c r="AE562" s="21">
        <f t="shared" si="1467"/>
        <v>0</v>
      </c>
      <c r="AF562" s="21">
        <f t="shared" si="1467"/>
        <v>0</v>
      </c>
      <c r="AG562" s="21">
        <f t="shared" si="1467"/>
        <v>0</v>
      </c>
      <c r="AH562" s="21">
        <f t="shared" si="1467"/>
        <v>0</v>
      </c>
      <c r="AI562" s="21">
        <f t="shared" si="1467"/>
        <v>0</v>
      </c>
      <c r="AJ562" s="21">
        <f t="shared" si="1467"/>
        <v>0</v>
      </c>
      <c r="AK562" s="21">
        <f t="shared" si="1467"/>
        <v>0</v>
      </c>
      <c r="AL562" s="21">
        <f t="shared" si="1467"/>
        <v>0</v>
      </c>
      <c r="AM562" s="21">
        <f t="shared" si="1467"/>
        <v>0</v>
      </c>
      <c r="AN562" s="21">
        <f t="shared" si="1467"/>
        <v>0</v>
      </c>
      <c r="AO562" s="21">
        <f t="shared" ref="AO562:BT562" si="1468">(AO249/$G249)*$D562</f>
        <v>0</v>
      </c>
      <c r="AP562" s="21">
        <f t="shared" si="1468"/>
        <v>0</v>
      </c>
      <c r="AQ562" s="21">
        <f t="shared" si="1468"/>
        <v>0</v>
      </c>
      <c r="AR562" s="21">
        <f t="shared" si="1468"/>
        <v>0</v>
      </c>
      <c r="AS562" s="21">
        <f t="shared" si="1468"/>
        <v>0</v>
      </c>
      <c r="AT562" s="21">
        <f t="shared" si="1468"/>
        <v>0</v>
      </c>
      <c r="AU562" s="21">
        <f t="shared" si="1468"/>
        <v>0</v>
      </c>
      <c r="AV562" s="21">
        <f t="shared" si="1468"/>
        <v>0</v>
      </c>
      <c r="AW562" s="21">
        <f t="shared" si="1468"/>
        <v>0</v>
      </c>
      <c r="AX562" s="21">
        <f t="shared" si="1468"/>
        <v>0</v>
      </c>
      <c r="AY562" s="21">
        <f t="shared" si="1468"/>
        <v>0</v>
      </c>
      <c r="AZ562" s="21">
        <f t="shared" si="1468"/>
        <v>0</v>
      </c>
      <c r="BA562" s="21">
        <f t="shared" si="1468"/>
        <v>-3333.3333333333335</v>
      </c>
      <c r="BB562" s="21">
        <f t="shared" si="1468"/>
        <v>-6666.666666666667</v>
      </c>
      <c r="BC562" s="21">
        <f t="shared" si="1468"/>
        <v>-10000</v>
      </c>
      <c r="BD562" s="21">
        <f t="shared" si="1468"/>
        <v>-13333.333333333334</v>
      </c>
      <c r="BE562" s="21">
        <f t="shared" si="1468"/>
        <v>-16666.666666666668</v>
      </c>
      <c r="BF562" s="21">
        <f t="shared" si="1468"/>
        <v>-20000</v>
      </c>
      <c r="BG562" s="21">
        <f t="shared" si="1468"/>
        <v>-16666.666666666668</v>
      </c>
      <c r="BH562" s="21">
        <f t="shared" si="1468"/>
        <v>-13333.333333333336</v>
      </c>
      <c r="BI562" s="21">
        <f t="shared" si="1468"/>
        <v>-10000.000000000004</v>
      </c>
      <c r="BJ562" s="21">
        <f t="shared" si="1468"/>
        <v>-6666.6666666666715</v>
      </c>
      <c r="BK562" s="21">
        <f t="shared" si="1468"/>
        <v>-3333.3333333333358</v>
      </c>
      <c r="BL562" s="21">
        <f t="shared" si="1468"/>
        <v>0</v>
      </c>
      <c r="BM562" s="21">
        <f t="shared" si="1468"/>
        <v>0</v>
      </c>
      <c r="BN562" s="21">
        <f t="shared" si="1468"/>
        <v>0</v>
      </c>
      <c r="BO562" s="21">
        <f t="shared" si="1468"/>
        <v>0</v>
      </c>
      <c r="BP562" s="21">
        <f t="shared" si="1468"/>
        <v>0</v>
      </c>
      <c r="BQ562" s="21">
        <f t="shared" si="1468"/>
        <v>0</v>
      </c>
      <c r="BR562" s="21">
        <f t="shared" si="1468"/>
        <v>0</v>
      </c>
      <c r="BS562" s="21">
        <f t="shared" si="1468"/>
        <v>0</v>
      </c>
      <c r="BT562" s="21">
        <f t="shared" si="1468"/>
        <v>0</v>
      </c>
      <c r="BU562" s="21">
        <f t="shared" ref="BU562:CZ562" si="1469">(BU249/$G249)*$D562</f>
        <v>0</v>
      </c>
      <c r="BV562" s="21">
        <f t="shared" si="1469"/>
        <v>0</v>
      </c>
      <c r="BW562" s="21">
        <f t="shared" si="1469"/>
        <v>0</v>
      </c>
      <c r="BX562" s="21">
        <f t="shared" si="1469"/>
        <v>0</v>
      </c>
      <c r="BY562" s="21">
        <f t="shared" si="1469"/>
        <v>0</v>
      </c>
      <c r="BZ562" s="21">
        <f t="shared" si="1469"/>
        <v>0</v>
      </c>
      <c r="CA562" s="21">
        <f t="shared" si="1469"/>
        <v>0</v>
      </c>
      <c r="CB562" s="21">
        <f t="shared" si="1469"/>
        <v>0</v>
      </c>
      <c r="CC562" s="21">
        <f t="shared" si="1469"/>
        <v>0</v>
      </c>
      <c r="CD562" s="21">
        <f t="shared" si="1469"/>
        <v>0</v>
      </c>
      <c r="CE562" s="21">
        <f t="shared" si="1469"/>
        <v>0</v>
      </c>
      <c r="CF562" s="21">
        <f t="shared" si="1469"/>
        <v>0</v>
      </c>
      <c r="CG562" s="21">
        <f t="shared" si="1469"/>
        <v>0</v>
      </c>
      <c r="CH562" s="21">
        <f t="shared" si="1469"/>
        <v>0</v>
      </c>
      <c r="CI562" s="21">
        <f t="shared" si="1469"/>
        <v>0</v>
      </c>
      <c r="CJ562" s="21">
        <f t="shared" si="1469"/>
        <v>0</v>
      </c>
      <c r="CK562" s="21">
        <f t="shared" si="1469"/>
        <v>0</v>
      </c>
      <c r="CL562" s="21">
        <f t="shared" si="1469"/>
        <v>0</v>
      </c>
      <c r="CM562" s="21">
        <f t="shared" si="1469"/>
        <v>0</v>
      </c>
      <c r="CN562" s="21">
        <f t="shared" si="1469"/>
        <v>0</v>
      </c>
      <c r="CO562" s="21">
        <f t="shared" si="1469"/>
        <v>0</v>
      </c>
      <c r="CP562" s="21">
        <f t="shared" si="1469"/>
        <v>0</v>
      </c>
      <c r="CQ562" s="21">
        <f t="shared" si="1469"/>
        <v>0</v>
      </c>
      <c r="CR562" s="21">
        <f t="shared" si="1469"/>
        <v>0</v>
      </c>
      <c r="CS562" s="21">
        <f t="shared" si="1469"/>
        <v>0</v>
      </c>
      <c r="CT562" s="21">
        <f t="shared" si="1469"/>
        <v>0</v>
      </c>
      <c r="CU562" s="21">
        <f t="shared" si="1469"/>
        <v>0</v>
      </c>
      <c r="CV562" s="21">
        <f t="shared" si="1469"/>
        <v>0</v>
      </c>
      <c r="CW562" s="21">
        <f t="shared" si="1469"/>
        <v>0</v>
      </c>
      <c r="CX562" s="21">
        <f t="shared" si="1469"/>
        <v>0</v>
      </c>
      <c r="CY562" s="21">
        <f t="shared" si="1469"/>
        <v>0</v>
      </c>
      <c r="CZ562" s="21">
        <f t="shared" si="1469"/>
        <v>0</v>
      </c>
      <c r="DA562" s="21">
        <f t="shared" ref="DA562:DY562" si="1470">(DA249/$G249)*$D562</f>
        <v>0</v>
      </c>
      <c r="DB562" s="21">
        <f t="shared" si="1470"/>
        <v>0</v>
      </c>
      <c r="DC562" s="21">
        <f t="shared" si="1470"/>
        <v>0</v>
      </c>
      <c r="DD562" s="21">
        <f t="shared" si="1470"/>
        <v>0</v>
      </c>
      <c r="DE562" s="21">
        <f t="shared" si="1470"/>
        <v>0</v>
      </c>
      <c r="DF562" s="21">
        <f t="shared" si="1470"/>
        <v>0</v>
      </c>
      <c r="DG562" s="21">
        <f t="shared" si="1470"/>
        <v>0</v>
      </c>
      <c r="DH562" s="21">
        <f t="shared" si="1470"/>
        <v>0</v>
      </c>
      <c r="DI562" s="21">
        <f t="shared" si="1470"/>
        <v>0</v>
      </c>
      <c r="DJ562" s="21">
        <f t="shared" si="1470"/>
        <v>0</v>
      </c>
      <c r="DK562" s="21">
        <f t="shared" si="1470"/>
        <v>0</v>
      </c>
      <c r="DL562" s="21">
        <f t="shared" si="1470"/>
        <v>0</v>
      </c>
      <c r="DM562" s="21">
        <f t="shared" si="1470"/>
        <v>0</v>
      </c>
      <c r="DN562" s="21">
        <f t="shared" si="1470"/>
        <v>0</v>
      </c>
      <c r="DO562" s="21">
        <f t="shared" si="1470"/>
        <v>0</v>
      </c>
      <c r="DP562" s="21">
        <f t="shared" si="1470"/>
        <v>0</v>
      </c>
      <c r="DQ562" s="21">
        <f t="shared" si="1470"/>
        <v>0</v>
      </c>
      <c r="DR562" s="21">
        <f t="shared" si="1470"/>
        <v>0</v>
      </c>
      <c r="DS562" s="21">
        <f t="shared" si="1470"/>
        <v>0</v>
      </c>
      <c r="DT562" s="21">
        <f t="shared" si="1470"/>
        <v>0</v>
      </c>
      <c r="DU562" s="21">
        <f t="shared" si="1470"/>
        <v>0</v>
      </c>
      <c r="DV562" s="21">
        <f t="shared" si="1470"/>
        <v>0</v>
      </c>
      <c r="DW562" s="21">
        <f t="shared" si="1470"/>
        <v>0</v>
      </c>
      <c r="DX562" s="21">
        <f t="shared" si="1470"/>
        <v>0</v>
      </c>
      <c r="DY562" s="21">
        <f t="shared" si="1470"/>
        <v>0</v>
      </c>
      <c r="EB562" s="116">
        <f t="shared" si="1422"/>
        <v>561</v>
      </c>
      <c r="EC562" s="2" t="str">
        <f t="shared" si="1461"/>
        <v>Phase 4</v>
      </c>
      <c r="ED562" s="2" t="str">
        <f t="shared" si="1462"/>
        <v>75' Wide</v>
      </c>
      <c r="EE562" s="33" t="str">
        <f>EE568</f>
        <v>Cash</v>
      </c>
      <c r="EF562" s="2" t="str">
        <f>EF568</f>
        <v>Direct Overhead</v>
      </c>
    </row>
    <row r="563" spans="1:136" x14ac:dyDescent="0.3">
      <c r="D563" s="129"/>
      <c r="I563" s="21"/>
      <c r="J563" s="21"/>
      <c r="K563" s="21"/>
      <c r="L563" s="21"/>
      <c r="M563" s="21"/>
      <c r="N563" s="21"/>
      <c r="O563" s="21"/>
      <c r="P563" s="21"/>
      <c r="Q563" s="21"/>
      <c r="R563" s="21"/>
      <c r="S563" s="21"/>
      <c r="T563" s="21"/>
      <c r="U563" s="21"/>
      <c r="V563" s="21"/>
      <c r="W563" s="21"/>
      <c r="X563" s="21"/>
      <c r="Y563" s="21"/>
      <c r="Z563" s="21"/>
      <c r="AA563" s="21"/>
      <c r="AB563" s="21"/>
      <c r="AC563" s="21"/>
      <c r="AD563" s="21"/>
      <c r="AE563" s="21"/>
      <c r="AF563" s="21"/>
      <c r="AG563" s="21"/>
      <c r="AH563" s="21"/>
      <c r="AI563" s="21"/>
      <c r="AJ563" s="21"/>
      <c r="AK563" s="21"/>
      <c r="AL563" s="21"/>
      <c r="AM563" s="21"/>
      <c r="AN563" s="21"/>
      <c r="AO563" s="21"/>
      <c r="AP563" s="21"/>
      <c r="AQ563" s="21"/>
      <c r="AR563" s="21"/>
      <c r="AS563" s="21"/>
      <c r="AT563" s="21"/>
      <c r="AU563" s="21"/>
      <c r="AV563" s="21"/>
      <c r="AW563" s="21"/>
      <c r="AX563" s="21"/>
      <c r="AY563" s="21"/>
      <c r="AZ563" s="21"/>
      <c r="BA563" s="21"/>
      <c r="BB563" s="21"/>
      <c r="BC563" s="21"/>
      <c r="BD563" s="21"/>
      <c r="BE563" s="21"/>
      <c r="BF563" s="21"/>
      <c r="BG563" s="21"/>
      <c r="BH563" s="21"/>
      <c r="BI563" s="21"/>
      <c r="BJ563" s="21"/>
      <c r="BK563" s="21"/>
      <c r="BL563" s="21"/>
      <c r="BM563" s="21"/>
      <c r="BN563" s="21"/>
      <c r="BO563" s="21"/>
      <c r="BP563" s="21"/>
      <c r="BQ563" s="21"/>
      <c r="BR563" s="21"/>
      <c r="BS563" s="21"/>
      <c r="BT563" s="21"/>
      <c r="BU563" s="21"/>
      <c r="BV563" s="21"/>
      <c r="BW563" s="21"/>
      <c r="BX563" s="21"/>
      <c r="BY563" s="21"/>
      <c r="BZ563" s="21"/>
      <c r="CA563" s="21"/>
      <c r="CB563" s="21"/>
      <c r="CC563" s="21"/>
      <c r="CD563" s="21"/>
      <c r="CE563" s="21"/>
      <c r="CF563" s="21"/>
      <c r="CG563" s="21"/>
      <c r="CH563" s="21"/>
      <c r="CI563" s="21"/>
      <c r="CJ563" s="21"/>
      <c r="CK563" s="21"/>
      <c r="CL563" s="21"/>
      <c r="CM563" s="21"/>
      <c r="CN563" s="21"/>
      <c r="CO563" s="21"/>
      <c r="CP563" s="21"/>
      <c r="CQ563" s="21"/>
      <c r="CR563" s="21"/>
      <c r="CS563" s="21"/>
      <c r="CT563" s="21"/>
      <c r="CU563" s="21"/>
      <c r="CV563" s="21"/>
      <c r="CW563" s="21"/>
      <c r="CX563" s="21"/>
      <c r="CY563" s="21"/>
      <c r="CZ563" s="21"/>
      <c r="DA563" s="21"/>
      <c r="DB563" s="21"/>
      <c r="DC563" s="21"/>
      <c r="DD563" s="21"/>
      <c r="DE563" s="21"/>
      <c r="DF563" s="21"/>
      <c r="DG563" s="21"/>
      <c r="DH563" s="21"/>
      <c r="DI563" s="21"/>
      <c r="DJ563" s="21"/>
      <c r="DK563" s="21"/>
      <c r="DL563" s="21"/>
      <c r="DM563" s="21"/>
      <c r="DN563" s="21"/>
      <c r="DO563" s="21"/>
      <c r="DP563" s="21"/>
      <c r="DQ563" s="21"/>
      <c r="DR563" s="21"/>
      <c r="DS563" s="21"/>
      <c r="DT563" s="21"/>
      <c r="DU563" s="21"/>
      <c r="DV563" s="21"/>
      <c r="DW563" s="21"/>
      <c r="DX563" s="21"/>
      <c r="DY563" s="21"/>
      <c r="EE563" s="33"/>
    </row>
    <row r="564" spans="1:136" x14ac:dyDescent="0.3">
      <c r="B564" s="2" t="str">
        <f>Product!$P$2</f>
        <v>Phase 5</v>
      </c>
      <c r="C564" s="2" t="str">
        <f>Product!$P$3</f>
        <v>50' Wide</v>
      </c>
      <c r="D564" s="129">
        <f>SUMIFS(INDEX(Product!$B$2:$U$97, MATCH(D546, Product!$B$2:$B$97, 0), ), Product!$B$2:$U$2, $B564, Product!$B$3:$U$3, $C564)</f>
        <v>-180000</v>
      </c>
      <c r="G564" s="11">
        <f>SUM(H564:DZ564)</f>
        <v>-180000</v>
      </c>
      <c r="I564" s="21">
        <f t="shared" ref="I564:AN564" si="1471">(I251/$G251)*$D564</f>
        <v>0</v>
      </c>
      <c r="J564" s="21">
        <f t="shared" si="1471"/>
        <v>0</v>
      </c>
      <c r="K564" s="21">
        <f t="shared" si="1471"/>
        <v>0</v>
      </c>
      <c r="L564" s="21">
        <f t="shared" si="1471"/>
        <v>0</v>
      </c>
      <c r="M564" s="21">
        <f t="shared" si="1471"/>
        <v>0</v>
      </c>
      <c r="N564" s="21">
        <f t="shared" si="1471"/>
        <v>0</v>
      </c>
      <c r="O564" s="21">
        <f t="shared" si="1471"/>
        <v>0</v>
      </c>
      <c r="P564" s="21">
        <f t="shared" si="1471"/>
        <v>0</v>
      </c>
      <c r="Q564" s="21">
        <f t="shared" si="1471"/>
        <v>0</v>
      </c>
      <c r="R564" s="21">
        <f t="shared" si="1471"/>
        <v>0</v>
      </c>
      <c r="S564" s="21">
        <f t="shared" si="1471"/>
        <v>0</v>
      </c>
      <c r="T564" s="21">
        <f t="shared" si="1471"/>
        <v>0</v>
      </c>
      <c r="U564" s="21">
        <f t="shared" si="1471"/>
        <v>0</v>
      </c>
      <c r="V564" s="21">
        <f t="shared" si="1471"/>
        <v>0</v>
      </c>
      <c r="W564" s="21">
        <f t="shared" si="1471"/>
        <v>0</v>
      </c>
      <c r="X564" s="21">
        <f t="shared" si="1471"/>
        <v>0</v>
      </c>
      <c r="Y564" s="21">
        <f t="shared" si="1471"/>
        <v>0</v>
      </c>
      <c r="Z564" s="21">
        <f t="shared" si="1471"/>
        <v>0</v>
      </c>
      <c r="AA564" s="21">
        <f t="shared" si="1471"/>
        <v>0</v>
      </c>
      <c r="AB564" s="21">
        <f t="shared" si="1471"/>
        <v>0</v>
      </c>
      <c r="AC564" s="21">
        <f t="shared" si="1471"/>
        <v>0</v>
      </c>
      <c r="AD564" s="21">
        <f t="shared" si="1471"/>
        <v>0</v>
      </c>
      <c r="AE564" s="21">
        <f t="shared" si="1471"/>
        <v>0</v>
      </c>
      <c r="AF564" s="21">
        <f t="shared" si="1471"/>
        <v>0</v>
      </c>
      <c r="AG564" s="21">
        <f t="shared" si="1471"/>
        <v>0</v>
      </c>
      <c r="AH564" s="21">
        <f t="shared" si="1471"/>
        <v>0</v>
      </c>
      <c r="AI564" s="21">
        <f t="shared" si="1471"/>
        <v>0</v>
      </c>
      <c r="AJ564" s="21">
        <f t="shared" si="1471"/>
        <v>0</v>
      </c>
      <c r="AK564" s="21">
        <f t="shared" si="1471"/>
        <v>0</v>
      </c>
      <c r="AL564" s="21">
        <f t="shared" si="1471"/>
        <v>0</v>
      </c>
      <c r="AM564" s="21">
        <f t="shared" si="1471"/>
        <v>0</v>
      </c>
      <c r="AN564" s="21">
        <f t="shared" si="1471"/>
        <v>0</v>
      </c>
      <c r="AO564" s="21">
        <f t="shared" ref="AO564:BT564" si="1472">(AO251/$G251)*$D564</f>
        <v>0</v>
      </c>
      <c r="AP564" s="21">
        <f t="shared" si="1472"/>
        <v>0</v>
      </c>
      <c r="AQ564" s="21">
        <f t="shared" si="1472"/>
        <v>0</v>
      </c>
      <c r="AR564" s="21">
        <f t="shared" si="1472"/>
        <v>0</v>
      </c>
      <c r="AS564" s="21">
        <f t="shared" si="1472"/>
        <v>0</v>
      </c>
      <c r="AT564" s="21">
        <f t="shared" si="1472"/>
        <v>0</v>
      </c>
      <c r="AU564" s="21">
        <f t="shared" si="1472"/>
        <v>0</v>
      </c>
      <c r="AV564" s="21">
        <f t="shared" si="1472"/>
        <v>0</v>
      </c>
      <c r="AW564" s="21">
        <f t="shared" si="1472"/>
        <v>0</v>
      </c>
      <c r="AX564" s="21">
        <f t="shared" si="1472"/>
        <v>0</v>
      </c>
      <c r="AY564" s="21">
        <f t="shared" si="1472"/>
        <v>0</v>
      </c>
      <c r="AZ564" s="21">
        <f t="shared" si="1472"/>
        <v>0</v>
      </c>
      <c r="BA564" s="21">
        <f t="shared" si="1472"/>
        <v>0</v>
      </c>
      <c r="BB564" s="21">
        <f t="shared" si="1472"/>
        <v>0</v>
      </c>
      <c r="BC564" s="21">
        <f t="shared" si="1472"/>
        <v>0</v>
      </c>
      <c r="BD564" s="21">
        <f t="shared" si="1472"/>
        <v>0</v>
      </c>
      <c r="BE564" s="21">
        <f t="shared" si="1472"/>
        <v>0</v>
      </c>
      <c r="BF564" s="21">
        <f t="shared" si="1472"/>
        <v>0</v>
      </c>
      <c r="BG564" s="21">
        <f t="shared" si="1472"/>
        <v>0</v>
      </c>
      <c r="BH564" s="21">
        <f t="shared" si="1472"/>
        <v>0</v>
      </c>
      <c r="BI564" s="21">
        <f t="shared" si="1472"/>
        <v>0</v>
      </c>
      <c r="BJ564" s="21">
        <f t="shared" si="1472"/>
        <v>0</v>
      </c>
      <c r="BK564" s="21">
        <f t="shared" si="1472"/>
        <v>0</v>
      </c>
      <c r="BL564" s="21">
        <f t="shared" si="1472"/>
        <v>0</v>
      </c>
      <c r="BM564" s="21">
        <f t="shared" si="1472"/>
        <v>-5000</v>
      </c>
      <c r="BN564" s="21">
        <f t="shared" si="1472"/>
        <v>-10000</v>
      </c>
      <c r="BO564" s="21">
        <f t="shared" si="1472"/>
        <v>-15000</v>
      </c>
      <c r="BP564" s="21">
        <f t="shared" si="1472"/>
        <v>-20000</v>
      </c>
      <c r="BQ564" s="21">
        <f t="shared" si="1472"/>
        <v>-25000</v>
      </c>
      <c r="BR564" s="21">
        <f t="shared" si="1472"/>
        <v>-30000</v>
      </c>
      <c r="BS564" s="21">
        <f t="shared" si="1472"/>
        <v>-25000</v>
      </c>
      <c r="BT564" s="21">
        <f t="shared" si="1472"/>
        <v>-20000</v>
      </c>
      <c r="BU564" s="21">
        <f t="shared" ref="BU564:CZ564" si="1473">(BU251/$G251)*$D564</f>
        <v>-15000</v>
      </c>
      <c r="BV564" s="21">
        <f t="shared" si="1473"/>
        <v>-10000</v>
      </c>
      <c r="BW564" s="21">
        <f t="shared" si="1473"/>
        <v>-5000</v>
      </c>
      <c r="BX564" s="21">
        <f t="shared" si="1473"/>
        <v>0</v>
      </c>
      <c r="BY564" s="21">
        <f t="shared" si="1473"/>
        <v>0</v>
      </c>
      <c r="BZ564" s="21">
        <f t="shared" si="1473"/>
        <v>0</v>
      </c>
      <c r="CA564" s="21">
        <f t="shared" si="1473"/>
        <v>0</v>
      </c>
      <c r="CB564" s="21">
        <f t="shared" si="1473"/>
        <v>0</v>
      </c>
      <c r="CC564" s="21">
        <f t="shared" si="1473"/>
        <v>0</v>
      </c>
      <c r="CD564" s="21">
        <f t="shared" si="1473"/>
        <v>0</v>
      </c>
      <c r="CE564" s="21">
        <f t="shared" si="1473"/>
        <v>0</v>
      </c>
      <c r="CF564" s="21">
        <f t="shared" si="1473"/>
        <v>0</v>
      </c>
      <c r="CG564" s="21">
        <f t="shared" si="1473"/>
        <v>0</v>
      </c>
      <c r="CH564" s="21">
        <f t="shared" si="1473"/>
        <v>0</v>
      </c>
      <c r="CI564" s="21">
        <f t="shared" si="1473"/>
        <v>0</v>
      </c>
      <c r="CJ564" s="21">
        <f t="shared" si="1473"/>
        <v>0</v>
      </c>
      <c r="CK564" s="21">
        <f t="shared" si="1473"/>
        <v>0</v>
      </c>
      <c r="CL564" s="21">
        <f t="shared" si="1473"/>
        <v>0</v>
      </c>
      <c r="CM564" s="21">
        <f t="shared" si="1473"/>
        <v>0</v>
      </c>
      <c r="CN564" s="21">
        <f t="shared" si="1473"/>
        <v>0</v>
      </c>
      <c r="CO564" s="21">
        <f t="shared" si="1473"/>
        <v>0</v>
      </c>
      <c r="CP564" s="21">
        <f t="shared" si="1473"/>
        <v>0</v>
      </c>
      <c r="CQ564" s="21">
        <f t="shared" si="1473"/>
        <v>0</v>
      </c>
      <c r="CR564" s="21">
        <f t="shared" si="1473"/>
        <v>0</v>
      </c>
      <c r="CS564" s="21">
        <f t="shared" si="1473"/>
        <v>0</v>
      </c>
      <c r="CT564" s="21">
        <f t="shared" si="1473"/>
        <v>0</v>
      </c>
      <c r="CU564" s="21">
        <f t="shared" si="1473"/>
        <v>0</v>
      </c>
      <c r="CV564" s="21">
        <f t="shared" si="1473"/>
        <v>0</v>
      </c>
      <c r="CW564" s="21">
        <f t="shared" si="1473"/>
        <v>0</v>
      </c>
      <c r="CX564" s="21">
        <f t="shared" si="1473"/>
        <v>0</v>
      </c>
      <c r="CY564" s="21">
        <f t="shared" si="1473"/>
        <v>0</v>
      </c>
      <c r="CZ564" s="21">
        <f t="shared" si="1473"/>
        <v>0</v>
      </c>
      <c r="DA564" s="21">
        <f t="shared" ref="DA564:DY564" si="1474">(DA251/$G251)*$D564</f>
        <v>0</v>
      </c>
      <c r="DB564" s="21">
        <f t="shared" si="1474"/>
        <v>0</v>
      </c>
      <c r="DC564" s="21">
        <f t="shared" si="1474"/>
        <v>0</v>
      </c>
      <c r="DD564" s="21">
        <f t="shared" si="1474"/>
        <v>0</v>
      </c>
      <c r="DE564" s="21">
        <f t="shared" si="1474"/>
        <v>0</v>
      </c>
      <c r="DF564" s="21">
        <f t="shared" si="1474"/>
        <v>0</v>
      </c>
      <c r="DG564" s="21">
        <f t="shared" si="1474"/>
        <v>0</v>
      </c>
      <c r="DH564" s="21">
        <f t="shared" si="1474"/>
        <v>0</v>
      </c>
      <c r="DI564" s="21">
        <f t="shared" si="1474"/>
        <v>0</v>
      </c>
      <c r="DJ564" s="21">
        <f t="shared" si="1474"/>
        <v>0</v>
      </c>
      <c r="DK564" s="21">
        <f t="shared" si="1474"/>
        <v>0</v>
      </c>
      <c r="DL564" s="21">
        <f t="shared" si="1474"/>
        <v>0</v>
      </c>
      <c r="DM564" s="21">
        <f t="shared" si="1474"/>
        <v>0</v>
      </c>
      <c r="DN564" s="21">
        <f t="shared" si="1474"/>
        <v>0</v>
      </c>
      <c r="DO564" s="21">
        <f t="shared" si="1474"/>
        <v>0</v>
      </c>
      <c r="DP564" s="21">
        <f t="shared" si="1474"/>
        <v>0</v>
      </c>
      <c r="DQ564" s="21">
        <f t="shared" si="1474"/>
        <v>0</v>
      </c>
      <c r="DR564" s="21">
        <f t="shared" si="1474"/>
        <v>0</v>
      </c>
      <c r="DS564" s="21">
        <f t="shared" si="1474"/>
        <v>0</v>
      </c>
      <c r="DT564" s="21">
        <f t="shared" si="1474"/>
        <v>0</v>
      </c>
      <c r="DU564" s="21">
        <f t="shared" si="1474"/>
        <v>0</v>
      </c>
      <c r="DV564" s="21">
        <f t="shared" si="1474"/>
        <v>0</v>
      </c>
      <c r="DW564" s="21">
        <f t="shared" si="1474"/>
        <v>0</v>
      </c>
      <c r="DX564" s="21">
        <f t="shared" si="1474"/>
        <v>0</v>
      </c>
      <c r="DY564" s="21">
        <f t="shared" si="1474"/>
        <v>0</v>
      </c>
      <c r="EB564" s="116">
        <f t="shared" si="1422"/>
        <v>563</v>
      </c>
      <c r="EC564" s="2" t="str">
        <f t="shared" ref="EC564:EC566" si="1475">B564</f>
        <v>Phase 5</v>
      </c>
      <c r="ED564" s="2" t="str">
        <f t="shared" ref="ED564:ED566" si="1476">C564</f>
        <v>50' Wide</v>
      </c>
      <c r="EE564" s="33" t="str">
        <f>EE568</f>
        <v>Cash</v>
      </c>
      <c r="EF564" s="2" t="str">
        <f>EF568</f>
        <v>Direct Overhead</v>
      </c>
    </row>
    <row r="565" spans="1:136" x14ac:dyDescent="0.3">
      <c r="B565" s="2" t="str">
        <f>Product!$Q$2</f>
        <v>Phase 5</v>
      </c>
      <c r="C565" s="2" t="str">
        <f>Product!$Q$3</f>
        <v>60' Wide</v>
      </c>
      <c r="D565" s="129">
        <f>SUMIFS(INDEX(Product!$B$2:$U$97, MATCH(D546, Product!$B$2:$B$97, 0), ), Product!$B$2:$U$2, $B565, Product!$B$3:$U$3, $C565)</f>
        <v>-180000</v>
      </c>
      <c r="G565" s="11">
        <f>SUM(H565:DZ565)</f>
        <v>-180000</v>
      </c>
      <c r="I565" s="21">
        <f t="shared" ref="I565:AN565" si="1477">(I252/$G252)*$D565</f>
        <v>0</v>
      </c>
      <c r="J565" s="21">
        <f t="shared" si="1477"/>
        <v>0</v>
      </c>
      <c r="K565" s="21">
        <f t="shared" si="1477"/>
        <v>0</v>
      </c>
      <c r="L565" s="21">
        <f t="shared" si="1477"/>
        <v>0</v>
      </c>
      <c r="M565" s="21">
        <f t="shared" si="1477"/>
        <v>0</v>
      </c>
      <c r="N565" s="21">
        <f t="shared" si="1477"/>
        <v>0</v>
      </c>
      <c r="O565" s="21">
        <f t="shared" si="1477"/>
        <v>0</v>
      </c>
      <c r="P565" s="21">
        <f t="shared" si="1477"/>
        <v>0</v>
      </c>
      <c r="Q565" s="21">
        <f t="shared" si="1477"/>
        <v>0</v>
      </c>
      <c r="R565" s="21">
        <f t="shared" si="1477"/>
        <v>0</v>
      </c>
      <c r="S565" s="21">
        <f t="shared" si="1477"/>
        <v>0</v>
      </c>
      <c r="T565" s="21">
        <f t="shared" si="1477"/>
        <v>0</v>
      </c>
      <c r="U565" s="21">
        <f t="shared" si="1477"/>
        <v>0</v>
      </c>
      <c r="V565" s="21">
        <f t="shared" si="1477"/>
        <v>0</v>
      </c>
      <c r="W565" s="21">
        <f t="shared" si="1477"/>
        <v>0</v>
      </c>
      <c r="X565" s="21">
        <f t="shared" si="1477"/>
        <v>0</v>
      </c>
      <c r="Y565" s="21">
        <f t="shared" si="1477"/>
        <v>0</v>
      </c>
      <c r="Z565" s="21">
        <f t="shared" si="1477"/>
        <v>0</v>
      </c>
      <c r="AA565" s="21">
        <f t="shared" si="1477"/>
        <v>0</v>
      </c>
      <c r="AB565" s="21">
        <f t="shared" si="1477"/>
        <v>0</v>
      </c>
      <c r="AC565" s="21">
        <f t="shared" si="1477"/>
        <v>0</v>
      </c>
      <c r="AD565" s="21">
        <f t="shared" si="1477"/>
        <v>0</v>
      </c>
      <c r="AE565" s="21">
        <f t="shared" si="1477"/>
        <v>0</v>
      </c>
      <c r="AF565" s="21">
        <f t="shared" si="1477"/>
        <v>0</v>
      </c>
      <c r="AG565" s="21">
        <f t="shared" si="1477"/>
        <v>0</v>
      </c>
      <c r="AH565" s="21">
        <f t="shared" si="1477"/>
        <v>0</v>
      </c>
      <c r="AI565" s="21">
        <f t="shared" si="1477"/>
        <v>0</v>
      </c>
      <c r="AJ565" s="21">
        <f t="shared" si="1477"/>
        <v>0</v>
      </c>
      <c r="AK565" s="21">
        <f t="shared" si="1477"/>
        <v>0</v>
      </c>
      <c r="AL565" s="21">
        <f t="shared" si="1477"/>
        <v>0</v>
      </c>
      <c r="AM565" s="21">
        <f t="shared" si="1477"/>
        <v>0</v>
      </c>
      <c r="AN565" s="21">
        <f t="shared" si="1477"/>
        <v>0</v>
      </c>
      <c r="AO565" s="21">
        <f t="shared" ref="AO565:BT565" si="1478">(AO252/$G252)*$D565</f>
        <v>0</v>
      </c>
      <c r="AP565" s="21">
        <f t="shared" si="1478"/>
        <v>0</v>
      </c>
      <c r="AQ565" s="21">
        <f t="shared" si="1478"/>
        <v>0</v>
      </c>
      <c r="AR565" s="21">
        <f t="shared" si="1478"/>
        <v>0</v>
      </c>
      <c r="AS565" s="21">
        <f t="shared" si="1478"/>
        <v>0</v>
      </c>
      <c r="AT565" s="21">
        <f t="shared" si="1478"/>
        <v>0</v>
      </c>
      <c r="AU565" s="21">
        <f t="shared" si="1478"/>
        <v>0</v>
      </c>
      <c r="AV565" s="21">
        <f t="shared" si="1478"/>
        <v>0</v>
      </c>
      <c r="AW565" s="21">
        <f t="shared" si="1478"/>
        <v>0</v>
      </c>
      <c r="AX565" s="21">
        <f t="shared" si="1478"/>
        <v>0</v>
      </c>
      <c r="AY565" s="21">
        <f t="shared" si="1478"/>
        <v>0</v>
      </c>
      <c r="AZ565" s="21">
        <f t="shared" si="1478"/>
        <v>0</v>
      </c>
      <c r="BA565" s="21">
        <f t="shared" si="1478"/>
        <v>0</v>
      </c>
      <c r="BB565" s="21">
        <f t="shared" si="1478"/>
        <v>0</v>
      </c>
      <c r="BC565" s="21">
        <f t="shared" si="1478"/>
        <v>0</v>
      </c>
      <c r="BD565" s="21">
        <f t="shared" si="1478"/>
        <v>0</v>
      </c>
      <c r="BE565" s="21">
        <f t="shared" si="1478"/>
        <v>0</v>
      </c>
      <c r="BF565" s="21">
        <f t="shared" si="1478"/>
        <v>0</v>
      </c>
      <c r="BG565" s="21">
        <f t="shared" si="1478"/>
        <v>0</v>
      </c>
      <c r="BH565" s="21">
        <f t="shared" si="1478"/>
        <v>0</v>
      </c>
      <c r="BI565" s="21">
        <f t="shared" si="1478"/>
        <v>0</v>
      </c>
      <c r="BJ565" s="21">
        <f t="shared" si="1478"/>
        <v>0</v>
      </c>
      <c r="BK565" s="21">
        <f t="shared" si="1478"/>
        <v>0</v>
      </c>
      <c r="BL565" s="21">
        <f t="shared" si="1478"/>
        <v>0</v>
      </c>
      <c r="BM565" s="21">
        <f t="shared" si="1478"/>
        <v>-5000</v>
      </c>
      <c r="BN565" s="21">
        <f t="shared" si="1478"/>
        <v>-10000</v>
      </c>
      <c r="BO565" s="21">
        <f t="shared" si="1478"/>
        <v>-15000</v>
      </c>
      <c r="BP565" s="21">
        <f t="shared" si="1478"/>
        <v>-20000</v>
      </c>
      <c r="BQ565" s="21">
        <f t="shared" si="1478"/>
        <v>-25000</v>
      </c>
      <c r="BR565" s="21">
        <f t="shared" si="1478"/>
        <v>-30000</v>
      </c>
      <c r="BS565" s="21">
        <f t="shared" si="1478"/>
        <v>-25000</v>
      </c>
      <c r="BT565" s="21">
        <f t="shared" si="1478"/>
        <v>-20000</v>
      </c>
      <c r="BU565" s="21">
        <f t="shared" ref="BU565:CZ565" si="1479">(BU252/$G252)*$D565</f>
        <v>-15000</v>
      </c>
      <c r="BV565" s="21">
        <f t="shared" si="1479"/>
        <v>-10000</v>
      </c>
      <c r="BW565" s="21">
        <f t="shared" si="1479"/>
        <v>-5000</v>
      </c>
      <c r="BX565" s="21">
        <f t="shared" si="1479"/>
        <v>0</v>
      </c>
      <c r="BY565" s="21">
        <f t="shared" si="1479"/>
        <v>0</v>
      </c>
      <c r="BZ565" s="21">
        <f t="shared" si="1479"/>
        <v>0</v>
      </c>
      <c r="CA565" s="21">
        <f t="shared" si="1479"/>
        <v>0</v>
      </c>
      <c r="CB565" s="21">
        <f t="shared" si="1479"/>
        <v>0</v>
      </c>
      <c r="CC565" s="21">
        <f t="shared" si="1479"/>
        <v>0</v>
      </c>
      <c r="CD565" s="21">
        <f t="shared" si="1479"/>
        <v>0</v>
      </c>
      <c r="CE565" s="21">
        <f t="shared" si="1479"/>
        <v>0</v>
      </c>
      <c r="CF565" s="21">
        <f t="shared" si="1479"/>
        <v>0</v>
      </c>
      <c r="CG565" s="21">
        <f t="shared" si="1479"/>
        <v>0</v>
      </c>
      <c r="CH565" s="21">
        <f t="shared" si="1479"/>
        <v>0</v>
      </c>
      <c r="CI565" s="21">
        <f t="shared" si="1479"/>
        <v>0</v>
      </c>
      <c r="CJ565" s="21">
        <f t="shared" si="1479"/>
        <v>0</v>
      </c>
      <c r="CK565" s="21">
        <f t="shared" si="1479"/>
        <v>0</v>
      </c>
      <c r="CL565" s="21">
        <f t="shared" si="1479"/>
        <v>0</v>
      </c>
      <c r="CM565" s="21">
        <f t="shared" si="1479"/>
        <v>0</v>
      </c>
      <c r="CN565" s="21">
        <f t="shared" si="1479"/>
        <v>0</v>
      </c>
      <c r="CO565" s="21">
        <f t="shared" si="1479"/>
        <v>0</v>
      </c>
      <c r="CP565" s="21">
        <f t="shared" si="1479"/>
        <v>0</v>
      </c>
      <c r="CQ565" s="21">
        <f t="shared" si="1479"/>
        <v>0</v>
      </c>
      <c r="CR565" s="21">
        <f t="shared" si="1479"/>
        <v>0</v>
      </c>
      <c r="CS565" s="21">
        <f t="shared" si="1479"/>
        <v>0</v>
      </c>
      <c r="CT565" s="21">
        <f t="shared" si="1479"/>
        <v>0</v>
      </c>
      <c r="CU565" s="21">
        <f t="shared" si="1479"/>
        <v>0</v>
      </c>
      <c r="CV565" s="21">
        <f t="shared" si="1479"/>
        <v>0</v>
      </c>
      <c r="CW565" s="21">
        <f t="shared" si="1479"/>
        <v>0</v>
      </c>
      <c r="CX565" s="21">
        <f t="shared" si="1479"/>
        <v>0</v>
      </c>
      <c r="CY565" s="21">
        <f t="shared" si="1479"/>
        <v>0</v>
      </c>
      <c r="CZ565" s="21">
        <f t="shared" si="1479"/>
        <v>0</v>
      </c>
      <c r="DA565" s="21">
        <f t="shared" ref="DA565:DY565" si="1480">(DA252/$G252)*$D565</f>
        <v>0</v>
      </c>
      <c r="DB565" s="21">
        <f t="shared" si="1480"/>
        <v>0</v>
      </c>
      <c r="DC565" s="21">
        <f t="shared" si="1480"/>
        <v>0</v>
      </c>
      <c r="DD565" s="21">
        <f t="shared" si="1480"/>
        <v>0</v>
      </c>
      <c r="DE565" s="21">
        <f t="shared" si="1480"/>
        <v>0</v>
      </c>
      <c r="DF565" s="21">
        <f t="shared" si="1480"/>
        <v>0</v>
      </c>
      <c r="DG565" s="21">
        <f t="shared" si="1480"/>
        <v>0</v>
      </c>
      <c r="DH565" s="21">
        <f t="shared" si="1480"/>
        <v>0</v>
      </c>
      <c r="DI565" s="21">
        <f t="shared" si="1480"/>
        <v>0</v>
      </c>
      <c r="DJ565" s="21">
        <f t="shared" si="1480"/>
        <v>0</v>
      </c>
      <c r="DK565" s="21">
        <f t="shared" si="1480"/>
        <v>0</v>
      </c>
      <c r="DL565" s="21">
        <f t="shared" si="1480"/>
        <v>0</v>
      </c>
      <c r="DM565" s="21">
        <f t="shared" si="1480"/>
        <v>0</v>
      </c>
      <c r="DN565" s="21">
        <f t="shared" si="1480"/>
        <v>0</v>
      </c>
      <c r="DO565" s="21">
        <f t="shared" si="1480"/>
        <v>0</v>
      </c>
      <c r="DP565" s="21">
        <f t="shared" si="1480"/>
        <v>0</v>
      </c>
      <c r="DQ565" s="21">
        <f t="shared" si="1480"/>
        <v>0</v>
      </c>
      <c r="DR565" s="21">
        <f t="shared" si="1480"/>
        <v>0</v>
      </c>
      <c r="DS565" s="21">
        <f t="shared" si="1480"/>
        <v>0</v>
      </c>
      <c r="DT565" s="21">
        <f t="shared" si="1480"/>
        <v>0</v>
      </c>
      <c r="DU565" s="21">
        <f t="shared" si="1480"/>
        <v>0</v>
      </c>
      <c r="DV565" s="21">
        <f t="shared" si="1480"/>
        <v>0</v>
      </c>
      <c r="DW565" s="21">
        <f t="shared" si="1480"/>
        <v>0</v>
      </c>
      <c r="DX565" s="21">
        <f t="shared" si="1480"/>
        <v>0</v>
      </c>
      <c r="DY565" s="21">
        <f t="shared" si="1480"/>
        <v>0</v>
      </c>
      <c r="EB565" s="116">
        <f t="shared" si="1422"/>
        <v>564</v>
      </c>
      <c r="EC565" s="2" t="str">
        <f t="shared" si="1475"/>
        <v>Phase 5</v>
      </c>
      <c r="ED565" s="2" t="str">
        <f t="shared" si="1476"/>
        <v>60' Wide</v>
      </c>
      <c r="EE565" s="33" t="str">
        <f>EE568</f>
        <v>Cash</v>
      </c>
      <c r="EF565" s="2" t="str">
        <f>EF568</f>
        <v>Direct Overhead</v>
      </c>
    </row>
    <row r="566" spans="1:136" x14ac:dyDescent="0.3">
      <c r="B566" s="2" t="str">
        <f>Product!$R$2</f>
        <v>Phase 5</v>
      </c>
      <c r="C566" s="2" t="str">
        <f>Product!$R$3</f>
        <v>75' Wide</v>
      </c>
      <c r="D566" s="129">
        <f>SUMIFS(INDEX(Product!$B$2:$U$97, MATCH(D546, Product!$B$2:$B$97, 0), ), Product!$B$2:$U$2, $B566, Product!$B$3:$U$3, $C566)</f>
        <v>-120000</v>
      </c>
      <c r="G566" s="11">
        <f>SUM(H566:DZ566)</f>
        <v>-120000</v>
      </c>
      <c r="I566" s="21">
        <f t="shared" ref="I566:AN566" si="1481">(I253/$G253)*$D566</f>
        <v>0</v>
      </c>
      <c r="J566" s="21">
        <f t="shared" si="1481"/>
        <v>0</v>
      </c>
      <c r="K566" s="21">
        <f t="shared" si="1481"/>
        <v>0</v>
      </c>
      <c r="L566" s="21">
        <f t="shared" si="1481"/>
        <v>0</v>
      </c>
      <c r="M566" s="21">
        <f t="shared" si="1481"/>
        <v>0</v>
      </c>
      <c r="N566" s="21">
        <f t="shared" si="1481"/>
        <v>0</v>
      </c>
      <c r="O566" s="21">
        <f t="shared" si="1481"/>
        <v>0</v>
      </c>
      <c r="P566" s="21">
        <f t="shared" si="1481"/>
        <v>0</v>
      </c>
      <c r="Q566" s="21">
        <f t="shared" si="1481"/>
        <v>0</v>
      </c>
      <c r="R566" s="21">
        <f t="shared" si="1481"/>
        <v>0</v>
      </c>
      <c r="S566" s="21">
        <f t="shared" si="1481"/>
        <v>0</v>
      </c>
      <c r="T566" s="21">
        <f t="shared" si="1481"/>
        <v>0</v>
      </c>
      <c r="U566" s="21">
        <f t="shared" si="1481"/>
        <v>0</v>
      </c>
      <c r="V566" s="21">
        <f t="shared" si="1481"/>
        <v>0</v>
      </c>
      <c r="W566" s="21">
        <f t="shared" si="1481"/>
        <v>0</v>
      </c>
      <c r="X566" s="21">
        <f t="shared" si="1481"/>
        <v>0</v>
      </c>
      <c r="Y566" s="21">
        <f t="shared" si="1481"/>
        <v>0</v>
      </c>
      <c r="Z566" s="21">
        <f t="shared" si="1481"/>
        <v>0</v>
      </c>
      <c r="AA566" s="21">
        <f t="shared" si="1481"/>
        <v>0</v>
      </c>
      <c r="AB566" s="21">
        <f t="shared" si="1481"/>
        <v>0</v>
      </c>
      <c r="AC566" s="21">
        <f t="shared" si="1481"/>
        <v>0</v>
      </c>
      <c r="AD566" s="21">
        <f t="shared" si="1481"/>
        <v>0</v>
      </c>
      <c r="AE566" s="21">
        <f t="shared" si="1481"/>
        <v>0</v>
      </c>
      <c r="AF566" s="21">
        <f t="shared" si="1481"/>
        <v>0</v>
      </c>
      <c r="AG566" s="21">
        <f t="shared" si="1481"/>
        <v>0</v>
      </c>
      <c r="AH566" s="21">
        <f t="shared" si="1481"/>
        <v>0</v>
      </c>
      <c r="AI566" s="21">
        <f t="shared" si="1481"/>
        <v>0</v>
      </c>
      <c r="AJ566" s="21">
        <f t="shared" si="1481"/>
        <v>0</v>
      </c>
      <c r="AK566" s="21">
        <f t="shared" si="1481"/>
        <v>0</v>
      </c>
      <c r="AL566" s="21">
        <f t="shared" si="1481"/>
        <v>0</v>
      </c>
      <c r="AM566" s="21">
        <f t="shared" si="1481"/>
        <v>0</v>
      </c>
      <c r="AN566" s="21">
        <f t="shared" si="1481"/>
        <v>0</v>
      </c>
      <c r="AO566" s="21">
        <f t="shared" ref="AO566:BT566" si="1482">(AO253/$G253)*$D566</f>
        <v>0</v>
      </c>
      <c r="AP566" s="21">
        <f t="shared" si="1482"/>
        <v>0</v>
      </c>
      <c r="AQ566" s="21">
        <f t="shared" si="1482"/>
        <v>0</v>
      </c>
      <c r="AR566" s="21">
        <f t="shared" si="1482"/>
        <v>0</v>
      </c>
      <c r="AS566" s="21">
        <f t="shared" si="1482"/>
        <v>0</v>
      </c>
      <c r="AT566" s="21">
        <f t="shared" si="1482"/>
        <v>0</v>
      </c>
      <c r="AU566" s="21">
        <f t="shared" si="1482"/>
        <v>0</v>
      </c>
      <c r="AV566" s="21">
        <f t="shared" si="1482"/>
        <v>0</v>
      </c>
      <c r="AW566" s="21">
        <f t="shared" si="1482"/>
        <v>0</v>
      </c>
      <c r="AX566" s="21">
        <f t="shared" si="1482"/>
        <v>0</v>
      </c>
      <c r="AY566" s="21">
        <f t="shared" si="1482"/>
        <v>0</v>
      </c>
      <c r="AZ566" s="21">
        <f t="shared" si="1482"/>
        <v>0</v>
      </c>
      <c r="BA566" s="21">
        <f t="shared" si="1482"/>
        <v>0</v>
      </c>
      <c r="BB566" s="21">
        <f t="shared" si="1482"/>
        <v>0</v>
      </c>
      <c r="BC566" s="21">
        <f t="shared" si="1482"/>
        <v>0</v>
      </c>
      <c r="BD566" s="21">
        <f t="shared" si="1482"/>
        <v>0</v>
      </c>
      <c r="BE566" s="21">
        <f t="shared" si="1482"/>
        <v>0</v>
      </c>
      <c r="BF566" s="21">
        <f t="shared" si="1482"/>
        <v>0</v>
      </c>
      <c r="BG566" s="21">
        <f t="shared" si="1482"/>
        <v>0</v>
      </c>
      <c r="BH566" s="21">
        <f t="shared" si="1482"/>
        <v>0</v>
      </c>
      <c r="BI566" s="21">
        <f t="shared" si="1482"/>
        <v>0</v>
      </c>
      <c r="BJ566" s="21">
        <f t="shared" si="1482"/>
        <v>0</v>
      </c>
      <c r="BK566" s="21">
        <f t="shared" si="1482"/>
        <v>0</v>
      </c>
      <c r="BL566" s="21">
        <f t="shared" si="1482"/>
        <v>0</v>
      </c>
      <c r="BM566" s="21">
        <f t="shared" si="1482"/>
        <v>-3333.3333333333335</v>
      </c>
      <c r="BN566" s="21">
        <f t="shared" si="1482"/>
        <v>-6666.666666666667</v>
      </c>
      <c r="BO566" s="21">
        <f t="shared" si="1482"/>
        <v>-10000</v>
      </c>
      <c r="BP566" s="21">
        <f t="shared" si="1482"/>
        <v>-13333.333333333334</v>
      </c>
      <c r="BQ566" s="21">
        <f t="shared" si="1482"/>
        <v>-16666.666666666668</v>
      </c>
      <c r="BR566" s="21">
        <f t="shared" si="1482"/>
        <v>-20000</v>
      </c>
      <c r="BS566" s="21">
        <f t="shared" si="1482"/>
        <v>-16666.666666666668</v>
      </c>
      <c r="BT566" s="21">
        <f t="shared" si="1482"/>
        <v>-13333.333333333336</v>
      </c>
      <c r="BU566" s="21">
        <f t="shared" ref="BU566:CZ566" si="1483">(BU253/$G253)*$D566</f>
        <v>-10000.000000000004</v>
      </c>
      <c r="BV566" s="21">
        <f t="shared" si="1483"/>
        <v>-6666.6666666666715</v>
      </c>
      <c r="BW566" s="21">
        <f t="shared" si="1483"/>
        <v>-3333.3333333333358</v>
      </c>
      <c r="BX566" s="21">
        <f t="shared" si="1483"/>
        <v>0</v>
      </c>
      <c r="BY566" s="21">
        <f t="shared" si="1483"/>
        <v>0</v>
      </c>
      <c r="BZ566" s="21">
        <f t="shared" si="1483"/>
        <v>0</v>
      </c>
      <c r="CA566" s="21">
        <f t="shared" si="1483"/>
        <v>0</v>
      </c>
      <c r="CB566" s="21">
        <f t="shared" si="1483"/>
        <v>0</v>
      </c>
      <c r="CC566" s="21">
        <f t="shared" si="1483"/>
        <v>0</v>
      </c>
      <c r="CD566" s="21">
        <f t="shared" si="1483"/>
        <v>0</v>
      </c>
      <c r="CE566" s="21">
        <f t="shared" si="1483"/>
        <v>0</v>
      </c>
      <c r="CF566" s="21">
        <f t="shared" si="1483"/>
        <v>0</v>
      </c>
      <c r="CG566" s="21">
        <f t="shared" si="1483"/>
        <v>0</v>
      </c>
      <c r="CH566" s="21">
        <f t="shared" si="1483"/>
        <v>0</v>
      </c>
      <c r="CI566" s="21">
        <f t="shared" si="1483"/>
        <v>0</v>
      </c>
      <c r="CJ566" s="21">
        <f t="shared" si="1483"/>
        <v>0</v>
      </c>
      <c r="CK566" s="21">
        <f t="shared" si="1483"/>
        <v>0</v>
      </c>
      <c r="CL566" s="21">
        <f t="shared" si="1483"/>
        <v>0</v>
      </c>
      <c r="CM566" s="21">
        <f t="shared" si="1483"/>
        <v>0</v>
      </c>
      <c r="CN566" s="21">
        <f t="shared" si="1483"/>
        <v>0</v>
      </c>
      <c r="CO566" s="21">
        <f t="shared" si="1483"/>
        <v>0</v>
      </c>
      <c r="CP566" s="21">
        <f t="shared" si="1483"/>
        <v>0</v>
      </c>
      <c r="CQ566" s="21">
        <f t="shared" si="1483"/>
        <v>0</v>
      </c>
      <c r="CR566" s="21">
        <f t="shared" si="1483"/>
        <v>0</v>
      </c>
      <c r="CS566" s="21">
        <f t="shared" si="1483"/>
        <v>0</v>
      </c>
      <c r="CT566" s="21">
        <f t="shared" si="1483"/>
        <v>0</v>
      </c>
      <c r="CU566" s="21">
        <f t="shared" si="1483"/>
        <v>0</v>
      </c>
      <c r="CV566" s="21">
        <f t="shared" si="1483"/>
        <v>0</v>
      </c>
      <c r="CW566" s="21">
        <f t="shared" si="1483"/>
        <v>0</v>
      </c>
      <c r="CX566" s="21">
        <f t="shared" si="1483"/>
        <v>0</v>
      </c>
      <c r="CY566" s="21">
        <f t="shared" si="1483"/>
        <v>0</v>
      </c>
      <c r="CZ566" s="21">
        <f t="shared" si="1483"/>
        <v>0</v>
      </c>
      <c r="DA566" s="21">
        <f t="shared" ref="DA566:DY566" si="1484">(DA253/$G253)*$D566</f>
        <v>0</v>
      </c>
      <c r="DB566" s="21">
        <f t="shared" si="1484"/>
        <v>0</v>
      </c>
      <c r="DC566" s="21">
        <f t="shared" si="1484"/>
        <v>0</v>
      </c>
      <c r="DD566" s="21">
        <f t="shared" si="1484"/>
        <v>0</v>
      </c>
      <c r="DE566" s="21">
        <f t="shared" si="1484"/>
        <v>0</v>
      </c>
      <c r="DF566" s="21">
        <f t="shared" si="1484"/>
        <v>0</v>
      </c>
      <c r="DG566" s="21">
        <f t="shared" si="1484"/>
        <v>0</v>
      </c>
      <c r="DH566" s="21">
        <f t="shared" si="1484"/>
        <v>0</v>
      </c>
      <c r="DI566" s="21">
        <f t="shared" si="1484"/>
        <v>0</v>
      </c>
      <c r="DJ566" s="21">
        <f t="shared" si="1484"/>
        <v>0</v>
      </c>
      <c r="DK566" s="21">
        <f t="shared" si="1484"/>
        <v>0</v>
      </c>
      <c r="DL566" s="21">
        <f t="shared" si="1484"/>
        <v>0</v>
      </c>
      <c r="DM566" s="21">
        <f t="shared" si="1484"/>
        <v>0</v>
      </c>
      <c r="DN566" s="21">
        <f t="shared" si="1484"/>
        <v>0</v>
      </c>
      <c r="DO566" s="21">
        <f t="shared" si="1484"/>
        <v>0</v>
      </c>
      <c r="DP566" s="21">
        <f t="shared" si="1484"/>
        <v>0</v>
      </c>
      <c r="DQ566" s="21">
        <f t="shared" si="1484"/>
        <v>0</v>
      </c>
      <c r="DR566" s="21">
        <f t="shared" si="1484"/>
        <v>0</v>
      </c>
      <c r="DS566" s="21">
        <f t="shared" si="1484"/>
        <v>0</v>
      </c>
      <c r="DT566" s="21">
        <f t="shared" si="1484"/>
        <v>0</v>
      </c>
      <c r="DU566" s="21">
        <f t="shared" si="1484"/>
        <v>0</v>
      </c>
      <c r="DV566" s="21">
        <f t="shared" si="1484"/>
        <v>0</v>
      </c>
      <c r="DW566" s="21">
        <f t="shared" si="1484"/>
        <v>0</v>
      </c>
      <c r="DX566" s="21">
        <f t="shared" si="1484"/>
        <v>0</v>
      </c>
      <c r="DY566" s="21">
        <f t="shared" si="1484"/>
        <v>0</v>
      </c>
      <c r="EB566" s="116">
        <f t="shared" si="1422"/>
        <v>565</v>
      </c>
      <c r="EC566" s="2" t="str">
        <f t="shared" si="1475"/>
        <v>Phase 5</v>
      </c>
      <c r="ED566" s="2" t="str">
        <f t="shared" si="1476"/>
        <v>75' Wide</v>
      </c>
      <c r="EE566" s="33" t="str">
        <f>EE568</f>
        <v>Cash</v>
      </c>
      <c r="EF566" s="2" t="str">
        <f>EF568</f>
        <v>Direct Overhead</v>
      </c>
    </row>
    <row r="568" spans="1:136" x14ac:dyDescent="0.3">
      <c r="B568" s="18" t="s">
        <v>56</v>
      </c>
      <c r="C568" s="18"/>
      <c r="D568" s="18"/>
      <c r="E568" s="18"/>
      <c r="F568" s="18"/>
      <c r="G568" s="23">
        <f>SUM(G546:G567)</f>
        <v>-2400000</v>
      </c>
      <c r="H568" s="18"/>
      <c r="I568" s="19">
        <f>SUM(I546:I567)</f>
        <v>0</v>
      </c>
      <c r="J568" s="19">
        <f t="shared" ref="J568:BU568" si="1485">SUM(J546:J567)</f>
        <v>0</v>
      </c>
      <c r="K568" s="19">
        <f t="shared" si="1485"/>
        <v>0</v>
      </c>
      <c r="L568" s="19">
        <f t="shared" si="1485"/>
        <v>0</v>
      </c>
      <c r="M568" s="19">
        <f t="shared" si="1485"/>
        <v>0</v>
      </c>
      <c r="N568" s="19">
        <f t="shared" si="1485"/>
        <v>0</v>
      </c>
      <c r="O568" s="19">
        <f t="shared" si="1485"/>
        <v>0</v>
      </c>
      <c r="P568" s="19">
        <f t="shared" si="1485"/>
        <v>0</v>
      </c>
      <c r="Q568" s="19">
        <f t="shared" si="1485"/>
        <v>-13333.333333333334</v>
      </c>
      <c r="R568" s="19">
        <f t="shared" si="1485"/>
        <v>-26666.666666666668</v>
      </c>
      <c r="S568" s="19">
        <f t="shared" si="1485"/>
        <v>-40000</v>
      </c>
      <c r="T568" s="19">
        <f t="shared" si="1485"/>
        <v>-53333.333333333336</v>
      </c>
      <c r="U568" s="19">
        <f t="shared" si="1485"/>
        <v>-66666.666666666672</v>
      </c>
      <c r="V568" s="19">
        <f t="shared" si="1485"/>
        <v>-80000</v>
      </c>
      <c r="W568" s="19">
        <f t="shared" si="1485"/>
        <v>-66666.666666666672</v>
      </c>
      <c r="X568" s="19">
        <f t="shared" si="1485"/>
        <v>-53333.333333333336</v>
      </c>
      <c r="Y568" s="19">
        <f t="shared" si="1485"/>
        <v>-40000</v>
      </c>
      <c r="Z568" s="19">
        <f t="shared" si="1485"/>
        <v>-26666.666666666672</v>
      </c>
      <c r="AA568" s="19">
        <f t="shared" si="1485"/>
        <v>-13333.333333333336</v>
      </c>
      <c r="AB568" s="19">
        <f t="shared" si="1485"/>
        <v>0</v>
      </c>
      <c r="AC568" s="19">
        <f t="shared" si="1485"/>
        <v>-13333.333333333334</v>
      </c>
      <c r="AD568" s="19">
        <f t="shared" si="1485"/>
        <v>-26666.666666666668</v>
      </c>
      <c r="AE568" s="19">
        <f t="shared" si="1485"/>
        <v>-40000</v>
      </c>
      <c r="AF568" s="19">
        <f t="shared" si="1485"/>
        <v>-53333.333333333336</v>
      </c>
      <c r="AG568" s="19">
        <f t="shared" si="1485"/>
        <v>-66666.666666666672</v>
      </c>
      <c r="AH568" s="19">
        <f t="shared" si="1485"/>
        <v>-80000</v>
      </c>
      <c r="AI568" s="19">
        <f t="shared" si="1485"/>
        <v>-66666.666666666672</v>
      </c>
      <c r="AJ568" s="19">
        <f t="shared" si="1485"/>
        <v>-53333.333333333336</v>
      </c>
      <c r="AK568" s="19">
        <f t="shared" si="1485"/>
        <v>-40000</v>
      </c>
      <c r="AL568" s="19">
        <f t="shared" si="1485"/>
        <v>-26666.666666666672</v>
      </c>
      <c r="AM568" s="19">
        <f t="shared" si="1485"/>
        <v>-13333.333333333336</v>
      </c>
      <c r="AN568" s="19">
        <f t="shared" si="1485"/>
        <v>0</v>
      </c>
      <c r="AO568" s="19">
        <f t="shared" si="1485"/>
        <v>-13333.333333333334</v>
      </c>
      <c r="AP568" s="19">
        <f t="shared" si="1485"/>
        <v>-26666.666666666668</v>
      </c>
      <c r="AQ568" s="19">
        <f t="shared" si="1485"/>
        <v>-40000</v>
      </c>
      <c r="AR568" s="19">
        <f t="shared" si="1485"/>
        <v>-53333.333333333336</v>
      </c>
      <c r="AS568" s="19">
        <f t="shared" si="1485"/>
        <v>-66666.666666666672</v>
      </c>
      <c r="AT568" s="19">
        <f t="shared" si="1485"/>
        <v>-80000</v>
      </c>
      <c r="AU568" s="19">
        <f t="shared" si="1485"/>
        <v>-66666.666666666672</v>
      </c>
      <c r="AV568" s="19">
        <f t="shared" si="1485"/>
        <v>-53333.333333333336</v>
      </c>
      <c r="AW568" s="19">
        <f t="shared" si="1485"/>
        <v>-40000</v>
      </c>
      <c r="AX568" s="19">
        <f t="shared" si="1485"/>
        <v>-26666.666666666672</v>
      </c>
      <c r="AY568" s="19">
        <f t="shared" si="1485"/>
        <v>-13333.333333333336</v>
      </c>
      <c r="AZ568" s="19">
        <f t="shared" si="1485"/>
        <v>0</v>
      </c>
      <c r="BA568" s="19">
        <f t="shared" si="1485"/>
        <v>-13333.333333333334</v>
      </c>
      <c r="BB568" s="19">
        <f t="shared" si="1485"/>
        <v>-26666.666666666668</v>
      </c>
      <c r="BC568" s="19">
        <f t="shared" si="1485"/>
        <v>-40000</v>
      </c>
      <c r="BD568" s="19">
        <f t="shared" si="1485"/>
        <v>-53333.333333333336</v>
      </c>
      <c r="BE568" s="19">
        <f t="shared" si="1485"/>
        <v>-66666.666666666672</v>
      </c>
      <c r="BF568" s="19">
        <f t="shared" si="1485"/>
        <v>-80000</v>
      </c>
      <c r="BG568" s="19">
        <f t="shared" si="1485"/>
        <v>-66666.666666666672</v>
      </c>
      <c r="BH568" s="19">
        <f t="shared" si="1485"/>
        <v>-53333.333333333336</v>
      </c>
      <c r="BI568" s="19">
        <f t="shared" si="1485"/>
        <v>-40000</v>
      </c>
      <c r="BJ568" s="19">
        <f t="shared" si="1485"/>
        <v>-26666.666666666672</v>
      </c>
      <c r="BK568" s="19">
        <f t="shared" si="1485"/>
        <v>-13333.333333333336</v>
      </c>
      <c r="BL568" s="19">
        <f t="shared" si="1485"/>
        <v>0</v>
      </c>
      <c r="BM568" s="19">
        <f t="shared" si="1485"/>
        <v>-13333.333333333334</v>
      </c>
      <c r="BN568" s="19">
        <f t="shared" si="1485"/>
        <v>-26666.666666666668</v>
      </c>
      <c r="BO568" s="19">
        <f t="shared" si="1485"/>
        <v>-40000</v>
      </c>
      <c r="BP568" s="19">
        <f t="shared" si="1485"/>
        <v>-53333.333333333336</v>
      </c>
      <c r="BQ568" s="19">
        <f t="shared" si="1485"/>
        <v>-66666.666666666672</v>
      </c>
      <c r="BR568" s="19">
        <f t="shared" si="1485"/>
        <v>-80000</v>
      </c>
      <c r="BS568" s="19">
        <f t="shared" si="1485"/>
        <v>-66666.666666666672</v>
      </c>
      <c r="BT568" s="19">
        <f t="shared" si="1485"/>
        <v>-53333.333333333336</v>
      </c>
      <c r="BU568" s="19">
        <f t="shared" si="1485"/>
        <v>-40000</v>
      </c>
      <c r="BV568" s="19">
        <f t="shared" ref="BV568:DY568" si="1486">SUM(BV546:BV567)</f>
        <v>-26666.666666666672</v>
      </c>
      <c r="BW568" s="19">
        <f t="shared" si="1486"/>
        <v>-13333.333333333336</v>
      </c>
      <c r="BX568" s="19">
        <f t="shared" si="1486"/>
        <v>0</v>
      </c>
      <c r="BY568" s="19">
        <f t="shared" si="1486"/>
        <v>0</v>
      </c>
      <c r="BZ568" s="19">
        <f t="shared" si="1486"/>
        <v>0</v>
      </c>
      <c r="CA568" s="19">
        <f t="shared" si="1486"/>
        <v>0</v>
      </c>
      <c r="CB568" s="19">
        <f t="shared" si="1486"/>
        <v>0</v>
      </c>
      <c r="CC568" s="19">
        <f t="shared" si="1486"/>
        <v>0</v>
      </c>
      <c r="CD568" s="19">
        <f t="shared" si="1486"/>
        <v>0</v>
      </c>
      <c r="CE568" s="19">
        <f t="shared" si="1486"/>
        <v>0</v>
      </c>
      <c r="CF568" s="19">
        <f t="shared" si="1486"/>
        <v>0</v>
      </c>
      <c r="CG568" s="19">
        <f t="shared" si="1486"/>
        <v>0</v>
      </c>
      <c r="CH568" s="19">
        <f t="shared" si="1486"/>
        <v>0</v>
      </c>
      <c r="CI568" s="19">
        <f t="shared" si="1486"/>
        <v>0</v>
      </c>
      <c r="CJ568" s="19">
        <f t="shared" si="1486"/>
        <v>0</v>
      </c>
      <c r="CK568" s="19">
        <f t="shared" si="1486"/>
        <v>0</v>
      </c>
      <c r="CL568" s="19">
        <f t="shared" si="1486"/>
        <v>0</v>
      </c>
      <c r="CM568" s="19">
        <f t="shared" si="1486"/>
        <v>0</v>
      </c>
      <c r="CN568" s="19">
        <f t="shared" si="1486"/>
        <v>0</v>
      </c>
      <c r="CO568" s="19">
        <f t="shared" si="1486"/>
        <v>0</v>
      </c>
      <c r="CP568" s="19">
        <f t="shared" si="1486"/>
        <v>0</v>
      </c>
      <c r="CQ568" s="19">
        <f t="shared" si="1486"/>
        <v>0</v>
      </c>
      <c r="CR568" s="19">
        <f t="shared" si="1486"/>
        <v>0</v>
      </c>
      <c r="CS568" s="19">
        <f t="shared" si="1486"/>
        <v>0</v>
      </c>
      <c r="CT568" s="19">
        <f t="shared" si="1486"/>
        <v>0</v>
      </c>
      <c r="CU568" s="19">
        <f t="shared" si="1486"/>
        <v>0</v>
      </c>
      <c r="CV568" s="19">
        <f t="shared" si="1486"/>
        <v>0</v>
      </c>
      <c r="CW568" s="19">
        <f t="shared" si="1486"/>
        <v>0</v>
      </c>
      <c r="CX568" s="19">
        <f t="shared" si="1486"/>
        <v>0</v>
      </c>
      <c r="CY568" s="19">
        <f t="shared" si="1486"/>
        <v>0</v>
      </c>
      <c r="CZ568" s="19">
        <f t="shared" si="1486"/>
        <v>0</v>
      </c>
      <c r="DA568" s="19">
        <f t="shared" si="1486"/>
        <v>0</v>
      </c>
      <c r="DB568" s="19">
        <f t="shared" si="1486"/>
        <v>0</v>
      </c>
      <c r="DC568" s="19">
        <f t="shared" si="1486"/>
        <v>0</v>
      </c>
      <c r="DD568" s="19">
        <f t="shared" si="1486"/>
        <v>0</v>
      </c>
      <c r="DE568" s="19">
        <f t="shared" si="1486"/>
        <v>0</v>
      </c>
      <c r="DF568" s="19">
        <f t="shared" si="1486"/>
        <v>0</v>
      </c>
      <c r="DG568" s="19">
        <f t="shared" si="1486"/>
        <v>0</v>
      </c>
      <c r="DH568" s="19">
        <f t="shared" si="1486"/>
        <v>0</v>
      </c>
      <c r="DI568" s="19">
        <f t="shared" si="1486"/>
        <v>0</v>
      </c>
      <c r="DJ568" s="19">
        <f t="shared" si="1486"/>
        <v>0</v>
      </c>
      <c r="DK568" s="19">
        <f t="shared" si="1486"/>
        <v>0</v>
      </c>
      <c r="DL568" s="19">
        <f t="shared" si="1486"/>
        <v>0</v>
      </c>
      <c r="DM568" s="19">
        <f t="shared" si="1486"/>
        <v>0</v>
      </c>
      <c r="DN568" s="19">
        <f t="shared" si="1486"/>
        <v>0</v>
      </c>
      <c r="DO568" s="19">
        <f t="shared" si="1486"/>
        <v>0</v>
      </c>
      <c r="DP568" s="19">
        <f t="shared" si="1486"/>
        <v>0</v>
      </c>
      <c r="DQ568" s="19">
        <f t="shared" si="1486"/>
        <v>0</v>
      </c>
      <c r="DR568" s="19">
        <f t="shared" si="1486"/>
        <v>0</v>
      </c>
      <c r="DS568" s="19">
        <f t="shared" si="1486"/>
        <v>0</v>
      </c>
      <c r="DT568" s="19">
        <f t="shared" si="1486"/>
        <v>0</v>
      </c>
      <c r="DU568" s="19">
        <f t="shared" si="1486"/>
        <v>0</v>
      </c>
      <c r="DV568" s="19">
        <f t="shared" si="1486"/>
        <v>0</v>
      </c>
      <c r="DW568" s="19">
        <f t="shared" si="1486"/>
        <v>0</v>
      </c>
      <c r="DX568" s="19">
        <f t="shared" si="1486"/>
        <v>0</v>
      </c>
      <c r="DY568" s="19">
        <f t="shared" si="1486"/>
        <v>0</v>
      </c>
      <c r="EB568" s="116">
        <f>ROW(EB568)-ROW($EB$2)+1</f>
        <v>567</v>
      </c>
      <c r="EC568" s="2" t="s">
        <v>0</v>
      </c>
      <c r="ED568" s="2" t="s">
        <v>0</v>
      </c>
      <c r="EE568" s="117" t="s">
        <v>24</v>
      </c>
      <c r="EF568" s="110" t="str">
        <f>CF!$C$28</f>
        <v>Direct Overhead</v>
      </c>
    </row>
    <row r="569" spans="1:136" x14ac:dyDescent="0.3">
      <c r="B569" s="144" t="s">
        <v>100</v>
      </c>
      <c r="C569" s="144"/>
      <c r="D569" s="144"/>
      <c r="E569" s="144"/>
      <c r="F569" s="144"/>
    </row>
    <row r="571" spans="1:136" ht="33" x14ac:dyDescent="0.3">
      <c r="A571" s="8" t="s">
        <v>109</v>
      </c>
      <c r="B571" s="4"/>
      <c r="C571" s="4"/>
      <c r="D571" s="9" t="str">
        <f>Product!B19</f>
        <v>Direct Overhead</v>
      </c>
      <c r="E571" s="9"/>
      <c r="F571" s="9"/>
    </row>
    <row r="572" spans="1:136" x14ac:dyDescent="0.3">
      <c r="G572" s="7"/>
      <c r="I572" s="10"/>
      <c r="J572" s="10"/>
      <c r="K572" s="10"/>
      <c r="L572" s="10"/>
      <c r="M572" s="10"/>
      <c r="N572" s="10"/>
      <c r="O572" s="10"/>
      <c r="P572" s="10"/>
      <c r="Q572" s="10"/>
      <c r="R572" s="10"/>
      <c r="S572" s="10"/>
      <c r="T572" s="10"/>
      <c r="U572" s="10"/>
      <c r="V572" s="10"/>
      <c r="W572" s="10"/>
      <c r="X572" s="10"/>
      <c r="Y572" s="10"/>
      <c r="Z572" s="10"/>
      <c r="AA572" s="10"/>
      <c r="AB572" s="10"/>
      <c r="AC572" s="10"/>
      <c r="AD572" s="10"/>
      <c r="AE572" s="10"/>
      <c r="AF572" s="10"/>
      <c r="AG572" s="10"/>
      <c r="AH572" s="10"/>
      <c r="AI572" s="10"/>
      <c r="AJ572" s="10"/>
      <c r="AK572" s="10"/>
      <c r="AL572" s="10"/>
      <c r="AM572" s="10"/>
      <c r="AN572" s="10"/>
      <c r="AO572" s="10"/>
      <c r="AP572" s="10"/>
      <c r="AQ572" s="10"/>
      <c r="AR572" s="10"/>
      <c r="AS572" s="10"/>
      <c r="AT572" s="10"/>
      <c r="AU572" s="10"/>
      <c r="AV572" s="10"/>
      <c r="AW572" s="10"/>
      <c r="AX572" s="10"/>
      <c r="AY572" s="10"/>
      <c r="AZ572" s="10"/>
      <c r="BA572" s="10"/>
      <c r="BB572" s="10"/>
      <c r="BC572" s="10"/>
      <c r="BD572" s="10"/>
      <c r="BE572" s="10"/>
      <c r="BF572" s="10"/>
      <c r="BG572" s="10"/>
      <c r="BH572" s="10"/>
      <c r="BI572" s="10"/>
      <c r="BJ572" s="10"/>
      <c r="BK572" s="10"/>
      <c r="BL572" s="10"/>
      <c r="BM572" s="10"/>
      <c r="BN572" s="10"/>
      <c r="BO572" s="10"/>
      <c r="BP572" s="10"/>
      <c r="BQ572" s="10"/>
      <c r="BR572" s="10"/>
      <c r="BS572" s="10"/>
      <c r="BT572" s="10"/>
      <c r="BU572" s="10"/>
      <c r="BV572" s="10"/>
      <c r="BW572" s="10"/>
      <c r="BX572" s="10"/>
      <c r="BY572" s="10"/>
      <c r="BZ572" s="10"/>
      <c r="CA572" s="10"/>
      <c r="CB572" s="10"/>
      <c r="CC572" s="10"/>
      <c r="CD572" s="10"/>
      <c r="CE572" s="10"/>
      <c r="CF572" s="10"/>
      <c r="CG572" s="10"/>
      <c r="CH572" s="10"/>
      <c r="CI572" s="10"/>
      <c r="CJ572" s="10"/>
      <c r="CK572" s="10"/>
      <c r="CL572" s="10"/>
      <c r="CM572" s="10"/>
      <c r="CN572" s="10"/>
      <c r="CO572" s="10"/>
      <c r="CP572" s="10"/>
      <c r="CQ572" s="10"/>
      <c r="CR572" s="10"/>
      <c r="CS572" s="10"/>
      <c r="CT572" s="10"/>
      <c r="CU572" s="10"/>
      <c r="CV572" s="10"/>
      <c r="CW572" s="10"/>
      <c r="CX572" s="10"/>
      <c r="CY572" s="10"/>
      <c r="CZ572" s="10"/>
      <c r="DA572" s="10"/>
      <c r="DB572" s="10"/>
      <c r="DC572" s="10"/>
      <c r="DD572" s="10"/>
      <c r="DE572" s="10"/>
      <c r="DF572" s="10"/>
      <c r="DG572" s="10"/>
      <c r="DH572" s="10"/>
      <c r="DI572" s="10"/>
      <c r="DJ572" s="10"/>
      <c r="DK572" s="10"/>
      <c r="DL572" s="10"/>
      <c r="DM572" s="10"/>
      <c r="DN572" s="10"/>
      <c r="DO572" s="10"/>
      <c r="DP572" s="10"/>
      <c r="DQ572" s="10"/>
      <c r="DR572" s="10"/>
      <c r="DS572" s="10"/>
      <c r="DT572" s="10"/>
      <c r="DU572" s="10"/>
      <c r="DV572" s="10"/>
      <c r="DW572" s="10"/>
      <c r="DX572" s="10"/>
      <c r="DY572" s="10"/>
    </row>
    <row r="573" spans="1:136" x14ac:dyDescent="0.3">
      <c r="B573" s="2" t="str">
        <f>Product!$D$2</f>
        <v>Phase 1</v>
      </c>
      <c r="C573" s="2" t="str">
        <f>Product!$D$3</f>
        <v>50' Wide</v>
      </c>
      <c r="D573" s="129">
        <f>SUMIFS(INDEX(Product!$B$2:$U$97, MATCH(D571, Product!$B$2:$B$97, 0), ), Product!$B$2:$U$2, $B573, Product!$B$3:$U$3, $C573)</f>
        <v>-6000</v>
      </c>
      <c r="F573" s="128"/>
      <c r="G573" s="11">
        <f>SUM(H573:DZ573)</f>
        <v>-180000</v>
      </c>
      <c r="I573" s="12">
        <f>I163*$D573</f>
        <v>0</v>
      </c>
      <c r="J573" s="12">
        <f t="shared" ref="J573:BU574" si="1487">J163*$D573</f>
        <v>0</v>
      </c>
      <c r="K573" s="12">
        <f t="shared" si="1487"/>
        <v>0</v>
      </c>
      <c r="L573" s="12">
        <f t="shared" si="1487"/>
        <v>0</v>
      </c>
      <c r="M573" s="12">
        <f t="shared" si="1487"/>
        <v>0</v>
      </c>
      <c r="N573" s="12">
        <f t="shared" si="1487"/>
        <v>0</v>
      </c>
      <c r="O573" s="12">
        <f t="shared" si="1487"/>
        <v>0</v>
      </c>
      <c r="P573" s="12">
        <f t="shared" si="1487"/>
        <v>0</v>
      </c>
      <c r="Q573" s="12">
        <f t="shared" si="1487"/>
        <v>0</v>
      </c>
      <c r="R573" s="12">
        <f t="shared" si="1487"/>
        <v>0</v>
      </c>
      <c r="S573" s="12">
        <f t="shared" si="1487"/>
        <v>0</v>
      </c>
      <c r="T573" s="12">
        <f t="shared" si="1487"/>
        <v>0</v>
      </c>
      <c r="U573" s="12">
        <f t="shared" si="1487"/>
        <v>0</v>
      </c>
      <c r="V573" s="12">
        <f t="shared" si="1487"/>
        <v>0</v>
      </c>
      <c r="W573" s="12">
        <f t="shared" si="1487"/>
        <v>-15000</v>
      </c>
      <c r="X573" s="12">
        <f t="shared" si="1487"/>
        <v>-15000</v>
      </c>
      <c r="Y573" s="12">
        <f t="shared" si="1487"/>
        <v>-15000</v>
      </c>
      <c r="Z573" s="12">
        <f t="shared" si="1487"/>
        <v>-15000</v>
      </c>
      <c r="AA573" s="12">
        <f t="shared" si="1487"/>
        <v>-15000</v>
      </c>
      <c r="AB573" s="12">
        <f t="shared" si="1487"/>
        <v>-15000</v>
      </c>
      <c r="AC573" s="12">
        <f t="shared" si="1487"/>
        <v>-15000</v>
      </c>
      <c r="AD573" s="12">
        <f t="shared" si="1487"/>
        <v>-15000</v>
      </c>
      <c r="AE573" s="12">
        <f t="shared" si="1487"/>
        <v>-15000</v>
      </c>
      <c r="AF573" s="12">
        <f t="shared" si="1487"/>
        <v>-15000</v>
      </c>
      <c r="AG573" s="12">
        <f t="shared" si="1487"/>
        <v>-15000</v>
      </c>
      <c r="AH573" s="12">
        <f t="shared" si="1487"/>
        <v>-15000</v>
      </c>
      <c r="AI573" s="12">
        <f t="shared" si="1487"/>
        <v>0</v>
      </c>
      <c r="AJ573" s="12">
        <f t="shared" si="1487"/>
        <v>0</v>
      </c>
      <c r="AK573" s="12">
        <f t="shared" si="1487"/>
        <v>0</v>
      </c>
      <c r="AL573" s="12">
        <f t="shared" si="1487"/>
        <v>0</v>
      </c>
      <c r="AM573" s="12">
        <f t="shared" si="1487"/>
        <v>0</v>
      </c>
      <c r="AN573" s="12">
        <f t="shared" si="1487"/>
        <v>0</v>
      </c>
      <c r="AO573" s="12">
        <f t="shared" si="1487"/>
        <v>0</v>
      </c>
      <c r="AP573" s="12">
        <f t="shared" si="1487"/>
        <v>0</v>
      </c>
      <c r="AQ573" s="12">
        <f t="shared" si="1487"/>
        <v>0</v>
      </c>
      <c r="AR573" s="12">
        <f t="shared" si="1487"/>
        <v>0</v>
      </c>
      <c r="AS573" s="12">
        <f t="shared" si="1487"/>
        <v>0</v>
      </c>
      <c r="AT573" s="12">
        <f t="shared" si="1487"/>
        <v>0</v>
      </c>
      <c r="AU573" s="12">
        <f t="shared" si="1487"/>
        <v>0</v>
      </c>
      <c r="AV573" s="12">
        <f t="shared" si="1487"/>
        <v>0</v>
      </c>
      <c r="AW573" s="12">
        <f t="shared" si="1487"/>
        <v>0</v>
      </c>
      <c r="AX573" s="12">
        <f t="shared" si="1487"/>
        <v>0</v>
      </c>
      <c r="AY573" s="12">
        <f t="shared" si="1487"/>
        <v>0</v>
      </c>
      <c r="AZ573" s="12">
        <f t="shared" si="1487"/>
        <v>0</v>
      </c>
      <c r="BA573" s="12">
        <f t="shared" si="1487"/>
        <v>0</v>
      </c>
      <c r="BB573" s="12">
        <f t="shared" si="1487"/>
        <v>0</v>
      </c>
      <c r="BC573" s="12">
        <f t="shared" si="1487"/>
        <v>0</v>
      </c>
      <c r="BD573" s="12">
        <f t="shared" si="1487"/>
        <v>0</v>
      </c>
      <c r="BE573" s="12">
        <f t="shared" si="1487"/>
        <v>0</v>
      </c>
      <c r="BF573" s="12">
        <f t="shared" si="1487"/>
        <v>0</v>
      </c>
      <c r="BG573" s="12">
        <f t="shared" si="1487"/>
        <v>0</v>
      </c>
      <c r="BH573" s="12">
        <f t="shared" si="1487"/>
        <v>0</v>
      </c>
      <c r="BI573" s="12">
        <f t="shared" si="1487"/>
        <v>0</v>
      </c>
      <c r="BJ573" s="12">
        <f t="shared" si="1487"/>
        <v>0</v>
      </c>
      <c r="BK573" s="12">
        <f t="shared" si="1487"/>
        <v>0</v>
      </c>
      <c r="BL573" s="12">
        <f t="shared" si="1487"/>
        <v>0</v>
      </c>
      <c r="BM573" s="12">
        <f t="shared" si="1487"/>
        <v>0</v>
      </c>
      <c r="BN573" s="12">
        <f t="shared" si="1487"/>
        <v>0</v>
      </c>
      <c r="BO573" s="12">
        <f t="shared" si="1487"/>
        <v>0</v>
      </c>
      <c r="BP573" s="12">
        <f t="shared" si="1487"/>
        <v>0</v>
      </c>
      <c r="BQ573" s="12">
        <f t="shared" si="1487"/>
        <v>0</v>
      </c>
      <c r="BR573" s="12">
        <f t="shared" si="1487"/>
        <v>0</v>
      </c>
      <c r="BS573" s="12">
        <f t="shared" si="1487"/>
        <v>0</v>
      </c>
      <c r="BT573" s="12">
        <f t="shared" si="1487"/>
        <v>0</v>
      </c>
      <c r="BU573" s="12">
        <f t="shared" si="1487"/>
        <v>0</v>
      </c>
      <c r="BV573" s="12">
        <f t="shared" ref="BV573:DY575" si="1488">BV163*$D573</f>
        <v>0</v>
      </c>
      <c r="BW573" s="12">
        <f t="shared" si="1488"/>
        <v>0</v>
      </c>
      <c r="BX573" s="12">
        <f t="shared" si="1488"/>
        <v>0</v>
      </c>
      <c r="BY573" s="12">
        <f t="shared" si="1488"/>
        <v>0</v>
      </c>
      <c r="BZ573" s="12">
        <f t="shared" si="1488"/>
        <v>0</v>
      </c>
      <c r="CA573" s="12">
        <f t="shared" si="1488"/>
        <v>0</v>
      </c>
      <c r="CB573" s="12">
        <f t="shared" si="1488"/>
        <v>0</v>
      </c>
      <c r="CC573" s="12">
        <f t="shared" si="1488"/>
        <v>0</v>
      </c>
      <c r="CD573" s="12">
        <f t="shared" si="1488"/>
        <v>0</v>
      </c>
      <c r="CE573" s="12">
        <f t="shared" si="1488"/>
        <v>0</v>
      </c>
      <c r="CF573" s="12">
        <f t="shared" si="1488"/>
        <v>0</v>
      </c>
      <c r="CG573" s="12">
        <f t="shared" si="1488"/>
        <v>0</v>
      </c>
      <c r="CH573" s="12">
        <f t="shared" si="1488"/>
        <v>0</v>
      </c>
      <c r="CI573" s="12">
        <f t="shared" si="1488"/>
        <v>0</v>
      </c>
      <c r="CJ573" s="12">
        <f t="shared" si="1488"/>
        <v>0</v>
      </c>
      <c r="CK573" s="12">
        <f t="shared" si="1488"/>
        <v>0</v>
      </c>
      <c r="CL573" s="12">
        <f t="shared" si="1488"/>
        <v>0</v>
      </c>
      <c r="CM573" s="12">
        <f t="shared" si="1488"/>
        <v>0</v>
      </c>
      <c r="CN573" s="12">
        <f t="shared" si="1488"/>
        <v>0</v>
      </c>
      <c r="CO573" s="12">
        <f t="shared" si="1488"/>
        <v>0</v>
      </c>
      <c r="CP573" s="12">
        <f t="shared" si="1488"/>
        <v>0</v>
      </c>
      <c r="CQ573" s="12">
        <f t="shared" si="1488"/>
        <v>0</v>
      </c>
      <c r="CR573" s="12">
        <f t="shared" si="1488"/>
        <v>0</v>
      </c>
      <c r="CS573" s="12">
        <f t="shared" si="1488"/>
        <v>0</v>
      </c>
      <c r="CT573" s="12">
        <f t="shared" si="1488"/>
        <v>0</v>
      </c>
      <c r="CU573" s="12">
        <f t="shared" si="1488"/>
        <v>0</v>
      </c>
      <c r="CV573" s="12">
        <f t="shared" si="1488"/>
        <v>0</v>
      </c>
      <c r="CW573" s="12">
        <f t="shared" si="1488"/>
        <v>0</v>
      </c>
      <c r="CX573" s="12">
        <f t="shared" si="1488"/>
        <v>0</v>
      </c>
      <c r="CY573" s="12">
        <f t="shared" si="1488"/>
        <v>0</v>
      </c>
      <c r="CZ573" s="12">
        <f t="shared" si="1488"/>
        <v>0</v>
      </c>
      <c r="DA573" s="12">
        <f t="shared" si="1488"/>
        <v>0</v>
      </c>
      <c r="DB573" s="12">
        <f t="shared" si="1488"/>
        <v>0</v>
      </c>
      <c r="DC573" s="12">
        <f t="shared" si="1488"/>
        <v>0</v>
      </c>
      <c r="DD573" s="12">
        <f t="shared" si="1488"/>
        <v>0</v>
      </c>
      <c r="DE573" s="12">
        <f t="shared" si="1488"/>
        <v>0</v>
      </c>
      <c r="DF573" s="12">
        <f t="shared" si="1488"/>
        <v>0</v>
      </c>
      <c r="DG573" s="12">
        <f t="shared" si="1488"/>
        <v>0</v>
      </c>
      <c r="DH573" s="12">
        <f t="shared" si="1488"/>
        <v>0</v>
      </c>
      <c r="DI573" s="12">
        <f t="shared" si="1488"/>
        <v>0</v>
      </c>
      <c r="DJ573" s="12">
        <f t="shared" si="1488"/>
        <v>0</v>
      </c>
      <c r="DK573" s="12">
        <f t="shared" si="1488"/>
        <v>0</v>
      </c>
      <c r="DL573" s="12">
        <f t="shared" si="1488"/>
        <v>0</v>
      </c>
      <c r="DM573" s="12">
        <f t="shared" si="1488"/>
        <v>0</v>
      </c>
      <c r="DN573" s="12">
        <f t="shared" si="1488"/>
        <v>0</v>
      </c>
      <c r="DO573" s="12">
        <f t="shared" si="1488"/>
        <v>0</v>
      </c>
      <c r="DP573" s="12">
        <f t="shared" si="1488"/>
        <v>0</v>
      </c>
      <c r="DQ573" s="12">
        <f t="shared" si="1488"/>
        <v>0</v>
      </c>
      <c r="DR573" s="12">
        <f t="shared" si="1488"/>
        <v>0</v>
      </c>
      <c r="DS573" s="12">
        <f t="shared" si="1488"/>
        <v>0</v>
      </c>
      <c r="DT573" s="12">
        <f t="shared" si="1488"/>
        <v>0</v>
      </c>
      <c r="DU573" s="12">
        <f t="shared" si="1488"/>
        <v>0</v>
      </c>
      <c r="DV573" s="12">
        <f t="shared" si="1488"/>
        <v>0</v>
      </c>
      <c r="DW573" s="12">
        <f t="shared" si="1488"/>
        <v>0</v>
      </c>
      <c r="DX573" s="12">
        <f t="shared" si="1488"/>
        <v>0</v>
      </c>
      <c r="DY573" s="12">
        <f t="shared" si="1488"/>
        <v>0</v>
      </c>
      <c r="EB573" s="116">
        <f>ROW(EB573)-ROW($EB$2)+1</f>
        <v>572</v>
      </c>
      <c r="EC573" s="2" t="str">
        <f>B573</f>
        <v>Phase 1</v>
      </c>
      <c r="ED573" s="2" t="str">
        <f>C573</f>
        <v>50' Wide</v>
      </c>
      <c r="EE573" s="33" t="str">
        <f>EE593</f>
        <v>GAAP</v>
      </c>
      <c r="EF573" s="2" t="str">
        <f>EF593</f>
        <v>Direct Overhead</v>
      </c>
    </row>
    <row r="574" spans="1:136" x14ac:dyDescent="0.3">
      <c r="B574" s="2" t="str">
        <f>Product!$E$2</f>
        <v>Phase 1</v>
      </c>
      <c r="C574" s="2" t="str">
        <f>Product!$E$3</f>
        <v>60' Wide</v>
      </c>
      <c r="D574" s="129">
        <f>SUMIFS(INDEX(Product!$B$2:$U$97, MATCH(D571, Product!$B$2:$B$97, 0), ), Product!$B$2:$U$2, $B574, Product!$B$3:$U$3, $C574)</f>
        <v>-6000</v>
      </c>
      <c r="F574" s="128"/>
      <c r="G574" s="11">
        <f>SUM(H574:DZ574)</f>
        <v>-180000</v>
      </c>
      <c r="I574" s="12">
        <f t="shared" ref="I574:X591" si="1489">I164*$D574</f>
        <v>0</v>
      </c>
      <c r="J574" s="12">
        <f t="shared" si="1489"/>
        <v>0</v>
      </c>
      <c r="K574" s="12">
        <f t="shared" si="1489"/>
        <v>0</v>
      </c>
      <c r="L574" s="12">
        <f t="shared" si="1489"/>
        <v>0</v>
      </c>
      <c r="M574" s="12">
        <f t="shared" si="1489"/>
        <v>0</v>
      </c>
      <c r="N574" s="12">
        <f t="shared" si="1489"/>
        <v>0</v>
      </c>
      <c r="O574" s="12">
        <f t="shared" si="1489"/>
        <v>0</v>
      </c>
      <c r="P574" s="12">
        <f t="shared" si="1489"/>
        <v>0</v>
      </c>
      <c r="Q574" s="12">
        <f t="shared" si="1489"/>
        <v>0</v>
      </c>
      <c r="R574" s="12">
        <f t="shared" si="1489"/>
        <v>0</v>
      </c>
      <c r="S574" s="12">
        <f t="shared" si="1489"/>
        <v>0</v>
      </c>
      <c r="T574" s="12">
        <f t="shared" si="1489"/>
        <v>0</v>
      </c>
      <c r="U574" s="12">
        <f t="shared" si="1489"/>
        <v>0</v>
      </c>
      <c r="V574" s="12">
        <f t="shared" si="1489"/>
        <v>0</v>
      </c>
      <c r="W574" s="12">
        <f t="shared" si="1489"/>
        <v>-15000</v>
      </c>
      <c r="X574" s="12">
        <f t="shared" si="1489"/>
        <v>-15000</v>
      </c>
      <c r="Y574" s="12">
        <f t="shared" si="1487"/>
        <v>-15000</v>
      </c>
      <c r="Z574" s="12">
        <f t="shared" si="1487"/>
        <v>-15000</v>
      </c>
      <c r="AA574" s="12">
        <f t="shared" si="1487"/>
        <v>-15000</v>
      </c>
      <c r="AB574" s="12">
        <f t="shared" si="1487"/>
        <v>-15000</v>
      </c>
      <c r="AC574" s="12">
        <f t="shared" si="1487"/>
        <v>-15000</v>
      </c>
      <c r="AD574" s="12">
        <f t="shared" si="1487"/>
        <v>-15000</v>
      </c>
      <c r="AE574" s="12">
        <f t="shared" si="1487"/>
        <v>-15000</v>
      </c>
      <c r="AF574" s="12">
        <f t="shared" si="1487"/>
        <v>-15000</v>
      </c>
      <c r="AG574" s="12">
        <f t="shared" si="1487"/>
        <v>-15000</v>
      </c>
      <c r="AH574" s="12">
        <f t="shared" si="1487"/>
        <v>-15000</v>
      </c>
      <c r="AI574" s="12">
        <f t="shared" si="1487"/>
        <v>0</v>
      </c>
      <c r="AJ574" s="12">
        <f t="shared" si="1487"/>
        <v>0</v>
      </c>
      <c r="AK574" s="12">
        <f t="shared" si="1487"/>
        <v>0</v>
      </c>
      <c r="AL574" s="12">
        <f t="shared" si="1487"/>
        <v>0</v>
      </c>
      <c r="AM574" s="12">
        <f t="shared" si="1487"/>
        <v>0</v>
      </c>
      <c r="AN574" s="12">
        <f t="shared" si="1487"/>
        <v>0</v>
      </c>
      <c r="AO574" s="12">
        <f t="shared" si="1487"/>
        <v>0</v>
      </c>
      <c r="AP574" s="12">
        <f t="shared" si="1487"/>
        <v>0</v>
      </c>
      <c r="AQ574" s="12">
        <f t="shared" si="1487"/>
        <v>0</v>
      </c>
      <c r="AR574" s="12">
        <f t="shared" si="1487"/>
        <v>0</v>
      </c>
      <c r="AS574" s="12">
        <f t="shared" si="1487"/>
        <v>0</v>
      </c>
      <c r="AT574" s="12">
        <f t="shared" si="1487"/>
        <v>0</v>
      </c>
      <c r="AU574" s="12">
        <f t="shared" si="1487"/>
        <v>0</v>
      </c>
      <c r="AV574" s="12">
        <f t="shared" si="1487"/>
        <v>0</v>
      </c>
      <c r="AW574" s="12">
        <f t="shared" si="1487"/>
        <v>0</v>
      </c>
      <c r="AX574" s="12">
        <f t="shared" si="1487"/>
        <v>0</v>
      </c>
      <c r="AY574" s="12">
        <f t="shared" si="1487"/>
        <v>0</v>
      </c>
      <c r="AZ574" s="12">
        <f t="shared" si="1487"/>
        <v>0</v>
      </c>
      <c r="BA574" s="12">
        <f t="shared" si="1487"/>
        <v>0</v>
      </c>
      <c r="BB574" s="12">
        <f t="shared" si="1487"/>
        <v>0</v>
      </c>
      <c r="BC574" s="12">
        <f t="shared" si="1487"/>
        <v>0</v>
      </c>
      <c r="BD574" s="12">
        <f t="shared" si="1487"/>
        <v>0</v>
      </c>
      <c r="BE574" s="12">
        <f t="shared" si="1487"/>
        <v>0</v>
      </c>
      <c r="BF574" s="12">
        <f t="shared" si="1487"/>
        <v>0</v>
      </c>
      <c r="BG574" s="12">
        <f t="shared" si="1487"/>
        <v>0</v>
      </c>
      <c r="BH574" s="12">
        <f t="shared" si="1487"/>
        <v>0</v>
      </c>
      <c r="BI574" s="12">
        <f t="shared" si="1487"/>
        <v>0</v>
      </c>
      <c r="BJ574" s="12">
        <f t="shared" si="1487"/>
        <v>0</v>
      </c>
      <c r="BK574" s="12">
        <f t="shared" si="1487"/>
        <v>0</v>
      </c>
      <c r="BL574" s="12">
        <f t="shared" si="1487"/>
        <v>0</v>
      </c>
      <c r="BM574" s="12">
        <f t="shared" si="1487"/>
        <v>0</v>
      </c>
      <c r="BN574" s="12">
        <f t="shared" si="1487"/>
        <v>0</v>
      </c>
      <c r="BO574" s="12">
        <f t="shared" si="1487"/>
        <v>0</v>
      </c>
      <c r="BP574" s="12">
        <f t="shared" si="1487"/>
        <v>0</v>
      </c>
      <c r="BQ574" s="12">
        <f t="shared" si="1487"/>
        <v>0</v>
      </c>
      <c r="BR574" s="12">
        <f t="shared" si="1487"/>
        <v>0</v>
      </c>
      <c r="BS574" s="12">
        <f t="shared" si="1487"/>
        <v>0</v>
      </c>
      <c r="BT574" s="12">
        <f t="shared" si="1487"/>
        <v>0</v>
      </c>
      <c r="BU574" s="12">
        <f t="shared" si="1487"/>
        <v>0</v>
      </c>
      <c r="BV574" s="12">
        <f t="shared" si="1488"/>
        <v>0</v>
      </c>
      <c r="BW574" s="12">
        <f t="shared" si="1488"/>
        <v>0</v>
      </c>
      <c r="BX574" s="12">
        <f t="shared" si="1488"/>
        <v>0</v>
      </c>
      <c r="BY574" s="12">
        <f t="shared" si="1488"/>
        <v>0</v>
      </c>
      <c r="BZ574" s="12">
        <f t="shared" si="1488"/>
        <v>0</v>
      </c>
      <c r="CA574" s="12">
        <f t="shared" si="1488"/>
        <v>0</v>
      </c>
      <c r="CB574" s="12">
        <f t="shared" si="1488"/>
        <v>0</v>
      </c>
      <c r="CC574" s="12">
        <f t="shared" si="1488"/>
        <v>0</v>
      </c>
      <c r="CD574" s="12">
        <f t="shared" si="1488"/>
        <v>0</v>
      </c>
      <c r="CE574" s="12">
        <f t="shared" si="1488"/>
        <v>0</v>
      </c>
      <c r="CF574" s="12">
        <f t="shared" si="1488"/>
        <v>0</v>
      </c>
      <c r="CG574" s="12">
        <f t="shared" si="1488"/>
        <v>0</v>
      </c>
      <c r="CH574" s="12">
        <f t="shared" si="1488"/>
        <v>0</v>
      </c>
      <c r="CI574" s="12">
        <f t="shared" si="1488"/>
        <v>0</v>
      </c>
      <c r="CJ574" s="12">
        <f t="shared" si="1488"/>
        <v>0</v>
      </c>
      <c r="CK574" s="12">
        <f t="shared" si="1488"/>
        <v>0</v>
      </c>
      <c r="CL574" s="12">
        <f t="shared" si="1488"/>
        <v>0</v>
      </c>
      <c r="CM574" s="12">
        <f t="shared" si="1488"/>
        <v>0</v>
      </c>
      <c r="CN574" s="12">
        <f t="shared" si="1488"/>
        <v>0</v>
      </c>
      <c r="CO574" s="12">
        <f t="shared" si="1488"/>
        <v>0</v>
      </c>
      <c r="CP574" s="12">
        <f t="shared" si="1488"/>
        <v>0</v>
      </c>
      <c r="CQ574" s="12">
        <f t="shared" si="1488"/>
        <v>0</v>
      </c>
      <c r="CR574" s="12">
        <f t="shared" si="1488"/>
        <v>0</v>
      </c>
      <c r="CS574" s="12">
        <f t="shared" si="1488"/>
        <v>0</v>
      </c>
      <c r="CT574" s="12">
        <f t="shared" si="1488"/>
        <v>0</v>
      </c>
      <c r="CU574" s="12">
        <f t="shared" si="1488"/>
        <v>0</v>
      </c>
      <c r="CV574" s="12">
        <f t="shared" si="1488"/>
        <v>0</v>
      </c>
      <c r="CW574" s="12">
        <f t="shared" si="1488"/>
        <v>0</v>
      </c>
      <c r="CX574" s="12">
        <f t="shared" si="1488"/>
        <v>0</v>
      </c>
      <c r="CY574" s="12">
        <f t="shared" si="1488"/>
        <v>0</v>
      </c>
      <c r="CZ574" s="12">
        <f t="shared" si="1488"/>
        <v>0</v>
      </c>
      <c r="DA574" s="12">
        <f t="shared" si="1488"/>
        <v>0</v>
      </c>
      <c r="DB574" s="12">
        <f t="shared" si="1488"/>
        <v>0</v>
      </c>
      <c r="DC574" s="12">
        <f t="shared" si="1488"/>
        <v>0</v>
      </c>
      <c r="DD574" s="12">
        <f t="shared" si="1488"/>
        <v>0</v>
      </c>
      <c r="DE574" s="12">
        <f t="shared" si="1488"/>
        <v>0</v>
      </c>
      <c r="DF574" s="12">
        <f t="shared" si="1488"/>
        <v>0</v>
      </c>
      <c r="DG574" s="12">
        <f t="shared" si="1488"/>
        <v>0</v>
      </c>
      <c r="DH574" s="12">
        <f t="shared" si="1488"/>
        <v>0</v>
      </c>
      <c r="DI574" s="12">
        <f t="shared" si="1488"/>
        <v>0</v>
      </c>
      <c r="DJ574" s="12">
        <f t="shared" si="1488"/>
        <v>0</v>
      </c>
      <c r="DK574" s="12">
        <f t="shared" si="1488"/>
        <v>0</v>
      </c>
      <c r="DL574" s="12">
        <f t="shared" si="1488"/>
        <v>0</v>
      </c>
      <c r="DM574" s="12">
        <f t="shared" si="1488"/>
        <v>0</v>
      </c>
      <c r="DN574" s="12">
        <f t="shared" si="1488"/>
        <v>0</v>
      </c>
      <c r="DO574" s="12">
        <f t="shared" si="1488"/>
        <v>0</v>
      </c>
      <c r="DP574" s="12">
        <f t="shared" si="1488"/>
        <v>0</v>
      </c>
      <c r="DQ574" s="12">
        <f t="shared" si="1488"/>
        <v>0</v>
      </c>
      <c r="DR574" s="12">
        <f t="shared" si="1488"/>
        <v>0</v>
      </c>
      <c r="DS574" s="12">
        <f t="shared" si="1488"/>
        <v>0</v>
      </c>
      <c r="DT574" s="12">
        <f t="shared" si="1488"/>
        <v>0</v>
      </c>
      <c r="DU574" s="12">
        <f t="shared" si="1488"/>
        <v>0</v>
      </c>
      <c r="DV574" s="12">
        <f t="shared" si="1488"/>
        <v>0</v>
      </c>
      <c r="DW574" s="12">
        <f t="shared" si="1488"/>
        <v>0</v>
      </c>
      <c r="DX574" s="12">
        <f t="shared" si="1488"/>
        <v>0</v>
      </c>
      <c r="DY574" s="12">
        <f t="shared" si="1488"/>
        <v>0</v>
      </c>
      <c r="EB574" s="116">
        <f t="shared" ref="EB574:EB591" si="1490">ROW(EB574)-ROW($EB$2)+1</f>
        <v>573</v>
      </c>
      <c r="EC574" s="2" t="str">
        <f t="shared" ref="EC574:EC575" si="1491">B574</f>
        <v>Phase 1</v>
      </c>
      <c r="ED574" s="2" t="str">
        <f t="shared" ref="ED574:ED575" si="1492">C574</f>
        <v>60' Wide</v>
      </c>
      <c r="EE574" s="33" t="str">
        <f>EE593</f>
        <v>GAAP</v>
      </c>
      <c r="EF574" s="2" t="str">
        <f>EF593</f>
        <v>Direct Overhead</v>
      </c>
    </row>
    <row r="575" spans="1:136" x14ac:dyDescent="0.3">
      <c r="B575" s="2" t="str">
        <f>Product!$F$2</f>
        <v>Phase 1</v>
      </c>
      <c r="C575" s="2" t="str">
        <f>Product!$F$3</f>
        <v>75' Wide</v>
      </c>
      <c r="D575" s="129">
        <f>SUMIFS(INDEX(Product!$B$2:$U$97, MATCH(D571, Product!$B$2:$B$97, 0), ), Product!$B$2:$U$2, $B575, Product!$B$3:$U$3, $C575)</f>
        <v>-6000</v>
      </c>
      <c r="F575" s="128"/>
      <c r="G575" s="11">
        <f>SUM(H575:DZ575)</f>
        <v>-120000</v>
      </c>
      <c r="I575" s="12">
        <f t="shared" si="1489"/>
        <v>0</v>
      </c>
      <c r="J575" s="12">
        <f t="shared" ref="J575:BU575" si="1493">J165*$D575</f>
        <v>0</v>
      </c>
      <c r="K575" s="12">
        <f t="shared" si="1493"/>
        <v>0</v>
      </c>
      <c r="L575" s="12">
        <f t="shared" si="1493"/>
        <v>0</v>
      </c>
      <c r="M575" s="12">
        <f t="shared" si="1493"/>
        <v>0</v>
      </c>
      <c r="N575" s="12">
        <f t="shared" si="1493"/>
        <v>0</v>
      </c>
      <c r="O575" s="12">
        <f t="shared" si="1493"/>
        <v>0</v>
      </c>
      <c r="P575" s="12">
        <f t="shared" si="1493"/>
        <v>0</v>
      </c>
      <c r="Q575" s="12">
        <f t="shared" si="1493"/>
        <v>0</v>
      </c>
      <c r="R575" s="12">
        <f t="shared" si="1493"/>
        <v>0</v>
      </c>
      <c r="S575" s="12">
        <f t="shared" si="1493"/>
        <v>0</v>
      </c>
      <c r="T575" s="12">
        <f t="shared" si="1493"/>
        <v>0</v>
      </c>
      <c r="U575" s="12">
        <f t="shared" si="1493"/>
        <v>0</v>
      </c>
      <c r="V575" s="12">
        <f t="shared" si="1493"/>
        <v>0</v>
      </c>
      <c r="W575" s="12">
        <f t="shared" si="1493"/>
        <v>-10000</v>
      </c>
      <c r="X575" s="12">
        <f t="shared" si="1493"/>
        <v>-10000</v>
      </c>
      <c r="Y575" s="12">
        <f t="shared" si="1493"/>
        <v>-10000</v>
      </c>
      <c r="Z575" s="12">
        <f t="shared" si="1493"/>
        <v>-10000</v>
      </c>
      <c r="AA575" s="12">
        <f t="shared" si="1493"/>
        <v>-10000</v>
      </c>
      <c r="AB575" s="12">
        <f t="shared" si="1493"/>
        <v>-10000</v>
      </c>
      <c r="AC575" s="12">
        <f t="shared" si="1493"/>
        <v>-10000</v>
      </c>
      <c r="AD575" s="12">
        <f t="shared" si="1493"/>
        <v>-10000</v>
      </c>
      <c r="AE575" s="12">
        <f t="shared" si="1493"/>
        <v>-10000</v>
      </c>
      <c r="AF575" s="12">
        <f t="shared" si="1493"/>
        <v>-10000</v>
      </c>
      <c r="AG575" s="12">
        <f t="shared" si="1493"/>
        <v>-10000</v>
      </c>
      <c r="AH575" s="12">
        <f t="shared" si="1493"/>
        <v>-10000</v>
      </c>
      <c r="AI575" s="12">
        <f t="shared" si="1493"/>
        <v>0</v>
      </c>
      <c r="AJ575" s="12">
        <f t="shared" si="1493"/>
        <v>0</v>
      </c>
      <c r="AK575" s="12">
        <f t="shared" si="1493"/>
        <v>0</v>
      </c>
      <c r="AL575" s="12">
        <f t="shared" si="1493"/>
        <v>0</v>
      </c>
      <c r="AM575" s="12">
        <f t="shared" si="1493"/>
        <v>0</v>
      </c>
      <c r="AN575" s="12">
        <f t="shared" si="1493"/>
        <v>0</v>
      </c>
      <c r="AO575" s="12">
        <f t="shared" si="1493"/>
        <v>0</v>
      </c>
      <c r="AP575" s="12">
        <f t="shared" si="1493"/>
        <v>0</v>
      </c>
      <c r="AQ575" s="12">
        <f t="shared" si="1493"/>
        <v>0</v>
      </c>
      <c r="AR575" s="12">
        <f t="shared" si="1493"/>
        <v>0</v>
      </c>
      <c r="AS575" s="12">
        <f t="shared" si="1493"/>
        <v>0</v>
      </c>
      <c r="AT575" s="12">
        <f t="shared" si="1493"/>
        <v>0</v>
      </c>
      <c r="AU575" s="12">
        <f t="shared" si="1493"/>
        <v>0</v>
      </c>
      <c r="AV575" s="12">
        <f t="shared" si="1493"/>
        <v>0</v>
      </c>
      <c r="AW575" s="12">
        <f t="shared" si="1493"/>
        <v>0</v>
      </c>
      <c r="AX575" s="12">
        <f t="shared" si="1493"/>
        <v>0</v>
      </c>
      <c r="AY575" s="12">
        <f t="shared" si="1493"/>
        <v>0</v>
      </c>
      <c r="AZ575" s="12">
        <f t="shared" si="1493"/>
        <v>0</v>
      </c>
      <c r="BA575" s="12">
        <f t="shared" si="1493"/>
        <v>0</v>
      </c>
      <c r="BB575" s="12">
        <f t="shared" si="1493"/>
        <v>0</v>
      </c>
      <c r="BC575" s="12">
        <f t="shared" si="1493"/>
        <v>0</v>
      </c>
      <c r="BD575" s="12">
        <f t="shared" si="1493"/>
        <v>0</v>
      </c>
      <c r="BE575" s="12">
        <f t="shared" si="1493"/>
        <v>0</v>
      </c>
      <c r="BF575" s="12">
        <f t="shared" si="1493"/>
        <v>0</v>
      </c>
      <c r="BG575" s="12">
        <f t="shared" si="1493"/>
        <v>0</v>
      </c>
      <c r="BH575" s="12">
        <f t="shared" si="1493"/>
        <v>0</v>
      </c>
      <c r="BI575" s="12">
        <f t="shared" si="1493"/>
        <v>0</v>
      </c>
      <c r="BJ575" s="12">
        <f t="shared" si="1493"/>
        <v>0</v>
      </c>
      <c r="BK575" s="12">
        <f t="shared" si="1493"/>
        <v>0</v>
      </c>
      <c r="BL575" s="12">
        <f t="shared" si="1493"/>
        <v>0</v>
      </c>
      <c r="BM575" s="12">
        <f t="shared" si="1493"/>
        <v>0</v>
      </c>
      <c r="BN575" s="12">
        <f t="shared" si="1493"/>
        <v>0</v>
      </c>
      <c r="BO575" s="12">
        <f t="shared" si="1493"/>
        <v>0</v>
      </c>
      <c r="BP575" s="12">
        <f t="shared" si="1493"/>
        <v>0</v>
      </c>
      <c r="BQ575" s="12">
        <f t="shared" si="1493"/>
        <v>0</v>
      </c>
      <c r="BR575" s="12">
        <f t="shared" si="1493"/>
        <v>0</v>
      </c>
      <c r="BS575" s="12">
        <f t="shared" si="1493"/>
        <v>0</v>
      </c>
      <c r="BT575" s="12">
        <f t="shared" si="1493"/>
        <v>0</v>
      </c>
      <c r="BU575" s="12">
        <f t="shared" si="1493"/>
        <v>0</v>
      </c>
      <c r="BV575" s="12">
        <f t="shared" si="1488"/>
        <v>0</v>
      </c>
      <c r="BW575" s="12">
        <f t="shared" si="1488"/>
        <v>0</v>
      </c>
      <c r="BX575" s="12">
        <f t="shared" si="1488"/>
        <v>0</v>
      </c>
      <c r="BY575" s="12">
        <f t="shared" si="1488"/>
        <v>0</v>
      </c>
      <c r="BZ575" s="12">
        <f t="shared" si="1488"/>
        <v>0</v>
      </c>
      <c r="CA575" s="12">
        <f t="shared" si="1488"/>
        <v>0</v>
      </c>
      <c r="CB575" s="12">
        <f t="shared" si="1488"/>
        <v>0</v>
      </c>
      <c r="CC575" s="12">
        <f t="shared" si="1488"/>
        <v>0</v>
      </c>
      <c r="CD575" s="12">
        <f t="shared" si="1488"/>
        <v>0</v>
      </c>
      <c r="CE575" s="12">
        <f t="shared" si="1488"/>
        <v>0</v>
      </c>
      <c r="CF575" s="12">
        <f t="shared" si="1488"/>
        <v>0</v>
      </c>
      <c r="CG575" s="12">
        <f t="shared" si="1488"/>
        <v>0</v>
      </c>
      <c r="CH575" s="12">
        <f t="shared" si="1488"/>
        <v>0</v>
      </c>
      <c r="CI575" s="12">
        <f t="shared" si="1488"/>
        <v>0</v>
      </c>
      <c r="CJ575" s="12">
        <f t="shared" si="1488"/>
        <v>0</v>
      </c>
      <c r="CK575" s="12">
        <f t="shared" si="1488"/>
        <v>0</v>
      </c>
      <c r="CL575" s="12">
        <f t="shared" si="1488"/>
        <v>0</v>
      </c>
      <c r="CM575" s="12">
        <f t="shared" si="1488"/>
        <v>0</v>
      </c>
      <c r="CN575" s="12">
        <f t="shared" si="1488"/>
        <v>0</v>
      </c>
      <c r="CO575" s="12">
        <f t="shared" si="1488"/>
        <v>0</v>
      </c>
      <c r="CP575" s="12">
        <f t="shared" si="1488"/>
        <v>0</v>
      </c>
      <c r="CQ575" s="12">
        <f t="shared" si="1488"/>
        <v>0</v>
      </c>
      <c r="CR575" s="12">
        <f t="shared" si="1488"/>
        <v>0</v>
      </c>
      <c r="CS575" s="12">
        <f t="shared" si="1488"/>
        <v>0</v>
      </c>
      <c r="CT575" s="12">
        <f t="shared" si="1488"/>
        <v>0</v>
      </c>
      <c r="CU575" s="12">
        <f t="shared" si="1488"/>
        <v>0</v>
      </c>
      <c r="CV575" s="12">
        <f t="shared" si="1488"/>
        <v>0</v>
      </c>
      <c r="CW575" s="12">
        <f t="shared" si="1488"/>
        <v>0</v>
      </c>
      <c r="CX575" s="12">
        <f t="shared" si="1488"/>
        <v>0</v>
      </c>
      <c r="CY575" s="12">
        <f t="shared" si="1488"/>
        <v>0</v>
      </c>
      <c r="CZ575" s="12">
        <f t="shared" si="1488"/>
        <v>0</v>
      </c>
      <c r="DA575" s="12">
        <f t="shared" si="1488"/>
        <v>0</v>
      </c>
      <c r="DB575" s="12">
        <f t="shared" si="1488"/>
        <v>0</v>
      </c>
      <c r="DC575" s="12">
        <f t="shared" si="1488"/>
        <v>0</v>
      </c>
      <c r="DD575" s="12">
        <f t="shared" si="1488"/>
        <v>0</v>
      </c>
      <c r="DE575" s="12">
        <f t="shared" si="1488"/>
        <v>0</v>
      </c>
      <c r="DF575" s="12">
        <f t="shared" si="1488"/>
        <v>0</v>
      </c>
      <c r="DG575" s="12">
        <f t="shared" si="1488"/>
        <v>0</v>
      </c>
      <c r="DH575" s="12">
        <f t="shared" si="1488"/>
        <v>0</v>
      </c>
      <c r="DI575" s="12">
        <f t="shared" si="1488"/>
        <v>0</v>
      </c>
      <c r="DJ575" s="12">
        <f t="shared" si="1488"/>
        <v>0</v>
      </c>
      <c r="DK575" s="12">
        <f t="shared" si="1488"/>
        <v>0</v>
      </c>
      <c r="DL575" s="12">
        <f t="shared" si="1488"/>
        <v>0</v>
      </c>
      <c r="DM575" s="12">
        <f t="shared" si="1488"/>
        <v>0</v>
      </c>
      <c r="DN575" s="12">
        <f t="shared" si="1488"/>
        <v>0</v>
      </c>
      <c r="DO575" s="12">
        <f t="shared" si="1488"/>
        <v>0</v>
      </c>
      <c r="DP575" s="12">
        <f t="shared" si="1488"/>
        <v>0</v>
      </c>
      <c r="DQ575" s="12">
        <f t="shared" si="1488"/>
        <v>0</v>
      </c>
      <c r="DR575" s="12">
        <f t="shared" si="1488"/>
        <v>0</v>
      </c>
      <c r="DS575" s="12">
        <f t="shared" si="1488"/>
        <v>0</v>
      </c>
      <c r="DT575" s="12">
        <f t="shared" si="1488"/>
        <v>0</v>
      </c>
      <c r="DU575" s="12">
        <f t="shared" si="1488"/>
        <v>0</v>
      </c>
      <c r="DV575" s="12">
        <f t="shared" si="1488"/>
        <v>0</v>
      </c>
      <c r="DW575" s="12">
        <f t="shared" si="1488"/>
        <v>0</v>
      </c>
      <c r="DX575" s="12">
        <f t="shared" si="1488"/>
        <v>0</v>
      </c>
      <c r="DY575" s="12">
        <f t="shared" si="1488"/>
        <v>0</v>
      </c>
      <c r="EB575" s="116">
        <f t="shared" si="1490"/>
        <v>574</v>
      </c>
      <c r="EC575" s="2" t="str">
        <f t="shared" si="1491"/>
        <v>Phase 1</v>
      </c>
      <c r="ED575" s="2" t="str">
        <f t="shared" si="1492"/>
        <v>75' Wide</v>
      </c>
      <c r="EE575" s="33" t="str">
        <f>EE593</f>
        <v>GAAP</v>
      </c>
      <c r="EF575" s="2" t="str">
        <f>EF593</f>
        <v>Direct Overhead</v>
      </c>
    </row>
    <row r="576" spans="1:136" x14ac:dyDescent="0.3">
      <c r="D576" s="129"/>
      <c r="F576" s="128"/>
      <c r="G576" s="13"/>
      <c r="I576" s="12"/>
      <c r="J576" s="12"/>
      <c r="K576" s="12"/>
      <c r="L576" s="12"/>
      <c r="M576" s="12"/>
      <c r="N576" s="12"/>
      <c r="O576" s="12"/>
      <c r="P576" s="12"/>
      <c r="Q576" s="12"/>
      <c r="R576" s="12"/>
      <c r="S576" s="12"/>
      <c r="T576" s="12"/>
      <c r="U576" s="12"/>
      <c r="V576" s="12"/>
      <c r="W576" s="12"/>
      <c r="X576" s="12"/>
      <c r="Y576" s="12"/>
      <c r="Z576" s="12"/>
      <c r="AA576" s="12"/>
      <c r="AB576" s="12"/>
      <c r="AC576" s="12"/>
      <c r="AD576" s="12"/>
      <c r="AE576" s="12"/>
      <c r="AF576" s="12"/>
      <c r="AG576" s="12"/>
      <c r="AH576" s="12"/>
      <c r="AI576" s="12"/>
      <c r="AJ576" s="12"/>
      <c r="AK576" s="12"/>
      <c r="AL576" s="12"/>
      <c r="AM576" s="12"/>
      <c r="AN576" s="12"/>
      <c r="AO576" s="12"/>
      <c r="AP576" s="12"/>
      <c r="AQ576" s="12"/>
      <c r="AR576" s="12"/>
      <c r="AS576" s="12"/>
      <c r="AT576" s="12"/>
      <c r="AU576" s="12"/>
      <c r="AV576" s="12"/>
      <c r="AW576" s="12"/>
      <c r="AX576" s="12"/>
      <c r="AY576" s="12"/>
      <c r="AZ576" s="12"/>
      <c r="BA576" s="12"/>
      <c r="BB576" s="12"/>
      <c r="BC576" s="12"/>
      <c r="BD576" s="12"/>
      <c r="BE576" s="12"/>
      <c r="BF576" s="12"/>
      <c r="BG576" s="12"/>
      <c r="BH576" s="12"/>
      <c r="BI576" s="12"/>
      <c r="BJ576" s="12"/>
      <c r="BK576" s="12"/>
      <c r="BL576" s="12"/>
      <c r="BM576" s="12"/>
      <c r="BN576" s="12"/>
      <c r="BO576" s="12"/>
      <c r="BP576" s="12"/>
      <c r="BQ576" s="12"/>
      <c r="BR576" s="12"/>
      <c r="BS576" s="12"/>
      <c r="BT576" s="12"/>
      <c r="BU576" s="12"/>
      <c r="BV576" s="12"/>
      <c r="BW576" s="12"/>
      <c r="BX576" s="12"/>
      <c r="BY576" s="12"/>
      <c r="BZ576" s="12"/>
      <c r="CA576" s="12"/>
      <c r="CB576" s="12"/>
      <c r="CC576" s="12"/>
      <c r="CD576" s="12"/>
      <c r="CE576" s="12"/>
      <c r="CF576" s="12"/>
      <c r="CG576" s="12"/>
      <c r="CH576" s="12"/>
      <c r="CI576" s="12"/>
      <c r="CJ576" s="12"/>
      <c r="CK576" s="12"/>
      <c r="CL576" s="12"/>
      <c r="CM576" s="12"/>
      <c r="CN576" s="12"/>
      <c r="CO576" s="12"/>
      <c r="CP576" s="12"/>
      <c r="CQ576" s="12"/>
      <c r="CR576" s="12"/>
      <c r="CS576" s="12"/>
      <c r="CT576" s="12"/>
      <c r="CU576" s="12"/>
      <c r="CV576" s="12"/>
      <c r="CW576" s="12"/>
      <c r="CX576" s="12"/>
      <c r="CY576" s="12"/>
      <c r="CZ576" s="12"/>
      <c r="DA576" s="12"/>
      <c r="DB576" s="12"/>
      <c r="DC576" s="12"/>
      <c r="DD576" s="12"/>
      <c r="DE576" s="12"/>
      <c r="DF576" s="12"/>
      <c r="DG576" s="12"/>
      <c r="DH576" s="12"/>
      <c r="DI576" s="12"/>
      <c r="DJ576" s="12"/>
      <c r="DK576" s="12"/>
      <c r="DL576" s="12"/>
      <c r="DM576" s="12"/>
      <c r="DN576" s="12"/>
      <c r="DO576" s="12"/>
      <c r="DP576" s="12"/>
      <c r="DQ576" s="12"/>
      <c r="DR576" s="12"/>
      <c r="DS576" s="12"/>
      <c r="DT576" s="12"/>
      <c r="DU576" s="12"/>
      <c r="DV576" s="12"/>
      <c r="DW576" s="12"/>
      <c r="DX576" s="12"/>
      <c r="DY576" s="12"/>
      <c r="EE576" s="33"/>
    </row>
    <row r="577" spans="2:136" x14ac:dyDescent="0.3">
      <c r="B577" s="2" t="str">
        <f>Product!$G$2</f>
        <v>Phase 2</v>
      </c>
      <c r="C577" s="2" t="str">
        <f>Product!$G$3</f>
        <v>50' Wide</v>
      </c>
      <c r="D577" s="129">
        <f>SUMIFS(INDEX(Product!$B$2:$U$97, MATCH(D571, Product!$B$2:$B$97, 0), ), Product!$B$2:$U$2, $B577, Product!$B$3:$U$3, $C577)</f>
        <v>-6000</v>
      </c>
      <c r="F577" s="128"/>
      <c r="G577" s="11">
        <f>SUM(H577:DZ577)</f>
        <v>-180000</v>
      </c>
      <c r="I577" s="12">
        <f t="shared" si="1489"/>
        <v>0</v>
      </c>
      <c r="J577" s="12">
        <f t="shared" ref="J577:BU579" si="1494">J167*$D577</f>
        <v>0</v>
      </c>
      <c r="K577" s="12">
        <f t="shared" si="1494"/>
        <v>0</v>
      </c>
      <c r="L577" s="12">
        <f t="shared" si="1494"/>
        <v>0</v>
      </c>
      <c r="M577" s="12">
        <f t="shared" si="1494"/>
        <v>0</v>
      </c>
      <c r="N577" s="12">
        <f t="shared" si="1494"/>
        <v>0</v>
      </c>
      <c r="O577" s="12">
        <f t="shared" si="1494"/>
        <v>0</v>
      </c>
      <c r="P577" s="12">
        <f t="shared" si="1494"/>
        <v>0</v>
      </c>
      <c r="Q577" s="12">
        <f t="shared" si="1494"/>
        <v>0</v>
      </c>
      <c r="R577" s="12">
        <f t="shared" si="1494"/>
        <v>0</v>
      </c>
      <c r="S577" s="12">
        <f t="shared" si="1494"/>
        <v>0</v>
      </c>
      <c r="T577" s="12">
        <f t="shared" si="1494"/>
        <v>0</v>
      </c>
      <c r="U577" s="12">
        <f t="shared" si="1494"/>
        <v>0</v>
      </c>
      <c r="V577" s="12">
        <f t="shared" si="1494"/>
        <v>0</v>
      </c>
      <c r="W577" s="12">
        <f t="shared" si="1494"/>
        <v>0</v>
      </c>
      <c r="X577" s="12">
        <f t="shared" si="1494"/>
        <v>0</v>
      </c>
      <c r="Y577" s="12">
        <f t="shared" si="1494"/>
        <v>0</v>
      </c>
      <c r="Z577" s="12">
        <f t="shared" si="1494"/>
        <v>0</v>
      </c>
      <c r="AA577" s="12">
        <f t="shared" si="1494"/>
        <v>0</v>
      </c>
      <c r="AB577" s="12">
        <f t="shared" si="1494"/>
        <v>0</v>
      </c>
      <c r="AC577" s="12">
        <f t="shared" si="1494"/>
        <v>0</v>
      </c>
      <c r="AD577" s="12">
        <f t="shared" si="1494"/>
        <v>0</v>
      </c>
      <c r="AE577" s="12">
        <f t="shared" si="1494"/>
        <v>0</v>
      </c>
      <c r="AF577" s="12">
        <f t="shared" si="1494"/>
        <v>0</v>
      </c>
      <c r="AG577" s="12">
        <f t="shared" si="1494"/>
        <v>0</v>
      </c>
      <c r="AH577" s="12">
        <f t="shared" si="1494"/>
        <v>0</v>
      </c>
      <c r="AI577" s="12">
        <f t="shared" si="1494"/>
        <v>-15000</v>
      </c>
      <c r="AJ577" s="12">
        <f t="shared" si="1494"/>
        <v>-15000</v>
      </c>
      <c r="AK577" s="12">
        <f t="shared" si="1494"/>
        <v>-15000</v>
      </c>
      <c r="AL577" s="12">
        <f t="shared" si="1494"/>
        <v>-15000</v>
      </c>
      <c r="AM577" s="12">
        <f t="shared" si="1494"/>
        <v>-15000</v>
      </c>
      <c r="AN577" s="12">
        <f t="shared" si="1494"/>
        <v>-15000</v>
      </c>
      <c r="AO577" s="12">
        <f t="shared" si="1494"/>
        <v>-15000</v>
      </c>
      <c r="AP577" s="12">
        <f t="shared" si="1494"/>
        <v>-15000</v>
      </c>
      <c r="AQ577" s="12">
        <f t="shared" si="1494"/>
        <v>-15000</v>
      </c>
      <c r="AR577" s="12">
        <f t="shared" si="1494"/>
        <v>-15000</v>
      </c>
      <c r="AS577" s="12">
        <f t="shared" si="1494"/>
        <v>-15000</v>
      </c>
      <c r="AT577" s="12">
        <f t="shared" si="1494"/>
        <v>-15000</v>
      </c>
      <c r="AU577" s="12">
        <f t="shared" si="1494"/>
        <v>0</v>
      </c>
      <c r="AV577" s="12">
        <f t="shared" si="1494"/>
        <v>0</v>
      </c>
      <c r="AW577" s="12">
        <f t="shared" si="1494"/>
        <v>0</v>
      </c>
      <c r="AX577" s="12">
        <f t="shared" si="1494"/>
        <v>0</v>
      </c>
      <c r="AY577" s="12">
        <f t="shared" si="1494"/>
        <v>0</v>
      </c>
      <c r="AZ577" s="12">
        <f t="shared" si="1494"/>
        <v>0</v>
      </c>
      <c r="BA577" s="12">
        <f t="shared" si="1494"/>
        <v>0</v>
      </c>
      <c r="BB577" s="12">
        <f t="shared" si="1494"/>
        <v>0</v>
      </c>
      <c r="BC577" s="12">
        <f t="shared" si="1494"/>
        <v>0</v>
      </c>
      <c r="BD577" s="12">
        <f t="shared" si="1494"/>
        <v>0</v>
      </c>
      <c r="BE577" s="12">
        <f t="shared" si="1494"/>
        <v>0</v>
      </c>
      <c r="BF577" s="12">
        <f t="shared" si="1494"/>
        <v>0</v>
      </c>
      <c r="BG577" s="12">
        <f t="shared" si="1494"/>
        <v>0</v>
      </c>
      <c r="BH577" s="12">
        <f t="shared" si="1494"/>
        <v>0</v>
      </c>
      <c r="BI577" s="12">
        <f t="shared" si="1494"/>
        <v>0</v>
      </c>
      <c r="BJ577" s="12">
        <f t="shared" si="1494"/>
        <v>0</v>
      </c>
      <c r="BK577" s="12">
        <f t="shared" si="1494"/>
        <v>0</v>
      </c>
      <c r="BL577" s="12">
        <f t="shared" si="1494"/>
        <v>0</v>
      </c>
      <c r="BM577" s="12">
        <f t="shared" si="1494"/>
        <v>0</v>
      </c>
      <c r="BN577" s="12">
        <f t="shared" si="1494"/>
        <v>0</v>
      </c>
      <c r="BO577" s="12">
        <f t="shared" si="1494"/>
        <v>0</v>
      </c>
      <c r="BP577" s="12">
        <f t="shared" si="1494"/>
        <v>0</v>
      </c>
      <c r="BQ577" s="12">
        <f t="shared" si="1494"/>
        <v>0</v>
      </c>
      <c r="BR577" s="12">
        <f t="shared" si="1494"/>
        <v>0</v>
      </c>
      <c r="BS577" s="12">
        <f t="shared" si="1494"/>
        <v>0</v>
      </c>
      <c r="BT577" s="12">
        <f t="shared" si="1494"/>
        <v>0</v>
      </c>
      <c r="BU577" s="12">
        <f t="shared" si="1494"/>
        <v>0</v>
      </c>
      <c r="BV577" s="12">
        <f t="shared" ref="BV577:DY579" si="1495">BV167*$D577</f>
        <v>0</v>
      </c>
      <c r="BW577" s="12">
        <f t="shared" si="1495"/>
        <v>0</v>
      </c>
      <c r="BX577" s="12">
        <f t="shared" si="1495"/>
        <v>0</v>
      </c>
      <c r="BY577" s="12">
        <f t="shared" si="1495"/>
        <v>0</v>
      </c>
      <c r="BZ577" s="12">
        <f t="shared" si="1495"/>
        <v>0</v>
      </c>
      <c r="CA577" s="12">
        <f t="shared" si="1495"/>
        <v>0</v>
      </c>
      <c r="CB577" s="12">
        <f t="shared" si="1495"/>
        <v>0</v>
      </c>
      <c r="CC577" s="12">
        <f t="shared" si="1495"/>
        <v>0</v>
      </c>
      <c r="CD577" s="12">
        <f t="shared" si="1495"/>
        <v>0</v>
      </c>
      <c r="CE577" s="12">
        <f t="shared" si="1495"/>
        <v>0</v>
      </c>
      <c r="CF577" s="12">
        <f t="shared" si="1495"/>
        <v>0</v>
      </c>
      <c r="CG577" s="12">
        <f t="shared" si="1495"/>
        <v>0</v>
      </c>
      <c r="CH577" s="12">
        <f t="shared" si="1495"/>
        <v>0</v>
      </c>
      <c r="CI577" s="12">
        <f t="shared" si="1495"/>
        <v>0</v>
      </c>
      <c r="CJ577" s="12">
        <f t="shared" si="1495"/>
        <v>0</v>
      </c>
      <c r="CK577" s="12">
        <f t="shared" si="1495"/>
        <v>0</v>
      </c>
      <c r="CL577" s="12">
        <f t="shared" si="1495"/>
        <v>0</v>
      </c>
      <c r="CM577" s="12">
        <f t="shared" si="1495"/>
        <v>0</v>
      </c>
      <c r="CN577" s="12">
        <f t="shared" si="1495"/>
        <v>0</v>
      </c>
      <c r="CO577" s="12">
        <f t="shared" si="1495"/>
        <v>0</v>
      </c>
      <c r="CP577" s="12">
        <f t="shared" si="1495"/>
        <v>0</v>
      </c>
      <c r="CQ577" s="12">
        <f t="shared" si="1495"/>
        <v>0</v>
      </c>
      <c r="CR577" s="12">
        <f t="shared" si="1495"/>
        <v>0</v>
      </c>
      <c r="CS577" s="12">
        <f t="shared" si="1495"/>
        <v>0</v>
      </c>
      <c r="CT577" s="12">
        <f t="shared" si="1495"/>
        <v>0</v>
      </c>
      <c r="CU577" s="12">
        <f t="shared" si="1495"/>
        <v>0</v>
      </c>
      <c r="CV577" s="12">
        <f t="shared" si="1495"/>
        <v>0</v>
      </c>
      <c r="CW577" s="12">
        <f t="shared" si="1495"/>
        <v>0</v>
      </c>
      <c r="CX577" s="12">
        <f t="shared" si="1495"/>
        <v>0</v>
      </c>
      <c r="CY577" s="12">
        <f t="shared" si="1495"/>
        <v>0</v>
      </c>
      <c r="CZ577" s="12">
        <f t="shared" si="1495"/>
        <v>0</v>
      </c>
      <c r="DA577" s="12">
        <f t="shared" si="1495"/>
        <v>0</v>
      </c>
      <c r="DB577" s="12">
        <f t="shared" si="1495"/>
        <v>0</v>
      </c>
      <c r="DC577" s="12">
        <f t="shared" si="1495"/>
        <v>0</v>
      </c>
      <c r="DD577" s="12">
        <f t="shared" si="1495"/>
        <v>0</v>
      </c>
      <c r="DE577" s="12">
        <f t="shared" si="1495"/>
        <v>0</v>
      </c>
      <c r="DF577" s="12">
        <f t="shared" si="1495"/>
        <v>0</v>
      </c>
      <c r="DG577" s="12">
        <f t="shared" si="1495"/>
        <v>0</v>
      </c>
      <c r="DH577" s="12">
        <f t="shared" si="1495"/>
        <v>0</v>
      </c>
      <c r="DI577" s="12">
        <f t="shared" si="1495"/>
        <v>0</v>
      </c>
      <c r="DJ577" s="12">
        <f t="shared" si="1495"/>
        <v>0</v>
      </c>
      <c r="DK577" s="12">
        <f t="shared" si="1495"/>
        <v>0</v>
      </c>
      <c r="DL577" s="12">
        <f t="shared" si="1495"/>
        <v>0</v>
      </c>
      <c r="DM577" s="12">
        <f t="shared" si="1495"/>
        <v>0</v>
      </c>
      <c r="DN577" s="12">
        <f t="shared" si="1495"/>
        <v>0</v>
      </c>
      <c r="DO577" s="12">
        <f t="shared" si="1495"/>
        <v>0</v>
      </c>
      <c r="DP577" s="12">
        <f t="shared" si="1495"/>
        <v>0</v>
      </c>
      <c r="DQ577" s="12">
        <f t="shared" si="1495"/>
        <v>0</v>
      </c>
      <c r="DR577" s="12">
        <f t="shared" si="1495"/>
        <v>0</v>
      </c>
      <c r="DS577" s="12">
        <f t="shared" si="1495"/>
        <v>0</v>
      </c>
      <c r="DT577" s="12">
        <f t="shared" si="1495"/>
        <v>0</v>
      </c>
      <c r="DU577" s="12">
        <f t="shared" si="1495"/>
        <v>0</v>
      </c>
      <c r="DV577" s="12">
        <f t="shared" si="1495"/>
        <v>0</v>
      </c>
      <c r="DW577" s="12">
        <f t="shared" si="1495"/>
        <v>0</v>
      </c>
      <c r="DX577" s="12">
        <f t="shared" si="1495"/>
        <v>0</v>
      </c>
      <c r="DY577" s="12">
        <f t="shared" si="1495"/>
        <v>0</v>
      </c>
      <c r="EB577" s="116">
        <f t="shared" si="1490"/>
        <v>576</v>
      </c>
      <c r="EC577" s="2" t="str">
        <f t="shared" ref="EC577:EC579" si="1496">B577</f>
        <v>Phase 2</v>
      </c>
      <c r="ED577" s="2" t="str">
        <f t="shared" ref="ED577:ED579" si="1497">C577</f>
        <v>50' Wide</v>
      </c>
      <c r="EE577" s="33" t="str">
        <f>EE593</f>
        <v>GAAP</v>
      </c>
      <c r="EF577" s="2" t="str">
        <f>EF593</f>
        <v>Direct Overhead</v>
      </c>
    </row>
    <row r="578" spans="2:136" x14ac:dyDescent="0.3">
      <c r="B578" s="2" t="str">
        <f>Product!$H$2</f>
        <v>Phase 2</v>
      </c>
      <c r="C578" s="2" t="str">
        <f>Product!$H$3</f>
        <v>60' Wide</v>
      </c>
      <c r="D578" s="129">
        <f>SUMIFS(INDEX(Product!$B$2:$U$97, MATCH(D571, Product!$B$2:$B$97, 0), ), Product!$B$2:$U$2, $B578, Product!$B$3:$U$3, $C578)</f>
        <v>-6000</v>
      </c>
      <c r="F578" s="128"/>
      <c r="G578" s="11">
        <f>SUM(H578:DZ578)</f>
        <v>-180000</v>
      </c>
      <c r="I578" s="12">
        <f t="shared" si="1489"/>
        <v>0</v>
      </c>
      <c r="J578" s="12">
        <f t="shared" si="1494"/>
        <v>0</v>
      </c>
      <c r="K578" s="12">
        <f t="shared" si="1494"/>
        <v>0</v>
      </c>
      <c r="L578" s="12">
        <f t="shared" si="1494"/>
        <v>0</v>
      </c>
      <c r="M578" s="12">
        <f t="shared" si="1494"/>
        <v>0</v>
      </c>
      <c r="N578" s="12">
        <f t="shared" si="1494"/>
        <v>0</v>
      </c>
      <c r="O578" s="12">
        <f t="shared" si="1494"/>
        <v>0</v>
      </c>
      <c r="P578" s="12">
        <f t="shared" si="1494"/>
        <v>0</v>
      </c>
      <c r="Q578" s="12">
        <f t="shared" si="1494"/>
        <v>0</v>
      </c>
      <c r="R578" s="12">
        <f t="shared" si="1494"/>
        <v>0</v>
      </c>
      <c r="S578" s="12">
        <f t="shared" si="1494"/>
        <v>0</v>
      </c>
      <c r="T578" s="12">
        <f t="shared" si="1494"/>
        <v>0</v>
      </c>
      <c r="U578" s="12">
        <f t="shared" si="1494"/>
        <v>0</v>
      </c>
      <c r="V578" s="12">
        <f t="shared" si="1494"/>
        <v>0</v>
      </c>
      <c r="W578" s="12">
        <f t="shared" si="1494"/>
        <v>0</v>
      </c>
      <c r="X578" s="12">
        <f t="shared" si="1494"/>
        <v>0</v>
      </c>
      <c r="Y578" s="12">
        <f t="shared" si="1494"/>
        <v>0</v>
      </c>
      <c r="Z578" s="12">
        <f t="shared" si="1494"/>
        <v>0</v>
      </c>
      <c r="AA578" s="12">
        <f t="shared" si="1494"/>
        <v>0</v>
      </c>
      <c r="AB578" s="12">
        <f t="shared" si="1494"/>
        <v>0</v>
      </c>
      <c r="AC578" s="12">
        <f t="shared" si="1494"/>
        <v>0</v>
      </c>
      <c r="AD578" s="12">
        <f t="shared" si="1494"/>
        <v>0</v>
      </c>
      <c r="AE578" s="12">
        <f t="shared" si="1494"/>
        <v>0</v>
      </c>
      <c r="AF578" s="12">
        <f t="shared" si="1494"/>
        <v>0</v>
      </c>
      <c r="AG578" s="12">
        <f t="shared" si="1494"/>
        <v>0</v>
      </c>
      <c r="AH578" s="12">
        <f t="shared" si="1494"/>
        <v>0</v>
      </c>
      <c r="AI578" s="12">
        <f t="shared" si="1494"/>
        <v>-15000</v>
      </c>
      <c r="AJ578" s="12">
        <f t="shared" si="1494"/>
        <v>-15000</v>
      </c>
      <c r="AK578" s="12">
        <f t="shared" si="1494"/>
        <v>-15000</v>
      </c>
      <c r="AL578" s="12">
        <f t="shared" si="1494"/>
        <v>-15000</v>
      </c>
      <c r="AM578" s="12">
        <f t="shared" si="1494"/>
        <v>-15000</v>
      </c>
      <c r="AN578" s="12">
        <f t="shared" si="1494"/>
        <v>-15000</v>
      </c>
      <c r="AO578" s="12">
        <f t="shared" si="1494"/>
        <v>-15000</v>
      </c>
      <c r="AP578" s="12">
        <f t="shared" si="1494"/>
        <v>-15000</v>
      </c>
      <c r="AQ578" s="12">
        <f t="shared" si="1494"/>
        <v>-15000</v>
      </c>
      <c r="AR578" s="12">
        <f t="shared" si="1494"/>
        <v>-15000</v>
      </c>
      <c r="AS578" s="12">
        <f t="shared" si="1494"/>
        <v>-15000</v>
      </c>
      <c r="AT578" s="12">
        <f t="shared" si="1494"/>
        <v>-15000</v>
      </c>
      <c r="AU578" s="12">
        <f t="shared" si="1494"/>
        <v>0</v>
      </c>
      <c r="AV578" s="12">
        <f t="shared" si="1494"/>
        <v>0</v>
      </c>
      <c r="AW578" s="12">
        <f t="shared" si="1494"/>
        <v>0</v>
      </c>
      <c r="AX578" s="12">
        <f t="shared" si="1494"/>
        <v>0</v>
      </c>
      <c r="AY578" s="12">
        <f t="shared" si="1494"/>
        <v>0</v>
      </c>
      <c r="AZ578" s="12">
        <f t="shared" si="1494"/>
        <v>0</v>
      </c>
      <c r="BA578" s="12">
        <f t="shared" si="1494"/>
        <v>0</v>
      </c>
      <c r="BB578" s="12">
        <f t="shared" si="1494"/>
        <v>0</v>
      </c>
      <c r="BC578" s="12">
        <f t="shared" si="1494"/>
        <v>0</v>
      </c>
      <c r="BD578" s="12">
        <f t="shared" si="1494"/>
        <v>0</v>
      </c>
      <c r="BE578" s="12">
        <f t="shared" si="1494"/>
        <v>0</v>
      </c>
      <c r="BF578" s="12">
        <f t="shared" si="1494"/>
        <v>0</v>
      </c>
      <c r="BG578" s="12">
        <f t="shared" si="1494"/>
        <v>0</v>
      </c>
      <c r="BH578" s="12">
        <f t="shared" si="1494"/>
        <v>0</v>
      </c>
      <c r="BI578" s="12">
        <f t="shared" si="1494"/>
        <v>0</v>
      </c>
      <c r="BJ578" s="12">
        <f t="shared" si="1494"/>
        <v>0</v>
      </c>
      <c r="BK578" s="12">
        <f t="shared" si="1494"/>
        <v>0</v>
      </c>
      <c r="BL578" s="12">
        <f t="shared" si="1494"/>
        <v>0</v>
      </c>
      <c r="BM578" s="12">
        <f t="shared" si="1494"/>
        <v>0</v>
      </c>
      <c r="BN578" s="12">
        <f t="shared" si="1494"/>
        <v>0</v>
      </c>
      <c r="BO578" s="12">
        <f t="shared" si="1494"/>
        <v>0</v>
      </c>
      <c r="BP578" s="12">
        <f t="shared" si="1494"/>
        <v>0</v>
      </c>
      <c r="BQ578" s="12">
        <f t="shared" si="1494"/>
        <v>0</v>
      </c>
      <c r="BR578" s="12">
        <f t="shared" si="1494"/>
        <v>0</v>
      </c>
      <c r="BS578" s="12">
        <f t="shared" si="1494"/>
        <v>0</v>
      </c>
      <c r="BT578" s="12">
        <f t="shared" si="1494"/>
        <v>0</v>
      </c>
      <c r="BU578" s="12">
        <f t="shared" si="1494"/>
        <v>0</v>
      </c>
      <c r="BV578" s="12">
        <f t="shared" si="1495"/>
        <v>0</v>
      </c>
      <c r="BW578" s="12">
        <f t="shared" si="1495"/>
        <v>0</v>
      </c>
      <c r="BX578" s="12">
        <f t="shared" si="1495"/>
        <v>0</v>
      </c>
      <c r="BY578" s="12">
        <f t="shared" si="1495"/>
        <v>0</v>
      </c>
      <c r="BZ578" s="12">
        <f t="shared" si="1495"/>
        <v>0</v>
      </c>
      <c r="CA578" s="12">
        <f t="shared" si="1495"/>
        <v>0</v>
      </c>
      <c r="CB578" s="12">
        <f t="shared" si="1495"/>
        <v>0</v>
      </c>
      <c r="CC578" s="12">
        <f t="shared" si="1495"/>
        <v>0</v>
      </c>
      <c r="CD578" s="12">
        <f t="shared" si="1495"/>
        <v>0</v>
      </c>
      <c r="CE578" s="12">
        <f t="shared" si="1495"/>
        <v>0</v>
      </c>
      <c r="CF578" s="12">
        <f t="shared" si="1495"/>
        <v>0</v>
      </c>
      <c r="CG578" s="12">
        <f t="shared" si="1495"/>
        <v>0</v>
      </c>
      <c r="CH578" s="12">
        <f t="shared" si="1495"/>
        <v>0</v>
      </c>
      <c r="CI578" s="12">
        <f t="shared" si="1495"/>
        <v>0</v>
      </c>
      <c r="CJ578" s="12">
        <f t="shared" si="1495"/>
        <v>0</v>
      </c>
      <c r="CK578" s="12">
        <f t="shared" si="1495"/>
        <v>0</v>
      </c>
      <c r="CL578" s="12">
        <f t="shared" si="1495"/>
        <v>0</v>
      </c>
      <c r="CM578" s="12">
        <f t="shared" si="1495"/>
        <v>0</v>
      </c>
      <c r="CN578" s="12">
        <f t="shared" si="1495"/>
        <v>0</v>
      </c>
      <c r="CO578" s="12">
        <f t="shared" si="1495"/>
        <v>0</v>
      </c>
      <c r="CP578" s="12">
        <f t="shared" si="1495"/>
        <v>0</v>
      </c>
      <c r="CQ578" s="12">
        <f t="shared" si="1495"/>
        <v>0</v>
      </c>
      <c r="CR578" s="12">
        <f t="shared" si="1495"/>
        <v>0</v>
      </c>
      <c r="CS578" s="12">
        <f t="shared" si="1495"/>
        <v>0</v>
      </c>
      <c r="CT578" s="12">
        <f t="shared" si="1495"/>
        <v>0</v>
      </c>
      <c r="CU578" s="12">
        <f t="shared" si="1495"/>
        <v>0</v>
      </c>
      <c r="CV578" s="12">
        <f t="shared" si="1495"/>
        <v>0</v>
      </c>
      <c r="CW578" s="12">
        <f t="shared" si="1495"/>
        <v>0</v>
      </c>
      <c r="CX578" s="12">
        <f t="shared" si="1495"/>
        <v>0</v>
      </c>
      <c r="CY578" s="12">
        <f t="shared" si="1495"/>
        <v>0</v>
      </c>
      <c r="CZ578" s="12">
        <f t="shared" si="1495"/>
        <v>0</v>
      </c>
      <c r="DA578" s="12">
        <f t="shared" si="1495"/>
        <v>0</v>
      </c>
      <c r="DB578" s="12">
        <f t="shared" si="1495"/>
        <v>0</v>
      </c>
      <c r="DC578" s="12">
        <f t="shared" si="1495"/>
        <v>0</v>
      </c>
      <c r="DD578" s="12">
        <f t="shared" si="1495"/>
        <v>0</v>
      </c>
      <c r="DE578" s="12">
        <f t="shared" si="1495"/>
        <v>0</v>
      </c>
      <c r="DF578" s="12">
        <f t="shared" si="1495"/>
        <v>0</v>
      </c>
      <c r="DG578" s="12">
        <f t="shared" si="1495"/>
        <v>0</v>
      </c>
      <c r="DH578" s="12">
        <f t="shared" si="1495"/>
        <v>0</v>
      </c>
      <c r="DI578" s="12">
        <f t="shared" si="1495"/>
        <v>0</v>
      </c>
      <c r="DJ578" s="12">
        <f t="shared" si="1495"/>
        <v>0</v>
      </c>
      <c r="DK578" s="12">
        <f t="shared" si="1495"/>
        <v>0</v>
      </c>
      <c r="DL578" s="12">
        <f t="shared" si="1495"/>
        <v>0</v>
      </c>
      <c r="DM578" s="12">
        <f t="shared" si="1495"/>
        <v>0</v>
      </c>
      <c r="DN578" s="12">
        <f t="shared" si="1495"/>
        <v>0</v>
      </c>
      <c r="DO578" s="12">
        <f t="shared" si="1495"/>
        <v>0</v>
      </c>
      <c r="DP578" s="12">
        <f t="shared" si="1495"/>
        <v>0</v>
      </c>
      <c r="DQ578" s="12">
        <f t="shared" si="1495"/>
        <v>0</v>
      </c>
      <c r="DR578" s="12">
        <f t="shared" si="1495"/>
        <v>0</v>
      </c>
      <c r="DS578" s="12">
        <f t="shared" si="1495"/>
        <v>0</v>
      </c>
      <c r="DT578" s="12">
        <f t="shared" si="1495"/>
        <v>0</v>
      </c>
      <c r="DU578" s="12">
        <f t="shared" si="1495"/>
        <v>0</v>
      </c>
      <c r="DV578" s="12">
        <f t="shared" si="1495"/>
        <v>0</v>
      </c>
      <c r="DW578" s="12">
        <f t="shared" si="1495"/>
        <v>0</v>
      </c>
      <c r="DX578" s="12">
        <f t="shared" si="1495"/>
        <v>0</v>
      </c>
      <c r="DY578" s="12">
        <f t="shared" si="1495"/>
        <v>0</v>
      </c>
      <c r="EB578" s="116">
        <f t="shared" si="1490"/>
        <v>577</v>
      </c>
      <c r="EC578" s="2" t="str">
        <f t="shared" si="1496"/>
        <v>Phase 2</v>
      </c>
      <c r="ED578" s="2" t="str">
        <f t="shared" si="1497"/>
        <v>60' Wide</v>
      </c>
      <c r="EE578" s="33" t="str">
        <f>EE593</f>
        <v>GAAP</v>
      </c>
      <c r="EF578" s="2" t="str">
        <f>EF593</f>
        <v>Direct Overhead</v>
      </c>
    </row>
    <row r="579" spans="2:136" x14ac:dyDescent="0.3">
      <c r="B579" s="2" t="str">
        <f>Product!$I$2</f>
        <v>Phase 2</v>
      </c>
      <c r="C579" s="2" t="str">
        <f>Product!$I$3</f>
        <v>75' Wide</v>
      </c>
      <c r="D579" s="129">
        <f>SUMIFS(INDEX(Product!$B$2:$U$97, MATCH(D571, Product!$B$2:$B$97, 0), ), Product!$B$2:$U$2, $B579, Product!$B$3:$U$3, $C579)</f>
        <v>-6000</v>
      </c>
      <c r="F579" s="128"/>
      <c r="G579" s="11">
        <f>SUM(H579:DZ579)</f>
        <v>-120000</v>
      </c>
      <c r="I579" s="12">
        <f t="shared" si="1489"/>
        <v>0</v>
      </c>
      <c r="J579" s="12">
        <f t="shared" si="1494"/>
        <v>0</v>
      </c>
      <c r="K579" s="12">
        <f t="shared" si="1494"/>
        <v>0</v>
      </c>
      <c r="L579" s="12">
        <f t="shared" si="1494"/>
        <v>0</v>
      </c>
      <c r="M579" s="12">
        <f t="shared" si="1494"/>
        <v>0</v>
      </c>
      <c r="N579" s="12">
        <f t="shared" si="1494"/>
        <v>0</v>
      </c>
      <c r="O579" s="12">
        <f t="shared" si="1494"/>
        <v>0</v>
      </c>
      <c r="P579" s="12">
        <f t="shared" si="1494"/>
        <v>0</v>
      </c>
      <c r="Q579" s="12">
        <f t="shared" si="1494"/>
        <v>0</v>
      </c>
      <c r="R579" s="12">
        <f t="shared" si="1494"/>
        <v>0</v>
      </c>
      <c r="S579" s="12">
        <f t="shared" si="1494"/>
        <v>0</v>
      </c>
      <c r="T579" s="12">
        <f t="shared" si="1494"/>
        <v>0</v>
      </c>
      <c r="U579" s="12">
        <f t="shared" si="1494"/>
        <v>0</v>
      </c>
      <c r="V579" s="12">
        <f t="shared" si="1494"/>
        <v>0</v>
      </c>
      <c r="W579" s="12">
        <f t="shared" si="1494"/>
        <v>0</v>
      </c>
      <c r="X579" s="12">
        <f t="shared" si="1494"/>
        <v>0</v>
      </c>
      <c r="Y579" s="12">
        <f t="shared" si="1494"/>
        <v>0</v>
      </c>
      <c r="Z579" s="12">
        <f t="shared" si="1494"/>
        <v>0</v>
      </c>
      <c r="AA579" s="12">
        <f t="shared" si="1494"/>
        <v>0</v>
      </c>
      <c r="AB579" s="12">
        <f t="shared" si="1494"/>
        <v>0</v>
      </c>
      <c r="AC579" s="12">
        <f t="shared" si="1494"/>
        <v>0</v>
      </c>
      <c r="AD579" s="12">
        <f t="shared" si="1494"/>
        <v>0</v>
      </c>
      <c r="AE579" s="12">
        <f t="shared" si="1494"/>
        <v>0</v>
      </c>
      <c r="AF579" s="12">
        <f t="shared" si="1494"/>
        <v>0</v>
      </c>
      <c r="AG579" s="12">
        <f t="shared" si="1494"/>
        <v>0</v>
      </c>
      <c r="AH579" s="12">
        <f t="shared" si="1494"/>
        <v>0</v>
      </c>
      <c r="AI579" s="12">
        <f t="shared" si="1494"/>
        <v>-10000</v>
      </c>
      <c r="AJ579" s="12">
        <f t="shared" si="1494"/>
        <v>-10000</v>
      </c>
      <c r="AK579" s="12">
        <f t="shared" si="1494"/>
        <v>-10000</v>
      </c>
      <c r="AL579" s="12">
        <f t="shared" si="1494"/>
        <v>-10000</v>
      </c>
      <c r="AM579" s="12">
        <f t="shared" si="1494"/>
        <v>-10000</v>
      </c>
      <c r="AN579" s="12">
        <f t="shared" si="1494"/>
        <v>-10000</v>
      </c>
      <c r="AO579" s="12">
        <f t="shared" si="1494"/>
        <v>-10000</v>
      </c>
      <c r="AP579" s="12">
        <f t="shared" si="1494"/>
        <v>-10000</v>
      </c>
      <c r="AQ579" s="12">
        <f t="shared" si="1494"/>
        <v>-10000</v>
      </c>
      <c r="AR579" s="12">
        <f t="shared" si="1494"/>
        <v>-10000</v>
      </c>
      <c r="AS579" s="12">
        <f t="shared" si="1494"/>
        <v>-10000</v>
      </c>
      <c r="AT579" s="12">
        <f t="shared" si="1494"/>
        <v>-10000</v>
      </c>
      <c r="AU579" s="12">
        <f t="shared" si="1494"/>
        <v>0</v>
      </c>
      <c r="AV579" s="12">
        <f t="shared" si="1494"/>
        <v>0</v>
      </c>
      <c r="AW579" s="12">
        <f t="shared" si="1494"/>
        <v>0</v>
      </c>
      <c r="AX579" s="12">
        <f t="shared" si="1494"/>
        <v>0</v>
      </c>
      <c r="AY579" s="12">
        <f t="shared" si="1494"/>
        <v>0</v>
      </c>
      <c r="AZ579" s="12">
        <f t="shared" si="1494"/>
        <v>0</v>
      </c>
      <c r="BA579" s="12">
        <f t="shared" si="1494"/>
        <v>0</v>
      </c>
      <c r="BB579" s="12">
        <f t="shared" si="1494"/>
        <v>0</v>
      </c>
      <c r="BC579" s="12">
        <f t="shared" si="1494"/>
        <v>0</v>
      </c>
      <c r="BD579" s="12">
        <f t="shared" si="1494"/>
        <v>0</v>
      </c>
      <c r="BE579" s="12">
        <f t="shared" si="1494"/>
        <v>0</v>
      </c>
      <c r="BF579" s="12">
        <f t="shared" si="1494"/>
        <v>0</v>
      </c>
      <c r="BG579" s="12">
        <f t="shared" si="1494"/>
        <v>0</v>
      </c>
      <c r="BH579" s="12">
        <f t="shared" si="1494"/>
        <v>0</v>
      </c>
      <c r="BI579" s="12">
        <f t="shared" si="1494"/>
        <v>0</v>
      </c>
      <c r="BJ579" s="12">
        <f t="shared" si="1494"/>
        <v>0</v>
      </c>
      <c r="BK579" s="12">
        <f t="shared" si="1494"/>
        <v>0</v>
      </c>
      <c r="BL579" s="12">
        <f t="shared" si="1494"/>
        <v>0</v>
      </c>
      <c r="BM579" s="12">
        <f t="shared" si="1494"/>
        <v>0</v>
      </c>
      <c r="BN579" s="12">
        <f t="shared" si="1494"/>
        <v>0</v>
      </c>
      <c r="BO579" s="12">
        <f t="shared" si="1494"/>
        <v>0</v>
      </c>
      <c r="BP579" s="12">
        <f t="shared" si="1494"/>
        <v>0</v>
      </c>
      <c r="BQ579" s="12">
        <f t="shared" si="1494"/>
        <v>0</v>
      </c>
      <c r="BR579" s="12">
        <f t="shared" si="1494"/>
        <v>0</v>
      </c>
      <c r="BS579" s="12">
        <f t="shared" si="1494"/>
        <v>0</v>
      </c>
      <c r="BT579" s="12">
        <f t="shared" si="1494"/>
        <v>0</v>
      </c>
      <c r="BU579" s="12">
        <f t="shared" si="1494"/>
        <v>0</v>
      </c>
      <c r="BV579" s="12">
        <f t="shared" si="1495"/>
        <v>0</v>
      </c>
      <c r="BW579" s="12">
        <f t="shared" si="1495"/>
        <v>0</v>
      </c>
      <c r="BX579" s="12">
        <f t="shared" si="1495"/>
        <v>0</v>
      </c>
      <c r="BY579" s="12">
        <f t="shared" si="1495"/>
        <v>0</v>
      </c>
      <c r="BZ579" s="12">
        <f t="shared" si="1495"/>
        <v>0</v>
      </c>
      <c r="CA579" s="12">
        <f t="shared" si="1495"/>
        <v>0</v>
      </c>
      <c r="CB579" s="12">
        <f t="shared" si="1495"/>
        <v>0</v>
      </c>
      <c r="CC579" s="12">
        <f t="shared" si="1495"/>
        <v>0</v>
      </c>
      <c r="CD579" s="12">
        <f t="shared" si="1495"/>
        <v>0</v>
      </c>
      <c r="CE579" s="12">
        <f t="shared" si="1495"/>
        <v>0</v>
      </c>
      <c r="CF579" s="12">
        <f t="shared" si="1495"/>
        <v>0</v>
      </c>
      <c r="CG579" s="12">
        <f t="shared" si="1495"/>
        <v>0</v>
      </c>
      <c r="CH579" s="12">
        <f t="shared" si="1495"/>
        <v>0</v>
      </c>
      <c r="CI579" s="12">
        <f t="shared" si="1495"/>
        <v>0</v>
      </c>
      <c r="CJ579" s="12">
        <f t="shared" si="1495"/>
        <v>0</v>
      </c>
      <c r="CK579" s="12">
        <f t="shared" si="1495"/>
        <v>0</v>
      </c>
      <c r="CL579" s="12">
        <f t="shared" si="1495"/>
        <v>0</v>
      </c>
      <c r="CM579" s="12">
        <f t="shared" si="1495"/>
        <v>0</v>
      </c>
      <c r="CN579" s="12">
        <f t="shared" si="1495"/>
        <v>0</v>
      </c>
      <c r="CO579" s="12">
        <f t="shared" si="1495"/>
        <v>0</v>
      </c>
      <c r="CP579" s="12">
        <f t="shared" si="1495"/>
        <v>0</v>
      </c>
      <c r="CQ579" s="12">
        <f t="shared" si="1495"/>
        <v>0</v>
      </c>
      <c r="CR579" s="12">
        <f t="shared" si="1495"/>
        <v>0</v>
      </c>
      <c r="CS579" s="12">
        <f t="shared" si="1495"/>
        <v>0</v>
      </c>
      <c r="CT579" s="12">
        <f t="shared" si="1495"/>
        <v>0</v>
      </c>
      <c r="CU579" s="12">
        <f t="shared" si="1495"/>
        <v>0</v>
      </c>
      <c r="CV579" s="12">
        <f t="shared" si="1495"/>
        <v>0</v>
      </c>
      <c r="CW579" s="12">
        <f t="shared" si="1495"/>
        <v>0</v>
      </c>
      <c r="CX579" s="12">
        <f t="shared" si="1495"/>
        <v>0</v>
      </c>
      <c r="CY579" s="12">
        <f t="shared" si="1495"/>
        <v>0</v>
      </c>
      <c r="CZ579" s="12">
        <f t="shared" si="1495"/>
        <v>0</v>
      </c>
      <c r="DA579" s="12">
        <f t="shared" si="1495"/>
        <v>0</v>
      </c>
      <c r="DB579" s="12">
        <f t="shared" si="1495"/>
        <v>0</v>
      </c>
      <c r="DC579" s="12">
        <f t="shared" si="1495"/>
        <v>0</v>
      </c>
      <c r="DD579" s="12">
        <f t="shared" si="1495"/>
        <v>0</v>
      </c>
      <c r="DE579" s="12">
        <f t="shared" si="1495"/>
        <v>0</v>
      </c>
      <c r="DF579" s="12">
        <f t="shared" si="1495"/>
        <v>0</v>
      </c>
      <c r="DG579" s="12">
        <f t="shared" si="1495"/>
        <v>0</v>
      </c>
      <c r="DH579" s="12">
        <f t="shared" si="1495"/>
        <v>0</v>
      </c>
      <c r="DI579" s="12">
        <f t="shared" si="1495"/>
        <v>0</v>
      </c>
      <c r="DJ579" s="12">
        <f t="shared" si="1495"/>
        <v>0</v>
      </c>
      <c r="DK579" s="12">
        <f t="shared" si="1495"/>
        <v>0</v>
      </c>
      <c r="DL579" s="12">
        <f t="shared" si="1495"/>
        <v>0</v>
      </c>
      <c r="DM579" s="12">
        <f t="shared" si="1495"/>
        <v>0</v>
      </c>
      <c r="DN579" s="12">
        <f t="shared" si="1495"/>
        <v>0</v>
      </c>
      <c r="DO579" s="12">
        <f t="shared" si="1495"/>
        <v>0</v>
      </c>
      <c r="DP579" s="12">
        <f t="shared" si="1495"/>
        <v>0</v>
      </c>
      <c r="DQ579" s="12">
        <f t="shared" si="1495"/>
        <v>0</v>
      </c>
      <c r="DR579" s="12">
        <f t="shared" si="1495"/>
        <v>0</v>
      </c>
      <c r="DS579" s="12">
        <f t="shared" si="1495"/>
        <v>0</v>
      </c>
      <c r="DT579" s="12">
        <f t="shared" si="1495"/>
        <v>0</v>
      </c>
      <c r="DU579" s="12">
        <f t="shared" si="1495"/>
        <v>0</v>
      </c>
      <c r="DV579" s="12">
        <f t="shared" si="1495"/>
        <v>0</v>
      </c>
      <c r="DW579" s="12">
        <f t="shared" si="1495"/>
        <v>0</v>
      </c>
      <c r="DX579" s="12">
        <f t="shared" si="1495"/>
        <v>0</v>
      </c>
      <c r="DY579" s="12">
        <f t="shared" si="1495"/>
        <v>0</v>
      </c>
      <c r="EB579" s="116">
        <f t="shared" si="1490"/>
        <v>578</v>
      </c>
      <c r="EC579" s="2" t="str">
        <f t="shared" si="1496"/>
        <v>Phase 2</v>
      </c>
      <c r="ED579" s="2" t="str">
        <f t="shared" si="1497"/>
        <v>75' Wide</v>
      </c>
      <c r="EE579" s="33" t="str">
        <f>EE593</f>
        <v>GAAP</v>
      </c>
      <c r="EF579" s="2" t="str">
        <f>EF593</f>
        <v>Direct Overhead</v>
      </c>
    </row>
    <row r="580" spans="2:136" x14ac:dyDescent="0.3">
      <c r="D580" s="129"/>
      <c r="F580" s="128"/>
      <c r="G580" s="13"/>
      <c r="I580" s="12"/>
      <c r="J580" s="12"/>
      <c r="K580" s="12"/>
      <c r="L580" s="12"/>
      <c r="M580" s="12"/>
      <c r="N580" s="12"/>
      <c r="O580" s="12"/>
      <c r="P580" s="12"/>
      <c r="Q580" s="12"/>
      <c r="R580" s="12"/>
      <c r="S580" s="12"/>
      <c r="T580" s="12"/>
      <c r="U580" s="12"/>
      <c r="V580" s="12"/>
      <c r="W580" s="12"/>
      <c r="X580" s="12"/>
      <c r="Y580" s="12"/>
      <c r="Z580" s="12"/>
      <c r="AA580" s="12"/>
      <c r="AB580" s="12"/>
      <c r="AC580" s="12"/>
      <c r="AD580" s="12"/>
      <c r="AE580" s="12"/>
      <c r="AF580" s="12"/>
      <c r="AG580" s="12"/>
      <c r="AH580" s="12"/>
      <c r="AI580" s="12"/>
      <c r="AJ580" s="12"/>
      <c r="AK580" s="12"/>
      <c r="AL580" s="12"/>
      <c r="AM580" s="12"/>
      <c r="AN580" s="12"/>
      <c r="AO580" s="12"/>
      <c r="AP580" s="12"/>
      <c r="AQ580" s="12"/>
      <c r="AR580" s="12"/>
      <c r="AS580" s="12"/>
      <c r="AT580" s="12"/>
      <c r="AU580" s="12"/>
      <c r="AV580" s="12"/>
      <c r="AW580" s="12"/>
      <c r="AX580" s="12"/>
      <c r="AY580" s="12"/>
      <c r="AZ580" s="12"/>
      <c r="BA580" s="12"/>
      <c r="BB580" s="12"/>
      <c r="BC580" s="12"/>
      <c r="BD580" s="12"/>
      <c r="BE580" s="12"/>
      <c r="BF580" s="12"/>
      <c r="BG580" s="12"/>
      <c r="BH580" s="12"/>
      <c r="BI580" s="12"/>
      <c r="BJ580" s="12"/>
      <c r="BK580" s="12"/>
      <c r="BL580" s="12"/>
      <c r="BM580" s="12"/>
      <c r="BN580" s="12"/>
      <c r="BO580" s="12"/>
      <c r="BP580" s="12"/>
      <c r="BQ580" s="12"/>
      <c r="BR580" s="12"/>
      <c r="BS580" s="12"/>
      <c r="BT580" s="12"/>
      <c r="BU580" s="12"/>
      <c r="BV580" s="12"/>
      <c r="BW580" s="12"/>
      <c r="BX580" s="12"/>
      <c r="BY580" s="12"/>
      <c r="BZ580" s="12"/>
      <c r="CA580" s="12"/>
      <c r="CB580" s="12"/>
      <c r="CC580" s="12"/>
      <c r="CD580" s="12"/>
      <c r="CE580" s="12"/>
      <c r="CF580" s="12"/>
      <c r="CG580" s="12"/>
      <c r="CH580" s="12"/>
      <c r="CI580" s="12"/>
      <c r="CJ580" s="12"/>
      <c r="CK580" s="12"/>
      <c r="CL580" s="12"/>
      <c r="CM580" s="12"/>
      <c r="CN580" s="12"/>
      <c r="CO580" s="12"/>
      <c r="CP580" s="12"/>
      <c r="CQ580" s="12"/>
      <c r="CR580" s="12"/>
      <c r="CS580" s="12"/>
      <c r="CT580" s="12"/>
      <c r="CU580" s="12"/>
      <c r="CV580" s="12"/>
      <c r="CW580" s="12"/>
      <c r="CX580" s="12"/>
      <c r="CY580" s="12"/>
      <c r="CZ580" s="12"/>
      <c r="DA580" s="12"/>
      <c r="DB580" s="12"/>
      <c r="DC580" s="12"/>
      <c r="DD580" s="12"/>
      <c r="DE580" s="12"/>
      <c r="DF580" s="12"/>
      <c r="DG580" s="12"/>
      <c r="DH580" s="12"/>
      <c r="DI580" s="12"/>
      <c r="DJ580" s="12"/>
      <c r="DK580" s="12"/>
      <c r="DL580" s="12"/>
      <c r="DM580" s="12"/>
      <c r="DN580" s="12"/>
      <c r="DO580" s="12"/>
      <c r="DP580" s="12"/>
      <c r="DQ580" s="12"/>
      <c r="DR580" s="12"/>
      <c r="DS580" s="12"/>
      <c r="DT580" s="12"/>
      <c r="DU580" s="12"/>
      <c r="DV580" s="12"/>
      <c r="DW580" s="12"/>
      <c r="DX580" s="12"/>
      <c r="DY580" s="12"/>
      <c r="EE580" s="33"/>
    </row>
    <row r="581" spans="2:136" x14ac:dyDescent="0.3">
      <c r="B581" s="2" t="str">
        <f>Product!$J$2</f>
        <v>Phase 3</v>
      </c>
      <c r="C581" s="2" t="str">
        <f>Product!$J$3</f>
        <v>50' Wide</v>
      </c>
      <c r="D581" s="129">
        <f>SUMIFS(INDEX(Product!$B$2:$U$97, MATCH(D571, Product!$B$2:$B$97, 0), ), Product!$B$2:$U$2, $B581, Product!$B$3:$U$3, $C581)</f>
        <v>-6000</v>
      </c>
      <c r="F581" s="128"/>
      <c r="G581" s="11">
        <f>SUM(H581:DZ581)</f>
        <v>-180000</v>
      </c>
      <c r="I581" s="12">
        <f t="shared" si="1489"/>
        <v>0</v>
      </c>
      <c r="J581" s="12">
        <f t="shared" ref="J581:BU583" si="1498">J171*$D581</f>
        <v>0</v>
      </c>
      <c r="K581" s="12">
        <f t="shared" si="1498"/>
        <v>0</v>
      </c>
      <c r="L581" s="12">
        <f t="shared" si="1498"/>
        <v>0</v>
      </c>
      <c r="M581" s="12">
        <f t="shared" si="1498"/>
        <v>0</v>
      </c>
      <c r="N581" s="12">
        <f t="shared" si="1498"/>
        <v>0</v>
      </c>
      <c r="O581" s="12">
        <f t="shared" si="1498"/>
        <v>0</v>
      </c>
      <c r="P581" s="12">
        <f t="shared" si="1498"/>
        <v>0</v>
      </c>
      <c r="Q581" s="12">
        <f t="shared" si="1498"/>
        <v>0</v>
      </c>
      <c r="R581" s="12">
        <f t="shared" si="1498"/>
        <v>0</v>
      </c>
      <c r="S581" s="12">
        <f t="shared" si="1498"/>
        <v>0</v>
      </c>
      <c r="T581" s="12">
        <f t="shared" si="1498"/>
        <v>0</v>
      </c>
      <c r="U581" s="12">
        <f t="shared" si="1498"/>
        <v>0</v>
      </c>
      <c r="V581" s="12">
        <f t="shared" si="1498"/>
        <v>0</v>
      </c>
      <c r="W581" s="12">
        <f t="shared" si="1498"/>
        <v>0</v>
      </c>
      <c r="X581" s="12">
        <f t="shared" si="1498"/>
        <v>0</v>
      </c>
      <c r="Y581" s="12">
        <f t="shared" si="1498"/>
        <v>0</v>
      </c>
      <c r="Z581" s="12">
        <f t="shared" si="1498"/>
        <v>0</v>
      </c>
      <c r="AA581" s="12">
        <f t="shared" si="1498"/>
        <v>0</v>
      </c>
      <c r="AB581" s="12">
        <f t="shared" si="1498"/>
        <v>0</v>
      </c>
      <c r="AC581" s="12">
        <f t="shared" si="1498"/>
        <v>0</v>
      </c>
      <c r="AD581" s="12">
        <f t="shared" si="1498"/>
        <v>0</v>
      </c>
      <c r="AE581" s="12">
        <f t="shared" si="1498"/>
        <v>0</v>
      </c>
      <c r="AF581" s="12">
        <f t="shared" si="1498"/>
        <v>0</v>
      </c>
      <c r="AG581" s="12">
        <f t="shared" si="1498"/>
        <v>0</v>
      </c>
      <c r="AH581" s="12">
        <f t="shared" si="1498"/>
        <v>0</v>
      </c>
      <c r="AI581" s="12">
        <f t="shared" si="1498"/>
        <v>0</v>
      </c>
      <c r="AJ581" s="12">
        <f t="shared" si="1498"/>
        <v>0</v>
      </c>
      <c r="AK581" s="12">
        <f t="shared" si="1498"/>
        <v>0</v>
      </c>
      <c r="AL581" s="12">
        <f t="shared" si="1498"/>
        <v>0</v>
      </c>
      <c r="AM581" s="12">
        <f t="shared" si="1498"/>
        <v>0</v>
      </c>
      <c r="AN581" s="12">
        <f t="shared" si="1498"/>
        <v>0</v>
      </c>
      <c r="AO581" s="12">
        <f t="shared" si="1498"/>
        <v>0</v>
      </c>
      <c r="AP581" s="12">
        <f t="shared" si="1498"/>
        <v>0</v>
      </c>
      <c r="AQ581" s="12">
        <f t="shared" si="1498"/>
        <v>0</v>
      </c>
      <c r="AR581" s="12">
        <f t="shared" si="1498"/>
        <v>0</v>
      </c>
      <c r="AS581" s="12">
        <f t="shared" si="1498"/>
        <v>0</v>
      </c>
      <c r="AT581" s="12">
        <f t="shared" si="1498"/>
        <v>0</v>
      </c>
      <c r="AU581" s="12">
        <f t="shared" si="1498"/>
        <v>-15000</v>
      </c>
      <c r="AV581" s="12">
        <f t="shared" si="1498"/>
        <v>-15000</v>
      </c>
      <c r="AW581" s="12">
        <f t="shared" si="1498"/>
        <v>-15000</v>
      </c>
      <c r="AX581" s="12">
        <f t="shared" si="1498"/>
        <v>-15000</v>
      </c>
      <c r="AY581" s="12">
        <f t="shared" si="1498"/>
        <v>-15000</v>
      </c>
      <c r="AZ581" s="12">
        <f t="shared" si="1498"/>
        <v>-15000</v>
      </c>
      <c r="BA581" s="12">
        <f t="shared" si="1498"/>
        <v>-15000</v>
      </c>
      <c r="BB581" s="12">
        <f t="shared" si="1498"/>
        <v>-15000</v>
      </c>
      <c r="BC581" s="12">
        <f t="shared" si="1498"/>
        <v>-15000</v>
      </c>
      <c r="BD581" s="12">
        <f t="shared" si="1498"/>
        <v>-15000</v>
      </c>
      <c r="BE581" s="12">
        <f t="shared" si="1498"/>
        <v>-15000</v>
      </c>
      <c r="BF581" s="12">
        <f t="shared" si="1498"/>
        <v>-15000</v>
      </c>
      <c r="BG581" s="12">
        <f t="shared" si="1498"/>
        <v>0</v>
      </c>
      <c r="BH581" s="12">
        <f t="shared" si="1498"/>
        <v>0</v>
      </c>
      <c r="BI581" s="12">
        <f t="shared" si="1498"/>
        <v>0</v>
      </c>
      <c r="BJ581" s="12">
        <f t="shared" si="1498"/>
        <v>0</v>
      </c>
      <c r="BK581" s="12">
        <f t="shared" si="1498"/>
        <v>0</v>
      </c>
      <c r="BL581" s="12">
        <f t="shared" si="1498"/>
        <v>0</v>
      </c>
      <c r="BM581" s="12">
        <f t="shared" si="1498"/>
        <v>0</v>
      </c>
      <c r="BN581" s="12">
        <f t="shared" si="1498"/>
        <v>0</v>
      </c>
      <c r="BO581" s="12">
        <f t="shared" si="1498"/>
        <v>0</v>
      </c>
      <c r="BP581" s="12">
        <f t="shared" si="1498"/>
        <v>0</v>
      </c>
      <c r="BQ581" s="12">
        <f t="shared" si="1498"/>
        <v>0</v>
      </c>
      <c r="BR581" s="12">
        <f t="shared" si="1498"/>
        <v>0</v>
      </c>
      <c r="BS581" s="12">
        <f t="shared" si="1498"/>
        <v>0</v>
      </c>
      <c r="BT581" s="12">
        <f t="shared" si="1498"/>
        <v>0</v>
      </c>
      <c r="BU581" s="12">
        <f t="shared" si="1498"/>
        <v>0</v>
      </c>
      <c r="BV581" s="12">
        <f t="shared" ref="BV581:DY583" si="1499">BV171*$D581</f>
        <v>0</v>
      </c>
      <c r="BW581" s="12">
        <f t="shared" si="1499"/>
        <v>0</v>
      </c>
      <c r="BX581" s="12">
        <f t="shared" si="1499"/>
        <v>0</v>
      </c>
      <c r="BY581" s="12">
        <f t="shared" si="1499"/>
        <v>0</v>
      </c>
      <c r="BZ581" s="12">
        <f t="shared" si="1499"/>
        <v>0</v>
      </c>
      <c r="CA581" s="12">
        <f t="shared" si="1499"/>
        <v>0</v>
      </c>
      <c r="CB581" s="12">
        <f t="shared" si="1499"/>
        <v>0</v>
      </c>
      <c r="CC581" s="12">
        <f t="shared" si="1499"/>
        <v>0</v>
      </c>
      <c r="CD581" s="12">
        <f t="shared" si="1499"/>
        <v>0</v>
      </c>
      <c r="CE581" s="12">
        <f t="shared" si="1499"/>
        <v>0</v>
      </c>
      <c r="CF581" s="12">
        <f t="shared" si="1499"/>
        <v>0</v>
      </c>
      <c r="CG581" s="12">
        <f t="shared" si="1499"/>
        <v>0</v>
      </c>
      <c r="CH581" s="12">
        <f t="shared" si="1499"/>
        <v>0</v>
      </c>
      <c r="CI581" s="12">
        <f t="shared" si="1499"/>
        <v>0</v>
      </c>
      <c r="CJ581" s="12">
        <f t="shared" si="1499"/>
        <v>0</v>
      </c>
      <c r="CK581" s="12">
        <f t="shared" si="1499"/>
        <v>0</v>
      </c>
      <c r="CL581" s="12">
        <f t="shared" si="1499"/>
        <v>0</v>
      </c>
      <c r="CM581" s="12">
        <f t="shared" si="1499"/>
        <v>0</v>
      </c>
      <c r="CN581" s="12">
        <f t="shared" si="1499"/>
        <v>0</v>
      </c>
      <c r="CO581" s="12">
        <f t="shared" si="1499"/>
        <v>0</v>
      </c>
      <c r="CP581" s="12">
        <f t="shared" si="1499"/>
        <v>0</v>
      </c>
      <c r="CQ581" s="12">
        <f t="shared" si="1499"/>
        <v>0</v>
      </c>
      <c r="CR581" s="12">
        <f t="shared" si="1499"/>
        <v>0</v>
      </c>
      <c r="CS581" s="12">
        <f t="shared" si="1499"/>
        <v>0</v>
      </c>
      <c r="CT581" s="12">
        <f t="shared" si="1499"/>
        <v>0</v>
      </c>
      <c r="CU581" s="12">
        <f t="shared" si="1499"/>
        <v>0</v>
      </c>
      <c r="CV581" s="12">
        <f t="shared" si="1499"/>
        <v>0</v>
      </c>
      <c r="CW581" s="12">
        <f t="shared" si="1499"/>
        <v>0</v>
      </c>
      <c r="CX581" s="12">
        <f t="shared" si="1499"/>
        <v>0</v>
      </c>
      <c r="CY581" s="12">
        <f t="shared" si="1499"/>
        <v>0</v>
      </c>
      <c r="CZ581" s="12">
        <f t="shared" si="1499"/>
        <v>0</v>
      </c>
      <c r="DA581" s="12">
        <f t="shared" si="1499"/>
        <v>0</v>
      </c>
      <c r="DB581" s="12">
        <f t="shared" si="1499"/>
        <v>0</v>
      </c>
      <c r="DC581" s="12">
        <f t="shared" si="1499"/>
        <v>0</v>
      </c>
      <c r="DD581" s="12">
        <f t="shared" si="1499"/>
        <v>0</v>
      </c>
      <c r="DE581" s="12">
        <f t="shared" si="1499"/>
        <v>0</v>
      </c>
      <c r="DF581" s="12">
        <f t="shared" si="1499"/>
        <v>0</v>
      </c>
      <c r="DG581" s="12">
        <f t="shared" si="1499"/>
        <v>0</v>
      </c>
      <c r="DH581" s="12">
        <f t="shared" si="1499"/>
        <v>0</v>
      </c>
      <c r="DI581" s="12">
        <f t="shared" si="1499"/>
        <v>0</v>
      </c>
      <c r="DJ581" s="12">
        <f t="shared" si="1499"/>
        <v>0</v>
      </c>
      <c r="DK581" s="12">
        <f t="shared" si="1499"/>
        <v>0</v>
      </c>
      <c r="DL581" s="12">
        <f t="shared" si="1499"/>
        <v>0</v>
      </c>
      <c r="DM581" s="12">
        <f t="shared" si="1499"/>
        <v>0</v>
      </c>
      <c r="DN581" s="12">
        <f t="shared" si="1499"/>
        <v>0</v>
      </c>
      <c r="DO581" s="12">
        <f t="shared" si="1499"/>
        <v>0</v>
      </c>
      <c r="DP581" s="12">
        <f t="shared" si="1499"/>
        <v>0</v>
      </c>
      <c r="DQ581" s="12">
        <f t="shared" si="1499"/>
        <v>0</v>
      </c>
      <c r="DR581" s="12">
        <f t="shared" si="1499"/>
        <v>0</v>
      </c>
      <c r="DS581" s="12">
        <f t="shared" si="1499"/>
        <v>0</v>
      </c>
      <c r="DT581" s="12">
        <f t="shared" si="1499"/>
        <v>0</v>
      </c>
      <c r="DU581" s="12">
        <f t="shared" si="1499"/>
        <v>0</v>
      </c>
      <c r="DV581" s="12">
        <f t="shared" si="1499"/>
        <v>0</v>
      </c>
      <c r="DW581" s="12">
        <f t="shared" si="1499"/>
        <v>0</v>
      </c>
      <c r="DX581" s="12">
        <f t="shared" si="1499"/>
        <v>0</v>
      </c>
      <c r="DY581" s="12">
        <f t="shared" si="1499"/>
        <v>0</v>
      </c>
      <c r="EB581" s="116">
        <f t="shared" si="1490"/>
        <v>580</v>
      </c>
      <c r="EC581" s="2" t="str">
        <f t="shared" ref="EC581:EC583" si="1500">B581</f>
        <v>Phase 3</v>
      </c>
      <c r="ED581" s="2" t="str">
        <f t="shared" ref="ED581:ED583" si="1501">C581</f>
        <v>50' Wide</v>
      </c>
      <c r="EE581" s="33" t="str">
        <f>EE593</f>
        <v>GAAP</v>
      </c>
      <c r="EF581" s="2" t="str">
        <f>EF593</f>
        <v>Direct Overhead</v>
      </c>
    </row>
    <row r="582" spans="2:136" x14ac:dyDescent="0.3">
      <c r="B582" s="2" t="str">
        <f>Product!$K$2</f>
        <v>Phase 3</v>
      </c>
      <c r="C582" s="2" t="str">
        <f>Product!$K$3</f>
        <v>60' Wide</v>
      </c>
      <c r="D582" s="129">
        <f>SUMIFS(INDEX(Product!$B$2:$U$97, MATCH(D571, Product!$B$2:$B$97, 0), ), Product!$B$2:$U$2, $B582, Product!$B$3:$U$3, $C582)</f>
        <v>-6000</v>
      </c>
      <c r="F582" s="128"/>
      <c r="G582" s="11">
        <f>SUM(H582:DZ582)</f>
        <v>-180000</v>
      </c>
      <c r="I582" s="12">
        <f t="shared" si="1489"/>
        <v>0</v>
      </c>
      <c r="J582" s="12">
        <f t="shared" si="1498"/>
        <v>0</v>
      </c>
      <c r="K582" s="12">
        <f t="shared" si="1498"/>
        <v>0</v>
      </c>
      <c r="L582" s="12">
        <f t="shared" si="1498"/>
        <v>0</v>
      </c>
      <c r="M582" s="12">
        <f t="shared" si="1498"/>
        <v>0</v>
      </c>
      <c r="N582" s="12">
        <f t="shared" si="1498"/>
        <v>0</v>
      </c>
      <c r="O582" s="12">
        <f t="shared" si="1498"/>
        <v>0</v>
      </c>
      <c r="P582" s="12">
        <f t="shared" si="1498"/>
        <v>0</v>
      </c>
      <c r="Q582" s="12">
        <f t="shared" si="1498"/>
        <v>0</v>
      </c>
      <c r="R582" s="12">
        <f t="shared" si="1498"/>
        <v>0</v>
      </c>
      <c r="S582" s="12">
        <f t="shared" si="1498"/>
        <v>0</v>
      </c>
      <c r="T582" s="12">
        <f t="shared" si="1498"/>
        <v>0</v>
      </c>
      <c r="U582" s="12">
        <f t="shared" si="1498"/>
        <v>0</v>
      </c>
      <c r="V582" s="12">
        <f t="shared" si="1498"/>
        <v>0</v>
      </c>
      <c r="W582" s="12">
        <f t="shared" si="1498"/>
        <v>0</v>
      </c>
      <c r="X582" s="12">
        <f t="shared" si="1498"/>
        <v>0</v>
      </c>
      <c r="Y582" s="12">
        <f t="shared" si="1498"/>
        <v>0</v>
      </c>
      <c r="Z582" s="12">
        <f t="shared" si="1498"/>
        <v>0</v>
      </c>
      <c r="AA582" s="12">
        <f t="shared" si="1498"/>
        <v>0</v>
      </c>
      <c r="AB582" s="12">
        <f t="shared" si="1498"/>
        <v>0</v>
      </c>
      <c r="AC582" s="12">
        <f t="shared" si="1498"/>
        <v>0</v>
      </c>
      <c r="AD582" s="12">
        <f t="shared" si="1498"/>
        <v>0</v>
      </c>
      <c r="AE582" s="12">
        <f t="shared" si="1498"/>
        <v>0</v>
      </c>
      <c r="AF582" s="12">
        <f t="shared" si="1498"/>
        <v>0</v>
      </c>
      <c r="AG582" s="12">
        <f t="shared" si="1498"/>
        <v>0</v>
      </c>
      <c r="AH582" s="12">
        <f t="shared" si="1498"/>
        <v>0</v>
      </c>
      <c r="AI582" s="12">
        <f t="shared" si="1498"/>
        <v>0</v>
      </c>
      <c r="AJ582" s="12">
        <f t="shared" si="1498"/>
        <v>0</v>
      </c>
      <c r="AK582" s="12">
        <f t="shared" si="1498"/>
        <v>0</v>
      </c>
      <c r="AL582" s="12">
        <f t="shared" si="1498"/>
        <v>0</v>
      </c>
      <c r="AM582" s="12">
        <f t="shared" si="1498"/>
        <v>0</v>
      </c>
      <c r="AN582" s="12">
        <f t="shared" si="1498"/>
        <v>0</v>
      </c>
      <c r="AO582" s="12">
        <f t="shared" si="1498"/>
        <v>0</v>
      </c>
      <c r="AP582" s="12">
        <f t="shared" si="1498"/>
        <v>0</v>
      </c>
      <c r="AQ582" s="12">
        <f t="shared" si="1498"/>
        <v>0</v>
      </c>
      <c r="AR582" s="12">
        <f t="shared" si="1498"/>
        <v>0</v>
      </c>
      <c r="AS582" s="12">
        <f t="shared" si="1498"/>
        <v>0</v>
      </c>
      <c r="AT582" s="12">
        <f t="shared" si="1498"/>
        <v>0</v>
      </c>
      <c r="AU582" s="12">
        <f t="shared" si="1498"/>
        <v>-15000</v>
      </c>
      <c r="AV582" s="12">
        <f t="shared" si="1498"/>
        <v>-15000</v>
      </c>
      <c r="AW582" s="12">
        <f t="shared" si="1498"/>
        <v>-15000</v>
      </c>
      <c r="AX582" s="12">
        <f t="shared" si="1498"/>
        <v>-15000</v>
      </c>
      <c r="AY582" s="12">
        <f t="shared" si="1498"/>
        <v>-15000</v>
      </c>
      <c r="AZ582" s="12">
        <f t="shared" si="1498"/>
        <v>-15000</v>
      </c>
      <c r="BA582" s="12">
        <f t="shared" si="1498"/>
        <v>-15000</v>
      </c>
      <c r="BB582" s="12">
        <f t="shared" si="1498"/>
        <v>-15000</v>
      </c>
      <c r="BC582" s="12">
        <f t="shared" si="1498"/>
        <v>-15000</v>
      </c>
      <c r="BD582" s="12">
        <f t="shared" si="1498"/>
        <v>-15000</v>
      </c>
      <c r="BE582" s="12">
        <f t="shared" si="1498"/>
        <v>-15000</v>
      </c>
      <c r="BF582" s="12">
        <f t="shared" si="1498"/>
        <v>-15000</v>
      </c>
      <c r="BG582" s="12">
        <f t="shared" si="1498"/>
        <v>0</v>
      </c>
      <c r="BH582" s="12">
        <f t="shared" si="1498"/>
        <v>0</v>
      </c>
      <c r="BI582" s="12">
        <f t="shared" si="1498"/>
        <v>0</v>
      </c>
      <c r="BJ582" s="12">
        <f t="shared" si="1498"/>
        <v>0</v>
      </c>
      <c r="BK582" s="12">
        <f t="shared" si="1498"/>
        <v>0</v>
      </c>
      <c r="BL582" s="12">
        <f t="shared" si="1498"/>
        <v>0</v>
      </c>
      <c r="BM582" s="12">
        <f t="shared" si="1498"/>
        <v>0</v>
      </c>
      <c r="BN582" s="12">
        <f t="shared" si="1498"/>
        <v>0</v>
      </c>
      <c r="BO582" s="12">
        <f t="shared" si="1498"/>
        <v>0</v>
      </c>
      <c r="BP582" s="12">
        <f t="shared" si="1498"/>
        <v>0</v>
      </c>
      <c r="BQ582" s="12">
        <f t="shared" si="1498"/>
        <v>0</v>
      </c>
      <c r="BR582" s="12">
        <f t="shared" si="1498"/>
        <v>0</v>
      </c>
      <c r="BS582" s="12">
        <f t="shared" si="1498"/>
        <v>0</v>
      </c>
      <c r="BT582" s="12">
        <f t="shared" si="1498"/>
        <v>0</v>
      </c>
      <c r="BU582" s="12">
        <f t="shared" si="1498"/>
        <v>0</v>
      </c>
      <c r="BV582" s="12">
        <f t="shared" si="1499"/>
        <v>0</v>
      </c>
      <c r="BW582" s="12">
        <f t="shared" si="1499"/>
        <v>0</v>
      </c>
      <c r="BX582" s="12">
        <f t="shared" si="1499"/>
        <v>0</v>
      </c>
      <c r="BY582" s="12">
        <f t="shared" si="1499"/>
        <v>0</v>
      </c>
      <c r="BZ582" s="12">
        <f t="shared" si="1499"/>
        <v>0</v>
      </c>
      <c r="CA582" s="12">
        <f t="shared" si="1499"/>
        <v>0</v>
      </c>
      <c r="CB582" s="12">
        <f t="shared" si="1499"/>
        <v>0</v>
      </c>
      <c r="CC582" s="12">
        <f t="shared" si="1499"/>
        <v>0</v>
      </c>
      <c r="CD582" s="12">
        <f t="shared" si="1499"/>
        <v>0</v>
      </c>
      <c r="CE582" s="12">
        <f t="shared" si="1499"/>
        <v>0</v>
      </c>
      <c r="CF582" s="12">
        <f t="shared" si="1499"/>
        <v>0</v>
      </c>
      <c r="CG582" s="12">
        <f t="shared" si="1499"/>
        <v>0</v>
      </c>
      <c r="CH582" s="12">
        <f t="shared" si="1499"/>
        <v>0</v>
      </c>
      <c r="CI582" s="12">
        <f t="shared" si="1499"/>
        <v>0</v>
      </c>
      <c r="CJ582" s="12">
        <f t="shared" si="1499"/>
        <v>0</v>
      </c>
      <c r="CK582" s="12">
        <f t="shared" si="1499"/>
        <v>0</v>
      </c>
      <c r="CL582" s="12">
        <f t="shared" si="1499"/>
        <v>0</v>
      </c>
      <c r="CM582" s="12">
        <f t="shared" si="1499"/>
        <v>0</v>
      </c>
      <c r="CN582" s="12">
        <f t="shared" si="1499"/>
        <v>0</v>
      </c>
      <c r="CO582" s="12">
        <f t="shared" si="1499"/>
        <v>0</v>
      </c>
      <c r="CP582" s="12">
        <f t="shared" si="1499"/>
        <v>0</v>
      </c>
      <c r="CQ582" s="12">
        <f t="shared" si="1499"/>
        <v>0</v>
      </c>
      <c r="CR582" s="12">
        <f t="shared" si="1499"/>
        <v>0</v>
      </c>
      <c r="CS582" s="12">
        <f t="shared" si="1499"/>
        <v>0</v>
      </c>
      <c r="CT582" s="12">
        <f t="shared" si="1499"/>
        <v>0</v>
      </c>
      <c r="CU582" s="12">
        <f t="shared" si="1499"/>
        <v>0</v>
      </c>
      <c r="CV582" s="12">
        <f t="shared" si="1499"/>
        <v>0</v>
      </c>
      <c r="CW582" s="12">
        <f t="shared" si="1499"/>
        <v>0</v>
      </c>
      <c r="CX582" s="12">
        <f t="shared" si="1499"/>
        <v>0</v>
      </c>
      <c r="CY582" s="12">
        <f t="shared" si="1499"/>
        <v>0</v>
      </c>
      <c r="CZ582" s="12">
        <f t="shared" si="1499"/>
        <v>0</v>
      </c>
      <c r="DA582" s="12">
        <f t="shared" si="1499"/>
        <v>0</v>
      </c>
      <c r="DB582" s="12">
        <f t="shared" si="1499"/>
        <v>0</v>
      </c>
      <c r="DC582" s="12">
        <f t="shared" si="1499"/>
        <v>0</v>
      </c>
      <c r="DD582" s="12">
        <f t="shared" si="1499"/>
        <v>0</v>
      </c>
      <c r="DE582" s="12">
        <f t="shared" si="1499"/>
        <v>0</v>
      </c>
      <c r="DF582" s="12">
        <f t="shared" si="1499"/>
        <v>0</v>
      </c>
      <c r="DG582" s="12">
        <f t="shared" si="1499"/>
        <v>0</v>
      </c>
      <c r="DH582" s="12">
        <f t="shared" si="1499"/>
        <v>0</v>
      </c>
      <c r="DI582" s="12">
        <f t="shared" si="1499"/>
        <v>0</v>
      </c>
      <c r="DJ582" s="12">
        <f t="shared" si="1499"/>
        <v>0</v>
      </c>
      <c r="DK582" s="12">
        <f t="shared" si="1499"/>
        <v>0</v>
      </c>
      <c r="DL582" s="12">
        <f t="shared" si="1499"/>
        <v>0</v>
      </c>
      <c r="DM582" s="12">
        <f t="shared" si="1499"/>
        <v>0</v>
      </c>
      <c r="DN582" s="12">
        <f t="shared" si="1499"/>
        <v>0</v>
      </c>
      <c r="DO582" s="12">
        <f t="shared" si="1499"/>
        <v>0</v>
      </c>
      <c r="DP582" s="12">
        <f t="shared" si="1499"/>
        <v>0</v>
      </c>
      <c r="DQ582" s="12">
        <f t="shared" si="1499"/>
        <v>0</v>
      </c>
      <c r="DR582" s="12">
        <f t="shared" si="1499"/>
        <v>0</v>
      </c>
      <c r="DS582" s="12">
        <f t="shared" si="1499"/>
        <v>0</v>
      </c>
      <c r="DT582" s="12">
        <f t="shared" si="1499"/>
        <v>0</v>
      </c>
      <c r="DU582" s="12">
        <f t="shared" si="1499"/>
        <v>0</v>
      </c>
      <c r="DV582" s="12">
        <f t="shared" si="1499"/>
        <v>0</v>
      </c>
      <c r="DW582" s="12">
        <f t="shared" si="1499"/>
        <v>0</v>
      </c>
      <c r="DX582" s="12">
        <f t="shared" si="1499"/>
        <v>0</v>
      </c>
      <c r="DY582" s="12">
        <f t="shared" si="1499"/>
        <v>0</v>
      </c>
      <c r="EB582" s="116">
        <f t="shared" si="1490"/>
        <v>581</v>
      </c>
      <c r="EC582" s="2" t="str">
        <f t="shared" si="1500"/>
        <v>Phase 3</v>
      </c>
      <c r="ED582" s="2" t="str">
        <f t="shared" si="1501"/>
        <v>60' Wide</v>
      </c>
      <c r="EE582" s="33" t="str">
        <f>EE593</f>
        <v>GAAP</v>
      </c>
      <c r="EF582" s="2" t="str">
        <f>EF593</f>
        <v>Direct Overhead</v>
      </c>
    </row>
    <row r="583" spans="2:136" x14ac:dyDescent="0.3">
      <c r="B583" s="2" t="str">
        <f>Product!$L$2</f>
        <v>Phase 3</v>
      </c>
      <c r="C583" s="2" t="str">
        <f>Product!$L$3</f>
        <v>75' Wide</v>
      </c>
      <c r="D583" s="129">
        <f>SUMIFS(INDEX(Product!$B$2:$U$97, MATCH(D571, Product!$B$2:$B$97, 0), ), Product!$B$2:$U$2, $B583, Product!$B$3:$U$3, $C583)</f>
        <v>-6000</v>
      </c>
      <c r="F583" s="128"/>
      <c r="G583" s="11">
        <f>SUM(H583:DZ583)</f>
        <v>-120000</v>
      </c>
      <c r="I583" s="12">
        <f t="shared" si="1489"/>
        <v>0</v>
      </c>
      <c r="J583" s="12">
        <f t="shared" si="1498"/>
        <v>0</v>
      </c>
      <c r="K583" s="12">
        <f t="shared" si="1498"/>
        <v>0</v>
      </c>
      <c r="L583" s="12">
        <f t="shared" si="1498"/>
        <v>0</v>
      </c>
      <c r="M583" s="12">
        <f t="shared" si="1498"/>
        <v>0</v>
      </c>
      <c r="N583" s="12">
        <f t="shared" si="1498"/>
        <v>0</v>
      </c>
      <c r="O583" s="12">
        <f t="shared" si="1498"/>
        <v>0</v>
      </c>
      <c r="P583" s="12">
        <f t="shared" si="1498"/>
        <v>0</v>
      </c>
      <c r="Q583" s="12">
        <f t="shared" si="1498"/>
        <v>0</v>
      </c>
      <c r="R583" s="12">
        <f t="shared" si="1498"/>
        <v>0</v>
      </c>
      <c r="S583" s="12">
        <f t="shared" si="1498"/>
        <v>0</v>
      </c>
      <c r="T583" s="12">
        <f t="shared" si="1498"/>
        <v>0</v>
      </c>
      <c r="U583" s="12">
        <f t="shared" si="1498"/>
        <v>0</v>
      </c>
      <c r="V583" s="12">
        <f t="shared" si="1498"/>
        <v>0</v>
      </c>
      <c r="W583" s="12">
        <f t="shared" si="1498"/>
        <v>0</v>
      </c>
      <c r="X583" s="12">
        <f t="shared" si="1498"/>
        <v>0</v>
      </c>
      <c r="Y583" s="12">
        <f t="shared" si="1498"/>
        <v>0</v>
      </c>
      <c r="Z583" s="12">
        <f t="shared" si="1498"/>
        <v>0</v>
      </c>
      <c r="AA583" s="12">
        <f t="shared" si="1498"/>
        <v>0</v>
      </c>
      <c r="AB583" s="12">
        <f t="shared" si="1498"/>
        <v>0</v>
      </c>
      <c r="AC583" s="12">
        <f t="shared" si="1498"/>
        <v>0</v>
      </c>
      <c r="AD583" s="12">
        <f t="shared" si="1498"/>
        <v>0</v>
      </c>
      <c r="AE583" s="12">
        <f t="shared" si="1498"/>
        <v>0</v>
      </c>
      <c r="AF583" s="12">
        <f t="shared" si="1498"/>
        <v>0</v>
      </c>
      <c r="AG583" s="12">
        <f t="shared" si="1498"/>
        <v>0</v>
      </c>
      <c r="AH583" s="12">
        <f t="shared" si="1498"/>
        <v>0</v>
      </c>
      <c r="AI583" s="12">
        <f t="shared" si="1498"/>
        <v>0</v>
      </c>
      <c r="AJ583" s="12">
        <f t="shared" si="1498"/>
        <v>0</v>
      </c>
      <c r="AK583" s="12">
        <f t="shared" si="1498"/>
        <v>0</v>
      </c>
      <c r="AL583" s="12">
        <f t="shared" si="1498"/>
        <v>0</v>
      </c>
      <c r="AM583" s="12">
        <f t="shared" si="1498"/>
        <v>0</v>
      </c>
      <c r="AN583" s="12">
        <f t="shared" si="1498"/>
        <v>0</v>
      </c>
      <c r="AO583" s="12">
        <f t="shared" si="1498"/>
        <v>0</v>
      </c>
      <c r="AP583" s="12">
        <f t="shared" si="1498"/>
        <v>0</v>
      </c>
      <c r="AQ583" s="12">
        <f t="shared" si="1498"/>
        <v>0</v>
      </c>
      <c r="AR583" s="12">
        <f t="shared" si="1498"/>
        <v>0</v>
      </c>
      <c r="AS583" s="12">
        <f t="shared" si="1498"/>
        <v>0</v>
      </c>
      <c r="AT583" s="12">
        <f t="shared" si="1498"/>
        <v>0</v>
      </c>
      <c r="AU583" s="12">
        <f t="shared" si="1498"/>
        <v>-10000</v>
      </c>
      <c r="AV583" s="12">
        <f t="shared" si="1498"/>
        <v>-10000</v>
      </c>
      <c r="AW583" s="12">
        <f t="shared" si="1498"/>
        <v>-10000</v>
      </c>
      <c r="AX583" s="12">
        <f t="shared" si="1498"/>
        <v>-10000</v>
      </c>
      <c r="AY583" s="12">
        <f t="shared" si="1498"/>
        <v>-10000</v>
      </c>
      <c r="AZ583" s="12">
        <f t="shared" si="1498"/>
        <v>-10000</v>
      </c>
      <c r="BA583" s="12">
        <f t="shared" si="1498"/>
        <v>-10000</v>
      </c>
      <c r="BB583" s="12">
        <f t="shared" si="1498"/>
        <v>-10000</v>
      </c>
      <c r="BC583" s="12">
        <f t="shared" si="1498"/>
        <v>-10000</v>
      </c>
      <c r="BD583" s="12">
        <f t="shared" si="1498"/>
        <v>-10000</v>
      </c>
      <c r="BE583" s="12">
        <f t="shared" si="1498"/>
        <v>-10000</v>
      </c>
      <c r="BF583" s="12">
        <f t="shared" si="1498"/>
        <v>-10000</v>
      </c>
      <c r="BG583" s="12">
        <f t="shared" si="1498"/>
        <v>0</v>
      </c>
      <c r="BH583" s="12">
        <f t="shared" si="1498"/>
        <v>0</v>
      </c>
      <c r="BI583" s="12">
        <f t="shared" si="1498"/>
        <v>0</v>
      </c>
      <c r="BJ583" s="12">
        <f t="shared" si="1498"/>
        <v>0</v>
      </c>
      <c r="BK583" s="12">
        <f t="shared" si="1498"/>
        <v>0</v>
      </c>
      <c r="BL583" s="12">
        <f t="shared" si="1498"/>
        <v>0</v>
      </c>
      <c r="BM583" s="12">
        <f t="shared" si="1498"/>
        <v>0</v>
      </c>
      <c r="BN583" s="12">
        <f t="shared" si="1498"/>
        <v>0</v>
      </c>
      <c r="BO583" s="12">
        <f t="shared" si="1498"/>
        <v>0</v>
      </c>
      <c r="BP583" s="12">
        <f t="shared" si="1498"/>
        <v>0</v>
      </c>
      <c r="BQ583" s="12">
        <f t="shared" si="1498"/>
        <v>0</v>
      </c>
      <c r="BR583" s="12">
        <f t="shared" si="1498"/>
        <v>0</v>
      </c>
      <c r="BS583" s="12">
        <f t="shared" si="1498"/>
        <v>0</v>
      </c>
      <c r="BT583" s="12">
        <f t="shared" si="1498"/>
        <v>0</v>
      </c>
      <c r="BU583" s="12">
        <f t="shared" si="1498"/>
        <v>0</v>
      </c>
      <c r="BV583" s="12">
        <f t="shared" si="1499"/>
        <v>0</v>
      </c>
      <c r="BW583" s="12">
        <f t="shared" si="1499"/>
        <v>0</v>
      </c>
      <c r="BX583" s="12">
        <f t="shared" si="1499"/>
        <v>0</v>
      </c>
      <c r="BY583" s="12">
        <f t="shared" si="1499"/>
        <v>0</v>
      </c>
      <c r="BZ583" s="12">
        <f t="shared" si="1499"/>
        <v>0</v>
      </c>
      <c r="CA583" s="12">
        <f t="shared" si="1499"/>
        <v>0</v>
      </c>
      <c r="CB583" s="12">
        <f t="shared" si="1499"/>
        <v>0</v>
      </c>
      <c r="CC583" s="12">
        <f t="shared" si="1499"/>
        <v>0</v>
      </c>
      <c r="CD583" s="12">
        <f t="shared" si="1499"/>
        <v>0</v>
      </c>
      <c r="CE583" s="12">
        <f t="shared" si="1499"/>
        <v>0</v>
      </c>
      <c r="CF583" s="12">
        <f t="shared" si="1499"/>
        <v>0</v>
      </c>
      <c r="CG583" s="12">
        <f t="shared" si="1499"/>
        <v>0</v>
      </c>
      <c r="CH583" s="12">
        <f t="shared" si="1499"/>
        <v>0</v>
      </c>
      <c r="CI583" s="12">
        <f t="shared" si="1499"/>
        <v>0</v>
      </c>
      <c r="CJ583" s="12">
        <f t="shared" si="1499"/>
        <v>0</v>
      </c>
      <c r="CK583" s="12">
        <f t="shared" si="1499"/>
        <v>0</v>
      </c>
      <c r="CL583" s="12">
        <f t="shared" si="1499"/>
        <v>0</v>
      </c>
      <c r="CM583" s="12">
        <f t="shared" si="1499"/>
        <v>0</v>
      </c>
      <c r="CN583" s="12">
        <f t="shared" si="1499"/>
        <v>0</v>
      </c>
      <c r="CO583" s="12">
        <f t="shared" si="1499"/>
        <v>0</v>
      </c>
      <c r="CP583" s="12">
        <f t="shared" si="1499"/>
        <v>0</v>
      </c>
      <c r="CQ583" s="12">
        <f t="shared" si="1499"/>
        <v>0</v>
      </c>
      <c r="CR583" s="12">
        <f t="shared" si="1499"/>
        <v>0</v>
      </c>
      <c r="CS583" s="12">
        <f t="shared" si="1499"/>
        <v>0</v>
      </c>
      <c r="CT583" s="12">
        <f t="shared" si="1499"/>
        <v>0</v>
      </c>
      <c r="CU583" s="12">
        <f t="shared" si="1499"/>
        <v>0</v>
      </c>
      <c r="CV583" s="12">
        <f t="shared" si="1499"/>
        <v>0</v>
      </c>
      <c r="CW583" s="12">
        <f t="shared" si="1499"/>
        <v>0</v>
      </c>
      <c r="CX583" s="12">
        <f t="shared" si="1499"/>
        <v>0</v>
      </c>
      <c r="CY583" s="12">
        <f t="shared" si="1499"/>
        <v>0</v>
      </c>
      <c r="CZ583" s="12">
        <f t="shared" si="1499"/>
        <v>0</v>
      </c>
      <c r="DA583" s="12">
        <f t="shared" si="1499"/>
        <v>0</v>
      </c>
      <c r="DB583" s="12">
        <f t="shared" si="1499"/>
        <v>0</v>
      </c>
      <c r="DC583" s="12">
        <f t="shared" si="1499"/>
        <v>0</v>
      </c>
      <c r="DD583" s="12">
        <f t="shared" si="1499"/>
        <v>0</v>
      </c>
      <c r="DE583" s="12">
        <f t="shared" si="1499"/>
        <v>0</v>
      </c>
      <c r="DF583" s="12">
        <f t="shared" si="1499"/>
        <v>0</v>
      </c>
      <c r="DG583" s="12">
        <f t="shared" si="1499"/>
        <v>0</v>
      </c>
      <c r="DH583" s="12">
        <f t="shared" si="1499"/>
        <v>0</v>
      </c>
      <c r="DI583" s="12">
        <f t="shared" si="1499"/>
        <v>0</v>
      </c>
      <c r="DJ583" s="12">
        <f t="shared" si="1499"/>
        <v>0</v>
      </c>
      <c r="DK583" s="12">
        <f t="shared" si="1499"/>
        <v>0</v>
      </c>
      <c r="DL583" s="12">
        <f t="shared" si="1499"/>
        <v>0</v>
      </c>
      <c r="DM583" s="12">
        <f t="shared" si="1499"/>
        <v>0</v>
      </c>
      <c r="DN583" s="12">
        <f t="shared" si="1499"/>
        <v>0</v>
      </c>
      <c r="DO583" s="12">
        <f t="shared" si="1499"/>
        <v>0</v>
      </c>
      <c r="DP583" s="12">
        <f t="shared" si="1499"/>
        <v>0</v>
      </c>
      <c r="DQ583" s="12">
        <f t="shared" si="1499"/>
        <v>0</v>
      </c>
      <c r="DR583" s="12">
        <f t="shared" si="1499"/>
        <v>0</v>
      </c>
      <c r="DS583" s="12">
        <f t="shared" si="1499"/>
        <v>0</v>
      </c>
      <c r="DT583" s="12">
        <f t="shared" si="1499"/>
        <v>0</v>
      </c>
      <c r="DU583" s="12">
        <f t="shared" si="1499"/>
        <v>0</v>
      </c>
      <c r="DV583" s="12">
        <f t="shared" si="1499"/>
        <v>0</v>
      </c>
      <c r="DW583" s="12">
        <f t="shared" si="1499"/>
        <v>0</v>
      </c>
      <c r="DX583" s="12">
        <f t="shared" si="1499"/>
        <v>0</v>
      </c>
      <c r="DY583" s="12">
        <f t="shared" si="1499"/>
        <v>0</v>
      </c>
      <c r="EB583" s="116">
        <f t="shared" si="1490"/>
        <v>582</v>
      </c>
      <c r="EC583" s="2" t="str">
        <f t="shared" si="1500"/>
        <v>Phase 3</v>
      </c>
      <c r="ED583" s="2" t="str">
        <f t="shared" si="1501"/>
        <v>75' Wide</v>
      </c>
      <c r="EE583" s="33" t="str">
        <f>EE593</f>
        <v>GAAP</v>
      </c>
      <c r="EF583" s="2" t="str">
        <f>EF593</f>
        <v>Direct Overhead</v>
      </c>
    </row>
    <row r="584" spans="2:136" x14ac:dyDescent="0.3">
      <c r="D584" s="129"/>
      <c r="F584" s="128"/>
      <c r="G584" s="13"/>
      <c r="I584" s="12"/>
      <c r="J584" s="12"/>
      <c r="K584" s="12"/>
      <c r="L584" s="12"/>
      <c r="M584" s="12"/>
      <c r="N584" s="12"/>
      <c r="O584" s="12"/>
      <c r="P584" s="12"/>
      <c r="Q584" s="12"/>
      <c r="R584" s="12"/>
      <c r="S584" s="12"/>
      <c r="T584" s="12"/>
      <c r="U584" s="12"/>
      <c r="V584" s="12"/>
      <c r="W584" s="12"/>
      <c r="X584" s="12"/>
      <c r="Y584" s="12"/>
      <c r="Z584" s="12"/>
      <c r="AA584" s="12"/>
      <c r="AB584" s="12"/>
      <c r="AC584" s="12"/>
      <c r="AD584" s="12"/>
      <c r="AE584" s="12"/>
      <c r="AF584" s="12"/>
      <c r="AG584" s="12"/>
      <c r="AH584" s="12"/>
      <c r="AI584" s="12"/>
      <c r="AJ584" s="12"/>
      <c r="AK584" s="12"/>
      <c r="AL584" s="12"/>
      <c r="AM584" s="12"/>
      <c r="AN584" s="12"/>
      <c r="AO584" s="12"/>
      <c r="AP584" s="12"/>
      <c r="AQ584" s="12"/>
      <c r="AR584" s="12"/>
      <c r="AS584" s="12"/>
      <c r="AT584" s="12"/>
      <c r="AU584" s="12"/>
      <c r="AV584" s="12"/>
      <c r="AW584" s="12"/>
      <c r="AX584" s="12"/>
      <c r="AY584" s="12"/>
      <c r="AZ584" s="12"/>
      <c r="BA584" s="12"/>
      <c r="BB584" s="12"/>
      <c r="BC584" s="12"/>
      <c r="BD584" s="12"/>
      <c r="BE584" s="12"/>
      <c r="BF584" s="12"/>
      <c r="BG584" s="12"/>
      <c r="BH584" s="12"/>
      <c r="BI584" s="12"/>
      <c r="BJ584" s="12"/>
      <c r="BK584" s="12"/>
      <c r="BL584" s="12"/>
      <c r="BM584" s="12"/>
      <c r="BN584" s="12"/>
      <c r="BO584" s="12"/>
      <c r="BP584" s="12"/>
      <c r="BQ584" s="12"/>
      <c r="BR584" s="12"/>
      <c r="BS584" s="12"/>
      <c r="BT584" s="12"/>
      <c r="BU584" s="12"/>
      <c r="BV584" s="12"/>
      <c r="BW584" s="12"/>
      <c r="BX584" s="12"/>
      <c r="BY584" s="12"/>
      <c r="BZ584" s="12"/>
      <c r="CA584" s="12"/>
      <c r="CB584" s="12"/>
      <c r="CC584" s="12"/>
      <c r="CD584" s="12"/>
      <c r="CE584" s="12"/>
      <c r="CF584" s="12"/>
      <c r="CG584" s="12"/>
      <c r="CH584" s="12"/>
      <c r="CI584" s="12"/>
      <c r="CJ584" s="12"/>
      <c r="CK584" s="12"/>
      <c r="CL584" s="12"/>
      <c r="CM584" s="12"/>
      <c r="CN584" s="12"/>
      <c r="CO584" s="12"/>
      <c r="CP584" s="12"/>
      <c r="CQ584" s="12"/>
      <c r="CR584" s="12"/>
      <c r="CS584" s="12"/>
      <c r="CT584" s="12"/>
      <c r="CU584" s="12"/>
      <c r="CV584" s="12"/>
      <c r="CW584" s="12"/>
      <c r="CX584" s="12"/>
      <c r="CY584" s="12"/>
      <c r="CZ584" s="12"/>
      <c r="DA584" s="12"/>
      <c r="DB584" s="12"/>
      <c r="DC584" s="12"/>
      <c r="DD584" s="12"/>
      <c r="DE584" s="12"/>
      <c r="DF584" s="12"/>
      <c r="DG584" s="12"/>
      <c r="DH584" s="12"/>
      <c r="DI584" s="12"/>
      <c r="DJ584" s="12"/>
      <c r="DK584" s="12"/>
      <c r="DL584" s="12"/>
      <c r="DM584" s="12"/>
      <c r="DN584" s="12"/>
      <c r="DO584" s="12"/>
      <c r="DP584" s="12"/>
      <c r="DQ584" s="12"/>
      <c r="DR584" s="12"/>
      <c r="DS584" s="12"/>
      <c r="DT584" s="12"/>
      <c r="DU584" s="12"/>
      <c r="DV584" s="12"/>
      <c r="DW584" s="12"/>
      <c r="DX584" s="12"/>
      <c r="DY584" s="12"/>
      <c r="EE584" s="33"/>
    </row>
    <row r="585" spans="2:136" x14ac:dyDescent="0.3">
      <c r="B585" s="2" t="str">
        <f>Product!$M$2</f>
        <v>Phase 4</v>
      </c>
      <c r="C585" s="2" t="str">
        <f>Product!$M$3</f>
        <v>50' Wide</v>
      </c>
      <c r="D585" s="129">
        <f>SUMIFS(INDEX(Product!$B$2:$U$97, MATCH(D571, Product!$B$2:$B$97, 0), ), Product!$B$2:$U$2, $B585, Product!$B$3:$U$3, $C585)</f>
        <v>-6000</v>
      </c>
      <c r="F585" s="128"/>
      <c r="G585" s="11">
        <f>SUM(H585:DZ585)</f>
        <v>-180000</v>
      </c>
      <c r="I585" s="12">
        <f t="shared" si="1489"/>
        <v>0</v>
      </c>
      <c r="J585" s="12">
        <f t="shared" ref="J585:BU587" si="1502">J175*$D585</f>
        <v>0</v>
      </c>
      <c r="K585" s="12">
        <f t="shared" si="1502"/>
        <v>0</v>
      </c>
      <c r="L585" s="12">
        <f t="shared" si="1502"/>
        <v>0</v>
      </c>
      <c r="M585" s="12">
        <f t="shared" si="1502"/>
        <v>0</v>
      </c>
      <c r="N585" s="12">
        <f t="shared" si="1502"/>
        <v>0</v>
      </c>
      <c r="O585" s="12">
        <f t="shared" si="1502"/>
        <v>0</v>
      </c>
      <c r="P585" s="12">
        <f t="shared" si="1502"/>
        <v>0</v>
      </c>
      <c r="Q585" s="12">
        <f t="shared" si="1502"/>
        <v>0</v>
      </c>
      <c r="R585" s="12">
        <f t="shared" si="1502"/>
        <v>0</v>
      </c>
      <c r="S585" s="12">
        <f t="shared" si="1502"/>
        <v>0</v>
      </c>
      <c r="T585" s="12">
        <f t="shared" si="1502"/>
        <v>0</v>
      </c>
      <c r="U585" s="12">
        <f t="shared" si="1502"/>
        <v>0</v>
      </c>
      <c r="V585" s="12">
        <f t="shared" si="1502"/>
        <v>0</v>
      </c>
      <c r="W585" s="12">
        <f t="shared" si="1502"/>
        <v>0</v>
      </c>
      <c r="X585" s="12">
        <f t="shared" si="1502"/>
        <v>0</v>
      </c>
      <c r="Y585" s="12">
        <f t="shared" si="1502"/>
        <v>0</v>
      </c>
      <c r="Z585" s="12">
        <f t="shared" si="1502"/>
        <v>0</v>
      </c>
      <c r="AA585" s="12">
        <f t="shared" si="1502"/>
        <v>0</v>
      </c>
      <c r="AB585" s="12">
        <f t="shared" si="1502"/>
        <v>0</v>
      </c>
      <c r="AC585" s="12">
        <f t="shared" si="1502"/>
        <v>0</v>
      </c>
      <c r="AD585" s="12">
        <f t="shared" si="1502"/>
        <v>0</v>
      </c>
      <c r="AE585" s="12">
        <f t="shared" si="1502"/>
        <v>0</v>
      </c>
      <c r="AF585" s="12">
        <f t="shared" si="1502"/>
        <v>0</v>
      </c>
      <c r="AG585" s="12">
        <f t="shared" si="1502"/>
        <v>0</v>
      </c>
      <c r="AH585" s="12">
        <f t="shared" si="1502"/>
        <v>0</v>
      </c>
      <c r="AI585" s="12">
        <f t="shared" si="1502"/>
        <v>0</v>
      </c>
      <c r="AJ585" s="12">
        <f t="shared" si="1502"/>
        <v>0</v>
      </c>
      <c r="AK585" s="12">
        <f t="shared" si="1502"/>
        <v>0</v>
      </c>
      <c r="AL585" s="12">
        <f t="shared" si="1502"/>
        <v>0</v>
      </c>
      <c r="AM585" s="12">
        <f t="shared" si="1502"/>
        <v>0</v>
      </c>
      <c r="AN585" s="12">
        <f t="shared" si="1502"/>
        <v>0</v>
      </c>
      <c r="AO585" s="12">
        <f t="shared" si="1502"/>
        <v>0</v>
      </c>
      <c r="AP585" s="12">
        <f t="shared" si="1502"/>
        <v>0</v>
      </c>
      <c r="AQ585" s="12">
        <f t="shared" si="1502"/>
        <v>0</v>
      </c>
      <c r="AR585" s="12">
        <f t="shared" si="1502"/>
        <v>0</v>
      </c>
      <c r="AS585" s="12">
        <f t="shared" si="1502"/>
        <v>0</v>
      </c>
      <c r="AT585" s="12">
        <f t="shared" si="1502"/>
        <v>0</v>
      </c>
      <c r="AU585" s="12">
        <f t="shared" si="1502"/>
        <v>0</v>
      </c>
      <c r="AV585" s="12">
        <f t="shared" si="1502"/>
        <v>0</v>
      </c>
      <c r="AW585" s="12">
        <f t="shared" si="1502"/>
        <v>0</v>
      </c>
      <c r="AX585" s="12">
        <f t="shared" si="1502"/>
        <v>0</v>
      </c>
      <c r="AY585" s="12">
        <f t="shared" si="1502"/>
        <v>0</v>
      </c>
      <c r="AZ585" s="12">
        <f t="shared" si="1502"/>
        <v>0</v>
      </c>
      <c r="BA585" s="12">
        <f t="shared" si="1502"/>
        <v>0</v>
      </c>
      <c r="BB585" s="12">
        <f t="shared" si="1502"/>
        <v>0</v>
      </c>
      <c r="BC585" s="12">
        <f t="shared" si="1502"/>
        <v>0</v>
      </c>
      <c r="BD585" s="12">
        <f t="shared" si="1502"/>
        <v>0</v>
      </c>
      <c r="BE585" s="12">
        <f t="shared" si="1502"/>
        <v>0</v>
      </c>
      <c r="BF585" s="12">
        <f t="shared" si="1502"/>
        <v>0</v>
      </c>
      <c r="BG585" s="12">
        <f t="shared" si="1502"/>
        <v>-15000</v>
      </c>
      <c r="BH585" s="12">
        <f t="shared" si="1502"/>
        <v>-15000</v>
      </c>
      <c r="BI585" s="12">
        <f t="shared" si="1502"/>
        <v>-15000</v>
      </c>
      <c r="BJ585" s="12">
        <f t="shared" si="1502"/>
        <v>-15000</v>
      </c>
      <c r="BK585" s="12">
        <f t="shared" si="1502"/>
        <v>-15000</v>
      </c>
      <c r="BL585" s="12">
        <f t="shared" si="1502"/>
        <v>-15000</v>
      </c>
      <c r="BM585" s="12">
        <f t="shared" si="1502"/>
        <v>-15000</v>
      </c>
      <c r="BN585" s="12">
        <f t="shared" si="1502"/>
        <v>-15000</v>
      </c>
      <c r="BO585" s="12">
        <f t="shared" si="1502"/>
        <v>-15000</v>
      </c>
      <c r="BP585" s="12">
        <f t="shared" si="1502"/>
        <v>-15000</v>
      </c>
      <c r="BQ585" s="12">
        <f t="shared" si="1502"/>
        <v>-15000</v>
      </c>
      <c r="BR585" s="12">
        <f t="shared" si="1502"/>
        <v>-15000</v>
      </c>
      <c r="BS585" s="12">
        <f t="shared" si="1502"/>
        <v>0</v>
      </c>
      <c r="BT585" s="12">
        <f t="shared" si="1502"/>
        <v>0</v>
      </c>
      <c r="BU585" s="12">
        <f t="shared" si="1502"/>
        <v>0</v>
      </c>
      <c r="BV585" s="12">
        <f t="shared" ref="BV585:DY587" si="1503">BV175*$D585</f>
        <v>0</v>
      </c>
      <c r="BW585" s="12">
        <f t="shared" si="1503"/>
        <v>0</v>
      </c>
      <c r="BX585" s="12">
        <f t="shared" si="1503"/>
        <v>0</v>
      </c>
      <c r="BY585" s="12">
        <f t="shared" si="1503"/>
        <v>0</v>
      </c>
      <c r="BZ585" s="12">
        <f t="shared" si="1503"/>
        <v>0</v>
      </c>
      <c r="CA585" s="12">
        <f t="shared" si="1503"/>
        <v>0</v>
      </c>
      <c r="CB585" s="12">
        <f t="shared" si="1503"/>
        <v>0</v>
      </c>
      <c r="CC585" s="12">
        <f t="shared" si="1503"/>
        <v>0</v>
      </c>
      <c r="CD585" s="12">
        <f t="shared" si="1503"/>
        <v>0</v>
      </c>
      <c r="CE585" s="12">
        <f t="shared" si="1503"/>
        <v>0</v>
      </c>
      <c r="CF585" s="12">
        <f t="shared" si="1503"/>
        <v>0</v>
      </c>
      <c r="CG585" s="12">
        <f t="shared" si="1503"/>
        <v>0</v>
      </c>
      <c r="CH585" s="12">
        <f t="shared" si="1503"/>
        <v>0</v>
      </c>
      <c r="CI585" s="12">
        <f t="shared" si="1503"/>
        <v>0</v>
      </c>
      <c r="CJ585" s="12">
        <f t="shared" si="1503"/>
        <v>0</v>
      </c>
      <c r="CK585" s="12">
        <f t="shared" si="1503"/>
        <v>0</v>
      </c>
      <c r="CL585" s="12">
        <f t="shared" si="1503"/>
        <v>0</v>
      </c>
      <c r="CM585" s="12">
        <f t="shared" si="1503"/>
        <v>0</v>
      </c>
      <c r="CN585" s="12">
        <f t="shared" si="1503"/>
        <v>0</v>
      </c>
      <c r="CO585" s="12">
        <f t="shared" si="1503"/>
        <v>0</v>
      </c>
      <c r="CP585" s="12">
        <f t="shared" si="1503"/>
        <v>0</v>
      </c>
      <c r="CQ585" s="12">
        <f t="shared" si="1503"/>
        <v>0</v>
      </c>
      <c r="CR585" s="12">
        <f t="shared" si="1503"/>
        <v>0</v>
      </c>
      <c r="CS585" s="12">
        <f t="shared" si="1503"/>
        <v>0</v>
      </c>
      <c r="CT585" s="12">
        <f t="shared" si="1503"/>
        <v>0</v>
      </c>
      <c r="CU585" s="12">
        <f t="shared" si="1503"/>
        <v>0</v>
      </c>
      <c r="CV585" s="12">
        <f t="shared" si="1503"/>
        <v>0</v>
      </c>
      <c r="CW585" s="12">
        <f t="shared" si="1503"/>
        <v>0</v>
      </c>
      <c r="CX585" s="12">
        <f t="shared" si="1503"/>
        <v>0</v>
      </c>
      <c r="CY585" s="12">
        <f t="shared" si="1503"/>
        <v>0</v>
      </c>
      <c r="CZ585" s="12">
        <f t="shared" si="1503"/>
        <v>0</v>
      </c>
      <c r="DA585" s="12">
        <f t="shared" si="1503"/>
        <v>0</v>
      </c>
      <c r="DB585" s="12">
        <f t="shared" si="1503"/>
        <v>0</v>
      </c>
      <c r="DC585" s="12">
        <f t="shared" si="1503"/>
        <v>0</v>
      </c>
      <c r="DD585" s="12">
        <f t="shared" si="1503"/>
        <v>0</v>
      </c>
      <c r="DE585" s="12">
        <f t="shared" si="1503"/>
        <v>0</v>
      </c>
      <c r="DF585" s="12">
        <f t="shared" si="1503"/>
        <v>0</v>
      </c>
      <c r="DG585" s="12">
        <f t="shared" si="1503"/>
        <v>0</v>
      </c>
      <c r="DH585" s="12">
        <f t="shared" si="1503"/>
        <v>0</v>
      </c>
      <c r="DI585" s="12">
        <f t="shared" si="1503"/>
        <v>0</v>
      </c>
      <c r="DJ585" s="12">
        <f t="shared" si="1503"/>
        <v>0</v>
      </c>
      <c r="DK585" s="12">
        <f t="shared" si="1503"/>
        <v>0</v>
      </c>
      <c r="DL585" s="12">
        <f t="shared" si="1503"/>
        <v>0</v>
      </c>
      <c r="DM585" s="12">
        <f t="shared" si="1503"/>
        <v>0</v>
      </c>
      <c r="DN585" s="12">
        <f t="shared" si="1503"/>
        <v>0</v>
      </c>
      <c r="DO585" s="12">
        <f t="shared" si="1503"/>
        <v>0</v>
      </c>
      <c r="DP585" s="12">
        <f t="shared" si="1503"/>
        <v>0</v>
      </c>
      <c r="DQ585" s="12">
        <f t="shared" si="1503"/>
        <v>0</v>
      </c>
      <c r="DR585" s="12">
        <f t="shared" si="1503"/>
        <v>0</v>
      </c>
      <c r="DS585" s="12">
        <f t="shared" si="1503"/>
        <v>0</v>
      </c>
      <c r="DT585" s="12">
        <f t="shared" si="1503"/>
        <v>0</v>
      </c>
      <c r="DU585" s="12">
        <f t="shared" si="1503"/>
        <v>0</v>
      </c>
      <c r="DV585" s="12">
        <f t="shared" si="1503"/>
        <v>0</v>
      </c>
      <c r="DW585" s="12">
        <f t="shared" si="1503"/>
        <v>0</v>
      </c>
      <c r="DX585" s="12">
        <f t="shared" si="1503"/>
        <v>0</v>
      </c>
      <c r="DY585" s="12">
        <f t="shared" si="1503"/>
        <v>0</v>
      </c>
      <c r="EB585" s="116">
        <f t="shared" si="1490"/>
        <v>584</v>
      </c>
      <c r="EC585" s="2" t="str">
        <f t="shared" ref="EC585:EC587" si="1504">B585</f>
        <v>Phase 4</v>
      </c>
      <c r="ED585" s="2" t="str">
        <f t="shared" ref="ED585:ED587" si="1505">C585</f>
        <v>50' Wide</v>
      </c>
      <c r="EE585" s="33" t="str">
        <f>EE593</f>
        <v>GAAP</v>
      </c>
      <c r="EF585" s="2" t="str">
        <f>EF593</f>
        <v>Direct Overhead</v>
      </c>
    </row>
    <row r="586" spans="2:136" x14ac:dyDescent="0.3">
      <c r="B586" s="2" t="str">
        <f>Product!$N$2</f>
        <v>Phase 4</v>
      </c>
      <c r="C586" s="2" t="str">
        <f>Product!$N$3</f>
        <v>60' Wide</v>
      </c>
      <c r="D586" s="129">
        <f>SUMIFS(INDEX(Product!$B$2:$U$97, MATCH(D571, Product!$B$2:$B$97, 0), ), Product!$B$2:$U$2, $B586, Product!$B$3:$U$3, $C586)</f>
        <v>-6000</v>
      </c>
      <c r="F586" s="128"/>
      <c r="G586" s="11">
        <f>SUM(H586:DZ586)</f>
        <v>-180000</v>
      </c>
      <c r="I586" s="12">
        <f t="shared" si="1489"/>
        <v>0</v>
      </c>
      <c r="J586" s="12">
        <f t="shared" si="1502"/>
        <v>0</v>
      </c>
      <c r="K586" s="12">
        <f t="shared" si="1502"/>
        <v>0</v>
      </c>
      <c r="L586" s="12">
        <f t="shared" si="1502"/>
        <v>0</v>
      </c>
      <c r="M586" s="12">
        <f t="shared" si="1502"/>
        <v>0</v>
      </c>
      <c r="N586" s="12">
        <f t="shared" si="1502"/>
        <v>0</v>
      </c>
      <c r="O586" s="12">
        <f t="shared" si="1502"/>
        <v>0</v>
      </c>
      <c r="P586" s="12">
        <f t="shared" si="1502"/>
        <v>0</v>
      </c>
      <c r="Q586" s="12">
        <f t="shared" si="1502"/>
        <v>0</v>
      </c>
      <c r="R586" s="12">
        <f t="shared" si="1502"/>
        <v>0</v>
      </c>
      <c r="S586" s="12">
        <f t="shared" si="1502"/>
        <v>0</v>
      </c>
      <c r="T586" s="12">
        <f t="shared" si="1502"/>
        <v>0</v>
      </c>
      <c r="U586" s="12">
        <f t="shared" si="1502"/>
        <v>0</v>
      </c>
      <c r="V586" s="12">
        <f t="shared" si="1502"/>
        <v>0</v>
      </c>
      <c r="W586" s="12">
        <f t="shared" si="1502"/>
        <v>0</v>
      </c>
      <c r="X586" s="12">
        <f t="shared" si="1502"/>
        <v>0</v>
      </c>
      <c r="Y586" s="12">
        <f t="shared" si="1502"/>
        <v>0</v>
      </c>
      <c r="Z586" s="12">
        <f t="shared" si="1502"/>
        <v>0</v>
      </c>
      <c r="AA586" s="12">
        <f t="shared" si="1502"/>
        <v>0</v>
      </c>
      <c r="AB586" s="12">
        <f t="shared" si="1502"/>
        <v>0</v>
      </c>
      <c r="AC586" s="12">
        <f t="shared" si="1502"/>
        <v>0</v>
      </c>
      <c r="AD586" s="12">
        <f t="shared" si="1502"/>
        <v>0</v>
      </c>
      <c r="AE586" s="12">
        <f t="shared" si="1502"/>
        <v>0</v>
      </c>
      <c r="AF586" s="12">
        <f t="shared" si="1502"/>
        <v>0</v>
      </c>
      <c r="AG586" s="12">
        <f t="shared" si="1502"/>
        <v>0</v>
      </c>
      <c r="AH586" s="12">
        <f t="shared" si="1502"/>
        <v>0</v>
      </c>
      <c r="AI586" s="12">
        <f t="shared" si="1502"/>
        <v>0</v>
      </c>
      <c r="AJ586" s="12">
        <f t="shared" si="1502"/>
        <v>0</v>
      </c>
      <c r="AK586" s="12">
        <f t="shared" si="1502"/>
        <v>0</v>
      </c>
      <c r="AL586" s="12">
        <f t="shared" si="1502"/>
        <v>0</v>
      </c>
      <c r="AM586" s="12">
        <f t="shared" si="1502"/>
        <v>0</v>
      </c>
      <c r="AN586" s="12">
        <f t="shared" si="1502"/>
        <v>0</v>
      </c>
      <c r="AO586" s="12">
        <f t="shared" si="1502"/>
        <v>0</v>
      </c>
      <c r="AP586" s="12">
        <f t="shared" si="1502"/>
        <v>0</v>
      </c>
      <c r="AQ586" s="12">
        <f t="shared" si="1502"/>
        <v>0</v>
      </c>
      <c r="AR586" s="12">
        <f t="shared" si="1502"/>
        <v>0</v>
      </c>
      <c r="AS586" s="12">
        <f t="shared" si="1502"/>
        <v>0</v>
      </c>
      <c r="AT586" s="12">
        <f t="shared" si="1502"/>
        <v>0</v>
      </c>
      <c r="AU586" s="12">
        <f t="shared" si="1502"/>
        <v>0</v>
      </c>
      <c r="AV586" s="12">
        <f t="shared" si="1502"/>
        <v>0</v>
      </c>
      <c r="AW586" s="12">
        <f t="shared" si="1502"/>
        <v>0</v>
      </c>
      <c r="AX586" s="12">
        <f t="shared" si="1502"/>
        <v>0</v>
      </c>
      <c r="AY586" s="12">
        <f t="shared" si="1502"/>
        <v>0</v>
      </c>
      <c r="AZ586" s="12">
        <f t="shared" si="1502"/>
        <v>0</v>
      </c>
      <c r="BA586" s="12">
        <f t="shared" si="1502"/>
        <v>0</v>
      </c>
      <c r="BB586" s="12">
        <f t="shared" si="1502"/>
        <v>0</v>
      </c>
      <c r="BC586" s="12">
        <f t="shared" si="1502"/>
        <v>0</v>
      </c>
      <c r="BD586" s="12">
        <f t="shared" si="1502"/>
        <v>0</v>
      </c>
      <c r="BE586" s="12">
        <f t="shared" si="1502"/>
        <v>0</v>
      </c>
      <c r="BF586" s="12">
        <f t="shared" si="1502"/>
        <v>0</v>
      </c>
      <c r="BG586" s="12">
        <f t="shared" si="1502"/>
        <v>-15000</v>
      </c>
      <c r="BH586" s="12">
        <f t="shared" si="1502"/>
        <v>-15000</v>
      </c>
      <c r="BI586" s="12">
        <f t="shared" si="1502"/>
        <v>-15000</v>
      </c>
      <c r="BJ586" s="12">
        <f t="shared" si="1502"/>
        <v>-15000</v>
      </c>
      <c r="BK586" s="12">
        <f t="shared" si="1502"/>
        <v>-15000</v>
      </c>
      <c r="BL586" s="12">
        <f t="shared" si="1502"/>
        <v>-15000</v>
      </c>
      <c r="BM586" s="12">
        <f t="shared" si="1502"/>
        <v>-15000</v>
      </c>
      <c r="BN586" s="12">
        <f t="shared" si="1502"/>
        <v>-15000</v>
      </c>
      <c r="BO586" s="12">
        <f t="shared" si="1502"/>
        <v>-15000</v>
      </c>
      <c r="BP586" s="12">
        <f t="shared" si="1502"/>
        <v>-15000</v>
      </c>
      <c r="BQ586" s="12">
        <f t="shared" si="1502"/>
        <v>-15000</v>
      </c>
      <c r="BR586" s="12">
        <f t="shared" si="1502"/>
        <v>-15000</v>
      </c>
      <c r="BS586" s="12">
        <f t="shared" si="1502"/>
        <v>0</v>
      </c>
      <c r="BT586" s="12">
        <f t="shared" si="1502"/>
        <v>0</v>
      </c>
      <c r="BU586" s="12">
        <f t="shared" si="1502"/>
        <v>0</v>
      </c>
      <c r="BV586" s="12">
        <f t="shared" si="1503"/>
        <v>0</v>
      </c>
      <c r="BW586" s="12">
        <f t="shared" si="1503"/>
        <v>0</v>
      </c>
      <c r="BX586" s="12">
        <f t="shared" si="1503"/>
        <v>0</v>
      </c>
      <c r="BY586" s="12">
        <f t="shared" si="1503"/>
        <v>0</v>
      </c>
      <c r="BZ586" s="12">
        <f t="shared" si="1503"/>
        <v>0</v>
      </c>
      <c r="CA586" s="12">
        <f t="shared" si="1503"/>
        <v>0</v>
      </c>
      <c r="CB586" s="12">
        <f t="shared" si="1503"/>
        <v>0</v>
      </c>
      <c r="CC586" s="12">
        <f t="shared" si="1503"/>
        <v>0</v>
      </c>
      <c r="CD586" s="12">
        <f t="shared" si="1503"/>
        <v>0</v>
      </c>
      <c r="CE586" s="12">
        <f t="shared" si="1503"/>
        <v>0</v>
      </c>
      <c r="CF586" s="12">
        <f t="shared" si="1503"/>
        <v>0</v>
      </c>
      <c r="CG586" s="12">
        <f t="shared" si="1503"/>
        <v>0</v>
      </c>
      <c r="CH586" s="12">
        <f t="shared" si="1503"/>
        <v>0</v>
      </c>
      <c r="CI586" s="12">
        <f t="shared" si="1503"/>
        <v>0</v>
      </c>
      <c r="CJ586" s="12">
        <f t="shared" si="1503"/>
        <v>0</v>
      </c>
      <c r="CK586" s="12">
        <f t="shared" si="1503"/>
        <v>0</v>
      </c>
      <c r="CL586" s="12">
        <f t="shared" si="1503"/>
        <v>0</v>
      </c>
      <c r="CM586" s="12">
        <f t="shared" si="1503"/>
        <v>0</v>
      </c>
      <c r="CN586" s="12">
        <f t="shared" si="1503"/>
        <v>0</v>
      </c>
      <c r="CO586" s="12">
        <f t="shared" si="1503"/>
        <v>0</v>
      </c>
      <c r="CP586" s="12">
        <f t="shared" si="1503"/>
        <v>0</v>
      </c>
      <c r="CQ586" s="12">
        <f t="shared" si="1503"/>
        <v>0</v>
      </c>
      <c r="CR586" s="12">
        <f t="shared" si="1503"/>
        <v>0</v>
      </c>
      <c r="CS586" s="12">
        <f t="shared" si="1503"/>
        <v>0</v>
      </c>
      <c r="CT586" s="12">
        <f t="shared" si="1503"/>
        <v>0</v>
      </c>
      <c r="CU586" s="12">
        <f t="shared" si="1503"/>
        <v>0</v>
      </c>
      <c r="CV586" s="12">
        <f t="shared" si="1503"/>
        <v>0</v>
      </c>
      <c r="CW586" s="12">
        <f t="shared" si="1503"/>
        <v>0</v>
      </c>
      <c r="CX586" s="12">
        <f t="shared" si="1503"/>
        <v>0</v>
      </c>
      <c r="CY586" s="12">
        <f t="shared" si="1503"/>
        <v>0</v>
      </c>
      <c r="CZ586" s="12">
        <f t="shared" si="1503"/>
        <v>0</v>
      </c>
      <c r="DA586" s="12">
        <f t="shared" si="1503"/>
        <v>0</v>
      </c>
      <c r="DB586" s="12">
        <f t="shared" si="1503"/>
        <v>0</v>
      </c>
      <c r="DC586" s="12">
        <f t="shared" si="1503"/>
        <v>0</v>
      </c>
      <c r="DD586" s="12">
        <f t="shared" si="1503"/>
        <v>0</v>
      </c>
      <c r="DE586" s="12">
        <f t="shared" si="1503"/>
        <v>0</v>
      </c>
      <c r="DF586" s="12">
        <f t="shared" si="1503"/>
        <v>0</v>
      </c>
      <c r="DG586" s="12">
        <f t="shared" si="1503"/>
        <v>0</v>
      </c>
      <c r="DH586" s="12">
        <f t="shared" si="1503"/>
        <v>0</v>
      </c>
      <c r="DI586" s="12">
        <f t="shared" si="1503"/>
        <v>0</v>
      </c>
      <c r="DJ586" s="12">
        <f t="shared" si="1503"/>
        <v>0</v>
      </c>
      <c r="DK586" s="12">
        <f t="shared" si="1503"/>
        <v>0</v>
      </c>
      <c r="DL586" s="12">
        <f t="shared" si="1503"/>
        <v>0</v>
      </c>
      <c r="DM586" s="12">
        <f t="shared" si="1503"/>
        <v>0</v>
      </c>
      <c r="DN586" s="12">
        <f t="shared" si="1503"/>
        <v>0</v>
      </c>
      <c r="DO586" s="12">
        <f t="shared" si="1503"/>
        <v>0</v>
      </c>
      <c r="DP586" s="12">
        <f t="shared" si="1503"/>
        <v>0</v>
      </c>
      <c r="DQ586" s="12">
        <f t="shared" si="1503"/>
        <v>0</v>
      </c>
      <c r="DR586" s="12">
        <f t="shared" si="1503"/>
        <v>0</v>
      </c>
      <c r="DS586" s="12">
        <f t="shared" si="1503"/>
        <v>0</v>
      </c>
      <c r="DT586" s="12">
        <f t="shared" si="1503"/>
        <v>0</v>
      </c>
      <c r="DU586" s="12">
        <f t="shared" si="1503"/>
        <v>0</v>
      </c>
      <c r="DV586" s="12">
        <f t="shared" si="1503"/>
        <v>0</v>
      </c>
      <c r="DW586" s="12">
        <f t="shared" si="1503"/>
        <v>0</v>
      </c>
      <c r="DX586" s="12">
        <f t="shared" si="1503"/>
        <v>0</v>
      </c>
      <c r="DY586" s="12">
        <f t="shared" si="1503"/>
        <v>0</v>
      </c>
      <c r="EB586" s="116">
        <f t="shared" si="1490"/>
        <v>585</v>
      </c>
      <c r="EC586" s="2" t="str">
        <f t="shared" si="1504"/>
        <v>Phase 4</v>
      </c>
      <c r="ED586" s="2" t="str">
        <f t="shared" si="1505"/>
        <v>60' Wide</v>
      </c>
      <c r="EE586" s="33" t="str">
        <f>EE593</f>
        <v>GAAP</v>
      </c>
      <c r="EF586" s="2" t="str">
        <f>EF593</f>
        <v>Direct Overhead</v>
      </c>
    </row>
    <row r="587" spans="2:136" x14ac:dyDescent="0.3">
      <c r="B587" s="2" t="str">
        <f>Product!$O$2</f>
        <v>Phase 4</v>
      </c>
      <c r="C587" s="2" t="str">
        <f>Product!$O$3</f>
        <v>75' Wide</v>
      </c>
      <c r="D587" s="129">
        <f>SUMIFS(INDEX(Product!$B$2:$U$97, MATCH(D571, Product!$B$2:$B$97, 0), ), Product!$B$2:$U$2, $B587, Product!$B$3:$U$3, $C587)</f>
        <v>-6000</v>
      </c>
      <c r="F587" s="128"/>
      <c r="G587" s="11">
        <f>SUM(H587:DZ587)</f>
        <v>-120000</v>
      </c>
      <c r="I587" s="12">
        <f t="shared" si="1489"/>
        <v>0</v>
      </c>
      <c r="J587" s="12">
        <f t="shared" si="1502"/>
        <v>0</v>
      </c>
      <c r="K587" s="12">
        <f t="shared" si="1502"/>
        <v>0</v>
      </c>
      <c r="L587" s="12">
        <f t="shared" si="1502"/>
        <v>0</v>
      </c>
      <c r="M587" s="12">
        <f t="shared" si="1502"/>
        <v>0</v>
      </c>
      <c r="N587" s="12">
        <f t="shared" si="1502"/>
        <v>0</v>
      </c>
      <c r="O587" s="12">
        <f t="shared" si="1502"/>
        <v>0</v>
      </c>
      <c r="P587" s="12">
        <f t="shared" si="1502"/>
        <v>0</v>
      </c>
      <c r="Q587" s="12">
        <f t="shared" si="1502"/>
        <v>0</v>
      </c>
      <c r="R587" s="12">
        <f t="shared" si="1502"/>
        <v>0</v>
      </c>
      <c r="S587" s="12">
        <f t="shared" si="1502"/>
        <v>0</v>
      </c>
      <c r="T587" s="12">
        <f t="shared" si="1502"/>
        <v>0</v>
      </c>
      <c r="U587" s="12">
        <f t="shared" si="1502"/>
        <v>0</v>
      </c>
      <c r="V587" s="12">
        <f t="shared" si="1502"/>
        <v>0</v>
      </c>
      <c r="W587" s="12">
        <f t="shared" si="1502"/>
        <v>0</v>
      </c>
      <c r="X587" s="12">
        <f t="shared" si="1502"/>
        <v>0</v>
      </c>
      <c r="Y587" s="12">
        <f t="shared" si="1502"/>
        <v>0</v>
      </c>
      <c r="Z587" s="12">
        <f t="shared" si="1502"/>
        <v>0</v>
      </c>
      <c r="AA587" s="12">
        <f t="shared" si="1502"/>
        <v>0</v>
      </c>
      <c r="AB587" s="12">
        <f t="shared" si="1502"/>
        <v>0</v>
      </c>
      <c r="AC587" s="12">
        <f t="shared" si="1502"/>
        <v>0</v>
      </c>
      <c r="AD587" s="12">
        <f t="shared" si="1502"/>
        <v>0</v>
      </c>
      <c r="AE587" s="12">
        <f t="shared" si="1502"/>
        <v>0</v>
      </c>
      <c r="AF587" s="12">
        <f t="shared" si="1502"/>
        <v>0</v>
      </c>
      <c r="AG587" s="12">
        <f t="shared" si="1502"/>
        <v>0</v>
      </c>
      <c r="AH587" s="12">
        <f t="shared" si="1502"/>
        <v>0</v>
      </c>
      <c r="AI587" s="12">
        <f t="shared" si="1502"/>
        <v>0</v>
      </c>
      <c r="AJ587" s="12">
        <f t="shared" si="1502"/>
        <v>0</v>
      </c>
      <c r="AK587" s="12">
        <f t="shared" si="1502"/>
        <v>0</v>
      </c>
      <c r="AL587" s="12">
        <f t="shared" si="1502"/>
        <v>0</v>
      </c>
      <c r="AM587" s="12">
        <f t="shared" si="1502"/>
        <v>0</v>
      </c>
      <c r="AN587" s="12">
        <f t="shared" si="1502"/>
        <v>0</v>
      </c>
      <c r="AO587" s="12">
        <f t="shared" si="1502"/>
        <v>0</v>
      </c>
      <c r="AP587" s="12">
        <f t="shared" si="1502"/>
        <v>0</v>
      </c>
      <c r="AQ587" s="12">
        <f t="shared" si="1502"/>
        <v>0</v>
      </c>
      <c r="AR587" s="12">
        <f t="shared" si="1502"/>
        <v>0</v>
      </c>
      <c r="AS587" s="12">
        <f t="shared" si="1502"/>
        <v>0</v>
      </c>
      <c r="AT587" s="12">
        <f t="shared" si="1502"/>
        <v>0</v>
      </c>
      <c r="AU587" s="12">
        <f t="shared" si="1502"/>
        <v>0</v>
      </c>
      <c r="AV587" s="12">
        <f t="shared" si="1502"/>
        <v>0</v>
      </c>
      <c r="AW587" s="12">
        <f t="shared" si="1502"/>
        <v>0</v>
      </c>
      <c r="AX587" s="12">
        <f t="shared" si="1502"/>
        <v>0</v>
      </c>
      <c r="AY587" s="12">
        <f t="shared" si="1502"/>
        <v>0</v>
      </c>
      <c r="AZ587" s="12">
        <f t="shared" si="1502"/>
        <v>0</v>
      </c>
      <c r="BA587" s="12">
        <f t="shared" si="1502"/>
        <v>0</v>
      </c>
      <c r="BB587" s="12">
        <f t="shared" si="1502"/>
        <v>0</v>
      </c>
      <c r="BC587" s="12">
        <f t="shared" si="1502"/>
        <v>0</v>
      </c>
      <c r="BD587" s="12">
        <f t="shared" si="1502"/>
        <v>0</v>
      </c>
      <c r="BE587" s="12">
        <f t="shared" si="1502"/>
        <v>0</v>
      </c>
      <c r="BF587" s="12">
        <f t="shared" si="1502"/>
        <v>0</v>
      </c>
      <c r="BG587" s="12">
        <f t="shared" si="1502"/>
        <v>-10000</v>
      </c>
      <c r="BH587" s="12">
        <f t="shared" si="1502"/>
        <v>-10000</v>
      </c>
      <c r="BI587" s="12">
        <f t="shared" si="1502"/>
        <v>-10000</v>
      </c>
      <c r="BJ587" s="12">
        <f t="shared" si="1502"/>
        <v>-10000</v>
      </c>
      <c r="BK587" s="12">
        <f t="shared" si="1502"/>
        <v>-10000</v>
      </c>
      <c r="BL587" s="12">
        <f t="shared" si="1502"/>
        <v>-10000</v>
      </c>
      <c r="BM587" s="12">
        <f t="shared" si="1502"/>
        <v>-10000</v>
      </c>
      <c r="BN587" s="12">
        <f t="shared" si="1502"/>
        <v>-10000</v>
      </c>
      <c r="BO587" s="12">
        <f t="shared" si="1502"/>
        <v>-10000</v>
      </c>
      <c r="BP587" s="12">
        <f t="shared" si="1502"/>
        <v>-10000</v>
      </c>
      <c r="BQ587" s="12">
        <f t="shared" si="1502"/>
        <v>-10000</v>
      </c>
      <c r="BR587" s="12">
        <f t="shared" si="1502"/>
        <v>-10000</v>
      </c>
      <c r="BS587" s="12">
        <f t="shared" si="1502"/>
        <v>0</v>
      </c>
      <c r="BT587" s="12">
        <f t="shared" si="1502"/>
        <v>0</v>
      </c>
      <c r="BU587" s="12">
        <f t="shared" si="1502"/>
        <v>0</v>
      </c>
      <c r="BV587" s="12">
        <f t="shared" si="1503"/>
        <v>0</v>
      </c>
      <c r="BW587" s="12">
        <f t="shared" si="1503"/>
        <v>0</v>
      </c>
      <c r="BX587" s="12">
        <f t="shared" si="1503"/>
        <v>0</v>
      </c>
      <c r="BY587" s="12">
        <f t="shared" si="1503"/>
        <v>0</v>
      </c>
      <c r="BZ587" s="12">
        <f t="shared" si="1503"/>
        <v>0</v>
      </c>
      <c r="CA587" s="12">
        <f t="shared" si="1503"/>
        <v>0</v>
      </c>
      <c r="CB587" s="12">
        <f t="shared" si="1503"/>
        <v>0</v>
      </c>
      <c r="CC587" s="12">
        <f t="shared" si="1503"/>
        <v>0</v>
      </c>
      <c r="CD587" s="12">
        <f t="shared" si="1503"/>
        <v>0</v>
      </c>
      <c r="CE587" s="12">
        <f t="shared" si="1503"/>
        <v>0</v>
      </c>
      <c r="CF587" s="12">
        <f t="shared" si="1503"/>
        <v>0</v>
      </c>
      <c r="CG587" s="12">
        <f t="shared" si="1503"/>
        <v>0</v>
      </c>
      <c r="CH587" s="12">
        <f t="shared" si="1503"/>
        <v>0</v>
      </c>
      <c r="CI587" s="12">
        <f t="shared" si="1503"/>
        <v>0</v>
      </c>
      <c r="CJ587" s="12">
        <f t="shared" si="1503"/>
        <v>0</v>
      </c>
      <c r="CK587" s="12">
        <f t="shared" si="1503"/>
        <v>0</v>
      </c>
      <c r="CL587" s="12">
        <f t="shared" si="1503"/>
        <v>0</v>
      </c>
      <c r="CM587" s="12">
        <f t="shared" si="1503"/>
        <v>0</v>
      </c>
      <c r="CN587" s="12">
        <f t="shared" si="1503"/>
        <v>0</v>
      </c>
      <c r="CO587" s="12">
        <f t="shared" si="1503"/>
        <v>0</v>
      </c>
      <c r="CP587" s="12">
        <f t="shared" si="1503"/>
        <v>0</v>
      </c>
      <c r="CQ587" s="12">
        <f t="shared" si="1503"/>
        <v>0</v>
      </c>
      <c r="CR587" s="12">
        <f t="shared" si="1503"/>
        <v>0</v>
      </c>
      <c r="CS587" s="12">
        <f t="shared" si="1503"/>
        <v>0</v>
      </c>
      <c r="CT587" s="12">
        <f t="shared" si="1503"/>
        <v>0</v>
      </c>
      <c r="CU587" s="12">
        <f t="shared" si="1503"/>
        <v>0</v>
      </c>
      <c r="CV587" s="12">
        <f t="shared" si="1503"/>
        <v>0</v>
      </c>
      <c r="CW587" s="12">
        <f t="shared" si="1503"/>
        <v>0</v>
      </c>
      <c r="CX587" s="12">
        <f t="shared" si="1503"/>
        <v>0</v>
      </c>
      <c r="CY587" s="12">
        <f t="shared" si="1503"/>
        <v>0</v>
      </c>
      <c r="CZ587" s="12">
        <f t="shared" si="1503"/>
        <v>0</v>
      </c>
      <c r="DA587" s="12">
        <f t="shared" si="1503"/>
        <v>0</v>
      </c>
      <c r="DB587" s="12">
        <f t="shared" si="1503"/>
        <v>0</v>
      </c>
      <c r="DC587" s="12">
        <f t="shared" si="1503"/>
        <v>0</v>
      </c>
      <c r="DD587" s="12">
        <f t="shared" si="1503"/>
        <v>0</v>
      </c>
      <c r="DE587" s="12">
        <f t="shared" si="1503"/>
        <v>0</v>
      </c>
      <c r="DF587" s="12">
        <f t="shared" si="1503"/>
        <v>0</v>
      </c>
      <c r="DG587" s="12">
        <f t="shared" si="1503"/>
        <v>0</v>
      </c>
      <c r="DH587" s="12">
        <f t="shared" si="1503"/>
        <v>0</v>
      </c>
      <c r="DI587" s="12">
        <f t="shared" si="1503"/>
        <v>0</v>
      </c>
      <c r="DJ587" s="12">
        <f t="shared" si="1503"/>
        <v>0</v>
      </c>
      <c r="DK587" s="12">
        <f t="shared" si="1503"/>
        <v>0</v>
      </c>
      <c r="DL587" s="12">
        <f t="shared" si="1503"/>
        <v>0</v>
      </c>
      <c r="DM587" s="12">
        <f t="shared" si="1503"/>
        <v>0</v>
      </c>
      <c r="DN587" s="12">
        <f t="shared" si="1503"/>
        <v>0</v>
      </c>
      <c r="DO587" s="12">
        <f t="shared" si="1503"/>
        <v>0</v>
      </c>
      <c r="DP587" s="12">
        <f t="shared" si="1503"/>
        <v>0</v>
      </c>
      <c r="DQ587" s="12">
        <f t="shared" si="1503"/>
        <v>0</v>
      </c>
      <c r="DR587" s="12">
        <f t="shared" si="1503"/>
        <v>0</v>
      </c>
      <c r="DS587" s="12">
        <f t="shared" si="1503"/>
        <v>0</v>
      </c>
      <c r="DT587" s="12">
        <f t="shared" si="1503"/>
        <v>0</v>
      </c>
      <c r="DU587" s="12">
        <f t="shared" si="1503"/>
        <v>0</v>
      </c>
      <c r="DV587" s="12">
        <f t="shared" si="1503"/>
        <v>0</v>
      </c>
      <c r="DW587" s="12">
        <f t="shared" si="1503"/>
        <v>0</v>
      </c>
      <c r="DX587" s="12">
        <f t="shared" si="1503"/>
        <v>0</v>
      </c>
      <c r="DY587" s="12">
        <f t="shared" si="1503"/>
        <v>0</v>
      </c>
      <c r="EB587" s="116">
        <f t="shared" si="1490"/>
        <v>586</v>
      </c>
      <c r="EC587" s="2" t="str">
        <f t="shared" si="1504"/>
        <v>Phase 4</v>
      </c>
      <c r="ED587" s="2" t="str">
        <f t="shared" si="1505"/>
        <v>75' Wide</v>
      </c>
      <c r="EE587" s="33" t="str">
        <f>EE593</f>
        <v>GAAP</v>
      </c>
      <c r="EF587" s="2" t="str">
        <f>EF593</f>
        <v>Direct Overhead</v>
      </c>
    </row>
    <row r="588" spans="2:136" x14ac:dyDescent="0.3">
      <c r="D588" s="129"/>
      <c r="F588" s="128"/>
      <c r="G588" s="13"/>
      <c r="I588" s="12"/>
      <c r="J588" s="12"/>
      <c r="K588" s="12"/>
      <c r="L588" s="12"/>
      <c r="M588" s="12"/>
      <c r="N588" s="12"/>
      <c r="O588" s="12"/>
      <c r="P588" s="12"/>
      <c r="Q588" s="12"/>
      <c r="R588" s="12"/>
      <c r="S588" s="12"/>
      <c r="T588" s="12"/>
      <c r="U588" s="12"/>
      <c r="V588" s="12"/>
      <c r="W588" s="12"/>
      <c r="X588" s="12"/>
      <c r="Y588" s="12"/>
      <c r="Z588" s="12"/>
      <c r="AA588" s="12"/>
      <c r="AB588" s="12"/>
      <c r="AC588" s="12"/>
      <c r="AD588" s="12"/>
      <c r="AE588" s="12"/>
      <c r="AF588" s="12"/>
      <c r="AG588" s="12"/>
      <c r="AH588" s="12"/>
      <c r="AI588" s="12"/>
      <c r="AJ588" s="12"/>
      <c r="AK588" s="12"/>
      <c r="AL588" s="12"/>
      <c r="AM588" s="12"/>
      <c r="AN588" s="12"/>
      <c r="AO588" s="12"/>
      <c r="AP588" s="12"/>
      <c r="AQ588" s="12"/>
      <c r="AR588" s="12"/>
      <c r="AS588" s="12"/>
      <c r="AT588" s="12"/>
      <c r="AU588" s="12"/>
      <c r="AV588" s="12"/>
      <c r="AW588" s="12"/>
      <c r="AX588" s="12"/>
      <c r="AY588" s="12"/>
      <c r="AZ588" s="12"/>
      <c r="BA588" s="12"/>
      <c r="BB588" s="12"/>
      <c r="BC588" s="12"/>
      <c r="BD588" s="12"/>
      <c r="BE588" s="12"/>
      <c r="BF588" s="12"/>
      <c r="BG588" s="12"/>
      <c r="BH588" s="12"/>
      <c r="BI588" s="12"/>
      <c r="BJ588" s="12"/>
      <c r="BK588" s="12"/>
      <c r="BL588" s="12"/>
      <c r="BM588" s="12"/>
      <c r="BN588" s="12"/>
      <c r="BO588" s="12"/>
      <c r="BP588" s="12"/>
      <c r="BQ588" s="12"/>
      <c r="BR588" s="12"/>
      <c r="BS588" s="12"/>
      <c r="BT588" s="12"/>
      <c r="BU588" s="12"/>
      <c r="BV588" s="12"/>
      <c r="BW588" s="12"/>
      <c r="BX588" s="12"/>
      <c r="BY588" s="12"/>
      <c r="BZ588" s="12"/>
      <c r="CA588" s="12"/>
      <c r="CB588" s="12"/>
      <c r="CC588" s="12"/>
      <c r="CD588" s="12"/>
      <c r="CE588" s="12"/>
      <c r="CF588" s="12"/>
      <c r="CG588" s="12"/>
      <c r="CH588" s="12"/>
      <c r="CI588" s="12"/>
      <c r="CJ588" s="12"/>
      <c r="CK588" s="12"/>
      <c r="CL588" s="12"/>
      <c r="CM588" s="12"/>
      <c r="CN588" s="12"/>
      <c r="CO588" s="12"/>
      <c r="CP588" s="12"/>
      <c r="CQ588" s="12"/>
      <c r="CR588" s="12"/>
      <c r="CS588" s="12"/>
      <c r="CT588" s="12"/>
      <c r="CU588" s="12"/>
      <c r="CV588" s="12"/>
      <c r="CW588" s="12"/>
      <c r="CX588" s="12"/>
      <c r="CY588" s="12"/>
      <c r="CZ588" s="12"/>
      <c r="DA588" s="12"/>
      <c r="DB588" s="12"/>
      <c r="DC588" s="12"/>
      <c r="DD588" s="12"/>
      <c r="DE588" s="12"/>
      <c r="DF588" s="12"/>
      <c r="DG588" s="12"/>
      <c r="DH588" s="12"/>
      <c r="DI588" s="12"/>
      <c r="DJ588" s="12"/>
      <c r="DK588" s="12"/>
      <c r="DL588" s="12"/>
      <c r="DM588" s="12"/>
      <c r="DN588" s="12"/>
      <c r="DO588" s="12"/>
      <c r="DP588" s="12"/>
      <c r="DQ588" s="12"/>
      <c r="DR588" s="12"/>
      <c r="DS588" s="12"/>
      <c r="DT588" s="12"/>
      <c r="DU588" s="12"/>
      <c r="DV588" s="12"/>
      <c r="DW588" s="12"/>
      <c r="DX588" s="12"/>
      <c r="DY588" s="12"/>
      <c r="EE588" s="33"/>
    </row>
    <row r="589" spans="2:136" x14ac:dyDescent="0.3">
      <c r="B589" s="2" t="str">
        <f>Product!$P$2</f>
        <v>Phase 5</v>
      </c>
      <c r="C589" s="2" t="str">
        <f>Product!$P$3</f>
        <v>50' Wide</v>
      </c>
      <c r="D589" s="129">
        <f>SUMIFS(INDEX(Product!$B$2:$U$97, MATCH(D571, Product!$B$2:$B$97, 0), ), Product!$B$2:$U$2, $B589, Product!$B$3:$U$3, $C589)</f>
        <v>-6000</v>
      </c>
      <c r="F589" s="128"/>
      <c r="G589" s="11">
        <f>SUM(H589:DZ589)</f>
        <v>-180000</v>
      </c>
      <c r="I589" s="12">
        <f t="shared" si="1489"/>
        <v>0</v>
      </c>
      <c r="J589" s="12">
        <f t="shared" ref="J589:BU591" si="1506">J179*$D589</f>
        <v>0</v>
      </c>
      <c r="K589" s="12">
        <f t="shared" si="1506"/>
        <v>0</v>
      </c>
      <c r="L589" s="12">
        <f t="shared" si="1506"/>
        <v>0</v>
      </c>
      <c r="M589" s="12">
        <f t="shared" si="1506"/>
        <v>0</v>
      </c>
      <c r="N589" s="12">
        <f t="shared" si="1506"/>
        <v>0</v>
      </c>
      <c r="O589" s="12">
        <f t="shared" si="1506"/>
        <v>0</v>
      </c>
      <c r="P589" s="12">
        <f t="shared" si="1506"/>
        <v>0</v>
      </c>
      <c r="Q589" s="12">
        <f t="shared" si="1506"/>
        <v>0</v>
      </c>
      <c r="R589" s="12">
        <f t="shared" si="1506"/>
        <v>0</v>
      </c>
      <c r="S589" s="12">
        <f t="shared" si="1506"/>
        <v>0</v>
      </c>
      <c r="T589" s="12">
        <f t="shared" si="1506"/>
        <v>0</v>
      </c>
      <c r="U589" s="12">
        <f t="shared" si="1506"/>
        <v>0</v>
      </c>
      <c r="V589" s="12">
        <f t="shared" si="1506"/>
        <v>0</v>
      </c>
      <c r="W589" s="12">
        <f t="shared" si="1506"/>
        <v>0</v>
      </c>
      <c r="X589" s="12">
        <f t="shared" si="1506"/>
        <v>0</v>
      </c>
      <c r="Y589" s="12">
        <f t="shared" si="1506"/>
        <v>0</v>
      </c>
      <c r="Z589" s="12">
        <f t="shared" si="1506"/>
        <v>0</v>
      </c>
      <c r="AA589" s="12">
        <f t="shared" si="1506"/>
        <v>0</v>
      </c>
      <c r="AB589" s="12">
        <f t="shared" si="1506"/>
        <v>0</v>
      </c>
      <c r="AC589" s="12">
        <f t="shared" si="1506"/>
        <v>0</v>
      </c>
      <c r="AD589" s="12">
        <f t="shared" si="1506"/>
        <v>0</v>
      </c>
      <c r="AE589" s="12">
        <f t="shared" si="1506"/>
        <v>0</v>
      </c>
      <c r="AF589" s="12">
        <f t="shared" si="1506"/>
        <v>0</v>
      </c>
      <c r="AG589" s="12">
        <f t="shared" si="1506"/>
        <v>0</v>
      </c>
      <c r="AH589" s="12">
        <f t="shared" si="1506"/>
        <v>0</v>
      </c>
      <c r="AI589" s="12">
        <f t="shared" si="1506"/>
        <v>0</v>
      </c>
      <c r="AJ589" s="12">
        <f t="shared" si="1506"/>
        <v>0</v>
      </c>
      <c r="AK589" s="12">
        <f t="shared" si="1506"/>
        <v>0</v>
      </c>
      <c r="AL589" s="12">
        <f t="shared" si="1506"/>
        <v>0</v>
      </c>
      <c r="AM589" s="12">
        <f t="shared" si="1506"/>
        <v>0</v>
      </c>
      <c r="AN589" s="12">
        <f t="shared" si="1506"/>
        <v>0</v>
      </c>
      <c r="AO589" s="12">
        <f t="shared" si="1506"/>
        <v>0</v>
      </c>
      <c r="AP589" s="12">
        <f t="shared" si="1506"/>
        <v>0</v>
      </c>
      <c r="AQ589" s="12">
        <f t="shared" si="1506"/>
        <v>0</v>
      </c>
      <c r="AR589" s="12">
        <f t="shared" si="1506"/>
        <v>0</v>
      </c>
      <c r="AS589" s="12">
        <f t="shared" si="1506"/>
        <v>0</v>
      </c>
      <c r="AT589" s="12">
        <f t="shared" si="1506"/>
        <v>0</v>
      </c>
      <c r="AU589" s="12">
        <f t="shared" si="1506"/>
        <v>0</v>
      </c>
      <c r="AV589" s="12">
        <f t="shared" si="1506"/>
        <v>0</v>
      </c>
      <c r="AW589" s="12">
        <f t="shared" si="1506"/>
        <v>0</v>
      </c>
      <c r="AX589" s="12">
        <f t="shared" si="1506"/>
        <v>0</v>
      </c>
      <c r="AY589" s="12">
        <f t="shared" si="1506"/>
        <v>0</v>
      </c>
      <c r="AZ589" s="12">
        <f t="shared" si="1506"/>
        <v>0</v>
      </c>
      <c r="BA589" s="12">
        <f t="shared" si="1506"/>
        <v>0</v>
      </c>
      <c r="BB589" s="12">
        <f t="shared" si="1506"/>
        <v>0</v>
      </c>
      <c r="BC589" s="12">
        <f t="shared" si="1506"/>
        <v>0</v>
      </c>
      <c r="BD589" s="12">
        <f t="shared" si="1506"/>
        <v>0</v>
      </c>
      <c r="BE589" s="12">
        <f t="shared" si="1506"/>
        <v>0</v>
      </c>
      <c r="BF589" s="12">
        <f t="shared" si="1506"/>
        <v>0</v>
      </c>
      <c r="BG589" s="12">
        <f t="shared" si="1506"/>
        <v>0</v>
      </c>
      <c r="BH589" s="12">
        <f t="shared" si="1506"/>
        <v>0</v>
      </c>
      <c r="BI589" s="12">
        <f t="shared" si="1506"/>
        <v>0</v>
      </c>
      <c r="BJ589" s="12">
        <f t="shared" si="1506"/>
        <v>0</v>
      </c>
      <c r="BK589" s="12">
        <f t="shared" si="1506"/>
        <v>0</v>
      </c>
      <c r="BL589" s="12">
        <f t="shared" si="1506"/>
        <v>0</v>
      </c>
      <c r="BM589" s="12">
        <f t="shared" si="1506"/>
        <v>0</v>
      </c>
      <c r="BN589" s="12">
        <f t="shared" si="1506"/>
        <v>0</v>
      </c>
      <c r="BO589" s="12">
        <f t="shared" si="1506"/>
        <v>0</v>
      </c>
      <c r="BP589" s="12">
        <f t="shared" si="1506"/>
        <v>0</v>
      </c>
      <c r="BQ589" s="12">
        <f t="shared" si="1506"/>
        <v>0</v>
      </c>
      <c r="BR589" s="12">
        <f t="shared" si="1506"/>
        <v>0</v>
      </c>
      <c r="BS589" s="12">
        <f t="shared" si="1506"/>
        <v>-15000</v>
      </c>
      <c r="BT589" s="12">
        <f t="shared" si="1506"/>
        <v>-15000</v>
      </c>
      <c r="BU589" s="12">
        <f t="shared" si="1506"/>
        <v>-15000</v>
      </c>
      <c r="BV589" s="12">
        <f t="shared" ref="BV589:DY591" si="1507">BV179*$D589</f>
        <v>-15000</v>
      </c>
      <c r="BW589" s="12">
        <f t="shared" si="1507"/>
        <v>-15000</v>
      </c>
      <c r="BX589" s="12">
        <f t="shared" si="1507"/>
        <v>-15000</v>
      </c>
      <c r="BY589" s="12">
        <f t="shared" si="1507"/>
        <v>-15000</v>
      </c>
      <c r="BZ589" s="12">
        <f t="shared" si="1507"/>
        <v>-15000</v>
      </c>
      <c r="CA589" s="12">
        <f t="shared" si="1507"/>
        <v>-15000</v>
      </c>
      <c r="CB589" s="12">
        <f t="shared" si="1507"/>
        <v>-15000</v>
      </c>
      <c r="CC589" s="12">
        <f t="shared" si="1507"/>
        <v>-15000</v>
      </c>
      <c r="CD589" s="12">
        <f t="shared" si="1507"/>
        <v>-15000</v>
      </c>
      <c r="CE589" s="12">
        <f t="shared" si="1507"/>
        <v>0</v>
      </c>
      <c r="CF589" s="12">
        <f t="shared" si="1507"/>
        <v>0</v>
      </c>
      <c r="CG589" s="12">
        <f t="shared" si="1507"/>
        <v>0</v>
      </c>
      <c r="CH589" s="12">
        <f t="shared" si="1507"/>
        <v>0</v>
      </c>
      <c r="CI589" s="12">
        <f t="shared" si="1507"/>
        <v>0</v>
      </c>
      <c r="CJ589" s="12">
        <f t="shared" si="1507"/>
        <v>0</v>
      </c>
      <c r="CK589" s="12">
        <f t="shared" si="1507"/>
        <v>0</v>
      </c>
      <c r="CL589" s="12">
        <f t="shared" si="1507"/>
        <v>0</v>
      </c>
      <c r="CM589" s="12">
        <f t="shared" si="1507"/>
        <v>0</v>
      </c>
      <c r="CN589" s="12">
        <f t="shared" si="1507"/>
        <v>0</v>
      </c>
      <c r="CO589" s="12">
        <f t="shared" si="1507"/>
        <v>0</v>
      </c>
      <c r="CP589" s="12">
        <f t="shared" si="1507"/>
        <v>0</v>
      </c>
      <c r="CQ589" s="12">
        <f t="shared" si="1507"/>
        <v>0</v>
      </c>
      <c r="CR589" s="12">
        <f t="shared" si="1507"/>
        <v>0</v>
      </c>
      <c r="CS589" s="12">
        <f t="shared" si="1507"/>
        <v>0</v>
      </c>
      <c r="CT589" s="12">
        <f t="shared" si="1507"/>
        <v>0</v>
      </c>
      <c r="CU589" s="12">
        <f t="shared" si="1507"/>
        <v>0</v>
      </c>
      <c r="CV589" s="12">
        <f t="shared" si="1507"/>
        <v>0</v>
      </c>
      <c r="CW589" s="12">
        <f t="shared" si="1507"/>
        <v>0</v>
      </c>
      <c r="CX589" s="12">
        <f t="shared" si="1507"/>
        <v>0</v>
      </c>
      <c r="CY589" s="12">
        <f t="shared" si="1507"/>
        <v>0</v>
      </c>
      <c r="CZ589" s="12">
        <f t="shared" si="1507"/>
        <v>0</v>
      </c>
      <c r="DA589" s="12">
        <f t="shared" si="1507"/>
        <v>0</v>
      </c>
      <c r="DB589" s="12">
        <f t="shared" si="1507"/>
        <v>0</v>
      </c>
      <c r="DC589" s="12">
        <f t="shared" si="1507"/>
        <v>0</v>
      </c>
      <c r="DD589" s="12">
        <f t="shared" si="1507"/>
        <v>0</v>
      </c>
      <c r="DE589" s="12">
        <f t="shared" si="1507"/>
        <v>0</v>
      </c>
      <c r="DF589" s="12">
        <f t="shared" si="1507"/>
        <v>0</v>
      </c>
      <c r="DG589" s="12">
        <f t="shared" si="1507"/>
        <v>0</v>
      </c>
      <c r="DH589" s="12">
        <f t="shared" si="1507"/>
        <v>0</v>
      </c>
      <c r="DI589" s="12">
        <f t="shared" si="1507"/>
        <v>0</v>
      </c>
      <c r="DJ589" s="12">
        <f t="shared" si="1507"/>
        <v>0</v>
      </c>
      <c r="DK589" s="12">
        <f t="shared" si="1507"/>
        <v>0</v>
      </c>
      <c r="DL589" s="12">
        <f t="shared" si="1507"/>
        <v>0</v>
      </c>
      <c r="DM589" s="12">
        <f t="shared" si="1507"/>
        <v>0</v>
      </c>
      <c r="DN589" s="12">
        <f t="shared" si="1507"/>
        <v>0</v>
      </c>
      <c r="DO589" s="12">
        <f t="shared" si="1507"/>
        <v>0</v>
      </c>
      <c r="DP589" s="12">
        <f t="shared" si="1507"/>
        <v>0</v>
      </c>
      <c r="DQ589" s="12">
        <f t="shared" si="1507"/>
        <v>0</v>
      </c>
      <c r="DR589" s="12">
        <f t="shared" si="1507"/>
        <v>0</v>
      </c>
      <c r="DS589" s="12">
        <f t="shared" si="1507"/>
        <v>0</v>
      </c>
      <c r="DT589" s="12">
        <f t="shared" si="1507"/>
        <v>0</v>
      </c>
      <c r="DU589" s="12">
        <f t="shared" si="1507"/>
        <v>0</v>
      </c>
      <c r="DV589" s="12">
        <f t="shared" si="1507"/>
        <v>0</v>
      </c>
      <c r="DW589" s="12">
        <f t="shared" si="1507"/>
        <v>0</v>
      </c>
      <c r="DX589" s="12">
        <f t="shared" si="1507"/>
        <v>0</v>
      </c>
      <c r="DY589" s="12">
        <f t="shared" si="1507"/>
        <v>0</v>
      </c>
      <c r="EB589" s="116">
        <f t="shared" si="1490"/>
        <v>588</v>
      </c>
      <c r="EC589" s="2" t="str">
        <f t="shared" ref="EC589:EC591" si="1508">B589</f>
        <v>Phase 5</v>
      </c>
      <c r="ED589" s="2" t="str">
        <f t="shared" ref="ED589:ED591" si="1509">C589</f>
        <v>50' Wide</v>
      </c>
      <c r="EE589" s="33" t="str">
        <f>EE593</f>
        <v>GAAP</v>
      </c>
      <c r="EF589" s="2" t="str">
        <f>EF593</f>
        <v>Direct Overhead</v>
      </c>
    </row>
    <row r="590" spans="2:136" x14ac:dyDescent="0.3">
      <c r="B590" s="2" t="str">
        <f>Product!$Q$2</f>
        <v>Phase 5</v>
      </c>
      <c r="C590" s="2" t="str">
        <f>Product!$Q$3</f>
        <v>60' Wide</v>
      </c>
      <c r="D590" s="129">
        <f>SUMIFS(INDEX(Product!$B$2:$U$97, MATCH(D571, Product!$B$2:$B$97, 0), ), Product!$B$2:$U$2, $B590, Product!$B$3:$U$3, $C590)</f>
        <v>-6000</v>
      </c>
      <c r="F590" s="128"/>
      <c r="G590" s="11">
        <f>SUM(H590:DZ590)</f>
        <v>-180000</v>
      </c>
      <c r="I590" s="12">
        <f t="shared" si="1489"/>
        <v>0</v>
      </c>
      <c r="J590" s="12">
        <f t="shared" si="1506"/>
        <v>0</v>
      </c>
      <c r="K590" s="12">
        <f t="shared" si="1506"/>
        <v>0</v>
      </c>
      <c r="L590" s="12">
        <f t="shared" si="1506"/>
        <v>0</v>
      </c>
      <c r="M590" s="12">
        <f t="shared" si="1506"/>
        <v>0</v>
      </c>
      <c r="N590" s="12">
        <f t="shared" si="1506"/>
        <v>0</v>
      </c>
      <c r="O590" s="12">
        <f t="shared" si="1506"/>
        <v>0</v>
      </c>
      <c r="P590" s="12">
        <f t="shared" si="1506"/>
        <v>0</v>
      </c>
      <c r="Q590" s="12">
        <f t="shared" si="1506"/>
        <v>0</v>
      </c>
      <c r="R590" s="12">
        <f t="shared" si="1506"/>
        <v>0</v>
      </c>
      <c r="S590" s="12">
        <f t="shared" si="1506"/>
        <v>0</v>
      </c>
      <c r="T590" s="12">
        <f t="shared" si="1506"/>
        <v>0</v>
      </c>
      <c r="U590" s="12">
        <f t="shared" si="1506"/>
        <v>0</v>
      </c>
      <c r="V590" s="12">
        <f t="shared" si="1506"/>
        <v>0</v>
      </c>
      <c r="W590" s="12">
        <f t="shared" si="1506"/>
        <v>0</v>
      </c>
      <c r="X590" s="12">
        <f t="shared" si="1506"/>
        <v>0</v>
      </c>
      <c r="Y590" s="12">
        <f t="shared" si="1506"/>
        <v>0</v>
      </c>
      <c r="Z590" s="12">
        <f t="shared" si="1506"/>
        <v>0</v>
      </c>
      <c r="AA590" s="12">
        <f t="shared" si="1506"/>
        <v>0</v>
      </c>
      <c r="AB590" s="12">
        <f t="shared" si="1506"/>
        <v>0</v>
      </c>
      <c r="AC590" s="12">
        <f t="shared" si="1506"/>
        <v>0</v>
      </c>
      <c r="AD590" s="12">
        <f t="shared" si="1506"/>
        <v>0</v>
      </c>
      <c r="AE590" s="12">
        <f t="shared" si="1506"/>
        <v>0</v>
      </c>
      <c r="AF590" s="12">
        <f t="shared" si="1506"/>
        <v>0</v>
      </c>
      <c r="AG590" s="12">
        <f t="shared" si="1506"/>
        <v>0</v>
      </c>
      <c r="AH590" s="12">
        <f t="shared" si="1506"/>
        <v>0</v>
      </c>
      <c r="AI590" s="12">
        <f t="shared" si="1506"/>
        <v>0</v>
      </c>
      <c r="AJ590" s="12">
        <f t="shared" si="1506"/>
        <v>0</v>
      </c>
      <c r="AK590" s="12">
        <f t="shared" si="1506"/>
        <v>0</v>
      </c>
      <c r="AL590" s="12">
        <f t="shared" si="1506"/>
        <v>0</v>
      </c>
      <c r="AM590" s="12">
        <f t="shared" si="1506"/>
        <v>0</v>
      </c>
      <c r="AN590" s="12">
        <f t="shared" si="1506"/>
        <v>0</v>
      </c>
      <c r="AO590" s="12">
        <f t="shared" si="1506"/>
        <v>0</v>
      </c>
      <c r="AP590" s="12">
        <f t="shared" si="1506"/>
        <v>0</v>
      </c>
      <c r="AQ590" s="12">
        <f t="shared" si="1506"/>
        <v>0</v>
      </c>
      <c r="AR590" s="12">
        <f t="shared" si="1506"/>
        <v>0</v>
      </c>
      <c r="AS590" s="12">
        <f t="shared" si="1506"/>
        <v>0</v>
      </c>
      <c r="AT590" s="12">
        <f t="shared" si="1506"/>
        <v>0</v>
      </c>
      <c r="AU590" s="12">
        <f t="shared" si="1506"/>
        <v>0</v>
      </c>
      <c r="AV590" s="12">
        <f t="shared" si="1506"/>
        <v>0</v>
      </c>
      <c r="AW590" s="12">
        <f t="shared" si="1506"/>
        <v>0</v>
      </c>
      <c r="AX590" s="12">
        <f t="shared" si="1506"/>
        <v>0</v>
      </c>
      <c r="AY590" s="12">
        <f t="shared" si="1506"/>
        <v>0</v>
      </c>
      <c r="AZ590" s="12">
        <f t="shared" si="1506"/>
        <v>0</v>
      </c>
      <c r="BA590" s="12">
        <f t="shared" si="1506"/>
        <v>0</v>
      </c>
      <c r="BB590" s="12">
        <f t="shared" si="1506"/>
        <v>0</v>
      </c>
      <c r="BC590" s="12">
        <f t="shared" si="1506"/>
        <v>0</v>
      </c>
      <c r="BD590" s="12">
        <f t="shared" si="1506"/>
        <v>0</v>
      </c>
      <c r="BE590" s="12">
        <f t="shared" si="1506"/>
        <v>0</v>
      </c>
      <c r="BF590" s="12">
        <f t="shared" si="1506"/>
        <v>0</v>
      </c>
      <c r="BG590" s="12">
        <f t="shared" si="1506"/>
        <v>0</v>
      </c>
      <c r="BH590" s="12">
        <f t="shared" si="1506"/>
        <v>0</v>
      </c>
      <c r="BI590" s="12">
        <f t="shared" si="1506"/>
        <v>0</v>
      </c>
      <c r="BJ590" s="12">
        <f t="shared" si="1506"/>
        <v>0</v>
      </c>
      <c r="BK590" s="12">
        <f t="shared" si="1506"/>
        <v>0</v>
      </c>
      <c r="BL590" s="12">
        <f t="shared" si="1506"/>
        <v>0</v>
      </c>
      <c r="BM590" s="12">
        <f t="shared" si="1506"/>
        <v>0</v>
      </c>
      <c r="BN590" s="12">
        <f t="shared" si="1506"/>
        <v>0</v>
      </c>
      <c r="BO590" s="12">
        <f t="shared" si="1506"/>
        <v>0</v>
      </c>
      <c r="BP590" s="12">
        <f t="shared" si="1506"/>
        <v>0</v>
      </c>
      <c r="BQ590" s="12">
        <f t="shared" si="1506"/>
        <v>0</v>
      </c>
      <c r="BR590" s="12">
        <f t="shared" si="1506"/>
        <v>0</v>
      </c>
      <c r="BS590" s="12">
        <f t="shared" si="1506"/>
        <v>-15000</v>
      </c>
      <c r="BT590" s="12">
        <f t="shared" si="1506"/>
        <v>-15000</v>
      </c>
      <c r="BU590" s="12">
        <f t="shared" si="1506"/>
        <v>-15000</v>
      </c>
      <c r="BV590" s="12">
        <f t="shared" si="1507"/>
        <v>-15000</v>
      </c>
      <c r="BW590" s="12">
        <f t="shared" si="1507"/>
        <v>-15000</v>
      </c>
      <c r="BX590" s="12">
        <f t="shared" si="1507"/>
        <v>-15000</v>
      </c>
      <c r="BY590" s="12">
        <f t="shared" si="1507"/>
        <v>-15000</v>
      </c>
      <c r="BZ590" s="12">
        <f t="shared" si="1507"/>
        <v>-15000</v>
      </c>
      <c r="CA590" s="12">
        <f t="shared" si="1507"/>
        <v>-15000</v>
      </c>
      <c r="CB590" s="12">
        <f t="shared" si="1507"/>
        <v>-15000</v>
      </c>
      <c r="CC590" s="12">
        <f t="shared" si="1507"/>
        <v>-15000</v>
      </c>
      <c r="CD590" s="12">
        <f t="shared" si="1507"/>
        <v>-15000</v>
      </c>
      <c r="CE590" s="12">
        <f t="shared" si="1507"/>
        <v>0</v>
      </c>
      <c r="CF590" s="12">
        <f t="shared" si="1507"/>
        <v>0</v>
      </c>
      <c r="CG590" s="12">
        <f t="shared" si="1507"/>
        <v>0</v>
      </c>
      <c r="CH590" s="12">
        <f t="shared" si="1507"/>
        <v>0</v>
      </c>
      <c r="CI590" s="12">
        <f t="shared" si="1507"/>
        <v>0</v>
      </c>
      <c r="CJ590" s="12">
        <f t="shared" si="1507"/>
        <v>0</v>
      </c>
      <c r="CK590" s="12">
        <f t="shared" si="1507"/>
        <v>0</v>
      </c>
      <c r="CL590" s="12">
        <f t="shared" si="1507"/>
        <v>0</v>
      </c>
      <c r="CM590" s="12">
        <f t="shared" si="1507"/>
        <v>0</v>
      </c>
      <c r="CN590" s="12">
        <f t="shared" si="1507"/>
        <v>0</v>
      </c>
      <c r="CO590" s="12">
        <f t="shared" si="1507"/>
        <v>0</v>
      </c>
      <c r="CP590" s="12">
        <f t="shared" si="1507"/>
        <v>0</v>
      </c>
      <c r="CQ590" s="12">
        <f t="shared" si="1507"/>
        <v>0</v>
      </c>
      <c r="CR590" s="12">
        <f t="shared" si="1507"/>
        <v>0</v>
      </c>
      <c r="CS590" s="12">
        <f t="shared" si="1507"/>
        <v>0</v>
      </c>
      <c r="CT590" s="12">
        <f t="shared" si="1507"/>
        <v>0</v>
      </c>
      <c r="CU590" s="12">
        <f t="shared" si="1507"/>
        <v>0</v>
      </c>
      <c r="CV590" s="12">
        <f t="shared" si="1507"/>
        <v>0</v>
      </c>
      <c r="CW590" s="12">
        <f t="shared" si="1507"/>
        <v>0</v>
      </c>
      <c r="CX590" s="12">
        <f t="shared" si="1507"/>
        <v>0</v>
      </c>
      <c r="CY590" s="12">
        <f t="shared" si="1507"/>
        <v>0</v>
      </c>
      <c r="CZ590" s="12">
        <f t="shared" si="1507"/>
        <v>0</v>
      </c>
      <c r="DA590" s="12">
        <f t="shared" si="1507"/>
        <v>0</v>
      </c>
      <c r="DB590" s="12">
        <f t="shared" si="1507"/>
        <v>0</v>
      </c>
      <c r="DC590" s="12">
        <f t="shared" si="1507"/>
        <v>0</v>
      </c>
      <c r="DD590" s="12">
        <f t="shared" si="1507"/>
        <v>0</v>
      </c>
      <c r="DE590" s="12">
        <f t="shared" si="1507"/>
        <v>0</v>
      </c>
      <c r="DF590" s="12">
        <f t="shared" si="1507"/>
        <v>0</v>
      </c>
      <c r="DG590" s="12">
        <f t="shared" si="1507"/>
        <v>0</v>
      </c>
      <c r="DH590" s="12">
        <f t="shared" si="1507"/>
        <v>0</v>
      </c>
      <c r="DI590" s="12">
        <f t="shared" si="1507"/>
        <v>0</v>
      </c>
      <c r="DJ590" s="12">
        <f t="shared" si="1507"/>
        <v>0</v>
      </c>
      <c r="DK590" s="12">
        <f t="shared" si="1507"/>
        <v>0</v>
      </c>
      <c r="DL590" s="12">
        <f t="shared" si="1507"/>
        <v>0</v>
      </c>
      <c r="DM590" s="12">
        <f t="shared" si="1507"/>
        <v>0</v>
      </c>
      <c r="DN590" s="12">
        <f t="shared" si="1507"/>
        <v>0</v>
      </c>
      <c r="DO590" s="12">
        <f t="shared" si="1507"/>
        <v>0</v>
      </c>
      <c r="DP590" s="12">
        <f t="shared" si="1507"/>
        <v>0</v>
      </c>
      <c r="DQ590" s="12">
        <f t="shared" si="1507"/>
        <v>0</v>
      </c>
      <c r="DR590" s="12">
        <f t="shared" si="1507"/>
        <v>0</v>
      </c>
      <c r="DS590" s="12">
        <f t="shared" si="1507"/>
        <v>0</v>
      </c>
      <c r="DT590" s="12">
        <f t="shared" si="1507"/>
        <v>0</v>
      </c>
      <c r="DU590" s="12">
        <f t="shared" si="1507"/>
        <v>0</v>
      </c>
      <c r="DV590" s="12">
        <f t="shared" si="1507"/>
        <v>0</v>
      </c>
      <c r="DW590" s="12">
        <f t="shared" si="1507"/>
        <v>0</v>
      </c>
      <c r="DX590" s="12">
        <f t="shared" si="1507"/>
        <v>0</v>
      </c>
      <c r="DY590" s="12">
        <f t="shared" si="1507"/>
        <v>0</v>
      </c>
      <c r="EB590" s="116">
        <f t="shared" si="1490"/>
        <v>589</v>
      </c>
      <c r="EC590" s="2" t="str">
        <f t="shared" si="1508"/>
        <v>Phase 5</v>
      </c>
      <c r="ED590" s="2" t="str">
        <f t="shared" si="1509"/>
        <v>60' Wide</v>
      </c>
      <c r="EE590" s="33" t="str">
        <f>EE593</f>
        <v>GAAP</v>
      </c>
      <c r="EF590" s="2" t="str">
        <f>EF593</f>
        <v>Direct Overhead</v>
      </c>
    </row>
    <row r="591" spans="2:136" x14ac:dyDescent="0.3">
      <c r="B591" s="2" t="str">
        <f>Product!$R$2</f>
        <v>Phase 5</v>
      </c>
      <c r="C591" s="2" t="str">
        <f>Product!$R$3</f>
        <v>75' Wide</v>
      </c>
      <c r="D591" s="129">
        <f>SUMIFS(INDEX(Product!$B$2:$U$97, MATCH(D571, Product!$B$2:$B$97, 0), ), Product!$B$2:$U$2, $B591, Product!$B$3:$U$3, $C591)</f>
        <v>-6000</v>
      </c>
      <c r="F591" s="128"/>
      <c r="G591" s="11">
        <f>SUM(H591:DZ591)</f>
        <v>-120000</v>
      </c>
      <c r="I591" s="12">
        <f t="shared" si="1489"/>
        <v>0</v>
      </c>
      <c r="J591" s="12">
        <f t="shared" si="1506"/>
        <v>0</v>
      </c>
      <c r="K591" s="12">
        <f t="shared" si="1506"/>
        <v>0</v>
      </c>
      <c r="L591" s="12">
        <f t="shared" si="1506"/>
        <v>0</v>
      </c>
      <c r="M591" s="12">
        <f t="shared" si="1506"/>
        <v>0</v>
      </c>
      <c r="N591" s="12">
        <f t="shared" si="1506"/>
        <v>0</v>
      </c>
      <c r="O591" s="12">
        <f t="shared" si="1506"/>
        <v>0</v>
      </c>
      <c r="P591" s="12">
        <f t="shared" si="1506"/>
        <v>0</v>
      </c>
      <c r="Q591" s="12">
        <f t="shared" si="1506"/>
        <v>0</v>
      </c>
      <c r="R591" s="12">
        <f t="shared" si="1506"/>
        <v>0</v>
      </c>
      <c r="S591" s="12">
        <f t="shared" si="1506"/>
        <v>0</v>
      </c>
      <c r="T591" s="12">
        <f t="shared" si="1506"/>
        <v>0</v>
      </c>
      <c r="U591" s="12">
        <f t="shared" si="1506"/>
        <v>0</v>
      </c>
      <c r="V591" s="12">
        <f t="shared" si="1506"/>
        <v>0</v>
      </c>
      <c r="W591" s="12">
        <f t="shared" si="1506"/>
        <v>0</v>
      </c>
      <c r="X591" s="12">
        <f t="shared" si="1506"/>
        <v>0</v>
      </c>
      <c r="Y591" s="12">
        <f t="shared" si="1506"/>
        <v>0</v>
      </c>
      <c r="Z591" s="12">
        <f t="shared" si="1506"/>
        <v>0</v>
      </c>
      <c r="AA591" s="12">
        <f t="shared" si="1506"/>
        <v>0</v>
      </c>
      <c r="AB591" s="12">
        <f t="shared" si="1506"/>
        <v>0</v>
      </c>
      <c r="AC591" s="12">
        <f t="shared" si="1506"/>
        <v>0</v>
      </c>
      <c r="AD591" s="12">
        <f t="shared" si="1506"/>
        <v>0</v>
      </c>
      <c r="AE591" s="12">
        <f t="shared" si="1506"/>
        <v>0</v>
      </c>
      <c r="AF591" s="12">
        <f t="shared" si="1506"/>
        <v>0</v>
      </c>
      <c r="AG591" s="12">
        <f t="shared" si="1506"/>
        <v>0</v>
      </c>
      <c r="AH591" s="12">
        <f t="shared" si="1506"/>
        <v>0</v>
      </c>
      <c r="AI591" s="12">
        <f t="shared" si="1506"/>
        <v>0</v>
      </c>
      <c r="AJ591" s="12">
        <f t="shared" si="1506"/>
        <v>0</v>
      </c>
      <c r="AK591" s="12">
        <f t="shared" si="1506"/>
        <v>0</v>
      </c>
      <c r="AL591" s="12">
        <f t="shared" si="1506"/>
        <v>0</v>
      </c>
      <c r="AM591" s="12">
        <f t="shared" si="1506"/>
        <v>0</v>
      </c>
      <c r="AN591" s="12">
        <f t="shared" si="1506"/>
        <v>0</v>
      </c>
      <c r="AO591" s="12">
        <f t="shared" si="1506"/>
        <v>0</v>
      </c>
      <c r="AP591" s="12">
        <f t="shared" si="1506"/>
        <v>0</v>
      </c>
      <c r="AQ591" s="12">
        <f t="shared" si="1506"/>
        <v>0</v>
      </c>
      <c r="AR591" s="12">
        <f t="shared" si="1506"/>
        <v>0</v>
      </c>
      <c r="AS591" s="12">
        <f t="shared" si="1506"/>
        <v>0</v>
      </c>
      <c r="AT591" s="12">
        <f t="shared" si="1506"/>
        <v>0</v>
      </c>
      <c r="AU591" s="12">
        <f t="shared" si="1506"/>
        <v>0</v>
      </c>
      <c r="AV591" s="12">
        <f t="shared" si="1506"/>
        <v>0</v>
      </c>
      <c r="AW591" s="12">
        <f t="shared" si="1506"/>
        <v>0</v>
      </c>
      <c r="AX591" s="12">
        <f t="shared" si="1506"/>
        <v>0</v>
      </c>
      <c r="AY591" s="12">
        <f t="shared" si="1506"/>
        <v>0</v>
      </c>
      <c r="AZ591" s="12">
        <f t="shared" si="1506"/>
        <v>0</v>
      </c>
      <c r="BA591" s="12">
        <f t="shared" si="1506"/>
        <v>0</v>
      </c>
      <c r="BB591" s="12">
        <f t="shared" si="1506"/>
        <v>0</v>
      </c>
      <c r="BC591" s="12">
        <f t="shared" si="1506"/>
        <v>0</v>
      </c>
      <c r="BD591" s="12">
        <f t="shared" si="1506"/>
        <v>0</v>
      </c>
      <c r="BE591" s="12">
        <f t="shared" si="1506"/>
        <v>0</v>
      </c>
      <c r="BF591" s="12">
        <f t="shared" si="1506"/>
        <v>0</v>
      </c>
      <c r="BG591" s="12">
        <f t="shared" si="1506"/>
        <v>0</v>
      </c>
      <c r="BH591" s="12">
        <f t="shared" si="1506"/>
        <v>0</v>
      </c>
      <c r="BI591" s="12">
        <f t="shared" si="1506"/>
        <v>0</v>
      </c>
      <c r="BJ591" s="12">
        <f t="shared" si="1506"/>
        <v>0</v>
      </c>
      <c r="BK591" s="12">
        <f t="shared" si="1506"/>
        <v>0</v>
      </c>
      <c r="BL591" s="12">
        <f t="shared" si="1506"/>
        <v>0</v>
      </c>
      <c r="BM591" s="12">
        <f t="shared" si="1506"/>
        <v>0</v>
      </c>
      <c r="BN591" s="12">
        <f t="shared" si="1506"/>
        <v>0</v>
      </c>
      <c r="BO591" s="12">
        <f t="shared" si="1506"/>
        <v>0</v>
      </c>
      <c r="BP591" s="12">
        <f t="shared" si="1506"/>
        <v>0</v>
      </c>
      <c r="BQ591" s="12">
        <f t="shared" si="1506"/>
        <v>0</v>
      </c>
      <c r="BR591" s="12">
        <f t="shared" si="1506"/>
        <v>0</v>
      </c>
      <c r="BS591" s="12">
        <f t="shared" si="1506"/>
        <v>-10000</v>
      </c>
      <c r="BT591" s="12">
        <f t="shared" si="1506"/>
        <v>-10000</v>
      </c>
      <c r="BU591" s="12">
        <f t="shared" si="1506"/>
        <v>-10000</v>
      </c>
      <c r="BV591" s="12">
        <f t="shared" si="1507"/>
        <v>-10000</v>
      </c>
      <c r="BW591" s="12">
        <f t="shared" si="1507"/>
        <v>-10000</v>
      </c>
      <c r="BX591" s="12">
        <f t="shared" si="1507"/>
        <v>-10000</v>
      </c>
      <c r="BY591" s="12">
        <f t="shared" si="1507"/>
        <v>-10000</v>
      </c>
      <c r="BZ591" s="12">
        <f t="shared" si="1507"/>
        <v>-10000</v>
      </c>
      <c r="CA591" s="12">
        <f t="shared" si="1507"/>
        <v>-10000</v>
      </c>
      <c r="CB591" s="12">
        <f t="shared" si="1507"/>
        <v>-10000</v>
      </c>
      <c r="CC591" s="12">
        <f t="shared" si="1507"/>
        <v>-10000</v>
      </c>
      <c r="CD591" s="12">
        <f t="shared" si="1507"/>
        <v>-10000</v>
      </c>
      <c r="CE591" s="12">
        <f t="shared" si="1507"/>
        <v>0</v>
      </c>
      <c r="CF591" s="12">
        <f t="shared" si="1507"/>
        <v>0</v>
      </c>
      <c r="CG591" s="12">
        <f t="shared" si="1507"/>
        <v>0</v>
      </c>
      <c r="CH591" s="12">
        <f t="shared" si="1507"/>
        <v>0</v>
      </c>
      <c r="CI591" s="12">
        <f t="shared" si="1507"/>
        <v>0</v>
      </c>
      <c r="CJ591" s="12">
        <f t="shared" si="1507"/>
        <v>0</v>
      </c>
      <c r="CK591" s="12">
        <f t="shared" si="1507"/>
        <v>0</v>
      </c>
      <c r="CL591" s="12">
        <f t="shared" si="1507"/>
        <v>0</v>
      </c>
      <c r="CM591" s="12">
        <f t="shared" si="1507"/>
        <v>0</v>
      </c>
      <c r="CN591" s="12">
        <f t="shared" si="1507"/>
        <v>0</v>
      </c>
      <c r="CO591" s="12">
        <f t="shared" si="1507"/>
        <v>0</v>
      </c>
      <c r="CP591" s="12">
        <f t="shared" si="1507"/>
        <v>0</v>
      </c>
      <c r="CQ591" s="12">
        <f t="shared" si="1507"/>
        <v>0</v>
      </c>
      <c r="CR591" s="12">
        <f t="shared" si="1507"/>
        <v>0</v>
      </c>
      <c r="CS591" s="12">
        <f t="shared" si="1507"/>
        <v>0</v>
      </c>
      <c r="CT591" s="12">
        <f t="shared" si="1507"/>
        <v>0</v>
      </c>
      <c r="CU591" s="12">
        <f t="shared" si="1507"/>
        <v>0</v>
      </c>
      <c r="CV591" s="12">
        <f t="shared" si="1507"/>
        <v>0</v>
      </c>
      <c r="CW591" s="12">
        <f t="shared" si="1507"/>
        <v>0</v>
      </c>
      <c r="CX591" s="12">
        <f t="shared" si="1507"/>
        <v>0</v>
      </c>
      <c r="CY591" s="12">
        <f t="shared" si="1507"/>
        <v>0</v>
      </c>
      <c r="CZ591" s="12">
        <f t="shared" si="1507"/>
        <v>0</v>
      </c>
      <c r="DA591" s="12">
        <f t="shared" si="1507"/>
        <v>0</v>
      </c>
      <c r="DB591" s="12">
        <f t="shared" si="1507"/>
        <v>0</v>
      </c>
      <c r="DC591" s="12">
        <f t="shared" si="1507"/>
        <v>0</v>
      </c>
      <c r="DD591" s="12">
        <f t="shared" si="1507"/>
        <v>0</v>
      </c>
      <c r="DE591" s="12">
        <f t="shared" si="1507"/>
        <v>0</v>
      </c>
      <c r="DF591" s="12">
        <f t="shared" si="1507"/>
        <v>0</v>
      </c>
      <c r="DG591" s="12">
        <f t="shared" si="1507"/>
        <v>0</v>
      </c>
      <c r="DH591" s="12">
        <f t="shared" si="1507"/>
        <v>0</v>
      </c>
      <c r="DI591" s="12">
        <f t="shared" si="1507"/>
        <v>0</v>
      </c>
      <c r="DJ591" s="12">
        <f t="shared" si="1507"/>
        <v>0</v>
      </c>
      <c r="DK591" s="12">
        <f t="shared" si="1507"/>
        <v>0</v>
      </c>
      <c r="DL591" s="12">
        <f t="shared" si="1507"/>
        <v>0</v>
      </c>
      <c r="DM591" s="12">
        <f t="shared" si="1507"/>
        <v>0</v>
      </c>
      <c r="DN591" s="12">
        <f t="shared" si="1507"/>
        <v>0</v>
      </c>
      <c r="DO591" s="12">
        <f t="shared" si="1507"/>
        <v>0</v>
      </c>
      <c r="DP591" s="12">
        <f t="shared" si="1507"/>
        <v>0</v>
      </c>
      <c r="DQ591" s="12">
        <f t="shared" si="1507"/>
        <v>0</v>
      </c>
      <c r="DR591" s="12">
        <f t="shared" si="1507"/>
        <v>0</v>
      </c>
      <c r="DS591" s="12">
        <f t="shared" si="1507"/>
        <v>0</v>
      </c>
      <c r="DT591" s="12">
        <f t="shared" si="1507"/>
        <v>0</v>
      </c>
      <c r="DU591" s="12">
        <f t="shared" si="1507"/>
        <v>0</v>
      </c>
      <c r="DV591" s="12">
        <f t="shared" si="1507"/>
        <v>0</v>
      </c>
      <c r="DW591" s="12">
        <f t="shared" si="1507"/>
        <v>0</v>
      </c>
      <c r="DX591" s="12">
        <f t="shared" si="1507"/>
        <v>0</v>
      </c>
      <c r="DY591" s="12">
        <f t="shared" si="1507"/>
        <v>0</v>
      </c>
      <c r="EB591" s="116">
        <f t="shared" si="1490"/>
        <v>590</v>
      </c>
      <c r="EC591" s="2" t="str">
        <f t="shared" si="1508"/>
        <v>Phase 5</v>
      </c>
      <c r="ED591" s="2" t="str">
        <f t="shared" si="1509"/>
        <v>75' Wide</v>
      </c>
      <c r="EE591" s="33" t="str">
        <f>EE593</f>
        <v>GAAP</v>
      </c>
      <c r="EF591" s="2" t="str">
        <f>EF593</f>
        <v>Direct Overhead</v>
      </c>
    </row>
    <row r="592" spans="2:136" x14ac:dyDescent="0.3">
      <c r="G592" s="7"/>
    </row>
    <row r="593" spans="1:136" x14ac:dyDescent="0.3">
      <c r="B593" s="18" t="s">
        <v>56</v>
      </c>
      <c r="C593" s="18"/>
      <c r="D593" s="18"/>
      <c r="E593" s="18"/>
      <c r="F593" s="18"/>
      <c r="G593" s="23">
        <f>SUM(G571:G592)</f>
        <v>-2400000</v>
      </c>
      <c r="H593" s="18"/>
      <c r="I593" s="19">
        <f>SUM(I571:I592)</f>
        <v>0</v>
      </c>
      <c r="J593" s="19">
        <f t="shared" ref="J593:BU593" si="1510">SUM(J571:J592)</f>
        <v>0</v>
      </c>
      <c r="K593" s="19">
        <f t="shared" si="1510"/>
        <v>0</v>
      </c>
      <c r="L593" s="19">
        <f t="shared" si="1510"/>
        <v>0</v>
      </c>
      <c r="M593" s="19">
        <f t="shared" si="1510"/>
        <v>0</v>
      </c>
      <c r="N593" s="19">
        <f t="shared" si="1510"/>
        <v>0</v>
      </c>
      <c r="O593" s="19">
        <f t="shared" si="1510"/>
        <v>0</v>
      </c>
      <c r="P593" s="19">
        <f t="shared" si="1510"/>
        <v>0</v>
      </c>
      <c r="Q593" s="19">
        <f t="shared" si="1510"/>
        <v>0</v>
      </c>
      <c r="R593" s="19">
        <f t="shared" si="1510"/>
        <v>0</v>
      </c>
      <c r="S593" s="19">
        <f t="shared" si="1510"/>
        <v>0</v>
      </c>
      <c r="T593" s="19">
        <f t="shared" si="1510"/>
        <v>0</v>
      </c>
      <c r="U593" s="19">
        <f t="shared" si="1510"/>
        <v>0</v>
      </c>
      <c r="V593" s="19">
        <f t="shared" si="1510"/>
        <v>0</v>
      </c>
      <c r="W593" s="19">
        <f t="shared" si="1510"/>
        <v>-40000</v>
      </c>
      <c r="X593" s="19">
        <f t="shared" si="1510"/>
        <v>-40000</v>
      </c>
      <c r="Y593" s="19">
        <f t="shared" si="1510"/>
        <v>-40000</v>
      </c>
      <c r="Z593" s="19">
        <f t="shared" si="1510"/>
        <v>-40000</v>
      </c>
      <c r="AA593" s="19">
        <f t="shared" si="1510"/>
        <v>-40000</v>
      </c>
      <c r="AB593" s="19">
        <f t="shared" si="1510"/>
        <v>-40000</v>
      </c>
      <c r="AC593" s="19">
        <f t="shared" si="1510"/>
        <v>-40000</v>
      </c>
      <c r="AD593" s="19">
        <f t="shared" si="1510"/>
        <v>-40000</v>
      </c>
      <c r="AE593" s="19">
        <f t="shared" si="1510"/>
        <v>-40000</v>
      </c>
      <c r="AF593" s="19">
        <f t="shared" si="1510"/>
        <v>-40000</v>
      </c>
      <c r="AG593" s="19">
        <f t="shared" si="1510"/>
        <v>-40000</v>
      </c>
      <c r="AH593" s="19">
        <f t="shared" si="1510"/>
        <v>-40000</v>
      </c>
      <c r="AI593" s="19">
        <f t="shared" si="1510"/>
        <v>-40000</v>
      </c>
      <c r="AJ593" s="19">
        <f t="shared" si="1510"/>
        <v>-40000</v>
      </c>
      <c r="AK593" s="19">
        <f t="shared" si="1510"/>
        <v>-40000</v>
      </c>
      <c r="AL593" s="19">
        <f t="shared" si="1510"/>
        <v>-40000</v>
      </c>
      <c r="AM593" s="19">
        <f t="shared" si="1510"/>
        <v>-40000</v>
      </c>
      <c r="AN593" s="19">
        <f t="shared" si="1510"/>
        <v>-40000</v>
      </c>
      <c r="AO593" s="19">
        <f t="shared" si="1510"/>
        <v>-40000</v>
      </c>
      <c r="AP593" s="19">
        <f t="shared" si="1510"/>
        <v>-40000</v>
      </c>
      <c r="AQ593" s="19">
        <f t="shared" si="1510"/>
        <v>-40000</v>
      </c>
      <c r="AR593" s="19">
        <f t="shared" si="1510"/>
        <v>-40000</v>
      </c>
      <c r="AS593" s="19">
        <f t="shared" si="1510"/>
        <v>-40000</v>
      </c>
      <c r="AT593" s="19">
        <f t="shared" si="1510"/>
        <v>-40000</v>
      </c>
      <c r="AU593" s="19">
        <f t="shared" si="1510"/>
        <v>-40000</v>
      </c>
      <c r="AV593" s="19">
        <f t="shared" si="1510"/>
        <v>-40000</v>
      </c>
      <c r="AW593" s="19">
        <f t="shared" si="1510"/>
        <v>-40000</v>
      </c>
      <c r="AX593" s="19">
        <f t="shared" si="1510"/>
        <v>-40000</v>
      </c>
      <c r="AY593" s="19">
        <f t="shared" si="1510"/>
        <v>-40000</v>
      </c>
      <c r="AZ593" s="19">
        <f t="shared" si="1510"/>
        <v>-40000</v>
      </c>
      <c r="BA593" s="19">
        <f t="shared" si="1510"/>
        <v>-40000</v>
      </c>
      <c r="BB593" s="19">
        <f t="shared" si="1510"/>
        <v>-40000</v>
      </c>
      <c r="BC593" s="19">
        <f t="shared" si="1510"/>
        <v>-40000</v>
      </c>
      <c r="BD593" s="19">
        <f t="shared" si="1510"/>
        <v>-40000</v>
      </c>
      <c r="BE593" s="19">
        <f t="shared" si="1510"/>
        <v>-40000</v>
      </c>
      <c r="BF593" s="19">
        <f t="shared" si="1510"/>
        <v>-40000</v>
      </c>
      <c r="BG593" s="19">
        <f t="shared" si="1510"/>
        <v>-40000</v>
      </c>
      <c r="BH593" s="19">
        <f t="shared" si="1510"/>
        <v>-40000</v>
      </c>
      <c r="BI593" s="19">
        <f t="shared" si="1510"/>
        <v>-40000</v>
      </c>
      <c r="BJ593" s="19">
        <f t="shared" si="1510"/>
        <v>-40000</v>
      </c>
      <c r="BK593" s="19">
        <f t="shared" si="1510"/>
        <v>-40000</v>
      </c>
      <c r="BL593" s="19">
        <f t="shared" si="1510"/>
        <v>-40000</v>
      </c>
      <c r="BM593" s="19">
        <f t="shared" si="1510"/>
        <v>-40000</v>
      </c>
      <c r="BN593" s="19">
        <f t="shared" si="1510"/>
        <v>-40000</v>
      </c>
      <c r="BO593" s="19">
        <f t="shared" si="1510"/>
        <v>-40000</v>
      </c>
      <c r="BP593" s="19">
        <f t="shared" si="1510"/>
        <v>-40000</v>
      </c>
      <c r="BQ593" s="19">
        <f t="shared" si="1510"/>
        <v>-40000</v>
      </c>
      <c r="BR593" s="19">
        <f t="shared" si="1510"/>
        <v>-40000</v>
      </c>
      <c r="BS593" s="19">
        <f t="shared" si="1510"/>
        <v>-40000</v>
      </c>
      <c r="BT593" s="19">
        <f t="shared" si="1510"/>
        <v>-40000</v>
      </c>
      <c r="BU593" s="19">
        <f t="shared" si="1510"/>
        <v>-40000</v>
      </c>
      <c r="BV593" s="19">
        <f t="shared" ref="BV593:DY593" si="1511">SUM(BV571:BV592)</f>
        <v>-40000</v>
      </c>
      <c r="BW593" s="19">
        <f t="shared" si="1511"/>
        <v>-40000</v>
      </c>
      <c r="BX593" s="19">
        <f t="shared" si="1511"/>
        <v>-40000</v>
      </c>
      <c r="BY593" s="19">
        <f t="shared" si="1511"/>
        <v>-40000</v>
      </c>
      <c r="BZ593" s="19">
        <f t="shared" si="1511"/>
        <v>-40000</v>
      </c>
      <c r="CA593" s="19">
        <f t="shared" si="1511"/>
        <v>-40000</v>
      </c>
      <c r="CB593" s="19">
        <f t="shared" si="1511"/>
        <v>-40000</v>
      </c>
      <c r="CC593" s="19">
        <f t="shared" si="1511"/>
        <v>-40000</v>
      </c>
      <c r="CD593" s="19">
        <f t="shared" si="1511"/>
        <v>-40000</v>
      </c>
      <c r="CE593" s="19">
        <f t="shared" si="1511"/>
        <v>0</v>
      </c>
      <c r="CF593" s="19">
        <f t="shared" si="1511"/>
        <v>0</v>
      </c>
      <c r="CG593" s="19">
        <f t="shared" si="1511"/>
        <v>0</v>
      </c>
      <c r="CH593" s="19">
        <f t="shared" si="1511"/>
        <v>0</v>
      </c>
      <c r="CI593" s="19">
        <f t="shared" si="1511"/>
        <v>0</v>
      </c>
      <c r="CJ593" s="19">
        <f t="shared" si="1511"/>
        <v>0</v>
      </c>
      <c r="CK593" s="19">
        <f t="shared" si="1511"/>
        <v>0</v>
      </c>
      <c r="CL593" s="19">
        <f t="shared" si="1511"/>
        <v>0</v>
      </c>
      <c r="CM593" s="19">
        <f t="shared" si="1511"/>
        <v>0</v>
      </c>
      <c r="CN593" s="19">
        <f t="shared" si="1511"/>
        <v>0</v>
      </c>
      <c r="CO593" s="19">
        <f t="shared" si="1511"/>
        <v>0</v>
      </c>
      <c r="CP593" s="19">
        <f t="shared" si="1511"/>
        <v>0</v>
      </c>
      <c r="CQ593" s="19">
        <f t="shared" si="1511"/>
        <v>0</v>
      </c>
      <c r="CR593" s="19">
        <f t="shared" si="1511"/>
        <v>0</v>
      </c>
      <c r="CS593" s="19">
        <f t="shared" si="1511"/>
        <v>0</v>
      </c>
      <c r="CT593" s="19">
        <f t="shared" si="1511"/>
        <v>0</v>
      </c>
      <c r="CU593" s="19">
        <f t="shared" si="1511"/>
        <v>0</v>
      </c>
      <c r="CV593" s="19">
        <f t="shared" si="1511"/>
        <v>0</v>
      </c>
      <c r="CW593" s="19">
        <f t="shared" si="1511"/>
        <v>0</v>
      </c>
      <c r="CX593" s="19">
        <f t="shared" si="1511"/>
        <v>0</v>
      </c>
      <c r="CY593" s="19">
        <f t="shared" si="1511"/>
        <v>0</v>
      </c>
      <c r="CZ593" s="19">
        <f t="shared" si="1511"/>
        <v>0</v>
      </c>
      <c r="DA593" s="19">
        <f t="shared" si="1511"/>
        <v>0</v>
      </c>
      <c r="DB593" s="19">
        <f t="shared" si="1511"/>
        <v>0</v>
      </c>
      <c r="DC593" s="19">
        <f t="shared" si="1511"/>
        <v>0</v>
      </c>
      <c r="DD593" s="19">
        <f t="shared" si="1511"/>
        <v>0</v>
      </c>
      <c r="DE593" s="19">
        <f t="shared" si="1511"/>
        <v>0</v>
      </c>
      <c r="DF593" s="19">
        <f t="shared" si="1511"/>
        <v>0</v>
      </c>
      <c r="DG593" s="19">
        <f t="shared" si="1511"/>
        <v>0</v>
      </c>
      <c r="DH593" s="19">
        <f t="shared" si="1511"/>
        <v>0</v>
      </c>
      <c r="DI593" s="19">
        <f t="shared" si="1511"/>
        <v>0</v>
      </c>
      <c r="DJ593" s="19">
        <f t="shared" si="1511"/>
        <v>0</v>
      </c>
      <c r="DK593" s="19">
        <f t="shared" si="1511"/>
        <v>0</v>
      </c>
      <c r="DL593" s="19">
        <f t="shared" si="1511"/>
        <v>0</v>
      </c>
      <c r="DM593" s="19">
        <f t="shared" si="1511"/>
        <v>0</v>
      </c>
      <c r="DN593" s="19">
        <f t="shared" si="1511"/>
        <v>0</v>
      </c>
      <c r="DO593" s="19">
        <f t="shared" si="1511"/>
        <v>0</v>
      </c>
      <c r="DP593" s="19">
        <f t="shared" si="1511"/>
        <v>0</v>
      </c>
      <c r="DQ593" s="19">
        <f t="shared" si="1511"/>
        <v>0</v>
      </c>
      <c r="DR593" s="19">
        <f t="shared" si="1511"/>
        <v>0</v>
      </c>
      <c r="DS593" s="19">
        <f t="shared" si="1511"/>
        <v>0</v>
      </c>
      <c r="DT593" s="19">
        <f t="shared" si="1511"/>
        <v>0</v>
      </c>
      <c r="DU593" s="19">
        <f t="shared" si="1511"/>
        <v>0</v>
      </c>
      <c r="DV593" s="19">
        <f t="shared" si="1511"/>
        <v>0</v>
      </c>
      <c r="DW593" s="19">
        <f t="shared" si="1511"/>
        <v>0</v>
      </c>
      <c r="DX593" s="19">
        <f t="shared" si="1511"/>
        <v>0</v>
      </c>
      <c r="DY593" s="19">
        <f t="shared" si="1511"/>
        <v>0</v>
      </c>
      <c r="EB593" s="116">
        <f>ROW(EB593)-ROW($EB$2)+1</f>
        <v>592</v>
      </c>
      <c r="EC593" s="2" t="s">
        <v>0</v>
      </c>
      <c r="ED593" s="2" t="s">
        <v>0</v>
      </c>
      <c r="EE593" s="117" t="s">
        <v>233</v>
      </c>
      <c r="EF593" s="110" t="str">
        <f>CF!$C$28</f>
        <v>Direct Overhead</v>
      </c>
    </row>
    <row r="595" spans="1:136" ht="33" x14ac:dyDescent="0.3">
      <c r="A595" s="8" t="s">
        <v>104</v>
      </c>
      <c r="B595" s="4"/>
      <c r="C595" s="4"/>
      <c r="D595" s="9" t="str">
        <f>Product!$B$25</f>
        <v>Broker Commission</v>
      </c>
      <c r="E595" s="9"/>
      <c r="F595" s="16"/>
      <c r="G595" s="7"/>
    </row>
    <row r="597" spans="1:136" x14ac:dyDescent="0.3">
      <c r="B597" s="2" t="str">
        <f>Product!$D$2</f>
        <v>Phase 1</v>
      </c>
      <c r="C597" s="2" t="str">
        <f>Product!$D$3</f>
        <v>50' Wide</v>
      </c>
      <c r="D597" s="129">
        <f>SUMIFS(INDEX(Product!$B$2:$U$97, MATCH(D595, Product!$B$2:$B$97, 0), ), Product!$B$2:$U$2, $B597, Product!$B$3:$U$3, $C597)</f>
        <v>-16550</v>
      </c>
      <c r="E597" s="129"/>
      <c r="G597" s="11">
        <f>SUM(H597:DZ597)</f>
        <v>-496500</v>
      </c>
      <c r="I597" s="21">
        <f t="shared" ref="I597:AN597" si="1512">I163*$D597</f>
        <v>0</v>
      </c>
      <c r="J597" s="21">
        <f t="shared" si="1512"/>
        <v>0</v>
      </c>
      <c r="K597" s="21">
        <f t="shared" si="1512"/>
        <v>0</v>
      </c>
      <c r="L597" s="21">
        <f t="shared" si="1512"/>
        <v>0</v>
      </c>
      <c r="M597" s="21">
        <f t="shared" si="1512"/>
        <v>0</v>
      </c>
      <c r="N597" s="21">
        <f t="shared" si="1512"/>
        <v>0</v>
      </c>
      <c r="O597" s="21">
        <f t="shared" si="1512"/>
        <v>0</v>
      </c>
      <c r="P597" s="21">
        <f t="shared" si="1512"/>
        <v>0</v>
      </c>
      <c r="Q597" s="21">
        <f t="shared" si="1512"/>
        <v>0</v>
      </c>
      <c r="R597" s="21">
        <f t="shared" si="1512"/>
        <v>0</v>
      </c>
      <c r="S597" s="21">
        <f t="shared" si="1512"/>
        <v>0</v>
      </c>
      <c r="T597" s="21">
        <f t="shared" si="1512"/>
        <v>0</v>
      </c>
      <c r="U597" s="21">
        <f t="shared" si="1512"/>
        <v>0</v>
      </c>
      <c r="V597" s="21">
        <f t="shared" si="1512"/>
        <v>0</v>
      </c>
      <c r="W597" s="21">
        <f t="shared" si="1512"/>
        <v>-41375</v>
      </c>
      <c r="X597" s="21">
        <f t="shared" si="1512"/>
        <v>-41375</v>
      </c>
      <c r="Y597" s="21">
        <f t="shared" si="1512"/>
        <v>-41375</v>
      </c>
      <c r="Z597" s="21">
        <f t="shared" si="1512"/>
        <v>-41375</v>
      </c>
      <c r="AA597" s="21">
        <f t="shared" si="1512"/>
        <v>-41375</v>
      </c>
      <c r="AB597" s="21">
        <f t="shared" si="1512"/>
        <v>-41375</v>
      </c>
      <c r="AC597" s="21">
        <f t="shared" si="1512"/>
        <v>-41375</v>
      </c>
      <c r="AD597" s="21">
        <f t="shared" si="1512"/>
        <v>-41375</v>
      </c>
      <c r="AE597" s="21">
        <f t="shared" si="1512"/>
        <v>-41375</v>
      </c>
      <c r="AF597" s="21">
        <f t="shared" si="1512"/>
        <v>-41375</v>
      </c>
      <c r="AG597" s="21">
        <f t="shared" si="1512"/>
        <v>-41375</v>
      </c>
      <c r="AH597" s="21">
        <f t="shared" si="1512"/>
        <v>-41375</v>
      </c>
      <c r="AI597" s="21">
        <f t="shared" si="1512"/>
        <v>0</v>
      </c>
      <c r="AJ597" s="21">
        <f t="shared" si="1512"/>
        <v>0</v>
      </c>
      <c r="AK597" s="21">
        <f t="shared" si="1512"/>
        <v>0</v>
      </c>
      <c r="AL597" s="21">
        <f t="shared" si="1512"/>
        <v>0</v>
      </c>
      <c r="AM597" s="21">
        <f t="shared" si="1512"/>
        <v>0</v>
      </c>
      <c r="AN597" s="21">
        <f t="shared" si="1512"/>
        <v>0</v>
      </c>
      <c r="AO597" s="21">
        <f t="shared" ref="AO597:BT597" si="1513">AO163*$D597</f>
        <v>0</v>
      </c>
      <c r="AP597" s="21">
        <f t="shared" si="1513"/>
        <v>0</v>
      </c>
      <c r="AQ597" s="21">
        <f t="shared" si="1513"/>
        <v>0</v>
      </c>
      <c r="AR597" s="21">
        <f t="shared" si="1513"/>
        <v>0</v>
      </c>
      <c r="AS597" s="21">
        <f t="shared" si="1513"/>
        <v>0</v>
      </c>
      <c r="AT597" s="21">
        <f t="shared" si="1513"/>
        <v>0</v>
      </c>
      <c r="AU597" s="21">
        <f t="shared" si="1513"/>
        <v>0</v>
      </c>
      <c r="AV597" s="21">
        <f t="shared" si="1513"/>
        <v>0</v>
      </c>
      <c r="AW597" s="21">
        <f t="shared" si="1513"/>
        <v>0</v>
      </c>
      <c r="AX597" s="21">
        <f t="shared" si="1513"/>
        <v>0</v>
      </c>
      <c r="AY597" s="21">
        <f t="shared" si="1513"/>
        <v>0</v>
      </c>
      <c r="AZ597" s="21">
        <f t="shared" si="1513"/>
        <v>0</v>
      </c>
      <c r="BA597" s="21">
        <f t="shared" si="1513"/>
        <v>0</v>
      </c>
      <c r="BB597" s="21">
        <f t="shared" si="1513"/>
        <v>0</v>
      </c>
      <c r="BC597" s="21">
        <f t="shared" si="1513"/>
        <v>0</v>
      </c>
      <c r="BD597" s="21">
        <f t="shared" si="1513"/>
        <v>0</v>
      </c>
      <c r="BE597" s="21">
        <f t="shared" si="1513"/>
        <v>0</v>
      </c>
      <c r="BF597" s="21">
        <f t="shared" si="1513"/>
        <v>0</v>
      </c>
      <c r="BG597" s="21">
        <f t="shared" si="1513"/>
        <v>0</v>
      </c>
      <c r="BH597" s="21">
        <f t="shared" si="1513"/>
        <v>0</v>
      </c>
      <c r="BI597" s="21">
        <f t="shared" si="1513"/>
        <v>0</v>
      </c>
      <c r="BJ597" s="21">
        <f t="shared" si="1513"/>
        <v>0</v>
      </c>
      <c r="BK597" s="21">
        <f t="shared" si="1513"/>
        <v>0</v>
      </c>
      <c r="BL597" s="21">
        <f t="shared" si="1513"/>
        <v>0</v>
      </c>
      <c r="BM597" s="21">
        <f t="shared" si="1513"/>
        <v>0</v>
      </c>
      <c r="BN597" s="21">
        <f t="shared" si="1513"/>
        <v>0</v>
      </c>
      <c r="BO597" s="21">
        <f t="shared" si="1513"/>
        <v>0</v>
      </c>
      <c r="BP597" s="21">
        <f t="shared" si="1513"/>
        <v>0</v>
      </c>
      <c r="BQ597" s="21">
        <f t="shared" si="1513"/>
        <v>0</v>
      </c>
      <c r="BR597" s="21">
        <f t="shared" si="1513"/>
        <v>0</v>
      </c>
      <c r="BS597" s="21">
        <f t="shared" si="1513"/>
        <v>0</v>
      </c>
      <c r="BT597" s="21">
        <f t="shared" si="1513"/>
        <v>0</v>
      </c>
      <c r="BU597" s="21">
        <f t="shared" ref="BU597:CZ597" si="1514">BU163*$D597</f>
        <v>0</v>
      </c>
      <c r="BV597" s="21">
        <f t="shared" si="1514"/>
        <v>0</v>
      </c>
      <c r="BW597" s="21">
        <f t="shared" si="1514"/>
        <v>0</v>
      </c>
      <c r="BX597" s="21">
        <f t="shared" si="1514"/>
        <v>0</v>
      </c>
      <c r="BY597" s="21">
        <f t="shared" si="1514"/>
        <v>0</v>
      </c>
      <c r="BZ597" s="21">
        <f t="shared" si="1514"/>
        <v>0</v>
      </c>
      <c r="CA597" s="21">
        <f t="shared" si="1514"/>
        <v>0</v>
      </c>
      <c r="CB597" s="21">
        <f t="shared" si="1514"/>
        <v>0</v>
      </c>
      <c r="CC597" s="21">
        <f t="shared" si="1514"/>
        <v>0</v>
      </c>
      <c r="CD597" s="21">
        <f t="shared" si="1514"/>
        <v>0</v>
      </c>
      <c r="CE597" s="21">
        <f t="shared" si="1514"/>
        <v>0</v>
      </c>
      <c r="CF597" s="21">
        <f t="shared" si="1514"/>
        <v>0</v>
      </c>
      <c r="CG597" s="21">
        <f t="shared" si="1514"/>
        <v>0</v>
      </c>
      <c r="CH597" s="21">
        <f t="shared" si="1514"/>
        <v>0</v>
      </c>
      <c r="CI597" s="21">
        <f t="shared" si="1514"/>
        <v>0</v>
      </c>
      <c r="CJ597" s="21">
        <f t="shared" si="1514"/>
        <v>0</v>
      </c>
      <c r="CK597" s="21">
        <f t="shared" si="1514"/>
        <v>0</v>
      </c>
      <c r="CL597" s="21">
        <f t="shared" si="1514"/>
        <v>0</v>
      </c>
      <c r="CM597" s="21">
        <f t="shared" si="1514"/>
        <v>0</v>
      </c>
      <c r="CN597" s="21">
        <f t="shared" si="1514"/>
        <v>0</v>
      </c>
      <c r="CO597" s="21">
        <f t="shared" si="1514"/>
        <v>0</v>
      </c>
      <c r="CP597" s="21">
        <f t="shared" si="1514"/>
        <v>0</v>
      </c>
      <c r="CQ597" s="21">
        <f t="shared" si="1514"/>
        <v>0</v>
      </c>
      <c r="CR597" s="21">
        <f t="shared" si="1514"/>
        <v>0</v>
      </c>
      <c r="CS597" s="21">
        <f t="shared" si="1514"/>
        <v>0</v>
      </c>
      <c r="CT597" s="21">
        <f t="shared" si="1514"/>
        <v>0</v>
      </c>
      <c r="CU597" s="21">
        <f t="shared" si="1514"/>
        <v>0</v>
      </c>
      <c r="CV597" s="21">
        <f t="shared" si="1514"/>
        <v>0</v>
      </c>
      <c r="CW597" s="21">
        <f t="shared" si="1514"/>
        <v>0</v>
      </c>
      <c r="CX597" s="21">
        <f t="shared" si="1514"/>
        <v>0</v>
      </c>
      <c r="CY597" s="21">
        <f t="shared" si="1514"/>
        <v>0</v>
      </c>
      <c r="CZ597" s="21">
        <f t="shared" si="1514"/>
        <v>0</v>
      </c>
      <c r="DA597" s="21">
        <f t="shared" ref="DA597:DY597" si="1515">DA163*$D597</f>
        <v>0</v>
      </c>
      <c r="DB597" s="21">
        <f t="shared" si="1515"/>
        <v>0</v>
      </c>
      <c r="DC597" s="21">
        <f t="shared" si="1515"/>
        <v>0</v>
      </c>
      <c r="DD597" s="21">
        <f t="shared" si="1515"/>
        <v>0</v>
      </c>
      <c r="DE597" s="21">
        <f t="shared" si="1515"/>
        <v>0</v>
      </c>
      <c r="DF597" s="21">
        <f t="shared" si="1515"/>
        <v>0</v>
      </c>
      <c r="DG597" s="21">
        <f t="shared" si="1515"/>
        <v>0</v>
      </c>
      <c r="DH597" s="21">
        <f t="shared" si="1515"/>
        <v>0</v>
      </c>
      <c r="DI597" s="21">
        <f t="shared" si="1515"/>
        <v>0</v>
      </c>
      <c r="DJ597" s="21">
        <f t="shared" si="1515"/>
        <v>0</v>
      </c>
      <c r="DK597" s="21">
        <f t="shared" si="1515"/>
        <v>0</v>
      </c>
      <c r="DL597" s="21">
        <f t="shared" si="1515"/>
        <v>0</v>
      </c>
      <c r="DM597" s="21">
        <f t="shared" si="1515"/>
        <v>0</v>
      </c>
      <c r="DN597" s="21">
        <f t="shared" si="1515"/>
        <v>0</v>
      </c>
      <c r="DO597" s="21">
        <f t="shared" si="1515"/>
        <v>0</v>
      </c>
      <c r="DP597" s="21">
        <f t="shared" si="1515"/>
        <v>0</v>
      </c>
      <c r="DQ597" s="21">
        <f t="shared" si="1515"/>
        <v>0</v>
      </c>
      <c r="DR597" s="21">
        <f t="shared" si="1515"/>
        <v>0</v>
      </c>
      <c r="DS597" s="21">
        <f t="shared" si="1515"/>
        <v>0</v>
      </c>
      <c r="DT597" s="21">
        <f t="shared" si="1515"/>
        <v>0</v>
      </c>
      <c r="DU597" s="21">
        <f t="shared" si="1515"/>
        <v>0</v>
      </c>
      <c r="DV597" s="21">
        <f t="shared" si="1515"/>
        <v>0</v>
      </c>
      <c r="DW597" s="21">
        <f t="shared" si="1515"/>
        <v>0</v>
      </c>
      <c r="DX597" s="21">
        <f t="shared" si="1515"/>
        <v>0</v>
      </c>
      <c r="DY597" s="21">
        <f t="shared" si="1515"/>
        <v>0</v>
      </c>
      <c r="EB597" s="116">
        <f>ROW(EB597)-ROW($EB$2)+1</f>
        <v>596</v>
      </c>
      <c r="EC597" s="2" t="str">
        <f>B597</f>
        <v>Phase 1</v>
      </c>
      <c r="ED597" s="2" t="str">
        <f>C597</f>
        <v>50' Wide</v>
      </c>
      <c r="EE597" s="33" t="str">
        <f>EE617</f>
        <v>*</v>
      </c>
      <c r="EF597" s="2" t="str">
        <f>EF617</f>
        <v>Broker Commissions</v>
      </c>
    </row>
    <row r="598" spans="1:136" x14ac:dyDescent="0.3">
      <c r="B598" s="2" t="str">
        <f>Product!$E$2</f>
        <v>Phase 1</v>
      </c>
      <c r="C598" s="2" t="str">
        <f>Product!$E$3</f>
        <v>60' Wide</v>
      </c>
      <c r="D598" s="129">
        <f>SUMIFS(INDEX(Product!$B$2:$U$97, MATCH(D595, Product!$B$2:$B$97, 0), ), Product!$B$2:$U$2, $B598, Product!$B$3:$U$3, $C598)</f>
        <v>-19625</v>
      </c>
      <c r="E598" s="129"/>
      <c r="G598" s="11">
        <f>SUM(H598:DZ598)</f>
        <v>-588750</v>
      </c>
      <c r="I598" s="21">
        <f t="shared" ref="I598:AN598" si="1516">I164*$D598</f>
        <v>0</v>
      </c>
      <c r="J598" s="21">
        <f t="shared" si="1516"/>
        <v>0</v>
      </c>
      <c r="K598" s="21">
        <f t="shared" si="1516"/>
        <v>0</v>
      </c>
      <c r="L598" s="21">
        <f t="shared" si="1516"/>
        <v>0</v>
      </c>
      <c r="M598" s="21">
        <f t="shared" si="1516"/>
        <v>0</v>
      </c>
      <c r="N598" s="21">
        <f t="shared" si="1516"/>
        <v>0</v>
      </c>
      <c r="O598" s="21">
        <f t="shared" si="1516"/>
        <v>0</v>
      </c>
      <c r="P598" s="21">
        <f t="shared" si="1516"/>
        <v>0</v>
      </c>
      <c r="Q598" s="21">
        <f t="shared" si="1516"/>
        <v>0</v>
      </c>
      <c r="R598" s="21">
        <f t="shared" si="1516"/>
        <v>0</v>
      </c>
      <c r="S598" s="21">
        <f t="shared" si="1516"/>
        <v>0</v>
      </c>
      <c r="T598" s="21">
        <f t="shared" si="1516"/>
        <v>0</v>
      </c>
      <c r="U598" s="21">
        <f t="shared" si="1516"/>
        <v>0</v>
      </c>
      <c r="V598" s="21">
        <f t="shared" si="1516"/>
        <v>0</v>
      </c>
      <c r="W598" s="21">
        <f t="shared" si="1516"/>
        <v>-49062.5</v>
      </c>
      <c r="X598" s="21">
        <f t="shared" si="1516"/>
        <v>-49062.5</v>
      </c>
      <c r="Y598" s="21">
        <f t="shared" si="1516"/>
        <v>-49062.5</v>
      </c>
      <c r="Z598" s="21">
        <f t="shared" si="1516"/>
        <v>-49062.5</v>
      </c>
      <c r="AA598" s="21">
        <f t="shared" si="1516"/>
        <v>-49062.5</v>
      </c>
      <c r="AB598" s="21">
        <f t="shared" si="1516"/>
        <v>-49062.5</v>
      </c>
      <c r="AC598" s="21">
        <f t="shared" si="1516"/>
        <v>-49062.5</v>
      </c>
      <c r="AD598" s="21">
        <f t="shared" si="1516"/>
        <v>-49062.5</v>
      </c>
      <c r="AE598" s="21">
        <f t="shared" si="1516"/>
        <v>-49062.5</v>
      </c>
      <c r="AF598" s="21">
        <f t="shared" si="1516"/>
        <v>-49062.5</v>
      </c>
      <c r="AG598" s="21">
        <f t="shared" si="1516"/>
        <v>-49062.5</v>
      </c>
      <c r="AH598" s="21">
        <f t="shared" si="1516"/>
        <v>-49062.5</v>
      </c>
      <c r="AI598" s="21">
        <f t="shared" si="1516"/>
        <v>0</v>
      </c>
      <c r="AJ598" s="21">
        <f t="shared" si="1516"/>
        <v>0</v>
      </c>
      <c r="AK598" s="21">
        <f t="shared" si="1516"/>
        <v>0</v>
      </c>
      <c r="AL598" s="21">
        <f t="shared" si="1516"/>
        <v>0</v>
      </c>
      <c r="AM598" s="21">
        <f t="shared" si="1516"/>
        <v>0</v>
      </c>
      <c r="AN598" s="21">
        <f t="shared" si="1516"/>
        <v>0</v>
      </c>
      <c r="AO598" s="21">
        <f t="shared" ref="AO598:BT598" si="1517">AO164*$D598</f>
        <v>0</v>
      </c>
      <c r="AP598" s="21">
        <f t="shared" si="1517"/>
        <v>0</v>
      </c>
      <c r="AQ598" s="21">
        <f t="shared" si="1517"/>
        <v>0</v>
      </c>
      <c r="AR598" s="21">
        <f t="shared" si="1517"/>
        <v>0</v>
      </c>
      <c r="AS598" s="21">
        <f t="shared" si="1517"/>
        <v>0</v>
      </c>
      <c r="AT598" s="21">
        <f t="shared" si="1517"/>
        <v>0</v>
      </c>
      <c r="AU598" s="21">
        <f t="shared" si="1517"/>
        <v>0</v>
      </c>
      <c r="AV598" s="21">
        <f t="shared" si="1517"/>
        <v>0</v>
      </c>
      <c r="AW598" s="21">
        <f t="shared" si="1517"/>
        <v>0</v>
      </c>
      <c r="AX598" s="21">
        <f t="shared" si="1517"/>
        <v>0</v>
      </c>
      <c r="AY598" s="21">
        <f t="shared" si="1517"/>
        <v>0</v>
      </c>
      <c r="AZ598" s="21">
        <f t="shared" si="1517"/>
        <v>0</v>
      </c>
      <c r="BA598" s="21">
        <f t="shared" si="1517"/>
        <v>0</v>
      </c>
      <c r="BB598" s="21">
        <f t="shared" si="1517"/>
        <v>0</v>
      </c>
      <c r="BC598" s="21">
        <f t="shared" si="1517"/>
        <v>0</v>
      </c>
      <c r="BD598" s="21">
        <f t="shared" si="1517"/>
        <v>0</v>
      </c>
      <c r="BE598" s="21">
        <f t="shared" si="1517"/>
        <v>0</v>
      </c>
      <c r="BF598" s="21">
        <f t="shared" si="1517"/>
        <v>0</v>
      </c>
      <c r="BG598" s="21">
        <f t="shared" si="1517"/>
        <v>0</v>
      </c>
      <c r="BH598" s="21">
        <f t="shared" si="1517"/>
        <v>0</v>
      </c>
      <c r="BI598" s="21">
        <f t="shared" si="1517"/>
        <v>0</v>
      </c>
      <c r="BJ598" s="21">
        <f t="shared" si="1517"/>
        <v>0</v>
      </c>
      <c r="BK598" s="21">
        <f t="shared" si="1517"/>
        <v>0</v>
      </c>
      <c r="BL598" s="21">
        <f t="shared" si="1517"/>
        <v>0</v>
      </c>
      <c r="BM598" s="21">
        <f t="shared" si="1517"/>
        <v>0</v>
      </c>
      <c r="BN598" s="21">
        <f t="shared" si="1517"/>
        <v>0</v>
      </c>
      <c r="BO598" s="21">
        <f t="shared" si="1517"/>
        <v>0</v>
      </c>
      <c r="BP598" s="21">
        <f t="shared" si="1517"/>
        <v>0</v>
      </c>
      <c r="BQ598" s="21">
        <f t="shared" si="1517"/>
        <v>0</v>
      </c>
      <c r="BR598" s="21">
        <f t="shared" si="1517"/>
        <v>0</v>
      </c>
      <c r="BS598" s="21">
        <f t="shared" si="1517"/>
        <v>0</v>
      </c>
      <c r="BT598" s="21">
        <f t="shared" si="1517"/>
        <v>0</v>
      </c>
      <c r="BU598" s="21">
        <f t="shared" ref="BU598:CZ598" si="1518">BU164*$D598</f>
        <v>0</v>
      </c>
      <c r="BV598" s="21">
        <f t="shared" si="1518"/>
        <v>0</v>
      </c>
      <c r="BW598" s="21">
        <f t="shared" si="1518"/>
        <v>0</v>
      </c>
      <c r="BX598" s="21">
        <f t="shared" si="1518"/>
        <v>0</v>
      </c>
      <c r="BY598" s="21">
        <f t="shared" si="1518"/>
        <v>0</v>
      </c>
      <c r="BZ598" s="21">
        <f t="shared" si="1518"/>
        <v>0</v>
      </c>
      <c r="CA598" s="21">
        <f t="shared" si="1518"/>
        <v>0</v>
      </c>
      <c r="CB598" s="21">
        <f t="shared" si="1518"/>
        <v>0</v>
      </c>
      <c r="CC598" s="21">
        <f t="shared" si="1518"/>
        <v>0</v>
      </c>
      <c r="CD598" s="21">
        <f t="shared" si="1518"/>
        <v>0</v>
      </c>
      <c r="CE598" s="21">
        <f t="shared" si="1518"/>
        <v>0</v>
      </c>
      <c r="CF598" s="21">
        <f t="shared" si="1518"/>
        <v>0</v>
      </c>
      <c r="CG598" s="21">
        <f t="shared" si="1518"/>
        <v>0</v>
      </c>
      <c r="CH598" s="21">
        <f t="shared" si="1518"/>
        <v>0</v>
      </c>
      <c r="CI598" s="21">
        <f t="shared" si="1518"/>
        <v>0</v>
      </c>
      <c r="CJ598" s="21">
        <f t="shared" si="1518"/>
        <v>0</v>
      </c>
      <c r="CK598" s="21">
        <f t="shared" si="1518"/>
        <v>0</v>
      </c>
      <c r="CL598" s="21">
        <f t="shared" si="1518"/>
        <v>0</v>
      </c>
      <c r="CM598" s="21">
        <f t="shared" si="1518"/>
        <v>0</v>
      </c>
      <c r="CN598" s="21">
        <f t="shared" si="1518"/>
        <v>0</v>
      </c>
      <c r="CO598" s="21">
        <f t="shared" si="1518"/>
        <v>0</v>
      </c>
      <c r="CP598" s="21">
        <f t="shared" si="1518"/>
        <v>0</v>
      </c>
      <c r="CQ598" s="21">
        <f t="shared" si="1518"/>
        <v>0</v>
      </c>
      <c r="CR598" s="21">
        <f t="shared" si="1518"/>
        <v>0</v>
      </c>
      <c r="CS598" s="21">
        <f t="shared" si="1518"/>
        <v>0</v>
      </c>
      <c r="CT598" s="21">
        <f t="shared" si="1518"/>
        <v>0</v>
      </c>
      <c r="CU598" s="21">
        <f t="shared" si="1518"/>
        <v>0</v>
      </c>
      <c r="CV598" s="21">
        <f t="shared" si="1518"/>
        <v>0</v>
      </c>
      <c r="CW598" s="21">
        <f t="shared" si="1518"/>
        <v>0</v>
      </c>
      <c r="CX598" s="21">
        <f t="shared" si="1518"/>
        <v>0</v>
      </c>
      <c r="CY598" s="21">
        <f t="shared" si="1518"/>
        <v>0</v>
      </c>
      <c r="CZ598" s="21">
        <f t="shared" si="1518"/>
        <v>0</v>
      </c>
      <c r="DA598" s="21">
        <f t="shared" ref="DA598:DY598" si="1519">DA164*$D598</f>
        <v>0</v>
      </c>
      <c r="DB598" s="21">
        <f t="shared" si="1519"/>
        <v>0</v>
      </c>
      <c r="DC598" s="21">
        <f t="shared" si="1519"/>
        <v>0</v>
      </c>
      <c r="DD598" s="21">
        <f t="shared" si="1519"/>
        <v>0</v>
      </c>
      <c r="DE598" s="21">
        <f t="shared" si="1519"/>
        <v>0</v>
      </c>
      <c r="DF598" s="21">
        <f t="shared" si="1519"/>
        <v>0</v>
      </c>
      <c r="DG598" s="21">
        <f t="shared" si="1519"/>
        <v>0</v>
      </c>
      <c r="DH598" s="21">
        <f t="shared" si="1519"/>
        <v>0</v>
      </c>
      <c r="DI598" s="21">
        <f t="shared" si="1519"/>
        <v>0</v>
      </c>
      <c r="DJ598" s="21">
        <f t="shared" si="1519"/>
        <v>0</v>
      </c>
      <c r="DK598" s="21">
        <f t="shared" si="1519"/>
        <v>0</v>
      </c>
      <c r="DL598" s="21">
        <f t="shared" si="1519"/>
        <v>0</v>
      </c>
      <c r="DM598" s="21">
        <f t="shared" si="1519"/>
        <v>0</v>
      </c>
      <c r="DN598" s="21">
        <f t="shared" si="1519"/>
        <v>0</v>
      </c>
      <c r="DO598" s="21">
        <f t="shared" si="1519"/>
        <v>0</v>
      </c>
      <c r="DP598" s="21">
        <f t="shared" si="1519"/>
        <v>0</v>
      </c>
      <c r="DQ598" s="21">
        <f t="shared" si="1519"/>
        <v>0</v>
      </c>
      <c r="DR598" s="21">
        <f t="shared" si="1519"/>
        <v>0</v>
      </c>
      <c r="DS598" s="21">
        <f t="shared" si="1519"/>
        <v>0</v>
      </c>
      <c r="DT598" s="21">
        <f t="shared" si="1519"/>
        <v>0</v>
      </c>
      <c r="DU598" s="21">
        <f t="shared" si="1519"/>
        <v>0</v>
      </c>
      <c r="DV598" s="21">
        <f t="shared" si="1519"/>
        <v>0</v>
      </c>
      <c r="DW598" s="21">
        <f t="shared" si="1519"/>
        <v>0</v>
      </c>
      <c r="DX598" s="21">
        <f t="shared" si="1519"/>
        <v>0</v>
      </c>
      <c r="DY598" s="21">
        <f t="shared" si="1519"/>
        <v>0</v>
      </c>
      <c r="EB598" s="116">
        <f t="shared" ref="EB598:EB615" si="1520">ROW(EB598)-ROW($EB$2)+1</f>
        <v>597</v>
      </c>
      <c r="EC598" s="2" t="str">
        <f t="shared" ref="EC598:EC599" si="1521">B598</f>
        <v>Phase 1</v>
      </c>
      <c r="ED598" s="2" t="str">
        <f t="shared" ref="ED598:ED599" si="1522">C598</f>
        <v>60' Wide</v>
      </c>
      <c r="EE598" s="33" t="str">
        <f>EE617</f>
        <v>*</v>
      </c>
      <c r="EF598" s="2" t="str">
        <f>EF617</f>
        <v>Broker Commissions</v>
      </c>
    </row>
    <row r="599" spans="1:136" x14ac:dyDescent="0.3">
      <c r="B599" s="2" t="str">
        <f>Product!$F$2</f>
        <v>Phase 1</v>
      </c>
      <c r="C599" s="2" t="str">
        <f>Product!$F$3</f>
        <v>75' Wide</v>
      </c>
      <c r="D599" s="129">
        <f>SUMIFS(INDEX(Product!$B$2:$U$97, MATCH(D595, Product!$B$2:$B$97, 0), ), Product!$B$2:$U$2, $B599, Product!$B$3:$U$3, $C599)</f>
        <v>-22975</v>
      </c>
      <c r="E599" s="129"/>
      <c r="G599" s="11">
        <f>SUM(H599:DZ599)</f>
        <v>-459500.00000000017</v>
      </c>
      <c r="I599" s="21">
        <f>I165*$D599</f>
        <v>0</v>
      </c>
      <c r="J599" s="21">
        <f t="shared" ref="J599:BU599" si="1523">J165*$D599</f>
        <v>0</v>
      </c>
      <c r="K599" s="21">
        <f t="shared" si="1523"/>
        <v>0</v>
      </c>
      <c r="L599" s="21">
        <f t="shared" si="1523"/>
        <v>0</v>
      </c>
      <c r="M599" s="21">
        <f t="shared" si="1523"/>
        <v>0</v>
      </c>
      <c r="N599" s="21">
        <f t="shared" si="1523"/>
        <v>0</v>
      </c>
      <c r="O599" s="21">
        <f t="shared" si="1523"/>
        <v>0</v>
      </c>
      <c r="P599" s="21">
        <f t="shared" si="1523"/>
        <v>0</v>
      </c>
      <c r="Q599" s="21">
        <f t="shared" si="1523"/>
        <v>0</v>
      </c>
      <c r="R599" s="21">
        <f t="shared" si="1523"/>
        <v>0</v>
      </c>
      <c r="S599" s="21">
        <f t="shared" si="1523"/>
        <v>0</v>
      </c>
      <c r="T599" s="21">
        <f t="shared" si="1523"/>
        <v>0</v>
      </c>
      <c r="U599" s="21">
        <f t="shared" si="1523"/>
        <v>0</v>
      </c>
      <c r="V599" s="21">
        <f t="shared" si="1523"/>
        <v>0</v>
      </c>
      <c r="W599" s="21">
        <f t="shared" si="1523"/>
        <v>-38291.666666666672</v>
      </c>
      <c r="X599" s="21">
        <f t="shared" si="1523"/>
        <v>-38291.666666666672</v>
      </c>
      <c r="Y599" s="21">
        <f t="shared" si="1523"/>
        <v>-38291.666666666672</v>
      </c>
      <c r="Z599" s="21">
        <f t="shared" si="1523"/>
        <v>-38291.666666666672</v>
      </c>
      <c r="AA599" s="21">
        <f t="shared" si="1523"/>
        <v>-38291.666666666672</v>
      </c>
      <c r="AB599" s="21">
        <f t="shared" si="1523"/>
        <v>-38291.666666666672</v>
      </c>
      <c r="AC599" s="21">
        <f t="shared" si="1523"/>
        <v>-38291.666666666672</v>
      </c>
      <c r="AD599" s="21">
        <f t="shared" si="1523"/>
        <v>-38291.666666666672</v>
      </c>
      <c r="AE599" s="21">
        <f t="shared" si="1523"/>
        <v>-38291.666666666672</v>
      </c>
      <c r="AF599" s="21">
        <f t="shared" si="1523"/>
        <v>-38291.666666666672</v>
      </c>
      <c r="AG599" s="21">
        <f t="shared" si="1523"/>
        <v>-38291.666666666672</v>
      </c>
      <c r="AH599" s="21">
        <f t="shared" si="1523"/>
        <v>-38291.666666666672</v>
      </c>
      <c r="AI599" s="21">
        <f t="shared" si="1523"/>
        <v>0</v>
      </c>
      <c r="AJ599" s="21">
        <f t="shared" si="1523"/>
        <v>0</v>
      </c>
      <c r="AK599" s="21">
        <f t="shared" si="1523"/>
        <v>0</v>
      </c>
      <c r="AL599" s="21">
        <f t="shared" si="1523"/>
        <v>0</v>
      </c>
      <c r="AM599" s="21">
        <f t="shared" si="1523"/>
        <v>0</v>
      </c>
      <c r="AN599" s="21">
        <f t="shared" si="1523"/>
        <v>0</v>
      </c>
      <c r="AO599" s="21">
        <f t="shared" si="1523"/>
        <v>0</v>
      </c>
      <c r="AP599" s="21">
        <f t="shared" si="1523"/>
        <v>0</v>
      </c>
      <c r="AQ599" s="21">
        <f t="shared" si="1523"/>
        <v>0</v>
      </c>
      <c r="AR599" s="21">
        <f t="shared" si="1523"/>
        <v>0</v>
      </c>
      <c r="AS599" s="21">
        <f t="shared" si="1523"/>
        <v>0</v>
      </c>
      <c r="AT599" s="21">
        <f t="shared" si="1523"/>
        <v>0</v>
      </c>
      <c r="AU599" s="21">
        <f t="shared" si="1523"/>
        <v>0</v>
      </c>
      <c r="AV599" s="21">
        <f t="shared" si="1523"/>
        <v>0</v>
      </c>
      <c r="AW599" s="21">
        <f t="shared" si="1523"/>
        <v>0</v>
      </c>
      <c r="AX599" s="21">
        <f t="shared" si="1523"/>
        <v>0</v>
      </c>
      <c r="AY599" s="21">
        <f t="shared" si="1523"/>
        <v>0</v>
      </c>
      <c r="AZ599" s="21">
        <f t="shared" si="1523"/>
        <v>0</v>
      </c>
      <c r="BA599" s="21">
        <f t="shared" si="1523"/>
        <v>0</v>
      </c>
      <c r="BB599" s="21">
        <f t="shared" si="1523"/>
        <v>0</v>
      </c>
      <c r="BC599" s="21">
        <f t="shared" si="1523"/>
        <v>0</v>
      </c>
      <c r="BD599" s="21">
        <f t="shared" si="1523"/>
        <v>0</v>
      </c>
      <c r="BE599" s="21">
        <f t="shared" si="1523"/>
        <v>0</v>
      </c>
      <c r="BF599" s="21">
        <f t="shared" si="1523"/>
        <v>0</v>
      </c>
      <c r="BG599" s="21">
        <f t="shared" si="1523"/>
        <v>0</v>
      </c>
      <c r="BH599" s="21">
        <f t="shared" si="1523"/>
        <v>0</v>
      </c>
      <c r="BI599" s="21">
        <f t="shared" si="1523"/>
        <v>0</v>
      </c>
      <c r="BJ599" s="21">
        <f t="shared" si="1523"/>
        <v>0</v>
      </c>
      <c r="BK599" s="21">
        <f t="shared" si="1523"/>
        <v>0</v>
      </c>
      <c r="BL599" s="21">
        <f t="shared" si="1523"/>
        <v>0</v>
      </c>
      <c r="BM599" s="21">
        <f t="shared" si="1523"/>
        <v>0</v>
      </c>
      <c r="BN599" s="21">
        <f t="shared" si="1523"/>
        <v>0</v>
      </c>
      <c r="BO599" s="21">
        <f t="shared" si="1523"/>
        <v>0</v>
      </c>
      <c r="BP599" s="21">
        <f t="shared" si="1523"/>
        <v>0</v>
      </c>
      <c r="BQ599" s="21">
        <f t="shared" si="1523"/>
        <v>0</v>
      </c>
      <c r="BR599" s="21">
        <f t="shared" si="1523"/>
        <v>0</v>
      </c>
      <c r="BS599" s="21">
        <f t="shared" si="1523"/>
        <v>0</v>
      </c>
      <c r="BT599" s="21">
        <f t="shared" si="1523"/>
        <v>0</v>
      </c>
      <c r="BU599" s="21">
        <f t="shared" si="1523"/>
        <v>0</v>
      </c>
      <c r="BV599" s="21">
        <f t="shared" ref="BV599:DA599" si="1524">BV165*$D599</f>
        <v>0</v>
      </c>
      <c r="BW599" s="21">
        <f t="shared" si="1524"/>
        <v>0</v>
      </c>
      <c r="BX599" s="21">
        <f t="shared" si="1524"/>
        <v>0</v>
      </c>
      <c r="BY599" s="21">
        <f t="shared" si="1524"/>
        <v>0</v>
      </c>
      <c r="BZ599" s="21">
        <f t="shared" si="1524"/>
        <v>0</v>
      </c>
      <c r="CA599" s="21">
        <f t="shared" si="1524"/>
        <v>0</v>
      </c>
      <c r="CB599" s="21">
        <f t="shared" si="1524"/>
        <v>0</v>
      </c>
      <c r="CC599" s="21">
        <f t="shared" si="1524"/>
        <v>0</v>
      </c>
      <c r="CD599" s="21">
        <f t="shared" si="1524"/>
        <v>0</v>
      </c>
      <c r="CE599" s="21">
        <f t="shared" si="1524"/>
        <v>0</v>
      </c>
      <c r="CF599" s="21">
        <f t="shared" si="1524"/>
        <v>0</v>
      </c>
      <c r="CG599" s="21">
        <f t="shared" si="1524"/>
        <v>0</v>
      </c>
      <c r="CH599" s="21">
        <f t="shared" si="1524"/>
        <v>0</v>
      </c>
      <c r="CI599" s="21">
        <f t="shared" si="1524"/>
        <v>0</v>
      </c>
      <c r="CJ599" s="21">
        <f t="shared" si="1524"/>
        <v>0</v>
      </c>
      <c r="CK599" s="21">
        <f t="shared" si="1524"/>
        <v>0</v>
      </c>
      <c r="CL599" s="21">
        <f t="shared" si="1524"/>
        <v>0</v>
      </c>
      <c r="CM599" s="21">
        <f t="shared" si="1524"/>
        <v>0</v>
      </c>
      <c r="CN599" s="21">
        <f t="shared" si="1524"/>
        <v>0</v>
      </c>
      <c r="CO599" s="21">
        <f t="shared" si="1524"/>
        <v>0</v>
      </c>
      <c r="CP599" s="21">
        <f t="shared" si="1524"/>
        <v>0</v>
      </c>
      <c r="CQ599" s="21">
        <f t="shared" si="1524"/>
        <v>0</v>
      </c>
      <c r="CR599" s="21">
        <f t="shared" si="1524"/>
        <v>0</v>
      </c>
      <c r="CS599" s="21">
        <f t="shared" si="1524"/>
        <v>0</v>
      </c>
      <c r="CT599" s="21">
        <f t="shared" si="1524"/>
        <v>0</v>
      </c>
      <c r="CU599" s="21">
        <f t="shared" si="1524"/>
        <v>0</v>
      </c>
      <c r="CV599" s="21">
        <f t="shared" si="1524"/>
        <v>0</v>
      </c>
      <c r="CW599" s="21">
        <f t="shared" si="1524"/>
        <v>0</v>
      </c>
      <c r="CX599" s="21">
        <f t="shared" si="1524"/>
        <v>0</v>
      </c>
      <c r="CY599" s="21">
        <f t="shared" si="1524"/>
        <v>0</v>
      </c>
      <c r="CZ599" s="21">
        <f t="shared" si="1524"/>
        <v>0</v>
      </c>
      <c r="DA599" s="21">
        <f t="shared" si="1524"/>
        <v>0</v>
      </c>
      <c r="DB599" s="21">
        <f t="shared" ref="DB599:DY599" si="1525">DB165*$D599</f>
        <v>0</v>
      </c>
      <c r="DC599" s="21">
        <f t="shared" si="1525"/>
        <v>0</v>
      </c>
      <c r="DD599" s="21">
        <f t="shared" si="1525"/>
        <v>0</v>
      </c>
      <c r="DE599" s="21">
        <f t="shared" si="1525"/>
        <v>0</v>
      </c>
      <c r="DF599" s="21">
        <f t="shared" si="1525"/>
        <v>0</v>
      </c>
      <c r="DG599" s="21">
        <f t="shared" si="1525"/>
        <v>0</v>
      </c>
      <c r="DH599" s="21">
        <f t="shared" si="1525"/>
        <v>0</v>
      </c>
      <c r="DI599" s="21">
        <f t="shared" si="1525"/>
        <v>0</v>
      </c>
      <c r="DJ599" s="21">
        <f t="shared" si="1525"/>
        <v>0</v>
      </c>
      <c r="DK599" s="21">
        <f t="shared" si="1525"/>
        <v>0</v>
      </c>
      <c r="DL599" s="21">
        <f t="shared" si="1525"/>
        <v>0</v>
      </c>
      <c r="DM599" s="21">
        <f t="shared" si="1525"/>
        <v>0</v>
      </c>
      <c r="DN599" s="21">
        <f t="shared" si="1525"/>
        <v>0</v>
      </c>
      <c r="DO599" s="21">
        <f t="shared" si="1525"/>
        <v>0</v>
      </c>
      <c r="DP599" s="21">
        <f t="shared" si="1525"/>
        <v>0</v>
      </c>
      <c r="DQ599" s="21">
        <f t="shared" si="1525"/>
        <v>0</v>
      </c>
      <c r="DR599" s="21">
        <f t="shared" si="1525"/>
        <v>0</v>
      </c>
      <c r="DS599" s="21">
        <f t="shared" si="1525"/>
        <v>0</v>
      </c>
      <c r="DT599" s="21">
        <f t="shared" si="1525"/>
        <v>0</v>
      </c>
      <c r="DU599" s="21">
        <f t="shared" si="1525"/>
        <v>0</v>
      </c>
      <c r="DV599" s="21">
        <f t="shared" si="1525"/>
        <v>0</v>
      </c>
      <c r="DW599" s="21">
        <f t="shared" si="1525"/>
        <v>0</v>
      </c>
      <c r="DX599" s="21">
        <f t="shared" si="1525"/>
        <v>0</v>
      </c>
      <c r="DY599" s="21">
        <f t="shared" si="1525"/>
        <v>0</v>
      </c>
      <c r="EB599" s="116">
        <f t="shared" si="1520"/>
        <v>598</v>
      </c>
      <c r="EC599" s="2" t="str">
        <f t="shared" si="1521"/>
        <v>Phase 1</v>
      </c>
      <c r="ED599" s="2" t="str">
        <f t="shared" si="1522"/>
        <v>75' Wide</v>
      </c>
      <c r="EE599" s="33" t="str">
        <f>EE617</f>
        <v>*</v>
      </c>
      <c r="EF599" s="2" t="str">
        <f>EF617</f>
        <v>Broker Commissions</v>
      </c>
    </row>
    <row r="600" spans="1:136" x14ac:dyDescent="0.3">
      <c r="D600" s="129"/>
      <c r="E600" s="129"/>
      <c r="I600" s="21"/>
      <c r="J600" s="21"/>
      <c r="K600" s="21"/>
      <c r="L600" s="21"/>
      <c r="M600" s="21"/>
      <c r="N600" s="21"/>
      <c r="O600" s="21"/>
      <c r="P600" s="21"/>
      <c r="Q600" s="21"/>
      <c r="R600" s="21"/>
      <c r="S600" s="21"/>
      <c r="T600" s="21"/>
      <c r="U600" s="21"/>
      <c r="V600" s="21"/>
      <c r="W600" s="21"/>
      <c r="X600" s="21"/>
      <c r="Y600" s="21"/>
      <c r="Z600" s="21"/>
      <c r="AA600" s="21"/>
      <c r="AB600" s="21"/>
      <c r="AC600" s="21"/>
      <c r="AD600" s="21"/>
      <c r="AE600" s="21"/>
      <c r="AF600" s="21"/>
      <c r="AG600" s="21"/>
      <c r="AH600" s="21"/>
      <c r="AI600" s="21"/>
      <c r="AJ600" s="21"/>
      <c r="AK600" s="21"/>
      <c r="AL600" s="21"/>
      <c r="AM600" s="21"/>
      <c r="AN600" s="21"/>
      <c r="AO600" s="21"/>
      <c r="AP600" s="21"/>
      <c r="AQ600" s="21"/>
      <c r="AR600" s="21"/>
      <c r="AS600" s="21"/>
      <c r="AT600" s="21"/>
      <c r="AU600" s="21"/>
      <c r="AV600" s="21"/>
      <c r="AW600" s="21"/>
      <c r="AX600" s="21"/>
      <c r="AY600" s="21"/>
      <c r="AZ600" s="21"/>
      <c r="BA600" s="21"/>
      <c r="BB600" s="21"/>
      <c r="BC600" s="21"/>
      <c r="BD600" s="21"/>
      <c r="BE600" s="21"/>
      <c r="BF600" s="21"/>
      <c r="BG600" s="21"/>
      <c r="BH600" s="21"/>
      <c r="BI600" s="21"/>
      <c r="BJ600" s="21"/>
      <c r="BK600" s="21"/>
      <c r="BL600" s="21"/>
      <c r="BM600" s="21"/>
      <c r="BN600" s="21"/>
      <c r="BO600" s="21"/>
      <c r="BP600" s="21"/>
      <c r="BQ600" s="21"/>
      <c r="BR600" s="21"/>
      <c r="BS600" s="21"/>
      <c r="BT600" s="21"/>
      <c r="BU600" s="21"/>
      <c r="BV600" s="21"/>
      <c r="BW600" s="21"/>
      <c r="BX600" s="21"/>
      <c r="BY600" s="21"/>
      <c r="BZ600" s="21"/>
      <c r="CA600" s="21"/>
      <c r="CB600" s="21"/>
      <c r="CC600" s="21"/>
      <c r="CD600" s="21"/>
      <c r="CE600" s="21"/>
      <c r="CF600" s="21"/>
      <c r="CG600" s="21"/>
      <c r="CH600" s="21"/>
      <c r="CI600" s="21"/>
      <c r="CJ600" s="21"/>
      <c r="CK600" s="21"/>
      <c r="CL600" s="21"/>
      <c r="CM600" s="21"/>
      <c r="CN600" s="21"/>
      <c r="CO600" s="21"/>
      <c r="CP600" s="21"/>
      <c r="CQ600" s="21"/>
      <c r="CR600" s="21"/>
      <c r="CS600" s="21"/>
      <c r="CT600" s="21"/>
      <c r="CU600" s="21"/>
      <c r="CV600" s="21"/>
      <c r="CW600" s="21"/>
      <c r="CX600" s="21"/>
      <c r="CY600" s="21"/>
      <c r="CZ600" s="21"/>
      <c r="DA600" s="21"/>
      <c r="DB600" s="21"/>
      <c r="DC600" s="21"/>
      <c r="DD600" s="21"/>
      <c r="DE600" s="21"/>
      <c r="DF600" s="21"/>
      <c r="DG600" s="21"/>
      <c r="DH600" s="21"/>
      <c r="DI600" s="21"/>
      <c r="DJ600" s="21"/>
      <c r="DK600" s="21"/>
      <c r="DL600" s="21"/>
      <c r="DM600" s="21"/>
      <c r="DN600" s="21"/>
      <c r="DO600" s="21"/>
      <c r="DP600" s="21"/>
      <c r="DQ600" s="21"/>
      <c r="DR600" s="21"/>
      <c r="DS600" s="21"/>
      <c r="DT600" s="21"/>
      <c r="DU600" s="21"/>
      <c r="DV600" s="21"/>
      <c r="DW600" s="21"/>
      <c r="DX600" s="21"/>
      <c r="DY600" s="21"/>
      <c r="EE600" s="33"/>
    </row>
    <row r="601" spans="1:136" x14ac:dyDescent="0.3">
      <c r="B601" s="2" t="str">
        <f>Product!$G$2</f>
        <v>Phase 2</v>
      </c>
      <c r="C601" s="2" t="str">
        <f>Product!$G$3</f>
        <v>50' Wide</v>
      </c>
      <c r="D601" s="129">
        <f>SUMIFS(INDEX(Product!$B$2:$U$97, MATCH(D595, Product!$B$2:$B$97, 0), ), Product!$B$2:$U$2, $B601, Product!$B$3:$U$3, $C601)</f>
        <v>-16550</v>
      </c>
      <c r="E601" s="129"/>
      <c r="G601" s="11">
        <f>SUM(H601:DZ601)</f>
        <v>-496500</v>
      </c>
      <c r="I601" s="21">
        <f t="shared" ref="I601:AN601" si="1526">I167*$D601</f>
        <v>0</v>
      </c>
      <c r="J601" s="21">
        <f t="shared" si="1526"/>
        <v>0</v>
      </c>
      <c r="K601" s="21">
        <f t="shared" si="1526"/>
        <v>0</v>
      </c>
      <c r="L601" s="21">
        <f t="shared" si="1526"/>
        <v>0</v>
      </c>
      <c r="M601" s="21">
        <f t="shared" si="1526"/>
        <v>0</v>
      </c>
      <c r="N601" s="21">
        <f t="shared" si="1526"/>
        <v>0</v>
      </c>
      <c r="O601" s="21">
        <f t="shared" si="1526"/>
        <v>0</v>
      </c>
      <c r="P601" s="21">
        <f t="shared" si="1526"/>
        <v>0</v>
      </c>
      <c r="Q601" s="21">
        <f t="shared" si="1526"/>
        <v>0</v>
      </c>
      <c r="R601" s="21">
        <f t="shared" si="1526"/>
        <v>0</v>
      </c>
      <c r="S601" s="21">
        <f t="shared" si="1526"/>
        <v>0</v>
      </c>
      <c r="T601" s="21">
        <f t="shared" si="1526"/>
        <v>0</v>
      </c>
      <c r="U601" s="21">
        <f t="shared" si="1526"/>
        <v>0</v>
      </c>
      <c r="V601" s="21">
        <f t="shared" si="1526"/>
        <v>0</v>
      </c>
      <c r="W601" s="21">
        <f t="shared" si="1526"/>
        <v>0</v>
      </c>
      <c r="X601" s="21">
        <f t="shared" si="1526"/>
        <v>0</v>
      </c>
      <c r="Y601" s="21">
        <f t="shared" si="1526"/>
        <v>0</v>
      </c>
      <c r="Z601" s="21">
        <f t="shared" si="1526"/>
        <v>0</v>
      </c>
      <c r="AA601" s="21">
        <f t="shared" si="1526"/>
        <v>0</v>
      </c>
      <c r="AB601" s="21">
        <f t="shared" si="1526"/>
        <v>0</v>
      </c>
      <c r="AC601" s="21">
        <f t="shared" si="1526"/>
        <v>0</v>
      </c>
      <c r="AD601" s="21">
        <f t="shared" si="1526"/>
        <v>0</v>
      </c>
      <c r="AE601" s="21">
        <f t="shared" si="1526"/>
        <v>0</v>
      </c>
      <c r="AF601" s="21">
        <f t="shared" si="1526"/>
        <v>0</v>
      </c>
      <c r="AG601" s="21">
        <f t="shared" si="1526"/>
        <v>0</v>
      </c>
      <c r="AH601" s="21">
        <f t="shared" si="1526"/>
        <v>0</v>
      </c>
      <c r="AI601" s="21">
        <f t="shared" si="1526"/>
        <v>-41375</v>
      </c>
      <c r="AJ601" s="21">
        <f t="shared" si="1526"/>
        <v>-41375</v>
      </c>
      <c r="AK601" s="21">
        <f t="shared" si="1526"/>
        <v>-41375</v>
      </c>
      <c r="AL601" s="21">
        <f t="shared" si="1526"/>
        <v>-41375</v>
      </c>
      <c r="AM601" s="21">
        <f t="shared" si="1526"/>
        <v>-41375</v>
      </c>
      <c r="AN601" s="21">
        <f t="shared" si="1526"/>
        <v>-41375</v>
      </c>
      <c r="AO601" s="21">
        <f t="shared" ref="AO601:BT601" si="1527">AO167*$D601</f>
        <v>-41375</v>
      </c>
      <c r="AP601" s="21">
        <f t="shared" si="1527"/>
        <v>-41375</v>
      </c>
      <c r="AQ601" s="21">
        <f t="shared" si="1527"/>
        <v>-41375</v>
      </c>
      <c r="AR601" s="21">
        <f t="shared" si="1527"/>
        <v>-41375</v>
      </c>
      <c r="AS601" s="21">
        <f t="shared" si="1527"/>
        <v>-41375</v>
      </c>
      <c r="AT601" s="21">
        <f t="shared" si="1527"/>
        <v>-41375</v>
      </c>
      <c r="AU601" s="21">
        <f t="shared" si="1527"/>
        <v>0</v>
      </c>
      <c r="AV601" s="21">
        <f t="shared" si="1527"/>
        <v>0</v>
      </c>
      <c r="AW601" s="21">
        <f t="shared" si="1527"/>
        <v>0</v>
      </c>
      <c r="AX601" s="21">
        <f t="shared" si="1527"/>
        <v>0</v>
      </c>
      <c r="AY601" s="21">
        <f t="shared" si="1527"/>
        <v>0</v>
      </c>
      <c r="AZ601" s="21">
        <f t="shared" si="1527"/>
        <v>0</v>
      </c>
      <c r="BA601" s="21">
        <f t="shared" si="1527"/>
        <v>0</v>
      </c>
      <c r="BB601" s="21">
        <f t="shared" si="1527"/>
        <v>0</v>
      </c>
      <c r="BC601" s="21">
        <f t="shared" si="1527"/>
        <v>0</v>
      </c>
      <c r="BD601" s="21">
        <f t="shared" si="1527"/>
        <v>0</v>
      </c>
      <c r="BE601" s="21">
        <f t="shared" si="1527"/>
        <v>0</v>
      </c>
      <c r="BF601" s="21">
        <f t="shared" si="1527"/>
        <v>0</v>
      </c>
      <c r="BG601" s="21">
        <f t="shared" si="1527"/>
        <v>0</v>
      </c>
      <c r="BH601" s="21">
        <f t="shared" si="1527"/>
        <v>0</v>
      </c>
      <c r="BI601" s="21">
        <f t="shared" si="1527"/>
        <v>0</v>
      </c>
      <c r="BJ601" s="21">
        <f t="shared" si="1527"/>
        <v>0</v>
      </c>
      <c r="BK601" s="21">
        <f t="shared" si="1527"/>
        <v>0</v>
      </c>
      <c r="BL601" s="21">
        <f t="shared" si="1527"/>
        <v>0</v>
      </c>
      <c r="BM601" s="21">
        <f t="shared" si="1527"/>
        <v>0</v>
      </c>
      <c r="BN601" s="21">
        <f t="shared" si="1527"/>
        <v>0</v>
      </c>
      <c r="BO601" s="21">
        <f t="shared" si="1527"/>
        <v>0</v>
      </c>
      <c r="BP601" s="21">
        <f t="shared" si="1527"/>
        <v>0</v>
      </c>
      <c r="BQ601" s="21">
        <f t="shared" si="1527"/>
        <v>0</v>
      </c>
      <c r="BR601" s="21">
        <f t="shared" si="1527"/>
        <v>0</v>
      </c>
      <c r="BS601" s="21">
        <f t="shared" si="1527"/>
        <v>0</v>
      </c>
      <c r="BT601" s="21">
        <f t="shared" si="1527"/>
        <v>0</v>
      </c>
      <c r="BU601" s="21">
        <f t="shared" ref="BU601:CZ601" si="1528">BU167*$D601</f>
        <v>0</v>
      </c>
      <c r="BV601" s="21">
        <f t="shared" si="1528"/>
        <v>0</v>
      </c>
      <c r="BW601" s="21">
        <f t="shared" si="1528"/>
        <v>0</v>
      </c>
      <c r="BX601" s="21">
        <f t="shared" si="1528"/>
        <v>0</v>
      </c>
      <c r="BY601" s="21">
        <f t="shared" si="1528"/>
        <v>0</v>
      </c>
      <c r="BZ601" s="21">
        <f t="shared" si="1528"/>
        <v>0</v>
      </c>
      <c r="CA601" s="21">
        <f t="shared" si="1528"/>
        <v>0</v>
      </c>
      <c r="CB601" s="21">
        <f t="shared" si="1528"/>
        <v>0</v>
      </c>
      <c r="CC601" s="21">
        <f t="shared" si="1528"/>
        <v>0</v>
      </c>
      <c r="CD601" s="21">
        <f t="shared" si="1528"/>
        <v>0</v>
      </c>
      <c r="CE601" s="21">
        <f t="shared" si="1528"/>
        <v>0</v>
      </c>
      <c r="CF601" s="21">
        <f t="shared" si="1528"/>
        <v>0</v>
      </c>
      <c r="CG601" s="21">
        <f t="shared" si="1528"/>
        <v>0</v>
      </c>
      <c r="CH601" s="21">
        <f t="shared" si="1528"/>
        <v>0</v>
      </c>
      <c r="CI601" s="21">
        <f t="shared" si="1528"/>
        <v>0</v>
      </c>
      <c r="CJ601" s="21">
        <f t="shared" si="1528"/>
        <v>0</v>
      </c>
      <c r="CK601" s="21">
        <f t="shared" si="1528"/>
        <v>0</v>
      </c>
      <c r="CL601" s="21">
        <f t="shared" si="1528"/>
        <v>0</v>
      </c>
      <c r="CM601" s="21">
        <f t="shared" si="1528"/>
        <v>0</v>
      </c>
      <c r="CN601" s="21">
        <f t="shared" si="1528"/>
        <v>0</v>
      </c>
      <c r="CO601" s="21">
        <f t="shared" si="1528"/>
        <v>0</v>
      </c>
      <c r="CP601" s="21">
        <f t="shared" si="1528"/>
        <v>0</v>
      </c>
      <c r="CQ601" s="21">
        <f t="shared" si="1528"/>
        <v>0</v>
      </c>
      <c r="CR601" s="21">
        <f t="shared" si="1528"/>
        <v>0</v>
      </c>
      <c r="CS601" s="21">
        <f t="shared" si="1528"/>
        <v>0</v>
      </c>
      <c r="CT601" s="21">
        <f t="shared" si="1528"/>
        <v>0</v>
      </c>
      <c r="CU601" s="21">
        <f t="shared" si="1528"/>
        <v>0</v>
      </c>
      <c r="CV601" s="21">
        <f t="shared" si="1528"/>
        <v>0</v>
      </c>
      <c r="CW601" s="21">
        <f t="shared" si="1528"/>
        <v>0</v>
      </c>
      <c r="CX601" s="21">
        <f t="shared" si="1528"/>
        <v>0</v>
      </c>
      <c r="CY601" s="21">
        <f t="shared" si="1528"/>
        <v>0</v>
      </c>
      <c r="CZ601" s="21">
        <f t="shared" si="1528"/>
        <v>0</v>
      </c>
      <c r="DA601" s="21">
        <f t="shared" ref="DA601:DY601" si="1529">DA167*$D601</f>
        <v>0</v>
      </c>
      <c r="DB601" s="21">
        <f t="shared" si="1529"/>
        <v>0</v>
      </c>
      <c r="DC601" s="21">
        <f t="shared" si="1529"/>
        <v>0</v>
      </c>
      <c r="DD601" s="21">
        <f t="shared" si="1529"/>
        <v>0</v>
      </c>
      <c r="DE601" s="21">
        <f t="shared" si="1529"/>
        <v>0</v>
      </c>
      <c r="DF601" s="21">
        <f t="shared" si="1529"/>
        <v>0</v>
      </c>
      <c r="DG601" s="21">
        <f t="shared" si="1529"/>
        <v>0</v>
      </c>
      <c r="DH601" s="21">
        <f t="shared" si="1529"/>
        <v>0</v>
      </c>
      <c r="DI601" s="21">
        <f t="shared" si="1529"/>
        <v>0</v>
      </c>
      <c r="DJ601" s="21">
        <f t="shared" si="1529"/>
        <v>0</v>
      </c>
      <c r="DK601" s="21">
        <f t="shared" si="1529"/>
        <v>0</v>
      </c>
      <c r="DL601" s="21">
        <f t="shared" si="1529"/>
        <v>0</v>
      </c>
      <c r="DM601" s="21">
        <f t="shared" si="1529"/>
        <v>0</v>
      </c>
      <c r="DN601" s="21">
        <f t="shared" si="1529"/>
        <v>0</v>
      </c>
      <c r="DO601" s="21">
        <f t="shared" si="1529"/>
        <v>0</v>
      </c>
      <c r="DP601" s="21">
        <f t="shared" si="1529"/>
        <v>0</v>
      </c>
      <c r="DQ601" s="21">
        <f t="shared" si="1529"/>
        <v>0</v>
      </c>
      <c r="DR601" s="21">
        <f t="shared" si="1529"/>
        <v>0</v>
      </c>
      <c r="DS601" s="21">
        <f t="shared" si="1529"/>
        <v>0</v>
      </c>
      <c r="DT601" s="21">
        <f t="shared" si="1529"/>
        <v>0</v>
      </c>
      <c r="DU601" s="21">
        <f t="shared" si="1529"/>
        <v>0</v>
      </c>
      <c r="DV601" s="21">
        <f t="shared" si="1529"/>
        <v>0</v>
      </c>
      <c r="DW601" s="21">
        <f t="shared" si="1529"/>
        <v>0</v>
      </c>
      <c r="DX601" s="21">
        <f t="shared" si="1529"/>
        <v>0</v>
      </c>
      <c r="DY601" s="21">
        <f t="shared" si="1529"/>
        <v>0</v>
      </c>
      <c r="EB601" s="116">
        <f t="shared" si="1520"/>
        <v>600</v>
      </c>
      <c r="EC601" s="2" t="str">
        <f t="shared" ref="EC601:EC603" si="1530">B601</f>
        <v>Phase 2</v>
      </c>
      <c r="ED601" s="2" t="str">
        <f t="shared" ref="ED601:ED603" si="1531">C601</f>
        <v>50' Wide</v>
      </c>
      <c r="EE601" s="33" t="str">
        <f>EE617</f>
        <v>*</v>
      </c>
      <c r="EF601" s="2" t="str">
        <f>EF617</f>
        <v>Broker Commissions</v>
      </c>
    </row>
    <row r="602" spans="1:136" x14ac:dyDescent="0.3">
      <c r="B602" s="2" t="str">
        <f>Product!$H$2</f>
        <v>Phase 2</v>
      </c>
      <c r="C602" s="2" t="str">
        <f>Product!$H$3</f>
        <v>60' Wide</v>
      </c>
      <c r="D602" s="129">
        <f>SUMIFS(INDEX(Product!$B$2:$U$97, MATCH(D595, Product!$B$2:$B$97, 0), ), Product!$B$2:$U$2, $B602, Product!$B$3:$U$3, $C602)</f>
        <v>-19625</v>
      </c>
      <c r="E602" s="129"/>
      <c r="G602" s="11">
        <f>SUM(H602:DZ602)</f>
        <v>-588750</v>
      </c>
      <c r="I602" s="21">
        <f t="shared" ref="I602:AN602" si="1532">I168*$D602</f>
        <v>0</v>
      </c>
      <c r="J602" s="21">
        <f t="shared" si="1532"/>
        <v>0</v>
      </c>
      <c r="K602" s="21">
        <f t="shared" si="1532"/>
        <v>0</v>
      </c>
      <c r="L602" s="21">
        <f t="shared" si="1532"/>
        <v>0</v>
      </c>
      <c r="M602" s="21">
        <f t="shared" si="1532"/>
        <v>0</v>
      </c>
      <c r="N602" s="21">
        <f t="shared" si="1532"/>
        <v>0</v>
      </c>
      <c r="O602" s="21">
        <f t="shared" si="1532"/>
        <v>0</v>
      </c>
      <c r="P602" s="21">
        <f t="shared" si="1532"/>
        <v>0</v>
      </c>
      <c r="Q602" s="21">
        <f t="shared" si="1532"/>
        <v>0</v>
      </c>
      <c r="R602" s="21">
        <f t="shared" si="1532"/>
        <v>0</v>
      </c>
      <c r="S602" s="21">
        <f t="shared" si="1532"/>
        <v>0</v>
      </c>
      <c r="T602" s="21">
        <f t="shared" si="1532"/>
        <v>0</v>
      </c>
      <c r="U602" s="21">
        <f t="shared" si="1532"/>
        <v>0</v>
      </c>
      <c r="V602" s="21">
        <f t="shared" si="1532"/>
        <v>0</v>
      </c>
      <c r="W602" s="21">
        <f t="shared" si="1532"/>
        <v>0</v>
      </c>
      <c r="X602" s="21">
        <f t="shared" si="1532"/>
        <v>0</v>
      </c>
      <c r="Y602" s="21">
        <f t="shared" si="1532"/>
        <v>0</v>
      </c>
      <c r="Z602" s="21">
        <f t="shared" si="1532"/>
        <v>0</v>
      </c>
      <c r="AA602" s="21">
        <f t="shared" si="1532"/>
        <v>0</v>
      </c>
      <c r="AB602" s="21">
        <f t="shared" si="1532"/>
        <v>0</v>
      </c>
      <c r="AC602" s="21">
        <f t="shared" si="1532"/>
        <v>0</v>
      </c>
      <c r="AD602" s="21">
        <f t="shared" si="1532"/>
        <v>0</v>
      </c>
      <c r="AE602" s="21">
        <f t="shared" si="1532"/>
        <v>0</v>
      </c>
      <c r="AF602" s="21">
        <f t="shared" si="1532"/>
        <v>0</v>
      </c>
      <c r="AG602" s="21">
        <f t="shared" si="1532"/>
        <v>0</v>
      </c>
      <c r="AH602" s="21">
        <f t="shared" si="1532"/>
        <v>0</v>
      </c>
      <c r="AI602" s="21">
        <f t="shared" si="1532"/>
        <v>-49062.5</v>
      </c>
      <c r="AJ602" s="21">
        <f t="shared" si="1532"/>
        <v>-49062.5</v>
      </c>
      <c r="AK602" s="21">
        <f t="shared" si="1532"/>
        <v>-49062.5</v>
      </c>
      <c r="AL602" s="21">
        <f t="shared" si="1532"/>
        <v>-49062.5</v>
      </c>
      <c r="AM602" s="21">
        <f t="shared" si="1532"/>
        <v>-49062.5</v>
      </c>
      <c r="AN602" s="21">
        <f t="shared" si="1532"/>
        <v>-49062.5</v>
      </c>
      <c r="AO602" s="21">
        <f t="shared" ref="AO602:BT602" si="1533">AO168*$D602</f>
        <v>-49062.5</v>
      </c>
      <c r="AP602" s="21">
        <f t="shared" si="1533"/>
        <v>-49062.5</v>
      </c>
      <c r="AQ602" s="21">
        <f t="shared" si="1533"/>
        <v>-49062.5</v>
      </c>
      <c r="AR602" s="21">
        <f t="shared" si="1533"/>
        <v>-49062.5</v>
      </c>
      <c r="AS602" s="21">
        <f t="shared" si="1533"/>
        <v>-49062.5</v>
      </c>
      <c r="AT602" s="21">
        <f t="shared" si="1533"/>
        <v>-49062.5</v>
      </c>
      <c r="AU602" s="21">
        <f t="shared" si="1533"/>
        <v>0</v>
      </c>
      <c r="AV602" s="21">
        <f t="shared" si="1533"/>
        <v>0</v>
      </c>
      <c r="AW602" s="21">
        <f t="shared" si="1533"/>
        <v>0</v>
      </c>
      <c r="AX602" s="21">
        <f t="shared" si="1533"/>
        <v>0</v>
      </c>
      <c r="AY602" s="21">
        <f t="shared" si="1533"/>
        <v>0</v>
      </c>
      <c r="AZ602" s="21">
        <f t="shared" si="1533"/>
        <v>0</v>
      </c>
      <c r="BA602" s="21">
        <f t="shared" si="1533"/>
        <v>0</v>
      </c>
      <c r="BB602" s="21">
        <f t="shared" si="1533"/>
        <v>0</v>
      </c>
      <c r="BC602" s="21">
        <f t="shared" si="1533"/>
        <v>0</v>
      </c>
      <c r="BD602" s="21">
        <f t="shared" si="1533"/>
        <v>0</v>
      </c>
      <c r="BE602" s="21">
        <f t="shared" si="1533"/>
        <v>0</v>
      </c>
      <c r="BF602" s="21">
        <f t="shared" si="1533"/>
        <v>0</v>
      </c>
      <c r="BG602" s="21">
        <f t="shared" si="1533"/>
        <v>0</v>
      </c>
      <c r="BH602" s="21">
        <f t="shared" si="1533"/>
        <v>0</v>
      </c>
      <c r="BI602" s="21">
        <f t="shared" si="1533"/>
        <v>0</v>
      </c>
      <c r="BJ602" s="21">
        <f t="shared" si="1533"/>
        <v>0</v>
      </c>
      <c r="BK602" s="21">
        <f t="shared" si="1533"/>
        <v>0</v>
      </c>
      <c r="BL602" s="21">
        <f t="shared" si="1533"/>
        <v>0</v>
      </c>
      <c r="BM602" s="21">
        <f t="shared" si="1533"/>
        <v>0</v>
      </c>
      <c r="BN602" s="21">
        <f t="shared" si="1533"/>
        <v>0</v>
      </c>
      <c r="BO602" s="21">
        <f t="shared" si="1533"/>
        <v>0</v>
      </c>
      <c r="BP602" s="21">
        <f t="shared" si="1533"/>
        <v>0</v>
      </c>
      <c r="BQ602" s="21">
        <f t="shared" si="1533"/>
        <v>0</v>
      </c>
      <c r="BR602" s="21">
        <f t="shared" si="1533"/>
        <v>0</v>
      </c>
      <c r="BS602" s="21">
        <f t="shared" si="1533"/>
        <v>0</v>
      </c>
      <c r="BT602" s="21">
        <f t="shared" si="1533"/>
        <v>0</v>
      </c>
      <c r="BU602" s="21">
        <f t="shared" ref="BU602:CZ602" si="1534">BU168*$D602</f>
        <v>0</v>
      </c>
      <c r="BV602" s="21">
        <f t="shared" si="1534"/>
        <v>0</v>
      </c>
      <c r="BW602" s="21">
        <f t="shared" si="1534"/>
        <v>0</v>
      </c>
      <c r="BX602" s="21">
        <f t="shared" si="1534"/>
        <v>0</v>
      </c>
      <c r="BY602" s="21">
        <f t="shared" si="1534"/>
        <v>0</v>
      </c>
      <c r="BZ602" s="21">
        <f t="shared" si="1534"/>
        <v>0</v>
      </c>
      <c r="CA602" s="21">
        <f t="shared" si="1534"/>
        <v>0</v>
      </c>
      <c r="CB602" s="21">
        <f t="shared" si="1534"/>
        <v>0</v>
      </c>
      <c r="CC602" s="21">
        <f t="shared" si="1534"/>
        <v>0</v>
      </c>
      <c r="CD602" s="21">
        <f t="shared" si="1534"/>
        <v>0</v>
      </c>
      <c r="CE602" s="21">
        <f t="shared" si="1534"/>
        <v>0</v>
      </c>
      <c r="CF602" s="21">
        <f t="shared" si="1534"/>
        <v>0</v>
      </c>
      <c r="CG602" s="21">
        <f t="shared" si="1534"/>
        <v>0</v>
      </c>
      <c r="CH602" s="21">
        <f t="shared" si="1534"/>
        <v>0</v>
      </c>
      <c r="CI602" s="21">
        <f t="shared" si="1534"/>
        <v>0</v>
      </c>
      <c r="CJ602" s="21">
        <f t="shared" si="1534"/>
        <v>0</v>
      </c>
      <c r="CK602" s="21">
        <f t="shared" si="1534"/>
        <v>0</v>
      </c>
      <c r="CL602" s="21">
        <f t="shared" si="1534"/>
        <v>0</v>
      </c>
      <c r="CM602" s="21">
        <f t="shared" si="1534"/>
        <v>0</v>
      </c>
      <c r="CN602" s="21">
        <f t="shared" si="1534"/>
        <v>0</v>
      </c>
      <c r="CO602" s="21">
        <f t="shared" si="1534"/>
        <v>0</v>
      </c>
      <c r="CP602" s="21">
        <f t="shared" si="1534"/>
        <v>0</v>
      </c>
      <c r="CQ602" s="21">
        <f t="shared" si="1534"/>
        <v>0</v>
      </c>
      <c r="CR602" s="21">
        <f t="shared" si="1534"/>
        <v>0</v>
      </c>
      <c r="CS602" s="21">
        <f t="shared" si="1534"/>
        <v>0</v>
      </c>
      <c r="CT602" s="21">
        <f t="shared" si="1534"/>
        <v>0</v>
      </c>
      <c r="CU602" s="21">
        <f t="shared" si="1534"/>
        <v>0</v>
      </c>
      <c r="CV602" s="21">
        <f t="shared" si="1534"/>
        <v>0</v>
      </c>
      <c r="CW602" s="21">
        <f t="shared" si="1534"/>
        <v>0</v>
      </c>
      <c r="CX602" s="21">
        <f t="shared" si="1534"/>
        <v>0</v>
      </c>
      <c r="CY602" s="21">
        <f t="shared" si="1534"/>
        <v>0</v>
      </c>
      <c r="CZ602" s="21">
        <f t="shared" si="1534"/>
        <v>0</v>
      </c>
      <c r="DA602" s="21">
        <f t="shared" ref="DA602:DY602" si="1535">DA168*$D602</f>
        <v>0</v>
      </c>
      <c r="DB602" s="21">
        <f t="shared" si="1535"/>
        <v>0</v>
      </c>
      <c r="DC602" s="21">
        <f t="shared" si="1535"/>
        <v>0</v>
      </c>
      <c r="DD602" s="21">
        <f t="shared" si="1535"/>
        <v>0</v>
      </c>
      <c r="DE602" s="21">
        <f t="shared" si="1535"/>
        <v>0</v>
      </c>
      <c r="DF602" s="21">
        <f t="shared" si="1535"/>
        <v>0</v>
      </c>
      <c r="DG602" s="21">
        <f t="shared" si="1535"/>
        <v>0</v>
      </c>
      <c r="DH602" s="21">
        <f t="shared" si="1535"/>
        <v>0</v>
      </c>
      <c r="DI602" s="21">
        <f t="shared" si="1535"/>
        <v>0</v>
      </c>
      <c r="DJ602" s="21">
        <f t="shared" si="1535"/>
        <v>0</v>
      </c>
      <c r="DK602" s="21">
        <f t="shared" si="1535"/>
        <v>0</v>
      </c>
      <c r="DL602" s="21">
        <f t="shared" si="1535"/>
        <v>0</v>
      </c>
      <c r="DM602" s="21">
        <f t="shared" si="1535"/>
        <v>0</v>
      </c>
      <c r="DN602" s="21">
        <f t="shared" si="1535"/>
        <v>0</v>
      </c>
      <c r="DO602" s="21">
        <f t="shared" si="1535"/>
        <v>0</v>
      </c>
      <c r="DP602" s="21">
        <f t="shared" si="1535"/>
        <v>0</v>
      </c>
      <c r="DQ602" s="21">
        <f t="shared" si="1535"/>
        <v>0</v>
      </c>
      <c r="DR602" s="21">
        <f t="shared" si="1535"/>
        <v>0</v>
      </c>
      <c r="DS602" s="21">
        <f t="shared" si="1535"/>
        <v>0</v>
      </c>
      <c r="DT602" s="21">
        <f t="shared" si="1535"/>
        <v>0</v>
      </c>
      <c r="DU602" s="21">
        <f t="shared" si="1535"/>
        <v>0</v>
      </c>
      <c r="DV602" s="21">
        <f t="shared" si="1535"/>
        <v>0</v>
      </c>
      <c r="DW602" s="21">
        <f t="shared" si="1535"/>
        <v>0</v>
      </c>
      <c r="DX602" s="21">
        <f t="shared" si="1535"/>
        <v>0</v>
      </c>
      <c r="DY602" s="21">
        <f t="shared" si="1535"/>
        <v>0</v>
      </c>
      <c r="EB602" s="116">
        <f t="shared" si="1520"/>
        <v>601</v>
      </c>
      <c r="EC602" s="2" t="str">
        <f t="shared" si="1530"/>
        <v>Phase 2</v>
      </c>
      <c r="ED602" s="2" t="str">
        <f t="shared" si="1531"/>
        <v>60' Wide</v>
      </c>
      <c r="EE602" s="33" t="str">
        <f>EE617</f>
        <v>*</v>
      </c>
      <c r="EF602" s="2" t="str">
        <f>EF617</f>
        <v>Broker Commissions</v>
      </c>
    </row>
    <row r="603" spans="1:136" x14ac:dyDescent="0.3">
      <c r="B603" s="2" t="str">
        <f>Product!$I$2</f>
        <v>Phase 2</v>
      </c>
      <c r="C603" s="2" t="str">
        <f>Product!$I$3</f>
        <v>75' Wide</v>
      </c>
      <c r="D603" s="129">
        <f>SUMIFS(INDEX(Product!$B$2:$U$97, MATCH(D595, Product!$B$2:$B$97, 0), ), Product!$B$2:$U$2, $B603, Product!$B$3:$U$3, $C603)</f>
        <v>-22975</v>
      </c>
      <c r="E603" s="129"/>
      <c r="G603" s="11">
        <f>SUM(H603:DZ603)</f>
        <v>-459500.00000000017</v>
      </c>
      <c r="I603" s="21">
        <f t="shared" ref="I603:AN603" si="1536">I169*$D603</f>
        <v>0</v>
      </c>
      <c r="J603" s="21">
        <f t="shared" si="1536"/>
        <v>0</v>
      </c>
      <c r="K603" s="21">
        <f t="shared" si="1536"/>
        <v>0</v>
      </c>
      <c r="L603" s="21">
        <f t="shared" si="1536"/>
        <v>0</v>
      </c>
      <c r="M603" s="21">
        <f t="shared" si="1536"/>
        <v>0</v>
      </c>
      <c r="N603" s="21">
        <f t="shared" si="1536"/>
        <v>0</v>
      </c>
      <c r="O603" s="21">
        <f t="shared" si="1536"/>
        <v>0</v>
      </c>
      <c r="P603" s="21">
        <f t="shared" si="1536"/>
        <v>0</v>
      </c>
      <c r="Q603" s="21">
        <f t="shared" si="1536"/>
        <v>0</v>
      </c>
      <c r="R603" s="21">
        <f t="shared" si="1536"/>
        <v>0</v>
      </c>
      <c r="S603" s="21">
        <f t="shared" si="1536"/>
        <v>0</v>
      </c>
      <c r="T603" s="21">
        <f t="shared" si="1536"/>
        <v>0</v>
      </c>
      <c r="U603" s="21">
        <f t="shared" si="1536"/>
        <v>0</v>
      </c>
      <c r="V603" s="21">
        <f t="shared" si="1536"/>
        <v>0</v>
      </c>
      <c r="W603" s="21">
        <f t="shared" si="1536"/>
        <v>0</v>
      </c>
      <c r="X603" s="21">
        <f t="shared" si="1536"/>
        <v>0</v>
      </c>
      <c r="Y603" s="21">
        <f t="shared" si="1536"/>
        <v>0</v>
      </c>
      <c r="Z603" s="21">
        <f t="shared" si="1536"/>
        <v>0</v>
      </c>
      <c r="AA603" s="21">
        <f t="shared" si="1536"/>
        <v>0</v>
      </c>
      <c r="AB603" s="21">
        <f t="shared" si="1536"/>
        <v>0</v>
      </c>
      <c r="AC603" s="21">
        <f t="shared" si="1536"/>
        <v>0</v>
      </c>
      <c r="AD603" s="21">
        <f t="shared" si="1536"/>
        <v>0</v>
      </c>
      <c r="AE603" s="21">
        <f t="shared" si="1536"/>
        <v>0</v>
      </c>
      <c r="AF603" s="21">
        <f t="shared" si="1536"/>
        <v>0</v>
      </c>
      <c r="AG603" s="21">
        <f t="shared" si="1536"/>
        <v>0</v>
      </c>
      <c r="AH603" s="21">
        <f t="shared" si="1536"/>
        <v>0</v>
      </c>
      <c r="AI603" s="21">
        <f t="shared" si="1536"/>
        <v>-38291.666666666672</v>
      </c>
      <c r="AJ603" s="21">
        <f t="shared" si="1536"/>
        <v>-38291.666666666672</v>
      </c>
      <c r="AK603" s="21">
        <f t="shared" si="1536"/>
        <v>-38291.666666666672</v>
      </c>
      <c r="AL603" s="21">
        <f t="shared" si="1536"/>
        <v>-38291.666666666672</v>
      </c>
      <c r="AM603" s="21">
        <f t="shared" si="1536"/>
        <v>-38291.666666666672</v>
      </c>
      <c r="AN603" s="21">
        <f t="shared" si="1536"/>
        <v>-38291.666666666672</v>
      </c>
      <c r="AO603" s="21">
        <f t="shared" ref="AO603:BT603" si="1537">AO169*$D603</f>
        <v>-38291.666666666672</v>
      </c>
      <c r="AP603" s="21">
        <f t="shared" si="1537"/>
        <v>-38291.666666666672</v>
      </c>
      <c r="AQ603" s="21">
        <f t="shared" si="1537"/>
        <v>-38291.666666666672</v>
      </c>
      <c r="AR603" s="21">
        <f t="shared" si="1537"/>
        <v>-38291.666666666672</v>
      </c>
      <c r="AS603" s="21">
        <f t="shared" si="1537"/>
        <v>-38291.666666666672</v>
      </c>
      <c r="AT603" s="21">
        <f t="shared" si="1537"/>
        <v>-38291.666666666672</v>
      </c>
      <c r="AU603" s="21">
        <f t="shared" si="1537"/>
        <v>0</v>
      </c>
      <c r="AV603" s="21">
        <f t="shared" si="1537"/>
        <v>0</v>
      </c>
      <c r="AW603" s="21">
        <f t="shared" si="1537"/>
        <v>0</v>
      </c>
      <c r="AX603" s="21">
        <f t="shared" si="1537"/>
        <v>0</v>
      </c>
      <c r="AY603" s="21">
        <f t="shared" si="1537"/>
        <v>0</v>
      </c>
      <c r="AZ603" s="21">
        <f t="shared" si="1537"/>
        <v>0</v>
      </c>
      <c r="BA603" s="21">
        <f t="shared" si="1537"/>
        <v>0</v>
      </c>
      <c r="BB603" s="21">
        <f t="shared" si="1537"/>
        <v>0</v>
      </c>
      <c r="BC603" s="21">
        <f t="shared" si="1537"/>
        <v>0</v>
      </c>
      <c r="BD603" s="21">
        <f t="shared" si="1537"/>
        <v>0</v>
      </c>
      <c r="BE603" s="21">
        <f t="shared" si="1537"/>
        <v>0</v>
      </c>
      <c r="BF603" s="21">
        <f t="shared" si="1537"/>
        <v>0</v>
      </c>
      <c r="BG603" s="21">
        <f t="shared" si="1537"/>
        <v>0</v>
      </c>
      <c r="BH603" s="21">
        <f t="shared" si="1537"/>
        <v>0</v>
      </c>
      <c r="BI603" s="21">
        <f t="shared" si="1537"/>
        <v>0</v>
      </c>
      <c r="BJ603" s="21">
        <f t="shared" si="1537"/>
        <v>0</v>
      </c>
      <c r="BK603" s="21">
        <f t="shared" si="1537"/>
        <v>0</v>
      </c>
      <c r="BL603" s="21">
        <f t="shared" si="1537"/>
        <v>0</v>
      </c>
      <c r="BM603" s="21">
        <f t="shared" si="1537"/>
        <v>0</v>
      </c>
      <c r="BN603" s="21">
        <f t="shared" si="1537"/>
        <v>0</v>
      </c>
      <c r="BO603" s="21">
        <f t="shared" si="1537"/>
        <v>0</v>
      </c>
      <c r="BP603" s="21">
        <f t="shared" si="1537"/>
        <v>0</v>
      </c>
      <c r="BQ603" s="21">
        <f t="shared" si="1537"/>
        <v>0</v>
      </c>
      <c r="BR603" s="21">
        <f t="shared" si="1537"/>
        <v>0</v>
      </c>
      <c r="BS603" s="21">
        <f t="shared" si="1537"/>
        <v>0</v>
      </c>
      <c r="BT603" s="21">
        <f t="shared" si="1537"/>
        <v>0</v>
      </c>
      <c r="BU603" s="21">
        <f t="shared" ref="BU603:CZ603" si="1538">BU169*$D603</f>
        <v>0</v>
      </c>
      <c r="BV603" s="21">
        <f t="shared" si="1538"/>
        <v>0</v>
      </c>
      <c r="BW603" s="21">
        <f t="shared" si="1538"/>
        <v>0</v>
      </c>
      <c r="BX603" s="21">
        <f t="shared" si="1538"/>
        <v>0</v>
      </c>
      <c r="BY603" s="21">
        <f t="shared" si="1538"/>
        <v>0</v>
      </c>
      <c r="BZ603" s="21">
        <f t="shared" si="1538"/>
        <v>0</v>
      </c>
      <c r="CA603" s="21">
        <f t="shared" si="1538"/>
        <v>0</v>
      </c>
      <c r="CB603" s="21">
        <f t="shared" si="1538"/>
        <v>0</v>
      </c>
      <c r="CC603" s="21">
        <f t="shared" si="1538"/>
        <v>0</v>
      </c>
      <c r="CD603" s="21">
        <f t="shared" si="1538"/>
        <v>0</v>
      </c>
      <c r="CE603" s="21">
        <f t="shared" si="1538"/>
        <v>0</v>
      </c>
      <c r="CF603" s="21">
        <f t="shared" si="1538"/>
        <v>0</v>
      </c>
      <c r="CG603" s="21">
        <f t="shared" si="1538"/>
        <v>0</v>
      </c>
      <c r="CH603" s="21">
        <f t="shared" si="1538"/>
        <v>0</v>
      </c>
      <c r="CI603" s="21">
        <f t="shared" si="1538"/>
        <v>0</v>
      </c>
      <c r="CJ603" s="21">
        <f t="shared" si="1538"/>
        <v>0</v>
      </c>
      <c r="CK603" s="21">
        <f t="shared" si="1538"/>
        <v>0</v>
      </c>
      <c r="CL603" s="21">
        <f t="shared" si="1538"/>
        <v>0</v>
      </c>
      <c r="CM603" s="21">
        <f t="shared" si="1538"/>
        <v>0</v>
      </c>
      <c r="CN603" s="21">
        <f t="shared" si="1538"/>
        <v>0</v>
      </c>
      <c r="CO603" s="21">
        <f t="shared" si="1538"/>
        <v>0</v>
      </c>
      <c r="CP603" s="21">
        <f t="shared" si="1538"/>
        <v>0</v>
      </c>
      <c r="CQ603" s="21">
        <f t="shared" si="1538"/>
        <v>0</v>
      </c>
      <c r="CR603" s="21">
        <f t="shared" si="1538"/>
        <v>0</v>
      </c>
      <c r="CS603" s="21">
        <f t="shared" si="1538"/>
        <v>0</v>
      </c>
      <c r="CT603" s="21">
        <f t="shared" si="1538"/>
        <v>0</v>
      </c>
      <c r="CU603" s="21">
        <f t="shared" si="1538"/>
        <v>0</v>
      </c>
      <c r="CV603" s="21">
        <f t="shared" si="1538"/>
        <v>0</v>
      </c>
      <c r="CW603" s="21">
        <f t="shared" si="1538"/>
        <v>0</v>
      </c>
      <c r="CX603" s="21">
        <f t="shared" si="1538"/>
        <v>0</v>
      </c>
      <c r="CY603" s="21">
        <f t="shared" si="1538"/>
        <v>0</v>
      </c>
      <c r="CZ603" s="21">
        <f t="shared" si="1538"/>
        <v>0</v>
      </c>
      <c r="DA603" s="21">
        <f t="shared" ref="DA603:DY603" si="1539">DA169*$D603</f>
        <v>0</v>
      </c>
      <c r="DB603" s="21">
        <f t="shared" si="1539"/>
        <v>0</v>
      </c>
      <c r="DC603" s="21">
        <f t="shared" si="1539"/>
        <v>0</v>
      </c>
      <c r="DD603" s="21">
        <f t="shared" si="1539"/>
        <v>0</v>
      </c>
      <c r="DE603" s="21">
        <f t="shared" si="1539"/>
        <v>0</v>
      </c>
      <c r="DF603" s="21">
        <f t="shared" si="1539"/>
        <v>0</v>
      </c>
      <c r="DG603" s="21">
        <f t="shared" si="1539"/>
        <v>0</v>
      </c>
      <c r="DH603" s="21">
        <f t="shared" si="1539"/>
        <v>0</v>
      </c>
      <c r="DI603" s="21">
        <f t="shared" si="1539"/>
        <v>0</v>
      </c>
      <c r="DJ603" s="21">
        <f t="shared" si="1539"/>
        <v>0</v>
      </c>
      <c r="DK603" s="21">
        <f t="shared" si="1539"/>
        <v>0</v>
      </c>
      <c r="DL603" s="21">
        <f t="shared" si="1539"/>
        <v>0</v>
      </c>
      <c r="DM603" s="21">
        <f t="shared" si="1539"/>
        <v>0</v>
      </c>
      <c r="DN603" s="21">
        <f t="shared" si="1539"/>
        <v>0</v>
      </c>
      <c r="DO603" s="21">
        <f t="shared" si="1539"/>
        <v>0</v>
      </c>
      <c r="DP603" s="21">
        <f t="shared" si="1539"/>
        <v>0</v>
      </c>
      <c r="DQ603" s="21">
        <f t="shared" si="1539"/>
        <v>0</v>
      </c>
      <c r="DR603" s="21">
        <f t="shared" si="1539"/>
        <v>0</v>
      </c>
      <c r="DS603" s="21">
        <f t="shared" si="1539"/>
        <v>0</v>
      </c>
      <c r="DT603" s="21">
        <f t="shared" si="1539"/>
        <v>0</v>
      </c>
      <c r="DU603" s="21">
        <f t="shared" si="1539"/>
        <v>0</v>
      </c>
      <c r="DV603" s="21">
        <f t="shared" si="1539"/>
        <v>0</v>
      </c>
      <c r="DW603" s="21">
        <f t="shared" si="1539"/>
        <v>0</v>
      </c>
      <c r="DX603" s="21">
        <f t="shared" si="1539"/>
        <v>0</v>
      </c>
      <c r="DY603" s="21">
        <f t="shared" si="1539"/>
        <v>0</v>
      </c>
      <c r="EB603" s="116">
        <f t="shared" si="1520"/>
        <v>602</v>
      </c>
      <c r="EC603" s="2" t="str">
        <f t="shared" si="1530"/>
        <v>Phase 2</v>
      </c>
      <c r="ED603" s="2" t="str">
        <f t="shared" si="1531"/>
        <v>75' Wide</v>
      </c>
      <c r="EE603" s="33" t="str">
        <f>EE617</f>
        <v>*</v>
      </c>
      <c r="EF603" s="2" t="str">
        <f>EF617</f>
        <v>Broker Commissions</v>
      </c>
    </row>
    <row r="604" spans="1:136" x14ac:dyDescent="0.3">
      <c r="D604" s="129"/>
      <c r="E604" s="129"/>
      <c r="I604" s="21"/>
      <c r="J604" s="21"/>
      <c r="K604" s="21"/>
      <c r="L604" s="21"/>
      <c r="M604" s="21"/>
      <c r="N604" s="21"/>
      <c r="O604" s="21"/>
      <c r="P604" s="21"/>
      <c r="Q604" s="21"/>
      <c r="R604" s="21"/>
      <c r="S604" s="21"/>
      <c r="T604" s="21"/>
      <c r="U604" s="21"/>
      <c r="V604" s="21"/>
      <c r="W604" s="21"/>
      <c r="X604" s="21"/>
      <c r="Y604" s="21"/>
      <c r="Z604" s="21"/>
      <c r="AA604" s="21"/>
      <c r="AB604" s="21"/>
      <c r="AC604" s="21"/>
      <c r="AD604" s="21"/>
      <c r="AE604" s="21"/>
      <c r="AF604" s="21"/>
      <c r="AG604" s="21"/>
      <c r="AH604" s="21"/>
      <c r="AI604" s="21"/>
      <c r="AJ604" s="21"/>
      <c r="AK604" s="21"/>
      <c r="AL604" s="21"/>
      <c r="AM604" s="21"/>
      <c r="AN604" s="21"/>
      <c r="AO604" s="21"/>
      <c r="AP604" s="21"/>
      <c r="AQ604" s="21"/>
      <c r="AR604" s="21"/>
      <c r="AS604" s="21"/>
      <c r="AT604" s="21"/>
      <c r="AU604" s="21"/>
      <c r="AV604" s="21"/>
      <c r="AW604" s="21"/>
      <c r="AX604" s="21"/>
      <c r="AY604" s="21"/>
      <c r="AZ604" s="21"/>
      <c r="BA604" s="21"/>
      <c r="BB604" s="21"/>
      <c r="BC604" s="21"/>
      <c r="BD604" s="21"/>
      <c r="BE604" s="21"/>
      <c r="BF604" s="21"/>
      <c r="BG604" s="21"/>
      <c r="BH604" s="21"/>
      <c r="BI604" s="21"/>
      <c r="BJ604" s="21"/>
      <c r="BK604" s="21"/>
      <c r="BL604" s="21"/>
      <c r="BM604" s="21"/>
      <c r="BN604" s="21"/>
      <c r="BO604" s="21"/>
      <c r="BP604" s="21"/>
      <c r="BQ604" s="21"/>
      <c r="BR604" s="21"/>
      <c r="BS604" s="21"/>
      <c r="BT604" s="21"/>
      <c r="BU604" s="21"/>
      <c r="BV604" s="21"/>
      <c r="BW604" s="21"/>
      <c r="BX604" s="21"/>
      <c r="BY604" s="21"/>
      <c r="BZ604" s="21"/>
      <c r="CA604" s="21"/>
      <c r="CB604" s="21"/>
      <c r="CC604" s="21"/>
      <c r="CD604" s="21"/>
      <c r="CE604" s="21"/>
      <c r="CF604" s="21"/>
      <c r="CG604" s="21"/>
      <c r="CH604" s="21"/>
      <c r="CI604" s="21"/>
      <c r="CJ604" s="21"/>
      <c r="CK604" s="21"/>
      <c r="CL604" s="21"/>
      <c r="CM604" s="21"/>
      <c r="CN604" s="21"/>
      <c r="CO604" s="21"/>
      <c r="CP604" s="21"/>
      <c r="CQ604" s="21"/>
      <c r="CR604" s="21"/>
      <c r="CS604" s="21"/>
      <c r="CT604" s="21"/>
      <c r="CU604" s="21"/>
      <c r="CV604" s="21"/>
      <c r="CW604" s="21"/>
      <c r="CX604" s="21"/>
      <c r="CY604" s="21"/>
      <c r="CZ604" s="21"/>
      <c r="DA604" s="21"/>
      <c r="DB604" s="21"/>
      <c r="DC604" s="21"/>
      <c r="DD604" s="21"/>
      <c r="DE604" s="21"/>
      <c r="DF604" s="21"/>
      <c r="DG604" s="21"/>
      <c r="DH604" s="21"/>
      <c r="DI604" s="21"/>
      <c r="DJ604" s="21"/>
      <c r="DK604" s="21"/>
      <c r="DL604" s="21"/>
      <c r="DM604" s="21"/>
      <c r="DN604" s="21"/>
      <c r="DO604" s="21"/>
      <c r="DP604" s="21"/>
      <c r="DQ604" s="21"/>
      <c r="DR604" s="21"/>
      <c r="DS604" s="21"/>
      <c r="DT604" s="21"/>
      <c r="DU604" s="21"/>
      <c r="DV604" s="21"/>
      <c r="DW604" s="21"/>
      <c r="DX604" s="21"/>
      <c r="DY604" s="21"/>
      <c r="EE604" s="33"/>
    </row>
    <row r="605" spans="1:136" x14ac:dyDescent="0.3">
      <c r="B605" s="2" t="str">
        <f>Product!$J$2</f>
        <v>Phase 3</v>
      </c>
      <c r="C605" s="2" t="str">
        <f>Product!$J$3</f>
        <v>50' Wide</v>
      </c>
      <c r="D605" s="129">
        <f>SUMIFS(INDEX(Product!$B$2:$U$97, MATCH(D595, Product!$B$2:$B$97, 0), ), Product!$B$2:$U$2, $B605, Product!$B$3:$U$3, $C605)</f>
        <v>-16550</v>
      </c>
      <c r="E605" s="129"/>
      <c r="G605" s="11">
        <f>SUM(H605:DZ605)</f>
        <v>-496500</v>
      </c>
      <c r="I605" s="21">
        <f t="shared" ref="I605:AN605" si="1540">I171*$D605</f>
        <v>0</v>
      </c>
      <c r="J605" s="21">
        <f t="shared" si="1540"/>
        <v>0</v>
      </c>
      <c r="K605" s="21">
        <f t="shared" si="1540"/>
        <v>0</v>
      </c>
      <c r="L605" s="21">
        <f t="shared" si="1540"/>
        <v>0</v>
      </c>
      <c r="M605" s="21">
        <f t="shared" si="1540"/>
        <v>0</v>
      </c>
      <c r="N605" s="21">
        <f t="shared" si="1540"/>
        <v>0</v>
      </c>
      <c r="O605" s="21">
        <f t="shared" si="1540"/>
        <v>0</v>
      </c>
      <c r="P605" s="21">
        <f t="shared" si="1540"/>
        <v>0</v>
      </c>
      <c r="Q605" s="21">
        <f t="shared" si="1540"/>
        <v>0</v>
      </c>
      <c r="R605" s="21">
        <f t="shared" si="1540"/>
        <v>0</v>
      </c>
      <c r="S605" s="21">
        <f t="shared" si="1540"/>
        <v>0</v>
      </c>
      <c r="T605" s="21">
        <f t="shared" si="1540"/>
        <v>0</v>
      </c>
      <c r="U605" s="21">
        <f t="shared" si="1540"/>
        <v>0</v>
      </c>
      <c r="V605" s="21">
        <f t="shared" si="1540"/>
        <v>0</v>
      </c>
      <c r="W605" s="21">
        <f t="shared" si="1540"/>
        <v>0</v>
      </c>
      <c r="X605" s="21">
        <f t="shared" si="1540"/>
        <v>0</v>
      </c>
      <c r="Y605" s="21">
        <f t="shared" si="1540"/>
        <v>0</v>
      </c>
      <c r="Z605" s="21">
        <f t="shared" si="1540"/>
        <v>0</v>
      </c>
      <c r="AA605" s="21">
        <f t="shared" si="1540"/>
        <v>0</v>
      </c>
      <c r="AB605" s="21">
        <f t="shared" si="1540"/>
        <v>0</v>
      </c>
      <c r="AC605" s="21">
        <f t="shared" si="1540"/>
        <v>0</v>
      </c>
      <c r="AD605" s="21">
        <f t="shared" si="1540"/>
        <v>0</v>
      </c>
      <c r="AE605" s="21">
        <f t="shared" si="1540"/>
        <v>0</v>
      </c>
      <c r="AF605" s="21">
        <f t="shared" si="1540"/>
        <v>0</v>
      </c>
      <c r="AG605" s="21">
        <f t="shared" si="1540"/>
        <v>0</v>
      </c>
      <c r="AH605" s="21">
        <f t="shared" si="1540"/>
        <v>0</v>
      </c>
      <c r="AI605" s="21">
        <f t="shared" si="1540"/>
        <v>0</v>
      </c>
      <c r="AJ605" s="21">
        <f t="shared" si="1540"/>
        <v>0</v>
      </c>
      <c r="AK605" s="21">
        <f t="shared" si="1540"/>
        <v>0</v>
      </c>
      <c r="AL605" s="21">
        <f t="shared" si="1540"/>
        <v>0</v>
      </c>
      <c r="AM605" s="21">
        <f t="shared" si="1540"/>
        <v>0</v>
      </c>
      <c r="AN605" s="21">
        <f t="shared" si="1540"/>
        <v>0</v>
      </c>
      <c r="AO605" s="21">
        <f t="shared" ref="AO605:BT605" si="1541">AO171*$D605</f>
        <v>0</v>
      </c>
      <c r="AP605" s="21">
        <f t="shared" si="1541"/>
        <v>0</v>
      </c>
      <c r="AQ605" s="21">
        <f t="shared" si="1541"/>
        <v>0</v>
      </c>
      <c r="AR605" s="21">
        <f t="shared" si="1541"/>
        <v>0</v>
      </c>
      <c r="AS605" s="21">
        <f t="shared" si="1541"/>
        <v>0</v>
      </c>
      <c r="AT605" s="21">
        <f t="shared" si="1541"/>
        <v>0</v>
      </c>
      <c r="AU605" s="21">
        <f t="shared" si="1541"/>
        <v>-41375</v>
      </c>
      <c r="AV605" s="21">
        <f t="shared" si="1541"/>
        <v>-41375</v>
      </c>
      <c r="AW605" s="21">
        <f t="shared" si="1541"/>
        <v>-41375</v>
      </c>
      <c r="AX605" s="21">
        <f t="shared" si="1541"/>
        <v>-41375</v>
      </c>
      <c r="AY605" s="21">
        <f t="shared" si="1541"/>
        <v>-41375</v>
      </c>
      <c r="AZ605" s="21">
        <f t="shared" si="1541"/>
        <v>-41375</v>
      </c>
      <c r="BA605" s="21">
        <f t="shared" si="1541"/>
        <v>-41375</v>
      </c>
      <c r="BB605" s="21">
        <f t="shared" si="1541"/>
        <v>-41375</v>
      </c>
      <c r="BC605" s="21">
        <f t="shared" si="1541"/>
        <v>-41375</v>
      </c>
      <c r="BD605" s="21">
        <f t="shared" si="1541"/>
        <v>-41375</v>
      </c>
      <c r="BE605" s="21">
        <f t="shared" si="1541"/>
        <v>-41375</v>
      </c>
      <c r="BF605" s="21">
        <f t="shared" si="1541"/>
        <v>-41375</v>
      </c>
      <c r="BG605" s="21">
        <f t="shared" si="1541"/>
        <v>0</v>
      </c>
      <c r="BH605" s="21">
        <f t="shared" si="1541"/>
        <v>0</v>
      </c>
      <c r="BI605" s="21">
        <f t="shared" si="1541"/>
        <v>0</v>
      </c>
      <c r="BJ605" s="21">
        <f t="shared" si="1541"/>
        <v>0</v>
      </c>
      <c r="BK605" s="21">
        <f t="shared" si="1541"/>
        <v>0</v>
      </c>
      <c r="BL605" s="21">
        <f t="shared" si="1541"/>
        <v>0</v>
      </c>
      <c r="BM605" s="21">
        <f t="shared" si="1541"/>
        <v>0</v>
      </c>
      <c r="BN605" s="21">
        <f t="shared" si="1541"/>
        <v>0</v>
      </c>
      <c r="BO605" s="21">
        <f t="shared" si="1541"/>
        <v>0</v>
      </c>
      <c r="BP605" s="21">
        <f t="shared" si="1541"/>
        <v>0</v>
      </c>
      <c r="BQ605" s="21">
        <f t="shared" si="1541"/>
        <v>0</v>
      </c>
      <c r="BR605" s="21">
        <f t="shared" si="1541"/>
        <v>0</v>
      </c>
      <c r="BS605" s="21">
        <f t="shared" si="1541"/>
        <v>0</v>
      </c>
      <c r="BT605" s="21">
        <f t="shared" si="1541"/>
        <v>0</v>
      </c>
      <c r="BU605" s="21">
        <f t="shared" ref="BU605:CZ605" si="1542">BU171*$D605</f>
        <v>0</v>
      </c>
      <c r="BV605" s="21">
        <f t="shared" si="1542"/>
        <v>0</v>
      </c>
      <c r="BW605" s="21">
        <f t="shared" si="1542"/>
        <v>0</v>
      </c>
      <c r="BX605" s="21">
        <f t="shared" si="1542"/>
        <v>0</v>
      </c>
      <c r="BY605" s="21">
        <f t="shared" si="1542"/>
        <v>0</v>
      </c>
      <c r="BZ605" s="21">
        <f t="shared" si="1542"/>
        <v>0</v>
      </c>
      <c r="CA605" s="21">
        <f t="shared" si="1542"/>
        <v>0</v>
      </c>
      <c r="CB605" s="21">
        <f t="shared" si="1542"/>
        <v>0</v>
      </c>
      <c r="CC605" s="21">
        <f t="shared" si="1542"/>
        <v>0</v>
      </c>
      <c r="CD605" s="21">
        <f t="shared" si="1542"/>
        <v>0</v>
      </c>
      <c r="CE605" s="21">
        <f t="shared" si="1542"/>
        <v>0</v>
      </c>
      <c r="CF605" s="21">
        <f t="shared" si="1542"/>
        <v>0</v>
      </c>
      <c r="CG605" s="21">
        <f t="shared" si="1542"/>
        <v>0</v>
      </c>
      <c r="CH605" s="21">
        <f t="shared" si="1542"/>
        <v>0</v>
      </c>
      <c r="CI605" s="21">
        <f t="shared" si="1542"/>
        <v>0</v>
      </c>
      <c r="CJ605" s="21">
        <f t="shared" si="1542"/>
        <v>0</v>
      </c>
      <c r="CK605" s="21">
        <f t="shared" si="1542"/>
        <v>0</v>
      </c>
      <c r="CL605" s="21">
        <f t="shared" si="1542"/>
        <v>0</v>
      </c>
      <c r="CM605" s="21">
        <f t="shared" si="1542"/>
        <v>0</v>
      </c>
      <c r="CN605" s="21">
        <f t="shared" si="1542"/>
        <v>0</v>
      </c>
      <c r="CO605" s="21">
        <f t="shared" si="1542"/>
        <v>0</v>
      </c>
      <c r="CP605" s="21">
        <f t="shared" si="1542"/>
        <v>0</v>
      </c>
      <c r="CQ605" s="21">
        <f t="shared" si="1542"/>
        <v>0</v>
      </c>
      <c r="CR605" s="21">
        <f t="shared" si="1542"/>
        <v>0</v>
      </c>
      <c r="CS605" s="21">
        <f t="shared" si="1542"/>
        <v>0</v>
      </c>
      <c r="CT605" s="21">
        <f t="shared" si="1542"/>
        <v>0</v>
      </c>
      <c r="CU605" s="21">
        <f t="shared" si="1542"/>
        <v>0</v>
      </c>
      <c r="CV605" s="21">
        <f t="shared" si="1542"/>
        <v>0</v>
      </c>
      <c r="CW605" s="21">
        <f t="shared" si="1542"/>
        <v>0</v>
      </c>
      <c r="CX605" s="21">
        <f t="shared" si="1542"/>
        <v>0</v>
      </c>
      <c r="CY605" s="21">
        <f t="shared" si="1542"/>
        <v>0</v>
      </c>
      <c r="CZ605" s="21">
        <f t="shared" si="1542"/>
        <v>0</v>
      </c>
      <c r="DA605" s="21">
        <f t="shared" ref="DA605:DY605" si="1543">DA171*$D605</f>
        <v>0</v>
      </c>
      <c r="DB605" s="21">
        <f t="shared" si="1543"/>
        <v>0</v>
      </c>
      <c r="DC605" s="21">
        <f t="shared" si="1543"/>
        <v>0</v>
      </c>
      <c r="DD605" s="21">
        <f t="shared" si="1543"/>
        <v>0</v>
      </c>
      <c r="DE605" s="21">
        <f t="shared" si="1543"/>
        <v>0</v>
      </c>
      <c r="DF605" s="21">
        <f t="shared" si="1543"/>
        <v>0</v>
      </c>
      <c r="DG605" s="21">
        <f t="shared" si="1543"/>
        <v>0</v>
      </c>
      <c r="DH605" s="21">
        <f t="shared" si="1543"/>
        <v>0</v>
      </c>
      <c r="DI605" s="21">
        <f t="shared" si="1543"/>
        <v>0</v>
      </c>
      <c r="DJ605" s="21">
        <f t="shared" si="1543"/>
        <v>0</v>
      </c>
      <c r="DK605" s="21">
        <f t="shared" si="1543"/>
        <v>0</v>
      </c>
      <c r="DL605" s="21">
        <f t="shared" si="1543"/>
        <v>0</v>
      </c>
      <c r="DM605" s="21">
        <f t="shared" si="1543"/>
        <v>0</v>
      </c>
      <c r="DN605" s="21">
        <f t="shared" si="1543"/>
        <v>0</v>
      </c>
      <c r="DO605" s="21">
        <f t="shared" si="1543"/>
        <v>0</v>
      </c>
      <c r="DP605" s="21">
        <f t="shared" si="1543"/>
        <v>0</v>
      </c>
      <c r="DQ605" s="21">
        <f t="shared" si="1543"/>
        <v>0</v>
      </c>
      <c r="DR605" s="21">
        <f t="shared" si="1543"/>
        <v>0</v>
      </c>
      <c r="DS605" s="21">
        <f t="shared" si="1543"/>
        <v>0</v>
      </c>
      <c r="DT605" s="21">
        <f t="shared" si="1543"/>
        <v>0</v>
      </c>
      <c r="DU605" s="21">
        <f t="shared" si="1543"/>
        <v>0</v>
      </c>
      <c r="DV605" s="21">
        <f t="shared" si="1543"/>
        <v>0</v>
      </c>
      <c r="DW605" s="21">
        <f t="shared" si="1543"/>
        <v>0</v>
      </c>
      <c r="DX605" s="21">
        <f t="shared" si="1543"/>
        <v>0</v>
      </c>
      <c r="DY605" s="21">
        <f t="shared" si="1543"/>
        <v>0</v>
      </c>
      <c r="EB605" s="116">
        <f t="shared" si="1520"/>
        <v>604</v>
      </c>
      <c r="EC605" s="2" t="str">
        <f t="shared" ref="EC605:EC607" si="1544">B605</f>
        <v>Phase 3</v>
      </c>
      <c r="ED605" s="2" t="str">
        <f t="shared" ref="ED605:ED607" si="1545">C605</f>
        <v>50' Wide</v>
      </c>
      <c r="EE605" s="33" t="str">
        <f>EE617</f>
        <v>*</v>
      </c>
      <c r="EF605" s="2" t="str">
        <f>EF617</f>
        <v>Broker Commissions</v>
      </c>
    </row>
    <row r="606" spans="1:136" x14ac:dyDescent="0.3">
      <c r="B606" s="2" t="str">
        <f>Product!$K$2</f>
        <v>Phase 3</v>
      </c>
      <c r="C606" s="2" t="str">
        <f>Product!$K$3</f>
        <v>60' Wide</v>
      </c>
      <c r="D606" s="129">
        <f>SUMIFS(INDEX(Product!$B$2:$U$97, MATCH(D595, Product!$B$2:$B$97, 0), ), Product!$B$2:$U$2, $B606, Product!$B$3:$U$3, $C606)</f>
        <v>-19625</v>
      </c>
      <c r="E606" s="129"/>
      <c r="G606" s="11">
        <f>SUM(H606:DZ606)</f>
        <v>-588750</v>
      </c>
      <c r="I606" s="21">
        <f t="shared" ref="I606:AN606" si="1546">I172*$D606</f>
        <v>0</v>
      </c>
      <c r="J606" s="21">
        <f t="shared" si="1546"/>
        <v>0</v>
      </c>
      <c r="K606" s="21">
        <f t="shared" si="1546"/>
        <v>0</v>
      </c>
      <c r="L606" s="21">
        <f t="shared" si="1546"/>
        <v>0</v>
      </c>
      <c r="M606" s="21">
        <f t="shared" si="1546"/>
        <v>0</v>
      </c>
      <c r="N606" s="21">
        <f t="shared" si="1546"/>
        <v>0</v>
      </c>
      <c r="O606" s="21">
        <f t="shared" si="1546"/>
        <v>0</v>
      </c>
      <c r="P606" s="21">
        <f t="shared" si="1546"/>
        <v>0</v>
      </c>
      <c r="Q606" s="21">
        <f t="shared" si="1546"/>
        <v>0</v>
      </c>
      <c r="R606" s="21">
        <f t="shared" si="1546"/>
        <v>0</v>
      </c>
      <c r="S606" s="21">
        <f t="shared" si="1546"/>
        <v>0</v>
      </c>
      <c r="T606" s="21">
        <f t="shared" si="1546"/>
        <v>0</v>
      </c>
      <c r="U606" s="21">
        <f t="shared" si="1546"/>
        <v>0</v>
      </c>
      <c r="V606" s="21">
        <f t="shared" si="1546"/>
        <v>0</v>
      </c>
      <c r="W606" s="21">
        <f t="shared" si="1546"/>
        <v>0</v>
      </c>
      <c r="X606" s="21">
        <f t="shared" si="1546"/>
        <v>0</v>
      </c>
      <c r="Y606" s="21">
        <f t="shared" si="1546"/>
        <v>0</v>
      </c>
      <c r="Z606" s="21">
        <f t="shared" si="1546"/>
        <v>0</v>
      </c>
      <c r="AA606" s="21">
        <f t="shared" si="1546"/>
        <v>0</v>
      </c>
      <c r="AB606" s="21">
        <f t="shared" si="1546"/>
        <v>0</v>
      </c>
      <c r="AC606" s="21">
        <f t="shared" si="1546"/>
        <v>0</v>
      </c>
      <c r="AD606" s="21">
        <f t="shared" si="1546"/>
        <v>0</v>
      </c>
      <c r="AE606" s="21">
        <f t="shared" si="1546"/>
        <v>0</v>
      </c>
      <c r="AF606" s="21">
        <f t="shared" si="1546"/>
        <v>0</v>
      </c>
      <c r="AG606" s="21">
        <f t="shared" si="1546"/>
        <v>0</v>
      </c>
      <c r="AH606" s="21">
        <f t="shared" si="1546"/>
        <v>0</v>
      </c>
      <c r="AI606" s="21">
        <f t="shared" si="1546"/>
        <v>0</v>
      </c>
      <c r="AJ606" s="21">
        <f t="shared" si="1546"/>
        <v>0</v>
      </c>
      <c r="AK606" s="21">
        <f t="shared" si="1546"/>
        <v>0</v>
      </c>
      <c r="AL606" s="21">
        <f t="shared" si="1546"/>
        <v>0</v>
      </c>
      <c r="AM606" s="21">
        <f t="shared" si="1546"/>
        <v>0</v>
      </c>
      <c r="AN606" s="21">
        <f t="shared" si="1546"/>
        <v>0</v>
      </c>
      <c r="AO606" s="21">
        <f t="shared" ref="AO606:BT606" si="1547">AO172*$D606</f>
        <v>0</v>
      </c>
      <c r="AP606" s="21">
        <f t="shared" si="1547"/>
        <v>0</v>
      </c>
      <c r="AQ606" s="21">
        <f t="shared" si="1547"/>
        <v>0</v>
      </c>
      <c r="AR606" s="21">
        <f t="shared" si="1547"/>
        <v>0</v>
      </c>
      <c r="AS606" s="21">
        <f t="shared" si="1547"/>
        <v>0</v>
      </c>
      <c r="AT606" s="21">
        <f t="shared" si="1547"/>
        <v>0</v>
      </c>
      <c r="AU606" s="21">
        <f t="shared" si="1547"/>
        <v>-49062.5</v>
      </c>
      <c r="AV606" s="21">
        <f t="shared" si="1547"/>
        <v>-49062.5</v>
      </c>
      <c r="AW606" s="21">
        <f t="shared" si="1547"/>
        <v>-49062.5</v>
      </c>
      <c r="AX606" s="21">
        <f t="shared" si="1547"/>
        <v>-49062.5</v>
      </c>
      <c r="AY606" s="21">
        <f t="shared" si="1547"/>
        <v>-49062.5</v>
      </c>
      <c r="AZ606" s="21">
        <f t="shared" si="1547"/>
        <v>-49062.5</v>
      </c>
      <c r="BA606" s="21">
        <f t="shared" si="1547"/>
        <v>-49062.5</v>
      </c>
      <c r="BB606" s="21">
        <f t="shared" si="1547"/>
        <v>-49062.5</v>
      </c>
      <c r="BC606" s="21">
        <f t="shared" si="1547"/>
        <v>-49062.5</v>
      </c>
      <c r="BD606" s="21">
        <f t="shared" si="1547"/>
        <v>-49062.5</v>
      </c>
      <c r="BE606" s="21">
        <f t="shared" si="1547"/>
        <v>-49062.5</v>
      </c>
      <c r="BF606" s="21">
        <f t="shared" si="1547"/>
        <v>-49062.5</v>
      </c>
      <c r="BG606" s="21">
        <f t="shared" si="1547"/>
        <v>0</v>
      </c>
      <c r="BH606" s="21">
        <f t="shared" si="1547"/>
        <v>0</v>
      </c>
      <c r="BI606" s="21">
        <f t="shared" si="1547"/>
        <v>0</v>
      </c>
      <c r="BJ606" s="21">
        <f t="shared" si="1547"/>
        <v>0</v>
      </c>
      <c r="BK606" s="21">
        <f t="shared" si="1547"/>
        <v>0</v>
      </c>
      <c r="BL606" s="21">
        <f t="shared" si="1547"/>
        <v>0</v>
      </c>
      <c r="BM606" s="21">
        <f t="shared" si="1547"/>
        <v>0</v>
      </c>
      <c r="BN606" s="21">
        <f t="shared" si="1547"/>
        <v>0</v>
      </c>
      <c r="BO606" s="21">
        <f t="shared" si="1547"/>
        <v>0</v>
      </c>
      <c r="BP606" s="21">
        <f t="shared" si="1547"/>
        <v>0</v>
      </c>
      <c r="BQ606" s="21">
        <f t="shared" si="1547"/>
        <v>0</v>
      </c>
      <c r="BR606" s="21">
        <f t="shared" si="1547"/>
        <v>0</v>
      </c>
      <c r="BS606" s="21">
        <f t="shared" si="1547"/>
        <v>0</v>
      </c>
      <c r="BT606" s="21">
        <f t="shared" si="1547"/>
        <v>0</v>
      </c>
      <c r="BU606" s="21">
        <f t="shared" ref="BU606:CZ606" si="1548">BU172*$D606</f>
        <v>0</v>
      </c>
      <c r="BV606" s="21">
        <f t="shared" si="1548"/>
        <v>0</v>
      </c>
      <c r="BW606" s="21">
        <f t="shared" si="1548"/>
        <v>0</v>
      </c>
      <c r="BX606" s="21">
        <f t="shared" si="1548"/>
        <v>0</v>
      </c>
      <c r="BY606" s="21">
        <f t="shared" si="1548"/>
        <v>0</v>
      </c>
      <c r="BZ606" s="21">
        <f t="shared" si="1548"/>
        <v>0</v>
      </c>
      <c r="CA606" s="21">
        <f t="shared" si="1548"/>
        <v>0</v>
      </c>
      <c r="CB606" s="21">
        <f t="shared" si="1548"/>
        <v>0</v>
      </c>
      <c r="CC606" s="21">
        <f t="shared" si="1548"/>
        <v>0</v>
      </c>
      <c r="CD606" s="21">
        <f t="shared" si="1548"/>
        <v>0</v>
      </c>
      <c r="CE606" s="21">
        <f t="shared" si="1548"/>
        <v>0</v>
      </c>
      <c r="CF606" s="21">
        <f t="shared" si="1548"/>
        <v>0</v>
      </c>
      <c r="CG606" s="21">
        <f t="shared" si="1548"/>
        <v>0</v>
      </c>
      <c r="CH606" s="21">
        <f t="shared" si="1548"/>
        <v>0</v>
      </c>
      <c r="CI606" s="21">
        <f t="shared" si="1548"/>
        <v>0</v>
      </c>
      <c r="CJ606" s="21">
        <f t="shared" si="1548"/>
        <v>0</v>
      </c>
      <c r="CK606" s="21">
        <f t="shared" si="1548"/>
        <v>0</v>
      </c>
      <c r="CL606" s="21">
        <f t="shared" si="1548"/>
        <v>0</v>
      </c>
      <c r="CM606" s="21">
        <f t="shared" si="1548"/>
        <v>0</v>
      </c>
      <c r="CN606" s="21">
        <f t="shared" si="1548"/>
        <v>0</v>
      </c>
      <c r="CO606" s="21">
        <f t="shared" si="1548"/>
        <v>0</v>
      </c>
      <c r="CP606" s="21">
        <f t="shared" si="1548"/>
        <v>0</v>
      </c>
      <c r="CQ606" s="21">
        <f t="shared" si="1548"/>
        <v>0</v>
      </c>
      <c r="CR606" s="21">
        <f t="shared" si="1548"/>
        <v>0</v>
      </c>
      <c r="CS606" s="21">
        <f t="shared" si="1548"/>
        <v>0</v>
      </c>
      <c r="CT606" s="21">
        <f t="shared" si="1548"/>
        <v>0</v>
      </c>
      <c r="CU606" s="21">
        <f t="shared" si="1548"/>
        <v>0</v>
      </c>
      <c r="CV606" s="21">
        <f t="shared" si="1548"/>
        <v>0</v>
      </c>
      <c r="CW606" s="21">
        <f t="shared" si="1548"/>
        <v>0</v>
      </c>
      <c r="CX606" s="21">
        <f t="shared" si="1548"/>
        <v>0</v>
      </c>
      <c r="CY606" s="21">
        <f t="shared" si="1548"/>
        <v>0</v>
      </c>
      <c r="CZ606" s="21">
        <f t="shared" si="1548"/>
        <v>0</v>
      </c>
      <c r="DA606" s="21">
        <f t="shared" ref="DA606:DY606" si="1549">DA172*$D606</f>
        <v>0</v>
      </c>
      <c r="DB606" s="21">
        <f t="shared" si="1549"/>
        <v>0</v>
      </c>
      <c r="DC606" s="21">
        <f t="shared" si="1549"/>
        <v>0</v>
      </c>
      <c r="DD606" s="21">
        <f t="shared" si="1549"/>
        <v>0</v>
      </c>
      <c r="DE606" s="21">
        <f t="shared" si="1549"/>
        <v>0</v>
      </c>
      <c r="DF606" s="21">
        <f t="shared" si="1549"/>
        <v>0</v>
      </c>
      <c r="DG606" s="21">
        <f t="shared" si="1549"/>
        <v>0</v>
      </c>
      <c r="DH606" s="21">
        <f t="shared" si="1549"/>
        <v>0</v>
      </c>
      <c r="DI606" s="21">
        <f t="shared" si="1549"/>
        <v>0</v>
      </c>
      <c r="DJ606" s="21">
        <f t="shared" si="1549"/>
        <v>0</v>
      </c>
      <c r="DK606" s="21">
        <f t="shared" si="1549"/>
        <v>0</v>
      </c>
      <c r="DL606" s="21">
        <f t="shared" si="1549"/>
        <v>0</v>
      </c>
      <c r="DM606" s="21">
        <f t="shared" si="1549"/>
        <v>0</v>
      </c>
      <c r="DN606" s="21">
        <f t="shared" si="1549"/>
        <v>0</v>
      </c>
      <c r="DO606" s="21">
        <f t="shared" si="1549"/>
        <v>0</v>
      </c>
      <c r="DP606" s="21">
        <f t="shared" si="1549"/>
        <v>0</v>
      </c>
      <c r="DQ606" s="21">
        <f t="shared" si="1549"/>
        <v>0</v>
      </c>
      <c r="DR606" s="21">
        <f t="shared" si="1549"/>
        <v>0</v>
      </c>
      <c r="DS606" s="21">
        <f t="shared" si="1549"/>
        <v>0</v>
      </c>
      <c r="DT606" s="21">
        <f t="shared" si="1549"/>
        <v>0</v>
      </c>
      <c r="DU606" s="21">
        <f t="shared" si="1549"/>
        <v>0</v>
      </c>
      <c r="DV606" s="21">
        <f t="shared" si="1549"/>
        <v>0</v>
      </c>
      <c r="DW606" s="21">
        <f t="shared" si="1549"/>
        <v>0</v>
      </c>
      <c r="DX606" s="21">
        <f t="shared" si="1549"/>
        <v>0</v>
      </c>
      <c r="DY606" s="21">
        <f t="shared" si="1549"/>
        <v>0</v>
      </c>
      <c r="EB606" s="116">
        <f t="shared" si="1520"/>
        <v>605</v>
      </c>
      <c r="EC606" s="2" t="str">
        <f t="shared" si="1544"/>
        <v>Phase 3</v>
      </c>
      <c r="ED606" s="2" t="str">
        <f t="shared" si="1545"/>
        <v>60' Wide</v>
      </c>
      <c r="EE606" s="33" t="str">
        <f>EE617</f>
        <v>*</v>
      </c>
      <c r="EF606" s="2" t="str">
        <f>EF617</f>
        <v>Broker Commissions</v>
      </c>
    </row>
    <row r="607" spans="1:136" x14ac:dyDescent="0.3">
      <c r="B607" s="2" t="str">
        <f>Product!$L$2</f>
        <v>Phase 3</v>
      </c>
      <c r="C607" s="2" t="str">
        <f>Product!$L$3</f>
        <v>75' Wide</v>
      </c>
      <c r="D607" s="129">
        <f>SUMIFS(INDEX(Product!$B$2:$U$97, MATCH(D595, Product!$B$2:$B$97, 0), ), Product!$B$2:$U$2, $B607, Product!$B$3:$U$3, $C607)</f>
        <v>-22975</v>
      </c>
      <c r="E607" s="129"/>
      <c r="G607" s="11">
        <f>SUM(H607:DZ607)</f>
        <v>-459500.00000000017</v>
      </c>
      <c r="I607" s="21">
        <f t="shared" ref="I607:AN607" si="1550">I173*$D607</f>
        <v>0</v>
      </c>
      <c r="J607" s="21">
        <f t="shared" si="1550"/>
        <v>0</v>
      </c>
      <c r="K607" s="21">
        <f t="shared" si="1550"/>
        <v>0</v>
      </c>
      <c r="L607" s="21">
        <f t="shared" si="1550"/>
        <v>0</v>
      </c>
      <c r="M607" s="21">
        <f t="shared" si="1550"/>
        <v>0</v>
      </c>
      <c r="N607" s="21">
        <f t="shared" si="1550"/>
        <v>0</v>
      </c>
      <c r="O607" s="21">
        <f t="shared" si="1550"/>
        <v>0</v>
      </c>
      <c r="P607" s="21">
        <f t="shared" si="1550"/>
        <v>0</v>
      </c>
      <c r="Q607" s="21">
        <f t="shared" si="1550"/>
        <v>0</v>
      </c>
      <c r="R607" s="21">
        <f t="shared" si="1550"/>
        <v>0</v>
      </c>
      <c r="S607" s="21">
        <f t="shared" si="1550"/>
        <v>0</v>
      </c>
      <c r="T607" s="21">
        <f t="shared" si="1550"/>
        <v>0</v>
      </c>
      <c r="U607" s="21">
        <f t="shared" si="1550"/>
        <v>0</v>
      </c>
      <c r="V607" s="21">
        <f t="shared" si="1550"/>
        <v>0</v>
      </c>
      <c r="W607" s="21">
        <f t="shared" si="1550"/>
        <v>0</v>
      </c>
      <c r="X607" s="21">
        <f t="shared" si="1550"/>
        <v>0</v>
      </c>
      <c r="Y607" s="21">
        <f t="shared" si="1550"/>
        <v>0</v>
      </c>
      <c r="Z607" s="21">
        <f t="shared" si="1550"/>
        <v>0</v>
      </c>
      <c r="AA607" s="21">
        <f t="shared" si="1550"/>
        <v>0</v>
      </c>
      <c r="AB607" s="21">
        <f t="shared" si="1550"/>
        <v>0</v>
      </c>
      <c r="AC607" s="21">
        <f t="shared" si="1550"/>
        <v>0</v>
      </c>
      <c r="AD607" s="21">
        <f t="shared" si="1550"/>
        <v>0</v>
      </c>
      <c r="AE607" s="21">
        <f t="shared" si="1550"/>
        <v>0</v>
      </c>
      <c r="AF607" s="21">
        <f t="shared" si="1550"/>
        <v>0</v>
      </c>
      <c r="AG607" s="21">
        <f t="shared" si="1550"/>
        <v>0</v>
      </c>
      <c r="AH607" s="21">
        <f t="shared" si="1550"/>
        <v>0</v>
      </c>
      <c r="AI607" s="21">
        <f t="shared" si="1550"/>
        <v>0</v>
      </c>
      <c r="AJ607" s="21">
        <f t="shared" si="1550"/>
        <v>0</v>
      </c>
      <c r="AK607" s="21">
        <f t="shared" si="1550"/>
        <v>0</v>
      </c>
      <c r="AL607" s="21">
        <f t="shared" si="1550"/>
        <v>0</v>
      </c>
      <c r="AM607" s="21">
        <f t="shared" si="1550"/>
        <v>0</v>
      </c>
      <c r="AN607" s="21">
        <f t="shared" si="1550"/>
        <v>0</v>
      </c>
      <c r="AO607" s="21">
        <f t="shared" ref="AO607:BT607" si="1551">AO173*$D607</f>
        <v>0</v>
      </c>
      <c r="AP607" s="21">
        <f t="shared" si="1551"/>
        <v>0</v>
      </c>
      <c r="AQ607" s="21">
        <f t="shared" si="1551"/>
        <v>0</v>
      </c>
      <c r="AR607" s="21">
        <f t="shared" si="1551"/>
        <v>0</v>
      </c>
      <c r="AS607" s="21">
        <f t="shared" si="1551"/>
        <v>0</v>
      </c>
      <c r="AT607" s="21">
        <f t="shared" si="1551"/>
        <v>0</v>
      </c>
      <c r="AU607" s="21">
        <f t="shared" si="1551"/>
        <v>-38291.666666666672</v>
      </c>
      <c r="AV607" s="21">
        <f t="shared" si="1551"/>
        <v>-38291.666666666672</v>
      </c>
      <c r="AW607" s="21">
        <f t="shared" si="1551"/>
        <v>-38291.666666666672</v>
      </c>
      <c r="AX607" s="21">
        <f t="shared" si="1551"/>
        <v>-38291.666666666672</v>
      </c>
      <c r="AY607" s="21">
        <f t="shared" si="1551"/>
        <v>-38291.666666666672</v>
      </c>
      <c r="AZ607" s="21">
        <f t="shared" si="1551"/>
        <v>-38291.666666666672</v>
      </c>
      <c r="BA607" s="21">
        <f t="shared" si="1551"/>
        <v>-38291.666666666672</v>
      </c>
      <c r="BB607" s="21">
        <f t="shared" si="1551"/>
        <v>-38291.666666666672</v>
      </c>
      <c r="BC607" s="21">
        <f t="shared" si="1551"/>
        <v>-38291.666666666672</v>
      </c>
      <c r="BD607" s="21">
        <f t="shared" si="1551"/>
        <v>-38291.666666666672</v>
      </c>
      <c r="BE607" s="21">
        <f t="shared" si="1551"/>
        <v>-38291.666666666672</v>
      </c>
      <c r="BF607" s="21">
        <f t="shared" si="1551"/>
        <v>-38291.666666666672</v>
      </c>
      <c r="BG607" s="21">
        <f t="shared" si="1551"/>
        <v>0</v>
      </c>
      <c r="BH607" s="21">
        <f t="shared" si="1551"/>
        <v>0</v>
      </c>
      <c r="BI607" s="21">
        <f t="shared" si="1551"/>
        <v>0</v>
      </c>
      <c r="BJ607" s="21">
        <f t="shared" si="1551"/>
        <v>0</v>
      </c>
      <c r="BK607" s="21">
        <f t="shared" si="1551"/>
        <v>0</v>
      </c>
      <c r="BL607" s="21">
        <f t="shared" si="1551"/>
        <v>0</v>
      </c>
      <c r="BM607" s="21">
        <f t="shared" si="1551"/>
        <v>0</v>
      </c>
      <c r="BN607" s="21">
        <f t="shared" si="1551"/>
        <v>0</v>
      </c>
      <c r="BO607" s="21">
        <f t="shared" si="1551"/>
        <v>0</v>
      </c>
      <c r="BP607" s="21">
        <f t="shared" si="1551"/>
        <v>0</v>
      </c>
      <c r="BQ607" s="21">
        <f t="shared" si="1551"/>
        <v>0</v>
      </c>
      <c r="BR607" s="21">
        <f t="shared" si="1551"/>
        <v>0</v>
      </c>
      <c r="BS607" s="21">
        <f t="shared" si="1551"/>
        <v>0</v>
      </c>
      <c r="BT607" s="21">
        <f t="shared" si="1551"/>
        <v>0</v>
      </c>
      <c r="BU607" s="21">
        <f t="shared" ref="BU607:CZ607" si="1552">BU173*$D607</f>
        <v>0</v>
      </c>
      <c r="BV607" s="21">
        <f t="shared" si="1552"/>
        <v>0</v>
      </c>
      <c r="BW607" s="21">
        <f t="shared" si="1552"/>
        <v>0</v>
      </c>
      <c r="BX607" s="21">
        <f t="shared" si="1552"/>
        <v>0</v>
      </c>
      <c r="BY607" s="21">
        <f t="shared" si="1552"/>
        <v>0</v>
      </c>
      <c r="BZ607" s="21">
        <f t="shared" si="1552"/>
        <v>0</v>
      </c>
      <c r="CA607" s="21">
        <f t="shared" si="1552"/>
        <v>0</v>
      </c>
      <c r="CB607" s="21">
        <f t="shared" si="1552"/>
        <v>0</v>
      </c>
      <c r="CC607" s="21">
        <f t="shared" si="1552"/>
        <v>0</v>
      </c>
      <c r="CD607" s="21">
        <f t="shared" si="1552"/>
        <v>0</v>
      </c>
      <c r="CE607" s="21">
        <f t="shared" si="1552"/>
        <v>0</v>
      </c>
      <c r="CF607" s="21">
        <f t="shared" si="1552"/>
        <v>0</v>
      </c>
      <c r="CG607" s="21">
        <f t="shared" si="1552"/>
        <v>0</v>
      </c>
      <c r="CH607" s="21">
        <f t="shared" si="1552"/>
        <v>0</v>
      </c>
      <c r="CI607" s="21">
        <f t="shared" si="1552"/>
        <v>0</v>
      </c>
      <c r="CJ607" s="21">
        <f t="shared" si="1552"/>
        <v>0</v>
      </c>
      <c r="CK607" s="21">
        <f t="shared" si="1552"/>
        <v>0</v>
      </c>
      <c r="CL607" s="21">
        <f t="shared" si="1552"/>
        <v>0</v>
      </c>
      <c r="CM607" s="21">
        <f t="shared" si="1552"/>
        <v>0</v>
      </c>
      <c r="CN607" s="21">
        <f t="shared" si="1552"/>
        <v>0</v>
      </c>
      <c r="CO607" s="21">
        <f t="shared" si="1552"/>
        <v>0</v>
      </c>
      <c r="CP607" s="21">
        <f t="shared" si="1552"/>
        <v>0</v>
      </c>
      <c r="CQ607" s="21">
        <f t="shared" si="1552"/>
        <v>0</v>
      </c>
      <c r="CR607" s="21">
        <f t="shared" si="1552"/>
        <v>0</v>
      </c>
      <c r="CS607" s="21">
        <f t="shared" si="1552"/>
        <v>0</v>
      </c>
      <c r="CT607" s="21">
        <f t="shared" si="1552"/>
        <v>0</v>
      </c>
      <c r="CU607" s="21">
        <f t="shared" si="1552"/>
        <v>0</v>
      </c>
      <c r="CV607" s="21">
        <f t="shared" si="1552"/>
        <v>0</v>
      </c>
      <c r="CW607" s="21">
        <f t="shared" si="1552"/>
        <v>0</v>
      </c>
      <c r="CX607" s="21">
        <f t="shared" si="1552"/>
        <v>0</v>
      </c>
      <c r="CY607" s="21">
        <f t="shared" si="1552"/>
        <v>0</v>
      </c>
      <c r="CZ607" s="21">
        <f t="shared" si="1552"/>
        <v>0</v>
      </c>
      <c r="DA607" s="21">
        <f t="shared" ref="DA607:DY607" si="1553">DA173*$D607</f>
        <v>0</v>
      </c>
      <c r="DB607" s="21">
        <f t="shared" si="1553"/>
        <v>0</v>
      </c>
      <c r="DC607" s="21">
        <f t="shared" si="1553"/>
        <v>0</v>
      </c>
      <c r="DD607" s="21">
        <f t="shared" si="1553"/>
        <v>0</v>
      </c>
      <c r="DE607" s="21">
        <f t="shared" si="1553"/>
        <v>0</v>
      </c>
      <c r="DF607" s="21">
        <f t="shared" si="1553"/>
        <v>0</v>
      </c>
      <c r="DG607" s="21">
        <f t="shared" si="1553"/>
        <v>0</v>
      </c>
      <c r="DH607" s="21">
        <f t="shared" si="1553"/>
        <v>0</v>
      </c>
      <c r="DI607" s="21">
        <f t="shared" si="1553"/>
        <v>0</v>
      </c>
      <c r="DJ607" s="21">
        <f t="shared" si="1553"/>
        <v>0</v>
      </c>
      <c r="DK607" s="21">
        <f t="shared" si="1553"/>
        <v>0</v>
      </c>
      <c r="DL607" s="21">
        <f t="shared" si="1553"/>
        <v>0</v>
      </c>
      <c r="DM607" s="21">
        <f t="shared" si="1553"/>
        <v>0</v>
      </c>
      <c r="DN607" s="21">
        <f t="shared" si="1553"/>
        <v>0</v>
      </c>
      <c r="DO607" s="21">
        <f t="shared" si="1553"/>
        <v>0</v>
      </c>
      <c r="DP607" s="21">
        <f t="shared" si="1553"/>
        <v>0</v>
      </c>
      <c r="DQ607" s="21">
        <f t="shared" si="1553"/>
        <v>0</v>
      </c>
      <c r="DR607" s="21">
        <f t="shared" si="1553"/>
        <v>0</v>
      </c>
      <c r="DS607" s="21">
        <f t="shared" si="1553"/>
        <v>0</v>
      </c>
      <c r="DT607" s="21">
        <f t="shared" si="1553"/>
        <v>0</v>
      </c>
      <c r="DU607" s="21">
        <f t="shared" si="1553"/>
        <v>0</v>
      </c>
      <c r="DV607" s="21">
        <f t="shared" si="1553"/>
        <v>0</v>
      </c>
      <c r="DW607" s="21">
        <f t="shared" si="1553"/>
        <v>0</v>
      </c>
      <c r="DX607" s="21">
        <f t="shared" si="1553"/>
        <v>0</v>
      </c>
      <c r="DY607" s="21">
        <f t="shared" si="1553"/>
        <v>0</v>
      </c>
      <c r="EB607" s="116">
        <f t="shared" si="1520"/>
        <v>606</v>
      </c>
      <c r="EC607" s="2" t="str">
        <f t="shared" si="1544"/>
        <v>Phase 3</v>
      </c>
      <c r="ED607" s="2" t="str">
        <f t="shared" si="1545"/>
        <v>75' Wide</v>
      </c>
      <c r="EE607" s="33" t="str">
        <f>EE617</f>
        <v>*</v>
      </c>
      <c r="EF607" s="2" t="str">
        <f>EF617</f>
        <v>Broker Commissions</v>
      </c>
    </row>
    <row r="608" spans="1:136" x14ac:dyDescent="0.3">
      <c r="D608" s="129"/>
      <c r="E608" s="129"/>
      <c r="I608" s="21"/>
      <c r="J608" s="21"/>
      <c r="K608" s="21"/>
      <c r="L608" s="21"/>
      <c r="M608" s="21"/>
      <c r="N608" s="21"/>
      <c r="O608" s="21"/>
      <c r="P608" s="21"/>
      <c r="Q608" s="21"/>
      <c r="R608" s="21"/>
      <c r="S608" s="21"/>
      <c r="T608" s="21"/>
      <c r="U608" s="21"/>
      <c r="V608" s="21"/>
      <c r="W608" s="21"/>
      <c r="X608" s="21"/>
      <c r="Y608" s="21"/>
      <c r="Z608" s="21"/>
      <c r="AA608" s="21"/>
      <c r="AB608" s="21"/>
      <c r="AC608" s="21"/>
      <c r="AD608" s="21"/>
      <c r="AE608" s="21"/>
      <c r="AF608" s="21"/>
      <c r="AG608" s="21"/>
      <c r="AH608" s="21"/>
      <c r="AI608" s="21"/>
      <c r="AJ608" s="21"/>
      <c r="AK608" s="21"/>
      <c r="AL608" s="21"/>
      <c r="AM608" s="21"/>
      <c r="AN608" s="21"/>
      <c r="AO608" s="21"/>
      <c r="AP608" s="21"/>
      <c r="AQ608" s="21"/>
      <c r="AR608" s="21"/>
      <c r="AS608" s="21"/>
      <c r="AT608" s="21"/>
      <c r="AU608" s="21"/>
      <c r="AV608" s="21"/>
      <c r="AW608" s="21"/>
      <c r="AX608" s="21"/>
      <c r="AY608" s="21"/>
      <c r="AZ608" s="21"/>
      <c r="BA608" s="21"/>
      <c r="BB608" s="21"/>
      <c r="BC608" s="21"/>
      <c r="BD608" s="21"/>
      <c r="BE608" s="21"/>
      <c r="BF608" s="21"/>
      <c r="BG608" s="21"/>
      <c r="BH608" s="21"/>
      <c r="BI608" s="21"/>
      <c r="BJ608" s="21"/>
      <c r="BK608" s="21"/>
      <c r="BL608" s="21"/>
      <c r="BM608" s="21"/>
      <c r="BN608" s="21"/>
      <c r="BO608" s="21"/>
      <c r="BP608" s="21"/>
      <c r="BQ608" s="21"/>
      <c r="BR608" s="21"/>
      <c r="BS608" s="21"/>
      <c r="BT608" s="21"/>
      <c r="BU608" s="21"/>
      <c r="BV608" s="21"/>
      <c r="BW608" s="21"/>
      <c r="BX608" s="21"/>
      <c r="BY608" s="21"/>
      <c r="BZ608" s="21"/>
      <c r="CA608" s="21"/>
      <c r="CB608" s="21"/>
      <c r="CC608" s="21"/>
      <c r="CD608" s="21"/>
      <c r="CE608" s="21"/>
      <c r="CF608" s="21"/>
      <c r="CG608" s="21"/>
      <c r="CH608" s="21"/>
      <c r="CI608" s="21"/>
      <c r="CJ608" s="21"/>
      <c r="CK608" s="21"/>
      <c r="CL608" s="21"/>
      <c r="CM608" s="21"/>
      <c r="CN608" s="21"/>
      <c r="CO608" s="21"/>
      <c r="CP608" s="21"/>
      <c r="CQ608" s="21"/>
      <c r="CR608" s="21"/>
      <c r="CS608" s="21"/>
      <c r="CT608" s="21"/>
      <c r="CU608" s="21"/>
      <c r="CV608" s="21"/>
      <c r="CW608" s="21"/>
      <c r="CX608" s="21"/>
      <c r="CY608" s="21"/>
      <c r="CZ608" s="21"/>
      <c r="DA608" s="21"/>
      <c r="DB608" s="21"/>
      <c r="DC608" s="21"/>
      <c r="DD608" s="21"/>
      <c r="DE608" s="21"/>
      <c r="DF608" s="21"/>
      <c r="DG608" s="21"/>
      <c r="DH608" s="21"/>
      <c r="DI608" s="21"/>
      <c r="DJ608" s="21"/>
      <c r="DK608" s="21"/>
      <c r="DL608" s="21"/>
      <c r="DM608" s="21"/>
      <c r="DN608" s="21"/>
      <c r="DO608" s="21"/>
      <c r="DP608" s="21"/>
      <c r="DQ608" s="21"/>
      <c r="DR608" s="21"/>
      <c r="DS608" s="21"/>
      <c r="DT608" s="21"/>
      <c r="DU608" s="21"/>
      <c r="DV608" s="21"/>
      <c r="DW608" s="21"/>
      <c r="DX608" s="21"/>
      <c r="DY608" s="21"/>
      <c r="EE608" s="33"/>
    </row>
    <row r="609" spans="1:136" x14ac:dyDescent="0.3">
      <c r="B609" s="2" t="str">
        <f>Product!$M$2</f>
        <v>Phase 4</v>
      </c>
      <c r="C609" s="2" t="str">
        <f>Product!$M$3</f>
        <v>50' Wide</v>
      </c>
      <c r="D609" s="129">
        <f>SUMIFS(INDEX(Product!$B$2:$U$97, MATCH(D595, Product!$B$2:$B$97, 0), ), Product!$B$2:$U$2, $B609, Product!$B$3:$U$3, $C609)</f>
        <v>-16550</v>
      </c>
      <c r="E609" s="129"/>
      <c r="G609" s="11">
        <f>SUM(H609:DZ609)</f>
        <v>-496500</v>
      </c>
      <c r="I609" s="21">
        <f t="shared" ref="I609:AN609" si="1554">I175*$D609</f>
        <v>0</v>
      </c>
      <c r="J609" s="21">
        <f t="shared" si="1554"/>
        <v>0</v>
      </c>
      <c r="K609" s="21">
        <f t="shared" si="1554"/>
        <v>0</v>
      </c>
      <c r="L609" s="21">
        <f t="shared" si="1554"/>
        <v>0</v>
      </c>
      <c r="M609" s="21">
        <f t="shared" si="1554"/>
        <v>0</v>
      </c>
      <c r="N609" s="21">
        <f t="shared" si="1554"/>
        <v>0</v>
      </c>
      <c r="O609" s="21">
        <f t="shared" si="1554"/>
        <v>0</v>
      </c>
      <c r="P609" s="21">
        <f t="shared" si="1554"/>
        <v>0</v>
      </c>
      <c r="Q609" s="21">
        <f t="shared" si="1554"/>
        <v>0</v>
      </c>
      <c r="R609" s="21">
        <f t="shared" si="1554"/>
        <v>0</v>
      </c>
      <c r="S609" s="21">
        <f t="shared" si="1554"/>
        <v>0</v>
      </c>
      <c r="T609" s="21">
        <f t="shared" si="1554"/>
        <v>0</v>
      </c>
      <c r="U609" s="21">
        <f t="shared" si="1554"/>
        <v>0</v>
      </c>
      <c r="V609" s="21">
        <f t="shared" si="1554"/>
        <v>0</v>
      </c>
      <c r="W609" s="21">
        <f t="shared" si="1554"/>
        <v>0</v>
      </c>
      <c r="X609" s="21">
        <f t="shared" si="1554"/>
        <v>0</v>
      </c>
      <c r="Y609" s="21">
        <f t="shared" si="1554"/>
        <v>0</v>
      </c>
      <c r="Z609" s="21">
        <f t="shared" si="1554"/>
        <v>0</v>
      </c>
      <c r="AA609" s="21">
        <f t="shared" si="1554"/>
        <v>0</v>
      </c>
      <c r="AB609" s="21">
        <f t="shared" si="1554"/>
        <v>0</v>
      </c>
      <c r="AC609" s="21">
        <f t="shared" si="1554"/>
        <v>0</v>
      </c>
      <c r="AD609" s="21">
        <f t="shared" si="1554"/>
        <v>0</v>
      </c>
      <c r="AE609" s="21">
        <f t="shared" si="1554"/>
        <v>0</v>
      </c>
      <c r="AF609" s="21">
        <f t="shared" si="1554"/>
        <v>0</v>
      </c>
      <c r="AG609" s="21">
        <f t="shared" si="1554"/>
        <v>0</v>
      </c>
      <c r="AH609" s="21">
        <f t="shared" si="1554"/>
        <v>0</v>
      </c>
      <c r="AI609" s="21">
        <f t="shared" si="1554"/>
        <v>0</v>
      </c>
      <c r="AJ609" s="21">
        <f t="shared" si="1554"/>
        <v>0</v>
      </c>
      <c r="AK609" s="21">
        <f t="shared" si="1554"/>
        <v>0</v>
      </c>
      <c r="AL609" s="21">
        <f t="shared" si="1554"/>
        <v>0</v>
      </c>
      <c r="AM609" s="21">
        <f t="shared" si="1554"/>
        <v>0</v>
      </c>
      <c r="AN609" s="21">
        <f t="shared" si="1554"/>
        <v>0</v>
      </c>
      <c r="AO609" s="21">
        <f t="shared" ref="AO609:BT609" si="1555">AO175*$D609</f>
        <v>0</v>
      </c>
      <c r="AP609" s="21">
        <f t="shared" si="1555"/>
        <v>0</v>
      </c>
      <c r="AQ609" s="21">
        <f t="shared" si="1555"/>
        <v>0</v>
      </c>
      <c r="AR609" s="21">
        <f t="shared" si="1555"/>
        <v>0</v>
      </c>
      <c r="AS609" s="21">
        <f t="shared" si="1555"/>
        <v>0</v>
      </c>
      <c r="AT609" s="21">
        <f t="shared" si="1555"/>
        <v>0</v>
      </c>
      <c r="AU609" s="21">
        <f t="shared" si="1555"/>
        <v>0</v>
      </c>
      <c r="AV609" s="21">
        <f t="shared" si="1555"/>
        <v>0</v>
      </c>
      <c r="AW609" s="21">
        <f t="shared" si="1555"/>
        <v>0</v>
      </c>
      <c r="AX609" s="21">
        <f t="shared" si="1555"/>
        <v>0</v>
      </c>
      <c r="AY609" s="21">
        <f t="shared" si="1555"/>
        <v>0</v>
      </c>
      <c r="AZ609" s="21">
        <f t="shared" si="1555"/>
        <v>0</v>
      </c>
      <c r="BA609" s="21">
        <f t="shared" si="1555"/>
        <v>0</v>
      </c>
      <c r="BB609" s="21">
        <f t="shared" si="1555"/>
        <v>0</v>
      </c>
      <c r="BC609" s="21">
        <f t="shared" si="1555"/>
        <v>0</v>
      </c>
      <c r="BD609" s="21">
        <f t="shared" si="1555"/>
        <v>0</v>
      </c>
      <c r="BE609" s="21">
        <f t="shared" si="1555"/>
        <v>0</v>
      </c>
      <c r="BF609" s="21">
        <f t="shared" si="1555"/>
        <v>0</v>
      </c>
      <c r="BG609" s="21">
        <f t="shared" si="1555"/>
        <v>-41375</v>
      </c>
      <c r="BH609" s="21">
        <f t="shared" si="1555"/>
        <v>-41375</v>
      </c>
      <c r="BI609" s="21">
        <f t="shared" si="1555"/>
        <v>-41375</v>
      </c>
      <c r="BJ609" s="21">
        <f t="shared" si="1555"/>
        <v>-41375</v>
      </c>
      <c r="BK609" s="21">
        <f t="shared" si="1555"/>
        <v>-41375</v>
      </c>
      <c r="BL609" s="21">
        <f t="shared" si="1555"/>
        <v>-41375</v>
      </c>
      <c r="BM609" s="21">
        <f t="shared" si="1555"/>
        <v>-41375</v>
      </c>
      <c r="BN609" s="21">
        <f t="shared" si="1555"/>
        <v>-41375</v>
      </c>
      <c r="BO609" s="21">
        <f t="shared" si="1555"/>
        <v>-41375</v>
      </c>
      <c r="BP609" s="21">
        <f t="shared" si="1555"/>
        <v>-41375</v>
      </c>
      <c r="BQ609" s="21">
        <f t="shared" si="1555"/>
        <v>-41375</v>
      </c>
      <c r="BR609" s="21">
        <f t="shared" si="1555"/>
        <v>-41375</v>
      </c>
      <c r="BS609" s="21">
        <f t="shared" si="1555"/>
        <v>0</v>
      </c>
      <c r="BT609" s="21">
        <f t="shared" si="1555"/>
        <v>0</v>
      </c>
      <c r="BU609" s="21">
        <f t="shared" ref="BU609:CZ609" si="1556">BU175*$D609</f>
        <v>0</v>
      </c>
      <c r="BV609" s="21">
        <f t="shared" si="1556"/>
        <v>0</v>
      </c>
      <c r="BW609" s="21">
        <f t="shared" si="1556"/>
        <v>0</v>
      </c>
      <c r="BX609" s="21">
        <f t="shared" si="1556"/>
        <v>0</v>
      </c>
      <c r="BY609" s="21">
        <f t="shared" si="1556"/>
        <v>0</v>
      </c>
      <c r="BZ609" s="21">
        <f t="shared" si="1556"/>
        <v>0</v>
      </c>
      <c r="CA609" s="21">
        <f t="shared" si="1556"/>
        <v>0</v>
      </c>
      <c r="CB609" s="21">
        <f t="shared" si="1556"/>
        <v>0</v>
      </c>
      <c r="CC609" s="21">
        <f t="shared" si="1556"/>
        <v>0</v>
      </c>
      <c r="CD609" s="21">
        <f t="shared" si="1556"/>
        <v>0</v>
      </c>
      <c r="CE609" s="21">
        <f t="shared" si="1556"/>
        <v>0</v>
      </c>
      <c r="CF609" s="21">
        <f t="shared" si="1556"/>
        <v>0</v>
      </c>
      <c r="CG609" s="21">
        <f t="shared" si="1556"/>
        <v>0</v>
      </c>
      <c r="CH609" s="21">
        <f t="shared" si="1556"/>
        <v>0</v>
      </c>
      <c r="CI609" s="21">
        <f t="shared" si="1556"/>
        <v>0</v>
      </c>
      <c r="CJ609" s="21">
        <f t="shared" si="1556"/>
        <v>0</v>
      </c>
      <c r="CK609" s="21">
        <f t="shared" si="1556"/>
        <v>0</v>
      </c>
      <c r="CL609" s="21">
        <f t="shared" si="1556"/>
        <v>0</v>
      </c>
      <c r="CM609" s="21">
        <f t="shared" si="1556"/>
        <v>0</v>
      </c>
      <c r="CN609" s="21">
        <f t="shared" si="1556"/>
        <v>0</v>
      </c>
      <c r="CO609" s="21">
        <f t="shared" si="1556"/>
        <v>0</v>
      </c>
      <c r="CP609" s="21">
        <f t="shared" si="1556"/>
        <v>0</v>
      </c>
      <c r="CQ609" s="21">
        <f t="shared" si="1556"/>
        <v>0</v>
      </c>
      <c r="CR609" s="21">
        <f t="shared" si="1556"/>
        <v>0</v>
      </c>
      <c r="CS609" s="21">
        <f t="shared" si="1556"/>
        <v>0</v>
      </c>
      <c r="CT609" s="21">
        <f t="shared" si="1556"/>
        <v>0</v>
      </c>
      <c r="CU609" s="21">
        <f t="shared" si="1556"/>
        <v>0</v>
      </c>
      <c r="CV609" s="21">
        <f t="shared" si="1556"/>
        <v>0</v>
      </c>
      <c r="CW609" s="21">
        <f t="shared" si="1556"/>
        <v>0</v>
      </c>
      <c r="CX609" s="21">
        <f t="shared" si="1556"/>
        <v>0</v>
      </c>
      <c r="CY609" s="21">
        <f t="shared" si="1556"/>
        <v>0</v>
      </c>
      <c r="CZ609" s="21">
        <f t="shared" si="1556"/>
        <v>0</v>
      </c>
      <c r="DA609" s="21">
        <f t="shared" ref="DA609:DY609" si="1557">DA175*$D609</f>
        <v>0</v>
      </c>
      <c r="DB609" s="21">
        <f t="shared" si="1557"/>
        <v>0</v>
      </c>
      <c r="DC609" s="21">
        <f t="shared" si="1557"/>
        <v>0</v>
      </c>
      <c r="DD609" s="21">
        <f t="shared" si="1557"/>
        <v>0</v>
      </c>
      <c r="DE609" s="21">
        <f t="shared" si="1557"/>
        <v>0</v>
      </c>
      <c r="DF609" s="21">
        <f t="shared" si="1557"/>
        <v>0</v>
      </c>
      <c r="DG609" s="21">
        <f t="shared" si="1557"/>
        <v>0</v>
      </c>
      <c r="DH609" s="21">
        <f t="shared" si="1557"/>
        <v>0</v>
      </c>
      <c r="DI609" s="21">
        <f t="shared" si="1557"/>
        <v>0</v>
      </c>
      <c r="DJ609" s="21">
        <f t="shared" si="1557"/>
        <v>0</v>
      </c>
      <c r="DK609" s="21">
        <f t="shared" si="1557"/>
        <v>0</v>
      </c>
      <c r="DL609" s="21">
        <f t="shared" si="1557"/>
        <v>0</v>
      </c>
      <c r="DM609" s="21">
        <f t="shared" si="1557"/>
        <v>0</v>
      </c>
      <c r="DN609" s="21">
        <f t="shared" si="1557"/>
        <v>0</v>
      </c>
      <c r="DO609" s="21">
        <f t="shared" si="1557"/>
        <v>0</v>
      </c>
      <c r="DP609" s="21">
        <f t="shared" si="1557"/>
        <v>0</v>
      </c>
      <c r="DQ609" s="21">
        <f t="shared" si="1557"/>
        <v>0</v>
      </c>
      <c r="DR609" s="21">
        <f t="shared" si="1557"/>
        <v>0</v>
      </c>
      <c r="DS609" s="21">
        <f t="shared" si="1557"/>
        <v>0</v>
      </c>
      <c r="DT609" s="21">
        <f t="shared" si="1557"/>
        <v>0</v>
      </c>
      <c r="DU609" s="21">
        <f t="shared" si="1557"/>
        <v>0</v>
      </c>
      <c r="DV609" s="21">
        <f t="shared" si="1557"/>
        <v>0</v>
      </c>
      <c r="DW609" s="21">
        <f t="shared" si="1557"/>
        <v>0</v>
      </c>
      <c r="DX609" s="21">
        <f t="shared" si="1557"/>
        <v>0</v>
      </c>
      <c r="DY609" s="21">
        <f t="shared" si="1557"/>
        <v>0</v>
      </c>
      <c r="EB609" s="116">
        <f t="shared" si="1520"/>
        <v>608</v>
      </c>
      <c r="EC609" s="2" t="str">
        <f t="shared" ref="EC609:EC611" si="1558">B609</f>
        <v>Phase 4</v>
      </c>
      <c r="ED609" s="2" t="str">
        <f t="shared" ref="ED609:ED611" si="1559">C609</f>
        <v>50' Wide</v>
      </c>
      <c r="EE609" s="33" t="str">
        <f>EE617</f>
        <v>*</v>
      </c>
      <c r="EF609" s="2" t="str">
        <f>EF617</f>
        <v>Broker Commissions</v>
      </c>
    </row>
    <row r="610" spans="1:136" x14ac:dyDescent="0.3">
      <c r="B610" s="2" t="str">
        <f>Product!$N$2</f>
        <v>Phase 4</v>
      </c>
      <c r="C610" s="2" t="str">
        <f>Product!$N$3</f>
        <v>60' Wide</v>
      </c>
      <c r="D610" s="129">
        <f>SUMIFS(INDEX(Product!$B$2:$U$97, MATCH(D595, Product!$B$2:$B$97, 0), ), Product!$B$2:$U$2, $B610, Product!$B$3:$U$3, $C610)</f>
        <v>-19625</v>
      </c>
      <c r="E610" s="129"/>
      <c r="G610" s="11">
        <f>SUM(H610:DZ610)</f>
        <v>-588750</v>
      </c>
      <c r="I610" s="21">
        <f t="shared" ref="I610:AN610" si="1560">I176*$D610</f>
        <v>0</v>
      </c>
      <c r="J610" s="21">
        <f t="shared" si="1560"/>
        <v>0</v>
      </c>
      <c r="K610" s="21">
        <f t="shared" si="1560"/>
        <v>0</v>
      </c>
      <c r="L610" s="21">
        <f t="shared" si="1560"/>
        <v>0</v>
      </c>
      <c r="M610" s="21">
        <f t="shared" si="1560"/>
        <v>0</v>
      </c>
      <c r="N610" s="21">
        <f t="shared" si="1560"/>
        <v>0</v>
      </c>
      <c r="O610" s="21">
        <f t="shared" si="1560"/>
        <v>0</v>
      </c>
      <c r="P610" s="21">
        <f t="shared" si="1560"/>
        <v>0</v>
      </c>
      <c r="Q610" s="21">
        <f t="shared" si="1560"/>
        <v>0</v>
      </c>
      <c r="R610" s="21">
        <f t="shared" si="1560"/>
        <v>0</v>
      </c>
      <c r="S610" s="21">
        <f t="shared" si="1560"/>
        <v>0</v>
      </c>
      <c r="T610" s="21">
        <f t="shared" si="1560"/>
        <v>0</v>
      </c>
      <c r="U610" s="21">
        <f t="shared" si="1560"/>
        <v>0</v>
      </c>
      <c r="V610" s="21">
        <f t="shared" si="1560"/>
        <v>0</v>
      </c>
      <c r="W610" s="21">
        <f t="shared" si="1560"/>
        <v>0</v>
      </c>
      <c r="X610" s="21">
        <f t="shared" si="1560"/>
        <v>0</v>
      </c>
      <c r="Y610" s="21">
        <f t="shared" si="1560"/>
        <v>0</v>
      </c>
      <c r="Z610" s="21">
        <f t="shared" si="1560"/>
        <v>0</v>
      </c>
      <c r="AA610" s="21">
        <f t="shared" si="1560"/>
        <v>0</v>
      </c>
      <c r="AB610" s="21">
        <f t="shared" si="1560"/>
        <v>0</v>
      </c>
      <c r="AC610" s="21">
        <f t="shared" si="1560"/>
        <v>0</v>
      </c>
      <c r="AD610" s="21">
        <f t="shared" si="1560"/>
        <v>0</v>
      </c>
      <c r="AE610" s="21">
        <f t="shared" si="1560"/>
        <v>0</v>
      </c>
      <c r="AF610" s="21">
        <f t="shared" si="1560"/>
        <v>0</v>
      </c>
      <c r="AG610" s="21">
        <f t="shared" si="1560"/>
        <v>0</v>
      </c>
      <c r="AH610" s="21">
        <f t="shared" si="1560"/>
        <v>0</v>
      </c>
      <c r="AI610" s="21">
        <f t="shared" si="1560"/>
        <v>0</v>
      </c>
      <c r="AJ610" s="21">
        <f t="shared" si="1560"/>
        <v>0</v>
      </c>
      <c r="AK610" s="21">
        <f t="shared" si="1560"/>
        <v>0</v>
      </c>
      <c r="AL610" s="21">
        <f t="shared" si="1560"/>
        <v>0</v>
      </c>
      <c r="AM610" s="21">
        <f t="shared" si="1560"/>
        <v>0</v>
      </c>
      <c r="AN610" s="21">
        <f t="shared" si="1560"/>
        <v>0</v>
      </c>
      <c r="AO610" s="21">
        <f t="shared" ref="AO610:BT610" si="1561">AO176*$D610</f>
        <v>0</v>
      </c>
      <c r="AP610" s="21">
        <f t="shared" si="1561"/>
        <v>0</v>
      </c>
      <c r="AQ610" s="21">
        <f t="shared" si="1561"/>
        <v>0</v>
      </c>
      <c r="AR610" s="21">
        <f t="shared" si="1561"/>
        <v>0</v>
      </c>
      <c r="AS610" s="21">
        <f t="shared" si="1561"/>
        <v>0</v>
      </c>
      <c r="AT610" s="21">
        <f t="shared" si="1561"/>
        <v>0</v>
      </c>
      <c r="AU610" s="21">
        <f t="shared" si="1561"/>
        <v>0</v>
      </c>
      <c r="AV610" s="21">
        <f t="shared" si="1561"/>
        <v>0</v>
      </c>
      <c r="AW610" s="21">
        <f t="shared" si="1561"/>
        <v>0</v>
      </c>
      <c r="AX610" s="21">
        <f t="shared" si="1561"/>
        <v>0</v>
      </c>
      <c r="AY610" s="21">
        <f t="shared" si="1561"/>
        <v>0</v>
      </c>
      <c r="AZ610" s="21">
        <f t="shared" si="1561"/>
        <v>0</v>
      </c>
      <c r="BA610" s="21">
        <f t="shared" si="1561"/>
        <v>0</v>
      </c>
      <c r="BB610" s="21">
        <f t="shared" si="1561"/>
        <v>0</v>
      </c>
      <c r="BC610" s="21">
        <f t="shared" si="1561"/>
        <v>0</v>
      </c>
      <c r="BD610" s="21">
        <f t="shared" si="1561"/>
        <v>0</v>
      </c>
      <c r="BE610" s="21">
        <f t="shared" si="1561"/>
        <v>0</v>
      </c>
      <c r="BF610" s="21">
        <f t="shared" si="1561"/>
        <v>0</v>
      </c>
      <c r="BG610" s="21">
        <f t="shared" si="1561"/>
        <v>-49062.5</v>
      </c>
      <c r="BH610" s="21">
        <f t="shared" si="1561"/>
        <v>-49062.5</v>
      </c>
      <c r="BI610" s="21">
        <f t="shared" si="1561"/>
        <v>-49062.5</v>
      </c>
      <c r="BJ610" s="21">
        <f t="shared" si="1561"/>
        <v>-49062.5</v>
      </c>
      <c r="BK610" s="21">
        <f t="shared" si="1561"/>
        <v>-49062.5</v>
      </c>
      <c r="BL610" s="21">
        <f t="shared" si="1561"/>
        <v>-49062.5</v>
      </c>
      <c r="BM610" s="21">
        <f t="shared" si="1561"/>
        <v>-49062.5</v>
      </c>
      <c r="BN610" s="21">
        <f t="shared" si="1561"/>
        <v>-49062.5</v>
      </c>
      <c r="BO610" s="21">
        <f t="shared" si="1561"/>
        <v>-49062.5</v>
      </c>
      <c r="BP610" s="21">
        <f t="shared" si="1561"/>
        <v>-49062.5</v>
      </c>
      <c r="BQ610" s="21">
        <f t="shared" si="1561"/>
        <v>-49062.5</v>
      </c>
      <c r="BR610" s="21">
        <f t="shared" si="1561"/>
        <v>-49062.5</v>
      </c>
      <c r="BS610" s="21">
        <f t="shared" si="1561"/>
        <v>0</v>
      </c>
      <c r="BT610" s="21">
        <f t="shared" si="1561"/>
        <v>0</v>
      </c>
      <c r="BU610" s="21">
        <f t="shared" ref="BU610:CZ610" si="1562">BU176*$D610</f>
        <v>0</v>
      </c>
      <c r="BV610" s="21">
        <f t="shared" si="1562"/>
        <v>0</v>
      </c>
      <c r="BW610" s="21">
        <f t="shared" si="1562"/>
        <v>0</v>
      </c>
      <c r="BX610" s="21">
        <f t="shared" si="1562"/>
        <v>0</v>
      </c>
      <c r="BY610" s="21">
        <f t="shared" si="1562"/>
        <v>0</v>
      </c>
      <c r="BZ610" s="21">
        <f t="shared" si="1562"/>
        <v>0</v>
      </c>
      <c r="CA610" s="21">
        <f t="shared" si="1562"/>
        <v>0</v>
      </c>
      <c r="CB610" s="21">
        <f t="shared" si="1562"/>
        <v>0</v>
      </c>
      <c r="CC610" s="21">
        <f t="shared" si="1562"/>
        <v>0</v>
      </c>
      <c r="CD610" s="21">
        <f t="shared" si="1562"/>
        <v>0</v>
      </c>
      <c r="CE610" s="21">
        <f t="shared" si="1562"/>
        <v>0</v>
      </c>
      <c r="CF610" s="21">
        <f t="shared" si="1562"/>
        <v>0</v>
      </c>
      <c r="CG610" s="21">
        <f t="shared" si="1562"/>
        <v>0</v>
      </c>
      <c r="CH610" s="21">
        <f t="shared" si="1562"/>
        <v>0</v>
      </c>
      <c r="CI610" s="21">
        <f t="shared" si="1562"/>
        <v>0</v>
      </c>
      <c r="CJ610" s="21">
        <f t="shared" si="1562"/>
        <v>0</v>
      </c>
      <c r="CK610" s="21">
        <f t="shared" si="1562"/>
        <v>0</v>
      </c>
      <c r="CL610" s="21">
        <f t="shared" si="1562"/>
        <v>0</v>
      </c>
      <c r="CM610" s="21">
        <f t="shared" si="1562"/>
        <v>0</v>
      </c>
      <c r="CN610" s="21">
        <f t="shared" si="1562"/>
        <v>0</v>
      </c>
      <c r="CO610" s="21">
        <f t="shared" si="1562"/>
        <v>0</v>
      </c>
      <c r="CP610" s="21">
        <f t="shared" si="1562"/>
        <v>0</v>
      </c>
      <c r="CQ610" s="21">
        <f t="shared" si="1562"/>
        <v>0</v>
      </c>
      <c r="CR610" s="21">
        <f t="shared" si="1562"/>
        <v>0</v>
      </c>
      <c r="CS610" s="21">
        <f t="shared" si="1562"/>
        <v>0</v>
      </c>
      <c r="CT610" s="21">
        <f t="shared" si="1562"/>
        <v>0</v>
      </c>
      <c r="CU610" s="21">
        <f t="shared" si="1562"/>
        <v>0</v>
      </c>
      <c r="CV610" s="21">
        <f t="shared" si="1562"/>
        <v>0</v>
      </c>
      <c r="CW610" s="21">
        <f t="shared" si="1562"/>
        <v>0</v>
      </c>
      <c r="CX610" s="21">
        <f t="shared" si="1562"/>
        <v>0</v>
      </c>
      <c r="CY610" s="21">
        <f t="shared" si="1562"/>
        <v>0</v>
      </c>
      <c r="CZ610" s="21">
        <f t="shared" si="1562"/>
        <v>0</v>
      </c>
      <c r="DA610" s="21">
        <f t="shared" ref="DA610:DY610" si="1563">DA176*$D610</f>
        <v>0</v>
      </c>
      <c r="DB610" s="21">
        <f t="shared" si="1563"/>
        <v>0</v>
      </c>
      <c r="DC610" s="21">
        <f t="shared" si="1563"/>
        <v>0</v>
      </c>
      <c r="DD610" s="21">
        <f t="shared" si="1563"/>
        <v>0</v>
      </c>
      <c r="DE610" s="21">
        <f t="shared" si="1563"/>
        <v>0</v>
      </c>
      <c r="DF610" s="21">
        <f t="shared" si="1563"/>
        <v>0</v>
      </c>
      <c r="DG610" s="21">
        <f t="shared" si="1563"/>
        <v>0</v>
      </c>
      <c r="DH610" s="21">
        <f t="shared" si="1563"/>
        <v>0</v>
      </c>
      <c r="DI610" s="21">
        <f t="shared" si="1563"/>
        <v>0</v>
      </c>
      <c r="DJ610" s="21">
        <f t="shared" si="1563"/>
        <v>0</v>
      </c>
      <c r="DK610" s="21">
        <f t="shared" si="1563"/>
        <v>0</v>
      </c>
      <c r="DL610" s="21">
        <f t="shared" si="1563"/>
        <v>0</v>
      </c>
      <c r="DM610" s="21">
        <f t="shared" si="1563"/>
        <v>0</v>
      </c>
      <c r="DN610" s="21">
        <f t="shared" si="1563"/>
        <v>0</v>
      </c>
      <c r="DO610" s="21">
        <f t="shared" si="1563"/>
        <v>0</v>
      </c>
      <c r="DP610" s="21">
        <f t="shared" si="1563"/>
        <v>0</v>
      </c>
      <c r="DQ610" s="21">
        <f t="shared" si="1563"/>
        <v>0</v>
      </c>
      <c r="DR610" s="21">
        <f t="shared" si="1563"/>
        <v>0</v>
      </c>
      <c r="DS610" s="21">
        <f t="shared" si="1563"/>
        <v>0</v>
      </c>
      <c r="DT610" s="21">
        <f t="shared" si="1563"/>
        <v>0</v>
      </c>
      <c r="DU610" s="21">
        <f t="shared" si="1563"/>
        <v>0</v>
      </c>
      <c r="DV610" s="21">
        <f t="shared" si="1563"/>
        <v>0</v>
      </c>
      <c r="DW610" s="21">
        <f t="shared" si="1563"/>
        <v>0</v>
      </c>
      <c r="DX610" s="21">
        <f t="shared" si="1563"/>
        <v>0</v>
      </c>
      <c r="DY610" s="21">
        <f t="shared" si="1563"/>
        <v>0</v>
      </c>
      <c r="EB610" s="116">
        <f t="shared" si="1520"/>
        <v>609</v>
      </c>
      <c r="EC610" s="2" t="str">
        <f t="shared" si="1558"/>
        <v>Phase 4</v>
      </c>
      <c r="ED610" s="2" t="str">
        <f t="shared" si="1559"/>
        <v>60' Wide</v>
      </c>
      <c r="EE610" s="33" t="str">
        <f>EE617</f>
        <v>*</v>
      </c>
      <c r="EF610" s="2" t="str">
        <f>EF617</f>
        <v>Broker Commissions</v>
      </c>
    </row>
    <row r="611" spans="1:136" x14ac:dyDescent="0.3">
      <c r="B611" s="2" t="str">
        <f>Product!$O$2</f>
        <v>Phase 4</v>
      </c>
      <c r="C611" s="2" t="str">
        <f>Product!$O$3</f>
        <v>75' Wide</v>
      </c>
      <c r="D611" s="129">
        <f>SUMIFS(INDEX(Product!$B$2:$U$97, MATCH(D595, Product!$B$2:$B$97, 0), ), Product!$B$2:$U$2, $B611, Product!$B$3:$U$3, $C611)</f>
        <v>-22975</v>
      </c>
      <c r="E611" s="129"/>
      <c r="G611" s="11">
        <f>SUM(H611:DZ611)</f>
        <v>-459500.00000000017</v>
      </c>
      <c r="I611" s="21">
        <f t="shared" ref="I611:AN611" si="1564">I177*$D611</f>
        <v>0</v>
      </c>
      <c r="J611" s="21">
        <f t="shared" si="1564"/>
        <v>0</v>
      </c>
      <c r="K611" s="21">
        <f t="shared" si="1564"/>
        <v>0</v>
      </c>
      <c r="L611" s="21">
        <f t="shared" si="1564"/>
        <v>0</v>
      </c>
      <c r="M611" s="21">
        <f t="shared" si="1564"/>
        <v>0</v>
      </c>
      <c r="N611" s="21">
        <f t="shared" si="1564"/>
        <v>0</v>
      </c>
      <c r="O611" s="21">
        <f t="shared" si="1564"/>
        <v>0</v>
      </c>
      <c r="P611" s="21">
        <f t="shared" si="1564"/>
        <v>0</v>
      </c>
      <c r="Q611" s="21">
        <f t="shared" si="1564"/>
        <v>0</v>
      </c>
      <c r="R611" s="21">
        <f t="shared" si="1564"/>
        <v>0</v>
      </c>
      <c r="S611" s="21">
        <f t="shared" si="1564"/>
        <v>0</v>
      </c>
      <c r="T611" s="21">
        <f t="shared" si="1564"/>
        <v>0</v>
      </c>
      <c r="U611" s="21">
        <f t="shared" si="1564"/>
        <v>0</v>
      </c>
      <c r="V611" s="21">
        <f t="shared" si="1564"/>
        <v>0</v>
      </c>
      <c r="W611" s="21">
        <f t="shared" si="1564"/>
        <v>0</v>
      </c>
      <c r="X611" s="21">
        <f t="shared" si="1564"/>
        <v>0</v>
      </c>
      <c r="Y611" s="21">
        <f t="shared" si="1564"/>
        <v>0</v>
      </c>
      <c r="Z611" s="21">
        <f t="shared" si="1564"/>
        <v>0</v>
      </c>
      <c r="AA611" s="21">
        <f t="shared" si="1564"/>
        <v>0</v>
      </c>
      <c r="AB611" s="21">
        <f t="shared" si="1564"/>
        <v>0</v>
      </c>
      <c r="AC611" s="21">
        <f t="shared" si="1564"/>
        <v>0</v>
      </c>
      <c r="AD611" s="21">
        <f t="shared" si="1564"/>
        <v>0</v>
      </c>
      <c r="AE611" s="21">
        <f t="shared" si="1564"/>
        <v>0</v>
      </c>
      <c r="AF611" s="21">
        <f t="shared" si="1564"/>
        <v>0</v>
      </c>
      <c r="AG611" s="21">
        <f t="shared" si="1564"/>
        <v>0</v>
      </c>
      <c r="AH611" s="21">
        <f t="shared" si="1564"/>
        <v>0</v>
      </c>
      <c r="AI611" s="21">
        <f t="shared" si="1564"/>
        <v>0</v>
      </c>
      <c r="AJ611" s="21">
        <f t="shared" si="1564"/>
        <v>0</v>
      </c>
      <c r="AK611" s="21">
        <f t="shared" si="1564"/>
        <v>0</v>
      </c>
      <c r="AL611" s="21">
        <f t="shared" si="1564"/>
        <v>0</v>
      </c>
      <c r="AM611" s="21">
        <f t="shared" si="1564"/>
        <v>0</v>
      </c>
      <c r="AN611" s="21">
        <f t="shared" si="1564"/>
        <v>0</v>
      </c>
      <c r="AO611" s="21">
        <f t="shared" ref="AO611:BT611" si="1565">AO177*$D611</f>
        <v>0</v>
      </c>
      <c r="AP611" s="21">
        <f t="shared" si="1565"/>
        <v>0</v>
      </c>
      <c r="AQ611" s="21">
        <f t="shared" si="1565"/>
        <v>0</v>
      </c>
      <c r="AR611" s="21">
        <f t="shared" si="1565"/>
        <v>0</v>
      </c>
      <c r="AS611" s="21">
        <f t="shared" si="1565"/>
        <v>0</v>
      </c>
      <c r="AT611" s="21">
        <f t="shared" si="1565"/>
        <v>0</v>
      </c>
      <c r="AU611" s="21">
        <f t="shared" si="1565"/>
        <v>0</v>
      </c>
      <c r="AV611" s="21">
        <f t="shared" si="1565"/>
        <v>0</v>
      </c>
      <c r="AW611" s="21">
        <f t="shared" si="1565"/>
        <v>0</v>
      </c>
      <c r="AX611" s="21">
        <f t="shared" si="1565"/>
        <v>0</v>
      </c>
      <c r="AY611" s="21">
        <f t="shared" si="1565"/>
        <v>0</v>
      </c>
      <c r="AZ611" s="21">
        <f t="shared" si="1565"/>
        <v>0</v>
      </c>
      <c r="BA611" s="21">
        <f t="shared" si="1565"/>
        <v>0</v>
      </c>
      <c r="BB611" s="21">
        <f t="shared" si="1565"/>
        <v>0</v>
      </c>
      <c r="BC611" s="21">
        <f t="shared" si="1565"/>
        <v>0</v>
      </c>
      <c r="BD611" s="21">
        <f t="shared" si="1565"/>
        <v>0</v>
      </c>
      <c r="BE611" s="21">
        <f t="shared" si="1565"/>
        <v>0</v>
      </c>
      <c r="BF611" s="21">
        <f t="shared" si="1565"/>
        <v>0</v>
      </c>
      <c r="BG611" s="21">
        <f t="shared" si="1565"/>
        <v>-38291.666666666672</v>
      </c>
      <c r="BH611" s="21">
        <f t="shared" si="1565"/>
        <v>-38291.666666666672</v>
      </c>
      <c r="BI611" s="21">
        <f t="shared" si="1565"/>
        <v>-38291.666666666672</v>
      </c>
      <c r="BJ611" s="21">
        <f t="shared" si="1565"/>
        <v>-38291.666666666672</v>
      </c>
      <c r="BK611" s="21">
        <f t="shared" si="1565"/>
        <v>-38291.666666666672</v>
      </c>
      <c r="BL611" s="21">
        <f t="shared" si="1565"/>
        <v>-38291.666666666672</v>
      </c>
      <c r="BM611" s="21">
        <f t="shared" si="1565"/>
        <v>-38291.666666666672</v>
      </c>
      <c r="BN611" s="21">
        <f t="shared" si="1565"/>
        <v>-38291.666666666672</v>
      </c>
      <c r="BO611" s="21">
        <f t="shared" si="1565"/>
        <v>-38291.666666666672</v>
      </c>
      <c r="BP611" s="21">
        <f t="shared" si="1565"/>
        <v>-38291.666666666672</v>
      </c>
      <c r="BQ611" s="21">
        <f t="shared" si="1565"/>
        <v>-38291.666666666672</v>
      </c>
      <c r="BR611" s="21">
        <f t="shared" si="1565"/>
        <v>-38291.666666666672</v>
      </c>
      <c r="BS611" s="21">
        <f t="shared" si="1565"/>
        <v>0</v>
      </c>
      <c r="BT611" s="21">
        <f t="shared" si="1565"/>
        <v>0</v>
      </c>
      <c r="BU611" s="21">
        <f t="shared" ref="BU611:CZ611" si="1566">BU177*$D611</f>
        <v>0</v>
      </c>
      <c r="BV611" s="21">
        <f t="shared" si="1566"/>
        <v>0</v>
      </c>
      <c r="BW611" s="21">
        <f t="shared" si="1566"/>
        <v>0</v>
      </c>
      <c r="BX611" s="21">
        <f t="shared" si="1566"/>
        <v>0</v>
      </c>
      <c r="BY611" s="21">
        <f t="shared" si="1566"/>
        <v>0</v>
      </c>
      <c r="BZ611" s="21">
        <f t="shared" si="1566"/>
        <v>0</v>
      </c>
      <c r="CA611" s="21">
        <f t="shared" si="1566"/>
        <v>0</v>
      </c>
      <c r="CB611" s="21">
        <f t="shared" si="1566"/>
        <v>0</v>
      </c>
      <c r="CC611" s="21">
        <f t="shared" si="1566"/>
        <v>0</v>
      </c>
      <c r="CD611" s="21">
        <f t="shared" si="1566"/>
        <v>0</v>
      </c>
      <c r="CE611" s="21">
        <f t="shared" si="1566"/>
        <v>0</v>
      </c>
      <c r="CF611" s="21">
        <f t="shared" si="1566"/>
        <v>0</v>
      </c>
      <c r="CG611" s="21">
        <f t="shared" si="1566"/>
        <v>0</v>
      </c>
      <c r="CH611" s="21">
        <f t="shared" si="1566"/>
        <v>0</v>
      </c>
      <c r="CI611" s="21">
        <f t="shared" si="1566"/>
        <v>0</v>
      </c>
      <c r="CJ611" s="21">
        <f t="shared" si="1566"/>
        <v>0</v>
      </c>
      <c r="CK611" s="21">
        <f t="shared" si="1566"/>
        <v>0</v>
      </c>
      <c r="CL611" s="21">
        <f t="shared" si="1566"/>
        <v>0</v>
      </c>
      <c r="CM611" s="21">
        <f t="shared" si="1566"/>
        <v>0</v>
      </c>
      <c r="CN611" s="21">
        <f t="shared" si="1566"/>
        <v>0</v>
      </c>
      <c r="CO611" s="21">
        <f t="shared" si="1566"/>
        <v>0</v>
      </c>
      <c r="CP611" s="21">
        <f t="shared" si="1566"/>
        <v>0</v>
      </c>
      <c r="CQ611" s="21">
        <f t="shared" si="1566"/>
        <v>0</v>
      </c>
      <c r="CR611" s="21">
        <f t="shared" si="1566"/>
        <v>0</v>
      </c>
      <c r="CS611" s="21">
        <f t="shared" si="1566"/>
        <v>0</v>
      </c>
      <c r="CT611" s="21">
        <f t="shared" si="1566"/>
        <v>0</v>
      </c>
      <c r="CU611" s="21">
        <f t="shared" si="1566"/>
        <v>0</v>
      </c>
      <c r="CV611" s="21">
        <f t="shared" si="1566"/>
        <v>0</v>
      </c>
      <c r="CW611" s="21">
        <f t="shared" si="1566"/>
        <v>0</v>
      </c>
      <c r="CX611" s="21">
        <f t="shared" si="1566"/>
        <v>0</v>
      </c>
      <c r="CY611" s="21">
        <f t="shared" si="1566"/>
        <v>0</v>
      </c>
      <c r="CZ611" s="21">
        <f t="shared" si="1566"/>
        <v>0</v>
      </c>
      <c r="DA611" s="21">
        <f t="shared" ref="DA611:DY611" si="1567">DA177*$D611</f>
        <v>0</v>
      </c>
      <c r="DB611" s="21">
        <f t="shared" si="1567"/>
        <v>0</v>
      </c>
      <c r="DC611" s="21">
        <f t="shared" si="1567"/>
        <v>0</v>
      </c>
      <c r="DD611" s="21">
        <f t="shared" si="1567"/>
        <v>0</v>
      </c>
      <c r="DE611" s="21">
        <f t="shared" si="1567"/>
        <v>0</v>
      </c>
      <c r="DF611" s="21">
        <f t="shared" si="1567"/>
        <v>0</v>
      </c>
      <c r="DG611" s="21">
        <f t="shared" si="1567"/>
        <v>0</v>
      </c>
      <c r="DH611" s="21">
        <f t="shared" si="1567"/>
        <v>0</v>
      </c>
      <c r="DI611" s="21">
        <f t="shared" si="1567"/>
        <v>0</v>
      </c>
      <c r="DJ611" s="21">
        <f t="shared" si="1567"/>
        <v>0</v>
      </c>
      <c r="DK611" s="21">
        <f t="shared" si="1567"/>
        <v>0</v>
      </c>
      <c r="DL611" s="21">
        <f t="shared" si="1567"/>
        <v>0</v>
      </c>
      <c r="DM611" s="21">
        <f t="shared" si="1567"/>
        <v>0</v>
      </c>
      <c r="DN611" s="21">
        <f t="shared" si="1567"/>
        <v>0</v>
      </c>
      <c r="DO611" s="21">
        <f t="shared" si="1567"/>
        <v>0</v>
      </c>
      <c r="DP611" s="21">
        <f t="shared" si="1567"/>
        <v>0</v>
      </c>
      <c r="DQ611" s="21">
        <f t="shared" si="1567"/>
        <v>0</v>
      </c>
      <c r="DR611" s="21">
        <f t="shared" si="1567"/>
        <v>0</v>
      </c>
      <c r="DS611" s="21">
        <f t="shared" si="1567"/>
        <v>0</v>
      </c>
      <c r="DT611" s="21">
        <f t="shared" si="1567"/>
        <v>0</v>
      </c>
      <c r="DU611" s="21">
        <f t="shared" si="1567"/>
        <v>0</v>
      </c>
      <c r="DV611" s="21">
        <f t="shared" si="1567"/>
        <v>0</v>
      </c>
      <c r="DW611" s="21">
        <f t="shared" si="1567"/>
        <v>0</v>
      </c>
      <c r="DX611" s="21">
        <f t="shared" si="1567"/>
        <v>0</v>
      </c>
      <c r="DY611" s="21">
        <f t="shared" si="1567"/>
        <v>0</v>
      </c>
      <c r="EB611" s="116">
        <f t="shared" si="1520"/>
        <v>610</v>
      </c>
      <c r="EC611" s="2" t="str">
        <f t="shared" si="1558"/>
        <v>Phase 4</v>
      </c>
      <c r="ED611" s="2" t="str">
        <f t="shared" si="1559"/>
        <v>75' Wide</v>
      </c>
      <c r="EE611" s="33" t="str">
        <f>EE617</f>
        <v>*</v>
      </c>
      <c r="EF611" s="2" t="str">
        <f>EF617</f>
        <v>Broker Commissions</v>
      </c>
    </row>
    <row r="612" spans="1:136" x14ac:dyDescent="0.3">
      <c r="D612" s="129"/>
      <c r="E612" s="129"/>
      <c r="I612" s="21"/>
      <c r="J612" s="21"/>
      <c r="K612" s="21"/>
      <c r="L612" s="21"/>
      <c r="M612" s="21"/>
      <c r="N612" s="21"/>
      <c r="O612" s="21"/>
      <c r="P612" s="21"/>
      <c r="Q612" s="21"/>
      <c r="R612" s="21"/>
      <c r="S612" s="21"/>
      <c r="T612" s="21"/>
      <c r="U612" s="21"/>
      <c r="V612" s="21"/>
      <c r="W612" s="21"/>
      <c r="X612" s="21"/>
      <c r="Y612" s="21"/>
      <c r="Z612" s="21"/>
      <c r="AA612" s="21"/>
      <c r="AB612" s="21"/>
      <c r="AC612" s="21"/>
      <c r="AD612" s="21"/>
      <c r="AE612" s="21"/>
      <c r="AF612" s="21"/>
      <c r="AG612" s="21"/>
      <c r="AH612" s="21"/>
      <c r="AI612" s="21"/>
      <c r="AJ612" s="21"/>
      <c r="AK612" s="21"/>
      <c r="AL612" s="21"/>
      <c r="AM612" s="21"/>
      <c r="AN612" s="21"/>
      <c r="AO612" s="21"/>
      <c r="AP612" s="21"/>
      <c r="AQ612" s="21"/>
      <c r="AR612" s="21"/>
      <c r="AS612" s="21"/>
      <c r="AT612" s="21"/>
      <c r="AU612" s="21"/>
      <c r="AV612" s="21"/>
      <c r="AW612" s="21"/>
      <c r="AX612" s="21"/>
      <c r="AY612" s="21"/>
      <c r="AZ612" s="21"/>
      <c r="BA612" s="21"/>
      <c r="BB612" s="21"/>
      <c r="BC612" s="21"/>
      <c r="BD612" s="21"/>
      <c r="BE612" s="21"/>
      <c r="BF612" s="21"/>
      <c r="BG612" s="21"/>
      <c r="BH612" s="21"/>
      <c r="BI612" s="21"/>
      <c r="BJ612" s="21"/>
      <c r="BK612" s="21"/>
      <c r="BL612" s="21"/>
      <c r="BM612" s="21"/>
      <c r="BN612" s="21"/>
      <c r="BO612" s="21"/>
      <c r="BP612" s="21"/>
      <c r="BQ612" s="21"/>
      <c r="BR612" s="21"/>
      <c r="BS612" s="21"/>
      <c r="BT612" s="21"/>
      <c r="BU612" s="21"/>
      <c r="BV612" s="21"/>
      <c r="BW612" s="21"/>
      <c r="BX612" s="21"/>
      <c r="BY612" s="21"/>
      <c r="BZ612" s="21"/>
      <c r="CA612" s="21"/>
      <c r="CB612" s="21"/>
      <c r="CC612" s="21"/>
      <c r="CD612" s="21"/>
      <c r="CE612" s="21"/>
      <c r="CF612" s="21"/>
      <c r="CG612" s="21"/>
      <c r="CH612" s="21"/>
      <c r="CI612" s="21"/>
      <c r="CJ612" s="21"/>
      <c r="CK612" s="21"/>
      <c r="CL612" s="21"/>
      <c r="CM612" s="21"/>
      <c r="CN612" s="21"/>
      <c r="CO612" s="21"/>
      <c r="CP612" s="21"/>
      <c r="CQ612" s="21"/>
      <c r="CR612" s="21"/>
      <c r="CS612" s="21"/>
      <c r="CT612" s="21"/>
      <c r="CU612" s="21"/>
      <c r="CV612" s="21"/>
      <c r="CW612" s="21"/>
      <c r="CX612" s="21"/>
      <c r="CY612" s="21"/>
      <c r="CZ612" s="21"/>
      <c r="DA612" s="21"/>
      <c r="DB612" s="21"/>
      <c r="DC612" s="21"/>
      <c r="DD612" s="21"/>
      <c r="DE612" s="21"/>
      <c r="DF612" s="21"/>
      <c r="DG612" s="21"/>
      <c r="DH612" s="21"/>
      <c r="DI612" s="21"/>
      <c r="DJ612" s="21"/>
      <c r="DK612" s="21"/>
      <c r="DL612" s="21"/>
      <c r="DM612" s="21"/>
      <c r="DN612" s="21"/>
      <c r="DO612" s="21"/>
      <c r="DP612" s="21"/>
      <c r="DQ612" s="21"/>
      <c r="DR612" s="21"/>
      <c r="DS612" s="21"/>
      <c r="DT612" s="21"/>
      <c r="DU612" s="21"/>
      <c r="DV612" s="21"/>
      <c r="DW612" s="21"/>
      <c r="DX612" s="21"/>
      <c r="DY612" s="21"/>
      <c r="EE612" s="33"/>
    </row>
    <row r="613" spans="1:136" x14ac:dyDescent="0.3">
      <c r="B613" s="2" t="str">
        <f>Product!$P$2</f>
        <v>Phase 5</v>
      </c>
      <c r="C613" s="2" t="str">
        <f>Product!$P$3</f>
        <v>50' Wide</v>
      </c>
      <c r="D613" s="129">
        <f>SUMIFS(INDEX(Product!$B$2:$U$97, MATCH(D595, Product!$B$2:$B$97, 0), ), Product!$B$2:$U$2, $B613, Product!$B$3:$U$3, $C613)</f>
        <v>-16550</v>
      </c>
      <c r="E613" s="129"/>
      <c r="G613" s="11">
        <f>SUM(H613:DZ613)</f>
        <v>-496500</v>
      </c>
      <c r="I613" s="21">
        <f t="shared" ref="I613:AN613" si="1568">I179*$D613</f>
        <v>0</v>
      </c>
      <c r="J613" s="21">
        <f t="shared" si="1568"/>
        <v>0</v>
      </c>
      <c r="K613" s="21">
        <f t="shared" si="1568"/>
        <v>0</v>
      </c>
      <c r="L613" s="21">
        <f t="shared" si="1568"/>
        <v>0</v>
      </c>
      <c r="M613" s="21">
        <f t="shared" si="1568"/>
        <v>0</v>
      </c>
      <c r="N613" s="21">
        <f t="shared" si="1568"/>
        <v>0</v>
      </c>
      <c r="O613" s="21">
        <f t="shared" si="1568"/>
        <v>0</v>
      </c>
      <c r="P613" s="21">
        <f t="shared" si="1568"/>
        <v>0</v>
      </c>
      <c r="Q613" s="21">
        <f t="shared" si="1568"/>
        <v>0</v>
      </c>
      <c r="R613" s="21">
        <f t="shared" si="1568"/>
        <v>0</v>
      </c>
      <c r="S613" s="21">
        <f t="shared" si="1568"/>
        <v>0</v>
      </c>
      <c r="T613" s="21">
        <f t="shared" si="1568"/>
        <v>0</v>
      </c>
      <c r="U613" s="21">
        <f t="shared" si="1568"/>
        <v>0</v>
      </c>
      <c r="V613" s="21">
        <f t="shared" si="1568"/>
        <v>0</v>
      </c>
      <c r="W613" s="21">
        <f t="shared" si="1568"/>
        <v>0</v>
      </c>
      <c r="X613" s="21">
        <f t="shared" si="1568"/>
        <v>0</v>
      </c>
      <c r="Y613" s="21">
        <f t="shared" si="1568"/>
        <v>0</v>
      </c>
      <c r="Z613" s="21">
        <f t="shared" si="1568"/>
        <v>0</v>
      </c>
      <c r="AA613" s="21">
        <f t="shared" si="1568"/>
        <v>0</v>
      </c>
      <c r="AB613" s="21">
        <f t="shared" si="1568"/>
        <v>0</v>
      </c>
      <c r="AC613" s="21">
        <f t="shared" si="1568"/>
        <v>0</v>
      </c>
      <c r="AD613" s="21">
        <f t="shared" si="1568"/>
        <v>0</v>
      </c>
      <c r="AE613" s="21">
        <f t="shared" si="1568"/>
        <v>0</v>
      </c>
      <c r="AF613" s="21">
        <f t="shared" si="1568"/>
        <v>0</v>
      </c>
      <c r="AG613" s="21">
        <f t="shared" si="1568"/>
        <v>0</v>
      </c>
      <c r="AH613" s="21">
        <f t="shared" si="1568"/>
        <v>0</v>
      </c>
      <c r="AI613" s="21">
        <f t="shared" si="1568"/>
        <v>0</v>
      </c>
      <c r="AJ613" s="21">
        <f t="shared" si="1568"/>
        <v>0</v>
      </c>
      <c r="AK613" s="21">
        <f t="shared" si="1568"/>
        <v>0</v>
      </c>
      <c r="AL613" s="21">
        <f t="shared" si="1568"/>
        <v>0</v>
      </c>
      <c r="AM613" s="21">
        <f t="shared" si="1568"/>
        <v>0</v>
      </c>
      <c r="AN613" s="21">
        <f t="shared" si="1568"/>
        <v>0</v>
      </c>
      <c r="AO613" s="21">
        <f t="shared" ref="AO613:BT613" si="1569">AO179*$D613</f>
        <v>0</v>
      </c>
      <c r="AP613" s="21">
        <f t="shared" si="1569"/>
        <v>0</v>
      </c>
      <c r="AQ613" s="21">
        <f t="shared" si="1569"/>
        <v>0</v>
      </c>
      <c r="AR613" s="21">
        <f t="shared" si="1569"/>
        <v>0</v>
      </c>
      <c r="AS613" s="21">
        <f t="shared" si="1569"/>
        <v>0</v>
      </c>
      <c r="AT613" s="21">
        <f t="shared" si="1569"/>
        <v>0</v>
      </c>
      <c r="AU613" s="21">
        <f t="shared" si="1569"/>
        <v>0</v>
      </c>
      <c r="AV613" s="21">
        <f t="shared" si="1569"/>
        <v>0</v>
      </c>
      <c r="AW613" s="21">
        <f t="shared" si="1569"/>
        <v>0</v>
      </c>
      <c r="AX613" s="21">
        <f t="shared" si="1569"/>
        <v>0</v>
      </c>
      <c r="AY613" s="21">
        <f t="shared" si="1569"/>
        <v>0</v>
      </c>
      <c r="AZ613" s="21">
        <f t="shared" si="1569"/>
        <v>0</v>
      </c>
      <c r="BA613" s="21">
        <f t="shared" si="1569"/>
        <v>0</v>
      </c>
      <c r="BB613" s="21">
        <f t="shared" si="1569"/>
        <v>0</v>
      </c>
      <c r="BC613" s="21">
        <f t="shared" si="1569"/>
        <v>0</v>
      </c>
      <c r="BD613" s="21">
        <f t="shared" si="1569"/>
        <v>0</v>
      </c>
      <c r="BE613" s="21">
        <f t="shared" si="1569"/>
        <v>0</v>
      </c>
      <c r="BF613" s="21">
        <f t="shared" si="1569"/>
        <v>0</v>
      </c>
      <c r="BG613" s="21">
        <f t="shared" si="1569"/>
        <v>0</v>
      </c>
      <c r="BH613" s="21">
        <f t="shared" si="1569"/>
        <v>0</v>
      </c>
      <c r="BI613" s="21">
        <f t="shared" si="1569"/>
        <v>0</v>
      </c>
      <c r="BJ613" s="21">
        <f t="shared" si="1569"/>
        <v>0</v>
      </c>
      <c r="BK613" s="21">
        <f t="shared" si="1569"/>
        <v>0</v>
      </c>
      <c r="BL613" s="21">
        <f t="shared" si="1569"/>
        <v>0</v>
      </c>
      <c r="BM613" s="21">
        <f t="shared" si="1569"/>
        <v>0</v>
      </c>
      <c r="BN613" s="21">
        <f t="shared" si="1569"/>
        <v>0</v>
      </c>
      <c r="BO613" s="21">
        <f t="shared" si="1569"/>
        <v>0</v>
      </c>
      <c r="BP613" s="21">
        <f t="shared" si="1569"/>
        <v>0</v>
      </c>
      <c r="BQ613" s="21">
        <f t="shared" si="1569"/>
        <v>0</v>
      </c>
      <c r="BR613" s="21">
        <f t="shared" si="1569"/>
        <v>0</v>
      </c>
      <c r="BS613" s="21">
        <f t="shared" si="1569"/>
        <v>-41375</v>
      </c>
      <c r="BT613" s="21">
        <f t="shared" si="1569"/>
        <v>-41375</v>
      </c>
      <c r="BU613" s="21">
        <f t="shared" ref="BU613:CZ613" si="1570">BU179*$D613</f>
        <v>-41375</v>
      </c>
      <c r="BV613" s="21">
        <f t="shared" si="1570"/>
        <v>-41375</v>
      </c>
      <c r="BW613" s="21">
        <f t="shared" si="1570"/>
        <v>-41375</v>
      </c>
      <c r="BX613" s="21">
        <f t="shared" si="1570"/>
        <v>-41375</v>
      </c>
      <c r="BY613" s="21">
        <f t="shared" si="1570"/>
        <v>-41375</v>
      </c>
      <c r="BZ613" s="21">
        <f t="shared" si="1570"/>
        <v>-41375</v>
      </c>
      <c r="CA613" s="21">
        <f t="shared" si="1570"/>
        <v>-41375</v>
      </c>
      <c r="CB613" s="21">
        <f t="shared" si="1570"/>
        <v>-41375</v>
      </c>
      <c r="CC613" s="21">
        <f t="shared" si="1570"/>
        <v>-41375</v>
      </c>
      <c r="CD613" s="21">
        <f t="shared" si="1570"/>
        <v>-41375</v>
      </c>
      <c r="CE613" s="21">
        <f t="shared" si="1570"/>
        <v>0</v>
      </c>
      <c r="CF613" s="21">
        <f t="shared" si="1570"/>
        <v>0</v>
      </c>
      <c r="CG613" s="21">
        <f t="shared" si="1570"/>
        <v>0</v>
      </c>
      <c r="CH613" s="21">
        <f t="shared" si="1570"/>
        <v>0</v>
      </c>
      <c r="CI613" s="21">
        <f t="shared" si="1570"/>
        <v>0</v>
      </c>
      <c r="CJ613" s="21">
        <f t="shared" si="1570"/>
        <v>0</v>
      </c>
      <c r="CK613" s="21">
        <f t="shared" si="1570"/>
        <v>0</v>
      </c>
      <c r="CL613" s="21">
        <f t="shared" si="1570"/>
        <v>0</v>
      </c>
      <c r="CM613" s="21">
        <f t="shared" si="1570"/>
        <v>0</v>
      </c>
      <c r="CN613" s="21">
        <f t="shared" si="1570"/>
        <v>0</v>
      </c>
      <c r="CO613" s="21">
        <f t="shared" si="1570"/>
        <v>0</v>
      </c>
      <c r="CP613" s="21">
        <f t="shared" si="1570"/>
        <v>0</v>
      </c>
      <c r="CQ613" s="21">
        <f t="shared" si="1570"/>
        <v>0</v>
      </c>
      <c r="CR613" s="21">
        <f t="shared" si="1570"/>
        <v>0</v>
      </c>
      <c r="CS613" s="21">
        <f t="shared" si="1570"/>
        <v>0</v>
      </c>
      <c r="CT613" s="21">
        <f t="shared" si="1570"/>
        <v>0</v>
      </c>
      <c r="CU613" s="21">
        <f t="shared" si="1570"/>
        <v>0</v>
      </c>
      <c r="CV613" s="21">
        <f t="shared" si="1570"/>
        <v>0</v>
      </c>
      <c r="CW613" s="21">
        <f t="shared" si="1570"/>
        <v>0</v>
      </c>
      <c r="CX613" s="21">
        <f t="shared" si="1570"/>
        <v>0</v>
      </c>
      <c r="CY613" s="21">
        <f t="shared" si="1570"/>
        <v>0</v>
      </c>
      <c r="CZ613" s="21">
        <f t="shared" si="1570"/>
        <v>0</v>
      </c>
      <c r="DA613" s="21">
        <f t="shared" ref="DA613:DY613" si="1571">DA179*$D613</f>
        <v>0</v>
      </c>
      <c r="DB613" s="21">
        <f t="shared" si="1571"/>
        <v>0</v>
      </c>
      <c r="DC613" s="21">
        <f t="shared" si="1571"/>
        <v>0</v>
      </c>
      <c r="DD613" s="21">
        <f t="shared" si="1571"/>
        <v>0</v>
      </c>
      <c r="DE613" s="21">
        <f t="shared" si="1571"/>
        <v>0</v>
      </c>
      <c r="DF613" s="21">
        <f t="shared" si="1571"/>
        <v>0</v>
      </c>
      <c r="DG613" s="21">
        <f t="shared" si="1571"/>
        <v>0</v>
      </c>
      <c r="DH613" s="21">
        <f t="shared" si="1571"/>
        <v>0</v>
      </c>
      <c r="DI613" s="21">
        <f t="shared" si="1571"/>
        <v>0</v>
      </c>
      <c r="DJ613" s="21">
        <f t="shared" si="1571"/>
        <v>0</v>
      </c>
      <c r="DK613" s="21">
        <f t="shared" si="1571"/>
        <v>0</v>
      </c>
      <c r="DL613" s="21">
        <f t="shared" si="1571"/>
        <v>0</v>
      </c>
      <c r="DM613" s="21">
        <f t="shared" si="1571"/>
        <v>0</v>
      </c>
      <c r="DN613" s="21">
        <f t="shared" si="1571"/>
        <v>0</v>
      </c>
      <c r="DO613" s="21">
        <f t="shared" si="1571"/>
        <v>0</v>
      </c>
      <c r="DP613" s="21">
        <f t="shared" si="1571"/>
        <v>0</v>
      </c>
      <c r="DQ613" s="21">
        <f t="shared" si="1571"/>
        <v>0</v>
      </c>
      <c r="DR613" s="21">
        <f t="shared" si="1571"/>
        <v>0</v>
      </c>
      <c r="DS613" s="21">
        <f t="shared" si="1571"/>
        <v>0</v>
      </c>
      <c r="DT613" s="21">
        <f t="shared" si="1571"/>
        <v>0</v>
      </c>
      <c r="DU613" s="21">
        <f t="shared" si="1571"/>
        <v>0</v>
      </c>
      <c r="DV613" s="21">
        <f t="shared" si="1571"/>
        <v>0</v>
      </c>
      <c r="DW613" s="21">
        <f t="shared" si="1571"/>
        <v>0</v>
      </c>
      <c r="DX613" s="21">
        <f t="shared" si="1571"/>
        <v>0</v>
      </c>
      <c r="DY613" s="21">
        <f t="shared" si="1571"/>
        <v>0</v>
      </c>
      <c r="EB613" s="116">
        <f t="shared" si="1520"/>
        <v>612</v>
      </c>
      <c r="EC613" s="2" t="str">
        <f t="shared" ref="EC613:EC615" si="1572">B613</f>
        <v>Phase 5</v>
      </c>
      <c r="ED613" s="2" t="str">
        <f t="shared" ref="ED613:ED615" si="1573">C613</f>
        <v>50' Wide</v>
      </c>
      <c r="EE613" s="33" t="str">
        <f>EE617</f>
        <v>*</v>
      </c>
      <c r="EF613" s="2" t="str">
        <f>EF617</f>
        <v>Broker Commissions</v>
      </c>
    </row>
    <row r="614" spans="1:136" x14ac:dyDescent="0.3">
      <c r="B614" s="2" t="str">
        <f>Product!$Q$2</f>
        <v>Phase 5</v>
      </c>
      <c r="C614" s="2" t="str">
        <f>Product!$Q$3</f>
        <v>60' Wide</v>
      </c>
      <c r="D614" s="129">
        <f>SUMIFS(INDEX(Product!$B$2:$U$97, MATCH(D595, Product!$B$2:$B$97, 0), ), Product!$B$2:$U$2, $B614, Product!$B$3:$U$3, $C614)</f>
        <v>-19625</v>
      </c>
      <c r="E614" s="129"/>
      <c r="G614" s="11">
        <f>SUM(H614:DZ614)</f>
        <v>-588750</v>
      </c>
      <c r="I614" s="21">
        <f t="shared" ref="I614:AN614" si="1574">I180*$D614</f>
        <v>0</v>
      </c>
      <c r="J614" s="21">
        <f t="shared" si="1574"/>
        <v>0</v>
      </c>
      <c r="K614" s="21">
        <f t="shared" si="1574"/>
        <v>0</v>
      </c>
      <c r="L614" s="21">
        <f t="shared" si="1574"/>
        <v>0</v>
      </c>
      <c r="M614" s="21">
        <f t="shared" si="1574"/>
        <v>0</v>
      </c>
      <c r="N614" s="21">
        <f t="shared" si="1574"/>
        <v>0</v>
      </c>
      <c r="O614" s="21">
        <f t="shared" si="1574"/>
        <v>0</v>
      </c>
      <c r="P614" s="21">
        <f t="shared" si="1574"/>
        <v>0</v>
      </c>
      <c r="Q614" s="21">
        <f t="shared" si="1574"/>
        <v>0</v>
      </c>
      <c r="R614" s="21">
        <f t="shared" si="1574"/>
        <v>0</v>
      </c>
      <c r="S614" s="21">
        <f t="shared" si="1574"/>
        <v>0</v>
      </c>
      <c r="T614" s="21">
        <f t="shared" si="1574"/>
        <v>0</v>
      </c>
      <c r="U614" s="21">
        <f t="shared" si="1574"/>
        <v>0</v>
      </c>
      <c r="V614" s="21">
        <f t="shared" si="1574"/>
        <v>0</v>
      </c>
      <c r="W614" s="21">
        <f t="shared" si="1574"/>
        <v>0</v>
      </c>
      <c r="X614" s="21">
        <f t="shared" si="1574"/>
        <v>0</v>
      </c>
      <c r="Y614" s="21">
        <f t="shared" si="1574"/>
        <v>0</v>
      </c>
      <c r="Z614" s="21">
        <f t="shared" si="1574"/>
        <v>0</v>
      </c>
      <c r="AA614" s="21">
        <f t="shared" si="1574"/>
        <v>0</v>
      </c>
      <c r="AB614" s="21">
        <f t="shared" si="1574"/>
        <v>0</v>
      </c>
      <c r="AC614" s="21">
        <f t="shared" si="1574"/>
        <v>0</v>
      </c>
      <c r="AD614" s="21">
        <f t="shared" si="1574"/>
        <v>0</v>
      </c>
      <c r="AE614" s="21">
        <f t="shared" si="1574"/>
        <v>0</v>
      </c>
      <c r="AF614" s="21">
        <f t="shared" si="1574"/>
        <v>0</v>
      </c>
      <c r="AG614" s="21">
        <f t="shared" si="1574"/>
        <v>0</v>
      </c>
      <c r="AH614" s="21">
        <f t="shared" si="1574"/>
        <v>0</v>
      </c>
      <c r="AI614" s="21">
        <f t="shared" si="1574"/>
        <v>0</v>
      </c>
      <c r="AJ614" s="21">
        <f t="shared" si="1574"/>
        <v>0</v>
      </c>
      <c r="AK614" s="21">
        <f t="shared" si="1574"/>
        <v>0</v>
      </c>
      <c r="AL614" s="21">
        <f t="shared" si="1574"/>
        <v>0</v>
      </c>
      <c r="AM614" s="21">
        <f t="shared" si="1574"/>
        <v>0</v>
      </c>
      <c r="AN614" s="21">
        <f t="shared" si="1574"/>
        <v>0</v>
      </c>
      <c r="AO614" s="21">
        <f t="shared" ref="AO614:BT614" si="1575">AO180*$D614</f>
        <v>0</v>
      </c>
      <c r="AP614" s="21">
        <f t="shared" si="1575"/>
        <v>0</v>
      </c>
      <c r="AQ614" s="21">
        <f t="shared" si="1575"/>
        <v>0</v>
      </c>
      <c r="AR614" s="21">
        <f t="shared" si="1575"/>
        <v>0</v>
      </c>
      <c r="AS614" s="21">
        <f t="shared" si="1575"/>
        <v>0</v>
      </c>
      <c r="AT614" s="21">
        <f t="shared" si="1575"/>
        <v>0</v>
      </c>
      <c r="AU614" s="21">
        <f t="shared" si="1575"/>
        <v>0</v>
      </c>
      <c r="AV614" s="21">
        <f t="shared" si="1575"/>
        <v>0</v>
      </c>
      <c r="AW614" s="21">
        <f t="shared" si="1575"/>
        <v>0</v>
      </c>
      <c r="AX614" s="21">
        <f t="shared" si="1575"/>
        <v>0</v>
      </c>
      <c r="AY614" s="21">
        <f t="shared" si="1575"/>
        <v>0</v>
      </c>
      <c r="AZ614" s="21">
        <f t="shared" si="1575"/>
        <v>0</v>
      </c>
      <c r="BA614" s="21">
        <f t="shared" si="1575"/>
        <v>0</v>
      </c>
      <c r="BB614" s="21">
        <f t="shared" si="1575"/>
        <v>0</v>
      </c>
      <c r="BC614" s="21">
        <f t="shared" si="1575"/>
        <v>0</v>
      </c>
      <c r="BD614" s="21">
        <f t="shared" si="1575"/>
        <v>0</v>
      </c>
      <c r="BE614" s="21">
        <f t="shared" si="1575"/>
        <v>0</v>
      </c>
      <c r="BF614" s="21">
        <f t="shared" si="1575"/>
        <v>0</v>
      </c>
      <c r="BG614" s="21">
        <f t="shared" si="1575"/>
        <v>0</v>
      </c>
      <c r="BH614" s="21">
        <f t="shared" si="1575"/>
        <v>0</v>
      </c>
      <c r="BI614" s="21">
        <f t="shared" si="1575"/>
        <v>0</v>
      </c>
      <c r="BJ614" s="21">
        <f t="shared" si="1575"/>
        <v>0</v>
      </c>
      <c r="BK614" s="21">
        <f t="shared" si="1575"/>
        <v>0</v>
      </c>
      <c r="BL614" s="21">
        <f t="shared" si="1575"/>
        <v>0</v>
      </c>
      <c r="BM614" s="21">
        <f t="shared" si="1575"/>
        <v>0</v>
      </c>
      <c r="BN614" s="21">
        <f t="shared" si="1575"/>
        <v>0</v>
      </c>
      <c r="BO614" s="21">
        <f t="shared" si="1575"/>
        <v>0</v>
      </c>
      <c r="BP614" s="21">
        <f t="shared" si="1575"/>
        <v>0</v>
      </c>
      <c r="BQ614" s="21">
        <f t="shared" si="1575"/>
        <v>0</v>
      </c>
      <c r="BR614" s="21">
        <f t="shared" si="1575"/>
        <v>0</v>
      </c>
      <c r="BS614" s="21">
        <f t="shared" si="1575"/>
        <v>-49062.5</v>
      </c>
      <c r="BT614" s="21">
        <f t="shared" si="1575"/>
        <v>-49062.5</v>
      </c>
      <c r="BU614" s="21">
        <f t="shared" ref="BU614:CZ614" si="1576">BU180*$D614</f>
        <v>-49062.5</v>
      </c>
      <c r="BV614" s="21">
        <f t="shared" si="1576"/>
        <v>-49062.5</v>
      </c>
      <c r="BW614" s="21">
        <f t="shared" si="1576"/>
        <v>-49062.5</v>
      </c>
      <c r="BX614" s="21">
        <f t="shared" si="1576"/>
        <v>-49062.5</v>
      </c>
      <c r="BY614" s="21">
        <f t="shared" si="1576"/>
        <v>-49062.5</v>
      </c>
      <c r="BZ614" s="21">
        <f t="shared" si="1576"/>
        <v>-49062.5</v>
      </c>
      <c r="CA614" s="21">
        <f t="shared" si="1576"/>
        <v>-49062.5</v>
      </c>
      <c r="CB614" s="21">
        <f t="shared" si="1576"/>
        <v>-49062.5</v>
      </c>
      <c r="CC614" s="21">
        <f t="shared" si="1576"/>
        <v>-49062.5</v>
      </c>
      <c r="CD614" s="21">
        <f t="shared" si="1576"/>
        <v>-49062.5</v>
      </c>
      <c r="CE614" s="21">
        <f t="shared" si="1576"/>
        <v>0</v>
      </c>
      <c r="CF614" s="21">
        <f t="shared" si="1576"/>
        <v>0</v>
      </c>
      <c r="CG614" s="21">
        <f t="shared" si="1576"/>
        <v>0</v>
      </c>
      <c r="CH614" s="21">
        <f t="shared" si="1576"/>
        <v>0</v>
      </c>
      <c r="CI614" s="21">
        <f t="shared" si="1576"/>
        <v>0</v>
      </c>
      <c r="CJ614" s="21">
        <f t="shared" si="1576"/>
        <v>0</v>
      </c>
      <c r="CK614" s="21">
        <f t="shared" si="1576"/>
        <v>0</v>
      </c>
      <c r="CL614" s="21">
        <f t="shared" si="1576"/>
        <v>0</v>
      </c>
      <c r="CM614" s="21">
        <f t="shared" si="1576"/>
        <v>0</v>
      </c>
      <c r="CN614" s="21">
        <f t="shared" si="1576"/>
        <v>0</v>
      </c>
      <c r="CO614" s="21">
        <f t="shared" si="1576"/>
        <v>0</v>
      </c>
      <c r="CP614" s="21">
        <f t="shared" si="1576"/>
        <v>0</v>
      </c>
      <c r="CQ614" s="21">
        <f t="shared" si="1576"/>
        <v>0</v>
      </c>
      <c r="CR614" s="21">
        <f t="shared" si="1576"/>
        <v>0</v>
      </c>
      <c r="CS614" s="21">
        <f t="shared" si="1576"/>
        <v>0</v>
      </c>
      <c r="CT614" s="21">
        <f t="shared" si="1576"/>
        <v>0</v>
      </c>
      <c r="CU614" s="21">
        <f t="shared" si="1576"/>
        <v>0</v>
      </c>
      <c r="CV614" s="21">
        <f t="shared" si="1576"/>
        <v>0</v>
      </c>
      <c r="CW614" s="21">
        <f t="shared" si="1576"/>
        <v>0</v>
      </c>
      <c r="CX614" s="21">
        <f t="shared" si="1576"/>
        <v>0</v>
      </c>
      <c r="CY614" s="21">
        <f t="shared" si="1576"/>
        <v>0</v>
      </c>
      <c r="CZ614" s="21">
        <f t="shared" si="1576"/>
        <v>0</v>
      </c>
      <c r="DA614" s="21">
        <f t="shared" ref="DA614:DY614" si="1577">DA180*$D614</f>
        <v>0</v>
      </c>
      <c r="DB614" s="21">
        <f t="shared" si="1577"/>
        <v>0</v>
      </c>
      <c r="DC614" s="21">
        <f t="shared" si="1577"/>
        <v>0</v>
      </c>
      <c r="DD614" s="21">
        <f t="shared" si="1577"/>
        <v>0</v>
      </c>
      <c r="DE614" s="21">
        <f t="shared" si="1577"/>
        <v>0</v>
      </c>
      <c r="DF614" s="21">
        <f t="shared" si="1577"/>
        <v>0</v>
      </c>
      <c r="DG614" s="21">
        <f t="shared" si="1577"/>
        <v>0</v>
      </c>
      <c r="DH614" s="21">
        <f t="shared" si="1577"/>
        <v>0</v>
      </c>
      <c r="DI614" s="21">
        <f t="shared" si="1577"/>
        <v>0</v>
      </c>
      <c r="DJ614" s="21">
        <f t="shared" si="1577"/>
        <v>0</v>
      </c>
      <c r="DK614" s="21">
        <f t="shared" si="1577"/>
        <v>0</v>
      </c>
      <c r="DL614" s="21">
        <f t="shared" si="1577"/>
        <v>0</v>
      </c>
      <c r="DM614" s="21">
        <f t="shared" si="1577"/>
        <v>0</v>
      </c>
      <c r="DN614" s="21">
        <f t="shared" si="1577"/>
        <v>0</v>
      </c>
      <c r="DO614" s="21">
        <f t="shared" si="1577"/>
        <v>0</v>
      </c>
      <c r="DP614" s="21">
        <f t="shared" si="1577"/>
        <v>0</v>
      </c>
      <c r="DQ614" s="21">
        <f t="shared" si="1577"/>
        <v>0</v>
      </c>
      <c r="DR614" s="21">
        <f t="shared" si="1577"/>
        <v>0</v>
      </c>
      <c r="DS614" s="21">
        <f t="shared" si="1577"/>
        <v>0</v>
      </c>
      <c r="DT614" s="21">
        <f t="shared" si="1577"/>
        <v>0</v>
      </c>
      <c r="DU614" s="21">
        <f t="shared" si="1577"/>
        <v>0</v>
      </c>
      <c r="DV614" s="21">
        <f t="shared" si="1577"/>
        <v>0</v>
      </c>
      <c r="DW614" s="21">
        <f t="shared" si="1577"/>
        <v>0</v>
      </c>
      <c r="DX614" s="21">
        <f t="shared" si="1577"/>
        <v>0</v>
      </c>
      <c r="DY614" s="21">
        <f t="shared" si="1577"/>
        <v>0</v>
      </c>
      <c r="EB614" s="116">
        <f t="shared" si="1520"/>
        <v>613</v>
      </c>
      <c r="EC614" s="2" t="str">
        <f t="shared" si="1572"/>
        <v>Phase 5</v>
      </c>
      <c r="ED614" s="2" t="str">
        <f t="shared" si="1573"/>
        <v>60' Wide</v>
      </c>
      <c r="EE614" s="33" t="str">
        <f>EE617</f>
        <v>*</v>
      </c>
      <c r="EF614" s="2" t="str">
        <f>EF617</f>
        <v>Broker Commissions</v>
      </c>
    </row>
    <row r="615" spans="1:136" x14ac:dyDescent="0.3">
      <c r="B615" s="2" t="str">
        <f>Product!$R$2</f>
        <v>Phase 5</v>
      </c>
      <c r="C615" s="2" t="str">
        <f>Product!$R$3</f>
        <v>75' Wide</v>
      </c>
      <c r="D615" s="129">
        <f>SUMIFS(INDEX(Product!$B$2:$U$97, MATCH(D595, Product!$B$2:$B$97, 0), ), Product!$B$2:$U$2, $B615, Product!$B$3:$U$3, $C615)</f>
        <v>-22975</v>
      </c>
      <c r="E615" s="129"/>
      <c r="G615" s="11">
        <f>SUM(H615:DZ615)</f>
        <v>-459500.00000000017</v>
      </c>
      <c r="I615" s="21">
        <f t="shared" ref="I615:AN615" si="1578">I181*$D615</f>
        <v>0</v>
      </c>
      <c r="J615" s="21">
        <f t="shared" si="1578"/>
        <v>0</v>
      </c>
      <c r="K615" s="21">
        <f t="shared" si="1578"/>
        <v>0</v>
      </c>
      <c r="L615" s="21">
        <f t="shared" si="1578"/>
        <v>0</v>
      </c>
      <c r="M615" s="21">
        <f t="shared" si="1578"/>
        <v>0</v>
      </c>
      <c r="N615" s="21">
        <f t="shared" si="1578"/>
        <v>0</v>
      </c>
      <c r="O615" s="21">
        <f t="shared" si="1578"/>
        <v>0</v>
      </c>
      <c r="P615" s="21">
        <f t="shared" si="1578"/>
        <v>0</v>
      </c>
      <c r="Q615" s="21">
        <f t="shared" si="1578"/>
        <v>0</v>
      </c>
      <c r="R615" s="21">
        <f t="shared" si="1578"/>
        <v>0</v>
      </c>
      <c r="S615" s="21">
        <f t="shared" si="1578"/>
        <v>0</v>
      </c>
      <c r="T615" s="21">
        <f t="shared" si="1578"/>
        <v>0</v>
      </c>
      <c r="U615" s="21">
        <f t="shared" si="1578"/>
        <v>0</v>
      </c>
      <c r="V615" s="21">
        <f t="shared" si="1578"/>
        <v>0</v>
      </c>
      <c r="W615" s="21">
        <f t="shared" si="1578"/>
        <v>0</v>
      </c>
      <c r="X615" s="21">
        <f t="shared" si="1578"/>
        <v>0</v>
      </c>
      <c r="Y615" s="21">
        <f t="shared" si="1578"/>
        <v>0</v>
      </c>
      <c r="Z615" s="21">
        <f t="shared" si="1578"/>
        <v>0</v>
      </c>
      <c r="AA615" s="21">
        <f t="shared" si="1578"/>
        <v>0</v>
      </c>
      <c r="AB615" s="21">
        <f t="shared" si="1578"/>
        <v>0</v>
      </c>
      <c r="AC615" s="21">
        <f t="shared" si="1578"/>
        <v>0</v>
      </c>
      <c r="AD615" s="21">
        <f t="shared" si="1578"/>
        <v>0</v>
      </c>
      <c r="AE615" s="21">
        <f t="shared" si="1578"/>
        <v>0</v>
      </c>
      <c r="AF615" s="21">
        <f t="shared" si="1578"/>
        <v>0</v>
      </c>
      <c r="AG615" s="21">
        <f t="shared" si="1578"/>
        <v>0</v>
      </c>
      <c r="AH615" s="21">
        <f t="shared" si="1578"/>
        <v>0</v>
      </c>
      <c r="AI615" s="21">
        <f t="shared" si="1578"/>
        <v>0</v>
      </c>
      <c r="AJ615" s="21">
        <f t="shared" si="1578"/>
        <v>0</v>
      </c>
      <c r="AK615" s="21">
        <f t="shared" si="1578"/>
        <v>0</v>
      </c>
      <c r="AL615" s="21">
        <f t="shared" si="1578"/>
        <v>0</v>
      </c>
      <c r="AM615" s="21">
        <f t="shared" si="1578"/>
        <v>0</v>
      </c>
      <c r="AN615" s="21">
        <f t="shared" si="1578"/>
        <v>0</v>
      </c>
      <c r="AO615" s="21">
        <f t="shared" ref="AO615:BT615" si="1579">AO181*$D615</f>
        <v>0</v>
      </c>
      <c r="AP615" s="21">
        <f t="shared" si="1579"/>
        <v>0</v>
      </c>
      <c r="AQ615" s="21">
        <f t="shared" si="1579"/>
        <v>0</v>
      </c>
      <c r="AR615" s="21">
        <f t="shared" si="1579"/>
        <v>0</v>
      </c>
      <c r="AS615" s="21">
        <f t="shared" si="1579"/>
        <v>0</v>
      </c>
      <c r="AT615" s="21">
        <f t="shared" si="1579"/>
        <v>0</v>
      </c>
      <c r="AU615" s="21">
        <f t="shared" si="1579"/>
        <v>0</v>
      </c>
      <c r="AV615" s="21">
        <f t="shared" si="1579"/>
        <v>0</v>
      </c>
      <c r="AW615" s="21">
        <f t="shared" si="1579"/>
        <v>0</v>
      </c>
      <c r="AX615" s="21">
        <f t="shared" si="1579"/>
        <v>0</v>
      </c>
      <c r="AY615" s="21">
        <f t="shared" si="1579"/>
        <v>0</v>
      </c>
      <c r="AZ615" s="21">
        <f t="shared" si="1579"/>
        <v>0</v>
      </c>
      <c r="BA615" s="21">
        <f t="shared" si="1579"/>
        <v>0</v>
      </c>
      <c r="BB615" s="21">
        <f t="shared" si="1579"/>
        <v>0</v>
      </c>
      <c r="BC615" s="21">
        <f t="shared" si="1579"/>
        <v>0</v>
      </c>
      <c r="BD615" s="21">
        <f t="shared" si="1579"/>
        <v>0</v>
      </c>
      <c r="BE615" s="21">
        <f t="shared" si="1579"/>
        <v>0</v>
      </c>
      <c r="BF615" s="21">
        <f t="shared" si="1579"/>
        <v>0</v>
      </c>
      <c r="BG615" s="21">
        <f t="shared" si="1579"/>
        <v>0</v>
      </c>
      <c r="BH615" s="21">
        <f t="shared" si="1579"/>
        <v>0</v>
      </c>
      <c r="BI615" s="21">
        <f t="shared" si="1579"/>
        <v>0</v>
      </c>
      <c r="BJ615" s="21">
        <f t="shared" si="1579"/>
        <v>0</v>
      </c>
      <c r="BK615" s="21">
        <f t="shared" si="1579"/>
        <v>0</v>
      </c>
      <c r="BL615" s="21">
        <f t="shared" si="1579"/>
        <v>0</v>
      </c>
      <c r="BM615" s="21">
        <f t="shared" si="1579"/>
        <v>0</v>
      </c>
      <c r="BN615" s="21">
        <f t="shared" si="1579"/>
        <v>0</v>
      </c>
      <c r="BO615" s="21">
        <f t="shared" si="1579"/>
        <v>0</v>
      </c>
      <c r="BP615" s="21">
        <f t="shared" si="1579"/>
        <v>0</v>
      </c>
      <c r="BQ615" s="21">
        <f t="shared" si="1579"/>
        <v>0</v>
      </c>
      <c r="BR615" s="21">
        <f t="shared" si="1579"/>
        <v>0</v>
      </c>
      <c r="BS615" s="21">
        <f t="shared" si="1579"/>
        <v>-38291.666666666672</v>
      </c>
      <c r="BT615" s="21">
        <f t="shared" si="1579"/>
        <v>-38291.666666666672</v>
      </c>
      <c r="BU615" s="21">
        <f t="shared" ref="BU615:CZ615" si="1580">BU181*$D615</f>
        <v>-38291.666666666672</v>
      </c>
      <c r="BV615" s="21">
        <f t="shared" si="1580"/>
        <v>-38291.666666666672</v>
      </c>
      <c r="BW615" s="21">
        <f t="shared" si="1580"/>
        <v>-38291.666666666672</v>
      </c>
      <c r="BX615" s="21">
        <f t="shared" si="1580"/>
        <v>-38291.666666666672</v>
      </c>
      <c r="BY615" s="21">
        <f t="shared" si="1580"/>
        <v>-38291.666666666672</v>
      </c>
      <c r="BZ615" s="21">
        <f t="shared" si="1580"/>
        <v>-38291.666666666672</v>
      </c>
      <c r="CA615" s="21">
        <f t="shared" si="1580"/>
        <v>-38291.666666666672</v>
      </c>
      <c r="CB615" s="21">
        <f t="shared" si="1580"/>
        <v>-38291.666666666672</v>
      </c>
      <c r="CC615" s="21">
        <f t="shared" si="1580"/>
        <v>-38291.666666666672</v>
      </c>
      <c r="CD615" s="21">
        <f t="shared" si="1580"/>
        <v>-38291.666666666672</v>
      </c>
      <c r="CE615" s="21">
        <f t="shared" si="1580"/>
        <v>0</v>
      </c>
      <c r="CF615" s="21">
        <f t="shared" si="1580"/>
        <v>0</v>
      </c>
      <c r="CG615" s="21">
        <f t="shared" si="1580"/>
        <v>0</v>
      </c>
      <c r="CH615" s="21">
        <f t="shared" si="1580"/>
        <v>0</v>
      </c>
      <c r="CI615" s="21">
        <f t="shared" si="1580"/>
        <v>0</v>
      </c>
      <c r="CJ615" s="21">
        <f t="shared" si="1580"/>
        <v>0</v>
      </c>
      <c r="CK615" s="21">
        <f t="shared" si="1580"/>
        <v>0</v>
      </c>
      <c r="CL615" s="21">
        <f t="shared" si="1580"/>
        <v>0</v>
      </c>
      <c r="CM615" s="21">
        <f t="shared" si="1580"/>
        <v>0</v>
      </c>
      <c r="CN615" s="21">
        <f t="shared" si="1580"/>
        <v>0</v>
      </c>
      <c r="CO615" s="21">
        <f t="shared" si="1580"/>
        <v>0</v>
      </c>
      <c r="CP615" s="21">
        <f t="shared" si="1580"/>
        <v>0</v>
      </c>
      <c r="CQ615" s="21">
        <f t="shared" si="1580"/>
        <v>0</v>
      </c>
      <c r="CR615" s="21">
        <f t="shared" si="1580"/>
        <v>0</v>
      </c>
      <c r="CS615" s="21">
        <f t="shared" si="1580"/>
        <v>0</v>
      </c>
      <c r="CT615" s="21">
        <f t="shared" si="1580"/>
        <v>0</v>
      </c>
      <c r="CU615" s="21">
        <f t="shared" si="1580"/>
        <v>0</v>
      </c>
      <c r="CV615" s="21">
        <f t="shared" si="1580"/>
        <v>0</v>
      </c>
      <c r="CW615" s="21">
        <f t="shared" si="1580"/>
        <v>0</v>
      </c>
      <c r="CX615" s="21">
        <f t="shared" si="1580"/>
        <v>0</v>
      </c>
      <c r="CY615" s="21">
        <f t="shared" si="1580"/>
        <v>0</v>
      </c>
      <c r="CZ615" s="21">
        <f t="shared" si="1580"/>
        <v>0</v>
      </c>
      <c r="DA615" s="21">
        <f t="shared" ref="DA615:DY615" si="1581">DA181*$D615</f>
        <v>0</v>
      </c>
      <c r="DB615" s="21">
        <f t="shared" si="1581"/>
        <v>0</v>
      </c>
      <c r="DC615" s="21">
        <f t="shared" si="1581"/>
        <v>0</v>
      </c>
      <c r="DD615" s="21">
        <f t="shared" si="1581"/>
        <v>0</v>
      </c>
      <c r="DE615" s="21">
        <f t="shared" si="1581"/>
        <v>0</v>
      </c>
      <c r="DF615" s="21">
        <f t="shared" si="1581"/>
        <v>0</v>
      </c>
      <c r="DG615" s="21">
        <f t="shared" si="1581"/>
        <v>0</v>
      </c>
      <c r="DH615" s="21">
        <f t="shared" si="1581"/>
        <v>0</v>
      </c>
      <c r="DI615" s="21">
        <f t="shared" si="1581"/>
        <v>0</v>
      </c>
      <c r="DJ615" s="21">
        <f t="shared" si="1581"/>
        <v>0</v>
      </c>
      <c r="DK615" s="21">
        <f t="shared" si="1581"/>
        <v>0</v>
      </c>
      <c r="DL615" s="21">
        <f t="shared" si="1581"/>
        <v>0</v>
      </c>
      <c r="DM615" s="21">
        <f t="shared" si="1581"/>
        <v>0</v>
      </c>
      <c r="DN615" s="21">
        <f t="shared" si="1581"/>
        <v>0</v>
      </c>
      <c r="DO615" s="21">
        <f t="shared" si="1581"/>
        <v>0</v>
      </c>
      <c r="DP615" s="21">
        <f t="shared" si="1581"/>
        <v>0</v>
      </c>
      <c r="DQ615" s="21">
        <f t="shared" si="1581"/>
        <v>0</v>
      </c>
      <c r="DR615" s="21">
        <f t="shared" si="1581"/>
        <v>0</v>
      </c>
      <c r="DS615" s="21">
        <f t="shared" si="1581"/>
        <v>0</v>
      </c>
      <c r="DT615" s="21">
        <f t="shared" si="1581"/>
        <v>0</v>
      </c>
      <c r="DU615" s="21">
        <f t="shared" si="1581"/>
        <v>0</v>
      </c>
      <c r="DV615" s="21">
        <f t="shared" si="1581"/>
        <v>0</v>
      </c>
      <c r="DW615" s="21">
        <f t="shared" si="1581"/>
        <v>0</v>
      </c>
      <c r="DX615" s="21">
        <f t="shared" si="1581"/>
        <v>0</v>
      </c>
      <c r="DY615" s="21">
        <f t="shared" si="1581"/>
        <v>0</v>
      </c>
      <c r="EB615" s="116">
        <f t="shared" si="1520"/>
        <v>614</v>
      </c>
      <c r="EC615" s="2" t="str">
        <f t="shared" si="1572"/>
        <v>Phase 5</v>
      </c>
      <c r="ED615" s="2" t="str">
        <f t="shared" si="1573"/>
        <v>75' Wide</v>
      </c>
      <c r="EE615" s="33" t="str">
        <f>EE617</f>
        <v>*</v>
      </c>
      <c r="EF615" s="2" t="str">
        <f>EF617</f>
        <v>Broker Commissions</v>
      </c>
    </row>
    <row r="617" spans="1:136" x14ac:dyDescent="0.3">
      <c r="B617" s="18" t="s">
        <v>56</v>
      </c>
      <c r="C617" s="18"/>
      <c r="D617" s="18"/>
      <c r="E617" s="18"/>
      <c r="F617" s="18"/>
      <c r="G617" s="23">
        <f>SUM(G595:G616)</f>
        <v>-7723750</v>
      </c>
      <c r="H617" s="18"/>
      <c r="I617" s="19">
        <f>SUM(I595:I616)</f>
        <v>0</v>
      </c>
      <c r="J617" s="19">
        <f t="shared" ref="J617:BU617" si="1582">SUM(J595:J616)</f>
        <v>0</v>
      </c>
      <c r="K617" s="19">
        <f t="shared" si="1582"/>
        <v>0</v>
      </c>
      <c r="L617" s="19">
        <f t="shared" si="1582"/>
        <v>0</v>
      </c>
      <c r="M617" s="19">
        <f t="shared" si="1582"/>
        <v>0</v>
      </c>
      <c r="N617" s="19">
        <f t="shared" si="1582"/>
        <v>0</v>
      </c>
      <c r="O617" s="19">
        <f t="shared" si="1582"/>
        <v>0</v>
      </c>
      <c r="P617" s="19">
        <f t="shared" si="1582"/>
        <v>0</v>
      </c>
      <c r="Q617" s="19">
        <f t="shared" si="1582"/>
        <v>0</v>
      </c>
      <c r="R617" s="19">
        <f t="shared" si="1582"/>
        <v>0</v>
      </c>
      <c r="S617" s="19">
        <f t="shared" si="1582"/>
        <v>0</v>
      </c>
      <c r="T617" s="19">
        <f t="shared" si="1582"/>
        <v>0</v>
      </c>
      <c r="U617" s="19">
        <f t="shared" si="1582"/>
        <v>0</v>
      </c>
      <c r="V617" s="19">
        <f t="shared" si="1582"/>
        <v>0</v>
      </c>
      <c r="W617" s="19">
        <f t="shared" si="1582"/>
        <v>-128729.16666666667</v>
      </c>
      <c r="X617" s="19">
        <f t="shared" si="1582"/>
        <v>-128729.16666666667</v>
      </c>
      <c r="Y617" s="19">
        <f t="shared" si="1582"/>
        <v>-128729.16666666667</v>
      </c>
      <c r="Z617" s="19">
        <f t="shared" si="1582"/>
        <v>-128729.16666666667</v>
      </c>
      <c r="AA617" s="19">
        <f t="shared" si="1582"/>
        <v>-128729.16666666667</v>
      </c>
      <c r="AB617" s="19">
        <f t="shared" si="1582"/>
        <v>-128729.16666666667</v>
      </c>
      <c r="AC617" s="19">
        <f t="shared" si="1582"/>
        <v>-128729.16666666667</v>
      </c>
      <c r="AD617" s="19">
        <f t="shared" si="1582"/>
        <v>-128729.16666666667</v>
      </c>
      <c r="AE617" s="19">
        <f t="shared" si="1582"/>
        <v>-128729.16666666667</v>
      </c>
      <c r="AF617" s="19">
        <f t="shared" si="1582"/>
        <v>-128729.16666666667</v>
      </c>
      <c r="AG617" s="19">
        <f t="shared" si="1582"/>
        <v>-128729.16666666667</v>
      </c>
      <c r="AH617" s="19">
        <f t="shared" si="1582"/>
        <v>-128729.16666666667</v>
      </c>
      <c r="AI617" s="19">
        <f t="shared" si="1582"/>
        <v>-128729.16666666667</v>
      </c>
      <c r="AJ617" s="19">
        <f t="shared" si="1582"/>
        <v>-128729.16666666667</v>
      </c>
      <c r="AK617" s="19">
        <f t="shared" si="1582"/>
        <v>-128729.16666666667</v>
      </c>
      <c r="AL617" s="19">
        <f t="shared" si="1582"/>
        <v>-128729.16666666667</v>
      </c>
      <c r="AM617" s="19">
        <f t="shared" si="1582"/>
        <v>-128729.16666666667</v>
      </c>
      <c r="AN617" s="19">
        <f t="shared" si="1582"/>
        <v>-128729.16666666667</v>
      </c>
      <c r="AO617" s="19">
        <f t="shared" si="1582"/>
        <v>-128729.16666666667</v>
      </c>
      <c r="AP617" s="19">
        <f t="shared" si="1582"/>
        <v>-128729.16666666667</v>
      </c>
      <c r="AQ617" s="19">
        <f t="shared" si="1582"/>
        <v>-128729.16666666667</v>
      </c>
      <c r="AR617" s="19">
        <f t="shared" si="1582"/>
        <v>-128729.16666666667</v>
      </c>
      <c r="AS617" s="19">
        <f t="shared" si="1582"/>
        <v>-128729.16666666667</v>
      </c>
      <c r="AT617" s="19">
        <f t="shared" si="1582"/>
        <v>-128729.16666666667</v>
      </c>
      <c r="AU617" s="19">
        <f t="shared" si="1582"/>
        <v>-128729.16666666667</v>
      </c>
      <c r="AV617" s="19">
        <f t="shared" si="1582"/>
        <v>-128729.16666666667</v>
      </c>
      <c r="AW617" s="19">
        <f t="shared" si="1582"/>
        <v>-128729.16666666667</v>
      </c>
      <c r="AX617" s="19">
        <f t="shared" si="1582"/>
        <v>-128729.16666666667</v>
      </c>
      <c r="AY617" s="19">
        <f t="shared" si="1582"/>
        <v>-128729.16666666667</v>
      </c>
      <c r="AZ617" s="19">
        <f t="shared" si="1582"/>
        <v>-128729.16666666667</v>
      </c>
      <c r="BA617" s="19">
        <f t="shared" si="1582"/>
        <v>-128729.16666666667</v>
      </c>
      <c r="BB617" s="19">
        <f t="shared" si="1582"/>
        <v>-128729.16666666667</v>
      </c>
      <c r="BC617" s="19">
        <f t="shared" si="1582"/>
        <v>-128729.16666666667</v>
      </c>
      <c r="BD617" s="19">
        <f t="shared" si="1582"/>
        <v>-128729.16666666667</v>
      </c>
      <c r="BE617" s="19">
        <f t="shared" si="1582"/>
        <v>-128729.16666666667</v>
      </c>
      <c r="BF617" s="19">
        <f t="shared" si="1582"/>
        <v>-128729.16666666667</v>
      </c>
      <c r="BG617" s="19">
        <f t="shared" si="1582"/>
        <v>-128729.16666666667</v>
      </c>
      <c r="BH617" s="19">
        <f t="shared" si="1582"/>
        <v>-128729.16666666667</v>
      </c>
      <c r="BI617" s="19">
        <f t="shared" si="1582"/>
        <v>-128729.16666666667</v>
      </c>
      <c r="BJ617" s="19">
        <f t="shared" si="1582"/>
        <v>-128729.16666666667</v>
      </c>
      <c r="BK617" s="19">
        <f t="shared" si="1582"/>
        <v>-128729.16666666667</v>
      </c>
      <c r="BL617" s="19">
        <f t="shared" si="1582"/>
        <v>-128729.16666666667</v>
      </c>
      <c r="BM617" s="19">
        <f t="shared" si="1582"/>
        <v>-128729.16666666667</v>
      </c>
      <c r="BN617" s="19">
        <f t="shared" si="1582"/>
        <v>-128729.16666666667</v>
      </c>
      <c r="BO617" s="19">
        <f t="shared" si="1582"/>
        <v>-128729.16666666667</v>
      </c>
      <c r="BP617" s="19">
        <f t="shared" si="1582"/>
        <v>-128729.16666666667</v>
      </c>
      <c r="BQ617" s="19">
        <f t="shared" si="1582"/>
        <v>-128729.16666666667</v>
      </c>
      <c r="BR617" s="19">
        <f t="shared" si="1582"/>
        <v>-128729.16666666667</v>
      </c>
      <c r="BS617" s="19">
        <f t="shared" si="1582"/>
        <v>-128729.16666666667</v>
      </c>
      <c r="BT617" s="19">
        <f t="shared" si="1582"/>
        <v>-128729.16666666667</v>
      </c>
      <c r="BU617" s="19">
        <f t="shared" si="1582"/>
        <v>-128729.16666666667</v>
      </c>
      <c r="BV617" s="19">
        <f t="shared" ref="BV617:DY617" si="1583">SUM(BV595:BV616)</f>
        <v>-128729.16666666667</v>
      </c>
      <c r="BW617" s="19">
        <f t="shared" si="1583"/>
        <v>-128729.16666666667</v>
      </c>
      <c r="BX617" s="19">
        <f t="shared" si="1583"/>
        <v>-128729.16666666667</v>
      </c>
      <c r="BY617" s="19">
        <f t="shared" si="1583"/>
        <v>-128729.16666666667</v>
      </c>
      <c r="BZ617" s="19">
        <f t="shared" si="1583"/>
        <v>-128729.16666666667</v>
      </c>
      <c r="CA617" s="19">
        <f t="shared" si="1583"/>
        <v>-128729.16666666667</v>
      </c>
      <c r="CB617" s="19">
        <f t="shared" si="1583"/>
        <v>-128729.16666666667</v>
      </c>
      <c r="CC617" s="19">
        <f t="shared" si="1583"/>
        <v>-128729.16666666667</v>
      </c>
      <c r="CD617" s="19">
        <f t="shared" si="1583"/>
        <v>-128729.16666666667</v>
      </c>
      <c r="CE617" s="19">
        <f t="shared" si="1583"/>
        <v>0</v>
      </c>
      <c r="CF617" s="19">
        <f t="shared" si="1583"/>
        <v>0</v>
      </c>
      <c r="CG617" s="19">
        <f t="shared" si="1583"/>
        <v>0</v>
      </c>
      <c r="CH617" s="19">
        <f t="shared" si="1583"/>
        <v>0</v>
      </c>
      <c r="CI617" s="19">
        <f t="shared" si="1583"/>
        <v>0</v>
      </c>
      <c r="CJ617" s="19">
        <f t="shared" si="1583"/>
        <v>0</v>
      </c>
      <c r="CK617" s="19">
        <f t="shared" si="1583"/>
        <v>0</v>
      </c>
      <c r="CL617" s="19">
        <f t="shared" si="1583"/>
        <v>0</v>
      </c>
      <c r="CM617" s="19">
        <f t="shared" si="1583"/>
        <v>0</v>
      </c>
      <c r="CN617" s="19">
        <f t="shared" si="1583"/>
        <v>0</v>
      </c>
      <c r="CO617" s="19">
        <f t="shared" si="1583"/>
        <v>0</v>
      </c>
      <c r="CP617" s="19">
        <f t="shared" si="1583"/>
        <v>0</v>
      </c>
      <c r="CQ617" s="19">
        <f t="shared" si="1583"/>
        <v>0</v>
      </c>
      <c r="CR617" s="19">
        <f t="shared" si="1583"/>
        <v>0</v>
      </c>
      <c r="CS617" s="19">
        <f t="shared" si="1583"/>
        <v>0</v>
      </c>
      <c r="CT617" s="19">
        <f t="shared" si="1583"/>
        <v>0</v>
      </c>
      <c r="CU617" s="19">
        <f t="shared" si="1583"/>
        <v>0</v>
      </c>
      <c r="CV617" s="19">
        <f t="shared" si="1583"/>
        <v>0</v>
      </c>
      <c r="CW617" s="19">
        <f t="shared" si="1583"/>
        <v>0</v>
      </c>
      <c r="CX617" s="19">
        <f t="shared" si="1583"/>
        <v>0</v>
      </c>
      <c r="CY617" s="19">
        <f t="shared" si="1583"/>
        <v>0</v>
      </c>
      <c r="CZ617" s="19">
        <f t="shared" si="1583"/>
        <v>0</v>
      </c>
      <c r="DA617" s="19">
        <f t="shared" si="1583"/>
        <v>0</v>
      </c>
      <c r="DB617" s="19">
        <f t="shared" si="1583"/>
        <v>0</v>
      </c>
      <c r="DC617" s="19">
        <f t="shared" si="1583"/>
        <v>0</v>
      </c>
      <c r="DD617" s="19">
        <f t="shared" si="1583"/>
        <v>0</v>
      </c>
      <c r="DE617" s="19">
        <f t="shared" si="1583"/>
        <v>0</v>
      </c>
      <c r="DF617" s="19">
        <f t="shared" si="1583"/>
        <v>0</v>
      </c>
      <c r="DG617" s="19">
        <f t="shared" si="1583"/>
        <v>0</v>
      </c>
      <c r="DH617" s="19">
        <f t="shared" si="1583"/>
        <v>0</v>
      </c>
      <c r="DI617" s="19">
        <f t="shared" si="1583"/>
        <v>0</v>
      </c>
      <c r="DJ617" s="19">
        <f t="shared" si="1583"/>
        <v>0</v>
      </c>
      <c r="DK617" s="19">
        <f t="shared" si="1583"/>
        <v>0</v>
      </c>
      <c r="DL617" s="19">
        <f t="shared" si="1583"/>
        <v>0</v>
      </c>
      <c r="DM617" s="19">
        <f t="shared" si="1583"/>
        <v>0</v>
      </c>
      <c r="DN617" s="19">
        <f t="shared" si="1583"/>
        <v>0</v>
      </c>
      <c r="DO617" s="19">
        <f t="shared" si="1583"/>
        <v>0</v>
      </c>
      <c r="DP617" s="19">
        <f t="shared" si="1583"/>
        <v>0</v>
      </c>
      <c r="DQ617" s="19">
        <f t="shared" si="1583"/>
        <v>0</v>
      </c>
      <c r="DR617" s="19">
        <f t="shared" si="1583"/>
        <v>0</v>
      </c>
      <c r="DS617" s="19">
        <f t="shared" si="1583"/>
        <v>0</v>
      </c>
      <c r="DT617" s="19">
        <f t="shared" si="1583"/>
        <v>0</v>
      </c>
      <c r="DU617" s="19">
        <f t="shared" si="1583"/>
        <v>0</v>
      </c>
      <c r="DV617" s="19">
        <f t="shared" si="1583"/>
        <v>0</v>
      </c>
      <c r="DW617" s="19">
        <f t="shared" si="1583"/>
        <v>0</v>
      </c>
      <c r="DX617" s="19">
        <f t="shared" si="1583"/>
        <v>0</v>
      </c>
      <c r="DY617" s="19">
        <f t="shared" si="1583"/>
        <v>0</v>
      </c>
      <c r="EB617" s="116">
        <f>ROW(EB617)-ROW($EB$2)+1</f>
        <v>616</v>
      </c>
      <c r="EC617" s="2" t="s">
        <v>0</v>
      </c>
      <c r="ED617" s="2" t="s">
        <v>0</v>
      </c>
      <c r="EE617" s="117" t="s">
        <v>79</v>
      </c>
      <c r="EF617" s="110" t="str">
        <f>CF!$C$36</f>
        <v>Broker Commissions</v>
      </c>
    </row>
    <row r="619" spans="1:136" ht="33" x14ac:dyDescent="0.3">
      <c r="A619" s="8" t="s">
        <v>108</v>
      </c>
      <c r="B619" s="4"/>
      <c r="C619" s="4"/>
      <c r="D619" s="9" t="str">
        <f>Product!$B$26</f>
        <v>Closing Costs</v>
      </c>
      <c r="E619" s="9"/>
      <c r="F619" s="16"/>
      <c r="G619" s="7"/>
    </row>
    <row r="621" spans="1:136" x14ac:dyDescent="0.3">
      <c r="B621" s="2" t="str">
        <f>Product!$D$2</f>
        <v>Phase 1</v>
      </c>
      <c r="C621" s="2" t="str">
        <f>Product!$D$3</f>
        <v>50' Wide</v>
      </c>
      <c r="D621" s="129">
        <f>SUMIFS(INDEX(Product!$B$2:$U$97, MATCH(D619, Product!$B$2:$B$97, 0), ), Product!$B$2:$U$2, $B621, Product!$B$3:$U$3, $C621)</f>
        <v>-4137.5</v>
      </c>
      <c r="E621" s="129"/>
      <c r="G621" s="11">
        <f>SUM(H621:DZ621)</f>
        <v>-124125</v>
      </c>
      <c r="I621" s="21">
        <f t="shared" ref="I621:AN621" si="1584">I163*$D621</f>
        <v>0</v>
      </c>
      <c r="J621" s="21">
        <f t="shared" si="1584"/>
        <v>0</v>
      </c>
      <c r="K621" s="21">
        <f t="shared" si="1584"/>
        <v>0</v>
      </c>
      <c r="L621" s="21">
        <f t="shared" si="1584"/>
        <v>0</v>
      </c>
      <c r="M621" s="21">
        <f t="shared" si="1584"/>
        <v>0</v>
      </c>
      <c r="N621" s="21">
        <f t="shared" si="1584"/>
        <v>0</v>
      </c>
      <c r="O621" s="21">
        <f t="shared" si="1584"/>
        <v>0</v>
      </c>
      <c r="P621" s="21">
        <f t="shared" si="1584"/>
        <v>0</v>
      </c>
      <c r="Q621" s="21">
        <f t="shared" si="1584"/>
        <v>0</v>
      </c>
      <c r="R621" s="21">
        <f t="shared" si="1584"/>
        <v>0</v>
      </c>
      <c r="S621" s="21">
        <f t="shared" si="1584"/>
        <v>0</v>
      </c>
      <c r="T621" s="21">
        <f t="shared" si="1584"/>
        <v>0</v>
      </c>
      <c r="U621" s="21">
        <f t="shared" si="1584"/>
        <v>0</v>
      </c>
      <c r="V621" s="21">
        <f t="shared" si="1584"/>
        <v>0</v>
      </c>
      <c r="W621" s="21">
        <f t="shared" si="1584"/>
        <v>-10343.75</v>
      </c>
      <c r="X621" s="21">
        <f t="shared" si="1584"/>
        <v>-10343.75</v>
      </c>
      <c r="Y621" s="21">
        <f t="shared" si="1584"/>
        <v>-10343.75</v>
      </c>
      <c r="Z621" s="21">
        <f t="shared" si="1584"/>
        <v>-10343.75</v>
      </c>
      <c r="AA621" s="21">
        <f t="shared" si="1584"/>
        <v>-10343.75</v>
      </c>
      <c r="AB621" s="21">
        <f t="shared" si="1584"/>
        <v>-10343.75</v>
      </c>
      <c r="AC621" s="21">
        <f t="shared" si="1584"/>
        <v>-10343.75</v>
      </c>
      <c r="AD621" s="21">
        <f t="shared" si="1584"/>
        <v>-10343.75</v>
      </c>
      <c r="AE621" s="21">
        <f t="shared" si="1584"/>
        <v>-10343.75</v>
      </c>
      <c r="AF621" s="21">
        <f t="shared" si="1584"/>
        <v>-10343.75</v>
      </c>
      <c r="AG621" s="21">
        <f t="shared" si="1584"/>
        <v>-10343.75</v>
      </c>
      <c r="AH621" s="21">
        <f t="shared" si="1584"/>
        <v>-10343.75</v>
      </c>
      <c r="AI621" s="21">
        <f t="shared" si="1584"/>
        <v>0</v>
      </c>
      <c r="AJ621" s="21">
        <f t="shared" si="1584"/>
        <v>0</v>
      </c>
      <c r="AK621" s="21">
        <f t="shared" si="1584"/>
        <v>0</v>
      </c>
      <c r="AL621" s="21">
        <f t="shared" si="1584"/>
        <v>0</v>
      </c>
      <c r="AM621" s="21">
        <f t="shared" si="1584"/>
        <v>0</v>
      </c>
      <c r="AN621" s="21">
        <f t="shared" si="1584"/>
        <v>0</v>
      </c>
      <c r="AO621" s="21">
        <f t="shared" ref="AO621:BT621" si="1585">AO163*$D621</f>
        <v>0</v>
      </c>
      <c r="AP621" s="21">
        <f t="shared" si="1585"/>
        <v>0</v>
      </c>
      <c r="AQ621" s="21">
        <f t="shared" si="1585"/>
        <v>0</v>
      </c>
      <c r="AR621" s="21">
        <f t="shared" si="1585"/>
        <v>0</v>
      </c>
      <c r="AS621" s="21">
        <f t="shared" si="1585"/>
        <v>0</v>
      </c>
      <c r="AT621" s="21">
        <f t="shared" si="1585"/>
        <v>0</v>
      </c>
      <c r="AU621" s="21">
        <f t="shared" si="1585"/>
        <v>0</v>
      </c>
      <c r="AV621" s="21">
        <f t="shared" si="1585"/>
        <v>0</v>
      </c>
      <c r="AW621" s="21">
        <f t="shared" si="1585"/>
        <v>0</v>
      </c>
      <c r="AX621" s="21">
        <f t="shared" si="1585"/>
        <v>0</v>
      </c>
      <c r="AY621" s="21">
        <f t="shared" si="1585"/>
        <v>0</v>
      </c>
      <c r="AZ621" s="21">
        <f t="shared" si="1585"/>
        <v>0</v>
      </c>
      <c r="BA621" s="21">
        <f t="shared" si="1585"/>
        <v>0</v>
      </c>
      <c r="BB621" s="21">
        <f t="shared" si="1585"/>
        <v>0</v>
      </c>
      <c r="BC621" s="21">
        <f t="shared" si="1585"/>
        <v>0</v>
      </c>
      <c r="BD621" s="21">
        <f t="shared" si="1585"/>
        <v>0</v>
      </c>
      <c r="BE621" s="21">
        <f t="shared" si="1585"/>
        <v>0</v>
      </c>
      <c r="BF621" s="21">
        <f t="shared" si="1585"/>
        <v>0</v>
      </c>
      <c r="BG621" s="21">
        <f t="shared" si="1585"/>
        <v>0</v>
      </c>
      <c r="BH621" s="21">
        <f t="shared" si="1585"/>
        <v>0</v>
      </c>
      <c r="BI621" s="21">
        <f t="shared" si="1585"/>
        <v>0</v>
      </c>
      <c r="BJ621" s="21">
        <f t="shared" si="1585"/>
        <v>0</v>
      </c>
      <c r="BK621" s="21">
        <f t="shared" si="1585"/>
        <v>0</v>
      </c>
      <c r="BL621" s="21">
        <f t="shared" si="1585"/>
        <v>0</v>
      </c>
      <c r="BM621" s="21">
        <f t="shared" si="1585"/>
        <v>0</v>
      </c>
      <c r="BN621" s="21">
        <f t="shared" si="1585"/>
        <v>0</v>
      </c>
      <c r="BO621" s="21">
        <f t="shared" si="1585"/>
        <v>0</v>
      </c>
      <c r="BP621" s="21">
        <f t="shared" si="1585"/>
        <v>0</v>
      </c>
      <c r="BQ621" s="21">
        <f t="shared" si="1585"/>
        <v>0</v>
      </c>
      <c r="BR621" s="21">
        <f t="shared" si="1585"/>
        <v>0</v>
      </c>
      <c r="BS621" s="21">
        <f t="shared" si="1585"/>
        <v>0</v>
      </c>
      <c r="BT621" s="21">
        <f t="shared" si="1585"/>
        <v>0</v>
      </c>
      <c r="BU621" s="21">
        <f t="shared" ref="BU621:CZ621" si="1586">BU163*$D621</f>
        <v>0</v>
      </c>
      <c r="BV621" s="21">
        <f t="shared" si="1586"/>
        <v>0</v>
      </c>
      <c r="BW621" s="21">
        <f t="shared" si="1586"/>
        <v>0</v>
      </c>
      <c r="BX621" s="21">
        <f t="shared" si="1586"/>
        <v>0</v>
      </c>
      <c r="BY621" s="21">
        <f t="shared" si="1586"/>
        <v>0</v>
      </c>
      <c r="BZ621" s="21">
        <f t="shared" si="1586"/>
        <v>0</v>
      </c>
      <c r="CA621" s="21">
        <f t="shared" si="1586"/>
        <v>0</v>
      </c>
      <c r="CB621" s="21">
        <f t="shared" si="1586"/>
        <v>0</v>
      </c>
      <c r="CC621" s="21">
        <f t="shared" si="1586"/>
        <v>0</v>
      </c>
      <c r="CD621" s="21">
        <f t="shared" si="1586"/>
        <v>0</v>
      </c>
      <c r="CE621" s="21">
        <f t="shared" si="1586"/>
        <v>0</v>
      </c>
      <c r="CF621" s="21">
        <f t="shared" si="1586"/>
        <v>0</v>
      </c>
      <c r="CG621" s="21">
        <f t="shared" si="1586"/>
        <v>0</v>
      </c>
      <c r="CH621" s="21">
        <f t="shared" si="1586"/>
        <v>0</v>
      </c>
      <c r="CI621" s="21">
        <f t="shared" si="1586"/>
        <v>0</v>
      </c>
      <c r="CJ621" s="21">
        <f t="shared" si="1586"/>
        <v>0</v>
      </c>
      <c r="CK621" s="21">
        <f t="shared" si="1586"/>
        <v>0</v>
      </c>
      <c r="CL621" s="21">
        <f t="shared" si="1586"/>
        <v>0</v>
      </c>
      <c r="CM621" s="21">
        <f t="shared" si="1586"/>
        <v>0</v>
      </c>
      <c r="CN621" s="21">
        <f t="shared" si="1586"/>
        <v>0</v>
      </c>
      <c r="CO621" s="21">
        <f t="shared" si="1586"/>
        <v>0</v>
      </c>
      <c r="CP621" s="21">
        <f t="shared" si="1586"/>
        <v>0</v>
      </c>
      <c r="CQ621" s="21">
        <f t="shared" si="1586"/>
        <v>0</v>
      </c>
      <c r="CR621" s="21">
        <f t="shared" si="1586"/>
        <v>0</v>
      </c>
      <c r="CS621" s="21">
        <f t="shared" si="1586"/>
        <v>0</v>
      </c>
      <c r="CT621" s="21">
        <f t="shared" si="1586"/>
        <v>0</v>
      </c>
      <c r="CU621" s="21">
        <f t="shared" si="1586"/>
        <v>0</v>
      </c>
      <c r="CV621" s="21">
        <f t="shared" si="1586"/>
        <v>0</v>
      </c>
      <c r="CW621" s="21">
        <f t="shared" si="1586"/>
        <v>0</v>
      </c>
      <c r="CX621" s="21">
        <f t="shared" si="1586"/>
        <v>0</v>
      </c>
      <c r="CY621" s="21">
        <f t="shared" si="1586"/>
        <v>0</v>
      </c>
      <c r="CZ621" s="21">
        <f t="shared" si="1586"/>
        <v>0</v>
      </c>
      <c r="DA621" s="21">
        <f t="shared" ref="DA621:DY621" si="1587">DA163*$D621</f>
        <v>0</v>
      </c>
      <c r="DB621" s="21">
        <f t="shared" si="1587"/>
        <v>0</v>
      </c>
      <c r="DC621" s="21">
        <f t="shared" si="1587"/>
        <v>0</v>
      </c>
      <c r="DD621" s="21">
        <f t="shared" si="1587"/>
        <v>0</v>
      </c>
      <c r="DE621" s="21">
        <f t="shared" si="1587"/>
        <v>0</v>
      </c>
      <c r="DF621" s="21">
        <f t="shared" si="1587"/>
        <v>0</v>
      </c>
      <c r="DG621" s="21">
        <f t="shared" si="1587"/>
        <v>0</v>
      </c>
      <c r="DH621" s="21">
        <f t="shared" si="1587"/>
        <v>0</v>
      </c>
      <c r="DI621" s="21">
        <f t="shared" si="1587"/>
        <v>0</v>
      </c>
      <c r="DJ621" s="21">
        <f t="shared" si="1587"/>
        <v>0</v>
      </c>
      <c r="DK621" s="21">
        <f t="shared" si="1587"/>
        <v>0</v>
      </c>
      <c r="DL621" s="21">
        <f t="shared" si="1587"/>
        <v>0</v>
      </c>
      <c r="DM621" s="21">
        <f t="shared" si="1587"/>
        <v>0</v>
      </c>
      <c r="DN621" s="21">
        <f t="shared" si="1587"/>
        <v>0</v>
      </c>
      <c r="DO621" s="21">
        <f t="shared" si="1587"/>
        <v>0</v>
      </c>
      <c r="DP621" s="21">
        <f t="shared" si="1587"/>
        <v>0</v>
      </c>
      <c r="DQ621" s="21">
        <f t="shared" si="1587"/>
        <v>0</v>
      </c>
      <c r="DR621" s="21">
        <f t="shared" si="1587"/>
        <v>0</v>
      </c>
      <c r="DS621" s="21">
        <f t="shared" si="1587"/>
        <v>0</v>
      </c>
      <c r="DT621" s="21">
        <f t="shared" si="1587"/>
        <v>0</v>
      </c>
      <c r="DU621" s="21">
        <f t="shared" si="1587"/>
        <v>0</v>
      </c>
      <c r="DV621" s="21">
        <f t="shared" si="1587"/>
        <v>0</v>
      </c>
      <c r="DW621" s="21">
        <f t="shared" si="1587"/>
        <v>0</v>
      </c>
      <c r="DX621" s="21">
        <f t="shared" si="1587"/>
        <v>0</v>
      </c>
      <c r="DY621" s="21">
        <f t="shared" si="1587"/>
        <v>0</v>
      </c>
      <c r="EB621" s="116">
        <f>ROW(EB621)-ROW($EB$2)+1</f>
        <v>620</v>
      </c>
      <c r="EC621" s="2" t="str">
        <f>B621</f>
        <v>Phase 1</v>
      </c>
      <c r="ED621" s="2" t="str">
        <f>C621</f>
        <v>50' Wide</v>
      </c>
      <c r="EE621" s="33" t="str">
        <f>EE641</f>
        <v>*</v>
      </c>
      <c r="EF621" s="2" t="str">
        <f>EF641</f>
        <v>Closing Costs</v>
      </c>
    </row>
    <row r="622" spans="1:136" x14ac:dyDescent="0.3">
      <c r="B622" s="2" t="str">
        <f>Product!$E$2</f>
        <v>Phase 1</v>
      </c>
      <c r="C622" s="2" t="str">
        <f>Product!$E$3</f>
        <v>60' Wide</v>
      </c>
      <c r="D622" s="129">
        <f>SUMIFS(INDEX(Product!$B$2:$U$97, MATCH(D619, Product!$B$2:$B$97, 0), ), Product!$B$2:$U$2, $B622, Product!$B$3:$U$3, $C622)</f>
        <v>-4906.25</v>
      </c>
      <c r="E622" s="129"/>
      <c r="G622" s="11">
        <f>SUM(H622:DZ622)</f>
        <v>-147187.5</v>
      </c>
      <c r="I622" s="21">
        <f t="shared" ref="I622:AN622" si="1588">I164*$D622</f>
        <v>0</v>
      </c>
      <c r="J622" s="21">
        <f t="shared" si="1588"/>
        <v>0</v>
      </c>
      <c r="K622" s="21">
        <f t="shared" si="1588"/>
        <v>0</v>
      </c>
      <c r="L622" s="21">
        <f t="shared" si="1588"/>
        <v>0</v>
      </c>
      <c r="M622" s="21">
        <f t="shared" si="1588"/>
        <v>0</v>
      </c>
      <c r="N622" s="21">
        <f t="shared" si="1588"/>
        <v>0</v>
      </c>
      <c r="O622" s="21">
        <f t="shared" si="1588"/>
        <v>0</v>
      </c>
      <c r="P622" s="21">
        <f t="shared" si="1588"/>
        <v>0</v>
      </c>
      <c r="Q622" s="21">
        <f t="shared" si="1588"/>
        <v>0</v>
      </c>
      <c r="R622" s="21">
        <f t="shared" si="1588"/>
        <v>0</v>
      </c>
      <c r="S622" s="21">
        <f t="shared" si="1588"/>
        <v>0</v>
      </c>
      <c r="T622" s="21">
        <f t="shared" si="1588"/>
        <v>0</v>
      </c>
      <c r="U622" s="21">
        <f t="shared" si="1588"/>
        <v>0</v>
      </c>
      <c r="V622" s="21">
        <f t="shared" si="1588"/>
        <v>0</v>
      </c>
      <c r="W622" s="21">
        <f t="shared" si="1588"/>
        <v>-12265.625</v>
      </c>
      <c r="X622" s="21">
        <f t="shared" si="1588"/>
        <v>-12265.625</v>
      </c>
      <c r="Y622" s="21">
        <f t="shared" si="1588"/>
        <v>-12265.625</v>
      </c>
      <c r="Z622" s="21">
        <f t="shared" si="1588"/>
        <v>-12265.625</v>
      </c>
      <c r="AA622" s="21">
        <f t="shared" si="1588"/>
        <v>-12265.625</v>
      </c>
      <c r="AB622" s="21">
        <f t="shared" si="1588"/>
        <v>-12265.625</v>
      </c>
      <c r="AC622" s="21">
        <f t="shared" si="1588"/>
        <v>-12265.625</v>
      </c>
      <c r="AD622" s="21">
        <f t="shared" si="1588"/>
        <v>-12265.625</v>
      </c>
      <c r="AE622" s="21">
        <f t="shared" si="1588"/>
        <v>-12265.625</v>
      </c>
      <c r="AF622" s="21">
        <f t="shared" si="1588"/>
        <v>-12265.625</v>
      </c>
      <c r="AG622" s="21">
        <f t="shared" si="1588"/>
        <v>-12265.625</v>
      </c>
      <c r="AH622" s="21">
        <f t="shared" si="1588"/>
        <v>-12265.625</v>
      </c>
      <c r="AI622" s="21">
        <f t="shared" si="1588"/>
        <v>0</v>
      </c>
      <c r="AJ622" s="21">
        <f t="shared" si="1588"/>
        <v>0</v>
      </c>
      <c r="AK622" s="21">
        <f t="shared" si="1588"/>
        <v>0</v>
      </c>
      <c r="AL622" s="21">
        <f t="shared" si="1588"/>
        <v>0</v>
      </c>
      <c r="AM622" s="21">
        <f t="shared" si="1588"/>
        <v>0</v>
      </c>
      <c r="AN622" s="21">
        <f t="shared" si="1588"/>
        <v>0</v>
      </c>
      <c r="AO622" s="21">
        <f t="shared" ref="AO622:BT622" si="1589">AO164*$D622</f>
        <v>0</v>
      </c>
      <c r="AP622" s="21">
        <f t="shared" si="1589"/>
        <v>0</v>
      </c>
      <c r="AQ622" s="21">
        <f t="shared" si="1589"/>
        <v>0</v>
      </c>
      <c r="AR622" s="21">
        <f t="shared" si="1589"/>
        <v>0</v>
      </c>
      <c r="AS622" s="21">
        <f t="shared" si="1589"/>
        <v>0</v>
      </c>
      <c r="AT622" s="21">
        <f t="shared" si="1589"/>
        <v>0</v>
      </c>
      <c r="AU622" s="21">
        <f t="shared" si="1589"/>
        <v>0</v>
      </c>
      <c r="AV622" s="21">
        <f t="shared" si="1589"/>
        <v>0</v>
      </c>
      <c r="AW622" s="21">
        <f t="shared" si="1589"/>
        <v>0</v>
      </c>
      <c r="AX622" s="21">
        <f t="shared" si="1589"/>
        <v>0</v>
      </c>
      <c r="AY622" s="21">
        <f t="shared" si="1589"/>
        <v>0</v>
      </c>
      <c r="AZ622" s="21">
        <f t="shared" si="1589"/>
        <v>0</v>
      </c>
      <c r="BA622" s="21">
        <f t="shared" si="1589"/>
        <v>0</v>
      </c>
      <c r="BB622" s="21">
        <f t="shared" si="1589"/>
        <v>0</v>
      </c>
      <c r="BC622" s="21">
        <f t="shared" si="1589"/>
        <v>0</v>
      </c>
      <c r="BD622" s="21">
        <f t="shared" si="1589"/>
        <v>0</v>
      </c>
      <c r="BE622" s="21">
        <f t="shared" si="1589"/>
        <v>0</v>
      </c>
      <c r="BF622" s="21">
        <f t="shared" si="1589"/>
        <v>0</v>
      </c>
      <c r="BG622" s="21">
        <f t="shared" si="1589"/>
        <v>0</v>
      </c>
      <c r="BH622" s="21">
        <f t="shared" si="1589"/>
        <v>0</v>
      </c>
      <c r="BI622" s="21">
        <f t="shared" si="1589"/>
        <v>0</v>
      </c>
      <c r="BJ622" s="21">
        <f t="shared" si="1589"/>
        <v>0</v>
      </c>
      <c r="BK622" s="21">
        <f t="shared" si="1589"/>
        <v>0</v>
      </c>
      <c r="BL622" s="21">
        <f t="shared" si="1589"/>
        <v>0</v>
      </c>
      <c r="BM622" s="21">
        <f t="shared" si="1589"/>
        <v>0</v>
      </c>
      <c r="BN622" s="21">
        <f t="shared" si="1589"/>
        <v>0</v>
      </c>
      <c r="BO622" s="21">
        <f t="shared" si="1589"/>
        <v>0</v>
      </c>
      <c r="BP622" s="21">
        <f t="shared" si="1589"/>
        <v>0</v>
      </c>
      <c r="BQ622" s="21">
        <f t="shared" si="1589"/>
        <v>0</v>
      </c>
      <c r="BR622" s="21">
        <f t="shared" si="1589"/>
        <v>0</v>
      </c>
      <c r="BS622" s="21">
        <f t="shared" si="1589"/>
        <v>0</v>
      </c>
      <c r="BT622" s="21">
        <f t="shared" si="1589"/>
        <v>0</v>
      </c>
      <c r="BU622" s="21">
        <f t="shared" ref="BU622:CZ622" si="1590">BU164*$D622</f>
        <v>0</v>
      </c>
      <c r="BV622" s="21">
        <f t="shared" si="1590"/>
        <v>0</v>
      </c>
      <c r="BW622" s="21">
        <f t="shared" si="1590"/>
        <v>0</v>
      </c>
      <c r="BX622" s="21">
        <f t="shared" si="1590"/>
        <v>0</v>
      </c>
      <c r="BY622" s="21">
        <f t="shared" si="1590"/>
        <v>0</v>
      </c>
      <c r="BZ622" s="21">
        <f t="shared" si="1590"/>
        <v>0</v>
      </c>
      <c r="CA622" s="21">
        <f t="shared" si="1590"/>
        <v>0</v>
      </c>
      <c r="CB622" s="21">
        <f t="shared" si="1590"/>
        <v>0</v>
      </c>
      <c r="CC622" s="21">
        <f t="shared" si="1590"/>
        <v>0</v>
      </c>
      <c r="CD622" s="21">
        <f t="shared" si="1590"/>
        <v>0</v>
      </c>
      <c r="CE622" s="21">
        <f t="shared" si="1590"/>
        <v>0</v>
      </c>
      <c r="CF622" s="21">
        <f t="shared" si="1590"/>
        <v>0</v>
      </c>
      <c r="CG622" s="21">
        <f t="shared" si="1590"/>
        <v>0</v>
      </c>
      <c r="CH622" s="21">
        <f t="shared" si="1590"/>
        <v>0</v>
      </c>
      <c r="CI622" s="21">
        <f t="shared" si="1590"/>
        <v>0</v>
      </c>
      <c r="CJ622" s="21">
        <f t="shared" si="1590"/>
        <v>0</v>
      </c>
      <c r="CK622" s="21">
        <f t="shared" si="1590"/>
        <v>0</v>
      </c>
      <c r="CL622" s="21">
        <f t="shared" si="1590"/>
        <v>0</v>
      </c>
      <c r="CM622" s="21">
        <f t="shared" si="1590"/>
        <v>0</v>
      </c>
      <c r="CN622" s="21">
        <f t="shared" si="1590"/>
        <v>0</v>
      </c>
      <c r="CO622" s="21">
        <f t="shared" si="1590"/>
        <v>0</v>
      </c>
      <c r="CP622" s="21">
        <f t="shared" si="1590"/>
        <v>0</v>
      </c>
      <c r="CQ622" s="21">
        <f t="shared" si="1590"/>
        <v>0</v>
      </c>
      <c r="CR622" s="21">
        <f t="shared" si="1590"/>
        <v>0</v>
      </c>
      <c r="CS622" s="21">
        <f t="shared" si="1590"/>
        <v>0</v>
      </c>
      <c r="CT622" s="21">
        <f t="shared" si="1590"/>
        <v>0</v>
      </c>
      <c r="CU622" s="21">
        <f t="shared" si="1590"/>
        <v>0</v>
      </c>
      <c r="CV622" s="21">
        <f t="shared" si="1590"/>
        <v>0</v>
      </c>
      <c r="CW622" s="21">
        <f t="shared" si="1590"/>
        <v>0</v>
      </c>
      <c r="CX622" s="21">
        <f t="shared" si="1590"/>
        <v>0</v>
      </c>
      <c r="CY622" s="21">
        <f t="shared" si="1590"/>
        <v>0</v>
      </c>
      <c r="CZ622" s="21">
        <f t="shared" si="1590"/>
        <v>0</v>
      </c>
      <c r="DA622" s="21">
        <f t="shared" ref="DA622:DY622" si="1591">DA164*$D622</f>
        <v>0</v>
      </c>
      <c r="DB622" s="21">
        <f t="shared" si="1591"/>
        <v>0</v>
      </c>
      <c r="DC622" s="21">
        <f t="shared" si="1591"/>
        <v>0</v>
      </c>
      <c r="DD622" s="21">
        <f t="shared" si="1591"/>
        <v>0</v>
      </c>
      <c r="DE622" s="21">
        <f t="shared" si="1591"/>
        <v>0</v>
      </c>
      <c r="DF622" s="21">
        <f t="shared" si="1591"/>
        <v>0</v>
      </c>
      <c r="DG622" s="21">
        <f t="shared" si="1591"/>
        <v>0</v>
      </c>
      <c r="DH622" s="21">
        <f t="shared" si="1591"/>
        <v>0</v>
      </c>
      <c r="DI622" s="21">
        <f t="shared" si="1591"/>
        <v>0</v>
      </c>
      <c r="DJ622" s="21">
        <f t="shared" si="1591"/>
        <v>0</v>
      </c>
      <c r="DK622" s="21">
        <f t="shared" si="1591"/>
        <v>0</v>
      </c>
      <c r="DL622" s="21">
        <f t="shared" si="1591"/>
        <v>0</v>
      </c>
      <c r="DM622" s="21">
        <f t="shared" si="1591"/>
        <v>0</v>
      </c>
      <c r="DN622" s="21">
        <f t="shared" si="1591"/>
        <v>0</v>
      </c>
      <c r="DO622" s="21">
        <f t="shared" si="1591"/>
        <v>0</v>
      </c>
      <c r="DP622" s="21">
        <f t="shared" si="1591"/>
        <v>0</v>
      </c>
      <c r="DQ622" s="21">
        <f t="shared" si="1591"/>
        <v>0</v>
      </c>
      <c r="DR622" s="21">
        <f t="shared" si="1591"/>
        <v>0</v>
      </c>
      <c r="DS622" s="21">
        <f t="shared" si="1591"/>
        <v>0</v>
      </c>
      <c r="DT622" s="21">
        <f t="shared" si="1591"/>
        <v>0</v>
      </c>
      <c r="DU622" s="21">
        <f t="shared" si="1591"/>
        <v>0</v>
      </c>
      <c r="DV622" s="21">
        <f t="shared" si="1591"/>
        <v>0</v>
      </c>
      <c r="DW622" s="21">
        <f t="shared" si="1591"/>
        <v>0</v>
      </c>
      <c r="DX622" s="21">
        <f t="shared" si="1591"/>
        <v>0</v>
      </c>
      <c r="DY622" s="21">
        <f t="shared" si="1591"/>
        <v>0</v>
      </c>
      <c r="EB622" s="116">
        <f t="shared" ref="EB622:EB639" si="1592">ROW(EB622)-ROW($EB$2)+1</f>
        <v>621</v>
      </c>
      <c r="EC622" s="2" t="str">
        <f t="shared" ref="EC622:EC623" si="1593">B622</f>
        <v>Phase 1</v>
      </c>
      <c r="ED622" s="2" t="str">
        <f t="shared" ref="ED622:ED623" si="1594">C622</f>
        <v>60' Wide</v>
      </c>
      <c r="EE622" s="33" t="str">
        <f>EE641</f>
        <v>*</v>
      </c>
      <c r="EF622" s="2" t="str">
        <f>EF641</f>
        <v>Closing Costs</v>
      </c>
    </row>
    <row r="623" spans="1:136" x14ac:dyDescent="0.3">
      <c r="B623" s="2" t="str">
        <f>Product!$F$2</f>
        <v>Phase 1</v>
      </c>
      <c r="C623" s="2" t="str">
        <f>Product!$F$3</f>
        <v>75' Wide</v>
      </c>
      <c r="D623" s="129">
        <f>SUMIFS(INDEX(Product!$B$2:$U$97, MATCH(D619, Product!$B$2:$B$97, 0), ), Product!$B$2:$U$2, $B623, Product!$B$3:$U$3, $C623)</f>
        <v>-5743.75</v>
      </c>
      <c r="E623" s="129"/>
      <c r="G623" s="11">
        <f>SUM(H623:DZ623)</f>
        <v>-114875.00000000004</v>
      </c>
      <c r="I623" s="21">
        <f t="shared" ref="I623:AN623" si="1595">I165*$D623</f>
        <v>0</v>
      </c>
      <c r="J623" s="21">
        <f t="shared" si="1595"/>
        <v>0</v>
      </c>
      <c r="K623" s="21">
        <f t="shared" si="1595"/>
        <v>0</v>
      </c>
      <c r="L623" s="21">
        <f t="shared" si="1595"/>
        <v>0</v>
      </c>
      <c r="M623" s="21">
        <f t="shared" si="1595"/>
        <v>0</v>
      </c>
      <c r="N623" s="21">
        <f t="shared" si="1595"/>
        <v>0</v>
      </c>
      <c r="O623" s="21">
        <f t="shared" si="1595"/>
        <v>0</v>
      </c>
      <c r="P623" s="21">
        <f t="shared" si="1595"/>
        <v>0</v>
      </c>
      <c r="Q623" s="21">
        <f t="shared" si="1595"/>
        <v>0</v>
      </c>
      <c r="R623" s="21">
        <f t="shared" si="1595"/>
        <v>0</v>
      </c>
      <c r="S623" s="21">
        <f t="shared" si="1595"/>
        <v>0</v>
      </c>
      <c r="T623" s="21">
        <f t="shared" si="1595"/>
        <v>0</v>
      </c>
      <c r="U623" s="21">
        <f t="shared" si="1595"/>
        <v>0</v>
      </c>
      <c r="V623" s="21">
        <f t="shared" si="1595"/>
        <v>0</v>
      </c>
      <c r="W623" s="21">
        <f t="shared" si="1595"/>
        <v>-9572.9166666666679</v>
      </c>
      <c r="X623" s="21">
        <f t="shared" si="1595"/>
        <v>-9572.9166666666679</v>
      </c>
      <c r="Y623" s="21">
        <f t="shared" si="1595"/>
        <v>-9572.9166666666679</v>
      </c>
      <c r="Z623" s="21">
        <f t="shared" si="1595"/>
        <v>-9572.9166666666679</v>
      </c>
      <c r="AA623" s="21">
        <f t="shared" si="1595"/>
        <v>-9572.9166666666679</v>
      </c>
      <c r="AB623" s="21">
        <f t="shared" si="1595"/>
        <v>-9572.9166666666679</v>
      </c>
      <c r="AC623" s="21">
        <f t="shared" si="1595"/>
        <v>-9572.9166666666679</v>
      </c>
      <c r="AD623" s="21">
        <f t="shared" si="1595"/>
        <v>-9572.9166666666679</v>
      </c>
      <c r="AE623" s="21">
        <f t="shared" si="1595"/>
        <v>-9572.9166666666679</v>
      </c>
      <c r="AF623" s="21">
        <f t="shared" si="1595"/>
        <v>-9572.9166666666679</v>
      </c>
      <c r="AG623" s="21">
        <f t="shared" si="1595"/>
        <v>-9572.9166666666679</v>
      </c>
      <c r="AH623" s="21">
        <f t="shared" si="1595"/>
        <v>-9572.9166666666679</v>
      </c>
      <c r="AI623" s="21">
        <f t="shared" si="1595"/>
        <v>0</v>
      </c>
      <c r="AJ623" s="21">
        <f t="shared" si="1595"/>
        <v>0</v>
      </c>
      <c r="AK623" s="21">
        <f t="shared" si="1595"/>
        <v>0</v>
      </c>
      <c r="AL623" s="21">
        <f t="shared" si="1595"/>
        <v>0</v>
      </c>
      <c r="AM623" s="21">
        <f t="shared" si="1595"/>
        <v>0</v>
      </c>
      <c r="AN623" s="21">
        <f t="shared" si="1595"/>
        <v>0</v>
      </c>
      <c r="AO623" s="21">
        <f t="shared" ref="AO623:BT623" si="1596">AO165*$D623</f>
        <v>0</v>
      </c>
      <c r="AP623" s="21">
        <f t="shared" si="1596"/>
        <v>0</v>
      </c>
      <c r="AQ623" s="21">
        <f t="shared" si="1596"/>
        <v>0</v>
      </c>
      <c r="AR623" s="21">
        <f t="shared" si="1596"/>
        <v>0</v>
      </c>
      <c r="AS623" s="21">
        <f t="shared" si="1596"/>
        <v>0</v>
      </c>
      <c r="AT623" s="21">
        <f t="shared" si="1596"/>
        <v>0</v>
      </c>
      <c r="AU623" s="21">
        <f t="shared" si="1596"/>
        <v>0</v>
      </c>
      <c r="AV623" s="21">
        <f t="shared" si="1596"/>
        <v>0</v>
      </c>
      <c r="AW623" s="21">
        <f t="shared" si="1596"/>
        <v>0</v>
      </c>
      <c r="AX623" s="21">
        <f t="shared" si="1596"/>
        <v>0</v>
      </c>
      <c r="AY623" s="21">
        <f t="shared" si="1596"/>
        <v>0</v>
      </c>
      <c r="AZ623" s="21">
        <f t="shared" si="1596"/>
        <v>0</v>
      </c>
      <c r="BA623" s="21">
        <f t="shared" si="1596"/>
        <v>0</v>
      </c>
      <c r="BB623" s="21">
        <f t="shared" si="1596"/>
        <v>0</v>
      </c>
      <c r="BC623" s="21">
        <f t="shared" si="1596"/>
        <v>0</v>
      </c>
      <c r="BD623" s="21">
        <f t="shared" si="1596"/>
        <v>0</v>
      </c>
      <c r="BE623" s="21">
        <f t="shared" si="1596"/>
        <v>0</v>
      </c>
      <c r="BF623" s="21">
        <f t="shared" si="1596"/>
        <v>0</v>
      </c>
      <c r="BG623" s="21">
        <f t="shared" si="1596"/>
        <v>0</v>
      </c>
      <c r="BH623" s="21">
        <f t="shared" si="1596"/>
        <v>0</v>
      </c>
      <c r="BI623" s="21">
        <f t="shared" si="1596"/>
        <v>0</v>
      </c>
      <c r="BJ623" s="21">
        <f t="shared" si="1596"/>
        <v>0</v>
      </c>
      <c r="BK623" s="21">
        <f t="shared" si="1596"/>
        <v>0</v>
      </c>
      <c r="BL623" s="21">
        <f t="shared" si="1596"/>
        <v>0</v>
      </c>
      <c r="BM623" s="21">
        <f t="shared" si="1596"/>
        <v>0</v>
      </c>
      <c r="BN623" s="21">
        <f t="shared" si="1596"/>
        <v>0</v>
      </c>
      <c r="BO623" s="21">
        <f t="shared" si="1596"/>
        <v>0</v>
      </c>
      <c r="BP623" s="21">
        <f t="shared" si="1596"/>
        <v>0</v>
      </c>
      <c r="BQ623" s="21">
        <f t="shared" si="1596"/>
        <v>0</v>
      </c>
      <c r="BR623" s="21">
        <f t="shared" si="1596"/>
        <v>0</v>
      </c>
      <c r="BS623" s="21">
        <f t="shared" si="1596"/>
        <v>0</v>
      </c>
      <c r="BT623" s="21">
        <f t="shared" si="1596"/>
        <v>0</v>
      </c>
      <c r="BU623" s="21">
        <f t="shared" ref="BU623:CZ623" si="1597">BU165*$D623</f>
        <v>0</v>
      </c>
      <c r="BV623" s="21">
        <f t="shared" si="1597"/>
        <v>0</v>
      </c>
      <c r="BW623" s="21">
        <f t="shared" si="1597"/>
        <v>0</v>
      </c>
      <c r="BX623" s="21">
        <f t="shared" si="1597"/>
        <v>0</v>
      </c>
      <c r="BY623" s="21">
        <f t="shared" si="1597"/>
        <v>0</v>
      </c>
      <c r="BZ623" s="21">
        <f t="shared" si="1597"/>
        <v>0</v>
      </c>
      <c r="CA623" s="21">
        <f t="shared" si="1597"/>
        <v>0</v>
      </c>
      <c r="CB623" s="21">
        <f t="shared" si="1597"/>
        <v>0</v>
      </c>
      <c r="CC623" s="21">
        <f t="shared" si="1597"/>
        <v>0</v>
      </c>
      <c r="CD623" s="21">
        <f t="shared" si="1597"/>
        <v>0</v>
      </c>
      <c r="CE623" s="21">
        <f t="shared" si="1597"/>
        <v>0</v>
      </c>
      <c r="CF623" s="21">
        <f t="shared" si="1597"/>
        <v>0</v>
      </c>
      <c r="CG623" s="21">
        <f t="shared" si="1597"/>
        <v>0</v>
      </c>
      <c r="CH623" s="21">
        <f t="shared" si="1597"/>
        <v>0</v>
      </c>
      <c r="CI623" s="21">
        <f t="shared" si="1597"/>
        <v>0</v>
      </c>
      <c r="CJ623" s="21">
        <f t="shared" si="1597"/>
        <v>0</v>
      </c>
      <c r="CK623" s="21">
        <f t="shared" si="1597"/>
        <v>0</v>
      </c>
      <c r="CL623" s="21">
        <f t="shared" si="1597"/>
        <v>0</v>
      </c>
      <c r="CM623" s="21">
        <f t="shared" si="1597"/>
        <v>0</v>
      </c>
      <c r="CN623" s="21">
        <f t="shared" si="1597"/>
        <v>0</v>
      </c>
      <c r="CO623" s="21">
        <f t="shared" si="1597"/>
        <v>0</v>
      </c>
      <c r="CP623" s="21">
        <f t="shared" si="1597"/>
        <v>0</v>
      </c>
      <c r="CQ623" s="21">
        <f t="shared" si="1597"/>
        <v>0</v>
      </c>
      <c r="CR623" s="21">
        <f t="shared" si="1597"/>
        <v>0</v>
      </c>
      <c r="CS623" s="21">
        <f t="shared" si="1597"/>
        <v>0</v>
      </c>
      <c r="CT623" s="21">
        <f t="shared" si="1597"/>
        <v>0</v>
      </c>
      <c r="CU623" s="21">
        <f t="shared" si="1597"/>
        <v>0</v>
      </c>
      <c r="CV623" s="21">
        <f t="shared" si="1597"/>
        <v>0</v>
      </c>
      <c r="CW623" s="21">
        <f t="shared" si="1597"/>
        <v>0</v>
      </c>
      <c r="CX623" s="21">
        <f t="shared" si="1597"/>
        <v>0</v>
      </c>
      <c r="CY623" s="21">
        <f t="shared" si="1597"/>
        <v>0</v>
      </c>
      <c r="CZ623" s="21">
        <f t="shared" si="1597"/>
        <v>0</v>
      </c>
      <c r="DA623" s="21">
        <f t="shared" ref="DA623:DY623" si="1598">DA165*$D623</f>
        <v>0</v>
      </c>
      <c r="DB623" s="21">
        <f t="shared" si="1598"/>
        <v>0</v>
      </c>
      <c r="DC623" s="21">
        <f t="shared" si="1598"/>
        <v>0</v>
      </c>
      <c r="DD623" s="21">
        <f t="shared" si="1598"/>
        <v>0</v>
      </c>
      <c r="DE623" s="21">
        <f t="shared" si="1598"/>
        <v>0</v>
      </c>
      <c r="DF623" s="21">
        <f t="shared" si="1598"/>
        <v>0</v>
      </c>
      <c r="DG623" s="21">
        <f t="shared" si="1598"/>
        <v>0</v>
      </c>
      <c r="DH623" s="21">
        <f t="shared" si="1598"/>
        <v>0</v>
      </c>
      <c r="DI623" s="21">
        <f t="shared" si="1598"/>
        <v>0</v>
      </c>
      <c r="DJ623" s="21">
        <f t="shared" si="1598"/>
        <v>0</v>
      </c>
      <c r="DK623" s="21">
        <f t="shared" si="1598"/>
        <v>0</v>
      </c>
      <c r="DL623" s="21">
        <f t="shared" si="1598"/>
        <v>0</v>
      </c>
      <c r="DM623" s="21">
        <f t="shared" si="1598"/>
        <v>0</v>
      </c>
      <c r="DN623" s="21">
        <f t="shared" si="1598"/>
        <v>0</v>
      </c>
      <c r="DO623" s="21">
        <f t="shared" si="1598"/>
        <v>0</v>
      </c>
      <c r="DP623" s="21">
        <f t="shared" si="1598"/>
        <v>0</v>
      </c>
      <c r="DQ623" s="21">
        <f t="shared" si="1598"/>
        <v>0</v>
      </c>
      <c r="DR623" s="21">
        <f t="shared" si="1598"/>
        <v>0</v>
      </c>
      <c r="DS623" s="21">
        <f t="shared" si="1598"/>
        <v>0</v>
      </c>
      <c r="DT623" s="21">
        <f t="shared" si="1598"/>
        <v>0</v>
      </c>
      <c r="DU623" s="21">
        <f t="shared" si="1598"/>
        <v>0</v>
      </c>
      <c r="DV623" s="21">
        <f t="shared" si="1598"/>
        <v>0</v>
      </c>
      <c r="DW623" s="21">
        <f t="shared" si="1598"/>
        <v>0</v>
      </c>
      <c r="DX623" s="21">
        <f t="shared" si="1598"/>
        <v>0</v>
      </c>
      <c r="DY623" s="21">
        <f t="shared" si="1598"/>
        <v>0</v>
      </c>
      <c r="EB623" s="116">
        <f t="shared" si="1592"/>
        <v>622</v>
      </c>
      <c r="EC623" s="2" t="str">
        <f t="shared" si="1593"/>
        <v>Phase 1</v>
      </c>
      <c r="ED623" s="2" t="str">
        <f t="shared" si="1594"/>
        <v>75' Wide</v>
      </c>
      <c r="EE623" s="33" t="str">
        <f>EE641</f>
        <v>*</v>
      </c>
      <c r="EF623" s="2" t="str">
        <f>EF641</f>
        <v>Closing Costs</v>
      </c>
    </row>
    <row r="624" spans="1:136" x14ac:dyDescent="0.3">
      <c r="D624" s="129"/>
      <c r="E624" s="129"/>
      <c r="I624" s="21"/>
      <c r="J624" s="21"/>
      <c r="K624" s="21"/>
      <c r="L624" s="21"/>
      <c r="M624" s="21"/>
      <c r="N624" s="21"/>
      <c r="O624" s="21"/>
      <c r="P624" s="21"/>
      <c r="Q624" s="21"/>
      <c r="R624" s="21"/>
      <c r="S624" s="21"/>
      <c r="T624" s="21"/>
      <c r="U624" s="21"/>
      <c r="V624" s="21"/>
      <c r="W624" s="21"/>
      <c r="X624" s="21"/>
      <c r="Y624" s="21"/>
      <c r="Z624" s="21"/>
      <c r="AA624" s="21"/>
      <c r="AB624" s="21"/>
      <c r="AC624" s="21"/>
      <c r="AD624" s="21"/>
      <c r="AE624" s="21"/>
      <c r="AF624" s="21"/>
      <c r="AG624" s="21"/>
      <c r="AH624" s="21"/>
      <c r="AI624" s="21"/>
      <c r="AJ624" s="21"/>
      <c r="AK624" s="21"/>
      <c r="AL624" s="21"/>
      <c r="AM624" s="21"/>
      <c r="AN624" s="21"/>
      <c r="AO624" s="21"/>
      <c r="AP624" s="21"/>
      <c r="AQ624" s="21"/>
      <c r="AR624" s="21"/>
      <c r="AS624" s="21"/>
      <c r="AT624" s="21"/>
      <c r="AU624" s="21"/>
      <c r="AV624" s="21"/>
      <c r="AW624" s="21"/>
      <c r="AX624" s="21"/>
      <c r="AY624" s="21"/>
      <c r="AZ624" s="21"/>
      <c r="BA624" s="21"/>
      <c r="BB624" s="21"/>
      <c r="BC624" s="21"/>
      <c r="BD624" s="21"/>
      <c r="BE624" s="21"/>
      <c r="BF624" s="21"/>
      <c r="BG624" s="21"/>
      <c r="BH624" s="21"/>
      <c r="BI624" s="21"/>
      <c r="BJ624" s="21"/>
      <c r="BK624" s="21"/>
      <c r="BL624" s="21"/>
      <c r="BM624" s="21"/>
      <c r="BN624" s="21"/>
      <c r="BO624" s="21"/>
      <c r="BP624" s="21"/>
      <c r="BQ624" s="21"/>
      <c r="BR624" s="21"/>
      <c r="BS624" s="21"/>
      <c r="BT624" s="21"/>
      <c r="BU624" s="21"/>
      <c r="BV624" s="21"/>
      <c r="BW624" s="21"/>
      <c r="BX624" s="21"/>
      <c r="BY624" s="21"/>
      <c r="BZ624" s="21"/>
      <c r="CA624" s="21"/>
      <c r="CB624" s="21"/>
      <c r="CC624" s="21"/>
      <c r="CD624" s="21"/>
      <c r="CE624" s="21"/>
      <c r="CF624" s="21"/>
      <c r="CG624" s="21"/>
      <c r="CH624" s="21"/>
      <c r="CI624" s="21"/>
      <c r="CJ624" s="21"/>
      <c r="CK624" s="21"/>
      <c r="CL624" s="21"/>
      <c r="CM624" s="21"/>
      <c r="CN624" s="21"/>
      <c r="CO624" s="21"/>
      <c r="CP624" s="21"/>
      <c r="CQ624" s="21"/>
      <c r="CR624" s="21"/>
      <c r="CS624" s="21"/>
      <c r="CT624" s="21"/>
      <c r="CU624" s="21"/>
      <c r="CV624" s="21"/>
      <c r="CW624" s="21"/>
      <c r="CX624" s="21"/>
      <c r="CY624" s="21"/>
      <c r="CZ624" s="21"/>
      <c r="DA624" s="21"/>
      <c r="DB624" s="21"/>
      <c r="DC624" s="21"/>
      <c r="DD624" s="21"/>
      <c r="DE624" s="21"/>
      <c r="DF624" s="21"/>
      <c r="DG624" s="21"/>
      <c r="DH624" s="21"/>
      <c r="DI624" s="21"/>
      <c r="DJ624" s="21"/>
      <c r="DK624" s="21"/>
      <c r="DL624" s="21"/>
      <c r="DM624" s="21"/>
      <c r="DN624" s="21"/>
      <c r="DO624" s="21"/>
      <c r="DP624" s="21"/>
      <c r="DQ624" s="21"/>
      <c r="DR624" s="21"/>
      <c r="DS624" s="21"/>
      <c r="DT624" s="21"/>
      <c r="DU624" s="21"/>
      <c r="DV624" s="21"/>
      <c r="DW624" s="21"/>
      <c r="DX624" s="21"/>
      <c r="DY624" s="21"/>
      <c r="EE624" s="33"/>
    </row>
    <row r="625" spans="2:136" x14ac:dyDescent="0.3">
      <c r="B625" s="2" t="str">
        <f>Product!$G$2</f>
        <v>Phase 2</v>
      </c>
      <c r="C625" s="2" t="str">
        <f>Product!$G$3</f>
        <v>50' Wide</v>
      </c>
      <c r="D625" s="129">
        <f>SUMIFS(INDEX(Product!$B$2:$U$97, MATCH(D619, Product!$B$2:$B$97, 0), ), Product!$B$2:$U$2, $B625, Product!$B$3:$U$3, $C625)</f>
        <v>-4137.5</v>
      </c>
      <c r="E625" s="129"/>
      <c r="G625" s="11">
        <f>SUM(H625:DZ625)</f>
        <v>-124125</v>
      </c>
      <c r="I625" s="21">
        <f t="shared" ref="I625:AN625" si="1599">I167*$D625</f>
        <v>0</v>
      </c>
      <c r="J625" s="21">
        <f t="shared" si="1599"/>
        <v>0</v>
      </c>
      <c r="K625" s="21">
        <f t="shared" si="1599"/>
        <v>0</v>
      </c>
      <c r="L625" s="21">
        <f t="shared" si="1599"/>
        <v>0</v>
      </c>
      <c r="M625" s="21">
        <f t="shared" si="1599"/>
        <v>0</v>
      </c>
      <c r="N625" s="21">
        <f t="shared" si="1599"/>
        <v>0</v>
      </c>
      <c r="O625" s="21">
        <f t="shared" si="1599"/>
        <v>0</v>
      </c>
      <c r="P625" s="21">
        <f t="shared" si="1599"/>
        <v>0</v>
      </c>
      <c r="Q625" s="21">
        <f t="shared" si="1599"/>
        <v>0</v>
      </c>
      <c r="R625" s="21">
        <f t="shared" si="1599"/>
        <v>0</v>
      </c>
      <c r="S625" s="21">
        <f t="shared" si="1599"/>
        <v>0</v>
      </c>
      <c r="T625" s="21">
        <f t="shared" si="1599"/>
        <v>0</v>
      </c>
      <c r="U625" s="21">
        <f t="shared" si="1599"/>
        <v>0</v>
      </c>
      <c r="V625" s="21">
        <f t="shared" si="1599"/>
        <v>0</v>
      </c>
      <c r="W625" s="21">
        <f t="shared" si="1599"/>
        <v>0</v>
      </c>
      <c r="X625" s="21">
        <f t="shared" si="1599"/>
        <v>0</v>
      </c>
      <c r="Y625" s="21">
        <f t="shared" si="1599"/>
        <v>0</v>
      </c>
      <c r="Z625" s="21">
        <f t="shared" si="1599"/>
        <v>0</v>
      </c>
      <c r="AA625" s="21">
        <f t="shared" si="1599"/>
        <v>0</v>
      </c>
      <c r="AB625" s="21">
        <f t="shared" si="1599"/>
        <v>0</v>
      </c>
      <c r="AC625" s="21">
        <f t="shared" si="1599"/>
        <v>0</v>
      </c>
      <c r="AD625" s="21">
        <f t="shared" si="1599"/>
        <v>0</v>
      </c>
      <c r="AE625" s="21">
        <f t="shared" si="1599"/>
        <v>0</v>
      </c>
      <c r="AF625" s="21">
        <f t="shared" si="1599"/>
        <v>0</v>
      </c>
      <c r="AG625" s="21">
        <f t="shared" si="1599"/>
        <v>0</v>
      </c>
      <c r="AH625" s="21">
        <f t="shared" si="1599"/>
        <v>0</v>
      </c>
      <c r="AI625" s="21">
        <f t="shared" si="1599"/>
        <v>-10343.75</v>
      </c>
      <c r="AJ625" s="21">
        <f t="shared" si="1599"/>
        <v>-10343.75</v>
      </c>
      <c r="AK625" s="21">
        <f t="shared" si="1599"/>
        <v>-10343.75</v>
      </c>
      <c r="AL625" s="21">
        <f t="shared" si="1599"/>
        <v>-10343.75</v>
      </c>
      <c r="AM625" s="21">
        <f t="shared" si="1599"/>
        <v>-10343.75</v>
      </c>
      <c r="AN625" s="21">
        <f t="shared" si="1599"/>
        <v>-10343.75</v>
      </c>
      <c r="AO625" s="21">
        <f t="shared" ref="AO625:BT625" si="1600">AO167*$D625</f>
        <v>-10343.75</v>
      </c>
      <c r="AP625" s="21">
        <f t="shared" si="1600"/>
        <v>-10343.75</v>
      </c>
      <c r="AQ625" s="21">
        <f t="shared" si="1600"/>
        <v>-10343.75</v>
      </c>
      <c r="AR625" s="21">
        <f t="shared" si="1600"/>
        <v>-10343.75</v>
      </c>
      <c r="AS625" s="21">
        <f t="shared" si="1600"/>
        <v>-10343.75</v>
      </c>
      <c r="AT625" s="21">
        <f t="shared" si="1600"/>
        <v>-10343.75</v>
      </c>
      <c r="AU625" s="21">
        <f t="shared" si="1600"/>
        <v>0</v>
      </c>
      <c r="AV625" s="21">
        <f t="shared" si="1600"/>
        <v>0</v>
      </c>
      <c r="AW625" s="21">
        <f t="shared" si="1600"/>
        <v>0</v>
      </c>
      <c r="AX625" s="21">
        <f t="shared" si="1600"/>
        <v>0</v>
      </c>
      <c r="AY625" s="21">
        <f t="shared" si="1600"/>
        <v>0</v>
      </c>
      <c r="AZ625" s="21">
        <f t="shared" si="1600"/>
        <v>0</v>
      </c>
      <c r="BA625" s="21">
        <f t="shared" si="1600"/>
        <v>0</v>
      </c>
      <c r="BB625" s="21">
        <f t="shared" si="1600"/>
        <v>0</v>
      </c>
      <c r="BC625" s="21">
        <f t="shared" si="1600"/>
        <v>0</v>
      </c>
      <c r="BD625" s="21">
        <f t="shared" si="1600"/>
        <v>0</v>
      </c>
      <c r="BE625" s="21">
        <f t="shared" si="1600"/>
        <v>0</v>
      </c>
      <c r="BF625" s="21">
        <f t="shared" si="1600"/>
        <v>0</v>
      </c>
      <c r="BG625" s="21">
        <f t="shared" si="1600"/>
        <v>0</v>
      </c>
      <c r="BH625" s="21">
        <f t="shared" si="1600"/>
        <v>0</v>
      </c>
      <c r="BI625" s="21">
        <f t="shared" si="1600"/>
        <v>0</v>
      </c>
      <c r="BJ625" s="21">
        <f t="shared" si="1600"/>
        <v>0</v>
      </c>
      <c r="BK625" s="21">
        <f t="shared" si="1600"/>
        <v>0</v>
      </c>
      <c r="BL625" s="21">
        <f t="shared" si="1600"/>
        <v>0</v>
      </c>
      <c r="BM625" s="21">
        <f t="shared" si="1600"/>
        <v>0</v>
      </c>
      <c r="BN625" s="21">
        <f t="shared" si="1600"/>
        <v>0</v>
      </c>
      <c r="BO625" s="21">
        <f t="shared" si="1600"/>
        <v>0</v>
      </c>
      <c r="BP625" s="21">
        <f t="shared" si="1600"/>
        <v>0</v>
      </c>
      <c r="BQ625" s="21">
        <f t="shared" si="1600"/>
        <v>0</v>
      </c>
      <c r="BR625" s="21">
        <f t="shared" si="1600"/>
        <v>0</v>
      </c>
      <c r="BS625" s="21">
        <f t="shared" si="1600"/>
        <v>0</v>
      </c>
      <c r="BT625" s="21">
        <f t="shared" si="1600"/>
        <v>0</v>
      </c>
      <c r="BU625" s="21">
        <f t="shared" ref="BU625" si="1601">BU167*$D625</f>
        <v>0</v>
      </c>
      <c r="BV625" s="21">
        <f t="shared" ref="BV625:DA625" si="1602">BV167*$D625</f>
        <v>0</v>
      </c>
      <c r="BW625" s="21">
        <f t="shared" si="1602"/>
        <v>0</v>
      </c>
      <c r="BX625" s="21">
        <f t="shared" si="1602"/>
        <v>0</v>
      </c>
      <c r="BY625" s="21">
        <f t="shared" si="1602"/>
        <v>0</v>
      </c>
      <c r="BZ625" s="21">
        <f t="shared" si="1602"/>
        <v>0</v>
      </c>
      <c r="CA625" s="21">
        <f t="shared" si="1602"/>
        <v>0</v>
      </c>
      <c r="CB625" s="21">
        <f t="shared" si="1602"/>
        <v>0</v>
      </c>
      <c r="CC625" s="21">
        <f t="shared" si="1602"/>
        <v>0</v>
      </c>
      <c r="CD625" s="21">
        <f t="shared" si="1602"/>
        <v>0</v>
      </c>
      <c r="CE625" s="21">
        <f t="shared" si="1602"/>
        <v>0</v>
      </c>
      <c r="CF625" s="21">
        <f t="shared" si="1602"/>
        <v>0</v>
      </c>
      <c r="CG625" s="21">
        <f t="shared" si="1602"/>
        <v>0</v>
      </c>
      <c r="CH625" s="21">
        <f t="shared" si="1602"/>
        <v>0</v>
      </c>
      <c r="CI625" s="21">
        <f t="shared" si="1602"/>
        <v>0</v>
      </c>
      <c r="CJ625" s="21">
        <f t="shared" si="1602"/>
        <v>0</v>
      </c>
      <c r="CK625" s="21">
        <f t="shared" si="1602"/>
        <v>0</v>
      </c>
      <c r="CL625" s="21">
        <f t="shared" si="1602"/>
        <v>0</v>
      </c>
      <c r="CM625" s="21">
        <f t="shared" si="1602"/>
        <v>0</v>
      </c>
      <c r="CN625" s="21">
        <f t="shared" si="1602"/>
        <v>0</v>
      </c>
      <c r="CO625" s="21">
        <f t="shared" si="1602"/>
        <v>0</v>
      </c>
      <c r="CP625" s="21">
        <f t="shared" si="1602"/>
        <v>0</v>
      </c>
      <c r="CQ625" s="21">
        <f t="shared" si="1602"/>
        <v>0</v>
      </c>
      <c r="CR625" s="21">
        <f t="shared" si="1602"/>
        <v>0</v>
      </c>
      <c r="CS625" s="21">
        <f t="shared" si="1602"/>
        <v>0</v>
      </c>
      <c r="CT625" s="21">
        <f t="shared" si="1602"/>
        <v>0</v>
      </c>
      <c r="CU625" s="21">
        <f t="shared" si="1602"/>
        <v>0</v>
      </c>
      <c r="CV625" s="21">
        <f t="shared" si="1602"/>
        <v>0</v>
      </c>
      <c r="CW625" s="21">
        <f t="shared" si="1602"/>
        <v>0</v>
      </c>
      <c r="CX625" s="21">
        <f t="shared" si="1602"/>
        <v>0</v>
      </c>
      <c r="CY625" s="21">
        <f t="shared" si="1602"/>
        <v>0</v>
      </c>
      <c r="CZ625" s="21">
        <f t="shared" si="1602"/>
        <v>0</v>
      </c>
      <c r="DA625" s="21">
        <f t="shared" si="1602"/>
        <v>0</v>
      </c>
      <c r="DB625" s="21">
        <f t="shared" ref="DB625:DY625" si="1603">DB167*$D625</f>
        <v>0</v>
      </c>
      <c r="DC625" s="21">
        <f t="shared" si="1603"/>
        <v>0</v>
      </c>
      <c r="DD625" s="21">
        <f t="shared" si="1603"/>
        <v>0</v>
      </c>
      <c r="DE625" s="21">
        <f t="shared" si="1603"/>
        <v>0</v>
      </c>
      <c r="DF625" s="21">
        <f t="shared" si="1603"/>
        <v>0</v>
      </c>
      <c r="DG625" s="21">
        <f t="shared" si="1603"/>
        <v>0</v>
      </c>
      <c r="DH625" s="21">
        <f t="shared" si="1603"/>
        <v>0</v>
      </c>
      <c r="DI625" s="21">
        <f t="shared" si="1603"/>
        <v>0</v>
      </c>
      <c r="DJ625" s="21">
        <f t="shared" si="1603"/>
        <v>0</v>
      </c>
      <c r="DK625" s="21">
        <f t="shared" si="1603"/>
        <v>0</v>
      </c>
      <c r="DL625" s="21">
        <f t="shared" si="1603"/>
        <v>0</v>
      </c>
      <c r="DM625" s="21">
        <f t="shared" si="1603"/>
        <v>0</v>
      </c>
      <c r="DN625" s="21">
        <f t="shared" si="1603"/>
        <v>0</v>
      </c>
      <c r="DO625" s="21">
        <f t="shared" si="1603"/>
        <v>0</v>
      </c>
      <c r="DP625" s="21">
        <f t="shared" si="1603"/>
        <v>0</v>
      </c>
      <c r="DQ625" s="21">
        <f t="shared" si="1603"/>
        <v>0</v>
      </c>
      <c r="DR625" s="21">
        <f t="shared" si="1603"/>
        <v>0</v>
      </c>
      <c r="DS625" s="21">
        <f t="shared" si="1603"/>
        <v>0</v>
      </c>
      <c r="DT625" s="21">
        <f t="shared" si="1603"/>
        <v>0</v>
      </c>
      <c r="DU625" s="21">
        <f t="shared" si="1603"/>
        <v>0</v>
      </c>
      <c r="DV625" s="21">
        <f t="shared" si="1603"/>
        <v>0</v>
      </c>
      <c r="DW625" s="21">
        <f t="shared" si="1603"/>
        <v>0</v>
      </c>
      <c r="DX625" s="21">
        <f t="shared" si="1603"/>
        <v>0</v>
      </c>
      <c r="DY625" s="21">
        <f t="shared" si="1603"/>
        <v>0</v>
      </c>
      <c r="EB625" s="116">
        <f t="shared" si="1592"/>
        <v>624</v>
      </c>
      <c r="EC625" s="2" t="str">
        <f t="shared" ref="EC625:EC627" si="1604">B625</f>
        <v>Phase 2</v>
      </c>
      <c r="ED625" s="2" t="str">
        <f t="shared" ref="ED625:ED627" si="1605">C625</f>
        <v>50' Wide</v>
      </c>
      <c r="EE625" s="33" t="str">
        <f>EE641</f>
        <v>*</v>
      </c>
      <c r="EF625" s="2" t="str">
        <f>EF641</f>
        <v>Closing Costs</v>
      </c>
    </row>
    <row r="626" spans="2:136" x14ac:dyDescent="0.3">
      <c r="B626" s="2" t="str">
        <f>Product!$H$2</f>
        <v>Phase 2</v>
      </c>
      <c r="C626" s="2" t="str">
        <f>Product!$H$3</f>
        <v>60' Wide</v>
      </c>
      <c r="D626" s="129">
        <f>SUMIFS(INDEX(Product!$B$2:$U$97, MATCH(D619, Product!$B$2:$B$97, 0), ), Product!$B$2:$U$2, $B626, Product!$B$3:$U$3, $C626)</f>
        <v>-4906.25</v>
      </c>
      <c r="E626" s="129"/>
      <c r="G626" s="11">
        <f>SUM(H626:DZ626)</f>
        <v>-147187.5</v>
      </c>
      <c r="I626" s="21">
        <f t="shared" ref="I626:AN626" si="1606">I168*$D626</f>
        <v>0</v>
      </c>
      <c r="J626" s="21">
        <f t="shared" si="1606"/>
        <v>0</v>
      </c>
      <c r="K626" s="21">
        <f t="shared" si="1606"/>
        <v>0</v>
      </c>
      <c r="L626" s="21">
        <f t="shared" si="1606"/>
        <v>0</v>
      </c>
      <c r="M626" s="21">
        <f t="shared" si="1606"/>
        <v>0</v>
      </c>
      <c r="N626" s="21">
        <f t="shared" si="1606"/>
        <v>0</v>
      </c>
      <c r="O626" s="21">
        <f t="shared" si="1606"/>
        <v>0</v>
      </c>
      <c r="P626" s="21">
        <f t="shared" si="1606"/>
        <v>0</v>
      </c>
      <c r="Q626" s="21">
        <f t="shared" si="1606"/>
        <v>0</v>
      </c>
      <c r="R626" s="21">
        <f t="shared" si="1606"/>
        <v>0</v>
      </c>
      <c r="S626" s="21">
        <f t="shared" si="1606"/>
        <v>0</v>
      </c>
      <c r="T626" s="21">
        <f t="shared" si="1606"/>
        <v>0</v>
      </c>
      <c r="U626" s="21">
        <f t="shared" si="1606"/>
        <v>0</v>
      </c>
      <c r="V626" s="21">
        <f t="shared" si="1606"/>
        <v>0</v>
      </c>
      <c r="W626" s="21">
        <f t="shared" si="1606"/>
        <v>0</v>
      </c>
      <c r="X626" s="21">
        <f t="shared" si="1606"/>
        <v>0</v>
      </c>
      <c r="Y626" s="21">
        <f t="shared" si="1606"/>
        <v>0</v>
      </c>
      <c r="Z626" s="21">
        <f t="shared" si="1606"/>
        <v>0</v>
      </c>
      <c r="AA626" s="21">
        <f t="shared" si="1606"/>
        <v>0</v>
      </c>
      <c r="AB626" s="21">
        <f t="shared" si="1606"/>
        <v>0</v>
      </c>
      <c r="AC626" s="21">
        <f t="shared" si="1606"/>
        <v>0</v>
      </c>
      <c r="AD626" s="21">
        <f t="shared" si="1606"/>
        <v>0</v>
      </c>
      <c r="AE626" s="21">
        <f t="shared" si="1606"/>
        <v>0</v>
      </c>
      <c r="AF626" s="21">
        <f t="shared" si="1606"/>
        <v>0</v>
      </c>
      <c r="AG626" s="21">
        <f t="shared" si="1606"/>
        <v>0</v>
      </c>
      <c r="AH626" s="21">
        <f t="shared" si="1606"/>
        <v>0</v>
      </c>
      <c r="AI626" s="21">
        <f t="shared" si="1606"/>
        <v>-12265.625</v>
      </c>
      <c r="AJ626" s="21">
        <f t="shared" si="1606"/>
        <v>-12265.625</v>
      </c>
      <c r="AK626" s="21">
        <f t="shared" si="1606"/>
        <v>-12265.625</v>
      </c>
      <c r="AL626" s="21">
        <f t="shared" si="1606"/>
        <v>-12265.625</v>
      </c>
      <c r="AM626" s="21">
        <f t="shared" si="1606"/>
        <v>-12265.625</v>
      </c>
      <c r="AN626" s="21">
        <f t="shared" si="1606"/>
        <v>-12265.625</v>
      </c>
      <c r="AO626" s="21">
        <f t="shared" ref="AO626:BT626" si="1607">AO168*$D626</f>
        <v>-12265.625</v>
      </c>
      <c r="AP626" s="21">
        <f t="shared" si="1607"/>
        <v>-12265.625</v>
      </c>
      <c r="AQ626" s="21">
        <f t="shared" si="1607"/>
        <v>-12265.625</v>
      </c>
      <c r="AR626" s="21">
        <f t="shared" si="1607"/>
        <v>-12265.625</v>
      </c>
      <c r="AS626" s="21">
        <f t="shared" si="1607"/>
        <v>-12265.625</v>
      </c>
      <c r="AT626" s="21">
        <f t="shared" si="1607"/>
        <v>-12265.625</v>
      </c>
      <c r="AU626" s="21">
        <f t="shared" si="1607"/>
        <v>0</v>
      </c>
      <c r="AV626" s="21">
        <f t="shared" si="1607"/>
        <v>0</v>
      </c>
      <c r="AW626" s="21">
        <f t="shared" si="1607"/>
        <v>0</v>
      </c>
      <c r="AX626" s="21">
        <f t="shared" si="1607"/>
        <v>0</v>
      </c>
      <c r="AY626" s="21">
        <f t="shared" si="1607"/>
        <v>0</v>
      </c>
      <c r="AZ626" s="21">
        <f t="shared" si="1607"/>
        <v>0</v>
      </c>
      <c r="BA626" s="21">
        <f t="shared" si="1607"/>
        <v>0</v>
      </c>
      <c r="BB626" s="21">
        <f t="shared" si="1607"/>
        <v>0</v>
      </c>
      <c r="BC626" s="21">
        <f t="shared" si="1607"/>
        <v>0</v>
      </c>
      <c r="BD626" s="21">
        <f t="shared" si="1607"/>
        <v>0</v>
      </c>
      <c r="BE626" s="21">
        <f t="shared" si="1607"/>
        <v>0</v>
      </c>
      <c r="BF626" s="21">
        <f t="shared" si="1607"/>
        <v>0</v>
      </c>
      <c r="BG626" s="21">
        <f t="shared" si="1607"/>
        <v>0</v>
      </c>
      <c r="BH626" s="21">
        <f t="shared" si="1607"/>
        <v>0</v>
      </c>
      <c r="BI626" s="21">
        <f t="shared" si="1607"/>
        <v>0</v>
      </c>
      <c r="BJ626" s="21">
        <f t="shared" si="1607"/>
        <v>0</v>
      </c>
      <c r="BK626" s="21">
        <f t="shared" si="1607"/>
        <v>0</v>
      </c>
      <c r="BL626" s="21">
        <f t="shared" si="1607"/>
        <v>0</v>
      </c>
      <c r="BM626" s="21">
        <f t="shared" si="1607"/>
        <v>0</v>
      </c>
      <c r="BN626" s="21">
        <f t="shared" si="1607"/>
        <v>0</v>
      </c>
      <c r="BO626" s="21">
        <f t="shared" si="1607"/>
        <v>0</v>
      </c>
      <c r="BP626" s="21">
        <f t="shared" si="1607"/>
        <v>0</v>
      </c>
      <c r="BQ626" s="21">
        <f t="shared" si="1607"/>
        <v>0</v>
      </c>
      <c r="BR626" s="21">
        <f t="shared" si="1607"/>
        <v>0</v>
      </c>
      <c r="BS626" s="21">
        <f t="shared" si="1607"/>
        <v>0</v>
      </c>
      <c r="BT626" s="21">
        <f t="shared" si="1607"/>
        <v>0</v>
      </c>
      <c r="BU626" s="21">
        <f t="shared" ref="BU626:CZ626" si="1608">BU168*$D626</f>
        <v>0</v>
      </c>
      <c r="BV626" s="21">
        <f t="shared" si="1608"/>
        <v>0</v>
      </c>
      <c r="BW626" s="21">
        <f t="shared" si="1608"/>
        <v>0</v>
      </c>
      <c r="BX626" s="21">
        <f t="shared" si="1608"/>
        <v>0</v>
      </c>
      <c r="BY626" s="21">
        <f t="shared" si="1608"/>
        <v>0</v>
      </c>
      <c r="BZ626" s="21">
        <f t="shared" si="1608"/>
        <v>0</v>
      </c>
      <c r="CA626" s="21">
        <f t="shared" si="1608"/>
        <v>0</v>
      </c>
      <c r="CB626" s="21">
        <f t="shared" si="1608"/>
        <v>0</v>
      </c>
      <c r="CC626" s="21">
        <f t="shared" si="1608"/>
        <v>0</v>
      </c>
      <c r="CD626" s="21">
        <f t="shared" si="1608"/>
        <v>0</v>
      </c>
      <c r="CE626" s="21">
        <f t="shared" si="1608"/>
        <v>0</v>
      </c>
      <c r="CF626" s="21">
        <f t="shared" si="1608"/>
        <v>0</v>
      </c>
      <c r="CG626" s="21">
        <f t="shared" si="1608"/>
        <v>0</v>
      </c>
      <c r="CH626" s="21">
        <f t="shared" si="1608"/>
        <v>0</v>
      </c>
      <c r="CI626" s="21">
        <f t="shared" si="1608"/>
        <v>0</v>
      </c>
      <c r="CJ626" s="21">
        <f t="shared" si="1608"/>
        <v>0</v>
      </c>
      <c r="CK626" s="21">
        <f t="shared" si="1608"/>
        <v>0</v>
      </c>
      <c r="CL626" s="21">
        <f t="shared" si="1608"/>
        <v>0</v>
      </c>
      <c r="CM626" s="21">
        <f t="shared" si="1608"/>
        <v>0</v>
      </c>
      <c r="CN626" s="21">
        <f t="shared" si="1608"/>
        <v>0</v>
      </c>
      <c r="CO626" s="21">
        <f t="shared" si="1608"/>
        <v>0</v>
      </c>
      <c r="CP626" s="21">
        <f t="shared" si="1608"/>
        <v>0</v>
      </c>
      <c r="CQ626" s="21">
        <f t="shared" si="1608"/>
        <v>0</v>
      </c>
      <c r="CR626" s="21">
        <f t="shared" si="1608"/>
        <v>0</v>
      </c>
      <c r="CS626" s="21">
        <f t="shared" si="1608"/>
        <v>0</v>
      </c>
      <c r="CT626" s="21">
        <f t="shared" si="1608"/>
        <v>0</v>
      </c>
      <c r="CU626" s="21">
        <f t="shared" si="1608"/>
        <v>0</v>
      </c>
      <c r="CV626" s="21">
        <f t="shared" si="1608"/>
        <v>0</v>
      </c>
      <c r="CW626" s="21">
        <f t="shared" si="1608"/>
        <v>0</v>
      </c>
      <c r="CX626" s="21">
        <f t="shared" si="1608"/>
        <v>0</v>
      </c>
      <c r="CY626" s="21">
        <f t="shared" si="1608"/>
        <v>0</v>
      </c>
      <c r="CZ626" s="21">
        <f t="shared" si="1608"/>
        <v>0</v>
      </c>
      <c r="DA626" s="21">
        <f t="shared" ref="DA626:DY626" si="1609">DA168*$D626</f>
        <v>0</v>
      </c>
      <c r="DB626" s="21">
        <f t="shared" si="1609"/>
        <v>0</v>
      </c>
      <c r="DC626" s="21">
        <f t="shared" si="1609"/>
        <v>0</v>
      </c>
      <c r="DD626" s="21">
        <f t="shared" si="1609"/>
        <v>0</v>
      </c>
      <c r="DE626" s="21">
        <f t="shared" si="1609"/>
        <v>0</v>
      </c>
      <c r="DF626" s="21">
        <f t="shared" si="1609"/>
        <v>0</v>
      </c>
      <c r="DG626" s="21">
        <f t="shared" si="1609"/>
        <v>0</v>
      </c>
      <c r="DH626" s="21">
        <f t="shared" si="1609"/>
        <v>0</v>
      </c>
      <c r="DI626" s="21">
        <f t="shared" si="1609"/>
        <v>0</v>
      </c>
      <c r="DJ626" s="21">
        <f t="shared" si="1609"/>
        <v>0</v>
      </c>
      <c r="DK626" s="21">
        <f t="shared" si="1609"/>
        <v>0</v>
      </c>
      <c r="DL626" s="21">
        <f t="shared" si="1609"/>
        <v>0</v>
      </c>
      <c r="DM626" s="21">
        <f t="shared" si="1609"/>
        <v>0</v>
      </c>
      <c r="DN626" s="21">
        <f t="shared" si="1609"/>
        <v>0</v>
      </c>
      <c r="DO626" s="21">
        <f t="shared" si="1609"/>
        <v>0</v>
      </c>
      <c r="DP626" s="21">
        <f t="shared" si="1609"/>
        <v>0</v>
      </c>
      <c r="DQ626" s="21">
        <f t="shared" si="1609"/>
        <v>0</v>
      </c>
      <c r="DR626" s="21">
        <f t="shared" si="1609"/>
        <v>0</v>
      </c>
      <c r="DS626" s="21">
        <f t="shared" si="1609"/>
        <v>0</v>
      </c>
      <c r="DT626" s="21">
        <f t="shared" si="1609"/>
        <v>0</v>
      </c>
      <c r="DU626" s="21">
        <f t="shared" si="1609"/>
        <v>0</v>
      </c>
      <c r="DV626" s="21">
        <f t="shared" si="1609"/>
        <v>0</v>
      </c>
      <c r="DW626" s="21">
        <f t="shared" si="1609"/>
        <v>0</v>
      </c>
      <c r="DX626" s="21">
        <f t="shared" si="1609"/>
        <v>0</v>
      </c>
      <c r="DY626" s="21">
        <f t="shared" si="1609"/>
        <v>0</v>
      </c>
      <c r="EB626" s="116">
        <f t="shared" si="1592"/>
        <v>625</v>
      </c>
      <c r="EC626" s="2" t="str">
        <f t="shared" si="1604"/>
        <v>Phase 2</v>
      </c>
      <c r="ED626" s="2" t="str">
        <f t="shared" si="1605"/>
        <v>60' Wide</v>
      </c>
      <c r="EE626" s="33" t="str">
        <f>EE641</f>
        <v>*</v>
      </c>
      <c r="EF626" s="2" t="str">
        <f>EF641</f>
        <v>Closing Costs</v>
      </c>
    </row>
    <row r="627" spans="2:136" x14ac:dyDescent="0.3">
      <c r="B627" s="2" t="str">
        <f>Product!$I$2</f>
        <v>Phase 2</v>
      </c>
      <c r="C627" s="2" t="str">
        <f>Product!$I$3</f>
        <v>75' Wide</v>
      </c>
      <c r="D627" s="129">
        <f>SUMIFS(INDEX(Product!$B$2:$U$97, MATCH(D619, Product!$B$2:$B$97, 0), ), Product!$B$2:$U$2, $B627, Product!$B$3:$U$3, $C627)</f>
        <v>-5743.75</v>
      </c>
      <c r="E627" s="129"/>
      <c r="G627" s="11">
        <f>SUM(H627:DZ627)</f>
        <v>-114875.00000000004</v>
      </c>
      <c r="I627" s="21">
        <f t="shared" ref="I627:AN627" si="1610">I169*$D627</f>
        <v>0</v>
      </c>
      <c r="J627" s="21">
        <f t="shared" si="1610"/>
        <v>0</v>
      </c>
      <c r="K627" s="21">
        <f t="shared" si="1610"/>
        <v>0</v>
      </c>
      <c r="L627" s="21">
        <f t="shared" si="1610"/>
        <v>0</v>
      </c>
      <c r="M627" s="21">
        <f t="shared" si="1610"/>
        <v>0</v>
      </c>
      <c r="N627" s="21">
        <f t="shared" si="1610"/>
        <v>0</v>
      </c>
      <c r="O627" s="21">
        <f t="shared" si="1610"/>
        <v>0</v>
      </c>
      <c r="P627" s="21">
        <f t="shared" si="1610"/>
        <v>0</v>
      </c>
      <c r="Q627" s="21">
        <f t="shared" si="1610"/>
        <v>0</v>
      </c>
      <c r="R627" s="21">
        <f t="shared" si="1610"/>
        <v>0</v>
      </c>
      <c r="S627" s="21">
        <f t="shared" si="1610"/>
        <v>0</v>
      </c>
      <c r="T627" s="21">
        <f t="shared" si="1610"/>
        <v>0</v>
      </c>
      <c r="U627" s="21">
        <f t="shared" si="1610"/>
        <v>0</v>
      </c>
      <c r="V627" s="21">
        <f t="shared" si="1610"/>
        <v>0</v>
      </c>
      <c r="W627" s="21">
        <f t="shared" si="1610"/>
        <v>0</v>
      </c>
      <c r="X627" s="21">
        <f t="shared" si="1610"/>
        <v>0</v>
      </c>
      <c r="Y627" s="21">
        <f t="shared" si="1610"/>
        <v>0</v>
      </c>
      <c r="Z627" s="21">
        <f t="shared" si="1610"/>
        <v>0</v>
      </c>
      <c r="AA627" s="21">
        <f t="shared" si="1610"/>
        <v>0</v>
      </c>
      <c r="AB627" s="21">
        <f t="shared" si="1610"/>
        <v>0</v>
      </c>
      <c r="AC627" s="21">
        <f t="shared" si="1610"/>
        <v>0</v>
      </c>
      <c r="AD627" s="21">
        <f t="shared" si="1610"/>
        <v>0</v>
      </c>
      <c r="AE627" s="21">
        <f t="shared" si="1610"/>
        <v>0</v>
      </c>
      <c r="AF627" s="21">
        <f t="shared" si="1610"/>
        <v>0</v>
      </c>
      <c r="AG627" s="21">
        <f t="shared" si="1610"/>
        <v>0</v>
      </c>
      <c r="AH627" s="21">
        <f t="shared" si="1610"/>
        <v>0</v>
      </c>
      <c r="AI627" s="21">
        <f t="shared" si="1610"/>
        <v>-9572.9166666666679</v>
      </c>
      <c r="AJ627" s="21">
        <f t="shared" si="1610"/>
        <v>-9572.9166666666679</v>
      </c>
      <c r="AK627" s="21">
        <f t="shared" si="1610"/>
        <v>-9572.9166666666679</v>
      </c>
      <c r="AL627" s="21">
        <f t="shared" si="1610"/>
        <v>-9572.9166666666679</v>
      </c>
      <c r="AM627" s="21">
        <f t="shared" si="1610"/>
        <v>-9572.9166666666679</v>
      </c>
      <c r="AN627" s="21">
        <f t="shared" si="1610"/>
        <v>-9572.9166666666679</v>
      </c>
      <c r="AO627" s="21">
        <f t="shared" ref="AO627:BT627" si="1611">AO169*$D627</f>
        <v>-9572.9166666666679</v>
      </c>
      <c r="AP627" s="21">
        <f t="shared" si="1611"/>
        <v>-9572.9166666666679</v>
      </c>
      <c r="AQ627" s="21">
        <f t="shared" si="1611"/>
        <v>-9572.9166666666679</v>
      </c>
      <c r="AR627" s="21">
        <f t="shared" si="1611"/>
        <v>-9572.9166666666679</v>
      </c>
      <c r="AS627" s="21">
        <f t="shared" si="1611"/>
        <v>-9572.9166666666679</v>
      </c>
      <c r="AT627" s="21">
        <f t="shared" si="1611"/>
        <v>-9572.9166666666679</v>
      </c>
      <c r="AU627" s="21">
        <f t="shared" si="1611"/>
        <v>0</v>
      </c>
      <c r="AV627" s="21">
        <f t="shared" si="1611"/>
        <v>0</v>
      </c>
      <c r="AW627" s="21">
        <f t="shared" si="1611"/>
        <v>0</v>
      </c>
      <c r="AX627" s="21">
        <f t="shared" si="1611"/>
        <v>0</v>
      </c>
      <c r="AY627" s="21">
        <f t="shared" si="1611"/>
        <v>0</v>
      </c>
      <c r="AZ627" s="21">
        <f t="shared" si="1611"/>
        <v>0</v>
      </c>
      <c r="BA627" s="21">
        <f t="shared" si="1611"/>
        <v>0</v>
      </c>
      <c r="BB627" s="21">
        <f t="shared" si="1611"/>
        <v>0</v>
      </c>
      <c r="BC627" s="21">
        <f t="shared" si="1611"/>
        <v>0</v>
      </c>
      <c r="BD627" s="21">
        <f t="shared" si="1611"/>
        <v>0</v>
      </c>
      <c r="BE627" s="21">
        <f t="shared" si="1611"/>
        <v>0</v>
      </c>
      <c r="BF627" s="21">
        <f t="shared" si="1611"/>
        <v>0</v>
      </c>
      <c r="BG627" s="21">
        <f t="shared" si="1611"/>
        <v>0</v>
      </c>
      <c r="BH627" s="21">
        <f t="shared" si="1611"/>
        <v>0</v>
      </c>
      <c r="BI627" s="21">
        <f t="shared" si="1611"/>
        <v>0</v>
      </c>
      <c r="BJ627" s="21">
        <f t="shared" si="1611"/>
        <v>0</v>
      </c>
      <c r="BK627" s="21">
        <f t="shared" si="1611"/>
        <v>0</v>
      </c>
      <c r="BL627" s="21">
        <f t="shared" si="1611"/>
        <v>0</v>
      </c>
      <c r="BM627" s="21">
        <f t="shared" si="1611"/>
        <v>0</v>
      </c>
      <c r="BN627" s="21">
        <f t="shared" si="1611"/>
        <v>0</v>
      </c>
      <c r="BO627" s="21">
        <f t="shared" si="1611"/>
        <v>0</v>
      </c>
      <c r="BP627" s="21">
        <f t="shared" si="1611"/>
        <v>0</v>
      </c>
      <c r="BQ627" s="21">
        <f t="shared" si="1611"/>
        <v>0</v>
      </c>
      <c r="BR627" s="21">
        <f t="shared" si="1611"/>
        <v>0</v>
      </c>
      <c r="BS627" s="21">
        <f t="shared" si="1611"/>
        <v>0</v>
      </c>
      <c r="BT627" s="21">
        <f t="shared" si="1611"/>
        <v>0</v>
      </c>
      <c r="BU627" s="21">
        <f>BU169*$D627</f>
        <v>0</v>
      </c>
      <c r="BV627" s="21">
        <f t="shared" ref="BV627:DY627" si="1612">BV169*$D627</f>
        <v>0</v>
      </c>
      <c r="BW627" s="21">
        <f t="shared" si="1612"/>
        <v>0</v>
      </c>
      <c r="BX627" s="21">
        <f t="shared" si="1612"/>
        <v>0</v>
      </c>
      <c r="BY627" s="21">
        <f t="shared" si="1612"/>
        <v>0</v>
      </c>
      <c r="BZ627" s="21">
        <f t="shared" si="1612"/>
        <v>0</v>
      </c>
      <c r="CA627" s="21">
        <f t="shared" si="1612"/>
        <v>0</v>
      </c>
      <c r="CB627" s="21">
        <f t="shared" si="1612"/>
        <v>0</v>
      </c>
      <c r="CC627" s="21">
        <f t="shared" si="1612"/>
        <v>0</v>
      </c>
      <c r="CD627" s="21">
        <f t="shared" si="1612"/>
        <v>0</v>
      </c>
      <c r="CE627" s="21">
        <f t="shared" si="1612"/>
        <v>0</v>
      </c>
      <c r="CF627" s="21">
        <f t="shared" si="1612"/>
        <v>0</v>
      </c>
      <c r="CG627" s="21">
        <f t="shared" si="1612"/>
        <v>0</v>
      </c>
      <c r="CH627" s="21">
        <f t="shared" si="1612"/>
        <v>0</v>
      </c>
      <c r="CI627" s="21">
        <f t="shared" si="1612"/>
        <v>0</v>
      </c>
      <c r="CJ627" s="21">
        <f t="shared" si="1612"/>
        <v>0</v>
      </c>
      <c r="CK627" s="21">
        <f t="shared" si="1612"/>
        <v>0</v>
      </c>
      <c r="CL627" s="21">
        <f t="shared" si="1612"/>
        <v>0</v>
      </c>
      <c r="CM627" s="21">
        <f t="shared" si="1612"/>
        <v>0</v>
      </c>
      <c r="CN627" s="21">
        <f t="shared" si="1612"/>
        <v>0</v>
      </c>
      <c r="CO627" s="21">
        <f t="shared" si="1612"/>
        <v>0</v>
      </c>
      <c r="CP627" s="21">
        <f t="shared" si="1612"/>
        <v>0</v>
      </c>
      <c r="CQ627" s="21">
        <f t="shared" si="1612"/>
        <v>0</v>
      </c>
      <c r="CR627" s="21">
        <f t="shared" si="1612"/>
        <v>0</v>
      </c>
      <c r="CS627" s="21">
        <f t="shared" si="1612"/>
        <v>0</v>
      </c>
      <c r="CT627" s="21">
        <f t="shared" si="1612"/>
        <v>0</v>
      </c>
      <c r="CU627" s="21">
        <f t="shared" si="1612"/>
        <v>0</v>
      </c>
      <c r="CV627" s="21">
        <f t="shared" si="1612"/>
        <v>0</v>
      </c>
      <c r="CW627" s="21">
        <f t="shared" si="1612"/>
        <v>0</v>
      </c>
      <c r="CX627" s="21">
        <f t="shared" si="1612"/>
        <v>0</v>
      </c>
      <c r="CY627" s="21">
        <f t="shared" si="1612"/>
        <v>0</v>
      </c>
      <c r="CZ627" s="21">
        <f t="shared" si="1612"/>
        <v>0</v>
      </c>
      <c r="DA627" s="21">
        <f t="shared" si="1612"/>
        <v>0</v>
      </c>
      <c r="DB627" s="21">
        <f t="shared" si="1612"/>
        <v>0</v>
      </c>
      <c r="DC627" s="21">
        <f t="shared" si="1612"/>
        <v>0</v>
      </c>
      <c r="DD627" s="21">
        <f t="shared" si="1612"/>
        <v>0</v>
      </c>
      <c r="DE627" s="21">
        <f t="shared" si="1612"/>
        <v>0</v>
      </c>
      <c r="DF627" s="21">
        <f t="shared" si="1612"/>
        <v>0</v>
      </c>
      <c r="DG627" s="21">
        <f t="shared" si="1612"/>
        <v>0</v>
      </c>
      <c r="DH627" s="21">
        <f t="shared" si="1612"/>
        <v>0</v>
      </c>
      <c r="DI627" s="21">
        <f t="shared" si="1612"/>
        <v>0</v>
      </c>
      <c r="DJ627" s="21">
        <f t="shared" si="1612"/>
        <v>0</v>
      </c>
      <c r="DK627" s="21">
        <f t="shared" si="1612"/>
        <v>0</v>
      </c>
      <c r="DL627" s="21">
        <f t="shared" si="1612"/>
        <v>0</v>
      </c>
      <c r="DM627" s="21">
        <f t="shared" si="1612"/>
        <v>0</v>
      </c>
      <c r="DN627" s="21">
        <f t="shared" si="1612"/>
        <v>0</v>
      </c>
      <c r="DO627" s="21">
        <f t="shared" si="1612"/>
        <v>0</v>
      </c>
      <c r="DP627" s="21">
        <f t="shared" si="1612"/>
        <v>0</v>
      </c>
      <c r="DQ627" s="21">
        <f t="shared" si="1612"/>
        <v>0</v>
      </c>
      <c r="DR627" s="21">
        <f t="shared" si="1612"/>
        <v>0</v>
      </c>
      <c r="DS627" s="21">
        <f t="shared" si="1612"/>
        <v>0</v>
      </c>
      <c r="DT627" s="21">
        <f t="shared" si="1612"/>
        <v>0</v>
      </c>
      <c r="DU627" s="21">
        <f t="shared" si="1612"/>
        <v>0</v>
      </c>
      <c r="DV627" s="21">
        <f t="shared" si="1612"/>
        <v>0</v>
      </c>
      <c r="DW627" s="21">
        <f t="shared" si="1612"/>
        <v>0</v>
      </c>
      <c r="DX627" s="21">
        <f t="shared" si="1612"/>
        <v>0</v>
      </c>
      <c r="DY627" s="21">
        <f t="shared" si="1612"/>
        <v>0</v>
      </c>
      <c r="EB627" s="116">
        <f t="shared" si="1592"/>
        <v>626</v>
      </c>
      <c r="EC627" s="2" t="str">
        <f t="shared" si="1604"/>
        <v>Phase 2</v>
      </c>
      <c r="ED627" s="2" t="str">
        <f t="shared" si="1605"/>
        <v>75' Wide</v>
      </c>
      <c r="EE627" s="33" t="str">
        <f>EE641</f>
        <v>*</v>
      </c>
      <c r="EF627" s="2" t="str">
        <f>EF641</f>
        <v>Closing Costs</v>
      </c>
    </row>
    <row r="628" spans="2:136" x14ac:dyDescent="0.3">
      <c r="D628" s="129"/>
      <c r="E628" s="129"/>
      <c r="I628" s="21"/>
      <c r="J628" s="21"/>
      <c r="K628" s="21"/>
      <c r="L628" s="21"/>
      <c r="M628" s="21"/>
      <c r="N628" s="21"/>
      <c r="O628" s="21"/>
      <c r="P628" s="21"/>
      <c r="Q628" s="21"/>
      <c r="R628" s="21"/>
      <c r="S628" s="21"/>
      <c r="T628" s="21"/>
      <c r="U628" s="21"/>
      <c r="V628" s="21"/>
      <c r="W628" s="21"/>
      <c r="X628" s="21"/>
      <c r="Y628" s="21"/>
      <c r="Z628" s="21"/>
      <c r="AA628" s="21"/>
      <c r="AB628" s="21"/>
      <c r="AC628" s="21"/>
      <c r="AD628" s="21"/>
      <c r="AE628" s="21"/>
      <c r="AF628" s="21"/>
      <c r="AG628" s="21"/>
      <c r="AH628" s="21"/>
      <c r="AI628" s="21"/>
      <c r="AJ628" s="21"/>
      <c r="AK628" s="21"/>
      <c r="AL628" s="21"/>
      <c r="AM628" s="21"/>
      <c r="AN628" s="21"/>
      <c r="AO628" s="21"/>
      <c r="AP628" s="21"/>
      <c r="AQ628" s="21"/>
      <c r="AR628" s="21"/>
      <c r="AS628" s="21"/>
      <c r="AT628" s="21"/>
      <c r="AU628" s="21"/>
      <c r="AV628" s="21"/>
      <c r="AW628" s="21"/>
      <c r="AX628" s="21"/>
      <c r="AY628" s="21"/>
      <c r="AZ628" s="21"/>
      <c r="BA628" s="21"/>
      <c r="BB628" s="21"/>
      <c r="BC628" s="21"/>
      <c r="BD628" s="21"/>
      <c r="BE628" s="21"/>
      <c r="BF628" s="21"/>
      <c r="BG628" s="21"/>
      <c r="BH628" s="21"/>
      <c r="BI628" s="21"/>
      <c r="BJ628" s="21"/>
      <c r="BK628" s="21"/>
      <c r="BL628" s="21"/>
      <c r="BM628" s="21"/>
      <c r="BN628" s="21"/>
      <c r="BO628" s="21"/>
      <c r="BP628" s="21"/>
      <c r="BQ628" s="21"/>
      <c r="BR628" s="21"/>
      <c r="BS628" s="21"/>
      <c r="BT628" s="21"/>
      <c r="BU628" s="21"/>
      <c r="BV628" s="21"/>
      <c r="BW628" s="21"/>
      <c r="BX628" s="21"/>
      <c r="BY628" s="21"/>
      <c r="BZ628" s="21"/>
      <c r="CA628" s="21"/>
      <c r="CB628" s="21"/>
      <c r="CC628" s="21"/>
      <c r="CD628" s="21"/>
      <c r="CE628" s="21"/>
      <c r="CF628" s="21"/>
      <c r="CG628" s="21"/>
      <c r="CH628" s="21"/>
      <c r="CI628" s="21"/>
      <c r="CJ628" s="21"/>
      <c r="CK628" s="21"/>
      <c r="CL628" s="21"/>
      <c r="CM628" s="21"/>
      <c r="CN628" s="21"/>
      <c r="CO628" s="21"/>
      <c r="CP628" s="21"/>
      <c r="CQ628" s="21"/>
      <c r="CR628" s="21"/>
      <c r="CS628" s="21"/>
      <c r="CT628" s="21"/>
      <c r="CU628" s="21"/>
      <c r="CV628" s="21"/>
      <c r="CW628" s="21"/>
      <c r="CX628" s="21"/>
      <c r="CY628" s="21"/>
      <c r="CZ628" s="21"/>
      <c r="DA628" s="21"/>
      <c r="DB628" s="21"/>
      <c r="DC628" s="21"/>
      <c r="DD628" s="21"/>
      <c r="DE628" s="21"/>
      <c r="DF628" s="21"/>
      <c r="DG628" s="21"/>
      <c r="DH628" s="21"/>
      <c r="DI628" s="21"/>
      <c r="DJ628" s="21"/>
      <c r="DK628" s="21"/>
      <c r="DL628" s="21"/>
      <c r="DM628" s="21"/>
      <c r="DN628" s="21"/>
      <c r="DO628" s="21"/>
      <c r="DP628" s="21"/>
      <c r="DQ628" s="21"/>
      <c r="DR628" s="21"/>
      <c r="DS628" s="21"/>
      <c r="DT628" s="21"/>
      <c r="DU628" s="21"/>
      <c r="DV628" s="21"/>
      <c r="DW628" s="21"/>
      <c r="DX628" s="21"/>
      <c r="DY628" s="21"/>
      <c r="EE628" s="33"/>
    </row>
    <row r="629" spans="2:136" x14ac:dyDescent="0.3">
      <c r="B629" s="2" t="str">
        <f>Product!$J$2</f>
        <v>Phase 3</v>
      </c>
      <c r="C629" s="2" t="str">
        <f>Product!$J$3</f>
        <v>50' Wide</v>
      </c>
      <c r="D629" s="129">
        <f>SUMIFS(INDEX(Product!$B$2:$U$97, MATCH(D619, Product!$B$2:$B$97, 0), ), Product!$B$2:$U$2, $B629, Product!$B$3:$U$3, $C629)</f>
        <v>-4137.5</v>
      </c>
      <c r="E629" s="129"/>
      <c r="G629" s="11">
        <f>SUM(H629:DZ629)</f>
        <v>-124125</v>
      </c>
      <c r="I629" s="21">
        <f t="shared" ref="I629:AN629" si="1613">I171*$D629</f>
        <v>0</v>
      </c>
      <c r="J629" s="21">
        <f t="shared" si="1613"/>
        <v>0</v>
      </c>
      <c r="K629" s="21">
        <f t="shared" si="1613"/>
        <v>0</v>
      </c>
      <c r="L629" s="21">
        <f t="shared" si="1613"/>
        <v>0</v>
      </c>
      <c r="M629" s="21">
        <f t="shared" si="1613"/>
        <v>0</v>
      </c>
      <c r="N629" s="21">
        <f t="shared" si="1613"/>
        <v>0</v>
      </c>
      <c r="O629" s="21">
        <f t="shared" si="1613"/>
        <v>0</v>
      </c>
      <c r="P629" s="21">
        <f t="shared" si="1613"/>
        <v>0</v>
      </c>
      <c r="Q629" s="21">
        <f t="shared" si="1613"/>
        <v>0</v>
      </c>
      <c r="R629" s="21">
        <f t="shared" si="1613"/>
        <v>0</v>
      </c>
      <c r="S629" s="21">
        <f t="shared" si="1613"/>
        <v>0</v>
      </c>
      <c r="T629" s="21">
        <f t="shared" si="1613"/>
        <v>0</v>
      </c>
      <c r="U629" s="21">
        <f t="shared" si="1613"/>
        <v>0</v>
      </c>
      <c r="V629" s="21">
        <f t="shared" si="1613"/>
        <v>0</v>
      </c>
      <c r="W629" s="21">
        <f t="shared" si="1613"/>
        <v>0</v>
      </c>
      <c r="X629" s="21">
        <f t="shared" si="1613"/>
        <v>0</v>
      </c>
      <c r="Y629" s="21">
        <f t="shared" si="1613"/>
        <v>0</v>
      </c>
      <c r="Z629" s="21">
        <f t="shared" si="1613"/>
        <v>0</v>
      </c>
      <c r="AA629" s="21">
        <f t="shared" si="1613"/>
        <v>0</v>
      </c>
      <c r="AB629" s="21">
        <f t="shared" si="1613"/>
        <v>0</v>
      </c>
      <c r="AC629" s="21">
        <f t="shared" si="1613"/>
        <v>0</v>
      </c>
      <c r="AD629" s="21">
        <f t="shared" si="1613"/>
        <v>0</v>
      </c>
      <c r="AE629" s="21">
        <f t="shared" si="1613"/>
        <v>0</v>
      </c>
      <c r="AF629" s="21">
        <f t="shared" si="1613"/>
        <v>0</v>
      </c>
      <c r="AG629" s="21">
        <f t="shared" si="1613"/>
        <v>0</v>
      </c>
      <c r="AH629" s="21">
        <f t="shared" si="1613"/>
        <v>0</v>
      </c>
      <c r="AI629" s="21">
        <f t="shared" si="1613"/>
        <v>0</v>
      </c>
      <c r="AJ629" s="21">
        <f t="shared" si="1613"/>
        <v>0</v>
      </c>
      <c r="AK629" s="21">
        <f t="shared" si="1613"/>
        <v>0</v>
      </c>
      <c r="AL629" s="21">
        <f t="shared" si="1613"/>
        <v>0</v>
      </c>
      <c r="AM629" s="21">
        <f t="shared" si="1613"/>
        <v>0</v>
      </c>
      <c r="AN629" s="21">
        <f t="shared" si="1613"/>
        <v>0</v>
      </c>
      <c r="AO629" s="21">
        <f t="shared" ref="AO629:BT629" si="1614">AO171*$D629</f>
        <v>0</v>
      </c>
      <c r="AP629" s="21">
        <f t="shared" si="1614"/>
        <v>0</v>
      </c>
      <c r="AQ629" s="21">
        <f t="shared" si="1614"/>
        <v>0</v>
      </c>
      <c r="AR629" s="21">
        <f t="shared" si="1614"/>
        <v>0</v>
      </c>
      <c r="AS629" s="21">
        <f t="shared" si="1614"/>
        <v>0</v>
      </c>
      <c r="AT629" s="21">
        <f t="shared" si="1614"/>
        <v>0</v>
      </c>
      <c r="AU629" s="21">
        <f t="shared" si="1614"/>
        <v>-10343.75</v>
      </c>
      <c r="AV629" s="21">
        <f t="shared" si="1614"/>
        <v>-10343.75</v>
      </c>
      <c r="AW629" s="21">
        <f t="shared" si="1614"/>
        <v>-10343.75</v>
      </c>
      <c r="AX629" s="21">
        <f t="shared" si="1614"/>
        <v>-10343.75</v>
      </c>
      <c r="AY629" s="21">
        <f t="shared" si="1614"/>
        <v>-10343.75</v>
      </c>
      <c r="AZ629" s="21">
        <f t="shared" si="1614"/>
        <v>-10343.75</v>
      </c>
      <c r="BA629" s="21">
        <f t="shared" si="1614"/>
        <v>-10343.75</v>
      </c>
      <c r="BB629" s="21">
        <f t="shared" si="1614"/>
        <v>-10343.75</v>
      </c>
      <c r="BC629" s="21">
        <f t="shared" si="1614"/>
        <v>-10343.75</v>
      </c>
      <c r="BD629" s="21">
        <f t="shared" si="1614"/>
        <v>-10343.75</v>
      </c>
      <c r="BE629" s="21">
        <f t="shared" si="1614"/>
        <v>-10343.75</v>
      </c>
      <c r="BF629" s="21">
        <f t="shared" si="1614"/>
        <v>-10343.75</v>
      </c>
      <c r="BG629" s="21">
        <f t="shared" si="1614"/>
        <v>0</v>
      </c>
      <c r="BH629" s="21">
        <f t="shared" si="1614"/>
        <v>0</v>
      </c>
      <c r="BI629" s="21">
        <f t="shared" si="1614"/>
        <v>0</v>
      </c>
      <c r="BJ629" s="21">
        <f t="shared" si="1614"/>
        <v>0</v>
      </c>
      <c r="BK629" s="21">
        <f t="shared" si="1614"/>
        <v>0</v>
      </c>
      <c r="BL629" s="21">
        <f t="shared" si="1614"/>
        <v>0</v>
      </c>
      <c r="BM629" s="21">
        <f t="shared" si="1614"/>
        <v>0</v>
      </c>
      <c r="BN629" s="21">
        <f t="shared" si="1614"/>
        <v>0</v>
      </c>
      <c r="BO629" s="21">
        <f t="shared" si="1614"/>
        <v>0</v>
      </c>
      <c r="BP629" s="21">
        <f t="shared" si="1614"/>
        <v>0</v>
      </c>
      <c r="BQ629" s="21">
        <f t="shared" si="1614"/>
        <v>0</v>
      </c>
      <c r="BR629" s="21">
        <f t="shared" si="1614"/>
        <v>0</v>
      </c>
      <c r="BS629" s="21">
        <f t="shared" si="1614"/>
        <v>0</v>
      </c>
      <c r="BT629" s="21">
        <f t="shared" si="1614"/>
        <v>0</v>
      </c>
      <c r="BU629" s="21">
        <f t="shared" ref="BU629:CZ629" si="1615">BU171*$D629</f>
        <v>0</v>
      </c>
      <c r="BV629" s="21">
        <f t="shared" si="1615"/>
        <v>0</v>
      </c>
      <c r="BW629" s="21">
        <f t="shared" si="1615"/>
        <v>0</v>
      </c>
      <c r="BX629" s="21">
        <f t="shared" si="1615"/>
        <v>0</v>
      </c>
      <c r="BY629" s="21">
        <f t="shared" si="1615"/>
        <v>0</v>
      </c>
      <c r="BZ629" s="21">
        <f t="shared" si="1615"/>
        <v>0</v>
      </c>
      <c r="CA629" s="21">
        <f t="shared" si="1615"/>
        <v>0</v>
      </c>
      <c r="CB629" s="21">
        <f t="shared" si="1615"/>
        <v>0</v>
      </c>
      <c r="CC629" s="21">
        <f t="shared" si="1615"/>
        <v>0</v>
      </c>
      <c r="CD629" s="21">
        <f t="shared" si="1615"/>
        <v>0</v>
      </c>
      <c r="CE629" s="21">
        <f t="shared" si="1615"/>
        <v>0</v>
      </c>
      <c r="CF629" s="21">
        <f t="shared" si="1615"/>
        <v>0</v>
      </c>
      <c r="CG629" s="21">
        <f t="shared" si="1615"/>
        <v>0</v>
      </c>
      <c r="CH629" s="21">
        <f t="shared" si="1615"/>
        <v>0</v>
      </c>
      <c r="CI629" s="21">
        <f t="shared" si="1615"/>
        <v>0</v>
      </c>
      <c r="CJ629" s="21">
        <f t="shared" si="1615"/>
        <v>0</v>
      </c>
      <c r="CK629" s="21">
        <f t="shared" si="1615"/>
        <v>0</v>
      </c>
      <c r="CL629" s="21">
        <f t="shared" si="1615"/>
        <v>0</v>
      </c>
      <c r="CM629" s="21">
        <f t="shared" si="1615"/>
        <v>0</v>
      </c>
      <c r="CN629" s="21">
        <f t="shared" si="1615"/>
        <v>0</v>
      </c>
      <c r="CO629" s="21">
        <f t="shared" si="1615"/>
        <v>0</v>
      </c>
      <c r="CP629" s="21">
        <f t="shared" si="1615"/>
        <v>0</v>
      </c>
      <c r="CQ629" s="21">
        <f t="shared" si="1615"/>
        <v>0</v>
      </c>
      <c r="CR629" s="21">
        <f t="shared" si="1615"/>
        <v>0</v>
      </c>
      <c r="CS629" s="21">
        <f t="shared" si="1615"/>
        <v>0</v>
      </c>
      <c r="CT629" s="21">
        <f t="shared" si="1615"/>
        <v>0</v>
      </c>
      <c r="CU629" s="21">
        <f t="shared" si="1615"/>
        <v>0</v>
      </c>
      <c r="CV629" s="21">
        <f t="shared" si="1615"/>
        <v>0</v>
      </c>
      <c r="CW629" s="21">
        <f t="shared" si="1615"/>
        <v>0</v>
      </c>
      <c r="CX629" s="21">
        <f t="shared" si="1615"/>
        <v>0</v>
      </c>
      <c r="CY629" s="21">
        <f t="shared" si="1615"/>
        <v>0</v>
      </c>
      <c r="CZ629" s="21">
        <f t="shared" si="1615"/>
        <v>0</v>
      </c>
      <c r="DA629" s="21">
        <f t="shared" ref="DA629:DY629" si="1616">DA171*$D629</f>
        <v>0</v>
      </c>
      <c r="DB629" s="21">
        <f t="shared" si="1616"/>
        <v>0</v>
      </c>
      <c r="DC629" s="21">
        <f t="shared" si="1616"/>
        <v>0</v>
      </c>
      <c r="DD629" s="21">
        <f t="shared" si="1616"/>
        <v>0</v>
      </c>
      <c r="DE629" s="21">
        <f t="shared" si="1616"/>
        <v>0</v>
      </c>
      <c r="DF629" s="21">
        <f t="shared" si="1616"/>
        <v>0</v>
      </c>
      <c r="DG629" s="21">
        <f t="shared" si="1616"/>
        <v>0</v>
      </c>
      <c r="DH629" s="21">
        <f t="shared" si="1616"/>
        <v>0</v>
      </c>
      <c r="DI629" s="21">
        <f t="shared" si="1616"/>
        <v>0</v>
      </c>
      <c r="DJ629" s="21">
        <f t="shared" si="1616"/>
        <v>0</v>
      </c>
      <c r="DK629" s="21">
        <f t="shared" si="1616"/>
        <v>0</v>
      </c>
      <c r="DL629" s="21">
        <f t="shared" si="1616"/>
        <v>0</v>
      </c>
      <c r="DM629" s="21">
        <f t="shared" si="1616"/>
        <v>0</v>
      </c>
      <c r="DN629" s="21">
        <f t="shared" si="1616"/>
        <v>0</v>
      </c>
      <c r="DO629" s="21">
        <f t="shared" si="1616"/>
        <v>0</v>
      </c>
      <c r="DP629" s="21">
        <f t="shared" si="1616"/>
        <v>0</v>
      </c>
      <c r="DQ629" s="21">
        <f t="shared" si="1616"/>
        <v>0</v>
      </c>
      <c r="DR629" s="21">
        <f t="shared" si="1616"/>
        <v>0</v>
      </c>
      <c r="DS629" s="21">
        <f t="shared" si="1616"/>
        <v>0</v>
      </c>
      <c r="DT629" s="21">
        <f t="shared" si="1616"/>
        <v>0</v>
      </c>
      <c r="DU629" s="21">
        <f t="shared" si="1616"/>
        <v>0</v>
      </c>
      <c r="DV629" s="21">
        <f t="shared" si="1616"/>
        <v>0</v>
      </c>
      <c r="DW629" s="21">
        <f t="shared" si="1616"/>
        <v>0</v>
      </c>
      <c r="DX629" s="21">
        <f t="shared" si="1616"/>
        <v>0</v>
      </c>
      <c r="DY629" s="21">
        <f t="shared" si="1616"/>
        <v>0</v>
      </c>
      <c r="EB629" s="116">
        <f t="shared" si="1592"/>
        <v>628</v>
      </c>
      <c r="EC629" s="2" t="str">
        <f t="shared" ref="EC629:EC631" si="1617">B629</f>
        <v>Phase 3</v>
      </c>
      <c r="ED629" s="2" t="str">
        <f t="shared" ref="ED629:ED631" si="1618">C629</f>
        <v>50' Wide</v>
      </c>
      <c r="EE629" s="33" t="str">
        <f>EE641</f>
        <v>*</v>
      </c>
      <c r="EF629" s="2" t="str">
        <f>EF641</f>
        <v>Closing Costs</v>
      </c>
    </row>
    <row r="630" spans="2:136" x14ac:dyDescent="0.3">
      <c r="B630" s="2" t="str">
        <f>Product!$K$2</f>
        <v>Phase 3</v>
      </c>
      <c r="C630" s="2" t="str">
        <f>Product!$K$3</f>
        <v>60' Wide</v>
      </c>
      <c r="D630" s="129">
        <f>SUMIFS(INDEX(Product!$B$2:$U$97, MATCH(D619, Product!$B$2:$B$97, 0), ), Product!$B$2:$U$2, $B630, Product!$B$3:$U$3, $C630)</f>
        <v>-4906.25</v>
      </c>
      <c r="E630" s="129"/>
      <c r="G630" s="11">
        <f>SUM(H630:DZ630)</f>
        <v>-147187.5</v>
      </c>
      <c r="I630" s="21">
        <f t="shared" ref="I630:AN630" si="1619">I172*$D630</f>
        <v>0</v>
      </c>
      <c r="J630" s="21">
        <f t="shared" si="1619"/>
        <v>0</v>
      </c>
      <c r="K630" s="21">
        <f t="shared" si="1619"/>
        <v>0</v>
      </c>
      <c r="L630" s="21">
        <f t="shared" si="1619"/>
        <v>0</v>
      </c>
      <c r="M630" s="21">
        <f t="shared" si="1619"/>
        <v>0</v>
      </c>
      <c r="N630" s="21">
        <f t="shared" si="1619"/>
        <v>0</v>
      </c>
      <c r="O630" s="21">
        <f t="shared" si="1619"/>
        <v>0</v>
      </c>
      <c r="P630" s="21">
        <f t="shared" si="1619"/>
        <v>0</v>
      </c>
      <c r="Q630" s="21">
        <f t="shared" si="1619"/>
        <v>0</v>
      </c>
      <c r="R630" s="21">
        <f t="shared" si="1619"/>
        <v>0</v>
      </c>
      <c r="S630" s="21">
        <f t="shared" si="1619"/>
        <v>0</v>
      </c>
      <c r="T630" s="21">
        <f t="shared" si="1619"/>
        <v>0</v>
      </c>
      <c r="U630" s="21">
        <f t="shared" si="1619"/>
        <v>0</v>
      </c>
      <c r="V630" s="21">
        <f t="shared" si="1619"/>
        <v>0</v>
      </c>
      <c r="W630" s="21">
        <f t="shared" si="1619"/>
        <v>0</v>
      </c>
      <c r="X630" s="21">
        <f t="shared" si="1619"/>
        <v>0</v>
      </c>
      <c r="Y630" s="21">
        <f t="shared" si="1619"/>
        <v>0</v>
      </c>
      <c r="Z630" s="21">
        <f t="shared" si="1619"/>
        <v>0</v>
      </c>
      <c r="AA630" s="21">
        <f t="shared" si="1619"/>
        <v>0</v>
      </c>
      <c r="AB630" s="21">
        <f t="shared" si="1619"/>
        <v>0</v>
      </c>
      <c r="AC630" s="21">
        <f t="shared" si="1619"/>
        <v>0</v>
      </c>
      <c r="AD630" s="21">
        <f t="shared" si="1619"/>
        <v>0</v>
      </c>
      <c r="AE630" s="21">
        <f t="shared" si="1619"/>
        <v>0</v>
      </c>
      <c r="AF630" s="21">
        <f t="shared" si="1619"/>
        <v>0</v>
      </c>
      <c r="AG630" s="21">
        <f t="shared" si="1619"/>
        <v>0</v>
      </c>
      <c r="AH630" s="21">
        <f t="shared" si="1619"/>
        <v>0</v>
      </c>
      <c r="AI630" s="21">
        <f t="shared" si="1619"/>
        <v>0</v>
      </c>
      <c r="AJ630" s="21">
        <f t="shared" si="1619"/>
        <v>0</v>
      </c>
      <c r="AK630" s="21">
        <f t="shared" si="1619"/>
        <v>0</v>
      </c>
      <c r="AL630" s="21">
        <f t="shared" si="1619"/>
        <v>0</v>
      </c>
      <c r="AM630" s="21">
        <f t="shared" si="1619"/>
        <v>0</v>
      </c>
      <c r="AN630" s="21">
        <f t="shared" si="1619"/>
        <v>0</v>
      </c>
      <c r="AO630" s="21">
        <f t="shared" ref="AO630:BT630" si="1620">AO172*$D630</f>
        <v>0</v>
      </c>
      <c r="AP630" s="21">
        <f t="shared" si="1620"/>
        <v>0</v>
      </c>
      <c r="AQ630" s="21">
        <f t="shared" si="1620"/>
        <v>0</v>
      </c>
      <c r="AR630" s="21">
        <f t="shared" si="1620"/>
        <v>0</v>
      </c>
      <c r="AS630" s="21">
        <f t="shared" si="1620"/>
        <v>0</v>
      </c>
      <c r="AT630" s="21">
        <f t="shared" si="1620"/>
        <v>0</v>
      </c>
      <c r="AU630" s="21">
        <f t="shared" si="1620"/>
        <v>-12265.625</v>
      </c>
      <c r="AV630" s="21">
        <f t="shared" si="1620"/>
        <v>-12265.625</v>
      </c>
      <c r="AW630" s="21">
        <f t="shared" si="1620"/>
        <v>-12265.625</v>
      </c>
      <c r="AX630" s="21">
        <f t="shared" si="1620"/>
        <v>-12265.625</v>
      </c>
      <c r="AY630" s="21">
        <f t="shared" si="1620"/>
        <v>-12265.625</v>
      </c>
      <c r="AZ630" s="21">
        <f t="shared" si="1620"/>
        <v>-12265.625</v>
      </c>
      <c r="BA630" s="21">
        <f t="shared" si="1620"/>
        <v>-12265.625</v>
      </c>
      <c r="BB630" s="21">
        <f t="shared" si="1620"/>
        <v>-12265.625</v>
      </c>
      <c r="BC630" s="21">
        <f t="shared" si="1620"/>
        <v>-12265.625</v>
      </c>
      <c r="BD630" s="21">
        <f t="shared" si="1620"/>
        <v>-12265.625</v>
      </c>
      <c r="BE630" s="21">
        <f t="shared" si="1620"/>
        <v>-12265.625</v>
      </c>
      <c r="BF630" s="21">
        <f t="shared" si="1620"/>
        <v>-12265.625</v>
      </c>
      <c r="BG630" s="21">
        <f t="shared" si="1620"/>
        <v>0</v>
      </c>
      <c r="BH630" s="21">
        <f t="shared" si="1620"/>
        <v>0</v>
      </c>
      <c r="BI630" s="21">
        <f t="shared" si="1620"/>
        <v>0</v>
      </c>
      <c r="BJ630" s="21">
        <f t="shared" si="1620"/>
        <v>0</v>
      </c>
      <c r="BK630" s="21">
        <f t="shared" si="1620"/>
        <v>0</v>
      </c>
      <c r="BL630" s="21">
        <f t="shared" si="1620"/>
        <v>0</v>
      </c>
      <c r="BM630" s="21">
        <f t="shared" si="1620"/>
        <v>0</v>
      </c>
      <c r="BN630" s="21">
        <f t="shared" si="1620"/>
        <v>0</v>
      </c>
      <c r="BO630" s="21">
        <f t="shared" si="1620"/>
        <v>0</v>
      </c>
      <c r="BP630" s="21">
        <f t="shared" si="1620"/>
        <v>0</v>
      </c>
      <c r="BQ630" s="21">
        <f t="shared" si="1620"/>
        <v>0</v>
      </c>
      <c r="BR630" s="21">
        <f t="shared" si="1620"/>
        <v>0</v>
      </c>
      <c r="BS630" s="21">
        <f t="shared" si="1620"/>
        <v>0</v>
      </c>
      <c r="BT630" s="21">
        <f t="shared" si="1620"/>
        <v>0</v>
      </c>
      <c r="BU630" s="21">
        <f t="shared" ref="BU630:CZ630" si="1621">BU172*$D630</f>
        <v>0</v>
      </c>
      <c r="BV630" s="21">
        <f t="shared" si="1621"/>
        <v>0</v>
      </c>
      <c r="BW630" s="21">
        <f t="shared" si="1621"/>
        <v>0</v>
      </c>
      <c r="BX630" s="21">
        <f t="shared" si="1621"/>
        <v>0</v>
      </c>
      <c r="BY630" s="21">
        <f t="shared" si="1621"/>
        <v>0</v>
      </c>
      <c r="BZ630" s="21">
        <f t="shared" si="1621"/>
        <v>0</v>
      </c>
      <c r="CA630" s="21">
        <f t="shared" si="1621"/>
        <v>0</v>
      </c>
      <c r="CB630" s="21">
        <f t="shared" si="1621"/>
        <v>0</v>
      </c>
      <c r="CC630" s="21">
        <f t="shared" si="1621"/>
        <v>0</v>
      </c>
      <c r="CD630" s="21">
        <f t="shared" si="1621"/>
        <v>0</v>
      </c>
      <c r="CE630" s="21">
        <f t="shared" si="1621"/>
        <v>0</v>
      </c>
      <c r="CF630" s="21">
        <f t="shared" si="1621"/>
        <v>0</v>
      </c>
      <c r="CG630" s="21">
        <f t="shared" si="1621"/>
        <v>0</v>
      </c>
      <c r="CH630" s="21">
        <f t="shared" si="1621"/>
        <v>0</v>
      </c>
      <c r="CI630" s="21">
        <f t="shared" si="1621"/>
        <v>0</v>
      </c>
      <c r="CJ630" s="21">
        <f t="shared" si="1621"/>
        <v>0</v>
      </c>
      <c r="CK630" s="21">
        <f t="shared" si="1621"/>
        <v>0</v>
      </c>
      <c r="CL630" s="21">
        <f t="shared" si="1621"/>
        <v>0</v>
      </c>
      <c r="CM630" s="21">
        <f t="shared" si="1621"/>
        <v>0</v>
      </c>
      <c r="CN630" s="21">
        <f t="shared" si="1621"/>
        <v>0</v>
      </c>
      <c r="CO630" s="21">
        <f t="shared" si="1621"/>
        <v>0</v>
      </c>
      <c r="CP630" s="21">
        <f t="shared" si="1621"/>
        <v>0</v>
      </c>
      <c r="CQ630" s="21">
        <f t="shared" si="1621"/>
        <v>0</v>
      </c>
      <c r="CR630" s="21">
        <f t="shared" si="1621"/>
        <v>0</v>
      </c>
      <c r="CS630" s="21">
        <f t="shared" si="1621"/>
        <v>0</v>
      </c>
      <c r="CT630" s="21">
        <f t="shared" si="1621"/>
        <v>0</v>
      </c>
      <c r="CU630" s="21">
        <f t="shared" si="1621"/>
        <v>0</v>
      </c>
      <c r="CV630" s="21">
        <f t="shared" si="1621"/>
        <v>0</v>
      </c>
      <c r="CW630" s="21">
        <f t="shared" si="1621"/>
        <v>0</v>
      </c>
      <c r="CX630" s="21">
        <f t="shared" si="1621"/>
        <v>0</v>
      </c>
      <c r="CY630" s="21">
        <f t="shared" si="1621"/>
        <v>0</v>
      </c>
      <c r="CZ630" s="21">
        <f t="shared" si="1621"/>
        <v>0</v>
      </c>
      <c r="DA630" s="21">
        <f t="shared" ref="DA630:DY630" si="1622">DA172*$D630</f>
        <v>0</v>
      </c>
      <c r="DB630" s="21">
        <f t="shared" si="1622"/>
        <v>0</v>
      </c>
      <c r="DC630" s="21">
        <f t="shared" si="1622"/>
        <v>0</v>
      </c>
      <c r="DD630" s="21">
        <f t="shared" si="1622"/>
        <v>0</v>
      </c>
      <c r="DE630" s="21">
        <f t="shared" si="1622"/>
        <v>0</v>
      </c>
      <c r="DF630" s="21">
        <f t="shared" si="1622"/>
        <v>0</v>
      </c>
      <c r="DG630" s="21">
        <f t="shared" si="1622"/>
        <v>0</v>
      </c>
      <c r="DH630" s="21">
        <f t="shared" si="1622"/>
        <v>0</v>
      </c>
      <c r="DI630" s="21">
        <f t="shared" si="1622"/>
        <v>0</v>
      </c>
      <c r="DJ630" s="21">
        <f t="shared" si="1622"/>
        <v>0</v>
      </c>
      <c r="DK630" s="21">
        <f t="shared" si="1622"/>
        <v>0</v>
      </c>
      <c r="DL630" s="21">
        <f t="shared" si="1622"/>
        <v>0</v>
      </c>
      <c r="DM630" s="21">
        <f t="shared" si="1622"/>
        <v>0</v>
      </c>
      <c r="DN630" s="21">
        <f t="shared" si="1622"/>
        <v>0</v>
      </c>
      <c r="DO630" s="21">
        <f t="shared" si="1622"/>
        <v>0</v>
      </c>
      <c r="DP630" s="21">
        <f t="shared" si="1622"/>
        <v>0</v>
      </c>
      <c r="DQ630" s="21">
        <f t="shared" si="1622"/>
        <v>0</v>
      </c>
      <c r="DR630" s="21">
        <f t="shared" si="1622"/>
        <v>0</v>
      </c>
      <c r="DS630" s="21">
        <f t="shared" si="1622"/>
        <v>0</v>
      </c>
      <c r="DT630" s="21">
        <f t="shared" si="1622"/>
        <v>0</v>
      </c>
      <c r="DU630" s="21">
        <f t="shared" si="1622"/>
        <v>0</v>
      </c>
      <c r="DV630" s="21">
        <f t="shared" si="1622"/>
        <v>0</v>
      </c>
      <c r="DW630" s="21">
        <f t="shared" si="1622"/>
        <v>0</v>
      </c>
      <c r="DX630" s="21">
        <f t="shared" si="1622"/>
        <v>0</v>
      </c>
      <c r="DY630" s="21">
        <f t="shared" si="1622"/>
        <v>0</v>
      </c>
      <c r="EB630" s="116">
        <f t="shared" si="1592"/>
        <v>629</v>
      </c>
      <c r="EC630" s="2" t="str">
        <f t="shared" si="1617"/>
        <v>Phase 3</v>
      </c>
      <c r="ED630" s="2" t="str">
        <f t="shared" si="1618"/>
        <v>60' Wide</v>
      </c>
      <c r="EE630" s="33" t="str">
        <f>EE641</f>
        <v>*</v>
      </c>
      <c r="EF630" s="2" t="str">
        <f>EF641</f>
        <v>Closing Costs</v>
      </c>
    </row>
    <row r="631" spans="2:136" x14ac:dyDescent="0.3">
      <c r="B631" s="2" t="str">
        <f>Product!$L$2</f>
        <v>Phase 3</v>
      </c>
      <c r="C631" s="2" t="str">
        <f>Product!$L$3</f>
        <v>75' Wide</v>
      </c>
      <c r="D631" s="129">
        <f>SUMIFS(INDEX(Product!$B$2:$U$97, MATCH(D619, Product!$B$2:$B$97, 0), ), Product!$B$2:$U$2, $B631, Product!$B$3:$U$3, $C631)</f>
        <v>-5743.75</v>
      </c>
      <c r="E631" s="129"/>
      <c r="G631" s="11">
        <f>SUM(H631:DZ631)</f>
        <v>-114875.00000000004</v>
      </c>
      <c r="I631" s="21">
        <f t="shared" ref="I631:AN631" si="1623">I173*$D631</f>
        <v>0</v>
      </c>
      <c r="J631" s="21">
        <f t="shared" si="1623"/>
        <v>0</v>
      </c>
      <c r="K631" s="21">
        <f t="shared" si="1623"/>
        <v>0</v>
      </c>
      <c r="L631" s="21">
        <f t="shared" si="1623"/>
        <v>0</v>
      </c>
      <c r="M631" s="21">
        <f t="shared" si="1623"/>
        <v>0</v>
      </c>
      <c r="N631" s="21">
        <f t="shared" si="1623"/>
        <v>0</v>
      </c>
      <c r="O631" s="21">
        <f t="shared" si="1623"/>
        <v>0</v>
      </c>
      <c r="P631" s="21">
        <f t="shared" si="1623"/>
        <v>0</v>
      </c>
      <c r="Q631" s="21">
        <f t="shared" si="1623"/>
        <v>0</v>
      </c>
      <c r="R631" s="21">
        <f t="shared" si="1623"/>
        <v>0</v>
      </c>
      <c r="S631" s="21">
        <f t="shared" si="1623"/>
        <v>0</v>
      </c>
      <c r="T631" s="21">
        <f t="shared" si="1623"/>
        <v>0</v>
      </c>
      <c r="U631" s="21">
        <f t="shared" si="1623"/>
        <v>0</v>
      </c>
      <c r="V631" s="21">
        <f t="shared" si="1623"/>
        <v>0</v>
      </c>
      <c r="W631" s="21">
        <f t="shared" si="1623"/>
        <v>0</v>
      </c>
      <c r="X631" s="21">
        <f t="shared" si="1623"/>
        <v>0</v>
      </c>
      <c r="Y631" s="21">
        <f t="shared" si="1623"/>
        <v>0</v>
      </c>
      <c r="Z631" s="21">
        <f t="shared" si="1623"/>
        <v>0</v>
      </c>
      <c r="AA631" s="21">
        <f t="shared" si="1623"/>
        <v>0</v>
      </c>
      <c r="AB631" s="21">
        <f t="shared" si="1623"/>
        <v>0</v>
      </c>
      <c r="AC631" s="21">
        <f t="shared" si="1623"/>
        <v>0</v>
      </c>
      <c r="AD631" s="21">
        <f t="shared" si="1623"/>
        <v>0</v>
      </c>
      <c r="AE631" s="21">
        <f t="shared" si="1623"/>
        <v>0</v>
      </c>
      <c r="AF631" s="21">
        <f t="shared" si="1623"/>
        <v>0</v>
      </c>
      <c r="AG631" s="21">
        <f t="shared" si="1623"/>
        <v>0</v>
      </c>
      <c r="AH631" s="21">
        <f t="shared" si="1623"/>
        <v>0</v>
      </c>
      <c r="AI631" s="21">
        <f t="shared" si="1623"/>
        <v>0</v>
      </c>
      <c r="AJ631" s="21">
        <f t="shared" si="1623"/>
        <v>0</v>
      </c>
      <c r="AK631" s="21">
        <f t="shared" si="1623"/>
        <v>0</v>
      </c>
      <c r="AL631" s="21">
        <f t="shared" si="1623"/>
        <v>0</v>
      </c>
      <c r="AM631" s="21">
        <f t="shared" si="1623"/>
        <v>0</v>
      </c>
      <c r="AN631" s="21">
        <f t="shared" si="1623"/>
        <v>0</v>
      </c>
      <c r="AO631" s="21">
        <f t="shared" ref="AO631:BT631" si="1624">AO173*$D631</f>
        <v>0</v>
      </c>
      <c r="AP631" s="21">
        <f t="shared" si="1624"/>
        <v>0</v>
      </c>
      <c r="AQ631" s="21">
        <f t="shared" si="1624"/>
        <v>0</v>
      </c>
      <c r="AR631" s="21">
        <f t="shared" si="1624"/>
        <v>0</v>
      </c>
      <c r="AS631" s="21">
        <f t="shared" si="1624"/>
        <v>0</v>
      </c>
      <c r="AT631" s="21">
        <f t="shared" si="1624"/>
        <v>0</v>
      </c>
      <c r="AU631" s="21">
        <f t="shared" si="1624"/>
        <v>-9572.9166666666679</v>
      </c>
      <c r="AV631" s="21">
        <f t="shared" si="1624"/>
        <v>-9572.9166666666679</v>
      </c>
      <c r="AW631" s="21">
        <f t="shared" si="1624"/>
        <v>-9572.9166666666679</v>
      </c>
      <c r="AX631" s="21">
        <f t="shared" si="1624"/>
        <v>-9572.9166666666679</v>
      </c>
      <c r="AY631" s="21">
        <f t="shared" si="1624"/>
        <v>-9572.9166666666679</v>
      </c>
      <c r="AZ631" s="21">
        <f t="shared" si="1624"/>
        <v>-9572.9166666666679</v>
      </c>
      <c r="BA631" s="21">
        <f t="shared" si="1624"/>
        <v>-9572.9166666666679</v>
      </c>
      <c r="BB631" s="21">
        <f t="shared" si="1624"/>
        <v>-9572.9166666666679</v>
      </c>
      <c r="BC631" s="21">
        <f t="shared" si="1624"/>
        <v>-9572.9166666666679</v>
      </c>
      <c r="BD631" s="21">
        <f t="shared" si="1624"/>
        <v>-9572.9166666666679</v>
      </c>
      <c r="BE631" s="21">
        <f t="shared" si="1624"/>
        <v>-9572.9166666666679</v>
      </c>
      <c r="BF631" s="21">
        <f t="shared" si="1624"/>
        <v>-9572.9166666666679</v>
      </c>
      <c r="BG631" s="21">
        <f t="shared" si="1624"/>
        <v>0</v>
      </c>
      <c r="BH631" s="21">
        <f t="shared" si="1624"/>
        <v>0</v>
      </c>
      <c r="BI631" s="21">
        <f t="shared" si="1624"/>
        <v>0</v>
      </c>
      <c r="BJ631" s="21">
        <f t="shared" si="1624"/>
        <v>0</v>
      </c>
      <c r="BK631" s="21">
        <f t="shared" si="1624"/>
        <v>0</v>
      </c>
      <c r="BL631" s="21">
        <f t="shared" si="1624"/>
        <v>0</v>
      </c>
      <c r="BM631" s="21">
        <f t="shared" si="1624"/>
        <v>0</v>
      </c>
      <c r="BN631" s="21">
        <f t="shared" si="1624"/>
        <v>0</v>
      </c>
      <c r="BO631" s="21">
        <f t="shared" si="1624"/>
        <v>0</v>
      </c>
      <c r="BP631" s="21">
        <f t="shared" si="1624"/>
        <v>0</v>
      </c>
      <c r="BQ631" s="21">
        <f t="shared" si="1624"/>
        <v>0</v>
      </c>
      <c r="BR631" s="21">
        <f t="shared" si="1624"/>
        <v>0</v>
      </c>
      <c r="BS631" s="21">
        <f t="shared" si="1624"/>
        <v>0</v>
      </c>
      <c r="BT631" s="21">
        <f t="shared" si="1624"/>
        <v>0</v>
      </c>
      <c r="BU631" s="21">
        <f t="shared" ref="BU631:CZ631" si="1625">BU173*$D631</f>
        <v>0</v>
      </c>
      <c r="BV631" s="21">
        <f t="shared" si="1625"/>
        <v>0</v>
      </c>
      <c r="BW631" s="21">
        <f t="shared" si="1625"/>
        <v>0</v>
      </c>
      <c r="BX631" s="21">
        <f t="shared" si="1625"/>
        <v>0</v>
      </c>
      <c r="BY631" s="21">
        <f t="shared" si="1625"/>
        <v>0</v>
      </c>
      <c r="BZ631" s="21">
        <f t="shared" si="1625"/>
        <v>0</v>
      </c>
      <c r="CA631" s="21">
        <f t="shared" si="1625"/>
        <v>0</v>
      </c>
      <c r="CB631" s="21">
        <f t="shared" si="1625"/>
        <v>0</v>
      </c>
      <c r="CC631" s="21">
        <f t="shared" si="1625"/>
        <v>0</v>
      </c>
      <c r="CD631" s="21">
        <f t="shared" si="1625"/>
        <v>0</v>
      </c>
      <c r="CE631" s="21">
        <f t="shared" si="1625"/>
        <v>0</v>
      </c>
      <c r="CF631" s="21">
        <f t="shared" si="1625"/>
        <v>0</v>
      </c>
      <c r="CG631" s="21">
        <f t="shared" si="1625"/>
        <v>0</v>
      </c>
      <c r="CH631" s="21">
        <f t="shared" si="1625"/>
        <v>0</v>
      </c>
      <c r="CI631" s="21">
        <f t="shared" si="1625"/>
        <v>0</v>
      </c>
      <c r="CJ631" s="21">
        <f t="shared" si="1625"/>
        <v>0</v>
      </c>
      <c r="CK631" s="21">
        <f t="shared" si="1625"/>
        <v>0</v>
      </c>
      <c r="CL631" s="21">
        <f t="shared" si="1625"/>
        <v>0</v>
      </c>
      <c r="CM631" s="21">
        <f t="shared" si="1625"/>
        <v>0</v>
      </c>
      <c r="CN631" s="21">
        <f t="shared" si="1625"/>
        <v>0</v>
      </c>
      <c r="CO631" s="21">
        <f t="shared" si="1625"/>
        <v>0</v>
      </c>
      <c r="CP631" s="21">
        <f t="shared" si="1625"/>
        <v>0</v>
      </c>
      <c r="CQ631" s="21">
        <f t="shared" si="1625"/>
        <v>0</v>
      </c>
      <c r="CR631" s="21">
        <f t="shared" si="1625"/>
        <v>0</v>
      </c>
      <c r="CS631" s="21">
        <f t="shared" si="1625"/>
        <v>0</v>
      </c>
      <c r="CT631" s="21">
        <f t="shared" si="1625"/>
        <v>0</v>
      </c>
      <c r="CU631" s="21">
        <f t="shared" si="1625"/>
        <v>0</v>
      </c>
      <c r="CV631" s="21">
        <f t="shared" si="1625"/>
        <v>0</v>
      </c>
      <c r="CW631" s="21">
        <f t="shared" si="1625"/>
        <v>0</v>
      </c>
      <c r="CX631" s="21">
        <f t="shared" si="1625"/>
        <v>0</v>
      </c>
      <c r="CY631" s="21">
        <f t="shared" si="1625"/>
        <v>0</v>
      </c>
      <c r="CZ631" s="21">
        <f t="shared" si="1625"/>
        <v>0</v>
      </c>
      <c r="DA631" s="21">
        <f t="shared" ref="DA631:DY631" si="1626">DA173*$D631</f>
        <v>0</v>
      </c>
      <c r="DB631" s="21">
        <f t="shared" si="1626"/>
        <v>0</v>
      </c>
      <c r="DC631" s="21">
        <f t="shared" si="1626"/>
        <v>0</v>
      </c>
      <c r="DD631" s="21">
        <f t="shared" si="1626"/>
        <v>0</v>
      </c>
      <c r="DE631" s="21">
        <f t="shared" si="1626"/>
        <v>0</v>
      </c>
      <c r="DF631" s="21">
        <f t="shared" si="1626"/>
        <v>0</v>
      </c>
      <c r="DG631" s="21">
        <f t="shared" si="1626"/>
        <v>0</v>
      </c>
      <c r="DH631" s="21">
        <f t="shared" si="1626"/>
        <v>0</v>
      </c>
      <c r="DI631" s="21">
        <f t="shared" si="1626"/>
        <v>0</v>
      </c>
      <c r="DJ631" s="21">
        <f t="shared" si="1626"/>
        <v>0</v>
      </c>
      <c r="DK631" s="21">
        <f t="shared" si="1626"/>
        <v>0</v>
      </c>
      <c r="DL631" s="21">
        <f t="shared" si="1626"/>
        <v>0</v>
      </c>
      <c r="DM631" s="21">
        <f t="shared" si="1626"/>
        <v>0</v>
      </c>
      <c r="DN631" s="21">
        <f t="shared" si="1626"/>
        <v>0</v>
      </c>
      <c r="DO631" s="21">
        <f t="shared" si="1626"/>
        <v>0</v>
      </c>
      <c r="DP631" s="21">
        <f t="shared" si="1626"/>
        <v>0</v>
      </c>
      <c r="DQ631" s="21">
        <f t="shared" si="1626"/>
        <v>0</v>
      </c>
      <c r="DR631" s="21">
        <f t="shared" si="1626"/>
        <v>0</v>
      </c>
      <c r="DS631" s="21">
        <f t="shared" si="1626"/>
        <v>0</v>
      </c>
      <c r="DT631" s="21">
        <f t="shared" si="1626"/>
        <v>0</v>
      </c>
      <c r="DU631" s="21">
        <f t="shared" si="1626"/>
        <v>0</v>
      </c>
      <c r="DV631" s="21">
        <f t="shared" si="1626"/>
        <v>0</v>
      </c>
      <c r="DW631" s="21">
        <f t="shared" si="1626"/>
        <v>0</v>
      </c>
      <c r="DX631" s="21">
        <f t="shared" si="1626"/>
        <v>0</v>
      </c>
      <c r="DY631" s="21">
        <f t="shared" si="1626"/>
        <v>0</v>
      </c>
      <c r="EB631" s="116">
        <f t="shared" si="1592"/>
        <v>630</v>
      </c>
      <c r="EC631" s="2" t="str">
        <f t="shared" si="1617"/>
        <v>Phase 3</v>
      </c>
      <c r="ED631" s="2" t="str">
        <f t="shared" si="1618"/>
        <v>75' Wide</v>
      </c>
      <c r="EE631" s="33" t="str">
        <f>EE641</f>
        <v>*</v>
      </c>
      <c r="EF631" s="2" t="str">
        <f>EF641</f>
        <v>Closing Costs</v>
      </c>
    </row>
    <row r="632" spans="2:136" x14ac:dyDescent="0.3">
      <c r="D632" s="129"/>
      <c r="E632" s="129"/>
      <c r="I632" s="21"/>
      <c r="J632" s="21"/>
      <c r="K632" s="21"/>
      <c r="L632" s="21"/>
      <c r="M632" s="21"/>
      <c r="N632" s="21"/>
      <c r="O632" s="21"/>
      <c r="P632" s="21"/>
      <c r="Q632" s="21"/>
      <c r="R632" s="21"/>
      <c r="S632" s="21"/>
      <c r="T632" s="21"/>
      <c r="U632" s="21"/>
      <c r="V632" s="21"/>
      <c r="W632" s="21"/>
      <c r="X632" s="21"/>
      <c r="Y632" s="21"/>
      <c r="Z632" s="21"/>
      <c r="AA632" s="21"/>
      <c r="AB632" s="21"/>
      <c r="AC632" s="21"/>
      <c r="AD632" s="21"/>
      <c r="AE632" s="21"/>
      <c r="AF632" s="21"/>
      <c r="AG632" s="21"/>
      <c r="AH632" s="21"/>
      <c r="AI632" s="21"/>
      <c r="AJ632" s="21"/>
      <c r="AK632" s="21"/>
      <c r="AL632" s="21"/>
      <c r="AM632" s="21"/>
      <c r="AN632" s="21"/>
      <c r="AO632" s="21"/>
      <c r="AP632" s="21"/>
      <c r="AQ632" s="21"/>
      <c r="AR632" s="21"/>
      <c r="AS632" s="21"/>
      <c r="AT632" s="21"/>
      <c r="AU632" s="21"/>
      <c r="AV632" s="21"/>
      <c r="AW632" s="21"/>
      <c r="AX632" s="21"/>
      <c r="AY632" s="21"/>
      <c r="AZ632" s="21"/>
      <c r="BA632" s="21"/>
      <c r="BB632" s="21"/>
      <c r="BC632" s="21"/>
      <c r="BD632" s="21"/>
      <c r="BE632" s="21"/>
      <c r="BF632" s="21"/>
      <c r="BG632" s="21"/>
      <c r="BH632" s="21"/>
      <c r="BI632" s="21"/>
      <c r="BJ632" s="21"/>
      <c r="BK632" s="21"/>
      <c r="BL632" s="21"/>
      <c r="BM632" s="21"/>
      <c r="BN632" s="21"/>
      <c r="BO632" s="21"/>
      <c r="BP632" s="21"/>
      <c r="BQ632" s="21"/>
      <c r="BR632" s="21"/>
      <c r="BS632" s="21"/>
      <c r="BT632" s="21"/>
      <c r="BU632" s="21"/>
      <c r="BV632" s="21"/>
      <c r="BW632" s="21"/>
      <c r="BX632" s="21"/>
      <c r="BY632" s="21"/>
      <c r="BZ632" s="21"/>
      <c r="CA632" s="21"/>
      <c r="CB632" s="21"/>
      <c r="CC632" s="21"/>
      <c r="CD632" s="21"/>
      <c r="CE632" s="21"/>
      <c r="CF632" s="21"/>
      <c r="CG632" s="21"/>
      <c r="CH632" s="21"/>
      <c r="CI632" s="21"/>
      <c r="CJ632" s="21"/>
      <c r="CK632" s="21"/>
      <c r="CL632" s="21"/>
      <c r="CM632" s="21"/>
      <c r="CN632" s="21"/>
      <c r="CO632" s="21"/>
      <c r="CP632" s="21"/>
      <c r="CQ632" s="21"/>
      <c r="CR632" s="21"/>
      <c r="CS632" s="21"/>
      <c r="CT632" s="21"/>
      <c r="CU632" s="21"/>
      <c r="CV632" s="21"/>
      <c r="CW632" s="21"/>
      <c r="CX632" s="21"/>
      <c r="CY632" s="21"/>
      <c r="CZ632" s="21"/>
      <c r="DA632" s="21"/>
      <c r="DB632" s="21"/>
      <c r="DC632" s="21"/>
      <c r="DD632" s="21"/>
      <c r="DE632" s="21"/>
      <c r="DF632" s="21"/>
      <c r="DG632" s="21"/>
      <c r="DH632" s="21"/>
      <c r="DI632" s="21"/>
      <c r="DJ632" s="21"/>
      <c r="DK632" s="21"/>
      <c r="DL632" s="21"/>
      <c r="DM632" s="21"/>
      <c r="DN632" s="21"/>
      <c r="DO632" s="21"/>
      <c r="DP632" s="21"/>
      <c r="DQ632" s="21"/>
      <c r="DR632" s="21"/>
      <c r="DS632" s="21"/>
      <c r="DT632" s="21"/>
      <c r="DU632" s="21"/>
      <c r="DV632" s="21"/>
      <c r="DW632" s="21"/>
      <c r="DX632" s="21"/>
      <c r="DY632" s="21"/>
      <c r="EE632" s="33"/>
    </row>
    <row r="633" spans="2:136" x14ac:dyDescent="0.3">
      <c r="B633" s="2" t="str">
        <f>Product!$M$2</f>
        <v>Phase 4</v>
      </c>
      <c r="C633" s="2" t="str">
        <f>Product!$M$3</f>
        <v>50' Wide</v>
      </c>
      <c r="D633" s="129">
        <f>SUMIFS(INDEX(Product!$B$2:$U$97, MATCH(D619, Product!$B$2:$B$97, 0), ), Product!$B$2:$U$2, $B633, Product!$B$3:$U$3, $C633)</f>
        <v>-4137.5</v>
      </c>
      <c r="E633" s="129"/>
      <c r="G633" s="11">
        <f>SUM(H633:DZ633)</f>
        <v>-124125</v>
      </c>
      <c r="I633" s="21">
        <f t="shared" ref="I633:AN633" si="1627">I175*$D633</f>
        <v>0</v>
      </c>
      <c r="J633" s="21">
        <f t="shared" si="1627"/>
        <v>0</v>
      </c>
      <c r="K633" s="21">
        <f t="shared" si="1627"/>
        <v>0</v>
      </c>
      <c r="L633" s="21">
        <f t="shared" si="1627"/>
        <v>0</v>
      </c>
      <c r="M633" s="21">
        <f t="shared" si="1627"/>
        <v>0</v>
      </c>
      <c r="N633" s="21">
        <f t="shared" si="1627"/>
        <v>0</v>
      </c>
      <c r="O633" s="21">
        <f t="shared" si="1627"/>
        <v>0</v>
      </c>
      <c r="P633" s="21">
        <f t="shared" si="1627"/>
        <v>0</v>
      </c>
      <c r="Q633" s="21">
        <f t="shared" si="1627"/>
        <v>0</v>
      </c>
      <c r="R633" s="21">
        <f t="shared" si="1627"/>
        <v>0</v>
      </c>
      <c r="S633" s="21">
        <f t="shared" si="1627"/>
        <v>0</v>
      </c>
      <c r="T633" s="21">
        <f t="shared" si="1627"/>
        <v>0</v>
      </c>
      <c r="U633" s="21">
        <f t="shared" si="1627"/>
        <v>0</v>
      </c>
      <c r="V633" s="21">
        <f t="shared" si="1627"/>
        <v>0</v>
      </c>
      <c r="W633" s="21">
        <f t="shared" si="1627"/>
        <v>0</v>
      </c>
      <c r="X633" s="21">
        <f t="shared" si="1627"/>
        <v>0</v>
      </c>
      <c r="Y633" s="21">
        <f t="shared" si="1627"/>
        <v>0</v>
      </c>
      <c r="Z633" s="21">
        <f t="shared" si="1627"/>
        <v>0</v>
      </c>
      <c r="AA633" s="21">
        <f t="shared" si="1627"/>
        <v>0</v>
      </c>
      <c r="AB633" s="21">
        <f t="shared" si="1627"/>
        <v>0</v>
      </c>
      <c r="AC633" s="21">
        <f t="shared" si="1627"/>
        <v>0</v>
      </c>
      <c r="AD633" s="21">
        <f t="shared" si="1627"/>
        <v>0</v>
      </c>
      <c r="AE633" s="21">
        <f t="shared" si="1627"/>
        <v>0</v>
      </c>
      <c r="AF633" s="21">
        <f t="shared" si="1627"/>
        <v>0</v>
      </c>
      <c r="AG633" s="21">
        <f t="shared" si="1627"/>
        <v>0</v>
      </c>
      <c r="AH633" s="21">
        <f t="shared" si="1627"/>
        <v>0</v>
      </c>
      <c r="AI633" s="21">
        <f t="shared" si="1627"/>
        <v>0</v>
      </c>
      <c r="AJ633" s="21">
        <f t="shared" si="1627"/>
        <v>0</v>
      </c>
      <c r="AK633" s="21">
        <f t="shared" si="1627"/>
        <v>0</v>
      </c>
      <c r="AL633" s="21">
        <f t="shared" si="1627"/>
        <v>0</v>
      </c>
      <c r="AM633" s="21">
        <f t="shared" si="1627"/>
        <v>0</v>
      </c>
      <c r="AN633" s="21">
        <f t="shared" si="1627"/>
        <v>0</v>
      </c>
      <c r="AO633" s="21">
        <f t="shared" ref="AO633:BT633" si="1628">AO175*$D633</f>
        <v>0</v>
      </c>
      <c r="AP633" s="21">
        <f t="shared" si="1628"/>
        <v>0</v>
      </c>
      <c r="AQ633" s="21">
        <f t="shared" si="1628"/>
        <v>0</v>
      </c>
      <c r="AR633" s="21">
        <f t="shared" si="1628"/>
        <v>0</v>
      </c>
      <c r="AS633" s="21">
        <f t="shared" si="1628"/>
        <v>0</v>
      </c>
      <c r="AT633" s="21">
        <f t="shared" si="1628"/>
        <v>0</v>
      </c>
      <c r="AU633" s="21">
        <f t="shared" si="1628"/>
        <v>0</v>
      </c>
      <c r="AV633" s="21">
        <f t="shared" si="1628"/>
        <v>0</v>
      </c>
      <c r="AW633" s="21">
        <f t="shared" si="1628"/>
        <v>0</v>
      </c>
      <c r="AX633" s="21">
        <f t="shared" si="1628"/>
        <v>0</v>
      </c>
      <c r="AY633" s="21">
        <f t="shared" si="1628"/>
        <v>0</v>
      </c>
      <c r="AZ633" s="21">
        <f t="shared" si="1628"/>
        <v>0</v>
      </c>
      <c r="BA633" s="21">
        <f t="shared" si="1628"/>
        <v>0</v>
      </c>
      <c r="BB633" s="21">
        <f t="shared" si="1628"/>
        <v>0</v>
      </c>
      <c r="BC633" s="21">
        <f t="shared" si="1628"/>
        <v>0</v>
      </c>
      <c r="BD633" s="21">
        <f t="shared" si="1628"/>
        <v>0</v>
      </c>
      <c r="BE633" s="21">
        <f t="shared" si="1628"/>
        <v>0</v>
      </c>
      <c r="BF633" s="21">
        <f t="shared" si="1628"/>
        <v>0</v>
      </c>
      <c r="BG633" s="21">
        <f t="shared" si="1628"/>
        <v>-10343.75</v>
      </c>
      <c r="BH633" s="21">
        <f t="shared" si="1628"/>
        <v>-10343.75</v>
      </c>
      <c r="BI633" s="21">
        <f t="shared" si="1628"/>
        <v>-10343.75</v>
      </c>
      <c r="BJ633" s="21">
        <f t="shared" si="1628"/>
        <v>-10343.75</v>
      </c>
      <c r="BK633" s="21">
        <f t="shared" si="1628"/>
        <v>-10343.75</v>
      </c>
      <c r="BL633" s="21">
        <f t="shared" si="1628"/>
        <v>-10343.75</v>
      </c>
      <c r="BM633" s="21">
        <f t="shared" si="1628"/>
        <v>-10343.75</v>
      </c>
      <c r="BN633" s="21">
        <f t="shared" si="1628"/>
        <v>-10343.75</v>
      </c>
      <c r="BO633" s="21">
        <f t="shared" si="1628"/>
        <v>-10343.75</v>
      </c>
      <c r="BP633" s="21">
        <f t="shared" si="1628"/>
        <v>-10343.75</v>
      </c>
      <c r="BQ633" s="21">
        <f t="shared" si="1628"/>
        <v>-10343.75</v>
      </c>
      <c r="BR633" s="21">
        <f t="shared" si="1628"/>
        <v>-10343.75</v>
      </c>
      <c r="BS633" s="21">
        <f t="shared" si="1628"/>
        <v>0</v>
      </c>
      <c r="BT633" s="21">
        <f t="shared" si="1628"/>
        <v>0</v>
      </c>
      <c r="BU633" s="21">
        <f t="shared" ref="BU633:CZ633" si="1629">BU175*$D633</f>
        <v>0</v>
      </c>
      <c r="BV633" s="21">
        <f t="shared" si="1629"/>
        <v>0</v>
      </c>
      <c r="BW633" s="21">
        <f t="shared" si="1629"/>
        <v>0</v>
      </c>
      <c r="BX633" s="21">
        <f t="shared" si="1629"/>
        <v>0</v>
      </c>
      <c r="BY633" s="21">
        <f t="shared" si="1629"/>
        <v>0</v>
      </c>
      <c r="BZ633" s="21">
        <f t="shared" si="1629"/>
        <v>0</v>
      </c>
      <c r="CA633" s="21">
        <f t="shared" si="1629"/>
        <v>0</v>
      </c>
      <c r="CB633" s="21">
        <f t="shared" si="1629"/>
        <v>0</v>
      </c>
      <c r="CC633" s="21">
        <f t="shared" si="1629"/>
        <v>0</v>
      </c>
      <c r="CD633" s="21">
        <f t="shared" si="1629"/>
        <v>0</v>
      </c>
      <c r="CE633" s="21">
        <f t="shared" si="1629"/>
        <v>0</v>
      </c>
      <c r="CF633" s="21">
        <f t="shared" si="1629"/>
        <v>0</v>
      </c>
      <c r="CG633" s="21">
        <f t="shared" si="1629"/>
        <v>0</v>
      </c>
      <c r="CH633" s="21">
        <f t="shared" si="1629"/>
        <v>0</v>
      </c>
      <c r="CI633" s="21">
        <f t="shared" si="1629"/>
        <v>0</v>
      </c>
      <c r="CJ633" s="21">
        <f t="shared" si="1629"/>
        <v>0</v>
      </c>
      <c r="CK633" s="21">
        <f t="shared" si="1629"/>
        <v>0</v>
      </c>
      <c r="CL633" s="21">
        <f t="shared" si="1629"/>
        <v>0</v>
      </c>
      <c r="CM633" s="21">
        <f t="shared" si="1629"/>
        <v>0</v>
      </c>
      <c r="CN633" s="21">
        <f t="shared" si="1629"/>
        <v>0</v>
      </c>
      <c r="CO633" s="21">
        <f t="shared" si="1629"/>
        <v>0</v>
      </c>
      <c r="CP633" s="21">
        <f t="shared" si="1629"/>
        <v>0</v>
      </c>
      <c r="CQ633" s="21">
        <f t="shared" si="1629"/>
        <v>0</v>
      </c>
      <c r="CR633" s="21">
        <f t="shared" si="1629"/>
        <v>0</v>
      </c>
      <c r="CS633" s="21">
        <f t="shared" si="1629"/>
        <v>0</v>
      </c>
      <c r="CT633" s="21">
        <f t="shared" si="1629"/>
        <v>0</v>
      </c>
      <c r="CU633" s="21">
        <f t="shared" si="1629"/>
        <v>0</v>
      </c>
      <c r="CV633" s="21">
        <f t="shared" si="1629"/>
        <v>0</v>
      </c>
      <c r="CW633" s="21">
        <f t="shared" si="1629"/>
        <v>0</v>
      </c>
      <c r="CX633" s="21">
        <f t="shared" si="1629"/>
        <v>0</v>
      </c>
      <c r="CY633" s="21">
        <f t="shared" si="1629"/>
        <v>0</v>
      </c>
      <c r="CZ633" s="21">
        <f t="shared" si="1629"/>
        <v>0</v>
      </c>
      <c r="DA633" s="21">
        <f t="shared" ref="DA633:DY633" si="1630">DA175*$D633</f>
        <v>0</v>
      </c>
      <c r="DB633" s="21">
        <f t="shared" si="1630"/>
        <v>0</v>
      </c>
      <c r="DC633" s="21">
        <f t="shared" si="1630"/>
        <v>0</v>
      </c>
      <c r="DD633" s="21">
        <f t="shared" si="1630"/>
        <v>0</v>
      </c>
      <c r="DE633" s="21">
        <f t="shared" si="1630"/>
        <v>0</v>
      </c>
      <c r="DF633" s="21">
        <f t="shared" si="1630"/>
        <v>0</v>
      </c>
      <c r="DG633" s="21">
        <f t="shared" si="1630"/>
        <v>0</v>
      </c>
      <c r="DH633" s="21">
        <f t="shared" si="1630"/>
        <v>0</v>
      </c>
      <c r="DI633" s="21">
        <f t="shared" si="1630"/>
        <v>0</v>
      </c>
      <c r="DJ633" s="21">
        <f t="shared" si="1630"/>
        <v>0</v>
      </c>
      <c r="DK633" s="21">
        <f t="shared" si="1630"/>
        <v>0</v>
      </c>
      <c r="DL633" s="21">
        <f t="shared" si="1630"/>
        <v>0</v>
      </c>
      <c r="DM633" s="21">
        <f t="shared" si="1630"/>
        <v>0</v>
      </c>
      <c r="DN633" s="21">
        <f t="shared" si="1630"/>
        <v>0</v>
      </c>
      <c r="DO633" s="21">
        <f t="shared" si="1630"/>
        <v>0</v>
      </c>
      <c r="DP633" s="21">
        <f t="shared" si="1630"/>
        <v>0</v>
      </c>
      <c r="DQ633" s="21">
        <f t="shared" si="1630"/>
        <v>0</v>
      </c>
      <c r="DR633" s="21">
        <f t="shared" si="1630"/>
        <v>0</v>
      </c>
      <c r="DS633" s="21">
        <f t="shared" si="1630"/>
        <v>0</v>
      </c>
      <c r="DT633" s="21">
        <f t="shared" si="1630"/>
        <v>0</v>
      </c>
      <c r="DU633" s="21">
        <f t="shared" si="1630"/>
        <v>0</v>
      </c>
      <c r="DV633" s="21">
        <f t="shared" si="1630"/>
        <v>0</v>
      </c>
      <c r="DW633" s="21">
        <f t="shared" si="1630"/>
        <v>0</v>
      </c>
      <c r="DX633" s="21">
        <f t="shared" si="1630"/>
        <v>0</v>
      </c>
      <c r="DY633" s="21">
        <f t="shared" si="1630"/>
        <v>0</v>
      </c>
      <c r="EB633" s="116">
        <f t="shared" si="1592"/>
        <v>632</v>
      </c>
      <c r="EC633" s="2" t="str">
        <f t="shared" ref="EC633:EC635" si="1631">B633</f>
        <v>Phase 4</v>
      </c>
      <c r="ED633" s="2" t="str">
        <f t="shared" ref="ED633:ED635" si="1632">C633</f>
        <v>50' Wide</v>
      </c>
      <c r="EE633" s="33" t="str">
        <f>EE641</f>
        <v>*</v>
      </c>
      <c r="EF633" s="2" t="str">
        <f>EF641</f>
        <v>Closing Costs</v>
      </c>
    </row>
    <row r="634" spans="2:136" x14ac:dyDescent="0.3">
      <c r="B634" s="2" t="str">
        <f>Product!$N$2</f>
        <v>Phase 4</v>
      </c>
      <c r="C634" s="2" t="str">
        <f>Product!$N$3</f>
        <v>60' Wide</v>
      </c>
      <c r="D634" s="129">
        <f>SUMIFS(INDEX(Product!$B$2:$U$97, MATCH(D619, Product!$B$2:$B$97, 0), ), Product!$B$2:$U$2, $B634, Product!$B$3:$U$3, $C634)</f>
        <v>-4906.25</v>
      </c>
      <c r="E634" s="129"/>
      <c r="G634" s="11">
        <f>SUM(H634:DZ634)</f>
        <v>-147187.5</v>
      </c>
      <c r="I634" s="21">
        <f t="shared" ref="I634:AN634" si="1633">I176*$D634</f>
        <v>0</v>
      </c>
      <c r="J634" s="21">
        <f t="shared" si="1633"/>
        <v>0</v>
      </c>
      <c r="K634" s="21">
        <f t="shared" si="1633"/>
        <v>0</v>
      </c>
      <c r="L634" s="21">
        <f t="shared" si="1633"/>
        <v>0</v>
      </c>
      <c r="M634" s="21">
        <f t="shared" si="1633"/>
        <v>0</v>
      </c>
      <c r="N634" s="21">
        <f t="shared" si="1633"/>
        <v>0</v>
      </c>
      <c r="O634" s="21">
        <f t="shared" si="1633"/>
        <v>0</v>
      </c>
      <c r="P634" s="21">
        <f t="shared" si="1633"/>
        <v>0</v>
      </c>
      <c r="Q634" s="21">
        <f t="shared" si="1633"/>
        <v>0</v>
      </c>
      <c r="R634" s="21">
        <f t="shared" si="1633"/>
        <v>0</v>
      </c>
      <c r="S634" s="21">
        <f t="shared" si="1633"/>
        <v>0</v>
      </c>
      <c r="T634" s="21">
        <f t="shared" si="1633"/>
        <v>0</v>
      </c>
      <c r="U634" s="21">
        <f t="shared" si="1633"/>
        <v>0</v>
      </c>
      <c r="V634" s="21">
        <f t="shared" si="1633"/>
        <v>0</v>
      </c>
      <c r="W634" s="21">
        <f t="shared" si="1633"/>
        <v>0</v>
      </c>
      <c r="X634" s="21">
        <f t="shared" si="1633"/>
        <v>0</v>
      </c>
      <c r="Y634" s="21">
        <f t="shared" si="1633"/>
        <v>0</v>
      </c>
      <c r="Z634" s="21">
        <f t="shared" si="1633"/>
        <v>0</v>
      </c>
      <c r="AA634" s="21">
        <f t="shared" si="1633"/>
        <v>0</v>
      </c>
      <c r="AB634" s="21">
        <f t="shared" si="1633"/>
        <v>0</v>
      </c>
      <c r="AC634" s="21">
        <f t="shared" si="1633"/>
        <v>0</v>
      </c>
      <c r="AD634" s="21">
        <f t="shared" si="1633"/>
        <v>0</v>
      </c>
      <c r="AE634" s="21">
        <f t="shared" si="1633"/>
        <v>0</v>
      </c>
      <c r="AF634" s="21">
        <f t="shared" si="1633"/>
        <v>0</v>
      </c>
      <c r="AG634" s="21">
        <f t="shared" si="1633"/>
        <v>0</v>
      </c>
      <c r="AH634" s="21">
        <f t="shared" si="1633"/>
        <v>0</v>
      </c>
      <c r="AI634" s="21">
        <f t="shared" si="1633"/>
        <v>0</v>
      </c>
      <c r="AJ634" s="21">
        <f t="shared" si="1633"/>
        <v>0</v>
      </c>
      <c r="AK634" s="21">
        <f t="shared" si="1633"/>
        <v>0</v>
      </c>
      <c r="AL634" s="21">
        <f t="shared" si="1633"/>
        <v>0</v>
      </c>
      <c r="AM634" s="21">
        <f t="shared" si="1633"/>
        <v>0</v>
      </c>
      <c r="AN634" s="21">
        <f t="shared" si="1633"/>
        <v>0</v>
      </c>
      <c r="AO634" s="21">
        <f t="shared" ref="AO634:BT634" si="1634">AO176*$D634</f>
        <v>0</v>
      </c>
      <c r="AP634" s="21">
        <f t="shared" si="1634"/>
        <v>0</v>
      </c>
      <c r="AQ634" s="21">
        <f t="shared" si="1634"/>
        <v>0</v>
      </c>
      <c r="AR634" s="21">
        <f t="shared" si="1634"/>
        <v>0</v>
      </c>
      <c r="AS634" s="21">
        <f t="shared" si="1634"/>
        <v>0</v>
      </c>
      <c r="AT634" s="21">
        <f t="shared" si="1634"/>
        <v>0</v>
      </c>
      <c r="AU634" s="21">
        <f t="shared" si="1634"/>
        <v>0</v>
      </c>
      <c r="AV634" s="21">
        <f t="shared" si="1634"/>
        <v>0</v>
      </c>
      <c r="AW634" s="21">
        <f t="shared" si="1634"/>
        <v>0</v>
      </c>
      <c r="AX634" s="21">
        <f t="shared" si="1634"/>
        <v>0</v>
      </c>
      <c r="AY634" s="21">
        <f t="shared" si="1634"/>
        <v>0</v>
      </c>
      <c r="AZ634" s="21">
        <f t="shared" si="1634"/>
        <v>0</v>
      </c>
      <c r="BA634" s="21">
        <f t="shared" si="1634"/>
        <v>0</v>
      </c>
      <c r="BB634" s="21">
        <f t="shared" si="1634"/>
        <v>0</v>
      </c>
      <c r="BC634" s="21">
        <f t="shared" si="1634"/>
        <v>0</v>
      </c>
      <c r="BD634" s="21">
        <f t="shared" si="1634"/>
        <v>0</v>
      </c>
      <c r="BE634" s="21">
        <f t="shared" si="1634"/>
        <v>0</v>
      </c>
      <c r="BF634" s="21">
        <f t="shared" si="1634"/>
        <v>0</v>
      </c>
      <c r="BG634" s="21">
        <f t="shared" si="1634"/>
        <v>-12265.625</v>
      </c>
      <c r="BH634" s="21">
        <f t="shared" si="1634"/>
        <v>-12265.625</v>
      </c>
      <c r="BI634" s="21">
        <f t="shared" si="1634"/>
        <v>-12265.625</v>
      </c>
      <c r="BJ634" s="21">
        <f t="shared" si="1634"/>
        <v>-12265.625</v>
      </c>
      <c r="BK634" s="21">
        <f t="shared" si="1634"/>
        <v>-12265.625</v>
      </c>
      <c r="BL634" s="21">
        <f t="shared" si="1634"/>
        <v>-12265.625</v>
      </c>
      <c r="BM634" s="21">
        <f t="shared" si="1634"/>
        <v>-12265.625</v>
      </c>
      <c r="BN634" s="21">
        <f t="shared" si="1634"/>
        <v>-12265.625</v>
      </c>
      <c r="BO634" s="21">
        <f t="shared" si="1634"/>
        <v>-12265.625</v>
      </c>
      <c r="BP634" s="21">
        <f t="shared" si="1634"/>
        <v>-12265.625</v>
      </c>
      <c r="BQ634" s="21">
        <f t="shared" si="1634"/>
        <v>-12265.625</v>
      </c>
      <c r="BR634" s="21">
        <f t="shared" si="1634"/>
        <v>-12265.625</v>
      </c>
      <c r="BS634" s="21">
        <f t="shared" si="1634"/>
        <v>0</v>
      </c>
      <c r="BT634" s="21">
        <f t="shared" si="1634"/>
        <v>0</v>
      </c>
      <c r="BU634" s="21">
        <f t="shared" ref="BU634:CZ634" si="1635">BU176*$D634</f>
        <v>0</v>
      </c>
      <c r="BV634" s="21">
        <f t="shared" si="1635"/>
        <v>0</v>
      </c>
      <c r="BW634" s="21">
        <f t="shared" si="1635"/>
        <v>0</v>
      </c>
      <c r="BX634" s="21">
        <f t="shared" si="1635"/>
        <v>0</v>
      </c>
      <c r="BY634" s="21">
        <f t="shared" si="1635"/>
        <v>0</v>
      </c>
      <c r="BZ634" s="21">
        <f t="shared" si="1635"/>
        <v>0</v>
      </c>
      <c r="CA634" s="21">
        <f t="shared" si="1635"/>
        <v>0</v>
      </c>
      <c r="CB634" s="21">
        <f t="shared" si="1635"/>
        <v>0</v>
      </c>
      <c r="CC634" s="21">
        <f t="shared" si="1635"/>
        <v>0</v>
      </c>
      <c r="CD634" s="21">
        <f t="shared" si="1635"/>
        <v>0</v>
      </c>
      <c r="CE634" s="21">
        <f t="shared" si="1635"/>
        <v>0</v>
      </c>
      <c r="CF634" s="21">
        <f t="shared" si="1635"/>
        <v>0</v>
      </c>
      <c r="CG634" s="21">
        <f t="shared" si="1635"/>
        <v>0</v>
      </c>
      <c r="CH634" s="21">
        <f t="shared" si="1635"/>
        <v>0</v>
      </c>
      <c r="CI634" s="21">
        <f t="shared" si="1635"/>
        <v>0</v>
      </c>
      <c r="CJ634" s="21">
        <f t="shared" si="1635"/>
        <v>0</v>
      </c>
      <c r="CK634" s="21">
        <f t="shared" si="1635"/>
        <v>0</v>
      </c>
      <c r="CL634" s="21">
        <f t="shared" si="1635"/>
        <v>0</v>
      </c>
      <c r="CM634" s="21">
        <f t="shared" si="1635"/>
        <v>0</v>
      </c>
      <c r="CN634" s="21">
        <f t="shared" si="1635"/>
        <v>0</v>
      </c>
      <c r="CO634" s="21">
        <f t="shared" si="1635"/>
        <v>0</v>
      </c>
      <c r="CP634" s="21">
        <f t="shared" si="1635"/>
        <v>0</v>
      </c>
      <c r="CQ634" s="21">
        <f t="shared" si="1635"/>
        <v>0</v>
      </c>
      <c r="CR634" s="21">
        <f t="shared" si="1635"/>
        <v>0</v>
      </c>
      <c r="CS634" s="21">
        <f t="shared" si="1635"/>
        <v>0</v>
      </c>
      <c r="CT634" s="21">
        <f t="shared" si="1635"/>
        <v>0</v>
      </c>
      <c r="CU634" s="21">
        <f t="shared" si="1635"/>
        <v>0</v>
      </c>
      <c r="CV634" s="21">
        <f t="shared" si="1635"/>
        <v>0</v>
      </c>
      <c r="CW634" s="21">
        <f t="shared" si="1635"/>
        <v>0</v>
      </c>
      <c r="CX634" s="21">
        <f t="shared" si="1635"/>
        <v>0</v>
      </c>
      <c r="CY634" s="21">
        <f t="shared" si="1635"/>
        <v>0</v>
      </c>
      <c r="CZ634" s="21">
        <f t="shared" si="1635"/>
        <v>0</v>
      </c>
      <c r="DA634" s="21">
        <f t="shared" ref="DA634:DY634" si="1636">DA176*$D634</f>
        <v>0</v>
      </c>
      <c r="DB634" s="21">
        <f t="shared" si="1636"/>
        <v>0</v>
      </c>
      <c r="DC634" s="21">
        <f t="shared" si="1636"/>
        <v>0</v>
      </c>
      <c r="DD634" s="21">
        <f t="shared" si="1636"/>
        <v>0</v>
      </c>
      <c r="DE634" s="21">
        <f t="shared" si="1636"/>
        <v>0</v>
      </c>
      <c r="DF634" s="21">
        <f t="shared" si="1636"/>
        <v>0</v>
      </c>
      <c r="DG634" s="21">
        <f t="shared" si="1636"/>
        <v>0</v>
      </c>
      <c r="DH634" s="21">
        <f t="shared" si="1636"/>
        <v>0</v>
      </c>
      <c r="DI634" s="21">
        <f t="shared" si="1636"/>
        <v>0</v>
      </c>
      <c r="DJ634" s="21">
        <f t="shared" si="1636"/>
        <v>0</v>
      </c>
      <c r="DK634" s="21">
        <f t="shared" si="1636"/>
        <v>0</v>
      </c>
      <c r="DL634" s="21">
        <f t="shared" si="1636"/>
        <v>0</v>
      </c>
      <c r="DM634" s="21">
        <f t="shared" si="1636"/>
        <v>0</v>
      </c>
      <c r="DN634" s="21">
        <f t="shared" si="1636"/>
        <v>0</v>
      </c>
      <c r="DO634" s="21">
        <f t="shared" si="1636"/>
        <v>0</v>
      </c>
      <c r="DP634" s="21">
        <f t="shared" si="1636"/>
        <v>0</v>
      </c>
      <c r="DQ634" s="21">
        <f t="shared" si="1636"/>
        <v>0</v>
      </c>
      <c r="DR634" s="21">
        <f t="shared" si="1636"/>
        <v>0</v>
      </c>
      <c r="DS634" s="21">
        <f t="shared" si="1636"/>
        <v>0</v>
      </c>
      <c r="DT634" s="21">
        <f t="shared" si="1636"/>
        <v>0</v>
      </c>
      <c r="DU634" s="21">
        <f t="shared" si="1636"/>
        <v>0</v>
      </c>
      <c r="DV634" s="21">
        <f t="shared" si="1636"/>
        <v>0</v>
      </c>
      <c r="DW634" s="21">
        <f t="shared" si="1636"/>
        <v>0</v>
      </c>
      <c r="DX634" s="21">
        <f t="shared" si="1636"/>
        <v>0</v>
      </c>
      <c r="DY634" s="21">
        <f t="shared" si="1636"/>
        <v>0</v>
      </c>
      <c r="EB634" s="116">
        <f t="shared" si="1592"/>
        <v>633</v>
      </c>
      <c r="EC634" s="2" t="str">
        <f t="shared" si="1631"/>
        <v>Phase 4</v>
      </c>
      <c r="ED634" s="2" t="str">
        <f t="shared" si="1632"/>
        <v>60' Wide</v>
      </c>
      <c r="EE634" s="33" t="str">
        <f>EE641</f>
        <v>*</v>
      </c>
      <c r="EF634" s="2" t="str">
        <f>EF641</f>
        <v>Closing Costs</v>
      </c>
    </row>
    <row r="635" spans="2:136" x14ac:dyDescent="0.3">
      <c r="B635" s="2" t="str">
        <f>Product!$O$2</f>
        <v>Phase 4</v>
      </c>
      <c r="C635" s="2" t="str">
        <f>Product!$O$3</f>
        <v>75' Wide</v>
      </c>
      <c r="D635" s="129">
        <f>SUMIFS(INDEX(Product!$B$2:$U$97, MATCH(D619, Product!$B$2:$B$97, 0), ), Product!$B$2:$U$2, $B635, Product!$B$3:$U$3, $C635)</f>
        <v>-5743.75</v>
      </c>
      <c r="E635" s="129"/>
      <c r="G635" s="11">
        <f>SUM(H635:DZ635)</f>
        <v>-114875.00000000004</v>
      </c>
      <c r="I635" s="21">
        <f t="shared" ref="I635:AN635" si="1637">I177*$D635</f>
        <v>0</v>
      </c>
      <c r="J635" s="21">
        <f t="shared" si="1637"/>
        <v>0</v>
      </c>
      <c r="K635" s="21">
        <f t="shared" si="1637"/>
        <v>0</v>
      </c>
      <c r="L635" s="21">
        <f t="shared" si="1637"/>
        <v>0</v>
      </c>
      <c r="M635" s="21">
        <f t="shared" si="1637"/>
        <v>0</v>
      </c>
      <c r="N635" s="21">
        <f t="shared" si="1637"/>
        <v>0</v>
      </c>
      <c r="O635" s="21">
        <f t="shared" si="1637"/>
        <v>0</v>
      </c>
      <c r="P635" s="21">
        <f t="shared" si="1637"/>
        <v>0</v>
      </c>
      <c r="Q635" s="21">
        <f t="shared" si="1637"/>
        <v>0</v>
      </c>
      <c r="R635" s="21">
        <f t="shared" si="1637"/>
        <v>0</v>
      </c>
      <c r="S635" s="21">
        <f t="shared" si="1637"/>
        <v>0</v>
      </c>
      <c r="T635" s="21">
        <f t="shared" si="1637"/>
        <v>0</v>
      </c>
      <c r="U635" s="21">
        <f t="shared" si="1637"/>
        <v>0</v>
      </c>
      <c r="V635" s="21">
        <f t="shared" si="1637"/>
        <v>0</v>
      </c>
      <c r="W635" s="21">
        <f t="shared" si="1637"/>
        <v>0</v>
      </c>
      <c r="X635" s="21">
        <f t="shared" si="1637"/>
        <v>0</v>
      </c>
      <c r="Y635" s="21">
        <f t="shared" si="1637"/>
        <v>0</v>
      </c>
      <c r="Z635" s="21">
        <f t="shared" si="1637"/>
        <v>0</v>
      </c>
      <c r="AA635" s="21">
        <f t="shared" si="1637"/>
        <v>0</v>
      </c>
      <c r="AB635" s="21">
        <f t="shared" si="1637"/>
        <v>0</v>
      </c>
      <c r="AC635" s="21">
        <f t="shared" si="1637"/>
        <v>0</v>
      </c>
      <c r="AD635" s="21">
        <f t="shared" si="1637"/>
        <v>0</v>
      </c>
      <c r="AE635" s="21">
        <f t="shared" si="1637"/>
        <v>0</v>
      </c>
      <c r="AF635" s="21">
        <f t="shared" si="1637"/>
        <v>0</v>
      </c>
      <c r="AG635" s="21">
        <f t="shared" si="1637"/>
        <v>0</v>
      </c>
      <c r="AH635" s="21">
        <f t="shared" si="1637"/>
        <v>0</v>
      </c>
      <c r="AI635" s="21">
        <f t="shared" si="1637"/>
        <v>0</v>
      </c>
      <c r="AJ635" s="21">
        <f t="shared" si="1637"/>
        <v>0</v>
      </c>
      <c r="AK635" s="21">
        <f t="shared" si="1637"/>
        <v>0</v>
      </c>
      <c r="AL635" s="21">
        <f t="shared" si="1637"/>
        <v>0</v>
      </c>
      <c r="AM635" s="21">
        <f t="shared" si="1637"/>
        <v>0</v>
      </c>
      <c r="AN635" s="21">
        <f t="shared" si="1637"/>
        <v>0</v>
      </c>
      <c r="AO635" s="21">
        <f t="shared" ref="AO635:BT635" si="1638">AO177*$D635</f>
        <v>0</v>
      </c>
      <c r="AP635" s="21">
        <f t="shared" si="1638"/>
        <v>0</v>
      </c>
      <c r="AQ635" s="21">
        <f t="shared" si="1638"/>
        <v>0</v>
      </c>
      <c r="AR635" s="21">
        <f t="shared" si="1638"/>
        <v>0</v>
      </c>
      <c r="AS635" s="21">
        <f t="shared" si="1638"/>
        <v>0</v>
      </c>
      <c r="AT635" s="21">
        <f t="shared" si="1638"/>
        <v>0</v>
      </c>
      <c r="AU635" s="21">
        <f t="shared" si="1638"/>
        <v>0</v>
      </c>
      <c r="AV635" s="21">
        <f t="shared" si="1638"/>
        <v>0</v>
      </c>
      <c r="AW635" s="21">
        <f t="shared" si="1638"/>
        <v>0</v>
      </c>
      <c r="AX635" s="21">
        <f t="shared" si="1638"/>
        <v>0</v>
      </c>
      <c r="AY635" s="21">
        <f t="shared" si="1638"/>
        <v>0</v>
      </c>
      <c r="AZ635" s="21">
        <f t="shared" si="1638"/>
        <v>0</v>
      </c>
      <c r="BA635" s="21">
        <f t="shared" si="1638"/>
        <v>0</v>
      </c>
      <c r="BB635" s="21">
        <f t="shared" si="1638"/>
        <v>0</v>
      </c>
      <c r="BC635" s="21">
        <f t="shared" si="1638"/>
        <v>0</v>
      </c>
      <c r="BD635" s="21">
        <f t="shared" si="1638"/>
        <v>0</v>
      </c>
      <c r="BE635" s="21">
        <f t="shared" si="1638"/>
        <v>0</v>
      </c>
      <c r="BF635" s="21">
        <f t="shared" si="1638"/>
        <v>0</v>
      </c>
      <c r="BG635" s="21">
        <f t="shared" si="1638"/>
        <v>-9572.9166666666679</v>
      </c>
      <c r="BH635" s="21">
        <f t="shared" si="1638"/>
        <v>-9572.9166666666679</v>
      </c>
      <c r="BI635" s="21">
        <f t="shared" si="1638"/>
        <v>-9572.9166666666679</v>
      </c>
      <c r="BJ635" s="21">
        <f t="shared" si="1638"/>
        <v>-9572.9166666666679</v>
      </c>
      <c r="BK635" s="21">
        <f t="shared" si="1638"/>
        <v>-9572.9166666666679</v>
      </c>
      <c r="BL635" s="21">
        <f t="shared" si="1638"/>
        <v>-9572.9166666666679</v>
      </c>
      <c r="BM635" s="21">
        <f t="shared" si="1638"/>
        <v>-9572.9166666666679</v>
      </c>
      <c r="BN635" s="21">
        <f t="shared" si="1638"/>
        <v>-9572.9166666666679</v>
      </c>
      <c r="BO635" s="21">
        <f t="shared" si="1638"/>
        <v>-9572.9166666666679</v>
      </c>
      <c r="BP635" s="21">
        <f t="shared" si="1638"/>
        <v>-9572.9166666666679</v>
      </c>
      <c r="BQ635" s="21">
        <f t="shared" si="1638"/>
        <v>-9572.9166666666679</v>
      </c>
      <c r="BR635" s="21">
        <f t="shared" si="1638"/>
        <v>-9572.9166666666679</v>
      </c>
      <c r="BS635" s="21">
        <f t="shared" si="1638"/>
        <v>0</v>
      </c>
      <c r="BT635" s="21">
        <f t="shared" si="1638"/>
        <v>0</v>
      </c>
      <c r="BU635" s="21">
        <f t="shared" ref="BU635:CZ635" si="1639">BU177*$D635</f>
        <v>0</v>
      </c>
      <c r="BV635" s="21">
        <f t="shared" si="1639"/>
        <v>0</v>
      </c>
      <c r="BW635" s="21">
        <f t="shared" si="1639"/>
        <v>0</v>
      </c>
      <c r="BX635" s="21">
        <f t="shared" si="1639"/>
        <v>0</v>
      </c>
      <c r="BY635" s="21">
        <f t="shared" si="1639"/>
        <v>0</v>
      </c>
      <c r="BZ635" s="21">
        <f t="shared" si="1639"/>
        <v>0</v>
      </c>
      <c r="CA635" s="21">
        <f t="shared" si="1639"/>
        <v>0</v>
      </c>
      <c r="CB635" s="21">
        <f t="shared" si="1639"/>
        <v>0</v>
      </c>
      <c r="CC635" s="21">
        <f t="shared" si="1639"/>
        <v>0</v>
      </c>
      <c r="CD635" s="21">
        <f t="shared" si="1639"/>
        <v>0</v>
      </c>
      <c r="CE635" s="21">
        <f t="shared" si="1639"/>
        <v>0</v>
      </c>
      <c r="CF635" s="21">
        <f t="shared" si="1639"/>
        <v>0</v>
      </c>
      <c r="CG635" s="21">
        <f t="shared" si="1639"/>
        <v>0</v>
      </c>
      <c r="CH635" s="21">
        <f t="shared" si="1639"/>
        <v>0</v>
      </c>
      <c r="CI635" s="21">
        <f t="shared" si="1639"/>
        <v>0</v>
      </c>
      <c r="CJ635" s="21">
        <f t="shared" si="1639"/>
        <v>0</v>
      </c>
      <c r="CK635" s="21">
        <f t="shared" si="1639"/>
        <v>0</v>
      </c>
      <c r="CL635" s="21">
        <f t="shared" si="1639"/>
        <v>0</v>
      </c>
      <c r="CM635" s="21">
        <f t="shared" si="1639"/>
        <v>0</v>
      </c>
      <c r="CN635" s="21">
        <f t="shared" si="1639"/>
        <v>0</v>
      </c>
      <c r="CO635" s="21">
        <f t="shared" si="1639"/>
        <v>0</v>
      </c>
      <c r="CP635" s="21">
        <f t="shared" si="1639"/>
        <v>0</v>
      </c>
      <c r="CQ635" s="21">
        <f t="shared" si="1639"/>
        <v>0</v>
      </c>
      <c r="CR635" s="21">
        <f t="shared" si="1639"/>
        <v>0</v>
      </c>
      <c r="CS635" s="21">
        <f t="shared" si="1639"/>
        <v>0</v>
      </c>
      <c r="CT635" s="21">
        <f t="shared" si="1639"/>
        <v>0</v>
      </c>
      <c r="CU635" s="21">
        <f t="shared" si="1639"/>
        <v>0</v>
      </c>
      <c r="CV635" s="21">
        <f t="shared" si="1639"/>
        <v>0</v>
      </c>
      <c r="CW635" s="21">
        <f t="shared" si="1639"/>
        <v>0</v>
      </c>
      <c r="CX635" s="21">
        <f t="shared" si="1639"/>
        <v>0</v>
      </c>
      <c r="CY635" s="21">
        <f t="shared" si="1639"/>
        <v>0</v>
      </c>
      <c r="CZ635" s="21">
        <f t="shared" si="1639"/>
        <v>0</v>
      </c>
      <c r="DA635" s="21">
        <f t="shared" ref="DA635:DY635" si="1640">DA177*$D635</f>
        <v>0</v>
      </c>
      <c r="DB635" s="21">
        <f t="shared" si="1640"/>
        <v>0</v>
      </c>
      <c r="DC635" s="21">
        <f t="shared" si="1640"/>
        <v>0</v>
      </c>
      <c r="DD635" s="21">
        <f t="shared" si="1640"/>
        <v>0</v>
      </c>
      <c r="DE635" s="21">
        <f t="shared" si="1640"/>
        <v>0</v>
      </c>
      <c r="DF635" s="21">
        <f t="shared" si="1640"/>
        <v>0</v>
      </c>
      <c r="DG635" s="21">
        <f t="shared" si="1640"/>
        <v>0</v>
      </c>
      <c r="DH635" s="21">
        <f t="shared" si="1640"/>
        <v>0</v>
      </c>
      <c r="DI635" s="21">
        <f t="shared" si="1640"/>
        <v>0</v>
      </c>
      <c r="DJ635" s="21">
        <f t="shared" si="1640"/>
        <v>0</v>
      </c>
      <c r="DK635" s="21">
        <f t="shared" si="1640"/>
        <v>0</v>
      </c>
      <c r="DL635" s="21">
        <f t="shared" si="1640"/>
        <v>0</v>
      </c>
      <c r="DM635" s="21">
        <f t="shared" si="1640"/>
        <v>0</v>
      </c>
      <c r="DN635" s="21">
        <f t="shared" si="1640"/>
        <v>0</v>
      </c>
      <c r="DO635" s="21">
        <f t="shared" si="1640"/>
        <v>0</v>
      </c>
      <c r="DP635" s="21">
        <f t="shared" si="1640"/>
        <v>0</v>
      </c>
      <c r="DQ635" s="21">
        <f t="shared" si="1640"/>
        <v>0</v>
      </c>
      <c r="DR635" s="21">
        <f t="shared" si="1640"/>
        <v>0</v>
      </c>
      <c r="DS635" s="21">
        <f t="shared" si="1640"/>
        <v>0</v>
      </c>
      <c r="DT635" s="21">
        <f t="shared" si="1640"/>
        <v>0</v>
      </c>
      <c r="DU635" s="21">
        <f t="shared" si="1640"/>
        <v>0</v>
      </c>
      <c r="DV635" s="21">
        <f t="shared" si="1640"/>
        <v>0</v>
      </c>
      <c r="DW635" s="21">
        <f t="shared" si="1640"/>
        <v>0</v>
      </c>
      <c r="DX635" s="21">
        <f t="shared" si="1640"/>
        <v>0</v>
      </c>
      <c r="DY635" s="21">
        <f t="shared" si="1640"/>
        <v>0</v>
      </c>
      <c r="EB635" s="116">
        <f t="shared" si="1592"/>
        <v>634</v>
      </c>
      <c r="EC635" s="2" t="str">
        <f t="shared" si="1631"/>
        <v>Phase 4</v>
      </c>
      <c r="ED635" s="2" t="str">
        <f t="shared" si="1632"/>
        <v>75' Wide</v>
      </c>
      <c r="EE635" s="33" t="str">
        <f>EE641</f>
        <v>*</v>
      </c>
      <c r="EF635" s="2" t="str">
        <f>EF641</f>
        <v>Closing Costs</v>
      </c>
    </row>
    <row r="636" spans="2:136" x14ac:dyDescent="0.3">
      <c r="D636" s="129"/>
      <c r="E636" s="129"/>
      <c r="I636" s="21"/>
      <c r="J636" s="21"/>
      <c r="K636" s="21"/>
      <c r="L636" s="21"/>
      <c r="M636" s="21"/>
      <c r="N636" s="21"/>
      <c r="O636" s="21"/>
      <c r="P636" s="21"/>
      <c r="Q636" s="21"/>
      <c r="R636" s="21"/>
      <c r="S636" s="21"/>
      <c r="T636" s="21"/>
      <c r="U636" s="21"/>
      <c r="V636" s="21"/>
      <c r="W636" s="21"/>
      <c r="X636" s="21"/>
      <c r="Y636" s="21"/>
      <c r="Z636" s="21"/>
      <c r="AA636" s="21"/>
      <c r="AB636" s="21"/>
      <c r="AC636" s="21"/>
      <c r="AD636" s="21"/>
      <c r="AE636" s="21"/>
      <c r="AF636" s="21"/>
      <c r="AG636" s="21"/>
      <c r="AH636" s="21"/>
      <c r="AI636" s="21"/>
      <c r="AJ636" s="21"/>
      <c r="AK636" s="21"/>
      <c r="AL636" s="21"/>
      <c r="AM636" s="21"/>
      <c r="AN636" s="21"/>
      <c r="AO636" s="21"/>
      <c r="AP636" s="21"/>
      <c r="AQ636" s="21"/>
      <c r="AR636" s="21"/>
      <c r="AS636" s="21"/>
      <c r="AT636" s="21"/>
      <c r="AU636" s="21"/>
      <c r="AV636" s="21"/>
      <c r="AW636" s="21"/>
      <c r="AX636" s="21"/>
      <c r="AY636" s="21"/>
      <c r="AZ636" s="21"/>
      <c r="BA636" s="21"/>
      <c r="BB636" s="21"/>
      <c r="BC636" s="21"/>
      <c r="BD636" s="21"/>
      <c r="BE636" s="21"/>
      <c r="BF636" s="21"/>
      <c r="BG636" s="21"/>
      <c r="BH636" s="21"/>
      <c r="BI636" s="21"/>
      <c r="BJ636" s="21"/>
      <c r="BK636" s="21"/>
      <c r="BL636" s="21"/>
      <c r="BM636" s="21"/>
      <c r="BN636" s="21"/>
      <c r="BO636" s="21"/>
      <c r="BP636" s="21"/>
      <c r="BQ636" s="21"/>
      <c r="BR636" s="21"/>
      <c r="BS636" s="21"/>
      <c r="BT636" s="21"/>
      <c r="BU636" s="21"/>
      <c r="BV636" s="21"/>
      <c r="BW636" s="21"/>
      <c r="BX636" s="21"/>
      <c r="BY636" s="21"/>
      <c r="BZ636" s="21"/>
      <c r="CA636" s="21"/>
      <c r="CB636" s="21"/>
      <c r="CC636" s="21"/>
      <c r="CD636" s="21"/>
      <c r="CE636" s="21"/>
      <c r="CF636" s="21"/>
      <c r="CG636" s="21"/>
      <c r="CH636" s="21"/>
      <c r="CI636" s="21"/>
      <c r="CJ636" s="21"/>
      <c r="CK636" s="21"/>
      <c r="CL636" s="21"/>
      <c r="CM636" s="21"/>
      <c r="CN636" s="21"/>
      <c r="CO636" s="21"/>
      <c r="CP636" s="21"/>
      <c r="CQ636" s="21"/>
      <c r="CR636" s="21"/>
      <c r="CS636" s="21"/>
      <c r="CT636" s="21"/>
      <c r="CU636" s="21"/>
      <c r="CV636" s="21"/>
      <c r="CW636" s="21"/>
      <c r="CX636" s="21"/>
      <c r="CY636" s="21"/>
      <c r="CZ636" s="21"/>
      <c r="DA636" s="21"/>
      <c r="DB636" s="21"/>
      <c r="DC636" s="21"/>
      <c r="DD636" s="21"/>
      <c r="DE636" s="21"/>
      <c r="DF636" s="21"/>
      <c r="DG636" s="21"/>
      <c r="DH636" s="21"/>
      <c r="DI636" s="21"/>
      <c r="DJ636" s="21"/>
      <c r="DK636" s="21"/>
      <c r="DL636" s="21"/>
      <c r="DM636" s="21"/>
      <c r="DN636" s="21"/>
      <c r="DO636" s="21"/>
      <c r="DP636" s="21"/>
      <c r="DQ636" s="21"/>
      <c r="DR636" s="21"/>
      <c r="DS636" s="21"/>
      <c r="DT636" s="21"/>
      <c r="DU636" s="21"/>
      <c r="DV636" s="21"/>
      <c r="DW636" s="21"/>
      <c r="DX636" s="21"/>
      <c r="DY636" s="21"/>
      <c r="EE636" s="33"/>
    </row>
    <row r="637" spans="2:136" x14ac:dyDescent="0.3">
      <c r="B637" s="2" t="str">
        <f>Product!$P$2</f>
        <v>Phase 5</v>
      </c>
      <c r="C637" s="2" t="str">
        <f>Product!$P$3</f>
        <v>50' Wide</v>
      </c>
      <c r="D637" s="129">
        <f>SUMIFS(INDEX(Product!$B$2:$U$97, MATCH(D619, Product!$B$2:$B$97, 0), ), Product!$B$2:$U$2, $B637, Product!$B$3:$U$3, $C637)</f>
        <v>-4137.5</v>
      </c>
      <c r="E637" s="129"/>
      <c r="G637" s="11">
        <f>SUM(H637:DZ637)</f>
        <v>-124125</v>
      </c>
      <c r="I637" s="21">
        <f t="shared" ref="I637:AN637" si="1641">I179*$D637</f>
        <v>0</v>
      </c>
      <c r="J637" s="21">
        <f t="shared" si="1641"/>
        <v>0</v>
      </c>
      <c r="K637" s="21">
        <f t="shared" si="1641"/>
        <v>0</v>
      </c>
      <c r="L637" s="21">
        <f t="shared" si="1641"/>
        <v>0</v>
      </c>
      <c r="M637" s="21">
        <f t="shared" si="1641"/>
        <v>0</v>
      </c>
      <c r="N637" s="21">
        <f t="shared" si="1641"/>
        <v>0</v>
      </c>
      <c r="O637" s="21">
        <f t="shared" si="1641"/>
        <v>0</v>
      </c>
      <c r="P637" s="21">
        <f t="shared" si="1641"/>
        <v>0</v>
      </c>
      <c r="Q637" s="21">
        <f t="shared" si="1641"/>
        <v>0</v>
      </c>
      <c r="R637" s="21">
        <f t="shared" si="1641"/>
        <v>0</v>
      </c>
      <c r="S637" s="21">
        <f t="shared" si="1641"/>
        <v>0</v>
      </c>
      <c r="T637" s="21">
        <f t="shared" si="1641"/>
        <v>0</v>
      </c>
      <c r="U637" s="21">
        <f t="shared" si="1641"/>
        <v>0</v>
      </c>
      <c r="V637" s="21">
        <f t="shared" si="1641"/>
        <v>0</v>
      </c>
      <c r="W637" s="21">
        <f t="shared" si="1641"/>
        <v>0</v>
      </c>
      <c r="X637" s="21">
        <f t="shared" si="1641"/>
        <v>0</v>
      </c>
      <c r="Y637" s="21">
        <f t="shared" si="1641"/>
        <v>0</v>
      </c>
      <c r="Z637" s="21">
        <f t="shared" si="1641"/>
        <v>0</v>
      </c>
      <c r="AA637" s="21">
        <f t="shared" si="1641"/>
        <v>0</v>
      </c>
      <c r="AB637" s="21">
        <f t="shared" si="1641"/>
        <v>0</v>
      </c>
      <c r="AC637" s="21">
        <f t="shared" si="1641"/>
        <v>0</v>
      </c>
      <c r="AD637" s="21">
        <f t="shared" si="1641"/>
        <v>0</v>
      </c>
      <c r="AE637" s="21">
        <f t="shared" si="1641"/>
        <v>0</v>
      </c>
      <c r="AF637" s="21">
        <f t="shared" si="1641"/>
        <v>0</v>
      </c>
      <c r="AG637" s="21">
        <f t="shared" si="1641"/>
        <v>0</v>
      </c>
      <c r="AH637" s="21">
        <f t="shared" si="1641"/>
        <v>0</v>
      </c>
      <c r="AI637" s="21">
        <f t="shared" si="1641"/>
        <v>0</v>
      </c>
      <c r="AJ637" s="21">
        <f t="shared" si="1641"/>
        <v>0</v>
      </c>
      <c r="AK637" s="21">
        <f t="shared" si="1641"/>
        <v>0</v>
      </c>
      <c r="AL637" s="21">
        <f t="shared" si="1641"/>
        <v>0</v>
      </c>
      <c r="AM637" s="21">
        <f t="shared" si="1641"/>
        <v>0</v>
      </c>
      <c r="AN637" s="21">
        <f t="shared" si="1641"/>
        <v>0</v>
      </c>
      <c r="AO637" s="21">
        <f t="shared" ref="AO637:BT637" si="1642">AO179*$D637</f>
        <v>0</v>
      </c>
      <c r="AP637" s="21">
        <f t="shared" si="1642"/>
        <v>0</v>
      </c>
      <c r="AQ637" s="21">
        <f t="shared" si="1642"/>
        <v>0</v>
      </c>
      <c r="AR637" s="21">
        <f t="shared" si="1642"/>
        <v>0</v>
      </c>
      <c r="AS637" s="21">
        <f t="shared" si="1642"/>
        <v>0</v>
      </c>
      <c r="AT637" s="21">
        <f t="shared" si="1642"/>
        <v>0</v>
      </c>
      <c r="AU637" s="21">
        <f t="shared" si="1642"/>
        <v>0</v>
      </c>
      <c r="AV637" s="21">
        <f t="shared" si="1642"/>
        <v>0</v>
      </c>
      <c r="AW637" s="21">
        <f t="shared" si="1642"/>
        <v>0</v>
      </c>
      <c r="AX637" s="21">
        <f t="shared" si="1642"/>
        <v>0</v>
      </c>
      <c r="AY637" s="21">
        <f t="shared" si="1642"/>
        <v>0</v>
      </c>
      <c r="AZ637" s="21">
        <f t="shared" si="1642"/>
        <v>0</v>
      </c>
      <c r="BA637" s="21">
        <f t="shared" si="1642"/>
        <v>0</v>
      </c>
      <c r="BB637" s="21">
        <f t="shared" si="1642"/>
        <v>0</v>
      </c>
      <c r="BC637" s="21">
        <f t="shared" si="1642"/>
        <v>0</v>
      </c>
      <c r="BD637" s="21">
        <f t="shared" si="1642"/>
        <v>0</v>
      </c>
      <c r="BE637" s="21">
        <f t="shared" si="1642"/>
        <v>0</v>
      </c>
      <c r="BF637" s="21">
        <f t="shared" si="1642"/>
        <v>0</v>
      </c>
      <c r="BG637" s="21">
        <f t="shared" si="1642"/>
        <v>0</v>
      </c>
      <c r="BH637" s="21">
        <f t="shared" si="1642"/>
        <v>0</v>
      </c>
      <c r="BI637" s="21">
        <f t="shared" si="1642"/>
        <v>0</v>
      </c>
      <c r="BJ637" s="21">
        <f t="shared" si="1642"/>
        <v>0</v>
      </c>
      <c r="BK637" s="21">
        <f t="shared" si="1642"/>
        <v>0</v>
      </c>
      <c r="BL637" s="21">
        <f t="shared" si="1642"/>
        <v>0</v>
      </c>
      <c r="BM637" s="21">
        <f t="shared" si="1642"/>
        <v>0</v>
      </c>
      <c r="BN637" s="21">
        <f t="shared" si="1642"/>
        <v>0</v>
      </c>
      <c r="BO637" s="21">
        <f t="shared" si="1642"/>
        <v>0</v>
      </c>
      <c r="BP637" s="21">
        <f t="shared" si="1642"/>
        <v>0</v>
      </c>
      <c r="BQ637" s="21">
        <f t="shared" si="1642"/>
        <v>0</v>
      </c>
      <c r="BR637" s="21">
        <f t="shared" si="1642"/>
        <v>0</v>
      </c>
      <c r="BS637" s="21">
        <f t="shared" si="1642"/>
        <v>-10343.75</v>
      </c>
      <c r="BT637" s="21">
        <f t="shared" si="1642"/>
        <v>-10343.75</v>
      </c>
      <c r="BU637" s="21">
        <f t="shared" ref="BU637:CZ637" si="1643">BU179*$D637</f>
        <v>-10343.75</v>
      </c>
      <c r="BV637" s="21">
        <f t="shared" si="1643"/>
        <v>-10343.75</v>
      </c>
      <c r="BW637" s="21">
        <f t="shared" si="1643"/>
        <v>-10343.75</v>
      </c>
      <c r="BX637" s="21">
        <f t="shared" si="1643"/>
        <v>-10343.75</v>
      </c>
      <c r="BY637" s="21">
        <f t="shared" si="1643"/>
        <v>-10343.75</v>
      </c>
      <c r="BZ637" s="21">
        <f t="shared" si="1643"/>
        <v>-10343.75</v>
      </c>
      <c r="CA637" s="21">
        <f t="shared" si="1643"/>
        <v>-10343.75</v>
      </c>
      <c r="CB637" s="21">
        <f t="shared" si="1643"/>
        <v>-10343.75</v>
      </c>
      <c r="CC637" s="21">
        <f t="shared" si="1643"/>
        <v>-10343.75</v>
      </c>
      <c r="CD637" s="21">
        <f t="shared" si="1643"/>
        <v>-10343.75</v>
      </c>
      <c r="CE637" s="21">
        <f t="shared" si="1643"/>
        <v>0</v>
      </c>
      <c r="CF637" s="21">
        <f t="shared" si="1643"/>
        <v>0</v>
      </c>
      <c r="CG637" s="21">
        <f t="shared" si="1643"/>
        <v>0</v>
      </c>
      <c r="CH637" s="21">
        <f t="shared" si="1643"/>
        <v>0</v>
      </c>
      <c r="CI637" s="21">
        <f t="shared" si="1643"/>
        <v>0</v>
      </c>
      <c r="CJ637" s="21">
        <f t="shared" si="1643"/>
        <v>0</v>
      </c>
      <c r="CK637" s="21">
        <f t="shared" si="1643"/>
        <v>0</v>
      </c>
      <c r="CL637" s="21">
        <f t="shared" si="1643"/>
        <v>0</v>
      </c>
      <c r="CM637" s="21">
        <f t="shared" si="1643"/>
        <v>0</v>
      </c>
      <c r="CN637" s="21">
        <f t="shared" si="1643"/>
        <v>0</v>
      </c>
      <c r="CO637" s="21">
        <f t="shared" si="1643"/>
        <v>0</v>
      </c>
      <c r="CP637" s="21">
        <f t="shared" si="1643"/>
        <v>0</v>
      </c>
      <c r="CQ637" s="21">
        <f t="shared" si="1643"/>
        <v>0</v>
      </c>
      <c r="CR637" s="21">
        <f t="shared" si="1643"/>
        <v>0</v>
      </c>
      <c r="CS637" s="21">
        <f t="shared" si="1643"/>
        <v>0</v>
      </c>
      <c r="CT637" s="21">
        <f t="shared" si="1643"/>
        <v>0</v>
      </c>
      <c r="CU637" s="21">
        <f t="shared" si="1643"/>
        <v>0</v>
      </c>
      <c r="CV637" s="21">
        <f t="shared" si="1643"/>
        <v>0</v>
      </c>
      <c r="CW637" s="21">
        <f t="shared" si="1643"/>
        <v>0</v>
      </c>
      <c r="CX637" s="21">
        <f t="shared" si="1643"/>
        <v>0</v>
      </c>
      <c r="CY637" s="21">
        <f t="shared" si="1643"/>
        <v>0</v>
      </c>
      <c r="CZ637" s="21">
        <f t="shared" si="1643"/>
        <v>0</v>
      </c>
      <c r="DA637" s="21">
        <f t="shared" ref="DA637:DY637" si="1644">DA179*$D637</f>
        <v>0</v>
      </c>
      <c r="DB637" s="21">
        <f t="shared" si="1644"/>
        <v>0</v>
      </c>
      <c r="DC637" s="21">
        <f t="shared" si="1644"/>
        <v>0</v>
      </c>
      <c r="DD637" s="21">
        <f t="shared" si="1644"/>
        <v>0</v>
      </c>
      <c r="DE637" s="21">
        <f t="shared" si="1644"/>
        <v>0</v>
      </c>
      <c r="DF637" s="21">
        <f t="shared" si="1644"/>
        <v>0</v>
      </c>
      <c r="DG637" s="21">
        <f t="shared" si="1644"/>
        <v>0</v>
      </c>
      <c r="DH637" s="21">
        <f t="shared" si="1644"/>
        <v>0</v>
      </c>
      <c r="DI637" s="21">
        <f t="shared" si="1644"/>
        <v>0</v>
      </c>
      <c r="DJ637" s="21">
        <f t="shared" si="1644"/>
        <v>0</v>
      </c>
      <c r="DK637" s="21">
        <f t="shared" si="1644"/>
        <v>0</v>
      </c>
      <c r="DL637" s="21">
        <f t="shared" si="1644"/>
        <v>0</v>
      </c>
      <c r="DM637" s="21">
        <f t="shared" si="1644"/>
        <v>0</v>
      </c>
      <c r="DN637" s="21">
        <f t="shared" si="1644"/>
        <v>0</v>
      </c>
      <c r="DO637" s="21">
        <f t="shared" si="1644"/>
        <v>0</v>
      </c>
      <c r="DP637" s="21">
        <f t="shared" si="1644"/>
        <v>0</v>
      </c>
      <c r="DQ637" s="21">
        <f t="shared" si="1644"/>
        <v>0</v>
      </c>
      <c r="DR637" s="21">
        <f t="shared" si="1644"/>
        <v>0</v>
      </c>
      <c r="DS637" s="21">
        <f t="shared" si="1644"/>
        <v>0</v>
      </c>
      <c r="DT637" s="21">
        <f t="shared" si="1644"/>
        <v>0</v>
      </c>
      <c r="DU637" s="21">
        <f t="shared" si="1644"/>
        <v>0</v>
      </c>
      <c r="DV637" s="21">
        <f t="shared" si="1644"/>
        <v>0</v>
      </c>
      <c r="DW637" s="21">
        <f t="shared" si="1644"/>
        <v>0</v>
      </c>
      <c r="DX637" s="21">
        <f t="shared" si="1644"/>
        <v>0</v>
      </c>
      <c r="DY637" s="21">
        <f t="shared" si="1644"/>
        <v>0</v>
      </c>
      <c r="EB637" s="116">
        <f t="shared" si="1592"/>
        <v>636</v>
      </c>
      <c r="EC637" s="2" t="str">
        <f t="shared" ref="EC637:EC639" si="1645">B637</f>
        <v>Phase 5</v>
      </c>
      <c r="ED637" s="2" t="str">
        <f t="shared" ref="ED637:ED639" si="1646">C637</f>
        <v>50' Wide</v>
      </c>
      <c r="EE637" s="33" t="str">
        <f>EE641</f>
        <v>*</v>
      </c>
      <c r="EF637" s="2" t="str">
        <f>EF641</f>
        <v>Closing Costs</v>
      </c>
    </row>
    <row r="638" spans="2:136" x14ac:dyDescent="0.3">
      <c r="B638" s="2" t="str">
        <f>Product!$Q$2</f>
        <v>Phase 5</v>
      </c>
      <c r="C638" s="2" t="str">
        <f>Product!$Q$3</f>
        <v>60' Wide</v>
      </c>
      <c r="D638" s="129">
        <f>SUMIFS(INDEX(Product!$B$2:$U$97, MATCH(D619, Product!$B$2:$B$97, 0), ), Product!$B$2:$U$2, $B638, Product!$B$3:$U$3, $C638)</f>
        <v>-4906.25</v>
      </c>
      <c r="E638" s="129"/>
      <c r="G638" s="11">
        <f>SUM(H638:DZ638)</f>
        <v>-147187.5</v>
      </c>
      <c r="I638" s="21">
        <f t="shared" ref="I638:AN638" si="1647">I180*$D638</f>
        <v>0</v>
      </c>
      <c r="J638" s="21">
        <f t="shared" si="1647"/>
        <v>0</v>
      </c>
      <c r="K638" s="21">
        <f t="shared" si="1647"/>
        <v>0</v>
      </c>
      <c r="L638" s="21">
        <f t="shared" si="1647"/>
        <v>0</v>
      </c>
      <c r="M638" s="21">
        <f t="shared" si="1647"/>
        <v>0</v>
      </c>
      <c r="N638" s="21">
        <f t="shared" si="1647"/>
        <v>0</v>
      </c>
      <c r="O638" s="21">
        <f t="shared" si="1647"/>
        <v>0</v>
      </c>
      <c r="P638" s="21">
        <f t="shared" si="1647"/>
        <v>0</v>
      </c>
      <c r="Q638" s="21">
        <f t="shared" si="1647"/>
        <v>0</v>
      </c>
      <c r="R638" s="21">
        <f t="shared" si="1647"/>
        <v>0</v>
      </c>
      <c r="S638" s="21">
        <f t="shared" si="1647"/>
        <v>0</v>
      </c>
      <c r="T638" s="21">
        <f t="shared" si="1647"/>
        <v>0</v>
      </c>
      <c r="U638" s="21">
        <f t="shared" si="1647"/>
        <v>0</v>
      </c>
      <c r="V638" s="21">
        <f t="shared" si="1647"/>
        <v>0</v>
      </c>
      <c r="W638" s="21">
        <f t="shared" si="1647"/>
        <v>0</v>
      </c>
      <c r="X638" s="21">
        <f t="shared" si="1647"/>
        <v>0</v>
      </c>
      <c r="Y638" s="21">
        <f t="shared" si="1647"/>
        <v>0</v>
      </c>
      <c r="Z638" s="21">
        <f t="shared" si="1647"/>
        <v>0</v>
      </c>
      <c r="AA638" s="21">
        <f t="shared" si="1647"/>
        <v>0</v>
      </c>
      <c r="AB638" s="21">
        <f t="shared" si="1647"/>
        <v>0</v>
      </c>
      <c r="AC638" s="21">
        <f t="shared" si="1647"/>
        <v>0</v>
      </c>
      <c r="AD638" s="21">
        <f t="shared" si="1647"/>
        <v>0</v>
      </c>
      <c r="AE638" s="21">
        <f t="shared" si="1647"/>
        <v>0</v>
      </c>
      <c r="AF638" s="21">
        <f t="shared" si="1647"/>
        <v>0</v>
      </c>
      <c r="AG638" s="21">
        <f t="shared" si="1647"/>
        <v>0</v>
      </c>
      <c r="AH638" s="21">
        <f t="shared" si="1647"/>
        <v>0</v>
      </c>
      <c r="AI638" s="21">
        <f t="shared" si="1647"/>
        <v>0</v>
      </c>
      <c r="AJ638" s="21">
        <f t="shared" si="1647"/>
        <v>0</v>
      </c>
      <c r="AK638" s="21">
        <f t="shared" si="1647"/>
        <v>0</v>
      </c>
      <c r="AL638" s="21">
        <f t="shared" si="1647"/>
        <v>0</v>
      </c>
      <c r="AM638" s="21">
        <f t="shared" si="1647"/>
        <v>0</v>
      </c>
      <c r="AN638" s="21">
        <f t="shared" si="1647"/>
        <v>0</v>
      </c>
      <c r="AO638" s="21">
        <f t="shared" ref="AO638:BT638" si="1648">AO180*$D638</f>
        <v>0</v>
      </c>
      <c r="AP638" s="21">
        <f t="shared" si="1648"/>
        <v>0</v>
      </c>
      <c r="AQ638" s="21">
        <f t="shared" si="1648"/>
        <v>0</v>
      </c>
      <c r="AR638" s="21">
        <f t="shared" si="1648"/>
        <v>0</v>
      </c>
      <c r="AS638" s="21">
        <f t="shared" si="1648"/>
        <v>0</v>
      </c>
      <c r="AT638" s="21">
        <f t="shared" si="1648"/>
        <v>0</v>
      </c>
      <c r="AU638" s="21">
        <f t="shared" si="1648"/>
        <v>0</v>
      </c>
      <c r="AV638" s="21">
        <f t="shared" si="1648"/>
        <v>0</v>
      </c>
      <c r="AW638" s="21">
        <f t="shared" si="1648"/>
        <v>0</v>
      </c>
      <c r="AX638" s="21">
        <f t="shared" si="1648"/>
        <v>0</v>
      </c>
      <c r="AY638" s="21">
        <f t="shared" si="1648"/>
        <v>0</v>
      </c>
      <c r="AZ638" s="21">
        <f t="shared" si="1648"/>
        <v>0</v>
      </c>
      <c r="BA638" s="21">
        <f t="shared" si="1648"/>
        <v>0</v>
      </c>
      <c r="BB638" s="21">
        <f t="shared" si="1648"/>
        <v>0</v>
      </c>
      <c r="BC638" s="21">
        <f t="shared" si="1648"/>
        <v>0</v>
      </c>
      <c r="BD638" s="21">
        <f t="shared" si="1648"/>
        <v>0</v>
      </c>
      <c r="BE638" s="21">
        <f t="shared" si="1648"/>
        <v>0</v>
      </c>
      <c r="BF638" s="21">
        <f t="shared" si="1648"/>
        <v>0</v>
      </c>
      <c r="BG638" s="21">
        <f t="shared" si="1648"/>
        <v>0</v>
      </c>
      <c r="BH638" s="21">
        <f t="shared" si="1648"/>
        <v>0</v>
      </c>
      <c r="BI638" s="21">
        <f t="shared" si="1648"/>
        <v>0</v>
      </c>
      <c r="BJ638" s="21">
        <f t="shared" si="1648"/>
        <v>0</v>
      </c>
      <c r="BK638" s="21">
        <f t="shared" si="1648"/>
        <v>0</v>
      </c>
      <c r="BL638" s="21">
        <f t="shared" si="1648"/>
        <v>0</v>
      </c>
      <c r="BM638" s="21">
        <f t="shared" si="1648"/>
        <v>0</v>
      </c>
      <c r="BN638" s="21">
        <f t="shared" si="1648"/>
        <v>0</v>
      </c>
      <c r="BO638" s="21">
        <f t="shared" si="1648"/>
        <v>0</v>
      </c>
      <c r="BP638" s="21">
        <f t="shared" si="1648"/>
        <v>0</v>
      </c>
      <c r="BQ638" s="21">
        <f t="shared" si="1648"/>
        <v>0</v>
      </c>
      <c r="BR638" s="21">
        <f t="shared" si="1648"/>
        <v>0</v>
      </c>
      <c r="BS638" s="21">
        <f t="shared" si="1648"/>
        <v>-12265.625</v>
      </c>
      <c r="BT638" s="21">
        <f t="shared" si="1648"/>
        <v>-12265.625</v>
      </c>
      <c r="BU638" s="21">
        <f t="shared" ref="BU638:CZ638" si="1649">BU180*$D638</f>
        <v>-12265.625</v>
      </c>
      <c r="BV638" s="21">
        <f t="shared" si="1649"/>
        <v>-12265.625</v>
      </c>
      <c r="BW638" s="21">
        <f t="shared" si="1649"/>
        <v>-12265.625</v>
      </c>
      <c r="BX638" s="21">
        <f t="shared" si="1649"/>
        <v>-12265.625</v>
      </c>
      <c r="BY638" s="21">
        <f t="shared" si="1649"/>
        <v>-12265.625</v>
      </c>
      <c r="BZ638" s="21">
        <f t="shared" si="1649"/>
        <v>-12265.625</v>
      </c>
      <c r="CA638" s="21">
        <f t="shared" si="1649"/>
        <v>-12265.625</v>
      </c>
      <c r="CB638" s="21">
        <f t="shared" si="1649"/>
        <v>-12265.625</v>
      </c>
      <c r="CC638" s="21">
        <f t="shared" si="1649"/>
        <v>-12265.625</v>
      </c>
      <c r="CD638" s="21">
        <f t="shared" si="1649"/>
        <v>-12265.625</v>
      </c>
      <c r="CE638" s="21">
        <f t="shared" si="1649"/>
        <v>0</v>
      </c>
      <c r="CF638" s="21">
        <f t="shared" si="1649"/>
        <v>0</v>
      </c>
      <c r="CG638" s="21">
        <f t="shared" si="1649"/>
        <v>0</v>
      </c>
      <c r="CH638" s="21">
        <f t="shared" si="1649"/>
        <v>0</v>
      </c>
      <c r="CI638" s="21">
        <f t="shared" si="1649"/>
        <v>0</v>
      </c>
      <c r="CJ638" s="21">
        <f t="shared" si="1649"/>
        <v>0</v>
      </c>
      <c r="CK638" s="21">
        <f t="shared" si="1649"/>
        <v>0</v>
      </c>
      <c r="CL638" s="21">
        <f t="shared" si="1649"/>
        <v>0</v>
      </c>
      <c r="CM638" s="21">
        <f t="shared" si="1649"/>
        <v>0</v>
      </c>
      <c r="CN638" s="21">
        <f t="shared" si="1649"/>
        <v>0</v>
      </c>
      <c r="CO638" s="21">
        <f t="shared" si="1649"/>
        <v>0</v>
      </c>
      <c r="CP638" s="21">
        <f t="shared" si="1649"/>
        <v>0</v>
      </c>
      <c r="CQ638" s="21">
        <f t="shared" si="1649"/>
        <v>0</v>
      </c>
      <c r="CR638" s="21">
        <f t="shared" si="1649"/>
        <v>0</v>
      </c>
      <c r="CS638" s="21">
        <f t="shared" si="1649"/>
        <v>0</v>
      </c>
      <c r="CT638" s="21">
        <f t="shared" si="1649"/>
        <v>0</v>
      </c>
      <c r="CU638" s="21">
        <f t="shared" si="1649"/>
        <v>0</v>
      </c>
      <c r="CV638" s="21">
        <f t="shared" si="1649"/>
        <v>0</v>
      </c>
      <c r="CW638" s="21">
        <f t="shared" si="1649"/>
        <v>0</v>
      </c>
      <c r="CX638" s="21">
        <f t="shared" si="1649"/>
        <v>0</v>
      </c>
      <c r="CY638" s="21">
        <f t="shared" si="1649"/>
        <v>0</v>
      </c>
      <c r="CZ638" s="21">
        <f t="shared" si="1649"/>
        <v>0</v>
      </c>
      <c r="DA638" s="21">
        <f t="shared" ref="DA638:DY638" si="1650">DA180*$D638</f>
        <v>0</v>
      </c>
      <c r="DB638" s="21">
        <f t="shared" si="1650"/>
        <v>0</v>
      </c>
      <c r="DC638" s="21">
        <f t="shared" si="1650"/>
        <v>0</v>
      </c>
      <c r="DD638" s="21">
        <f t="shared" si="1650"/>
        <v>0</v>
      </c>
      <c r="DE638" s="21">
        <f t="shared" si="1650"/>
        <v>0</v>
      </c>
      <c r="DF638" s="21">
        <f t="shared" si="1650"/>
        <v>0</v>
      </c>
      <c r="DG638" s="21">
        <f t="shared" si="1650"/>
        <v>0</v>
      </c>
      <c r="DH638" s="21">
        <f t="shared" si="1650"/>
        <v>0</v>
      </c>
      <c r="DI638" s="21">
        <f t="shared" si="1650"/>
        <v>0</v>
      </c>
      <c r="DJ638" s="21">
        <f t="shared" si="1650"/>
        <v>0</v>
      </c>
      <c r="DK638" s="21">
        <f t="shared" si="1650"/>
        <v>0</v>
      </c>
      <c r="DL638" s="21">
        <f t="shared" si="1650"/>
        <v>0</v>
      </c>
      <c r="DM638" s="21">
        <f t="shared" si="1650"/>
        <v>0</v>
      </c>
      <c r="DN638" s="21">
        <f t="shared" si="1650"/>
        <v>0</v>
      </c>
      <c r="DO638" s="21">
        <f t="shared" si="1650"/>
        <v>0</v>
      </c>
      <c r="DP638" s="21">
        <f t="shared" si="1650"/>
        <v>0</v>
      </c>
      <c r="DQ638" s="21">
        <f t="shared" si="1650"/>
        <v>0</v>
      </c>
      <c r="DR638" s="21">
        <f t="shared" si="1650"/>
        <v>0</v>
      </c>
      <c r="DS638" s="21">
        <f t="shared" si="1650"/>
        <v>0</v>
      </c>
      <c r="DT638" s="21">
        <f t="shared" si="1650"/>
        <v>0</v>
      </c>
      <c r="DU638" s="21">
        <f t="shared" si="1650"/>
        <v>0</v>
      </c>
      <c r="DV638" s="21">
        <f t="shared" si="1650"/>
        <v>0</v>
      </c>
      <c r="DW638" s="21">
        <f t="shared" si="1650"/>
        <v>0</v>
      </c>
      <c r="DX638" s="21">
        <f t="shared" si="1650"/>
        <v>0</v>
      </c>
      <c r="DY638" s="21">
        <f t="shared" si="1650"/>
        <v>0</v>
      </c>
      <c r="EB638" s="116">
        <f t="shared" si="1592"/>
        <v>637</v>
      </c>
      <c r="EC638" s="2" t="str">
        <f t="shared" si="1645"/>
        <v>Phase 5</v>
      </c>
      <c r="ED638" s="2" t="str">
        <f t="shared" si="1646"/>
        <v>60' Wide</v>
      </c>
      <c r="EE638" s="33" t="str">
        <f>EE641</f>
        <v>*</v>
      </c>
      <c r="EF638" s="2" t="str">
        <f>EF641</f>
        <v>Closing Costs</v>
      </c>
    </row>
    <row r="639" spans="2:136" x14ac:dyDescent="0.3">
      <c r="B639" s="2" t="str">
        <f>Product!$R$2</f>
        <v>Phase 5</v>
      </c>
      <c r="C639" s="2" t="str">
        <f>Product!$R$3</f>
        <v>75' Wide</v>
      </c>
      <c r="D639" s="129">
        <f>SUMIFS(INDEX(Product!$B$2:$U$97, MATCH(D619, Product!$B$2:$B$97, 0), ), Product!$B$2:$U$2, $B639, Product!$B$3:$U$3, $C639)</f>
        <v>-5743.75</v>
      </c>
      <c r="E639" s="129"/>
      <c r="G639" s="11">
        <f>SUM(H639:DZ639)</f>
        <v>-114875.00000000004</v>
      </c>
      <c r="I639" s="21">
        <f t="shared" ref="I639:AN639" si="1651">I181*$D639</f>
        <v>0</v>
      </c>
      <c r="J639" s="21">
        <f t="shared" si="1651"/>
        <v>0</v>
      </c>
      <c r="K639" s="21">
        <f t="shared" si="1651"/>
        <v>0</v>
      </c>
      <c r="L639" s="21">
        <f t="shared" si="1651"/>
        <v>0</v>
      </c>
      <c r="M639" s="21">
        <f t="shared" si="1651"/>
        <v>0</v>
      </c>
      <c r="N639" s="21">
        <f t="shared" si="1651"/>
        <v>0</v>
      </c>
      <c r="O639" s="21">
        <f t="shared" si="1651"/>
        <v>0</v>
      </c>
      <c r="P639" s="21">
        <f t="shared" si="1651"/>
        <v>0</v>
      </c>
      <c r="Q639" s="21">
        <f t="shared" si="1651"/>
        <v>0</v>
      </c>
      <c r="R639" s="21">
        <f t="shared" si="1651"/>
        <v>0</v>
      </c>
      <c r="S639" s="21">
        <f t="shared" si="1651"/>
        <v>0</v>
      </c>
      <c r="T639" s="21">
        <f t="shared" si="1651"/>
        <v>0</v>
      </c>
      <c r="U639" s="21">
        <f t="shared" si="1651"/>
        <v>0</v>
      </c>
      <c r="V639" s="21">
        <f t="shared" si="1651"/>
        <v>0</v>
      </c>
      <c r="W639" s="21">
        <f t="shared" si="1651"/>
        <v>0</v>
      </c>
      <c r="X639" s="21">
        <f t="shared" si="1651"/>
        <v>0</v>
      </c>
      <c r="Y639" s="21">
        <f t="shared" si="1651"/>
        <v>0</v>
      </c>
      <c r="Z639" s="21">
        <f t="shared" si="1651"/>
        <v>0</v>
      </c>
      <c r="AA639" s="21">
        <f t="shared" si="1651"/>
        <v>0</v>
      </c>
      <c r="AB639" s="21">
        <f t="shared" si="1651"/>
        <v>0</v>
      </c>
      <c r="AC639" s="21">
        <f t="shared" si="1651"/>
        <v>0</v>
      </c>
      <c r="AD639" s="21">
        <f t="shared" si="1651"/>
        <v>0</v>
      </c>
      <c r="AE639" s="21">
        <f t="shared" si="1651"/>
        <v>0</v>
      </c>
      <c r="AF639" s="21">
        <f t="shared" si="1651"/>
        <v>0</v>
      </c>
      <c r="AG639" s="21">
        <f t="shared" si="1651"/>
        <v>0</v>
      </c>
      <c r="AH639" s="21">
        <f t="shared" si="1651"/>
        <v>0</v>
      </c>
      <c r="AI639" s="21">
        <f t="shared" si="1651"/>
        <v>0</v>
      </c>
      <c r="AJ639" s="21">
        <f t="shared" si="1651"/>
        <v>0</v>
      </c>
      <c r="AK639" s="21">
        <f t="shared" si="1651"/>
        <v>0</v>
      </c>
      <c r="AL639" s="21">
        <f t="shared" si="1651"/>
        <v>0</v>
      </c>
      <c r="AM639" s="21">
        <f t="shared" si="1651"/>
        <v>0</v>
      </c>
      <c r="AN639" s="21">
        <f t="shared" si="1651"/>
        <v>0</v>
      </c>
      <c r="AO639" s="21">
        <f t="shared" ref="AO639:BT639" si="1652">AO181*$D639</f>
        <v>0</v>
      </c>
      <c r="AP639" s="21">
        <f t="shared" si="1652"/>
        <v>0</v>
      </c>
      <c r="AQ639" s="21">
        <f t="shared" si="1652"/>
        <v>0</v>
      </c>
      <c r="AR639" s="21">
        <f t="shared" si="1652"/>
        <v>0</v>
      </c>
      <c r="AS639" s="21">
        <f t="shared" si="1652"/>
        <v>0</v>
      </c>
      <c r="AT639" s="21">
        <f t="shared" si="1652"/>
        <v>0</v>
      </c>
      <c r="AU639" s="21">
        <f t="shared" si="1652"/>
        <v>0</v>
      </c>
      <c r="AV639" s="21">
        <f t="shared" si="1652"/>
        <v>0</v>
      </c>
      <c r="AW639" s="21">
        <f t="shared" si="1652"/>
        <v>0</v>
      </c>
      <c r="AX639" s="21">
        <f t="shared" si="1652"/>
        <v>0</v>
      </c>
      <c r="AY639" s="21">
        <f t="shared" si="1652"/>
        <v>0</v>
      </c>
      <c r="AZ639" s="21">
        <f t="shared" si="1652"/>
        <v>0</v>
      </c>
      <c r="BA639" s="21">
        <f t="shared" si="1652"/>
        <v>0</v>
      </c>
      <c r="BB639" s="21">
        <f t="shared" si="1652"/>
        <v>0</v>
      </c>
      <c r="BC639" s="21">
        <f t="shared" si="1652"/>
        <v>0</v>
      </c>
      <c r="BD639" s="21">
        <f t="shared" si="1652"/>
        <v>0</v>
      </c>
      <c r="BE639" s="21">
        <f t="shared" si="1652"/>
        <v>0</v>
      </c>
      <c r="BF639" s="21">
        <f t="shared" si="1652"/>
        <v>0</v>
      </c>
      <c r="BG639" s="21">
        <f t="shared" si="1652"/>
        <v>0</v>
      </c>
      <c r="BH639" s="21">
        <f t="shared" si="1652"/>
        <v>0</v>
      </c>
      <c r="BI639" s="21">
        <f t="shared" si="1652"/>
        <v>0</v>
      </c>
      <c r="BJ639" s="21">
        <f t="shared" si="1652"/>
        <v>0</v>
      </c>
      <c r="BK639" s="21">
        <f t="shared" si="1652"/>
        <v>0</v>
      </c>
      <c r="BL639" s="21">
        <f t="shared" si="1652"/>
        <v>0</v>
      </c>
      <c r="BM639" s="21">
        <f t="shared" si="1652"/>
        <v>0</v>
      </c>
      <c r="BN639" s="21">
        <f t="shared" si="1652"/>
        <v>0</v>
      </c>
      <c r="BO639" s="21">
        <f t="shared" si="1652"/>
        <v>0</v>
      </c>
      <c r="BP639" s="21">
        <f t="shared" si="1652"/>
        <v>0</v>
      </c>
      <c r="BQ639" s="21">
        <f t="shared" si="1652"/>
        <v>0</v>
      </c>
      <c r="BR639" s="21">
        <f t="shared" si="1652"/>
        <v>0</v>
      </c>
      <c r="BS639" s="21">
        <f t="shared" si="1652"/>
        <v>-9572.9166666666679</v>
      </c>
      <c r="BT639" s="21">
        <f t="shared" si="1652"/>
        <v>-9572.9166666666679</v>
      </c>
      <c r="BU639" s="21">
        <f t="shared" ref="BU639:CZ639" si="1653">BU181*$D639</f>
        <v>-9572.9166666666679</v>
      </c>
      <c r="BV639" s="21">
        <f t="shared" si="1653"/>
        <v>-9572.9166666666679</v>
      </c>
      <c r="BW639" s="21">
        <f t="shared" si="1653"/>
        <v>-9572.9166666666679</v>
      </c>
      <c r="BX639" s="21">
        <f t="shared" si="1653"/>
        <v>-9572.9166666666679</v>
      </c>
      <c r="BY639" s="21">
        <f t="shared" si="1653"/>
        <v>-9572.9166666666679</v>
      </c>
      <c r="BZ639" s="21">
        <f t="shared" si="1653"/>
        <v>-9572.9166666666679</v>
      </c>
      <c r="CA639" s="21">
        <f t="shared" si="1653"/>
        <v>-9572.9166666666679</v>
      </c>
      <c r="CB639" s="21">
        <f t="shared" si="1653"/>
        <v>-9572.9166666666679</v>
      </c>
      <c r="CC639" s="21">
        <f t="shared" si="1653"/>
        <v>-9572.9166666666679</v>
      </c>
      <c r="CD639" s="21">
        <f t="shared" si="1653"/>
        <v>-9572.9166666666679</v>
      </c>
      <c r="CE639" s="21">
        <f t="shared" si="1653"/>
        <v>0</v>
      </c>
      <c r="CF639" s="21">
        <f t="shared" si="1653"/>
        <v>0</v>
      </c>
      <c r="CG639" s="21">
        <f t="shared" si="1653"/>
        <v>0</v>
      </c>
      <c r="CH639" s="21">
        <f t="shared" si="1653"/>
        <v>0</v>
      </c>
      <c r="CI639" s="21">
        <f t="shared" si="1653"/>
        <v>0</v>
      </c>
      <c r="CJ639" s="21">
        <f t="shared" si="1653"/>
        <v>0</v>
      </c>
      <c r="CK639" s="21">
        <f t="shared" si="1653"/>
        <v>0</v>
      </c>
      <c r="CL639" s="21">
        <f t="shared" si="1653"/>
        <v>0</v>
      </c>
      <c r="CM639" s="21">
        <f t="shared" si="1653"/>
        <v>0</v>
      </c>
      <c r="CN639" s="21">
        <f t="shared" si="1653"/>
        <v>0</v>
      </c>
      <c r="CO639" s="21">
        <f t="shared" si="1653"/>
        <v>0</v>
      </c>
      <c r="CP639" s="21">
        <f t="shared" si="1653"/>
        <v>0</v>
      </c>
      <c r="CQ639" s="21">
        <f t="shared" si="1653"/>
        <v>0</v>
      </c>
      <c r="CR639" s="21">
        <f t="shared" si="1653"/>
        <v>0</v>
      </c>
      <c r="CS639" s="21">
        <f t="shared" si="1653"/>
        <v>0</v>
      </c>
      <c r="CT639" s="21">
        <f t="shared" si="1653"/>
        <v>0</v>
      </c>
      <c r="CU639" s="21">
        <f t="shared" si="1653"/>
        <v>0</v>
      </c>
      <c r="CV639" s="21">
        <f t="shared" si="1653"/>
        <v>0</v>
      </c>
      <c r="CW639" s="21">
        <f t="shared" si="1653"/>
        <v>0</v>
      </c>
      <c r="CX639" s="21">
        <f t="shared" si="1653"/>
        <v>0</v>
      </c>
      <c r="CY639" s="21">
        <f t="shared" si="1653"/>
        <v>0</v>
      </c>
      <c r="CZ639" s="21">
        <f t="shared" si="1653"/>
        <v>0</v>
      </c>
      <c r="DA639" s="21">
        <f t="shared" ref="DA639:DY639" si="1654">DA181*$D639</f>
        <v>0</v>
      </c>
      <c r="DB639" s="21">
        <f t="shared" si="1654"/>
        <v>0</v>
      </c>
      <c r="DC639" s="21">
        <f t="shared" si="1654"/>
        <v>0</v>
      </c>
      <c r="DD639" s="21">
        <f t="shared" si="1654"/>
        <v>0</v>
      </c>
      <c r="DE639" s="21">
        <f t="shared" si="1654"/>
        <v>0</v>
      </c>
      <c r="DF639" s="21">
        <f t="shared" si="1654"/>
        <v>0</v>
      </c>
      <c r="DG639" s="21">
        <f t="shared" si="1654"/>
        <v>0</v>
      </c>
      <c r="DH639" s="21">
        <f t="shared" si="1654"/>
        <v>0</v>
      </c>
      <c r="DI639" s="21">
        <f t="shared" si="1654"/>
        <v>0</v>
      </c>
      <c r="DJ639" s="21">
        <f t="shared" si="1654"/>
        <v>0</v>
      </c>
      <c r="DK639" s="21">
        <f t="shared" si="1654"/>
        <v>0</v>
      </c>
      <c r="DL639" s="21">
        <f t="shared" si="1654"/>
        <v>0</v>
      </c>
      <c r="DM639" s="21">
        <f t="shared" si="1654"/>
        <v>0</v>
      </c>
      <c r="DN639" s="21">
        <f t="shared" si="1654"/>
        <v>0</v>
      </c>
      <c r="DO639" s="21">
        <f t="shared" si="1654"/>
        <v>0</v>
      </c>
      <c r="DP639" s="21">
        <f t="shared" si="1654"/>
        <v>0</v>
      </c>
      <c r="DQ639" s="21">
        <f t="shared" si="1654"/>
        <v>0</v>
      </c>
      <c r="DR639" s="21">
        <f t="shared" si="1654"/>
        <v>0</v>
      </c>
      <c r="DS639" s="21">
        <f t="shared" si="1654"/>
        <v>0</v>
      </c>
      <c r="DT639" s="21">
        <f t="shared" si="1654"/>
        <v>0</v>
      </c>
      <c r="DU639" s="21">
        <f t="shared" si="1654"/>
        <v>0</v>
      </c>
      <c r="DV639" s="21">
        <f t="shared" si="1654"/>
        <v>0</v>
      </c>
      <c r="DW639" s="21">
        <f t="shared" si="1654"/>
        <v>0</v>
      </c>
      <c r="DX639" s="21">
        <f t="shared" si="1654"/>
        <v>0</v>
      </c>
      <c r="DY639" s="21">
        <f t="shared" si="1654"/>
        <v>0</v>
      </c>
      <c r="EB639" s="116">
        <f t="shared" si="1592"/>
        <v>638</v>
      </c>
      <c r="EC639" s="2" t="str">
        <f t="shared" si="1645"/>
        <v>Phase 5</v>
      </c>
      <c r="ED639" s="2" t="str">
        <f t="shared" si="1646"/>
        <v>75' Wide</v>
      </c>
      <c r="EE639" s="33" t="str">
        <f>EE641</f>
        <v>*</v>
      </c>
      <c r="EF639" s="2" t="str">
        <f>EF641</f>
        <v>Closing Costs</v>
      </c>
    </row>
    <row r="641" spans="1:136" x14ac:dyDescent="0.3">
      <c r="B641" s="18" t="s">
        <v>56</v>
      </c>
      <c r="C641" s="18"/>
      <c r="D641" s="18"/>
      <c r="E641" s="18"/>
      <c r="F641" s="18"/>
      <c r="G641" s="23">
        <f>SUM(G619:G640)</f>
        <v>-1930937.5</v>
      </c>
      <c r="H641" s="18"/>
      <c r="I641" s="19">
        <f>SUM(I619:I640)</f>
        <v>0</v>
      </c>
      <c r="J641" s="19">
        <f t="shared" ref="J641:BU641" si="1655">SUM(J619:J640)</f>
        <v>0</v>
      </c>
      <c r="K641" s="19">
        <f t="shared" si="1655"/>
        <v>0</v>
      </c>
      <c r="L641" s="19">
        <f t="shared" si="1655"/>
        <v>0</v>
      </c>
      <c r="M641" s="19">
        <f t="shared" si="1655"/>
        <v>0</v>
      </c>
      <c r="N641" s="19">
        <f t="shared" si="1655"/>
        <v>0</v>
      </c>
      <c r="O641" s="19">
        <f t="shared" si="1655"/>
        <v>0</v>
      </c>
      <c r="P641" s="19">
        <f t="shared" si="1655"/>
        <v>0</v>
      </c>
      <c r="Q641" s="19">
        <f t="shared" si="1655"/>
        <v>0</v>
      </c>
      <c r="R641" s="19">
        <f t="shared" si="1655"/>
        <v>0</v>
      </c>
      <c r="S641" s="19">
        <f t="shared" si="1655"/>
        <v>0</v>
      </c>
      <c r="T641" s="19">
        <f t="shared" si="1655"/>
        <v>0</v>
      </c>
      <c r="U641" s="19">
        <f t="shared" si="1655"/>
        <v>0</v>
      </c>
      <c r="V641" s="19">
        <f t="shared" si="1655"/>
        <v>0</v>
      </c>
      <c r="W641" s="19">
        <f t="shared" si="1655"/>
        <v>-32182.291666666668</v>
      </c>
      <c r="X641" s="19">
        <f t="shared" si="1655"/>
        <v>-32182.291666666668</v>
      </c>
      <c r="Y641" s="19">
        <f t="shared" si="1655"/>
        <v>-32182.291666666668</v>
      </c>
      <c r="Z641" s="19">
        <f t="shared" si="1655"/>
        <v>-32182.291666666668</v>
      </c>
      <c r="AA641" s="19">
        <f t="shared" si="1655"/>
        <v>-32182.291666666668</v>
      </c>
      <c r="AB641" s="19">
        <f t="shared" si="1655"/>
        <v>-32182.291666666668</v>
      </c>
      <c r="AC641" s="19">
        <f t="shared" si="1655"/>
        <v>-32182.291666666668</v>
      </c>
      <c r="AD641" s="19">
        <f t="shared" si="1655"/>
        <v>-32182.291666666668</v>
      </c>
      <c r="AE641" s="19">
        <f t="shared" si="1655"/>
        <v>-32182.291666666668</v>
      </c>
      <c r="AF641" s="19">
        <f t="shared" si="1655"/>
        <v>-32182.291666666668</v>
      </c>
      <c r="AG641" s="19">
        <f t="shared" si="1655"/>
        <v>-32182.291666666668</v>
      </c>
      <c r="AH641" s="19">
        <f t="shared" si="1655"/>
        <v>-32182.291666666668</v>
      </c>
      <c r="AI641" s="19">
        <f t="shared" si="1655"/>
        <v>-32182.291666666668</v>
      </c>
      <c r="AJ641" s="19">
        <f t="shared" si="1655"/>
        <v>-32182.291666666668</v>
      </c>
      <c r="AK641" s="19">
        <f t="shared" si="1655"/>
        <v>-32182.291666666668</v>
      </c>
      <c r="AL641" s="19">
        <f t="shared" si="1655"/>
        <v>-32182.291666666668</v>
      </c>
      <c r="AM641" s="19">
        <f t="shared" si="1655"/>
        <v>-32182.291666666668</v>
      </c>
      <c r="AN641" s="19">
        <f t="shared" si="1655"/>
        <v>-32182.291666666668</v>
      </c>
      <c r="AO641" s="19">
        <f t="shared" si="1655"/>
        <v>-32182.291666666668</v>
      </c>
      <c r="AP641" s="19">
        <f t="shared" si="1655"/>
        <v>-32182.291666666668</v>
      </c>
      <c r="AQ641" s="19">
        <f t="shared" si="1655"/>
        <v>-32182.291666666668</v>
      </c>
      <c r="AR641" s="19">
        <f t="shared" si="1655"/>
        <v>-32182.291666666668</v>
      </c>
      <c r="AS641" s="19">
        <f t="shared" si="1655"/>
        <v>-32182.291666666668</v>
      </c>
      <c r="AT641" s="19">
        <f t="shared" si="1655"/>
        <v>-32182.291666666668</v>
      </c>
      <c r="AU641" s="19">
        <f t="shared" si="1655"/>
        <v>-32182.291666666668</v>
      </c>
      <c r="AV641" s="19">
        <f t="shared" si="1655"/>
        <v>-32182.291666666668</v>
      </c>
      <c r="AW641" s="19">
        <f t="shared" si="1655"/>
        <v>-32182.291666666668</v>
      </c>
      <c r="AX641" s="19">
        <f t="shared" si="1655"/>
        <v>-32182.291666666668</v>
      </c>
      <c r="AY641" s="19">
        <f t="shared" si="1655"/>
        <v>-32182.291666666668</v>
      </c>
      <c r="AZ641" s="19">
        <f t="shared" si="1655"/>
        <v>-32182.291666666668</v>
      </c>
      <c r="BA641" s="19">
        <f t="shared" si="1655"/>
        <v>-32182.291666666668</v>
      </c>
      <c r="BB641" s="19">
        <f t="shared" si="1655"/>
        <v>-32182.291666666668</v>
      </c>
      <c r="BC641" s="19">
        <f t="shared" si="1655"/>
        <v>-32182.291666666668</v>
      </c>
      <c r="BD641" s="19">
        <f t="shared" si="1655"/>
        <v>-32182.291666666668</v>
      </c>
      <c r="BE641" s="19">
        <f t="shared" si="1655"/>
        <v>-32182.291666666668</v>
      </c>
      <c r="BF641" s="19">
        <f t="shared" si="1655"/>
        <v>-32182.291666666668</v>
      </c>
      <c r="BG641" s="19">
        <f t="shared" si="1655"/>
        <v>-32182.291666666668</v>
      </c>
      <c r="BH641" s="19">
        <f t="shared" si="1655"/>
        <v>-32182.291666666668</v>
      </c>
      <c r="BI641" s="19">
        <f t="shared" si="1655"/>
        <v>-32182.291666666668</v>
      </c>
      <c r="BJ641" s="19">
        <f t="shared" si="1655"/>
        <v>-32182.291666666668</v>
      </c>
      <c r="BK641" s="19">
        <f t="shared" si="1655"/>
        <v>-32182.291666666668</v>
      </c>
      <c r="BL641" s="19">
        <f t="shared" si="1655"/>
        <v>-32182.291666666668</v>
      </c>
      <c r="BM641" s="19">
        <f t="shared" si="1655"/>
        <v>-32182.291666666668</v>
      </c>
      <c r="BN641" s="19">
        <f t="shared" si="1655"/>
        <v>-32182.291666666668</v>
      </c>
      <c r="BO641" s="19">
        <f t="shared" si="1655"/>
        <v>-32182.291666666668</v>
      </c>
      <c r="BP641" s="19">
        <f t="shared" si="1655"/>
        <v>-32182.291666666668</v>
      </c>
      <c r="BQ641" s="19">
        <f t="shared" si="1655"/>
        <v>-32182.291666666668</v>
      </c>
      <c r="BR641" s="19">
        <f t="shared" si="1655"/>
        <v>-32182.291666666668</v>
      </c>
      <c r="BS641" s="19">
        <f t="shared" si="1655"/>
        <v>-32182.291666666668</v>
      </c>
      <c r="BT641" s="19">
        <f t="shared" si="1655"/>
        <v>-32182.291666666668</v>
      </c>
      <c r="BU641" s="19">
        <f t="shared" si="1655"/>
        <v>-32182.291666666668</v>
      </c>
      <c r="BV641" s="19">
        <f t="shared" ref="BV641:DY641" si="1656">SUM(BV619:BV640)</f>
        <v>-32182.291666666668</v>
      </c>
      <c r="BW641" s="19">
        <f t="shared" si="1656"/>
        <v>-32182.291666666668</v>
      </c>
      <c r="BX641" s="19">
        <f t="shared" si="1656"/>
        <v>-32182.291666666668</v>
      </c>
      <c r="BY641" s="19">
        <f t="shared" si="1656"/>
        <v>-32182.291666666668</v>
      </c>
      <c r="BZ641" s="19">
        <f t="shared" si="1656"/>
        <v>-32182.291666666668</v>
      </c>
      <c r="CA641" s="19">
        <f t="shared" si="1656"/>
        <v>-32182.291666666668</v>
      </c>
      <c r="CB641" s="19">
        <f t="shared" si="1656"/>
        <v>-32182.291666666668</v>
      </c>
      <c r="CC641" s="19">
        <f t="shared" si="1656"/>
        <v>-32182.291666666668</v>
      </c>
      <c r="CD641" s="19">
        <f t="shared" si="1656"/>
        <v>-32182.291666666668</v>
      </c>
      <c r="CE641" s="19">
        <f t="shared" si="1656"/>
        <v>0</v>
      </c>
      <c r="CF641" s="19">
        <f t="shared" si="1656"/>
        <v>0</v>
      </c>
      <c r="CG641" s="19">
        <f t="shared" si="1656"/>
        <v>0</v>
      </c>
      <c r="CH641" s="19">
        <f t="shared" si="1656"/>
        <v>0</v>
      </c>
      <c r="CI641" s="19">
        <f t="shared" si="1656"/>
        <v>0</v>
      </c>
      <c r="CJ641" s="19">
        <f t="shared" si="1656"/>
        <v>0</v>
      </c>
      <c r="CK641" s="19">
        <f t="shared" si="1656"/>
        <v>0</v>
      </c>
      <c r="CL641" s="19">
        <f t="shared" si="1656"/>
        <v>0</v>
      </c>
      <c r="CM641" s="19">
        <f t="shared" si="1656"/>
        <v>0</v>
      </c>
      <c r="CN641" s="19">
        <f t="shared" si="1656"/>
        <v>0</v>
      </c>
      <c r="CO641" s="19">
        <f t="shared" si="1656"/>
        <v>0</v>
      </c>
      <c r="CP641" s="19">
        <f t="shared" si="1656"/>
        <v>0</v>
      </c>
      <c r="CQ641" s="19">
        <f t="shared" si="1656"/>
        <v>0</v>
      </c>
      <c r="CR641" s="19">
        <f t="shared" si="1656"/>
        <v>0</v>
      </c>
      <c r="CS641" s="19">
        <f t="shared" si="1656"/>
        <v>0</v>
      </c>
      <c r="CT641" s="19">
        <f t="shared" si="1656"/>
        <v>0</v>
      </c>
      <c r="CU641" s="19">
        <f t="shared" si="1656"/>
        <v>0</v>
      </c>
      <c r="CV641" s="19">
        <f t="shared" si="1656"/>
        <v>0</v>
      </c>
      <c r="CW641" s="19">
        <f t="shared" si="1656"/>
        <v>0</v>
      </c>
      <c r="CX641" s="19">
        <f t="shared" si="1656"/>
        <v>0</v>
      </c>
      <c r="CY641" s="19">
        <f t="shared" si="1656"/>
        <v>0</v>
      </c>
      <c r="CZ641" s="19">
        <f t="shared" si="1656"/>
        <v>0</v>
      </c>
      <c r="DA641" s="19">
        <f t="shared" si="1656"/>
        <v>0</v>
      </c>
      <c r="DB641" s="19">
        <f t="shared" si="1656"/>
        <v>0</v>
      </c>
      <c r="DC641" s="19">
        <f t="shared" si="1656"/>
        <v>0</v>
      </c>
      <c r="DD641" s="19">
        <f t="shared" si="1656"/>
        <v>0</v>
      </c>
      <c r="DE641" s="19">
        <f t="shared" si="1656"/>
        <v>0</v>
      </c>
      <c r="DF641" s="19">
        <f t="shared" si="1656"/>
        <v>0</v>
      </c>
      <c r="DG641" s="19">
        <f t="shared" si="1656"/>
        <v>0</v>
      </c>
      <c r="DH641" s="19">
        <f t="shared" si="1656"/>
        <v>0</v>
      </c>
      <c r="DI641" s="19">
        <f t="shared" si="1656"/>
        <v>0</v>
      </c>
      <c r="DJ641" s="19">
        <f t="shared" si="1656"/>
        <v>0</v>
      </c>
      <c r="DK641" s="19">
        <f t="shared" si="1656"/>
        <v>0</v>
      </c>
      <c r="DL641" s="19">
        <f t="shared" si="1656"/>
        <v>0</v>
      </c>
      <c r="DM641" s="19">
        <f t="shared" si="1656"/>
        <v>0</v>
      </c>
      <c r="DN641" s="19">
        <f t="shared" si="1656"/>
        <v>0</v>
      </c>
      <c r="DO641" s="19">
        <f t="shared" si="1656"/>
        <v>0</v>
      </c>
      <c r="DP641" s="19">
        <f t="shared" si="1656"/>
        <v>0</v>
      </c>
      <c r="DQ641" s="19">
        <f t="shared" si="1656"/>
        <v>0</v>
      </c>
      <c r="DR641" s="19">
        <f t="shared" si="1656"/>
        <v>0</v>
      </c>
      <c r="DS641" s="19">
        <f t="shared" si="1656"/>
        <v>0</v>
      </c>
      <c r="DT641" s="19">
        <f t="shared" si="1656"/>
        <v>0</v>
      </c>
      <c r="DU641" s="19">
        <f t="shared" si="1656"/>
        <v>0</v>
      </c>
      <c r="DV641" s="19">
        <f t="shared" si="1656"/>
        <v>0</v>
      </c>
      <c r="DW641" s="19">
        <f t="shared" si="1656"/>
        <v>0</v>
      </c>
      <c r="DX641" s="19">
        <f t="shared" si="1656"/>
        <v>0</v>
      </c>
      <c r="DY641" s="19">
        <f t="shared" si="1656"/>
        <v>0</v>
      </c>
      <c r="EB641" s="116">
        <f>ROW(EB641)-ROW($EB$2)+1</f>
        <v>640</v>
      </c>
      <c r="EC641" s="2" t="s">
        <v>0</v>
      </c>
      <c r="ED641" s="2" t="s">
        <v>0</v>
      </c>
      <c r="EE641" s="117" t="s">
        <v>79</v>
      </c>
      <c r="EF641" s="110" t="str">
        <f>CF!$C$37</f>
        <v>Closing Costs</v>
      </c>
    </row>
    <row r="643" spans="1:136" ht="66" x14ac:dyDescent="0.3">
      <c r="A643" s="8" t="s">
        <v>119</v>
      </c>
      <c r="B643" s="4"/>
      <c r="C643" s="4"/>
      <c r="D643" s="9" t="str">
        <f>Product!$B$88</f>
        <v>Selling &amp; Marketing Start Date</v>
      </c>
      <c r="E643" s="9" t="str">
        <f>Product!$B$58</f>
        <v>Total Selling &amp; Marketing</v>
      </c>
      <c r="F643" s="9" t="str">
        <f>Product!$B$68</f>
        <v>Selling &amp; Marketing Duration (Months)</v>
      </c>
      <c r="G643" s="7"/>
    </row>
    <row r="645" spans="1:136" x14ac:dyDescent="0.3">
      <c r="B645" s="2" t="str">
        <f>Product!$D$2</f>
        <v>Phase 1</v>
      </c>
      <c r="C645" s="2" t="str">
        <f>Product!$D$3</f>
        <v>50' Wide</v>
      </c>
      <c r="D645" s="127">
        <f>SUMIFS(INDEX(Product!$B$2:$U$97, MATCH(D643, Product!$B$2:$B$97, 0), ), Product!$B$2:$U$2, $B645, Product!$B$3:$U$3, $C645)</f>
        <v>44742</v>
      </c>
      <c r="E645" s="129">
        <f>SUMIFS(INDEX(Product!$B$2:$U$97, MATCH(E643, Product!$B$2:$B$97, 0), ), Product!$B$2:$U$2, $B645, Product!$B$3:$U$3, $C645)</f>
        <v>-248250</v>
      </c>
      <c r="F645" s="128">
        <f>SUMIFS(INDEX(Product!$B$2:$U$97, MATCH(F643, Product!$B$2:$B$97, 0), ), Product!$B$2:$U$2, $B645, Product!$B$3:$U$3, $C645)</f>
        <v>12</v>
      </c>
      <c r="G645" s="11">
        <f>SUM(H645:DZ645)</f>
        <v>-248250</v>
      </c>
      <c r="I645" s="12">
        <f>IF(I$2&gt;$D645,
MAX(IFERROR($E645/$F645, 0), $E645-SUM($H645:H645)),
0)</f>
        <v>0</v>
      </c>
      <c r="J645" s="12">
        <f>IF(J$2&gt;$D645,
MAX(IFERROR($E645/$F645, 0), $E645-SUM($H645:I645)),
0)</f>
        <v>0</v>
      </c>
      <c r="K645" s="12">
        <f>IF(K$2&gt;$D645,
MAX(IFERROR($E645/$F645, 0), $E645-SUM($H645:J645)),
0)</f>
        <v>0</v>
      </c>
      <c r="L645" s="12">
        <f>IF(L$2&gt;$D645,
MAX(IFERROR($E645/$F645, 0), $E645-SUM($H645:K645)),
0)</f>
        <v>0</v>
      </c>
      <c r="M645" s="12">
        <f>IF(M$2&gt;$D645,
MAX(IFERROR($E645/$F645, 0), $E645-SUM($H645:L645)),
0)</f>
        <v>0</v>
      </c>
      <c r="N645" s="12">
        <f>IF(N$2&gt;$D645,
MAX(IFERROR($E645/$F645, 0), $E645-SUM($H645:M645)),
0)</f>
        <v>0</v>
      </c>
      <c r="O645" s="12">
        <f>IF(O$2&gt;$D645,
MAX(IFERROR($E645/$F645, 0), $E645-SUM($H645:N645)),
0)</f>
        <v>0</v>
      </c>
      <c r="P645" s="12">
        <f>IF(P$2&gt;$D645,
MAX(IFERROR($E645/$F645, 0), $E645-SUM($H645:O645)),
0)</f>
        <v>-20687.5</v>
      </c>
      <c r="Q645" s="12">
        <f>IF(Q$2&gt;$D645,
MAX(IFERROR($E645/$F645, 0), $E645-SUM($H645:P645)),
0)</f>
        <v>-20687.5</v>
      </c>
      <c r="R645" s="12">
        <f>IF(R$2&gt;$D645,
MAX(IFERROR($E645/$F645, 0), $E645-SUM($H645:Q645)),
0)</f>
        <v>-20687.5</v>
      </c>
      <c r="S645" s="12">
        <f>IF(S$2&gt;$D645,
MAX(IFERROR($E645/$F645, 0), $E645-SUM($H645:R645)),
0)</f>
        <v>-20687.5</v>
      </c>
      <c r="T645" s="12">
        <f>IF(T$2&gt;$D645,
MAX(IFERROR($E645/$F645, 0), $E645-SUM($H645:S645)),
0)</f>
        <v>-20687.5</v>
      </c>
      <c r="U645" s="12">
        <f>IF(U$2&gt;$D645,
MAX(IFERROR($E645/$F645, 0), $E645-SUM($H645:T645)),
0)</f>
        <v>-20687.5</v>
      </c>
      <c r="V645" s="12">
        <f>IF(V$2&gt;$D645,
MAX(IFERROR($E645/$F645, 0), $E645-SUM($H645:U645)),
0)</f>
        <v>-20687.5</v>
      </c>
      <c r="W645" s="12">
        <f>IF(W$2&gt;$D645,
MAX(IFERROR($E645/$F645, 0), $E645-SUM($H645:V645)),
0)</f>
        <v>-20687.5</v>
      </c>
      <c r="X645" s="12">
        <f>IF(X$2&gt;$D645,
MAX(IFERROR($E645/$F645, 0), $E645-SUM($H645:W645)),
0)</f>
        <v>-20687.5</v>
      </c>
      <c r="Y645" s="12">
        <f>IF(Y$2&gt;$D645,
MAX(IFERROR($E645/$F645, 0), $E645-SUM($H645:X645)),
0)</f>
        <v>-20687.5</v>
      </c>
      <c r="Z645" s="12">
        <f>IF(Z$2&gt;$D645,
MAX(IFERROR($E645/$F645, 0), $E645-SUM($H645:Y645)),
0)</f>
        <v>-20687.5</v>
      </c>
      <c r="AA645" s="12">
        <f>IF(AA$2&gt;$D645,
MAX(IFERROR($E645/$F645, 0), $E645-SUM($H645:Z645)),
0)</f>
        <v>-20687.5</v>
      </c>
      <c r="AB645" s="12">
        <f>IF(AB$2&gt;$D645,
MAX(IFERROR($E645/$F645, 0), $E645-SUM($H645:AA645)),
0)</f>
        <v>0</v>
      </c>
      <c r="AC645" s="12">
        <f>IF(AC$2&gt;$D645,
MAX(IFERROR($E645/$F645, 0), $E645-SUM($H645:AB645)),
0)</f>
        <v>0</v>
      </c>
      <c r="AD645" s="12">
        <f>IF(AD$2&gt;$D645,
MAX(IFERROR($E645/$F645, 0), $E645-SUM($H645:AC645)),
0)</f>
        <v>0</v>
      </c>
      <c r="AE645" s="12">
        <f>IF(AE$2&gt;$D645,
MAX(IFERROR($E645/$F645, 0), $E645-SUM($H645:AD645)),
0)</f>
        <v>0</v>
      </c>
      <c r="AF645" s="12">
        <f>IF(AF$2&gt;$D645,
MAX(IFERROR($E645/$F645, 0), $E645-SUM($H645:AE645)),
0)</f>
        <v>0</v>
      </c>
      <c r="AG645" s="12">
        <f>IF(AG$2&gt;$D645,
MAX(IFERROR($E645/$F645, 0), $E645-SUM($H645:AF645)),
0)</f>
        <v>0</v>
      </c>
      <c r="AH645" s="12">
        <f>IF(AH$2&gt;$D645,
MAX(IFERROR($E645/$F645, 0), $E645-SUM($H645:AG645)),
0)</f>
        <v>0</v>
      </c>
      <c r="AI645" s="12">
        <f>IF(AI$2&gt;$D645,
MAX(IFERROR($E645/$F645, 0), $E645-SUM($H645:AH645)),
0)</f>
        <v>0</v>
      </c>
      <c r="AJ645" s="12">
        <f>IF(AJ$2&gt;$D645,
MAX(IFERROR($E645/$F645, 0), $E645-SUM($H645:AI645)),
0)</f>
        <v>0</v>
      </c>
      <c r="AK645" s="12">
        <f>IF(AK$2&gt;$D645,
MAX(IFERROR($E645/$F645, 0), $E645-SUM($H645:AJ645)),
0)</f>
        <v>0</v>
      </c>
      <c r="AL645" s="12">
        <f>IF(AL$2&gt;$D645,
MAX(IFERROR($E645/$F645, 0), $E645-SUM($H645:AK645)),
0)</f>
        <v>0</v>
      </c>
      <c r="AM645" s="12">
        <f>IF(AM$2&gt;$D645,
MAX(IFERROR($E645/$F645, 0), $E645-SUM($H645:AL645)),
0)</f>
        <v>0</v>
      </c>
      <c r="AN645" s="12">
        <f>IF(AN$2&gt;$D645,
MAX(IFERROR($E645/$F645, 0), $E645-SUM($H645:AM645)),
0)</f>
        <v>0</v>
      </c>
      <c r="AO645" s="12">
        <f>IF(AO$2&gt;$D645,
MAX(IFERROR($E645/$F645, 0), $E645-SUM($H645:AN645)),
0)</f>
        <v>0</v>
      </c>
      <c r="AP645" s="12">
        <f>IF(AP$2&gt;$D645,
MAX(IFERROR($E645/$F645, 0), $E645-SUM($H645:AO645)),
0)</f>
        <v>0</v>
      </c>
      <c r="AQ645" s="12">
        <f>IF(AQ$2&gt;$D645,
MAX(IFERROR($E645/$F645, 0), $E645-SUM($H645:AP645)),
0)</f>
        <v>0</v>
      </c>
      <c r="AR645" s="12">
        <f>IF(AR$2&gt;$D645,
MAX(IFERROR($E645/$F645, 0), $E645-SUM($H645:AQ645)),
0)</f>
        <v>0</v>
      </c>
      <c r="AS645" s="12">
        <f>IF(AS$2&gt;$D645,
MAX(IFERROR($E645/$F645, 0), $E645-SUM($H645:AR645)),
0)</f>
        <v>0</v>
      </c>
      <c r="AT645" s="12">
        <f>IF(AT$2&gt;$D645,
MAX(IFERROR($E645/$F645, 0), $E645-SUM($H645:AS645)),
0)</f>
        <v>0</v>
      </c>
      <c r="AU645" s="12">
        <f>IF(AU$2&gt;$D645,
MAX(IFERROR($E645/$F645, 0), $E645-SUM($H645:AT645)),
0)</f>
        <v>0</v>
      </c>
      <c r="AV645" s="12">
        <f>IF(AV$2&gt;$D645,
MAX(IFERROR($E645/$F645, 0), $E645-SUM($H645:AU645)),
0)</f>
        <v>0</v>
      </c>
      <c r="AW645" s="12">
        <f>IF(AW$2&gt;$D645,
MAX(IFERROR($E645/$F645, 0), $E645-SUM($H645:AV645)),
0)</f>
        <v>0</v>
      </c>
      <c r="AX645" s="12">
        <f>IF(AX$2&gt;$D645,
MAX(IFERROR($E645/$F645, 0), $E645-SUM($H645:AW645)),
0)</f>
        <v>0</v>
      </c>
      <c r="AY645" s="12">
        <f>IF(AY$2&gt;$D645,
MAX(IFERROR($E645/$F645, 0), $E645-SUM($H645:AX645)),
0)</f>
        <v>0</v>
      </c>
      <c r="AZ645" s="12">
        <f>IF(AZ$2&gt;$D645,
MAX(IFERROR($E645/$F645, 0), $E645-SUM($H645:AY645)),
0)</f>
        <v>0</v>
      </c>
      <c r="BA645" s="12">
        <f>IF(BA$2&gt;$D645,
MAX(IFERROR($E645/$F645, 0), $E645-SUM($H645:AZ645)),
0)</f>
        <v>0</v>
      </c>
      <c r="BB645" s="12">
        <f>IF(BB$2&gt;$D645,
MAX(IFERROR($E645/$F645, 0), $E645-SUM($H645:BA645)),
0)</f>
        <v>0</v>
      </c>
      <c r="BC645" s="12">
        <f>IF(BC$2&gt;$D645,
MAX(IFERROR($E645/$F645, 0), $E645-SUM($H645:BB645)),
0)</f>
        <v>0</v>
      </c>
      <c r="BD645" s="12">
        <f>IF(BD$2&gt;$D645,
MAX(IFERROR($E645/$F645, 0), $E645-SUM($H645:BC645)),
0)</f>
        <v>0</v>
      </c>
      <c r="BE645" s="12">
        <f>IF(BE$2&gt;$D645,
MAX(IFERROR($E645/$F645, 0), $E645-SUM($H645:BD645)),
0)</f>
        <v>0</v>
      </c>
      <c r="BF645" s="12">
        <f>IF(BF$2&gt;$D645,
MAX(IFERROR($E645/$F645, 0), $E645-SUM($H645:BE645)),
0)</f>
        <v>0</v>
      </c>
      <c r="BG645" s="12">
        <f>IF(BG$2&gt;$D645,
MAX(IFERROR($E645/$F645, 0), $E645-SUM($H645:BF645)),
0)</f>
        <v>0</v>
      </c>
      <c r="BH645" s="12">
        <f>IF(BH$2&gt;$D645,
MAX(IFERROR($E645/$F645, 0), $E645-SUM($H645:BG645)),
0)</f>
        <v>0</v>
      </c>
      <c r="BI645" s="12">
        <f>IF(BI$2&gt;$D645,
MAX(IFERROR($E645/$F645, 0), $E645-SUM($H645:BH645)),
0)</f>
        <v>0</v>
      </c>
      <c r="BJ645" s="12">
        <f>IF(BJ$2&gt;$D645,
MAX(IFERROR($E645/$F645, 0), $E645-SUM($H645:BI645)),
0)</f>
        <v>0</v>
      </c>
      <c r="BK645" s="12">
        <f>IF(BK$2&gt;$D645,
MAX(IFERROR($E645/$F645, 0), $E645-SUM($H645:BJ645)),
0)</f>
        <v>0</v>
      </c>
      <c r="BL645" s="12">
        <f>IF(BL$2&gt;$D645,
MAX(IFERROR($E645/$F645, 0), $E645-SUM($H645:BK645)),
0)</f>
        <v>0</v>
      </c>
      <c r="BM645" s="12">
        <f>IF(BM$2&gt;$D645,
MAX(IFERROR($E645/$F645, 0), $E645-SUM($H645:BL645)),
0)</f>
        <v>0</v>
      </c>
      <c r="BN645" s="12">
        <f>IF(BN$2&gt;$D645,
MAX(IFERROR($E645/$F645, 0), $E645-SUM($H645:BM645)),
0)</f>
        <v>0</v>
      </c>
      <c r="BO645" s="12">
        <f>IF(BO$2&gt;$D645,
MAX(IFERROR($E645/$F645, 0), $E645-SUM($H645:BN645)),
0)</f>
        <v>0</v>
      </c>
      <c r="BP645" s="12">
        <f>IF(BP$2&gt;$D645,
MAX(IFERROR($E645/$F645, 0), $E645-SUM($H645:BO645)),
0)</f>
        <v>0</v>
      </c>
      <c r="BQ645" s="12">
        <f>IF(BQ$2&gt;$D645,
MAX(IFERROR($E645/$F645, 0), $E645-SUM($H645:BP645)),
0)</f>
        <v>0</v>
      </c>
      <c r="BR645" s="12">
        <f>IF(BR$2&gt;$D645,
MAX(IFERROR($E645/$F645, 0), $E645-SUM($H645:BQ645)),
0)</f>
        <v>0</v>
      </c>
      <c r="BS645" s="12">
        <f>IF(BS$2&gt;$D645,
MAX(IFERROR($E645/$F645, 0), $E645-SUM($H645:BR645)),
0)</f>
        <v>0</v>
      </c>
      <c r="BT645" s="12">
        <f>IF(BT$2&gt;$D645,
MAX(IFERROR($E645/$F645, 0), $E645-SUM($H645:BS645)),
0)</f>
        <v>0</v>
      </c>
      <c r="BU645" s="12">
        <f>IF(BU$2&gt;$D645,
MAX(IFERROR($E645/$F645, 0), $E645-SUM($H645:BT645)),
0)</f>
        <v>0</v>
      </c>
      <c r="BV645" s="12">
        <f>IF(BV$2&gt;$D645,
MAX(IFERROR($E645/$F645, 0), $E645-SUM($H645:BU645)),
0)</f>
        <v>0</v>
      </c>
      <c r="BW645" s="12">
        <f>IF(BW$2&gt;$D645,
MAX(IFERROR($E645/$F645, 0), $E645-SUM($H645:BV645)),
0)</f>
        <v>0</v>
      </c>
      <c r="BX645" s="12">
        <f>IF(BX$2&gt;$D645,
MAX(IFERROR($E645/$F645, 0), $E645-SUM($H645:BW645)),
0)</f>
        <v>0</v>
      </c>
      <c r="BY645" s="12">
        <f>IF(BY$2&gt;$D645,
MAX(IFERROR($E645/$F645, 0), $E645-SUM($H645:BX645)),
0)</f>
        <v>0</v>
      </c>
      <c r="BZ645" s="12">
        <f>IF(BZ$2&gt;$D645,
MAX(IFERROR($E645/$F645, 0), $E645-SUM($H645:BY645)),
0)</f>
        <v>0</v>
      </c>
      <c r="CA645" s="12">
        <f>IF(CA$2&gt;$D645,
MAX(IFERROR($E645/$F645, 0), $E645-SUM($H645:BZ645)),
0)</f>
        <v>0</v>
      </c>
      <c r="CB645" s="12">
        <f>IF(CB$2&gt;$D645,
MAX(IFERROR($E645/$F645, 0), $E645-SUM($H645:CA645)),
0)</f>
        <v>0</v>
      </c>
      <c r="CC645" s="12">
        <f>IF(CC$2&gt;$D645,
MAX(IFERROR($E645/$F645, 0), $E645-SUM($H645:CB645)),
0)</f>
        <v>0</v>
      </c>
      <c r="CD645" s="12">
        <f>IF(CD$2&gt;$D645,
MAX(IFERROR($E645/$F645, 0), $E645-SUM($H645:CC645)),
0)</f>
        <v>0</v>
      </c>
      <c r="CE645" s="12">
        <f>IF(CE$2&gt;$D645,
MAX(IFERROR($E645/$F645, 0), $E645-SUM($H645:CD645)),
0)</f>
        <v>0</v>
      </c>
      <c r="CF645" s="12">
        <f>IF(CF$2&gt;$D645,
MAX(IFERROR($E645/$F645, 0), $E645-SUM($H645:CE645)),
0)</f>
        <v>0</v>
      </c>
      <c r="CG645" s="12">
        <f>IF(CG$2&gt;$D645,
MAX(IFERROR($E645/$F645, 0), $E645-SUM($H645:CF645)),
0)</f>
        <v>0</v>
      </c>
      <c r="CH645" s="12">
        <f>IF(CH$2&gt;$D645,
MAX(IFERROR($E645/$F645, 0), $E645-SUM($H645:CG645)),
0)</f>
        <v>0</v>
      </c>
      <c r="CI645" s="12">
        <f>IF(CI$2&gt;$D645,
MAX(IFERROR($E645/$F645, 0), $E645-SUM($H645:CH645)),
0)</f>
        <v>0</v>
      </c>
      <c r="CJ645" s="12">
        <f>IF(CJ$2&gt;$D645,
MAX(IFERROR($E645/$F645, 0), $E645-SUM($H645:CI645)),
0)</f>
        <v>0</v>
      </c>
      <c r="CK645" s="12">
        <f>IF(CK$2&gt;$D645,
MAX(IFERROR($E645/$F645, 0), $E645-SUM($H645:CJ645)),
0)</f>
        <v>0</v>
      </c>
      <c r="CL645" s="12">
        <f>IF(CL$2&gt;$D645,
MAX(IFERROR($E645/$F645, 0), $E645-SUM($H645:CK645)),
0)</f>
        <v>0</v>
      </c>
      <c r="CM645" s="12">
        <f>IF(CM$2&gt;$D645,
MAX(IFERROR($E645/$F645, 0), $E645-SUM($H645:CL645)),
0)</f>
        <v>0</v>
      </c>
      <c r="CN645" s="12">
        <f>IF(CN$2&gt;$D645,
MAX(IFERROR($E645/$F645, 0), $E645-SUM($H645:CM645)),
0)</f>
        <v>0</v>
      </c>
      <c r="CO645" s="12">
        <f>IF(CO$2&gt;$D645,
MAX(IFERROR($E645/$F645, 0), $E645-SUM($H645:CN645)),
0)</f>
        <v>0</v>
      </c>
      <c r="CP645" s="12">
        <f>IF(CP$2&gt;$D645,
MAX(IFERROR($E645/$F645, 0), $E645-SUM($H645:CO645)),
0)</f>
        <v>0</v>
      </c>
      <c r="CQ645" s="12">
        <f>IF(CQ$2&gt;$D645,
MAX(IFERROR($E645/$F645, 0), $E645-SUM($H645:CP645)),
0)</f>
        <v>0</v>
      </c>
      <c r="CR645" s="12">
        <f>IF(CR$2&gt;$D645,
MAX(IFERROR($E645/$F645, 0), $E645-SUM($H645:CQ645)),
0)</f>
        <v>0</v>
      </c>
      <c r="CS645" s="12">
        <f>IF(CS$2&gt;$D645,
MAX(IFERROR($E645/$F645, 0), $E645-SUM($H645:CR645)),
0)</f>
        <v>0</v>
      </c>
      <c r="CT645" s="12">
        <f>IF(CT$2&gt;$D645,
MAX(IFERROR($E645/$F645, 0), $E645-SUM($H645:CS645)),
0)</f>
        <v>0</v>
      </c>
      <c r="CU645" s="12">
        <f>IF(CU$2&gt;$D645,
MAX(IFERROR($E645/$F645, 0), $E645-SUM($H645:CT645)),
0)</f>
        <v>0</v>
      </c>
      <c r="CV645" s="12">
        <f>IF(CV$2&gt;$D645,
MAX(IFERROR($E645/$F645, 0), $E645-SUM($H645:CU645)),
0)</f>
        <v>0</v>
      </c>
      <c r="CW645" s="12">
        <f>IF(CW$2&gt;$D645,
MAX(IFERROR($E645/$F645, 0), $E645-SUM($H645:CV645)),
0)</f>
        <v>0</v>
      </c>
      <c r="CX645" s="12">
        <f>IF(CX$2&gt;$D645,
MAX(IFERROR($E645/$F645, 0), $E645-SUM($H645:CW645)),
0)</f>
        <v>0</v>
      </c>
      <c r="CY645" s="12">
        <f>IF(CY$2&gt;$D645,
MAX(IFERROR($E645/$F645, 0), $E645-SUM($H645:CX645)),
0)</f>
        <v>0</v>
      </c>
      <c r="CZ645" s="12">
        <f>IF(CZ$2&gt;$D645,
MAX(IFERROR($E645/$F645, 0), $E645-SUM($H645:CY645)),
0)</f>
        <v>0</v>
      </c>
      <c r="DA645" s="12">
        <f>IF(DA$2&gt;$D645,
MAX(IFERROR($E645/$F645, 0), $E645-SUM($H645:CZ645)),
0)</f>
        <v>0</v>
      </c>
      <c r="DB645" s="12">
        <f>IF(DB$2&gt;$D645,
MAX(IFERROR($E645/$F645, 0), $E645-SUM($H645:DA645)),
0)</f>
        <v>0</v>
      </c>
      <c r="DC645" s="12">
        <f>IF(DC$2&gt;$D645,
MAX(IFERROR($E645/$F645, 0), $E645-SUM($H645:DB645)),
0)</f>
        <v>0</v>
      </c>
      <c r="DD645" s="12">
        <f>IF(DD$2&gt;$D645,
MAX(IFERROR($E645/$F645, 0), $E645-SUM($H645:DC645)),
0)</f>
        <v>0</v>
      </c>
      <c r="DE645" s="12">
        <f>IF(DE$2&gt;$D645,
MAX(IFERROR($E645/$F645, 0), $E645-SUM($H645:DD645)),
0)</f>
        <v>0</v>
      </c>
      <c r="DF645" s="12">
        <f>IF(DF$2&gt;$D645,
MAX(IFERROR($E645/$F645, 0), $E645-SUM($H645:DE645)),
0)</f>
        <v>0</v>
      </c>
      <c r="DG645" s="12">
        <f>IF(DG$2&gt;$D645,
MAX(IFERROR($E645/$F645, 0), $E645-SUM($H645:DF645)),
0)</f>
        <v>0</v>
      </c>
      <c r="DH645" s="12">
        <f>IF(DH$2&gt;$D645,
MAX(IFERROR($E645/$F645, 0), $E645-SUM($H645:DG645)),
0)</f>
        <v>0</v>
      </c>
      <c r="DI645" s="12">
        <f>IF(DI$2&gt;$D645,
MAX(IFERROR($E645/$F645, 0), $E645-SUM($H645:DH645)),
0)</f>
        <v>0</v>
      </c>
      <c r="DJ645" s="12">
        <f>IF(DJ$2&gt;$D645,
MAX(IFERROR($E645/$F645, 0), $E645-SUM($H645:DI645)),
0)</f>
        <v>0</v>
      </c>
      <c r="DK645" s="12">
        <f>IF(DK$2&gt;$D645,
MAX(IFERROR($E645/$F645, 0), $E645-SUM($H645:DJ645)),
0)</f>
        <v>0</v>
      </c>
      <c r="DL645" s="12">
        <f>IF(DL$2&gt;$D645,
MAX(IFERROR($E645/$F645, 0), $E645-SUM($H645:DK645)),
0)</f>
        <v>0</v>
      </c>
      <c r="DM645" s="12">
        <f>IF(DM$2&gt;$D645,
MAX(IFERROR($E645/$F645, 0), $E645-SUM($H645:DL645)),
0)</f>
        <v>0</v>
      </c>
      <c r="DN645" s="12">
        <f>IF(DN$2&gt;$D645,
MAX(IFERROR($E645/$F645, 0), $E645-SUM($H645:DM645)),
0)</f>
        <v>0</v>
      </c>
      <c r="DO645" s="12">
        <f>IF(DO$2&gt;$D645,
MAX(IFERROR($E645/$F645, 0), $E645-SUM($H645:DN645)),
0)</f>
        <v>0</v>
      </c>
      <c r="DP645" s="12">
        <f>IF(DP$2&gt;$D645,
MAX(IFERROR($E645/$F645, 0), $E645-SUM($H645:DO645)),
0)</f>
        <v>0</v>
      </c>
      <c r="DQ645" s="12">
        <f>IF(DQ$2&gt;$D645,
MAX(IFERROR($E645/$F645, 0), $E645-SUM($H645:DP645)),
0)</f>
        <v>0</v>
      </c>
      <c r="DR645" s="12">
        <f>IF(DR$2&gt;$D645,
MAX(IFERROR($E645/$F645, 0), $E645-SUM($H645:DQ645)),
0)</f>
        <v>0</v>
      </c>
      <c r="DS645" s="12">
        <f>IF(DS$2&gt;$D645,
MAX(IFERROR($E645/$F645, 0), $E645-SUM($H645:DR645)),
0)</f>
        <v>0</v>
      </c>
      <c r="DT645" s="12">
        <f>IF(DT$2&gt;$D645,
MAX(IFERROR($E645/$F645, 0), $E645-SUM($H645:DS645)),
0)</f>
        <v>0</v>
      </c>
      <c r="DU645" s="12">
        <f>IF(DU$2&gt;$D645,
MAX(IFERROR($E645/$F645, 0), $E645-SUM($H645:DT645)),
0)</f>
        <v>0</v>
      </c>
      <c r="DV645" s="12">
        <f>IF(DV$2&gt;$D645,
MAX(IFERROR($E645/$F645, 0), $E645-SUM($H645:DU645)),
0)</f>
        <v>0</v>
      </c>
      <c r="DW645" s="12">
        <f>IF(DW$2&gt;$D645,
MAX(IFERROR($E645/$F645, 0), $E645-SUM($H645:DV645)),
0)</f>
        <v>0</v>
      </c>
      <c r="DX645" s="12">
        <f>IF(DX$2&gt;$D645,
MAX(IFERROR($E645/$F645, 0), $E645-SUM($H645:DW645)),
0)</f>
        <v>0</v>
      </c>
      <c r="DY645" s="12">
        <f>IF(DY$2&gt;$D645,
MAX(IFERROR($E645/$F645, 0), $E645-SUM($H645:DX645)),
0)</f>
        <v>0</v>
      </c>
      <c r="EB645" s="116">
        <f>ROW(EB645)-ROW($EB$2)+1</f>
        <v>644</v>
      </c>
      <c r="EC645" s="2" t="str">
        <f>B645</f>
        <v>Phase 1</v>
      </c>
      <c r="ED645" s="2" t="str">
        <f>C645</f>
        <v>50' Wide</v>
      </c>
      <c r="EE645" s="33" t="str">
        <f>EE665</f>
        <v>Cash</v>
      </c>
      <c r="EF645" s="2" t="str">
        <f>EF665</f>
        <v>Advertising / Sales Center</v>
      </c>
    </row>
    <row r="646" spans="1:136" x14ac:dyDescent="0.3">
      <c r="B646" s="2" t="str">
        <f>Product!$E$2</f>
        <v>Phase 1</v>
      </c>
      <c r="C646" s="2" t="str">
        <f>Product!$E$3</f>
        <v>60' Wide</v>
      </c>
      <c r="D646" s="127">
        <f>SUMIFS(INDEX(Product!$B$2:$U$97, MATCH(D643, Product!$B$2:$B$97, 0), ), Product!$B$2:$U$2, $B646, Product!$B$3:$U$3, $C646)</f>
        <v>44742</v>
      </c>
      <c r="E646" s="129">
        <f>SUMIFS(INDEX(Product!$B$2:$U$97, MATCH(E643, Product!$B$2:$B$97, 0), ), Product!$B$2:$U$2, $B646, Product!$B$3:$U$3, $C646)</f>
        <v>-294375</v>
      </c>
      <c r="F646" s="128">
        <f>SUMIFS(INDEX(Product!$B$2:$U$97, MATCH(F643, Product!$B$2:$B$97, 0), ), Product!$B$2:$U$2, $B646, Product!$B$3:$U$3, $C646)</f>
        <v>12</v>
      </c>
      <c r="G646" s="11">
        <f>SUM(H646:DZ646)</f>
        <v>-294375</v>
      </c>
      <c r="I646" s="12">
        <f>IF(I$2&gt;$D646,
MAX(IFERROR($E646/$F646, 0), $E646-SUM($H646:H646)),
0)</f>
        <v>0</v>
      </c>
      <c r="J646" s="12">
        <f>IF(J$2&gt;$D646,
MAX(IFERROR($E646/$F646, 0), $E646-SUM($H646:I646)),
0)</f>
        <v>0</v>
      </c>
      <c r="K646" s="12">
        <f>IF(K$2&gt;$D646,
MAX(IFERROR($E646/$F646, 0), $E646-SUM($H646:J646)),
0)</f>
        <v>0</v>
      </c>
      <c r="L646" s="12">
        <f>IF(L$2&gt;$D646,
MAX(IFERROR($E646/$F646, 0), $E646-SUM($H646:K646)),
0)</f>
        <v>0</v>
      </c>
      <c r="M646" s="12">
        <f>IF(M$2&gt;$D646,
MAX(IFERROR($E646/$F646, 0), $E646-SUM($H646:L646)),
0)</f>
        <v>0</v>
      </c>
      <c r="N646" s="12">
        <f>IF(N$2&gt;$D646,
MAX(IFERROR($E646/$F646, 0), $E646-SUM($H646:M646)),
0)</f>
        <v>0</v>
      </c>
      <c r="O646" s="12">
        <f>IF(O$2&gt;$D646,
MAX(IFERROR($E646/$F646, 0), $E646-SUM($H646:N646)),
0)</f>
        <v>0</v>
      </c>
      <c r="P646" s="12">
        <f>IF(P$2&gt;$D646,
MAX(IFERROR($E646/$F646, 0), $E646-SUM($H646:O646)),
0)</f>
        <v>-24531.25</v>
      </c>
      <c r="Q646" s="12">
        <f>IF(Q$2&gt;$D646,
MAX(IFERROR($E646/$F646, 0), $E646-SUM($H646:P646)),
0)</f>
        <v>-24531.25</v>
      </c>
      <c r="R646" s="12">
        <f>IF(R$2&gt;$D646,
MAX(IFERROR($E646/$F646, 0), $E646-SUM($H646:Q646)),
0)</f>
        <v>-24531.25</v>
      </c>
      <c r="S646" s="12">
        <f>IF(S$2&gt;$D646,
MAX(IFERROR($E646/$F646, 0), $E646-SUM($H646:R646)),
0)</f>
        <v>-24531.25</v>
      </c>
      <c r="T646" s="12">
        <f>IF(T$2&gt;$D646,
MAX(IFERROR($E646/$F646, 0), $E646-SUM($H646:S646)),
0)</f>
        <v>-24531.25</v>
      </c>
      <c r="U646" s="12">
        <f>IF(U$2&gt;$D646,
MAX(IFERROR($E646/$F646, 0), $E646-SUM($H646:T646)),
0)</f>
        <v>-24531.25</v>
      </c>
      <c r="V646" s="12">
        <f>IF(V$2&gt;$D646,
MAX(IFERROR($E646/$F646, 0), $E646-SUM($H646:U646)),
0)</f>
        <v>-24531.25</v>
      </c>
      <c r="W646" s="12">
        <f>IF(W$2&gt;$D646,
MAX(IFERROR($E646/$F646, 0), $E646-SUM($H646:V646)),
0)</f>
        <v>-24531.25</v>
      </c>
      <c r="X646" s="12">
        <f>IF(X$2&gt;$D646,
MAX(IFERROR($E646/$F646, 0), $E646-SUM($H646:W646)),
0)</f>
        <v>-24531.25</v>
      </c>
      <c r="Y646" s="12">
        <f>IF(Y$2&gt;$D646,
MAX(IFERROR($E646/$F646, 0), $E646-SUM($H646:X646)),
0)</f>
        <v>-24531.25</v>
      </c>
      <c r="Z646" s="12">
        <f>IF(Z$2&gt;$D646,
MAX(IFERROR($E646/$F646, 0), $E646-SUM($H646:Y646)),
0)</f>
        <v>-24531.25</v>
      </c>
      <c r="AA646" s="12">
        <f>IF(AA$2&gt;$D646,
MAX(IFERROR($E646/$F646, 0), $E646-SUM($H646:Z646)),
0)</f>
        <v>-24531.25</v>
      </c>
      <c r="AB646" s="12">
        <f>IF(AB$2&gt;$D646,
MAX(IFERROR($E646/$F646, 0), $E646-SUM($H646:AA646)),
0)</f>
        <v>0</v>
      </c>
      <c r="AC646" s="12">
        <f>IF(AC$2&gt;$D646,
MAX(IFERROR($E646/$F646, 0), $E646-SUM($H646:AB646)),
0)</f>
        <v>0</v>
      </c>
      <c r="AD646" s="12">
        <f>IF(AD$2&gt;$D646,
MAX(IFERROR($E646/$F646, 0), $E646-SUM($H646:AC646)),
0)</f>
        <v>0</v>
      </c>
      <c r="AE646" s="12">
        <f>IF(AE$2&gt;$D646,
MAX(IFERROR($E646/$F646, 0), $E646-SUM($H646:AD646)),
0)</f>
        <v>0</v>
      </c>
      <c r="AF646" s="12">
        <f>IF(AF$2&gt;$D646,
MAX(IFERROR($E646/$F646, 0), $E646-SUM($H646:AE646)),
0)</f>
        <v>0</v>
      </c>
      <c r="AG646" s="12">
        <f>IF(AG$2&gt;$D646,
MAX(IFERROR($E646/$F646, 0), $E646-SUM($H646:AF646)),
0)</f>
        <v>0</v>
      </c>
      <c r="AH646" s="12">
        <f>IF(AH$2&gt;$D646,
MAX(IFERROR($E646/$F646, 0), $E646-SUM($H646:AG646)),
0)</f>
        <v>0</v>
      </c>
      <c r="AI646" s="12">
        <f>IF(AI$2&gt;$D646,
MAX(IFERROR($E646/$F646, 0), $E646-SUM($H646:AH646)),
0)</f>
        <v>0</v>
      </c>
      <c r="AJ646" s="12">
        <f>IF(AJ$2&gt;$D646,
MAX(IFERROR($E646/$F646, 0), $E646-SUM($H646:AI646)),
0)</f>
        <v>0</v>
      </c>
      <c r="AK646" s="12">
        <f>IF(AK$2&gt;$D646,
MAX(IFERROR($E646/$F646, 0), $E646-SUM($H646:AJ646)),
0)</f>
        <v>0</v>
      </c>
      <c r="AL646" s="12">
        <f>IF(AL$2&gt;$D646,
MAX(IFERROR($E646/$F646, 0), $E646-SUM($H646:AK646)),
0)</f>
        <v>0</v>
      </c>
      <c r="AM646" s="12">
        <f>IF(AM$2&gt;$D646,
MAX(IFERROR($E646/$F646, 0), $E646-SUM($H646:AL646)),
0)</f>
        <v>0</v>
      </c>
      <c r="AN646" s="12">
        <f>IF(AN$2&gt;$D646,
MAX(IFERROR($E646/$F646, 0), $E646-SUM($H646:AM646)),
0)</f>
        <v>0</v>
      </c>
      <c r="AO646" s="12">
        <f>IF(AO$2&gt;$D646,
MAX(IFERROR($E646/$F646, 0), $E646-SUM($H646:AN646)),
0)</f>
        <v>0</v>
      </c>
      <c r="AP646" s="12">
        <f>IF(AP$2&gt;$D646,
MAX(IFERROR($E646/$F646, 0), $E646-SUM($H646:AO646)),
0)</f>
        <v>0</v>
      </c>
      <c r="AQ646" s="12">
        <f>IF(AQ$2&gt;$D646,
MAX(IFERROR($E646/$F646, 0), $E646-SUM($H646:AP646)),
0)</f>
        <v>0</v>
      </c>
      <c r="AR646" s="12">
        <f>IF(AR$2&gt;$D646,
MAX(IFERROR($E646/$F646, 0), $E646-SUM($H646:AQ646)),
0)</f>
        <v>0</v>
      </c>
      <c r="AS646" s="12">
        <f>IF(AS$2&gt;$D646,
MAX(IFERROR($E646/$F646, 0), $E646-SUM($H646:AR646)),
0)</f>
        <v>0</v>
      </c>
      <c r="AT646" s="12">
        <f>IF(AT$2&gt;$D646,
MAX(IFERROR($E646/$F646, 0), $E646-SUM($H646:AS646)),
0)</f>
        <v>0</v>
      </c>
      <c r="AU646" s="12">
        <f>IF(AU$2&gt;$D646,
MAX(IFERROR($E646/$F646, 0), $E646-SUM($H646:AT646)),
0)</f>
        <v>0</v>
      </c>
      <c r="AV646" s="12">
        <f>IF(AV$2&gt;$D646,
MAX(IFERROR($E646/$F646, 0), $E646-SUM($H646:AU646)),
0)</f>
        <v>0</v>
      </c>
      <c r="AW646" s="12">
        <f>IF(AW$2&gt;$D646,
MAX(IFERROR($E646/$F646, 0), $E646-SUM($H646:AV646)),
0)</f>
        <v>0</v>
      </c>
      <c r="AX646" s="12">
        <f>IF(AX$2&gt;$D646,
MAX(IFERROR($E646/$F646, 0), $E646-SUM($H646:AW646)),
0)</f>
        <v>0</v>
      </c>
      <c r="AY646" s="12">
        <f>IF(AY$2&gt;$D646,
MAX(IFERROR($E646/$F646, 0), $E646-SUM($H646:AX646)),
0)</f>
        <v>0</v>
      </c>
      <c r="AZ646" s="12">
        <f>IF(AZ$2&gt;$D646,
MAX(IFERROR($E646/$F646, 0), $E646-SUM($H646:AY646)),
0)</f>
        <v>0</v>
      </c>
      <c r="BA646" s="12">
        <f>IF(BA$2&gt;$D646,
MAX(IFERROR($E646/$F646, 0), $E646-SUM($H646:AZ646)),
0)</f>
        <v>0</v>
      </c>
      <c r="BB646" s="12">
        <f>IF(BB$2&gt;$D646,
MAX(IFERROR($E646/$F646, 0), $E646-SUM($H646:BA646)),
0)</f>
        <v>0</v>
      </c>
      <c r="BC646" s="12">
        <f>IF(BC$2&gt;$D646,
MAX(IFERROR($E646/$F646, 0), $E646-SUM($H646:BB646)),
0)</f>
        <v>0</v>
      </c>
      <c r="BD646" s="12">
        <f>IF(BD$2&gt;$D646,
MAX(IFERROR($E646/$F646, 0), $E646-SUM($H646:BC646)),
0)</f>
        <v>0</v>
      </c>
      <c r="BE646" s="12">
        <f>IF(BE$2&gt;$D646,
MAX(IFERROR($E646/$F646, 0), $E646-SUM($H646:BD646)),
0)</f>
        <v>0</v>
      </c>
      <c r="BF646" s="12">
        <f>IF(BF$2&gt;$D646,
MAX(IFERROR($E646/$F646, 0), $E646-SUM($H646:BE646)),
0)</f>
        <v>0</v>
      </c>
      <c r="BG646" s="12">
        <f>IF(BG$2&gt;$D646,
MAX(IFERROR($E646/$F646, 0), $E646-SUM($H646:BF646)),
0)</f>
        <v>0</v>
      </c>
      <c r="BH646" s="12">
        <f>IF(BH$2&gt;$D646,
MAX(IFERROR($E646/$F646, 0), $E646-SUM($H646:BG646)),
0)</f>
        <v>0</v>
      </c>
      <c r="BI646" s="12">
        <f>IF(BI$2&gt;$D646,
MAX(IFERROR($E646/$F646, 0), $E646-SUM($H646:BH646)),
0)</f>
        <v>0</v>
      </c>
      <c r="BJ646" s="12">
        <f>IF(BJ$2&gt;$D646,
MAX(IFERROR($E646/$F646, 0), $E646-SUM($H646:BI646)),
0)</f>
        <v>0</v>
      </c>
      <c r="BK646" s="12">
        <f>IF(BK$2&gt;$D646,
MAX(IFERROR($E646/$F646, 0), $E646-SUM($H646:BJ646)),
0)</f>
        <v>0</v>
      </c>
      <c r="BL646" s="12">
        <f>IF(BL$2&gt;$D646,
MAX(IFERROR($E646/$F646, 0), $E646-SUM($H646:BK646)),
0)</f>
        <v>0</v>
      </c>
      <c r="BM646" s="12">
        <f>IF(BM$2&gt;$D646,
MAX(IFERROR($E646/$F646, 0), $E646-SUM($H646:BL646)),
0)</f>
        <v>0</v>
      </c>
      <c r="BN646" s="12">
        <f>IF(BN$2&gt;$D646,
MAX(IFERROR($E646/$F646, 0), $E646-SUM($H646:BM646)),
0)</f>
        <v>0</v>
      </c>
      <c r="BO646" s="12">
        <f>IF(BO$2&gt;$D646,
MAX(IFERROR($E646/$F646, 0), $E646-SUM($H646:BN646)),
0)</f>
        <v>0</v>
      </c>
      <c r="BP646" s="12">
        <f>IF(BP$2&gt;$D646,
MAX(IFERROR($E646/$F646, 0), $E646-SUM($H646:BO646)),
0)</f>
        <v>0</v>
      </c>
      <c r="BQ646" s="12">
        <f>IF(BQ$2&gt;$D646,
MAX(IFERROR($E646/$F646, 0), $E646-SUM($H646:BP646)),
0)</f>
        <v>0</v>
      </c>
      <c r="BR646" s="12">
        <f>IF(BR$2&gt;$D646,
MAX(IFERROR($E646/$F646, 0), $E646-SUM($H646:BQ646)),
0)</f>
        <v>0</v>
      </c>
      <c r="BS646" s="12">
        <f>IF(BS$2&gt;$D646,
MAX(IFERROR($E646/$F646, 0), $E646-SUM($H646:BR646)),
0)</f>
        <v>0</v>
      </c>
      <c r="BT646" s="12">
        <f>IF(BT$2&gt;$D646,
MAX(IFERROR($E646/$F646, 0), $E646-SUM($H646:BS646)),
0)</f>
        <v>0</v>
      </c>
      <c r="BU646" s="12">
        <f>IF(BU$2&gt;$D646,
MAX(IFERROR($E646/$F646, 0), $E646-SUM($H646:BT646)),
0)</f>
        <v>0</v>
      </c>
      <c r="BV646" s="12">
        <f>IF(BV$2&gt;$D646,
MAX(IFERROR($E646/$F646, 0), $E646-SUM($H646:BU646)),
0)</f>
        <v>0</v>
      </c>
      <c r="BW646" s="12">
        <f>IF(BW$2&gt;$D646,
MAX(IFERROR($E646/$F646, 0), $E646-SUM($H646:BV646)),
0)</f>
        <v>0</v>
      </c>
      <c r="BX646" s="12">
        <f>IF(BX$2&gt;$D646,
MAX(IFERROR($E646/$F646, 0), $E646-SUM($H646:BW646)),
0)</f>
        <v>0</v>
      </c>
      <c r="BY646" s="12">
        <f>IF(BY$2&gt;$D646,
MAX(IFERROR($E646/$F646, 0), $E646-SUM($H646:BX646)),
0)</f>
        <v>0</v>
      </c>
      <c r="BZ646" s="12">
        <f>IF(BZ$2&gt;$D646,
MAX(IFERROR($E646/$F646, 0), $E646-SUM($H646:BY646)),
0)</f>
        <v>0</v>
      </c>
      <c r="CA646" s="12">
        <f>IF(CA$2&gt;$D646,
MAX(IFERROR($E646/$F646, 0), $E646-SUM($H646:BZ646)),
0)</f>
        <v>0</v>
      </c>
      <c r="CB646" s="12">
        <f>IF(CB$2&gt;$D646,
MAX(IFERROR($E646/$F646, 0), $E646-SUM($H646:CA646)),
0)</f>
        <v>0</v>
      </c>
      <c r="CC646" s="12">
        <f>IF(CC$2&gt;$D646,
MAX(IFERROR($E646/$F646, 0), $E646-SUM($H646:CB646)),
0)</f>
        <v>0</v>
      </c>
      <c r="CD646" s="12">
        <f>IF(CD$2&gt;$D646,
MAX(IFERROR($E646/$F646, 0), $E646-SUM($H646:CC646)),
0)</f>
        <v>0</v>
      </c>
      <c r="CE646" s="12">
        <f>IF(CE$2&gt;$D646,
MAX(IFERROR($E646/$F646, 0), $E646-SUM($H646:CD646)),
0)</f>
        <v>0</v>
      </c>
      <c r="CF646" s="12">
        <f>IF(CF$2&gt;$D646,
MAX(IFERROR($E646/$F646, 0), $E646-SUM($H646:CE646)),
0)</f>
        <v>0</v>
      </c>
      <c r="CG646" s="12">
        <f>IF(CG$2&gt;$D646,
MAX(IFERROR($E646/$F646, 0), $E646-SUM($H646:CF646)),
0)</f>
        <v>0</v>
      </c>
      <c r="CH646" s="12">
        <f>IF(CH$2&gt;$D646,
MAX(IFERROR($E646/$F646, 0), $E646-SUM($H646:CG646)),
0)</f>
        <v>0</v>
      </c>
      <c r="CI646" s="12">
        <f>IF(CI$2&gt;$D646,
MAX(IFERROR($E646/$F646, 0), $E646-SUM($H646:CH646)),
0)</f>
        <v>0</v>
      </c>
      <c r="CJ646" s="12">
        <f>IF(CJ$2&gt;$D646,
MAX(IFERROR($E646/$F646, 0), $E646-SUM($H646:CI646)),
0)</f>
        <v>0</v>
      </c>
      <c r="CK646" s="12">
        <f>IF(CK$2&gt;$D646,
MAX(IFERROR($E646/$F646, 0), $E646-SUM($H646:CJ646)),
0)</f>
        <v>0</v>
      </c>
      <c r="CL646" s="12">
        <f>IF(CL$2&gt;$D646,
MAX(IFERROR($E646/$F646, 0), $E646-SUM($H646:CK646)),
0)</f>
        <v>0</v>
      </c>
      <c r="CM646" s="12">
        <f>IF(CM$2&gt;$D646,
MAX(IFERROR($E646/$F646, 0), $E646-SUM($H646:CL646)),
0)</f>
        <v>0</v>
      </c>
      <c r="CN646" s="12">
        <f>IF(CN$2&gt;$D646,
MAX(IFERROR($E646/$F646, 0), $E646-SUM($H646:CM646)),
0)</f>
        <v>0</v>
      </c>
      <c r="CO646" s="12">
        <f>IF(CO$2&gt;$D646,
MAX(IFERROR($E646/$F646, 0), $E646-SUM($H646:CN646)),
0)</f>
        <v>0</v>
      </c>
      <c r="CP646" s="12">
        <f>IF(CP$2&gt;$D646,
MAX(IFERROR($E646/$F646, 0), $E646-SUM($H646:CO646)),
0)</f>
        <v>0</v>
      </c>
      <c r="CQ646" s="12">
        <f>IF(CQ$2&gt;$D646,
MAX(IFERROR($E646/$F646, 0), $E646-SUM($H646:CP646)),
0)</f>
        <v>0</v>
      </c>
      <c r="CR646" s="12">
        <f>IF(CR$2&gt;$D646,
MAX(IFERROR($E646/$F646, 0), $E646-SUM($H646:CQ646)),
0)</f>
        <v>0</v>
      </c>
      <c r="CS646" s="12">
        <f>IF(CS$2&gt;$D646,
MAX(IFERROR($E646/$F646, 0), $E646-SUM($H646:CR646)),
0)</f>
        <v>0</v>
      </c>
      <c r="CT646" s="12">
        <f>IF(CT$2&gt;$D646,
MAX(IFERROR($E646/$F646, 0), $E646-SUM($H646:CS646)),
0)</f>
        <v>0</v>
      </c>
      <c r="CU646" s="12">
        <f>IF(CU$2&gt;$D646,
MAX(IFERROR($E646/$F646, 0), $E646-SUM($H646:CT646)),
0)</f>
        <v>0</v>
      </c>
      <c r="CV646" s="12">
        <f>IF(CV$2&gt;$D646,
MAX(IFERROR($E646/$F646, 0), $E646-SUM($H646:CU646)),
0)</f>
        <v>0</v>
      </c>
      <c r="CW646" s="12">
        <f>IF(CW$2&gt;$D646,
MAX(IFERROR($E646/$F646, 0), $E646-SUM($H646:CV646)),
0)</f>
        <v>0</v>
      </c>
      <c r="CX646" s="12">
        <f>IF(CX$2&gt;$D646,
MAX(IFERROR($E646/$F646, 0), $E646-SUM($H646:CW646)),
0)</f>
        <v>0</v>
      </c>
      <c r="CY646" s="12">
        <f>IF(CY$2&gt;$D646,
MAX(IFERROR($E646/$F646, 0), $E646-SUM($H646:CX646)),
0)</f>
        <v>0</v>
      </c>
      <c r="CZ646" s="12">
        <f>IF(CZ$2&gt;$D646,
MAX(IFERROR($E646/$F646, 0), $E646-SUM($H646:CY646)),
0)</f>
        <v>0</v>
      </c>
      <c r="DA646" s="12">
        <f>IF(DA$2&gt;$D646,
MAX(IFERROR($E646/$F646, 0), $E646-SUM($H646:CZ646)),
0)</f>
        <v>0</v>
      </c>
      <c r="DB646" s="12">
        <f>IF(DB$2&gt;$D646,
MAX(IFERROR($E646/$F646, 0), $E646-SUM($H646:DA646)),
0)</f>
        <v>0</v>
      </c>
      <c r="DC646" s="12">
        <f>IF(DC$2&gt;$D646,
MAX(IFERROR($E646/$F646, 0), $E646-SUM($H646:DB646)),
0)</f>
        <v>0</v>
      </c>
      <c r="DD646" s="12">
        <f>IF(DD$2&gt;$D646,
MAX(IFERROR($E646/$F646, 0), $E646-SUM($H646:DC646)),
0)</f>
        <v>0</v>
      </c>
      <c r="DE646" s="12">
        <f>IF(DE$2&gt;$D646,
MAX(IFERROR($E646/$F646, 0), $E646-SUM($H646:DD646)),
0)</f>
        <v>0</v>
      </c>
      <c r="DF646" s="12">
        <f>IF(DF$2&gt;$D646,
MAX(IFERROR($E646/$F646, 0), $E646-SUM($H646:DE646)),
0)</f>
        <v>0</v>
      </c>
      <c r="DG646" s="12">
        <f>IF(DG$2&gt;$D646,
MAX(IFERROR($E646/$F646, 0), $E646-SUM($H646:DF646)),
0)</f>
        <v>0</v>
      </c>
      <c r="DH646" s="12">
        <f>IF(DH$2&gt;$D646,
MAX(IFERROR($E646/$F646, 0), $E646-SUM($H646:DG646)),
0)</f>
        <v>0</v>
      </c>
      <c r="DI646" s="12">
        <f>IF(DI$2&gt;$D646,
MAX(IFERROR($E646/$F646, 0), $E646-SUM($H646:DH646)),
0)</f>
        <v>0</v>
      </c>
      <c r="DJ646" s="12">
        <f>IF(DJ$2&gt;$D646,
MAX(IFERROR($E646/$F646, 0), $E646-SUM($H646:DI646)),
0)</f>
        <v>0</v>
      </c>
      <c r="DK646" s="12">
        <f>IF(DK$2&gt;$D646,
MAX(IFERROR($E646/$F646, 0), $E646-SUM($H646:DJ646)),
0)</f>
        <v>0</v>
      </c>
      <c r="DL646" s="12">
        <f>IF(DL$2&gt;$D646,
MAX(IFERROR($E646/$F646, 0), $E646-SUM($H646:DK646)),
0)</f>
        <v>0</v>
      </c>
      <c r="DM646" s="12">
        <f>IF(DM$2&gt;$D646,
MAX(IFERROR($E646/$F646, 0), $E646-SUM($H646:DL646)),
0)</f>
        <v>0</v>
      </c>
      <c r="DN646" s="12">
        <f>IF(DN$2&gt;$D646,
MAX(IFERROR($E646/$F646, 0), $E646-SUM($H646:DM646)),
0)</f>
        <v>0</v>
      </c>
      <c r="DO646" s="12">
        <f>IF(DO$2&gt;$D646,
MAX(IFERROR($E646/$F646, 0), $E646-SUM($H646:DN646)),
0)</f>
        <v>0</v>
      </c>
      <c r="DP646" s="12">
        <f>IF(DP$2&gt;$D646,
MAX(IFERROR($E646/$F646, 0), $E646-SUM($H646:DO646)),
0)</f>
        <v>0</v>
      </c>
      <c r="DQ646" s="12">
        <f>IF(DQ$2&gt;$D646,
MAX(IFERROR($E646/$F646, 0), $E646-SUM($H646:DP646)),
0)</f>
        <v>0</v>
      </c>
      <c r="DR646" s="12">
        <f>IF(DR$2&gt;$D646,
MAX(IFERROR($E646/$F646, 0), $E646-SUM($H646:DQ646)),
0)</f>
        <v>0</v>
      </c>
      <c r="DS646" s="12">
        <f>IF(DS$2&gt;$D646,
MAX(IFERROR($E646/$F646, 0), $E646-SUM($H646:DR646)),
0)</f>
        <v>0</v>
      </c>
      <c r="DT646" s="12">
        <f>IF(DT$2&gt;$D646,
MAX(IFERROR($E646/$F646, 0), $E646-SUM($H646:DS646)),
0)</f>
        <v>0</v>
      </c>
      <c r="DU646" s="12">
        <f>IF(DU$2&gt;$D646,
MAX(IFERROR($E646/$F646, 0), $E646-SUM($H646:DT646)),
0)</f>
        <v>0</v>
      </c>
      <c r="DV646" s="12">
        <f>IF(DV$2&gt;$D646,
MAX(IFERROR($E646/$F646, 0), $E646-SUM($H646:DU646)),
0)</f>
        <v>0</v>
      </c>
      <c r="DW646" s="12">
        <f>IF(DW$2&gt;$D646,
MAX(IFERROR($E646/$F646, 0), $E646-SUM($H646:DV646)),
0)</f>
        <v>0</v>
      </c>
      <c r="DX646" s="12">
        <f>IF(DX$2&gt;$D646,
MAX(IFERROR($E646/$F646, 0), $E646-SUM($H646:DW646)),
0)</f>
        <v>0</v>
      </c>
      <c r="DY646" s="12">
        <f>IF(DY$2&gt;$D646,
MAX(IFERROR($E646/$F646, 0), $E646-SUM($H646:DX646)),
0)</f>
        <v>0</v>
      </c>
      <c r="EB646" s="116">
        <f t="shared" ref="EB646:EB663" si="1657">ROW(EB646)-ROW($EB$2)+1</f>
        <v>645</v>
      </c>
      <c r="EC646" s="2" t="str">
        <f t="shared" ref="EC646:EC647" si="1658">B646</f>
        <v>Phase 1</v>
      </c>
      <c r="ED646" s="2" t="str">
        <f t="shared" ref="ED646:ED647" si="1659">C646</f>
        <v>60' Wide</v>
      </c>
      <c r="EE646" s="33" t="str">
        <f>EE665</f>
        <v>Cash</v>
      </c>
      <c r="EF646" s="2" t="str">
        <f>EF665</f>
        <v>Advertising / Sales Center</v>
      </c>
    </row>
    <row r="647" spans="1:136" x14ac:dyDescent="0.3">
      <c r="B647" s="2" t="str">
        <f>Product!$F$2</f>
        <v>Phase 1</v>
      </c>
      <c r="C647" s="2" t="str">
        <f>Product!$F$3</f>
        <v>75' Wide</v>
      </c>
      <c r="D647" s="127">
        <f>SUMIFS(INDEX(Product!$B$2:$U$97, MATCH(D643, Product!$B$2:$B$97, 0), ), Product!$B$2:$U$2, $B647, Product!$B$3:$U$3, $C647)</f>
        <v>44742</v>
      </c>
      <c r="E647" s="129">
        <f>SUMIFS(INDEX(Product!$B$2:$U$97, MATCH(E643, Product!$B$2:$B$97, 0), ), Product!$B$2:$U$2, $B647, Product!$B$3:$U$3, $C647)</f>
        <v>-229750</v>
      </c>
      <c r="F647" s="128">
        <f>SUMIFS(INDEX(Product!$B$2:$U$97, MATCH(F643, Product!$B$2:$B$97, 0), ), Product!$B$2:$U$2, $B647, Product!$B$3:$U$3, $C647)</f>
        <v>12</v>
      </c>
      <c r="G647" s="11">
        <f>SUM(H647:DZ647)</f>
        <v>-229750</v>
      </c>
      <c r="I647" s="12">
        <f>IF(I$2&gt;$D647,
MAX(IFERROR($E647/$F647, 0), $E647-SUM($H647:H647)),
0)</f>
        <v>0</v>
      </c>
      <c r="J647" s="12">
        <f>IF(J$2&gt;$D647,
MAX(IFERROR($E647/$F647, 0), $E647-SUM($H647:I647)),
0)</f>
        <v>0</v>
      </c>
      <c r="K647" s="12">
        <f>IF(K$2&gt;$D647,
MAX(IFERROR($E647/$F647, 0), $E647-SUM($H647:J647)),
0)</f>
        <v>0</v>
      </c>
      <c r="L647" s="12">
        <f>IF(L$2&gt;$D647,
MAX(IFERROR($E647/$F647, 0), $E647-SUM($H647:K647)),
0)</f>
        <v>0</v>
      </c>
      <c r="M647" s="12">
        <f>IF(M$2&gt;$D647,
MAX(IFERROR($E647/$F647, 0), $E647-SUM($H647:L647)),
0)</f>
        <v>0</v>
      </c>
      <c r="N647" s="12">
        <f>IF(N$2&gt;$D647,
MAX(IFERROR($E647/$F647, 0), $E647-SUM($H647:M647)),
0)</f>
        <v>0</v>
      </c>
      <c r="O647" s="12">
        <f>IF(O$2&gt;$D647,
MAX(IFERROR($E647/$F647, 0), $E647-SUM($H647:N647)),
0)</f>
        <v>0</v>
      </c>
      <c r="P647" s="12">
        <f>IF(P$2&gt;$D647,
MAX(IFERROR($E647/$F647, 0), $E647-SUM($H647:O647)),
0)</f>
        <v>-19145.833333333332</v>
      </c>
      <c r="Q647" s="12">
        <f>IF(Q$2&gt;$D647,
MAX(IFERROR($E647/$F647, 0), $E647-SUM($H647:P647)),
0)</f>
        <v>-19145.833333333332</v>
      </c>
      <c r="R647" s="12">
        <f>IF(R$2&gt;$D647,
MAX(IFERROR($E647/$F647, 0), $E647-SUM($H647:Q647)),
0)</f>
        <v>-19145.833333333332</v>
      </c>
      <c r="S647" s="12">
        <f>IF(S$2&gt;$D647,
MAX(IFERROR($E647/$F647, 0), $E647-SUM($H647:R647)),
0)</f>
        <v>-19145.833333333332</v>
      </c>
      <c r="T647" s="12">
        <f>IF(T$2&gt;$D647,
MAX(IFERROR($E647/$F647, 0), $E647-SUM($H647:S647)),
0)</f>
        <v>-19145.833333333332</v>
      </c>
      <c r="U647" s="12">
        <f>IF(U$2&gt;$D647,
MAX(IFERROR($E647/$F647, 0), $E647-SUM($H647:T647)),
0)</f>
        <v>-19145.833333333332</v>
      </c>
      <c r="V647" s="12">
        <f>IF(V$2&gt;$D647,
MAX(IFERROR($E647/$F647, 0), $E647-SUM($H647:U647)),
0)</f>
        <v>-19145.833333333332</v>
      </c>
      <c r="W647" s="12">
        <f>IF(W$2&gt;$D647,
MAX(IFERROR($E647/$F647, 0), $E647-SUM($H647:V647)),
0)</f>
        <v>-19145.833333333332</v>
      </c>
      <c r="X647" s="12">
        <f>IF(X$2&gt;$D647,
MAX(IFERROR($E647/$F647, 0), $E647-SUM($H647:W647)),
0)</f>
        <v>-19145.833333333332</v>
      </c>
      <c r="Y647" s="12">
        <f>IF(Y$2&gt;$D647,
MAX(IFERROR($E647/$F647, 0), $E647-SUM($H647:X647)),
0)</f>
        <v>-19145.833333333332</v>
      </c>
      <c r="Z647" s="12">
        <f>IF(Z$2&gt;$D647,
MAX(IFERROR($E647/$F647, 0), $E647-SUM($H647:Y647)),
0)</f>
        <v>-19145.833333333332</v>
      </c>
      <c r="AA647" s="12">
        <f>IF(AA$2&gt;$D647,
MAX(IFERROR($E647/$F647, 0), $E647-SUM($H647:Z647)),
0)</f>
        <v>-19145.833333333314</v>
      </c>
      <c r="AB647" s="12">
        <f>IF(AB$2&gt;$D647,
MAX(IFERROR($E647/$F647, 0), $E647-SUM($H647:AA647)),
0)</f>
        <v>0</v>
      </c>
      <c r="AC647" s="12">
        <f>IF(AC$2&gt;$D647,
MAX(IFERROR($E647/$F647, 0), $E647-SUM($H647:AB647)),
0)</f>
        <v>0</v>
      </c>
      <c r="AD647" s="12">
        <f>IF(AD$2&gt;$D647,
MAX(IFERROR($E647/$F647, 0), $E647-SUM($H647:AC647)),
0)</f>
        <v>0</v>
      </c>
      <c r="AE647" s="12">
        <f>IF(AE$2&gt;$D647,
MAX(IFERROR($E647/$F647, 0), $E647-SUM($H647:AD647)),
0)</f>
        <v>0</v>
      </c>
      <c r="AF647" s="12">
        <f>IF(AF$2&gt;$D647,
MAX(IFERROR($E647/$F647, 0), $E647-SUM($H647:AE647)),
0)</f>
        <v>0</v>
      </c>
      <c r="AG647" s="12">
        <f>IF(AG$2&gt;$D647,
MAX(IFERROR($E647/$F647, 0), $E647-SUM($H647:AF647)),
0)</f>
        <v>0</v>
      </c>
      <c r="AH647" s="12">
        <f>IF(AH$2&gt;$D647,
MAX(IFERROR($E647/$F647, 0), $E647-SUM($H647:AG647)),
0)</f>
        <v>0</v>
      </c>
      <c r="AI647" s="12">
        <f>IF(AI$2&gt;$D647,
MAX(IFERROR($E647/$F647, 0), $E647-SUM($H647:AH647)),
0)</f>
        <v>0</v>
      </c>
      <c r="AJ647" s="12">
        <f>IF(AJ$2&gt;$D647,
MAX(IFERROR($E647/$F647, 0), $E647-SUM($H647:AI647)),
0)</f>
        <v>0</v>
      </c>
      <c r="AK647" s="12">
        <f>IF(AK$2&gt;$D647,
MAX(IFERROR($E647/$F647, 0), $E647-SUM($H647:AJ647)),
0)</f>
        <v>0</v>
      </c>
      <c r="AL647" s="12">
        <f>IF(AL$2&gt;$D647,
MAX(IFERROR($E647/$F647, 0), $E647-SUM($H647:AK647)),
0)</f>
        <v>0</v>
      </c>
      <c r="AM647" s="12">
        <f>IF(AM$2&gt;$D647,
MAX(IFERROR($E647/$F647, 0), $E647-SUM($H647:AL647)),
0)</f>
        <v>0</v>
      </c>
      <c r="AN647" s="12">
        <f>IF(AN$2&gt;$D647,
MAX(IFERROR($E647/$F647, 0), $E647-SUM($H647:AM647)),
0)</f>
        <v>0</v>
      </c>
      <c r="AO647" s="12">
        <f>IF(AO$2&gt;$D647,
MAX(IFERROR($E647/$F647, 0), $E647-SUM($H647:AN647)),
0)</f>
        <v>0</v>
      </c>
      <c r="AP647" s="12">
        <f>IF(AP$2&gt;$D647,
MAX(IFERROR($E647/$F647, 0), $E647-SUM($H647:AO647)),
0)</f>
        <v>0</v>
      </c>
      <c r="AQ647" s="12">
        <f>IF(AQ$2&gt;$D647,
MAX(IFERROR($E647/$F647, 0), $E647-SUM($H647:AP647)),
0)</f>
        <v>0</v>
      </c>
      <c r="AR647" s="12">
        <f>IF(AR$2&gt;$D647,
MAX(IFERROR($E647/$F647, 0), $E647-SUM($H647:AQ647)),
0)</f>
        <v>0</v>
      </c>
      <c r="AS647" s="12">
        <f>IF(AS$2&gt;$D647,
MAX(IFERROR($E647/$F647, 0), $E647-SUM($H647:AR647)),
0)</f>
        <v>0</v>
      </c>
      <c r="AT647" s="12">
        <f>IF(AT$2&gt;$D647,
MAX(IFERROR($E647/$F647, 0), $E647-SUM($H647:AS647)),
0)</f>
        <v>0</v>
      </c>
      <c r="AU647" s="12">
        <f>IF(AU$2&gt;$D647,
MAX(IFERROR($E647/$F647, 0), $E647-SUM($H647:AT647)),
0)</f>
        <v>0</v>
      </c>
      <c r="AV647" s="12">
        <f>IF(AV$2&gt;$D647,
MAX(IFERROR($E647/$F647, 0), $E647-SUM($H647:AU647)),
0)</f>
        <v>0</v>
      </c>
      <c r="AW647" s="12">
        <f>IF(AW$2&gt;$D647,
MAX(IFERROR($E647/$F647, 0), $E647-SUM($H647:AV647)),
0)</f>
        <v>0</v>
      </c>
      <c r="AX647" s="12">
        <f>IF(AX$2&gt;$D647,
MAX(IFERROR($E647/$F647, 0), $E647-SUM($H647:AW647)),
0)</f>
        <v>0</v>
      </c>
      <c r="AY647" s="12">
        <f>IF(AY$2&gt;$D647,
MAX(IFERROR($E647/$F647, 0), $E647-SUM($H647:AX647)),
0)</f>
        <v>0</v>
      </c>
      <c r="AZ647" s="12">
        <f>IF(AZ$2&gt;$D647,
MAX(IFERROR($E647/$F647, 0), $E647-SUM($H647:AY647)),
0)</f>
        <v>0</v>
      </c>
      <c r="BA647" s="12">
        <f>IF(BA$2&gt;$D647,
MAX(IFERROR($E647/$F647, 0), $E647-SUM($H647:AZ647)),
0)</f>
        <v>0</v>
      </c>
      <c r="BB647" s="12">
        <f>IF(BB$2&gt;$D647,
MAX(IFERROR($E647/$F647, 0), $E647-SUM($H647:BA647)),
0)</f>
        <v>0</v>
      </c>
      <c r="BC647" s="12">
        <f>IF(BC$2&gt;$D647,
MAX(IFERROR($E647/$F647, 0), $E647-SUM($H647:BB647)),
0)</f>
        <v>0</v>
      </c>
      <c r="BD647" s="12">
        <f>IF(BD$2&gt;$D647,
MAX(IFERROR($E647/$F647, 0), $E647-SUM($H647:BC647)),
0)</f>
        <v>0</v>
      </c>
      <c r="BE647" s="12">
        <f>IF(BE$2&gt;$D647,
MAX(IFERROR($E647/$F647, 0), $E647-SUM($H647:BD647)),
0)</f>
        <v>0</v>
      </c>
      <c r="BF647" s="12">
        <f>IF(BF$2&gt;$D647,
MAX(IFERROR($E647/$F647, 0), $E647-SUM($H647:BE647)),
0)</f>
        <v>0</v>
      </c>
      <c r="BG647" s="12">
        <f>IF(BG$2&gt;$D647,
MAX(IFERROR($E647/$F647, 0), $E647-SUM($H647:BF647)),
0)</f>
        <v>0</v>
      </c>
      <c r="BH647" s="12">
        <f>IF(BH$2&gt;$D647,
MAX(IFERROR($E647/$F647, 0), $E647-SUM($H647:BG647)),
0)</f>
        <v>0</v>
      </c>
      <c r="BI647" s="12">
        <f>IF(BI$2&gt;$D647,
MAX(IFERROR($E647/$F647, 0), $E647-SUM($H647:BH647)),
0)</f>
        <v>0</v>
      </c>
      <c r="BJ647" s="12">
        <f>IF(BJ$2&gt;$D647,
MAX(IFERROR($E647/$F647, 0), $E647-SUM($H647:BI647)),
0)</f>
        <v>0</v>
      </c>
      <c r="BK647" s="12">
        <f>IF(BK$2&gt;$D647,
MAX(IFERROR($E647/$F647, 0), $E647-SUM($H647:BJ647)),
0)</f>
        <v>0</v>
      </c>
      <c r="BL647" s="12">
        <f>IF(BL$2&gt;$D647,
MAX(IFERROR($E647/$F647, 0), $E647-SUM($H647:BK647)),
0)</f>
        <v>0</v>
      </c>
      <c r="BM647" s="12">
        <f>IF(BM$2&gt;$D647,
MAX(IFERROR($E647/$F647, 0), $E647-SUM($H647:BL647)),
0)</f>
        <v>0</v>
      </c>
      <c r="BN647" s="12">
        <f>IF(BN$2&gt;$D647,
MAX(IFERROR($E647/$F647, 0), $E647-SUM($H647:BM647)),
0)</f>
        <v>0</v>
      </c>
      <c r="BO647" s="12">
        <f>IF(BO$2&gt;$D647,
MAX(IFERROR($E647/$F647, 0), $E647-SUM($H647:BN647)),
0)</f>
        <v>0</v>
      </c>
      <c r="BP647" s="12">
        <f>IF(BP$2&gt;$D647,
MAX(IFERROR($E647/$F647, 0), $E647-SUM($H647:BO647)),
0)</f>
        <v>0</v>
      </c>
      <c r="BQ647" s="12">
        <f>IF(BQ$2&gt;$D647,
MAX(IFERROR($E647/$F647, 0), $E647-SUM($H647:BP647)),
0)</f>
        <v>0</v>
      </c>
      <c r="BR647" s="12">
        <f>IF(BR$2&gt;$D647,
MAX(IFERROR($E647/$F647, 0), $E647-SUM($H647:BQ647)),
0)</f>
        <v>0</v>
      </c>
      <c r="BS647" s="12">
        <f>IF(BS$2&gt;$D647,
MAX(IFERROR($E647/$F647, 0), $E647-SUM($H647:BR647)),
0)</f>
        <v>0</v>
      </c>
      <c r="BT647" s="12">
        <f>IF(BT$2&gt;$D647,
MAX(IFERROR($E647/$F647, 0), $E647-SUM($H647:BS647)),
0)</f>
        <v>0</v>
      </c>
      <c r="BU647" s="12">
        <f>IF(BU$2&gt;$D647,
MAX(IFERROR($E647/$F647, 0), $E647-SUM($H647:BT647)),
0)</f>
        <v>0</v>
      </c>
      <c r="BV647" s="12">
        <f>IF(BV$2&gt;$D647,
MAX(IFERROR($E647/$F647, 0), $E647-SUM($H647:BU647)),
0)</f>
        <v>0</v>
      </c>
      <c r="BW647" s="12">
        <f>IF(BW$2&gt;$D647,
MAX(IFERROR($E647/$F647, 0), $E647-SUM($H647:BV647)),
0)</f>
        <v>0</v>
      </c>
      <c r="BX647" s="12">
        <f>IF(BX$2&gt;$D647,
MAX(IFERROR($E647/$F647, 0), $E647-SUM($H647:BW647)),
0)</f>
        <v>0</v>
      </c>
      <c r="BY647" s="12">
        <f>IF(BY$2&gt;$D647,
MAX(IFERROR($E647/$F647, 0), $E647-SUM($H647:BX647)),
0)</f>
        <v>0</v>
      </c>
      <c r="BZ647" s="12">
        <f>IF(BZ$2&gt;$D647,
MAX(IFERROR($E647/$F647, 0), $E647-SUM($H647:BY647)),
0)</f>
        <v>0</v>
      </c>
      <c r="CA647" s="12">
        <f>IF(CA$2&gt;$D647,
MAX(IFERROR($E647/$F647, 0), $E647-SUM($H647:BZ647)),
0)</f>
        <v>0</v>
      </c>
      <c r="CB647" s="12">
        <f>IF(CB$2&gt;$D647,
MAX(IFERROR($E647/$F647, 0), $E647-SUM($H647:CA647)),
0)</f>
        <v>0</v>
      </c>
      <c r="CC647" s="12">
        <f>IF(CC$2&gt;$D647,
MAX(IFERROR($E647/$F647, 0), $E647-SUM($H647:CB647)),
0)</f>
        <v>0</v>
      </c>
      <c r="CD647" s="12">
        <f>IF(CD$2&gt;$D647,
MAX(IFERROR($E647/$F647, 0), $E647-SUM($H647:CC647)),
0)</f>
        <v>0</v>
      </c>
      <c r="CE647" s="12">
        <f>IF(CE$2&gt;$D647,
MAX(IFERROR($E647/$F647, 0), $E647-SUM($H647:CD647)),
0)</f>
        <v>0</v>
      </c>
      <c r="CF647" s="12">
        <f>IF(CF$2&gt;$D647,
MAX(IFERROR($E647/$F647, 0), $E647-SUM($H647:CE647)),
0)</f>
        <v>0</v>
      </c>
      <c r="CG647" s="12">
        <f>IF(CG$2&gt;$D647,
MAX(IFERROR($E647/$F647, 0), $E647-SUM($H647:CF647)),
0)</f>
        <v>0</v>
      </c>
      <c r="CH647" s="12">
        <f>IF(CH$2&gt;$D647,
MAX(IFERROR($E647/$F647, 0), $E647-SUM($H647:CG647)),
0)</f>
        <v>0</v>
      </c>
      <c r="CI647" s="12">
        <f>IF(CI$2&gt;$D647,
MAX(IFERROR($E647/$F647, 0), $E647-SUM($H647:CH647)),
0)</f>
        <v>0</v>
      </c>
      <c r="CJ647" s="12">
        <f>IF(CJ$2&gt;$D647,
MAX(IFERROR($E647/$F647, 0), $E647-SUM($H647:CI647)),
0)</f>
        <v>0</v>
      </c>
      <c r="CK647" s="12">
        <f>IF(CK$2&gt;$D647,
MAX(IFERROR($E647/$F647, 0), $E647-SUM($H647:CJ647)),
0)</f>
        <v>0</v>
      </c>
      <c r="CL647" s="12">
        <f>IF(CL$2&gt;$D647,
MAX(IFERROR($E647/$F647, 0), $E647-SUM($H647:CK647)),
0)</f>
        <v>0</v>
      </c>
      <c r="CM647" s="12">
        <f>IF(CM$2&gt;$D647,
MAX(IFERROR($E647/$F647, 0), $E647-SUM($H647:CL647)),
0)</f>
        <v>0</v>
      </c>
      <c r="CN647" s="12">
        <f>IF(CN$2&gt;$D647,
MAX(IFERROR($E647/$F647, 0), $E647-SUM($H647:CM647)),
0)</f>
        <v>0</v>
      </c>
      <c r="CO647" s="12">
        <f>IF(CO$2&gt;$D647,
MAX(IFERROR($E647/$F647, 0), $E647-SUM($H647:CN647)),
0)</f>
        <v>0</v>
      </c>
      <c r="CP647" s="12">
        <f>IF(CP$2&gt;$D647,
MAX(IFERROR($E647/$F647, 0), $E647-SUM($H647:CO647)),
0)</f>
        <v>0</v>
      </c>
      <c r="CQ647" s="12">
        <f>IF(CQ$2&gt;$D647,
MAX(IFERROR($E647/$F647, 0), $E647-SUM($H647:CP647)),
0)</f>
        <v>0</v>
      </c>
      <c r="CR647" s="12">
        <f>IF(CR$2&gt;$D647,
MAX(IFERROR($E647/$F647, 0), $E647-SUM($H647:CQ647)),
0)</f>
        <v>0</v>
      </c>
      <c r="CS647" s="12">
        <f>IF(CS$2&gt;$D647,
MAX(IFERROR($E647/$F647, 0), $E647-SUM($H647:CR647)),
0)</f>
        <v>0</v>
      </c>
      <c r="CT647" s="12">
        <f>IF(CT$2&gt;$D647,
MAX(IFERROR($E647/$F647, 0), $E647-SUM($H647:CS647)),
0)</f>
        <v>0</v>
      </c>
      <c r="CU647" s="12">
        <f>IF(CU$2&gt;$D647,
MAX(IFERROR($E647/$F647, 0), $E647-SUM($H647:CT647)),
0)</f>
        <v>0</v>
      </c>
      <c r="CV647" s="12">
        <f>IF(CV$2&gt;$D647,
MAX(IFERROR($E647/$F647, 0), $E647-SUM($H647:CU647)),
0)</f>
        <v>0</v>
      </c>
      <c r="CW647" s="12">
        <f>IF(CW$2&gt;$D647,
MAX(IFERROR($E647/$F647, 0), $E647-SUM($H647:CV647)),
0)</f>
        <v>0</v>
      </c>
      <c r="CX647" s="12">
        <f>IF(CX$2&gt;$D647,
MAX(IFERROR($E647/$F647, 0), $E647-SUM($H647:CW647)),
0)</f>
        <v>0</v>
      </c>
      <c r="CY647" s="12">
        <f>IF(CY$2&gt;$D647,
MAX(IFERROR($E647/$F647, 0), $E647-SUM($H647:CX647)),
0)</f>
        <v>0</v>
      </c>
      <c r="CZ647" s="12">
        <f>IF(CZ$2&gt;$D647,
MAX(IFERROR($E647/$F647, 0), $E647-SUM($H647:CY647)),
0)</f>
        <v>0</v>
      </c>
      <c r="DA647" s="12">
        <f>IF(DA$2&gt;$D647,
MAX(IFERROR($E647/$F647, 0), $E647-SUM($H647:CZ647)),
0)</f>
        <v>0</v>
      </c>
      <c r="DB647" s="12">
        <f>IF(DB$2&gt;$D647,
MAX(IFERROR($E647/$F647, 0), $E647-SUM($H647:DA647)),
0)</f>
        <v>0</v>
      </c>
      <c r="DC647" s="12">
        <f>IF(DC$2&gt;$D647,
MAX(IFERROR($E647/$F647, 0), $E647-SUM($H647:DB647)),
0)</f>
        <v>0</v>
      </c>
      <c r="DD647" s="12">
        <f>IF(DD$2&gt;$D647,
MAX(IFERROR($E647/$F647, 0), $E647-SUM($H647:DC647)),
0)</f>
        <v>0</v>
      </c>
      <c r="DE647" s="12">
        <f>IF(DE$2&gt;$D647,
MAX(IFERROR($E647/$F647, 0), $E647-SUM($H647:DD647)),
0)</f>
        <v>0</v>
      </c>
      <c r="DF647" s="12">
        <f>IF(DF$2&gt;$D647,
MAX(IFERROR($E647/$F647, 0), $E647-SUM($H647:DE647)),
0)</f>
        <v>0</v>
      </c>
      <c r="DG647" s="12">
        <f>IF(DG$2&gt;$D647,
MAX(IFERROR($E647/$F647, 0), $E647-SUM($H647:DF647)),
0)</f>
        <v>0</v>
      </c>
      <c r="DH647" s="12">
        <f>IF(DH$2&gt;$D647,
MAX(IFERROR($E647/$F647, 0), $E647-SUM($H647:DG647)),
0)</f>
        <v>0</v>
      </c>
      <c r="DI647" s="12">
        <f>IF(DI$2&gt;$D647,
MAX(IFERROR($E647/$F647, 0), $E647-SUM($H647:DH647)),
0)</f>
        <v>0</v>
      </c>
      <c r="DJ647" s="12">
        <f>IF(DJ$2&gt;$D647,
MAX(IFERROR($E647/$F647, 0), $E647-SUM($H647:DI647)),
0)</f>
        <v>0</v>
      </c>
      <c r="DK647" s="12">
        <f>IF(DK$2&gt;$D647,
MAX(IFERROR($E647/$F647, 0), $E647-SUM($H647:DJ647)),
0)</f>
        <v>0</v>
      </c>
      <c r="DL647" s="12">
        <f>IF(DL$2&gt;$D647,
MAX(IFERROR($E647/$F647, 0), $E647-SUM($H647:DK647)),
0)</f>
        <v>0</v>
      </c>
      <c r="DM647" s="12">
        <f>IF(DM$2&gt;$D647,
MAX(IFERROR($E647/$F647, 0), $E647-SUM($H647:DL647)),
0)</f>
        <v>0</v>
      </c>
      <c r="DN647" s="12">
        <f>IF(DN$2&gt;$D647,
MAX(IFERROR($E647/$F647, 0), $E647-SUM($H647:DM647)),
0)</f>
        <v>0</v>
      </c>
      <c r="DO647" s="12">
        <f>IF(DO$2&gt;$D647,
MAX(IFERROR($E647/$F647, 0), $E647-SUM($H647:DN647)),
0)</f>
        <v>0</v>
      </c>
      <c r="DP647" s="12">
        <f>IF(DP$2&gt;$D647,
MAX(IFERROR($E647/$F647, 0), $E647-SUM($H647:DO647)),
0)</f>
        <v>0</v>
      </c>
      <c r="DQ647" s="12">
        <f>IF(DQ$2&gt;$D647,
MAX(IFERROR($E647/$F647, 0), $E647-SUM($H647:DP647)),
0)</f>
        <v>0</v>
      </c>
      <c r="DR647" s="12">
        <f>IF(DR$2&gt;$D647,
MAX(IFERROR($E647/$F647, 0), $E647-SUM($H647:DQ647)),
0)</f>
        <v>0</v>
      </c>
      <c r="DS647" s="12">
        <f>IF(DS$2&gt;$D647,
MAX(IFERROR($E647/$F647, 0), $E647-SUM($H647:DR647)),
0)</f>
        <v>0</v>
      </c>
      <c r="DT647" s="12">
        <f>IF(DT$2&gt;$D647,
MAX(IFERROR($E647/$F647, 0), $E647-SUM($H647:DS647)),
0)</f>
        <v>0</v>
      </c>
      <c r="DU647" s="12">
        <f>IF(DU$2&gt;$D647,
MAX(IFERROR($E647/$F647, 0), $E647-SUM($H647:DT647)),
0)</f>
        <v>0</v>
      </c>
      <c r="DV647" s="12">
        <f>IF(DV$2&gt;$D647,
MAX(IFERROR($E647/$F647, 0), $E647-SUM($H647:DU647)),
0)</f>
        <v>0</v>
      </c>
      <c r="DW647" s="12">
        <f>IF(DW$2&gt;$D647,
MAX(IFERROR($E647/$F647, 0), $E647-SUM($H647:DV647)),
0)</f>
        <v>0</v>
      </c>
      <c r="DX647" s="12">
        <f>IF(DX$2&gt;$D647,
MAX(IFERROR($E647/$F647, 0), $E647-SUM($H647:DW647)),
0)</f>
        <v>0</v>
      </c>
      <c r="DY647" s="12">
        <f>IF(DY$2&gt;$D647,
MAX(IFERROR($E647/$F647, 0), $E647-SUM($H647:DX647)),
0)</f>
        <v>0</v>
      </c>
      <c r="EB647" s="116">
        <f t="shared" si="1657"/>
        <v>646</v>
      </c>
      <c r="EC647" s="2" t="str">
        <f t="shared" si="1658"/>
        <v>Phase 1</v>
      </c>
      <c r="ED647" s="2" t="str">
        <f t="shared" si="1659"/>
        <v>75' Wide</v>
      </c>
      <c r="EE647" s="33" t="str">
        <f>EE665</f>
        <v>Cash</v>
      </c>
      <c r="EF647" s="2" t="str">
        <f>EF665</f>
        <v>Advertising / Sales Center</v>
      </c>
    </row>
    <row r="648" spans="1:136" x14ac:dyDescent="0.3">
      <c r="D648" s="127"/>
      <c r="E648" s="129"/>
      <c r="F648" s="128"/>
      <c r="I648" s="21"/>
      <c r="J648" s="21"/>
      <c r="K648" s="21"/>
      <c r="L648" s="21"/>
      <c r="M648" s="21"/>
      <c r="N648" s="21"/>
      <c r="O648" s="21"/>
      <c r="P648" s="21"/>
      <c r="Q648" s="21"/>
      <c r="R648" s="21"/>
      <c r="S648" s="21"/>
      <c r="T648" s="21"/>
      <c r="U648" s="21"/>
      <c r="V648" s="21"/>
      <c r="W648" s="21"/>
      <c r="X648" s="21"/>
      <c r="Y648" s="21"/>
      <c r="Z648" s="21"/>
      <c r="AA648" s="21"/>
      <c r="AB648" s="21"/>
      <c r="AC648" s="21"/>
      <c r="AD648" s="21"/>
      <c r="AE648" s="21"/>
      <c r="AF648" s="21"/>
      <c r="AG648" s="21"/>
      <c r="AH648" s="21"/>
      <c r="AI648" s="21"/>
      <c r="AJ648" s="21"/>
      <c r="AK648" s="21"/>
      <c r="AL648" s="21"/>
      <c r="AM648" s="21"/>
      <c r="AN648" s="21"/>
      <c r="AO648" s="21"/>
      <c r="AP648" s="21"/>
      <c r="AQ648" s="21"/>
      <c r="AR648" s="21"/>
      <c r="AS648" s="21"/>
      <c r="AT648" s="21"/>
      <c r="AU648" s="21"/>
      <c r="AV648" s="21"/>
      <c r="AW648" s="21"/>
      <c r="AX648" s="21"/>
      <c r="AY648" s="21"/>
      <c r="AZ648" s="21"/>
      <c r="BA648" s="21"/>
      <c r="BB648" s="21"/>
      <c r="BC648" s="21"/>
      <c r="BD648" s="21"/>
      <c r="BE648" s="21"/>
      <c r="BF648" s="21"/>
      <c r="BG648" s="21"/>
      <c r="BH648" s="21"/>
      <c r="BI648" s="21"/>
      <c r="BJ648" s="21"/>
      <c r="BK648" s="21"/>
      <c r="BL648" s="21"/>
      <c r="BM648" s="21"/>
      <c r="BN648" s="21"/>
      <c r="BO648" s="21"/>
      <c r="BP648" s="21"/>
      <c r="BQ648" s="21"/>
      <c r="BR648" s="21"/>
      <c r="BS648" s="21"/>
      <c r="BT648" s="21"/>
      <c r="BU648" s="21"/>
      <c r="BV648" s="21"/>
      <c r="BW648" s="21"/>
      <c r="BX648" s="21"/>
      <c r="BY648" s="21"/>
      <c r="BZ648" s="21"/>
      <c r="CA648" s="21"/>
      <c r="CB648" s="21"/>
      <c r="CC648" s="21"/>
      <c r="CD648" s="21"/>
      <c r="CE648" s="21"/>
      <c r="CF648" s="21"/>
      <c r="CG648" s="21"/>
      <c r="CH648" s="21"/>
      <c r="CI648" s="21"/>
      <c r="CJ648" s="21"/>
      <c r="CK648" s="21"/>
      <c r="CL648" s="21"/>
      <c r="CM648" s="21"/>
      <c r="CN648" s="21"/>
      <c r="CO648" s="21"/>
      <c r="CP648" s="21"/>
      <c r="CQ648" s="21"/>
      <c r="CR648" s="21"/>
      <c r="CS648" s="21"/>
      <c r="CT648" s="21"/>
      <c r="CU648" s="21"/>
      <c r="CV648" s="21"/>
      <c r="CW648" s="21"/>
      <c r="CX648" s="21"/>
      <c r="CY648" s="21"/>
      <c r="CZ648" s="21"/>
      <c r="DA648" s="21"/>
      <c r="DB648" s="21"/>
      <c r="DC648" s="21"/>
      <c r="DD648" s="21"/>
      <c r="DE648" s="21"/>
      <c r="DF648" s="21"/>
      <c r="DG648" s="21"/>
      <c r="DH648" s="21"/>
      <c r="DI648" s="21"/>
      <c r="DJ648" s="21"/>
      <c r="DK648" s="21"/>
      <c r="DL648" s="21"/>
      <c r="DM648" s="21"/>
      <c r="DN648" s="21"/>
      <c r="DO648" s="21"/>
      <c r="DP648" s="21"/>
      <c r="DQ648" s="21"/>
      <c r="DR648" s="21"/>
      <c r="DS648" s="21"/>
      <c r="DT648" s="21"/>
      <c r="DU648" s="21"/>
      <c r="DV648" s="21"/>
      <c r="DW648" s="21"/>
      <c r="DX648" s="21"/>
      <c r="DY648" s="21"/>
      <c r="EE648" s="33"/>
    </row>
    <row r="649" spans="1:136" x14ac:dyDescent="0.3">
      <c r="B649" s="2" t="str">
        <f>Product!$G$2</f>
        <v>Phase 2</v>
      </c>
      <c r="C649" s="2" t="str">
        <f>Product!$G$3</f>
        <v>50' Wide</v>
      </c>
      <c r="D649" s="127">
        <f>SUMIFS(INDEX(Product!$B$2:$U$97, MATCH(D643, Product!$B$2:$B$97, 0), ), Product!$B$2:$U$2, $B649, Product!$B$3:$U$3, $C649)</f>
        <v>45107</v>
      </c>
      <c r="E649" s="129">
        <f>SUMIFS(INDEX(Product!$B$2:$U$97, MATCH(E643, Product!$B$2:$B$97, 0), ), Product!$B$2:$U$2, $B649, Product!$B$3:$U$3, $C649)</f>
        <v>-248250</v>
      </c>
      <c r="F649" s="128">
        <f>SUMIFS(INDEX(Product!$B$2:$U$97, MATCH(F643, Product!$B$2:$B$97, 0), ), Product!$B$2:$U$2, $B649, Product!$B$3:$U$3, $C649)</f>
        <v>12</v>
      </c>
      <c r="G649" s="11">
        <f>SUM(H649:DZ649)</f>
        <v>-248250</v>
      </c>
      <c r="I649" s="12">
        <f>IF(I$2&gt;$D649,
MAX(IFERROR($E649/$F649, 0), $E649-SUM($H649:H649)),
0)</f>
        <v>0</v>
      </c>
      <c r="J649" s="12">
        <f>IF(J$2&gt;$D649,
MAX(IFERROR($E649/$F649, 0), $E649-SUM($H649:I649)),
0)</f>
        <v>0</v>
      </c>
      <c r="K649" s="12">
        <f>IF(K$2&gt;$D649,
MAX(IFERROR($E649/$F649, 0), $E649-SUM($H649:J649)),
0)</f>
        <v>0</v>
      </c>
      <c r="L649" s="12">
        <f>IF(L$2&gt;$D649,
MAX(IFERROR($E649/$F649, 0), $E649-SUM($H649:K649)),
0)</f>
        <v>0</v>
      </c>
      <c r="M649" s="12">
        <f>IF(M$2&gt;$D649,
MAX(IFERROR($E649/$F649, 0), $E649-SUM($H649:L649)),
0)</f>
        <v>0</v>
      </c>
      <c r="N649" s="12">
        <f>IF(N$2&gt;$D649,
MAX(IFERROR($E649/$F649, 0), $E649-SUM($H649:M649)),
0)</f>
        <v>0</v>
      </c>
      <c r="O649" s="12">
        <f>IF(O$2&gt;$D649,
MAX(IFERROR($E649/$F649, 0), $E649-SUM($H649:N649)),
0)</f>
        <v>0</v>
      </c>
      <c r="P649" s="12">
        <f>IF(P$2&gt;$D649,
MAX(IFERROR($E649/$F649, 0), $E649-SUM($H649:O649)),
0)</f>
        <v>0</v>
      </c>
      <c r="Q649" s="12">
        <f>IF(Q$2&gt;$D649,
MAX(IFERROR($E649/$F649, 0), $E649-SUM($H649:P649)),
0)</f>
        <v>0</v>
      </c>
      <c r="R649" s="12">
        <f>IF(R$2&gt;$D649,
MAX(IFERROR($E649/$F649, 0), $E649-SUM($H649:Q649)),
0)</f>
        <v>0</v>
      </c>
      <c r="S649" s="12">
        <f>IF(S$2&gt;$D649,
MAX(IFERROR($E649/$F649, 0), $E649-SUM($H649:R649)),
0)</f>
        <v>0</v>
      </c>
      <c r="T649" s="12">
        <f>IF(T$2&gt;$D649,
MAX(IFERROR($E649/$F649, 0), $E649-SUM($H649:S649)),
0)</f>
        <v>0</v>
      </c>
      <c r="U649" s="12">
        <f>IF(U$2&gt;$D649,
MAX(IFERROR($E649/$F649, 0), $E649-SUM($H649:T649)),
0)</f>
        <v>0</v>
      </c>
      <c r="V649" s="12">
        <f>IF(V$2&gt;$D649,
MAX(IFERROR($E649/$F649, 0), $E649-SUM($H649:U649)),
0)</f>
        <v>0</v>
      </c>
      <c r="W649" s="12">
        <f>IF(W$2&gt;$D649,
MAX(IFERROR($E649/$F649, 0), $E649-SUM($H649:V649)),
0)</f>
        <v>0</v>
      </c>
      <c r="X649" s="12">
        <f>IF(X$2&gt;$D649,
MAX(IFERROR($E649/$F649, 0), $E649-SUM($H649:W649)),
0)</f>
        <v>0</v>
      </c>
      <c r="Y649" s="12">
        <f>IF(Y$2&gt;$D649,
MAX(IFERROR($E649/$F649, 0), $E649-SUM($H649:X649)),
0)</f>
        <v>0</v>
      </c>
      <c r="Z649" s="12">
        <f>IF(Z$2&gt;$D649,
MAX(IFERROR($E649/$F649, 0), $E649-SUM($H649:Y649)),
0)</f>
        <v>0</v>
      </c>
      <c r="AA649" s="12">
        <f>IF(AA$2&gt;$D649,
MAX(IFERROR($E649/$F649, 0), $E649-SUM($H649:Z649)),
0)</f>
        <v>0</v>
      </c>
      <c r="AB649" s="12">
        <f>IF(AB$2&gt;$D649,
MAX(IFERROR($E649/$F649, 0), $E649-SUM($H649:AA649)),
0)</f>
        <v>-20687.5</v>
      </c>
      <c r="AC649" s="12">
        <f>IF(AC$2&gt;$D649,
MAX(IFERROR($E649/$F649, 0), $E649-SUM($H649:AB649)),
0)</f>
        <v>-20687.5</v>
      </c>
      <c r="AD649" s="12">
        <f>IF(AD$2&gt;$D649,
MAX(IFERROR($E649/$F649, 0), $E649-SUM($H649:AC649)),
0)</f>
        <v>-20687.5</v>
      </c>
      <c r="AE649" s="12">
        <f>IF(AE$2&gt;$D649,
MAX(IFERROR($E649/$F649, 0), $E649-SUM($H649:AD649)),
0)</f>
        <v>-20687.5</v>
      </c>
      <c r="AF649" s="12">
        <f>IF(AF$2&gt;$D649,
MAX(IFERROR($E649/$F649, 0), $E649-SUM($H649:AE649)),
0)</f>
        <v>-20687.5</v>
      </c>
      <c r="AG649" s="12">
        <f>IF(AG$2&gt;$D649,
MAX(IFERROR($E649/$F649, 0), $E649-SUM($H649:AF649)),
0)</f>
        <v>-20687.5</v>
      </c>
      <c r="AH649" s="12">
        <f>IF(AH$2&gt;$D649,
MAX(IFERROR($E649/$F649, 0), $E649-SUM($H649:AG649)),
0)</f>
        <v>-20687.5</v>
      </c>
      <c r="AI649" s="12">
        <f>IF(AI$2&gt;$D649,
MAX(IFERROR($E649/$F649, 0), $E649-SUM($H649:AH649)),
0)</f>
        <v>-20687.5</v>
      </c>
      <c r="AJ649" s="12">
        <f>IF(AJ$2&gt;$D649,
MAX(IFERROR($E649/$F649, 0), $E649-SUM($H649:AI649)),
0)</f>
        <v>-20687.5</v>
      </c>
      <c r="AK649" s="12">
        <f>IF(AK$2&gt;$D649,
MAX(IFERROR($E649/$F649, 0), $E649-SUM($H649:AJ649)),
0)</f>
        <v>-20687.5</v>
      </c>
      <c r="AL649" s="12">
        <f>IF(AL$2&gt;$D649,
MAX(IFERROR($E649/$F649, 0), $E649-SUM($H649:AK649)),
0)</f>
        <v>-20687.5</v>
      </c>
      <c r="AM649" s="12">
        <f>IF(AM$2&gt;$D649,
MAX(IFERROR($E649/$F649, 0), $E649-SUM($H649:AL649)),
0)</f>
        <v>-20687.5</v>
      </c>
      <c r="AN649" s="12">
        <f>IF(AN$2&gt;$D649,
MAX(IFERROR($E649/$F649, 0), $E649-SUM($H649:AM649)),
0)</f>
        <v>0</v>
      </c>
      <c r="AO649" s="12">
        <f>IF(AO$2&gt;$D649,
MAX(IFERROR($E649/$F649, 0), $E649-SUM($H649:AN649)),
0)</f>
        <v>0</v>
      </c>
      <c r="AP649" s="12">
        <f>IF(AP$2&gt;$D649,
MAX(IFERROR($E649/$F649, 0), $E649-SUM($H649:AO649)),
0)</f>
        <v>0</v>
      </c>
      <c r="AQ649" s="12">
        <f>IF(AQ$2&gt;$D649,
MAX(IFERROR($E649/$F649, 0), $E649-SUM($H649:AP649)),
0)</f>
        <v>0</v>
      </c>
      <c r="AR649" s="12">
        <f>IF(AR$2&gt;$D649,
MAX(IFERROR($E649/$F649, 0), $E649-SUM($H649:AQ649)),
0)</f>
        <v>0</v>
      </c>
      <c r="AS649" s="12">
        <f>IF(AS$2&gt;$D649,
MAX(IFERROR($E649/$F649, 0), $E649-SUM($H649:AR649)),
0)</f>
        <v>0</v>
      </c>
      <c r="AT649" s="12">
        <f>IF(AT$2&gt;$D649,
MAX(IFERROR($E649/$F649, 0), $E649-SUM($H649:AS649)),
0)</f>
        <v>0</v>
      </c>
      <c r="AU649" s="12">
        <f>IF(AU$2&gt;$D649,
MAX(IFERROR($E649/$F649, 0), $E649-SUM($H649:AT649)),
0)</f>
        <v>0</v>
      </c>
      <c r="AV649" s="12">
        <f>IF(AV$2&gt;$D649,
MAX(IFERROR($E649/$F649, 0), $E649-SUM($H649:AU649)),
0)</f>
        <v>0</v>
      </c>
      <c r="AW649" s="12">
        <f>IF(AW$2&gt;$D649,
MAX(IFERROR($E649/$F649, 0), $E649-SUM($H649:AV649)),
0)</f>
        <v>0</v>
      </c>
      <c r="AX649" s="12">
        <f>IF(AX$2&gt;$D649,
MAX(IFERROR($E649/$F649, 0), $E649-SUM($H649:AW649)),
0)</f>
        <v>0</v>
      </c>
      <c r="AY649" s="12">
        <f>IF(AY$2&gt;$D649,
MAX(IFERROR($E649/$F649, 0), $E649-SUM($H649:AX649)),
0)</f>
        <v>0</v>
      </c>
      <c r="AZ649" s="12">
        <f>IF(AZ$2&gt;$D649,
MAX(IFERROR($E649/$F649, 0), $E649-SUM($H649:AY649)),
0)</f>
        <v>0</v>
      </c>
      <c r="BA649" s="12">
        <f>IF(BA$2&gt;$D649,
MAX(IFERROR($E649/$F649, 0), $E649-SUM($H649:AZ649)),
0)</f>
        <v>0</v>
      </c>
      <c r="BB649" s="12">
        <f>IF(BB$2&gt;$D649,
MAX(IFERROR($E649/$F649, 0), $E649-SUM($H649:BA649)),
0)</f>
        <v>0</v>
      </c>
      <c r="BC649" s="12">
        <f>IF(BC$2&gt;$D649,
MAX(IFERROR($E649/$F649, 0), $E649-SUM($H649:BB649)),
0)</f>
        <v>0</v>
      </c>
      <c r="BD649" s="12">
        <f>IF(BD$2&gt;$D649,
MAX(IFERROR($E649/$F649, 0), $E649-SUM($H649:BC649)),
0)</f>
        <v>0</v>
      </c>
      <c r="BE649" s="12">
        <f>IF(BE$2&gt;$D649,
MAX(IFERROR($E649/$F649, 0), $E649-SUM($H649:BD649)),
0)</f>
        <v>0</v>
      </c>
      <c r="BF649" s="12">
        <f>IF(BF$2&gt;$D649,
MAX(IFERROR($E649/$F649, 0), $E649-SUM($H649:BE649)),
0)</f>
        <v>0</v>
      </c>
      <c r="BG649" s="12">
        <f>IF(BG$2&gt;$D649,
MAX(IFERROR($E649/$F649, 0), $E649-SUM($H649:BF649)),
0)</f>
        <v>0</v>
      </c>
      <c r="BH649" s="12">
        <f>IF(BH$2&gt;$D649,
MAX(IFERROR($E649/$F649, 0), $E649-SUM($H649:BG649)),
0)</f>
        <v>0</v>
      </c>
      <c r="BI649" s="12">
        <f>IF(BI$2&gt;$D649,
MAX(IFERROR($E649/$F649, 0), $E649-SUM($H649:BH649)),
0)</f>
        <v>0</v>
      </c>
      <c r="BJ649" s="12">
        <f>IF(BJ$2&gt;$D649,
MAX(IFERROR($E649/$F649, 0), $E649-SUM($H649:BI649)),
0)</f>
        <v>0</v>
      </c>
      <c r="BK649" s="12">
        <f>IF(BK$2&gt;$D649,
MAX(IFERROR($E649/$F649, 0), $E649-SUM($H649:BJ649)),
0)</f>
        <v>0</v>
      </c>
      <c r="BL649" s="12">
        <f>IF(BL$2&gt;$D649,
MAX(IFERROR($E649/$F649, 0), $E649-SUM($H649:BK649)),
0)</f>
        <v>0</v>
      </c>
      <c r="BM649" s="12">
        <f>IF(BM$2&gt;$D649,
MAX(IFERROR($E649/$F649, 0), $E649-SUM($H649:BL649)),
0)</f>
        <v>0</v>
      </c>
      <c r="BN649" s="12">
        <f>IF(BN$2&gt;$D649,
MAX(IFERROR($E649/$F649, 0), $E649-SUM($H649:BM649)),
0)</f>
        <v>0</v>
      </c>
      <c r="BO649" s="12">
        <f>IF(BO$2&gt;$D649,
MAX(IFERROR($E649/$F649, 0), $E649-SUM($H649:BN649)),
0)</f>
        <v>0</v>
      </c>
      <c r="BP649" s="12">
        <f>IF(BP$2&gt;$D649,
MAX(IFERROR($E649/$F649, 0), $E649-SUM($H649:BO649)),
0)</f>
        <v>0</v>
      </c>
      <c r="BQ649" s="12">
        <f>IF(BQ$2&gt;$D649,
MAX(IFERROR($E649/$F649, 0), $E649-SUM($H649:BP649)),
0)</f>
        <v>0</v>
      </c>
      <c r="BR649" s="12">
        <f>IF(BR$2&gt;$D649,
MAX(IFERROR($E649/$F649, 0), $E649-SUM($H649:BQ649)),
0)</f>
        <v>0</v>
      </c>
      <c r="BS649" s="12">
        <f>IF(BS$2&gt;$D649,
MAX(IFERROR($E649/$F649, 0), $E649-SUM($H649:BR649)),
0)</f>
        <v>0</v>
      </c>
      <c r="BT649" s="12">
        <f>IF(BT$2&gt;$D649,
MAX(IFERROR($E649/$F649, 0), $E649-SUM($H649:BS649)),
0)</f>
        <v>0</v>
      </c>
      <c r="BU649" s="12">
        <f>IF(BU$2&gt;$D649,
MAX(IFERROR($E649/$F649, 0), $E649-SUM($H649:BT649)),
0)</f>
        <v>0</v>
      </c>
      <c r="BV649" s="12">
        <f>IF(BV$2&gt;$D649,
MAX(IFERROR($E649/$F649, 0), $E649-SUM($H649:BU649)),
0)</f>
        <v>0</v>
      </c>
      <c r="BW649" s="12">
        <f>IF(BW$2&gt;$D649,
MAX(IFERROR($E649/$F649, 0), $E649-SUM($H649:BV649)),
0)</f>
        <v>0</v>
      </c>
      <c r="BX649" s="12">
        <f>IF(BX$2&gt;$D649,
MAX(IFERROR($E649/$F649, 0), $E649-SUM($H649:BW649)),
0)</f>
        <v>0</v>
      </c>
      <c r="BY649" s="12">
        <f>IF(BY$2&gt;$D649,
MAX(IFERROR($E649/$F649, 0), $E649-SUM($H649:BX649)),
0)</f>
        <v>0</v>
      </c>
      <c r="BZ649" s="12">
        <f>IF(BZ$2&gt;$D649,
MAX(IFERROR($E649/$F649, 0), $E649-SUM($H649:BY649)),
0)</f>
        <v>0</v>
      </c>
      <c r="CA649" s="12">
        <f>IF(CA$2&gt;$D649,
MAX(IFERROR($E649/$F649, 0), $E649-SUM($H649:BZ649)),
0)</f>
        <v>0</v>
      </c>
      <c r="CB649" s="12">
        <f>IF(CB$2&gt;$D649,
MAX(IFERROR($E649/$F649, 0), $E649-SUM($H649:CA649)),
0)</f>
        <v>0</v>
      </c>
      <c r="CC649" s="12">
        <f>IF(CC$2&gt;$D649,
MAX(IFERROR($E649/$F649, 0), $E649-SUM($H649:CB649)),
0)</f>
        <v>0</v>
      </c>
      <c r="CD649" s="12">
        <f>IF(CD$2&gt;$D649,
MAX(IFERROR($E649/$F649, 0), $E649-SUM($H649:CC649)),
0)</f>
        <v>0</v>
      </c>
      <c r="CE649" s="12">
        <f>IF(CE$2&gt;$D649,
MAX(IFERROR($E649/$F649, 0), $E649-SUM($H649:CD649)),
0)</f>
        <v>0</v>
      </c>
      <c r="CF649" s="12">
        <f>IF(CF$2&gt;$D649,
MAX(IFERROR($E649/$F649, 0), $E649-SUM($H649:CE649)),
0)</f>
        <v>0</v>
      </c>
      <c r="CG649" s="12">
        <f>IF(CG$2&gt;$D649,
MAX(IFERROR($E649/$F649, 0), $E649-SUM($H649:CF649)),
0)</f>
        <v>0</v>
      </c>
      <c r="CH649" s="12">
        <f>IF(CH$2&gt;$D649,
MAX(IFERROR($E649/$F649, 0), $E649-SUM($H649:CG649)),
0)</f>
        <v>0</v>
      </c>
      <c r="CI649" s="12">
        <f>IF(CI$2&gt;$D649,
MAX(IFERROR($E649/$F649, 0), $E649-SUM($H649:CH649)),
0)</f>
        <v>0</v>
      </c>
      <c r="CJ649" s="12">
        <f>IF(CJ$2&gt;$D649,
MAX(IFERROR($E649/$F649, 0), $E649-SUM($H649:CI649)),
0)</f>
        <v>0</v>
      </c>
      <c r="CK649" s="12">
        <f>IF(CK$2&gt;$D649,
MAX(IFERROR($E649/$F649, 0), $E649-SUM($H649:CJ649)),
0)</f>
        <v>0</v>
      </c>
      <c r="CL649" s="12">
        <f>IF(CL$2&gt;$D649,
MAX(IFERROR($E649/$F649, 0), $E649-SUM($H649:CK649)),
0)</f>
        <v>0</v>
      </c>
      <c r="CM649" s="12">
        <f>IF(CM$2&gt;$D649,
MAX(IFERROR($E649/$F649, 0), $E649-SUM($H649:CL649)),
0)</f>
        <v>0</v>
      </c>
      <c r="CN649" s="12">
        <f>IF(CN$2&gt;$D649,
MAX(IFERROR($E649/$F649, 0), $E649-SUM($H649:CM649)),
0)</f>
        <v>0</v>
      </c>
      <c r="CO649" s="12">
        <f>IF(CO$2&gt;$D649,
MAX(IFERROR($E649/$F649, 0), $E649-SUM($H649:CN649)),
0)</f>
        <v>0</v>
      </c>
      <c r="CP649" s="12">
        <f>IF(CP$2&gt;$D649,
MAX(IFERROR($E649/$F649, 0), $E649-SUM($H649:CO649)),
0)</f>
        <v>0</v>
      </c>
      <c r="CQ649" s="12">
        <f>IF(CQ$2&gt;$D649,
MAX(IFERROR($E649/$F649, 0), $E649-SUM($H649:CP649)),
0)</f>
        <v>0</v>
      </c>
      <c r="CR649" s="12">
        <f>IF(CR$2&gt;$D649,
MAX(IFERROR($E649/$F649, 0), $E649-SUM($H649:CQ649)),
0)</f>
        <v>0</v>
      </c>
      <c r="CS649" s="12">
        <f>IF(CS$2&gt;$D649,
MAX(IFERROR($E649/$F649, 0), $E649-SUM($H649:CR649)),
0)</f>
        <v>0</v>
      </c>
      <c r="CT649" s="12">
        <f>IF(CT$2&gt;$D649,
MAX(IFERROR($E649/$F649, 0), $E649-SUM($H649:CS649)),
0)</f>
        <v>0</v>
      </c>
      <c r="CU649" s="12">
        <f>IF(CU$2&gt;$D649,
MAX(IFERROR($E649/$F649, 0), $E649-SUM($H649:CT649)),
0)</f>
        <v>0</v>
      </c>
      <c r="CV649" s="12">
        <f>IF(CV$2&gt;$D649,
MAX(IFERROR($E649/$F649, 0), $E649-SUM($H649:CU649)),
0)</f>
        <v>0</v>
      </c>
      <c r="CW649" s="12">
        <f>IF(CW$2&gt;$D649,
MAX(IFERROR($E649/$F649, 0), $E649-SUM($H649:CV649)),
0)</f>
        <v>0</v>
      </c>
      <c r="CX649" s="12">
        <f>IF(CX$2&gt;$D649,
MAX(IFERROR($E649/$F649, 0), $E649-SUM($H649:CW649)),
0)</f>
        <v>0</v>
      </c>
      <c r="CY649" s="12">
        <f>IF(CY$2&gt;$D649,
MAX(IFERROR($E649/$F649, 0), $E649-SUM($H649:CX649)),
0)</f>
        <v>0</v>
      </c>
      <c r="CZ649" s="12">
        <f>IF(CZ$2&gt;$D649,
MAX(IFERROR($E649/$F649, 0), $E649-SUM($H649:CY649)),
0)</f>
        <v>0</v>
      </c>
      <c r="DA649" s="12">
        <f>IF(DA$2&gt;$D649,
MAX(IFERROR($E649/$F649, 0), $E649-SUM($H649:CZ649)),
0)</f>
        <v>0</v>
      </c>
      <c r="DB649" s="12">
        <f>IF(DB$2&gt;$D649,
MAX(IFERROR($E649/$F649, 0), $E649-SUM($H649:DA649)),
0)</f>
        <v>0</v>
      </c>
      <c r="DC649" s="12">
        <f>IF(DC$2&gt;$D649,
MAX(IFERROR($E649/$F649, 0), $E649-SUM($H649:DB649)),
0)</f>
        <v>0</v>
      </c>
      <c r="DD649" s="12">
        <f>IF(DD$2&gt;$D649,
MAX(IFERROR($E649/$F649, 0), $E649-SUM($H649:DC649)),
0)</f>
        <v>0</v>
      </c>
      <c r="DE649" s="12">
        <f>IF(DE$2&gt;$D649,
MAX(IFERROR($E649/$F649, 0), $E649-SUM($H649:DD649)),
0)</f>
        <v>0</v>
      </c>
      <c r="DF649" s="12">
        <f>IF(DF$2&gt;$D649,
MAX(IFERROR($E649/$F649, 0), $E649-SUM($H649:DE649)),
0)</f>
        <v>0</v>
      </c>
      <c r="DG649" s="12">
        <f>IF(DG$2&gt;$D649,
MAX(IFERROR($E649/$F649, 0), $E649-SUM($H649:DF649)),
0)</f>
        <v>0</v>
      </c>
      <c r="DH649" s="12">
        <f>IF(DH$2&gt;$D649,
MAX(IFERROR($E649/$F649, 0), $E649-SUM($H649:DG649)),
0)</f>
        <v>0</v>
      </c>
      <c r="DI649" s="12">
        <f>IF(DI$2&gt;$D649,
MAX(IFERROR($E649/$F649, 0), $E649-SUM($H649:DH649)),
0)</f>
        <v>0</v>
      </c>
      <c r="DJ649" s="12">
        <f>IF(DJ$2&gt;$D649,
MAX(IFERROR($E649/$F649, 0), $E649-SUM($H649:DI649)),
0)</f>
        <v>0</v>
      </c>
      <c r="DK649" s="12">
        <f>IF(DK$2&gt;$D649,
MAX(IFERROR($E649/$F649, 0), $E649-SUM($H649:DJ649)),
0)</f>
        <v>0</v>
      </c>
      <c r="DL649" s="12">
        <f>IF(DL$2&gt;$D649,
MAX(IFERROR($E649/$F649, 0), $E649-SUM($H649:DK649)),
0)</f>
        <v>0</v>
      </c>
      <c r="DM649" s="12">
        <f>IF(DM$2&gt;$D649,
MAX(IFERROR($E649/$F649, 0), $E649-SUM($H649:DL649)),
0)</f>
        <v>0</v>
      </c>
      <c r="DN649" s="12">
        <f>IF(DN$2&gt;$D649,
MAX(IFERROR($E649/$F649, 0), $E649-SUM($H649:DM649)),
0)</f>
        <v>0</v>
      </c>
      <c r="DO649" s="12">
        <f>IF(DO$2&gt;$D649,
MAX(IFERROR($E649/$F649, 0), $E649-SUM($H649:DN649)),
0)</f>
        <v>0</v>
      </c>
      <c r="DP649" s="12">
        <f>IF(DP$2&gt;$D649,
MAX(IFERROR($E649/$F649, 0), $E649-SUM($H649:DO649)),
0)</f>
        <v>0</v>
      </c>
      <c r="DQ649" s="12">
        <f>IF(DQ$2&gt;$D649,
MAX(IFERROR($E649/$F649, 0), $E649-SUM($H649:DP649)),
0)</f>
        <v>0</v>
      </c>
      <c r="DR649" s="12">
        <f>IF(DR$2&gt;$D649,
MAX(IFERROR($E649/$F649, 0), $E649-SUM($H649:DQ649)),
0)</f>
        <v>0</v>
      </c>
      <c r="DS649" s="12">
        <f>IF(DS$2&gt;$D649,
MAX(IFERROR($E649/$F649, 0), $E649-SUM($H649:DR649)),
0)</f>
        <v>0</v>
      </c>
      <c r="DT649" s="12">
        <f>IF(DT$2&gt;$D649,
MAX(IFERROR($E649/$F649, 0), $E649-SUM($H649:DS649)),
0)</f>
        <v>0</v>
      </c>
      <c r="DU649" s="12">
        <f>IF(DU$2&gt;$D649,
MAX(IFERROR($E649/$F649, 0), $E649-SUM($H649:DT649)),
0)</f>
        <v>0</v>
      </c>
      <c r="DV649" s="12">
        <f>IF(DV$2&gt;$D649,
MAX(IFERROR($E649/$F649, 0), $E649-SUM($H649:DU649)),
0)</f>
        <v>0</v>
      </c>
      <c r="DW649" s="12">
        <f>IF(DW$2&gt;$D649,
MAX(IFERROR($E649/$F649, 0), $E649-SUM($H649:DV649)),
0)</f>
        <v>0</v>
      </c>
      <c r="DX649" s="12">
        <f>IF(DX$2&gt;$D649,
MAX(IFERROR($E649/$F649, 0), $E649-SUM($H649:DW649)),
0)</f>
        <v>0</v>
      </c>
      <c r="DY649" s="12">
        <f>IF(DY$2&gt;$D649,
MAX(IFERROR($E649/$F649, 0), $E649-SUM($H649:DX649)),
0)</f>
        <v>0</v>
      </c>
      <c r="EB649" s="116">
        <f t="shared" si="1657"/>
        <v>648</v>
      </c>
      <c r="EC649" s="2" t="str">
        <f t="shared" ref="EC649:EC651" si="1660">B649</f>
        <v>Phase 2</v>
      </c>
      <c r="ED649" s="2" t="str">
        <f t="shared" ref="ED649:ED651" si="1661">C649</f>
        <v>50' Wide</v>
      </c>
      <c r="EE649" s="33" t="str">
        <f>EE665</f>
        <v>Cash</v>
      </c>
      <c r="EF649" s="2" t="str">
        <f>EF665</f>
        <v>Advertising / Sales Center</v>
      </c>
    </row>
    <row r="650" spans="1:136" x14ac:dyDescent="0.3">
      <c r="B650" s="2" t="str">
        <f>Product!$H$2</f>
        <v>Phase 2</v>
      </c>
      <c r="C650" s="2" t="str">
        <f>Product!$H$3</f>
        <v>60' Wide</v>
      </c>
      <c r="D650" s="127">
        <f>SUMIFS(INDEX(Product!$B$2:$U$97, MATCH(D643, Product!$B$2:$B$97, 0), ), Product!$B$2:$U$2, $B650, Product!$B$3:$U$3, $C650)</f>
        <v>45107</v>
      </c>
      <c r="E650" s="129">
        <f>SUMIFS(INDEX(Product!$B$2:$U$97, MATCH(E643, Product!$B$2:$B$97, 0), ), Product!$B$2:$U$2, $B650, Product!$B$3:$U$3, $C650)</f>
        <v>-294375</v>
      </c>
      <c r="F650" s="128">
        <f>SUMIFS(INDEX(Product!$B$2:$U$97, MATCH(F643, Product!$B$2:$B$97, 0), ), Product!$B$2:$U$2, $B650, Product!$B$3:$U$3, $C650)</f>
        <v>12</v>
      </c>
      <c r="G650" s="11">
        <f>SUM(H650:DZ650)</f>
        <v>-294375</v>
      </c>
      <c r="I650" s="12">
        <f>IF(I$2&gt;$D650,
MAX(IFERROR($E650/$F650, 0), $E650-SUM($H650:H650)),
0)</f>
        <v>0</v>
      </c>
      <c r="J650" s="12">
        <f>IF(J$2&gt;$D650,
MAX(IFERROR($E650/$F650, 0), $E650-SUM($H650:I650)),
0)</f>
        <v>0</v>
      </c>
      <c r="K650" s="12">
        <f>IF(K$2&gt;$D650,
MAX(IFERROR($E650/$F650, 0), $E650-SUM($H650:J650)),
0)</f>
        <v>0</v>
      </c>
      <c r="L650" s="12">
        <f>IF(L$2&gt;$D650,
MAX(IFERROR($E650/$F650, 0), $E650-SUM($H650:K650)),
0)</f>
        <v>0</v>
      </c>
      <c r="M650" s="12">
        <f>IF(M$2&gt;$D650,
MAX(IFERROR($E650/$F650, 0), $E650-SUM($H650:L650)),
0)</f>
        <v>0</v>
      </c>
      <c r="N650" s="12">
        <f>IF(N$2&gt;$D650,
MAX(IFERROR($E650/$F650, 0), $E650-SUM($H650:M650)),
0)</f>
        <v>0</v>
      </c>
      <c r="O650" s="12">
        <f>IF(O$2&gt;$D650,
MAX(IFERROR($E650/$F650, 0), $E650-SUM($H650:N650)),
0)</f>
        <v>0</v>
      </c>
      <c r="P650" s="12">
        <f>IF(P$2&gt;$D650,
MAX(IFERROR($E650/$F650, 0), $E650-SUM($H650:O650)),
0)</f>
        <v>0</v>
      </c>
      <c r="Q650" s="12">
        <f>IF(Q$2&gt;$D650,
MAX(IFERROR($E650/$F650, 0), $E650-SUM($H650:P650)),
0)</f>
        <v>0</v>
      </c>
      <c r="R650" s="12">
        <f>IF(R$2&gt;$D650,
MAX(IFERROR($E650/$F650, 0), $E650-SUM($H650:Q650)),
0)</f>
        <v>0</v>
      </c>
      <c r="S650" s="12">
        <f>IF(S$2&gt;$D650,
MAX(IFERROR($E650/$F650, 0), $E650-SUM($H650:R650)),
0)</f>
        <v>0</v>
      </c>
      <c r="T650" s="12">
        <f>IF(T$2&gt;$D650,
MAX(IFERROR($E650/$F650, 0), $E650-SUM($H650:S650)),
0)</f>
        <v>0</v>
      </c>
      <c r="U650" s="12">
        <f>IF(U$2&gt;$D650,
MAX(IFERROR($E650/$F650, 0), $E650-SUM($H650:T650)),
0)</f>
        <v>0</v>
      </c>
      <c r="V650" s="12">
        <f>IF(V$2&gt;$D650,
MAX(IFERROR($E650/$F650, 0), $E650-SUM($H650:U650)),
0)</f>
        <v>0</v>
      </c>
      <c r="W650" s="12">
        <f>IF(W$2&gt;$D650,
MAX(IFERROR($E650/$F650, 0), $E650-SUM($H650:V650)),
0)</f>
        <v>0</v>
      </c>
      <c r="X650" s="12">
        <f>IF(X$2&gt;$D650,
MAX(IFERROR($E650/$F650, 0), $E650-SUM($H650:W650)),
0)</f>
        <v>0</v>
      </c>
      <c r="Y650" s="12">
        <f>IF(Y$2&gt;$D650,
MAX(IFERROR($E650/$F650, 0), $E650-SUM($H650:X650)),
0)</f>
        <v>0</v>
      </c>
      <c r="Z650" s="12">
        <f>IF(Z$2&gt;$D650,
MAX(IFERROR($E650/$F650, 0), $E650-SUM($H650:Y650)),
0)</f>
        <v>0</v>
      </c>
      <c r="AA650" s="12">
        <f>IF(AA$2&gt;$D650,
MAX(IFERROR($E650/$F650, 0), $E650-SUM($H650:Z650)),
0)</f>
        <v>0</v>
      </c>
      <c r="AB650" s="12">
        <f>IF(AB$2&gt;$D650,
MAX(IFERROR($E650/$F650, 0), $E650-SUM($H650:AA650)),
0)</f>
        <v>-24531.25</v>
      </c>
      <c r="AC650" s="12">
        <f>IF(AC$2&gt;$D650,
MAX(IFERROR($E650/$F650, 0), $E650-SUM($H650:AB650)),
0)</f>
        <v>-24531.25</v>
      </c>
      <c r="AD650" s="12">
        <f>IF(AD$2&gt;$D650,
MAX(IFERROR($E650/$F650, 0), $E650-SUM($H650:AC650)),
0)</f>
        <v>-24531.25</v>
      </c>
      <c r="AE650" s="12">
        <f>IF(AE$2&gt;$D650,
MAX(IFERROR($E650/$F650, 0), $E650-SUM($H650:AD650)),
0)</f>
        <v>-24531.25</v>
      </c>
      <c r="AF650" s="12">
        <f>IF(AF$2&gt;$D650,
MAX(IFERROR($E650/$F650, 0), $E650-SUM($H650:AE650)),
0)</f>
        <v>-24531.25</v>
      </c>
      <c r="AG650" s="12">
        <f>IF(AG$2&gt;$D650,
MAX(IFERROR($E650/$F650, 0), $E650-SUM($H650:AF650)),
0)</f>
        <v>-24531.25</v>
      </c>
      <c r="AH650" s="12">
        <f>IF(AH$2&gt;$D650,
MAX(IFERROR($E650/$F650, 0), $E650-SUM($H650:AG650)),
0)</f>
        <v>-24531.25</v>
      </c>
      <c r="AI650" s="12">
        <f>IF(AI$2&gt;$D650,
MAX(IFERROR($E650/$F650, 0), $E650-SUM($H650:AH650)),
0)</f>
        <v>-24531.25</v>
      </c>
      <c r="AJ650" s="12">
        <f>IF(AJ$2&gt;$D650,
MAX(IFERROR($E650/$F650, 0), $E650-SUM($H650:AI650)),
0)</f>
        <v>-24531.25</v>
      </c>
      <c r="AK650" s="12">
        <f>IF(AK$2&gt;$D650,
MAX(IFERROR($E650/$F650, 0), $E650-SUM($H650:AJ650)),
0)</f>
        <v>-24531.25</v>
      </c>
      <c r="AL650" s="12">
        <f>IF(AL$2&gt;$D650,
MAX(IFERROR($E650/$F650, 0), $E650-SUM($H650:AK650)),
0)</f>
        <v>-24531.25</v>
      </c>
      <c r="AM650" s="12">
        <f>IF(AM$2&gt;$D650,
MAX(IFERROR($E650/$F650, 0), $E650-SUM($H650:AL650)),
0)</f>
        <v>-24531.25</v>
      </c>
      <c r="AN650" s="12">
        <f>IF(AN$2&gt;$D650,
MAX(IFERROR($E650/$F650, 0), $E650-SUM($H650:AM650)),
0)</f>
        <v>0</v>
      </c>
      <c r="AO650" s="12">
        <f>IF(AO$2&gt;$D650,
MAX(IFERROR($E650/$F650, 0), $E650-SUM($H650:AN650)),
0)</f>
        <v>0</v>
      </c>
      <c r="AP650" s="12">
        <f>IF(AP$2&gt;$D650,
MAX(IFERROR($E650/$F650, 0), $E650-SUM($H650:AO650)),
0)</f>
        <v>0</v>
      </c>
      <c r="AQ650" s="12">
        <f>IF(AQ$2&gt;$D650,
MAX(IFERROR($E650/$F650, 0), $E650-SUM($H650:AP650)),
0)</f>
        <v>0</v>
      </c>
      <c r="AR650" s="12">
        <f>IF(AR$2&gt;$D650,
MAX(IFERROR($E650/$F650, 0), $E650-SUM($H650:AQ650)),
0)</f>
        <v>0</v>
      </c>
      <c r="AS650" s="12">
        <f>IF(AS$2&gt;$D650,
MAX(IFERROR($E650/$F650, 0), $E650-SUM($H650:AR650)),
0)</f>
        <v>0</v>
      </c>
      <c r="AT650" s="12">
        <f>IF(AT$2&gt;$D650,
MAX(IFERROR($E650/$F650, 0), $E650-SUM($H650:AS650)),
0)</f>
        <v>0</v>
      </c>
      <c r="AU650" s="12">
        <f>IF(AU$2&gt;$D650,
MAX(IFERROR($E650/$F650, 0), $E650-SUM($H650:AT650)),
0)</f>
        <v>0</v>
      </c>
      <c r="AV650" s="12">
        <f>IF(AV$2&gt;$D650,
MAX(IFERROR($E650/$F650, 0), $E650-SUM($H650:AU650)),
0)</f>
        <v>0</v>
      </c>
      <c r="AW650" s="12">
        <f>IF(AW$2&gt;$D650,
MAX(IFERROR($E650/$F650, 0), $E650-SUM($H650:AV650)),
0)</f>
        <v>0</v>
      </c>
      <c r="AX650" s="12">
        <f>IF(AX$2&gt;$D650,
MAX(IFERROR($E650/$F650, 0), $E650-SUM($H650:AW650)),
0)</f>
        <v>0</v>
      </c>
      <c r="AY650" s="12">
        <f>IF(AY$2&gt;$D650,
MAX(IFERROR($E650/$F650, 0), $E650-SUM($H650:AX650)),
0)</f>
        <v>0</v>
      </c>
      <c r="AZ650" s="12">
        <f>IF(AZ$2&gt;$D650,
MAX(IFERROR($E650/$F650, 0), $E650-SUM($H650:AY650)),
0)</f>
        <v>0</v>
      </c>
      <c r="BA650" s="12">
        <f>IF(BA$2&gt;$D650,
MAX(IFERROR($E650/$F650, 0), $E650-SUM($H650:AZ650)),
0)</f>
        <v>0</v>
      </c>
      <c r="BB650" s="12">
        <f>IF(BB$2&gt;$D650,
MAX(IFERROR($E650/$F650, 0), $E650-SUM($H650:BA650)),
0)</f>
        <v>0</v>
      </c>
      <c r="BC650" s="12">
        <f>IF(BC$2&gt;$D650,
MAX(IFERROR($E650/$F650, 0), $E650-SUM($H650:BB650)),
0)</f>
        <v>0</v>
      </c>
      <c r="BD650" s="12">
        <f>IF(BD$2&gt;$D650,
MAX(IFERROR($E650/$F650, 0), $E650-SUM($H650:BC650)),
0)</f>
        <v>0</v>
      </c>
      <c r="BE650" s="12">
        <f>IF(BE$2&gt;$D650,
MAX(IFERROR($E650/$F650, 0), $E650-SUM($H650:BD650)),
0)</f>
        <v>0</v>
      </c>
      <c r="BF650" s="12">
        <f>IF(BF$2&gt;$D650,
MAX(IFERROR($E650/$F650, 0), $E650-SUM($H650:BE650)),
0)</f>
        <v>0</v>
      </c>
      <c r="BG650" s="12">
        <f>IF(BG$2&gt;$D650,
MAX(IFERROR($E650/$F650, 0), $E650-SUM($H650:BF650)),
0)</f>
        <v>0</v>
      </c>
      <c r="BH650" s="12">
        <f>IF(BH$2&gt;$D650,
MAX(IFERROR($E650/$F650, 0), $E650-SUM($H650:BG650)),
0)</f>
        <v>0</v>
      </c>
      <c r="BI650" s="12">
        <f>IF(BI$2&gt;$D650,
MAX(IFERROR($E650/$F650, 0), $E650-SUM($H650:BH650)),
0)</f>
        <v>0</v>
      </c>
      <c r="BJ650" s="12">
        <f>IF(BJ$2&gt;$D650,
MAX(IFERROR($E650/$F650, 0), $E650-SUM($H650:BI650)),
0)</f>
        <v>0</v>
      </c>
      <c r="BK650" s="12">
        <f>IF(BK$2&gt;$D650,
MAX(IFERROR($E650/$F650, 0), $E650-SUM($H650:BJ650)),
0)</f>
        <v>0</v>
      </c>
      <c r="BL650" s="12">
        <f>IF(BL$2&gt;$D650,
MAX(IFERROR($E650/$F650, 0), $E650-SUM($H650:BK650)),
0)</f>
        <v>0</v>
      </c>
      <c r="BM650" s="12">
        <f>IF(BM$2&gt;$D650,
MAX(IFERROR($E650/$F650, 0), $E650-SUM($H650:BL650)),
0)</f>
        <v>0</v>
      </c>
      <c r="BN650" s="12">
        <f>IF(BN$2&gt;$D650,
MAX(IFERROR($E650/$F650, 0), $E650-SUM($H650:BM650)),
0)</f>
        <v>0</v>
      </c>
      <c r="BO650" s="12">
        <f>IF(BO$2&gt;$D650,
MAX(IFERROR($E650/$F650, 0), $E650-SUM($H650:BN650)),
0)</f>
        <v>0</v>
      </c>
      <c r="BP650" s="12">
        <f>IF(BP$2&gt;$D650,
MAX(IFERROR($E650/$F650, 0), $E650-SUM($H650:BO650)),
0)</f>
        <v>0</v>
      </c>
      <c r="BQ650" s="12">
        <f>IF(BQ$2&gt;$D650,
MAX(IFERROR($E650/$F650, 0), $E650-SUM($H650:BP650)),
0)</f>
        <v>0</v>
      </c>
      <c r="BR650" s="12">
        <f>IF(BR$2&gt;$D650,
MAX(IFERROR($E650/$F650, 0), $E650-SUM($H650:BQ650)),
0)</f>
        <v>0</v>
      </c>
      <c r="BS650" s="12">
        <f>IF(BS$2&gt;$D650,
MAX(IFERROR($E650/$F650, 0), $E650-SUM($H650:BR650)),
0)</f>
        <v>0</v>
      </c>
      <c r="BT650" s="12">
        <f>IF(BT$2&gt;$D650,
MAX(IFERROR($E650/$F650, 0), $E650-SUM($H650:BS650)),
0)</f>
        <v>0</v>
      </c>
      <c r="BU650" s="12">
        <f>IF(BU$2&gt;$D650,
MAX(IFERROR($E650/$F650, 0), $E650-SUM($H650:BT650)),
0)</f>
        <v>0</v>
      </c>
      <c r="BV650" s="12">
        <f>IF(BV$2&gt;$D650,
MAX(IFERROR($E650/$F650, 0), $E650-SUM($H650:BU650)),
0)</f>
        <v>0</v>
      </c>
      <c r="BW650" s="12">
        <f>IF(BW$2&gt;$D650,
MAX(IFERROR($E650/$F650, 0), $E650-SUM($H650:BV650)),
0)</f>
        <v>0</v>
      </c>
      <c r="BX650" s="12">
        <f>IF(BX$2&gt;$D650,
MAX(IFERROR($E650/$F650, 0), $E650-SUM($H650:BW650)),
0)</f>
        <v>0</v>
      </c>
      <c r="BY650" s="12">
        <f>IF(BY$2&gt;$D650,
MAX(IFERROR($E650/$F650, 0), $E650-SUM($H650:BX650)),
0)</f>
        <v>0</v>
      </c>
      <c r="BZ650" s="12">
        <f>IF(BZ$2&gt;$D650,
MAX(IFERROR($E650/$F650, 0), $E650-SUM($H650:BY650)),
0)</f>
        <v>0</v>
      </c>
      <c r="CA650" s="12">
        <f>IF(CA$2&gt;$D650,
MAX(IFERROR($E650/$F650, 0), $E650-SUM($H650:BZ650)),
0)</f>
        <v>0</v>
      </c>
      <c r="CB650" s="12">
        <f>IF(CB$2&gt;$D650,
MAX(IFERROR($E650/$F650, 0), $E650-SUM($H650:CA650)),
0)</f>
        <v>0</v>
      </c>
      <c r="CC650" s="12">
        <f>IF(CC$2&gt;$D650,
MAX(IFERROR($E650/$F650, 0), $E650-SUM($H650:CB650)),
0)</f>
        <v>0</v>
      </c>
      <c r="CD650" s="12">
        <f>IF(CD$2&gt;$D650,
MAX(IFERROR($E650/$F650, 0), $E650-SUM($H650:CC650)),
0)</f>
        <v>0</v>
      </c>
      <c r="CE650" s="12">
        <f>IF(CE$2&gt;$D650,
MAX(IFERROR($E650/$F650, 0), $E650-SUM($H650:CD650)),
0)</f>
        <v>0</v>
      </c>
      <c r="CF650" s="12">
        <f>IF(CF$2&gt;$D650,
MAX(IFERROR($E650/$F650, 0), $E650-SUM($H650:CE650)),
0)</f>
        <v>0</v>
      </c>
      <c r="CG650" s="12">
        <f>IF(CG$2&gt;$D650,
MAX(IFERROR($E650/$F650, 0), $E650-SUM($H650:CF650)),
0)</f>
        <v>0</v>
      </c>
      <c r="CH650" s="12">
        <f>IF(CH$2&gt;$D650,
MAX(IFERROR($E650/$F650, 0), $E650-SUM($H650:CG650)),
0)</f>
        <v>0</v>
      </c>
      <c r="CI650" s="12">
        <f>IF(CI$2&gt;$D650,
MAX(IFERROR($E650/$F650, 0), $E650-SUM($H650:CH650)),
0)</f>
        <v>0</v>
      </c>
      <c r="CJ650" s="12">
        <f>IF(CJ$2&gt;$D650,
MAX(IFERROR($E650/$F650, 0), $E650-SUM($H650:CI650)),
0)</f>
        <v>0</v>
      </c>
      <c r="CK650" s="12">
        <f>IF(CK$2&gt;$D650,
MAX(IFERROR($E650/$F650, 0), $E650-SUM($H650:CJ650)),
0)</f>
        <v>0</v>
      </c>
      <c r="CL650" s="12">
        <f>IF(CL$2&gt;$D650,
MAX(IFERROR($E650/$F650, 0), $E650-SUM($H650:CK650)),
0)</f>
        <v>0</v>
      </c>
      <c r="CM650" s="12">
        <f>IF(CM$2&gt;$D650,
MAX(IFERROR($E650/$F650, 0), $E650-SUM($H650:CL650)),
0)</f>
        <v>0</v>
      </c>
      <c r="CN650" s="12">
        <f>IF(CN$2&gt;$D650,
MAX(IFERROR($E650/$F650, 0), $E650-SUM($H650:CM650)),
0)</f>
        <v>0</v>
      </c>
      <c r="CO650" s="12">
        <f>IF(CO$2&gt;$D650,
MAX(IFERROR($E650/$F650, 0), $E650-SUM($H650:CN650)),
0)</f>
        <v>0</v>
      </c>
      <c r="CP650" s="12">
        <f>IF(CP$2&gt;$D650,
MAX(IFERROR($E650/$F650, 0), $E650-SUM($H650:CO650)),
0)</f>
        <v>0</v>
      </c>
      <c r="CQ650" s="12">
        <f>IF(CQ$2&gt;$D650,
MAX(IFERROR($E650/$F650, 0), $E650-SUM($H650:CP650)),
0)</f>
        <v>0</v>
      </c>
      <c r="CR650" s="12">
        <f>IF(CR$2&gt;$D650,
MAX(IFERROR($E650/$F650, 0), $E650-SUM($H650:CQ650)),
0)</f>
        <v>0</v>
      </c>
      <c r="CS650" s="12">
        <f>IF(CS$2&gt;$D650,
MAX(IFERROR($E650/$F650, 0), $E650-SUM($H650:CR650)),
0)</f>
        <v>0</v>
      </c>
      <c r="CT650" s="12">
        <f>IF(CT$2&gt;$D650,
MAX(IFERROR($E650/$F650, 0), $E650-SUM($H650:CS650)),
0)</f>
        <v>0</v>
      </c>
      <c r="CU650" s="12">
        <f>IF(CU$2&gt;$D650,
MAX(IFERROR($E650/$F650, 0), $E650-SUM($H650:CT650)),
0)</f>
        <v>0</v>
      </c>
      <c r="CV650" s="12">
        <f>IF(CV$2&gt;$D650,
MAX(IFERROR($E650/$F650, 0), $E650-SUM($H650:CU650)),
0)</f>
        <v>0</v>
      </c>
      <c r="CW650" s="12">
        <f>IF(CW$2&gt;$D650,
MAX(IFERROR($E650/$F650, 0), $E650-SUM($H650:CV650)),
0)</f>
        <v>0</v>
      </c>
      <c r="CX650" s="12">
        <f>IF(CX$2&gt;$D650,
MAX(IFERROR($E650/$F650, 0), $E650-SUM($H650:CW650)),
0)</f>
        <v>0</v>
      </c>
      <c r="CY650" s="12">
        <f>IF(CY$2&gt;$D650,
MAX(IFERROR($E650/$F650, 0), $E650-SUM($H650:CX650)),
0)</f>
        <v>0</v>
      </c>
      <c r="CZ650" s="12">
        <f>IF(CZ$2&gt;$D650,
MAX(IFERROR($E650/$F650, 0), $E650-SUM($H650:CY650)),
0)</f>
        <v>0</v>
      </c>
      <c r="DA650" s="12">
        <f>IF(DA$2&gt;$D650,
MAX(IFERROR($E650/$F650, 0), $E650-SUM($H650:CZ650)),
0)</f>
        <v>0</v>
      </c>
      <c r="DB650" s="12">
        <f>IF(DB$2&gt;$D650,
MAX(IFERROR($E650/$F650, 0), $E650-SUM($H650:DA650)),
0)</f>
        <v>0</v>
      </c>
      <c r="DC650" s="12">
        <f>IF(DC$2&gt;$D650,
MAX(IFERROR($E650/$F650, 0), $E650-SUM($H650:DB650)),
0)</f>
        <v>0</v>
      </c>
      <c r="DD650" s="12">
        <f>IF(DD$2&gt;$D650,
MAX(IFERROR($E650/$F650, 0), $E650-SUM($H650:DC650)),
0)</f>
        <v>0</v>
      </c>
      <c r="DE650" s="12">
        <f>IF(DE$2&gt;$D650,
MAX(IFERROR($E650/$F650, 0), $E650-SUM($H650:DD650)),
0)</f>
        <v>0</v>
      </c>
      <c r="DF650" s="12">
        <f>IF(DF$2&gt;$D650,
MAX(IFERROR($E650/$F650, 0), $E650-SUM($H650:DE650)),
0)</f>
        <v>0</v>
      </c>
      <c r="DG650" s="12">
        <f>IF(DG$2&gt;$D650,
MAX(IFERROR($E650/$F650, 0), $E650-SUM($H650:DF650)),
0)</f>
        <v>0</v>
      </c>
      <c r="DH650" s="12">
        <f>IF(DH$2&gt;$D650,
MAX(IFERROR($E650/$F650, 0), $E650-SUM($H650:DG650)),
0)</f>
        <v>0</v>
      </c>
      <c r="DI650" s="12">
        <f>IF(DI$2&gt;$D650,
MAX(IFERROR($E650/$F650, 0), $E650-SUM($H650:DH650)),
0)</f>
        <v>0</v>
      </c>
      <c r="DJ650" s="12">
        <f>IF(DJ$2&gt;$D650,
MAX(IFERROR($E650/$F650, 0), $E650-SUM($H650:DI650)),
0)</f>
        <v>0</v>
      </c>
      <c r="DK650" s="12">
        <f>IF(DK$2&gt;$D650,
MAX(IFERROR($E650/$F650, 0), $E650-SUM($H650:DJ650)),
0)</f>
        <v>0</v>
      </c>
      <c r="DL650" s="12">
        <f>IF(DL$2&gt;$D650,
MAX(IFERROR($E650/$F650, 0), $E650-SUM($H650:DK650)),
0)</f>
        <v>0</v>
      </c>
      <c r="DM650" s="12">
        <f>IF(DM$2&gt;$D650,
MAX(IFERROR($E650/$F650, 0), $E650-SUM($H650:DL650)),
0)</f>
        <v>0</v>
      </c>
      <c r="DN650" s="12">
        <f>IF(DN$2&gt;$D650,
MAX(IFERROR($E650/$F650, 0), $E650-SUM($H650:DM650)),
0)</f>
        <v>0</v>
      </c>
      <c r="DO650" s="12">
        <f>IF(DO$2&gt;$D650,
MAX(IFERROR($E650/$F650, 0), $E650-SUM($H650:DN650)),
0)</f>
        <v>0</v>
      </c>
      <c r="DP650" s="12">
        <f>IF(DP$2&gt;$D650,
MAX(IFERROR($E650/$F650, 0), $E650-SUM($H650:DO650)),
0)</f>
        <v>0</v>
      </c>
      <c r="DQ650" s="12">
        <f>IF(DQ$2&gt;$D650,
MAX(IFERROR($E650/$F650, 0), $E650-SUM($H650:DP650)),
0)</f>
        <v>0</v>
      </c>
      <c r="DR650" s="12">
        <f>IF(DR$2&gt;$D650,
MAX(IFERROR($E650/$F650, 0), $E650-SUM($H650:DQ650)),
0)</f>
        <v>0</v>
      </c>
      <c r="DS650" s="12">
        <f>IF(DS$2&gt;$D650,
MAX(IFERROR($E650/$F650, 0), $E650-SUM($H650:DR650)),
0)</f>
        <v>0</v>
      </c>
      <c r="DT650" s="12">
        <f>IF(DT$2&gt;$D650,
MAX(IFERROR($E650/$F650, 0), $E650-SUM($H650:DS650)),
0)</f>
        <v>0</v>
      </c>
      <c r="DU650" s="12">
        <f>IF(DU$2&gt;$D650,
MAX(IFERROR($E650/$F650, 0), $E650-SUM($H650:DT650)),
0)</f>
        <v>0</v>
      </c>
      <c r="DV650" s="12">
        <f>IF(DV$2&gt;$D650,
MAX(IFERROR($E650/$F650, 0), $E650-SUM($H650:DU650)),
0)</f>
        <v>0</v>
      </c>
      <c r="DW650" s="12">
        <f>IF(DW$2&gt;$D650,
MAX(IFERROR($E650/$F650, 0), $E650-SUM($H650:DV650)),
0)</f>
        <v>0</v>
      </c>
      <c r="DX650" s="12">
        <f>IF(DX$2&gt;$D650,
MAX(IFERROR($E650/$F650, 0), $E650-SUM($H650:DW650)),
0)</f>
        <v>0</v>
      </c>
      <c r="DY650" s="12">
        <f>IF(DY$2&gt;$D650,
MAX(IFERROR($E650/$F650, 0), $E650-SUM($H650:DX650)),
0)</f>
        <v>0</v>
      </c>
      <c r="EB650" s="116">
        <f t="shared" si="1657"/>
        <v>649</v>
      </c>
      <c r="EC650" s="2" t="str">
        <f t="shared" si="1660"/>
        <v>Phase 2</v>
      </c>
      <c r="ED650" s="2" t="str">
        <f t="shared" si="1661"/>
        <v>60' Wide</v>
      </c>
      <c r="EE650" s="33" t="str">
        <f>EE665</f>
        <v>Cash</v>
      </c>
      <c r="EF650" s="2" t="str">
        <f>EF665</f>
        <v>Advertising / Sales Center</v>
      </c>
    </row>
    <row r="651" spans="1:136" x14ac:dyDescent="0.3">
      <c r="B651" s="2" t="str">
        <f>Product!$I$2</f>
        <v>Phase 2</v>
      </c>
      <c r="C651" s="2" t="str">
        <f>Product!$I$3</f>
        <v>75' Wide</v>
      </c>
      <c r="D651" s="127">
        <f>SUMIFS(INDEX(Product!$B$2:$U$97, MATCH(D643, Product!$B$2:$B$97, 0), ), Product!$B$2:$U$2, $B651, Product!$B$3:$U$3, $C651)</f>
        <v>45107</v>
      </c>
      <c r="E651" s="129">
        <f>SUMIFS(INDEX(Product!$B$2:$U$97, MATCH(E643, Product!$B$2:$B$97, 0), ), Product!$B$2:$U$2, $B651, Product!$B$3:$U$3, $C651)</f>
        <v>-229750</v>
      </c>
      <c r="F651" s="128">
        <f>SUMIFS(INDEX(Product!$B$2:$U$97, MATCH(F643, Product!$B$2:$B$97, 0), ), Product!$B$2:$U$2, $B651, Product!$B$3:$U$3, $C651)</f>
        <v>12</v>
      </c>
      <c r="G651" s="11">
        <f>SUM(H651:DZ651)</f>
        <v>-229750</v>
      </c>
      <c r="I651" s="12">
        <f>IF(I$2&gt;$D651,
MAX(IFERROR($E651/$F651, 0), $E651-SUM($H651:H651)),
0)</f>
        <v>0</v>
      </c>
      <c r="J651" s="12">
        <f>IF(J$2&gt;$D651,
MAX(IFERROR($E651/$F651, 0), $E651-SUM($H651:I651)),
0)</f>
        <v>0</v>
      </c>
      <c r="K651" s="12">
        <f>IF(K$2&gt;$D651,
MAX(IFERROR($E651/$F651, 0), $E651-SUM($H651:J651)),
0)</f>
        <v>0</v>
      </c>
      <c r="L651" s="12">
        <f>IF(L$2&gt;$D651,
MAX(IFERROR($E651/$F651, 0), $E651-SUM($H651:K651)),
0)</f>
        <v>0</v>
      </c>
      <c r="M651" s="12">
        <f>IF(M$2&gt;$D651,
MAX(IFERROR($E651/$F651, 0), $E651-SUM($H651:L651)),
0)</f>
        <v>0</v>
      </c>
      <c r="N651" s="12">
        <f>IF(N$2&gt;$D651,
MAX(IFERROR($E651/$F651, 0), $E651-SUM($H651:M651)),
0)</f>
        <v>0</v>
      </c>
      <c r="O651" s="12">
        <f>IF(O$2&gt;$D651,
MAX(IFERROR($E651/$F651, 0), $E651-SUM($H651:N651)),
0)</f>
        <v>0</v>
      </c>
      <c r="P651" s="12">
        <f>IF(P$2&gt;$D651,
MAX(IFERROR($E651/$F651, 0), $E651-SUM($H651:O651)),
0)</f>
        <v>0</v>
      </c>
      <c r="Q651" s="12">
        <f>IF(Q$2&gt;$D651,
MAX(IFERROR($E651/$F651, 0), $E651-SUM($H651:P651)),
0)</f>
        <v>0</v>
      </c>
      <c r="R651" s="12">
        <f>IF(R$2&gt;$D651,
MAX(IFERROR($E651/$F651, 0), $E651-SUM($H651:Q651)),
0)</f>
        <v>0</v>
      </c>
      <c r="S651" s="12">
        <f>IF(S$2&gt;$D651,
MAX(IFERROR($E651/$F651, 0), $E651-SUM($H651:R651)),
0)</f>
        <v>0</v>
      </c>
      <c r="T651" s="12">
        <f>IF(T$2&gt;$D651,
MAX(IFERROR($E651/$F651, 0), $E651-SUM($H651:S651)),
0)</f>
        <v>0</v>
      </c>
      <c r="U651" s="12">
        <f>IF(U$2&gt;$D651,
MAX(IFERROR($E651/$F651, 0), $E651-SUM($H651:T651)),
0)</f>
        <v>0</v>
      </c>
      <c r="V651" s="12">
        <f>IF(V$2&gt;$D651,
MAX(IFERROR($E651/$F651, 0), $E651-SUM($H651:U651)),
0)</f>
        <v>0</v>
      </c>
      <c r="W651" s="12">
        <f>IF(W$2&gt;$D651,
MAX(IFERROR($E651/$F651, 0), $E651-SUM($H651:V651)),
0)</f>
        <v>0</v>
      </c>
      <c r="X651" s="12">
        <f>IF(X$2&gt;$D651,
MAX(IFERROR($E651/$F651, 0), $E651-SUM($H651:W651)),
0)</f>
        <v>0</v>
      </c>
      <c r="Y651" s="12">
        <f>IF(Y$2&gt;$D651,
MAX(IFERROR($E651/$F651, 0), $E651-SUM($H651:X651)),
0)</f>
        <v>0</v>
      </c>
      <c r="Z651" s="12">
        <f>IF(Z$2&gt;$D651,
MAX(IFERROR($E651/$F651, 0), $E651-SUM($H651:Y651)),
0)</f>
        <v>0</v>
      </c>
      <c r="AA651" s="12">
        <f>IF(AA$2&gt;$D651,
MAX(IFERROR($E651/$F651, 0), $E651-SUM($H651:Z651)),
0)</f>
        <v>0</v>
      </c>
      <c r="AB651" s="12">
        <f>IF(AB$2&gt;$D651,
MAX(IFERROR($E651/$F651, 0), $E651-SUM($H651:AA651)),
0)</f>
        <v>-19145.833333333332</v>
      </c>
      <c r="AC651" s="12">
        <f>IF(AC$2&gt;$D651,
MAX(IFERROR($E651/$F651, 0), $E651-SUM($H651:AB651)),
0)</f>
        <v>-19145.833333333332</v>
      </c>
      <c r="AD651" s="12">
        <f>IF(AD$2&gt;$D651,
MAX(IFERROR($E651/$F651, 0), $E651-SUM($H651:AC651)),
0)</f>
        <v>-19145.833333333332</v>
      </c>
      <c r="AE651" s="12">
        <f>IF(AE$2&gt;$D651,
MAX(IFERROR($E651/$F651, 0), $E651-SUM($H651:AD651)),
0)</f>
        <v>-19145.833333333332</v>
      </c>
      <c r="AF651" s="12">
        <f>IF(AF$2&gt;$D651,
MAX(IFERROR($E651/$F651, 0), $E651-SUM($H651:AE651)),
0)</f>
        <v>-19145.833333333332</v>
      </c>
      <c r="AG651" s="12">
        <f>IF(AG$2&gt;$D651,
MAX(IFERROR($E651/$F651, 0), $E651-SUM($H651:AF651)),
0)</f>
        <v>-19145.833333333332</v>
      </c>
      <c r="AH651" s="12">
        <f>IF(AH$2&gt;$D651,
MAX(IFERROR($E651/$F651, 0), $E651-SUM($H651:AG651)),
0)</f>
        <v>-19145.833333333332</v>
      </c>
      <c r="AI651" s="12">
        <f>IF(AI$2&gt;$D651,
MAX(IFERROR($E651/$F651, 0), $E651-SUM($H651:AH651)),
0)</f>
        <v>-19145.833333333332</v>
      </c>
      <c r="AJ651" s="12">
        <f>IF(AJ$2&gt;$D651,
MAX(IFERROR($E651/$F651, 0), $E651-SUM($H651:AI651)),
0)</f>
        <v>-19145.833333333332</v>
      </c>
      <c r="AK651" s="12">
        <f>IF(AK$2&gt;$D651,
MAX(IFERROR($E651/$F651, 0), $E651-SUM($H651:AJ651)),
0)</f>
        <v>-19145.833333333332</v>
      </c>
      <c r="AL651" s="12">
        <f>IF(AL$2&gt;$D651,
MAX(IFERROR($E651/$F651, 0), $E651-SUM($H651:AK651)),
0)</f>
        <v>-19145.833333333332</v>
      </c>
      <c r="AM651" s="12">
        <f>IF(AM$2&gt;$D651,
MAX(IFERROR($E651/$F651, 0), $E651-SUM($H651:AL651)),
0)</f>
        <v>-19145.833333333314</v>
      </c>
      <c r="AN651" s="12">
        <f>IF(AN$2&gt;$D651,
MAX(IFERROR($E651/$F651, 0), $E651-SUM($H651:AM651)),
0)</f>
        <v>0</v>
      </c>
      <c r="AO651" s="12">
        <f>IF(AO$2&gt;$D651,
MAX(IFERROR($E651/$F651, 0), $E651-SUM($H651:AN651)),
0)</f>
        <v>0</v>
      </c>
      <c r="AP651" s="12">
        <f>IF(AP$2&gt;$D651,
MAX(IFERROR($E651/$F651, 0), $E651-SUM($H651:AO651)),
0)</f>
        <v>0</v>
      </c>
      <c r="AQ651" s="12">
        <f>IF(AQ$2&gt;$D651,
MAX(IFERROR($E651/$F651, 0), $E651-SUM($H651:AP651)),
0)</f>
        <v>0</v>
      </c>
      <c r="AR651" s="12">
        <f>IF(AR$2&gt;$D651,
MAX(IFERROR($E651/$F651, 0), $E651-SUM($H651:AQ651)),
0)</f>
        <v>0</v>
      </c>
      <c r="AS651" s="12">
        <f>IF(AS$2&gt;$D651,
MAX(IFERROR($E651/$F651, 0), $E651-SUM($H651:AR651)),
0)</f>
        <v>0</v>
      </c>
      <c r="AT651" s="12">
        <f>IF(AT$2&gt;$D651,
MAX(IFERROR($E651/$F651, 0), $E651-SUM($H651:AS651)),
0)</f>
        <v>0</v>
      </c>
      <c r="AU651" s="12">
        <f>IF(AU$2&gt;$D651,
MAX(IFERROR($E651/$F651, 0), $E651-SUM($H651:AT651)),
0)</f>
        <v>0</v>
      </c>
      <c r="AV651" s="12">
        <f>IF(AV$2&gt;$D651,
MAX(IFERROR($E651/$F651, 0), $E651-SUM($H651:AU651)),
0)</f>
        <v>0</v>
      </c>
      <c r="AW651" s="12">
        <f>IF(AW$2&gt;$D651,
MAX(IFERROR($E651/$F651, 0), $E651-SUM($H651:AV651)),
0)</f>
        <v>0</v>
      </c>
      <c r="AX651" s="12">
        <f>IF(AX$2&gt;$D651,
MAX(IFERROR($E651/$F651, 0), $E651-SUM($H651:AW651)),
0)</f>
        <v>0</v>
      </c>
      <c r="AY651" s="12">
        <f>IF(AY$2&gt;$D651,
MAX(IFERROR($E651/$F651, 0), $E651-SUM($H651:AX651)),
0)</f>
        <v>0</v>
      </c>
      <c r="AZ651" s="12">
        <f>IF(AZ$2&gt;$D651,
MAX(IFERROR($E651/$F651, 0), $E651-SUM($H651:AY651)),
0)</f>
        <v>0</v>
      </c>
      <c r="BA651" s="12">
        <f>IF(BA$2&gt;$D651,
MAX(IFERROR($E651/$F651, 0), $E651-SUM($H651:AZ651)),
0)</f>
        <v>0</v>
      </c>
      <c r="BB651" s="12">
        <f>IF(BB$2&gt;$D651,
MAX(IFERROR($E651/$F651, 0), $E651-SUM($H651:BA651)),
0)</f>
        <v>0</v>
      </c>
      <c r="BC651" s="12">
        <f>IF(BC$2&gt;$D651,
MAX(IFERROR($E651/$F651, 0), $E651-SUM($H651:BB651)),
0)</f>
        <v>0</v>
      </c>
      <c r="BD651" s="12">
        <f>IF(BD$2&gt;$D651,
MAX(IFERROR($E651/$F651, 0), $E651-SUM($H651:BC651)),
0)</f>
        <v>0</v>
      </c>
      <c r="BE651" s="12">
        <f>IF(BE$2&gt;$D651,
MAX(IFERROR($E651/$F651, 0), $E651-SUM($H651:BD651)),
0)</f>
        <v>0</v>
      </c>
      <c r="BF651" s="12">
        <f>IF(BF$2&gt;$D651,
MAX(IFERROR($E651/$F651, 0), $E651-SUM($H651:BE651)),
0)</f>
        <v>0</v>
      </c>
      <c r="BG651" s="12">
        <f>IF(BG$2&gt;$D651,
MAX(IFERROR($E651/$F651, 0), $E651-SUM($H651:BF651)),
0)</f>
        <v>0</v>
      </c>
      <c r="BH651" s="12">
        <f>IF(BH$2&gt;$D651,
MAX(IFERROR($E651/$F651, 0), $E651-SUM($H651:BG651)),
0)</f>
        <v>0</v>
      </c>
      <c r="BI651" s="12">
        <f>IF(BI$2&gt;$D651,
MAX(IFERROR($E651/$F651, 0), $E651-SUM($H651:BH651)),
0)</f>
        <v>0</v>
      </c>
      <c r="BJ651" s="12">
        <f>IF(BJ$2&gt;$D651,
MAX(IFERROR($E651/$F651, 0), $E651-SUM($H651:BI651)),
0)</f>
        <v>0</v>
      </c>
      <c r="BK651" s="12">
        <f>IF(BK$2&gt;$D651,
MAX(IFERROR($E651/$F651, 0), $E651-SUM($H651:BJ651)),
0)</f>
        <v>0</v>
      </c>
      <c r="BL651" s="12">
        <f>IF(BL$2&gt;$D651,
MAX(IFERROR($E651/$F651, 0), $E651-SUM($H651:BK651)),
0)</f>
        <v>0</v>
      </c>
      <c r="BM651" s="12">
        <f>IF(BM$2&gt;$D651,
MAX(IFERROR($E651/$F651, 0), $E651-SUM($H651:BL651)),
0)</f>
        <v>0</v>
      </c>
      <c r="BN651" s="12">
        <f>IF(BN$2&gt;$D651,
MAX(IFERROR($E651/$F651, 0), $E651-SUM($H651:BM651)),
0)</f>
        <v>0</v>
      </c>
      <c r="BO651" s="12">
        <f>IF(BO$2&gt;$D651,
MAX(IFERROR($E651/$F651, 0), $E651-SUM($H651:BN651)),
0)</f>
        <v>0</v>
      </c>
      <c r="BP651" s="12">
        <f>IF(BP$2&gt;$D651,
MAX(IFERROR($E651/$F651, 0), $E651-SUM($H651:BO651)),
0)</f>
        <v>0</v>
      </c>
      <c r="BQ651" s="12">
        <f>IF(BQ$2&gt;$D651,
MAX(IFERROR($E651/$F651, 0), $E651-SUM($H651:BP651)),
0)</f>
        <v>0</v>
      </c>
      <c r="BR651" s="12">
        <f>IF(BR$2&gt;$D651,
MAX(IFERROR($E651/$F651, 0), $E651-SUM($H651:BQ651)),
0)</f>
        <v>0</v>
      </c>
      <c r="BS651" s="12">
        <f>IF(BS$2&gt;$D651,
MAX(IFERROR($E651/$F651, 0), $E651-SUM($H651:BR651)),
0)</f>
        <v>0</v>
      </c>
      <c r="BT651" s="12">
        <f>IF(BT$2&gt;$D651,
MAX(IFERROR($E651/$F651, 0), $E651-SUM($H651:BS651)),
0)</f>
        <v>0</v>
      </c>
      <c r="BU651" s="12">
        <f>IF(BU$2&gt;$D651,
MAX(IFERROR($E651/$F651, 0), $E651-SUM($H651:BT651)),
0)</f>
        <v>0</v>
      </c>
      <c r="BV651" s="12">
        <f>IF(BV$2&gt;$D651,
MAX(IFERROR($E651/$F651, 0), $E651-SUM($H651:BU651)),
0)</f>
        <v>0</v>
      </c>
      <c r="BW651" s="12">
        <f>IF(BW$2&gt;$D651,
MAX(IFERROR($E651/$F651, 0), $E651-SUM($H651:BV651)),
0)</f>
        <v>0</v>
      </c>
      <c r="BX651" s="12">
        <f>IF(BX$2&gt;$D651,
MAX(IFERROR($E651/$F651, 0), $E651-SUM($H651:BW651)),
0)</f>
        <v>0</v>
      </c>
      <c r="BY651" s="12">
        <f>IF(BY$2&gt;$D651,
MAX(IFERROR($E651/$F651, 0), $E651-SUM($H651:BX651)),
0)</f>
        <v>0</v>
      </c>
      <c r="BZ651" s="12">
        <f>IF(BZ$2&gt;$D651,
MAX(IFERROR($E651/$F651, 0), $E651-SUM($H651:BY651)),
0)</f>
        <v>0</v>
      </c>
      <c r="CA651" s="12">
        <f>IF(CA$2&gt;$D651,
MAX(IFERROR($E651/$F651, 0), $E651-SUM($H651:BZ651)),
0)</f>
        <v>0</v>
      </c>
      <c r="CB651" s="12">
        <f>IF(CB$2&gt;$D651,
MAX(IFERROR($E651/$F651, 0), $E651-SUM($H651:CA651)),
0)</f>
        <v>0</v>
      </c>
      <c r="CC651" s="12">
        <f>IF(CC$2&gt;$D651,
MAX(IFERROR($E651/$F651, 0), $E651-SUM($H651:CB651)),
0)</f>
        <v>0</v>
      </c>
      <c r="CD651" s="12">
        <f>IF(CD$2&gt;$D651,
MAX(IFERROR($E651/$F651, 0), $E651-SUM($H651:CC651)),
0)</f>
        <v>0</v>
      </c>
      <c r="CE651" s="12">
        <f>IF(CE$2&gt;$D651,
MAX(IFERROR($E651/$F651, 0), $E651-SUM($H651:CD651)),
0)</f>
        <v>0</v>
      </c>
      <c r="CF651" s="12">
        <f>IF(CF$2&gt;$D651,
MAX(IFERROR($E651/$F651, 0), $E651-SUM($H651:CE651)),
0)</f>
        <v>0</v>
      </c>
      <c r="CG651" s="12">
        <f>IF(CG$2&gt;$D651,
MAX(IFERROR($E651/$F651, 0), $E651-SUM($H651:CF651)),
0)</f>
        <v>0</v>
      </c>
      <c r="CH651" s="12">
        <f>IF(CH$2&gt;$D651,
MAX(IFERROR($E651/$F651, 0), $E651-SUM($H651:CG651)),
0)</f>
        <v>0</v>
      </c>
      <c r="CI651" s="12">
        <f>IF(CI$2&gt;$D651,
MAX(IFERROR($E651/$F651, 0), $E651-SUM($H651:CH651)),
0)</f>
        <v>0</v>
      </c>
      <c r="CJ651" s="12">
        <f>IF(CJ$2&gt;$D651,
MAX(IFERROR($E651/$F651, 0), $E651-SUM($H651:CI651)),
0)</f>
        <v>0</v>
      </c>
      <c r="CK651" s="12">
        <f>IF(CK$2&gt;$D651,
MAX(IFERROR($E651/$F651, 0), $E651-SUM($H651:CJ651)),
0)</f>
        <v>0</v>
      </c>
      <c r="CL651" s="12">
        <f>IF(CL$2&gt;$D651,
MAX(IFERROR($E651/$F651, 0), $E651-SUM($H651:CK651)),
0)</f>
        <v>0</v>
      </c>
      <c r="CM651" s="12">
        <f>IF(CM$2&gt;$D651,
MAX(IFERROR($E651/$F651, 0), $E651-SUM($H651:CL651)),
0)</f>
        <v>0</v>
      </c>
      <c r="CN651" s="12">
        <f>IF(CN$2&gt;$D651,
MAX(IFERROR($E651/$F651, 0), $E651-SUM($H651:CM651)),
0)</f>
        <v>0</v>
      </c>
      <c r="CO651" s="12">
        <f>IF(CO$2&gt;$D651,
MAX(IFERROR($E651/$F651, 0), $E651-SUM($H651:CN651)),
0)</f>
        <v>0</v>
      </c>
      <c r="CP651" s="12">
        <f>IF(CP$2&gt;$D651,
MAX(IFERROR($E651/$F651, 0), $E651-SUM($H651:CO651)),
0)</f>
        <v>0</v>
      </c>
      <c r="CQ651" s="12">
        <f>IF(CQ$2&gt;$D651,
MAX(IFERROR($E651/$F651, 0), $E651-SUM($H651:CP651)),
0)</f>
        <v>0</v>
      </c>
      <c r="CR651" s="12">
        <f>IF(CR$2&gt;$D651,
MAX(IFERROR($E651/$F651, 0), $E651-SUM($H651:CQ651)),
0)</f>
        <v>0</v>
      </c>
      <c r="CS651" s="12">
        <f>IF(CS$2&gt;$D651,
MAX(IFERROR($E651/$F651, 0), $E651-SUM($H651:CR651)),
0)</f>
        <v>0</v>
      </c>
      <c r="CT651" s="12">
        <f>IF(CT$2&gt;$D651,
MAX(IFERROR($E651/$F651, 0), $E651-SUM($H651:CS651)),
0)</f>
        <v>0</v>
      </c>
      <c r="CU651" s="12">
        <f>IF(CU$2&gt;$D651,
MAX(IFERROR($E651/$F651, 0), $E651-SUM($H651:CT651)),
0)</f>
        <v>0</v>
      </c>
      <c r="CV651" s="12">
        <f>IF(CV$2&gt;$D651,
MAX(IFERROR($E651/$F651, 0), $E651-SUM($H651:CU651)),
0)</f>
        <v>0</v>
      </c>
      <c r="CW651" s="12">
        <f>IF(CW$2&gt;$D651,
MAX(IFERROR($E651/$F651, 0), $E651-SUM($H651:CV651)),
0)</f>
        <v>0</v>
      </c>
      <c r="CX651" s="12">
        <f>IF(CX$2&gt;$D651,
MAX(IFERROR($E651/$F651, 0), $E651-SUM($H651:CW651)),
0)</f>
        <v>0</v>
      </c>
      <c r="CY651" s="12">
        <f>IF(CY$2&gt;$D651,
MAX(IFERROR($E651/$F651, 0), $E651-SUM($H651:CX651)),
0)</f>
        <v>0</v>
      </c>
      <c r="CZ651" s="12">
        <f>IF(CZ$2&gt;$D651,
MAX(IFERROR($E651/$F651, 0), $E651-SUM($H651:CY651)),
0)</f>
        <v>0</v>
      </c>
      <c r="DA651" s="12">
        <f>IF(DA$2&gt;$D651,
MAX(IFERROR($E651/$F651, 0), $E651-SUM($H651:CZ651)),
0)</f>
        <v>0</v>
      </c>
      <c r="DB651" s="12">
        <f>IF(DB$2&gt;$D651,
MAX(IFERROR($E651/$F651, 0), $E651-SUM($H651:DA651)),
0)</f>
        <v>0</v>
      </c>
      <c r="DC651" s="12">
        <f>IF(DC$2&gt;$D651,
MAX(IFERROR($E651/$F651, 0), $E651-SUM($H651:DB651)),
0)</f>
        <v>0</v>
      </c>
      <c r="DD651" s="12">
        <f>IF(DD$2&gt;$D651,
MAX(IFERROR($E651/$F651, 0), $E651-SUM($H651:DC651)),
0)</f>
        <v>0</v>
      </c>
      <c r="DE651" s="12">
        <f>IF(DE$2&gt;$D651,
MAX(IFERROR($E651/$F651, 0), $E651-SUM($H651:DD651)),
0)</f>
        <v>0</v>
      </c>
      <c r="DF651" s="12">
        <f>IF(DF$2&gt;$D651,
MAX(IFERROR($E651/$F651, 0), $E651-SUM($H651:DE651)),
0)</f>
        <v>0</v>
      </c>
      <c r="DG651" s="12">
        <f>IF(DG$2&gt;$D651,
MAX(IFERROR($E651/$F651, 0), $E651-SUM($H651:DF651)),
0)</f>
        <v>0</v>
      </c>
      <c r="DH651" s="12">
        <f>IF(DH$2&gt;$D651,
MAX(IFERROR($E651/$F651, 0), $E651-SUM($H651:DG651)),
0)</f>
        <v>0</v>
      </c>
      <c r="DI651" s="12">
        <f>IF(DI$2&gt;$D651,
MAX(IFERROR($E651/$F651, 0), $E651-SUM($H651:DH651)),
0)</f>
        <v>0</v>
      </c>
      <c r="DJ651" s="12">
        <f>IF(DJ$2&gt;$D651,
MAX(IFERROR($E651/$F651, 0), $E651-SUM($H651:DI651)),
0)</f>
        <v>0</v>
      </c>
      <c r="DK651" s="12">
        <f>IF(DK$2&gt;$D651,
MAX(IFERROR($E651/$F651, 0), $E651-SUM($H651:DJ651)),
0)</f>
        <v>0</v>
      </c>
      <c r="DL651" s="12">
        <f>IF(DL$2&gt;$D651,
MAX(IFERROR($E651/$F651, 0), $E651-SUM($H651:DK651)),
0)</f>
        <v>0</v>
      </c>
      <c r="DM651" s="12">
        <f>IF(DM$2&gt;$D651,
MAX(IFERROR($E651/$F651, 0), $E651-SUM($H651:DL651)),
0)</f>
        <v>0</v>
      </c>
      <c r="DN651" s="12">
        <f>IF(DN$2&gt;$D651,
MAX(IFERROR($E651/$F651, 0), $E651-SUM($H651:DM651)),
0)</f>
        <v>0</v>
      </c>
      <c r="DO651" s="12">
        <f>IF(DO$2&gt;$D651,
MAX(IFERROR($E651/$F651, 0), $E651-SUM($H651:DN651)),
0)</f>
        <v>0</v>
      </c>
      <c r="DP651" s="12">
        <f>IF(DP$2&gt;$D651,
MAX(IFERROR($E651/$F651, 0), $E651-SUM($H651:DO651)),
0)</f>
        <v>0</v>
      </c>
      <c r="DQ651" s="12">
        <f>IF(DQ$2&gt;$D651,
MAX(IFERROR($E651/$F651, 0), $E651-SUM($H651:DP651)),
0)</f>
        <v>0</v>
      </c>
      <c r="DR651" s="12">
        <f>IF(DR$2&gt;$D651,
MAX(IFERROR($E651/$F651, 0), $E651-SUM($H651:DQ651)),
0)</f>
        <v>0</v>
      </c>
      <c r="DS651" s="12">
        <f>IF(DS$2&gt;$D651,
MAX(IFERROR($E651/$F651, 0), $E651-SUM($H651:DR651)),
0)</f>
        <v>0</v>
      </c>
      <c r="DT651" s="12">
        <f>IF(DT$2&gt;$D651,
MAX(IFERROR($E651/$F651, 0), $E651-SUM($H651:DS651)),
0)</f>
        <v>0</v>
      </c>
      <c r="DU651" s="12">
        <f>IF(DU$2&gt;$D651,
MAX(IFERROR($E651/$F651, 0), $E651-SUM($H651:DT651)),
0)</f>
        <v>0</v>
      </c>
      <c r="DV651" s="12">
        <f>IF(DV$2&gt;$D651,
MAX(IFERROR($E651/$F651, 0), $E651-SUM($H651:DU651)),
0)</f>
        <v>0</v>
      </c>
      <c r="DW651" s="12">
        <f>IF(DW$2&gt;$D651,
MAX(IFERROR($E651/$F651, 0), $E651-SUM($H651:DV651)),
0)</f>
        <v>0</v>
      </c>
      <c r="DX651" s="12">
        <f>IF(DX$2&gt;$D651,
MAX(IFERROR($E651/$F651, 0), $E651-SUM($H651:DW651)),
0)</f>
        <v>0</v>
      </c>
      <c r="DY651" s="12">
        <f>IF(DY$2&gt;$D651,
MAX(IFERROR($E651/$F651, 0), $E651-SUM($H651:DX651)),
0)</f>
        <v>0</v>
      </c>
      <c r="EB651" s="116">
        <f t="shared" si="1657"/>
        <v>650</v>
      </c>
      <c r="EC651" s="2" t="str">
        <f t="shared" si="1660"/>
        <v>Phase 2</v>
      </c>
      <c r="ED651" s="2" t="str">
        <f t="shared" si="1661"/>
        <v>75' Wide</v>
      </c>
      <c r="EE651" s="33" t="str">
        <f>EE665</f>
        <v>Cash</v>
      </c>
      <c r="EF651" s="2" t="str">
        <f>EF665</f>
        <v>Advertising / Sales Center</v>
      </c>
    </row>
    <row r="652" spans="1:136" x14ac:dyDescent="0.3">
      <c r="D652" s="127"/>
      <c r="E652" s="129"/>
      <c r="F652" s="128"/>
      <c r="I652" s="21"/>
      <c r="J652" s="21"/>
      <c r="K652" s="21"/>
      <c r="L652" s="21"/>
      <c r="M652" s="21"/>
      <c r="N652" s="21"/>
      <c r="O652" s="21"/>
      <c r="P652" s="21"/>
      <c r="Q652" s="21"/>
      <c r="R652" s="21"/>
      <c r="S652" s="21"/>
      <c r="T652" s="21"/>
      <c r="U652" s="21"/>
      <c r="V652" s="21"/>
      <c r="W652" s="21"/>
      <c r="X652" s="21"/>
      <c r="Y652" s="21"/>
      <c r="Z652" s="21"/>
      <c r="AA652" s="21"/>
      <c r="AB652" s="21"/>
      <c r="AC652" s="21"/>
      <c r="AD652" s="21"/>
      <c r="AE652" s="21"/>
      <c r="AF652" s="21"/>
      <c r="AG652" s="21"/>
      <c r="AH652" s="21"/>
      <c r="AI652" s="21"/>
      <c r="AJ652" s="21"/>
      <c r="AK652" s="21"/>
      <c r="AL652" s="21"/>
      <c r="AM652" s="21"/>
      <c r="AN652" s="21"/>
      <c r="AO652" s="21"/>
      <c r="AP652" s="21"/>
      <c r="AQ652" s="21"/>
      <c r="AR652" s="21"/>
      <c r="AS652" s="21"/>
      <c r="AT652" s="21"/>
      <c r="AU652" s="21"/>
      <c r="AV652" s="21"/>
      <c r="AW652" s="21"/>
      <c r="AX652" s="21"/>
      <c r="AY652" s="21"/>
      <c r="AZ652" s="21"/>
      <c r="BA652" s="21"/>
      <c r="BB652" s="21"/>
      <c r="BC652" s="21"/>
      <c r="BD652" s="21"/>
      <c r="BE652" s="21"/>
      <c r="BF652" s="21"/>
      <c r="BG652" s="21"/>
      <c r="BH652" s="21"/>
      <c r="BI652" s="21"/>
      <c r="BJ652" s="21"/>
      <c r="BK652" s="21"/>
      <c r="BL652" s="21"/>
      <c r="BM652" s="21"/>
      <c r="BN652" s="21"/>
      <c r="BO652" s="21"/>
      <c r="BP652" s="21"/>
      <c r="BQ652" s="21"/>
      <c r="BR652" s="21"/>
      <c r="BS652" s="21"/>
      <c r="BT652" s="21"/>
      <c r="BU652" s="21"/>
      <c r="BV652" s="21"/>
      <c r="BW652" s="21"/>
      <c r="BX652" s="21"/>
      <c r="BY652" s="21"/>
      <c r="BZ652" s="21"/>
      <c r="CA652" s="21"/>
      <c r="CB652" s="21"/>
      <c r="CC652" s="21"/>
      <c r="CD652" s="21"/>
      <c r="CE652" s="21"/>
      <c r="CF652" s="21"/>
      <c r="CG652" s="21"/>
      <c r="CH652" s="21"/>
      <c r="CI652" s="21"/>
      <c r="CJ652" s="21"/>
      <c r="CK652" s="21"/>
      <c r="CL652" s="21"/>
      <c r="CM652" s="21"/>
      <c r="CN652" s="21"/>
      <c r="CO652" s="21"/>
      <c r="CP652" s="21"/>
      <c r="CQ652" s="21"/>
      <c r="CR652" s="21"/>
      <c r="CS652" s="21"/>
      <c r="CT652" s="21"/>
      <c r="CU652" s="21"/>
      <c r="CV652" s="21"/>
      <c r="CW652" s="21"/>
      <c r="CX652" s="21"/>
      <c r="CY652" s="21"/>
      <c r="CZ652" s="21"/>
      <c r="DA652" s="21"/>
      <c r="DB652" s="21"/>
      <c r="DC652" s="21"/>
      <c r="DD652" s="21"/>
      <c r="DE652" s="21"/>
      <c r="DF652" s="21"/>
      <c r="DG652" s="21"/>
      <c r="DH652" s="21"/>
      <c r="DI652" s="21"/>
      <c r="DJ652" s="21"/>
      <c r="DK652" s="21"/>
      <c r="DL652" s="21"/>
      <c r="DM652" s="21"/>
      <c r="DN652" s="21"/>
      <c r="DO652" s="21"/>
      <c r="DP652" s="21"/>
      <c r="DQ652" s="21"/>
      <c r="DR652" s="21"/>
      <c r="DS652" s="21"/>
      <c r="DT652" s="21"/>
      <c r="DU652" s="21"/>
      <c r="DV652" s="21"/>
      <c r="DW652" s="21"/>
      <c r="DX652" s="21"/>
      <c r="DY652" s="21"/>
      <c r="EE652" s="33"/>
    </row>
    <row r="653" spans="1:136" x14ac:dyDescent="0.3">
      <c r="B653" s="2" t="str">
        <f>Product!$J$2</f>
        <v>Phase 3</v>
      </c>
      <c r="C653" s="2" t="str">
        <f>Product!$J$3</f>
        <v>50' Wide</v>
      </c>
      <c r="D653" s="127">
        <f>SUMIFS(INDEX(Product!$B$2:$U$97, MATCH(D643, Product!$B$2:$B$97, 0), ), Product!$B$2:$U$2, $B653, Product!$B$3:$U$3, $C653)</f>
        <v>45473</v>
      </c>
      <c r="E653" s="129">
        <f>SUMIFS(INDEX(Product!$B$2:$U$97, MATCH(E643, Product!$B$2:$B$97, 0), ), Product!$B$2:$U$2, $B653, Product!$B$3:$U$3, $C653)</f>
        <v>-248250</v>
      </c>
      <c r="F653" s="128">
        <f>SUMIFS(INDEX(Product!$B$2:$U$97, MATCH(F643, Product!$B$2:$B$97, 0), ), Product!$B$2:$U$2, $B653, Product!$B$3:$U$3, $C653)</f>
        <v>12</v>
      </c>
      <c r="G653" s="11">
        <f>SUM(H653:DZ653)</f>
        <v>-248250</v>
      </c>
      <c r="I653" s="12">
        <f>IF(I$2&gt;$D653,
MAX(IFERROR($E653/$F653, 0), $E653-SUM($H653:H653)),
0)</f>
        <v>0</v>
      </c>
      <c r="J653" s="12">
        <f>IF(J$2&gt;$D653,
MAX(IFERROR($E653/$F653, 0), $E653-SUM($H653:I653)),
0)</f>
        <v>0</v>
      </c>
      <c r="K653" s="12">
        <f>IF(K$2&gt;$D653,
MAX(IFERROR($E653/$F653, 0), $E653-SUM($H653:J653)),
0)</f>
        <v>0</v>
      </c>
      <c r="L653" s="12">
        <f>IF(L$2&gt;$D653,
MAX(IFERROR($E653/$F653, 0), $E653-SUM($H653:K653)),
0)</f>
        <v>0</v>
      </c>
      <c r="M653" s="12">
        <f>IF(M$2&gt;$D653,
MAX(IFERROR($E653/$F653, 0), $E653-SUM($H653:L653)),
0)</f>
        <v>0</v>
      </c>
      <c r="N653" s="12">
        <f>IF(N$2&gt;$D653,
MAX(IFERROR($E653/$F653, 0), $E653-SUM($H653:M653)),
0)</f>
        <v>0</v>
      </c>
      <c r="O653" s="12">
        <f>IF(O$2&gt;$D653,
MAX(IFERROR($E653/$F653, 0), $E653-SUM($H653:N653)),
0)</f>
        <v>0</v>
      </c>
      <c r="P653" s="12">
        <f>IF(P$2&gt;$D653,
MAX(IFERROR($E653/$F653, 0), $E653-SUM($H653:O653)),
0)</f>
        <v>0</v>
      </c>
      <c r="Q653" s="12">
        <f>IF(Q$2&gt;$D653,
MAX(IFERROR($E653/$F653, 0), $E653-SUM($H653:P653)),
0)</f>
        <v>0</v>
      </c>
      <c r="R653" s="12">
        <f>IF(R$2&gt;$D653,
MAX(IFERROR($E653/$F653, 0), $E653-SUM($H653:Q653)),
0)</f>
        <v>0</v>
      </c>
      <c r="S653" s="12">
        <f>IF(S$2&gt;$D653,
MAX(IFERROR($E653/$F653, 0), $E653-SUM($H653:R653)),
0)</f>
        <v>0</v>
      </c>
      <c r="T653" s="12">
        <f>IF(T$2&gt;$D653,
MAX(IFERROR($E653/$F653, 0), $E653-SUM($H653:S653)),
0)</f>
        <v>0</v>
      </c>
      <c r="U653" s="12">
        <f>IF(U$2&gt;$D653,
MAX(IFERROR($E653/$F653, 0), $E653-SUM($H653:T653)),
0)</f>
        <v>0</v>
      </c>
      <c r="V653" s="12">
        <f>IF(V$2&gt;$D653,
MAX(IFERROR($E653/$F653, 0), $E653-SUM($H653:U653)),
0)</f>
        <v>0</v>
      </c>
      <c r="W653" s="12">
        <f>IF(W$2&gt;$D653,
MAX(IFERROR($E653/$F653, 0), $E653-SUM($H653:V653)),
0)</f>
        <v>0</v>
      </c>
      <c r="X653" s="12">
        <f>IF(X$2&gt;$D653,
MAX(IFERROR($E653/$F653, 0), $E653-SUM($H653:W653)),
0)</f>
        <v>0</v>
      </c>
      <c r="Y653" s="12">
        <f>IF(Y$2&gt;$D653,
MAX(IFERROR($E653/$F653, 0), $E653-SUM($H653:X653)),
0)</f>
        <v>0</v>
      </c>
      <c r="Z653" s="12">
        <f>IF(Z$2&gt;$D653,
MAX(IFERROR($E653/$F653, 0), $E653-SUM($H653:Y653)),
0)</f>
        <v>0</v>
      </c>
      <c r="AA653" s="12">
        <f>IF(AA$2&gt;$D653,
MAX(IFERROR($E653/$F653, 0), $E653-SUM($H653:Z653)),
0)</f>
        <v>0</v>
      </c>
      <c r="AB653" s="12">
        <f>IF(AB$2&gt;$D653,
MAX(IFERROR($E653/$F653, 0), $E653-SUM($H653:AA653)),
0)</f>
        <v>0</v>
      </c>
      <c r="AC653" s="12">
        <f>IF(AC$2&gt;$D653,
MAX(IFERROR($E653/$F653, 0), $E653-SUM($H653:AB653)),
0)</f>
        <v>0</v>
      </c>
      <c r="AD653" s="12">
        <f>IF(AD$2&gt;$D653,
MAX(IFERROR($E653/$F653, 0), $E653-SUM($H653:AC653)),
0)</f>
        <v>0</v>
      </c>
      <c r="AE653" s="12">
        <f>IF(AE$2&gt;$D653,
MAX(IFERROR($E653/$F653, 0), $E653-SUM($H653:AD653)),
0)</f>
        <v>0</v>
      </c>
      <c r="AF653" s="12">
        <f>IF(AF$2&gt;$D653,
MAX(IFERROR($E653/$F653, 0), $E653-SUM($H653:AE653)),
0)</f>
        <v>0</v>
      </c>
      <c r="AG653" s="12">
        <f>IF(AG$2&gt;$D653,
MAX(IFERROR($E653/$F653, 0), $E653-SUM($H653:AF653)),
0)</f>
        <v>0</v>
      </c>
      <c r="AH653" s="12">
        <f>IF(AH$2&gt;$D653,
MAX(IFERROR($E653/$F653, 0), $E653-SUM($H653:AG653)),
0)</f>
        <v>0</v>
      </c>
      <c r="AI653" s="12">
        <f>IF(AI$2&gt;$D653,
MAX(IFERROR($E653/$F653, 0), $E653-SUM($H653:AH653)),
0)</f>
        <v>0</v>
      </c>
      <c r="AJ653" s="12">
        <f>IF(AJ$2&gt;$D653,
MAX(IFERROR($E653/$F653, 0), $E653-SUM($H653:AI653)),
0)</f>
        <v>0</v>
      </c>
      <c r="AK653" s="12">
        <f>IF(AK$2&gt;$D653,
MAX(IFERROR($E653/$F653, 0), $E653-SUM($H653:AJ653)),
0)</f>
        <v>0</v>
      </c>
      <c r="AL653" s="12">
        <f>IF(AL$2&gt;$D653,
MAX(IFERROR($E653/$F653, 0), $E653-SUM($H653:AK653)),
0)</f>
        <v>0</v>
      </c>
      <c r="AM653" s="12">
        <f>IF(AM$2&gt;$D653,
MAX(IFERROR($E653/$F653, 0), $E653-SUM($H653:AL653)),
0)</f>
        <v>0</v>
      </c>
      <c r="AN653" s="12">
        <f>IF(AN$2&gt;$D653,
MAX(IFERROR($E653/$F653, 0), $E653-SUM($H653:AM653)),
0)</f>
        <v>-20687.5</v>
      </c>
      <c r="AO653" s="12">
        <f>IF(AO$2&gt;$D653,
MAX(IFERROR($E653/$F653, 0), $E653-SUM($H653:AN653)),
0)</f>
        <v>-20687.5</v>
      </c>
      <c r="AP653" s="12">
        <f>IF(AP$2&gt;$D653,
MAX(IFERROR($E653/$F653, 0), $E653-SUM($H653:AO653)),
0)</f>
        <v>-20687.5</v>
      </c>
      <c r="AQ653" s="12">
        <f>IF(AQ$2&gt;$D653,
MAX(IFERROR($E653/$F653, 0), $E653-SUM($H653:AP653)),
0)</f>
        <v>-20687.5</v>
      </c>
      <c r="AR653" s="12">
        <f>IF(AR$2&gt;$D653,
MAX(IFERROR($E653/$F653, 0), $E653-SUM($H653:AQ653)),
0)</f>
        <v>-20687.5</v>
      </c>
      <c r="AS653" s="12">
        <f>IF(AS$2&gt;$D653,
MAX(IFERROR($E653/$F653, 0), $E653-SUM($H653:AR653)),
0)</f>
        <v>-20687.5</v>
      </c>
      <c r="AT653" s="12">
        <f>IF(AT$2&gt;$D653,
MAX(IFERROR($E653/$F653, 0), $E653-SUM($H653:AS653)),
0)</f>
        <v>-20687.5</v>
      </c>
      <c r="AU653" s="12">
        <f>IF(AU$2&gt;$D653,
MAX(IFERROR($E653/$F653, 0), $E653-SUM($H653:AT653)),
0)</f>
        <v>-20687.5</v>
      </c>
      <c r="AV653" s="12">
        <f>IF(AV$2&gt;$D653,
MAX(IFERROR($E653/$F653, 0), $E653-SUM($H653:AU653)),
0)</f>
        <v>-20687.5</v>
      </c>
      <c r="AW653" s="12">
        <f>IF(AW$2&gt;$D653,
MAX(IFERROR($E653/$F653, 0), $E653-SUM($H653:AV653)),
0)</f>
        <v>-20687.5</v>
      </c>
      <c r="AX653" s="12">
        <f>IF(AX$2&gt;$D653,
MAX(IFERROR($E653/$F653, 0), $E653-SUM($H653:AW653)),
0)</f>
        <v>-20687.5</v>
      </c>
      <c r="AY653" s="12">
        <f>IF(AY$2&gt;$D653,
MAX(IFERROR($E653/$F653, 0), $E653-SUM($H653:AX653)),
0)</f>
        <v>-20687.5</v>
      </c>
      <c r="AZ653" s="12">
        <f>IF(AZ$2&gt;$D653,
MAX(IFERROR($E653/$F653, 0), $E653-SUM($H653:AY653)),
0)</f>
        <v>0</v>
      </c>
      <c r="BA653" s="12">
        <f>IF(BA$2&gt;$D653,
MAX(IFERROR($E653/$F653, 0), $E653-SUM($H653:AZ653)),
0)</f>
        <v>0</v>
      </c>
      <c r="BB653" s="12">
        <f>IF(BB$2&gt;$D653,
MAX(IFERROR($E653/$F653, 0), $E653-SUM($H653:BA653)),
0)</f>
        <v>0</v>
      </c>
      <c r="BC653" s="12">
        <f>IF(BC$2&gt;$D653,
MAX(IFERROR($E653/$F653, 0), $E653-SUM($H653:BB653)),
0)</f>
        <v>0</v>
      </c>
      <c r="BD653" s="12">
        <f>IF(BD$2&gt;$D653,
MAX(IFERROR($E653/$F653, 0), $E653-SUM($H653:BC653)),
0)</f>
        <v>0</v>
      </c>
      <c r="BE653" s="12">
        <f>IF(BE$2&gt;$D653,
MAX(IFERROR($E653/$F653, 0), $E653-SUM($H653:BD653)),
0)</f>
        <v>0</v>
      </c>
      <c r="BF653" s="12">
        <f>IF(BF$2&gt;$D653,
MAX(IFERROR($E653/$F653, 0), $E653-SUM($H653:BE653)),
0)</f>
        <v>0</v>
      </c>
      <c r="BG653" s="12">
        <f>IF(BG$2&gt;$D653,
MAX(IFERROR($E653/$F653, 0), $E653-SUM($H653:BF653)),
0)</f>
        <v>0</v>
      </c>
      <c r="BH653" s="12">
        <f>IF(BH$2&gt;$D653,
MAX(IFERROR($E653/$F653, 0), $E653-SUM($H653:BG653)),
0)</f>
        <v>0</v>
      </c>
      <c r="BI653" s="12">
        <f>IF(BI$2&gt;$D653,
MAX(IFERROR($E653/$F653, 0), $E653-SUM($H653:BH653)),
0)</f>
        <v>0</v>
      </c>
      <c r="BJ653" s="12">
        <f>IF(BJ$2&gt;$D653,
MAX(IFERROR($E653/$F653, 0), $E653-SUM($H653:BI653)),
0)</f>
        <v>0</v>
      </c>
      <c r="BK653" s="12">
        <f>IF(BK$2&gt;$D653,
MAX(IFERROR($E653/$F653, 0), $E653-SUM($H653:BJ653)),
0)</f>
        <v>0</v>
      </c>
      <c r="BL653" s="12">
        <f>IF(BL$2&gt;$D653,
MAX(IFERROR($E653/$F653, 0), $E653-SUM($H653:BK653)),
0)</f>
        <v>0</v>
      </c>
      <c r="BM653" s="12">
        <f>IF(BM$2&gt;$D653,
MAX(IFERROR($E653/$F653, 0), $E653-SUM($H653:BL653)),
0)</f>
        <v>0</v>
      </c>
      <c r="BN653" s="12">
        <f>IF(BN$2&gt;$D653,
MAX(IFERROR($E653/$F653, 0), $E653-SUM($H653:BM653)),
0)</f>
        <v>0</v>
      </c>
      <c r="BO653" s="12">
        <f>IF(BO$2&gt;$D653,
MAX(IFERROR($E653/$F653, 0), $E653-SUM($H653:BN653)),
0)</f>
        <v>0</v>
      </c>
      <c r="BP653" s="12">
        <f>IF(BP$2&gt;$D653,
MAX(IFERROR($E653/$F653, 0), $E653-SUM($H653:BO653)),
0)</f>
        <v>0</v>
      </c>
      <c r="BQ653" s="12">
        <f>IF(BQ$2&gt;$D653,
MAX(IFERROR($E653/$F653, 0), $E653-SUM($H653:BP653)),
0)</f>
        <v>0</v>
      </c>
      <c r="BR653" s="12">
        <f>IF(BR$2&gt;$D653,
MAX(IFERROR($E653/$F653, 0), $E653-SUM($H653:BQ653)),
0)</f>
        <v>0</v>
      </c>
      <c r="BS653" s="12">
        <f>IF(BS$2&gt;$D653,
MAX(IFERROR($E653/$F653, 0), $E653-SUM($H653:BR653)),
0)</f>
        <v>0</v>
      </c>
      <c r="BT653" s="12">
        <f>IF(BT$2&gt;$D653,
MAX(IFERROR($E653/$F653, 0), $E653-SUM($H653:BS653)),
0)</f>
        <v>0</v>
      </c>
      <c r="BU653" s="12">
        <f>IF(BU$2&gt;$D653,
MAX(IFERROR($E653/$F653, 0), $E653-SUM($H653:BT653)),
0)</f>
        <v>0</v>
      </c>
      <c r="BV653" s="12">
        <f>IF(BV$2&gt;$D653,
MAX(IFERROR($E653/$F653, 0), $E653-SUM($H653:BU653)),
0)</f>
        <v>0</v>
      </c>
      <c r="BW653" s="12">
        <f>IF(BW$2&gt;$D653,
MAX(IFERROR($E653/$F653, 0), $E653-SUM($H653:BV653)),
0)</f>
        <v>0</v>
      </c>
      <c r="BX653" s="12">
        <f>IF(BX$2&gt;$D653,
MAX(IFERROR($E653/$F653, 0), $E653-SUM($H653:BW653)),
0)</f>
        <v>0</v>
      </c>
      <c r="BY653" s="12">
        <f>IF(BY$2&gt;$D653,
MAX(IFERROR($E653/$F653, 0), $E653-SUM($H653:BX653)),
0)</f>
        <v>0</v>
      </c>
      <c r="BZ653" s="12">
        <f>IF(BZ$2&gt;$D653,
MAX(IFERROR($E653/$F653, 0), $E653-SUM($H653:BY653)),
0)</f>
        <v>0</v>
      </c>
      <c r="CA653" s="12">
        <f>IF(CA$2&gt;$D653,
MAX(IFERROR($E653/$F653, 0), $E653-SUM($H653:BZ653)),
0)</f>
        <v>0</v>
      </c>
      <c r="CB653" s="12">
        <f>IF(CB$2&gt;$D653,
MAX(IFERROR($E653/$F653, 0), $E653-SUM($H653:CA653)),
0)</f>
        <v>0</v>
      </c>
      <c r="CC653" s="12">
        <f>IF(CC$2&gt;$D653,
MAX(IFERROR($E653/$F653, 0), $E653-SUM($H653:CB653)),
0)</f>
        <v>0</v>
      </c>
      <c r="CD653" s="12">
        <f>IF(CD$2&gt;$D653,
MAX(IFERROR($E653/$F653, 0), $E653-SUM($H653:CC653)),
0)</f>
        <v>0</v>
      </c>
      <c r="CE653" s="12">
        <f>IF(CE$2&gt;$D653,
MAX(IFERROR($E653/$F653, 0), $E653-SUM($H653:CD653)),
0)</f>
        <v>0</v>
      </c>
      <c r="CF653" s="12">
        <f>IF(CF$2&gt;$D653,
MAX(IFERROR($E653/$F653, 0), $E653-SUM($H653:CE653)),
0)</f>
        <v>0</v>
      </c>
      <c r="CG653" s="12">
        <f>IF(CG$2&gt;$D653,
MAX(IFERROR($E653/$F653, 0), $E653-SUM($H653:CF653)),
0)</f>
        <v>0</v>
      </c>
      <c r="CH653" s="12">
        <f>IF(CH$2&gt;$D653,
MAX(IFERROR($E653/$F653, 0), $E653-SUM($H653:CG653)),
0)</f>
        <v>0</v>
      </c>
      <c r="CI653" s="12">
        <f>IF(CI$2&gt;$D653,
MAX(IFERROR($E653/$F653, 0), $E653-SUM($H653:CH653)),
0)</f>
        <v>0</v>
      </c>
      <c r="CJ653" s="12">
        <f>IF(CJ$2&gt;$D653,
MAX(IFERROR($E653/$F653, 0), $E653-SUM($H653:CI653)),
0)</f>
        <v>0</v>
      </c>
      <c r="CK653" s="12">
        <f>IF(CK$2&gt;$D653,
MAX(IFERROR($E653/$F653, 0), $E653-SUM($H653:CJ653)),
0)</f>
        <v>0</v>
      </c>
      <c r="CL653" s="12">
        <f>IF(CL$2&gt;$D653,
MAX(IFERROR($E653/$F653, 0), $E653-SUM($H653:CK653)),
0)</f>
        <v>0</v>
      </c>
      <c r="CM653" s="12">
        <f>IF(CM$2&gt;$D653,
MAX(IFERROR($E653/$F653, 0), $E653-SUM($H653:CL653)),
0)</f>
        <v>0</v>
      </c>
      <c r="CN653" s="12">
        <f>IF(CN$2&gt;$D653,
MAX(IFERROR($E653/$F653, 0), $E653-SUM($H653:CM653)),
0)</f>
        <v>0</v>
      </c>
      <c r="CO653" s="12">
        <f>IF(CO$2&gt;$D653,
MAX(IFERROR($E653/$F653, 0), $E653-SUM($H653:CN653)),
0)</f>
        <v>0</v>
      </c>
      <c r="CP653" s="12">
        <f>IF(CP$2&gt;$D653,
MAX(IFERROR($E653/$F653, 0), $E653-SUM($H653:CO653)),
0)</f>
        <v>0</v>
      </c>
      <c r="CQ653" s="12">
        <f>IF(CQ$2&gt;$D653,
MAX(IFERROR($E653/$F653, 0), $E653-SUM($H653:CP653)),
0)</f>
        <v>0</v>
      </c>
      <c r="CR653" s="12">
        <f>IF(CR$2&gt;$D653,
MAX(IFERROR($E653/$F653, 0), $E653-SUM($H653:CQ653)),
0)</f>
        <v>0</v>
      </c>
      <c r="CS653" s="12">
        <f>IF(CS$2&gt;$D653,
MAX(IFERROR($E653/$F653, 0), $E653-SUM($H653:CR653)),
0)</f>
        <v>0</v>
      </c>
      <c r="CT653" s="12">
        <f>IF(CT$2&gt;$D653,
MAX(IFERROR($E653/$F653, 0), $E653-SUM($H653:CS653)),
0)</f>
        <v>0</v>
      </c>
      <c r="CU653" s="12">
        <f>IF(CU$2&gt;$D653,
MAX(IFERROR($E653/$F653, 0), $E653-SUM($H653:CT653)),
0)</f>
        <v>0</v>
      </c>
      <c r="CV653" s="12">
        <f>IF(CV$2&gt;$D653,
MAX(IFERROR($E653/$F653, 0), $E653-SUM($H653:CU653)),
0)</f>
        <v>0</v>
      </c>
      <c r="CW653" s="12">
        <f>IF(CW$2&gt;$D653,
MAX(IFERROR($E653/$F653, 0), $E653-SUM($H653:CV653)),
0)</f>
        <v>0</v>
      </c>
      <c r="CX653" s="12">
        <f>IF(CX$2&gt;$D653,
MAX(IFERROR($E653/$F653, 0), $E653-SUM($H653:CW653)),
0)</f>
        <v>0</v>
      </c>
      <c r="CY653" s="12">
        <f>IF(CY$2&gt;$D653,
MAX(IFERROR($E653/$F653, 0), $E653-SUM($H653:CX653)),
0)</f>
        <v>0</v>
      </c>
      <c r="CZ653" s="12">
        <f>IF(CZ$2&gt;$D653,
MAX(IFERROR($E653/$F653, 0), $E653-SUM($H653:CY653)),
0)</f>
        <v>0</v>
      </c>
      <c r="DA653" s="12">
        <f>IF(DA$2&gt;$D653,
MAX(IFERROR($E653/$F653, 0), $E653-SUM($H653:CZ653)),
0)</f>
        <v>0</v>
      </c>
      <c r="DB653" s="12">
        <f>IF(DB$2&gt;$D653,
MAX(IFERROR($E653/$F653, 0), $E653-SUM($H653:DA653)),
0)</f>
        <v>0</v>
      </c>
      <c r="DC653" s="12">
        <f>IF(DC$2&gt;$D653,
MAX(IFERROR($E653/$F653, 0), $E653-SUM($H653:DB653)),
0)</f>
        <v>0</v>
      </c>
      <c r="DD653" s="12">
        <f>IF(DD$2&gt;$D653,
MAX(IFERROR($E653/$F653, 0), $E653-SUM($H653:DC653)),
0)</f>
        <v>0</v>
      </c>
      <c r="DE653" s="12">
        <f>IF(DE$2&gt;$D653,
MAX(IFERROR($E653/$F653, 0), $E653-SUM($H653:DD653)),
0)</f>
        <v>0</v>
      </c>
      <c r="DF653" s="12">
        <f>IF(DF$2&gt;$D653,
MAX(IFERROR($E653/$F653, 0), $E653-SUM($H653:DE653)),
0)</f>
        <v>0</v>
      </c>
      <c r="DG653" s="12">
        <f>IF(DG$2&gt;$D653,
MAX(IFERROR($E653/$F653, 0), $E653-SUM($H653:DF653)),
0)</f>
        <v>0</v>
      </c>
      <c r="DH653" s="12">
        <f>IF(DH$2&gt;$D653,
MAX(IFERROR($E653/$F653, 0), $E653-SUM($H653:DG653)),
0)</f>
        <v>0</v>
      </c>
      <c r="DI653" s="12">
        <f>IF(DI$2&gt;$D653,
MAX(IFERROR($E653/$F653, 0), $E653-SUM($H653:DH653)),
0)</f>
        <v>0</v>
      </c>
      <c r="DJ653" s="12">
        <f>IF(DJ$2&gt;$D653,
MAX(IFERROR($E653/$F653, 0), $E653-SUM($H653:DI653)),
0)</f>
        <v>0</v>
      </c>
      <c r="DK653" s="12">
        <f>IF(DK$2&gt;$D653,
MAX(IFERROR($E653/$F653, 0), $E653-SUM($H653:DJ653)),
0)</f>
        <v>0</v>
      </c>
      <c r="DL653" s="12">
        <f>IF(DL$2&gt;$D653,
MAX(IFERROR($E653/$F653, 0), $E653-SUM($H653:DK653)),
0)</f>
        <v>0</v>
      </c>
      <c r="DM653" s="12">
        <f>IF(DM$2&gt;$D653,
MAX(IFERROR($E653/$F653, 0), $E653-SUM($H653:DL653)),
0)</f>
        <v>0</v>
      </c>
      <c r="DN653" s="12">
        <f>IF(DN$2&gt;$D653,
MAX(IFERROR($E653/$F653, 0), $E653-SUM($H653:DM653)),
0)</f>
        <v>0</v>
      </c>
      <c r="DO653" s="12">
        <f>IF(DO$2&gt;$D653,
MAX(IFERROR($E653/$F653, 0), $E653-SUM($H653:DN653)),
0)</f>
        <v>0</v>
      </c>
      <c r="DP653" s="12">
        <f>IF(DP$2&gt;$D653,
MAX(IFERROR($E653/$F653, 0), $E653-SUM($H653:DO653)),
0)</f>
        <v>0</v>
      </c>
      <c r="DQ653" s="12">
        <f>IF(DQ$2&gt;$D653,
MAX(IFERROR($E653/$F653, 0), $E653-SUM($H653:DP653)),
0)</f>
        <v>0</v>
      </c>
      <c r="DR653" s="12">
        <f>IF(DR$2&gt;$D653,
MAX(IFERROR($E653/$F653, 0), $E653-SUM($H653:DQ653)),
0)</f>
        <v>0</v>
      </c>
      <c r="DS653" s="12">
        <f>IF(DS$2&gt;$D653,
MAX(IFERROR($E653/$F653, 0), $E653-SUM($H653:DR653)),
0)</f>
        <v>0</v>
      </c>
      <c r="DT653" s="12">
        <f>IF(DT$2&gt;$D653,
MAX(IFERROR($E653/$F653, 0), $E653-SUM($H653:DS653)),
0)</f>
        <v>0</v>
      </c>
      <c r="DU653" s="12">
        <f>IF(DU$2&gt;$D653,
MAX(IFERROR($E653/$F653, 0), $E653-SUM($H653:DT653)),
0)</f>
        <v>0</v>
      </c>
      <c r="DV653" s="12">
        <f>IF(DV$2&gt;$D653,
MAX(IFERROR($E653/$F653, 0), $E653-SUM($H653:DU653)),
0)</f>
        <v>0</v>
      </c>
      <c r="DW653" s="12">
        <f>IF(DW$2&gt;$D653,
MAX(IFERROR($E653/$F653, 0), $E653-SUM($H653:DV653)),
0)</f>
        <v>0</v>
      </c>
      <c r="DX653" s="12">
        <f>IF(DX$2&gt;$D653,
MAX(IFERROR($E653/$F653, 0), $E653-SUM($H653:DW653)),
0)</f>
        <v>0</v>
      </c>
      <c r="DY653" s="12">
        <f>IF(DY$2&gt;$D653,
MAX(IFERROR($E653/$F653, 0), $E653-SUM($H653:DX653)),
0)</f>
        <v>0</v>
      </c>
      <c r="EB653" s="116">
        <f t="shared" si="1657"/>
        <v>652</v>
      </c>
      <c r="EC653" s="2" t="str">
        <f t="shared" ref="EC653:EC655" si="1662">B653</f>
        <v>Phase 3</v>
      </c>
      <c r="ED653" s="2" t="str">
        <f t="shared" ref="ED653:ED655" si="1663">C653</f>
        <v>50' Wide</v>
      </c>
      <c r="EE653" s="33" t="str">
        <f>EE665</f>
        <v>Cash</v>
      </c>
      <c r="EF653" s="2" t="str">
        <f>EF665</f>
        <v>Advertising / Sales Center</v>
      </c>
    </row>
    <row r="654" spans="1:136" x14ac:dyDescent="0.3">
      <c r="B654" s="2" t="str">
        <f>Product!$K$2</f>
        <v>Phase 3</v>
      </c>
      <c r="C654" s="2" t="str">
        <f>Product!$K$3</f>
        <v>60' Wide</v>
      </c>
      <c r="D654" s="127">
        <f>SUMIFS(INDEX(Product!$B$2:$U$97, MATCH(D643, Product!$B$2:$B$97, 0), ), Product!$B$2:$U$2, $B654, Product!$B$3:$U$3, $C654)</f>
        <v>45473</v>
      </c>
      <c r="E654" s="129">
        <f>SUMIFS(INDEX(Product!$B$2:$U$97, MATCH(E643, Product!$B$2:$B$97, 0), ), Product!$B$2:$U$2, $B654, Product!$B$3:$U$3, $C654)</f>
        <v>-294375</v>
      </c>
      <c r="F654" s="128">
        <f>SUMIFS(INDEX(Product!$B$2:$U$97, MATCH(F643, Product!$B$2:$B$97, 0), ), Product!$B$2:$U$2, $B654, Product!$B$3:$U$3, $C654)</f>
        <v>12</v>
      </c>
      <c r="G654" s="11">
        <f>SUM(H654:DZ654)</f>
        <v>-294375</v>
      </c>
      <c r="I654" s="12">
        <f>IF(I$2&gt;$D654,
MAX(IFERROR($E654/$F654, 0), $E654-SUM($H654:H654)),
0)</f>
        <v>0</v>
      </c>
      <c r="J654" s="12">
        <f>IF(J$2&gt;$D654,
MAX(IFERROR($E654/$F654, 0), $E654-SUM($H654:I654)),
0)</f>
        <v>0</v>
      </c>
      <c r="K654" s="12">
        <f>IF(K$2&gt;$D654,
MAX(IFERROR($E654/$F654, 0), $E654-SUM($H654:J654)),
0)</f>
        <v>0</v>
      </c>
      <c r="L654" s="12">
        <f>IF(L$2&gt;$D654,
MAX(IFERROR($E654/$F654, 0), $E654-SUM($H654:K654)),
0)</f>
        <v>0</v>
      </c>
      <c r="M654" s="12">
        <f>IF(M$2&gt;$D654,
MAX(IFERROR($E654/$F654, 0), $E654-SUM($H654:L654)),
0)</f>
        <v>0</v>
      </c>
      <c r="N654" s="12">
        <f>IF(N$2&gt;$D654,
MAX(IFERROR($E654/$F654, 0), $E654-SUM($H654:M654)),
0)</f>
        <v>0</v>
      </c>
      <c r="O654" s="12">
        <f>IF(O$2&gt;$D654,
MAX(IFERROR($E654/$F654, 0), $E654-SUM($H654:N654)),
0)</f>
        <v>0</v>
      </c>
      <c r="P654" s="12">
        <f>IF(P$2&gt;$D654,
MAX(IFERROR($E654/$F654, 0), $E654-SUM($H654:O654)),
0)</f>
        <v>0</v>
      </c>
      <c r="Q654" s="12">
        <f>IF(Q$2&gt;$D654,
MAX(IFERROR($E654/$F654, 0), $E654-SUM($H654:P654)),
0)</f>
        <v>0</v>
      </c>
      <c r="R654" s="12">
        <f>IF(R$2&gt;$D654,
MAX(IFERROR($E654/$F654, 0), $E654-SUM($H654:Q654)),
0)</f>
        <v>0</v>
      </c>
      <c r="S654" s="12">
        <f>IF(S$2&gt;$D654,
MAX(IFERROR($E654/$F654, 0), $E654-SUM($H654:R654)),
0)</f>
        <v>0</v>
      </c>
      <c r="T654" s="12">
        <f>IF(T$2&gt;$D654,
MAX(IFERROR($E654/$F654, 0), $E654-SUM($H654:S654)),
0)</f>
        <v>0</v>
      </c>
      <c r="U654" s="12">
        <f>IF(U$2&gt;$D654,
MAX(IFERROR($E654/$F654, 0), $E654-SUM($H654:T654)),
0)</f>
        <v>0</v>
      </c>
      <c r="V654" s="12">
        <f>IF(V$2&gt;$D654,
MAX(IFERROR($E654/$F654, 0), $E654-SUM($H654:U654)),
0)</f>
        <v>0</v>
      </c>
      <c r="W654" s="12">
        <f>IF(W$2&gt;$D654,
MAX(IFERROR($E654/$F654, 0), $E654-SUM($H654:V654)),
0)</f>
        <v>0</v>
      </c>
      <c r="X654" s="12">
        <f>IF(X$2&gt;$D654,
MAX(IFERROR($E654/$F654, 0), $E654-SUM($H654:W654)),
0)</f>
        <v>0</v>
      </c>
      <c r="Y654" s="12">
        <f>IF(Y$2&gt;$D654,
MAX(IFERROR($E654/$F654, 0), $E654-SUM($H654:X654)),
0)</f>
        <v>0</v>
      </c>
      <c r="Z654" s="12">
        <f>IF(Z$2&gt;$D654,
MAX(IFERROR($E654/$F654, 0), $E654-SUM($H654:Y654)),
0)</f>
        <v>0</v>
      </c>
      <c r="AA654" s="12">
        <f>IF(AA$2&gt;$D654,
MAX(IFERROR($E654/$F654, 0), $E654-SUM($H654:Z654)),
0)</f>
        <v>0</v>
      </c>
      <c r="AB654" s="12">
        <f>IF(AB$2&gt;$D654,
MAX(IFERROR($E654/$F654, 0), $E654-SUM($H654:AA654)),
0)</f>
        <v>0</v>
      </c>
      <c r="AC654" s="12">
        <f>IF(AC$2&gt;$D654,
MAX(IFERROR($E654/$F654, 0), $E654-SUM($H654:AB654)),
0)</f>
        <v>0</v>
      </c>
      <c r="AD654" s="12">
        <f>IF(AD$2&gt;$D654,
MAX(IFERROR($E654/$F654, 0), $E654-SUM($H654:AC654)),
0)</f>
        <v>0</v>
      </c>
      <c r="AE654" s="12">
        <f>IF(AE$2&gt;$D654,
MAX(IFERROR($E654/$F654, 0), $E654-SUM($H654:AD654)),
0)</f>
        <v>0</v>
      </c>
      <c r="AF654" s="12">
        <f>IF(AF$2&gt;$D654,
MAX(IFERROR($E654/$F654, 0), $E654-SUM($H654:AE654)),
0)</f>
        <v>0</v>
      </c>
      <c r="AG654" s="12">
        <f>IF(AG$2&gt;$D654,
MAX(IFERROR($E654/$F654, 0), $E654-SUM($H654:AF654)),
0)</f>
        <v>0</v>
      </c>
      <c r="AH654" s="12">
        <f>IF(AH$2&gt;$D654,
MAX(IFERROR($E654/$F654, 0), $E654-SUM($H654:AG654)),
0)</f>
        <v>0</v>
      </c>
      <c r="AI654" s="12">
        <f>IF(AI$2&gt;$D654,
MAX(IFERROR($E654/$F654, 0), $E654-SUM($H654:AH654)),
0)</f>
        <v>0</v>
      </c>
      <c r="AJ654" s="12">
        <f>IF(AJ$2&gt;$D654,
MAX(IFERROR($E654/$F654, 0), $E654-SUM($H654:AI654)),
0)</f>
        <v>0</v>
      </c>
      <c r="AK654" s="12">
        <f>IF(AK$2&gt;$D654,
MAX(IFERROR($E654/$F654, 0), $E654-SUM($H654:AJ654)),
0)</f>
        <v>0</v>
      </c>
      <c r="AL654" s="12">
        <f>IF(AL$2&gt;$D654,
MAX(IFERROR($E654/$F654, 0), $E654-SUM($H654:AK654)),
0)</f>
        <v>0</v>
      </c>
      <c r="AM654" s="12">
        <f>IF(AM$2&gt;$D654,
MAX(IFERROR($E654/$F654, 0), $E654-SUM($H654:AL654)),
0)</f>
        <v>0</v>
      </c>
      <c r="AN654" s="12">
        <f>IF(AN$2&gt;$D654,
MAX(IFERROR($E654/$F654, 0), $E654-SUM($H654:AM654)),
0)</f>
        <v>-24531.25</v>
      </c>
      <c r="AO654" s="12">
        <f>IF(AO$2&gt;$D654,
MAX(IFERROR($E654/$F654, 0), $E654-SUM($H654:AN654)),
0)</f>
        <v>-24531.25</v>
      </c>
      <c r="AP654" s="12">
        <f>IF(AP$2&gt;$D654,
MAX(IFERROR($E654/$F654, 0), $E654-SUM($H654:AO654)),
0)</f>
        <v>-24531.25</v>
      </c>
      <c r="AQ654" s="12">
        <f>IF(AQ$2&gt;$D654,
MAX(IFERROR($E654/$F654, 0), $E654-SUM($H654:AP654)),
0)</f>
        <v>-24531.25</v>
      </c>
      <c r="AR654" s="12">
        <f>IF(AR$2&gt;$D654,
MAX(IFERROR($E654/$F654, 0), $E654-SUM($H654:AQ654)),
0)</f>
        <v>-24531.25</v>
      </c>
      <c r="AS654" s="12">
        <f>IF(AS$2&gt;$D654,
MAX(IFERROR($E654/$F654, 0), $E654-SUM($H654:AR654)),
0)</f>
        <v>-24531.25</v>
      </c>
      <c r="AT654" s="12">
        <f>IF(AT$2&gt;$D654,
MAX(IFERROR($E654/$F654, 0), $E654-SUM($H654:AS654)),
0)</f>
        <v>-24531.25</v>
      </c>
      <c r="AU654" s="12">
        <f>IF(AU$2&gt;$D654,
MAX(IFERROR($E654/$F654, 0), $E654-SUM($H654:AT654)),
0)</f>
        <v>-24531.25</v>
      </c>
      <c r="AV654" s="12">
        <f>IF(AV$2&gt;$D654,
MAX(IFERROR($E654/$F654, 0), $E654-SUM($H654:AU654)),
0)</f>
        <v>-24531.25</v>
      </c>
      <c r="AW654" s="12">
        <f>IF(AW$2&gt;$D654,
MAX(IFERROR($E654/$F654, 0), $E654-SUM($H654:AV654)),
0)</f>
        <v>-24531.25</v>
      </c>
      <c r="AX654" s="12">
        <f>IF(AX$2&gt;$D654,
MAX(IFERROR($E654/$F654, 0), $E654-SUM($H654:AW654)),
0)</f>
        <v>-24531.25</v>
      </c>
      <c r="AY654" s="12">
        <f>IF(AY$2&gt;$D654,
MAX(IFERROR($E654/$F654, 0), $E654-SUM($H654:AX654)),
0)</f>
        <v>-24531.25</v>
      </c>
      <c r="AZ654" s="12">
        <f>IF(AZ$2&gt;$D654,
MAX(IFERROR($E654/$F654, 0), $E654-SUM($H654:AY654)),
0)</f>
        <v>0</v>
      </c>
      <c r="BA654" s="12">
        <f>IF(BA$2&gt;$D654,
MAX(IFERROR($E654/$F654, 0), $E654-SUM($H654:AZ654)),
0)</f>
        <v>0</v>
      </c>
      <c r="BB654" s="12">
        <f>IF(BB$2&gt;$D654,
MAX(IFERROR($E654/$F654, 0), $E654-SUM($H654:BA654)),
0)</f>
        <v>0</v>
      </c>
      <c r="BC654" s="12">
        <f>IF(BC$2&gt;$D654,
MAX(IFERROR($E654/$F654, 0), $E654-SUM($H654:BB654)),
0)</f>
        <v>0</v>
      </c>
      <c r="BD654" s="12">
        <f>IF(BD$2&gt;$D654,
MAX(IFERROR($E654/$F654, 0), $E654-SUM($H654:BC654)),
0)</f>
        <v>0</v>
      </c>
      <c r="BE654" s="12">
        <f>IF(BE$2&gt;$D654,
MAX(IFERROR($E654/$F654, 0), $E654-SUM($H654:BD654)),
0)</f>
        <v>0</v>
      </c>
      <c r="BF654" s="12">
        <f>IF(BF$2&gt;$D654,
MAX(IFERROR($E654/$F654, 0), $E654-SUM($H654:BE654)),
0)</f>
        <v>0</v>
      </c>
      <c r="BG654" s="12">
        <f>IF(BG$2&gt;$D654,
MAX(IFERROR($E654/$F654, 0), $E654-SUM($H654:BF654)),
0)</f>
        <v>0</v>
      </c>
      <c r="BH654" s="12">
        <f>IF(BH$2&gt;$D654,
MAX(IFERROR($E654/$F654, 0), $E654-SUM($H654:BG654)),
0)</f>
        <v>0</v>
      </c>
      <c r="BI654" s="12">
        <f>IF(BI$2&gt;$D654,
MAX(IFERROR($E654/$F654, 0), $E654-SUM($H654:BH654)),
0)</f>
        <v>0</v>
      </c>
      <c r="BJ654" s="12">
        <f>IF(BJ$2&gt;$D654,
MAX(IFERROR($E654/$F654, 0), $E654-SUM($H654:BI654)),
0)</f>
        <v>0</v>
      </c>
      <c r="BK654" s="12">
        <f>IF(BK$2&gt;$D654,
MAX(IFERROR($E654/$F654, 0), $E654-SUM($H654:BJ654)),
0)</f>
        <v>0</v>
      </c>
      <c r="BL654" s="12">
        <f>IF(BL$2&gt;$D654,
MAX(IFERROR($E654/$F654, 0), $E654-SUM($H654:BK654)),
0)</f>
        <v>0</v>
      </c>
      <c r="BM654" s="12">
        <f>IF(BM$2&gt;$D654,
MAX(IFERROR($E654/$F654, 0), $E654-SUM($H654:BL654)),
0)</f>
        <v>0</v>
      </c>
      <c r="BN654" s="12">
        <f>IF(BN$2&gt;$D654,
MAX(IFERROR($E654/$F654, 0), $E654-SUM($H654:BM654)),
0)</f>
        <v>0</v>
      </c>
      <c r="BO654" s="12">
        <f>IF(BO$2&gt;$D654,
MAX(IFERROR($E654/$F654, 0), $E654-SUM($H654:BN654)),
0)</f>
        <v>0</v>
      </c>
      <c r="BP654" s="12">
        <f>IF(BP$2&gt;$D654,
MAX(IFERROR($E654/$F654, 0), $E654-SUM($H654:BO654)),
0)</f>
        <v>0</v>
      </c>
      <c r="BQ654" s="12">
        <f>IF(BQ$2&gt;$D654,
MAX(IFERROR($E654/$F654, 0), $E654-SUM($H654:BP654)),
0)</f>
        <v>0</v>
      </c>
      <c r="BR654" s="12">
        <f>IF(BR$2&gt;$D654,
MAX(IFERROR($E654/$F654, 0), $E654-SUM($H654:BQ654)),
0)</f>
        <v>0</v>
      </c>
      <c r="BS654" s="12">
        <f>IF(BS$2&gt;$D654,
MAX(IFERROR($E654/$F654, 0), $E654-SUM($H654:BR654)),
0)</f>
        <v>0</v>
      </c>
      <c r="BT654" s="12">
        <f>IF(BT$2&gt;$D654,
MAX(IFERROR($E654/$F654, 0), $E654-SUM($H654:BS654)),
0)</f>
        <v>0</v>
      </c>
      <c r="BU654" s="12">
        <f>IF(BU$2&gt;$D654,
MAX(IFERROR($E654/$F654, 0), $E654-SUM($H654:BT654)),
0)</f>
        <v>0</v>
      </c>
      <c r="BV654" s="12">
        <f>IF(BV$2&gt;$D654,
MAX(IFERROR($E654/$F654, 0), $E654-SUM($H654:BU654)),
0)</f>
        <v>0</v>
      </c>
      <c r="BW654" s="12">
        <f>IF(BW$2&gt;$D654,
MAX(IFERROR($E654/$F654, 0), $E654-SUM($H654:BV654)),
0)</f>
        <v>0</v>
      </c>
      <c r="BX654" s="12">
        <f>IF(BX$2&gt;$D654,
MAX(IFERROR($E654/$F654, 0), $E654-SUM($H654:BW654)),
0)</f>
        <v>0</v>
      </c>
      <c r="BY654" s="12">
        <f>IF(BY$2&gt;$D654,
MAX(IFERROR($E654/$F654, 0), $E654-SUM($H654:BX654)),
0)</f>
        <v>0</v>
      </c>
      <c r="BZ654" s="12">
        <f>IF(BZ$2&gt;$D654,
MAX(IFERROR($E654/$F654, 0), $E654-SUM($H654:BY654)),
0)</f>
        <v>0</v>
      </c>
      <c r="CA654" s="12">
        <f>IF(CA$2&gt;$D654,
MAX(IFERROR($E654/$F654, 0), $E654-SUM($H654:BZ654)),
0)</f>
        <v>0</v>
      </c>
      <c r="CB654" s="12">
        <f>IF(CB$2&gt;$D654,
MAX(IFERROR($E654/$F654, 0), $E654-SUM($H654:CA654)),
0)</f>
        <v>0</v>
      </c>
      <c r="CC654" s="12">
        <f>IF(CC$2&gt;$D654,
MAX(IFERROR($E654/$F654, 0), $E654-SUM($H654:CB654)),
0)</f>
        <v>0</v>
      </c>
      <c r="CD654" s="12">
        <f>IF(CD$2&gt;$D654,
MAX(IFERROR($E654/$F654, 0), $E654-SUM($H654:CC654)),
0)</f>
        <v>0</v>
      </c>
      <c r="CE654" s="12">
        <f>IF(CE$2&gt;$D654,
MAX(IFERROR($E654/$F654, 0), $E654-SUM($H654:CD654)),
0)</f>
        <v>0</v>
      </c>
      <c r="CF654" s="12">
        <f>IF(CF$2&gt;$D654,
MAX(IFERROR($E654/$F654, 0), $E654-SUM($H654:CE654)),
0)</f>
        <v>0</v>
      </c>
      <c r="CG654" s="12">
        <f>IF(CG$2&gt;$D654,
MAX(IFERROR($E654/$F654, 0), $E654-SUM($H654:CF654)),
0)</f>
        <v>0</v>
      </c>
      <c r="CH654" s="12">
        <f>IF(CH$2&gt;$D654,
MAX(IFERROR($E654/$F654, 0), $E654-SUM($H654:CG654)),
0)</f>
        <v>0</v>
      </c>
      <c r="CI654" s="12">
        <f>IF(CI$2&gt;$D654,
MAX(IFERROR($E654/$F654, 0), $E654-SUM($H654:CH654)),
0)</f>
        <v>0</v>
      </c>
      <c r="CJ654" s="12">
        <f>IF(CJ$2&gt;$D654,
MAX(IFERROR($E654/$F654, 0), $E654-SUM($H654:CI654)),
0)</f>
        <v>0</v>
      </c>
      <c r="CK654" s="12">
        <f>IF(CK$2&gt;$D654,
MAX(IFERROR($E654/$F654, 0), $E654-SUM($H654:CJ654)),
0)</f>
        <v>0</v>
      </c>
      <c r="CL654" s="12">
        <f>IF(CL$2&gt;$D654,
MAX(IFERROR($E654/$F654, 0), $E654-SUM($H654:CK654)),
0)</f>
        <v>0</v>
      </c>
      <c r="CM654" s="12">
        <f>IF(CM$2&gt;$D654,
MAX(IFERROR($E654/$F654, 0), $E654-SUM($H654:CL654)),
0)</f>
        <v>0</v>
      </c>
      <c r="CN654" s="12">
        <f>IF(CN$2&gt;$D654,
MAX(IFERROR($E654/$F654, 0), $E654-SUM($H654:CM654)),
0)</f>
        <v>0</v>
      </c>
      <c r="CO654" s="12">
        <f>IF(CO$2&gt;$D654,
MAX(IFERROR($E654/$F654, 0), $E654-SUM($H654:CN654)),
0)</f>
        <v>0</v>
      </c>
      <c r="CP654" s="12">
        <f>IF(CP$2&gt;$D654,
MAX(IFERROR($E654/$F654, 0), $E654-SUM($H654:CO654)),
0)</f>
        <v>0</v>
      </c>
      <c r="CQ654" s="12">
        <f>IF(CQ$2&gt;$D654,
MAX(IFERROR($E654/$F654, 0), $E654-SUM($H654:CP654)),
0)</f>
        <v>0</v>
      </c>
      <c r="CR654" s="12">
        <f>IF(CR$2&gt;$D654,
MAX(IFERROR($E654/$F654, 0), $E654-SUM($H654:CQ654)),
0)</f>
        <v>0</v>
      </c>
      <c r="CS654" s="12">
        <f>IF(CS$2&gt;$D654,
MAX(IFERROR($E654/$F654, 0), $E654-SUM($H654:CR654)),
0)</f>
        <v>0</v>
      </c>
      <c r="CT654" s="12">
        <f>IF(CT$2&gt;$D654,
MAX(IFERROR($E654/$F654, 0), $E654-SUM($H654:CS654)),
0)</f>
        <v>0</v>
      </c>
      <c r="CU654" s="12">
        <f>IF(CU$2&gt;$D654,
MAX(IFERROR($E654/$F654, 0), $E654-SUM($H654:CT654)),
0)</f>
        <v>0</v>
      </c>
      <c r="CV654" s="12">
        <f>IF(CV$2&gt;$D654,
MAX(IFERROR($E654/$F654, 0), $E654-SUM($H654:CU654)),
0)</f>
        <v>0</v>
      </c>
      <c r="CW654" s="12">
        <f>IF(CW$2&gt;$D654,
MAX(IFERROR($E654/$F654, 0), $E654-SUM($H654:CV654)),
0)</f>
        <v>0</v>
      </c>
      <c r="CX654" s="12">
        <f>IF(CX$2&gt;$D654,
MAX(IFERROR($E654/$F654, 0), $E654-SUM($H654:CW654)),
0)</f>
        <v>0</v>
      </c>
      <c r="CY654" s="12">
        <f>IF(CY$2&gt;$D654,
MAX(IFERROR($E654/$F654, 0), $E654-SUM($H654:CX654)),
0)</f>
        <v>0</v>
      </c>
      <c r="CZ654" s="12">
        <f>IF(CZ$2&gt;$D654,
MAX(IFERROR($E654/$F654, 0), $E654-SUM($H654:CY654)),
0)</f>
        <v>0</v>
      </c>
      <c r="DA654" s="12">
        <f>IF(DA$2&gt;$D654,
MAX(IFERROR($E654/$F654, 0), $E654-SUM($H654:CZ654)),
0)</f>
        <v>0</v>
      </c>
      <c r="DB654" s="12">
        <f>IF(DB$2&gt;$D654,
MAX(IFERROR($E654/$F654, 0), $E654-SUM($H654:DA654)),
0)</f>
        <v>0</v>
      </c>
      <c r="DC654" s="12">
        <f>IF(DC$2&gt;$D654,
MAX(IFERROR($E654/$F654, 0), $E654-SUM($H654:DB654)),
0)</f>
        <v>0</v>
      </c>
      <c r="DD654" s="12">
        <f>IF(DD$2&gt;$D654,
MAX(IFERROR($E654/$F654, 0), $E654-SUM($H654:DC654)),
0)</f>
        <v>0</v>
      </c>
      <c r="DE654" s="12">
        <f>IF(DE$2&gt;$D654,
MAX(IFERROR($E654/$F654, 0), $E654-SUM($H654:DD654)),
0)</f>
        <v>0</v>
      </c>
      <c r="DF654" s="12">
        <f>IF(DF$2&gt;$D654,
MAX(IFERROR($E654/$F654, 0), $E654-SUM($H654:DE654)),
0)</f>
        <v>0</v>
      </c>
      <c r="DG654" s="12">
        <f>IF(DG$2&gt;$D654,
MAX(IFERROR($E654/$F654, 0), $E654-SUM($H654:DF654)),
0)</f>
        <v>0</v>
      </c>
      <c r="DH654" s="12">
        <f>IF(DH$2&gt;$D654,
MAX(IFERROR($E654/$F654, 0), $E654-SUM($H654:DG654)),
0)</f>
        <v>0</v>
      </c>
      <c r="DI654" s="12">
        <f>IF(DI$2&gt;$D654,
MAX(IFERROR($E654/$F654, 0), $E654-SUM($H654:DH654)),
0)</f>
        <v>0</v>
      </c>
      <c r="DJ654" s="12">
        <f>IF(DJ$2&gt;$D654,
MAX(IFERROR($E654/$F654, 0), $E654-SUM($H654:DI654)),
0)</f>
        <v>0</v>
      </c>
      <c r="DK654" s="12">
        <f>IF(DK$2&gt;$D654,
MAX(IFERROR($E654/$F654, 0), $E654-SUM($H654:DJ654)),
0)</f>
        <v>0</v>
      </c>
      <c r="DL654" s="12">
        <f>IF(DL$2&gt;$D654,
MAX(IFERROR($E654/$F654, 0), $E654-SUM($H654:DK654)),
0)</f>
        <v>0</v>
      </c>
      <c r="DM654" s="12">
        <f>IF(DM$2&gt;$D654,
MAX(IFERROR($E654/$F654, 0), $E654-SUM($H654:DL654)),
0)</f>
        <v>0</v>
      </c>
      <c r="DN654" s="12">
        <f>IF(DN$2&gt;$D654,
MAX(IFERROR($E654/$F654, 0), $E654-SUM($H654:DM654)),
0)</f>
        <v>0</v>
      </c>
      <c r="DO654" s="12">
        <f>IF(DO$2&gt;$D654,
MAX(IFERROR($E654/$F654, 0), $E654-SUM($H654:DN654)),
0)</f>
        <v>0</v>
      </c>
      <c r="DP654" s="12">
        <f>IF(DP$2&gt;$D654,
MAX(IFERROR($E654/$F654, 0), $E654-SUM($H654:DO654)),
0)</f>
        <v>0</v>
      </c>
      <c r="DQ654" s="12">
        <f>IF(DQ$2&gt;$D654,
MAX(IFERROR($E654/$F654, 0), $E654-SUM($H654:DP654)),
0)</f>
        <v>0</v>
      </c>
      <c r="DR654" s="12">
        <f>IF(DR$2&gt;$D654,
MAX(IFERROR($E654/$F654, 0), $E654-SUM($H654:DQ654)),
0)</f>
        <v>0</v>
      </c>
      <c r="DS654" s="12">
        <f>IF(DS$2&gt;$D654,
MAX(IFERROR($E654/$F654, 0), $E654-SUM($H654:DR654)),
0)</f>
        <v>0</v>
      </c>
      <c r="DT654" s="12">
        <f>IF(DT$2&gt;$D654,
MAX(IFERROR($E654/$F654, 0), $E654-SUM($H654:DS654)),
0)</f>
        <v>0</v>
      </c>
      <c r="DU654" s="12">
        <f>IF(DU$2&gt;$D654,
MAX(IFERROR($E654/$F654, 0), $E654-SUM($H654:DT654)),
0)</f>
        <v>0</v>
      </c>
      <c r="DV654" s="12">
        <f>IF(DV$2&gt;$D654,
MAX(IFERROR($E654/$F654, 0), $E654-SUM($H654:DU654)),
0)</f>
        <v>0</v>
      </c>
      <c r="DW654" s="12">
        <f>IF(DW$2&gt;$D654,
MAX(IFERROR($E654/$F654, 0), $E654-SUM($H654:DV654)),
0)</f>
        <v>0</v>
      </c>
      <c r="DX654" s="12">
        <f>IF(DX$2&gt;$D654,
MAX(IFERROR($E654/$F654, 0), $E654-SUM($H654:DW654)),
0)</f>
        <v>0</v>
      </c>
      <c r="DY654" s="12">
        <f>IF(DY$2&gt;$D654,
MAX(IFERROR($E654/$F654, 0), $E654-SUM($H654:DX654)),
0)</f>
        <v>0</v>
      </c>
      <c r="EB654" s="116">
        <f t="shared" si="1657"/>
        <v>653</v>
      </c>
      <c r="EC654" s="2" t="str">
        <f t="shared" si="1662"/>
        <v>Phase 3</v>
      </c>
      <c r="ED654" s="2" t="str">
        <f t="shared" si="1663"/>
        <v>60' Wide</v>
      </c>
      <c r="EE654" s="33" t="str">
        <f>EE665</f>
        <v>Cash</v>
      </c>
      <c r="EF654" s="2" t="str">
        <f>EF665</f>
        <v>Advertising / Sales Center</v>
      </c>
    </row>
    <row r="655" spans="1:136" x14ac:dyDescent="0.3">
      <c r="B655" s="2" t="str">
        <f>Product!$L$2</f>
        <v>Phase 3</v>
      </c>
      <c r="C655" s="2" t="str">
        <f>Product!$L$3</f>
        <v>75' Wide</v>
      </c>
      <c r="D655" s="127">
        <f>SUMIFS(INDEX(Product!$B$2:$U$97, MATCH(D643, Product!$B$2:$B$97, 0), ), Product!$B$2:$U$2, $B655, Product!$B$3:$U$3, $C655)</f>
        <v>45473</v>
      </c>
      <c r="E655" s="129">
        <f>SUMIFS(INDEX(Product!$B$2:$U$97, MATCH(E643, Product!$B$2:$B$97, 0), ), Product!$B$2:$U$2, $B655, Product!$B$3:$U$3, $C655)</f>
        <v>-229750</v>
      </c>
      <c r="F655" s="128">
        <f>SUMIFS(INDEX(Product!$B$2:$U$97, MATCH(F643, Product!$B$2:$B$97, 0), ), Product!$B$2:$U$2, $B655, Product!$B$3:$U$3, $C655)</f>
        <v>12</v>
      </c>
      <c r="G655" s="11">
        <f>SUM(H655:DZ655)</f>
        <v>-229750</v>
      </c>
      <c r="I655" s="12">
        <f>IF(I$2&gt;$D655,
MAX(IFERROR($E655/$F655, 0), $E655-SUM($H655:H655)),
0)</f>
        <v>0</v>
      </c>
      <c r="J655" s="12">
        <f>IF(J$2&gt;$D655,
MAX(IFERROR($E655/$F655, 0), $E655-SUM($H655:I655)),
0)</f>
        <v>0</v>
      </c>
      <c r="K655" s="12">
        <f>IF(K$2&gt;$D655,
MAX(IFERROR($E655/$F655, 0), $E655-SUM($H655:J655)),
0)</f>
        <v>0</v>
      </c>
      <c r="L655" s="12">
        <f>IF(L$2&gt;$D655,
MAX(IFERROR($E655/$F655, 0), $E655-SUM($H655:K655)),
0)</f>
        <v>0</v>
      </c>
      <c r="M655" s="12">
        <f>IF(M$2&gt;$D655,
MAX(IFERROR($E655/$F655, 0), $E655-SUM($H655:L655)),
0)</f>
        <v>0</v>
      </c>
      <c r="N655" s="12">
        <f>IF(N$2&gt;$D655,
MAX(IFERROR($E655/$F655, 0), $E655-SUM($H655:M655)),
0)</f>
        <v>0</v>
      </c>
      <c r="O655" s="12">
        <f>IF(O$2&gt;$D655,
MAX(IFERROR($E655/$F655, 0), $E655-SUM($H655:N655)),
0)</f>
        <v>0</v>
      </c>
      <c r="P655" s="12">
        <f>IF(P$2&gt;$D655,
MAX(IFERROR($E655/$F655, 0), $E655-SUM($H655:O655)),
0)</f>
        <v>0</v>
      </c>
      <c r="Q655" s="12">
        <f>IF(Q$2&gt;$D655,
MAX(IFERROR($E655/$F655, 0), $E655-SUM($H655:P655)),
0)</f>
        <v>0</v>
      </c>
      <c r="R655" s="12">
        <f>IF(R$2&gt;$D655,
MAX(IFERROR($E655/$F655, 0), $E655-SUM($H655:Q655)),
0)</f>
        <v>0</v>
      </c>
      <c r="S655" s="12">
        <f>IF(S$2&gt;$D655,
MAX(IFERROR($E655/$F655, 0), $E655-SUM($H655:R655)),
0)</f>
        <v>0</v>
      </c>
      <c r="T655" s="12">
        <f>IF(T$2&gt;$D655,
MAX(IFERROR($E655/$F655, 0), $E655-SUM($H655:S655)),
0)</f>
        <v>0</v>
      </c>
      <c r="U655" s="12">
        <f>IF(U$2&gt;$D655,
MAX(IFERROR($E655/$F655, 0), $E655-SUM($H655:T655)),
0)</f>
        <v>0</v>
      </c>
      <c r="V655" s="12">
        <f>IF(V$2&gt;$D655,
MAX(IFERROR($E655/$F655, 0), $E655-SUM($H655:U655)),
0)</f>
        <v>0</v>
      </c>
      <c r="W655" s="12">
        <f>IF(W$2&gt;$D655,
MAX(IFERROR($E655/$F655, 0), $E655-SUM($H655:V655)),
0)</f>
        <v>0</v>
      </c>
      <c r="X655" s="12">
        <f>IF(X$2&gt;$D655,
MAX(IFERROR($E655/$F655, 0), $E655-SUM($H655:W655)),
0)</f>
        <v>0</v>
      </c>
      <c r="Y655" s="12">
        <f>IF(Y$2&gt;$D655,
MAX(IFERROR($E655/$F655, 0), $E655-SUM($H655:X655)),
0)</f>
        <v>0</v>
      </c>
      <c r="Z655" s="12">
        <f>IF(Z$2&gt;$D655,
MAX(IFERROR($E655/$F655, 0), $E655-SUM($H655:Y655)),
0)</f>
        <v>0</v>
      </c>
      <c r="AA655" s="12">
        <f>IF(AA$2&gt;$D655,
MAX(IFERROR($E655/$F655, 0), $E655-SUM($H655:Z655)),
0)</f>
        <v>0</v>
      </c>
      <c r="AB655" s="12">
        <f>IF(AB$2&gt;$D655,
MAX(IFERROR($E655/$F655, 0), $E655-SUM($H655:AA655)),
0)</f>
        <v>0</v>
      </c>
      <c r="AC655" s="12">
        <f>IF(AC$2&gt;$D655,
MAX(IFERROR($E655/$F655, 0), $E655-SUM($H655:AB655)),
0)</f>
        <v>0</v>
      </c>
      <c r="AD655" s="12">
        <f>IF(AD$2&gt;$D655,
MAX(IFERROR($E655/$F655, 0), $E655-SUM($H655:AC655)),
0)</f>
        <v>0</v>
      </c>
      <c r="AE655" s="12">
        <f>IF(AE$2&gt;$D655,
MAX(IFERROR($E655/$F655, 0), $E655-SUM($H655:AD655)),
0)</f>
        <v>0</v>
      </c>
      <c r="AF655" s="12">
        <f>IF(AF$2&gt;$D655,
MAX(IFERROR($E655/$F655, 0), $E655-SUM($H655:AE655)),
0)</f>
        <v>0</v>
      </c>
      <c r="AG655" s="12">
        <f>IF(AG$2&gt;$D655,
MAX(IFERROR($E655/$F655, 0), $E655-SUM($H655:AF655)),
0)</f>
        <v>0</v>
      </c>
      <c r="AH655" s="12">
        <f>IF(AH$2&gt;$D655,
MAX(IFERROR($E655/$F655, 0), $E655-SUM($H655:AG655)),
0)</f>
        <v>0</v>
      </c>
      <c r="AI655" s="12">
        <f>IF(AI$2&gt;$D655,
MAX(IFERROR($E655/$F655, 0), $E655-SUM($H655:AH655)),
0)</f>
        <v>0</v>
      </c>
      <c r="AJ655" s="12">
        <f>IF(AJ$2&gt;$D655,
MAX(IFERROR($E655/$F655, 0), $E655-SUM($H655:AI655)),
0)</f>
        <v>0</v>
      </c>
      <c r="AK655" s="12">
        <f>IF(AK$2&gt;$D655,
MAX(IFERROR($E655/$F655, 0), $E655-SUM($H655:AJ655)),
0)</f>
        <v>0</v>
      </c>
      <c r="AL655" s="12">
        <f>IF(AL$2&gt;$D655,
MAX(IFERROR($E655/$F655, 0), $E655-SUM($H655:AK655)),
0)</f>
        <v>0</v>
      </c>
      <c r="AM655" s="12">
        <f>IF(AM$2&gt;$D655,
MAX(IFERROR($E655/$F655, 0), $E655-SUM($H655:AL655)),
0)</f>
        <v>0</v>
      </c>
      <c r="AN655" s="12">
        <f>IF(AN$2&gt;$D655,
MAX(IFERROR($E655/$F655, 0), $E655-SUM($H655:AM655)),
0)</f>
        <v>-19145.833333333332</v>
      </c>
      <c r="AO655" s="12">
        <f>IF(AO$2&gt;$D655,
MAX(IFERROR($E655/$F655, 0), $E655-SUM($H655:AN655)),
0)</f>
        <v>-19145.833333333332</v>
      </c>
      <c r="AP655" s="12">
        <f>IF(AP$2&gt;$D655,
MAX(IFERROR($E655/$F655, 0), $E655-SUM($H655:AO655)),
0)</f>
        <v>-19145.833333333332</v>
      </c>
      <c r="AQ655" s="12">
        <f>IF(AQ$2&gt;$D655,
MAX(IFERROR($E655/$F655, 0), $E655-SUM($H655:AP655)),
0)</f>
        <v>-19145.833333333332</v>
      </c>
      <c r="AR655" s="12">
        <f>IF(AR$2&gt;$D655,
MAX(IFERROR($E655/$F655, 0), $E655-SUM($H655:AQ655)),
0)</f>
        <v>-19145.833333333332</v>
      </c>
      <c r="AS655" s="12">
        <f>IF(AS$2&gt;$D655,
MAX(IFERROR($E655/$F655, 0), $E655-SUM($H655:AR655)),
0)</f>
        <v>-19145.833333333332</v>
      </c>
      <c r="AT655" s="12">
        <f>IF(AT$2&gt;$D655,
MAX(IFERROR($E655/$F655, 0), $E655-SUM($H655:AS655)),
0)</f>
        <v>-19145.833333333332</v>
      </c>
      <c r="AU655" s="12">
        <f>IF(AU$2&gt;$D655,
MAX(IFERROR($E655/$F655, 0), $E655-SUM($H655:AT655)),
0)</f>
        <v>-19145.833333333332</v>
      </c>
      <c r="AV655" s="12">
        <f>IF(AV$2&gt;$D655,
MAX(IFERROR($E655/$F655, 0), $E655-SUM($H655:AU655)),
0)</f>
        <v>-19145.833333333332</v>
      </c>
      <c r="AW655" s="12">
        <f>IF(AW$2&gt;$D655,
MAX(IFERROR($E655/$F655, 0), $E655-SUM($H655:AV655)),
0)</f>
        <v>-19145.833333333332</v>
      </c>
      <c r="AX655" s="12">
        <f>IF(AX$2&gt;$D655,
MAX(IFERROR($E655/$F655, 0), $E655-SUM($H655:AW655)),
0)</f>
        <v>-19145.833333333332</v>
      </c>
      <c r="AY655" s="12">
        <f>IF(AY$2&gt;$D655,
MAX(IFERROR($E655/$F655, 0), $E655-SUM($H655:AX655)),
0)</f>
        <v>-19145.833333333314</v>
      </c>
      <c r="AZ655" s="12">
        <f>IF(AZ$2&gt;$D655,
MAX(IFERROR($E655/$F655, 0), $E655-SUM($H655:AY655)),
0)</f>
        <v>0</v>
      </c>
      <c r="BA655" s="12">
        <f>IF(BA$2&gt;$D655,
MAX(IFERROR($E655/$F655, 0), $E655-SUM($H655:AZ655)),
0)</f>
        <v>0</v>
      </c>
      <c r="BB655" s="12">
        <f>IF(BB$2&gt;$D655,
MAX(IFERROR($E655/$F655, 0), $E655-SUM($H655:BA655)),
0)</f>
        <v>0</v>
      </c>
      <c r="BC655" s="12">
        <f>IF(BC$2&gt;$D655,
MAX(IFERROR($E655/$F655, 0), $E655-SUM($H655:BB655)),
0)</f>
        <v>0</v>
      </c>
      <c r="BD655" s="12">
        <f>IF(BD$2&gt;$D655,
MAX(IFERROR($E655/$F655, 0), $E655-SUM($H655:BC655)),
0)</f>
        <v>0</v>
      </c>
      <c r="BE655" s="12">
        <f>IF(BE$2&gt;$D655,
MAX(IFERROR($E655/$F655, 0), $E655-SUM($H655:BD655)),
0)</f>
        <v>0</v>
      </c>
      <c r="BF655" s="12">
        <f>IF(BF$2&gt;$D655,
MAX(IFERROR($E655/$F655, 0), $E655-SUM($H655:BE655)),
0)</f>
        <v>0</v>
      </c>
      <c r="BG655" s="12">
        <f>IF(BG$2&gt;$D655,
MAX(IFERROR($E655/$F655, 0), $E655-SUM($H655:BF655)),
0)</f>
        <v>0</v>
      </c>
      <c r="BH655" s="12">
        <f>IF(BH$2&gt;$D655,
MAX(IFERROR($E655/$F655, 0), $E655-SUM($H655:BG655)),
0)</f>
        <v>0</v>
      </c>
      <c r="BI655" s="12">
        <f>IF(BI$2&gt;$D655,
MAX(IFERROR($E655/$F655, 0), $E655-SUM($H655:BH655)),
0)</f>
        <v>0</v>
      </c>
      <c r="BJ655" s="12">
        <f>IF(BJ$2&gt;$D655,
MAX(IFERROR($E655/$F655, 0), $E655-SUM($H655:BI655)),
0)</f>
        <v>0</v>
      </c>
      <c r="BK655" s="12">
        <f>IF(BK$2&gt;$D655,
MAX(IFERROR($E655/$F655, 0), $E655-SUM($H655:BJ655)),
0)</f>
        <v>0</v>
      </c>
      <c r="BL655" s="12">
        <f>IF(BL$2&gt;$D655,
MAX(IFERROR($E655/$F655, 0), $E655-SUM($H655:BK655)),
0)</f>
        <v>0</v>
      </c>
      <c r="BM655" s="12">
        <f>IF(BM$2&gt;$D655,
MAX(IFERROR($E655/$F655, 0), $E655-SUM($H655:BL655)),
0)</f>
        <v>0</v>
      </c>
      <c r="BN655" s="12">
        <f>IF(BN$2&gt;$D655,
MAX(IFERROR($E655/$F655, 0), $E655-SUM($H655:BM655)),
0)</f>
        <v>0</v>
      </c>
      <c r="BO655" s="12">
        <f>IF(BO$2&gt;$D655,
MAX(IFERROR($E655/$F655, 0), $E655-SUM($H655:BN655)),
0)</f>
        <v>0</v>
      </c>
      <c r="BP655" s="12">
        <f>IF(BP$2&gt;$D655,
MAX(IFERROR($E655/$F655, 0), $E655-SUM($H655:BO655)),
0)</f>
        <v>0</v>
      </c>
      <c r="BQ655" s="12">
        <f>IF(BQ$2&gt;$D655,
MAX(IFERROR($E655/$F655, 0), $E655-SUM($H655:BP655)),
0)</f>
        <v>0</v>
      </c>
      <c r="BR655" s="12">
        <f>IF(BR$2&gt;$D655,
MAX(IFERROR($E655/$F655, 0), $E655-SUM($H655:BQ655)),
0)</f>
        <v>0</v>
      </c>
      <c r="BS655" s="12">
        <f>IF(BS$2&gt;$D655,
MAX(IFERROR($E655/$F655, 0), $E655-SUM($H655:BR655)),
0)</f>
        <v>0</v>
      </c>
      <c r="BT655" s="12">
        <f>IF(BT$2&gt;$D655,
MAX(IFERROR($E655/$F655, 0), $E655-SUM($H655:BS655)),
0)</f>
        <v>0</v>
      </c>
      <c r="BU655" s="12">
        <f>IF(BU$2&gt;$D655,
MAX(IFERROR($E655/$F655, 0), $E655-SUM($H655:BT655)),
0)</f>
        <v>0</v>
      </c>
      <c r="BV655" s="12">
        <f>IF(BV$2&gt;$D655,
MAX(IFERROR($E655/$F655, 0), $E655-SUM($H655:BU655)),
0)</f>
        <v>0</v>
      </c>
      <c r="BW655" s="12">
        <f>IF(BW$2&gt;$D655,
MAX(IFERROR($E655/$F655, 0), $E655-SUM($H655:BV655)),
0)</f>
        <v>0</v>
      </c>
      <c r="BX655" s="12">
        <f>IF(BX$2&gt;$D655,
MAX(IFERROR($E655/$F655, 0), $E655-SUM($H655:BW655)),
0)</f>
        <v>0</v>
      </c>
      <c r="BY655" s="12">
        <f>IF(BY$2&gt;$D655,
MAX(IFERROR($E655/$F655, 0), $E655-SUM($H655:BX655)),
0)</f>
        <v>0</v>
      </c>
      <c r="BZ655" s="12">
        <f>IF(BZ$2&gt;$D655,
MAX(IFERROR($E655/$F655, 0), $E655-SUM($H655:BY655)),
0)</f>
        <v>0</v>
      </c>
      <c r="CA655" s="12">
        <f>IF(CA$2&gt;$D655,
MAX(IFERROR($E655/$F655, 0), $E655-SUM($H655:BZ655)),
0)</f>
        <v>0</v>
      </c>
      <c r="CB655" s="12">
        <f>IF(CB$2&gt;$D655,
MAX(IFERROR($E655/$F655, 0), $E655-SUM($H655:CA655)),
0)</f>
        <v>0</v>
      </c>
      <c r="CC655" s="12">
        <f>IF(CC$2&gt;$D655,
MAX(IFERROR($E655/$F655, 0), $E655-SUM($H655:CB655)),
0)</f>
        <v>0</v>
      </c>
      <c r="CD655" s="12">
        <f>IF(CD$2&gt;$D655,
MAX(IFERROR($E655/$F655, 0), $E655-SUM($H655:CC655)),
0)</f>
        <v>0</v>
      </c>
      <c r="CE655" s="12">
        <f>IF(CE$2&gt;$D655,
MAX(IFERROR($E655/$F655, 0), $E655-SUM($H655:CD655)),
0)</f>
        <v>0</v>
      </c>
      <c r="CF655" s="12">
        <f>IF(CF$2&gt;$D655,
MAX(IFERROR($E655/$F655, 0), $E655-SUM($H655:CE655)),
0)</f>
        <v>0</v>
      </c>
      <c r="CG655" s="12">
        <f>IF(CG$2&gt;$D655,
MAX(IFERROR($E655/$F655, 0), $E655-SUM($H655:CF655)),
0)</f>
        <v>0</v>
      </c>
      <c r="CH655" s="12">
        <f>IF(CH$2&gt;$D655,
MAX(IFERROR($E655/$F655, 0), $E655-SUM($H655:CG655)),
0)</f>
        <v>0</v>
      </c>
      <c r="CI655" s="12">
        <f>IF(CI$2&gt;$D655,
MAX(IFERROR($E655/$F655, 0), $E655-SUM($H655:CH655)),
0)</f>
        <v>0</v>
      </c>
      <c r="CJ655" s="12">
        <f>IF(CJ$2&gt;$D655,
MAX(IFERROR($E655/$F655, 0), $E655-SUM($H655:CI655)),
0)</f>
        <v>0</v>
      </c>
      <c r="CK655" s="12">
        <f>IF(CK$2&gt;$D655,
MAX(IFERROR($E655/$F655, 0), $E655-SUM($H655:CJ655)),
0)</f>
        <v>0</v>
      </c>
      <c r="CL655" s="12">
        <f>IF(CL$2&gt;$D655,
MAX(IFERROR($E655/$F655, 0), $E655-SUM($H655:CK655)),
0)</f>
        <v>0</v>
      </c>
      <c r="CM655" s="12">
        <f>IF(CM$2&gt;$D655,
MAX(IFERROR($E655/$F655, 0), $E655-SUM($H655:CL655)),
0)</f>
        <v>0</v>
      </c>
      <c r="CN655" s="12">
        <f>IF(CN$2&gt;$D655,
MAX(IFERROR($E655/$F655, 0), $E655-SUM($H655:CM655)),
0)</f>
        <v>0</v>
      </c>
      <c r="CO655" s="12">
        <f>IF(CO$2&gt;$D655,
MAX(IFERROR($E655/$F655, 0), $E655-SUM($H655:CN655)),
0)</f>
        <v>0</v>
      </c>
      <c r="CP655" s="12">
        <f>IF(CP$2&gt;$D655,
MAX(IFERROR($E655/$F655, 0), $E655-SUM($H655:CO655)),
0)</f>
        <v>0</v>
      </c>
      <c r="CQ655" s="12">
        <f>IF(CQ$2&gt;$D655,
MAX(IFERROR($E655/$F655, 0), $E655-SUM($H655:CP655)),
0)</f>
        <v>0</v>
      </c>
      <c r="CR655" s="12">
        <f>IF(CR$2&gt;$D655,
MAX(IFERROR($E655/$F655, 0), $E655-SUM($H655:CQ655)),
0)</f>
        <v>0</v>
      </c>
      <c r="CS655" s="12">
        <f>IF(CS$2&gt;$D655,
MAX(IFERROR($E655/$F655, 0), $E655-SUM($H655:CR655)),
0)</f>
        <v>0</v>
      </c>
      <c r="CT655" s="12">
        <f>IF(CT$2&gt;$D655,
MAX(IFERROR($E655/$F655, 0), $E655-SUM($H655:CS655)),
0)</f>
        <v>0</v>
      </c>
      <c r="CU655" s="12">
        <f>IF(CU$2&gt;$D655,
MAX(IFERROR($E655/$F655, 0), $E655-SUM($H655:CT655)),
0)</f>
        <v>0</v>
      </c>
      <c r="CV655" s="12">
        <f>IF(CV$2&gt;$D655,
MAX(IFERROR($E655/$F655, 0), $E655-SUM($H655:CU655)),
0)</f>
        <v>0</v>
      </c>
      <c r="CW655" s="12">
        <f>IF(CW$2&gt;$D655,
MAX(IFERROR($E655/$F655, 0), $E655-SUM($H655:CV655)),
0)</f>
        <v>0</v>
      </c>
      <c r="CX655" s="12">
        <f>IF(CX$2&gt;$D655,
MAX(IFERROR($E655/$F655, 0), $E655-SUM($H655:CW655)),
0)</f>
        <v>0</v>
      </c>
      <c r="CY655" s="12">
        <f>IF(CY$2&gt;$D655,
MAX(IFERROR($E655/$F655, 0), $E655-SUM($H655:CX655)),
0)</f>
        <v>0</v>
      </c>
      <c r="CZ655" s="12">
        <f>IF(CZ$2&gt;$D655,
MAX(IFERROR($E655/$F655, 0), $E655-SUM($H655:CY655)),
0)</f>
        <v>0</v>
      </c>
      <c r="DA655" s="12">
        <f>IF(DA$2&gt;$D655,
MAX(IFERROR($E655/$F655, 0), $E655-SUM($H655:CZ655)),
0)</f>
        <v>0</v>
      </c>
      <c r="DB655" s="12">
        <f>IF(DB$2&gt;$D655,
MAX(IFERROR($E655/$F655, 0), $E655-SUM($H655:DA655)),
0)</f>
        <v>0</v>
      </c>
      <c r="DC655" s="12">
        <f>IF(DC$2&gt;$D655,
MAX(IFERROR($E655/$F655, 0), $E655-SUM($H655:DB655)),
0)</f>
        <v>0</v>
      </c>
      <c r="DD655" s="12">
        <f>IF(DD$2&gt;$D655,
MAX(IFERROR($E655/$F655, 0), $E655-SUM($H655:DC655)),
0)</f>
        <v>0</v>
      </c>
      <c r="DE655" s="12">
        <f>IF(DE$2&gt;$D655,
MAX(IFERROR($E655/$F655, 0), $E655-SUM($H655:DD655)),
0)</f>
        <v>0</v>
      </c>
      <c r="DF655" s="12">
        <f>IF(DF$2&gt;$D655,
MAX(IFERROR($E655/$F655, 0), $E655-SUM($H655:DE655)),
0)</f>
        <v>0</v>
      </c>
      <c r="DG655" s="12">
        <f>IF(DG$2&gt;$D655,
MAX(IFERROR($E655/$F655, 0), $E655-SUM($H655:DF655)),
0)</f>
        <v>0</v>
      </c>
      <c r="DH655" s="12">
        <f>IF(DH$2&gt;$D655,
MAX(IFERROR($E655/$F655, 0), $E655-SUM($H655:DG655)),
0)</f>
        <v>0</v>
      </c>
      <c r="DI655" s="12">
        <f>IF(DI$2&gt;$D655,
MAX(IFERROR($E655/$F655, 0), $E655-SUM($H655:DH655)),
0)</f>
        <v>0</v>
      </c>
      <c r="DJ655" s="12">
        <f>IF(DJ$2&gt;$D655,
MAX(IFERROR($E655/$F655, 0), $E655-SUM($H655:DI655)),
0)</f>
        <v>0</v>
      </c>
      <c r="DK655" s="12">
        <f>IF(DK$2&gt;$D655,
MAX(IFERROR($E655/$F655, 0), $E655-SUM($H655:DJ655)),
0)</f>
        <v>0</v>
      </c>
      <c r="DL655" s="12">
        <f>IF(DL$2&gt;$D655,
MAX(IFERROR($E655/$F655, 0), $E655-SUM($H655:DK655)),
0)</f>
        <v>0</v>
      </c>
      <c r="DM655" s="12">
        <f>IF(DM$2&gt;$D655,
MAX(IFERROR($E655/$F655, 0), $E655-SUM($H655:DL655)),
0)</f>
        <v>0</v>
      </c>
      <c r="DN655" s="12">
        <f>IF(DN$2&gt;$D655,
MAX(IFERROR($E655/$F655, 0), $E655-SUM($H655:DM655)),
0)</f>
        <v>0</v>
      </c>
      <c r="DO655" s="12">
        <f>IF(DO$2&gt;$D655,
MAX(IFERROR($E655/$F655, 0), $E655-SUM($H655:DN655)),
0)</f>
        <v>0</v>
      </c>
      <c r="DP655" s="12">
        <f>IF(DP$2&gt;$D655,
MAX(IFERROR($E655/$F655, 0), $E655-SUM($H655:DO655)),
0)</f>
        <v>0</v>
      </c>
      <c r="DQ655" s="12">
        <f>IF(DQ$2&gt;$D655,
MAX(IFERROR($E655/$F655, 0), $E655-SUM($H655:DP655)),
0)</f>
        <v>0</v>
      </c>
      <c r="DR655" s="12">
        <f>IF(DR$2&gt;$D655,
MAX(IFERROR($E655/$F655, 0), $E655-SUM($H655:DQ655)),
0)</f>
        <v>0</v>
      </c>
      <c r="DS655" s="12">
        <f>IF(DS$2&gt;$D655,
MAX(IFERROR($E655/$F655, 0), $E655-SUM($H655:DR655)),
0)</f>
        <v>0</v>
      </c>
      <c r="DT655" s="12">
        <f>IF(DT$2&gt;$D655,
MAX(IFERROR($E655/$F655, 0), $E655-SUM($H655:DS655)),
0)</f>
        <v>0</v>
      </c>
      <c r="DU655" s="12">
        <f>IF(DU$2&gt;$D655,
MAX(IFERROR($E655/$F655, 0), $E655-SUM($H655:DT655)),
0)</f>
        <v>0</v>
      </c>
      <c r="DV655" s="12">
        <f>IF(DV$2&gt;$D655,
MAX(IFERROR($E655/$F655, 0), $E655-SUM($H655:DU655)),
0)</f>
        <v>0</v>
      </c>
      <c r="DW655" s="12">
        <f>IF(DW$2&gt;$D655,
MAX(IFERROR($E655/$F655, 0), $E655-SUM($H655:DV655)),
0)</f>
        <v>0</v>
      </c>
      <c r="DX655" s="12">
        <f>IF(DX$2&gt;$D655,
MAX(IFERROR($E655/$F655, 0), $E655-SUM($H655:DW655)),
0)</f>
        <v>0</v>
      </c>
      <c r="DY655" s="12">
        <f>IF(DY$2&gt;$D655,
MAX(IFERROR($E655/$F655, 0), $E655-SUM($H655:DX655)),
0)</f>
        <v>0</v>
      </c>
      <c r="EB655" s="116">
        <f t="shared" si="1657"/>
        <v>654</v>
      </c>
      <c r="EC655" s="2" t="str">
        <f t="shared" si="1662"/>
        <v>Phase 3</v>
      </c>
      <c r="ED655" s="2" t="str">
        <f t="shared" si="1663"/>
        <v>75' Wide</v>
      </c>
      <c r="EE655" s="33" t="str">
        <f>EE665</f>
        <v>Cash</v>
      </c>
      <c r="EF655" s="2" t="str">
        <f>EF665</f>
        <v>Advertising / Sales Center</v>
      </c>
    </row>
    <row r="656" spans="1:136" x14ac:dyDescent="0.3">
      <c r="D656" s="127"/>
      <c r="E656" s="129"/>
      <c r="F656" s="128"/>
      <c r="I656" s="21"/>
      <c r="J656" s="21"/>
      <c r="K656" s="21"/>
      <c r="L656" s="21"/>
      <c r="M656" s="21"/>
      <c r="N656" s="21"/>
      <c r="O656" s="21"/>
      <c r="P656" s="21"/>
      <c r="Q656" s="21"/>
      <c r="R656" s="21"/>
      <c r="S656" s="21"/>
      <c r="T656" s="21"/>
      <c r="U656" s="21"/>
      <c r="V656" s="21"/>
      <c r="W656" s="21"/>
      <c r="X656" s="21"/>
      <c r="Y656" s="21"/>
      <c r="Z656" s="21"/>
      <c r="AA656" s="21"/>
      <c r="AB656" s="21"/>
      <c r="AC656" s="21"/>
      <c r="AD656" s="21"/>
      <c r="AE656" s="21"/>
      <c r="AF656" s="21"/>
      <c r="AG656" s="21"/>
      <c r="AH656" s="21"/>
      <c r="AI656" s="21"/>
      <c r="AJ656" s="21"/>
      <c r="AK656" s="21"/>
      <c r="AL656" s="21"/>
      <c r="AM656" s="21"/>
      <c r="AN656" s="21"/>
      <c r="AO656" s="21"/>
      <c r="AP656" s="21"/>
      <c r="AQ656" s="21"/>
      <c r="AR656" s="21"/>
      <c r="AS656" s="21"/>
      <c r="AT656" s="21"/>
      <c r="AU656" s="21"/>
      <c r="AV656" s="21"/>
      <c r="AW656" s="21"/>
      <c r="AX656" s="21"/>
      <c r="AY656" s="21"/>
      <c r="AZ656" s="21"/>
      <c r="BA656" s="21"/>
      <c r="BB656" s="21"/>
      <c r="BC656" s="21"/>
      <c r="BD656" s="21"/>
      <c r="BE656" s="21"/>
      <c r="BF656" s="21"/>
      <c r="BG656" s="21"/>
      <c r="BH656" s="21"/>
      <c r="BI656" s="21"/>
      <c r="BJ656" s="21"/>
      <c r="BK656" s="21"/>
      <c r="BL656" s="21"/>
      <c r="BM656" s="21"/>
      <c r="BN656" s="21"/>
      <c r="BO656" s="21"/>
      <c r="BP656" s="21"/>
      <c r="BQ656" s="21"/>
      <c r="BR656" s="21"/>
      <c r="BS656" s="21"/>
      <c r="BT656" s="21"/>
      <c r="BU656" s="21"/>
      <c r="BV656" s="21"/>
      <c r="BW656" s="21"/>
      <c r="BX656" s="21"/>
      <c r="BY656" s="21"/>
      <c r="BZ656" s="21"/>
      <c r="CA656" s="21"/>
      <c r="CB656" s="21"/>
      <c r="CC656" s="21"/>
      <c r="CD656" s="21"/>
      <c r="CE656" s="21"/>
      <c r="CF656" s="21"/>
      <c r="CG656" s="21"/>
      <c r="CH656" s="21"/>
      <c r="CI656" s="21"/>
      <c r="CJ656" s="21"/>
      <c r="CK656" s="21"/>
      <c r="CL656" s="21"/>
      <c r="CM656" s="21"/>
      <c r="CN656" s="21"/>
      <c r="CO656" s="21"/>
      <c r="CP656" s="21"/>
      <c r="CQ656" s="21"/>
      <c r="CR656" s="21"/>
      <c r="CS656" s="21"/>
      <c r="CT656" s="21"/>
      <c r="CU656" s="21"/>
      <c r="CV656" s="21"/>
      <c r="CW656" s="21"/>
      <c r="CX656" s="21"/>
      <c r="CY656" s="21"/>
      <c r="CZ656" s="21"/>
      <c r="DA656" s="21"/>
      <c r="DB656" s="21"/>
      <c r="DC656" s="21"/>
      <c r="DD656" s="21"/>
      <c r="DE656" s="21"/>
      <c r="DF656" s="21"/>
      <c r="DG656" s="21"/>
      <c r="DH656" s="21"/>
      <c r="DI656" s="21"/>
      <c r="DJ656" s="21"/>
      <c r="DK656" s="21"/>
      <c r="DL656" s="21"/>
      <c r="DM656" s="21"/>
      <c r="DN656" s="21"/>
      <c r="DO656" s="21"/>
      <c r="DP656" s="21"/>
      <c r="DQ656" s="21"/>
      <c r="DR656" s="21"/>
      <c r="DS656" s="21"/>
      <c r="DT656" s="21"/>
      <c r="DU656" s="21"/>
      <c r="DV656" s="21"/>
      <c r="DW656" s="21"/>
      <c r="DX656" s="21"/>
      <c r="DY656" s="21"/>
      <c r="EE656" s="33"/>
    </row>
    <row r="657" spans="1:136" x14ac:dyDescent="0.3">
      <c r="B657" s="2" t="str">
        <f>Product!$M$2</f>
        <v>Phase 4</v>
      </c>
      <c r="C657" s="2" t="str">
        <f>Product!$M$3</f>
        <v>50' Wide</v>
      </c>
      <c r="D657" s="127">
        <f>SUMIFS(INDEX(Product!$B$2:$U$97, MATCH(D643, Product!$B$2:$B$97, 0), ), Product!$B$2:$U$2, $B657, Product!$B$3:$U$3, $C657)</f>
        <v>45838</v>
      </c>
      <c r="E657" s="129">
        <f>SUMIFS(INDEX(Product!$B$2:$U$97, MATCH(E643, Product!$B$2:$B$97, 0), ), Product!$B$2:$U$2, $B657, Product!$B$3:$U$3, $C657)</f>
        <v>-248250</v>
      </c>
      <c r="F657" s="128">
        <f>SUMIFS(INDEX(Product!$B$2:$U$97, MATCH(F643, Product!$B$2:$B$97, 0), ), Product!$B$2:$U$2, $B657, Product!$B$3:$U$3, $C657)</f>
        <v>12</v>
      </c>
      <c r="G657" s="11">
        <f>SUM(H657:DZ657)</f>
        <v>-248250</v>
      </c>
      <c r="I657" s="12">
        <f>IF(I$2&gt;$D657,
MAX(IFERROR($E657/$F657, 0), $E657-SUM($H657:H657)),
0)</f>
        <v>0</v>
      </c>
      <c r="J657" s="12">
        <f>IF(J$2&gt;$D657,
MAX(IFERROR($E657/$F657, 0), $E657-SUM($H657:I657)),
0)</f>
        <v>0</v>
      </c>
      <c r="K657" s="12">
        <f>IF(K$2&gt;$D657,
MAX(IFERROR($E657/$F657, 0), $E657-SUM($H657:J657)),
0)</f>
        <v>0</v>
      </c>
      <c r="L657" s="12">
        <f>IF(L$2&gt;$D657,
MAX(IFERROR($E657/$F657, 0), $E657-SUM($H657:K657)),
0)</f>
        <v>0</v>
      </c>
      <c r="M657" s="12">
        <f>IF(M$2&gt;$D657,
MAX(IFERROR($E657/$F657, 0), $E657-SUM($H657:L657)),
0)</f>
        <v>0</v>
      </c>
      <c r="N657" s="12">
        <f>IF(N$2&gt;$D657,
MAX(IFERROR($E657/$F657, 0), $E657-SUM($H657:M657)),
0)</f>
        <v>0</v>
      </c>
      <c r="O657" s="12">
        <f>IF(O$2&gt;$D657,
MAX(IFERROR($E657/$F657, 0), $E657-SUM($H657:N657)),
0)</f>
        <v>0</v>
      </c>
      <c r="P657" s="12">
        <f>IF(P$2&gt;$D657,
MAX(IFERROR($E657/$F657, 0), $E657-SUM($H657:O657)),
0)</f>
        <v>0</v>
      </c>
      <c r="Q657" s="12">
        <f>IF(Q$2&gt;$D657,
MAX(IFERROR($E657/$F657, 0), $E657-SUM($H657:P657)),
0)</f>
        <v>0</v>
      </c>
      <c r="R657" s="12">
        <f>IF(R$2&gt;$D657,
MAX(IFERROR($E657/$F657, 0), $E657-SUM($H657:Q657)),
0)</f>
        <v>0</v>
      </c>
      <c r="S657" s="12">
        <f>IF(S$2&gt;$D657,
MAX(IFERROR($E657/$F657, 0), $E657-SUM($H657:R657)),
0)</f>
        <v>0</v>
      </c>
      <c r="T657" s="12">
        <f>IF(T$2&gt;$D657,
MAX(IFERROR($E657/$F657, 0), $E657-SUM($H657:S657)),
0)</f>
        <v>0</v>
      </c>
      <c r="U657" s="12">
        <f>IF(U$2&gt;$D657,
MAX(IFERROR($E657/$F657, 0), $E657-SUM($H657:T657)),
0)</f>
        <v>0</v>
      </c>
      <c r="V657" s="12">
        <f>IF(V$2&gt;$D657,
MAX(IFERROR($E657/$F657, 0), $E657-SUM($H657:U657)),
0)</f>
        <v>0</v>
      </c>
      <c r="W657" s="12">
        <f>IF(W$2&gt;$D657,
MAX(IFERROR($E657/$F657, 0), $E657-SUM($H657:V657)),
0)</f>
        <v>0</v>
      </c>
      <c r="X657" s="12">
        <f>IF(X$2&gt;$D657,
MAX(IFERROR($E657/$F657, 0), $E657-SUM($H657:W657)),
0)</f>
        <v>0</v>
      </c>
      <c r="Y657" s="12">
        <f>IF(Y$2&gt;$D657,
MAX(IFERROR($E657/$F657, 0), $E657-SUM($H657:X657)),
0)</f>
        <v>0</v>
      </c>
      <c r="Z657" s="12">
        <f>IF(Z$2&gt;$D657,
MAX(IFERROR($E657/$F657, 0), $E657-SUM($H657:Y657)),
0)</f>
        <v>0</v>
      </c>
      <c r="AA657" s="12">
        <f>IF(AA$2&gt;$D657,
MAX(IFERROR($E657/$F657, 0), $E657-SUM($H657:Z657)),
0)</f>
        <v>0</v>
      </c>
      <c r="AB657" s="12">
        <f>IF(AB$2&gt;$D657,
MAX(IFERROR($E657/$F657, 0), $E657-SUM($H657:AA657)),
0)</f>
        <v>0</v>
      </c>
      <c r="AC657" s="12">
        <f>IF(AC$2&gt;$D657,
MAX(IFERROR($E657/$F657, 0), $E657-SUM($H657:AB657)),
0)</f>
        <v>0</v>
      </c>
      <c r="AD657" s="12">
        <f>IF(AD$2&gt;$D657,
MAX(IFERROR($E657/$F657, 0), $E657-SUM($H657:AC657)),
0)</f>
        <v>0</v>
      </c>
      <c r="AE657" s="12">
        <f>IF(AE$2&gt;$D657,
MAX(IFERROR($E657/$F657, 0), $E657-SUM($H657:AD657)),
0)</f>
        <v>0</v>
      </c>
      <c r="AF657" s="12">
        <f>IF(AF$2&gt;$D657,
MAX(IFERROR($E657/$F657, 0), $E657-SUM($H657:AE657)),
0)</f>
        <v>0</v>
      </c>
      <c r="AG657" s="12">
        <f>IF(AG$2&gt;$D657,
MAX(IFERROR($E657/$F657, 0), $E657-SUM($H657:AF657)),
0)</f>
        <v>0</v>
      </c>
      <c r="AH657" s="12">
        <f>IF(AH$2&gt;$D657,
MAX(IFERROR($E657/$F657, 0), $E657-SUM($H657:AG657)),
0)</f>
        <v>0</v>
      </c>
      <c r="AI657" s="12">
        <f>IF(AI$2&gt;$D657,
MAX(IFERROR($E657/$F657, 0), $E657-SUM($H657:AH657)),
0)</f>
        <v>0</v>
      </c>
      <c r="AJ657" s="12">
        <f>IF(AJ$2&gt;$D657,
MAX(IFERROR($E657/$F657, 0), $E657-SUM($H657:AI657)),
0)</f>
        <v>0</v>
      </c>
      <c r="AK657" s="12">
        <f>IF(AK$2&gt;$D657,
MAX(IFERROR($E657/$F657, 0), $E657-SUM($H657:AJ657)),
0)</f>
        <v>0</v>
      </c>
      <c r="AL657" s="12">
        <f>IF(AL$2&gt;$D657,
MAX(IFERROR($E657/$F657, 0), $E657-SUM($H657:AK657)),
0)</f>
        <v>0</v>
      </c>
      <c r="AM657" s="12">
        <f>IF(AM$2&gt;$D657,
MAX(IFERROR($E657/$F657, 0), $E657-SUM($H657:AL657)),
0)</f>
        <v>0</v>
      </c>
      <c r="AN657" s="12">
        <f>IF(AN$2&gt;$D657,
MAX(IFERROR($E657/$F657, 0), $E657-SUM($H657:AM657)),
0)</f>
        <v>0</v>
      </c>
      <c r="AO657" s="12">
        <f>IF(AO$2&gt;$D657,
MAX(IFERROR($E657/$F657, 0), $E657-SUM($H657:AN657)),
0)</f>
        <v>0</v>
      </c>
      <c r="AP657" s="12">
        <f>IF(AP$2&gt;$D657,
MAX(IFERROR($E657/$F657, 0), $E657-SUM($H657:AO657)),
0)</f>
        <v>0</v>
      </c>
      <c r="AQ657" s="12">
        <f>IF(AQ$2&gt;$D657,
MAX(IFERROR($E657/$F657, 0), $E657-SUM($H657:AP657)),
0)</f>
        <v>0</v>
      </c>
      <c r="AR657" s="12">
        <f>IF(AR$2&gt;$D657,
MAX(IFERROR($E657/$F657, 0), $E657-SUM($H657:AQ657)),
0)</f>
        <v>0</v>
      </c>
      <c r="AS657" s="12">
        <f>IF(AS$2&gt;$D657,
MAX(IFERROR($E657/$F657, 0), $E657-SUM($H657:AR657)),
0)</f>
        <v>0</v>
      </c>
      <c r="AT657" s="12">
        <f>IF(AT$2&gt;$D657,
MAX(IFERROR($E657/$F657, 0), $E657-SUM($H657:AS657)),
0)</f>
        <v>0</v>
      </c>
      <c r="AU657" s="12">
        <f>IF(AU$2&gt;$D657,
MAX(IFERROR($E657/$F657, 0), $E657-SUM($H657:AT657)),
0)</f>
        <v>0</v>
      </c>
      <c r="AV657" s="12">
        <f>IF(AV$2&gt;$D657,
MAX(IFERROR($E657/$F657, 0), $E657-SUM($H657:AU657)),
0)</f>
        <v>0</v>
      </c>
      <c r="AW657" s="12">
        <f>IF(AW$2&gt;$D657,
MAX(IFERROR($E657/$F657, 0), $E657-SUM($H657:AV657)),
0)</f>
        <v>0</v>
      </c>
      <c r="AX657" s="12">
        <f>IF(AX$2&gt;$D657,
MAX(IFERROR($E657/$F657, 0), $E657-SUM($H657:AW657)),
0)</f>
        <v>0</v>
      </c>
      <c r="AY657" s="12">
        <f>IF(AY$2&gt;$D657,
MAX(IFERROR($E657/$F657, 0), $E657-SUM($H657:AX657)),
0)</f>
        <v>0</v>
      </c>
      <c r="AZ657" s="12">
        <f>IF(AZ$2&gt;$D657,
MAX(IFERROR($E657/$F657, 0), $E657-SUM($H657:AY657)),
0)</f>
        <v>-20687.5</v>
      </c>
      <c r="BA657" s="12">
        <f>IF(BA$2&gt;$D657,
MAX(IFERROR($E657/$F657, 0), $E657-SUM($H657:AZ657)),
0)</f>
        <v>-20687.5</v>
      </c>
      <c r="BB657" s="12">
        <f>IF(BB$2&gt;$D657,
MAX(IFERROR($E657/$F657, 0), $E657-SUM($H657:BA657)),
0)</f>
        <v>-20687.5</v>
      </c>
      <c r="BC657" s="12">
        <f>IF(BC$2&gt;$D657,
MAX(IFERROR($E657/$F657, 0), $E657-SUM($H657:BB657)),
0)</f>
        <v>-20687.5</v>
      </c>
      <c r="BD657" s="12">
        <f>IF(BD$2&gt;$D657,
MAX(IFERROR($E657/$F657, 0), $E657-SUM($H657:BC657)),
0)</f>
        <v>-20687.5</v>
      </c>
      <c r="BE657" s="12">
        <f>IF(BE$2&gt;$D657,
MAX(IFERROR($E657/$F657, 0), $E657-SUM($H657:BD657)),
0)</f>
        <v>-20687.5</v>
      </c>
      <c r="BF657" s="12">
        <f>IF(BF$2&gt;$D657,
MAX(IFERROR($E657/$F657, 0), $E657-SUM($H657:BE657)),
0)</f>
        <v>-20687.5</v>
      </c>
      <c r="BG657" s="12">
        <f>IF(BG$2&gt;$D657,
MAX(IFERROR($E657/$F657, 0), $E657-SUM($H657:BF657)),
0)</f>
        <v>-20687.5</v>
      </c>
      <c r="BH657" s="12">
        <f>IF(BH$2&gt;$D657,
MAX(IFERROR($E657/$F657, 0), $E657-SUM($H657:BG657)),
0)</f>
        <v>-20687.5</v>
      </c>
      <c r="BI657" s="12">
        <f>IF(BI$2&gt;$D657,
MAX(IFERROR($E657/$F657, 0), $E657-SUM($H657:BH657)),
0)</f>
        <v>-20687.5</v>
      </c>
      <c r="BJ657" s="12">
        <f>IF(BJ$2&gt;$D657,
MAX(IFERROR($E657/$F657, 0), $E657-SUM($H657:BI657)),
0)</f>
        <v>-20687.5</v>
      </c>
      <c r="BK657" s="12">
        <f>IF(BK$2&gt;$D657,
MAX(IFERROR($E657/$F657, 0), $E657-SUM($H657:BJ657)),
0)</f>
        <v>-20687.5</v>
      </c>
      <c r="BL657" s="12">
        <f>IF(BL$2&gt;$D657,
MAX(IFERROR($E657/$F657, 0), $E657-SUM($H657:BK657)),
0)</f>
        <v>0</v>
      </c>
      <c r="BM657" s="12">
        <f>IF(BM$2&gt;$D657,
MAX(IFERROR($E657/$F657, 0), $E657-SUM($H657:BL657)),
0)</f>
        <v>0</v>
      </c>
      <c r="BN657" s="12">
        <f>IF(BN$2&gt;$D657,
MAX(IFERROR($E657/$F657, 0), $E657-SUM($H657:BM657)),
0)</f>
        <v>0</v>
      </c>
      <c r="BO657" s="12">
        <f>IF(BO$2&gt;$D657,
MAX(IFERROR($E657/$F657, 0), $E657-SUM($H657:BN657)),
0)</f>
        <v>0</v>
      </c>
      <c r="BP657" s="12">
        <f>IF(BP$2&gt;$D657,
MAX(IFERROR($E657/$F657, 0), $E657-SUM($H657:BO657)),
0)</f>
        <v>0</v>
      </c>
      <c r="BQ657" s="12">
        <f>IF(BQ$2&gt;$D657,
MAX(IFERROR($E657/$F657, 0), $E657-SUM($H657:BP657)),
0)</f>
        <v>0</v>
      </c>
      <c r="BR657" s="12">
        <f>IF(BR$2&gt;$D657,
MAX(IFERROR($E657/$F657, 0), $E657-SUM($H657:BQ657)),
0)</f>
        <v>0</v>
      </c>
      <c r="BS657" s="12">
        <f>IF(BS$2&gt;$D657,
MAX(IFERROR($E657/$F657, 0), $E657-SUM($H657:BR657)),
0)</f>
        <v>0</v>
      </c>
      <c r="BT657" s="12">
        <f>IF(BT$2&gt;$D657,
MAX(IFERROR($E657/$F657, 0), $E657-SUM($H657:BS657)),
0)</f>
        <v>0</v>
      </c>
      <c r="BU657" s="12">
        <f>IF(BU$2&gt;$D657,
MAX(IFERROR($E657/$F657, 0), $E657-SUM($H657:BT657)),
0)</f>
        <v>0</v>
      </c>
      <c r="BV657" s="12">
        <f>IF(BV$2&gt;$D657,
MAX(IFERROR($E657/$F657, 0), $E657-SUM($H657:BU657)),
0)</f>
        <v>0</v>
      </c>
      <c r="BW657" s="12">
        <f>IF(BW$2&gt;$D657,
MAX(IFERROR($E657/$F657, 0), $E657-SUM($H657:BV657)),
0)</f>
        <v>0</v>
      </c>
      <c r="BX657" s="12">
        <f>IF(BX$2&gt;$D657,
MAX(IFERROR($E657/$F657, 0), $E657-SUM($H657:BW657)),
0)</f>
        <v>0</v>
      </c>
      <c r="BY657" s="12">
        <f>IF(BY$2&gt;$D657,
MAX(IFERROR($E657/$F657, 0), $E657-SUM($H657:BX657)),
0)</f>
        <v>0</v>
      </c>
      <c r="BZ657" s="12">
        <f>IF(BZ$2&gt;$D657,
MAX(IFERROR($E657/$F657, 0), $E657-SUM($H657:BY657)),
0)</f>
        <v>0</v>
      </c>
      <c r="CA657" s="12">
        <f>IF(CA$2&gt;$D657,
MAX(IFERROR($E657/$F657, 0), $E657-SUM($H657:BZ657)),
0)</f>
        <v>0</v>
      </c>
      <c r="CB657" s="12">
        <f>IF(CB$2&gt;$D657,
MAX(IFERROR($E657/$F657, 0), $E657-SUM($H657:CA657)),
0)</f>
        <v>0</v>
      </c>
      <c r="CC657" s="12">
        <f>IF(CC$2&gt;$D657,
MAX(IFERROR($E657/$F657, 0), $E657-SUM($H657:CB657)),
0)</f>
        <v>0</v>
      </c>
      <c r="CD657" s="12">
        <f>IF(CD$2&gt;$D657,
MAX(IFERROR($E657/$F657, 0), $E657-SUM($H657:CC657)),
0)</f>
        <v>0</v>
      </c>
      <c r="CE657" s="12">
        <f>IF(CE$2&gt;$D657,
MAX(IFERROR($E657/$F657, 0), $E657-SUM($H657:CD657)),
0)</f>
        <v>0</v>
      </c>
      <c r="CF657" s="12">
        <f>IF(CF$2&gt;$D657,
MAX(IFERROR($E657/$F657, 0), $E657-SUM($H657:CE657)),
0)</f>
        <v>0</v>
      </c>
      <c r="CG657" s="12">
        <f>IF(CG$2&gt;$D657,
MAX(IFERROR($E657/$F657, 0), $E657-SUM($H657:CF657)),
0)</f>
        <v>0</v>
      </c>
      <c r="CH657" s="12">
        <f>IF(CH$2&gt;$D657,
MAX(IFERROR($E657/$F657, 0), $E657-SUM($H657:CG657)),
0)</f>
        <v>0</v>
      </c>
      <c r="CI657" s="12">
        <f>IF(CI$2&gt;$D657,
MAX(IFERROR($E657/$F657, 0), $E657-SUM($H657:CH657)),
0)</f>
        <v>0</v>
      </c>
      <c r="CJ657" s="12">
        <f>IF(CJ$2&gt;$D657,
MAX(IFERROR($E657/$F657, 0), $E657-SUM($H657:CI657)),
0)</f>
        <v>0</v>
      </c>
      <c r="CK657" s="12">
        <f>IF(CK$2&gt;$D657,
MAX(IFERROR($E657/$F657, 0), $E657-SUM($H657:CJ657)),
0)</f>
        <v>0</v>
      </c>
      <c r="CL657" s="12">
        <f>IF(CL$2&gt;$D657,
MAX(IFERROR($E657/$F657, 0), $E657-SUM($H657:CK657)),
0)</f>
        <v>0</v>
      </c>
      <c r="CM657" s="12">
        <f>IF(CM$2&gt;$D657,
MAX(IFERROR($E657/$F657, 0), $E657-SUM($H657:CL657)),
0)</f>
        <v>0</v>
      </c>
      <c r="CN657" s="12">
        <f>IF(CN$2&gt;$D657,
MAX(IFERROR($E657/$F657, 0), $E657-SUM($H657:CM657)),
0)</f>
        <v>0</v>
      </c>
      <c r="CO657" s="12">
        <f>IF(CO$2&gt;$D657,
MAX(IFERROR($E657/$F657, 0), $E657-SUM($H657:CN657)),
0)</f>
        <v>0</v>
      </c>
      <c r="CP657" s="12">
        <f>IF(CP$2&gt;$D657,
MAX(IFERROR($E657/$F657, 0), $E657-SUM($H657:CO657)),
0)</f>
        <v>0</v>
      </c>
      <c r="CQ657" s="12">
        <f>IF(CQ$2&gt;$D657,
MAX(IFERROR($E657/$F657, 0), $E657-SUM($H657:CP657)),
0)</f>
        <v>0</v>
      </c>
      <c r="CR657" s="12">
        <f>IF(CR$2&gt;$D657,
MAX(IFERROR($E657/$F657, 0), $E657-SUM($H657:CQ657)),
0)</f>
        <v>0</v>
      </c>
      <c r="CS657" s="12">
        <f>IF(CS$2&gt;$D657,
MAX(IFERROR($E657/$F657, 0), $E657-SUM($H657:CR657)),
0)</f>
        <v>0</v>
      </c>
      <c r="CT657" s="12">
        <f>IF(CT$2&gt;$D657,
MAX(IFERROR($E657/$F657, 0), $E657-SUM($H657:CS657)),
0)</f>
        <v>0</v>
      </c>
      <c r="CU657" s="12">
        <f>IF(CU$2&gt;$D657,
MAX(IFERROR($E657/$F657, 0), $E657-SUM($H657:CT657)),
0)</f>
        <v>0</v>
      </c>
      <c r="CV657" s="12">
        <f>IF(CV$2&gt;$D657,
MAX(IFERROR($E657/$F657, 0), $E657-SUM($H657:CU657)),
0)</f>
        <v>0</v>
      </c>
      <c r="CW657" s="12">
        <f>IF(CW$2&gt;$D657,
MAX(IFERROR($E657/$F657, 0), $E657-SUM($H657:CV657)),
0)</f>
        <v>0</v>
      </c>
      <c r="CX657" s="12">
        <f>IF(CX$2&gt;$D657,
MAX(IFERROR($E657/$F657, 0), $E657-SUM($H657:CW657)),
0)</f>
        <v>0</v>
      </c>
      <c r="CY657" s="12">
        <f>IF(CY$2&gt;$D657,
MAX(IFERROR($E657/$F657, 0), $E657-SUM($H657:CX657)),
0)</f>
        <v>0</v>
      </c>
      <c r="CZ657" s="12">
        <f>IF(CZ$2&gt;$D657,
MAX(IFERROR($E657/$F657, 0), $E657-SUM($H657:CY657)),
0)</f>
        <v>0</v>
      </c>
      <c r="DA657" s="12">
        <f>IF(DA$2&gt;$D657,
MAX(IFERROR($E657/$F657, 0), $E657-SUM($H657:CZ657)),
0)</f>
        <v>0</v>
      </c>
      <c r="DB657" s="12">
        <f>IF(DB$2&gt;$D657,
MAX(IFERROR($E657/$F657, 0), $E657-SUM($H657:DA657)),
0)</f>
        <v>0</v>
      </c>
      <c r="DC657" s="12">
        <f>IF(DC$2&gt;$D657,
MAX(IFERROR($E657/$F657, 0), $E657-SUM($H657:DB657)),
0)</f>
        <v>0</v>
      </c>
      <c r="DD657" s="12">
        <f>IF(DD$2&gt;$D657,
MAX(IFERROR($E657/$F657, 0), $E657-SUM($H657:DC657)),
0)</f>
        <v>0</v>
      </c>
      <c r="DE657" s="12">
        <f>IF(DE$2&gt;$D657,
MAX(IFERROR($E657/$F657, 0), $E657-SUM($H657:DD657)),
0)</f>
        <v>0</v>
      </c>
      <c r="DF657" s="12">
        <f>IF(DF$2&gt;$D657,
MAX(IFERROR($E657/$F657, 0), $E657-SUM($H657:DE657)),
0)</f>
        <v>0</v>
      </c>
      <c r="DG657" s="12">
        <f>IF(DG$2&gt;$D657,
MAX(IFERROR($E657/$F657, 0), $E657-SUM($H657:DF657)),
0)</f>
        <v>0</v>
      </c>
      <c r="DH657" s="12">
        <f>IF(DH$2&gt;$D657,
MAX(IFERROR($E657/$F657, 0), $E657-SUM($H657:DG657)),
0)</f>
        <v>0</v>
      </c>
      <c r="DI657" s="12">
        <f>IF(DI$2&gt;$D657,
MAX(IFERROR($E657/$F657, 0), $E657-SUM($H657:DH657)),
0)</f>
        <v>0</v>
      </c>
      <c r="DJ657" s="12">
        <f>IF(DJ$2&gt;$D657,
MAX(IFERROR($E657/$F657, 0), $E657-SUM($H657:DI657)),
0)</f>
        <v>0</v>
      </c>
      <c r="DK657" s="12">
        <f>IF(DK$2&gt;$D657,
MAX(IFERROR($E657/$F657, 0), $E657-SUM($H657:DJ657)),
0)</f>
        <v>0</v>
      </c>
      <c r="DL657" s="12">
        <f>IF(DL$2&gt;$D657,
MAX(IFERROR($E657/$F657, 0), $E657-SUM($H657:DK657)),
0)</f>
        <v>0</v>
      </c>
      <c r="DM657" s="12">
        <f>IF(DM$2&gt;$D657,
MAX(IFERROR($E657/$F657, 0), $E657-SUM($H657:DL657)),
0)</f>
        <v>0</v>
      </c>
      <c r="DN657" s="12">
        <f>IF(DN$2&gt;$D657,
MAX(IFERROR($E657/$F657, 0), $E657-SUM($H657:DM657)),
0)</f>
        <v>0</v>
      </c>
      <c r="DO657" s="12">
        <f>IF(DO$2&gt;$D657,
MAX(IFERROR($E657/$F657, 0), $E657-SUM($H657:DN657)),
0)</f>
        <v>0</v>
      </c>
      <c r="DP657" s="12">
        <f>IF(DP$2&gt;$D657,
MAX(IFERROR($E657/$F657, 0), $E657-SUM($H657:DO657)),
0)</f>
        <v>0</v>
      </c>
      <c r="DQ657" s="12">
        <f>IF(DQ$2&gt;$D657,
MAX(IFERROR($E657/$F657, 0), $E657-SUM($H657:DP657)),
0)</f>
        <v>0</v>
      </c>
      <c r="DR657" s="12">
        <f>IF(DR$2&gt;$D657,
MAX(IFERROR($E657/$F657, 0), $E657-SUM($H657:DQ657)),
0)</f>
        <v>0</v>
      </c>
      <c r="DS657" s="12">
        <f>IF(DS$2&gt;$D657,
MAX(IFERROR($E657/$F657, 0), $E657-SUM($H657:DR657)),
0)</f>
        <v>0</v>
      </c>
      <c r="DT657" s="12">
        <f>IF(DT$2&gt;$D657,
MAX(IFERROR($E657/$F657, 0), $E657-SUM($H657:DS657)),
0)</f>
        <v>0</v>
      </c>
      <c r="DU657" s="12">
        <f>IF(DU$2&gt;$D657,
MAX(IFERROR($E657/$F657, 0), $E657-SUM($H657:DT657)),
0)</f>
        <v>0</v>
      </c>
      <c r="DV657" s="12">
        <f>IF(DV$2&gt;$D657,
MAX(IFERROR($E657/$F657, 0), $E657-SUM($H657:DU657)),
0)</f>
        <v>0</v>
      </c>
      <c r="DW657" s="12">
        <f>IF(DW$2&gt;$D657,
MAX(IFERROR($E657/$F657, 0), $E657-SUM($H657:DV657)),
0)</f>
        <v>0</v>
      </c>
      <c r="DX657" s="12">
        <f>IF(DX$2&gt;$D657,
MAX(IFERROR($E657/$F657, 0), $E657-SUM($H657:DW657)),
0)</f>
        <v>0</v>
      </c>
      <c r="DY657" s="12">
        <f>IF(DY$2&gt;$D657,
MAX(IFERROR($E657/$F657, 0), $E657-SUM($H657:DX657)),
0)</f>
        <v>0</v>
      </c>
      <c r="EB657" s="116">
        <f t="shared" si="1657"/>
        <v>656</v>
      </c>
      <c r="EC657" s="2" t="str">
        <f t="shared" ref="EC657:EC659" si="1664">B657</f>
        <v>Phase 4</v>
      </c>
      <c r="ED657" s="2" t="str">
        <f t="shared" ref="ED657:ED659" si="1665">C657</f>
        <v>50' Wide</v>
      </c>
      <c r="EE657" s="33" t="str">
        <f>EE665</f>
        <v>Cash</v>
      </c>
      <c r="EF657" s="2" t="str">
        <f>EF665</f>
        <v>Advertising / Sales Center</v>
      </c>
    </row>
    <row r="658" spans="1:136" x14ac:dyDescent="0.3">
      <c r="B658" s="2" t="str">
        <f>Product!$N$2</f>
        <v>Phase 4</v>
      </c>
      <c r="C658" s="2" t="str">
        <f>Product!$N$3</f>
        <v>60' Wide</v>
      </c>
      <c r="D658" s="127">
        <f>SUMIFS(INDEX(Product!$B$2:$U$97, MATCH(D643, Product!$B$2:$B$97, 0), ), Product!$B$2:$U$2, $B658, Product!$B$3:$U$3, $C658)</f>
        <v>45838</v>
      </c>
      <c r="E658" s="129">
        <f>SUMIFS(INDEX(Product!$B$2:$U$97, MATCH(E643, Product!$B$2:$B$97, 0), ), Product!$B$2:$U$2, $B658, Product!$B$3:$U$3, $C658)</f>
        <v>-294375</v>
      </c>
      <c r="F658" s="128">
        <f>SUMIFS(INDEX(Product!$B$2:$U$97, MATCH(F643, Product!$B$2:$B$97, 0), ), Product!$B$2:$U$2, $B658, Product!$B$3:$U$3, $C658)</f>
        <v>12</v>
      </c>
      <c r="G658" s="11">
        <f>SUM(H658:DZ658)</f>
        <v>-294375</v>
      </c>
      <c r="I658" s="12">
        <f>IF(I$2&gt;$D658,
MAX(IFERROR($E658/$F658, 0), $E658-SUM($H658:H658)),
0)</f>
        <v>0</v>
      </c>
      <c r="J658" s="12">
        <f>IF(J$2&gt;$D658,
MAX(IFERROR($E658/$F658, 0), $E658-SUM($H658:I658)),
0)</f>
        <v>0</v>
      </c>
      <c r="K658" s="12">
        <f>IF(K$2&gt;$D658,
MAX(IFERROR($E658/$F658, 0), $E658-SUM($H658:J658)),
0)</f>
        <v>0</v>
      </c>
      <c r="L658" s="12">
        <f>IF(L$2&gt;$D658,
MAX(IFERROR($E658/$F658, 0), $E658-SUM($H658:K658)),
0)</f>
        <v>0</v>
      </c>
      <c r="M658" s="12">
        <f>IF(M$2&gt;$D658,
MAX(IFERROR($E658/$F658, 0), $E658-SUM($H658:L658)),
0)</f>
        <v>0</v>
      </c>
      <c r="N658" s="12">
        <f>IF(N$2&gt;$D658,
MAX(IFERROR($E658/$F658, 0), $E658-SUM($H658:M658)),
0)</f>
        <v>0</v>
      </c>
      <c r="O658" s="12">
        <f>IF(O$2&gt;$D658,
MAX(IFERROR($E658/$F658, 0), $E658-SUM($H658:N658)),
0)</f>
        <v>0</v>
      </c>
      <c r="P658" s="12">
        <f>IF(P$2&gt;$D658,
MAX(IFERROR($E658/$F658, 0), $E658-SUM($H658:O658)),
0)</f>
        <v>0</v>
      </c>
      <c r="Q658" s="12">
        <f>IF(Q$2&gt;$D658,
MAX(IFERROR($E658/$F658, 0), $E658-SUM($H658:P658)),
0)</f>
        <v>0</v>
      </c>
      <c r="R658" s="12">
        <f>IF(R$2&gt;$D658,
MAX(IFERROR($E658/$F658, 0), $E658-SUM($H658:Q658)),
0)</f>
        <v>0</v>
      </c>
      <c r="S658" s="12">
        <f>IF(S$2&gt;$D658,
MAX(IFERROR($E658/$F658, 0), $E658-SUM($H658:R658)),
0)</f>
        <v>0</v>
      </c>
      <c r="T658" s="12">
        <f>IF(T$2&gt;$D658,
MAX(IFERROR($E658/$F658, 0), $E658-SUM($H658:S658)),
0)</f>
        <v>0</v>
      </c>
      <c r="U658" s="12">
        <f>IF(U$2&gt;$D658,
MAX(IFERROR($E658/$F658, 0), $E658-SUM($H658:T658)),
0)</f>
        <v>0</v>
      </c>
      <c r="V658" s="12">
        <f>IF(V$2&gt;$D658,
MAX(IFERROR($E658/$F658, 0), $E658-SUM($H658:U658)),
0)</f>
        <v>0</v>
      </c>
      <c r="W658" s="12">
        <f>IF(W$2&gt;$D658,
MAX(IFERROR($E658/$F658, 0), $E658-SUM($H658:V658)),
0)</f>
        <v>0</v>
      </c>
      <c r="X658" s="12">
        <f>IF(X$2&gt;$D658,
MAX(IFERROR($E658/$F658, 0), $E658-SUM($H658:W658)),
0)</f>
        <v>0</v>
      </c>
      <c r="Y658" s="12">
        <f>IF(Y$2&gt;$D658,
MAX(IFERROR($E658/$F658, 0), $E658-SUM($H658:X658)),
0)</f>
        <v>0</v>
      </c>
      <c r="Z658" s="12">
        <f>IF(Z$2&gt;$D658,
MAX(IFERROR($E658/$F658, 0), $E658-SUM($H658:Y658)),
0)</f>
        <v>0</v>
      </c>
      <c r="AA658" s="12">
        <f>IF(AA$2&gt;$D658,
MAX(IFERROR($E658/$F658, 0), $E658-SUM($H658:Z658)),
0)</f>
        <v>0</v>
      </c>
      <c r="AB658" s="12">
        <f>IF(AB$2&gt;$D658,
MAX(IFERROR($E658/$F658, 0), $E658-SUM($H658:AA658)),
0)</f>
        <v>0</v>
      </c>
      <c r="AC658" s="12">
        <f>IF(AC$2&gt;$D658,
MAX(IFERROR($E658/$F658, 0), $E658-SUM($H658:AB658)),
0)</f>
        <v>0</v>
      </c>
      <c r="AD658" s="12">
        <f>IF(AD$2&gt;$D658,
MAX(IFERROR($E658/$F658, 0), $E658-SUM($H658:AC658)),
0)</f>
        <v>0</v>
      </c>
      <c r="AE658" s="12">
        <f>IF(AE$2&gt;$D658,
MAX(IFERROR($E658/$F658, 0), $E658-SUM($H658:AD658)),
0)</f>
        <v>0</v>
      </c>
      <c r="AF658" s="12">
        <f>IF(AF$2&gt;$D658,
MAX(IFERROR($E658/$F658, 0), $E658-SUM($H658:AE658)),
0)</f>
        <v>0</v>
      </c>
      <c r="AG658" s="12">
        <f>IF(AG$2&gt;$D658,
MAX(IFERROR($E658/$F658, 0), $E658-SUM($H658:AF658)),
0)</f>
        <v>0</v>
      </c>
      <c r="AH658" s="12">
        <f>IF(AH$2&gt;$D658,
MAX(IFERROR($E658/$F658, 0), $E658-SUM($H658:AG658)),
0)</f>
        <v>0</v>
      </c>
      <c r="AI658" s="12">
        <f>IF(AI$2&gt;$D658,
MAX(IFERROR($E658/$F658, 0), $E658-SUM($H658:AH658)),
0)</f>
        <v>0</v>
      </c>
      <c r="AJ658" s="12">
        <f>IF(AJ$2&gt;$D658,
MAX(IFERROR($E658/$F658, 0), $E658-SUM($H658:AI658)),
0)</f>
        <v>0</v>
      </c>
      <c r="AK658" s="12">
        <f>IF(AK$2&gt;$D658,
MAX(IFERROR($E658/$F658, 0), $E658-SUM($H658:AJ658)),
0)</f>
        <v>0</v>
      </c>
      <c r="AL658" s="12">
        <f>IF(AL$2&gt;$D658,
MAX(IFERROR($E658/$F658, 0), $E658-SUM($H658:AK658)),
0)</f>
        <v>0</v>
      </c>
      <c r="AM658" s="12">
        <f>IF(AM$2&gt;$D658,
MAX(IFERROR($E658/$F658, 0), $E658-SUM($H658:AL658)),
0)</f>
        <v>0</v>
      </c>
      <c r="AN658" s="12">
        <f>IF(AN$2&gt;$D658,
MAX(IFERROR($E658/$F658, 0), $E658-SUM($H658:AM658)),
0)</f>
        <v>0</v>
      </c>
      <c r="AO658" s="12">
        <f>IF(AO$2&gt;$D658,
MAX(IFERROR($E658/$F658, 0), $E658-SUM($H658:AN658)),
0)</f>
        <v>0</v>
      </c>
      <c r="AP658" s="12">
        <f>IF(AP$2&gt;$D658,
MAX(IFERROR($E658/$F658, 0), $E658-SUM($H658:AO658)),
0)</f>
        <v>0</v>
      </c>
      <c r="AQ658" s="12">
        <f>IF(AQ$2&gt;$D658,
MAX(IFERROR($E658/$F658, 0), $E658-SUM($H658:AP658)),
0)</f>
        <v>0</v>
      </c>
      <c r="AR658" s="12">
        <f>IF(AR$2&gt;$D658,
MAX(IFERROR($E658/$F658, 0), $E658-SUM($H658:AQ658)),
0)</f>
        <v>0</v>
      </c>
      <c r="AS658" s="12">
        <f>IF(AS$2&gt;$D658,
MAX(IFERROR($E658/$F658, 0), $E658-SUM($H658:AR658)),
0)</f>
        <v>0</v>
      </c>
      <c r="AT658" s="12">
        <f>IF(AT$2&gt;$D658,
MAX(IFERROR($E658/$F658, 0), $E658-SUM($H658:AS658)),
0)</f>
        <v>0</v>
      </c>
      <c r="AU658" s="12">
        <f>IF(AU$2&gt;$D658,
MAX(IFERROR($E658/$F658, 0), $E658-SUM($H658:AT658)),
0)</f>
        <v>0</v>
      </c>
      <c r="AV658" s="12">
        <f>IF(AV$2&gt;$D658,
MAX(IFERROR($E658/$F658, 0), $E658-SUM($H658:AU658)),
0)</f>
        <v>0</v>
      </c>
      <c r="AW658" s="12">
        <f>IF(AW$2&gt;$D658,
MAX(IFERROR($E658/$F658, 0), $E658-SUM($H658:AV658)),
0)</f>
        <v>0</v>
      </c>
      <c r="AX658" s="12">
        <f>IF(AX$2&gt;$D658,
MAX(IFERROR($E658/$F658, 0), $E658-SUM($H658:AW658)),
0)</f>
        <v>0</v>
      </c>
      <c r="AY658" s="12">
        <f>IF(AY$2&gt;$D658,
MAX(IFERROR($E658/$F658, 0), $E658-SUM($H658:AX658)),
0)</f>
        <v>0</v>
      </c>
      <c r="AZ658" s="12">
        <f>IF(AZ$2&gt;$D658,
MAX(IFERROR($E658/$F658, 0), $E658-SUM($H658:AY658)),
0)</f>
        <v>-24531.25</v>
      </c>
      <c r="BA658" s="12">
        <f>IF(BA$2&gt;$D658,
MAX(IFERROR($E658/$F658, 0), $E658-SUM($H658:AZ658)),
0)</f>
        <v>-24531.25</v>
      </c>
      <c r="BB658" s="12">
        <f>IF(BB$2&gt;$D658,
MAX(IFERROR($E658/$F658, 0), $E658-SUM($H658:BA658)),
0)</f>
        <v>-24531.25</v>
      </c>
      <c r="BC658" s="12">
        <f>IF(BC$2&gt;$D658,
MAX(IFERROR($E658/$F658, 0), $E658-SUM($H658:BB658)),
0)</f>
        <v>-24531.25</v>
      </c>
      <c r="BD658" s="12">
        <f>IF(BD$2&gt;$D658,
MAX(IFERROR($E658/$F658, 0), $E658-SUM($H658:BC658)),
0)</f>
        <v>-24531.25</v>
      </c>
      <c r="BE658" s="12">
        <f>IF(BE$2&gt;$D658,
MAX(IFERROR($E658/$F658, 0), $E658-SUM($H658:BD658)),
0)</f>
        <v>-24531.25</v>
      </c>
      <c r="BF658" s="12">
        <f>IF(BF$2&gt;$D658,
MAX(IFERROR($E658/$F658, 0), $E658-SUM($H658:BE658)),
0)</f>
        <v>-24531.25</v>
      </c>
      <c r="BG658" s="12">
        <f>IF(BG$2&gt;$D658,
MAX(IFERROR($E658/$F658, 0), $E658-SUM($H658:BF658)),
0)</f>
        <v>-24531.25</v>
      </c>
      <c r="BH658" s="12">
        <f>IF(BH$2&gt;$D658,
MAX(IFERROR($E658/$F658, 0), $E658-SUM($H658:BG658)),
0)</f>
        <v>-24531.25</v>
      </c>
      <c r="BI658" s="12">
        <f>IF(BI$2&gt;$D658,
MAX(IFERROR($E658/$F658, 0), $E658-SUM($H658:BH658)),
0)</f>
        <v>-24531.25</v>
      </c>
      <c r="BJ658" s="12">
        <f>IF(BJ$2&gt;$D658,
MAX(IFERROR($E658/$F658, 0), $E658-SUM($H658:BI658)),
0)</f>
        <v>-24531.25</v>
      </c>
      <c r="BK658" s="12">
        <f>IF(BK$2&gt;$D658,
MAX(IFERROR($E658/$F658, 0), $E658-SUM($H658:BJ658)),
0)</f>
        <v>-24531.25</v>
      </c>
      <c r="BL658" s="12">
        <f>IF(BL$2&gt;$D658,
MAX(IFERROR($E658/$F658, 0), $E658-SUM($H658:BK658)),
0)</f>
        <v>0</v>
      </c>
      <c r="BM658" s="12">
        <f>IF(BM$2&gt;$D658,
MAX(IFERROR($E658/$F658, 0), $E658-SUM($H658:BL658)),
0)</f>
        <v>0</v>
      </c>
      <c r="BN658" s="12">
        <f>IF(BN$2&gt;$D658,
MAX(IFERROR($E658/$F658, 0), $E658-SUM($H658:BM658)),
0)</f>
        <v>0</v>
      </c>
      <c r="BO658" s="12">
        <f>IF(BO$2&gt;$D658,
MAX(IFERROR($E658/$F658, 0), $E658-SUM($H658:BN658)),
0)</f>
        <v>0</v>
      </c>
      <c r="BP658" s="12">
        <f>IF(BP$2&gt;$D658,
MAX(IFERROR($E658/$F658, 0), $E658-SUM($H658:BO658)),
0)</f>
        <v>0</v>
      </c>
      <c r="BQ658" s="12">
        <f>IF(BQ$2&gt;$D658,
MAX(IFERROR($E658/$F658, 0), $E658-SUM($H658:BP658)),
0)</f>
        <v>0</v>
      </c>
      <c r="BR658" s="12">
        <f>IF(BR$2&gt;$D658,
MAX(IFERROR($E658/$F658, 0), $E658-SUM($H658:BQ658)),
0)</f>
        <v>0</v>
      </c>
      <c r="BS658" s="12">
        <f>IF(BS$2&gt;$D658,
MAX(IFERROR($E658/$F658, 0), $E658-SUM($H658:BR658)),
0)</f>
        <v>0</v>
      </c>
      <c r="BT658" s="12">
        <f>IF(BT$2&gt;$D658,
MAX(IFERROR($E658/$F658, 0), $E658-SUM($H658:BS658)),
0)</f>
        <v>0</v>
      </c>
      <c r="BU658" s="12">
        <f>IF(BU$2&gt;$D658,
MAX(IFERROR($E658/$F658, 0), $E658-SUM($H658:BT658)),
0)</f>
        <v>0</v>
      </c>
      <c r="BV658" s="12">
        <f>IF(BV$2&gt;$D658,
MAX(IFERROR($E658/$F658, 0), $E658-SUM($H658:BU658)),
0)</f>
        <v>0</v>
      </c>
      <c r="BW658" s="12">
        <f>IF(BW$2&gt;$D658,
MAX(IFERROR($E658/$F658, 0), $E658-SUM($H658:BV658)),
0)</f>
        <v>0</v>
      </c>
      <c r="BX658" s="12">
        <f>IF(BX$2&gt;$D658,
MAX(IFERROR($E658/$F658, 0), $E658-SUM($H658:BW658)),
0)</f>
        <v>0</v>
      </c>
      <c r="BY658" s="12">
        <f>IF(BY$2&gt;$D658,
MAX(IFERROR($E658/$F658, 0), $E658-SUM($H658:BX658)),
0)</f>
        <v>0</v>
      </c>
      <c r="BZ658" s="12">
        <f>IF(BZ$2&gt;$D658,
MAX(IFERROR($E658/$F658, 0), $E658-SUM($H658:BY658)),
0)</f>
        <v>0</v>
      </c>
      <c r="CA658" s="12">
        <f>IF(CA$2&gt;$D658,
MAX(IFERROR($E658/$F658, 0), $E658-SUM($H658:BZ658)),
0)</f>
        <v>0</v>
      </c>
      <c r="CB658" s="12">
        <f>IF(CB$2&gt;$D658,
MAX(IFERROR($E658/$F658, 0), $E658-SUM($H658:CA658)),
0)</f>
        <v>0</v>
      </c>
      <c r="CC658" s="12">
        <f>IF(CC$2&gt;$D658,
MAX(IFERROR($E658/$F658, 0), $E658-SUM($H658:CB658)),
0)</f>
        <v>0</v>
      </c>
      <c r="CD658" s="12">
        <f>IF(CD$2&gt;$D658,
MAX(IFERROR($E658/$F658, 0), $E658-SUM($H658:CC658)),
0)</f>
        <v>0</v>
      </c>
      <c r="CE658" s="12">
        <f>IF(CE$2&gt;$D658,
MAX(IFERROR($E658/$F658, 0), $E658-SUM($H658:CD658)),
0)</f>
        <v>0</v>
      </c>
      <c r="CF658" s="12">
        <f>IF(CF$2&gt;$D658,
MAX(IFERROR($E658/$F658, 0), $E658-SUM($H658:CE658)),
0)</f>
        <v>0</v>
      </c>
      <c r="CG658" s="12">
        <f>IF(CG$2&gt;$D658,
MAX(IFERROR($E658/$F658, 0), $E658-SUM($H658:CF658)),
0)</f>
        <v>0</v>
      </c>
      <c r="CH658" s="12">
        <f>IF(CH$2&gt;$D658,
MAX(IFERROR($E658/$F658, 0), $E658-SUM($H658:CG658)),
0)</f>
        <v>0</v>
      </c>
      <c r="CI658" s="12">
        <f>IF(CI$2&gt;$D658,
MAX(IFERROR($E658/$F658, 0), $E658-SUM($H658:CH658)),
0)</f>
        <v>0</v>
      </c>
      <c r="CJ658" s="12">
        <f>IF(CJ$2&gt;$D658,
MAX(IFERROR($E658/$F658, 0), $E658-SUM($H658:CI658)),
0)</f>
        <v>0</v>
      </c>
      <c r="CK658" s="12">
        <f>IF(CK$2&gt;$D658,
MAX(IFERROR($E658/$F658, 0), $E658-SUM($H658:CJ658)),
0)</f>
        <v>0</v>
      </c>
      <c r="CL658" s="12">
        <f>IF(CL$2&gt;$D658,
MAX(IFERROR($E658/$F658, 0), $E658-SUM($H658:CK658)),
0)</f>
        <v>0</v>
      </c>
      <c r="CM658" s="12">
        <f>IF(CM$2&gt;$D658,
MAX(IFERROR($E658/$F658, 0), $E658-SUM($H658:CL658)),
0)</f>
        <v>0</v>
      </c>
      <c r="CN658" s="12">
        <f>IF(CN$2&gt;$D658,
MAX(IFERROR($E658/$F658, 0), $E658-SUM($H658:CM658)),
0)</f>
        <v>0</v>
      </c>
      <c r="CO658" s="12">
        <f>IF(CO$2&gt;$D658,
MAX(IFERROR($E658/$F658, 0), $E658-SUM($H658:CN658)),
0)</f>
        <v>0</v>
      </c>
      <c r="CP658" s="12">
        <f>IF(CP$2&gt;$D658,
MAX(IFERROR($E658/$F658, 0), $E658-SUM($H658:CO658)),
0)</f>
        <v>0</v>
      </c>
      <c r="CQ658" s="12">
        <f>IF(CQ$2&gt;$D658,
MAX(IFERROR($E658/$F658, 0), $E658-SUM($H658:CP658)),
0)</f>
        <v>0</v>
      </c>
      <c r="CR658" s="12">
        <f>IF(CR$2&gt;$D658,
MAX(IFERROR($E658/$F658, 0), $E658-SUM($H658:CQ658)),
0)</f>
        <v>0</v>
      </c>
      <c r="CS658" s="12">
        <f>IF(CS$2&gt;$D658,
MAX(IFERROR($E658/$F658, 0), $E658-SUM($H658:CR658)),
0)</f>
        <v>0</v>
      </c>
      <c r="CT658" s="12">
        <f>IF(CT$2&gt;$D658,
MAX(IFERROR($E658/$F658, 0), $E658-SUM($H658:CS658)),
0)</f>
        <v>0</v>
      </c>
      <c r="CU658" s="12">
        <f>IF(CU$2&gt;$D658,
MAX(IFERROR($E658/$F658, 0), $E658-SUM($H658:CT658)),
0)</f>
        <v>0</v>
      </c>
      <c r="CV658" s="12">
        <f>IF(CV$2&gt;$D658,
MAX(IFERROR($E658/$F658, 0), $E658-SUM($H658:CU658)),
0)</f>
        <v>0</v>
      </c>
      <c r="CW658" s="12">
        <f>IF(CW$2&gt;$D658,
MAX(IFERROR($E658/$F658, 0), $E658-SUM($H658:CV658)),
0)</f>
        <v>0</v>
      </c>
      <c r="CX658" s="12">
        <f>IF(CX$2&gt;$D658,
MAX(IFERROR($E658/$F658, 0), $E658-SUM($H658:CW658)),
0)</f>
        <v>0</v>
      </c>
      <c r="CY658" s="12">
        <f>IF(CY$2&gt;$D658,
MAX(IFERROR($E658/$F658, 0), $E658-SUM($H658:CX658)),
0)</f>
        <v>0</v>
      </c>
      <c r="CZ658" s="12">
        <f>IF(CZ$2&gt;$D658,
MAX(IFERROR($E658/$F658, 0), $E658-SUM($H658:CY658)),
0)</f>
        <v>0</v>
      </c>
      <c r="DA658" s="12">
        <f>IF(DA$2&gt;$D658,
MAX(IFERROR($E658/$F658, 0), $E658-SUM($H658:CZ658)),
0)</f>
        <v>0</v>
      </c>
      <c r="DB658" s="12">
        <f>IF(DB$2&gt;$D658,
MAX(IFERROR($E658/$F658, 0), $E658-SUM($H658:DA658)),
0)</f>
        <v>0</v>
      </c>
      <c r="DC658" s="12">
        <f>IF(DC$2&gt;$D658,
MAX(IFERROR($E658/$F658, 0), $E658-SUM($H658:DB658)),
0)</f>
        <v>0</v>
      </c>
      <c r="DD658" s="12">
        <f>IF(DD$2&gt;$D658,
MAX(IFERROR($E658/$F658, 0), $E658-SUM($H658:DC658)),
0)</f>
        <v>0</v>
      </c>
      <c r="DE658" s="12">
        <f>IF(DE$2&gt;$D658,
MAX(IFERROR($E658/$F658, 0), $E658-SUM($H658:DD658)),
0)</f>
        <v>0</v>
      </c>
      <c r="DF658" s="12">
        <f>IF(DF$2&gt;$D658,
MAX(IFERROR($E658/$F658, 0), $E658-SUM($H658:DE658)),
0)</f>
        <v>0</v>
      </c>
      <c r="DG658" s="12">
        <f>IF(DG$2&gt;$D658,
MAX(IFERROR($E658/$F658, 0), $E658-SUM($H658:DF658)),
0)</f>
        <v>0</v>
      </c>
      <c r="DH658" s="12">
        <f>IF(DH$2&gt;$D658,
MAX(IFERROR($E658/$F658, 0), $E658-SUM($H658:DG658)),
0)</f>
        <v>0</v>
      </c>
      <c r="DI658" s="12">
        <f>IF(DI$2&gt;$D658,
MAX(IFERROR($E658/$F658, 0), $E658-SUM($H658:DH658)),
0)</f>
        <v>0</v>
      </c>
      <c r="DJ658" s="12">
        <f>IF(DJ$2&gt;$D658,
MAX(IFERROR($E658/$F658, 0), $E658-SUM($H658:DI658)),
0)</f>
        <v>0</v>
      </c>
      <c r="DK658" s="12">
        <f>IF(DK$2&gt;$D658,
MAX(IFERROR($E658/$F658, 0), $E658-SUM($H658:DJ658)),
0)</f>
        <v>0</v>
      </c>
      <c r="DL658" s="12">
        <f>IF(DL$2&gt;$D658,
MAX(IFERROR($E658/$F658, 0), $E658-SUM($H658:DK658)),
0)</f>
        <v>0</v>
      </c>
      <c r="DM658" s="12">
        <f>IF(DM$2&gt;$D658,
MAX(IFERROR($E658/$F658, 0), $E658-SUM($H658:DL658)),
0)</f>
        <v>0</v>
      </c>
      <c r="DN658" s="12">
        <f>IF(DN$2&gt;$D658,
MAX(IFERROR($E658/$F658, 0), $E658-SUM($H658:DM658)),
0)</f>
        <v>0</v>
      </c>
      <c r="DO658" s="12">
        <f>IF(DO$2&gt;$D658,
MAX(IFERROR($E658/$F658, 0), $E658-SUM($H658:DN658)),
0)</f>
        <v>0</v>
      </c>
      <c r="DP658" s="12">
        <f>IF(DP$2&gt;$D658,
MAX(IFERROR($E658/$F658, 0), $E658-SUM($H658:DO658)),
0)</f>
        <v>0</v>
      </c>
      <c r="DQ658" s="12">
        <f>IF(DQ$2&gt;$D658,
MAX(IFERROR($E658/$F658, 0), $E658-SUM($H658:DP658)),
0)</f>
        <v>0</v>
      </c>
      <c r="DR658" s="12">
        <f>IF(DR$2&gt;$D658,
MAX(IFERROR($E658/$F658, 0), $E658-SUM($H658:DQ658)),
0)</f>
        <v>0</v>
      </c>
      <c r="DS658" s="12">
        <f>IF(DS$2&gt;$D658,
MAX(IFERROR($E658/$F658, 0), $E658-SUM($H658:DR658)),
0)</f>
        <v>0</v>
      </c>
      <c r="DT658" s="12">
        <f>IF(DT$2&gt;$D658,
MAX(IFERROR($E658/$F658, 0), $E658-SUM($H658:DS658)),
0)</f>
        <v>0</v>
      </c>
      <c r="DU658" s="12">
        <f>IF(DU$2&gt;$D658,
MAX(IFERROR($E658/$F658, 0), $E658-SUM($H658:DT658)),
0)</f>
        <v>0</v>
      </c>
      <c r="DV658" s="12">
        <f>IF(DV$2&gt;$D658,
MAX(IFERROR($E658/$F658, 0), $E658-SUM($H658:DU658)),
0)</f>
        <v>0</v>
      </c>
      <c r="DW658" s="12">
        <f>IF(DW$2&gt;$D658,
MAX(IFERROR($E658/$F658, 0), $E658-SUM($H658:DV658)),
0)</f>
        <v>0</v>
      </c>
      <c r="DX658" s="12">
        <f>IF(DX$2&gt;$D658,
MAX(IFERROR($E658/$F658, 0), $E658-SUM($H658:DW658)),
0)</f>
        <v>0</v>
      </c>
      <c r="DY658" s="12">
        <f>IF(DY$2&gt;$D658,
MAX(IFERROR($E658/$F658, 0), $E658-SUM($H658:DX658)),
0)</f>
        <v>0</v>
      </c>
      <c r="EB658" s="116">
        <f t="shared" si="1657"/>
        <v>657</v>
      </c>
      <c r="EC658" s="2" t="str">
        <f t="shared" si="1664"/>
        <v>Phase 4</v>
      </c>
      <c r="ED658" s="2" t="str">
        <f t="shared" si="1665"/>
        <v>60' Wide</v>
      </c>
      <c r="EE658" s="33" t="str">
        <f>EE665</f>
        <v>Cash</v>
      </c>
      <c r="EF658" s="2" t="str">
        <f>EF665</f>
        <v>Advertising / Sales Center</v>
      </c>
    </row>
    <row r="659" spans="1:136" x14ac:dyDescent="0.3">
      <c r="B659" s="2" t="str">
        <f>Product!$O$2</f>
        <v>Phase 4</v>
      </c>
      <c r="C659" s="2" t="str">
        <f>Product!$O$3</f>
        <v>75' Wide</v>
      </c>
      <c r="D659" s="127">
        <f>SUMIFS(INDEX(Product!$B$2:$U$97, MATCH(D643, Product!$B$2:$B$97, 0), ), Product!$B$2:$U$2, $B659, Product!$B$3:$U$3, $C659)</f>
        <v>45838</v>
      </c>
      <c r="E659" s="129">
        <f>SUMIFS(INDEX(Product!$B$2:$U$97, MATCH(E643, Product!$B$2:$B$97, 0), ), Product!$B$2:$U$2, $B659, Product!$B$3:$U$3, $C659)</f>
        <v>-229750</v>
      </c>
      <c r="F659" s="128">
        <f>SUMIFS(INDEX(Product!$B$2:$U$97, MATCH(F643, Product!$B$2:$B$97, 0), ), Product!$B$2:$U$2, $B659, Product!$B$3:$U$3, $C659)</f>
        <v>12</v>
      </c>
      <c r="G659" s="11">
        <f>SUM(H659:DZ659)</f>
        <v>-229750</v>
      </c>
      <c r="I659" s="12">
        <f>IF(I$2&gt;$D659,
MAX(IFERROR($E659/$F659, 0), $E659-SUM($H659:H659)),
0)</f>
        <v>0</v>
      </c>
      <c r="J659" s="12">
        <f>IF(J$2&gt;$D659,
MAX(IFERROR($E659/$F659, 0), $E659-SUM($H659:I659)),
0)</f>
        <v>0</v>
      </c>
      <c r="K659" s="12">
        <f>IF(K$2&gt;$D659,
MAX(IFERROR($E659/$F659, 0), $E659-SUM($H659:J659)),
0)</f>
        <v>0</v>
      </c>
      <c r="L659" s="12">
        <f>IF(L$2&gt;$D659,
MAX(IFERROR($E659/$F659, 0), $E659-SUM($H659:K659)),
0)</f>
        <v>0</v>
      </c>
      <c r="M659" s="12">
        <f>IF(M$2&gt;$D659,
MAX(IFERROR($E659/$F659, 0), $E659-SUM($H659:L659)),
0)</f>
        <v>0</v>
      </c>
      <c r="N659" s="12">
        <f>IF(N$2&gt;$D659,
MAX(IFERROR($E659/$F659, 0), $E659-SUM($H659:M659)),
0)</f>
        <v>0</v>
      </c>
      <c r="O659" s="12">
        <f>IF(O$2&gt;$D659,
MAX(IFERROR($E659/$F659, 0), $E659-SUM($H659:N659)),
0)</f>
        <v>0</v>
      </c>
      <c r="P659" s="12">
        <f>IF(P$2&gt;$D659,
MAX(IFERROR($E659/$F659, 0), $E659-SUM($H659:O659)),
0)</f>
        <v>0</v>
      </c>
      <c r="Q659" s="12">
        <f>IF(Q$2&gt;$D659,
MAX(IFERROR($E659/$F659, 0), $E659-SUM($H659:P659)),
0)</f>
        <v>0</v>
      </c>
      <c r="R659" s="12">
        <f>IF(R$2&gt;$D659,
MAX(IFERROR($E659/$F659, 0), $E659-SUM($H659:Q659)),
0)</f>
        <v>0</v>
      </c>
      <c r="S659" s="12">
        <f>IF(S$2&gt;$D659,
MAX(IFERROR($E659/$F659, 0), $E659-SUM($H659:R659)),
0)</f>
        <v>0</v>
      </c>
      <c r="T659" s="12">
        <f>IF(T$2&gt;$D659,
MAX(IFERROR($E659/$F659, 0), $E659-SUM($H659:S659)),
0)</f>
        <v>0</v>
      </c>
      <c r="U659" s="12">
        <f>IF(U$2&gt;$D659,
MAX(IFERROR($E659/$F659, 0), $E659-SUM($H659:T659)),
0)</f>
        <v>0</v>
      </c>
      <c r="V659" s="12">
        <f>IF(V$2&gt;$D659,
MAX(IFERROR($E659/$F659, 0), $E659-SUM($H659:U659)),
0)</f>
        <v>0</v>
      </c>
      <c r="W659" s="12">
        <f>IF(W$2&gt;$D659,
MAX(IFERROR($E659/$F659, 0), $E659-SUM($H659:V659)),
0)</f>
        <v>0</v>
      </c>
      <c r="X659" s="12">
        <f>IF(X$2&gt;$D659,
MAX(IFERROR($E659/$F659, 0), $E659-SUM($H659:W659)),
0)</f>
        <v>0</v>
      </c>
      <c r="Y659" s="12">
        <f>IF(Y$2&gt;$D659,
MAX(IFERROR($E659/$F659, 0), $E659-SUM($H659:X659)),
0)</f>
        <v>0</v>
      </c>
      <c r="Z659" s="12">
        <f>IF(Z$2&gt;$D659,
MAX(IFERROR($E659/$F659, 0), $E659-SUM($H659:Y659)),
0)</f>
        <v>0</v>
      </c>
      <c r="AA659" s="12">
        <f>IF(AA$2&gt;$D659,
MAX(IFERROR($E659/$F659, 0), $E659-SUM($H659:Z659)),
0)</f>
        <v>0</v>
      </c>
      <c r="AB659" s="12">
        <f>IF(AB$2&gt;$D659,
MAX(IFERROR($E659/$F659, 0), $E659-SUM($H659:AA659)),
0)</f>
        <v>0</v>
      </c>
      <c r="AC659" s="12">
        <f>IF(AC$2&gt;$D659,
MAX(IFERROR($E659/$F659, 0), $E659-SUM($H659:AB659)),
0)</f>
        <v>0</v>
      </c>
      <c r="AD659" s="12">
        <f>IF(AD$2&gt;$D659,
MAX(IFERROR($E659/$F659, 0), $E659-SUM($H659:AC659)),
0)</f>
        <v>0</v>
      </c>
      <c r="AE659" s="12">
        <f>IF(AE$2&gt;$D659,
MAX(IFERROR($E659/$F659, 0), $E659-SUM($H659:AD659)),
0)</f>
        <v>0</v>
      </c>
      <c r="AF659" s="12">
        <f>IF(AF$2&gt;$D659,
MAX(IFERROR($E659/$F659, 0), $E659-SUM($H659:AE659)),
0)</f>
        <v>0</v>
      </c>
      <c r="AG659" s="12">
        <f>IF(AG$2&gt;$D659,
MAX(IFERROR($E659/$F659, 0), $E659-SUM($H659:AF659)),
0)</f>
        <v>0</v>
      </c>
      <c r="AH659" s="12">
        <f>IF(AH$2&gt;$D659,
MAX(IFERROR($E659/$F659, 0), $E659-SUM($H659:AG659)),
0)</f>
        <v>0</v>
      </c>
      <c r="AI659" s="12">
        <f>IF(AI$2&gt;$D659,
MAX(IFERROR($E659/$F659, 0), $E659-SUM($H659:AH659)),
0)</f>
        <v>0</v>
      </c>
      <c r="AJ659" s="12">
        <f>IF(AJ$2&gt;$D659,
MAX(IFERROR($E659/$F659, 0), $E659-SUM($H659:AI659)),
0)</f>
        <v>0</v>
      </c>
      <c r="AK659" s="12">
        <f>IF(AK$2&gt;$D659,
MAX(IFERROR($E659/$F659, 0), $E659-SUM($H659:AJ659)),
0)</f>
        <v>0</v>
      </c>
      <c r="AL659" s="12">
        <f>IF(AL$2&gt;$D659,
MAX(IFERROR($E659/$F659, 0), $E659-SUM($H659:AK659)),
0)</f>
        <v>0</v>
      </c>
      <c r="AM659" s="12">
        <f>IF(AM$2&gt;$D659,
MAX(IFERROR($E659/$F659, 0), $E659-SUM($H659:AL659)),
0)</f>
        <v>0</v>
      </c>
      <c r="AN659" s="12">
        <f>IF(AN$2&gt;$D659,
MAX(IFERROR($E659/$F659, 0), $E659-SUM($H659:AM659)),
0)</f>
        <v>0</v>
      </c>
      <c r="AO659" s="12">
        <f>IF(AO$2&gt;$D659,
MAX(IFERROR($E659/$F659, 0), $E659-SUM($H659:AN659)),
0)</f>
        <v>0</v>
      </c>
      <c r="AP659" s="12">
        <f>IF(AP$2&gt;$D659,
MAX(IFERROR($E659/$F659, 0), $E659-SUM($H659:AO659)),
0)</f>
        <v>0</v>
      </c>
      <c r="AQ659" s="12">
        <f>IF(AQ$2&gt;$D659,
MAX(IFERROR($E659/$F659, 0), $E659-SUM($H659:AP659)),
0)</f>
        <v>0</v>
      </c>
      <c r="AR659" s="12">
        <f>IF(AR$2&gt;$D659,
MAX(IFERROR($E659/$F659, 0), $E659-SUM($H659:AQ659)),
0)</f>
        <v>0</v>
      </c>
      <c r="AS659" s="12">
        <f>IF(AS$2&gt;$D659,
MAX(IFERROR($E659/$F659, 0), $E659-SUM($H659:AR659)),
0)</f>
        <v>0</v>
      </c>
      <c r="AT659" s="12">
        <f>IF(AT$2&gt;$D659,
MAX(IFERROR($E659/$F659, 0), $E659-SUM($H659:AS659)),
0)</f>
        <v>0</v>
      </c>
      <c r="AU659" s="12">
        <f>IF(AU$2&gt;$D659,
MAX(IFERROR($E659/$F659, 0), $E659-SUM($H659:AT659)),
0)</f>
        <v>0</v>
      </c>
      <c r="AV659" s="12">
        <f>IF(AV$2&gt;$D659,
MAX(IFERROR($E659/$F659, 0), $E659-SUM($H659:AU659)),
0)</f>
        <v>0</v>
      </c>
      <c r="AW659" s="12">
        <f>IF(AW$2&gt;$D659,
MAX(IFERROR($E659/$F659, 0), $E659-SUM($H659:AV659)),
0)</f>
        <v>0</v>
      </c>
      <c r="AX659" s="12">
        <f>IF(AX$2&gt;$D659,
MAX(IFERROR($E659/$F659, 0), $E659-SUM($H659:AW659)),
0)</f>
        <v>0</v>
      </c>
      <c r="AY659" s="12">
        <f>IF(AY$2&gt;$D659,
MAX(IFERROR($E659/$F659, 0), $E659-SUM($H659:AX659)),
0)</f>
        <v>0</v>
      </c>
      <c r="AZ659" s="12">
        <f>IF(AZ$2&gt;$D659,
MAX(IFERROR($E659/$F659, 0), $E659-SUM($H659:AY659)),
0)</f>
        <v>-19145.833333333332</v>
      </c>
      <c r="BA659" s="12">
        <f>IF(BA$2&gt;$D659,
MAX(IFERROR($E659/$F659, 0), $E659-SUM($H659:AZ659)),
0)</f>
        <v>-19145.833333333332</v>
      </c>
      <c r="BB659" s="12">
        <f>IF(BB$2&gt;$D659,
MAX(IFERROR($E659/$F659, 0), $E659-SUM($H659:BA659)),
0)</f>
        <v>-19145.833333333332</v>
      </c>
      <c r="BC659" s="12">
        <f>IF(BC$2&gt;$D659,
MAX(IFERROR($E659/$F659, 0), $E659-SUM($H659:BB659)),
0)</f>
        <v>-19145.833333333332</v>
      </c>
      <c r="BD659" s="12">
        <f>IF(BD$2&gt;$D659,
MAX(IFERROR($E659/$F659, 0), $E659-SUM($H659:BC659)),
0)</f>
        <v>-19145.833333333332</v>
      </c>
      <c r="BE659" s="12">
        <f>IF(BE$2&gt;$D659,
MAX(IFERROR($E659/$F659, 0), $E659-SUM($H659:BD659)),
0)</f>
        <v>-19145.833333333332</v>
      </c>
      <c r="BF659" s="12">
        <f>IF(BF$2&gt;$D659,
MAX(IFERROR($E659/$F659, 0), $E659-SUM($H659:BE659)),
0)</f>
        <v>-19145.833333333332</v>
      </c>
      <c r="BG659" s="12">
        <f>IF(BG$2&gt;$D659,
MAX(IFERROR($E659/$F659, 0), $E659-SUM($H659:BF659)),
0)</f>
        <v>-19145.833333333332</v>
      </c>
      <c r="BH659" s="12">
        <f>IF(BH$2&gt;$D659,
MAX(IFERROR($E659/$F659, 0), $E659-SUM($H659:BG659)),
0)</f>
        <v>-19145.833333333332</v>
      </c>
      <c r="BI659" s="12">
        <f>IF(BI$2&gt;$D659,
MAX(IFERROR($E659/$F659, 0), $E659-SUM($H659:BH659)),
0)</f>
        <v>-19145.833333333332</v>
      </c>
      <c r="BJ659" s="12">
        <f>IF(BJ$2&gt;$D659,
MAX(IFERROR($E659/$F659, 0), $E659-SUM($H659:BI659)),
0)</f>
        <v>-19145.833333333332</v>
      </c>
      <c r="BK659" s="12">
        <f>IF(BK$2&gt;$D659,
MAX(IFERROR($E659/$F659, 0), $E659-SUM($H659:BJ659)),
0)</f>
        <v>-19145.833333333314</v>
      </c>
      <c r="BL659" s="12">
        <f>IF(BL$2&gt;$D659,
MAX(IFERROR($E659/$F659, 0), $E659-SUM($H659:BK659)),
0)</f>
        <v>0</v>
      </c>
      <c r="BM659" s="12">
        <f>IF(BM$2&gt;$D659,
MAX(IFERROR($E659/$F659, 0), $E659-SUM($H659:BL659)),
0)</f>
        <v>0</v>
      </c>
      <c r="BN659" s="12">
        <f>IF(BN$2&gt;$D659,
MAX(IFERROR($E659/$F659, 0), $E659-SUM($H659:BM659)),
0)</f>
        <v>0</v>
      </c>
      <c r="BO659" s="12">
        <f>IF(BO$2&gt;$D659,
MAX(IFERROR($E659/$F659, 0), $E659-SUM($H659:BN659)),
0)</f>
        <v>0</v>
      </c>
      <c r="BP659" s="12">
        <f>IF(BP$2&gt;$D659,
MAX(IFERROR($E659/$F659, 0), $E659-SUM($H659:BO659)),
0)</f>
        <v>0</v>
      </c>
      <c r="BQ659" s="12">
        <f>IF(BQ$2&gt;$D659,
MAX(IFERROR($E659/$F659, 0), $E659-SUM($H659:BP659)),
0)</f>
        <v>0</v>
      </c>
      <c r="BR659" s="12">
        <f>IF(BR$2&gt;$D659,
MAX(IFERROR($E659/$F659, 0), $E659-SUM($H659:BQ659)),
0)</f>
        <v>0</v>
      </c>
      <c r="BS659" s="12">
        <f>IF(BS$2&gt;$D659,
MAX(IFERROR($E659/$F659, 0), $E659-SUM($H659:BR659)),
0)</f>
        <v>0</v>
      </c>
      <c r="BT659" s="12">
        <f>IF(BT$2&gt;$D659,
MAX(IFERROR($E659/$F659, 0), $E659-SUM($H659:BS659)),
0)</f>
        <v>0</v>
      </c>
      <c r="BU659" s="12">
        <f>IF(BU$2&gt;$D659,
MAX(IFERROR($E659/$F659, 0), $E659-SUM($H659:BT659)),
0)</f>
        <v>0</v>
      </c>
      <c r="BV659" s="12">
        <f>IF(BV$2&gt;$D659,
MAX(IFERROR($E659/$F659, 0), $E659-SUM($H659:BU659)),
0)</f>
        <v>0</v>
      </c>
      <c r="BW659" s="12">
        <f>IF(BW$2&gt;$D659,
MAX(IFERROR($E659/$F659, 0), $E659-SUM($H659:BV659)),
0)</f>
        <v>0</v>
      </c>
      <c r="BX659" s="12">
        <f>IF(BX$2&gt;$D659,
MAX(IFERROR($E659/$F659, 0), $E659-SUM($H659:BW659)),
0)</f>
        <v>0</v>
      </c>
      <c r="BY659" s="12">
        <f>IF(BY$2&gt;$D659,
MAX(IFERROR($E659/$F659, 0), $E659-SUM($H659:BX659)),
0)</f>
        <v>0</v>
      </c>
      <c r="BZ659" s="12">
        <f>IF(BZ$2&gt;$D659,
MAX(IFERROR($E659/$F659, 0), $E659-SUM($H659:BY659)),
0)</f>
        <v>0</v>
      </c>
      <c r="CA659" s="12">
        <f>IF(CA$2&gt;$D659,
MAX(IFERROR($E659/$F659, 0), $E659-SUM($H659:BZ659)),
0)</f>
        <v>0</v>
      </c>
      <c r="CB659" s="12">
        <f>IF(CB$2&gt;$D659,
MAX(IFERROR($E659/$F659, 0), $E659-SUM($H659:CA659)),
0)</f>
        <v>0</v>
      </c>
      <c r="CC659" s="12">
        <f>IF(CC$2&gt;$D659,
MAX(IFERROR($E659/$F659, 0), $E659-SUM($H659:CB659)),
0)</f>
        <v>0</v>
      </c>
      <c r="CD659" s="12">
        <f>IF(CD$2&gt;$D659,
MAX(IFERROR($E659/$F659, 0), $E659-SUM($H659:CC659)),
0)</f>
        <v>0</v>
      </c>
      <c r="CE659" s="12">
        <f>IF(CE$2&gt;$D659,
MAX(IFERROR($E659/$F659, 0), $E659-SUM($H659:CD659)),
0)</f>
        <v>0</v>
      </c>
      <c r="CF659" s="12">
        <f>IF(CF$2&gt;$D659,
MAX(IFERROR($E659/$F659, 0), $E659-SUM($H659:CE659)),
0)</f>
        <v>0</v>
      </c>
      <c r="CG659" s="12">
        <f>IF(CG$2&gt;$D659,
MAX(IFERROR($E659/$F659, 0), $E659-SUM($H659:CF659)),
0)</f>
        <v>0</v>
      </c>
      <c r="CH659" s="12">
        <f>IF(CH$2&gt;$D659,
MAX(IFERROR($E659/$F659, 0), $E659-SUM($H659:CG659)),
0)</f>
        <v>0</v>
      </c>
      <c r="CI659" s="12">
        <f>IF(CI$2&gt;$D659,
MAX(IFERROR($E659/$F659, 0), $E659-SUM($H659:CH659)),
0)</f>
        <v>0</v>
      </c>
      <c r="CJ659" s="12">
        <f>IF(CJ$2&gt;$D659,
MAX(IFERROR($E659/$F659, 0), $E659-SUM($H659:CI659)),
0)</f>
        <v>0</v>
      </c>
      <c r="CK659" s="12">
        <f>IF(CK$2&gt;$D659,
MAX(IFERROR($E659/$F659, 0), $E659-SUM($H659:CJ659)),
0)</f>
        <v>0</v>
      </c>
      <c r="CL659" s="12">
        <f>IF(CL$2&gt;$D659,
MAX(IFERROR($E659/$F659, 0), $E659-SUM($H659:CK659)),
0)</f>
        <v>0</v>
      </c>
      <c r="CM659" s="12">
        <f>IF(CM$2&gt;$D659,
MAX(IFERROR($E659/$F659, 0), $E659-SUM($H659:CL659)),
0)</f>
        <v>0</v>
      </c>
      <c r="CN659" s="12">
        <f>IF(CN$2&gt;$D659,
MAX(IFERROR($E659/$F659, 0), $E659-SUM($H659:CM659)),
0)</f>
        <v>0</v>
      </c>
      <c r="CO659" s="12">
        <f>IF(CO$2&gt;$D659,
MAX(IFERROR($E659/$F659, 0), $E659-SUM($H659:CN659)),
0)</f>
        <v>0</v>
      </c>
      <c r="CP659" s="12">
        <f>IF(CP$2&gt;$D659,
MAX(IFERROR($E659/$F659, 0), $E659-SUM($H659:CO659)),
0)</f>
        <v>0</v>
      </c>
      <c r="CQ659" s="12">
        <f>IF(CQ$2&gt;$D659,
MAX(IFERROR($E659/$F659, 0), $E659-SUM($H659:CP659)),
0)</f>
        <v>0</v>
      </c>
      <c r="CR659" s="12">
        <f>IF(CR$2&gt;$D659,
MAX(IFERROR($E659/$F659, 0), $E659-SUM($H659:CQ659)),
0)</f>
        <v>0</v>
      </c>
      <c r="CS659" s="12">
        <f>IF(CS$2&gt;$D659,
MAX(IFERROR($E659/$F659, 0), $E659-SUM($H659:CR659)),
0)</f>
        <v>0</v>
      </c>
      <c r="CT659" s="12">
        <f>IF(CT$2&gt;$D659,
MAX(IFERROR($E659/$F659, 0), $E659-SUM($H659:CS659)),
0)</f>
        <v>0</v>
      </c>
      <c r="CU659" s="12">
        <f>IF(CU$2&gt;$D659,
MAX(IFERROR($E659/$F659, 0), $E659-SUM($H659:CT659)),
0)</f>
        <v>0</v>
      </c>
      <c r="CV659" s="12">
        <f>IF(CV$2&gt;$D659,
MAX(IFERROR($E659/$F659, 0), $E659-SUM($H659:CU659)),
0)</f>
        <v>0</v>
      </c>
      <c r="CW659" s="12">
        <f>IF(CW$2&gt;$D659,
MAX(IFERROR($E659/$F659, 0), $E659-SUM($H659:CV659)),
0)</f>
        <v>0</v>
      </c>
      <c r="CX659" s="12">
        <f>IF(CX$2&gt;$D659,
MAX(IFERROR($E659/$F659, 0), $E659-SUM($H659:CW659)),
0)</f>
        <v>0</v>
      </c>
      <c r="CY659" s="12">
        <f>IF(CY$2&gt;$D659,
MAX(IFERROR($E659/$F659, 0), $E659-SUM($H659:CX659)),
0)</f>
        <v>0</v>
      </c>
      <c r="CZ659" s="12">
        <f>IF(CZ$2&gt;$D659,
MAX(IFERROR($E659/$F659, 0), $E659-SUM($H659:CY659)),
0)</f>
        <v>0</v>
      </c>
      <c r="DA659" s="12">
        <f>IF(DA$2&gt;$D659,
MAX(IFERROR($E659/$F659, 0), $E659-SUM($H659:CZ659)),
0)</f>
        <v>0</v>
      </c>
      <c r="DB659" s="12">
        <f>IF(DB$2&gt;$D659,
MAX(IFERROR($E659/$F659, 0), $E659-SUM($H659:DA659)),
0)</f>
        <v>0</v>
      </c>
      <c r="DC659" s="12">
        <f>IF(DC$2&gt;$D659,
MAX(IFERROR($E659/$F659, 0), $E659-SUM($H659:DB659)),
0)</f>
        <v>0</v>
      </c>
      <c r="DD659" s="12">
        <f>IF(DD$2&gt;$D659,
MAX(IFERROR($E659/$F659, 0), $E659-SUM($H659:DC659)),
0)</f>
        <v>0</v>
      </c>
      <c r="DE659" s="12">
        <f>IF(DE$2&gt;$D659,
MAX(IFERROR($E659/$F659, 0), $E659-SUM($H659:DD659)),
0)</f>
        <v>0</v>
      </c>
      <c r="DF659" s="12">
        <f>IF(DF$2&gt;$D659,
MAX(IFERROR($E659/$F659, 0), $E659-SUM($H659:DE659)),
0)</f>
        <v>0</v>
      </c>
      <c r="DG659" s="12">
        <f>IF(DG$2&gt;$D659,
MAX(IFERROR($E659/$F659, 0), $E659-SUM($H659:DF659)),
0)</f>
        <v>0</v>
      </c>
      <c r="DH659" s="12">
        <f>IF(DH$2&gt;$D659,
MAX(IFERROR($E659/$F659, 0), $E659-SUM($H659:DG659)),
0)</f>
        <v>0</v>
      </c>
      <c r="DI659" s="12">
        <f>IF(DI$2&gt;$D659,
MAX(IFERROR($E659/$F659, 0), $E659-SUM($H659:DH659)),
0)</f>
        <v>0</v>
      </c>
      <c r="DJ659" s="12">
        <f>IF(DJ$2&gt;$D659,
MAX(IFERROR($E659/$F659, 0), $E659-SUM($H659:DI659)),
0)</f>
        <v>0</v>
      </c>
      <c r="DK659" s="12">
        <f>IF(DK$2&gt;$D659,
MAX(IFERROR($E659/$F659, 0), $E659-SUM($H659:DJ659)),
0)</f>
        <v>0</v>
      </c>
      <c r="DL659" s="12">
        <f>IF(DL$2&gt;$D659,
MAX(IFERROR($E659/$F659, 0), $E659-SUM($H659:DK659)),
0)</f>
        <v>0</v>
      </c>
      <c r="DM659" s="12">
        <f>IF(DM$2&gt;$D659,
MAX(IFERROR($E659/$F659, 0), $E659-SUM($H659:DL659)),
0)</f>
        <v>0</v>
      </c>
      <c r="DN659" s="12">
        <f>IF(DN$2&gt;$D659,
MAX(IFERROR($E659/$F659, 0), $E659-SUM($H659:DM659)),
0)</f>
        <v>0</v>
      </c>
      <c r="DO659" s="12">
        <f>IF(DO$2&gt;$D659,
MAX(IFERROR($E659/$F659, 0), $E659-SUM($H659:DN659)),
0)</f>
        <v>0</v>
      </c>
      <c r="DP659" s="12">
        <f>IF(DP$2&gt;$D659,
MAX(IFERROR($E659/$F659, 0), $E659-SUM($H659:DO659)),
0)</f>
        <v>0</v>
      </c>
      <c r="DQ659" s="12">
        <f>IF(DQ$2&gt;$D659,
MAX(IFERROR($E659/$F659, 0), $E659-SUM($H659:DP659)),
0)</f>
        <v>0</v>
      </c>
      <c r="DR659" s="12">
        <f>IF(DR$2&gt;$D659,
MAX(IFERROR($E659/$F659, 0), $E659-SUM($H659:DQ659)),
0)</f>
        <v>0</v>
      </c>
      <c r="DS659" s="12">
        <f>IF(DS$2&gt;$D659,
MAX(IFERROR($E659/$F659, 0), $E659-SUM($H659:DR659)),
0)</f>
        <v>0</v>
      </c>
      <c r="DT659" s="12">
        <f>IF(DT$2&gt;$D659,
MAX(IFERROR($E659/$F659, 0), $E659-SUM($H659:DS659)),
0)</f>
        <v>0</v>
      </c>
      <c r="DU659" s="12">
        <f>IF(DU$2&gt;$D659,
MAX(IFERROR($E659/$F659, 0), $E659-SUM($H659:DT659)),
0)</f>
        <v>0</v>
      </c>
      <c r="DV659" s="12">
        <f>IF(DV$2&gt;$D659,
MAX(IFERROR($E659/$F659, 0), $E659-SUM($H659:DU659)),
0)</f>
        <v>0</v>
      </c>
      <c r="DW659" s="12">
        <f>IF(DW$2&gt;$D659,
MAX(IFERROR($E659/$F659, 0), $E659-SUM($H659:DV659)),
0)</f>
        <v>0</v>
      </c>
      <c r="DX659" s="12">
        <f>IF(DX$2&gt;$D659,
MAX(IFERROR($E659/$F659, 0), $E659-SUM($H659:DW659)),
0)</f>
        <v>0</v>
      </c>
      <c r="DY659" s="12">
        <f>IF(DY$2&gt;$D659,
MAX(IFERROR($E659/$F659, 0), $E659-SUM($H659:DX659)),
0)</f>
        <v>0</v>
      </c>
      <c r="EB659" s="116">
        <f t="shared" si="1657"/>
        <v>658</v>
      </c>
      <c r="EC659" s="2" t="str">
        <f t="shared" si="1664"/>
        <v>Phase 4</v>
      </c>
      <c r="ED659" s="2" t="str">
        <f t="shared" si="1665"/>
        <v>75' Wide</v>
      </c>
      <c r="EE659" s="33" t="str">
        <f>EE665</f>
        <v>Cash</v>
      </c>
      <c r="EF659" s="2" t="str">
        <f>EF665</f>
        <v>Advertising / Sales Center</v>
      </c>
    </row>
    <row r="660" spans="1:136" x14ac:dyDescent="0.3">
      <c r="D660" s="127"/>
      <c r="E660" s="129"/>
      <c r="F660" s="128"/>
      <c r="I660" s="21"/>
      <c r="J660" s="21"/>
      <c r="K660" s="21"/>
      <c r="L660" s="21"/>
      <c r="M660" s="21"/>
      <c r="N660" s="21"/>
      <c r="O660" s="21"/>
      <c r="P660" s="21"/>
      <c r="Q660" s="21"/>
      <c r="R660" s="21"/>
      <c r="S660" s="21"/>
      <c r="T660" s="21"/>
      <c r="U660" s="21"/>
      <c r="V660" s="21"/>
      <c r="W660" s="21"/>
      <c r="X660" s="21"/>
      <c r="Y660" s="21"/>
      <c r="Z660" s="21"/>
      <c r="AA660" s="21"/>
      <c r="AB660" s="21"/>
      <c r="AC660" s="21"/>
      <c r="AD660" s="21"/>
      <c r="AE660" s="21"/>
      <c r="AF660" s="21"/>
      <c r="AG660" s="21"/>
      <c r="AH660" s="21"/>
      <c r="AI660" s="21"/>
      <c r="AJ660" s="21"/>
      <c r="AK660" s="21"/>
      <c r="AL660" s="21"/>
      <c r="AM660" s="21"/>
      <c r="AN660" s="21"/>
      <c r="AO660" s="21"/>
      <c r="AP660" s="21"/>
      <c r="AQ660" s="21"/>
      <c r="AR660" s="21"/>
      <c r="AS660" s="21"/>
      <c r="AT660" s="21"/>
      <c r="AU660" s="21"/>
      <c r="AV660" s="21"/>
      <c r="AW660" s="21"/>
      <c r="AX660" s="21"/>
      <c r="AY660" s="21"/>
      <c r="AZ660" s="21"/>
      <c r="BA660" s="21"/>
      <c r="BB660" s="21"/>
      <c r="BC660" s="21"/>
      <c r="BD660" s="21"/>
      <c r="BE660" s="21"/>
      <c r="BF660" s="21"/>
      <c r="BG660" s="21"/>
      <c r="BH660" s="21"/>
      <c r="BI660" s="21"/>
      <c r="BJ660" s="21"/>
      <c r="BK660" s="21"/>
      <c r="BL660" s="21"/>
      <c r="BM660" s="21"/>
      <c r="BN660" s="21"/>
      <c r="BO660" s="21"/>
      <c r="BP660" s="21"/>
      <c r="BQ660" s="21"/>
      <c r="BR660" s="21"/>
      <c r="BS660" s="21"/>
      <c r="BT660" s="21"/>
      <c r="BU660" s="21"/>
      <c r="BV660" s="21"/>
      <c r="BW660" s="21"/>
      <c r="BX660" s="21"/>
      <c r="BY660" s="21"/>
      <c r="BZ660" s="21"/>
      <c r="CA660" s="21"/>
      <c r="CB660" s="21"/>
      <c r="CC660" s="21"/>
      <c r="CD660" s="21"/>
      <c r="CE660" s="21"/>
      <c r="CF660" s="21"/>
      <c r="CG660" s="21"/>
      <c r="CH660" s="21"/>
      <c r="CI660" s="21"/>
      <c r="CJ660" s="21"/>
      <c r="CK660" s="21"/>
      <c r="CL660" s="21"/>
      <c r="CM660" s="21"/>
      <c r="CN660" s="21"/>
      <c r="CO660" s="21"/>
      <c r="CP660" s="21"/>
      <c r="CQ660" s="21"/>
      <c r="CR660" s="21"/>
      <c r="CS660" s="21"/>
      <c r="CT660" s="21"/>
      <c r="CU660" s="21"/>
      <c r="CV660" s="21"/>
      <c r="CW660" s="21"/>
      <c r="CX660" s="21"/>
      <c r="CY660" s="21"/>
      <c r="CZ660" s="21"/>
      <c r="DA660" s="21"/>
      <c r="DB660" s="21"/>
      <c r="DC660" s="21"/>
      <c r="DD660" s="21"/>
      <c r="DE660" s="21"/>
      <c r="DF660" s="21"/>
      <c r="DG660" s="21"/>
      <c r="DH660" s="21"/>
      <c r="DI660" s="21"/>
      <c r="DJ660" s="21"/>
      <c r="DK660" s="21"/>
      <c r="DL660" s="21"/>
      <c r="DM660" s="21"/>
      <c r="DN660" s="21"/>
      <c r="DO660" s="21"/>
      <c r="DP660" s="21"/>
      <c r="DQ660" s="21"/>
      <c r="DR660" s="21"/>
      <c r="DS660" s="21"/>
      <c r="DT660" s="21"/>
      <c r="DU660" s="21"/>
      <c r="DV660" s="21"/>
      <c r="DW660" s="21"/>
      <c r="DX660" s="21"/>
      <c r="DY660" s="21"/>
      <c r="EE660" s="33"/>
    </row>
    <row r="661" spans="1:136" x14ac:dyDescent="0.3">
      <c r="B661" s="2" t="str">
        <f>Product!$P$2</f>
        <v>Phase 5</v>
      </c>
      <c r="C661" s="2" t="str">
        <f>Product!$P$3</f>
        <v>50' Wide</v>
      </c>
      <c r="D661" s="127">
        <f>SUMIFS(INDEX(Product!$B$2:$U$97, MATCH(D643, Product!$B$2:$B$97, 0), ), Product!$B$2:$U$2, $B661, Product!$B$3:$U$3, $C661)</f>
        <v>46203</v>
      </c>
      <c r="E661" s="129">
        <f>SUMIFS(INDEX(Product!$B$2:$U$97, MATCH(E643, Product!$B$2:$B$97, 0), ), Product!$B$2:$U$2, $B661, Product!$B$3:$U$3, $C661)</f>
        <v>-248250</v>
      </c>
      <c r="F661" s="128">
        <f>SUMIFS(INDEX(Product!$B$2:$U$97, MATCH(F643, Product!$B$2:$B$97, 0), ), Product!$B$2:$U$2, $B661, Product!$B$3:$U$3, $C661)</f>
        <v>12</v>
      </c>
      <c r="G661" s="11">
        <f>SUM(H661:DZ661)</f>
        <v>-248250</v>
      </c>
      <c r="I661" s="12">
        <f>IF(I$2&gt;$D661,
MAX(IFERROR($E661/$F661, 0), $E661-SUM($H661:H661)),
0)</f>
        <v>0</v>
      </c>
      <c r="J661" s="12">
        <f>IF(J$2&gt;$D661,
MAX(IFERROR($E661/$F661, 0), $E661-SUM($H661:I661)),
0)</f>
        <v>0</v>
      </c>
      <c r="K661" s="12">
        <f>IF(K$2&gt;$D661,
MAX(IFERROR($E661/$F661, 0), $E661-SUM($H661:J661)),
0)</f>
        <v>0</v>
      </c>
      <c r="L661" s="12">
        <f>IF(L$2&gt;$D661,
MAX(IFERROR($E661/$F661, 0), $E661-SUM($H661:K661)),
0)</f>
        <v>0</v>
      </c>
      <c r="M661" s="12">
        <f>IF(M$2&gt;$D661,
MAX(IFERROR($E661/$F661, 0), $E661-SUM($H661:L661)),
0)</f>
        <v>0</v>
      </c>
      <c r="N661" s="12">
        <f>IF(N$2&gt;$D661,
MAX(IFERROR($E661/$F661, 0), $E661-SUM($H661:M661)),
0)</f>
        <v>0</v>
      </c>
      <c r="O661" s="12">
        <f>IF(O$2&gt;$D661,
MAX(IFERROR($E661/$F661, 0), $E661-SUM($H661:N661)),
0)</f>
        <v>0</v>
      </c>
      <c r="P661" s="12">
        <f>IF(P$2&gt;$D661,
MAX(IFERROR($E661/$F661, 0), $E661-SUM($H661:O661)),
0)</f>
        <v>0</v>
      </c>
      <c r="Q661" s="12">
        <f>IF(Q$2&gt;$D661,
MAX(IFERROR($E661/$F661, 0), $E661-SUM($H661:P661)),
0)</f>
        <v>0</v>
      </c>
      <c r="R661" s="12">
        <f>IF(R$2&gt;$D661,
MAX(IFERROR($E661/$F661, 0), $E661-SUM($H661:Q661)),
0)</f>
        <v>0</v>
      </c>
      <c r="S661" s="12">
        <f>IF(S$2&gt;$D661,
MAX(IFERROR($E661/$F661, 0), $E661-SUM($H661:R661)),
0)</f>
        <v>0</v>
      </c>
      <c r="T661" s="12">
        <f>IF(T$2&gt;$D661,
MAX(IFERROR($E661/$F661, 0), $E661-SUM($H661:S661)),
0)</f>
        <v>0</v>
      </c>
      <c r="U661" s="12">
        <f>IF(U$2&gt;$D661,
MAX(IFERROR($E661/$F661, 0), $E661-SUM($H661:T661)),
0)</f>
        <v>0</v>
      </c>
      <c r="V661" s="12">
        <f>IF(V$2&gt;$D661,
MAX(IFERROR($E661/$F661, 0), $E661-SUM($H661:U661)),
0)</f>
        <v>0</v>
      </c>
      <c r="W661" s="12">
        <f>IF(W$2&gt;$D661,
MAX(IFERROR($E661/$F661, 0), $E661-SUM($H661:V661)),
0)</f>
        <v>0</v>
      </c>
      <c r="X661" s="12">
        <f>IF(X$2&gt;$D661,
MAX(IFERROR($E661/$F661, 0), $E661-SUM($H661:W661)),
0)</f>
        <v>0</v>
      </c>
      <c r="Y661" s="12">
        <f>IF(Y$2&gt;$D661,
MAX(IFERROR($E661/$F661, 0), $E661-SUM($H661:X661)),
0)</f>
        <v>0</v>
      </c>
      <c r="Z661" s="12">
        <f>IF(Z$2&gt;$D661,
MAX(IFERROR($E661/$F661, 0), $E661-SUM($H661:Y661)),
0)</f>
        <v>0</v>
      </c>
      <c r="AA661" s="12">
        <f>IF(AA$2&gt;$D661,
MAX(IFERROR($E661/$F661, 0), $E661-SUM($H661:Z661)),
0)</f>
        <v>0</v>
      </c>
      <c r="AB661" s="12">
        <f>IF(AB$2&gt;$D661,
MAX(IFERROR($E661/$F661, 0), $E661-SUM($H661:AA661)),
0)</f>
        <v>0</v>
      </c>
      <c r="AC661" s="12">
        <f>IF(AC$2&gt;$D661,
MAX(IFERROR($E661/$F661, 0), $E661-SUM($H661:AB661)),
0)</f>
        <v>0</v>
      </c>
      <c r="AD661" s="12">
        <f>IF(AD$2&gt;$D661,
MAX(IFERROR($E661/$F661, 0), $E661-SUM($H661:AC661)),
0)</f>
        <v>0</v>
      </c>
      <c r="AE661" s="12">
        <f>IF(AE$2&gt;$D661,
MAX(IFERROR($E661/$F661, 0), $E661-SUM($H661:AD661)),
0)</f>
        <v>0</v>
      </c>
      <c r="AF661" s="12">
        <f>IF(AF$2&gt;$D661,
MAX(IFERROR($E661/$F661, 0), $E661-SUM($H661:AE661)),
0)</f>
        <v>0</v>
      </c>
      <c r="AG661" s="12">
        <f>IF(AG$2&gt;$D661,
MAX(IFERROR($E661/$F661, 0), $E661-SUM($H661:AF661)),
0)</f>
        <v>0</v>
      </c>
      <c r="AH661" s="12">
        <f>IF(AH$2&gt;$D661,
MAX(IFERROR($E661/$F661, 0), $E661-SUM($H661:AG661)),
0)</f>
        <v>0</v>
      </c>
      <c r="AI661" s="12">
        <f>IF(AI$2&gt;$D661,
MAX(IFERROR($E661/$F661, 0), $E661-SUM($H661:AH661)),
0)</f>
        <v>0</v>
      </c>
      <c r="AJ661" s="12">
        <f>IF(AJ$2&gt;$D661,
MAX(IFERROR($E661/$F661, 0), $E661-SUM($H661:AI661)),
0)</f>
        <v>0</v>
      </c>
      <c r="AK661" s="12">
        <f>IF(AK$2&gt;$D661,
MAX(IFERROR($E661/$F661, 0), $E661-SUM($H661:AJ661)),
0)</f>
        <v>0</v>
      </c>
      <c r="AL661" s="12">
        <f>IF(AL$2&gt;$D661,
MAX(IFERROR($E661/$F661, 0), $E661-SUM($H661:AK661)),
0)</f>
        <v>0</v>
      </c>
      <c r="AM661" s="12">
        <f>IF(AM$2&gt;$D661,
MAX(IFERROR($E661/$F661, 0), $E661-SUM($H661:AL661)),
0)</f>
        <v>0</v>
      </c>
      <c r="AN661" s="12">
        <f>IF(AN$2&gt;$D661,
MAX(IFERROR($E661/$F661, 0), $E661-SUM($H661:AM661)),
0)</f>
        <v>0</v>
      </c>
      <c r="AO661" s="12">
        <f>IF(AO$2&gt;$D661,
MAX(IFERROR($E661/$F661, 0), $E661-SUM($H661:AN661)),
0)</f>
        <v>0</v>
      </c>
      <c r="AP661" s="12">
        <f>IF(AP$2&gt;$D661,
MAX(IFERROR($E661/$F661, 0), $E661-SUM($H661:AO661)),
0)</f>
        <v>0</v>
      </c>
      <c r="AQ661" s="12">
        <f>IF(AQ$2&gt;$D661,
MAX(IFERROR($E661/$F661, 0), $E661-SUM($H661:AP661)),
0)</f>
        <v>0</v>
      </c>
      <c r="AR661" s="12">
        <f>IF(AR$2&gt;$D661,
MAX(IFERROR($E661/$F661, 0), $E661-SUM($H661:AQ661)),
0)</f>
        <v>0</v>
      </c>
      <c r="AS661" s="12">
        <f>IF(AS$2&gt;$D661,
MAX(IFERROR($E661/$F661, 0), $E661-SUM($H661:AR661)),
0)</f>
        <v>0</v>
      </c>
      <c r="AT661" s="12">
        <f>IF(AT$2&gt;$D661,
MAX(IFERROR($E661/$F661, 0), $E661-SUM($H661:AS661)),
0)</f>
        <v>0</v>
      </c>
      <c r="AU661" s="12">
        <f>IF(AU$2&gt;$D661,
MAX(IFERROR($E661/$F661, 0), $E661-SUM($H661:AT661)),
0)</f>
        <v>0</v>
      </c>
      <c r="AV661" s="12">
        <f>IF(AV$2&gt;$D661,
MAX(IFERROR($E661/$F661, 0), $E661-SUM($H661:AU661)),
0)</f>
        <v>0</v>
      </c>
      <c r="AW661" s="12">
        <f>IF(AW$2&gt;$D661,
MAX(IFERROR($E661/$F661, 0), $E661-SUM($H661:AV661)),
0)</f>
        <v>0</v>
      </c>
      <c r="AX661" s="12">
        <f>IF(AX$2&gt;$D661,
MAX(IFERROR($E661/$F661, 0), $E661-SUM($H661:AW661)),
0)</f>
        <v>0</v>
      </c>
      <c r="AY661" s="12">
        <f>IF(AY$2&gt;$D661,
MAX(IFERROR($E661/$F661, 0), $E661-SUM($H661:AX661)),
0)</f>
        <v>0</v>
      </c>
      <c r="AZ661" s="12">
        <f>IF(AZ$2&gt;$D661,
MAX(IFERROR($E661/$F661, 0), $E661-SUM($H661:AY661)),
0)</f>
        <v>0</v>
      </c>
      <c r="BA661" s="12">
        <f>IF(BA$2&gt;$D661,
MAX(IFERROR($E661/$F661, 0), $E661-SUM($H661:AZ661)),
0)</f>
        <v>0</v>
      </c>
      <c r="BB661" s="12">
        <f>IF(BB$2&gt;$D661,
MAX(IFERROR($E661/$F661, 0), $E661-SUM($H661:BA661)),
0)</f>
        <v>0</v>
      </c>
      <c r="BC661" s="12">
        <f>IF(BC$2&gt;$D661,
MAX(IFERROR($E661/$F661, 0), $E661-SUM($H661:BB661)),
0)</f>
        <v>0</v>
      </c>
      <c r="BD661" s="12">
        <f>IF(BD$2&gt;$D661,
MAX(IFERROR($E661/$F661, 0), $E661-SUM($H661:BC661)),
0)</f>
        <v>0</v>
      </c>
      <c r="BE661" s="12">
        <f>IF(BE$2&gt;$D661,
MAX(IFERROR($E661/$F661, 0), $E661-SUM($H661:BD661)),
0)</f>
        <v>0</v>
      </c>
      <c r="BF661" s="12">
        <f>IF(BF$2&gt;$D661,
MAX(IFERROR($E661/$F661, 0), $E661-SUM($H661:BE661)),
0)</f>
        <v>0</v>
      </c>
      <c r="BG661" s="12">
        <f>IF(BG$2&gt;$D661,
MAX(IFERROR($E661/$F661, 0), $E661-SUM($H661:BF661)),
0)</f>
        <v>0</v>
      </c>
      <c r="BH661" s="12">
        <f>IF(BH$2&gt;$D661,
MAX(IFERROR($E661/$F661, 0), $E661-SUM($H661:BG661)),
0)</f>
        <v>0</v>
      </c>
      <c r="BI661" s="12">
        <f>IF(BI$2&gt;$D661,
MAX(IFERROR($E661/$F661, 0), $E661-SUM($H661:BH661)),
0)</f>
        <v>0</v>
      </c>
      <c r="BJ661" s="12">
        <f>IF(BJ$2&gt;$D661,
MAX(IFERROR($E661/$F661, 0), $E661-SUM($H661:BI661)),
0)</f>
        <v>0</v>
      </c>
      <c r="BK661" s="12">
        <f>IF(BK$2&gt;$D661,
MAX(IFERROR($E661/$F661, 0), $E661-SUM($H661:BJ661)),
0)</f>
        <v>0</v>
      </c>
      <c r="BL661" s="12">
        <f>IF(BL$2&gt;$D661,
MAX(IFERROR($E661/$F661, 0), $E661-SUM($H661:BK661)),
0)</f>
        <v>-20687.5</v>
      </c>
      <c r="BM661" s="12">
        <f>IF(BM$2&gt;$D661,
MAX(IFERROR($E661/$F661, 0), $E661-SUM($H661:BL661)),
0)</f>
        <v>-20687.5</v>
      </c>
      <c r="BN661" s="12">
        <f>IF(BN$2&gt;$D661,
MAX(IFERROR($E661/$F661, 0), $E661-SUM($H661:BM661)),
0)</f>
        <v>-20687.5</v>
      </c>
      <c r="BO661" s="12">
        <f>IF(BO$2&gt;$D661,
MAX(IFERROR($E661/$F661, 0), $E661-SUM($H661:BN661)),
0)</f>
        <v>-20687.5</v>
      </c>
      <c r="BP661" s="12">
        <f>IF(BP$2&gt;$D661,
MAX(IFERROR($E661/$F661, 0), $E661-SUM($H661:BO661)),
0)</f>
        <v>-20687.5</v>
      </c>
      <c r="BQ661" s="12">
        <f>IF(BQ$2&gt;$D661,
MAX(IFERROR($E661/$F661, 0), $E661-SUM($H661:BP661)),
0)</f>
        <v>-20687.5</v>
      </c>
      <c r="BR661" s="12">
        <f>IF(BR$2&gt;$D661,
MAX(IFERROR($E661/$F661, 0), $E661-SUM($H661:BQ661)),
0)</f>
        <v>-20687.5</v>
      </c>
      <c r="BS661" s="12">
        <f>IF(BS$2&gt;$D661,
MAX(IFERROR($E661/$F661, 0), $E661-SUM($H661:BR661)),
0)</f>
        <v>-20687.5</v>
      </c>
      <c r="BT661" s="12">
        <f>IF(BT$2&gt;$D661,
MAX(IFERROR($E661/$F661, 0), $E661-SUM($H661:BS661)),
0)</f>
        <v>-20687.5</v>
      </c>
      <c r="BU661" s="12">
        <f>IF(BU$2&gt;$D661,
MAX(IFERROR($E661/$F661, 0), $E661-SUM($H661:BT661)),
0)</f>
        <v>-20687.5</v>
      </c>
      <c r="BV661" s="12">
        <f>IF(BV$2&gt;$D661,
MAX(IFERROR($E661/$F661, 0), $E661-SUM($H661:BU661)),
0)</f>
        <v>-20687.5</v>
      </c>
      <c r="BW661" s="12">
        <f>IF(BW$2&gt;$D661,
MAX(IFERROR($E661/$F661, 0), $E661-SUM($H661:BV661)),
0)</f>
        <v>-20687.5</v>
      </c>
      <c r="BX661" s="12">
        <f>IF(BX$2&gt;$D661,
MAX(IFERROR($E661/$F661, 0), $E661-SUM($H661:BW661)),
0)</f>
        <v>0</v>
      </c>
      <c r="BY661" s="12">
        <f>IF(BY$2&gt;$D661,
MAX(IFERROR($E661/$F661, 0), $E661-SUM($H661:BX661)),
0)</f>
        <v>0</v>
      </c>
      <c r="BZ661" s="12">
        <f>IF(BZ$2&gt;$D661,
MAX(IFERROR($E661/$F661, 0), $E661-SUM($H661:BY661)),
0)</f>
        <v>0</v>
      </c>
      <c r="CA661" s="12">
        <f>IF(CA$2&gt;$D661,
MAX(IFERROR($E661/$F661, 0), $E661-SUM($H661:BZ661)),
0)</f>
        <v>0</v>
      </c>
      <c r="CB661" s="12">
        <f>IF(CB$2&gt;$D661,
MAX(IFERROR($E661/$F661, 0), $E661-SUM($H661:CA661)),
0)</f>
        <v>0</v>
      </c>
      <c r="CC661" s="12">
        <f>IF(CC$2&gt;$D661,
MAX(IFERROR($E661/$F661, 0), $E661-SUM($H661:CB661)),
0)</f>
        <v>0</v>
      </c>
      <c r="CD661" s="12">
        <f>IF(CD$2&gt;$D661,
MAX(IFERROR($E661/$F661, 0), $E661-SUM($H661:CC661)),
0)</f>
        <v>0</v>
      </c>
      <c r="CE661" s="12">
        <f>IF(CE$2&gt;$D661,
MAX(IFERROR($E661/$F661, 0), $E661-SUM($H661:CD661)),
0)</f>
        <v>0</v>
      </c>
      <c r="CF661" s="12">
        <f>IF(CF$2&gt;$D661,
MAX(IFERROR($E661/$F661, 0), $E661-SUM($H661:CE661)),
0)</f>
        <v>0</v>
      </c>
      <c r="CG661" s="12">
        <f>IF(CG$2&gt;$D661,
MAX(IFERROR($E661/$F661, 0), $E661-SUM($H661:CF661)),
0)</f>
        <v>0</v>
      </c>
      <c r="CH661" s="12">
        <f>IF(CH$2&gt;$D661,
MAX(IFERROR($E661/$F661, 0), $E661-SUM($H661:CG661)),
0)</f>
        <v>0</v>
      </c>
      <c r="CI661" s="12">
        <f>IF(CI$2&gt;$D661,
MAX(IFERROR($E661/$F661, 0), $E661-SUM($H661:CH661)),
0)</f>
        <v>0</v>
      </c>
      <c r="CJ661" s="12">
        <f>IF(CJ$2&gt;$D661,
MAX(IFERROR($E661/$F661, 0), $E661-SUM($H661:CI661)),
0)</f>
        <v>0</v>
      </c>
      <c r="CK661" s="12">
        <f>IF(CK$2&gt;$D661,
MAX(IFERROR($E661/$F661, 0), $E661-SUM($H661:CJ661)),
0)</f>
        <v>0</v>
      </c>
      <c r="CL661" s="12">
        <f>IF(CL$2&gt;$D661,
MAX(IFERROR($E661/$F661, 0), $E661-SUM($H661:CK661)),
0)</f>
        <v>0</v>
      </c>
      <c r="CM661" s="12">
        <f>IF(CM$2&gt;$D661,
MAX(IFERROR($E661/$F661, 0), $E661-SUM($H661:CL661)),
0)</f>
        <v>0</v>
      </c>
      <c r="CN661" s="12">
        <f>IF(CN$2&gt;$D661,
MAX(IFERROR($E661/$F661, 0), $E661-SUM($H661:CM661)),
0)</f>
        <v>0</v>
      </c>
      <c r="CO661" s="12">
        <f>IF(CO$2&gt;$D661,
MAX(IFERROR($E661/$F661, 0), $E661-SUM($H661:CN661)),
0)</f>
        <v>0</v>
      </c>
      <c r="CP661" s="12">
        <f>IF(CP$2&gt;$D661,
MAX(IFERROR($E661/$F661, 0), $E661-SUM($H661:CO661)),
0)</f>
        <v>0</v>
      </c>
      <c r="CQ661" s="12">
        <f>IF(CQ$2&gt;$D661,
MAX(IFERROR($E661/$F661, 0), $E661-SUM($H661:CP661)),
0)</f>
        <v>0</v>
      </c>
      <c r="CR661" s="12">
        <f>IF(CR$2&gt;$D661,
MAX(IFERROR($E661/$F661, 0), $E661-SUM($H661:CQ661)),
0)</f>
        <v>0</v>
      </c>
      <c r="CS661" s="12">
        <f>IF(CS$2&gt;$D661,
MAX(IFERROR($E661/$F661, 0), $E661-SUM($H661:CR661)),
0)</f>
        <v>0</v>
      </c>
      <c r="CT661" s="12">
        <f>IF(CT$2&gt;$D661,
MAX(IFERROR($E661/$F661, 0), $E661-SUM($H661:CS661)),
0)</f>
        <v>0</v>
      </c>
      <c r="CU661" s="12">
        <f>IF(CU$2&gt;$D661,
MAX(IFERROR($E661/$F661, 0), $E661-SUM($H661:CT661)),
0)</f>
        <v>0</v>
      </c>
      <c r="CV661" s="12">
        <f>IF(CV$2&gt;$D661,
MAX(IFERROR($E661/$F661, 0), $E661-SUM($H661:CU661)),
0)</f>
        <v>0</v>
      </c>
      <c r="CW661" s="12">
        <f>IF(CW$2&gt;$D661,
MAX(IFERROR($E661/$F661, 0), $E661-SUM($H661:CV661)),
0)</f>
        <v>0</v>
      </c>
      <c r="CX661" s="12">
        <f>IF(CX$2&gt;$D661,
MAX(IFERROR($E661/$F661, 0), $E661-SUM($H661:CW661)),
0)</f>
        <v>0</v>
      </c>
      <c r="CY661" s="12">
        <f>IF(CY$2&gt;$D661,
MAX(IFERROR($E661/$F661, 0), $E661-SUM($H661:CX661)),
0)</f>
        <v>0</v>
      </c>
      <c r="CZ661" s="12">
        <f>IF(CZ$2&gt;$D661,
MAX(IFERROR($E661/$F661, 0), $E661-SUM($H661:CY661)),
0)</f>
        <v>0</v>
      </c>
      <c r="DA661" s="12">
        <f>IF(DA$2&gt;$D661,
MAX(IFERROR($E661/$F661, 0), $E661-SUM($H661:CZ661)),
0)</f>
        <v>0</v>
      </c>
      <c r="DB661" s="12">
        <f>IF(DB$2&gt;$D661,
MAX(IFERROR($E661/$F661, 0), $E661-SUM($H661:DA661)),
0)</f>
        <v>0</v>
      </c>
      <c r="DC661" s="12">
        <f>IF(DC$2&gt;$D661,
MAX(IFERROR($E661/$F661, 0), $E661-SUM($H661:DB661)),
0)</f>
        <v>0</v>
      </c>
      <c r="DD661" s="12">
        <f>IF(DD$2&gt;$D661,
MAX(IFERROR($E661/$F661, 0), $E661-SUM($H661:DC661)),
0)</f>
        <v>0</v>
      </c>
      <c r="DE661" s="12">
        <f>IF(DE$2&gt;$D661,
MAX(IFERROR($E661/$F661, 0), $E661-SUM($H661:DD661)),
0)</f>
        <v>0</v>
      </c>
      <c r="DF661" s="12">
        <f>IF(DF$2&gt;$D661,
MAX(IFERROR($E661/$F661, 0), $E661-SUM($H661:DE661)),
0)</f>
        <v>0</v>
      </c>
      <c r="DG661" s="12">
        <f>IF(DG$2&gt;$D661,
MAX(IFERROR($E661/$F661, 0), $E661-SUM($H661:DF661)),
0)</f>
        <v>0</v>
      </c>
      <c r="DH661" s="12">
        <f>IF(DH$2&gt;$D661,
MAX(IFERROR($E661/$F661, 0), $E661-SUM($H661:DG661)),
0)</f>
        <v>0</v>
      </c>
      <c r="DI661" s="12">
        <f>IF(DI$2&gt;$D661,
MAX(IFERROR($E661/$F661, 0), $E661-SUM($H661:DH661)),
0)</f>
        <v>0</v>
      </c>
      <c r="DJ661" s="12">
        <f>IF(DJ$2&gt;$D661,
MAX(IFERROR($E661/$F661, 0), $E661-SUM($H661:DI661)),
0)</f>
        <v>0</v>
      </c>
      <c r="DK661" s="12">
        <f>IF(DK$2&gt;$D661,
MAX(IFERROR($E661/$F661, 0), $E661-SUM($H661:DJ661)),
0)</f>
        <v>0</v>
      </c>
      <c r="DL661" s="12">
        <f>IF(DL$2&gt;$D661,
MAX(IFERROR($E661/$F661, 0), $E661-SUM($H661:DK661)),
0)</f>
        <v>0</v>
      </c>
      <c r="DM661" s="12">
        <f>IF(DM$2&gt;$D661,
MAX(IFERROR($E661/$F661, 0), $E661-SUM($H661:DL661)),
0)</f>
        <v>0</v>
      </c>
      <c r="DN661" s="12">
        <f>IF(DN$2&gt;$D661,
MAX(IFERROR($E661/$F661, 0), $E661-SUM($H661:DM661)),
0)</f>
        <v>0</v>
      </c>
      <c r="DO661" s="12">
        <f>IF(DO$2&gt;$D661,
MAX(IFERROR($E661/$F661, 0), $E661-SUM($H661:DN661)),
0)</f>
        <v>0</v>
      </c>
      <c r="DP661" s="12">
        <f>IF(DP$2&gt;$D661,
MAX(IFERROR($E661/$F661, 0), $E661-SUM($H661:DO661)),
0)</f>
        <v>0</v>
      </c>
      <c r="DQ661" s="12">
        <f>IF(DQ$2&gt;$D661,
MAX(IFERROR($E661/$F661, 0), $E661-SUM($H661:DP661)),
0)</f>
        <v>0</v>
      </c>
      <c r="DR661" s="12">
        <f>IF(DR$2&gt;$D661,
MAX(IFERROR($E661/$F661, 0), $E661-SUM($H661:DQ661)),
0)</f>
        <v>0</v>
      </c>
      <c r="DS661" s="12">
        <f>IF(DS$2&gt;$D661,
MAX(IFERROR($E661/$F661, 0), $E661-SUM($H661:DR661)),
0)</f>
        <v>0</v>
      </c>
      <c r="DT661" s="12">
        <f>IF(DT$2&gt;$D661,
MAX(IFERROR($E661/$F661, 0), $E661-SUM($H661:DS661)),
0)</f>
        <v>0</v>
      </c>
      <c r="DU661" s="12">
        <f>IF(DU$2&gt;$D661,
MAX(IFERROR($E661/$F661, 0), $E661-SUM($H661:DT661)),
0)</f>
        <v>0</v>
      </c>
      <c r="DV661" s="12">
        <f>IF(DV$2&gt;$D661,
MAX(IFERROR($E661/$F661, 0), $E661-SUM($H661:DU661)),
0)</f>
        <v>0</v>
      </c>
      <c r="DW661" s="12">
        <f>IF(DW$2&gt;$D661,
MAX(IFERROR($E661/$F661, 0), $E661-SUM($H661:DV661)),
0)</f>
        <v>0</v>
      </c>
      <c r="DX661" s="12">
        <f>IF(DX$2&gt;$D661,
MAX(IFERROR($E661/$F661, 0), $E661-SUM($H661:DW661)),
0)</f>
        <v>0</v>
      </c>
      <c r="DY661" s="12">
        <f>IF(DY$2&gt;$D661,
MAX(IFERROR($E661/$F661, 0), $E661-SUM($H661:DX661)),
0)</f>
        <v>0</v>
      </c>
      <c r="EB661" s="116">
        <f t="shared" si="1657"/>
        <v>660</v>
      </c>
      <c r="EC661" s="2" t="str">
        <f t="shared" ref="EC661:EC663" si="1666">B661</f>
        <v>Phase 5</v>
      </c>
      <c r="ED661" s="2" t="str">
        <f t="shared" ref="ED661:ED663" si="1667">C661</f>
        <v>50' Wide</v>
      </c>
      <c r="EE661" s="33" t="str">
        <f>EE665</f>
        <v>Cash</v>
      </c>
      <c r="EF661" s="2" t="str">
        <f>EF665</f>
        <v>Advertising / Sales Center</v>
      </c>
    </row>
    <row r="662" spans="1:136" x14ac:dyDescent="0.3">
      <c r="B662" s="2" t="str">
        <f>Product!$Q$2</f>
        <v>Phase 5</v>
      </c>
      <c r="C662" s="2" t="str">
        <f>Product!$Q$3</f>
        <v>60' Wide</v>
      </c>
      <c r="D662" s="127">
        <f>SUMIFS(INDEX(Product!$B$2:$U$97, MATCH(D643, Product!$B$2:$B$97, 0), ), Product!$B$2:$U$2, $B662, Product!$B$3:$U$3, $C662)</f>
        <v>46203</v>
      </c>
      <c r="E662" s="129">
        <f>SUMIFS(INDEX(Product!$B$2:$U$97, MATCH(E643, Product!$B$2:$B$97, 0), ), Product!$B$2:$U$2, $B662, Product!$B$3:$U$3, $C662)</f>
        <v>-294375</v>
      </c>
      <c r="F662" s="128">
        <f>SUMIFS(INDEX(Product!$B$2:$U$97, MATCH(F643, Product!$B$2:$B$97, 0), ), Product!$B$2:$U$2, $B662, Product!$B$3:$U$3, $C662)</f>
        <v>12</v>
      </c>
      <c r="G662" s="11">
        <f>SUM(H662:DZ662)</f>
        <v>-294375</v>
      </c>
      <c r="I662" s="12">
        <f>IF(I$2&gt;$D662,
MAX(IFERROR($E662/$F662, 0), $E662-SUM($H662:H662)),
0)</f>
        <v>0</v>
      </c>
      <c r="J662" s="12">
        <f>IF(J$2&gt;$D662,
MAX(IFERROR($E662/$F662, 0), $E662-SUM($H662:I662)),
0)</f>
        <v>0</v>
      </c>
      <c r="K662" s="12">
        <f>IF(K$2&gt;$D662,
MAX(IFERROR($E662/$F662, 0), $E662-SUM($H662:J662)),
0)</f>
        <v>0</v>
      </c>
      <c r="L662" s="12">
        <f>IF(L$2&gt;$D662,
MAX(IFERROR($E662/$F662, 0), $E662-SUM($H662:K662)),
0)</f>
        <v>0</v>
      </c>
      <c r="M662" s="12">
        <f>IF(M$2&gt;$D662,
MAX(IFERROR($E662/$F662, 0), $E662-SUM($H662:L662)),
0)</f>
        <v>0</v>
      </c>
      <c r="N662" s="12">
        <f>IF(N$2&gt;$D662,
MAX(IFERROR($E662/$F662, 0), $E662-SUM($H662:M662)),
0)</f>
        <v>0</v>
      </c>
      <c r="O662" s="12">
        <f>IF(O$2&gt;$D662,
MAX(IFERROR($E662/$F662, 0), $E662-SUM($H662:N662)),
0)</f>
        <v>0</v>
      </c>
      <c r="P662" s="12">
        <f>IF(P$2&gt;$D662,
MAX(IFERROR($E662/$F662, 0), $E662-SUM($H662:O662)),
0)</f>
        <v>0</v>
      </c>
      <c r="Q662" s="12">
        <f>IF(Q$2&gt;$D662,
MAX(IFERROR($E662/$F662, 0), $E662-SUM($H662:P662)),
0)</f>
        <v>0</v>
      </c>
      <c r="R662" s="12">
        <f>IF(R$2&gt;$D662,
MAX(IFERROR($E662/$F662, 0), $E662-SUM($H662:Q662)),
0)</f>
        <v>0</v>
      </c>
      <c r="S662" s="12">
        <f>IF(S$2&gt;$D662,
MAX(IFERROR($E662/$F662, 0), $E662-SUM($H662:R662)),
0)</f>
        <v>0</v>
      </c>
      <c r="T662" s="12">
        <f>IF(T$2&gt;$D662,
MAX(IFERROR($E662/$F662, 0), $E662-SUM($H662:S662)),
0)</f>
        <v>0</v>
      </c>
      <c r="U662" s="12">
        <f>IF(U$2&gt;$D662,
MAX(IFERROR($E662/$F662, 0), $E662-SUM($H662:T662)),
0)</f>
        <v>0</v>
      </c>
      <c r="V662" s="12">
        <f>IF(V$2&gt;$D662,
MAX(IFERROR($E662/$F662, 0), $E662-SUM($H662:U662)),
0)</f>
        <v>0</v>
      </c>
      <c r="W662" s="12">
        <f>IF(W$2&gt;$D662,
MAX(IFERROR($E662/$F662, 0), $E662-SUM($H662:V662)),
0)</f>
        <v>0</v>
      </c>
      <c r="X662" s="12">
        <f>IF(X$2&gt;$D662,
MAX(IFERROR($E662/$F662, 0), $E662-SUM($H662:W662)),
0)</f>
        <v>0</v>
      </c>
      <c r="Y662" s="12">
        <f>IF(Y$2&gt;$D662,
MAX(IFERROR($E662/$F662, 0), $E662-SUM($H662:X662)),
0)</f>
        <v>0</v>
      </c>
      <c r="Z662" s="12">
        <f>IF(Z$2&gt;$D662,
MAX(IFERROR($E662/$F662, 0), $E662-SUM($H662:Y662)),
0)</f>
        <v>0</v>
      </c>
      <c r="AA662" s="12">
        <f>IF(AA$2&gt;$D662,
MAX(IFERROR($E662/$F662, 0), $E662-SUM($H662:Z662)),
0)</f>
        <v>0</v>
      </c>
      <c r="AB662" s="12">
        <f>IF(AB$2&gt;$D662,
MAX(IFERROR($E662/$F662, 0), $E662-SUM($H662:AA662)),
0)</f>
        <v>0</v>
      </c>
      <c r="AC662" s="12">
        <f>IF(AC$2&gt;$D662,
MAX(IFERROR($E662/$F662, 0), $E662-SUM($H662:AB662)),
0)</f>
        <v>0</v>
      </c>
      <c r="AD662" s="12">
        <f>IF(AD$2&gt;$D662,
MAX(IFERROR($E662/$F662, 0), $E662-SUM($H662:AC662)),
0)</f>
        <v>0</v>
      </c>
      <c r="AE662" s="12">
        <f>IF(AE$2&gt;$D662,
MAX(IFERROR($E662/$F662, 0), $E662-SUM($H662:AD662)),
0)</f>
        <v>0</v>
      </c>
      <c r="AF662" s="12">
        <f>IF(AF$2&gt;$D662,
MAX(IFERROR($E662/$F662, 0), $E662-SUM($H662:AE662)),
0)</f>
        <v>0</v>
      </c>
      <c r="AG662" s="12">
        <f>IF(AG$2&gt;$D662,
MAX(IFERROR($E662/$F662, 0), $E662-SUM($H662:AF662)),
0)</f>
        <v>0</v>
      </c>
      <c r="AH662" s="12">
        <f>IF(AH$2&gt;$D662,
MAX(IFERROR($E662/$F662, 0), $E662-SUM($H662:AG662)),
0)</f>
        <v>0</v>
      </c>
      <c r="AI662" s="12">
        <f>IF(AI$2&gt;$D662,
MAX(IFERROR($E662/$F662, 0), $E662-SUM($H662:AH662)),
0)</f>
        <v>0</v>
      </c>
      <c r="AJ662" s="12">
        <f>IF(AJ$2&gt;$D662,
MAX(IFERROR($E662/$F662, 0), $E662-SUM($H662:AI662)),
0)</f>
        <v>0</v>
      </c>
      <c r="AK662" s="12">
        <f>IF(AK$2&gt;$D662,
MAX(IFERROR($E662/$F662, 0), $E662-SUM($H662:AJ662)),
0)</f>
        <v>0</v>
      </c>
      <c r="AL662" s="12">
        <f>IF(AL$2&gt;$D662,
MAX(IFERROR($E662/$F662, 0), $E662-SUM($H662:AK662)),
0)</f>
        <v>0</v>
      </c>
      <c r="AM662" s="12">
        <f>IF(AM$2&gt;$D662,
MAX(IFERROR($E662/$F662, 0), $E662-SUM($H662:AL662)),
0)</f>
        <v>0</v>
      </c>
      <c r="AN662" s="12">
        <f>IF(AN$2&gt;$D662,
MAX(IFERROR($E662/$F662, 0), $E662-SUM($H662:AM662)),
0)</f>
        <v>0</v>
      </c>
      <c r="AO662" s="12">
        <f>IF(AO$2&gt;$D662,
MAX(IFERROR($E662/$F662, 0), $E662-SUM($H662:AN662)),
0)</f>
        <v>0</v>
      </c>
      <c r="AP662" s="12">
        <f>IF(AP$2&gt;$D662,
MAX(IFERROR($E662/$F662, 0), $E662-SUM($H662:AO662)),
0)</f>
        <v>0</v>
      </c>
      <c r="AQ662" s="12">
        <f>IF(AQ$2&gt;$D662,
MAX(IFERROR($E662/$F662, 0), $E662-SUM($H662:AP662)),
0)</f>
        <v>0</v>
      </c>
      <c r="AR662" s="12">
        <f>IF(AR$2&gt;$D662,
MAX(IFERROR($E662/$F662, 0), $E662-SUM($H662:AQ662)),
0)</f>
        <v>0</v>
      </c>
      <c r="AS662" s="12">
        <f>IF(AS$2&gt;$D662,
MAX(IFERROR($E662/$F662, 0), $E662-SUM($H662:AR662)),
0)</f>
        <v>0</v>
      </c>
      <c r="AT662" s="12">
        <f>IF(AT$2&gt;$D662,
MAX(IFERROR($E662/$F662, 0), $E662-SUM($H662:AS662)),
0)</f>
        <v>0</v>
      </c>
      <c r="AU662" s="12">
        <f>IF(AU$2&gt;$D662,
MAX(IFERROR($E662/$F662, 0), $E662-SUM($H662:AT662)),
0)</f>
        <v>0</v>
      </c>
      <c r="AV662" s="12">
        <f>IF(AV$2&gt;$D662,
MAX(IFERROR($E662/$F662, 0), $E662-SUM($H662:AU662)),
0)</f>
        <v>0</v>
      </c>
      <c r="AW662" s="12">
        <f>IF(AW$2&gt;$D662,
MAX(IFERROR($E662/$F662, 0), $E662-SUM($H662:AV662)),
0)</f>
        <v>0</v>
      </c>
      <c r="AX662" s="12">
        <f>IF(AX$2&gt;$D662,
MAX(IFERROR($E662/$F662, 0), $E662-SUM($H662:AW662)),
0)</f>
        <v>0</v>
      </c>
      <c r="AY662" s="12">
        <f>IF(AY$2&gt;$D662,
MAX(IFERROR($E662/$F662, 0), $E662-SUM($H662:AX662)),
0)</f>
        <v>0</v>
      </c>
      <c r="AZ662" s="12">
        <f>IF(AZ$2&gt;$D662,
MAX(IFERROR($E662/$F662, 0), $E662-SUM($H662:AY662)),
0)</f>
        <v>0</v>
      </c>
      <c r="BA662" s="12">
        <f>IF(BA$2&gt;$D662,
MAX(IFERROR($E662/$F662, 0), $E662-SUM($H662:AZ662)),
0)</f>
        <v>0</v>
      </c>
      <c r="BB662" s="12">
        <f>IF(BB$2&gt;$D662,
MAX(IFERROR($E662/$F662, 0), $E662-SUM($H662:BA662)),
0)</f>
        <v>0</v>
      </c>
      <c r="BC662" s="12">
        <f>IF(BC$2&gt;$D662,
MAX(IFERROR($E662/$F662, 0), $E662-SUM($H662:BB662)),
0)</f>
        <v>0</v>
      </c>
      <c r="BD662" s="12">
        <f>IF(BD$2&gt;$D662,
MAX(IFERROR($E662/$F662, 0), $E662-SUM($H662:BC662)),
0)</f>
        <v>0</v>
      </c>
      <c r="BE662" s="12">
        <f>IF(BE$2&gt;$D662,
MAX(IFERROR($E662/$F662, 0), $E662-SUM($H662:BD662)),
0)</f>
        <v>0</v>
      </c>
      <c r="BF662" s="12">
        <f>IF(BF$2&gt;$D662,
MAX(IFERROR($E662/$F662, 0), $E662-SUM($H662:BE662)),
0)</f>
        <v>0</v>
      </c>
      <c r="BG662" s="12">
        <f>IF(BG$2&gt;$D662,
MAX(IFERROR($E662/$F662, 0), $E662-SUM($H662:BF662)),
0)</f>
        <v>0</v>
      </c>
      <c r="BH662" s="12">
        <f>IF(BH$2&gt;$D662,
MAX(IFERROR($E662/$F662, 0), $E662-SUM($H662:BG662)),
0)</f>
        <v>0</v>
      </c>
      <c r="BI662" s="12">
        <f>IF(BI$2&gt;$D662,
MAX(IFERROR($E662/$F662, 0), $E662-SUM($H662:BH662)),
0)</f>
        <v>0</v>
      </c>
      <c r="BJ662" s="12">
        <f>IF(BJ$2&gt;$D662,
MAX(IFERROR($E662/$F662, 0), $E662-SUM($H662:BI662)),
0)</f>
        <v>0</v>
      </c>
      <c r="BK662" s="12">
        <f>IF(BK$2&gt;$D662,
MAX(IFERROR($E662/$F662, 0), $E662-SUM($H662:BJ662)),
0)</f>
        <v>0</v>
      </c>
      <c r="BL662" s="12">
        <f>IF(BL$2&gt;$D662,
MAX(IFERROR($E662/$F662, 0), $E662-SUM($H662:BK662)),
0)</f>
        <v>-24531.25</v>
      </c>
      <c r="BM662" s="12">
        <f>IF(BM$2&gt;$D662,
MAX(IFERROR($E662/$F662, 0), $E662-SUM($H662:BL662)),
0)</f>
        <v>-24531.25</v>
      </c>
      <c r="BN662" s="12">
        <f>IF(BN$2&gt;$D662,
MAX(IFERROR($E662/$F662, 0), $E662-SUM($H662:BM662)),
0)</f>
        <v>-24531.25</v>
      </c>
      <c r="BO662" s="12">
        <f>IF(BO$2&gt;$D662,
MAX(IFERROR($E662/$F662, 0), $E662-SUM($H662:BN662)),
0)</f>
        <v>-24531.25</v>
      </c>
      <c r="BP662" s="12">
        <f>IF(BP$2&gt;$D662,
MAX(IFERROR($E662/$F662, 0), $E662-SUM($H662:BO662)),
0)</f>
        <v>-24531.25</v>
      </c>
      <c r="BQ662" s="12">
        <f>IF(BQ$2&gt;$D662,
MAX(IFERROR($E662/$F662, 0), $E662-SUM($H662:BP662)),
0)</f>
        <v>-24531.25</v>
      </c>
      <c r="BR662" s="12">
        <f>IF(BR$2&gt;$D662,
MAX(IFERROR($E662/$F662, 0), $E662-SUM($H662:BQ662)),
0)</f>
        <v>-24531.25</v>
      </c>
      <c r="BS662" s="12">
        <f>IF(BS$2&gt;$D662,
MAX(IFERROR($E662/$F662, 0), $E662-SUM($H662:BR662)),
0)</f>
        <v>-24531.25</v>
      </c>
      <c r="BT662" s="12">
        <f>IF(BT$2&gt;$D662,
MAX(IFERROR($E662/$F662, 0), $E662-SUM($H662:BS662)),
0)</f>
        <v>-24531.25</v>
      </c>
      <c r="BU662" s="12">
        <f>IF(BU$2&gt;$D662,
MAX(IFERROR($E662/$F662, 0), $E662-SUM($H662:BT662)),
0)</f>
        <v>-24531.25</v>
      </c>
      <c r="BV662" s="12">
        <f>IF(BV$2&gt;$D662,
MAX(IFERROR($E662/$F662, 0), $E662-SUM($H662:BU662)),
0)</f>
        <v>-24531.25</v>
      </c>
      <c r="BW662" s="12">
        <f>IF(BW$2&gt;$D662,
MAX(IFERROR($E662/$F662, 0), $E662-SUM($H662:BV662)),
0)</f>
        <v>-24531.25</v>
      </c>
      <c r="BX662" s="12">
        <f>IF(BX$2&gt;$D662,
MAX(IFERROR($E662/$F662, 0), $E662-SUM($H662:BW662)),
0)</f>
        <v>0</v>
      </c>
      <c r="BY662" s="12">
        <f>IF(BY$2&gt;$D662,
MAX(IFERROR($E662/$F662, 0), $E662-SUM($H662:BX662)),
0)</f>
        <v>0</v>
      </c>
      <c r="BZ662" s="12">
        <f>IF(BZ$2&gt;$D662,
MAX(IFERROR($E662/$F662, 0), $E662-SUM($H662:BY662)),
0)</f>
        <v>0</v>
      </c>
      <c r="CA662" s="12">
        <f>IF(CA$2&gt;$D662,
MAX(IFERROR($E662/$F662, 0), $E662-SUM($H662:BZ662)),
0)</f>
        <v>0</v>
      </c>
      <c r="CB662" s="12">
        <f>IF(CB$2&gt;$D662,
MAX(IFERROR($E662/$F662, 0), $E662-SUM($H662:CA662)),
0)</f>
        <v>0</v>
      </c>
      <c r="CC662" s="12">
        <f>IF(CC$2&gt;$D662,
MAX(IFERROR($E662/$F662, 0), $E662-SUM($H662:CB662)),
0)</f>
        <v>0</v>
      </c>
      <c r="CD662" s="12">
        <f>IF(CD$2&gt;$D662,
MAX(IFERROR($E662/$F662, 0), $E662-SUM($H662:CC662)),
0)</f>
        <v>0</v>
      </c>
      <c r="CE662" s="12">
        <f>IF(CE$2&gt;$D662,
MAX(IFERROR($E662/$F662, 0), $E662-SUM($H662:CD662)),
0)</f>
        <v>0</v>
      </c>
      <c r="CF662" s="12">
        <f>IF(CF$2&gt;$D662,
MAX(IFERROR($E662/$F662, 0), $E662-SUM($H662:CE662)),
0)</f>
        <v>0</v>
      </c>
      <c r="CG662" s="12">
        <f>IF(CG$2&gt;$D662,
MAX(IFERROR($E662/$F662, 0), $E662-SUM($H662:CF662)),
0)</f>
        <v>0</v>
      </c>
      <c r="CH662" s="12">
        <f>IF(CH$2&gt;$D662,
MAX(IFERROR($E662/$F662, 0), $E662-SUM($H662:CG662)),
0)</f>
        <v>0</v>
      </c>
      <c r="CI662" s="12">
        <f>IF(CI$2&gt;$D662,
MAX(IFERROR($E662/$F662, 0), $E662-SUM($H662:CH662)),
0)</f>
        <v>0</v>
      </c>
      <c r="CJ662" s="12">
        <f>IF(CJ$2&gt;$D662,
MAX(IFERROR($E662/$F662, 0), $E662-SUM($H662:CI662)),
0)</f>
        <v>0</v>
      </c>
      <c r="CK662" s="12">
        <f>IF(CK$2&gt;$D662,
MAX(IFERROR($E662/$F662, 0), $E662-SUM($H662:CJ662)),
0)</f>
        <v>0</v>
      </c>
      <c r="CL662" s="12">
        <f>IF(CL$2&gt;$D662,
MAX(IFERROR($E662/$F662, 0), $E662-SUM($H662:CK662)),
0)</f>
        <v>0</v>
      </c>
      <c r="CM662" s="12">
        <f>IF(CM$2&gt;$D662,
MAX(IFERROR($E662/$F662, 0), $E662-SUM($H662:CL662)),
0)</f>
        <v>0</v>
      </c>
      <c r="CN662" s="12">
        <f>IF(CN$2&gt;$D662,
MAX(IFERROR($E662/$F662, 0), $E662-SUM($H662:CM662)),
0)</f>
        <v>0</v>
      </c>
      <c r="CO662" s="12">
        <f>IF(CO$2&gt;$D662,
MAX(IFERROR($E662/$F662, 0), $E662-SUM($H662:CN662)),
0)</f>
        <v>0</v>
      </c>
      <c r="CP662" s="12">
        <f>IF(CP$2&gt;$D662,
MAX(IFERROR($E662/$F662, 0), $E662-SUM($H662:CO662)),
0)</f>
        <v>0</v>
      </c>
      <c r="CQ662" s="12">
        <f>IF(CQ$2&gt;$D662,
MAX(IFERROR($E662/$F662, 0), $E662-SUM($H662:CP662)),
0)</f>
        <v>0</v>
      </c>
      <c r="CR662" s="12">
        <f>IF(CR$2&gt;$D662,
MAX(IFERROR($E662/$F662, 0), $E662-SUM($H662:CQ662)),
0)</f>
        <v>0</v>
      </c>
      <c r="CS662" s="12">
        <f>IF(CS$2&gt;$D662,
MAX(IFERROR($E662/$F662, 0), $E662-SUM($H662:CR662)),
0)</f>
        <v>0</v>
      </c>
      <c r="CT662" s="12">
        <f>IF(CT$2&gt;$D662,
MAX(IFERROR($E662/$F662, 0), $E662-SUM($H662:CS662)),
0)</f>
        <v>0</v>
      </c>
      <c r="CU662" s="12">
        <f>IF(CU$2&gt;$D662,
MAX(IFERROR($E662/$F662, 0), $E662-SUM($H662:CT662)),
0)</f>
        <v>0</v>
      </c>
      <c r="CV662" s="12">
        <f>IF(CV$2&gt;$D662,
MAX(IFERROR($E662/$F662, 0), $E662-SUM($H662:CU662)),
0)</f>
        <v>0</v>
      </c>
      <c r="CW662" s="12">
        <f>IF(CW$2&gt;$D662,
MAX(IFERROR($E662/$F662, 0), $E662-SUM($H662:CV662)),
0)</f>
        <v>0</v>
      </c>
      <c r="CX662" s="12">
        <f>IF(CX$2&gt;$D662,
MAX(IFERROR($E662/$F662, 0), $E662-SUM($H662:CW662)),
0)</f>
        <v>0</v>
      </c>
      <c r="CY662" s="12">
        <f>IF(CY$2&gt;$D662,
MAX(IFERROR($E662/$F662, 0), $E662-SUM($H662:CX662)),
0)</f>
        <v>0</v>
      </c>
      <c r="CZ662" s="12">
        <f>IF(CZ$2&gt;$D662,
MAX(IFERROR($E662/$F662, 0), $E662-SUM($H662:CY662)),
0)</f>
        <v>0</v>
      </c>
      <c r="DA662" s="12">
        <f>IF(DA$2&gt;$D662,
MAX(IFERROR($E662/$F662, 0), $E662-SUM($H662:CZ662)),
0)</f>
        <v>0</v>
      </c>
      <c r="DB662" s="12">
        <f>IF(DB$2&gt;$D662,
MAX(IFERROR($E662/$F662, 0), $E662-SUM($H662:DA662)),
0)</f>
        <v>0</v>
      </c>
      <c r="DC662" s="12">
        <f>IF(DC$2&gt;$D662,
MAX(IFERROR($E662/$F662, 0), $E662-SUM($H662:DB662)),
0)</f>
        <v>0</v>
      </c>
      <c r="DD662" s="12">
        <f>IF(DD$2&gt;$D662,
MAX(IFERROR($E662/$F662, 0), $E662-SUM($H662:DC662)),
0)</f>
        <v>0</v>
      </c>
      <c r="DE662" s="12">
        <f>IF(DE$2&gt;$D662,
MAX(IFERROR($E662/$F662, 0), $E662-SUM($H662:DD662)),
0)</f>
        <v>0</v>
      </c>
      <c r="DF662" s="12">
        <f>IF(DF$2&gt;$D662,
MAX(IFERROR($E662/$F662, 0), $E662-SUM($H662:DE662)),
0)</f>
        <v>0</v>
      </c>
      <c r="DG662" s="12">
        <f>IF(DG$2&gt;$D662,
MAX(IFERROR($E662/$F662, 0), $E662-SUM($H662:DF662)),
0)</f>
        <v>0</v>
      </c>
      <c r="DH662" s="12">
        <f>IF(DH$2&gt;$D662,
MAX(IFERROR($E662/$F662, 0), $E662-SUM($H662:DG662)),
0)</f>
        <v>0</v>
      </c>
      <c r="DI662" s="12">
        <f>IF(DI$2&gt;$D662,
MAX(IFERROR($E662/$F662, 0), $E662-SUM($H662:DH662)),
0)</f>
        <v>0</v>
      </c>
      <c r="DJ662" s="12">
        <f>IF(DJ$2&gt;$D662,
MAX(IFERROR($E662/$F662, 0), $E662-SUM($H662:DI662)),
0)</f>
        <v>0</v>
      </c>
      <c r="DK662" s="12">
        <f>IF(DK$2&gt;$D662,
MAX(IFERROR($E662/$F662, 0), $E662-SUM($H662:DJ662)),
0)</f>
        <v>0</v>
      </c>
      <c r="DL662" s="12">
        <f>IF(DL$2&gt;$D662,
MAX(IFERROR($E662/$F662, 0), $E662-SUM($H662:DK662)),
0)</f>
        <v>0</v>
      </c>
      <c r="DM662" s="12">
        <f>IF(DM$2&gt;$D662,
MAX(IFERROR($E662/$F662, 0), $E662-SUM($H662:DL662)),
0)</f>
        <v>0</v>
      </c>
      <c r="DN662" s="12">
        <f>IF(DN$2&gt;$D662,
MAX(IFERROR($E662/$F662, 0), $E662-SUM($H662:DM662)),
0)</f>
        <v>0</v>
      </c>
      <c r="DO662" s="12">
        <f>IF(DO$2&gt;$D662,
MAX(IFERROR($E662/$F662, 0), $E662-SUM($H662:DN662)),
0)</f>
        <v>0</v>
      </c>
      <c r="DP662" s="12">
        <f>IF(DP$2&gt;$D662,
MAX(IFERROR($E662/$F662, 0), $E662-SUM($H662:DO662)),
0)</f>
        <v>0</v>
      </c>
      <c r="DQ662" s="12">
        <f>IF(DQ$2&gt;$D662,
MAX(IFERROR($E662/$F662, 0), $E662-SUM($H662:DP662)),
0)</f>
        <v>0</v>
      </c>
      <c r="DR662" s="12">
        <f>IF(DR$2&gt;$D662,
MAX(IFERROR($E662/$F662, 0), $E662-SUM($H662:DQ662)),
0)</f>
        <v>0</v>
      </c>
      <c r="DS662" s="12">
        <f>IF(DS$2&gt;$D662,
MAX(IFERROR($E662/$F662, 0), $E662-SUM($H662:DR662)),
0)</f>
        <v>0</v>
      </c>
      <c r="DT662" s="12">
        <f>IF(DT$2&gt;$D662,
MAX(IFERROR($E662/$F662, 0), $E662-SUM($H662:DS662)),
0)</f>
        <v>0</v>
      </c>
      <c r="DU662" s="12">
        <f>IF(DU$2&gt;$D662,
MAX(IFERROR($E662/$F662, 0), $E662-SUM($H662:DT662)),
0)</f>
        <v>0</v>
      </c>
      <c r="DV662" s="12">
        <f>IF(DV$2&gt;$D662,
MAX(IFERROR($E662/$F662, 0), $E662-SUM($H662:DU662)),
0)</f>
        <v>0</v>
      </c>
      <c r="DW662" s="12">
        <f>IF(DW$2&gt;$D662,
MAX(IFERROR($E662/$F662, 0), $E662-SUM($H662:DV662)),
0)</f>
        <v>0</v>
      </c>
      <c r="DX662" s="12">
        <f>IF(DX$2&gt;$D662,
MAX(IFERROR($E662/$F662, 0), $E662-SUM($H662:DW662)),
0)</f>
        <v>0</v>
      </c>
      <c r="DY662" s="12">
        <f>IF(DY$2&gt;$D662,
MAX(IFERROR($E662/$F662, 0), $E662-SUM($H662:DX662)),
0)</f>
        <v>0</v>
      </c>
      <c r="EB662" s="116">
        <f t="shared" si="1657"/>
        <v>661</v>
      </c>
      <c r="EC662" s="2" t="str">
        <f t="shared" si="1666"/>
        <v>Phase 5</v>
      </c>
      <c r="ED662" s="2" t="str">
        <f t="shared" si="1667"/>
        <v>60' Wide</v>
      </c>
      <c r="EE662" s="33" t="str">
        <f>EE665</f>
        <v>Cash</v>
      </c>
      <c r="EF662" s="2" t="str">
        <f>EF665</f>
        <v>Advertising / Sales Center</v>
      </c>
    </row>
    <row r="663" spans="1:136" x14ac:dyDescent="0.3">
      <c r="B663" s="2" t="str">
        <f>Product!$R$2</f>
        <v>Phase 5</v>
      </c>
      <c r="C663" s="2" t="str">
        <f>Product!$R$3</f>
        <v>75' Wide</v>
      </c>
      <c r="D663" s="127">
        <f>SUMIFS(INDEX(Product!$B$2:$U$97, MATCH(D643, Product!$B$2:$B$97, 0), ), Product!$B$2:$U$2, $B663, Product!$B$3:$U$3, $C663)</f>
        <v>46203</v>
      </c>
      <c r="E663" s="129">
        <f>SUMIFS(INDEX(Product!$B$2:$U$97, MATCH(E643, Product!$B$2:$B$97, 0), ), Product!$B$2:$U$2, $B663, Product!$B$3:$U$3, $C663)</f>
        <v>-229750</v>
      </c>
      <c r="F663" s="128">
        <f>SUMIFS(INDEX(Product!$B$2:$U$97, MATCH(F643, Product!$B$2:$B$97, 0), ), Product!$B$2:$U$2, $B663, Product!$B$3:$U$3, $C663)</f>
        <v>12</v>
      </c>
      <c r="G663" s="11">
        <f>SUM(H663:DZ663)</f>
        <v>-229750</v>
      </c>
      <c r="I663" s="12">
        <f>IF(I$2&gt;$D663,
MAX(IFERROR($E663/$F663, 0), $E663-SUM($H663:H663)),
0)</f>
        <v>0</v>
      </c>
      <c r="J663" s="12">
        <f>IF(J$2&gt;$D663,
MAX(IFERROR($E663/$F663, 0), $E663-SUM($H663:I663)),
0)</f>
        <v>0</v>
      </c>
      <c r="K663" s="12">
        <f>IF(K$2&gt;$D663,
MAX(IFERROR($E663/$F663, 0), $E663-SUM($H663:J663)),
0)</f>
        <v>0</v>
      </c>
      <c r="L663" s="12">
        <f>IF(L$2&gt;$D663,
MAX(IFERROR($E663/$F663, 0), $E663-SUM($H663:K663)),
0)</f>
        <v>0</v>
      </c>
      <c r="M663" s="12">
        <f>IF(M$2&gt;$D663,
MAX(IFERROR($E663/$F663, 0), $E663-SUM($H663:L663)),
0)</f>
        <v>0</v>
      </c>
      <c r="N663" s="12">
        <f>IF(N$2&gt;$D663,
MAX(IFERROR($E663/$F663, 0), $E663-SUM($H663:M663)),
0)</f>
        <v>0</v>
      </c>
      <c r="O663" s="12">
        <f>IF(O$2&gt;$D663,
MAX(IFERROR($E663/$F663, 0), $E663-SUM($H663:N663)),
0)</f>
        <v>0</v>
      </c>
      <c r="P663" s="12">
        <f>IF(P$2&gt;$D663,
MAX(IFERROR($E663/$F663, 0), $E663-SUM($H663:O663)),
0)</f>
        <v>0</v>
      </c>
      <c r="Q663" s="12">
        <f>IF(Q$2&gt;$D663,
MAX(IFERROR($E663/$F663, 0), $E663-SUM($H663:P663)),
0)</f>
        <v>0</v>
      </c>
      <c r="R663" s="12">
        <f>IF(R$2&gt;$D663,
MAX(IFERROR($E663/$F663, 0), $E663-SUM($H663:Q663)),
0)</f>
        <v>0</v>
      </c>
      <c r="S663" s="12">
        <f>IF(S$2&gt;$D663,
MAX(IFERROR($E663/$F663, 0), $E663-SUM($H663:R663)),
0)</f>
        <v>0</v>
      </c>
      <c r="T663" s="12">
        <f>IF(T$2&gt;$D663,
MAX(IFERROR($E663/$F663, 0), $E663-SUM($H663:S663)),
0)</f>
        <v>0</v>
      </c>
      <c r="U663" s="12">
        <f>IF(U$2&gt;$D663,
MAX(IFERROR($E663/$F663, 0), $E663-SUM($H663:T663)),
0)</f>
        <v>0</v>
      </c>
      <c r="V663" s="12">
        <f>IF(V$2&gt;$D663,
MAX(IFERROR($E663/$F663, 0), $E663-SUM($H663:U663)),
0)</f>
        <v>0</v>
      </c>
      <c r="W663" s="12">
        <f>IF(W$2&gt;$D663,
MAX(IFERROR($E663/$F663, 0), $E663-SUM($H663:V663)),
0)</f>
        <v>0</v>
      </c>
      <c r="X663" s="12">
        <f>IF(X$2&gt;$D663,
MAX(IFERROR($E663/$F663, 0), $E663-SUM($H663:W663)),
0)</f>
        <v>0</v>
      </c>
      <c r="Y663" s="12">
        <f>IF(Y$2&gt;$D663,
MAX(IFERROR($E663/$F663, 0), $E663-SUM($H663:X663)),
0)</f>
        <v>0</v>
      </c>
      <c r="Z663" s="12">
        <f>IF(Z$2&gt;$D663,
MAX(IFERROR($E663/$F663, 0), $E663-SUM($H663:Y663)),
0)</f>
        <v>0</v>
      </c>
      <c r="AA663" s="12">
        <f>IF(AA$2&gt;$D663,
MAX(IFERROR($E663/$F663, 0), $E663-SUM($H663:Z663)),
0)</f>
        <v>0</v>
      </c>
      <c r="AB663" s="12">
        <f>IF(AB$2&gt;$D663,
MAX(IFERROR($E663/$F663, 0), $E663-SUM($H663:AA663)),
0)</f>
        <v>0</v>
      </c>
      <c r="AC663" s="12">
        <f>IF(AC$2&gt;$D663,
MAX(IFERROR($E663/$F663, 0), $E663-SUM($H663:AB663)),
0)</f>
        <v>0</v>
      </c>
      <c r="AD663" s="12">
        <f>IF(AD$2&gt;$D663,
MAX(IFERROR($E663/$F663, 0), $E663-SUM($H663:AC663)),
0)</f>
        <v>0</v>
      </c>
      <c r="AE663" s="12">
        <f>IF(AE$2&gt;$D663,
MAX(IFERROR($E663/$F663, 0), $E663-SUM($H663:AD663)),
0)</f>
        <v>0</v>
      </c>
      <c r="AF663" s="12">
        <f>IF(AF$2&gt;$D663,
MAX(IFERROR($E663/$F663, 0), $E663-SUM($H663:AE663)),
0)</f>
        <v>0</v>
      </c>
      <c r="AG663" s="12">
        <f>IF(AG$2&gt;$D663,
MAX(IFERROR($E663/$F663, 0), $E663-SUM($H663:AF663)),
0)</f>
        <v>0</v>
      </c>
      <c r="AH663" s="12">
        <f>IF(AH$2&gt;$D663,
MAX(IFERROR($E663/$F663, 0), $E663-SUM($H663:AG663)),
0)</f>
        <v>0</v>
      </c>
      <c r="AI663" s="12">
        <f>IF(AI$2&gt;$D663,
MAX(IFERROR($E663/$F663, 0), $E663-SUM($H663:AH663)),
0)</f>
        <v>0</v>
      </c>
      <c r="AJ663" s="12">
        <f>IF(AJ$2&gt;$D663,
MAX(IFERROR($E663/$F663, 0), $E663-SUM($H663:AI663)),
0)</f>
        <v>0</v>
      </c>
      <c r="AK663" s="12">
        <f>IF(AK$2&gt;$D663,
MAX(IFERROR($E663/$F663, 0), $E663-SUM($H663:AJ663)),
0)</f>
        <v>0</v>
      </c>
      <c r="AL663" s="12">
        <f>IF(AL$2&gt;$D663,
MAX(IFERROR($E663/$F663, 0), $E663-SUM($H663:AK663)),
0)</f>
        <v>0</v>
      </c>
      <c r="AM663" s="12">
        <f>IF(AM$2&gt;$D663,
MAX(IFERROR($E663/$F663, 0), $E663-SUM($H663:AL663)),
0)</f>
        <v>0</v>
      </c>
      <c r="AN663" s="12">
        <f>IF(AN$2&gt;$D663,
MAX(IFERROR($E663/$F663, 0), $E663-SUM($H663:AM663)),
0)</f>
        <v>0</v>
      </c>
      <c r="AO663" s="12">
        <f>IF(AO$2&gt;$D663,
MAX(IFERROR($E663/$F663, 0), $E663-SUM($H663:AN663)),
0)</f>
        <v>0</v>
      </c>
      <c r="AP663" s="12">
        <f>IF(AP$2&gt;$D663,
MAX(IFERROR($E663/$F663, 0), $E663-SUM($H663:AO663)),
0)</f>
        <v>0</v>
      </c>
      <c r="AQ663" s="12">
        <f>IF(AQ$2&gt;$D663,
MAX(IFERROR($E663/$F663, 0), $E663-SUM($H663:AP663)),
0)</f>
        <v>0</v>
      </c>
      <c r="AR663" s="12">
        <f>IF(AR$2&gt;$D663,
MAX(IFERROR($E663/$F663, 0), $E663-SUM($H663:AQ663)),
0)</f>
        <v>0</v>
      </c>
      <c r="AS663" s="12">
        <f>IF(AS$2&gt;$D663,
MAX(IFERROR($E663/$F663, 0), $E663-SUM($H663:AR663)),
0)</f>
        <v>0</v>
      </c>
      <c r="AT663" s="12">
        <f>IF(AT$2&gt;$D663,
MAX(IFERROR($E663/$F663, 0), $E663-SUM($H663:AS663)),
0)</f>
        <v>0</v>
      </c>
      <c r="AU663" s="12">
        <f>IF(AU$2&gt;$D663,
MAX(IFERROR($E663/$F663, 0), $E663-SUM($H663:AT663)),
0)</f>
        <v>0</v>
      </c>
      <c r="AV663" s="12">
        <f>IF(AV$2&gt;$D663,
MAX(IFERROR($E663/$F663, 0), $E663-SUM($H663:AU663)),
0)</f>
        <v>0</v>
      </c>
      <c r="AW663" s="12">
        <f>IF(AW$2&gt;$D663,
MAX(IFERROR($E663/$F663, 0), $E663-SUM($H663:AV663)),
0)</f>
        <v>0</v>
      </c>
      <c r="AX663" s="12">
        <f>IF(AX$2&gt;$D663,
MAX(IFERROR($E663/$F663, 0), $E663-SUM($H663:AW663)),
0)</f>
        <v>0</v>
      </c>
      <c r="AY663" s="12">
        <f>IF(AY$2&gt;$D663,
MAX(IFERROR($E663/$F663, 0), $E663-SUM($H663:AX663)),
0)</f>
        <v>0</v>
      </c>
      <c r="AZ663" s="12">
        <f>IF(AZ$2&gt;$D663,
MAX(IFERROR($E663/$F663, 0), $E663-SUM($H663:AY663)),
0)</f>
        <v>0</v>
      </c>
      <c r="BA663" s="12">
        <f>IF(BA$2&gt;$D663,
MAX(IFERROR($E663/$F663, 0), $E663-SUM($H663:AZ663)),
0)</f>
        <v>0</v>
      </c>
      <c r="BB663" s="12">
        <f>IF(BB$2&gt;$D663,
MAX(IFERROR($E663/$F663, 0), $E663-SUM($H663:BA663)),
0)</f>
        <v>0</v>
      </c>
      <c r="BC663" s="12">
        <f>IF(BC$2&gt;$D663,
MAX(IFERROR($E663/$F663, 0), $E663-SUM($H663:BB663)),
0)</f>
        <v>0</v>
      </c>
      <c r="BD663" s="12">
        <f>IF(BD$2&gt;$D663,
MAX(IFERROR($E663/$F663, 0), $E663-SUM($H663:BC663)),
0)</f>
        <v>0</v>
      </c>
      <c r="BE663" s="12">
        <f>IF(BE$2&gt;$D663,
MAX(IFERROR($E663/$F663, 0), $E663-SUM($H663:BD663)),
0)</f>
        <v>0</v>
      </c>
      <c r="BF663" s="12">
        <f>IF(BF$2&gt;$D663,
MAX(IFERROR($E663/$F663, 0), $E663-SUM($H663:BE663)),
0)</f>
        <v>0</v>
      </c>
      <c r="BG663" s="12">
        <f>IF(BG$2&gt;$D663,
MAX(IFERROR($E663/$F663, 0), $E663-SUM($H663:BF663)),
0)</f>
        <v>0</v>
      </c>
      <c r="BH663" s="12">
        <f>IF(BH$2&gt;$D663,
MAX(IFERROR($E663/$F663, 0), $E663-SUM($H663:BG663)),
0)</f>
        <v>0</v>
      </c>
      <c r="BI663" s="12">
        <f>IF(BI$2&gt;$D663,
MAX(IFERROR($E663/$F663, 0), $E663-SUM($H663:BH663)),
0)</f>
        <v>0</v>
      </c>
      <c r="BJ663" s="12">
        <f>IF(BJ$2&gt;$D663,
MAX(IFERROR($E663/$F663, 0), $E663-SUM($H663:BI663)),
0)</f>
        <v>0</v>
      </c>
      <c r="BK663" s="12">
        <f>IF(BK$2&gt;$D663,
MAX(IFERROR($E663/$F663, 0), $E663-SUM($H663:BJ663)),
0)</f>
        <v>0</v>
      </c>
      <c r="BL663" s="12">
        <f>IF(BL$2&gt;$D663,
MAX(IFERROR($E663/$F663, 0), $E663-SUM($H663:BK663)),
0)</f>
        <v>-19145.833333333332</v>
      </c>
      <c r="BM663" s="12">
        <f>IF(BM$2&gt;$D663,
MAX(IFERROR($E663/$F663, 0), $E663-SUM($H663:BL663)),
0)</f>
        <v>-19145.833333333332</v>
      </c>
      <c r="BN663" s="12">
        <f>IF(BN$2&gt;$D663,
MAX(IFERROR($E663/$F663, 0), $E663-SUM($H663:BM663)),
0)</f>
        <v>-19145.833333333332</v>
      </c>
      <c r="BO663" s="12">
        <f>IF(BO$2&gt;$D663,
MAX(IFERROR($E663/$F663, 0), $E663-SUM($H663:BN663)),
0)</f>
        <v>-19145.833333333332</v>
      </c>
      <c r="BP663" s="12">
        <f>IF(BP$2&gt;$D663,
MAX(IFERROR($E663/$F663, 0), $E663-SUM($H663:BO663)),
0)</f>
        <v>-19145.833333333332</v>
      </c>
      <c r="BQ663" s="12">
        <f>IF(BQ$2&gt;$D663,
MAX(IFERROR($E663/$F663, 0), $E663-SUM($H663:BP663)),
0)</f>
        <v>-19145.833333333332</v>
      </c>
      <c r="BR663" s="12">
        <f>IF(BR$2&gt;$D663,
MAX(IFERROR($E663/$F663, 0), $E663-SUM($H663:BQ663)),
0)</f>
        <v>-19145.833333333332</v>
      </c>
      <c r="BS663" s="12">
        <f>IF(BS$2&gt;$D663,
MAX(IFERROR($E663/$F663, 0), $E663-SUM($H663:BR663)),
0)</f>
        <v>-19145.833333333332</v>
      </c>
      <c r="BT663" s="12">
        <f>IF(BT$2&gt;$D663,
MAX(IFERROR($E663/$F663, 0), $E663-SUM($H663:BS663)),
0)</f>
        <v>-19145.833333333332</v>
      </c>
      <c r="BU663" s="12">
        <f>IF(BU$2&gt;$D663,
MAX(IFERROR($E663/$F663, 0), $E663-SUM($H663:BT663)),
0)</f>
        <v>-19145.833333333332</v>
      </c>
      <c r="BV663" s="12">
        <f>IF(BV$2&gt;$D663,
MAX(IFERROR($E663/$F663, 0), $E663-SUM($H663:BU663)),
0)</f>
        <v>-19145.833333333332</v>
      </c>
      <c r="BW663" s="12">
        <f>IF(BW$2&gt;$D663,
MAX(IFERROR($E663/$F663, 0), $E663-SUM($H663:BV663)),
0)</f>
        <v>-19145.833333333314</v>
      </c>
      <c r="BX663" s="12">
        <f>IF(BX$2&gt;$D663,
MAX(IFERROR($E663/$F663, 0), $E663-SUM($H663:BW663)),
0)</f>
        <v>0</v>
      </c>
      <c r="BY663" s="12">
        <f>IF(BY$2&gt;$D663,
MAX(IFERROR($E663/$F663, 0), $E663-SUM($H663:BX663)),
0)</f>
        <v>0</v>
      </c>
      <c r="BZ663" s="12">
        <f>IF(BZ$2&gt;$D663,
MAX(IFERROR($E663/$F663, 0), $E663-SUM($H663:BY663)),
0)</f>
        <v>0</v>
      </c>
      <c r="CA663" s="12">
        <f>IF(CA$2&gt;$D663,
MAX(IFERROR($E663/$F663, 0), $E663-SUM($H663:BZ663)),
0)</f>
        <v>0</v>
      </c>
      <c r="CB663" s="12">
        <f>IF(CB$2&gt;$D663,
MAX(IFERROR($E663/$F663, 0), $E663-SUM($H663:CA663)),
0)</f>
        <v>0</v>
      </c>
      <c r="CC663" s="12">
        <f>IF(CC$2&gt;$D663,
MAX(IFERROR($E663/$F663, 0), $E663-SUM($H663:CB663)),
0)</f>
        <v>0</v>
      </c>
      <c r="CD663" s="12">
        <f>IF(CD$2&gt;$D663,
MAX(IFERROR($E663/$F663, 0), $E663-SUM($H663:CC663)),
0)</f>
        <v>0</v>
      </c>
      <c r="CE663" s="12">
        <f>IF(CE$2&gt;$D663,
MAX(IFERROR($E663/$F663, 0), $E663-SUM($H663:CD663)),
0)</f>
        <v>0</v>
      </c>
      <c r="CF663" s="12">
        <f>IF(CF$2&gt;$D663,
MAX(IFERROR($E663/$F663, 0), $E663-SUM($H663:CE663)),
0)</f>
        <v>0</v>
      </c>
      <c r="CG663" s="12">
        <f>IF(CG$2&gt;$D663,
MAX(IFERROR($E663/$F663, 0), $E663-SUM($H663:CF663)),
0)</f>
        <v>0</v>
      </c>
      <c r="CH663" s="12">
        <f>IF(CH$2&gt;$D663,
MAX(IFERROR($E663/$F663, 0), $E663-SUM($H663:CG663)),
0)</f>
        <v>0</v>
      </c>
      <c r="CI663" s="12">
        <f>IF(CI$2&gt;$D663,
MAX(IFERROR($E663/$F663, 0), $E663-SUM($H663:CH663)),
0)</f>
        <v>0</v>
      </c>
      <c r="CJ663" s="12">
        <f>IF(CJ$2&gt;$D663,
MAX(IFERROR($E663/$F663, 0), $E663-SUM($H663:CI663)),
0)</f>
        <v>0</v>
      </c>
      <c r="CK663" s="12">
        <f>IF(CK$2&gt;$D663,
MAX(IFERROR($E663/$F663, 0), $E663-SUM($H663:CJ663)),
0)</f>
        <v>0</v>
      </c>
      <c r="CL663" s="12">
        <f>IF(CL$2&gt;$D663,
MAX(IFERROR($E663/$F663, 0), $E663-SUM($H663:CK663)),
0)</f>
        <v>0</v>
      </c>
      <c r="CM663" s="12">
        <f>IF(CM$2&gt;$D663,
MAX(IFERROR($E663/$F663, 0), $E663-SUM($H663:CL663)),
0)</f>
        <v>0</v>
      </c>
      <c r="CN663" s="12">
        <f>IF(CN$2&gt;$D663,
MAX(IFERROR($E663/$F663, 0), $E663-SUM($H663:CM663)),
0)</f>
        <v>0</v>
      </c>
      <c r="CO663" s="12">
        <f>IF(CO$2&gt;$D663,
MAX(IFERROR($E663/$F663, 0), $E663-SUM($H663:CN663)),
0)</f>
        <v>0</v>
      </c>
      <c r="CP663" s="12">
        <f>IF(CP$2&gt;$D663,
MAX(IFERROR($E663/$F663, 0), $E663-SUM($H663:CO663)),
0)</f>
        <v>0</v>
      </c>
      <c r="CQ663" s="12">
        <f>IF(CQ$2&gt;$D663,
MAX(IFERROR($E663/$F663, 0), $E663-SUM($H663:CP663)),
0)</f>
        <v>0</v>
      </c>
      <c r="CR663" s="12">
        <f>IF(CR$2&gt;$D663,
MAX(IFERROR($E663/$F663, 0), $E663-SUM($H663:CQ663)),
0)</f>
        <v>0</v>
      </c>
      <c r="CS663" s="12">
        <f>IF(CS$2&gt;$D663,
MAX(IFERROR($E663/$F663, 0), $E663-SUM($H663:CR663)),
0)</f>
        <v>0</v>
      </c>
      <c r="CT663" s="12">
        <f>IF(CT$2&gt;$D663,
MAX(IFERROR($E663/$F663, 0), $E663-SUM($H663:CS663)),
0)</f>
        <v>0</v>
      </c>
      <c r="CU663" s="12">
        <f>IF(CU$2&gt;$D663,
MAX(IFERROR($E663/$F663, 0), $E663-SUM($H663:CT663)),
0)</f>
        <v>0</v>
      </c>
      <c r="CV663" s="12">
        <f>IF(CV$2&gt;$D663,
MAX(IFERROR($E663/$F663, 0), $E663-SUM($H663:CU663)),
0)</f>
        <v>0</v>
      </c>
      <c r="CW663" s="12">
        <f>IF(CW$2&gt;$D663,
MAX(IFERROR($E663/$F663, 0), $E663-SUM($H663:CV663)),
0)</f>
        <v>0</v>
      </c>
      <c r="CX663" s="12">
        <f>IF(CX$2&gt;$D663,
MAX(IFERROR($E663/$F663, 0), $E663-SUM($H663:CW663)),
0)</f>
        <v>0</v>
      </c>
      <c r="CY663" s="12">
        <f>IF(CY$2&gt;$D663,
MAX(IFERROR($E663/$F663, 0), $E663-SUM($H663:CX663)),
0)</f>
        <v>0</v>
      </c>
      <c r="CZ663" s="12">
        <f>IF(CZ$2&gt;$D663,
MAX(IFERROR($E663/$F663, 0), $E663-SUM($H663:CY663)),
0)</f>
        <v>0</v>
      </c>
      <c r="DA663" s="12">
        <f>IF(DA$2&gt;$D663,
MAX(IFERROR($E663/$F663, 0), $E663-SUM($H663:CZ663)),
0)</f>
        <v>0</v>
      </c>
      <c r="DB663" s="12">
        <f>IF(DB$2&gt;$D663,
MAX(IFERROR($E663/$F663, 0), $E663-SUM($H663:DA663)),
0)</f>
        <v>0</v>
      </c>
      <c r="DC663" s="12">
        <f>IF(DC$2&gt;$D663,
MAX(IFERROR($E663/$F663, 0), $E663-SUM($H663:DB663)),
0)</f>
        <v>0</v>
      </c>
      <c r="DD663" s="12">
        <f>IF(DD$2&gt;$D663,
MAX(IFERROR($E663/$F663, 0), $E663-SUM($H663:DC663)),
0)</f>
        <v>0</v>
      </c>
      <c r="DE663" s="12">
        <f>IF(DE$2&gt;$D663,
MAX(IFERROR($E663/$F663, 0), $E663-SUM($H663:DD663)),
0)</f>
        <v>0</v>
      </c>
      <c r="DF663" s="12">
        <f>IF(DF$2&gt;$D663,
MAX(IFERROR($E663/$F663, 0), $E663-SUM($H663:DE663)),
0)</f>
        <v>0</v>
      </c>
      <c r="DG663" s="12">
        <f>IF(DG$2&gt;$D663,
MAX(IFERROR($E663/$F663, 0), $E663-SUM($H663:DF663)),
0)</f>
        <v>0</v>
      </c>
      <c r="DH663" s="12">
        <f>IF(DH$2&gt;$D663,
MAX(IFERROR($E663/$F663, 0), $E663-SUM($H663:DG663)),
0)</f>
        <v>0</v>
      </c>
      <c r="DI663" s="12">
        <f>IF(DI$2&gt;$D663,
MAX(IFERROR($E663/$F663, 0), $E663-SUM($H663:DH663)),
0)</f>
        <v>0</v>
      </c>
      <c r="DJ663" s="12">
        <f>IF(DJ$2&gt;$D663,
MAX(IFERROR($E663/$F663, 0), $E663-SUM($H663:DI663)),
0)</f>
        <v>0</v>
      </c>
      <c r="DK663" s="12">
        <f>IF(DK$2&gt;$D663,
MAX(IFERROR($E663/$F663, 0), $E663-SUM($H663:DJ663)),
0)</f>
        <v>0</v>
      </c>
      <c r="DL663" s="12">
        <f>IF(DL$2&gt;$D663,
MAX(IFERROR($E663/$F663, 0), $E663-SUM($H663:DK663)),
0)</f>
        <v>0</v>
      </c>
      <c r="DM663" s="12">
        <f>IF(DM$2&gt;$D663,
MAX(IFERROR($E663/$F663, 0), $E663-SUM($H663:DL663)),
0)</f>
        <v>0</v>
      </c>
      <c r="DN663" s="12">
        <f>IF(DN$2&gt;$D663,
MAX(IFERROR($E663/$F663, 0), $E663-SUM($H663:DM663)),
0)</f>
        <v>0</v>
      </c>
      <c r="DO663" s="12">
        <f>IF(DO$2&gt;$D663,
MAX(IFERROR($E663/$F663, 0), $E663-SUM($H663:DN663)),
0)</f>
        <v>0</v>
      </c>
      <c r="DP663" s="12">
        <f>IF(DP$2&gt;$D663,
MAX(IFERROR($E663/$F663, 0), $E663-SUM($H663:DO663)),
0)</f>
        <v>0</v>
      </c>
      <c r="DQ663" s="12">
        <f>IF(DQ$2&gt;$D663,
MAX(IFERROR($E663/$F663, 0), $E663-SUM($H663:DP663)),
0)</f>
        <v>0</v>
      </c>
      <c r="DR663" s="12">
        <f>IF(DR$2&gt;$D663,
MAX(IFERROR($E663/$F663, 0), $E663-SUM($H663:DQ663)),
0)</f>
        <v>0</v>
      </c>
      <c r="DS663" s="12">
        <f>IF(DS$2&gt;$D663,
MAX(IFERROR($E663/$F663, 0), $E663-SUM($H663:DR663)),
0)</f>
        <v>0</v>
      </c>
      <c r="DT663" s="12">
        <f>IF(DT$2&gt;$D663,
MAX(IFERROR($E663/$F663, 0), $E663-SUM($H663:DS663)),
0)</f>
        <v>0</v>
      </c>
      <c r="DU663" s="12">
        <f>IF(DU$2&gt;$D663,
MAX(IFERROR($E663/$F663, 0), $E663-SUM($H663:DT663)),
0)</f>
        <v>0</v>
      </c>
      <c r="DV663" s="12">
        <f>IF(DV$2&gt;$D663,
MAX(IFERROR($E663/$F663, 0), $E663-SUM($H663:DU663)),
0)</f>
        <v>0</v>
      </c>
      <c r="DW663" s="12">
        <f>IF(DW$2&gt;$D663,
MAX(IFERROR($E663/$F663, 0), $E663-SUM($H663:DV663)),
0)</f>
        <v>0</v>
      </c>
      <c r="DX663" s="12">
        <f>IF(DX$2&gt;$D663,
MAX(IFERROR($E663/$F663, 0), $E663-SUM($H663:DW663)),
0)</f>
        <v>0</v>
      </c>
      <c r="DY663" s="12">
        <f>IF(DY$2&gt;$D663,
MAX(IFERROR($E663/$F663, 0), $E663-SUM($H663:DX663)),
0)</f>
        <v>0</v>
      </c>
      <c r="EB663" s="116">
        <f t="shared" si="1657"/>
        <v>662</v>
      </c>
      <c r="EC663" s="2" t="str">
        <f t="shared" si="1666"/>
        <v>Phase 5</v>
      </c>
      <c r="ED663" s="2" t="str">
        <f t="shared" si="1667"/>
        <v>75' Wide</v>
      </c>
      <c r="EE663" s="33" t="str">
        <f>EE665</f>
        <v>Cash</v>
      </c>
      <c r="EF663" s="2" t="str">
        <f>EF665</f>
        <v>Advertising / Sales Center</v>
      </c>
    </row>
    <row r="665" spans="1:136" x14ac:dyDescent="0.3">
      <c r="B665" s="18" t="s">
        <v>56</v>
      </c>
      <c r="C665" s="18"/>
      <c r="D665" s="18"/>
      <c r="E665" s="18"/>
      <c r="F665" s="18"/>
      <c r="G665" s="23">
        <f>SUM(G643:G664)</f>
        <v>-3861875</v>
      </c>
      <c r="H665" s="18"/>
      <c r="I665" s="19">
        <f>SUM(I643:I664)</f>
        <v>0</v>
      </c>
      <c r="J665" s="19">
        <f t="shared" ref="J665:BU665" si="1668">SUM(J643:J664)</f>
        <v>0</v>
      </c>
      <c r="K665" s="19">
        <f t="shared" si="1668"/>
        <v>0</v>
      </c>
      <c r="L665" s="19">
        <f t="shared" si="1668"/>
        <v>0</v>
      </c>
      <c r="M665" s="19">
        <f t="shared" si="1668"/>
        <v>0</v>
      </c>
      <c r="N665" s="19">
        <f t="shared" si="1668"/>
        <v>0</v>
      </c>
      <c r="O665" s="19">
        <f t="shared" si="1668"/>
        <v>0</v>
      </c>
      <c r="P665" s="19">
        <f t="shared" si="1668"/>
        <v>-64364.583333333328</v>
      </c>
      <c r="Q665" s="19">
        <f t="shared" si="1668"/>
        <v>-64364.583333333328</v>
      </c>
      <c r="R665" s="19">
        <f t="shared" si="1668"/>
        <v>-64364.583333333328</v>
      </c>
      <c r="S665" s="19">
        <f t="shared" si="1668"/>
        <v>-64364.583333333328</v>
      </c>
      <c r="T665" s="19">
        <f t="shared" si="1668"/>
        <v>-64364.583333333328</v>
      </c>
      <c r="U665" s="19">
        <f t="shared" si="1668"/>
        <v>-64364.583333333328</v>
      </c>
      <c r="V665" s="19">
        <f t="shared" si="1668"/>
        <v>-64364.583333333328</v>
      </c>
      <c r="W665" s="19">
        <f t="shared" si="1668"/>
        <v>-64364.583333333328</v>
      </c>
      <c r="X665" s="19">
        <f t="shared" si="1668"/>
        <v>-64364.583333333328</v>
      </c>
      <c r="Y665" s="19">
        <f t="shared" si="1668"/>
        <v>-64364.583333333328</v>
      </c>
      <c r="Z665" s="19">
        <f t="shared" si="1668"/>
        <v>-64364.583333333328</v>
      </c>
      <c r="AA665" s="19">
        <f t="shared" si="1668"/>
        <v>-64364.583333333314</v>
      </c>
      <c r="AB665" s="19">
        <f t="shared" si="1668"/>
        <v>-64364.583333333328</v>
      </c>
      <c r="AC665" s="19">
        <f t="shared" si="1668"/>
        <v>-64364.583333333328</v>
      </c>
      <c r="AD665" s="19">
        <f t="shared" si="1668"/>
        <v>-64364.583333333328</v>
      </c>
      <c r="AE665" s="19">
        <f t="shared" si="1668"/>
        <v>-64364.583333333328</v>
      </c>
      <c r="AF665" s="19">
        <f t="shared" si="1668"/>
        <v>-64364.583333333328</v>
      </c>
      <c r="AG665" s="19">
        <f t="shared" si="1668"/>
        <v>-64364.583333333328</v>
      </c>
      <c r="AH665" s="19">
        <f t="shared" si="1668"/>
        <v>-64364.583333333328</v>
      </c>
      <c r="AI665" s="19">
        <f t="shared" si="1668"/>
        <v>-64364.583333333328</v>
      </c>
      <c r="AJ665" s="19">
        <f t="shared" si="1668"/>
        <v>-64364.583333333328</v>
      </c>
      <c r="AK665" s="19">
        <f t="shared" si="1668"/>
        <v>-64364.583333333328</v>
      </c>
      <c r="AL665" s="19">
        <f t="shared" si="1668"/>
        <v>-64364.583333333328</v>
      </c>
      <c r="AM665" s="19">
        <f t="shared" si="1668"/>
        <v>-64364.583333333314</v>
      </c>
      <c r="AN665" s="19">
        <f t="shared" si="1668"/>
        <v>-64364.583333333328</v>
      </c>
      <c r="AO665" s="19">
        <f t="shared" si="1668"/>
        <v>-64364.583333333328</v>
      </c>
      <c r="AP665" s="19">
        <f t="shared" si="1668"/>
        <v>-64364.583333333328</v>
      </c>
      <c r="AQ665" s="19">
        <f t="shared" si="1668"/>
        <v>-64364.583333333328</v>
      </c>
      <c r="AR665" s="19">
        <f t="shared" si="1668"/>
        <v>-64364.583333333328</v>
      </c>
      <c r="AS665" s="19">
        <f t="shared" si="1668"/>
        <v>-64364.583333333328</v>
      </c>
      <c r="AT665" s="19">
        <f t="shared" si="1668"/>
        <v>-64364.583333333328</v>
      </c>
      <c r="AU665" s="19">
        <f t="shared" si="1668"/>
        <v>-64364.583333333328</v>
      </c>
      <c r="AV665" s="19">
        <f t="shared" si="1668"/>
        <v>-64364.583333333328</v>
      </c>
      <c r="AW665" s="19">
        <f t="shared" si="1668"/>
        <v>-64364.583333333328</v>
      </c>
      <c r="AX665" s="19">
        <f t="shared" si="1668"/>
        <v>-64364.583333333328</v>
      </c>
      <c r="AY665" s="19">
        <f t="shared" si="1668"/>
        <v>-64364.583333333314</v>
      </c>
      <c r="AZ665" s="19">
        <f t="shared" si="1668"/>
        <v>-64364.583333333328</v>
      </c>
      <c r="BA665" s="19">
        <f t="shared" si="1668"/>
        <v>-64364.583333333328</v>
      </c>
      <c r="BB665" s="19">
        <f t="shared" si="1668"/>
        <v>-64364.583333333328</v>
      </c>
      <c r="BC665" s="19">
        <f t="shared" si="1668"/>
        <v>-64364.583333333328</v>
      </c>
      <c r="BD665" s="19">
        <f t="shared" si="1668"/>
        <v>-64364.583333333328</v>
      </c>
      <c r="BE665" s="19">
        <f t="shared" si="1668"/>
        <v>-64364.583333333328</v>
      </c>
      <c r="BF665" s="19">
        <f t="shared" si="1668"/>
        <v>-64364.583333333328</v>
      </c>
      <c r="BG665" s="19">
        <f t="shared" si="1668"/>
        <v>-64364.583333333328</v>
      </c>
      <c r="BH665" s="19">
        <f t="shared" si="1668"/>
        <v>-64364.583333333328</v>
      </c>
      <c r="BI665" s="19">
        <f t="shared" si="1668"/>
        <v>-64364.583333333328</v>
      </c>
      <c r="BJ665" s="19">
        <f t="shared" si="1668"/>
        <v>-64364.583333333328</v>
      </c>
      <c r="BK665" s="19">
        <f t="shared" si="1668"/>
        <v>-64364.583333333314</v>
      </c>
      <c r="BL665" s="19">
        <f t="shared" si="1668"/>
        <v>-64364.583333333328</v>
      </c>
      <c r="BM665" s="19">
        <f t="shared" si="1668"/>
        <v>-64364.583333333328</v>
      </c>
      <c r="BN665" s="19">
        <f t="shared" si="1668"/>
        <v>-64364.583333333328</v>
      </c>
      <c r="BO665" s="19">
        <f t="shared" si="1668"/>
        <v>-64364.583333333328</v>
      </c>
      <c r="BP665" s="19">
        <f t="shared" si="1668"/>
        <v>-64364.583333333328</v>
      </c>
      <c r="BQ665" s="19">
        <f t="shared" si="1668"/>
        <v>-64364.583333333328</v>
      </c>
      <c r="BR665" s="19">
        <f t="shared" si="1668"/>
        <v>-64364.583333333328</v>
      </c>
      <c r="BS665" s="19">
        <f t="shared" si="1668"/>
        <v>-64364.583333333328</v>
      </c>
      <c r="BT665" s="19">
        <f t="shared" si="1668"/>
        <v>-64364.583333333328</v>
      </c>
      <c r="BU665" s="19">
        <f t="shared" si="1668"/>
        <v>-64364.583333333328</v>
      </c>
      <c r="BV665" s="19">
        <f t="shared" ref="BV665:DY665" si="1669">SUM(BV643:BV664)</f>
        <v>-64364.583333333328</v>
      </c>
      <c r="BW665" s="19">
        <f t="shared" si="1669"/>
        <v>-64364.583333333314</v>
      </c>
      <c r="BX665" s="19">
        <f t="shared" si="1669"/>
        <v>0</v>
      </c>
      <c r="BY665" s="19">
        <f t="shared" si="1669"/>
        <v>0</v>
      </c>
      <c r="BZ665" s="19">
        <f t="shared" si="1669"/>
        <v>0</v>
      </c>
      <c r="CA665" s="19">
        <f t="shared" si="1669"/>
        <v>0</v>
      </c>
      <c r="CB665" s="19">
        <f t="shared" si="1669"/>
        <v>0</v>
      </c>
      <c r="CC665" s="19">
        <f t="shared" si="1669"/>
        <v>0</v>
      </c>
      <c r="CD665" s="19">
        <f t="shared" si="1669"/>
        <v>0</v>
      </c>
      <c r="CE665" s="19">
        <f t="shared" si="1669"/>
        <v>0</v>
      </c>
      <c r="CF665" s="19">
        <f t="shared" si="1669"/>
        <v>0</v>
      </c>
      <c r="CG665" s="19">
        <f t="shared" si="1669"/>
        <v>0</v>
      </c>
      <c r="CH665" s="19">
        <f t="shared" si="1669"/>
        <v>0</v>
      </c>
      <c r="CI665" s="19">
        <f t="shared" si="1669"/>
        <v>0</v>
      </c>
      <c r="CJ665" s="19">
        <f t="shared" si="1669"/>
        <v>0</v>
      </c>
      <c r="CK665" s="19">
        <f t="shared" si="1669"/>
        <v>0</v>
      </c>
      <c r="CL665" s="19">
        <f t="shared" si="1669"/>
        <v>0</v>
      </c>
      <c r="CM665" s="19">
        <f t="shared" si="1669"/>
        <v>0</v>
      </c>
      <c r="CN665" s="19">
        <f t="shared" si="1669"/>
        <v>0</v>
      </c>
      <c r="CO665" s="19">
        <f t="shared" si="1669"/>
        <v>0</v>
      </c>
      <c r="CP665" s="19">
        <f t="shared" si="1669"/>
        <v>0</v>
      </c>
      <c r="CQ665" s="19">
        <f t="shared" si="1669"/>
        <v>0</v>
      </c>
      <c r="CR665" s="19">
        <f t="shared" si="1669"/>
        <v>0</v>
      </c>
      <c r="CS665" s="19">
        <f t="shared" si="1669"/>
        <v>0</v>
      </c>
      <c r="CT665" s="19">
        <f t="shared" si="1669"/>
        <v>0</v>
      </c>
      <c r="CU665" s="19">
        <f t="shared" si="1669"/>
        <v>0</v>
      </c>
      <c r="CV665" s="19">
        <f t="shared" si="1669"/>
        <v>0</v>
      </c>
      <c r="CW665" s="19">
        <f t="shared" si="1669"/>
        <v>0</v>
      </c>
      <c r="CX665" s="19">
        <f t="shared" si="1669"/>
        <v>0</v>
      </c>
      <c r="CY665" s="19">
        <f t="shared" si="1669"/>
        <v>0</v>
      </c>
      <c r="CZ665" s="19">
        <f t="shared" si="1669"/>
        <v>0</v>
      </c>
      <c r="DA665" s="19">
        <f t="shared" si="1669"/>
        <v>0</v>
      </c>
      <c r="DB665" s="19">
        <f t="shared" si="1669"/>
        <v>0</v>
      </c>
      <c r="DC665" s="19">
        <f t="shared" si="1669"/>
        <v>0</v>
      </c>
      <c r="DD665" s="19">
        <f t="shared" si="1669"/>
        <v>0</v>
      </c>
      <c r="DE665" s="19">
        <f t="shared" si="1669"/>
        <v>0</v>
      </c>
      <c r="DF665" s="19">
        <f t="shared" si="1669"/>
        <v>0</v>
      </c>
      <c r="DG665" s="19">
        <f t="shared" si="1669"/>
        <v>0</v>
      </c>
      <c r="DH665" s="19">
        <f t="shared" si="1669"/>
        <v>0</v>
      </c>
      <c r="DI665" s="19">
        <f t="shared" si="1669"/>
        <v>0</v>
      </c>
      <c r="DJ665" s="19">
        <f t="shared" si="1669"/>
        <v>0</v>
      </c>
      <c r="DK665" s="19">
        <f t="shared" si="1669"/>
        <v>0</v>
      </c>
      <c r="DL665" s="19">
        <f t="shared" si="1669"/>
        <v>0</v>
      </c>
      <c r="DM665" s="19">
        <f t="shared" si="1669"/>
        <v>0</v>
      </c>
      <c r="DN665" s="19">
        <f t="shared" si="1669"/>
        <v>0</v>
      </c>
      <c r="DO665" s="19">
        <f t="shared" si="1669"/>
        <v>0</v>
      </c>
      <c r="DP665" s="19">
        <f t="shared" si="1669"/>
        <v>0</v>
      </c>
      <c r="DQ665" s="19">
        <f t="shared" si="1669"/>
        <v>0</v>
      </c>
      <c r="DR665" s="19">
        <f t="shared" si="1669"/>
        <v>0</v>
      </c>
      <c r="DS665" s="19">
        <f t="shared" si="1669"/>
        <v>0</v>
      </c>
      <c r="DT665" s="19">
        <f t="shared" si="1669"/>
        <v>0</v>
      </c>
      <c r="DU665" s="19">
        <f t="shared" si="1669"/>
        <v>0</v>
      </c>
      <c r="DV665" s="19">
        <f t="shared" si="1669"/>
        <v>0</v>
      </c>
      <c r="DW665" s="19">
        <f t="shared" si="1669"/>
        <v>0</v>
      </c>
      <c r="DX665" s="19">
        <f t="shared" si="1669"/>
        <v>0</v>
      </c>
      <c r="DY665" s="19">
        <f t="shared" si="1669"/>
        <v>0</v>
      </c>
      <c r="EB665" s="116">
        <f>ROW(EB665)-ROW($EB$2)+1</f>
        <v>664</v>
      </c>
      <c r="EC665" s="2" t="s">
        <v>0</v>
      </c>
      <c r="ED665" s="2" t="s">
        <v>0</v>
      </c>
      <c r="EE665" s="117" t="s">
        <v>24</v>
      </c>
      <c r="EF665" s="110" t="str">
        <f>CF!$C$45</f>
        <v>Advertising / Sales Center</v>
      </c>
    </row>
    <row r="667" spans="1:136" ht="33" x14ac:dyDescent="0.3">
      <c r="A667" s="8" t="s">
        <v>119</v>
      </c>
      <c r="B667" s="4"/>
      <c r="C667" s="4"/>
      <c r="D667" s="9" t="str">
        <f>Product!B40</f>
        <v>Selling &amp; Marketing</v>
      </c>
      <c r="E667" s="9"/>
      <c r="F667" s="9"/>
    </row>
    <row r="668" spans="1:136" x14ac:dyDescent="0.3">
      <c r="G668" s="7"/>
      <c r="I668" s="10"/>
      <c r="J668" s="10"/>
      <c r="K668" s="10"/>
      <c r="L668" s="10"/>
      <c r="M668" s="10"/>
      <c r="N668" s="10"/>
      <c r="O668" s="10"/>
      <c r="P668" s="10"/>
      <c r="Q668" s="10"/>
      <c r="R668" s="10"/>
      <c r="S668" s="10"/>
      <c r="T668" s="10"/>
      <c r="U668" s="10"/>
      <c r="V668" s="10"/>
      <c r="W668" s="10"/>
      <c r="X668" s="10"/>
      <c r="Y668" s="10"/>
      <c r="Z668" s="10"/>
      <c r="AA668" s="10"/>
      <c r="AB668" s="10"/>
      <c r="AC668" s="10"/>
      <c r="AD668" s="10"/>
      <c r="AE668" s="10"/>
      <c r="AF668" s="10"/>
      <c r="AG668" s="10"/>
      <c r="AH668" s="10"/>
      <c r="AI668" s="10"/>
      <c r="AJ668" s="10"/>
      <c r="AK668" s="10"/>
      <c r="AL668" s="10"/>
      <c r="AM668" s="10"/>
      <c r="AN668" s="10"/>
      <c r="AO668" s="10"/>
      <c r="AP668" s="10"/>
      <c r="AQ668" s="10"/>
      <c r="AR668" s="10"/>
      <c r="AS668" s="10"/>
      <c r="AT668" s="10"/>
      <c r="AU668" s="10"/>
      <c r="AV668" s="10"/>
      <c r="AW668" s="10"/>
      <c r="AX668" s="10"/>
      <c r="AY668" s="10"/>
      <c r="AZ668" s="10"/>
      <c r="BA668" s="10"/>
      <c r="BB668" s="10"/>
      <c r="BC668" s="10"/>
      <c r="BD668" s="10"/>
      <c r="BE668" s="10"/>
      <c r="BF668" s="10"/>
      <c r="BG668" s="10"/>
      <c r="BH668" s="10"/>
      <c r="BI668" s="10"/>
      <c r="BJ668" s="10"/>
      <c r="BK668" s="10"/>
      <c r="BL668" s="10"/>
      <c r="BM668" s="10"/>
      <c r="BN668" s="10"/>
      <c r="BO668" s="10"/>
      <c r="BP668" s="10"/>
      <c r="BQ668" s="10"/>
      <c r="BR668" s="10"/>
      <c r="BS668" s="10"/>
      <c r="BT668" s="10"/>
      <c r="BU668" s="10"/>
      <c r="BV668" s="10"/>
      <c r="BW668" s="10"/>
      <c r="BX668" s="10"/>
      <c r="BY668" s="10"/>
      <c r="BZ668" s="10"/>
      <c r="CA668" s="10"/>
      <c r="CB668" s="10"/>
      <c r="CC668" s="10"/>
      <c r="CD668" s="10"/>
      <c r="CE668" s="10"/>
      <c r="CF668" s="10"/>
      <c r="CG668" s="10"/>
      <c r="CH668" s="10"/>
      <c r="CI668" s="10"/>
      <c r="CJ668" s="10"/>
      <c r="CK668" s="10"/>
      <c r="CL668" s="10"/>
      <c r="CM668" s="10"/>
      <c r="CN668" s="10"/>
      <c r="CO668" s="10"/>
      <c r="CP668" s="10"/>
      <c r="CQ668" s="10"/>
      <c r="CR668" s="10"/>
      <c r="CS668" s="10"/>
      <c r="CT668" s="10"/>
      <c r="CU668" s="10"/>
      <c r="CV668" s="10"/>
      <c r="CW668" s="10"/>
      <c r="CX668" s="10"/>
      <c r="CY668" s="10"/>
      <c r="CZ668" s="10"/>
      <c r="DA668" s="10"/>
      <c r="DB668" s="10"/>
      <c r="DC668" s="10"/>
      <c r="DD668" s="10"/>
      <c r="DE668" s="10"/>
      <c r="DF668" s="10"/>
      <c r="DG668" s="10"/>
      <c r="DH668" s="10"/>
      <c r="DI668" s="10"/>
      <c r="DJ668" s="10"/>
      <c r="DK668" s="10"/>
      <c r="DL668" s="10"/>
      <c r="DM668" s="10"/>
      <c r="DN668" s="10"/>
      <c r="DO668" s="10"/>
      <c r="DP668" s="10"/>
      <c r="DQ668" s="10"/>
      <c r="DR668" s="10"/>
      <c r="DS668" s="10"/>
      <c r="DT668" s="10"/>
      <c r="DU668" s="10"/>
      <c r="DV668" s="10"/>
      <c r="DW668" s="10"/>
      <c r="DX668" s="10"/>
      <c r="DY668" s="10"/>
    </row>
    <row r="669" spans="1:136" x14ac:dyDescent="0.3">
      <c r="B669" s="2" t="str">
        <f>Product!$D$2</f>
        <v>Phase 1</v>
      </c>
      <c r="C669" s="2" t="str">
        <f>Product!$D$3</f>
        <v>50' Wide</v>
      </c>
      <c r="D669" s="129">
        <f>SUMIFS(INDEX(Product!$B$2:$U$97, MATCH(D667, Product!$B$2:$B$97, 0), ), Product!$B$2:$U$2, $B669, Product!$B$3:$U$3, $C669)</f>
        <v>-8275</v>
      </c>
      <c r="F669" s="128"/>
      <c r="G669" s="11">
        <f>SUM(H669:DZ669)</f>
        <v>-248250</v>
      </c>
      <c r="I669" s="12">
        <f>I163*$D669</f>
        <v>0</v>
      </c>
      <c r="J669" s="12">
        <f t="shared" ref="J669:BU670" si="1670">J163*$D669</f>
        <v>0</v>
      </c>
      <c r="K669" s="12">
        <f t="shared" si="1670"/>
        <v>0</v>
      </c>
      <c r="L669" s="12">
        <f t="shared" si="1670"/>
        <v>0</v>
      </c>
      <c r="M669" s="12">
        <f t="shared" si="1670"/>
        <v>0</v>
      </c>
      <c r="N669" s="12">
        <f t="shared" si="1670"/>
        <v>0</v>
      </c>
      <c r="O669" s="12">
        <f t="shared" si="1670"/>
        <v>0</v>
      </c>
      <c r="P669" s="12">
        <f t="shared" si="1670"/>
        <v>0</v>
      </c>
      <c r="Q669" s="12">
        <f t="shared" si="1670"/>
        <v>0</v>
      </c>
      <c r="R669" s="12">
        <f t="shared" si="1670"/>
        <v>0</v>
      </c>
      <c r="S669" s="12">
        <f t="shared" si="1670"/>
        <v>0</v>
      </c>
      <c r="T669" s="12">
        <f t="shared" si="1670"/>
        <v>0</v>
      </c>
      <c r="U669" s="12">
        <f t="shared" si="1670"/>
        <v>0</v>
      </c>
      <c r="V669" s="12">
        <f t="shared" si="1670"/>
        <v>0</v>
      </c>
      <c r="W669" s="12">
        <f t="shared" si="1670"/>
        <v>-20687.5</v>
      </c>
      <c r="X669" s="12">
        <f t="shared" si="1670"/>
        <v>-20687.5</v>
      </c>
      <c r="Y669" s="12">
        <f t="shared" si="1670"/>
        <v>-20687.5</v>
      </c>
      <c r="Z669" s="12">
        <f t="shared" si="1670"/>
        <v>-20687.5</v>
      </c>
      <c r="AA669" s="12">
        <f t="shared" si="1670"/>
        <v>-20687.5</v>
      </c>
      <c r="AB669" s="12">
        <f t="shared" si="1670"/>
        <v>-20687.5</v>
      </c>
      <c r="AC669" s="12">
        <f t="shared" si="1670"/>
        <v>-20687.5</v>
      </c>
      <c r="AD669" s="12">
        <f t="shared" si="1670"/>
        <v>-20687.5</v>
      </c>
      <c r="AE669" s="12">
        <f t="shared" si="1670"/>
        <v>-20687.5</v>
      </c>
      <c r="AF669" s="12">
        <f t="shared" si="1670"/>
        <v>-20687.5</v>
      </c>
      <c r="AG669" s="12">
        <f t="shared" si="1670"/>
        <v>-20687.5</v>
      </c>
      <c r="AH669" s="12">
        <f t="shared" si="1670"/>
        <v>-20687.5</v>
      </c>
      <c r="AI669" s="12">
        <f t="shared" si="1670"/>
        <v>0</v>
      </c>
      <c r="AJ669" s="12">
        <f t="shared" si="1670"/>
        <v>0</v>
      </c>
      <c r="AK669" s="12">
        <f t="shared" si="1670"/>
        <v>0</v>
      </c>
      <c r="AL669" s="12">
        <f t="shared" si="1670"/>
        <v>0</v>
      </c>
      <c r="AM669" s="12">
        <f t="shared" si="1670"/>
        <v>0</v>
      </c>
      <c r="AN669" s="12">
        <f t="shared" si="1670"/>
        <v>0</v>
      </c>
      <c r="AO669" s="12">
        <f t="shared" si="1670"/>
        <v>0</v>
      </c>
      <c r="AP669" s="12">
        <f t="shared" si="1670"/>
        <v>0</v>
      </c>
      <c r="AQ669" s="12">
        <f t="shared" si="1670"/>
        <v>0</v>
      </c>
      <c r="AR669" s="12">
        <f t="shared" si="1670"/>
        <v>0</v>
      </c>
      <c r="AS669" s="12">
        <f t="shared" si="1670"/>
        <v>0</v>
      </c>
      <c r="AT669" s="12">
        <f t="shared" si="1670"/>
        <v>0</v>
      </c>
      <c r="AU669" s="12">
        <f t="shared" si="1670"/>
        <v>0</v>
      </c>
      <c r="AV669" s="12">
        <f t="shared" si="1670"/>
        <v>0</v>
      </c>
      <c r="AW669" s="12">
        <f t="shared" si="1670"/>
        <v>0</v>
      </c>
      <c r="AX669" s="12">
        <f t="shared" si="1670"/>
        <v>0</v>
      </c>
      <c r="AY669" s="12">
        <f t="shared" si="1670"/>
        <v>0</v>
      </c>
      <c r="AZ669" s="12">
        <f t="shared" si="1670"/>
        <v>0</v>
      </c>
      <c r="BA669" s="12">
        <f t="shared" si="1670"/>
        <v>0</v>
      </c>
      <c r="BB669" s="12">
        <f t="shared" si="1670"/>
        <v>0</v>
      </c>
      <c r="BC669" s="12">
        <f t="shared" si="1670"/>
        <v>0</v>
      </c>
      <c r="BD669" s="12">
        <f t="shared" si="1670"/>
        <v>0</v>
      </c>
      <c r="BE669" s="12">
        <f t="shared" si="1670"/>
        <v>0</v>
      </c>
      <c r="BF669" s="12">
        <f t="shared" si="1670"/>
        <v>0</v>
      </c>
      <c r="BG669" s="12">
        <f t="shared" si="1670"/>
        <v>0</v>
      </c>
      <c r="BH669" s="12">
        <f t="shared" si="1670"/>
        <v>0</v>
      </c>
      <c r="BI669" s="12">
        <f t="shared" si="1670"/>
        <v>0</v>
      </c>
      <c r="BJ669" s="12">
        <f t="shared" si="1670"/>
        <v>0</v>
      </c>
      <c r="BK669" s="12">
        <f t="shared" si="1670"/>
        <v>0</v>
      </c>
      <c r="BL669" s="12">
        <f t="shared" si="1670"/>
        <v>0</v>
      </c>
      <c r="BM669" s="12">
        <f t="shared" si="1670"/>
        <v>0</v>
      </c>
      <c r="BN669" s="12">
        <f t="shared" si="1670"/>
        <v>0</v>
      </c>
      <c r="BO669" s="12">
        <f t="shared" si="1670"/>
        <v>0</v>
      </c>
      <c r="BP669" s="12">
        <f t="shared" si="1670"/>
        <v>0</v>
      </c>
      <c r="BQ669" s="12">
        <f t="shared" si="1670"/>
        <v>0</v>
      </c>
      <c r="BR669" s="12">
        <f t="shared" si="1670"/>
        <v>0</v>
      </c>
      <c r="BS669" s="12">
        <f t="shared" si="1670"/>
        <v>0</v>
      </c>
      <c r="BT669" s="12">
        <f t="shared" si="1670"/>
        <v>0</v>
      </c>
      <c r="BU669" s="12">
        <f t="shared" si="1670"/>
        <v>0</v>
      </c>
      <c r="BV669" s="12">
        <f t="shared" ref="BV669:DY671" si="1671">BV163*$D669</f>
        <v>0</v>
      </c>
      <c r="BW669" s="12">
        <f t="shared" si="1671"/>
        <v>0</v>
      </c>
      <c r="BX669" s="12">
        <f t="shared" si="1671"/>
        <v>0</v>
      </c>
      <c r="BY669" s="12">
        <f t="shared" si="1671"/>
        <v>0</v>
      </c>
      <c r="BZ669" s="12">
        <f t="shared" si="1671"/>
        <v>0</v>
      </c>
      <c r="CA669" s="12">
        <f t="shared" si="1671"/>
        <v>0</v>
      </c>
      <c r="CB669" s="12">
        <f t="shared" si="1671"/>
        <v>0</v>
      </c>
      <c r="CC669" s="12">
        <f t="shared" si="1671"/>
        <v>0</v>
      </c>
      <c r="CD669" s="12">
        <f t="shared" si="1671"/>
        <v>0</v>
      </c>
      <c r="CE669" s="12">
        <f t="shared" si="1671"/>
        <v>0</v>
      </c>
      <c r="CF669" s="12">
        <f t="shared" si="1671"/>
        <v>0</v>
      </c>
      <c r="CG669" s="12">
        <f t="shared" si="1671"/>
        <v>0</v>
      </c>
      <c r="CH669" s="12">
        <f t="shared" si="1671"/>
        <v>0</v>
      </c>
      <c r="CI669" s="12">
        <f t="shared" si="1671"/>
        <v>0</v>
      </c>
      <c r="CJ669" s="12">
        <f t="shared" si="1671"/>
        <v>0</v>
      </c>
      <c r="CK669" s="12">
        <f t="shared" si="1671"/>
        <v>0</v>
      </c>
      <c r="CL669" s="12">
        <f t="shared" si="1671"/>
        <v>0</v>
      </c>
      <c r="CM669" s="12">
        <f t="shared" si="1671"/>
        <v>0</v>
      </c>
      <c r="CN669" s="12">
        <f t="shared" si="1671"/>
        <v>0</v>
      </c>
      <c r="CO669" s="12">
        <f t="shared" si="1671"/>
        <v>0</v>
      </c>
      <c r="CP669" s="12">
        <f t="shared" si="1671"/>
        <v>0</v>
      </c>
      <c r="CQ669" s="12">
        <f t="shared" si="1671"/>
        <v>0</v>
      </c>
      <c r="CR669" s="12">
        <f t="shared" si="1671"/>
        <v>0</v>
      </c>
      <c r="CS669" s="12">
        <f t="shared" si="1671"/>
        <v>0</v>
      </c>
      <c r="CT669" s="12">
        <f t="shared" si="1671"/>
        <v>0</v>
      </c>
      <c r="CU669" s="12">
        <f t="shared" si="1671"/>
        <v>0</v>
      </c>
      <c r="CV669" s="12">
        <f t="shared" si="1671"/>
        <v>0</v>
      </c>
      <c r="CW669" s="12">
        <f t="shared" si="1671"/>
        <v>0</v>
      </c>
      <c r="CX669" s="12">
        <f t="shared" si="1671"/>
        <v>0</v>
      </c>
      <c r="CY669" s="12">
        <f t="shared" si="1671"/>
        <v>0</v>
      </c>
      <c r="CZ669" s="12">
        <f t="shared" si="1671"/>
        <v>0</v>
      </c>
      <c r="DA669" s="12">
        <f t="shared" si="1671"/>
        <v>0</v>
      </c>
      <c r="DB669" s="12">
        <f t="shared" si="1671"/>
        <v>0</v>
      </c>
      <c r="DC669" s="12">
        <f t="shared" si="1671"/>
        <v>0</v>
      </c>
      <c r="DD669" s="12">
        <f t="shared" si="1671"/>
        <v>0</v>
      </c>
      <c r="DE669" s="12">
        <f t="shared" si="1671"/>
        <v>0</v>
      </c>
      <c r="DF669" s="12">
        <f t="shared" si="1671"/>
        <v>0</v>
      </c>
      <c r="DG669" s="12">
        <f t="shared" si="1671"/>
        <v>0</v>
      </c>
      <c r="DH669" s="12">
        <f t="shared" si="1671"/>
        <v>0</v>
      </c>
      <c r="DI669" s="12">
        <f t="shared" si="1671"/>
        <v>0</v>
      </c>
      <c r="DJ669" s="12">
        <f t="shared" si="1671"/>
        <v>0</v>
      </c>
      <c r="DK669" s="12">
        <f t="shared" si="1671"/>
        <v>0</v>
      </c>
      <c r="DL669" s="12">
        <f t="shared" si="1671"/>
        <v>0</v>
      </c>
      <c r="DM669" s="12">
        <f t="shared" si="1671"/>
        <v>0</v>
      </c>
      <c r="DN669" s="12">
        <f t="shared" si="1671"/>
        <v>0</v>
      </c>
      <c r="DO669" s="12">
        <f t="shared" si="1671"/>
        <v>0</v>
      </c>
      <c r="DP669" s="12">
        <f t="shared" si="1671"/>
        <v>0</v>
      </c>
      <c r="DQ669" s="12">
        <f t="shared" si="1671"/>
        <v>0</v>
      </c>
      <c r="DR669" s="12">
        <f t="shared" si="1671"/>
        <v>0</v>
      </c>
      <c r="DS669" s="12">
        <f t="shared" si="1671"/>
        <v>0</v>
      </c>
      <c r="DT669" s="12">
        <f t="shared" si="1671"/>
        <v>0</v>
      </c>
      <c r="DU669" s="12">
        <f t="shared" si="1671"/>
        <v>0</v>
      </c>
      <c r="DV669" s="12">
        <f t="shared" si="1671"/>
        <v>0</v>
      </c>
      <c r="DW669" s="12">
        <f t="shared" si="1671"/>
        <v>0</v>
      </c>
      <c r="DX669" s="12">
        <f t="shared" si="1671"/>
        <v>0</v>
      </c>
      <c r="DY669" s="12">
        <f t="shared" si="1671"/>
        <v>0</v>
      </c>
      <c r="EB669" s="116">
        <f>ROW(EB669)-ROW($EB$2)+1</f>
        <v>668</v>
      </c>
      <c r="EC669" s="2" t="str">
        <f>B669</f>
        <v>Phase 1</v>
      </c>
      <c r="ED669" s="2" t="str">
        <f>C669</f>
        <v>50' Wide</v>
      </c>
      <c r="EE669" s="33" t="str">
        <f>EE689</f>
        <v>GAAP</v>
      </c>
      <c r="EF669" s="2" t="str">
        <f>EF689</f>
        <v>Advertising / Sales Center</v>
      </c>
    </row>
    <row r="670" spans="1:136" x14ac:dyDescent="0.3">
      <c r="B670" s="2" t="str">
        <f>Product!$E$2</f>
        <v>Phase 1</v>
      </c>
      <c r="C670" s="2" t="str">
        <f>Product!$E$3</f>
        <v>60' Wide</v>
      </c>
      <c r="D670" s="129">
        <f>SUMIFS(INDEX(Product!$B$2:$U$97, MATCH(D667, Product!$B$2:$B$97, 0), ), Product!$B$2:$U$2, $B670, Product!$B$3:$U$3, $C670)</f>
        <v>-9812.5</v>
      </c>
      <c r="F670" s="128"/>
      <c r="G670" s="11">
        <f>SUM(H670:DZ670)</f>
        <v>-294375</v>
      </c>
      <c r="I670" s="12">
        <f t="shared" ref="I670:X687" si="1672">I164*$D670</f>
        <v>0</v>
      </c>
      <c r="J670" s="12">
        <f t="shared" si="1672"/>
        <v>0</v>
      </c>
      <c r="K670" s="12">
        <f t="shared" si="1672"/>
        <v>0</v>
      </c>
      <c r="L670" s="12">
        <f t="shared" si="1672"/>
        <v>0</v>
      </c>
      <c r="M670" s="12">
        <f t="shared" si="1672"/>
        <v>0</v>
      </c>
      <c r="N670" s="12">
        <f t="shared" si="1672"/>
        <v>0</v>
      </c>
      <c r="O670" s="12">
        <f t="shared" si="1672"/>
        <v>0</v>
      </c>
      <c r="P670" s="12">
        <f t="shared" si="1672"/>
        <v>0</v>
      </c>
      <c r="Q670" s="12">
        <f t="shared" si="1672"/>
        <v>0</v>
      </c>
      <c r="R670" s="12">
        <f t="shared" si="1672"/>
        <v>0</v>
      </c>
      <c r="S670" s="12">
        <f t="shared" si="1672"/>
        <v>0</v>
      </c>
      <c r="T670" s="12">
        <f t="shared" si="1672"/>
        <v>0</v>
      </c>
      <c r="U670" s="12">
        <f t="shared" si="1672"/>
        <v>0</v>
      </c>
      <c r="V670" s="12">
        <f t="shared" si="1672"/>
        <v>0</v>
      </c>
      <c r="W670" s="12">
        <f t="shared" si="1672"/>
        <v>-24531.25</v>
      </c>
      <c r="X670" s="12">
        <f t="shared" si="1672"/>
        <v>-24531.25</v>
      </c>
      <c r="Y670" s="12">
        <f t="shared" si="1670"/>
        <v>-24531.25</v>
      </c>
      <c r="Z670" s="12">
        <f t="shared" si="1670"/>
        <v>-24531.25</v>
      </c>
      <c r="AA670" s="12">
        <f t="shared" si="1670"/>
        <v>-24531.25</v>
      </c>
      <c r="AB670" s="12">
        <f t="shared" si="1670"/>
        <v>-24531.25</v>
      </c>
      <c r="AC670" s="12">
        <f t="shared" si="1670"/>
        <v>-24531.25</v>
      </c>
      <c r="AD670" s="12">
        <f t="shared" si="1670"/>
        <v>-24531.25</v>
      </c>
      <c r="AE670" s="12">
        <f t="shared" si="1670"/>
        <v>-24531.25</v>
      </c>
      <c r="AF670" s="12">
        <f t="shared" si="1670"/>
        <v>-24531.25</v>
      </c>
      <c r="AG670" s="12">
        <f t="shared" si="1670"/>
        <v>-24531.25</v>
      </c>
      <c r="AH670" s="12">
        <f t="shared" si="1670"/>
        <v>-24531.25</v>
      </c>
      <c r="AI670" s="12">
        <f t="shared" si="1670"/>
        <v>0</v>
      </c>
      <c r="AJ670" s="12">
        <f t="shared" si="1670"/>
        <v>0</v>
      </c>
      <c r="AK670" s="12">
        <f t="shared" si="1670"/>
        <v>0</v>
      </c>
      <c r="AL670" s="12">
        <f t="shared" si="1670"/>
        <v>0</v>
      </c>
      <c r="AM670" s="12">
        <f t="shared" si="1670"/>
        <v>0</v>
      </c>
      <c r="AN670" s="12">
        <f t="shared" si="1670"/>
        <v>0</v>
      </c>
      <c r="AO670" s="12">
        <f t="shared" si="1670"/>
        <v>0</v>
      </c>
      <c r="AP670" s="12">
        <f t="shared" si="1670"/>
        <v>0</v>
      </c>
      <c r="AQ670" s="12">
        <f t="shared" si="1670"/>
        <v>0</v>
      </c>
      <c r="AR670" s="12">
        <f t="shared" si="1670"/>
        <v>0</v>
      </c>
      <c r="AS670" s="12">
        <f t="shared" si="1670"/>
        <v>0</v>
      </c>
      <c r="AT670" s="12">
        <f t="shared" si="1670"/>
        <v>0</v>
      </c>
      <c r="AU670" s="12">
        <f t="shared" si="1670"/>
        <v>0</v>
      </c>
      <c r="AV670" s="12">
        <f t="shared" si="1670"/>
        <v>0</v>
      </c>
      <c r="AW670" s="12">
        <f t="shared" si="1670"/>
        <v>0</v>
      </c>
      <c r="AX670" s="12">
        <f t="shared" si="1670"/>
        <v>0</v>
      </c>
      <c r="AY670" s="12">
        <f t="shared" si="1670"/>
        <v>0</v>
      </c>
      <c r="AZ670" s="12">
        <f t="shared" si="1670"/>
        <v>0</v>
      </c>
      <c r="BA670" s="12">
        <f t="shared" si="1670"/>
        <v>0</v>
      </c>
      <c r="BB670" s="12">
        <f t="shared" si="1670"/>
        <v>0</v>
      </c>
      <c r="BC670" s="12">
        <f t="shared" si="1670"/>
        <v>0</v>
      </c>
      <c r="BD670" s="12">
        <f t="shared" si="1670"/>
        <v>0</v>
      </c>
      <c r="BE670" s="12">
        <f t="shared" si="1670"/>
        <v>0</v>
      </c>
      <c r="BF670" s="12">
        <f t="shared" si="1670"/>
        <v>0</v>
      </c>
      <c r="BG670" s="12">
        <f t="shared" si="1670"/>
        <v>0</v>
      </c>
      <c r="BH670" s="12">
        <f t="shared" si="1670"/>
        <v>0</v>
      </c>
      <c r="BI670" s="12">
        <f t="shared" si="1670"/>
        <v>0</v>
      </c>
      <c r="BJ670" s="12">
        <f t="shared" si="1670"/>
        <v>0</v>
      </c>
      <c r="BK670" s="12">
        <f t="shared" si="1670"/>
        <v>0</v>
      </c>
      <c r="BL670" s="12">
        <f t="shared" si="1670"/>
        <v>0</v>
      </c>
      <c r="BM670" s="12">
        <f t="shared" si="1670"/>
        <v>0</v>
      </c>
      <c r="BN670" s="12">
        <f t="shared" si="1670"/>
        <v>0</v>
      </c>
      <c r="BO670" s="12">
        <f t="shared" si="1670"/>
        <v>0</v>
      </c>
      <c r="BP670" s="12">
        <f t="shared" si="1670"/>
        <v>0</v>
      </c>
      <c r="BQ670" s="12">
        <f t="shared" si="1670"/>
        <v>0</v>
      </c>
      <c r="BR670" s="12">
        <f t="shared" si="1670"/>
        <v>0</v>
      </c>
      <c r="BS670" s="12">
        <f t="shared" si="1670"/>
        <v>0</v>
      </c>
      <c r="BT670" s="12">
        <f t="shared" si="1670"/>
        <v>0</v>
      </c>
      <c r="BU670" s="12">
        <f t="shared" si="1670"/>
        <v>0</v>
      </c>
      <c r="BV670" s="12">
        <f t="shared" si="1671"/>
        <v>0</v>
      </c>
      <c r="BW670" s="12">
        <f t="shared" si="1671"/>
        <v>0</v>
      </c>
      <c r="BX670" s="12">
        <f t="shared" si="1671"/>
        <v>0</v>
      </c>
      <c r="BY670" s="12">
        <f t="shared" si="1671"/>
        <v>0</v>
      </c>
      <c r="BZ670" s="12">
        <f t="shared" si="1671"/>
        <v>0</v>
      </c>
      <c r="CA670" s="12">
        <f t="shared" si="1671"/>
        <v>0</v>
      </c>
      <c r="CB670" s="12">
        <f t="shared" si="1671"/>
        <v>0</v>
      </c>
      <c r="CC670" s="12">
        <f t="shared" si="1671"/>
        <v>0</v>
      </c>
      <c r="CD670" s="12">
        <f t="shared" si="1671"/>
        <v>0</v>
      </c>
      <c r="CE670" s="12">
        <f t="shared" si="1671"/>
        <v>0</v>
      </c>
      <c r="CF670" s="12">
        <f t="shared" si="1671"/>
        <v>0</v>
      </c>
      <c r="CG670" s="12">
        <f t="shared" si="1671"/>
        <v>0</v>
      </c>
      <c r="CH670" s="12">
        <f t="shared" si="1671"/>
        <v>0</v>
      </c>
      <c r="CI670" s="12">
        <f t="shared" si="1671"/>
        <v>0</v>
      </c>
      <c r="CJ670" s="12">
        <f t="shared" si="1671"/>
        <v>0</v>
      </c>
      <c r="CK670" s="12">
        <f t="shared" si="1671"/>
        <v>0</v>
      </c>
      <c r="CL670" s="12">
        <f t="shared" si="1671"/>
        <v>0</v>
      </c>
      <c r="CM670" s="12">
        <f t="shared" si="1671"/>
        <v>0</v>
      </c>
      <c r="CN670" s="12">
        <f t="shared" si="1671"/>
        <v>0</v>
      </c>
      <c r="CO670" s="12">
        <f t="shared" si="1671"/>
        <v>0</v>
      </c>
      <c r="CP670" s="12">
        <f t="shared" si="1671"/>
        <v>0</v>
      </c>
      <c r="CQ670" s="12">
        <f t="shared" si="1671"/>
        <v>0</v>
      </c>
      <c r="CR670" s="12">
        <f t="shared" si="1671"/>
        <v>0</v>
      </c>
      <c r="CS670" s="12">
        <f t="shared" si="1671"/>
        <v>0</v>
      </c>
      <c r="CT670" s="12">
        <f t="shared" si="1671"/>
        <v>0</v>
      </c>
      <c r="CU670" s="12">
        <f t="shared" si="1671"/>
        <v>0</v>
      </c>
      <c r="CV670" s="12">
        <f t="shared" si="1671"/>
        <v>0</v>
      </c>
      <c r="CW670" s="12">
        <f t="shared" si="1671"/>
        <v>0</v>
      </c>
      <c r="CX670" s="12">
        <f t="shared" si="1671"/>
        <v>0</v>
      </c>
      <c r="CY670" s="12">
        <f t="shared" si="1671"/>
        <v>0</v>
      </c>
      <c r="CZ670" s="12">
        <f t="shared" si="1671"/>
        <v>0</v>
      </c>
      <c r="DA670" s="12">
        <f t="shared" si="1671"/>
        <v>0</v>
      </c>
      <c r="DB670" s="12">
        <f t="shared" si="1671"/>
        <v>0</v>
      </c>
      <c r="DC670" s="12">
        <f t="shared" si="1671"/>
        <v>0</v>
      </c>
      <c r="DD670" s="12">
        <f t="shared" si="1671"/>
        <v>0</v>
      </c>
      <c r="DE670" s="12">
        <f t="shared" si="1671"/>
        <v>0</v>
      </c>
      <c r="DF670" s="12">
        <f t="shared" si="1671"/>
        <v>0</v>
      </c>
      <c r="DG670" s="12">
        <f t="shared" si="1671"/>
        <v>0</v>
      </c>
      <c r="DH670" s="12">
        <f t="shared" si="1671"/>
        <v>0</v>
      </c>
      <c r="DI670" s="12">
        <f t="shared" si="1671"/>
        <v>0</v>
      </c>
      <c r="DJ670" s="12">
        <f t="shared" si="1671"/>
        <v>0</v>
      </c>
      <c r="DK670" s="12">
        <f t="shared" si="1671"/>
        <v>0</v>
      </c>
      <c r="DL670" s="12">
        <f t="shared" si="1671"/>
        <v>0</v>
      </c>
      <c r="DM670" s="12">
        <f t="shared" si="1671"/>
        <v>0</v>
      </c>
      <c r="DN670" s="12">
        <f t="shared" si="1671"/>
        <v>0</v>
      </c>
      <c r="DO670" s="12">
        <f t="shared" si="1671"/>
        <v>0</v>
      </c>
      <c r="DP670" s="12">
        <f t="shared" si="1671"/>
        <v>0</v>
      </c>
      <c r="DQ670" s="12">
        <f t="shared" si="1671"/>
        <v>0</v>
      </c>
      <c r="DR670" s="12">
        <f t="shared" si="1671"/>
        <v>0</v>
      </c>
      <c r="DS670" s="12">
        <f t="shared" si="1671"/>
        <v>0</v>
      </c>
      <c r="DT670" s="12">
        <f t="shared" si="1671"/>
        <v>0</v>
      </c>
      <c r="DU670" s="12">
        <f t="shared" si="1671"/>
        <v>0</v>
      </c>
      <c r="DV670" s="12">
        <f t="shared" si="1671"/>
        <v>0</v>
      </c>
      <c r="DW670" s="12">
        <f t="shared" si="1671"/>
        <v>0</v>
      </c>
      <c r="DX670" s="12">
        <f t="shared" si="1671"/>
        <v>0</v>
      </c>
      <c r="DY670" s="12">
        <f t="shared" si="1671"/>
        <v>0</v>
      </c>
      <c r="EB670" s="116">
        <f t="shared" ref="EB670:EB687" si="1673">ROW(EB670)-ROW($EB$2)+1</f>
        <v>669</v>
      </c>
      <c r="EC670" s="2" t="str">
        <f t="shared" ref="EC670:EC671" si="1674">B670</f>
        <v>Phase 1</v>
      </c>
      <c r="ED670" s="2" t="str">
        <f t="shared" ref="ED670:ED671" si="1675">C670</f>
        <v>60' Wide</v>
      </c>
      <c r="EE670" s="33" t="str">
        <f>EE689</f>
        <v>GAAP</v>
      </c>
      <c r="EF670" s="2" t="str">
        <f>EF689</f>
        <v>Advertising / Sales Center</v>
      </c>
    </row>
    <row r="671" spans="1:136" x14ac:dyDescent="0.3">
      <c r="B671" s="2" t="str">
        <f>Product!$F$2</f>
        <v>Phase 1</v>
      </c>
      <c r="C671" s="2" t="str">
        <f>Product!$F$3</f>
        <v>75' Wide</v>
      </c>
      <c r="D671" s="129">
        <f>SUMIFS(INDEX(Product!$B$2:$U$97, MATCH(D667, Product!$B$2:$B$97, 0), ), Product!$B$2:$U$2, $B671, Product!$B$3:$U$3, $C671)</f>
        <v>-11487.5</v>
      </c>
      <c r="F671" s="128"/>
      <c r="G671" s="11">
        <f>SUM(H671:DZ671)</f>
        <v>-229750.00000000009</v>
      </c>
      <c r="I671" s="12">
        <f t="shared" si="1672"/>
        <v>0</v>
      </c>
      <c r="J671" s="12">
        <f t="shared" ref="J671:BU671" si="1676">J165*$D671</f>
        <v>0</v>
      </c>
      <c r="K671" s="12">
        <f t="shared" si="1676"/>
        <v>0</v>
      </c>
      <c r="L671" s="12">
        <f t="shared" si="1676"/>
        <v>0</v>
      </c>
      <c r="M671" s="12">
        <f t="shared" si="1676"/>
        <v>0</v>
      </c>
      <c r="N671" s="12">
        <f t="shared" si="1676"/>
        <v>0</v>
      </c>
      <c r="O671" s="12">
        <f t="shared" si="1676"/>
        <v>0</v>
      </c>
      <c r="P671" s="12">
        <f t="shared" si="1676"/>
        <v>0</v>
      </c>
      <c r="Q671" s="12">
        <f t="shared" si="1676"/>
        <v>0</v>
      </c>
      <c r="R671" s="12">
        <f t="shared" si="1676"/>
        <v>0</v>
      </c>
      <c r="S671" s="12">
        <f t="shared" si="1676"/>
        <v>0</v>
      </c>
      <c r="T671" s="12">
        <f t="shared" si="1676"/>
        <v>0</v>
      </c>
      <c r="U671" s="12">
        <f t="shared" si="1676"/>
        <v>0</v>
      </c>
      <c r="V671" s="12">
        <f t="shared" si="1676"/>
        <v>0</v>
      </c>
      <c r="W671" s="12">
        <f t="shared" si="1676"/>
        <v>-19145.833333333336</v>
      </c>
      <c r="X671" s="12">
        <f t="shared" si="1676"/>
        <v>-19145.833333333336</v>
      </c>
      <c r="Y671" s="12">
        <f t="shared" si="1676"/>
        <v>-19145.833333333336</v>
      </c>
      <c r="Z671" s="12">
        <f t="shared" si="1676"/>
        <v>-19145.833333333336</v>
      </c>
      <c r="AA671" s="12">
        <f t="shared" si="1676"/>
        <v>-19145.833333333336</v>
      </c>
      <c r="AB671" s="12">
        <f t="shared" si="1676"/>
        <v>-19145.833333333336</v>
      </c>
      <c r="AC671" s="12">
        <f t="shared" si="1676"/>
        <v>-19145.833333333336</v>
      </c>
      <c r="AD671" s="12">
        <f t="shared" si="1676"/>
        <v>-19145.833333333336</v>
      </c>
      <c r="AE671" s="12">
        <f t="shared" si="1676"/>
        <v>-19145.833333333336</v>
      </c>
      <c r="AF671" s="12">
        <f t="shared" si="1676"/>
        <v>-19145.833333333336</v>
      </c>
      <c r="AG671" s="12">
        <f t="shared" si="1676"/>
        <v>-19145.833333333336</v>
      </c>
      <c r="AH671" s="12">
        <f t="shared" si="1676"/>
        <v>-19145.833333333336</v>
      </c>
      <c r="AI671" s="12">
        <f t="shared" si="1676"/>
        <v>0</v>
      </c>
      <c r="AJ671" s="12">
        <f t="shared" si="1676"/>
        <v>0</v>
      </c>
      <c r="AK671" s="12">
        <f t="shared" si="1676"/>
        <v>0</v>
      </c>
      <c r="AL671" s="12">
        <f t="shared" si="1676"/>
        <v>0</v>
      </c>
      <c r="AM671" s="12">
        <f t="shared" si="1676"/>
        <v>0</v>
      </c>
      <c r="AN671" s="12">
        <f t="shared" si="1676"/>
        <v>0</v>
      </c>
      <c r="AO671" s="12">
        <f t="shared" si="1676"/>
        <v>0</v>
      </c>
      <c r="AP671" s="12">
        <f t="shared" si="1676"/>
        <v>0</v>
      </c>
      <c r="AQ671" s="12">
        <f t="shared" si="1676"/>
        <v>0</v>
      </c>
      <c r="AR671" s="12">
        <f t="shared" si="1676"/>
        <v>0</v>
      </c>
      <c r="AS671" s="12">
        <f t="shared" si="1676"/>
        <v>0</v>
      </c>
      <c r="AT671" s="12">
        <f t="shared" si="1676"/>
        <v>0</v>
      </c>
      <c r="AU671" s="12">
        <f t="shared" si="1676"/>
        <v>0</v>
      </c>
      <c r="AV671" s="12">
        <f t="shared" si="1676"/>
        <v>0</v>
      </c>
      <c r="AW671" s="12">
        <f t="shared" si="1676"/>
        <v>0</v>
      </c>
      <c r="AX671" s="12">
        <f t="shared" si="1676"/>
        <v>0</v>
      </c>
      <c r="AY671" s="12">
        <f t="shared" si="1676"/>
        <v>0</v>
      </c>
      <c r="AZ671" s="12">
        <f t="shared" si="1676"/>
        <v>0</v>
      </c>
      <c r="BA671" s="12">
        <f t="shared" si="1676"/>
        <v>0</v>
      </c>
      <c r="BB671" s="12">
        <f t="shared" si="1676"/>
        <v>0</v>
      </c>
      <c r="BC671" s="12">
        <f t="shared" si="1676"/>
        <v>0</v>
      </c>
      <c r="BD671" s="12">
        <f t="shared" si="1676"/>
        <v>0</v>
      </c>
      <c r="BE671" s="12">
        <f t="shared" si="1676"/>
        <v>0</v>
      </c>
      <c r="BF671" s="12">
        <f t="shared" si="1676"/>
        <v>0</v>
      </c>
      <c r="BG671" s="12">
        <f t="shared" si="1676"/>
        <v>0</v>
      </c>
      <c r="BH671" s="12">
        <f t="shared" si="1676"/>
        <v>0</v>
      </c>
      <c r="BI671" s="12">
        <f t="shared" si="1676"/>
        <v>0</v>
      </c>
      <c r="BJ671" s="12">
        <f t="shared" si="1676"/>
        <v>0</v>
      </c>
      <c r="BK671" s="12">
        <f t="shared" si="1676"/>
        <v>0</v>
      </c>
      <c r="BL671" s="12">
        <f t="shared" si="1676"/>
        <v>0</v>
      </c>
      <c r="BM671" s="12">
        <f t="shared" si="1676"/>
        <v>0</v>
      </c>
      <c r="BN671" s="12">
        <f t="shared" si="1676"/>
        <v>0</v>
      </c>
      <c r="BO671" s="12">
        <f t="shared" si="1676"/>
        <v>0</v>
      </c>
      <c r="BP671" s="12">
        <f t="shared" si="1676"/>
        <v>0</v>
      </c>
      <c r="BQ671" s="12">
        <f t="shared" si="1676"/>
        <v>0</v>
      </c>
      <c r="BR671" s="12">
        <f t="shared" si="1676"/>
        <v>0</v>
      </c>
      <c r="BS671" s="12">
        <f t="shared" si="1676"/>
        <v>0</v>
      </c>
      <c r="BT671" s="12">
        <f t="shared" si="1676"/>
        <v>0</v>
      </c>
      <c r="BU671" s="12">
        <f t="shared" si="1676"/>
        <v>0</v>
      </c>
      <c r="BV671" s="12">
        <f t="shared" si="1671"/>
        <v>0</v>
      </c>
      <c r="BW671" s="12">
        <f t="shared" si="1671"/>
        <v>0</v>
      </c>
      <c r="BX671" s="12">
        <f t="shared" si="1671"/>
        <v>0</v>
      </c>
      <c r="BY671" s="12">
        <f t="shared" si="1671"/>
        <v>0</v>
      </c>
      <c r="BZ671" s="12">
        <f t="shared" si="1671"/>
        <v>0</v>
      </c>
      <c r="CA671" s="12">
        <f t="shared" si="1671"/>
        <v>0</v>
      </c>
      <c r="CB671" s="12">
        <f t="shared" si="1671"/>
        <v>0</v>
      </c>
      <c r="CC671" s="12">
        <f t="shared" si="1671"/>
        <v>0</v>
      </c>
      <c r="CD671" s="12">
        <f t="shared" si="1671"/>
        <v>0</v>
      </c>
      <c r="CE671" s="12">
        <f t="shared" si="1671"/>
        <v>0</v>
      </c>
      <c r="CF671" s="12">
        <f t="shared" si="1671"/>
        <v>0</v>
      </c>
      <c r="CG671" s="12">
        <f t="shared" si="1671"/>
        <v>0</v>
      </c>
      <c r="CH671" s="12">
        <f t="shared" si="1671"/>
        <v>0</v>
      </c>
      <c r="CI671" s="12">
        <f t="shared" si="1671"/>
        <v>0</v>
      </c>
      <c r="CJ671" s="12">
        <f t="shared" si="1671"/>
        <v>0</v>
      </c>
      <c r="CK671" s="12">
        <f t="shared" si="1671"/>
        <v>0</v>
      </c>
      <c r="CL671" s="12">
        <f t="shared" si="1671"/>
        <v>0</v>
      </c>
      <c r="CM671" s="12">
        <f t="shared" si="1671"/>
        <v>0</v>
      </c>
      <c r="CN671" s="12">
        <f t="shared" si="1671"/>
        <v>0</v>
      </c>
      <c r="CO671" s="12">
        <f t="shared" si="1671"/>
        <v>0</v>
      </c>
      <c r="CP671" s="12">
        <f t="shared" si="1671"/>
        <v>0</v>
      </c>
      <c r="CQ671" s="12">
        <f t="shared" si="1671"/>
        <v>0</v>
      </c>
      <c r="CR671" s="12">
        <f t="shared" si="1671"/>
        <v>0</v>
      </c>
      <c r="CS671" s="12">
        <f t="shared" si="1671"/>
        <v>0</v>
      </c>
      <c r="CT671" s="12">
        <f t="shared" si="1671"/>
        <v>0</v>
      </c>
      <c r="CU671" s="12">
        <f t="shared" si="1671"/>
        <v>0</v>
      </c>
      <c r="CV671" s="12">
        <f t="shared" si="1671"/>
        <v>0</v>
      </c>
      <c r="CW671" s="12">
        <f t="shared" si="1671"/>
        <v>0</v>
      </c>
      <c r="CX671" s="12">
        <f t="shared" si="1671"/>
        <v>0</v>
      </c>
      <c r="CY671" s="12">
        <f t="shared" si="1671"/>
        <v>0</v>
      </c>
      <c r="CZ671" s="12">
        <f t="shared" si="1671"/>
        <v>0</v>
      </c>
      <c r="DA671" s="12">
        <f t="shared" si="1671"/>
        <v>0</v>
      </c>
      <c r="DB671" s="12">
        <f t="shared" si="1671"/>
        <v>0</v>
      </c>
      <c r="DC671" s="12">
        <f t="shared" si="1671"/>
        <v>0</v>
      </c>
      <c r="DD671" s="12">
        <f t="shared" si="1671"/>
        <v>0</v>
      </c>
      <c r="DE671" s="12">
        <f t="shared" si="1671"/>
        <v>0</v>
      </c>
      <c r="DF671" s="12">
        <f t="shared" si="1671"/>
        <v>0</v>
      </c>
      <c r="DG671" s="12">
        <f t="shared" si="1671"/>
        <v>0</v>
      </c>
      <c r="DH671" s="12">
        <f t="shared" si="1671"/>
        <v>0</v>
      </c>
      <c r="DI671" s="12">
        <f t="shared" si="1671"/>
        <v>0</v>
      </c>
      <c r="DJ671" s="12">
        <f t="shared" si="1671"/>
        <v>0</v>
      </c>
      <c r="DK671" s="12">
        <f t="shared" si="1671"/>
        <v>0</v>
      </c>
      <c r="DL671" s="12">
        <f t="shared" si="1671"/>
        <v>0</v>
      </c>
      <c r="DM671" s="12">
        <f t="shared" si="1671"/>
        <v>0</v>
      </c>
      <c r="DN671" s="12">
        <f t="shared" si="1671"/>
        <v>0</v>
      </c>
      <c r="DO671" s="12">
        <f t="shared" si="1671"/>
        <v>0</v>
      </c>
      <c r="DP671" s="12">
        <f t="shared" si="1671"/>
        <v>0</v>
      </c>
      <c r="DQ671" s="12">
        <f t="shared" si="1671"/>
        <v>0</v>
      </c>
      <c r="DR671" s="12">
        <f t="shared" si="1671"/>
        <v>0</v>
      </c>
      <c r="DS671" s="12">
        <f t="shared" si="1671"/>
        <v>0</v>
      </c>
      <c r="DT671" s="12">
        <f t="shared" si="1671"/>
        <v>0</v>
      </c>
      <c r="DU671" s="12">
        <f t="shared" si="1671"/>
        <v>0</v>
      </c>
      <c r="DV671" s="12">
        <f t="shared" si="1671"/>
        <v>0</v>
      </c>
      <c r="DW671" s="12">
        <f t="shared" si="1671"/>
        <v>0</v>
      </c>
      <c r="DX671" s="12">
        <f t="shared" si="1671"/>
        <v>0</v>
      </c>
      <c r="DY671" s="12">
        <f t="shared" si="1671"/>
        <v>0</v>
      </c>
      <c r="EB671" s="116">
        <f t="shared" si="1673"/>
        <v>670</v>
      </c>
      <c r="EC671" s="2" t="str">
        <f t="shared" si="1674"/>
        <v>Phase 1</v>
      </c>
      <c r="ED671" s="2" t="str">
        <f t="shared" si="1675"/>
        <v>75' Wide</v>
      </c>
      <c r="EE671" s="33" t="str">
        <f>EE689</f>
        <v>GAAP</v>
      </c>
      <c r="EF671" s="2" t="str">
        <f>EF689</f>
        <v>Advertising / Sales Center</v>
      </c>
    </row>
    <row r="672" spans="1:136" x14ac:dyDescent="0.3">
      <c r="D672" s="129"/>
      <c r="F672" s="128"/>
      <c r="G672" s="13"/>
      <c r="I672" s="12"/>
      <c r="J672" s="12"/>
      <c r="K672" s="12"/>
      <c r="L672" s="12"/>
      <c r="M672" s="12"/>
      <c r="N672" s="12"/>
      <c r="O672" s="12"/>
      <c r="P672" s="12"/>
      <c r="Q672" s="12"/>
      <c r="R672" s="12"/>
      <c r="S672" s="12"/>
      <c r="T672" s="12"/>
      <c r="U672" s="12"/>
      <c r="V672" s="12"/>
      <c r="W672" s="12"/>
      <c r="X672" s="12"/>
      <c r="Y672" s="12"/>
      <c r="Z672" s="12"/>
      <c r="AA672" s="12"/>
      <c r="AB672" s="12"/>
      <c r="AC672" s="12"/>
      <c r="AD672" s="12"/>
      <c r="AE672" s="12"/>
      <c r="AF672" s="12"/>
      <c r="AG672" s="12"/>
      <c r="AH672" s="12"/>
      <c r="AI672" s="12"/>
      <c r="AJ672" s="12"/>
      <c r="AK672" s="12"/>
      <c r="AL672" s="12"/>
      <c r="AM672" s="12"/>
      <c r="AN672" s="12"/>
      <c r="AO672" s="12"/>
      <c r="AP672" s="12"/>
      <c r="AQ672" s="12"/>
      <c r="AR672" s="12"/>
      <c r="AS672" s="12"/>
      <c r="AT672" s="12"/>
      <c r="AU672" s="12"/>
      <c r="AV672" s="12"/>
      <c r="AW672" s="12"/>
      <c r="AX672" s="12"/>
      <c r="AY672" s="12"/>
      <c r="AZ672" s="12"/>
      <c r="BA672" s="12"/>
      <c r="BB672" s="12"/>
      <c r="BC672" s="12"/>
      <c r="BD672" s="12"/>
      <c r="BE672" s="12"/>
      <c r="BF672" s="12"/>
      <c r="BG672" s="12"/>
      <c r="BH672" s="12"/>
      <c r="BI672" s="12"/>
      <c r="BJ672" s="12"/>
      <c r="BK672" s="12"/>
      <c r="BL672" s="12"/>
      <c r="BM672" s="12"/>
      <c r="BN672" s="12"/>
      <c r="BO672" s="12"/>
      <c r="BP672" s="12"/>
      <c r="BQ672" s="12"/>
      <c r="BR672" s="12"/>
      <c r="BS672" s="12"/>
      <c r="BT672" s="12"/>
      <c r="BU672" s="12"/>
      <c r="BV672" s="12"/>
      <c r="BW672" s="12"/>
      <c r="BX672" s="12"/>
      <c r="BY672" s="12"/>
      <c r="BZ672" s="12"/>
      <c r="CA672" s="12"/>
      <c r="CB672" s="12"/>
      <c r="CC672" s="12"/>
      <c r="CD672" s="12"/>
      <c r="CE672" s="12"/>
      <c r="CF672" s="12"/>
      <c r="CG672" s="12"/>
      <c r="CH672" s="12"/>
      <c r="CI672" s="12"/>
      <c r="CJ672" s="12"/>
      <c r="CK672" s="12"/>
      <c r="CL672" s="12"/>
      <c r="CM672" s="12"/>
      <c r="CN672" s="12"/>
      <c r="CO672" s="12"/>
      <c r="CP672" s="12"/>
      <c r="CQ672" s="12"/>
      <c r="CR672" s="12"/>
      <c r="CS672" s="12"/>
      <c r="CT672" s="12"/>
      <c r="CU672" s="12"/>
      <c r="CV672" s="12"/>
      <c r="CW672" s="12"/>
      <c r="CX672" s="12"/>
      <c r="CY672" s="12"/>
      <c r="CZ672" s="12"/>
      <c r="DA672" s="12"/>
      <c r="DB672" s="12"/>
      <c r="DC672" s="12"/>
      <c r="DD672" s="12"/>
      <c r="DE672" s="12"/>
      <c r="DF672" s="12"/>
      <c r="DG672" s="12"/>
      <c r="DH672" s="12"/>
      <c r="DI672" s="12"/>
      <c r="DJ672" s="12"/>
      <c r="DK672" s="12"/>
      <c r="DL672" s="12"/>
      <c r="DM672" s="12"/>
      <c r="DN672" s="12"/>
      <c r="DO672" s="12"/>
      <c r="DP672" s="12"/>
      <c r="DQ672" s="12"/>
      <c r="DR672" s="12"/>
      <c r="DS672" s="12"/>
      <c r="DT672" s="12"/>
      <c r="DU672" s="12"/>
      <c r="DV672" s="12"/>
      <c r="DW672" s="12"/>
      <c r="DX672" s="12"/>
      <c r="DY672" s="12"/>
      <c r="EE672" s="33"/>
    </row>
    <row r="673" spans="2:136" x14ac:dyDescent="0.3">
      <c r="B673" s="2" t="str">
        <f>Product!$G$2</f>
        <v>Phase 2</v>
      </c>
      <c r="C673" s="2" t="str">
        <f>Product!$G$3</f>
        <v>50' Wide</v>
      </c>
      <c r="D673" s="129">
        <f>SUMIFS(INDEX(Product!$B$2:$U$97, MATCH(D667, Product!$B$2:$B$97, 0), ), Product!$B$2:$U$2, $B673, Product!$B$3:$U$3, $C673)</f>
        <v>-8275</v>
      </c>
      <c r="F673" s="128"/>
      <c r="G673" s="11">
        <f>SUM(H673:DZ673)</f>
        <v>-248250</v>
      </c>
      <c r="I673" s="12">
        <f t="shared" si="1672"/>
        <v>0</v>
      </c>
      <c r="J673" s="12">
        <f t="shared" ref="J673:BU675" si="1677">J167*$D673</f>
        <v>0</v>
      </c>
      <c r="K673" s="12">
        <f t="shared" si="1677"/>
        <v>0</v>
      </c>
      <c r="L673" s="12">
        <f t="shared" si="1677"/>
        <v>0</v>
      </c>
      <c r="M673" s="12">
        <f t="shared" si="1677"/>
        <v>0</v>
      </c>
      <c r="N673" s="12">
        <f t="shared" si="1677"/>
        <v>0</v>
      </c>
      <c r="O673" s="12">
        <f t="shared" si="1677"/>
        <v>0</v>
      </c>
      <c r="P673" s="12">
        <f t="shared" si="1677"/>
        <v>0</v>
      </c>
      <c r="Q673" s="12">
        <f t="shared" si="1677"/>
        <v>0</v>
      </c>
      <c r="R673" s="12">
        <f t="shared" si="1677"/>
        <v>0</v>
      </c>
      <c r="S673" s="12">
        <f t="shared" si="1677"/>
        <v>0</v>
      </c>
      <c r="T673" s="12">
        <f t="shared" si="1677"/>
        <v>0</v>
      </c>
      <c r="U673" s="12">
        <f t="shared" si="1677"/>
        <v>0</v>
      </c>
      <c r="V673" s="12">
        <f t="shared" si="1677"/>
        <v>0</v>
      </c>
      <c r="W673" s="12">
        <f t="shared" si="1677"/>
        <v>0</v>
      </c>
      <c r="X673" s="12">
        <f t="shared" si="1677"/>
        <v>0</v>
      </c>
      <c r="Y673" s="12">
        <f t="shared" si="1677"/>
        <v>0</v>
      </c>
      <c r="Z673" s="12">
        <f t="shared" si="1677"/>
        <v>0</v>
      </c>
      <c r="AA673" s="12">
        <f t="shared" si="1677"/>
        <v>0</v>
      </c>
      <c r="AB673" s="12">
        <f t="shared" si="1677"/>
        <v>0</v>
      </c>
      <c r="AC673" s="12">
        <f t="shared" si="1677"/>
        <v>0</v>
      </c>
      <c r="AD673" s="12">
        <f t="shared" si="1677"/>
        <v>0</v>
      </c>
      <c r="AE673" s="12">
        <f t="shared" si="1677"/>
        <v>0</v>
      </c>
      <c r="AF673" s="12">
        <f t="shared" si="1677"/>
        <v>0</v>
      </c>
      <c r="AG673" s="12">
        <f t="shared" si="1677"/>
        <v>0</v>
      </c>
      <c r="AH673" s="12">
        <f t="shared" si="1677"/>
        <v>0</v>
      </c>
      <c r="AI673" s="12">
        <f t="shared" si="1677"/>
        <v>-20687.5</v>
      </c>
      <c r="AJ673" s="12">
        <f t="shared" si="1677"/>
        <v>-20687.5</v>
      </c>
      <c r="AK673" s="12">
        <f t="shared" si="1677"/>
        <v>-20687.5</v>
      </c>
      <c r="AL673" s="12">
        <f t="shared" si="1677"/>
        <v>-20687.5</v>
      </c>
      <c r="AM673" s="12">
        <f t="shared" si="1677"/>
        <v>-20687.5</v>
      </c>
      <c r="AN673" s="12">
        <f t="shared" si="1677"/>
        <v>-20687.5</v>
      </c>
      <c r="AO673" s="12">
        <f t="shared" si="1677"/>
        <v>-20687.5</v>
      </c>
      <c r="AP673" s="12">
        <f t="shared" si="1677"/>
        <v>-20687.5</v>
      </c>
      <c r="AQ673" s="12">
        <f t="shared" si="1677"/>
        <v>-20687.5</v>
      </c>
      <c r="AR673" s="12">
        <f t="shared" si="1677"/>
        <v>-20687.5</v>
      </c>
      <c r="AS673" s="12">
        <f t="shared" si="1677"/>
        <v>-20687.5</v>
      </c>
      <c r="AT673" s="12">
        <f t="shared" si="1677"/>
        <v>-20687.5</v>
      </c>
      <c r="AU673" s="12">
        <f t="shared" si="1677"/>
        <v>0</v>
      </c>
      <c r="AV673" s="12">
        <f t="shared" si="1677"/>
        <v>0</v>
      </c>
      <c r="AW673" s="12">
        <f t="shared" si="1677"/>
        <v>0</v>
      </c>
      <c r="AX673" s="12">
        <f t="shared" si="1677"/>
        <v>0</v>
      </c>
      <c r="AY673" s="12">
        <f t="shared" si="1677"/>
        <v>0</v>
      </c>
      <c r="AZ673" s="12">
        <f t="shared" si="1677"/>
        <v>0</v>
      </c>
      <c r="BA673" s="12">
        <f t="shared" si="1677"/>
        <v>0</v>
      </c>
      <c r="BB673" s="12">
        <f t="shared" si="1677"/>
        <v>0</v>
      </c>
      <c r="BC673" s="12">
        <f t="shared" si="1677"/>
        <v>0</v>
      </c>
      <c r="BD673" s="12">
        <f t="shared" si="1677"/>
        <v>0</v>
      </c>
      <c r="BE673" s="12">
        <f t="shared" si="1677"/>
        <v>0</v>
      </c>
      <c r="BF673" s="12">
        <f t="shared" si="1677"/>
        <v>0</v>
      </c>
      <c r="BG673" s="12">
        <f t="shared" si="1677"/>
        <v>0</v>
      </c>
      <c r="BH673" s="12">
        <f t="shared" si="1677"/>
        <v>0</v>
      </c>
      <c r="BI673" s="12">
        <f t="shared" si="1677"/>
        <v>0</v>
      </c>
      <c r="BJ673" s="12">
        <f t="shared" si="1677"/>
        <v>0</v>
      </c>
      <c r="BK673" s="12">
        <f t="shared" si="1677"/>
        <v>0</v>
      </c>
      <c r="BL673" s="12">
        <f t="shared" si="1677"/>
        <v>0</v>
      </c>
      <c r="BM673" s="12">
        <f t="shared" si="1677"/>
        <v>0</v>
      </c>
      <c r="BN673" s="12">
        <f t="shared" si="1677"/>
        <v>0</v>
      </c>
      <c r="BO673" s="12">
        <f t="shared" si="1677"/>
        <v>0</v>
      </c>
      <c r="BP673" s="12">
        <f t="shared" si="1677"/>
        <v>0</v>
      </c>
      <c r="BQ673" s="12">
        <f t="shared" si="1677"/>
        <v>0</v>
      </c>
      <c r="BR673" s="12">
        <f t="shared" si="1677"/>
        <v>0</v>
      </c>
      <c r="BS673" s="12">
        <f t="shared" si="1677"/>
        <v>0</v>
      </c>
      <c r="BT673" s="12">
        <f t="shared" si="1677"/>
        <v>0</v>
      </c>
      <c r="BU673" s="12">
        <f t="shared" si="1677"/>
        <v>0</v>
      </c>
      <c r="BV673" s="12">
        <f t="shared" ref="BV673:DY675" si="1678">BV167*$D673</f>
        <v>0</v>
      </c>
      <c r="BW673" s="12">
        <f t="shared" si="1678"/>
        <v>0</v>
      </c>
      <c r="BX673" s="12">
        <f t="shared" si="1678"/>
        <v>0</v>
      </c>
      <c r="BY673" s="12">
        <f t="shared" si="1678"/>
        <v>0</v>
      </c>
      <c r="BZ673" s="12">
        <f t="shared" si="1678"/>
        <v>0</v>
      </c>
      <c r="CA673" s="12">
        <f t="shared" si="1678"/>
        <v>0</v>
      </c>
      <c r="CB673" s="12">
        <f t="shared" si="1678"/>
        <v>0</v>
      </c>
      <c r="CC673" s="12">
        <f t="shared" si="1678"/>
        <v>0</v>
      </c>
      <c r="CD673" s="12">
        <f t="shared" si="1678"/>
        <v>0</v>
      </c>
      <c r="CE673" s="12">
        <f t="shared" si="1678"/>
        <v>0</v>
      </c>
      <c r="CF673" s="12">
        <f t="shared" si="1678"/>
        <v>0</v>
      </c>
      <c r="CG673" s="12">
        <f t="shared" si="1678"/>
        <v>0</v>
      </c>
      <c r="CH673" s="12">
        <f t="shared" si="1678"/>
        <v>0</v>
      </c>
      <c r="CI673" s="12">
        <f t="shared" si="1678"/>
        <v>0</v>
      </c>
      <c r="CJ673" s="12">
        <f t="shared" si="1678"/>
        <v>0</v>
      </c>
      <c r="CK673" s="12">
        <f t="shared" si="1678"/>
        <v>0</v>
      </c>
      <c r="CL673" s="12">
        <f t="shared" si="1678"/>
        <v>0</v>
      </c>
      <c r="CM673" s="12">
        <f t="shared" si="1678"/>
        <v>0</v>
      </c>
      <c r="CN673" s="12">
        <f t="shared" si="1678"/>
        <v>0</v>
      </c>
      <c r="CO673" s="12">
        <f t="shared" si="1678"/>
        <v>0</v>
      </c>
      <c r="CP673" s="12">
        <f t="shared" si="1678"/>
        <v>0</v>
      </c>
      <c r="CQ673" s="12">
        <f t="shared" si="1678"/>
        <v>0</v>
      </c>
      <c r="CR673" s="12">
        <f t="shared" si="1678"/>
        <v>0</v>
      </c>
      <c r="CS673" s="12">
        <f t="shared" si="1678"/>
        <v>0</v>
      </c>
      <c r="CT673" s="12">
        <f t="shared" si="1678"/>
        <v>0</v>
      </c>
      <c r="CU673" s="12">
        <f t="shared" si="1678"/>
        <v>0</v>
      </c>
      <c r="CV673" s="12">
        <f t="shared" si="1678"/>
        <v>0</v>
      </c>
      <c r="CW673" s="12">
        <f t="shared" si="1678"/>
        <v>0</v>
      </c>
      <c r="CX673" s="12">
        <f t="shared" si="1678"/>
        <v>0</v>
      </c>
      <c r="CY673" s="12">
        <f t="shared" si="1678"/>
        <v>0</v>
      </c>
      <c r="CZ673" s="12">
        <f t="shared" si="1678"/>
        <v>0</v>
      </c>
      <c r="DA673" s="12">
        <f t="shared" si="1678"/>
        <v>0</v>
      </c>
      <c r="DB673" s="12">
        <f t="shared" si="1678"/>
        <v>0</v>
      </c>
      <c r="DC673" s="12">
        <f t="shared" si="1678"/>
        <v>0</v>
      </c>
      <c r="DD673" s="12">
        <f t="shared" si="1678"/>
        <v>0</v>
      </c>
      <c r="DE673" s="12">
        <f t="shared" si="1678"/>
        <v>0</v>
      </c>
      <c r="DF673" s="12">
        <f t="shared" si="1678"/>
        <v>0</v>
      </c>
      <c r="DG673" s="12">
        <f t="shared" si="1678"/>
        <v>0</v>
      </c>
      <c r="DH673" s="12">
        <f t="shared" si="1678"/>
        <v>0</v>
      </c>
      <c r="DI673" s="12">
        <f t="shared" si="1678"/>
        <v>0</v>
      </c>
      <c r="DJ673" s="12">
        <f t="shared" si="1678"/>
        <v>0</v>
      </c>
      <c r="DK673" s="12">
        <f t="shared" si="1678"/>
        <v>0</v>
      </c>
      <c r="DL673" s="12">
        <f t="shared" si="1678"/>
        <v>0</v>
      </c>
      <c r="DM673" s="12">
        <f t="shared" si="1678"/>
        <v>0</v>
      </c>
      <c r="DN673" s="12">
        <f t="shared" si="1678"/>
        <v>0</v>
      </c>
      <c r="DO673" s="12">
        <f t="shared" si="1678"/>
        <v>0</v>
      </c>
      <c r="DP673" s="12">
        <f t="shared" si="1678"/>
        <v>0</v>
      </c>
      <c r="DQ673" s="12">
        <f t="shared" si="1678"/>
        <v>0</v>
      </c>
      <c r="DR673" s="12">
        <f t="shared" si="1678"/>
        <v>0</v>
      </c>
      <c r="DS673" s="12">
        <f t="shared" si="1678"/>
        <v>0</v>
      </c>
      <c r="DT673" s="12">
        <f t="shared" si="1678"/>
        <v>0</v>
      </c>
      <c r="DU673" s="12">
        <f t="shared" si="1678"/>
        <v>0</v>
      </c>
      <c r="DV673" s="12">
        <f t="shared" si="1678"/>
        <v>0</v>
      </c>
      <c r="DW673" s="12">
        <f t="shared" si="1678"/>
        <v>0</v>
      </c>
      <c r="DX673" s="12">
        <f t="shared" si="1678"/>
        <v>0</v>
      </c>
      <c r="DY673" s="12">
        <f t="shared" si="1678"/>
        <v>0</v>
      </c>
      <c r="EB673" s="116">
        <f t="shared" si="1673"/>
        <v>672</v>
      </c>
      <c r="EC673" s="2" t="str">
        <f t="shared" ref="EC673:EC675" si="1679">B673</f>
        <v>Phase 2</v>
      </c>
      <c r="ED673" s="2" t="str">
        <f t="shared" ref="ED673:ED675" si="1680">C673</f>
        <v>50' Wide</v>
      </c>
      <c r="EE673" s="33" t="str">
        <f>EE689</f>
        <v>GAAP</v>
      </c>
      <c r="EF673" s="2" t="str">
        <f>EF689</f>
        <v>Advertising / Sales Center</v>
      </c>
    </row>
    <row r="674" spans="2:136" x14ac:dyDescent="0.3">
      <c r="B674" s="2" t="str">
        <f>Product!$H$2</f>
        <v>Phase 2</v>
      </c>
      <c r="C674" s="2" t="str">
        <f>Product!$H$3</f>
        <v>60' Wide</v>
      </c>
      <c r="D674" s="129">
        <f>SUMIFS(INDEX(Product!$B$2:$U$97, MATCH(D667, Product!$B$2:$B$97, 0), ), Product!$B$2:$U$2, $B674, Product!$B$3:$U$3, $C674)</f>
        <v>-9812.5</v>
      </c>
      <c r="F674" s="128"/>
      <c r="G674" s="11">
        <f>SUM(H674:DZ674)</f>
        <v>-294375</v>
      </c>
      <c r="I674" s="12">
        <f t="shared" si="1672"/>
        <v>0</v>
      </c>
      <c r="J674" s="12">
        <f t="shared" si="1677"/>
        <v>0</v>
      </c>
      <c r="K674" s="12">
        <f t="shared" si="1677"/>
        <v>0</v>
      </c>
      <c r="L674" s="12">
        <f t="shared" si="1677"/>
        <v>0</v>
      </c>
      <c r="M674" s="12">
        <f t="shared" si="1677"/>
        <v>0</v>
      </c>
      <c r="N674" s="12">
        <f t="shared" si="1677"/>
        <v>0</v>
      </c>
      <c r="O674" s="12">
        <f t="shared" si="1677"/>
        <v>0</v>
      </c>
      <c r="P674" s="12">
        <f t="shared" si="1677"/>
        <v>0</v>
      </c>
      <c r="Q674" s="12">
        <f t="shared" si="1677"/>
        <v>0</v>
      </c>
      <c r="R674" s="12">
        <f t="shared" si="1677"/>
        <v>0</v>
      </c>
      <c r="S674" s="12">
        <f t="shared" si="1677"/>
        <v>0</v>
      </c>
      <c r="T674" s="12">
        <f t="shared" si="1677"/>
        <v>0</v>
      </c>
      <c r="U674" s="12">
        <f t="shared" si="1677"/>
        <v>0</v>
      </c>
      <c r="V674" s="12">
        <f t="shared" si="1677"/>
        <v>0</v>
      </c>
      <c r="W674" s="12">
        <f t="shared" si="1677"/>
        <v>0</v>
      </c>
      <c r="X674" s="12">
        <f t="shared" si="1677"/>
        <v>0</v>
      </c>
      <c r="Y674" s="12">
        <f t="shared" si="1677"/>
        <v>0</v>
      </c>
      <c r="Z674" s="12">
        <f t="shared" si="1677"/>
        <v>0</v>
      </c>
      <c r="AA674" s="12">
        <f t="shared" si="1677"/>
        <v>0</v>
      </c>
      <c r="AB674" s="12">
        <f t="shared" si="1677"/>
        <v>0</v>
      </c>
      <c r="AC674" s="12">
        <f t="shared" si="1677"/>
        <v>0</v>
      </c>
      <c r="AD674" s="12">
        <f t="shared" si="1677"/>
        <v>0</v>
      </c>
      <c r="AE674" s="12">
        <f t="shared" si="1677"/>
        <v>0</v>
      </c>
      <c r="AF674" s="12">
        <f t="shared" si="1677"/>
        <v>0</v>
      </c>
      <c r="AG674" s="12">
        <f t="shared" si="1677"/>
        <v>0</v>
      </c>
      <c r="AH674" s="12">
        <f t="shared" si="1677"/>
        <v>0</v>
      </c>
      <c r="AI674" s="12">
        <f t="shared" si="1677"/>
        <v>-24531.25</v>
      </c>
      <c r="AJ674" s="12">
        <f t="shared" si="1677"/>
        <v>-24531.25</v>
      </c>
      <c r="AK674" s="12">
        <f t="shared" si="1677"/>
        <v>-24531.25</v>
      </c>
      <c r="AL674" s="12">
        <f t="shared" si="1677"/>
        <v>-24531.25</v>
      </c>
      <c r="AM674" s="12">
        <f t="shared" si="1677"/>
        <v>-24531.25</v>
      </c>
      <c r="AN674" s="12">
        <f t="shared" si="1677"/>
        <v>-24531.25</v>
      </c>
      <c r="AO674" s="12">
        <f t="shared" si="1677"/>
        <v>-24531.25</v>
      </c>
      <c r="AP674" s="12">
        <f t="shared" si="1677"/>
        <v>-24531.25</v>
      </c>
      <c r="AQ674" s="12">
        <f t="shared" si="1677"/>
        <v>-24531.25</v>
      </c>
      <c r="AR674" s="12">
        <f t="shared" si="1677"/>
        <v>-24531.25</v>
      </c>
      <c r="AS674" s="12">
        <f t="shared" si="1677"/>
        <v>-24531.25</v>
      </c>
      <c r="AT674" s="12">
        <f t="shared" si="1677"/>
        <v>-24531.25</v>
      </c>
      <c r="AU674" s="12">
        <f t="shared" si="1677"/>
        <v>0</v>
      </c>
      <c r="AV674" s="12">
        <f t="shared" si="1677"/>
        <v>0</v>
      </c>
      <c r="AW674" s="12">
        <f t="shared" si="1677"/>
        <v>0</v>
      </c>
      <c r="AX674" s="12">
        <f t="shared" si="1677"/>
        <v>0</v>
      </c>
      <c r="AY674" s="12">
        <f t="shared" si="1677"/>
        <v>0</v>
      </c>
      <c r="AZ674" s="12">
        <f t="shared" si="1677"/>
        <v>0</v>
      </c>
      <c r="BA674" s="12">
        <f t="shared" si="1677"/>
        <v>0</v>
      </c>
      <c r="BB674" s="12">
        <f t="shared" si="1677"/>
        <v>0</v>
      </c>
      <c r="BC674" s="12">
        <f t="shared" si="1677"/>
        <v>0</v>
      </c>
      <c r="BD674" s="12">
        <f t="shared" si="1677"/>
        <v>0</v>
      </c>
      <c r="BE674" s="12">
        <f t="shared" si="1677"/>
        <v>0</v>
      </c>
      <c r="BF674" s="12">
        <f t="shared" si="1677"/>
        <v>0</v>
      </c>
      <c r="BG674" s="12">
        <f t="shared" si="1677"/>
        <v>0</v>
      </c>
      <c r="BH674" s="12">
        <f t="shared" si="1677"/>
        <v>0</v>
      </c>
      <c r="BI674" s="12">
        <f t="shared" si="1677"/>
        <v>0</v>
      </c>
      <c r="BJ674" s="12">
        <f t="shared" si="1677"/>
        <v>0</v>
      </c>
      <c r="BK674" s="12">
        <f t="shared" si="1677"/>
        <v>0</v>
      </c>
      <c r="BL674" s="12">
        <f t="shared" si="1677"/>
        <v>0</v>
      </c>
      <c r="BM674" s="12">
        <f t="shared" si="1677"/>
        <v>0</v>
      </c>
      <c r="BN674" s="12">
        <f t="shared" si="1677"/>
        <v>0</v>
      </c>
      <c r="BO674" s="12">
        <f t="shared" si="1677"/>
        <v>0</v>
      </c>
      <c r="BP674" s="12">
        <f t="shared" si="1677"/>
        <v>0</v>
      </c>
      <c r="BQ674" s="12">
        <f t="shared" si="1677"/>
        <v>0</v>
      </c>
      <c r="BR674" s="12">
        <f t="shared" si="1677"/>
        <v>0</v>
      </c>
      <c r="BS674" s="12">
        <f t="shared" si="1677"/>
        <v>0</v>
      </c>
      <c r="BT674" s="12">
        <f t="shared" si="1677"/>
        <v>0</v>
      </c>
      <c r="BU674" s="12">
        <f t="shared" si="1677"/>
        <v>0</v>
      </c>
      <c r="BV674" s="12">
        <f t="shared" si="1678"/>
        <v>0</v>
      </c>
      <c r="BW674" s="12">
        <f t="shared" si="1678"/>
        <v>0</v>
      </c>
      <c r="BX674" s="12">
        <f t="shared" si="1678"/>
        <v>0</v>
      </c>
      <c r="BY674" s="12">
        <f t="shared" si="1678"/>
        <v>0</v>
      </c>
      <c r="BZ674" s="12">
        <f t="shared" si="1678"/>
        <v>0</v>
      </c>
      <c r="CA674" s="12">
        <f t="shared" si="1678"/>
        <v>0</v>
      </c>
      <c r="CB674" s="12">
        <f t="shared" si="1678"/>
        <v>0</v>
      </c>
      <c r="CC674" s="12">
        <f t="shared" si="1678"/>
        <v>0</v>
      </c>
      <c r="CD674" s="12">
        <f t="shared" si="1678"/>
        <v>0</v>
      </c>
      <c r="CE674" s="12">
        <f t="shared" si="1678"/>
        <v>0</v>
      </c>
      <c r="CF674" s="12">
        <f t="shared" si="1678"/>
        <v>0</v>
      </c>
      <c r="CG674" s="12">
        <f t="shared" si="1678"/>
        <v>0</v>
      </c>
      <c r="CH674" s="12">
        <f t="shared" si="1678"/>
        <v>0</v>
      </c>
      <c r="CI674" s="12">
        <f t="shared" si="1678"/>
        <v>0</v>
      </c>
      <c r="CJ674" s="12">
        <f t="shared" si="1678"/>
        <v>0</v>
      </c>
      <c r="CK674" s="12">
        <f t="shared" si="1678"/>
        <v>0</v>
      </c>
      <c r="CL674" s="12">
        <f t="shared" si="1678"/>
        <v>0</v>
      </c>
      <c r="CM674" s="12">
        <f t="shared" si="1678"/>
        <v>0</v>
      </c>
      <c r="CN674" s="12">
        <f t="shared" si="1678"/>
        <v>0</v>
      </c>
      <c r="CO674" s="12">
        <f t="shared" si="1678"/>
        <v>0</v>
      </c>
      <c r="CP674" s="12">
        <f t="shared" si="1678"/>
        <v>0</v>
      </c>
      <c r="CQ674" s="12">
        <f t="shared" si="1678"/>
        <v>0</v>
      </c>
      <c r="CR674" s="12">
        <f t="shared" si="1678"/>
        <v>0</v>
      </c>
      <c r="CS674" s="12">
        <f t="shared" si="1678"/>
        <v>0</v>
      </c>
      <c r="CT674" s="12">
        <f t="shared" si="1678"/>
        <v>0</v>
      </c>
      <c r="CU674" s="12">
        <f t="shared" si="1678"/>
        <v>0</v>
      </c>
      <c r="CV674" s="12">
        <f t="shared" si="1678"/>
        <v>0</v>
      </c>
      <c r="CW674" s="12">
        <f t="shared" si="1678"/>
        <v>0</v>
      </c>
      <c r="CX674" s="12">
        <f t="shared" si="1678"/>
        <v>0</v>
      </c>
      <c r="CY674" s="12">
        <f t="shared" si="1678"/>
        <v>0</v>
      </c>
      <c r="CZ674" s="12">
        <f t="shared" si="1678"/>
        <v>0</v>
      </c>
      <c r="DA674" s="12">
        <f t="shared" si="1678"/>
        <v>0</v>
      </c>
      <c r="DB674" s="12">
        <f t="shared" si="1678"/>
        <v>0</v>
      </c>
      <c r="DC674" s="12">
        <f t="shared" si="1678"/>
        <v>0</v>
      </c>
      <c r="DD674" s="12">
        <f t="shared" si="1678"/>
        <v>0</v>
      </c>
      <c r="DE674" s="12">
        <f t="shared" si="1678"/>
        <v>0</v>
      </c>
      <c r="DF674" s="12">
        <f t="shared" si="1678"/>
        <v>0</v>
      </c>
      <c r="DG674" s="12">
        <f t="shared" si="1678"/>
        <v>0</v>
      </c>
      <c r="DH674" s="12">
        <f t="shared" si="1678"/>
        <v>0</v>
      </c>
      <c r="DI674" s="12">
        <f t="shared" si="1678"/>
        <v>0</v>
      </c>
      <c r="DJ674" s="12">
        <f t="shared" si="1678"/>
        <v>0</v>
      </c>
      <c r="DK674" s="12">
        <f t="shared" si="1678"/>
        <v>0</v>
      </c>
      <c r="DL674" s="12">
        <f t="shared" si="1678"/>
        <v>0</v>
      </c>
      <c r="DM674" s="12">
        <f t="shared" si="1678"/>
        <v>0</v>
      </c>
      <c r="DN674" s="12">
        <f t="shared" si="1678"/>
        <v>0</v>
      </c>
      <c r="DO674" s="12">
        <f t="shared" si="1678"/>
        <v>0</v>
      </c>
      <c r="DP674" s="12">
        <f t="shared" si="1678"/>
        <v>0</v>
      </c>
      <c r="DQ674" s="12">
        <f t="shared" si="1678"/>
        <v>0</v>
      </c>
      <c r="DR674" s="12">
        <f t="shared" si="1678"/>
        <v>0</v>
      </c>
      <c r="DS674" s="12">
        <f t="shared" si="1678"/>
        <v>0</v>
      </c>
      <c r="DT674" s="12">
        <f t="shared" si="1678"/>
        <v>0</v>
      </c>
      <c r="DU674" s="12">
        <f t="shared" si="1678"/>
        <v>0</v>
      </c>
      <c r="DV674" s="12">
        <f t="shared" si="1678"/>
        <v>0</v>
      </c>
      <c r="DW674" s="12">
        <f t="shared" si="1678"/>
        <v>0</v>
      </c>
      <c r="DX674" s="12">
        <f t="shared" si="1678"/>
        <v>0</v>
      </c>
      <c r="DY674" s="12">
        <f t="shared" si="1678"/>
        <v>0</v>
      </c>
      <c r="EB674" s="116">
        <f t="shared" si="1673"/>
        <v>673</v>
      </c>
      <c r="EC674" s="2" t="str">
        <f t="shared" si="1679"/>
        <v>Phase 2</v>
      </c>
      <c r="ED674" s="2" t="str">
        <f t="shared" si="1680"/>
        <v>60' Wide</v>
      </c>
      <c r="EE674" s="33" t="str">
        <f>EE689</f>
        <v>GAAP</v>
      </c>
      <c r="EF674" s="2" t="str">
        <f>EF689</f>
        <v>Advertising / Sales Center</v>
      </c>
    </row>
    <row r="675" spans="2:136" x14ac:dyDescent="0.3">
      <c r="B675" s="2" t="str">
        <f>Product!$I$2</f>
        <v>Phase 2</v>
      </c>
      <c r="C675" s="2" t="str">
        <f>Product!$I$3</f>
        <v>75' Wide</v>
      </c>
      <c r="D675" s="129">
        <f>SUMIFS(INDEX(Product!$B$2:$U$97, MATCH(D667, Product!$B$2:$B$97, 0), ), Product!$B$2:$U$2, $B675, Product!$B$3:$U$3, $C675)</f>
        <v>-11487.5</v>
      </c>
      <c r="F675" s="128"/>
      <c r="G675" s="11">
        <f>SUM(H675:DZ675)</f>
        <v>-229750.00000000009</v>
      </c>
      <c r="I675" s="12">
        <f t="shared" si="1672"/>
        <v>0</v>
      </c>
      <c r="J675" s="12">
        <f t="shared" si="1677"/>
        <v>0</v>
      </c>
      <c r="K675" s="12">
        <f t="shared" si="1677"/>
        <v>0</v>
      </c>
      <c r="L675" s="12">
        <f t="shared" si="1677"/>
        <v>0</v>
      </c>
      <c r="M675" s="12">
        <f t="shared" si="1677"/>
        <v>0</v>
      </c>
      <c r="N675" s="12">
        <f t="shared" si="1677"/>
        <v>0</v>
      </c>
      <c r="O675" s="12">
        <f t="shared" si="1677"/>
        <v>0</v>
      </c>
      <c r="P675" s="12">
        <f t="shared" si="1677"/>
        <v>0</v>
      </c>
      <c r="Q675" s="12">
        <f t="shared" si="1677"/>
        <v>0</v>
      </c>
      <c r="R675" s="12">
        <f t="shared" si="1677"/>
        <v>0</v>
      </c>
      <c r="S675" s="12">
        <f t="shared" si="1677"/>
        <v>0</v>
      </c>
      <c r="T675" s="12">
        <f t="shared" si="1677"/>
        <v>0</v>
      </c>
      <c r="U675" s="12">
        <f t="shared" si="1677"/>
        <v>0</v>
      </c>
      <c r="V675" s="12">
        <f t="shared" si="1677"/>
        <v>0</v>
      </c>
      <c r="W675" s="12">
        <f t="shared" si="1677"/>
        <v>0</v>
      </c>
      <c r="X675" s="12">
        <f t="shared" si="1677"/>
        <v>0</v>
      </c>
      <c r="Y675" s="12">
        <f t="shared" si="1677"/>
        <v>0</v>
      </c>
      <c r="Z675" s="12">
        <f t="shared" si="1677"/>
        <v>0</v>
      </c>
      <c r="AA675" s="12">
        <f t="shared" si="1677"/>
        <v>0</v>
      </c>
      <c r="AB675" s="12">
        <f t="shared" si="1677"/>
        <v>0</v>
      </c>
      <c r="AC675" s="12">
        <f t="shared" si="1677"/>
        <v>0</v>
      </c>
      <c r="AD675" s="12">
        <f t="shared" si="1677"/>
        <v>0</v>
      </c>
      <c r="AE675" s="12">
        <f t="shared" si="1677"/>
        <v>0</v>
      </c>
      <c r="AF675" s="12">
        <f t="shared" si="1677"/>
        <v>0</v>
      </c>
      <c r="AG675" s="12">
        <f t="shared" si="1677"/>
        <v>0</v>
      </c>
      <c r="AH675" s="12">
        <f t="shared" si="1677"/>
        <v>0</v>
      </c>
      <c r="AI675" s="12">
        <f t="shared" si="1677"/>
        <v>-19145.833333333336</v>
      </c>
      <c r="AJ675" s="12">
        <f t="shared" si="1677"/>
        <v>-19145.833333333336</v>
      </c>
      <c r="AK675" s="12">
        <f t="shared" si="1677"/>
        <v>-19145.833333333336</v>
      </c>
      <c r="AL675" s="12">
        <f t="shared" si="1677"/>
        <v>-19145.833333333336</v>
      </c>
      <c r="AM675" s="12">
        <f t="shared" si="1677"/>
        <v>-19145.833333333336</v>
      </c>
      <c r="AN675" s="12">
        <f t="shared" si="1677"/>
        <v>-19145.833333333336</v>
      </c>
      <c r="AO675" s="12">
        <f t="shared" si="1677"/>
        <v>-19145.833333333336</v>
      </c>
      <c r="AP675" s="12">
        <f t="shared" si="1677"/>
        <v>-19145.833333333336</v>
      </c>
      <c r="AQ675" s="12">
        <f t="shared" si="1677"/>
        <v>-19145.833333333336</v>
      </c>
      <c r="AR675" s="12">
        <f t="shared" si="1677"/>
        <v>-19145.833333333336</v>
      </c>
      <c r="AS675" s="12">
        <f t="shared" si="1677"/>
        <v>-19145.833333333336</v>
      </c>
      <c r="AT675" s="12">
        <f t="shared" si="1677"/>
        <v>-19145.833333333336</v>
      </c>
      <c r="AU675" s="12">
        <f t="shared" si="1677"/>
        <v>0</v>
      </c>
      <c r="AV675" s="12">
        <f t="shared" si="1677"/>
        <v>0</v>
      </c>
      <c r="AW675" s="12">
        <f t="shared" si="1677"/>
        <v>0</v>
      </c>
      <c r="AX675" s="12">
        <f t="shared" si="1677"/>
        <v>0</v>
      </c>
      <c r="AY675" s="12">
        <f t="shared" si="1677"/>
        <v>0</v>
      </c>
      <c r="AZ675" s="12">
        <f t="shared" si="1677"/>
        <v>0</v>
      </c>
      <c r="BA675" s="12">
        <f t="shared" si="1677"/>
        <v>0</v>
      </c>
      <c r="BB675" s="12">
        <f t="shared" si="1677"/>
        <v>0</v>
      </c>
      <c r="BC675" s="12">
        <f t="shared" si="1677"/>
        <v>0</v>
      </c>
      <c r="BD675" s="12">
        <f t="shared" si="1677"/>
        <v>0</v>
      </c>
      <c r="BE675" s="12">
        <f t="shared" si="1677"/>
        <v>0</v>
      </c>
      <c r="BF675" s="12">
        <f t="shared" si="1677"/>
        <v>0</v>
      </c>
      <c r="BG675" s="12">
        <f t="shared" si="1677"/>
        <v>0</v>
      </c>
      <c r="BH675" s="12">
        <f t="shared" si="1677"/>
        <v>0</v>
      </c>
      <c r="BI675" s="12">
        <f t="shared" si="1677"/>
        <v>0</v>
      </c>
      <c r="BJ675" s="12">
        <f t="shared" si="1677"/>
        <v>0</v>
      </c>
      <c r="BK675" s="12">
        <f t="shared" si="1677"/>
        <v>0</v>
      </c>
      <c r="BL675" s="12">
        <f t="shared" si="1677"/>
        <v>0</v>
      </c>
      <c r="BM675" s="12">
        <f t="shared" si="1677"/>
        <v>0</v>
      </c>
      <c r="BN675" s="12">
        <f t="shared" si="1677"/>
        <v>0</v>
      </c>
      <c r="BO675" s="12">
        <f t="shared" si="1677"/>
        <v>0</v>
      </c>
      <c r="BP675" s="12">
        <f t="shared" si="1677"/>
        <v>0</v>
      </c>
      <c r="BQ675" s="12">
        <f t="shared" si="1677"/>
        <v>0</v>
      </c>
      <c r="BR675" s="12">
        <f t="shared" si="1677"/>
        <v>0</v>
      </c>
      <c r="BS675" s="12">
        <f t="shared" si="1677"/>
        <v>0</v>
      </c>
      <c r="BT675" s="12">
        <f t="shared" si="1677"/>
        <v>0</v>
      </c>
      <c r="BU675" s="12">
        <f t="shared" si="1677"/>
        <v>0</v>
      </c>
      <c r="BV675" s="12">
        <f t="shared" si="1678"/>
        <v>0</v>
      </c>
      <c r="BW675" s="12">
        <f t="shared" si="1678"/>
        <v>0</v>
      </c>
      <c r="BX675" s="12">
        <f t="shared" si="1678"/>
        <v>0</v>
      </c>
      <c r="BY675" s="12">
        <f t="shared" si="1678"/>
        <v>0</v>
      </c>
      <c r="BZ675" s="12">
        <f t="shared" si="1678"/>
        <v>0</v>
      </c>
      <c r="CA675" s="12">
        <f t="shared" si="1678"/>
        <v>0</v>
      </c>
      <c r="CB675" s="12">
        <f t="shared" si="1678"/>
        <v>0</v>
      </c>
      <c r="CC675" s="12">
        <f t="shared" si="1678"/>
        <v>0</v>
      </c>
      <c r="CD675" s="12">
        <f t="shared" si="1678"/>
        <v>0</v>
      </c>
      <c r="CE675" s="12">
        <f t="shared" si="1678"/>
        <v>0</v>
      </c>
      <c r="CF675" s="12">
        <f t="shared" si="1678"/>
        <v>0</v>
      </c>
      <c r="CG675" s="12">
        <f t="shared" si="1678"/>
        <v>0</v>
      </c>
      <c r="CH675" s="12">
        <f t="shared" si="1678"/>
        <v>0</v>
      </c>
      <c r="CI675" s="12">
        <f t="shared" si="1678"/>
        <v>0</v>
      </c>
      <c r="CJ675" s="12">
        <f t="shared" si="1678"/>
        <v>0</v>
      </c>
      <c r="CK675" s="12">
        <f t="shared" si="1678"/>
        <v>0</v>
      </c>
      <c r="CL675" s="12">
        <f t="shared" si="1678"/>
        <v>0</v>
      </c>
      <c r="CM675" s="12">
        <f t="shared" si="1678"/>
        <v>0</v>
      </c>
      <c r="CN675" s="12">
        <f t="shared" si="1678"/>
        <v>0</v>
      </c>
      <c r="CO675" s="12">
        <f t="shared" si="1678"/>
        <v>0</v>
      </c>
      <c r="CP675" s="12">
        <f t="shared" si="1678"/>
        <v>0</v>
      </c>
      <c r="CQ675" s="12">
        <f t="shared" si="1678"/>
        <v>0</v>
      </c>
      <c r="CR675" s="12">
        <f t="shared" si="1678"/>
        <v>0</v>
      </c>
      <c r="CS675" s="12">
        <f t="shared" si="1678"/>
        <v>0</v>
      </c>
      <c r="CT675" s="12">
        <f t="shared" si="1678"/>
        <v>0</v>
      </c>
      <c r="CU675" s="12">
        <f t="shared" si="1678"/>
        <v>0</v>
      </c>
      <c r="CV675" s="12">
        <f t="shared" si="1678"/>
        <v>0</v>
      </c>
      <c r="CW675" s="12">
        <f t="shared" si="1678"/>
        <v>0</v>
      </c>
      <c r="CX675" s="12">
        <f t="shared" si="1678"/>
        <v>0</v>
      </c>
      <c r="CY675" s="12">
        <f t="shared" si="1678"/>
        <v>0</v>
      </c>
      <c r="CZ675" s="12">
        <f t="shared" si="1678"/>
        <v>0</v>
      </c>
      <c r="DA675" s="12">
        <f t="shared" si="1678"/>
        <v>0</v>
      </c>
      <c r="DB675" s="12">
        <f t="shared" si="1678"/>
        <v>0</v>
      </c>
      <c r="DC675" s="12">
        <f t="shared" si="1678"/>
        <v>0</v>
      </c>
      <c r="DD675" s="12">
        <f t="shared" si="1678"/>
        <v>0</v>
      </c>
      <c r="DE675" s="12">
        <f t="shared" si="1678"/>
        <v>0</v>
      </c>
      <c r="DF675" s="12">
        <f t="shared" si="1678"/>
        <v>0</v>
      </c>
      <c r="DG675" s="12">
        <f t="shared" si="1678"/>
        <v>0</v>
      </c>
      <c r="DH675" s="12">
        <f t="shared" si="1678"/>
        <v>0</v>
      </c>
      <c r="DI675" s="12">
        <f t="shared" si="1678"/>
        <v>0</v>
      </c>
      <c r="DJ675" s="12">
        <f t="shared" si="1678"/>
        <v>0</v>
      </c>
      <c r="DK675" s="12">
        <f t="shared" si="1678"/>
        <v>0</v>
      </c>
      <c r="DL675" s="12">
        <f t="shared" si="1678"/>
        <v>0</v>
      </c>
      <c r="DM675" s="12">
        <f t="shared" si="1678"/>
        <v>0</v>
      </c>
      <c r="DN675" s="12">
        <f t="shared" si="1678"/>
        <v>0</v>
      </c>
      <c r="DO675" s="12">
        <f t="shared" si="1678"/>
        <v>0</v>
      </c>
      <c r="DP675" s="12">
        <f t="shared" si="1678"/>
        <v>0</v>
      </c>
      <c r="DQ675" s="12">
        <f t="shared" si="1678"/>
        <v>0</v>
      </c>
      <c r="DR675" s="12">
        <f t="shared" si="1678"/>
        <v>0</v>
      </c>
      <c r="DS675" s="12">
        <f t="shared" si="1678"/>
        <v>0</v>
      </c>
      <c r="DT675" s="12">
        <f t="shared" si="1678"/>
        <v>0</v>
      </c>
      <c r="DU675" s="12">
        <f t="shared" si="1678"/>
        <v>0</v>
      </c>
      <c r="DV675" s="12">
        <f t="shared" si="1678"/>
        <v>0</v>
      </c>
      <c r="DW675" s="12">
        <f t="shared" si="1678"/>
        <v>0</v>
      </c>
      <c r="DX675" s="12">
        <f t="shared" si="1678"/>
        <v>0</v>
      </c>
      <c r="DY675" s="12">
        <f t="shared" si="1678"/>
        <v>0</v>
      </c>
      <c r="EB675" s="116">
        <f t="shared" si="1673"/>
        <v>674</v>
      </c>
      <c r="EC675" s="2" t="str">
        <f t="shared" si="1679"/>
        <v>Phase 2</v>
      </c>
      <c r="ED675" s="2" t="str">
        <f t="shared" si="1680"/>
        <v>75' Wide</v>
      </c>
      <c r="EE675" s="33" t="str">
        <f>EE689</f>
        <v>GAAP</v>
      </c>
      <c r="EF675" s="2" t="str">
        <f>EF689</f>
        <v>Advertising / Sales Center</v>
      </c>
    </row>
    <row r="676" spans="2:136" x14ac:dyDescent="0.3">
      <c r="D676" s="129"/>
      <c r="F676" s="128"/>
      <c r="G676" s="13"/>
      <c r="I676" s="12"/>
      <c r="J676" s="12"/>
      <c r="K676" s="12"/>
      <c r="L676" s="12"/>
      <c r="M676" s="12"/>
      <c r="N676" s="12"/>
      <c r="O676" s="12"/>
      <c r="P676" s="12"/>
      <c r="Q676" s="12"/>
      <c r="R676" s="12"/>
      <c r="S676" s="12"/>
      <c r="T676" s="12"/>
      <c r="U676" s="12"/>
      <c r="V676" s="12"/>
      <c r="W676" s="12"/>
      <c r="X676" s="12"/>
      <c r="Y676" s="12"/>
      <c r="Z676" s="12"/>
      <c r="AA676" s="12"/>
      <c r="AB676" s="12"/>
      <c r="AC676" s="12"/>
      <c r="AD676" s="12"/>
      <c r="AE676" s="12"/>
      <c r="AF676" s="12"/>
      <c r="AG676" s="12"/>
      <c r="AH676" s="12"/>
      <c r="AI676" s="12"/>
      <c r="AJ676" s="12"/>
      <c r="AK676" s="12"/>
      <c r="AL676" s="12"/>
      <c r="AM676" s="12"/>
      <c r="AN676" s="12"/>
      <c r="AO676" s="12"/>
      <c r="AP676" s="12"/>
      <c r="AQ676" s="12"/>
      <c r="AR676" s="12"/>
      <c r="AS676" s="12"/>
      <c r="AT676" s="12"/>
      <c r="AU676" s="12"/>
      <c r="AV676" s="12"/>
      <c r="AW676" s="12"/>
      <c r="AX676" s="12"/>
      <c r="AY676" s="12"/>
      <c r="AZ676" s="12"/>
      <c r="BA676" s="12"/>
      <c r="BB676" s="12"/>
      <c r="BC676" s="12"/>
      <c r="BD676" s="12"/>
      <c r="BE676" s="12"/>
      <c r="BF676" s="12"/>
      <c r="BG676" s="12"/>
      <c r="BH676" s="12"/>
      <c r="BI676" s="12"/>
      <c r="BJ676" s="12"/>
      <c r="BK676" s="12"/>
      <c r="BL676" s="12"/>
      <c r="BM676" s="12"/>
      <c r="BN676" s="12"/>
      <c r="BO676" s="12"/>
      <c r="BP676" s="12"/>
      <c r="BQ676" s="12"/>
      <c r="BR676" s="12"/>
      <c r="BS676" s="12"/>
      <c r="BT676" s="12"/>
      <c r="BU676" s="12"/>
      <c r="BV676" s="12"/>
      <c r="BW676" s="12"/>
      <c r="BX676" s="12"/>
      <c r="BY676" s="12"/>
      <c r="BZ676" s="12"/>
      <c r="CA676" s="12"/>
      <c r="CB676" s="12"/>
      <c r="CC676" s="12"/>
      <c r="CD676" s="12"/>
      <c r="CE676" s="12"/>
      <c r="CF676" s="12"/>
      <c r="CG676" s="12"/>
      <c r="CH676" s="12"/>
      <c r="CI676" s="12"/>
      <c r="CJ676" s="12"/>
      <c r="CK676" s="12"/>
      <c r="CL676" s="12"/>
      <c r="CM676" s="12"/>
      <c r="CN676" s="12"/>
      <c r="CO676" s="12"/>
      <c r="CP676" s="12"/>
      <c r="CQ676" s="12"/>
      <c r="CR676" s="12"/>
      <c r="CS676" s="12"/>
      <c r="CT676" s="12"/>
      <c r="CU676" s="12"/>
      <c r="CV676" s="12"/>
      <c r="CW676" s="12"/>
      <c r="CX676" s="12"/>
      <c r="CY676" s="12"/>
      <c r="CZ676" s="12"/>
      <c r="DA676" s="12"/>
      <c r="DB676" s="12"/>
      <c r="DC676" s="12"/>
      <c r="DD676" s="12"/>
      <c r="DE676" s="12"/>
      <c r="DF676" s="12"/>
      <c r="DG676" s="12"/>
      <c r="DH676" s="12"/>
      <c r="DI676" s="12"/>
      <c r="DJ676" s="12"/>
      <c r="DK676" s="12"/>
      <c r="DL676" s="12"/>
      <c r="DM676" s="12"/>
      <c r="DN676" s="12"/>
      <c r="DO676" s="12"/>
      <c r="DP676" s="12"/>
      <c r="DQ676" s="12"/>
      <c r="DR676" s="12"/>
      <c r="DS676" s="12"/>
      <c r="DT676" s="12"/>
      <c r="DU676" s="12"/>
      <c r="DV676" s="12"/>
      <c r="DW676" s="12"/>
      <c r="DX676" s="12"/>
      <c r="DY676" s="12"/>
      <c r="EE676" s="33"/>
    </row>
    <row r="677" spans="2:136" x14ac:dyDescent="0.3">
      <c r="B677" s="2" t="str">
        <f>Product!$J$2</f>
        <v>Phase 3</v>
      </c>
      <c r="C677" s="2" t="str">
        <f>Product!$J$3</f>
        <v>50' Wide</v>
      </c>
      <c r="D677" s="129">
        <f>SUMIFS(INDEX(Product!$B$2:$U$97, MATCH(D667, Product!$B$2:$B$97, 0), ), Product!$B$2:$U$2, $B677, Product!$B$3:$U$3, $C677)</f>
        <v>-8275</v>
      </c>
      <c r="F677" s="128"/>
      <c r="G677" s="11">
        <f>SUM(H677:DZ677)</f>
        <v>-248250</v>
      </c>
      <c r="I677" s="12">
        <f t="shared" si="1672"/>
        <v>0</v>
      </c>
      <c r="J677" s="12">
        <f t="shared" ref="J677:BU679" si="1681">J171*$D677</f>
        <v>0</v>
      </c>
      <c r="K677" s="12">
        <f t="shared" si="1681"/>
        <v>0</v>
      </c>
      <c r="L677" s="12">
        <f t="shared" si="1681"/>
        <v>0</v>
      </c>
      <c r="M677" s="12">
        <f t="shared" si="1681"/>
        <v>0</v>
      </c>
      <c r="N677" s="12">
        <f t="shared" si="1681"/>
        <v>0</v>
      </c>
      <c r="O677" s="12">
        <f t="shared" si="1681"/>
        <v>0</v>
      </c>
      <c r="P677" s="12">
        <f t="shared" si="1681"/>
        <v>0</v>
      </c>
      <c r="Q677" s="12">
        <f t="shared" si="1681"/>
        <v>0</v>
      </c>
      <c r="R677" s="12">
        <f t="shared" si="1681"/>
        <v>0</v>
      </c>
      <c r="S677" s="12">
        <f t="shared" si="1681"/>
        <v>0</v>
      </c>
      <c r="T677" s="12">
        <f t="shared" si="1681"/>
        <v>0</v>
      </c>
      <c r="U677" s="12">
        <f t="shared" si="1681"/>
        <v>0</v>
      </c>
      <c r="V677" s="12">
        <f t="shared" si="1681"/>
        <v>0</v>
      </c>
      <c r="W677" s="12">
        <f t="shared" si="1681"/>
        <v>0</v>
      </c>
      <c r="X677" s="12">
        <f t="shared" si="1681"/>
        <v>0</v>
      </c>
      <c r="Y677" s="12">
        <f t="shared" si="1681"/>
        <v>0</v>
      </c>
      <c r="Z677" s="12">
        <f t="shared" si="1681"/>
        <v>0</v>
      </c>
      <c r="AA677" s="12">
        <f t="shared" si="1681"/>
        <v>0</v>
      </c>
      <c r="AB677" s="12">
        <f t="shared" si="1681"/>
        <v>0</v>
      </c>
      <c r="AC677" s="12">
        <f t="shared" si="1681"/>
        <v>0</v>
      </c>
      <c r="AD677" s="12">
        <f t="shared" si="1681"/>
        <v>0</v>
      </c>
      <c r="AE677" s="12">
        <f t="shared" si="1681"/>
        <v>0</v>
      </c>
      <c r="AF677" s="12">
        <f t="shared" si="1681"/>
        <v>0</v>
      </c>
      <c r="AG677" s="12">
        <f t="shared" si="1681"/>
        <v>0</v>
      </c>
      <c r="AH677" s="12">
        <f t="shared" si="1681"/>
        <v>0</v>
      </c>
      <c r="AI677" s="12">
        <f t="shared" si="1681"/>
        <v>0</v>
      </c>
      <c r="AJ677" s="12">
        <f t="shared" si="1681"/>
        <v>0</v>
      </c>
      <c r="AK677" s="12">
        <f t="shared" si="1681"/>
        <v>0</v>
      </c>
      <c r="AL677" s="12">
        <f t="shared" si="1681"/>
        <v>0</v>
      </c>
      <c r="AM677" s="12">
        <f t="shared" si="1681"/>
        <v>0</v>
      </c>
      <c r="AN677" s="12">
        <f t="shared" si="1681"/>
        <v>0</v>
      </c>
      <c r="AO677" s="12">
        <f t="shared" si="1681"/>
        <v>0</v>
      </c>
      <c r="AP677" s="12">
        <f t="shared" si="1681"/>
        <v>0</v>
      </c>
      <c r="AQ677" s="12">
        <f t="shared" si="1681"/>
        <v>0</v>
      </c>
      <c r="AR677" s="12">
        <f t="shared" si="1681"/>
        <v>0</v>
      </c>
      <c r="AS677" s="12">
        <f t="shared" si="1681"/>
        <v>0</v>
      </c>
      <c r="AT677" s="12">
        <f t="shared" si="1681"/>
        <v>0</v>
      </c>
      <c r="AU677" s="12">
        <f t="shared" si="1681"/>
        <v>-20687.5</v>
      </c>
      <c r="AV677" s="12">
        <f t="shared" si="1681"/>
        <v>-20687.5</v>
      </c>
      <c r="AW677" s="12">
        <f t="shared" si="1681"/>
        <v>-20687.5</v>
      </c>
      <c r="AX677" s="12">
        <f t="shared" si="1681"/>
        <v>-20687.5</v>
      </c>
      <c r="AY677" s="12">
        <f t="shared" si="1681"/>
        <v>-20687.5</v>
      </c>
      <c r="AZ677" s="12">
        <f t="shared" si="1681"/>
        <v>-20687.5</v>
      </c>
      <c r="BA677" s="12">
        <f t="shared" si="1681"/>
        <v>-20687.5</v>
      </c>
      <c r="BB677" s="12">
        <f t="shared" si="1681"/>
        <v>-20687.5</v>
      </c>
      <c r="BC677" s="12">
        <f t="shared" si="1681"/>
        <v>-20687.5</v>
      </c>
      <c r="BD677" s="12">
        <f t="shared" si="1681"/>
        <v>-20687.5</v>
      </c>
      <c r="BE677" s="12">
        <f t="shared" si="1681"/>
        <v>-20687.5</v>
      </c>
      <c r="BF677" s="12">
        <f t="shared" si="1681"/>
        <v>-20687.5</v>
      </c>
      <c r="BG677" s="12">
        <f t="shared" si="1681"/>
        <v>0</v>
      </c>
      <c r="BH677" s="12">
        <f t="shared" si="1681"/>
        <v>0</v>
      </c>
      <c r="BI677" s="12">
        <f t="shared" si="1681"/>
        <v>0</v>
      </c>
      <c r="BJ677" s="12">
        <f t="shared" si="1681"/>
        <v>0</v>
      </c>
      <c r="BK677" s="12">
        <f t="shared" si="1681"/>
        <v>0</v>
      </c>
      <c r="BL677" s="12">
        <f t="shared" si="1681"/>
        <v>0</v>
      </c>
      <c r="BM677" s="12">
        <f t="shared" si="1681"/>
        <v>0</v>
      </c>
      <c r="BN677" s="12">
        <f t="shared" si="1681"/>
        <v>0</v>
      </c>
      <c r="BO677" s="12">
        <f t="shared" si="1681"/>
        <v>0</v>
      </c>
      <c r="BP677" s="12">
        <f t="shared" si="1681"/>
        <v>0</v>
      </c>
      <c r="BQ677" s="12">
        <f t="shared" si="1681"/>
        <v>0</v>
      </c>
      <c r="BR677" s="12">
        <f t="shared" si="1681"/>
        <v>0</v>
      </c>
      <c r="BS677" s="12">
        <f t="shared" si="1681"/>
        <v>0</v>
      </c>
      <c r="BT677" s="12">
        <f t="shared" si="1681"/>
        <v>0</v>
      </c>
      <c r="BU677" s="12">
        <f t="shared" si="1681"/>
        <v>0</v>
      </c>
      <c r="BV677" s="12">
        <f t="shared" ref="BV677:DY679" si="1682">BV171*$D677</f>
        <v>0</v>
      </c>
      <c r="BW677" s="12">
        <f t="shared" si="1682"/>
        <v>0</v>
      </c>
      <c r="BX677" s="12">
        <f t="shared" si="1682"/>
        <v>0</v>
      </c>
      <c r="BY677" s="12">
        <f t="shared" si="1682"/>
        <v>0</v>
      </c>
      <c r="BZ677" s="12">
        <f t="shared" si="1682"/>
        <v>0</v>
      </c>
      <c r="CA677" s="12">
        <f t="shared" si="1682"/>
        <v>0</v>
      </c>
      <c r="CB677" s="12">
        <f t="shared" si="1682"/>
        <v>0</v>
      </c>
      <c r="CC677" s="12">
        <f t="shared" si="1682"/>
        <v>0</v>
      </c>
      <c r="CD677" s="12">
        <f t="shared" si="1682"/>
        <v>0</v>
      </c>
      <c r="CE677" s="12">
        <f t="shared" si="1682"/>
        <v>0</v>
      </c>
      <c r="CF677" s="12">
        <f t="shared" si="1682"/>
        <v>0</v>
      </c>
      <c r="CG677" s="12">
        <f t="shared" si="1682"/>
        <v>0</v>
      </c>
      <c r="CH677" s="12">
        <f t="shared" si="1682"/>
        <v>0</v>
      </c>
      <c r="CI677" s="12">
        <f t="shared" si="1682"/>
        <v>0</v>
      </c>
      <c r="CJ677" s="12">
        <f t="shared" si="1682"/>
        <v>0</v>
      </c>
      <c r="CK677" s="12">
        <f t="shared" si="1682"/>
        <v>0</v>
      </c>
      <c r="CL677" s="12">
        <f t="shared" si="1682"/>
        <v>0</v>
      </c>
      <c r="CM677" s="12">
        <f t="shared" si="1682"/>
        <v>0</v>
      </c>
      <c r="CN677" s="12">
        <f t="shared" si="1682"/>
        <v>0</v>
      </c>
      <c r="CO677" s="12">
        <f t="shared" si="1682"/>
        <v>0</v>
      </c>
      <c r="CP677" s="12">
        <f t="shared" si="1682"/>
        <v>0</v>
      </c>
      <c r="CQ677" s="12">
        <f t="shared" si="1682"/>
        <v>0</v>
      </c>
      <c r="CR677" s="12">
        <f t="shared" si="1682"/>
        <v>0</v>
      </c>
      <c r="CS677" s="12">
        <f t="shared" si="1682"/>
        <v>0</v>
      </c>
      <c r="CT677" s="12">
        <f t="shared" si="1682"/>
        <v>0</v>
      </c>
      <c r="CU677" s="12">
        <f t="shared" si="1682"/>
        <v>0</v>
      </c>
      <c r="CV677" s="12">
        <f t="shared" si="1682"/>
        <v>0</v>
      </c>
      <c r="CW677" s="12">
        <f t="shared" si="1682"/>
        <v>0</v>
      </c>
      <c r="CX677" s="12">
        <f t="shared" si="1682"/>
        <v>0</v>
      </c>
      <c r="CY677" s="12">
        <f t="shared" si="1682"/>
        <v>0</v>
      </c>
      <c r="CZ677" s="12">
        <f t="shared" si="1682"/>
        <v>0</v>
      </c>
      <c r="DA677" s="12">
        <f t="shared" si="1682"/>
        <v>0</v>
      </c>
      <c r="DB677" s="12">
        <f t="shared" si="1682"/>
        <v>0</v>
      </c>
      <c r="DC677" s="12">
        <f t="shared" si="1682"/>
        <v>0</v>
      </c>
      <c r="DD677" s="12">
        <f t="shared" si="1682"/>
        <v>0</v>
      </c>
      <c r="DE677" s="12">
        <f t="shared" si="1682"/>
        <v>0</v>
      </c>
      <c r="DF677" s="12">
        <f t="shared" si="1682"/>
        <v>0</v>
      </c>
      <c r="DG677" s="12">
        <f t="shared" si="1682"/>
        <v>0</v>
      </c>
      <c r="DH677" s="12">
        <f t="shared" si="1682"/>
        <v>0</v>
      </c>
      <c r="DI677" s="12">
        <f t="shared" si="1682"/>
        <v>0</v>
      </c>
      <c r="DJ677" s="12">
        <f t="shared" si="1682"/>
        <v>0</v>
      </c>
      <c r="DK677" s="12">
        <f t="shared" si="1682"/>
        <v>0</v>
      </c>
      <c r="DL677" s="12">
        <f t="shared" si="1682"/>
        <v>0</v>
      </c>
      <c r="DM677" s="12">
        <f t="shared" si="1682"/>
        <v>0</v>
      </c>
      <c r="DN677" s="12">
        <f t="shared" si="1682"/>
        <v>0</v>
      </c>
      <c r="DO677" s="12">
        <f t="shared" si="1682"/>
        <v>0</v>
      </c>
      <c r="DP677" s="12">
        <f t="shared" si="1682"/>
        <v>0</v>
      </c>
      <c r="DQ677" s="12">
        <f t="shared" si="1682"/>
        <v>0</v>
      </c>
      <c r="DR677" s="12">
        <f t="shared" si="1682"/>
        <v>0</v>
      </c>
      <c r="DS677" s="12">
        <f t="shared" si="1682"/>
        <v>0</v>
      </c>
      <c r="DT677" s="12">
        <f t="shared" si="1682"/>
        <v>0</v>
      </c>
      <c r="DU677" s="12">
        <f t="shared" si="1682"/>
        <v>0</v>
      </c>
      <c r="DV677" s="12">
        <f t="shared" si="1682"/>
        <v>0</v>
      </c>
      <c r="DW677" s="12">
        <f t="shared" si="1682"/>
        <v>0</v>
      </c>
      <c r="DX677" s="12">
        <f t="shared" si="1682"/>
        <v>0</v>
      </c>
      <c r="DY677" s="12">
        <f t="shared" si="1682"/>
        <v>0</v>
      </c>
      <c r="EB677" s="116">
        <f t="shared" si="1673"/>
        <v>676</v>
      </c>
      <c r="EC677" s="2" t="str">
        <f t="shared" ref="EC677:EC679" si="1683">B677</f>
        <v>Phase 3</v>
      </c>
      <c r="ED677" s="2" t="str">
        <f t="shared" ref="ED677:ED679" si="1684">C677</f>
        <v>50' Wide</v>
      </c>
      <c r="EE677" s="33" t="str">
        <f>EE689</f>
        <v>GAAP</v>
      </c>
      <c r="EF677" s="2" t="str">
        <f>EF689</f>
        <v>Advertising / Sales Center</v>
      </c>
    </row>
    <row r="678" spans="2:136" x14ac:dyDescent="0.3">
      <c r="B678" s="2" t="str">
        <f>Product!$K$2</f>
        <v>Phase 3</v>
      </c>
      <c r="C678" s="2" t="str">
        <f>Product!$K$3</f>
        <v>60' Wide</v>
      </c>
      <c r="D678" s="129">
        <f>SUMIFS(INDEX(Product!$B$2:$U$97, MATCH(D667, Product!$B$2:$B$97, 0), ), Product!$B$2:$U$2, $B678, Product!$B$3:$U$3, $C678)</f>
        <v>-9812.5</v>
      </c>
      <c r="F678" s="128"/>
      <c r="G678" s="11">
        <f>SUM(H678:DZ678)</f>
        <v>-294375</v>
      </c>
      <c r="I678" s="12">
        <f t="shared" si="1672"/>
        <v>0</v>
      </c>
      <c r="J678" s="12">
        <f t="shared" si="1681"/>
        <v>0</v>
      </c>
      <c r="K678" s="12">
        <f t="shared" si="1681"/>
        <v>0</v>
      </c>
      <c r="L678" s="12">
        <f t="shared" si="1681"/>
        <v>0</v>
      </c>
      <c r="M678" s="12">
        <f t="shared" si="1681"/>
        <v>0</v>
      </c>
      <c r="N678" s="12">
        <f t="shared" si="1681"/>
        <v>0</v>
      </c>
      <c r="O678" s="12">
        <f t="shared" si="1681"/>
        <v>0</v>
      </c>
      <c r="P678" s="12">
        <f t="shared" si="1681"/>
        <v>0</v>
      </c>
      <c r="Q678" s="12">
        <f t="shared" si="1681"/>
        <v>0</v>
      </c>
      <c r="R678" s="12">
        <f t="shared" si="1681"/>
        <v>0</v>
      </c>
      <c r="S678" s="12">
        <f t="shared" si="1681"/>
        <v>0</v>
      </c>
      <c r="T678" s="12">
        <f t="shared" si="1681"/>
        <v>0</v>
      </c>
      <c r="U678" s="12">
        <f t="shared" si="1681"/>
        <v>0</v>
      </c>
      <c r="V678" s="12">
        <f t="shared" si="1681"/>
        <v>0</v>
      </c>
      <c r="W678" s="12">
        <f t="shared" si="1681"/>
        <v>0</v>
      </c>
      <c r="X678" s="12">
        <f t="shared" si="1681"/>
        <v>0</v>
      </c>
      <c r="Y678" s="12">
        <f t="shared" si="1681"/>
        <v>0</v>
      </c>
      <c r="Z678" s="12">
        <f t="shared" si="1681"/>
        <v>0</v>
      </c>
      <c r="AA678" s="12">
        <f t="shared" si="1681"/>
        <v>0</v>
      </c>
      <c r="AB678" s="12">
        <f t="shared" si="1681"/>
        <v>0</v>
      </c>
      <c r="AC678" s="12">
        <f t="shared" si="1681"/>
        <v>0</v>
      </c>
      <c r="AD678" s="12">
        <f t="shared" si="1681"/>
        <v>0</v>
      </c>
      <c r="AE678" s="12">
        <f t="shared" si="1681"/>
        <v>0</v>
      </c>
      <c r="AF678" s="12">
        <f t="shared" si="1681"/>
        <v>0</v>
      </c>
      <c r="AG678" s="12">
        <f t="shared" si="1681"/>
        <v>0</v>
      </c>
      <c r="AH678" s="12">
        <f t="shared" si="1681"/>
        <v>0</v>
      </c>
      <c r="AI678" s="12">
        <f t="shared" si="1681"/>
        <v>0</v>
      </c>
      <c r="AJ678" s="12">
        <f t="shared" si="1681"/>
        <v>0</v>
      </c>
      <c r="AK678" s="12">
        <f t="shared" si="1681"/>
        <v>0</v>
      </c>
      <c r="AL678" s="12">
        <f t="shared" si="1681"/>
        <v>0</v>
      </c>
      <c r="AM678" s="12">
        <f t="shared" si="1681"/>
        <v>0</v>
      </c>
      <c r="AN678" s="12">
        <f t="shared" si="1681"/>
        <v>0</v>
      </c>
      <c r="AO678" s="12">
        <f t="shared" si="1681"/>
        <v>0</v>
      </c>
      <c r="AP678" s="12">
        <f t="shared" si="1681"/>
        <v>0</v>
      </c>
      <c r="AQ678" s="12">
        <f t="shared" si="1681"/>
        <v>0</v>
      </c>
      <c r="AR678" s="12">
        <f t="shared" si="1681"/>
        <v>0</v>
      </c>
      <c r="AS678" s="12">
        <f t="shared" si="1681"/>
        <v>0</v>
      </c>
      <c r="AT678" s="12">
        <f t="shared" si="1681"/>
        <v>0</v>
      </c>
      <c r="AU678" s="12">
        <f t="shared" si="1681"/>
        <v>-24531.25</v>
      </c>
      <c r="AV678" s="12">
        <f t="shared" si="1681"/>
        <v>-24531.25</v>
      </c>
      <c r="AW678" s="12">
        <f t="shared" si="1681"/>
        <v>-24531.25</v>
      </c>
      <c r="AX678" s="12">
        <f t="shared" si="1681"/>
        <v>-24531.25</v>
      </c>
      <c r="AY678" s="12">
        <f t="shared" si="1681"/>
        <v>-24531.25</v>
      </c>
      <c r="AZ678" s="12">
        <f t="shared" si="1681"/>
        <v>-24531.25</v>
      </c>
      <c r="BA678" s="12">
        <f t="shared" si="1681"/>
        <v>-24531.25</v>
      </c>
      <c r="BB678" s="12">
        <f t="shared" si="1681"/>
        <v>-24531.25</v>
      </c>
      <c r="BC678" s="12">
        <f t="shared" si="1681"/>
        <v>-24531.25</v>
      </c>
      <c r="BD678" s="12">
        <f t="shared" si="1681"/>
        <v>-24531.25</v>
      </c>
      <c r="BE678" s="12">
        <f t="shared" si="1681"/>
        <v>-24531.25</v>
      </c>
      <c r="BF678" s="12">
        <f t="shared" si="1681"/>
        <v>-24531.25</v>
      </c>
      <c r="BG678" s="12">
        <f t="shared" si="1681"/>
        <v>0</v>
      </c>
      <c r="BH678" s="12">
        <f t="shared" si="1681"/>
        <v>0</v>
      </c>
      <c r="BI678" s="12">
        <f t="shared" si="1681"/>
        <v>0</v>
      </c>
      <c r="BJ678" s="12">
        <f t="shared" si="1681"/>
        <v>0</v>
      </c>
      <c r="BK678" s="12">
        <f t="shared" si="1681"/>
        <v>0</v>
      </c>
      <c r="BL678" s="12">
        <f t="shared" si="1681"/>
        <v>0</v>
      </c>
      <c r="BM678" s="12">
        <f t="shared" si="1681"/>
        <v>0</v>
      </c>
      <c r="BN678" s="12">
        <f t="shared" si="1681"/>
        <v>0</v>
      </c>
      <c r="BO678" s="12">
        <f t="shared" si="1681"/>
        <v>0</v>
      </c>
      <c r="BP678" s="12">
        <f t="shared" si="1681"/>
        <v>0</v>
      </c>
      <c r="BQ678" s="12">
        <f t="shared" si="1681"/>
        <v>0</v>
      </c>
      <c r="BR678" s="12">
        <f t="shared" si="1681"/>
        <v>0</v>
      </c>
      <c r="BS678" s="12">
        <f t="shared" si="1681"/>
        <v>0</v>
      </c>
      <c r="BT678" s="12">
        <f t="shared" si="1681"/>
        <v>0</v>
      </c>
      <c r="BU678" s="12">
        <f t="shared" si="1681"/>
        <v>0</v>
      </c>
      <c r="BV678" s="12">
        <f t="shared" si="1682"/>
        <v>0</v>
      </c>
      <c r="BW678" s="12">
        <f t="shared" si="1682"/>
        <v>0</v>
      </c>
      <c r="BX678" s="12">
        <f t="shared" si="1682"/>
        <v>0</v>
      </c>
      <c r="BY678" s="12">
        <f t="shared" si="1682"/>
        <v>0</v>
      </c>
      <c r="BZ678" s="12">
        <f t="shared" si="1682"/>
        <v>0</v>
      </c>
      <c r="CA678" s="12">
        <f t="shared" si="1682"/>
        <v>0</v>
      </c>
      <c r="CB678" s="12">
        <f t="shared" si="1682"/>
        <v>0</v>
      </c>
      <c r="CC678" s="12">
        <f t="shared" si="1682"/>
        <v>0</v>
      </c>
      <c r="CD678" s="12">
        <f t="shared" si="1682"/>
        <v>0</v>
      </c>
      <c r="CE678" s="12">
        <f t="shared" si="1682"/>
        <v>0</v>
      </c>
      <c r="CF678" s="12">
        <f t="shared" si="1682"/>
        <v>0</v>
      </c>
      <c r="CG678" s="12">
        <f t="shared" si="1682"/>
        <v>0</v>
      </c>
      <c r="CH678" s="12">
        <f t="shared" si="1682"/>
        <v>0</v>
      </c>
      <c r="CI678" s="12">
        <f t="shared" si="1682"/>
        <v>0</v>
      </c>
      <c r="CJ678" s="12">
        <f t="shared" si="1682"/>
        <v>0</v>
      </c>
      <c r="CK678" s="12">
        <f t="shared" si="1682"/>
        <v>0</v>
      </c>
      <c r="CL678" s="12">
        <f t="shared" si="1682"/>
        <v>0</v>
      </c>
      <c r="CM678" s="12">
        <f t="shared" si="1682"/>
        <v>0</v>
      </c>
      <c r="CN678" s="12">
        <f t="shared" si="1682"/>
        <v>0</v>
      </c>
      <c r="CO678" s="12">
        <f t="shared" si="1682"/>
        <v>0</v>
      </c>
      <c r="CP678" s="12">
        <f t="shared" si="1682"/>
        <v>0</v>
      </c>
      <c r="CQ678" s="12">
        <f t="shared" si="1682"/>
        <v>0</v>
      </c>
      <c r="CR678" s="12">
        <f t="shared" si="1682"/>
        <v>0</v>
      </c>
      <c r="CS678" s="12">
        <f t="shared" si="1682"/>
        <v>0</v>
      </c>
      <c r="CT678" s="12">
        <f t="shared" si="1682"/>
        <v>0</v>
      </c>
      <c r="CU678" s="12">
        <f t="shared" si="1682"/>
        <v>0</v>
      </c>
      <c r="CV678" s="12">
        <f t="shared" si="1682"/>
        <v>0</v>
      </c>
      <c r="CW678" s="12">
        <f t="shared" si="1682"/>
        <v>0</v>
      </c>
      <c r="CX678" s="12">
        <f t="shared" si="1682"/>
        <v>0</v>
      </c>
      <c r="CY678" s="12">
        <f t="shared" si="1682"/>
        <v>0</v>
      </c>
      <c r="CZ678" s="12">
        <f t="shared" si="1682"/>
        <v>0</v>
      </c>
      <c r="DA678" s="12">
        <f t="shared" si="1682"/>
        <v>0</v>
      </c>
      <c r="DB678" s="12">
        <f t="shared" si="1682"/>
        <v>0</v>
      </c>
      <c r="DC678" s="12">
        <f t="shared" si="1682"/>
        <v>0</v>
      </c>
      <c r="DD678" s="12">
        <f t="shared" si="1682"/>
        <v>0</v>
      </c>
      <c r="DE678" s="12">
        <f t="shared" si="1682"/>
        <v>0</v>
      </c>
      <c r="DF678" s="12">
        <f t="shared" si="1682"/>
        <v>0</v>
      </c>
      <c r="DG678" s="12">
        <f t="shared" si="1682"/>
        <v>0</v>
      </c>
      <c r="DH678" s="12">
        <f t="shared" si="1682"/>
        <v>0</v>
      </c>
      <c r="DI678" s="12">
        <f t="shared" si="1682"/>
        <v>0</v>
      </c>
      <c r="DJ678" s="12">
        <f t="shared" si="1682"/>
        <v>0</v>
      </c>
      <c r="DK678" s="12">
        <f t="shared" si="1682"/>
        <v>0</v>
      </c>
      <c r="DL678" s="12">
        <f t="shared" si="1682"/>
        <v>0</v>
      </c>
      <c r="DM678" s="12">
        <f t="shared" si="1682"/>
        <v>0</v>
      </c>
      <c r="DN678" s="12">
        <f t="shared" si="1682"/>
        <v>0</v>
      </c>
      <c r="DO678" s="12">
        <f t="shared" si="1682"/>
        <v>0</v>
      </c>
      <c r="DP678" s="12">
        <f t="shared" si="1682"/>
        <v>0</v>
      </c>
      <c r="DQ678" s="12">
        <f t="shared" si="1682"/>
        <v>0</v>
      </c>
      <c r="DR678" s="12">
        <f t="shared" si="1682"/>
        <v>0</v>
      </c>
      <c r="DS678" s="12">
        <f t="shared" si="1682"/>
        <v>0</v>
      </c>
      <c r="DT678" s="12">
        <f t="shared" si="1682"/>
        <v>0</v>
      </c>
      <c r="DU678" s="12">
        <f t="shared" si="1682"/>
        <v>0</v>
      </c>
      <c r="DV678" s="12">
        <f t="shared" si="1682"/>
        <v>0</v>
      </c>
      <c r="DW678" s="12">
        <f t="shared" si="1682"/>
        <v>0</v>
      </c>
      <c r="DX678" s="12">
        <f t="shared" si="1682"/>
        <v>0</v>
      </c>
      <c r="DY678" s="12">
        <f t="shared" si="1682"/>
        <v>0</v>
      </c>
      <c r="EB678" s="116">
        <f t="shared" si="1673"/>
        <v>677</v>
      </c>
      <c r="EC678" s="2" t="str">
        <f t="shared" si="1683"/>
        <v>Phase 3</v>
      </c>
      <c r="ED678" s="2" t="str">
        <f t="shared" si="1684"/>
        <v>60' Wide</v>
      </c>
      <c r="EE678" s="33" t="str">
        <f>EE689</f>
        <v>GAAP</v>
      </c>
      <c r="EF678" s="2" t="str">
        <f>EF689</f>
        <v>Advertising / Sales Center</v>
      </c>
    </row>
    <row r="679" spans="2:136" x14ac:dyDescent="0.3">
      <c r="B679" s="2" t="str">
        <f>Product!$L$2</f>
        <v>Phase 3</v>
      </c>
      <c r="C679" s="2" t="str">
        <f>Product!$L$3</f>
        <v>75' Wide</v>
      </c>
      <c r="D679" s="129">
        <f>SUMIFS(INDEX(Product!$B$2:$U$97, MATCH(D667, Product!$B$2:$B$97, 0), ), Product!$B$2:$U$2, $B679, Product!$B$3:$U$3, $C679)</f>
        <v>-11487.5</v>
      </c>
      <c r="F679" s="128"/>
      <c r="G679" s="11">
        <f>SUM(H679:DZ679)</f>
        <v>-229750.00000000009</v>
      </c>
      <c r="I679" s="12">
        <f t="shared" si="1672"/>
        <v>0</v>
      </c>
      <c r="J679" s="12">
        <f t="shared" si="1681"/>
        <v>0</v>
      </c>
      <c r="K679" s="12">
        <f t="shared" si="1681"/>
        <v>0</v>
      </c>
      <c r="L679" s="12">
        <f t="shared" si="1681"/>
        <v>0</v>
      </c>
      <c r="M679" s="12">
        <f t="shared" si="1681"/>
        <v>0</v>
      </c>
      <c r="N679" s="12">
        <f t="shared" si="1681"/>
        <v>0</v>
      </c>
      <c r="O679" s="12">
        <f t="shared" si="1681"/>
        <v>0</v>
      </c>
      <c r="P679" s="12">
        <f t="shared" si="1681"/>
        <v>0</v>
      </c>
      <c r="Q679" s="12">
        <f t="shared" si="1681"/>
        <v>0</v>
      </c>
      <c r="R679" s="12">
        <f t="shared" si="1681"/>
        <v>0</v>
      </c>
      <c r="S679" s="12">
        <f t="shared" si="1681"/>
        <v>0</v>
      </c>
      <c r="T679" s="12">
        <f t="shared" si="1681"/>
        <v>0</v>
      </c>
      <c r="U679" s="12">
        <f t="shared" si="1681"/>
        <v>0</v>
      </c>
      <c r="V679" s="12">
        <f t="shared" si="1681"/>
        <v>0</v>
      </c>
      <c r="W679" s="12">
        <f t="shared" si="1681"/>
        <v>0</v>
      </c>
      <c r="X679" s="12">
        <f t="shared" si="1681"/>
        <v>0</v>
      </c>
      <c r="Y679" s="12">
        <f t="shared" si="1681"/>
        <v>0</v>
      </c>
      <c r="Z679" s="12">
        <f t="shared" si="1681"/>
        <v>0</v>
      </c>
      <c r="AA679" s="12">
        <f t="shared" si="1681"/>
        <v>0</v>
      </c>
      <c r="AB679" s="12">
        <f t="shared" si="1681"/>
        <v>0</v>
      </c>
      <c r="AC679" s="12">
        <f t="shared" si="1681"/>
        <v>0</v>
      </c>
      <c r="AD679" s="12">
        <f t="shared" si="1681"/>
        <v>0</v>
      </c>
      <c r="AE679" s="12">
        <f t="shared" si="1681"/>
        <v>0</v>
      </c>
      <c r="AF679" s="12">
        <f t="shared" si="1681"/>
        <v>0</v>
      </c>
      <c r="AG679" s="12">
        <f t="shared" si="1681"/>
        <v>0</v>
      </c>
      <c r="AH679" s="12">
        <f t="shared" si="1681"/>
        <v>0</v>
      </c>
      <c r="AI679" s="12">
        <f t="shared" si="1681"/>
        <v>0</v>
      </c>
      <c r="AJ679" s="12">
        <f t="shared" si="1681"/>
        <v>0</v>
      </c>
      <c r="AK679" s="12">
        <f t="shared" si="1681"/>
        <v>0</v>
      </c>
      <c r="AL679" s="12">
        <f t="shared" si="1681"/>
        <v>0</v>
      </c>
      <c r="AM679" s="12">
        <f t="shared" si="1681"/>
        <v>0</v>
      </c>
      <c r="AN679" s="12">
        <f t="shared" si="1681"/>
        <v>0</v>
      </c>
      <c r="AO679" s="12">
        <f t="shared" si="1681"/>
        <v>0</v>
      </c>
      <c r="AP679" s="12">
        <f t="shared" si="1681"/>
        <v>0</v>
      </c>
      <c r="AQ679" s="12">
        <f t="shared" si="1681"/>
        <v>0</v>
      </c>
      <c r="AR679" s="12">
        <f t="shared" si="1681"/>
        <v>0</v>
      </c>
      <c r="AS679" s="12">
        <f t="shared" si="1681"/>
        <v>0</v>
      </c>
      <c r="AT679" s="12">
        <f t="shared" si="1681"/>
        <v>0</v>
      </c>
      <c r="AU679" s="12">
        <f t="shared" si="1681"/>
        <v>-19145.833333333336</v>
      </c>
      <c r="AV679" s="12">
        <f t="shared" si="1681"/>
        <v>-19145.833333333336</v>
      </c>
      <c r="AW679" s="12">
        <f t="shared" si="1681"/>
        <v>-19145.833333333336</v>
      </c>
      <c r="AX679" s="12">
        <f t="shared" si="1681"/>
        <v>-19145.833333333336</v>
      </c>
      <c r="AY679" s="12">
        <f t="shared" si="1681"/>
        <v>-19145.833333333336</v>
      </c>
      <c r="AZ679" s="12">
        <f t="shared" si="1681"/>
        <v>-19145.833333333336</v>
      </c>
      <c r="BA679" s="12">
        <f t="shared" si="1681"/>
        <v>-19145.833333333336</v>
      </c>
      <c r="BB679" s="12">
        <f t="shared" si="1681"/>
        <v>-19145.833333333336</v>
      </c>
      <c r="BC679" s="12">
        <f t="shared" si="1681"/>
        <v>-19145.833333333336</v>
      </c>
      <c r="BD679" s="12">
        <f t="shared" si="1681"/>
        <v>-19145.833333333336</v>
      </c>
      <c r="BE679" s="12">
        <f t="shared" si="1681"/>
        <v>-19145.833333333336</v>
      </c>
      <c r="BF679" s="12">
        <f t="shared" si="1681"/>
        <v>-19145.833333333336</v>
      </c>
      <c r="BG679" s="12">
        <f t="shared" si="1681"/>
        <v>0</v>
      </c>
      <c r="BH679" s="12">
        <f t="shared" si="1681"/>
        <v>0</v>
      </c>
      <c r="BI679" s="12">
        <f t="shared" si="1681"/>
        <v>0</v>
      </c>
      <c r="BJ679" s="12">
        <f t="shared" si="1681"/>
        <v>0</v>
      </c>
      <c r="BK679" s="12">
        <f t="shared" si="1681"/>
        <v>0</v>
      </c>
      <c r="BL679" s="12">
        <f t="shared" si="1681"/>
        <v>0</v>
      </c>
      <c r="BM679" s="12">
        <f t="shared" si="1681"/>
        <v>0</v>
      </c>
      <c r="BN679" s="12">
        <f t="shared" si="1681"/>
        <v>0</v>
      </c>
      <c r="BO679" s="12">
        <f t="shared" si="1681"/>
        <v>0</v>
      </c>
      <c r="BP679" s="12">
        <f t="shared" si="1681"/>
        <v>0</v>
      </c>
      <c r="BQ679" s="12">
        <f t="shared" si="1681"/>
        <v>0</v>
      </c>
      <c r="BR679" s="12">
        <f t="shared" si="1681"/>
        <v>0</v>
      </c>
      <c r="BS679" s="12">
        <f t="shared" si="1681"/>
        <v>0</v>
      </c>
      <c r="BT679" s="12">
        <f t="shared" si="1681"/>
        <v>0</v>
      </c>
      <c r="BU679" s="12">
        <f t="shared" si="1681"/>
        <v>0</v>
      </c>
      <c r="BV679" s="12">
        <f t="shared" si="1682"/>
        <v>0</v>
      </c>
      <c r="BW679" s="12">
        <f t="shared" si="1682"/>
        <v>0</v>
      </c>
      <c r="BX679" s="12">
        <f t="shared" si="1682"/>
        <v>0</v>
      </c>
      <c r="BY679" s="12">
        <f t="shared" si="1682"/>
        <v>0</v>
      </c>
      <c r="BZ679" s="12">
        <f t="shared" si="1682"/>
        <v>0</v>
      </c>
      <c r="CA679" s="12">
        <f t="shared" si="1682"/>
        <v>0</v>
      </c>
      <c r="CB679" s="12">
        <f t="shared" si="1682"/>
        <v>0</v>
      </c>
      <c r="CC679" s="12">
        <f t="shared" si="1682"/>
        <v>0</v>
      </c>
      <c r="CD679" s="12">
        <f t="shared" si="1682"/>
        <v>0</v>
      </c>
      <c r="CE679" s="12">
        <f t="shared" si="1682"/>
        <v>0</v>
      </c>
      <c r="CF679" s="12">
        <f t="shared" si="1682"/>
        <v>0</v>
      </c>
      <c r="CG679" s="12">
        <f t="shared" si="1682"/>
        <v>0</v>
      </c>
      <c r="CH679" s="12">
        <f t="shared" si="1682"/>
        <v>0</v>
      </c>
      <c r="CI679" s="12">
        <f t="shared" si="1682"/>
        <v>0</v>
      </c>
      <c r="CJ679" s="12">
        <f t="shared" si="1682"/>
        <v>0</v>
      </c>
      <c r="CK679" s="12">
        <f t="shared" si="1682"/>
        <v>0</v>
      </c>
      <c r="CL679" s="12">
        <f t="shared" si="1682"/>
        <v>0</v>
      </c>
      <c r="CM679" s="12">
        <f t="shared" si="1682"/>
        <v>0</v>
      </c>
      <c r="CN679" s="12">
        <f t="shared" si="1682"/>
        <v>0</v>
      </c>
      <c r="CO679" s="12">
        <f t="shared" si="1682"/>
        <v>0</v>
      </c>
      <c r="CP679" s="12">
        <f t="shared" si="1682"/>
        <v>0</v>
      </c>
      <c r="CQ679" s="12">
        <f t="shared" si="1682"/>
        <v>0</v>
      </c>
      <c r="CR679" s="12">
        <f t="shared" si="1682"/>
        <v>0</v>
      </c>
      <c r="CS679" s="12">
        <f t="shared" si="1682"/>
        <v>0</v>
      </c>
      <c r="CT679" s="12">
        <f t="shared" si="1682"/>
        <v>0</v>
      </c>
      <c r="CU679" s="12">
        <f t="shared" si="1682"/>
        <v>0</v>
      </c>
      <c r="CV679" s="12">
        <f t="shared" si="1682"/>
        <v>0</v>
      </c>
      <c r="CW679" s="12">
        <f t="shared" si="1682"/>
        <v>0</v>
      </c>
      <c r="CX679" s="12">
        <f t="shared" si="1682"/>
        <v>0</v>
      </c>
      <c r="CY679" s="12">
        <f t="shared" si="1682"/>
        <v>0</v>
      </c>
      <c r="CZ679" s="12">
        <f t="shared" si="1682"/>
        <v>0</v>
      </c>
      <c r="DA679" s="12">
        <f t="shared" si="1682"/>
        <v>0</v>
      </c>
      <c r="DB679" s="12">
        <f t="shared" si="1682"/>
        <v>0</v>
      </c>
      <c r="DC679" s="12">
        <f t="shared" si="1682"/>
        <v>0</v>
      </c>
      <c r="DD679" s="12">
        <f t="shared" si="1682"/>
        <v>0</v>
      </c>
      <c r="DE679" s="12">
        <f t="shared" si="1682"/>
        <v>0</v>
      </c>
      <c r="DF679" s="12">
        <f t="shared" si="1682"/>
        <v>0</v>
      </c>
      <c r="DG679" s="12">
        <f t="shared" si="1682"/>
        <v>0</v>
      </c>
      <c r="DH679" s="12">
        <f t="shared" si="1682"/>
        <v>0</v>
      </c>
      <c r="DI679" s="12">
        <f t="shared" si="1682"/>
        <v>0</v>
      </c>
      <c r="DJ679" s="12">
        <f t="shared" si="1682"/>
        <v>0</v>
      </c>
      <c r="DK679" s="12">
        <f t="shared" si="1682"/>
        <v>0</v>
      </c>
      <c r="DL679" s="12">
        <f t="shared" si="1682"/>
        <v>0</v>
      </c>
      <c r="DM679" s="12">
        <f t="shared" si="1682"/>
        <v>0</v>
      </c>
      <c r="DN679" s="12">
        <f t="shared" si="1682"/>
        <v>0</v>
      </c>
      <c r="DO679" s="12">
        <f t="shared" si="1682"/>
        <v>0</v>
      </c>
      <c r="DP679" s="12">
        <f t="shared" si="1682"/>
        <v>0</v>
      </c>
      <c r="DQ679" s="12">
        <f t="shared" si="1682"/>
        <v>0</v>
      </c>
      <c r="DR679" s="12">
        <f t="shared" si="1682"/>
        <v>0</v>
      </c>
      <c r="DS679" s="12">
        <f t="shared" si="1682"/>
        <v>0</v>
      </c>
      <c r="DT679" s="12">
        <f t="shared" si="1682"/>
        <v>0</v>
      </c>
      <c r="DU679" s="12">
        <f t="shared" si="1682"/>
        <v>0</v>
      </c>
      <c r="DV679" s="12">
        <f t="shared" si="1682"/>
        <v>0</v>
      </c>
      <c r="DW679" s="12">
        <f t="shared" si="1682"/>
        <v>0</v>
      </c>
      <c r="DX679" s="12">
        <f t="shared" si="1682"/>
        <v>0</v>
      </c>
      <c r="DY679" s="12">
        <f t="shared" si="1682"/>
        <v>0</v>
      </c>
      <c r="EB679" s="116">
        <f t="shared" si="1673"/>
        <v>678</v>
      </c>
      <c r="EC679" s="2" t="str">
        <f t="shared" si="1683"/>
        <v>Phase 3</v>
      </c>
      <c r="ED679" s="2" t="str">
        <f t="shared" si="1684"/>
        <v>75' Wide</v>
      </c>
      <c r="EE679" s="33" t="str">
        <f>EE689</f>
        <v>GAAP</v>
      </c>
      <c r="EF679" s="2" t="str">
        <f>EF689</f>
        <v>Advertising / Sales Center</v>
      </c>
    </row>
    <row r="680" spans="2:136" x14ac:dyDescent="0.3">
      <c r="D680" s="129"/>
      <c r="F680" s="128"/>
      <c r="G680" s="13"/>
      <c r="I680" s="12"/>
      <c r="J680" s="12"/>
      <c r="K680" s="12"/>
      <c r="L680" s="12"/>
      <c r="M680" s="12"/>
      <c r="N680" s="12"/>
      <c r="O680" s="12"/>
      <c r="P680" s="12"/>
      <c r="Q680" s="12"/>
      <c r="R680" s="12"/>
      <c r="S680" s="12"/>
      <c r="T680" s="12"/>
      <c r="U680" s="12"/>
      <c r="V680" s="12"/>
      <c r="W680" s="12"/>
      <c r="X680" s="12"/>
      <c r="Y680" s="12"/>
      <c r="Z680" s="12"/>
      <c r="AA680" s="12"/>
      <c r="AB680" s="12"/>
      <c r="AC680" s="12"/>
      <c r="AD680" s="12"/>
      <c r="AE680" s="12"/>
      <c r="AF680" s="12"/>
      <c r="AG680" s="12"/>
      <c r="AH680" s="12"/>
      <c r="AI680" s="12"/>
      <c r="AJ680" s="12"/>
      <c r="AK680" s="12"/>
      <c r="AL680" s="12"/>
      <c r="AM680" s="12"/>
      <c r="AN680" s="12"/>
      <c r="AO680" s="12"/>
      <c r="AP680" s="12"/>
      <c r="AQ680" s="12"/>
      <c r="AR680" s="12"/>
      <c r="AS680" s="12"/>
      <c r="AT680" s="12"/>
      <c r="AU680" s="12"/>
      <c r="AV680" s="12"/>
      <c r="AW680" s="12"/>
      <c r="AX680" s="12"/>
      <c r="AY680" s="12"/>
      <c r="AZ680" s="12"/>
      <c r="BA680" s="12"/>
      <c r="BB680" s="12"/>
      <c r="BC680" s="12"/>
      <c r="BD680" s="12"/>
      <c r="BE680" s="12"/>
      <c r="BF680" s="12"/>
      <c r="BG680" s="12"/>
      <c r="BH680" s="12"/>
      <c r="BI680" s="12"/>
      <c r="BJ680" s="12"/>
      <c r="BK680" s="12"/>
      <c r="BL680" s="12"/>
      <c r="BM680" s="12"/>
      <c r="BN680" s="12"/>
      <c r="BO680" s="12"/>
      <c r="BP680" s="12"/>
      <c r="BQ680" s="12"/>
      <c r="BR680" s="12"/>
      <c r="BS680" s="12"/>
      <c r="BT680" s="12"/>
      <c r="BU680" s="12"/>
      <c r="BV680" s="12"/>
      <c r="BW680" s="12"/>
      <c r="BX680" s="12"/>
      <c r="BY680" s="12"/>
      <c r="BZ680" s="12"/>
      <c r="CA680" s="12"/>
      <c r="CB680" s="12"/>
      <c r="CC680" s="12"/>
      <c r="CD680" s="12"/>
      <c r="CE680" s="12"/>
      <c r="CF680" s="12"/>
      <c r="CG680" s="12"/>
      <c r="CH680" s="12"/>
      <c r="CI680" s="12"/>
      <c r="CJ680" s="12"/>
      <c r="CK680" s="12"/>
      <c r="CL680" s="12"/>
      <c r="CM680" s="12"/>
      <c r="CN680" s="12"/>
      <c r="CO680" s="12"/>
      <c r="CP680" s="12"/>
      <c r="CQ680" s="12"/>
      <c r="CR680" s="12"/>
      <c r="CS680" s="12"/>
      <c r="CT680" s="12"/>
      <c r="CU680" s="12"/>
      <c r="CV680" s="12"/>
      <c r="CW680" s="12"/>
      <c r="CX680" s="12"/>
      <c r="CY680" s="12"/>
      <c r="CZ680" s="12"/>
      <c r="DA680" s="12"/>
      <c r="DB680" s="12"/>
      <c r="DC680" s="12"/>
      <c r="DD680" s="12"/>
      <c r="DE680" s="12"/>
      <c r="DF680" s="12"/>
      <c r="DG680" s="12"/>
      <c r="DH680" s="12"/>
      <c r="DI680" s="12"/>
      <c r="DJ680" s="12"/>
      <c r="DK680" s="12"/>
      <c r="DL680" s="12"/>
      <c r="DM680" s="12"/>
      <c r="DN680" s="12"/>
      <c r="DO680" s="12"/>
      <c r="DP680" s="12"/>
      <c r="DQ680" s="12"/>
      <c r="DR680" s="12"/>
      <c r="DS680" s="12"/>
      <c r="DT680" s="12"/>
      <c r="DU680" s="12"/>
      <c r="DV680" s="12"/>
      <c r="DW680" s="12"/>
      <c r="DX680" s="12"/>
      <c r="DY680" s="12"/>
      <c r="EE680" s="33"/>
    </row>
    <row r="681" spans="2:136" x14ac:dyDescent="0.3">
      <c r="B681" s="2" t="str">
        <f>Product!$M$2</f>
        <v>Phase 4</v>
      </c>
      <c r="C681" s="2" t="str">
        <f>Product!$M$3</f>
        <v>50' Wide</v>
      </c>
      <c r="D681" s="129">
        <f>SUMIFS(INDEX(Product!$B$2:$U$97, MATCH(D667, Product!$B$2:$B$97, 0), ), Product!$B$2:$U$2, $B681, Product!$B$3:$U$3, $C681)</f>
        <v>-8275</v>
      </c>
      <c r="F681" s="128"/>
      <c r="G681" s="11">
        <f>SUM(H681:DZ681)</f>
        <v>-248250</v>
      </c>
      <c r="I681" s="12">
        <f t="shared" si="1672"/>
        <v>0</v>
      </c>
      <c r="J681" s="12">
        <f t="shared" ref="J681:BU683" si="1685">J175*$D681</f>
        <v>0</v>
      </c>
      <c r="K681" s="12">
        <f t="shared" si="1685"/>
        <v>0</v>
      </c>
      <c r="L681" s="12">
        <f t="shared" si="1685"/>
        <v>0</v>
      </c>
      <c r="M681" s="12">
        <f t="shared" si="1685"/>
        <v>0</v>
      </c>
      <c r="N681" s="12">
        <f t="shared" si="1685"/>
        <v>0</v>
      </c>
      <c r="O681" s="12">
        <f t="shared" si="1685"/>
        <v>0</v>
      </c>
      <c r="P681" s="12">
        <f t="shared" si="1685"/>
        <v>0</v>
      </c>
      <c r="Q681" s="12">
        <f t="shared" si="1685"/>
        <v>0</v>
      </c>
      <c r="R681" s="12">
        <f t="shared" si="1685"/>
        <v>0</v>
      </c>
      <c r="S681" s="12">
        <f t="shared" si="1685"/>
        <v>0</v>
      </c>
      <c r="T681" s="12">
        <f t="shared" si="1685"/>
        <v>0</v>
      </c>
      <c r="U681" s="12">
        <f t="shared" si="1685"/>
        <v>0</v>
      </c>
      <c r="V681" s="12">
        <f t="shared" si="1685"/>
        <v>0</v>
      </c>
      <c r="W681" s="12">
        <f t="shared" si="1685"/>
        <v>0</v>
      </c>
      <c r="X681" s="12">
        <f t="shared" si="1685"/>
        <v>0</v>
      </c>
      <c r="Y681" s="12">
        <f t="shared" si="1685"/>
        <v>0</v>
      </c>
      <c r="Z681" s="12">
        <f t="shared" si="1685"/>
        <v>0</v>
      </c>
      <c r="AA681" s="12">
        <f t="shared" si="1685"/>
        <v>0</v>
      </c>
      <c r="AB681" s="12">
        <f t="shared" si="1685"/>
        <v>0</v>
      </c>
      <c r="AC681" s="12">
        <f t="shared" si="1685"/>
        <v>0</v>
      </c>
      <c r="AD681" s="12">
        <f t="shared" si="1685"/>
        <v>0</v>
      </c>
      <c r="AE681" s="12">
        <f t="shared" si="1685"/>
        <v>0</v>
      </c>
      <c r="AF681" s="12">
        <f t="shared" si="1685"/>
        <v>0</v>
      </c>
      <c r="AG681" s="12">
        <f t="shared" si="1685"/>
        <v>0</v>
      </c>
      <c r="AH681" s="12">
        <f t="shared" si="1685"/>
        <v>0</v>
      </c>
      <c r="AI681" s="12">
        <f t="shared" si="1685"/>
        <v>0</v>
      </c>
      <c r="AJ681" s="12">
        <f t="shared" si="1685"/>
        <v>0</v>
      </c>
      <c r="AK681" s="12">
        <f t="shared" si="1685"/>
        <v>0</v>
      </c>
      <c r="AL681" s="12">
        <f t="shared" si="1685"/>
        <v>0</v>
      </c>
      <c r="AM681" s="12">
        <f t="shared" si="1685"/>
        <v>0</v>
      </c>
      <c r="AN681" s="12">
        <f t="shared" si="1685"/>
        <v>0</v>
      </c>
      <c r="AO681" s="12">
        <f t="shared" si="1685"/>
        <v>0</v>
      </c>
      <c r="AP681" s="12">
        <f t="shared" si="1685"/>
        <v>0</v>
      </c>
      <c r="AQ681" s="12">
        <f t="shared" si="1685"/>
        <v>0</v>
      </c>
      <c r="AR681" s="12">
        <f t="shared" si="1685"/>
        <v>0</v>
      </c>
      <c r="AS681" s="12">
        <f t="shared" si="1685"/>
        <v>0</v>
      </c>
      <c r="AT681" s="12">
        <f t="shared" si="1685"/>
        <v>0</v>
      </c>
      <c r="AU681" s="12">
        <f t="shared" si="1685"/>
        <v>0</v>
      </c>
      <c r="AV681" s="12">
        <f t="shared" si="1685"/>
        <v>0</v>
      </c>
      <c r="AW681" s="12">
        <f t="shared" si="1685"/>
        <v>0</v>
      </c>
      <c r="AX681" s="12">
        <f t="shared" si="1685"/>
        <v>0</v>
      </c>
      <c r="AY681" s="12">
        <f t="shared" si="1685"/>
        <v>0</v>
      </c>
      <c r="AZ681" s="12">
        <f t="shared" si="1685"/>
        <v>0</v>
      </c>
      <c r="BA681" s="12">
        <f t="shared" si="1685"/>
        <v>0</v>
      </c>
      <c r="BB681" s="12">
        <f t="shared" si="1685"/>
        <v>0</v>
      </c>
      <c r="BC681" s="12">
        <f t="shared" si="1685"/>
        <v>0</v>
      </c>
      <c r="BD681" s="12">
        <f t="shared" si="1685"/>
        <v>0</v>
      </c>
      <c r="BE681" s="12">
        <f t="shared" si="1685"/>
        <v>0</v>
      </c>
      <c r="BF681" s="12">
        <f t="shared" si="1685"/>
        <v>0</v>
      </c>
      <c r="BG681" s="12">
        <f t="shared" si="1685"/>
        <v>-20687.5</v>
      </c>
      <c r="BH681" s="12">
        <f t="shared" si="1685"/>
        <v>-20687.5</v>
      </c>
      <c r="BI681" s="12">
        <f t="shared" si="1685"/>
        <v>-20687.5</v>
      </c>
      <c r="BJ681" s="12">
        <f t="shared" si="1685"/>
        <v>-20687.5</v>
      </c>
      <c r="BK681" s="12">
        <f t="shared" si="1685"/>
        <v>-20687.5</v>
      </c>
      <c r="BL681" s="12">
        <f t="shared" si="1685"/>
        <v>-20687.5</v>
      </c>
      <c r="BM681" s="12">
        <f t="shared" si="1685"/>
        <v>-20687.5</v>
      </c>
      <c r="BN681" s="12">
        <f t="shared" si="1685"/>
        <v>-20687.5</v>
      </c>
      <c r="BO681" s="12">
        <f t="shared" si="1685"/>
        <v>-20687.5</v>
      </c>
      <c r="BP681" s="12">
        <f t="shared" si="1685"/>
        <v>-20687.5</v>
      </c>
      <c r="BQ681" s="12">
        <f t="shared" si="1685"/>
        <v>-20687.5</v>
      </c>
      <c r="BR681" s="12">
        <f t="shared" si="1685"/>
        <v>-20687.5</v>
      </c>
      <c r="BS681" s="12">
        <f t="shared" si="1685"/>
        <v>0</v>
      </c>
      <c r="BT681" s="12">
        <f t="shared" si="1685"/>
        <v>0</v>
      </c>
      <c r="BU681" s="12">
        <f t="shared" si="1685"/>
        <v>0</v>
      </c>
      <c r="BV681" s="12">
        <f t="shared" ref="BV681:DY683" si="1686">BV175*$D681</f>
        <v>0</v>
      </c>
      <c r="BW681" s="12">
        <f t="shared" si="1686"/>
        <v>0</v>
      </c>
      <c r="BX681" s="12">
        <f t="shared" si="1686"/>
        <v>0</v>
      </c>
      <c r="BY681" s="12">
        <f t="shared" si="1686"/>
        <v>0</v>
      </c>
      <c r="BZ681" s="12">
        <f t="shared" si="1686"/>
        <v>0</v>
      </c>
      <c r="CA681" s="12">
        <f t="shared" si="1686"/>
        <v>0</v>
      </c>
      <c r="CB681" s="12">
        <f t="shared" si="1686"/>
        <v>0</v>
      </c>
      <c r="CC681" s="12">
        <f t="shared" si="1686"/>
        <v>0</v>
      </c>
      <c r="CD681" s="12">
        <f t="shared" si="1686"/>
        <v>0</v>
      </c>
      <c r="CE681" s="12">
        <f t="shared" si="1686"/>
        <v>0</v>
      </c>
      <c r="CF681" s="12">
        <f t="shared" si="1686"/>
        <v>0</v>
      </c>
      <c r="CG681" s="12">
        <f t="shared" si="1686"/>
        <v>0</v>
      </c>
      <c r="CH681" s="12">
        <f t="shared" si="1686"/>
        <v>0</v>
      </c>
      <c r="CI681" s="12">
        <f t="shared" si="1686"/>
        <v>0</v>
      </c>
      <c r="CJ681" s="12">
        <f t="shared" si="1686"/>
        <v>0</v>
      </c>
      <c r="CK681" s="12">
        <f t="shared" si="1686"/>
        <v>0</v>
      </c>
      <c r="CL681" s="12">
        <f t="shared" si="1686"/>
        <v>0</v>
      </c>
      <c r="CM681" s="12">
        <f t="shared" si="1686"/>
        <v>0</v>
      </c>
      <c r="CN681" s="12">
        <f t="shared" si="1686"/>
        <v>0</v>
      </c>
      <c r="CO681" s="12">
        <f t="shared" si="1686"/>
        <v>0</v>
      </c>
      <c r="CP681" s="12">
        <f t="shared" si="1686"/>
        <v>0</v>
      </c>
      <c r="CQ681" s="12">
        <f t="shared" si="1686"/>
        <v>0</v>
      </c>
      <c r="CR681" s="12">
        <f t="shared" si="1686"/>
        <v>0</v>
      </c>
      <c r="CS681" s="12">
        <f t="shared" si="1686"/>
        <v>0</v>
      </c>
      <c r="CT681" s="12">
        <f t="shared" si="1686"/>
        <v>0</v>
      </c>
      <c r="CU681" s="12">
        <f t="shared" si="1686"/>
        <v>0</v>
      </c>
      <c r="CV681" s="12">
        <f t="shared" si="1686"/>
        <v>0</v>
      </c>
      <c r="CW681" s="12">
        <f t="shared" si="1686"/>
        <v>0</v>
      </c>
      <c r="CX681" s="12">
        <f t="shared" si="1686"/>
        <v>0</v>
      </c>
      <c r="CY681" s="12">
        <f t="shared" si="1686"/>
        <v>0</v>
      </c>
      <c r="CZ681" s="12">
        <f t="shared" si="1686"/>
        <v>0</v>
      </c>
      <c r="DA681" s="12">
        <f t="shared" si="1686"/>
        <v>0</v>
      </c>
      <c r="DB681" s="12">
        <f t="shared" si="1686"/>
        <v>0</v>
      </c>
      <c r="DC681" s="12">
        <f t="shared" si="1686"/>
        <v>0</v>
      </c>
      <c r="DD681" s="12">
        <f t="shared" si="1686"/>
        <v>0</v>
      </c>
      <c r="DE681" s="12">
        <f t="shared" si="1686"/>
        <v>0</v>
      </c>
      <c r="DF681" s="12">
        <f t="shared" si="1686"/>
        <v>0</v>
      </c>
      <c r="DG681" s="12">
        <f t="shared" si="1686"/>
        <v>0</v>
      </c>
      <c r="DH681" s="12">
        <f t="shared" si="1686"/>
        <v>0</v>
      </c>
      <c r="DI681" s="12">
        <f t="shared" si="1686"/>
        <v>0</v>
      </c>
      <c r="DJ681" s="12">
        <f t="shared" si="1686"/>
        <v>0</v>
      </c>
      <c r="DK681" s="12">
        <f t="shared" si="1686"/>
        <v>0</v>
      </c>
      <c r="DL681" s="12">
        <f t="shared" si="1686"/>
        <v>0</v>
      </c>
      <c r="DM681" s="12">
        <f t="shared" si="1686"/>
        <v>0</v>
      </c>
      <c r="DN681" s="12">
        <f t="shared" si="1686"/>
        <v>0</v>
      </c>
      <c r="DO681" s="12">
        <f t="shared" si="1686"/>
        <v>0</v>
      </c>
      <c r="DP681" s="12">
        <f t="shared" si="1686"/>
        <v>0</v>
      </c>
      <c r="DQ681" s="12">
        <f t="shared" si="1686"/>
        <v>0</v>
      </c>
      <c r="DR681" s="12">
        <f t="shared" si="1686"/>
        <v>0</v>
      </c>
      <c r="DS681" s="12">
        <f t="shared" si="1686"/>
        <v>0</v>
      </c>
      <c r="DT681" s="12">
        <f t="shared" si="1686"/>
        <v>0</v>
      </c>
      <c r="DU681" s="12">
        <f t="shared" si="1686"/>
        <v>0</v>
      </c>
      <c r="DV681" s="12">
        <f t="shared" si="1686"/>
        <v>0</v>
      </c>
      <c r="DW681" s="12">
        <f t="shared" si="1686"/>
        <v>0</v>
      </c>
      <c r="DX681" s="12">
        <f t="shared" si="1686"/>
        <v>0</v>
      </c>
      <c r="DY681" s="12">
        <f t="shared" si="1686"/>
        <v>0</v>
      </c>
      <c r="EB681" s="116">
        <f t="shared" si="1673"/>
        <v>680</v>
      </c>
      <c r="EC681" s="2" t="str">
        <f t="shared" ref="EC681:EC683" si="1687">B681</f>
        <v>Phase 4</v>
      </c>
      <c r="ED681" s="2" t="str">
        <f t="shared" ref="ED681:ED683" si="1688">C681</f>
        <v>50' Wide</v>
      </c>
      <c r="EE681" s="33" t="str">
        <f>EE689</f>
        <v>GAAP</v>
      </c>
      <c r="EF681" s="2" t="str">
        <f>EF689</f>
        <v>Advertising / Sales Center</v>
      </c>
    </row>
    <row r="682" spans="2:136" x14ac:dyDescent="0.3">
      <c r="B682" s="2" t="str">
        <f>Product!$N$2</f>
        <v>Phase 4</v>
      </c>
      <c r="C682" s="2" t="str">
        <f>Product!$N$3</f>
        <v>60' Wide</v>
      </c>
      <c r="D682" s="129">
        <f>SUMIFS(INDEX(Product!$B$2:$U$97, MATCH(D667, Product!$B$2:$B$97, 0), ), Product!$B$2:$U$2, $B682, Product!$B$3:$U$3, $C682)</f>
        <v>-9812.5</v>
      </c>
      <c r="F682" s="128"/>
      <c r="G682" s="11">
        <f>SUM(H682:DZ682)</f>
        <v>-294375</v>
      </c>
      <c r="I682" s="12">
        <f t="shared" si="1672"/>
        <v>0</v>
      </c>
      <c r="J682" s="12">
        <f t="shared" si="1685"/>
        <v>0</v>
      </c>
      <c r="K682" s="12">
        <f t="shared" si="1685"/>
        <v>0</v>
      </c>
      <c r="L682" s="12">
        <f t="shared" si="1685"/>
        <v>0</v>
      </c>
      <c r="M682" s="12">
        <f t="shared" si="1685"/>
        <v>0</v>
      </c>
      <c r="N682" s="12">
        <f t="shared" si="1685"/>
        <v>0</v>
      </c>
      <c r="O682" s="12">
        <f t="shared" si="1685"/>
        <v>0</v>
      </c>
      <c r="P682" s="12">
        <f t="shared" si="1685"/>
        <v>0</v>
      </c>
      <c r="Q682" s="12">
        <f t="shared" si="1685"/>
        <v>0</v>
      </c>
      <c r="R682" s="12">
        <f t="shared" si="1685"/>
        <v>0</v>
      </c>
      <c r="S682" s="12">
        <f t="shared" si="1685"/>
        <v>0</v>
      </c>
      <c r="T682" s="12">
        <f t="shared" si="1685"/>
        <v>0</v>
      </c>
      <c r="U682" s="12">
        <f t="shared" si="1685"/>
        <v>0</v>
      </c>
      <c r="V682" s="12">
        <f t="shared" si="1685"/>
        <v>0</v>
      </c>
      <c r="W682" s="12">
        <f t="shared" si="1685"/>
        <v>0</v>
      </c>
      <c r="X682" s="12">
        <f t="shared" si="1685"/>
        <v>0</v>
      </c>
      <c r="Y682" s="12">
        <f t="shared" si="1685"/>
        <v>0</v>
      </c>
      <c r="Z682" s="12">
        <f t="shared" si="1685"/>
        <v>0</v>
      </c>
      <c r="AA682" s="12">
        <f t="shared" si="1685"/>
        <v>0</v>
      </c>
      <c r="AB682" s="12">
        <f t="shared" si="1685"/>
        <v>0</v>
      </c>
      <c r="AC682" s="12">
        <f t="shared" si="1685"/>
        <v>0</v>
      </c>
      <c r="AD682" s="12">
        <f t="shared" si="1685"/>
        <v>0</v>
      </c>
      <c r="AE682" s="12">
        <f t="shared" si="1685"/>
        <v>0</v>
      </c>
      <c r="AF682" s="12">
        <f t="shared" si="1685"/>
        <v>0</v>
      </c>
      <c r="AG682" s="12">
        <f t="shared" si="1685"/>
        <v>0</v>
      </c>
      <c r="AH682" s="12">
        <f t="shared" si="1685"/>
        <v>0</v>
      </c>
      <c r="AI682" s="12">
        <f t="shared" si="1685"/>
        <v>0</v>
      </c>
      <c r="AJ682" s="12">
        <f t="shared" si="1685"/>
        <v>0</v>
      </c>
      <c r="AK682" s="12">
        <f t="shared" si="1685"/>
        <v>0</v>
      </c>
      <c r="AL682" s="12">
        <f t="shared" si="1685"/>
        <v>0</v>
      </c>
      <c r="AM682" s="12">
        <f t="shared" si="1685"/>
        <v>0</v>
      </c>
      <c r="AN682" s="12">
        <f t="shared" si="1685"/>
        <v>0</v>
      </c>
      <c r="AO682" s="12">
        <f t="shared" si="1685"/>
        <v>0</v>
      </c>
      <c r="AP682" s="12">
        <f t="shared" si="1685"/>
        <v>0</v>
      </c>
      <c r="AQ682" s="12">
        <f t="shared" si="1685"/>
        <v>0</v>
      </c>
      <c r="AR682" s="12">
        <f t="shared" si="1685"/>
        <v>0</v>
      </c>
      <c r="AS682" s="12">
        <f t="shared" si="1685"/>
        <v>0</v>
      </c>
      <c r="AT682" s="12">
        <f t="shared" si="1685"/>
        <v>0</v>
      </c>
      <c r="AU682" s="12">
        <f t="shared" si="1685"/>
        <v>0</v>
      </c>
      <c r="AV682" s="12">
        <f t="shared" si="1685"/>
        <v>0</v>
      </c>
      <c r="AW682" s="12">
        <f t="shared" si="1685"/>
        <v>0</v>
      </c>
      <c r="AX682" s="12">
        <f t="shared" si="1685"/>
        <v>0</v>
      </c>
      <c r="AY682" s="12">
        <f t="shared" si="1685"/>
        <v>0</v>
      </c>
      <c r="AZ682" s="12">
        <f t="shared" si="1685"/>
        <v>0</v>
      </c>
      <c r="BA682" s="12">
        <f t="shared" si="1685"/>
        <v>0</v>
      </c>
      <c r="BB682" s="12">
        <f t="shared" si="1685"/>
        <v>0</v>
      </c>
      <c r="BC682" s="12">
        <f t="shared" si="1685"/>
        <v>0</v>
      </c>
      <c r="BD682" s="12">
        <f t="shared" si="1685"/>
        <v>0</v>
      </c>
      <c r="BE682" s="12">
        <f t="shared" si="1685"/>
        <v>0</v>
      </c>
      <c r="BF682" s="12">
        <f t="shared" si="1685"/>
        <v>0</v>
      </c>
      <c r="BG682" s="12">
        <f t="shared" si="1685"/>
        <v>-24531.25</v>
      </c>
      <c r="BH682" s="12">
        <f t="shared" si="1685"/>
        <v>-24531.25</v>
      </c>
      <c r="BI682" s="12">
        <f t="shared" si="1685"/>
        <v>-24531.25</v>
      </c>
      <c r="BJ682" s="12">
        <f t="shared" si="1685"/>
        <v>-24531.25</v>
      </c>
      <c r="BK682" s="12">
        <f t="shared" si="1685"/>
        <v>-24531.25</v>
      </c>
      <c r="BL682" s="12">
        <f t="shared" si="1685"/>
        <v>-24531.25</v>
      </c>
      <c r="BM682" s="12">
        <f t="shared" si="1685"/>
        <v>-24531.25</v>
      </c>
      <c r="BN682" s="12">
        <f t="shared" si="1685"/>
        <v>-24531.25</v>
      </c>
      <c r="BO682" s="12">
        <f t="shared" si="1685"/>
        <v>-24531.25</v>
      </c>
      <c r="BP682" s="12">
        <f t="shared" si="1685"/>
        <v>-24531.25</v>
      </c>
      <c r="BQ682" s="12">
        <f t="shared" si="1685"/>
        <v>-24531.25</v>
      </c>
      <c r="BR682" s="12">
        <f t="shared" si="1685"/>
        <v>-24531.25</v>
      </c>
      <c r="BS682" s="12">
        <f t="shared" si="1685"/>
        <v>0</v>
      </c>
      <c r="BT682" s="12">
        <f t="shared" si="1685"/>
        <v>0</v>
      </c>
      <c r="BU682" s="12">
        <f t="shared" si="1685"/>
        <v>0</v>
      </c>
      <c r="BV682" s="12">
        <f t="shared" si="1686"/>
        <v>0</v>
      </c>
      <c r="BW682" s="12">
        <f t="shared" si="1686"/>
        <v>0</v>
      </c>
      <c r="BX682" s="12">
        <f t="shared" si="1686"/>
        <v>0</v>
      </c>
      <c r="BY682" s="12">
        <f t="shared" si="1686"/>
        <v>0</v>
      </c>
      <c r="BZ682" s="12">
        <f t="shared" si="1686"/>
        <v>0</v>
      </c>
      <c r="CA682" s="12">
        <f t="shared" si="1686"/>
        <v>0</v>
      </c>
      <c r="CB682" s="12">
        <f t="shared" si="1686"/>
        <v>0</v>
      </c>
      <c r="CC682" s="12">
        <f t="shared" si="1686"/>
        <v>0</v>
      </c>
      <c r="CD682" s="12">
        <f t="shared" si="1686"/>
        <v>0</v>
      </c>
      <c r="CE682" s="12">
        <f t="shared" si="1686"/>
        <v>0</v>
      </c>
      <c r="CF682" s="12">
        <f t="shared" si="1686"/>
        <v>0</v>
      </c>
      <c r="CG682" s="12">
        <f t="shared" si="1686"/>
        <v>0</v>
      </c>
      <c r="CH682" s="12">
        <f t="shared" si="1686"/>
        <v>0</v>
      </c>
      <c r="CI682" s="12">
        <f t="shared" si="1686"/>
        <v>0</v>
      </c>
      <c r="CJ682" s="12">
        <f t="shared" si="1686"/>
        <v>0</v>
      </c>
      <c r="CK682" s="12">
        <f t="shared" si="1686"/>
        <v>0</v>
      </c>
      <c r="CL682" s="12">
        <f t="shared" si="1686"/>
        <v>0</v>
      </c>
      <c r="CM682" s="12">
        <f t="shared" si="1686"/>
        <v>0</v>
      </c>
      <c r="CN682" s="12">
        <f t="shared" si="1686"/>
        <v>0</v>
      </c>
      <c r="CO682" s="12">
        <f t="shared" si="1686"/>
        <v>0</v>
      </c>
      <c r="CP682" s="12">
        <f t="shared" si="1686"/>
        <v>0</v>
      </c>
      <c r="CQ682" s="12">
        <f t="shared" si="1686"/>
        <v>0</v>
      </c>
      <c r="CR682" s="12">
        <f t="shared" si="1686"/>
        <v>0</v>
      </c>
      <c r="CS682" s="12">
        <f t="shared" si="1686"/>
        <v>0</v>
      </c>
      <c r="CT682" s="12">
        <f t="shared" si="1686"/>
        <v>0</v>
      </c>
      <c r="CU682" s="12">
        <f t="shared" si="1686"/>
        <v>0</v>
      </c>
      <c r="CV682" s="12">
        <f t="shared" si="1686"/>
        <v>0</v>
      </c>
      <c r="CW682" s="12">
        <f t="shared" si="1686"/>
        <v>0</v>
      </c>
      <c r="CX682" s="12">
        <f t="shared" si="1686"/>
        <v>0</v>
      </c>
      <c r="CY682" s="12">
        <f t="shared" si="1686"/>
        <v>0</v>
      </c>
      <c r="CZ682" s="12">
        <f t="shared" si="1686"/>
        <v>0</v>
      </c>
      <c r="DA682" s="12">
        <f t="shared" si="1686"/>
        <v>0</v>
      </c>
      <c r="DB682" s="12">
        <f t="shared" si="1686"/>
        <v>0</v>
      </c>
      <c r="DC682" s="12">
        <f t="shared" si="1686"/>
        <v>0</v>
      </c>
      <c r="DD682" s="12">
        <f t="shared" si="1686"/>
        <v>0</v>
      </c>
      <c r="DE682" s="12">
        <f t="shared" si="1686"/>
        <v>0</v>
      </c>
      <c r="DF682" s="12">
        <f t="shared" si="1686"/>
        <v>0</v>
      </c>
      <c r="DG682" s="12">
        <f t="shared" si="1686"/>
        <v>0</v>
      </c>
      <c r="DH682" s="12">
        <f t="shared" si="1686"/>
        <v>0</v>
      </c>
      <c r="DI682" s="12">
        <f t="shared" si="1686"/>
        <v>0</v>
      </c>
      <c r="DJ682" s="12">
        <f t="shared" si="1686"/>
        <v>0</v>
      </c>
      <c r="DK682" s="12">
        <f t="shared" si="1686"/>
        <v>0</v>
      </c>
      <c r="DL682" s="12">
        <f t="shared" si="1686"/>
        <v>0</v>
      </c>
      <c r="DM682" s="12">
        <f t="shared" si="1686"/>
        <v>0</v>
      </c>
      <c r="DN682" s="12">
        <f t="shared" si="1686"/>
        <v>0</v>
      </c>
      <c r="DO682" s="12">
        <f t="shared" si="1686"/>
        <v>0</v>
      </c>
      <c r="DP682" s="12">
        <f t="shared" si="1686"/>
        <v>0</v>
      </c>
      <c r="DQ682" s="12">
        <f t="shared" si="1686"/>
        <v>0</v>
      </c>
      <c r="DR682" s="12">
        <f t="shared" si="1686"/>
        <v>0</v>
      </c>
      <c r="DS682" s="12">
        <f t="shared" si="1686"/>
        <v>0</v>
      </c>
      <c r="DT682" s="12">
        <f t="shared" si="1686"/>
        <v>0</v>
      </c>
      <c r="DU682" s="12">
        <f t="shared" si="1686"/>
        <v>0</v>
      </c>
      <c r="DV682" s="12">
        <f t="shared" si="1686"/>
        <v>0</v>
      </c>
      <c r="DW682" s="12">
        <f t="shared" si="1686"/>
        <v>0</v>
      </c>
      <c r="DX682" s="12">
        <f t="shared" si="1686"/>
        <v>0</v>
      </c>
      <c r="DY682" s="12">
        <f t="shared" si="1686"/>
        <v>0</v>
      </c>
      <c r="EB682" s="116">
        <f t="shared" si="1673"/>
        <v>681</v>
      </c>
      <c r="EC682" s="2" t="str">
        <f t="shared" si="1687"/>
        <v>Phase 4</v>
      </c>
      <c r="ED682" s="2" t="str">
        <f t="shared" si="1688"/>
        <v>60' Wide</v>
      </c>
      <c r="EE682" s="33" t="str">
        <f>EE689</f>
        <v>GAAP</v>
      </c>
      <c r="EF682" s="2" t="str">
        <f>EF689</f>
        <v>Advertising / Sales Center</v>
      </c>
    </row>
    <row r="683" spans="2:136" x14ac:dyDescent="0.3">
      <c r="B683" s="2" t="str">
        <f>Product!$O$2</f>
        <v>Phase 4</v>
      </c>
      <c r="C683" s="2" t="str">
        <f>Product!$O$3</f>
        <v>75' Wide</v>
      </c>
      <c r="D683" s="129">
        <f>SUMIFS(INDEX(Product!$B$2:$U$97, MATCH(D667, Product!$B$2:$B$97, 0), ), Product!$B$2:$U$2, $B683, Product!$B$3:$U$3, $C683)</f>
        <v>-11487.5</v>
      </c>
      <c r="F683" s="128"/>
      <c r="G683" s="11">
        <f>SUM(H683:DZ683)</f>
        <v>-229750.00000000009</v>
      </c>
      <c r="I683" s="12">
        <f t="shared" si="1672"/>
        <v>0</v>
      </c>
      <c r="J683" s="12">
        <f t="shared" si="1685"/>
        <v>0</v>
      </c>
      <c r="K683" s="12">
        <f t="shared" si="1685"/>
        <v>0</v>
      </c>
      <c r="L683" s="12">
        <f t="shared" si="1685"/>
        <v>0</v>
      </c>
      <c r="M683" s="12">
        <f t="shared" si="1685"/>
        <v>0</v>
      </c>
      <c r="N683" s="12">
        <f t="shared" si="1685"/>
        <v>0</v>
      </c>
      <c r="O683" s="12">
        <f t="shared" si="1685"/>
        <v>0</v>
      </c>
      <c r="P683" s="12">
        <f t="shared" si="1685"/>
        <v>0</v>
      </c>
      <c r="Q683" s="12">
        <f t="shared" si="1685"/>
        <v>0</v>
      </c>
      <c r="R683" s="12">
        <f t="shared" si="1685"/>
        <v>0</v>
      </c>
      <c r="S683" s="12">
        <f t="shared" si="1685"/>
        <v>0</v>
      </c>
      <c r="T683" s="12">
        <f t="shared" si="1685"/>
        <v>0</v>
      </c>
      <c r="U683" s="12">
        <f t="shared" si="1685"/>
        <v>0</v>
      </c>
      <c r="V683" s="12">
        <f t="shared" si="1685"/>
        <v>0</v>
      </c>
      <c r="W683" s="12">
        <f t="shared" si="1685"/>
        <v>0</v>
      </c>
      <c r="X683" s="12">
        <f t="shared" si="1685"/>
        <v>0</v>
      </c>
      <c r="Y683" s="12">
        <f t="shared" si="1685"/>
        <v>0</v>
      </c>
      <c r="Z683" s="12">
        <f t="shared" si="1685"/>
        <v>0</v>
      </c>
      <c r="AA683" s="12">
        <f t="shared" si="1685"/>
        <v>0</v>
      </c>
      <c r="AB683" s="12">
        <f t="shared" si="1685"/>
        <v>0</v>
      </c>
      <c r="AC683" s="12">
        <f t="shared" si="1685"/>
        <v>0</v>
      </c>
      <c r="AD683" s="12">
        <f t="shared" si="1685"/>
        <v>0</v>
      </c>
      <c r="AE683" s="12">
        <f t="shared" si="1685"/>
        <v>0</v>
      </c>
      <c r="AF683" s="12">
        <f t="shared" si="1685"/>
        <v>0</v>
      </c>
      <c r="AG683" s="12">
        <f t="shared" si="1685"/>
        <v>0</v>
      </c>
      <c r="AH683" s="12">
        <f t="shared" si="1685"/>
        <v>0</v>
      </c>
      <c r="AI683" s="12">
        <f t="shared" si="1685"/>
        <v>0</v>
      </c>
      <c r="AJ683" s="12">
        <f t="shared" si="1685"/>
        <v>0</v>
      </c>
      <c r="AK683" s="12">
        <f t="shared" si="1685"/>
        <v>0</v>
      </c>
      <c r="AL683" s="12">
        <f t="shared" si="1685"/>
        <v>0</v>
      </c>
      <c r="AM683" s="12">
        <f t="shared" si="1685"/>
        <v>0</v>
      </c>
      <c r="AN683" s="12">
        <f t="shared" si="1685"/>
        <v>0</v>
      </c>
      <c r="AO683" s="12">
        <f t="shared" si="1685"/>
        <v>0</v>
      </c>
      <c r="AP683" s="12">
        <f t="shared" si="1685"/>
        <v>0</v>
      </c>
      <c r="AQ683" s="12">
        <f t="shared" si="1685"/>
        <v>0</v>
      </c>
      <c r="AR683" s="12">
        <f t="shared" si="1685"/>
        <v>0</v>
      </c>
      <c r="AS683" s="12">
        <f t="shared" si="1685"/>
        <v>0</v>
      </c>
      <c r="AT683" s="12">
        <f t="shared" si="1685"/>
        <v>0</v>
      </c>
      <c r="AU683" s="12">
        <f t="shared" si="1685"/>
        <v>0</v>
      </c>
      <c r="AV683" s="12">
        <f t="shared" si="1685"/>
        <v>0</v>
      </c>
      <c r="AW683" s="12">
        <f t="shared" si="1685"/>
        <v>0</v>
      </c>
      <c r="AX683" s="12">
        <f t="shared" si="1685"/>
        <v>0</v>
      </c>
      <c r="AY683" s="12">
        <f t="shared" si="1685"/>
        <v>0</v>
      </c>
      <c r="AZ683" s="12">
        <f t="shared" si="1685"/>
        <v>0</v>
      </c>
      <c r="BA683" s="12">
        <f t="shared" si="1685"/>
        <v>0</v>
      </c>
      <c r="BB683" s="12">
        <f t="shared" si="1685"/>
        <v>0</v>
      </c>
      <c r="BC683" s="12">
        <f t="shared" si="1685"/>
        <v>0</v>
      </c>
      <c r="BD683" s="12">
        <f t="shared" si="1685"/>
        <v>0</v>
      </c>
      <c r="BE683" s="12">
        <f t="shared" si="1685"/>
        <v>0</v>
      </c>
      <c r="BF683" s="12">
        <f t="shared" si="1685"/>
        <v>0</v>
      </c>
      <c r="BG683" s="12">
        <f t="shared" si="1685"/>
        <v>-19145.833333333336</v>
      </c>
      <c r="BH683" s="12">
        <f t="shared" si="1685"/>
        <v>-19145.833333333336</v>
      </c>
      <c r="BI683" s="12">
        <f t="shared" si="1685"/>
        <v>-19145.833333333336</v>
      </c>
      <c r="BJ683" s="12">
        <f t="shared" si="1685"/>
        <v>-19145.833333333336</v>
      </c>
      <c r="BK683" s="12">
        <f t="shared" si="1685"/>
        <v>-19145.833333333336</v>
      </c>
      <c r="BL683" s="12">
        <f t="shared" si="1685"/>
        <v>-19145.833333333336</v>
      </c>
      <c r="BM683" s="12">
        <f t="shared" si="1685"/>
        <v>-19145.833333333336</v>
      </c>
      <c r="BN683" s="12">
        <f t="shared" si="1685"/>
        <v>-19145.833333333336</v>
      </c>
      <c r="BO683" s="12">
        <f t="shared" si="1685"/>
        <v>-19145.833333333336</v>
      </c>
      <c r="BP683" s="12">
        <f t="shared" si="1685"/>
        <v>-19145.833333333336</v>
      </c>
      <c r="BQ683" s="12">
        <f t="shared" si="1685"/>
        <v>-19145.833333333336</v>
      </c>
      <c r="BR683" s="12">
        <f t="shared" si="1685"/>
        <v>-19145.833333333336</v>
      </c>
      <c r="BS683" s="12">
        <f t="shared" si="1685"/>
        <v>0</v>
      </c>
      <c r="BT683" s="12">
        <f t="shared" si="1685"/>
        <v>0</v>
      </c>
      <c r="BU683" s="12">
        <f t="shared" si="1685"/>
        <v>0</v>
      </c>
      <c r="BV683" s="12">
        <f t="shared" si="1686"/>
        <v>0</v>
      </c>
      <c r="BW683" s="12">
        <f t="shared" si="1686"/>
        <v>0</v>
      </c>
      <c r="BX683" s="12">
        <f t="shared" si="1686"/>
        <v>0</v>
      </c>
      <c r="BY683" s="12">
        <f t="shared" si="1686"/>
        <v>0</v>
      </c>
      <c r="BZ683" s="12">
        <f t="shared" si="1686"/>
        <v>0</v>
      </c>
      <c r="CA683" s="12">
        <f t="shared" si="1686"/>
        <v>0</v>
      </c>
      <c r="CB683" s="12">
        <f t="shared" si="1686"/>
        <v>0</v>
      </c>
      <c r="CC683" s="12">
        <f t="shared" si="1686"/>
        <v>0</v>
      </c>
      <c r="CD683" s="12">
        <f t="shared" si="1686"/>
        <v>0</v>
      </c>
      <c r="CE683" s="12">
        <f t="shared" si="1686"/>
        <v>0</v>
      </c>
      <c r="CF683" s="12">
        <f t="shared" si="1686"/>
        <v>0</v>
      </c>
      <c r="CG683" s="12">
        <f t="shared" si="1686"/>
        <v>0</v>
      </c>
      <c r="CH683" s="12">
        <f t="shared" si="1686"/>
        <v>0</v>
      </c>
      <c r="CI683" s="12">
        <f t="shared" si="1686"/>
        <v>0</v>
      </c>
      <c r="CJ683" s="12">
        <f t="shared" si="1686"/>
        <v>0</v>
      </c>
      <c r="CK683" s="12">
        <f t="shared" si="1686"/>
        <v>0</v>
      </c>
      <c r="CL683" s="12">
        <f t="shared" si="1686"/>
        <v>0</v>
      </c>
      <c r="CM683" s="12">
        <f t="shared" si="1686"/>
        <v>0</v>
      </c>
      <c r="CN683" s="12">
        <f t="shared" si="1686"/>
        <v>0</v>
      </c>
      <c r="CO683" s="12">
        <f t="shared" si="1686"/>
        <v>0</v>
      </c>
      <c r="CP683" s="12">
        <f t="shared" si="1686"/>
        <v>0</v>
      </c>
      <c r="CQ683" s="12">
        <f t="shared" si="1686"/>
        <v>0</v>
      </c>
      <c r="CR683" s="12">
        <f t="shared" si="1686"/>
        <v>0</v>
      </c>
      <c r="CS683" s="12">
        <f t="shared" si="1686"/>
        <v>0</v>
      </c>
      <c r="CT683" s="12">
        <f t="shared" si="1686"/>
        <v>0</v>
      </c>
      <c r="CU683" s="12">
        <f t="shared" si="1686"/>
        <v>0</v>
      </c>
      <c r="CV683" s="12">
        <f t="shared" si="1686"/>
        <v>0</v>
      </c>
      <c r="CW683" s="12">
        <f t="shared" si="1686"/>
        <v>0</v>
      </c>
      <c r="CX683" s="12">
        <f t="shared" si="1686"/>
        <v>0</v>
      </c>
      <c r="CY683" s="12">
        <f t="shared" si="1686"/>
        <v>0</v>
      </c>
      <c r="CZ683" s="12">
        <f t="shared" si="1686"/>
        <v>0</v>
      </c>
      <c r="DA683" s="12">
        <f t="shared" si="1686"/>
        <v>0</v>
      </c>
      <c r="DB683" s="12">
        <f t="shared" si="1686"/>
        <v>0</v>
      </c>
      <c r="DC683" s="12">
        <f t="shared" si="1686"/>
        <v>0</v>
      </c>
      <c r="DD683" s="12">
        <f t="shared" si="1686"/>
        <v>0</v>
      </c>
      <c r="DE683" s="12">
        <f t="shared" si="1686"/>
        <v>0</v>
      </c>
      <c r="DF683" s="12">
        <f t="shared" si="1686"/>
        <v>0</v>
      </c>
      <c r="DG683" s="12">
        <f t="shared" si="1686"/>
        <v>0</v>
      </c>
      <c r="DH683" s="12">
        <f t="shared" si="1686"/>
        <v>0</v>
      </c>
      <c r="DI683" s="12">
        <f t="shared" si="1686"/>
        <v>0</v>
      </c>
      <c r="DJ683" s="12">
        <f t="shared" si="1686"/>
        <v>0</v>
      </c>
      <c r="DK683" s="12">
        <f t="shared" si="1686"/>
        <v>0</v>
      </c>
      <c r="DL683" s="12">
        <f t="shared" si="1686"/>
        <v>0</v>
      </c>
      <c r="DM683" s="12">
        <f t="shared" si="1686"/>
        <v>0</v>
      </c>
      <c r="DN683" s="12">
        <f t="shared" si="1686"/>
        <v>0</v>
      </c>
      <c r="DO683" s="12">
        <f t="shared" si="1686"/>
        <v>0</v>
      </c>
      <c r="DP683" s="12">
        <f t="shared" si="1686"/>
        <v>0</v>
      </c>
      <c r="DQ683" s="12">
        <f t="shared" si="1686"/>
        <v>0</v>
      </c>
      <c r="DR683" s="12">
        <f t="shared" si="1686"/>
        <v>0</v>
      </c>
      <c r="DS683" s="12">
        <f t="shared" si="1686"/>
        <v>0</v>
      </c>
      <c r="DT683" s="12">
        <f t="shared" si="1686"/>
        <v>0</v>
      </c>
      <c r="DU683" s="12">
        <f t="shared" si="1686"/>
        <v>0</v>
      </c>
      <c r="DV683" s="12">
        <f t="shared" si="1686"/>
        <v>0</v>
      </c>
      <c r="DW683" s="12">
        <f t="shared" si="1686"/>
        <v>0</v>
      </c>
      <c r="DX683" s="12">
        <f t="shared" si="1686"/>
        <v>0</v>
      </c>
      <c r="DY683" s="12">
        <f t="shared" si="1686"/>
        <v>0</v>
      </c>
      <c r="EB683" s="116">
        <f t="shared" si="1673"/>
        <v>682</v>
      </c>
      <c r="EC683" s="2" t="str">
        <f t="shared" si="1687"/>
        <v>Phase 4</v>
      </c>
      <c r="ED683" s="2" t="str">
        <f t="shared" si="1688"/>
        <v>75' Wide</v>
      </c>
      <c r="EE683" s="33" t="str">
        <f>EE689</f>
        <v>GAAP</v>
      </c>
      <c r="EF683" s="2" t="str">
        <f>EF689</f>
        <v>Advertising / Sales Center</v>
      </c>
    </row>
    <row r="684" spans="2:136" x14ac:dyDescent="0.3">
      <c r="D684" s="129"/>
      <c r="F684" s="128"/>
      <c r="G684" s="13"/>
      <c r="I684" s="12"/>
      <c r="J684" s="12"/>
      <c r="K684" s="12"/>
      <c r="L684" s="12"/>
      <c r="M684" s="12"/>
      <c r="N684" s="12"/>
      <c r="O684" s="12"/>
      <c r="P684" s="12"/>
      <c r="Q684" s="12"/>
      <c r="R684" s="12"/>
      <c r="S684" s="12"/>
      <c r="T684" s="12"/>
      <c r="U684" s="12"/>
      <c r="V684" s="12"/>
      <c r="W684" s="12"/>
      <c r="X684" s="12"/>
      <c r="Y684" s="12"/>
      <c r="Z684" s="12"/>
      <c r="AA684" s="12"/>
      <c r="AB684" s="12"/>
      <c r="AC684" s="12"/>
      <c r="AD684" s="12"/>
      <c r="AE684" s="12"/>
      <c r="AF684" s="12"/>
      <c r="AG684" s="12"/>
      <c r="AH684" s="12"/>
      <c r="AI684" s="12"/>
      <c r="AJ684" s="12"/>
      <c r="AK684" s="12"/>
      <c r="AL684" s="12"/>
      <c r="AM684" s="12"/>
      <c r="AN684" s="12"/>
      <c r="AO684" s="12"/>
      <c r="AP684" s="12"/>
      <c r="AQ684" s="12"/>
      <c r="AR684" s="12"/>
      <c r="AS684" s="12"/>
      <c r="AT684" s="12"/>
      <c r="AU684" s="12"/>
      <c r="AV684" s="12"/>
      <c r="AW684" s="12"/>
      <c r="AX684" s="12"/>
      <c r="AY684" s="12"/>
      <c r="AZ684" s="12"/>
      <c r="BA684" s="12"/>
      <c r="BB684" s="12"/>
      <c r="BC684" s="12"/>
      <c r="BD684" s="12"/>
      <c r="BE684" s="12"/>
      <c r="BF684" s="12"/>
      <c r="BG684" s="12"/>
      <c r="BH684" s="12"/>
      <c r="BI684" s="12"/>
      <c r="BJ684" s="12"/>
      <c r="BK684" s="12"/>
      <c r="BL684" s="12"/>
      <c r="BM684" s="12"/>
      <c r="BN684" s="12"/>
      <c r="BO684" s="12"/>
      <c r="BP684" s="12"/>
      <c r="BQ684" s="12"/>
      <c r="BR684" s="12"/>
      <c r="BS684" s="12"/>
      <c r="BT684" s="12"/>
      <c r="BU684" s="12"/>
      <c r="BV684" s="12"/>
      <c r="BW684" s="12"/>
      <c r="BX684" s="12"/>
      <c r="BY684" s="12"/>
      <c r="BZ684" s="12"/>
      <c r="CA684" s="12"/>
      <c r="CB684" s="12"/>
      <c r="CC684" s="12"/>
      <c r="CD684" s="12"/>
      <c r="CE684" s="12"/>
      <c r="CF684" s="12"/>
      <c r="CG684" s="12"/>
      <c r="CH684" s="12"/>
      <c r="CI684" s="12"/>
      <c r="CJ684" s="12"/>
      <c r="CK684" s="12"/>
      <c r="CL684" s="12"/>
      <c r="CM684" s="12"/>
      <c r="CN684" s="12"/>
      <c r="CO684" s="12"/>
      <c r="CP684" s="12"/>
      <c r="CQ684" s="12"/>
      <c r="CR684" s="12"/>
      <c r="CS684" s="12"/>
      <c r="CT684" s="12"/>
      <c r="CU684" s="12"/>
      <c r="CV684" s="12"/>
      <c r="CW684" s="12"/>
      <c r="CX684" s="12"/>
      <c r="CY684" s="12"/>
      <c r="CZ684" s="12"/>
      <c r="DA684" s="12"/>
      <c r="DB684" s="12"/>
      <c r="DC684" s="12"/>
      <c r="DD684" s="12"/>
      <c r="DE684" s="12"/>
      <c r="DF684" s="12"/>
      <c r="DG684" s="12"/>
      <c r="DH684" s="12"/>
      <c r="DI684" s="12"/>
      <c r="DJ684" s="12"/>
      <c r="DK684" s="12"/>
      <c r="DL684" s="12"/>
      <c r="DM684" s="12"/>
      <c r="DN684" s="12"/>
      <c r="DO684" s="12"/>
      <c r="DP684" s="12"/>
      <c r="DQ684" s="12"/>
      <c r="DR684" s="12"/>
      <c r="DS684" s="12"/>
      <c r="DT684" s="12"/>
      <c r="DU684" s="12"/>
      <c r="DV684" s="12"/>
      <c r="DW684" s="12"/>
      <c r="DX684" s="12"/>
      <c r="DY684" s="12"/>
      <c r="EE684" s="33"/>
    </row>
    <row r="685" spans="2:136" x14ac:dyDescent="0.3">
      <c r="B685" s="2" t="str">
        <f>Product!$P$2</f>
        <v>Phase 5</v>
      </c>
      <c r="C685" s="2" t="str">
        <f>Product!$P$3</f>
        <v>50' Wide</v>
      </c>
      <c r="D685" s="129">
        <f>SUMIFS(INDEX(Product!$B$2:$U$97, MATCH(D667, Product!$B$2:$B$97, 0), ), Product!$B$2:$U$2, $B685, Product!$B$3:$U$3, $C685)</f>
        <v>-8275</v>
      </c>
      <c r="F685" s="128"/>
      <c r="G685" s="11">
        <f>SUM(H685:DZ685)</f>
        <v>-248250</v>
      </c>
      <c r="I685" s="12">
        <f t="shared" si="1672"/>
        <v>0</v>
      </c>
      <c r="J685" s="12">
        <f t="shared" ref="J685:BU687" si="1689">J179*$D685</f>
        <v>0</v>
      </c>
      <c r="K685" s="12">
        <f t="shared" si="1689"/>
        <v>0</v>
      </c>
      <c r="L685" s="12">
        <f t="shared" si="1689"/>
        <v>0</v>
      </c>
      <c r="M685" s="12">
        <f t="shared" si="1689"/>
        <v>0</v>
      </c>
      <c r="N685" s="12">
        <f t="shared" si="1689"/>
        <v>0</v>
      </c>
      <c r="O685" s="12">
        <f t="shared" si="1689"/>
        <v>0</v>
      </c>
      <c r="P685" s="12">
        <f t="shared" si="1689"/>
        <v>0</v>
      </c>
      <c r="Q685" s="12">
        <f t="shared" si="1689"/>
        <v>0</v>
      </c>
      <c r="R685" s="12">
        <f t="shared" si="1689"/>
        <v>0</v>
      </c>
      <c r="S685" s="12">
        <f t="shared" si="1689"/>
        <v>0</v>
      </c>
      <c r="T685" s="12">
        <f t="shared" si="1689"/>
        <v>0</v>
      </c>
      <c r="U685" s="12">
        <f t="shared" si="1689"/>
        <v>0</v>
      </c>
      <c r="V685" s="12">
        <f t="shared" si="1689"/>
        <v>0</v>
      </c>
      <c r="W685" s="12">
        <f t="shared" si="1689"/>
        <v>0</v>
      </c>
      <c r="X685" s="12">
        <f t="shared" si="1689"/>
        <v>0</v>
      </c>
      <c r="Y685" s="12">
        <f t="shared" si="1689"/>
        <v>0</v>
      </c>
      <c r="Z685" s="12">
        <f t="shared" si="1689"/>
        <v>0</v>
      </c>
      <c r="AA685" s="12">
        <f t="shared" si="1689"/>
        <v>0</v>
      </c>
      <c r="AB685" s="12">
        <f t="shared" si="1689"/>
        <v>0</v>
      </c>
      <c r="AC685" s="12">
        <f t="shared" si="1689"/>
        <v>0</v>
      </c>
      <c r="AD685" s="12">
        <f t="shared" si="1689"/>
        <v>0</v>
      </c>
      <c r="AE685" s="12">
        <f t="shared" si="1689"/>
        <v>0</v>
      </c>
      <c r="AF685" s="12">
        <f t="shared" si="1689"/>
        <v>0</v>
      </c>
      <c r="AG685" s="12">
        <f t="shared" si="1689"/>
        <v>0</v>
      </c>
      <c r="AH685" s="12">
        <f t="shared" si="1689"/>
        <v>0</v>
      </c>
      <c r="AI685" s="12">
        <f t="shared" si="1689"/>
        <v>0</v>
      </c>
      <c r="AJ685" s="12">
        <f t="shared" si="1689"/>
        <v>0</v>
      </c>
      <c r="AK685" s="12">
        <f t="shared" si="1689"/>
        <v>0</v>
      </c>
      <c r="AL685" s="12">
        <f t="shared" si="1689"/>
        <v>0</v>
      </c>
      <c r="AM685" s="12">
        <f t="shared" si="1689"/>
        <v>0</v>
      </c>
      <c r="AN685" s="12">
        <f t="shared" si="1689"/>
        <v>0</v>
      </c>
      <c r="AO685" s="12">
        <f t="shared" si="1689"/>
        <v>0</v>
      </c>
      <c r="AP685" s="12">
        <f t="shared" si="1689"/>
        <v>0</v>
      </c>
      <c r="AQ685" s="12">
        <f t="shared" si="1689"/>
        <v>0</v>
      </c>
      <c r="AR685" s="12">
        <f t="shared" si="1689"/>
        <v>0</v>
      </c>
      <c r="AS685" s="12">
        <f t="shared" si="1689"/>
        <v>0</v>
      </c>
      <c r="AT685" s="12">
        <f t="shared" si="1689"/>
        <v>0</v>
      </c>
      <c r="AU685" s="12">
        <f t="shared" si="1689"/>
        <v>0</v>
      </c>
      <c r="AV685" s="12">
        <f t="shared" si="1689"/>
        <v>0</v>
      </c>
      <c r="AW685" s="12">
        <f t="shared" si="1689"/>
        <v>0</v>
      </c>
      <c r="AX685" s="12">
        <f t="shared" si="1689"/>
        <v>0</v>
      </c>
      <c r="AY685" s="12">
        <f t="shared" si="1689"/>
        <v>0</v>
      </c>
      <c r="AZ685" s="12">
        <f t="shared" si="1689"/>
        <v>0</v>
      </c>
      <c r="BA685" s="12">
        <f t="shared" si="1689"/>
        <v>0</v>
      </c>
      <c r="BB685" s="12">
        <f t="shared" si="1689"/>
        <v>0</v>
      </c>
      <c r="BC685" s="12">
        <f t="shared" si="1689"/>
        <v>0</v>
      </c>
      <c r="BD685" s="12">
        <f t="shared" si="1689"/>
        <v>0</v>
      </c>
      <c r="BE685" s="12">
        <f t="shared" si="1689"/>
        <v>0</v>
      </c>
      <c r="BF685" s="12">
        <f t="shared" si="1689"/>
        <v>0</v>
      </c>
      <c r="BG685" s="12">
        <f t="shared" si="1689"/>
        <v>0</v>
      </c>
      <c r="BH685" s="12">
        <f t="shared" si="1689"/>
        <v>0</v>
      </c>
      <c r="BI685" s="12">
        <f t="shared" si="1689"/>
        <v>0</v>
      </c>
      <c r="BJ685" s="12">
        <f t="shared" si="1689"/>
        <v>0</v>
      </c>
      <c r="BK685" s="12">
        <f t="shared" si="1689"/>
        <v>0</v>
      </c>
      <c r="BL685" s="12">
        <f t="shared" si="1689"/>
        <v>0</v>
      </c>
      <c r="BM685" s="12">
        <f t="shared" si="1689"/>
        <v>0</v>
      </c>
      <c r="BN685" s="12">
        <f t="shared" si="1689"/>
        <v>0</v>
      </c>
      <c r="BO685" s="12">
        <f t="shared" si="1689"/>
        <v>0</v>
      </c>
      <c r="BP685" s="12">
        <f t="shared" si="1689"/>
        <v>0</v>
      </c>
      <c r="BQ685" s="12">
        <f t="shared" si="1689"/>
        <v>0</v>
      </c>
      <c r="BR685" s="12">
        <f t="shared" si="1689"/>
        <v>0</v>
      </c>
      <c r="BS685" s="12">
        <f t="shared" si="1689"/>
        <v>-20687.5</v>
      </c>
      <c r="BT685" s="12">
        <f t="shared" si="1689"/>
        <v>-20687.5</v>
      </c>
      <c r="BU685" s="12">
        <f t="shared" si="1689"/>
        <v>-20687.5</v>
      </c>
      <c r="BV685" s="12">
        <f t="shared" ref="BV685:DY687" si="1690">BV179*$D685</f>
        <v>-20687.5</v>
      </c>
      <c r="BW685" s="12">
        <f t="shared" si="1690"/>
        <v>-20687.5</v>
      </c>
      <c r="BX685" s="12">
        <f t="shared" si="1690"/>
        <v>-20687.5</v>
      </c>
      <c r="BY685" s="12">
        <f t="shared" si="1690"/>
        <v>-20687.5</v>
      </c>
      <c r="BZ685" s="12">
        <f t="shared" si="1690"/>
        <v>-20687.5</v>
      </c>
      <c r="CA685" s="12">
        <f t="shared" si="1690"/>
        <v>-20687.5</v>
      </c>
      <c r="CB685" s="12">
        <f t="shared" si="1690"/>
        <v>-20687.5</v>
      </c>
      <c r="CC685" s="12">
        <f t="shared" si="1690"/>
        <v>-20687.5</v>
      </c>
      <c r="CD685" s="12">
        <f t="shared" si="1690"/>
        <v>-20687.5</v>
      </c>
      <c r="CE685" s="12">
        <f t="shared" si="1690"/>
        <v>0</v>
      </c>
      <c r="CF685" s="12">
        <f t="shared" si="1690"/>
        <v>0</v>
      </c>
      <c r="CG685" s="12">
        <f t="shared" si="1690"/>
        <v>0</v>
      </c>
      <c r="CH685" s="12">
        <f t="shared" si="1690"/>
        <v>0</v>
      </c>
      <c r="CI685" s="12">
        <f t="shared" si="1690"/>
        <v>0</v>
      </c>
      <c r="CJ685" s="12">
        <f t="shared" si="1690"/>
        <v>0</v>
      </c>
      <c r="CK685" s="12">
        <f t="shared" si="1690"/>
        <v>0</v>
      </c>
      <c r="CL685" s="12">
        <f t="shared" si="1690"/>
        <v>0</v>
      </c>
      <c r="CM685" s="12">
        <f t="shared" si="1690"/>
        <v>0</v>
      </c>
      <c r="CN685" s="12">
        <f t="shared" si="1690"/>
        <v>0</v>
      </c>
      <c r="CO685" s="12">
        <f t="shared" si="1690"/>
        <v>0</v>
      </c>
      <c r="CP685" s="12">
        <f t="shared" si="1690"/>
        <v>0</v>
      </c>
      <c r="CQ685" s="12">
        <f t="shared" si="1690"/>
        <v>0</v>
      </c>
      <c r="CR685" s="12">
        <f t="shared" si="1690"/>
        <v>0</v>
      </c>
      <c r="CS685" s="12">
        <f t="shared" si="1690"/>
        <v>0</v>
      </c>
      <c r="CT685" s="12">
        <f t="shared" si="1690"/>
        <v>0</v>
      </c>
      <c r="CU685" s="12">
        <f t="shared" si="1690"/>
        <v>0</v>
      </c>
      <c r="CV685" s="12">
        <f t="shared" si="1690"/>
        <v>0</v>
      </c>
      <c r="CW685" s="12">
        <f t="shared" si="1690"/>
        <v>0</v>
      </c>
      <c r="CX685" s="12">
        <f t="shared" si="1690"/>
        <v>0</v>
      </c>
      <c r="CY685" s="12">
        <f t="shared" si="1690"/>
        <v>0</v>
      </c>
      <c r="CZ685" s="12">
        <f t="shared" si="1690"/>
        <v>0</v>
      </c>
      <c r="DA685" s="12">
        <f t="shared" si="1690"/>
        <v>0</v>
      </c>
      <c r="DB685" s="12">
        <f t="shared" si="1690"/>
        <v>0</v>
      </c>
      <c r="DC685" s="12">
        <f t="shared" si="1690"/>
        <v>0</v>
      </c>
      <c r="DD685" s="12">
        <f t="shared" si="1690"/>
        <v>0</v>
      </c>
      <c r="DE685" s="12">
        <f t="shared" si="1690"/>
        <v>0</v>
      </c>
      <c r="DF685" s="12">
        <f t="shared" si="1690"/>
        <v>0</v>
      </c>
      <c r="DG685" s="12">
        <f t="shared" si="1690"/>
        <v>0</v>
      </c>
      <c r="DH685" s="12">
        <f t="shared" si="1690"/>
        <v>0</v>
      </c>
      <c r="DI685" s="12">
        <f t="shared" si="1690"/>
        <v>0</v>
      </c>
      <c r="DJ685" s="12">
        <f t="shared" si="1690"/>
        <v>0</v>
      </c>
      <c r="DK685" s="12">
        <f t="shared" si="1690"/>
        <v>0</v>
      </c>
      <c r="DL685" s="12">
        <f t="shared" si="1690"/>
        <v>0</v>
      </c>
      <c r="DM685" s="12">
        <f t="shared" si="1690"/>
        <v>0</v>
      </c>
      <c r="DN685" s="12">
        <f t="shared" si="1690"/>
        <v>0</v>
      </c>
      <c r="DO685" s="12">
        <f t="shared" si="1690"/>
        <v>0</v>
      </c>
      <c r="DP685" s="12">
        <f t="shared" si="1690"/>
        <v>0</v>
      </c>
      <c r="DQ685" s="12">
        <f t="shared" si="1690"/>
        <v>0</v>
      </c>
      <c r="DR685" s="12">
        <f t="shared" si="1690"/>
        <v>0</v>
      </c>
      <c r="DS685" s="12">
        <f t="shared" si="1690"/>
        <v>0</v>
      </c>
      <c r="DT685" s="12">
        <f t="shared" si="1690"/>
        <v>0</v>
      </c>
      <c r="DU685" s="12">
        <f t="shared" si="1690"/>
        <v>0</v>
      </c>
      <c r="DV685" s="12">
        <f t="shared" si="1690"/>
        <v>0</v>
      </c>
      <c r="DW685" s="12">
        <f t="shared" si="1690"/>
        <v>0</v>
      </c>
      <c r="DX685" s="12">
        <f t="shared" si="1690"/>
        <v>0</v>
      </c>
      <c r="DY685" s="12">
        <f t="shared" si="1690"/>
        <v>0</v>
      </c>
      <c r="EB685" s="116">
        <f t="shared" si="1673"/>
        <v>684</v>
      </c>
      <c r="EC685" s="2" t="str">
        <f t="shared" ref="EC685:EC687" si="1691">B685</f>
        <v>Phase 5</v>
      </c>
      <c r="ED685" s="2" t="str">
        <f t="shared" ref="ED685:ED687" si="1692">C685</f>
        <v>50' Wide</v>
      </c>
      <c r="EE685" s="33" t="str">
        <f>EE689</f>
        <v>GAAP</v>
      </c>
      <c r="EF685" s="2" t="str">
        <f>EF689</f>
        <v>Advertising / Sales Center</v>
      </c>
    </row>
    <row r="686" spans="2:136" x14ac:dyDescent="0.3">
      <c r="B686" s="2" t="str">
        <f>Product!$Q$2</f>
        <v>Phase 5</v>
      </c>
      <c r="C686" s="2" t="str">
        <f>Product!$Q$3</f>
        <v>60' Wide</v>
      </c>
      <c r="D686" s="129">
        <f>SUMIFS(INDEX(Product!$B$2:$U$97, MATCH(D667, Product!$B$2:$B$97, 0), ), Product!$B$2:$U$2, $B686, Product!$B$3:$U$3, $C686)</f>
        <v>-9812.5</v>
      </c>
      <c r="F686" s="128"/>
      <c r="G686" s="11">
        <f>SUM(H686:DZ686)</f>
        <v>-294375</v>
      </c>
      <c r="I686" s="12">
        <f t="shared" si="1672"/>
        <v>0</v>
      </c>
      <c r="J686" s="12">
        <f t="shared" si="1689"/>
        <v>0</v>
      </c>
      <c r="K686" s="12">
        <f t="shared" si="1689"/>
        <v>0</v>
      </c>
      <c r="L686" s="12">
        <f t="shared" si="1689"/>
        <v>0</v>
      </c>
      <c r="M686" s="12">
        <f t="shared" si="1689"/>
        <v>0</v>
      </c>
      <c r="N686" s="12">
        <f t="shared" si="1689"/>
        <v>0</v>
      </c>
      <c r="O686" s="12">
        <f t="shared" si="1689"/>
        <v>0</v>
      </c>
      <c r="P686" s="12">
        <f t="shared" si="1689"/>
        <v>0</v>
      </c>
      <c r="Q686" s="12">
        <f t="shared" si="1689"/>
        <v>0</v>
      </c>
      <c r="R686" s="12">
        <f t="shared" si="1689"/>
        <v>0</v>
      </c>
      <c r="S686" s="12">
        <f t="shared" si="1689"/>
        <v>0</v>
      </c>
      <c r="T686" s="12">
        <f t="shared" si="1689"/>
        <v>0</v>
      </c>
      <c r="U686" s="12">
        <f t="shared" si="1689"/>
        <v>0</v>
      </c>
      <c r="V686" s="12">
        <f t="shared" si="1689"/>
        <v>0</v>
      </c>
      <c r="W686" s="12">
        <f t="shared" si="1689"/>
        <v>0</v>
      </c>
      <c r="X686" s="12">
        <f t="shared" si="1689"/>
        <v>0</v>
      </c>
      <c r="Y686" s="12">
        <f t="shared" si="1689"/>
        <v>0</v>
      </c>
      <c r="Z686" s="12">
        <f t="shared" si="1689"/>
        <v>0</v>
      </c>
      <c r="AA686" s="12">
        <f t="shared" si="1689"/>
        <v>0</v>
      </c>
      <c r="AB686" s="12">
        <f t="shared" si="1689"/>
        <v>0</v>
      </c>
      <c r="AC686" s="12">
        <f t="shared" si="1689"/>
        <v>0</v>
      </c>
      <c r="AD686" s="12">
        <f t="shared" si="1689"/>
        <v>0</v>
      </c>
      <c r="AE686" s="12">
        <f t="shared" si="1689"/>
        <v>0</v>
      </c>
      <c r="AF686" s="12">
        <f t="shared" si="1689"/>
        <v>0</v>
      </c>
      <c r="AG686" s="12">
        <f t="shared" si="1689"/>
        <v>0</v>
      </c>
      <c r="AH686" s="12">
        <f t="shared" si="1689"/>
        <v>0</v>
      </c>
      <c r="AI686" s="12">
        <f t="shared" si="1689"/>
        <v>0</v>
      </c>
      <c r="AJ686" s="12">
        <f t="shared" si="1689"/>
        <v>0</v>
      </c>
      <c r="AK686" s="12">
        <f t="shared" si="1689"/>
        <v>0</v>
      </c>
      <c r="AL686" s="12">
        <f t="shared" si="1689"/>
        <v>0</v>
      </c>
      <c r="AM686" s="12">
        <f t="shared" si="1689"/>
        <v>0</v>
      </c>
      <c r="AN686" s="12">
        <f t="shared" si="1689"/>
        <v>0</v>
      </c>
      <c r="AO686" s="12">
        <f t="shared" si="1689"/>
        <v>0</v>
      </c>
      <c r="AP686" s="12">
        <f t="shared" si="1689"/>
        <v>0</v>
      </c>
      <c r="AQ686" s="12">
        <f t="shared" si="1689"/>
        <v>0</v>
      </c>
      <c r="AR686" s="12">
        <f t="shared" si="1689"/>
        <v>0</v>
      </c>
      <c r="AS686" s="12">
        <f t="shared" si="1689"/>
        <v>0</v>
      </c>
      <c r="AT686" s="12">
        <f t="shared" si="1689"/>
        <v>0</v>
      </c>
      <c r="AU686" s="12">
        <f t="shared" si="1689"/>
        <v>0</v>
      </c>
      <c r="AV686" s="12">
        <f t="shared" si="1689"/>
        <v>0</v>
      </c>
      <c r="AW686" s="12">
        <f t="shared" si="1689"/>
        <v>0</v>
      </c>
      <c r="AX686" s="12">
        <f t="shared" si="1689"/>
        <v>0</v>
      </c>
      <c r="AY686" s="12">
        <f t="shared" si="1689"/>
        <v>0</v>
      </c>
      <c r="AZ686" s="12">
        <f t="shared" si="1689"/>
        <v>0</v>
      </c>
      <c r="BA686" s="12">
        <f t="shared" si="1689"/>
        <v>0</v>
      </c>
      <c r="BB686" s="12">
        <f t="shared" si="1689"/>
        <v>0</v>
      </c>
      <c r="BC686" s="12">
        <f t="shared" si="1689"/>
        <v>0</v>
      </c>
      <c r="BD686" s="12">
        <f t="shared" si="1689"/>
        <v>0</v>
      </c>
      <c r="BE686" s="12">
        <f t="shared" si="1689"/>
        <v>0</v>
      </c>
      <c r="BF686" s="12">
        <f t="shared" si="1689"/>
        <v>0</v>
      </c>
      <c r="BG686" s="12">
        <f t="shared" si="1689"/>
        <v>0</v>
      </c>
      <c r="BH686" s="12">
        <f t="shared" si="1689"/>
        <v>0</v>
      </c>
      <c r="BI686" s="12">
        <f t="shared" si="1689"/>
        <v>0</v>
      </c>
      <c r="BJ686" s="12">
        <f t="shared" si="1689"/>
        <v>0</v>
      </c>
      <c r="BK686" s="12">
        <f t="shared" si="1689"/>
        <v>0</v>
      </c>
      <c r="BL686" s="12">
        <f t="shared" si="1689"/>
        <v>0</v>
      </c>
      <c r="BM686" s="12">
        <f t="shared" si="1689"/>
        <v>0</v>
      </c>
      <c r="BN686" s="12">
        <f t="shared" si="1689"/>
        <v>0</v>
      </c>
      <c r="BO686" s="12">
        <f t="shared" si="1689"/>
        <v>0</v>
      </c>
      <c r="BP686" s="12">
        <f t="shared" si="1689"/>
        <v>0</v>
      </c>
      <c r="BQ686" s="12">
        <f t="shared" si="1689"/>
        <v>0</v>
      </c>
      <c r="BR686" s="12">
        <f t="shared" si="1689"/>
        <v>0</v>
      </c>
      <c r="BS686" s="12">
        <f t="shared" si="1689"/>
        <v>-24531.25</v>
      </c>
      <c r="BT686" s="12">
        <f t="shared" si="1689"/>
        <v>-24531.25</v>
      </c>
      <c r="BU686" s="12">
        <f t="shared" si="1689"/>
        <v>-24531.25</v>
      </c>
      <c r="BV686" s="12">
        <f t="shared" si="1690"/>
        <v>-24531.25</v>
      </c>
      <c r="BW686" s="12">
        <f t="shared" si="1690"/>
        <v>-24531.25</v>
      </c>
      <c r="BX686" s="12">
        <f t="shared" si="1690"/>
        <v>-24531.25</v>
      </c>
      <c r="BY686" s="12">
        <f t="shared" si="1690"/>
        <v>-24531.25</v>
      </c>
      <c r="BZ686" s="12">
        <f t="shared" si="1690"/>
        <v>-24531.25</v>
      </c>
      <c r="CA686" s="12">
        <f t="shared" si="1690"/>
        <v>-24531.25</v>
      </c>
      <c r="CB686" s="12">
        <f t="shared" si="1690"/>
        <v>-24531.25</v>
      </c>
      <c r="CC686" s="12">
        <f t="shared" si="1690"/>
        <v>-24531.25</v>
      </c>
      <c r="CD686" s="12">
        <f t="shared" si="1690"/>
        <v>-24531.25</v>
      </c>
      <c r="CE686" s="12">
        <f t="shared" si="1690"/>
        <v>0</v>
      </c>
      <c r="CF686" s="12">
        <f t="shared" si="1690"/>
        <v>0</v>
      </c>
      <c r="CG686" s="12">
        <f t="shared" si="1690"/>
        <v>0</v>
      </c>
      <c r="CH686" s="12">
        <f t="shared" si="1690"/>
        <v>0</v>
      </c>
      <c r="CI686" s="12">
        <f t="shared" si="1690"/>
        <v>0</v>
      </c>
      <c r="CJ686" s="12">
        <f t="shared" si="1690"/>
        <v>0</v>
      </c>
      <c r="CK686" s="12">
        <f t="shared" si="1690"/>
        <v>0</v>
      </c>
      <c r="CL686" s="12">
        <f t="shared" si="1690"/>
        <v>0</v>
      </c>
      <c r="CM686" s="12">
        <f t="shared" si="1690"/>
        <v>0</v>
      </c>
      <c r="CN686" s="12">
        <f t="shared" si="1690"/>
        <v>0</v>
      </c>
      <c r="CO686" s="12">
        <f t="shared" si="1690"/>
        <v>0</v>
      </c>
      <c r="CP686" s="12">
        <f t="shared" si="1690"/>
        <v>0</v>
      </c>
      <c r="CQ686" s="12">
        <f t="shared" si="1690"/>
        <v>0</v>
      </c>
      <c r="CR686" s="12">
        <f t="shared" si="1690"/>
        <v>0</v>
      </c>
      <c r="CS686" s="12">
        <f t="shared" si="1690"/>
        <v>0</v>
      </c>
      <c r="CT686" s="12">
        <f t="shared" si="1690"/>
        <v>0</v>
      </c>
      <c r="CU686" s="12">
        <f t="shared" si="1690"/>
        <v>0</v>
      </c>
      <c r="CV686" s="12">
        <f t="shared" si="1690"/>
        <v>0</v>
      </c>
      <c r="CW686" s="12">
        <f t="shared" si="1690"/>
        <v>0</v>
      </c>
      <c r="CX686" s="12">
        <f t="shared" si="1690"/>
        <v>0</v>
      </c>
      <c r="CY686" s="12">
        <f t="shared" si="1690"/>
        <v>0</v>
      </c>
      <c r="CZ686" s="12">
        <f t="shared" si="1690"/>
        <v>0</v>
      </c>
      <c r="DA686" s="12">
        <f t="shared" si="1690"/>
        <v>0</v>
      </c>
      <c r="DB686" s="12">
        <f t="shared" si="1690"/>
        <v>0</v>
      </c>
      <c r="DC686" s="12">
        <f t="shared" si="1690"/>
        <v>0</v>
      </c>
      <c r="DD686" s="12">
        <f t="shared" si="1690"/>
        <v>0</v>
      </c>
      <c r="DE686" s="12">
        <f t="shared" si="1690"/>
        <v>0</v>
      </c>
      <c r="DF686" s="12">
        <f t="shared" si="1690"/>
        <v>0</v>
      </c>
      <c r="DG686" s="12">
        <f t="shared" si="1690"/>
        <v>0</v>
      </c>
      <c r="DH686" s="12">
        <f t="shared" si="1690"/>
        <v>0</v>
      </c>
      <c r="DI686" s="12">
        <f t="shared" si="1690"/>
        <v>0</v>
      </c>
      <c r="DJ686" s="12">
        <f t="shared" si="1690"/>
        <v>0</v>
      </c>
      <c r="DK686" s="12">
        <f t="shared" si="1690"/>
        <v>0</v>
      </c>
      <c r="DL686" s="12">
        <f t="shared" si="1690"/>
        <v>0</v>
      </c>
      <c r="DM686" s="12">
        <f t="shared" si="1690"/>
        <v>0</v>
      </c>
      <c r="DN686" s="12">
        <f t="shared" si="1690"/>
        <v>0</v>
      </c>
      <c r="DO686" s="12">
        <f t="shared" si="1690"/>
        <v>0</v>
      </c>
      <c r="DP686" s="12">
        <f t="shared" si="1690"/>
        <v>0</v>
      </c>
      <c r="DQ686" s="12">
        <f t="shared" si="1690"/>
        <v>0</v>
      </c>
      <c r="DR686" s="12">
        <f t="shared" si="1690"/>
        <v>0</v>
      </c>
      <c r="DS686" s="12">
        <f t="shared" si="1690"/>
        <v>0</v>
      </c>
      <c r="DT686" s="12">
        <f t="shared" si="1690"/>
        <v>0</v>
      </c>
      <c r="DU686" s="12">
        <f t="shared" si="1690"/>
        <v>0</v>
      </c>
      <c r="DV686" s="12">
        <f t="shared" si="1690"/>
        <v>0</v>
      </c>
      <c r="DW686" s="12">
        <f t="shared" si="1690"/>
        <v>0</v>
      </c>
      <c r="DX686" s="12">
        <f t="shared" si="1690"/>
        <v>0</v>
      </c>
      <c r="DY686" s="12">
        <f t="shared" si="1690"/>
        <v>0</v>
      </c>
      <c r="EB686" s="116">
        <f t="shared" si="1673"/>
        <v>685</v>
      </c>
      <c r="EC686" s="2" t="str">
        <f t="shared" si="1691"/>
        <v>Phase 5</v>
      </c>
      <c r="ED686" s="2" t="str">
        <f t="shared" si="1692"/>
        <v>60' Wide</v>
      </c>
      <c r="EE686" s="33" t="str">
        <f>EE689</f>
        <v>GAAP</v>
      </c>
      <c r="EF686" s="2" t="str">
        <f>EF689</f>
        <v>Advertising / Sales Center</v>
      </c>
    </row>
    <row r="687" spans="2:136" x14ac:dyDescent="0.3">
      <c r="B687" s="2" t="str">
        <f>Product!$R$2</f>
        <v>Phase 5</v>
      </c>
      <c r="C687" s="2" t="str">
        <f>Product!$R$3</f>
        <v>75' Wide</v>
      </c>
      <c r="D687" s="129">
        <f>SUMIFS(INDEX(Product!$B$2:$U$97, MATCH(D667, Product!$B$2:$B$97, 0), ), Product!$B$2:$U$2, $B687, Product!$B$3:$U$3, $C687)</f>
        <v>-11487.5</v>
      </c>
      <c r="F687" s="128"/>
      <c r="G687" s="11">
        <f>SUM(H687:DZ687)</f>
        <v>-229750.00000000009</v>
      </c>
      <c r="I687" s="12">
        <f t="shared" si="1672"/>
        <v>0</v>
      </c>
      <c r="J687" s="12">
        <f t="shared" si="1689"/>
        <v>0</v>
      </c>
      <c r="K687" s="12">
        <f t="shared" si="1689"/>
        <v>0</v>
      </c>
      <c r="L687" s="12">
        <f t="shared" si="1689"/>
        <v>0</v>
      </c>
      <c r="M687" s="12">
        <f t="shared" si="1689"/>
        <v>0</v>
      </c>
      <c r="N687" s="12">
        <f t="shared" si="1689"/>
        <v>0</v>
      </c>
      <c r="O687" s="12">
        <f t="shared" si="1689"/>
        <v>0</v>
      </c>
      <c r="P687" s="12">
        <f t="shared" si="1689"/>
        <v>0</v>
      </c>
      <c r="Q687" s="12">
        <f t="shared" si="1689"/>
        <v>0</v>
      </c>
      <c r="R687" s="12">
        <f t="shared" si="1689"/>
        <v>0</v>
      </c>
      <c r="S687" s="12">
        <f t="shared" si="1689"/>
        <v>0</v>
      </c>
      <c r="T687" s="12">
        <f t="shared" si="1689"/>
        <v>0</v>
      </c>
      <c r="U687" s="12">
        <f t="shared" si="1689"/>
        <v>0</v>
      </c>
      <c r="V687" s="12">
        <f t="shared" si="1689"/>
        <v>0</v>
      </c>
      <c r="W687" s="12">
        <f t="shared" si="1689"/>
        <v>0</v>
      </c>
      <c r="X687" s="12">
        <f t="shared" si="1689"/>
        <v>0</v>
      </c>
      <c r="Y687" s="12">
        <f t="shared" si="1689"/>
        <v>0</v>
      </c>
      <c r="Z687" s="12">
        <f t="shared" si="1689"/>
        <v>0</v>
      </c>
      <c r="AA687" s="12">
        <f t="shared" si="1689"/>
        <v>0</v>
      </c>
      <c r="AB687" s="12">
        <f t="shared" si="1689"/>
        <v>0</v>
      </c>
      <c r="AC687" s="12">
        <f t="shared" si="1689"/>
        <v>0</v>
      </c>
      <c r="AD687" s="12">
        <f t="shared" si="1689"/>
        <v>0</v>
      </c>
      <c r="AE687" s="12">
        <f t="shared" si="1689"/>
        <v>0</v>
      </c>
      <c r="AF687" s="12">
        <f t="shared" si="1689"/>
        <v>0</v>
      </c>
      <c r="AG687" s="12">
        <f t="shared" si="1689"/>
        <v>0</v>
      </c>
      <c r="AH687" s="12">
        <f t="shared" si="1689"/>
        <v>0</v>
      </c>
      <c r="AI687" s="12">
        <f t="shared" si="1689"/>
        <v>0</v>
      </c>
      <c r="AJ687" s="12">
        <f t="shared" si="1689"/>
        <v>0</v>
      </c>
      <c r="AK687" s="12">
        <f t="shared" si="1689"/>
        <v>0</v>
      </c>
      <c r="AL687" s="12">
        <f t="shared" si="1689"/>
        <v>0</v>
      </c>
      <c r="AM687" s="12">
        <f t="shared" si="1689"/>
        <v>0</v>
      </c>
      <c r="AN687" s="12">
        <f t="shared" si="1689"/>
        <v>0</v>
      </c>
      <c r="AO687" s="12">
        <f t="shared" si="1689"/>
        <v>0</v>
      </c>
      <c r="AP687" s="12">
        <f t="shared" si="1689"/>
        <v>0</v>
      </c>
      <c r="AQ687" s="12">
        <f t="shared" si="1689"/>
        <v>0</v>
      </c>
      <c r="AR687" s="12">
        <f t="shared" si="1689"/>
        <v>0</v>
      </c>
      <c r="AS687" s="12">
        <f t="shared" si="1689"/>
        <v>0</v>
      </c>
      <c r="AT687" s="12">
        <f t="shared" si="1689"/>
        <v>0</v>
      </c>
      <c r="AU687" s="12">
        <f t="shared" si="1689"/>
        <v>0</v>
      </c>
      <c r="AV687" s="12">
        <f t="shared" si="1689"/>
        <v>0</v>
      </c>
      <c r="AW687" s="12">
        <f t="shared" si="1689"/>
        <v>0</v>
      </c>
      <c r="AX687" s="12">
        <f t="shared" si="1689"/>
        <v>0</v>
      </c>
      <c r="AY687" s="12">
        <f t="shared" si="1689"/>
        <v>0</v>
      </c>
      <c r="AZ687" s="12">
        <f t="shared" si="1689"/>
        <v>0</v>
      </c>
      <c r="BA687" s="12">
        <f t="shared" si="1689"/>
        <v>0</v>
      </c>
      <c r="BB687" s="12">
        <f t="shared" si="1689"/>
        <v>0</v>
      </c>
      <c r="BC687" s="12">
        <f t="shared" si="1689"/>
        <v>0</v>
      </c>
      <c r="BD687" s="12">
        <f t="shared" si="1689"/>
        <v>0</v>
      </c>
      <c r="BE687" s="12">
        <f t="shared" si="1689"/>
        <v>0</v>
      </c>
      <c r="BF687" s="12">
        <f t="shared" si="1689"/>
        <v>0</v>
      </c>
      <c r="BG687" s="12">
        <f t="shared" si="1689"/>
        <v>0</v>
      </c>
      <c r="BH687" s="12">
        <f t="shared" si="1689"/>
        <v>0</v>
      </c>
      <c r="BI687" s="12">
        <f t="shared" si="1689"/>
        <v>0</v>
      </c>
      <c r="BJ687" s="12">
        <f t="shared" si="1689"/>
        <v>0</v>
      </c>
      <c r="BK687" s="12">
        <f t="shared" si="1689"/>
        <v>0</v>
      </c>
      <c r="BL687" s="12">
        <f t="shared" si="1689"/>
        <v>0</v>
      </c>
      <c r="BM687" s="12">
        <f t="shared" si="1689"/>
        <v>0</v>
      </c>
      <c r="BN687" s="12">
        <f t="shared" si="1689"/>
        <v>0</v>
      </c>
      <c r="BO687" s="12">
        <f t="shared" si="1689"/>
        <v>0</v>
      </c>
      <c r="BP687" s="12">
        <f t="shared" si="1689"/>
        <v>0</v>
      </c>
      <c r="BQ687" s="12">
        <f t="shared" si="1689"/>
        <v>0</v>
      </c>
      <c r="BR687" s="12">
        <f t="shared" si="1689"/>
        <v>0</v>
      </c>
      <c r="BS687" s="12">
        <f t="shared" si="1689"/>
        <v>-19145.833333333336</v>
      </c>
      <c r="BT687" s="12">
        <f t="shared" si="1689"/>
        <v>-19145.833333333336</v>
      </c>
      <c r="BU687" s="12">
        <f t="shared" si="1689"/>
        <v>-19145.833333333336</v>
      </c>
      <c r="BV687" s="12">
        <f t="shared" si="1690"/>
        <v>-19145.833333333336</v>
      </c>
      <c r="BW687" s="12">
        <f t="shared" si="1690"/>
        <v>-19145.833333333336</v>
      </c>
      <c r="BX687" s="12">
        <f t="shared" si="1690"/>
        <v>-19145.833333333336</v>
      </c>
      <c r="BY687" s="12">
        <f t="shared" si="1690"/>
        <v>-19145.833333333336</v>
      </c>
      <c r="BZ687" s="12">
        <f t="shared" si="1690"/>
        <v>-19145.833333333336</v>
      </c>
      <c r="CA687" s="12">
        <f t="shared" si="1690"/>
        <v>-19145.833333333336</v>
      </c>
      <c r="CB687" s="12">
        <f t="shared" si="1690"/>
        <v>-19145.833333333336</v>
      </c>
      <c r="CC687" s="12">
        <f t="shared" si="1690"/>
        <v>-19145.833333333336</v>
      </c>
      <c r="CD687" s="12">
        <f t="shared" si="1690"/>
        <v>-19145.833333333336</v>
      </c>
      <c r="CE687" s="12">
        <f t="shared" si="1690"/>
        <v>0</v>
      </c>
      <c r="CF687" s="12">
        <f t="shared" si="1690"/>
        <v>0</v>
      </c>
      <c r="CG687" s="12">
        <f t="shared" si="1690"/>
        <v>0</v>
      </c>
      <c r="CH687" s="12">
        <f t="shared" si="1690"/>
        <v>0</v>
      </c>
      <c r="CI687" s="12">
        <f t="shared" si="1690"/>
        <v>0</v>
      </c>
      <c r="CJ687" s="12">
        <f t="shared" si="1690"/>
        <v>0</v>
      </c>
      <c r="CK687" s="12">
        <f t="shared" si="1690"/>
        <v>0</v>
      </c>
      <c r="CL687" s="12">
        <f t="shared" si="1690"/>
        <v>0</v>
      </c>
      <c r="CM687" s="12">
        <f t="shared" si="1690"/>
        <v>0</v>
      </c>
      <c r="CN687" s="12">
        <f t="shared" si="1690"/>
        <v>0</v>
      </c>
      <c r="CO687" s="12">
        <f t="shared" si="1690"/>
        <v>0</v>
      </c>
      <c r="CP687" s="12">
        <f t="shared" si="1690"/>
        <v>0</v>
      </c>
      <c r="CQ687" s="12">
        <f t="shared" si="1690"/>
        <v>0</v>
      </c>
      <c r="CR687" s="12">
        <f t="shared" si="1690"/>
        <v>0</v>
      </c>
      <c r="CS687" s="12">
        <f t="shared" si="1690"/>
        <v>0</v>
      </c>
      <c r="CT687" s="12">
        <f t="shared" si="1690"/>
        <v>0</v>
      </c>
      <c r="CU687" s="12">
        <f t="shared" si="1690"/>
        <v>0</v>
      </c>
      <c r="CV687" s="12">
        <f t="shared" si="1690"/>
        <v>0</v>
      </c>
      <c r="CW687" s="12">
        <f t="shared" si="1690"/>
        <v>0</v>
      </c>
      <c r="CX687" s="12">
        <f t="shared" si="1690"/>
        <v>0</v>
      </c>
      <c r="CY687" s="12">
        <f t="shared" si="1690"/>
        <v>0</v>
      </c>
      <c r="CZ687" s="12">
        <f t="shared" si="1690"/>
        <v>0</v>
      </c>
      <c r="DA687" s="12">
        <f t="shared" si="1690"/>
        <v>0</v>
      </c>
      <c r="DB687" s="12">
        <f t="shared" si="1690"/>
        <v>0</v>
      </c>
      <c r="DC687" s="12">
        <f t="shared" si="1690"/>
        <v>0</v>
      </c>
      <c r="DD687" s="12">
        <f t="shared" si="1690"/>
        <v>0</v>
      </c>
      <c r="DE687" s="12">
        <f t="shared" si="1690"/>
        <v>0</v>
      </c>
      <c r="DF687" s="12">
        <f t="shared" si="1690"/>
        <v>0</v>
      </c>
      <c r="DG687" s="12">
        <f t="shared" si="1690"/>
        <v>0</v>
      </c>
      <c r="DH687" s="12">
        <f t="shared" si="1690"/>
        <v>0</v>
      </c>
      <c r="DI687" s="12">
        <f t="shared" si="1690"/>
        <v>0</v>
      </c>
      <c r="DJ687" s="12">
        <f t="shared" si="1690"/>
        <v>0</v>
      </c>
      <c r="DK687" s="12">
        <f t="shared" si="1690"/>
        <v>0</v>
      </c>
      <c r="DL687" s="12">
        <f t="shared" si="1690"/>
        <v>0</v>
      </c>
      <c r="DM687" s="12">
        <f t="shared" si="1690"/>
        <v>0</v>
      </c>
      <c r="DN687" s="12">
        <f t="shared" si="1690"/>
        <v>0</v>
      </c>
      <c r="DO687" s="12">
        <f t="shared" si="1690"/>
        <v>0</v>
      </c>
      <c r="DP687" s="12">
        <f t="shared" si="1690"/>
        <v>0</v>
      </c>
      <c r="DQ687" s="12">
        <f t="shared" si="1690"/>
        <v>0</v>
      </c>
      <c r="DR687" s="12">
        <f t="shared" si="1690"/>
        <v>0</v>
      </c>
      <c r="DS687" s="12">
        <f t="shared" si="1690"/>
        <v>0</v>
      </c>
      <c r="DT687" s="12">
        <f t="shared" si="1690"/>
        <v>0</v>
      </c>
      <c r="DU687" s="12">
        <f t="shared" si="1690"/>
        <v>0</v>
      </c>
      <c r="DV687" s="12">
        <f t="shared" si="1690"/>
        <v>0</v>
      </c>
      <c r="DW687" s="12">
        <f t="shared" si="1690"/>
        <v>0</v>
      </c>
      <c r="DX687" s="12">
        <f t="shared" si="1690"/>
        <v>0</v>
      </c>
      <c r="DY687" s="12">
        <f t="shared" si="1690"/>
        <v>0</v>
      </c>
      <c r="EB687" s="116">
        <f t="shared" si="1673"/>
        <v>686</v>
      </c>
      <c r="EC687" s="2" t="str">
        <f t="shared" si="1691"/>
        <v>Phase 5</v>
      </c>
      <c r="ED687" s="2" t="str">
        <f t="shared" si="1692"/>
        <v>75' Wide</v>
      </c>
      <c r="EE687" s="33" t="str">
        <f>EE689</f>
        <v>GAAP</v>
      </c>
      <c r="EF687" s="2" t="str">
        <f>EF689</f>
        <v>Advertising / Sales Center</v>
      </c>
    </row>
    <row r="688" spans="2:136" x14ac:dyDescent="0.3">
      <c r="G688" s="7"/>
    </row>
    <row r="689" spans="1:136" x14ac:dyDescent="0.3">
      <c r="B689" s="18" t="s">
        <v>56</v>
      </c>
      <c r="C689" s="18"/>
      <c r="D689" s="18"/>
      <c r="E689" s="18"/>
      <c r="F689" s="18"/>
      <c r="G689" s="23">
        <f>SUM(G667:G688)</f>
        <v>-3861875</v>
      </c>
      <c r="H689" s="18"/>
      <c r="I689" s="19">
        <f>SUM(I667:I688)</f>
        <v>0</v>
      </c>
      <c r="J689" s="19">
        <f t="shared" ref="J689:BU689" si="1693">SUM(J667:J688)</f>
        <v>0</v>
      </c>
      <c r="K689" s="19">
        <f t="shared" si="1693"/>
        <v>0</v>
      </c>
      <c r="L689" s="19">
        <f t="shared" si="1693"/>
        <v>0</v>
      </c>
      <c r="M689" s="19">
        <f t="shared" si="1693"/>
        <v>0</v>
      </c>
      <c r="N689" s="19">
        <f t="shared" si="1693"/>
        <v>0</v>
      </c>
      <c r="O689" s="19">
        <f t="shared" si="1693"/>
        <v>0</v>
      </c>
      <c r="P689" s="19">
        <f t="shared" si="1693"/>
        <v>0</v>
      </c>
      <c r="Q689" s="19">
        <f t="shared" si="1693"/>
        <v>0</v>
      </c>
      <c r="R689" s="19">
        <f t="shared" si="1693"/>
        <v>0</v>
      </c>
      <c r="S689" s="19">
        <f t="shared" si="1693"/>
        <v>0</v>
      </c>
      <c r="T689" s="19">
        <f t="shared" si="1693"/>
        <v>0</v>
      </c>
      <c r="U689" s="19">
        <f t="shared" si="1693"/>
        <v>0</v>
      </c>
      <c r="V689" s="19">
        <f t="shared" si="1693"/>
        <v>0</v>
      </c>
      <c r="W689" s="19">
        <f t="shared" si="1693"/>
        <v>-64364.583333333336</v>
      </c>
      <c r="X689" s="19">
        <f t="shared" si="1693"/>
        <v>-64364.583333333336</v>
      </c>
      <c r="Y689" s="19">
        <f t="shared" si="1693"/>
        <v>-64364.583333333336</v>
      </c>
      <c r="Z689" s="19">
        <f t="shared" si="1693"/>
        <v>-64364.583333333336</v>
      </c>
      <c r="AA689" s="19">
        <f t="shared" si="1693"/>
        <v>-64364.583333333336</v>
      </c>
      <c r="AB689" s="19">
        <f t="shared" si="1693"/>
        <v>-64364.583333333336</v>
      </c>
      <c r="AC689" s="19">
        <f t="shared" si="1693"/>
        <v>-64364.583333333336</v>
      </c>
      <c r="AD689" s="19">
        <f t="shared" si="1693"/>
        <v>-64364.583333333336</v>
      </c>
      <c r="AE689" s="19">
        <f t="shared" si="1693"/>
        <v>-64364.583333333336</v>
      </c>
      <c r="AF689" s="19">
        <f t="shared" si="1693"/>
        <v>-64364.583333333336</v>
      </c>
      <c r="AG689" s="19">
        <f t="shared" si="1693"/>
        <v>-64364.583333333336</v>
      </c>
      <c r="AH689" s="19">
        <f t="shared" si="1693"/>
        <v>-64364.583333333336</v>
      </c>
      <c r="AI689" s="19">
        <f t="shared" si="1693"/>
        <v>-64364.583333333336</v>
      </c>
      <c r="AJ689" s="19">
        <f t="shared" si="1693"/>
        <v>-64364.583333333336</v>
      </c>
      <c r="AK689" s="19">
        <f t="shared" si="1693"/>
        <v>-64364.583333333336</v>
      </c>
      <c r="AL689" s="19">
        <f t="shared" si="1693"/>
        <v>-64364.583333333336</v>
      </c>
      <c r="AM689" s="19">
        <f t="shared" si="1693"/>
        <v>-64364.583333333336</v>
      </c>
      <c r="AN689" s="19">
        <f t="shared" si="1693"/>
        <v>-64364.583333333336</v>
      </c>
      <c r="AO689" s="19">
        <f t="shared" si="1693"/>
        <v>-64364.583333333336</v>
      </c>
      <c r="AP689" s="19">
        <f t="shared" si="1693"/>
        <v>-64364.583333333336</v>
      </c>
      <c r="AQ689" s="19">
        <f t="shared" si="1693"/>
        <v>-64364.583333333336</v>
      </c>
      <c r="AR689" s="19">
        <f t="shared" si="1693"/>
        <v>-64364.583333333336</v>
      </c>
      <c r="AS689" s="19">
        <f t="shared" si="1693"/>
        <v>-64364.583333333336</v>
      </c>
      <c r="AT689" s="19">
        <f t="shared" si="1693"/>
        <v>-64364.583333333336</v>
      </c>
      <c r="AU689" s="19">
        <f t="shared" si="1693"/>
        <v>-64364.583333333336</v>
      </c>
      <c r="AV689" s="19">
        <f t="shared" si="1693"/>
        <v>-64364.583333333336</v>
      </c>
      <c r="AW689" s="19">
        <f t="shared" si="1693"/>
        <v>-64364.583333333336</v>
      </c>
      <c r="AX689" s="19">
        <f t="shared" si="1693"/>
        <v>-64364.583333333336</v>
      </c>
      <c r="AY689" s="19">
        <f t="shared" si="1693"/>
        <v>-64364.583333333336</v>
      </c>
      <c r="AZ689" s="19">
        <f t="shared" si="1693"/>
        <v>-64364.583333333336</v>
      </c>
      <c r="BA689" s="19">
        <f t="shared" si="1693"/>
        <v>-64364.583333333336</v>
      </c>
      <c r="BB689" s="19">
        <f t="shared" si="1693"/>
        <v>-64364.583333333336</v>
      </c>
      <c r="BC689" s="19">
        <f t="shared" si="1693"/>
        <v>-64364.583333333336</v>
      </c>
      <c r="BD689" s="19">
        <f t="shared" si="1693"/>
        <v>-64364.583333333336</v>
      </c>
      <c r="BE689" s="19">
        <f t="shared" si="1693"/>
        <v>-64364.583333333336</v>
      </c>
      <c r="BF689" s="19">
        <f t="shared" si="1693"/>
        <v>-64364.583333333336</v>
      </c>
      <c r="BG689" s="19">
        <f t="shared" si="1693"/>
        <v>-64364.583333333336</v>
      </c>
      <c r="BH689" s="19">
        <f t="shared" si="1693"/>
        <v>-64364.583333333336</v>
      </c>
      <c r="BI689" s="19">
        <f t="shared" si="1693"/>
        <v>-64364.583333333336</v>
      </c>
      <c r="BJ689" s="19">
        <f t="shared" si="1693"/>
        <v>-64364.583333333336</v>
      </c>
      <c r="BK689" s="19">
        <f t="shared" si="1693"/>
        <v>-64364.583333333336</v>
      </c>
      <c r="BL689" s="19">
        <f t="shared" si="1693"/>
        <v>-64364.583333333336</v>
      </c>
      <c r="BM689" s="19">
        <f t="shared" si="1693"/>
        <v>-64364.583333333336</v>
      </c>
      <c r="BN689" s="19">
        <f t="shared" si="1693"/>
        <v>-64364.583333333336</v>
      </c>
      <c r="BO689" s="19">
        <f t="shared" si="1693"/>
        <v>-64364.583333333336</v>
      </c>
      <c r="BP689" s="19">
        <f t="shared" si="1693"/>
        <v>-64364.583333333336</v>
      </c>
      <c r="BQ689" s="19">
        <f t="shared" si="1693"/>
        <v>-64364.583333333336</v>
      </c>
      <c r="BR689" s="19">
        <f t="shared" si="1693"/>
        <v>-64364.583333333336</v>
      </c>
      <c r="BS689" s="19">
        <f t="shared" si="1693"/>
        <v>-64364.583333333336</v>
      </c>
      <c r="BT689" s="19">
        <f t="shared" si="1693"/>
        <v>-64364.583333333336</v>
      </c>
      <c r="BU689" s="19">
        <f t="shared" si="1693"/>
        <v>-64364.583333333336</v>
      </c>
      <c r="BV689" s="19">
        <f t="shared" ref="BV689:DY689" si="1694">SUM(BV667:BV688)</f>
        <v>-64364.583333333336</v>
      </c>
      <c r="BW689" s="19">
        <f t="shared" si="1694"/>
        <v>-64364.583333333336</v>
      </c>
      <c r="BX689" s="19">
        <f t="shared" si="1694"/>
        <v>-64364.583333333336</v>
      </c>
      <c r="BY689" s="19">
        <f t="shared" si="1694"/>
        <v>-64364.583333333336</v>
      </c>
      <c r="BZ689" s="19">
        <f t="shared" si="1694"/>
        <v>-64364.583333333336</v>
      </c>
      <c r="CA689" s="19">
        <f t="shared" si="1694"/>
        <v>-64364.583333333336</v>
      </c>
      <c r="CB689" s="19">
        <f t="shared" si="1694"/>
        <v>-64364.583333333336</v>
      </c>
      <c r="CC689" s="19">
        <f t="shared" si="1694"/>
        <v>-64364.583333333336</v>
      </c>
      <c r="CD689" s="19">
        <f t="shared" si="1694"/>
        <v>-64364.583333333336</v>
      </c>
      <c r="CE689" s="19">
        <f t="shared" si="1694"/>
        <v>0</v>
      </c>
      <c r="CF689" s="19">
        <f t="shared" si="1694"/>
        <v>0</v>
      </c>
      <c r="CG689" s="19">
        <f t="shared" si="1694"/>
        <v>0</v>
      </c>
      <c r="CH689" s="19">
        <f t="shared" si="1694"/>
        <v>0</v>
      </c>
      <c r="CI689" s="19">
        <f t="shared" si="1694"/>
        <v>0</v>
      </c>
      <c r="CJ689" s="19">
        <f t="shared" si="1694"/>
        <v>0</v>
      </c>
      <c r="CK689" s="19">
        <f t="shared" si="1694"/>
        <v>0</v>
      </c>
      <c r="CL689" s="19">
        <f t="shared" si="1694"/>
        <v>0</v>
      </c>
      <c r="CM689" s="19">
        <f t="shared" si="1694"/>
        <v>0</v>
      </c>
      <c r="CN689" s="19">
        <f t="shared" si="1694"/>
        <v>0</v>
      </c>
      <c r="CO689" s="19">
        <f t="shared" si="1694"/>
        <v>0</v>
      </c>
      <c r="CP689" s="19">
        <f t="shared" si="1694"/>
        <v>0</v>
      </c>
      <c r="CQ689" s="19">
        <f t="shared" si="1694"/>
        <v>0</v>
      </c>
      <c r="CR689" s="19">
        <f t="shared" si="1694"/>
        <v>0</v>
      </c>
      <c r="CS689" s="19">
        <f t="shared" si="1694"/>
        <v>0</v>
      </c>
      <c r="CT689" s="19">
        <f t="shared" si="1694"/>
        <v>0</v>
      </c>
      <c r="CU689" s="19">
        <f t="shared" si="1694"/>
        <v>0</v>
      </c>
      <c r="CV689" s="19">
        <f t="shared" si="1694"/>
        <v>0</v>
      </c>
      <c r="CW689" s="19">
        <f t="shared" si="1694"/>
        <v>0</v>
      </c>
      <c r="CX689" s="19">
        <f t="shared" si="1694"/>
        <v>0</v>
      </c>
      <c r="CY689" s="19">
        <f t="shared" si="1694"/>
        <v>0</v>
      </c>
      <c r="CZ689" s="19">
        <f t="shared" si="1694"/>
        <v>0</v>
      </c>
      <c r="DA689" s="19">
        <f t="shared" si="1694"/>
        <v>0</v>
      </c>
      <c r="DB689" s="19">
        <f t="shared" si="1694"/>
        <v>0</v>
      </c>
      <c r="DC689" s="19">
        <f t="shared" si="1694"/>
        <v>0</v>
      </c>
      <c r="DD689" s="19">
        <f t="shared" si="1694"/>
        <v>0</v>
      </c>
      <c r="DE689" s="19">
        <f t="shared" si="1694"/>
        <v>0</v>
      </c>
      <c r="DF689" s="19">
        <f t="shared" si="1694"/>
        <v>0</v>
      </c>
      <c r="DG689" s="19">
        <f t="shared" si="1694"/>
        <v>0</v>
      </c>
      <c r="DH689" s="19">
        <f t="shared" si="1694"/>
        <v>0</v>
      </c>
      <c r="DI689" s="19">
        <f t="shared" si="1694"/>
        <v>0</v>
      </c>
      <c r="DJ689" s="19">
        <f t="shared" si="1694"/>
        <v>0</v>
      </c>
      <c r="DK689" s="19">
        <f t="shared" si="1694"/>
        <v>0</v>
      </c>
      <c r="DL689" s="19">
        <f t="shared" si="1694"/>
        <v>0</v>
      </c>
      <c r="DM689" s="19">
        <f t="shared" si="1694"/>
        <v>0</v>
      </c>
      <c r="DN689" s="19">
        <f t="shared" si="1694"/>
        <v>0</v>
      </c>
      <c r="DO689" s="19">
        <f t="shared" si="1694"/>
        <v>0</v>
      </c>
      <c r="DP689" s="19">
        <f t="shared" si="1694"/>
        <v>0</v>
      </c>
      <c r="DQ689" s="19">
        <f t="shared" si="1694"/>
        <v>0</v>
      </c>
      <c r="DR689" s="19">
        <f t="shared" si="1694"/>
        <v>0</v>
      </c>
      <c r="DS689" s="19">
        <f t="shared" si="1694"/>
        <v>0</v>
      </c>
      <c r="DT689" s="19">
        <f t="shared" si="1694"/>
        <v>0</v>
      </c>
      <c r="DU689" s="19">
        <f t="shared" si="1694"/>
        <v>0</v>
      </c>
      <c r="DV689" s="19">
        <f t="shared" si="1694"/>
        <v>0</v>
      </c>
      <c r="DW689" s="19">
        <f t="shared" si="1694"/>
        <v>0</v>
      </c>
      <c r="DX689" s="19">
        <f t="shared" si="1694"/>
        <v>0</v>
      </c>
      <c r="DY689" s="19">
        <f t="shared" si="1694"/>
        <v>0</v>
      </c>
      <c r="EB689" s="116">
        <f>ROW(EB689)-ROW($EB$2)+1</f>
        <v>688</v>
      </c>
      <c r="EC689" s="2" t="s">
        <v>0</v>
      </c>
      <c r="ED689" s="2" t="s">
        <v>0</v>
      </c>
      <c r="EE689" s="117" t="s">
        <v>233</v>
      </c>
      <c r="EF689" s="110" t="str">
        <f>CF!$C$45</f>
        <v>Advertising / Sales Center</v>
      </c>
    </row>
    <row r="691" spans="1:136" ht="66" x14ac:dyDescent="0.3">
      <c r="A691" s="8" t="s">
        <v>29</v>
      </c>
      <c r="B691" s="4"/>
      <c r="C691" s="4"/>
      <c r="D691" s="9" t="str">
        <f>Product!$B$83</f>
        <v>General Overhead Start Date</v>
      </c>
      <c r="E691" s="9" t="str">
        <f>Product!$B$59</f>
        <v>Total General Overhead</v>
      </c>
      <c r="F691" s="9" t="str">
        <f>Product!$B$65</f>
        <v>General Overhead Duration (Months)</v>
      </c>
      <c r="G691" s="7"/>
    </row>
    <row r="693" spans="1:136" x14ac:dyDescent="0.3">
      <c r="B693" s="2" t="str">
        <f>Product!$D$2</f>
        <v>Phase 1</v>
      </c>
      <c r="C693" s="2" t="str">
        <f>Product!$D$3</f>
        <v>50' Wide</v>
      </c>
      <c r="D693" s="127">
        <f>SUMIFS(INDEX(Product!$B$2:$U$97, MATCH(D691, Product!$B$2:$B$97, 0), ), Product!$B$2:$U$2, $B693, Product!$B$3:$U$3, $C693)</f>
        <v>44592</v>
      </c>
      <c r="E693" s="129">
        <f>SUMIFS(INDEX(Product!$B$2:$U$97, MATCH(E691, Product!$B$2:$B$97, 0), ), Product!$B$2:$U$2, $B693, Product!$B$3:$U$3, $C693)</f>
        <v>-496500</v>
      </c>
      <c r="F693" s="128">
        <f>SUMIFS(INDEX(Product!$B$2:$U$97, MATCH(F691, Product!$B$2:$B$97, 0), ), Product!$B$2:$U$2, $B693, Product!$B$3:$U$3, $C693)</f>
        <v>24</v>
      </c>
      <c r="G693" s="11">
        <f>SUM(H693:DZ693)</f>
        <v>-496500</v>
      </c>
      <c r="I693" s="12">
        <f>IF(I$2&gt;$D693,
MAX(IFERROR($E693/$F693, 0), $E693-SUM($H693:H693)),
0)</f>
        <v>0</v>
      </c>
      <c r="J693" s="12">
        <f>IF(J$2&gt;$D693,
MAX(IFERROR($E693/$F693, 0), $E693-SUM($H693:I693)),
0)</f>
        <v>0</v>
      </c>
      <c r="K693" s="12">
        <f>IF(K$2&gt;$D693,
MAX(IFERROR($E693/$F693, 0), $E693-SUM($H693:J693)),
0)</f>
        <v>-20687.5</v>
      </c>
      <c r="L693" s="12">
        <f>IF(L$2&gt;$D693,
MAX(IFERROR($E693/$F693, 0), $E693-SUM($H693:K693)),
0)</f>
        <v>-20687.5</v>
      </c>
      <c r="M693" s="12">
        <f>IF(M$2&gt;$D693,
MAX(IFERROR($E693/$F693, 0), $E693-SUM($H693:L693)),
0)</f>
        <v>-20687.5</v>
      </c>
      <c r="N693" s="12">
        <f>IF(N$2&gt;$D693,
MAX(IFERROR($E693/$F693, 0), $E693-SUM($H693:M693)),
0)</f>
        <v>-20687.5</v>
      </c>
      <c r="O693" s="12">
        <f>IF(O$2&gt;$D693,
MAX(IFERROR($E693/$F693, 0), $E693-SUM($H693:N693)),
0)</f>
        <v>-20687.5</v>
      </c>
      <c r="P693" s="12">
        <f>IF(P$2&gt;$D693,
MAX(IFERROR($E693/$F693, 0), $E693-SUM($H693:O693)),
0)</f>
        <v>-20687.5</v>
      </c>
      <c r="Q693" s="12">
        <f>IF(Q$2&gt;$D693,
MAX(IFERROR($E693/$F693, 0), $E693-SUM($H693:P693)),
0)</f>
        <v>-20687.5</v>
      </c>
      <c r="R693" s="12">
        <f>IF(R$2&gt;$D693,
MAX(IFERROR($E693/$F693, 0), $E693-SUM($H693:Q693)),
0)</f>
        <v>-20687.5</v>
      </c>
      <c r="S693" s="12">
        <f>IF(S$2&gt;$D693,
MAX(IFERROR($E693/$F693, 0), $E693-SUM($H693:R693)),
0)</f>
        <v>-20687.5</v>
      </c>
      <c r="T693" s="12">
        <f>IF(T$2&gt;$D693,
MAX(IFERROR($E693/$F693, 0), $E693-SUM($H693:S693)),
0)</f>
        <v>-20687.5</v>
      </c>
      <c r="U693" s="12">
        <f>IF(U$2&gt;$D693,
MAX(IFERROR($E693/$F693, 0), $E693-SUM($H693:T693)),
0)</f>
        <v>-20687.5</v>
      </c>
      <c r="V693" s="12">
        <f>IF(V$2&gt;$D693,
MAX(IFERROR($E693/$F693, 0), $E693-SUM($H693:U693)),
0)</f>
        <v>-20687.5</v>
      </c>
      <c r="W693" s="12">
        <f>IF(W$2&gt;$D693,
MAX(IFERROR($E693/$F693, 0), $E693-SUM($H693:V693)),
0)</f>
        <v>-20687.5</v>
      </c>
      <c r="X693" s="12">
        <f>IF(X$2&gt;$D693,
MAX(IFERROR($E693/$F693, 0), $E693-SUM($H693:W693)),
0)</f>
        <v>-20687.5</v>
      </c>
      <c r="Y693" s="12">
        <f>IF(Y$2&gt;$D693,
MAX(IFERROR($E693/$F693, 0), $E693-SUM($H693:X693)),
0)</f>
        <v>-20687.5</v>
      </c>
      <c r="Z693" s="12">
        <f>IF(Z$2&gt;$D693,
MAX(IFERROR($E693/$F693, 0), $E693-SUM($H693:Y693)),
0)</f>
        <v>-20687.5</v>
      </c>
      <c r="AA693" s="12">
        <f>IF(AA$2&gt;$D693,
MAX(IFERROR($E693/$F693, 0), $E693-SUM($H693:Z693)),
0)</f>
        <v>-20687.5</v>
      </c>
      <c r="AB693" s="12">
        <f>IF(AB$2&gt;$D693,
MAX(IFERROR($E693/$F693, 0), $E693-SUM($H693:AA693)),
0)</f>
        <v>-20687.5</v>
      </c>
      <c r="AC693" s="12">
        <f>IF(AC$2&gt;$D693,
MAX(IFERROR($E693/$F693, 0), $E693-SUM($H693:AB693)),
0)</f>
        <v>-20687.5</v>
      </c>
      <c r="AD693" s="12">
        <f>IF(AD$2&gt;$D693,
MAX(IFERROR($E693/$F693, 0), $E693-SUM($H693:AC693)),
0)</f>
        <v>-20687.5</v>
      </c>
      <c r="AE693" s="12">
        <f>IF(AE$2&gt;$D693,
MAX(IFERROR($E693/$F693, 0), $E693-SUM($H693:AD693)),
0)</f>
        <v>-20687.5</v>
      </c>
      <c r="AF693" s="12">
        <f>IF(AF$2&gt;$D693,
MAX(IFERROR($E693/$F693, 0), $E693-SUM($H693:AE693)),
0)</f>
        <v>-20687.5</v>
      </c>
      <c r="AG693" s="12">
        <f>IF(AG$2&gt;$D693,
MAX(IFERROR($E693/$F693, 0), $E693-SUM($H693:AF693)),
0)</f>
        <v>-20687.5</v>
      </c>
      <c r="AH693" s="12">
        <f>IF(AH$2&gt;$D693,
MAX(IFERROR($E693/$F693, 0), $E693-SUM($H693:AG693)),
0)</f>
        <v>-20687.5</v>
      </c>
      <c r="AI693" s="12">
        <f>IF(AI$2&gt;$D693,
MAX(IFERROR($E693/$F693, 0), $E693-SUM($H693:AH693)),
0)</f>
        <v>0</v>
      </c>
      <c r="AJ693" s="12">
        <f>IF(AJ$2&gt;$D693,
MAX(IFERROR($E693/$F693, 0), $E693-SUM($H693:AI693)),
0)</f>
        <v>0</v>
      </c>
      <c r="AK693" s="12">
        <f>IF(AK$2&gt;$D693,
MAX(IFERROR($E693/$F693, 0), $E693-SUM($H693:AJ693)),
0)</f>
        <v>0</v>
      </c>
      <c r="AL693" s="12">
        <f>IF(AL$2&gt;$D693,
MAX(IFERROR($E693/$F693, 0), $E693-SUM($H693:AK693)),
0)</f>
        <v>0</v>
      </c>
      <c r="AM693" s="12">
        <f>IF(AM$2&gt;$D693,
MAX(IFERROR($E693/$F693, 0), $E693-SUM($H693:AL693)),
0)</f>
        <v>0</v>
      </c>
      <c r="AN693" s="12">
        <f>IF(AN$2&gt;$D693,
MAX(IFERROR($E693/$F693, 0), $E693-SUM($H693:AM693)),
0)</f>
        <v>0</v>
      </c>
      <c r="AO693" s="12">
        <f>IF(AO$2&gt;$D693,
MAX(IFERROR($E693/$F693, 0), $E693-SUM($H693:AN693)),
0)</f>
        <v>0</v>
      </c>
      <c r="AP693" s="12">
        <f>IF(AP$2&gt;$D693,
MAX(IFERROR($E693/$F693, 0), $E693-SUM($H693:AO693)),
0)</f>
        <v>0</v>
      </c>
      <c r="AQ693" s="12">
        <f>IF(AQ$2&gt;$D693,
MAX(IFERROR($E693/$F693, 0), $E693-SUM($H693:AP693)),
0)</f>
        <v>0</v>
      </c>
      <c r="AR693" s="12">
        <f>IF(AR$2&gt;$D693,
MAX(IFERROR($E693/$F693, 0), $E693-SUM($H693:AQ693)),
0)</f>
        <v>0</v>
      </c>
      <c r="AS693" s="12">
        <f>IF(AS$2&gt;$D693,
MAX(IFERROR($E693/$F693, 0), $E693-SUM($H693:AR693)),
0)</f>
        <v>0</v>
      </c>
      <c r="AT693" s="12">
        <f>IF(AT$2&gt;$D693,
MAX(IFERROR($E693/$F693, 0), $E693-SUM($H693:AS693)),
0)</f>
        <v>0</v>
      </c>
      <c r="AU693" s="12">
        <f>IF(AU$2&gt;$D693,
MAX(IFERROR($E693/$F693, 0), $E693-SUM($H693:AT693)),
0)</f>
        <v>0</v>
      </c>
      <c r="AV693" s="12">
        <f>IF(AV$2&gt;$D693,
MAX(IFERROR($E693/$F693, 0), $E693-SUM($H693:AU693)),
0)</f>
        <v>0</v>
      </c>
      <c r="AW693" s="12">
        <f>IF(AW$2&gt;$D693,
MAX(IFERROR($E693/$F693, 0), $E693-SUM($H693:AV693)),
0)</f>
        <v>0</v>
      </c>
      <c r="AX693" s="12">
        <f>IF(AX$2&gt;$D693,
MAX(IFERROR($E693/$F693, 0), $E693-SUM($H693:AW693)),
0)</f>
        <v>0</v>
      </c>
      <c r="AY693" s="12">
        <f>IF(AY$2&gt;$D693,
MAX(IFERROR($E693/$F693, 0), $E693-SUM($H693:AX693)),
0)</f>
        <v>0</v>
      </c>
      <c r="AZ693" s="12">
        <f>IF(AZ$2&gt;$D693,
MAX(IFERROR($E693/$F693, 0), $E693-SUM($H693:AY693)),
0)</f>
        <v>0</v>
      </c>
      <c r="BA693" s="12">
        <f>IF(BA$2&gt;$D693,
MAX(IFERROR($E693/$F693, 0), $E693-SUM($H693:AZ693)),
0)</f>
        <v>0</v>
      </c>
      <c r="BB693" s="12">
        <f>IF(BB$2&gt;$D693,
MAX(IFERROR($E693/$F693, 0), $E693-SUM($H693:BA693)),
0)</f>
        <v>0</v>
      </c>
      <c r="BC693" s="12">
        <f>IF(BC$2&gt;$D693,
MAX(IFERROR($E693/$F693, 0), $E693-SUM($H693:BB693)),
0)</f>
        <v>0</v>
      </c>
      <c r="BD693" s="12">
        <f>IF(BD$2&gt;$D693,
MAX(IFERROR($E693/$F693, 0), $E693-SUM($H693:BC693)),
0)</f>
        <v>0</v>
      </c>
      <c r="BE693" s="12">
        <f>IF(BE$2&gt;$D693,
MAX(IFERROR($E693/$F693, 0), $E693-SUM($H693:BD693)),
0)</f>
        <v>0</v>
      </c>
      <c r="BF693" s="12">
        <f>IF(BF$2&gt;$D693,
MAX(IFERROR($E693/$F693, 0), $E693-SUM($H693:BE693)),
0)</f>
        <v>0</v>
      </c>
      <c r="BG693" s="12">
        <f>IF(BG$2&gt;$D693,
MAX(IFERROR($E693/$F693, 0), $E693-SUM($H693:BF693)),
0)</f>
        <v>0</v>
      </c>
      <c r="BH693" s="12">
        <f>IF(BH$2&gt;$D693,
MAX(IFERROR($E693/$F693, 0), $E693-SUM($H693:BG693)),
0)</f>
        <v>0</v>
      </c>
      <c r="BI693" s="12">
        <f>IF(BI$2&gt;$D693,
MAX(IFERROR($E693/$F693, 0), $E693-SUM($H693:BH693)),
0)</f>
        <v>0</v>
      </c>
      <c r="BJ693" s="12">
        <f>IF(BJ$2&gt;$D693,
MAX(IFERROR($E693/$F693, 0), $E693-SUM($H693:BI693)),
0)</f>
        <v>0</v>
      </c>
      <c r="BK693" s="12">
        <f>IF(BK$2&gt;$D693,
MAX(IFERROR($E693/$F693, 0), $E693-SUM($H693:BJ693)),
0)</f>
        <v>0</v>
      </c>
      <c r="BL693" s="12">
        <f>IF(BL$2&gt;$D693,
MAX(IFERROR($E693/$F693, 0), $E693-SUM($H693:BK693)),
0)</f>
        <v>0</v>
      </c>
      <c r="BM693" s="12">
        <f>IF(BM$2&gt;$D693,
MAX(IFERROR($E693/$F693, 0), $E693-SUM($H693:BL693)),
0)</f>
        <v>0</v>
      </c>
      <c r="BN693" s="12">
        <f>IF(BN$2&gt;$D693,
MAX(IFERROR($E693/$F693, 0), $E693-SUM($H693:BM693)),
0)</f>
        <v>0</v>
      </c>
      <c r="BO693" s="12">
        <f>IF(BO$2&gt;$D693,
MAX(IFERROR($E693/$F693, 0), $E693-SUM($H693:BN693)),
0)</f>
        <v>0</v>
      </c>
      <c r="BP693" s="12">
        <f>IF(BP$2&gt;$D693,
MAX(IFERROR($E693/$F693, 0), $E693-SUM($H693:BO693)),
0)</f>
        <v>0</v>
      </c>
      <c r="BQ693" s="12">
        <f>IF(BQ$2&gt;$D693,
MAX(IFERROR($E693/$F693, 0), $E693-SUM($H693:BP693)),
0)</f>
        <v>0</v>
      </c>
      <c r="BR693" s="12">
        <f>IF(BR$2&gt;$D693,
MAX(IFERROR($E693/$F693, 0), $E693-SUM($H693:BQ693)),
0)</f>
        <v>0</v>
      </c>
      <c r="BS693" s="12">
        <f>IF(BS$2&gt;$D693,
MAX(IFERROR($E693/$F693, 0), $E693-SUM($H693:BR693)),
0)</f>
        <v>0</v>
      </c>
      <c r="BT693" s="12">
        <f>IF(BT$2&gt;$D693,
MAX(IFERROR($E693/$F693, 0), $E693-SUM($H693:BS693)),
0)</f>
        <v>0</v>
      </c>
      <c r="BU693" s="12">
        <f>IF(BU$2&gt;$D693,
MAX(IFERROR($E693/$F693, 0), $E693-SUM($H693:BT693)),
0)</f>
        <v>0</v>
      </c>
      <c r="BV693" s="12">
        <f>IF(BV$2&gt;$D693,
MAX(IFERROR($E693/$F693, 0), $E693-SUM($H693:BU693)),
0)</f>
        <v>0</v>
      </c>
      <c r="BW693" s="12">
        <f>IF(BW$2&gt;$D693,
MAX(IFERROR($E693/$F693, 0), $E693-SUM($H693:BV693)),
0)</f>
        <v>0</v>
      </c>
      <c r="BX693" s="12">
        <f>IF(BX$2&gt;$D693,
MAX(IFERROR($E693/$F693, 0), $E693-SUM($H693:BW693)),
0)</f>
        <v>0</v>
      </c>
      <c r="BY693" s="12">
        <f>IF(BY$2&gt;$D693,
MAX(IFERROR($E693/$F693, 0), $E693-SUM($H693:BX693)),
0)</f>
        <v>0</v>
      </c>
      <c r="BZ693" s="12">
        <f>IF(BZ$2&gt;$D693,
MAX(IFERROR($E693/$F693, 0), $E693-SUM($H693:BY693)),
0)</f>
        <v>0</v>
      </c>
      <c r="CA693" s="12">
        <f>IF(CA$2&gt;$D693,
MAX(IFERROR($E693/$F693, 0), $E693-SUM($H693:BZ693)),
0)</f>
        <v>0</v>
      </c>
      <c r="CB693" s="12">
        <f>IF(CB$2&gt;$D693,
MAX(IFERROR($E693/$F693, 0), $E693-SUM($H693:CA693)),
0)</f>
        <v>0</v>
      </c>
      <c r="CC693" s="12">
        <f>IF(CC$2&gt;$D693,
MAX(IFERROR($E693/$F693, 0), $E693-SUM($H693:CB693)),
0)</f>
        <v>0</v>
      </c>
      <c r="CD693" s="12">
        <f>IF(CD$2&gt;$D693,
MAX(IFERROR($E693/$F693, 0), $E693-SUM($H693:CC693)),
0)</f>
        <v>0</v>
      </c>
      <c r="CE693" s="12">
        <f>IF(CE$2&gt;$D693,
MAX(IFERROR($E693/$F693, 0), $E693-SUM($H693:CD693)),
0)</f>
        <v>0</v>
      </c>
      <c r="CF693" s="12">
        <f>IF(CF$2&gt;$D693,
MAX(IFERROR($E693/$F693, 0), $E693-SUM($H693:CE693)),
0)</f>
        <v>0</v>
      </c>
      <c r="CG693" s="12">
        <f>IF(CG$2&gt;$D693,
MAX(IFERROR($E693/$F693, 0), $E693-SUM($H693:CF693)),
0)</f>
        <v>0</v>
      </c>
      <c r="CH693" s="12">
        <f>IF(CH$2&gt;$D693,
MAX(IFERROR($E693/$F693, 0), $E693-SUM($H693:CG693)),
0)</f>
        <v>0</v>
      </c>
      <c r="CI693" s="12">
        <f>IF(CI$2&gt;$D693,
MAX(IFERROR($E693/$F693, 0), $E693-SUM($H693:CH693)),
0)</f>
        <v>0</v>
      </c>
      <c r="CJ693" s="12">
        <f>IF(CJ$2&gt;$D693,
MAX(IFERROR($E693/$F693, 0), $E693-SUM($H693:CI693)),
0)</f>
        <v>0</v>
      </c>
      <c r="CK693" s="12">
        <f>IF(CK$2&gt;$D693,
MAX(IFERROR($E693/$F693, 0), $E693-SUM($H693:CJ693)),
0)</f>
        <v>0</v>
      </c>
      <c r="CL693" s="12">
        <f>IF(CL$2&gt;$D693,
MAX(IFERROR($E693/$F693, 0), $E693-SUM($H693:CK693)),
0)</f>
        <v>0</v>
      </c>
      <c r="CM693" s="12">
        <f>IF(CM$2&gt;$D693,
MAX(IFERROR($E693/$F693, 0), $E693-SUM($H693:CL693)),
0)</f>
        <v>0</v>
      </c>
      <c r="CN693" s="12">
        <f>IF(CN$2&gt;$D693,
MAX(IFERROR($E693/$F693, 0), $E693-SUM($H693:CM693)),
0)</f>
        <v>0</v>
      </c>
      <c r="CO693" s="12">
        <f>IF(CO$2&gt;$D693,
MAX(IFERROR($E693/$F693, 0), $E693-SUM($H693:CN693)),
0)</f>
        <v>0</v>
      </c>
      <c r="CP693" s="12">
        <f>IF(CP$2&gt;$D693,
MAX(IFERROR($E693/$F693, 0), $E693-SUM($H693:CO693)),
0)</f>
        <v>0</v>
      </c>
      <c r="CQ693" s="12">
        <f>IF(CQ$2&gt;$D693,
MAX(IFERROR($E693/$F693, 0), $E693-SUM($H693:CP693)),
0)</f>
        <v>0</v>
      </c>
      <c r="CR693" s="12">
        <f>IF(CR$2&gt;$D693,
MAX(IFERROR($E693/$F693, 0), $E693-SUM($H693:CQ693)),
0)</f>
        <v>0</v>
      </c>
      <c r="CS693" s="12">
        <f>IF(CS$2&gt;$D693,
MAX(IFERROR($E693/$F693, 0), $E693-SUM($H693:CR693)),
0)</f>
        <v>0</v>
      </c>
      <c r="CT693" s="12">
        <f>IF(CT$2&gt;$D693,
MAX(IFERROR($E693/$F693, 0), $E693-SUM($H693:CS693)),
0)</f>
        <v>0</v>
      </c>
      <c r="CU693" s="12">
        <f>IF(CU$2&gt;$D693,
MAX(IFERROR($E693/$F693, 0), $E693-SUM($H693:CT693)),
0)</f>
        <v>0</v>
      </c>
      <c r="CV693" s="12">
        <f>IF(CV$2&gt;$D693,
MAX(IFERROR($E693/$F693, 0), $E693-SUM($H693:CU693)),
0)</f>
        <v>0</v>
      </c>
      <c r="CW693" s="12">
        <f>IF(CW$2&gt;$D693,
MAX(IFERROR($E693/$F693, 0), $E693-SUM($H693:CV693)),
0)</f>
        <v>0</v>
      </c>
      <c r="CX693" s="12">
        <f>IF(CX$2&gt;$D693,
MAX(IFERROR($E693/$F693, 0), $E693-SUM($H693:CW693)),
0)</f>
        <v>0</v>
      </c>
      <c r="CY693" s="12">
        <f>IF(CY$2&gt;$D693,
MAX(IFERROR($E693/$F693, 0), $E693-SUM($H693:CX693)),
0)</f>
        <v>0</v>
      </c>
      <c r="CZ693" s="12">
        <f>IF(CZ$2&gt;$D693,
MAX(IFERROR($E693/$F693, 0), $E693-SUM($H693:CY693)),
0)</f>
        <v>0</v>
      </c>
      <c r="DA693" s="12">
        <f>IF(DA$2&gt;$D693,
MAX(IFERROR($E693/$F693, 0), $E693-SUM($H693:CZ693)),
0)</f>
        <v>0</v>
      </c>
      <c r="DB693" s="12">
        <f>IF(DB$2&gt;$D693,
MAX(IFERROR($E693/$F693, 0), $E693-SUM($H693:DA693)),
0)</f>
        <v>0</v>
      </c>
      <c r="DC693" s="12">
        <f>IF(DC$2&gt;$D693,
MAX(IFERROR($E693/$F693, 0), $E693-SUM($H693:DB693)),
0)</f>
        <v>0</v>
      </c>
      <c r="DD693" s="12">
        <f>IF(DD$2&gt;$D693,
MAX(IFERROR($E693/$F693, 0), $E693-SUM($H693:DC693)),
0)</f>
        <v>0</v>
      </c>
      <c r="DE693" s="12">
        <f>IF(DE$2&gt;$D693,
MAX(IFERROR($E693/$F693, 0), $E693-SUM($H693:DD693)),
0)</f>
        <v>0</v>
      </c>
      <c r="DF693" s="12">
        <f>IF(DF$2&gt;$D693,
MAX(IFERROR($E693/$F693, 0), $E693-SUM($H693:DE693)),
0)</f>
        <v>0</v>
      </c>
      <c r="DG693" s="12">
        <f>IF(DG$2&gt;$D693,
MAX(IFERROR($E693/$F693, 0), $E693-SUM($H693:DF693)),
0)</f>
        <v>0</v>
      </c>
      <c r="DH693" s="12">
        <f>IF(DH$2&gt;$D693,
MAX(IFERROR($E693/$F693, 0), $E693-SUM($H693:DG693)),
0)</f>
        <v>0</v>
      </c>
      <c r="DI693" s="12">
        <f>IF(DI$2&gt;$D693,
MAX(IFERROR($E693/$F693, 0), $E693-SUM($H693:DH693)),
0)</f>
        <v>0</v>
      </c>
      <c r="DJ693" s="12">
        <f>IF(DJ$2&gt;$D693,
MAX(IFERROR($E693/$F693, 0), $E693-SUM($H693:DI693)),
0)</f>
        <v>0</v>
      </c>
      <c r="DK693" s="12">
        <f>IF(DK$2&gt;$D693,
MAX(IFERROR($E693/$F693, 0), $E693-SUM($H693:DJ693)),
0)</f>
        <v>0</v>
      </c>
      <c r="DL693" s="12">
        <f>IF(DL$2&gt;$D693,
MAX(IFERROR($E693/$F693, 0), $E693-SUM($H693:DK693)),
0)</f>
        <v>0</v>
      </c>
      <c r="DM693" s="12">
        <f>IF(DM$2&gt;$D693,
MAX(IFERROR($E693/$F693, 0), $E693-SUM($H693:DL693)),
0)</f>
        <v>0</v>
      </c>
      <c r="DN693" s="12">
        <f>IF(DN$2&gt;$D693,
MAX(IFERROR($E693/$F693, 0), $E693-SUM($H693:DM693)),
0)</f>
        <v>0</v>
      </c>
      <c r="DO693" s="12">
        <f>IF(DO$2&gt;$D693,
MAX(IFERROR($E693/$F693, 0), $E693-SUM($H693:DN693)),
0)</f>
        <v>0</v>
      </c>
      <c r="DP693" s="12">
        <f>IF(DP$2&gt;$D693,
MAX(IFERROR($E693/$F693, 0), $E693-SUM($H693:DO693)),
0)</f>
        <v>0</v>
      </c>
      <c r="DQ693" s="12">
        <f>IF(DQ$2&gt;$D693,
MAX(IFERROR($E693/$F693, 0), $E693-SUM($H693:DP693)),
0)</f>
        <v>0</v>
      </c>
      <c r="DR693" s="12">
        <f>IF(DR$2&gt;$D693,
MAX(IFERROR($E693/$F693, 0), $E693-SUM($H693:DQ693)),
0)</f>
        <v>0</v>
      </c>
      <c r="DS693" s="12">
        <f>IF(DS$2&gt;$D693,
MAX(IFERROR($E693/$F693, 0), $E693-SUM($H693:DR693)),
0)</f>
        <v>0</v>
      </c>
      <c r="DT693" s="12">
        <f>IF(DT$2&gt;$D693,
MAX(IFERROR($E693/$F693, 0), $E693-SUM($H693:DS693)),
0)</f>
        <v>0</v>
      </c>
      <c r="DU693" s="12">
        <f>IF(DU$2&gt;$D693,
MAX(IFERROR($E693/$F693, 0), $E693-SUM($H693:DT693)),
0)</f>
        <v>0</v>
      </c>
      <c r="DV693" s="12">
        <f>IF(DV$2&gt;$D693,
MAX(IFERROR($E693/$F693, 0), $E693-SUM($H693:DU693)),
0)</f>
        <v>0</v>
      </c>
      <c r="DW693" s="12">
        <f>IF(DW$2&gt;$D693,
MAX(IFERROR($E693/$F693, 0), $E693-SUM($H693:DV693)),
0)</f>
        <v>0</v>
      </c>
      <c r="DX693" s="12">
        <f>IF(DX$2&gt;$D693,
MAX(IFERROR($E693/$F693, 0), $E693-SUM($H693:DW693)),
0)</f>
        <v>0</v>
      </c>
      <c r="DY693" s="12">
        <f>IF(DY$2&gt;$D693,
MAX(IFERROR($E693/$F693, 0), $E693-SUM($H693:DX693)),
0)</f>
        <v>0</v>
      </c>
      <c r="EB693" s="116">
        <f>ROW(EB693)-ROW($EB$2)+1</f>
        <v>692</v>
      </c>
      <c r="EC693" s="2" t="str">
        <f>B693</f>
        <v>Phase 1</v>
      </c>
      <c r="ED693" s="2" t="str">
        <f>C693</f>
        <v>50' Wide</v>
      </c>
      <c r="EE693" s="33" t="str">
        <f>EE713</f>
        <v>Cash</v>
      </c>
      <c r="EF693" s="2" t="str">
        <f>EF713</f>
        <v>General Overhead</v>
      </c>
    </row>
    <row r="694" spans="1:136" x14ac:dyDescent="0.3">
      <c r="B694" s="2" t="str">
        <f>Product!$E$2</f>
        <v>Phase 1</v>
      </c>
      <c r="C694" s="2" t="str">
        <f>Product!$E$3</f>
        <v>60' Wide</v>
      </c>
      <c r="D694" s="127">
        <f>SUMIFS(INDEX(Product!$B$2:$U$97, MATCH(D691, Product!$B$2:$B$97, 0), ), Product!$B$2:$U$2, $B694, Product!$B$3:$U$3, $C694)</f>
        <v>44592</v>
      </c>
      <c r="E694" s="129">
        <f>SUMIFS(INDEX(Product!$B$2:$U$97, MATCH(E691, Product!$B$2:$B$97, 0), ), Product!$B$2:$U$2, $B694, Product!$B$3:$U$3, $C694)</f>
        <v>-588750</v>
      </c>
      <c r="F694" s="128">
        <f>SUMIFS(INDEX(Product!$B$2:$U$97, MATCH(F691, Product!$B$2:$B$97, 0), ), Product!$B$2:$U$2, $B694, Product!$B$3:$U$3, $C694)</f>
        <v>24</v>
      </c>
      <c r="G694" s="11">
        <f>SUM(H694:DZ694)</f>
        <v>-588750</v>
      </c>
      <c r="I694" s="12">
        <f>IF(I$2&gt;$D694,
MAX(IFERROR($E694/$F694, 0), $E694-SUM($H694:H694)),
0)</f>
        <v>0</v>
      </c>
      <c r="J694" s="12">
        <f>IF(J$2&gt;$D694,
MAX(IFERROR($E694/$F694, 0), $E694-SUM($H694:I694)),
0)</f>
        <v>0</v>
      </c>
      <c r="K694" s="12">
        <f>IF(K$2&gt;$D694,
MAX(IFERROR($E694/$F694, 0), $E694-SUM($H694:J694)),
0)</f>
        <v>-24531.25</v>
      </c>
      <c r="L694" s="12">
        <f>IF(L$2&gt;$D694,
MAX(IFERROR($E694/$F694, 0), $E694-SUM($H694:K694)),
0)</f>
        <v>-24531.25</v>
      </c>
      <c r="M694" s="12">
        <f>IF(M$2&gt;$D694,
MAX(IFERROR($E694/$F694, 0), $E694-SUM($H694:L694)),
0)</f>
        <v>-24531.25</v>
      </c>
      <c r="N694" s="12">
        <f>IF(N$2&gt;$D694,
MAX(IFERROR($E694/$F694, 0), $E694-SUM($H694:M694)),
0)</f>
        <v>-24531.25</v>
      </c>
      <c r="O694" s="12">
        <f>IF(O$2&gt;$D694,
MAX(IFERROR($E694/$F694, 0), $E694-SUM($H694:N694)),
0)</f>
        <v>-24531.25</v>
      </c>
      <c r="P694" s="12">
        <f>IF(P$2&gt;$D694,
MAX(IFERROR($E694/$F694, 0), $E694-SUM($H694:O694)),
0)</f>
        <v>-24531.25</v>
      </c>
      <c r="Q694" s="12">
        <f>IF(Q$2&gt;$D694,
MAX(IFERROR($E694/$F694, 0), $E694-SUM($H694:P694)),
0)</f>
        <v>-24531.25</v>
      </c>
      <c r="R694" s="12">
        <f>IF(R$2&gt;$D694,
MAX(IFERROR($E694/$F694, 0), $E694-SUM($H694:Q694)),
0)</f>
        <v>-24531.25</v>
      </c>
      <c r="S694" s="12">
        <f>IF(S$2&gt;$D694,
MAX(IFERROR($E694/$F694, 0), $E694-SUM($H694:R694)),
0)</f>
        <v>-24531.25</v>
      </c>
      <c r="T694" s="12">
        <f>IF(T$2&gt;$D694,
MAX(IFERROR($E694/$F694, 0), $E694-SUM($H694:S694)),
0)</f>
        <v>-24531.25</v>
      </c>
      <c r="U694" s="12">
        <f>IF(U$2&gt;$D694,
MAX(IFERROR($E694/$F694, 0), $E694-SUM($H694:T694)),
0)</f>
        <v>-24531.25</v>
      </c>
      <c r="V694" s="12">
        <f>IF(V$2&gt;$D694,
MAX(IFERROR($E694/$F694, 0), $E694-SUM($H694:U694)),
0)</f>
        <v>-24531.25</v>
      </c>
      <c r="W694" s="12">
        <f>IF(W$2&gt;$D694,
MAX(IFERROR($E694/$F694, 0), $E694-SUM($H694:V694)),
0)</f>
        <v>-24531.25</v>
      </c>
      <c r="X694" s="12">
        <f>IF(X$2&gt;$D694,
MAX(IFERROR($E694/$F694, 0), $E694-SUM($H694:W694)),
0)</f>
        <v>-24531.25</v>
      </c>
      <c r="Y694" s="12">
        <f>IF(Y$2&gt;$D694,
MAX(IFERROR($E694/$F694, 0), $E694-SUM($H694:X694)),
0)</f>
        <v>-24531.25</v>
      </c>
      <c r="Z694" s="12">
        <f>IF(Z$2&gt;$D694,
MAX(IFERROR($E694/$F694, 0), $E694-SUM($H694:Y694)),
0)</f>
        <v>-24531.25</v>
      </c>
      <c r="AA694" s="12">
        <f>IF(AA$2&gt;$D694,
MAX(IFERROR($E694/$F694, 0), $E694-SUM($H694:Z694)),
0)</f>
        <v>-24531.25</v>
      </c>
      <c r="AB694" s="12">
        <f>IF(AB$2&gt;$D694,
MAX(IFERROR($E694/$F694, 0), $E694-SUM($H694:AA694)),
0)</f>
        <v>-24531.25</v>
      </c>
      <c r="AC694" s="12">
        <f>IF(AC$2&gt;$D694,
MAX(IFERROR($E694/$F694, 0), $E694-SUM($H694:AB694)),
0)</f>
        <v>-24531.25</v>
      </c>
      <c r="AD694" s="12">
        <f>IF(AD$2&gt;$D694,
MAX(IFERROR($E694/$F694, 0), $E694-SUM($H694:AC694)),
0)</f>
        <v>-24531.25</v>
      </c>
      <c r="AE694" s="12">
        <f>IF(AE$2&gt;$D694,
MAX(IFERROR($E694/$F694, 0), $E694-SUM($H694:AD694)),
0)</f>
        <v>-24531.25</v>
      </c>
      <c r="AF694" s="12">
        <f>IF(AF$2&gt;$D694,
MAX(IFERROR($E694/$F694, 0), $E694-SUM($H694:AE694)),
0)</f>
        <v>-24531.25</v>
      </c>
      <c r="AG694" s="12">
        <f>IF(AG$2&gt;$D694,
MAX(IFERROR($E694/$F694, 0), $E694-SUM($H694:AF694)),
0)</f>
        <v>-24531.25</v>
      </c>
      <c r="AH694" s="12">
        <f>IF(AH$2&gt;$D694,
MAX(IFERROR($E694/$F694, 0), $E694-SUM($H694:AG694)),
0)</f>
        <v>-24531.25</v>
      </c>
      <c r="AI694" s="12">
        <f>IF(AI$2&gt;$D694,
MAX(IFERROR($E694/$F694, 0), $E694-SUM($H694:AH694)),
0)</f>
        <v>0</v>
      </c>
      <c r="AJ694" s="12">
        <f>IF(AJ$2&gt;$D694,
MAX(IFERROR($E694/$F694, 0), $E694-SUM($H694:AI694)),
0)</f>
        <v>0</v>
      </c>
      <c r="AK694" s="12">
        <f>IF(AK$2&gt;$D694,
MAX(IFERROR($E694/$F694, 0), $E694-SUM($H694:AJ694)),
0)</f>
        <v>0</v>
      </c>
      <c r="AL694" s="12">
        <f>IF(AL$2&gt;$D694,
MAX(IFERROR($E694/$F694, 0), $E694-SUM($H694:AK694)),
0)</f>
        <v>0</v>
      </c>
      <c r="AM694" s="12">
        <f>IF(AM$2&gt;$D694,
MAX(IFERROR($E694/$F694, 0), $E694-SUM($H694:AL694)),
0)</f>
        <v>0</v>
      </c>
      <c r="AN694" s="12">
        <f>IF(AN$2&gt;$D694,
MAX(IFERROR($E694/$F694, 0), $E694-SUM($H694:AM694)),
0)</f>
        <v>0</v>
      </c>
      <c r="AO694" s="12">
        <f>IF(AO$2&gt;$D694,
MAX(IFERROR($E694/$F694, 0), $E694-SUM($H694:AN694)),
0)</f>
        <v>0</v>
      </c>
      <c r="AP694" s="12">
        <f>IF(AP$2&gt;$D694,
MAX(IFERROR($E694/$F694, 0), $E694-SUM($H694:AO694)),
0)</f>
        <v>0</v>
      </c>
      <c r="AQ694" s="12">
        <f>IF(AQ$2&gt;$D694,
MAX(IFERROR($E694/$F694, 0), $E694-SUM($H694:AP694)),
0)</f>
        <v>0</v>
      </c>
      <c r="AR694" s="12">
        <f>IF(AR$2&gt;$D694,
MAX(IFERROR($E694/$F694, 0), $E694-SUM($H694:AQ694)),
0)</f>
        <v>0</v>
      </c>
      <c r="AS694" s="12">
        <f>IF(AS$2&gt;$D694,
MAX(IFERROR($E694/$F694, 0), $E694-SUM($H694:AR694)),
0)</f>
        <v>0</v>
      </c>
      <c r="AT694" s="12">
        <f>IF(AT$2&gt;$D694,
MAX(IFERROR($E694/$F694, 0), $E694-SUM($H694:AS694)),
0)</f>
        <v>0</v>
      </c>
      <c r="AU694" s="12">
        <f>IF(AU$2&gt;$D694,
MAX(IFERROR($E694/$F694, 0), $E694-SUM($H694:AT694)),
0)</f>
        <v>0</v>
      </c>
      <c r="AV694" s="12">
        <f>IF(AV$2&gt;$D694,
MAX(IFERROR($E694/$F694, 0), $E694-SUM($H694:AU694)),
0)</f>
        <v>0</v>
      </c>
      <c r="AW694" s="12">
        <f>IF(AW$2&gt;$D694,
MAX(IFERROR($E694/$F694, 0), $E694-SUM($H694:AV694)),
0)</f>
        <v>0</v>
      </c>
      <c r="AX694" s="12">
        <f>IF(AX$2&gt;$D694,
MAX(IFERROR($E694/$F694, 0), $E694-SUM($H694:AW694)),
0)</f>
        <v>0</v>
      </c>
      <c r="AY694" s="12">
        <f>IF(AY$2&gt;$D694,
MAX(IFERROR($E694/$F694, 0), $E694-SUM($H694:AX694)),
0)</f>
        <v>0</v>
      </c>
      <c r="AZ694" s="12">
        <f>IF(AZ$2&gt;$D694,
MAX(IFERROR($E694/$F694, 0), $E694-SUM($H694:AY694)),
0)</f>
        <v>0</v>
      </c>
      <c r="BA694" s="12">
        <f>IF(BA$2&gt;$D694,
MAX(IFERROR($E694/$F694, 0), $E694-SUM($H694:AZ694)),
0)</f>
        <v>0</v>
      </c>
      <c r="BB694" s="12">
        <f>IF(BB$2&gt;$D694,
MAX(IFERROR($E694/$F694, 0), $E694-SUM($H694:BA694)),
0)</f>
        <v>0</v>
      </c>
      <c r="BC694" s="12">
        <f>IF(BC$2&gt;$D694,
MAX(IFERROR($E694/$F694, 0), $E694-SUM($H694:BB694)),
0)</f>
        <v>0</v>
      </c>
      <c r="BD694" s="12">
        <f>IF(BD$2&gt;$D694,
MAX(IFERROR($E694/$F694, 0), $E694-SUM($H694:BC694)),
0)</f>
        <v>0</v>
      </c>
      <c r="BE694" s="12">
        <f>IF(BE$2&gt;$D694,
MAX(IFERROR($E694/$F694, 0), $E694-SUM($H694:BD694)),
0)</f>
        <v>0</v>
      </c>
      <c r="BF694" s="12">
        <f>IF(BF$2&gt;$D694,
MAX(IFERROR($E694/$F694, 0), $E694-SUM($H694:BE694)),
0)</f>
        <v>0</v>
      </c>
      <c r="BG694" s="12">
        <f>IF(BG$2&gt;$D694,
MAX(IFERROR($E694/$F694, 0), $E694-SUM($H694:BF694)),
0)</f>
        <v>0</v>
      </c>
      <c r="BH694" s="12">
        <f>IF(BH$2&gt;$D694,
MAX(IFERROR($E694/$F694, 0), $E694-SUM($H694:BG694)),
0)</f>
        <v>0</v>
      </c>
      <c r="BI694" s="12">
        <f>IF(BI$2&gt;$D694,
MAX(IFERROR($E694/$F694, 0), $E694-SUM($H694:BH694)),
0)</f>
        <v>0</v>
      </c>
      <c r="BJ694" s="12">
        <f>IF(BJ$2&gt;$D694,
MAX(IFERROR($E694/$F694, 0), $E694-SUM($H694:BI694)),
0)</f>
        <v>0</v>
      </c>
      <c r="BK694" s="12">
        <f>IF(BK$2&gt;$D694,
MAX(IFERROR($E694/$F694, 0), $E694-SUM($H694:BJ694)),
0)</f>
        <v>0</v>
      </c>
      <c r="BL694" s="12">
        <f>IF(BL$2&gt;$D694,
MAX(IFERROR($E694/$F694, 0), $E694-SUM($H694:BK694)),
0)</f>
        <v>0</v>
      </c>
      <c r="BM694" s="12">
        <f>IF(BM$2&gt;$D694,
MAX(IFERROR($E694/$F694, 0), $E694-SUM($H694:BL694)),
0)</f>
        <v>0</v>
      </c>
      <c r="BN694" s="12">
        <f>IF(BN$2&gt;$D694,
MAX(IFERROR($E694/$F694, 0), $E694-SUM($H694:BM694)),
0)</f>
        <v>0</v>
      </c>
      <c r="BO694" s="12">
        <f>IF(BO$2&gt;$D694,
MAX(IFERROR($E694/$F694, 0), $E694-SUM($H694:BN694)),
0)</f>
        <v>0</v>
      </c>
      <c r="BP694" s="12">
        <f>IF(BP$2&gt;$D694,
MAX(IFERROR($E694/$F694, 0), $E694-SUM($H694:BO694)),
0)</f>
        <v>0</v>
      </c>
      <c r="BQ694" s="12">
        <f>IF(BQ$2&gt;$D694,
MAX(IFERROR($E694/$F694, 0), $E694-SUM($H694:BP694)),
0)</f>
        <v>0</v>
      </c>
      <c r="BR694" s="12">
        <f>IF(BR$2&gt;$D694,
MAX(IFERROR($E694/$F694, 0), $E694-SUM($H694:BQ694)),
0)</f>
        <v>0</v>
      </c>
      <c r="BS694" s="12">
        <f>IF(BS$2&gt;$D694,
MAX(IFERROR($E694/$F694, 0), $E694-SUM($H694:BR694)),
0)</f>
        <v>0</v>
      </c>
      <c r="BT694" s="12">
        <f>IF(BT$2&gt;$D694,
MAX(IFERROR($E694/$F694, 0), $E694-SUM($H694:BS694)),
0)</f>
        <v>0</v>
      </c>
      <c r="BU694" s="12">
        <f>IF(BU$2&gt;$D694,
MAX(IFERROR($E694/$F694, 0), $E694-SUM($H694:BT694)),
0)</f>
        <v>0</v>
      </c>
      <c r="BV694" s="12">
        <f>IF(BV$2&gt;$D694,
MAX(IFERROR($E694/$F694, 0), $E694-SUM($H694:BU694)),
0)</f>
        <v>0</v>
      </c>
      <c r="BW694" s="12">
        <f>IF(BW$2&gt;$D694,
MAX(IFERROR($E694/$F694, 0), $E694-SUM($H694:BV694)),
0)</f>
        <v>0</v>
      </c>
      <c r="BX694" s="12">
        <f>IF(BX$2&gt;$D694,
MAX(IFERROR($E694/$F694, 0), $E694-SUM($H694:BW694)),
0)</f>
        <v>0</v>
      </c>
      <c r="BY694" s="12">
        <f>IF(BY$2&gt;$D694,
MAX(IFERROR($E694/$F694, 0), $E694-SUM($H694:BX694)),
0)</f>
        <v>0</v>
      </c>
      <c r="BZ694" s="12">
        <f>IF(BZ$2&gt;$D694,
MAX(IFERROR($E694/$F694, 0), $E694-SUM($H694:BY694)),
0)</f>
        <v>0</v>
      </c>
      <c r="CA694" s="12">
        <f>IF(CA$2&gt;$D694,
MAX(IFERROR($E694/$F694, 0), $E694-SUM($H694:BZ694)),
0)</f>
        <v>0</v>
      </c>
      <c r="CB694" s="12">
        <f>IF(CB$2&gt;$D694,
MAX(IFERROR($E694/$F694, 0), $E694-SUM($H694:CA694)),
0)</f>
        <v>0</v>
      </c>
      <c r="CC694" s="12">
        <f>IF(CC$2&gt;$D694,
MAX(IFERROR($E694/$F694, 0), $E694-SUM($H694:CB694)),
0)</f>
        <v>0</v>
      </c>
      <c r="CD694" s="12">
        <f>IF(CD$2&gt;$D694,
MAX(IFERROR($E694/$F694, 0), $E694-SUM($H694:CC694)),
0)</f>
        <v>0</v>
      </c>
      <c r="CE694" s="12">
        <f>IF(CE$2&gt;$D694,
MAX(IFERROR($E694/$F694, 0), $E694-SUM($H694:CD694)),
0)</f>
        <v>0</v>
      </c>
      <c r="CF694" s="12">
        <f>IF(CF$2&gt;$D694,
MAX(IFERROR($E694/$F694, 0), $E694-SUM($H694:CE694)),
0)</f>
        <v>0</v>
      </c>
      <c r="CG694" s="12">
        <f>IF(CG$2&gt;$D694,
MAX(IFERROR($E694/$F694, 0), $E694-SUM($H694:CF694)),
0)</f>
        <v>0</v>
      </c>
      <c r="CH694" s="12">
        <f>IF(CH$2&gt;$D694,
MAX(IFERROR($E694/$F694, 0), $E694-SUM($H694:CG694)),
0)</f>
        <v>0</v>
      </c>
      <c r="CI694" s="12">
        <f>IF(CI$2&gt;$D694,
MAX(IFERROR($E694/$F694, 0), $E694-SUM($H694:CH694)),
0)</f>
        <v>0</v>
      </c>
      <c r="CJ694" s="12">
        <f>IF(CJ$2&gt;$D694,
MAX(IFERROR($E694/$F694, 0), $E694-SUM($H694:CI694)),
0)</f>
        <v>0</v>
      </c>
      <c r="CK694" s="12">
        <f>IF(CK$2&gt;$D694,
MAX(IFERROR($E694/$F694, 0), $E694-SUM($H694:CJ694)),
0)</f>
        <v>0</v>
      </c>
      <c r="CL694" s="12">
        <f>IF(CL$2&gt;$D694,
MAX(IFERROR($E694/$F694, 0), $E694-SUM($H694:CK694)),
0)</f>
        <v>0</v>
      </c>
      <c r="CM694" s="12">
        <f>IF(CM$2&gt;$D694,
MAX(IFERROR($E694/$F694, 0), $E694-SUM($H694:CL694)),
0)</f>
        <v>0</v>
      </c>
      <c r="CN694" s="12">
        <f>IF(CN$2&gt;$D694,
MAX(IFERROR($E694/$F694, 0), $E694-SUM($H694:CM694)),
0)</f>
        <v>0</v>
      </c>
      <c r="CO694" s="12">
        <f>IF(CO$2&gt;$D694,
MAX(IFERROR($E694/$F694, 0), $E694-SUM($H694:CN694)),
0)</f>
        <v>0</v>
      </c>
      <c r="CP694" s="12">
        <f>IF(CP$2&gt;$D694,
MAX(IFERROR($E694/$F694, 0), $E694-SUM($H694:CO694)),
0)</f>
        <v>0</v>
      </c>
      <c r="CQ694" s="12">
        <f>IF(CQ$2&gt;$D694,
MAX(IFERROR($E694/$F694, 0), $E694-SUM($H694:CP694)),
0)</f>
        <v>0</v>
      </c>
      <c r="CR694" s="12">
        <f>IF(CR$2&gt;$D694,
MAX(IFERROR($E694/$F694, 0), $E694-SUM($H694:CQ694)),
0)</f>
        <v>0</v>
      </c>
      <c r="CS694" s="12">
        <f>IF(CS$2&gt;$D694,
MAX(IFERROR($E694/$F694, 0), $E694-SUM($H694:CR694)),
0)</f>
        <v>0</v>
      </c>
      <c r="CT694" s="12">
        <f>IF(CT$2&gt;$D694,
MAX(IFERROR($E694/$F694, 0), $E694-SUM($H694:CS694)),
0)</f>
        <v>0</v>
      </c>
      <c r="CU694" s="12">
        <f>IF(CU$2&gt;$D694,
MAX(IFERROR($E694/$F694, 0), $E694-SUM($H694:CT694)),
0)</f>
        <v>0</v>
      </c>
      <c r="CV694" s="12">
        <f>IF(CV$2&gt;$D694,
MAX(IFERROR($E694/$F694, 0), $E694-SUM($H694:CU694)),
0)</f>
        <v>0</v>
      </c>
      <c r="CW694" s="12">
        <f>IF(CW$2&gt;$D694,
MAX(IFERROR($E694/$F694, 0), $E694-SUM($H694:CV694)),
0)</f>
        <v>0</v>
      </c>
      <c r="CX694" s="12">
        <f>IF(CX$2&gt;$D694,
MAX(IFERROR($E694/$F694, 0), $E694-SUM($H694:CW694)),
0)</f>
        <v>0</v>
      </c>
      <c r="CY694" s="12">
        <f>IF(CY$2&gt;$D694,
MAX(IFERROR($E694/$F694, 0), $E694-SUM($H694:CX694)),
0)</f>
        <v>0</v>
      </c>
      <c r="CZ694" s="12">
        <f>IF(CZ$2&gt;$D694,
MAX(IFERROR($E694/$F694, 0), $E694-SUM($H694:CY694)),
0)</f>
        <v>0</v>
      </c>
      <c r="DA694" s="12">
        <f>IF(DA$2&gt;$D694,
MAX(IFERROR($E694/$F694, 0), $E694-SUM($H694:CZ694)),
0)</f>
        <v>0</v>
      </c>
      <c r="DB694" s="12">
        <f>IF(DB$2&gt;$D694,
MAX(IFERROR($E694/$F694, 0), $E694-SUM($H694:DA694)),
0)</f>
        <v>0</v>
      </c>
      <c r="DC694" s="12">
        <f>IF(DC$2&gt;$D694,
MAX(IFERROR($E694/$F694, 0), $E694-SUM($H694:DB694)),
0)</f>
        <v>0</v>
      </c>
      <c r="DD694" s="12">
        <f>IF(DD$2&gt;$D694,
MAX(IFERROR($E694/$F694, 0), $E694-SUM($H694:DC694)),
0)</f>
        <v>0</v>
      </c>
      <c r="DE694" s="12">
        <f>IF(DE$2&gt;$D694,
MAX(IFERROR($E694/$F694, 0), $E694-SUM($H694:DD694)),
0)</f>
        <v>0</v>
      </c>
      <c r="DF694" s="12">
        <f>IF(DF$2&gt;$D694,
MAX(IFERROR($E694/$F694, 0), $E694-SUM($H694:DE694)),
0)</f>
        <v>0</v>
      </c>
      <c r="DG694" s="12">
        <f>IF(DG$2&gt;$D694,
MAX(IFERROR($E694/$F694, 0), $E694-SUM($H694:DF694)),
0)</f>
        <v>0</v>
      </c>
      <c r="DH694" s="12">
        <f>IF(DH$2&gt;$D694,
MAX(IFERROR($E694/$F694, 0), $E694-SUM($H694:DG694)),
0)</f>
        <v>0</v>
      </c>
      <c r="DI694" s="12">
        <f>IF(DI$2&gt;$D694,
MAX(IFERROR($E694/$F694, 0), $E694-SUM($H694:DH694)),
0)</f>
        <v>0</v>
      </c>
      <c r="DJ694" s="12">
        <f>IF(DJ$2&gt;$D694,
MAX(IFERROR($E694/$F694, 0), $E694-SUM($H694:DI694)),
0)</f>
        <v>0</v>
      </c>
      <c r="DK694" s="12">
        <f>IF(DK$2&gt;$D694,
MAX(IFERROR($E694/$F694, 0), $E694-SUM($H694:DJ694)),
0)</f>
        <v>0</v>
      </c>
      <c r="DL694" s="12">
        <f>IF(DL$2&gt;$D694,
MAX(IFERROR($E694/$F694, 0), $E694-SUM($H694:DK694)),
0)</f>
        <v>0</v>
      </c>
      <c r="DM694" s="12">
        <f>IF(DM$2&gt;$D694,
MAX(IFERROR($E694/$F694, 0), $E694-SUM($H694:DL694)),
0)</f>
        <v>0</v>
      </c>
      <c r="DN694" s="12">
        <f>IF(DN$2&gt;$D694,
MAX(IFERROR($E694/$F694, 0), $E694-SUM($H694:DM694)),
0)</f>
        <v>0</v>
      </c>
      <c r="DO694" s="12">
        <f>IF(DO$2&gt;$D694,
MAX(IFERROR($E694/$F694, 0), $E694-SUM($H694:DN694)),
0)</f>
        <v>0</v>
      </c>
      <c r="DP694" s="12">
        <f>IF(DP$2&gt;$D694,
MAX(IFERROR($E694/$F694, 0), $E694-SUM($H694:DO694)),
0)</f>
        <v>0</v>
      </c>
      <c r="DQ694" s="12">
        <f>IF(DQ$2&gt;$D694,
MAX(IFERROR($E694/$F694, 0), $E694-SUM($H694:DP694)),
0)</f>
        <v>0</v>
      </c>
      <c r="DR694" s="12">
        <f>IF(DR$2&gt;$D694,
MAX(IFERROR($E694/$F694, 0), $E694-SUM($H694:DQ694)),
0)</f>
        <v>0</v>
      </c>
      <c r="DS694" s="12">
        <f>IF(DS$2&gt;$D694,
MAX(IFERROR($E694/$F694, 0), $E694-SUM($H694:DR694)),
0)</f>
        <v>0</v>
      </c>
      <c r="DT694" s="12">
        <f>IF(DT$2&gt;$D694,
MAX(IFERROR($E694/$F694, 0), $E694-SUM($H694:DS694)),
0)</f>
        <v>0</v>
      </c>
      <c r="DU694" s="12">
        <f>IF(DU$2&gt;$D694,
MAX(IFERROR($E694/$F694, 0), $E694-SUM($H694:DT694)),
0)</f>
        <v>0</v>
      </c>
      <c r="DV694" s="12">
        <f>IF(DV$2&gt;$D694,
MAX(IFERROR($E694/$F694, 0), $E694-SUM($H694:DU694)),
0)</f>
        <v>0</v>
      </c>
      <c r="DW694" s="12">
        <f>IF(DW$2&gt;$D694,
MAX(IFERROR($E694/$F694, 0), $E694-SUM($H694:DV694)),
0)</f>
        <v>0</v>
      </c>
      <c r="DX694" s="12">
        <f>IF(DX$2&gt;$D694,
MAX(IFERROR($E694/$F694, 0), $E694-SUM($H694:DW694)),
0)</f>
        <v>0</v>
      </c>
      <c r="DY694" s="12">
        <f>IF(DY$2&gt;$D694,
MAX(IFERROR($E694/$F694, 0), $E694-SUM($H694:DX694)),
0)</f>
        <v>0</v>
      </c>
      <c r="EB694" s="116">
        <f t="shared" ref="EB694:EB711" si="1695">ROW(EB694)-ROW($EB$2)+1</f>
        <v>693</v>
      </c>
      <c r="EC694" s="2" t="str">
        <f t="shared" ref="EC694:EC695" si="1696">B694</f>
        <v>Phase 1</v>
      </c>
      <c r="ED694" s="2" t="str">
        <f t="shared" ref="ED694:ED695" si="1697">C694</f>
        <v>60' Wide</v>
      </c>
      <c r="EE694" s="33" t="str">
        <f>EE713</f>
        <v>Cash</v>
      </c>
      <c r="EF694" s="2" t="str">
        <f>EF713</f>
        <v>General Overhead</v>
      </c>
    </row>
    <row r="695" spans="1:136" x14ac:dyDescent="0.3">
      <c r="B695" s="2" t="str">
        <f>Product!$F$2</f>
        <v>Phase 1</v>
      </c>
      <c r="C695" s="2" t="str">
        <f>Product!$F$3</f>
        <v>75' Wide</v>
      </c>
      <c r="D695" s="127">
        <f>SUMIFS(INDEX(Product!$B$2:$U$97, MATCH(D691, Product!$B$2:$B$97, 0), ), Product!$B$2:$U$2, $B695, Product!$B$3:$U$3, $C695)</f>
        <v>44592</v>
      </c>
      <c r="E695" s="129">
        <f>SUMIFS(INDEX(Product!$B$2:$U$97, MATCH(E691, Product!$B$2:$B$97, 0), ), Product!$B$2:$U$2, $B695, Product!$B$3:$U$3, $C695)</f>
        <v>-459500</v>
      </c>
      <c r="F695" s="128">
        <f>SUMIFS(INDEX(Product!$B$2:$U$97, MATCH(F691, Product!$B$2:$B$97, 0), ), Product!$B$2:$U$2, $B695, Product!$B$3:$U$3, $C695)</f>
        <v>24</v>
      </c>
      <c r="G695" s="11">
        <f>SUM(H695:DZ695)</f>
        <v>-459500</v>
      </c>
      <c r="I695" s="12">
        <f>IF(I$2&gt;$D695,
MAX(IFERROR($E695/$F695, 0), $E695-SUM($H695:H695)),
0)</f>
        <v>0</v>
      </c>
      <c r="J695" s="12">
        <f>IF(J$2&gt;$D695,
MAX(IFERROR($E695/$F695, 0), $E695-SUM($H695:I695)),
0)</f>
        <v>0</v>
      </c>
      <c r="K695" s="12">
        <f>IF(K$2&gt;$D695,
MAX(IFERROR($E695/$F695, 0), $E695-SUM($H695:J695)),
0)</f>
        <v>-19145.833333333332</v>
      </c>
      <c r="L695" s="12">
        <f>IF(L$2&gt;$D695,
MAX(IFERROR($E695/$F695, 0), $E695-SUM($H695:K695)),
0)</f>
        <v>-19145.833333333332</v>
      </c>
      <c r="M695" s="12">
        <f>IF(M$2&gt;$D695,
MAX(IFERROR($E695/$F695, 0), $E695-SUM($H695:L695)),
0)</f>
        <v>-19145.833333333332</v>
      </c>
      <c r="N695" s="12">
        <f>IF(N$2&gt;$D695,
MAX(IFERROR($E695/$F695, 0), $E695-SUM($H695:M695)),
0)</f>
        <v>-19145.833333333332</v>
      </c>
      <c r="O695" s="12">
        <f>IF(O$2&gt;$D695,
MAX(IFERROR($E695/$F695, 0), $E695-SUM($H695:N695)),
0)</f>
        <v>-19145.833333333332</v>
      </c>
      <c r="P695" s="12">
        <f>IF(P$2&gt;$D695,
MAX(IFERROR($E695/$F695, 0), $E695-SUM($H695:O695)),
0)</f>
        <v>-19145.833333333332</v>
      </c>
      <c r="Q695" s="12">
        <f>IF(Q$2&gt;$D695,
MAX(IFERROR($E695/$F695, 0), $E695-SUM($H695:P695)),
0)</f>
        <v>-19145.833333333332</v>
      </c>
      <c r="R695" s="12">
        <f>IF(R$2&gt;$D695,
MAX(IFERROR($E695/$F695, 0), $E695-SUM($H695:Q695)),
0)</f>
        <v>-19145.833333333332</v>
      </c>
      <c r="S695" s="12">
        <f>IF(S$2&gt;$D695,
MAX(IFERROR($E695/$F695, 0), $E695-SUM($H695:R695)),
0)</f>
        <v>-19145.833333333332</v>
      </c>
      <c r="T695" s="12">
        <f>IF(T$2&gt;$D695,
MAX(IFERROR($E695/$F695, 0), $E695-SUM($H695:S695)),
0)</f>
        <v>-19145.833333333332</v>
      </c>
      <c r="U695" s="12">
        <f>IF(U$2&gt;$D695,
MAX(IFERROR($E695/$F695, 0), $E695-SUM($H695:T695)),
0)</f>
        <v>-19145.833333333332</v>
      </c>
      <c r="V695" s="12">
        <f>IF(V$2&gt;$D695,
MAX(IFERROR($E695/$F695, 0), $E695-SUM($H695:U695)),
0)</f>
        <v>-19145.833333333332</v>
      </c>
      <c r="W695" s="12">
        <f>IF(W$2&gt;$D695,
MAX(IFERROR($E695/$F695, 0), $E695-SUM($H695:V695)),
0)</f>
        <v>-19145.833333333332</v>
      </c>
      <c r="X695" s="12">
        <f>IF(X$2&gt;$D695,
MAX(IFERROR($E695/$F695, 0), $E695-SUM($H695:W695)),
0)</f>
        <v>-19145.833333333332</v>
      </c>
      <c r="Y695" s="12">
        <f>IF(Y$2&gt;$D695,
MAX(IFERROR($E695/$F695, 0), $E695-SUM($H695:X695)),
0)</f>
        <v>-19145.833333333332</v>
      </c>
      <c r="Z695" s="12">
        <f>IF(Z$2&gt;$D695,
MAX(IFERROR($E695/$F695, 0), $E695-SUM($H695:Y695)),
0)</f>
        <v>-19145.833333333332</v>
      </c>
      <c r="AA695" s="12">
        <f>IF(AA$2&gt;$D695,
MAX(IFERROR($E695/$F695, 0), $E695-SUM($H695:Z695)),
0)</f>
        <v>-19145.833333333332</v>
      </c>
      <c r="AB695" s="12">
        <f>IF(AB$2&gt;$D695,
MAX(IFERROR($E695/$F695, 0), $E695-SUM($H695:AA695)),
0)</f>
        <v>-19145.833333333332</v>
      </c>
      <c r="AC695" s="12">
        <f>IF(AC$2&gt;$D695,
MAX(IFERROR($E695/$F695, 0), $E695-SUM($H695:AB695)),
0)</f>
        <v>-19145.833333333332</v>
      </c>
      <c r="AD695" s="12">
        <f>IF(AD$2&gt;$D695,
MAX(IFERROR($E695/$F695, 0), $E695-SUM($H695:AC695)),
0)</f>
        <v>-19145.833333333332</v>
      </c>
      <c r="AE695" s="12">
        <f>IF(AE$2&gt;$D695,
MAX(IFERROR($E695/$F695, 0), $E695-SUM($H695:AD695)),
0)</f>
        <v>-19145.833333333332</v>
      </c>
      <c r="AF695" s="12">
        <f>IF(AF$2&gt;$D695,
MAX(IFERROR($E695/$F695, 0), $E695-SUM($H695:AE695)),
0)</f>
        <v>-19145.833333333332</v>
      </c>
      <c r="AG695" s="12">
        <f>IF(AG$2&gt;$D695,
MAX(IFERROR($E695/$F695, 0), $E695-SUM($H695:AF695)),
0)</f>
        <v>-19145.833333333332</v>
      </c>
      <c r="AH695" s="12">
        <f>IF(AH$2&gt;$D695,
MAX(IFERROR($E695/$F695, 0), $E695-SUM($H695:AG695)),
0)</f>
        <v>-19145.833333333332</v>
      </c>
      <c r="AI695" s="12">
        <f>IF(AI$2&gt;$D695,
MAX(IFERROR($E695/$F695, 0), $E695-SUM($H695:AH695)),
0)</f>
        <v>-1.7462298274040222E-10</v>
      </c>
      <c r="AJ695" s="12">
        <f>IF(AJ$2&gt;$D695,
MAX(IFERROR($E695/$F695, 0), $E695-SUM($H695:AI695)),
0)</f>
        <v>0</v>
      </c>
      <c r="AK695" s="12">
        <f>IF(AK$2&gt;$D695,
MAX(IFERROR($E695/$F695, 0), $E695-SUM($H695:AJ695)),
0)</f>
        <v>0</v>
      </c>
      <c r="AL695" s="12">
        <f>IF(AL$2&gt;$D695,
MAX(IFERROR($E695/$F695, 0), $E695-SUM($H695:AK695)),
0)</f>
        <v>0</v>
      </c>
      <c r="AM695" s="12">
        <f>IF(AM$2&gt;$D695,
MAX(IFERROR($E695/$F695, 0), $E695-SUM($H695:AL695)),
0)</f>
        <v>0</v>
      </c>
      <c r="AN695" s="12">
        <f>IF(AN$2&gt;$D695,
MAX(IFERROR($E695/$F695, 0), $E695-SUM($H695:AM695)),
0)</f>
        <v>0</v>
      </c>
      <c r="AO695" s="12">
        <f>IF(AO$2&gt;$D695,
MAX(IFERROR($E695/$F695, 0), $E695-SUM($H695:AN695)),
0)</f>
        <v>0</v>
      </c>
      <c r="AP695" s="12">
        <f>IF(AP$2&gt;$D695,
MAX(IFERROR($E695/$F695, 0), $E695-SUM($H695:AO695)),
0)</f>
        <v>0</v>
      </c>
      <c r="AQ695" s="12">
        <f>IF(AQ$2&gt;$D695,
MAX(IFERROR($E695/$F695, 0), $E695-SUM($H695:AP695)),
0)</f>
        <v>0</v>
      </c>
      <c r="AR695" s="12">
        <f>IF(AR$2&gt;$D695,
MAX(IFERROR($E695/$F695, 0), $E695-SUM($H695:AQ695)),
0)</f>
        <v>0</v>
      </c>
      <c r="AS695" s="12">
        <f>IF(AS$2&gt;$D695,
MAX(IFERROR($E695/$F695, 0), $E695-SUM($H695:AR695)),
0)</f>
        <v>0</v>
      </c>
      <c r="AT695" s="12">
        <f>IF(AT$2&gt;$D695,
MAX(IFERROR($E695/$F695, 0), $E695-SUM($H695:AS695)),
0)</f>
        <v>0</v>
      </c>
      <c r="AU695" s="12">
        <f>IF(AU$2&gt;$D695,
MAX(IFERROR($E695/$F695, 0), $E695-SUM($H695:AT695)),
0)</f>
        <v>0</v>
      </c>
      <c r="AV695" s="12">
        <f>IF(AV$2&gt;$D695,
MAX(IFERROR($E695/$F695, 0), $E695-SUM($H695:AU695)),
0)</f>
        <v>0</v>
      </c>
      <c r="AW695" s="12">
        <f>IF(AW$2&gt;$D695,
MAX(IFERROR($E695/$F695, 0), $E695-SUM($H695:AV695)),
0)</f>
        <v>0</v>
      </c>
      <c r="AX695" s="12">
        <f>IF(AX$2&gt;$D695,
MAX(IFERROR($E695/$F695, 0), $E695-SUM($H695:AW695)),
0)</f>
        <v>0</v>
      </c>
      <c r="AY695" s="12">
        <f>IF(AY$2&gt;$D695,
MAX(IFERROR($E695/$F695, 0), $E695-SUM($H695:AX695)),
0)</f>
        <v>0</v>
      </c>
      <c r="AZ695" s="12">
        <f>IF(AZ$2&gt;$D695,
MAX(IFERROR($E695/$F695, 0), $E695-SUM($H695:AY695)),
0)</f>
        <v>0</v>
      </c>
      <c r="BA695" s="12">
        <f>IF(BA$2&gt;$D695,
MAX(IFERROR($E695/$F695, 0), $E695-SUM($H695:AZ695)),
0)</f>
        <v>0</v>
      </c>
      <c r="BB695" s="12">
        <f>IF(BB$2&gt;$D695,
MAX(IFERROR($E695/$F695, 0), $E695-SUM($H695:BA695)),
0)</f>
        <v>0</v>
      </c>
      <c r="BC695" s="12">
        <f>IF(BC$2&gt;$D695,
MAX(IFERROR($E695/$F695, 0), $E695-SUM($H695:BB695)),
0)</f>
        <v>0</v>
      </c>
      <c r="BD695" s="12">
        <f>IF(BD$2&gt;$D695,
MAX(IFERROR($E695/$F695, 0), $E695-SUM($H695:BC695)),
0)</f>
        <v>0</v>
      </c>
      <c r="BE695" s="12">
        <f>IF(BE$2&gt;$D695,
MAX(IFERROR($E695/$F695, 0), $E695-SUM($H695:BD695)),
0)</f>
        <v>0</v>
      </c>
      <c r="BF695" s="12">
        <f>IF(BF$2&gt;$D695,
MAX(IFERROR($E695/$F695, 0), $E695-SUM($H695:BE695)),
0)</f>
        <v>0</v>
      </c>
      <c r="BG695" s="12">
        <f>IF(BG$2&gt;$D695,
MAX(IFERROR($E695/$F695, 0), $E695-SUM($H695:BF695)),
0)</f>
        <v>0</v>
      </c>
      <c r="BH695" s="12">
        <f>IF(BH$2&gt;$D695,
MAX(IFERROR($E695/$F695, 0), $E695-SUM($H695:BG695)),
0)</f>
        <v>0</v>
      </c>
      <c r="BI695" s="12">
        <f>IF(BI$2&gt;$D695,
MAX(IFERROR($E695/$F695, 0), $E695-SUM($H695:BH695)),
0)</f>
        <v>0</v>
      </c>
      <c r="BJ695" s="12">
        <f>IF(BJ$2&gt;$D695,
MAX(IFERROR($E695/$F695, 0), $E695-SUM($H695:BI695)),
0)</f>
        <v>0</v>
      </c>
      <c r="BK695" s="12">
        <f>IF(BK$2&gt;$D695,
MAX(IFERROR($E695/$F695, 0), $E695-SUM($H695:BJ695)),
0)</f>
        <v>0</v>
      </c>
      <c r="BL695" s="12">
        <f>IF(BL$2&gt;$D695,
MAX(IFERROR($E695/$F695, 0), $E695-SUM($H695:BK695)),
0)</f>
        <v>0</v>
      </c>
      <c r="BM695" s="12">
        <f>IF(BM$2&gt;$D695,
MAX(IFERROR($E695/$F695, 0), $E695-SUM($H695:BL695)),
0)</f>
        <v>0</v>
      </c>
      <c r="BN695" s="12">
        <f>IF(BN$2&gt;$D695,
MAX(IFERROR($E695/$F695, 0), $E695-SUM($H695:BM695)),
0)</f>
        <v>0</v>
      </c>
      <c r="BO695" s="12">
        <f>IF(BO$2&gt;$D695,
MAX(IFERROR($E695/$F695, 0), $E695-SUM($H695:BN695)),
0)</f>
        <v>0</v>
      </c>
      <c r="BP695" s="12">
        <f>IF(BP$2&gt;$D695,
MAX(IFERROR($E695/$F695, 0), $E695-SUM($H695:BO695)),
0)</f>
        <v>0</v>
      </c>
      <c r="BQ695" s="12">
        <f>IF(BQ$2&gt;$D695,
MAX(IFERROR($E695/$F695, 0), $E695-SUM($H695:BP695)),
0)</f>
        <v>0</v>
      </c>
      <c r="BR695" s="12">
        <f>IF(BR$2&gt;$D695,
MAX(IFERROR($E695/$F695, 0), $E695-SUM($H695:BQ695)),
0)</f>
        <v>0</v>
      </c>
      <c r="BS695" s="12">
        <f>IF(BS$2&gt;$D695,
MAX(IFERROR($E695/$F695, 0), $E695-SUM($H695:BR695)),
0)</f>
        <v>0</v>
      </c>
      <c r="BT695" s="12">
        <f>IF(BT$2&gt;$D695,
MAX(IFERROR($E695/$F695, 0), $E695-SUM($H695:BS695)),
0)</f>
        <v>0</v>
      </c>
      <c r="BU695" s="12">
        <f>IF(BU$2&gt;$D695,
MAX(IFERROR($E695/$F695, 0), $E695-SUM($H695:BT695)),
0)</f>
        <v>0</v>
      </c>
      <c r="BV695" s="12">
        <f>IF(BV$2&gt;$D695,
MAX(IFERROR($E695/$F695, 0), $E695-SUM($H695:BU695)),
0)</f>
        <v>0</v>
      </c>
      <c r="BW695" s="12">
        <f>IF(BW$2&gt;$D695,
MAX(IFERROR($E695/$F695, 0), $E695-SUM($H695:BV695)),
0)</f>
        <v>0</v>
      </c>
      <c r="BX695" s="12">
        <f>IF(BX$2&gt;$D695,
MAX(IFERROR($E695/$F695, 0), $E695-SUM($H695:BW695)),
0)</f>
        <v>0</v>
      </c>
      <c r="BY695" s="12">
        <f>IF(BY$2&gt;$D695,
MAX(IFERROR($E695/$F695, 0), $E695-SUM($H695:BX695)),
0)</f>
        <v>0</v>
      </c>
      <c r="BZ695" s="12">
        <f>IF(BZ$2&gt;$D695,
MAX(IFERROR($E695/$F695, 0), $E695-SUM($H695:BY695)),
0)</f>
        <v>0</v>
      </c>
      <c r="CA695" s="12">
        <f>IF(CA$2&gt;$D695,
MAX(IFERROR($E695/$F695, 0), $E695-SUM($H695:BZ695)),
0)</f>
        <v>0</v>
      </c>
      <c r="CB695" s="12">
        <f>IF(CB$2&gt;$D695,
MAX(IFERROR($E695/$F695, 0), $E695-SUM($H695:CA695)),
0)</f>
        <v>0</v>
      </c>
      <c r="CC695" s="12">
        <f>IF(CC$2&gt;$D695,
MAX(IFERROR($E695/$F695, 0), $E695-SUM($H695:CB695)),
0)</f>
        <v>0</v>
      </c>
      <c r="CD695" s="12">
        <f>IF(CD$2&gt;$D695,
MAX(IFERROR($E695/$F695, 0), $E695-SUM($H695:CC695)),
0)</f>
        <v>0</v>
      </c>
      <c r="CE695" s="12">
        <f>IF(CE$2&gt;$D695,
MAX(IFERROR($E695/$F695, 0), $E695-SUM($H695:CD695)),
0)</f>
        <v>0</v>
      </c>
      <c r="CF695" s="12">
        <f>IF(CF$2&gt;$D695,
MAX(IFERROR($E695/$F695, 0), $E695-SUM($H695:CE695)),
0)</f>
        <v>0</v>
      </c>
      <c r="CG695" s="12">
        <f>IF(CG$2&gt;$D695,
MAX(IFERROR($E695/$F695, 0), $E695-SUM($H695:CF695)),
0)</f>
        <v>0</v>
      </c>
      <c r="CH695" s="12">
        <f>IF(CH$2&gt;$D695,
MAX(IFERROR($E695/$F695, 0), $E695-SUM($H695:CG695)),
0)</f>
        <v>0</v>
      </c>
      <c r="CI695" s="12">
        <f>IF(CI$2&gt;$D695,
MAX(IFERROR($E695/$F695, 0), $E695-SUM($H695:CH695)),
0)</f>
        <v>0</v>
      </c>
      <c r="CJ695" s="12">
        <f>IF(CJ$2&gt;$D695,
MAX(IFERROR($E695/$F695, 0), $E695-SUM($H695:CI695)),
0)</f>
        <v>0</v>
      </c>
      <c r="CK695" s="12">
        <f>IF(CK$2&gt;$D695,
MAX(IFERROR($E695/$F695, 0), $E695-SUM($H695:CJ695)),
0)</f>
        <v>0</v>
      </c>
      <c r="CL695" s="12">
        <f>IF(CL$2&gt;$D695,
MAX(IFERROR($E695/$F695, 0), $E695-SUM($H695:CK695)),
0)</f>
        <v>0</v>
      </c>
      <c r="CM695" s="12">
        <f>IF(CM$2&gt;$D695,
MAX(IFERROR($E695/$F695, 0), $E695-SUM($H695:CL695)),
0)</f>
        <v>0</v>
      </c>
      <c r="CN695" s="12">
        <f>IF(CN$2&gt;$D695,
MAX(IFERROR($E695/$F695, 0), $E695-SUM($H695:CM695)),
0)</f>
        <v>0</v>
      </c>
      <c r="CO695" s="12">
        <f>IF(CO$2&gt;$D695,
MAX(IFERROR($E695/$F695, 0), $E695-SUM($H695:CN695)),
0)</f>
        <v>0</v>
      </c>
      <c r="CP695" s="12">
        <f>IF(CP$2&gt;$D695,
MAX(IFERROR($E695/$F695, 0), $E695-SUM($H695:CO695)),
0)</f>
        <v>0</v>
      </c>
      <c r="CQ695" s="12">
        <f>IF(CQ$2&gt;$D695,
MAX(IFERROR($E695/$F695, 0), $E695-SUM($H695:CP695)),
0)</f>
        <v>0</v>
      </c>
      <c r="CR695" s="12">
        <f>IF(CR$2&gt;$D695,
MAX(IFERROR($E695/$F695, 0), $E695-SUM($H695:CQ695)),
0)</f>
        <v>0</v>
      </c>
      <c r="CS695" s="12">
        <f>IF(CS$2&gt;$D695,
MAX(IFERROR($E695/$F695, 0), $E695-SUM($H695:CR695)),
0)</f>
        <v>0</v>
      </c>
      <c r="CT695" s="12">
        <f>IF(CT$2&gt;$D695,
MAX(IFERROR($E695/$F695, 0), $E695-SUM($H695:CS695)),
0)</f>
        <v>0</v>
      </c>
      <c r="CU695" s="12">
        <f>IF(CU$2&gt;$D695,
MAX(IFERROR($E695/$F695, 0), $E695-SUM($H695:CT695)),
0)</f>
        <v>0</v>
      </c>
      <c r="CV695" s="12">
        <f>IF(CV$2&gt;$D695,
MAX(IFERROR($E695/$F695, 0), $E695-SUM($H695:CU695)),
0)</f>
        <v>0</v>
      </c>
      <c r="CW695" s="12">
        <f>IF(CW$2&gt;$D695,
MAX(IFERROR($E695/$F695, 0), $E695-SUM($H695:CV695)),
0)</f>
        <v>0</v>
      </c>
      <c r="CX695" s="12">
        <f>IF(CX$2&gt;$D695,
MAX(IFERROR($E695/$F695, 0), $E695-SUM($H695:CW695)),
0)</f>
        <v>0</v>
      </c>
      <c r="CY695" s="12">
        <f>IF(CY$2&gt;$D695,
MAX(IFERROR($E695/$F695, 0), $E695-SUM($H695:CX695)),
0)</f>
        <v>0</v>
      </c>
      <c r="CZ695" s="12">
        <f>IF(CZ$2&gt;$D695,
MAX(IFERROR($E695/$F695, 0), $E695-SUM($H695:CY695)),
0)</f>
        <v>0</v>
      </c>
      <c r="DA695" s="12">
        <f>IF(DA$2&gt;$D695,
MAX(IFERROR($E695/$F695, 0), $E695-SUM($H695:CZ695)),
0)</f>
        <v>0</v>
      </c>
      <c r="DB695" s="12">
        <f>IF(DB$2&gt;$D695,
MAX(IFERROR($E695/$F695, 0), $E695-SUM($H695:DA695)),
0)</f>
        <v>0</v>
      </c>
      <c r="DC695" s="12">
        <f>IF(DC$2&gt;$D695,
MAX(IFERROR($E695/$F695, 0), $E695-SUM($H695:DB695)),
0)</f>
        <v>0</v>
      </c>
      <c r="DD695" s="12">
        <f>IF(DD$2&gt;$D695,
MAX(IFERROR($E695/$F695, 0), $E695-SUM($H695:DC695)),
0)</f>
        <v>0</v>
      </c>
      <c r="DE695" s="12">
        <f>IF(DE$2&gt;$D695,
MAX(IFERROR($E695/$F695, 0), $E695-SUM($H695:DD695)),
0)</f>
        <v>0</v>
      </c>
      <c r="DF695" s="12">
        <f>IF(DF$2&gt;$D695,
MAX(IFERROR($E695/$F695, 0), $E695-SUM($H695:DE695)),
0)</f>
        <v>0</v>
      </c>
      <c r="DG695" s="12">
        <f>IF(DG$2&gt;$D695,
MAX(IFERROR($E695/$F695, 0), $E695-SUM($H695:DF695)),
0)</f>
        <v>0</v>
      </c>
      <c r="DH695" s="12">
        <f>IF(DH$2&gt;$D695,
MAX(IFERROR($E695/$F695, 0), $E695-SUM($H695:DG695)),
0)</f>
        <v>0</v>
      </c>
      <c r="DI695" s="12">
        <f>IF(DI$2&gt;$D695,
MAX(IFERROR($E695/$F695, 0), $E695-SUM($H695:DH695)),
0)</f>
        <v>0</v>
      </c>
      <c r="DJ695" s="12">
        <f>IF(DJ$2&gt;$D695,
MAX(IFERROR($E695/$F695, 0), $E695-SUM($H695:DI695)),
0)</f>
        <v>0</v>
      </c>
      <c r="DK695" s="12">
        <f>IF(DK$2&gt;$D695,
MAX(IFERROR($E695/$F695, 0), $E695-SUM($H695:DJ695)),
0)</f>
        <v>0</v>
      </c>
      <c r="DL695" s="12">
        <f>IF(DL$2&gt;$D695,
MAX(IFERROR($E695/$F695, 0), $E695-SUM($H695:DK695)),
0)</f>
        <v>0</v>
      </c>
      <c r="DM695" s="12">
        <f>IF(DM$2&gt;$D695,
MAX(IFERROR($E695/$F695, 0), $E695-SUM($H695:DL695)),
0)</f>
        <v>0</v>
      </c>
      <c r="DN695" s="12">
        <f>IF(DN$2&gt;$D695,
MAX(IFERROR($E695/$F695, 0), $E695-SUM($H695:DM695)),
0)</f>
        <v>0</v>
      </c>
      <c r="DO695" s="12">
        <f>IF(DO$2&gt;$D695,
MAX(IFERROR($E695/$F695, 0), $E695-SUM($H695:DN695)),
0)</f>
        <v>0</v>
      </c>
      <c r="DP695" s="12">
        <f>IF(DP$2&gt;$D695,
MAX(IFERROR($E695/$F695, 0), $E695-SUM($H695:DO695)),
0)</f>
        <v>0</v>
      </c>
      <c r="DQ695" s="12">
        <f>IF(DQ$2&gt;$D695,
MAX(IFERROR($E695/$F695, 0), $E695-SUM($H695:DP695)),
0)</f>
        <v>0</v>
      </c>
      <c r="DR695" s="12">
        <f>IF(DR$2&gt;$D695,
MAX(IFERROR($E695/$F695, 0), $E695-SUM($H695:DQ695)),
0)</f>
        <v>0</v>
      </c>
      <c r="DS695" s="12">
        <f>IF(DS$2&gt;$D695,
MAX(IFERROR($E695/$F695, 0), $E695-SUM($H695:DR695)),
0)</f>
        <v>0</v>
      </c>
      <c r="DT695" s="12">
        <f>IF(DT$2&gt;$D695,
MAX(IFERROR($E695/$F695, 0), $E695-SUM($H695:DS695)),
0)</f>
        <v>0</v>
      </c>
      <c r="DU695" s="12">
        <f>IF(DU$2&gt;$D695,
MAX(IFERROR($E695/$F695, 0), $E695-SUM($H695:DT695)),
0)</f>
        <v>0</v>
      </c>
      <c r="DV695" s="12">
        <f>IF(DV$2&gt;$D695,
MAX(IFERROR($E695/$F695, 0), $E695-SUM($H695:DU695)),
0)</f>
        <v>0</v>
      </c>
      <c r="DW695" s="12">
        <f>IF(DW$2&gt;$D695,
MAX(IFERROR($E695/$F695, 0), $E695-SUM($H695:DV695)),
0)</f>
        <v>0</v>
      </c>
      <c r="DX695" s="12">
        <f>IF(DX$2&gt;$D695,
MAX(IFERROR($E695/$F695, 0), $E695-SUM($H695:DW695)),
0)</f>
        <v>0</v>
      </c>
      <c r="DY695" s="12">
        <f>IF(DY$2&gt;$D695,
MAX(IFERROR($E695/$F695, 0), $E695-SUM($H695:DX695)),
0)</f>
        <v>0</v>
      </c>
      <c r="EB695" s="116">
        <f t="shared" si="1695"/>
        <v>694</v>
      </c>
      <c r="EC695" s="2" t="str">
        <f t="shared" si="1696"/>
        <v>Phase 1</v>
      </c>
      <c r="ED695" s="2" t="str">
        <f t="shared" si="1697"/>
        <v>75' Wide</v>
      </c>
      <c r="EE695" s="33" t="str">
        <f>EE713</f>
        <v>Cash</v>
      </c>
      <c r="EF695" s="2" t="str">
        <f>EF713</f>
        <v>General Overhead</v>
      </c>
    </row>
    <row r="696" spans="1:136" x14ac:dyDescent="0.3">
      <c r="D696" s="127"/>
      <c r="E696" s="129"/>
      <c r="F696" s="128"/>
      <c r="I696" s="21"/>
      <c r="J696" s="21"/>
      <c r="K696" s="21"/>
      <c r="L696" s="21"/>
      <c r="M696" s="21"/>
      <c r="N696" s="21"/>
      <c r="O696" s="21"/>
      <c r="P696" s="21"/>
      <c r="Q696" s="21"/>
      <c r="R696" s="21"/>
      <c r="S696" s="21"/>
      <c r="T696" s="21"/>
      <c r="U696" s="21"/>
      <c r="V696" s="21"/>
      <c r="W696" s="21"/>
      <c r="X696" s="21"/>
      <c r="Y696" s="21"/>
      <c r="Z696" s="21"/>
      <c r="AA696" s="21"/>
      <c r="AB696" s="21"/>
      <c r="AC696" s="21"/>
      <c r="AD696" s="21"/>
      <c r="AE696" s="21"/>
      <c r="AF696" s="21"/>
      <c r="AG696" s="21"/>
      <c r="AH696" s="21"/>
      <c r="AI696" s="21"/>
      <c r="AJ696" s="21"/>
      <c r="AK696" s="21"/>
      <c r="AL696" s="21"/>
      <c r="AM696" s="21"/>
      <c r="AN696" s="21"/>
      <c r="AO696" s="21"/>
      <c r="AP696" s="21"/>
      <c r="AQ696" s="21"/>
      <c r="AR696" s="21"/>
      <c r="AS696" s="21"/>
      <c r="AT696" s="21"/>
      <c r="AU696" s="21"/>
      <c r="AV696" s="21"/>
      <c r="AW696" s="21"/>
      <c r="AX696" s="21"/>
      <c r="AY696" s="21"/>
      <c r="AZ696" s="21"/>
      <c r="BA696" s="21"/>
      <c r="BB696" s="21"/>
      <c r="BC696" s="21"/>
      <c r="BD696" s="21"/>
      <c r="BE696" s="21"/>
      <c r="BF696" s="21"/>
      <c r="BG696" s="21"/>
      <c r="BH696" s="21"/>
      <c r="BI696" s="21"/>
      <c r="BJ696" s="21"/>
      <c r="BK696" s="21"/>
      <c r="BL696" s="21"/>
      <c r="BM696" s="21"/>
      <c r="BN696" s="21"/>
      <c r="BO696" s="21"/>
      <c r="BP696" s="21"/>
      <c r="BQ696" s="21"/>
      <c r="BR696" s="21"/>
      <c r="BS696" s="21"/>
      <c r="BT696" s="21"/>
      <c r="BU696" s="21"/>
      <c r="BV696" s="21"/>
      <c r="BW696" s="21"/>
      <c r="BX696" s="21"/>
      <c r="BY696" s="21"/>
      <c r="BZ696" s="21"/>
      <c r="CA696" s="21"/>
      <c r="CB696" s="21"/>
      <c r="CC696" s="21"/>
      <c r="CD696" s="21"/>
      <c r="CE696" s="21"/>
      <c r="CF696" s="21"/>
      <c r="CG696" s="21"/>
      <c r="CH696" s="21"/>
      <c r="CI696" s="21"/>
      <c r="CJ696" s="21"/>
      <c r="CK696" s="21"/>
      <c r="CL696" s="21"/>
      <c r="CM696" s="21"/>
      <c r="CN696" s="21"/>
      <c r="CO696" s="21"/>
      <c r="CP696" s="21"/>
      <c r="CQ696" s="21"/>
      <c r="CR696" s="21"/>
      <c r="CS696" s="21"/>
      <c r="CT696" s="21"/>
      <c r="CU696" s="21"/>
      <c r="CV696" s="21"/>
      <c r="CW696" s="21"/>
      <c r="CX696" s="21"/>
      <c r="CY696" s="21"/>
      <c r="CZ696" s="21"/>
      <c r="DA696" s="21"/>
      <c r="DB696" s="21"/>
      <c r="DC696" s="21"/>
      <c r="DD696" s="21"/>
      <c r="DE696" s="21"/>
      <c r="DF696" s="21"/>
      <c r="DG696" s="21"/>
      <c r="DH696" s="21"/>
      <c r="DI696" s="21"/>
      <c r="DJ696" s="21"/>
      <c r="DK696" s="21"/>
      <c r="DL696" s="21"/>
      <c r="DM696" s="21"/>
      <c r="DN696" s="21"/>
      <c r="DO696" s="21"/>
      <c r="DP696" s="21"/>
      <c r="DQ696" s="21"/>
      <c r="DR696" s="21"/>
      <c r="DS696" s="21"/>
      <c r="DT696" s="21"/>
      <c r="DU696" s="21"/>
      <c r="DV696" s="21"/>
      <c r="DW696" s="21"/>
      <c r="DX696" s="21"/>
      <c r="DY696" s="21"/>
      <c r="EE696" s="33"/>
    </row>
    <row r="697" spans="1:136" x14ac:dyDescent="0.3">
      <c r="B697" s="2" t="str">
        <f>Product!$G$2</f>
        <v>Phase 2</v>
      </c>
      <c r="C697" s="2" t="str">
        <f>Product!$G$3</f>
        <v>50' Wide</v>
      </c>
      <c r="D697" s="127">
        <f>SUMIFS(INDEX(Product!$B$2:$U$97, MATCH(D691, Product!$B$2:$B$97, 0), ), Product!$B$2:$U$2, $B697, Product!$B$3:$U$3, $C697)</f>
        <v>44957</v>
      </c>
      <c r="E697" s="129">
        <f>SUMIFS(INDEX(Product!$B$2:$U$97, MATCH(E691, Product!$B$2:$B$97, 0), ), Product!$B$2:$U$2, $B697, Product!$B$3:$U$3, $C697)</f>
        <v>-496500</v>
      </c>
      <c r="F697" s="128">
        <f>SUMIFS(INDEX(Product!$B$2:$U$97, MATCH(F691, Product!$B$2:$B$97, 0), ), Product!$B$2:$U$2, $B697, Product!$B$3:$U$3, $C697)</f>
        <v>24</v>
      </c>
      <c r="G697" s="11">
        <f>SUM(H697:DZ697)</f>
        <v>-496500</v>
      </c>
      <c r="I697" s="12">
        <f>IF(I$2&gt;$D697,
MAX(IFERROR($E697/$F697, 0), $E697-SUM($H697:H697)),
0)</f>
        <v>0</v>
      </c>
      <c r="J697" s="12">
        <f>IF(J$2&gt;$D697,
MAX(IFERROR($E697/$F697, 0), $E697-SUM($H697:I697)),
0)</f>
        <v>0</v>
      </c>
      <c r="K697" s="12">
        <f>IF(K$2&gt;$D697,
MAX(IFERROR($E697/$F697, 0), $E697-SUM($H697:J697)),
0)</f>
        <v>0</v>
      </c>
      <c r="L697" s="12">
        <f>IF(L$2&gt;$D697,
MAX(IFERROR($E697/$F697, 0), $E697-SUM($H697:K697)),
0)</f>
        <v>0</v>
      </c>
      <c r="M697" s="12">
        <f>IF(M$2&gt;$D697,
MAX(IFERROR($E697/$F697, 0), $E697-SUM($H697:L697)),
0)</f>
        <v>0</v>
      </c>
      <c r="N697" s="12">
        <f>IF(N$2&gt;$D697,
MAX(IFERROR($E697/$F697, 0), $E697-SUM($H697:M697)),
0)</f>
        <v>0</v>
      </c>
      <c r="O697" s="12">
        <f>IF(O$2&gt;$D697,
MAX(IFERROR($E697/$F697, 0), $E697-SUM($H697:N697)),
0)</f>
        <v>0</v>
      </c>
      <c r="P697" s="12">
        <f>IF(P$2&gt;$D697,
MAX(IFERROR($E697/$F697, 0), $E697-SUM($H697:O697)),
0)</f>
        <v>0</v>
      </c>
      <c r="Q697" s="12">
        <f>IF(Q$2&gt;$D697,
MAX(IFERROR($E697/$F697, 0), $E697-SUM($H697:P697)),
0)</f>
        <v>0</v>
      </c>
      <c r="R697" s="12">
        <f>IF(R$2&gt;$D697,
MAX(IFERROR($E697/$F697, 0), $E697-SUM($H697:Q697)),
0)</f>
        <v>0</v>
      </c>
      <c r="S697" s="12">
        <f>IF(S$2&gt;$D697,
MAX(IFERROR($E697/$F697, 0), $E697-SUM($H697:R697)),
0)</f>
        <v>0</v>
      </c>
      <c r="T697" s="12">
        <f>IF(T$2&gt;$D697,
MAX(IFERROR($E697/$F697, 0), $E697-SUM($H697:S697)),
0)</f>
        <v>0</v>
      </c>
      <c r="U697" s="12">
        <f>IF(U$2&gt;$D697,
MAX(IFERROR($E697/$F697, 0), $E697-SUM($H697:T697)),
0)</f>
        <v>0</v>
      </c>
      <c r="V697" s="12">
        <f>IF(V$2&gt;$D697,
MAX(IFERROR($E697/$F697, 0), $E697-SUM($H697:U697)),
0)</f>
        <v>0</v>
      </c>
      <c r="W697" s="12">
        <f>IF(W$2&gt;$D697,
MAX(IFERROR($E697/$F697, 0), $E697-SUM($H697:V697)),
0)</f>
        <v>-20687.5</v>
      </c>
      <c r="X697" s="12">
        <f>IF(X$2&gt;$D697,
MAX(IFERROR($E697/$F697, 0), $E697-SUM($H697:W697)),
0)</f>
        <v>-20687.5</v>
      </c>
      <c r="Y697" s="12">
        <f>IF(Y$2&gt;$D697,
MAX(IFERROR($E697/$F697, 0), $E697-SUM($H697:X697)),
0)</f>
        <v>-20687.5</v>
      </c>
      <c r="Z697" s="12">
        <f>IF(Z$2&gt;$D697,
MAX(IFERROR($E697/$F697, 0), $E697-SUM($H697:Y697)),
0)</f>
        <v>-20687.5</v>
      </c>
      <c r="AA697" s="12">
        <f>IF(AA$2&gt;$D697,
MAX(IFERROR($E697/$F697, 0), $E697-SUM($H697:Z697)),
0)</f>
        <v>-20687.5</v>
      </c>
      <c r="AB697" s="12">
        <f>IF(AB$2&gt;$D697,
MAX(IFERROR($E697/$F697, 0), $E697-SUM($H697:AA697)),
0)</f>
        <v>-20687.5</v>
      </c>
      <c r="AC697" s="12">
        <f>IF(AC$2&gt;$D697,
MAX(IFERROR($E697/$F697, 0), $E697-SUM($H697:AB697)),
0)</f>
        <v>-20687.5</v>
      </c>
      <c r="AD697" s="12">
        <f>IF(AD$2&gt;$D697,
MAX(IFERROR($E697/$F697, 0), $E697-SUM($H697:AC697)),
0)</f>
        <v>-20687.5</v>
      </c>
      <c r="AE697" s="12">
        <f>IF(AE$2&gt;$D697,
MAX(IFERROR($E697/$F697, 0), $E697-SUM($H697:AD697)),
0)</f>
        <v>-20687.5</v>
      </c>
      <c r="AF697" s="12">
        <f>IF(AF$2&gt;$D697,
MAX(IFERROR($E697/$F697, 0), $E697-SUM($H697:AE697)),
0)</f>
        <v>-20687.5</v>
      </c>
      <c r="AG697" s="12">
        <f>IF(AG$2&gt;$D697,
MAX(IFERROR($E697/$F697, 0), $E697-SUM($H697:AF697)),
0)</f>
        <v>-20687.5</v>
      </c>
      <c r="AH697" s="12">
        <f>IF(AH$2&gt;$D697,
MAX(IFERROR($E697/$F697, 0), $E697-SUM($H697:AG697)),
0)</f>
        <v>-20687.5</v>
      </c>
      <c r="AI697" s="12">
        <f>IF(AI$2&gt;$D697,
MAX(IFERROR($E697/$F697, 0), $E697-SUM($H697:AH697)),
0)</f>
        <v>-20687.5</v>
      </c>
      <c r="AJ697" s="12">
        <f>IF(AJ$2&gt;$D697,
MAX(IFERROR($E697/$F697, 0), $E697-SUM($H697:AI697)),
0)</f>
        <v>-20687.5</v>
      </c>
      <c r="AK697" s="12">
        <f>IF(AK$2&gt;$D697,
MAX(IFERROR($E697/$F697, 0), $E697-SUM($H697:AJ697)),
0)</f>
        <v>-20687.5</v>
      </c>
      <c r="AL697" s="12">
        <f>IF(AL$2&gt;$D697,
MAX(IFERROR($E697/$F697, 0), $E697-SUM($H697:AK697)),
0)</f>
        <v>-20687.5</v>
      </c>
      <c r="AM697" s="12">
        <f>IF(AM$2&gt;$D697,
MAX(IFERROR($E697/$F697, 0), $E697-SUM($H697:AL697)),
0)</f>
        <v>-20687.5</v>
      </c>
      <c r="AN697" s="12">
        <f>IF(AN$2&gt;$D697,
MAX(IFERROR($E697/$F697, 0), $E697-SUM($H697:AM697)),
0)</f>
        <v>-20687.5</v>
      </c>
      <c r="AO697" s="12">
        <f>IF(AO$2&gt;$D697,
MAX(IFERROR($E697/$F697, 0), $E697-SUM($H697:AN697)),
0)</f>
        <v>-20687.5</v>
      </c>
      <c r="AP697" s="12">
        <f>IF(AP$2&gt;$D697,
MAX(IFERROR($E697/$F697, 0), $E697-SUM($H697:AO697)),
0)</f>
        <v>-20687.5</v>
      </c>
      <c r="AQ697" s="12">
        <f>IF(AQ$2&gt;$D697,
MAX(IFERROR($E697/$F697, 0), $E697-SUM($H697:AP697)),
0)</f>
        <v>-20687.5</v>
      </c>
      <c r="AR697" s="12">
        <f>IF(AR$2&gt;$D697,
MAX(IFERROR($E697/$F697, 0), $E697-SUM($H697:AQ697)),
0)</f>
        <v>-20687.5</v>
      </c>
      <c r="AS697" s="12">
        <f>IF(AS$2&gt;$D697,
MAX(IFERROR($E697/$F697, 0), $E697-SUM($H697:AR697)),
0)</f>
        <v>-20687.5</v>
      </c>
      <c r="AT697" s="12">
        <f>IF(AT$2&gt;$D697,
MAX(IFERROR($E697/$F697, 0), $E697-SUM($H697:AS697)),
0)</f>
        <v>-20687.5</v>
      </c>
      <c r="AU697" s="12">
        <f>IF(AU$2&gt;$D697,
MAX(IFERROR($E697/$F697, 0), $E697-SUM($H697:AT697)),
0)</f>
        <v>0</v>
      </c>
      <c r="AV697" s="12">
        <f>IF(AV$2&gt;$D697,
MAX(IFERROR($E697/$F697, 0), $E697-SUM($H697:AU697)),
0)</f>
        <v>0</v>
      </c>
      <c r="AW697" s="12">
        <f>IF(AW$2&gt;$D697,
MAX(IFERROR($E697/$F697, 0), $E697-SUM($H697:AV697)),
0)</f>
        <v>0</v>
      </c>
      <c r="AX697" s="12">
        <f>IF(AX$2&gt;$D697,
MAX(IFERROR($E697/$F697, 0), $E697-SUM($H697:AW697)),
0)</f>
        <v>0</v>
      </c>
      <c r="AY697" s="12">
        <f>IF(AY$2&gt;$D697,
MAX(IFERROR($E697/$F697, 0), $E697-SUM($H697:AX697)),
0)</f>
        <v>0</v>
      </c>
      <c r="AZ697" s="12">
        <f>IF(AZ$2&gt;$D697,
MAX(IFERROR($E697/$F697, 0), $E697-SUM($H697:AY697)),
0)</f>
        <v>0</v>
      </c>
      <c r="BA697" s="12">
        <f>IF(BA$2&gt;$D697,
MAX(IFERROR($E697/$F697, 0), $E697-SUM($H697:AZ697)),
0)</f>
        <v>0</v>
      </c>
      <c r="BB697" s="12">
        <f>IF(BB$2&gt;$D697,
MAX(IFERROR($E697/$F697, 0), $E697-SUM($H697:BA697)),
0)</f>
        <v>0</v>
      </c>
      <c r="BC697" s="12">
        <f>IF(BC$2&gt;$D697,
MAX(IFERROR($E697/$F697, 0), $E697-SUM($H697:BB697)),
0)</f>
        <v>0</v>
      </c>
      <c r="BD697" s="12">
        <f>IF(BD$2&gt;$D697,
MAX(IFERROR($E697/$F697, 0), $E697-SUM($H697:BC697)),
0)</f>
        <v>0</v>
      </c>
      <c r="BE697" s="12">
        <f>IF(BE$2&gt;$D697,
MAX(IFERROR($E697/$F697, 0), $E697-SUM($H697:BD697)),
0)</f>
        <v>0</v>
      </c>
      <c r="BF697" s="12">
        <f>IF(BF$2&gt;$D697,
MAX(IFERROR($E697/$F697, 0), $E697-SUM($H697:BE697)),
0)</f>
        <v>0</v>
      </c>
      <c r="BG697" s="12">
        <f>IF(BG$2&gt;$D697,
MAX(IFERROR($E697/$F697, 0), $E697-SUM($H697:BF697)),
0)</f>
        <v>0</v>
      </c>
      <c r="BH697" s="12">
        <f>IF(BH$2&gt;$D697,
MAX(IFERROR($E697/$F697, 0), $E697-SUM($H697:BG697)),
0)</f>
        <v>0</v>
      </c>
      <c r="BI697" s="12">
        <f>IF(BI$2&gt;$D697,
MAX(IFERROR($E697/$F697, 0), $E697-SUM($H697:BH697)),
0)</f>
        <v>0</v>
      </c>
      <c r="BJ697" s="12">
        <f>IF(BJ$2&gt;$D697,
MAX(IFERROR($E697/$F697, 0), $E697-SUM($H697:BI697)),
0)</f>
        <v>0</v>
      </c>
      <c r="BK697" s="12">
        <f>IF(BK$2&gt;$D697,
MAX(IFERROR($E697/$F697, 0), $E697-SUM($H697:BJ697)),
0)</f>
        <v>0</v>
      </c>
      <c r="BL697" s="12">
        <f>IF(BL$2&gt;$D697,
MAX(IFERROR($E697/$F697, 0), $E697-SUM($H697:BK697)),
0)</f>
        <v>0</v>
      </c>
      <c r="BM697" s="12">
        <f>IF(BM$2&gt;$D697,
MAX(IFERROR($E697/$F697, 0), $E697-SUM($H697:BL697)),
0)</f>
        <v>0</v>
      </c>
      <c r="BN697" s="12">
        <f>IF(BN$2&gt;$D697,
MAX(IFERROR($E697/$F697, 0), $E697-SUM($H697:BM697)),
0)</f>
        <v>0</v>
      </c>
      <c r="BO697" s="12">
        <f>IF(BO$2&gt;$D697,
MAX(IFERROR($E697/$F697, 0), $E697-SUM($H697:BN697)),
0)</f>
        <v>0</v>
      </c>
      <c r="BP697" s="12">
        <f>IF(BP$2&gt;$D697,
MAX(IFERROR($E697/$F697, 0), $E697-SUM($H697:BO697)),
0)</f>
        <v>0</v>
      </c>
      <c r="BQ697" s="12">
        <f>IF(BQ$2&gt;$D697,
MAX(IFERROR($E697/$F697, 0), $E697-SUM($H697:BP697)),
0)</f>
        <v>0</v>
      </c>
      <c r="BR697" s="12">
        <f>IF(BR$2&gt;$D697,
MAX(IFERROR($E697/$F697, 0), $E697-SUM($H697:BQ697)),
0)</f>
        <v>0</v>
      </c>
      <c r="BS697" s="12">
        <f>IF(BS$2&gt;$D697,
MAX(IFERROR($E697/$F697, 0), $E697-SUM($H697:BR697)),
0)</f>
        <v>0</v>
      </c>
      <c r="BT697" s="12">
        <f>IF(BT$2&gt;$D697,
MAX(IFERROR($E697/$F697, 0), $E697-SUM($H697:BS697)),
0)</f>
        <v>0</v>
      </c>
      <c r="BU697" s="12">
        <f>IF(BU$2&gt;$D697,
MAX(IFERROR($E697/$F697, 0), $E697-SUM($H697:BT697)),
0)</f>
        <v>0</v>
      </c>
      <c r="BV697" s="12">
        <f>IF(BV$2&gt;$D697,
MAX(IFERROR($E697/$F697, 0), $E697-SUM($H697:BU697)),
0)</f>
        <v>0</v>
      </c>
      <c r="BW697" s="12">
        <f>IF(BW$2&gt;$D697,
MAX(IFERROR($E697/$F697, 0), $E697-SUM($H697:BV697)),
0)</f>
        <v>0</v>
      </c>
      <c r="BX697" s="12">
        <f>IF(BX$2&gt;$D697,
MAX(IFERROR($E697/$F697, 0), $E697-SUM($H697:BW697)),
0)</f>
        <v>0</v>
      </c>
      <c r="BY697" s="12">
        <f>IF(BY$2&gt;$D697,
MAX(IFERROR($E697/$F697, 0), $E697-SUM($H697:BX697)),
0)</f>
        <v>0</v>
      </c>
      <c r="BZ697" s="12">
        <f>IF(BZ$2&gt;$D697,
MAX(IFERROR($E697/$F697, 0), $E697-SUM($H697:BY697)),
0)</f>
        <v>0</v>
      </c>
      <c r="CA697" s="12">
        <f>IF(CA$2&gt;$D697,
MAX(IFERROR($E697/$F697, 0), $E697-SUM($H697:BZ697)),
0)</f>
        <v>0</v>
      </c>
      <c r="CB697" s="12">
        <f>IF(CB$2&gt;$D697,
MAX(IFERROR($E697/$F697, 0), $E697-SUM($H697:CA697)),
0)</f>
        <v>0</v>
      </c>
      <c r="CC697" s="12">
        <f>IF(CC$2&gt;$D697,
MAX(IFERROR($E697/$F697, 0), $E697-SUM($H697:CB697)),
0)</f>
        <v>0</v>
      </c>
      <c r="CD697" s="12">
        <f>IF(CD$2&gt;$D697,
MAX(IFERROR($E697/$F697, 0), $E697-SUM($H697:CC697)),
0)</f>
        <v>0</v>
      </c>
      <c r="CE697" s="12">
        <f>IF(CE$2&gt;$D697,
MAX(IFERROR($E697/$F697, 0), $E697-SUM($H697:CD697)),
0)</f>
        <v>0</v>
      </c>
      <c r="CF697" s="12">
        <f>IF(CF$2&gt;$D697,
MAX(IFERROR($E697/$F697, 0), $E697-SUM($H697:CE697)),
0)</f>
        <v>0</v>
      </c>
      <c r="CG697" s="12">
        <f>IF(CG$2&gt;$D697,
MAX(IFERROR($E697/$F697, 0), $E697-SUM($H697:CF697)),
0)</f>
        <v>0</v>
      </c>
      <c r="CH697" s="12">
        <f>IF(CH$2&gt;$D697,
MAX(IFERROR($E697/$F697, 0), $E697-SUM($H697:CG697)),
0)</f>
        <v>0</v>
      </c>
      <c r="CI697" s="12">
        <f>IF(CI$2&gt;$D697,
MAX(IFERROR($E697/$F697, 0), $E697-SUM($H697:CH697)),
0)</f>
        <v>0</v>
      </c>
      <c r="CJ697" s="12">
        <f>IF(CJ$2&gt;$D697,
MAX(IFERROR($E697/$F697, 0), $E697-SUM($H697:CI697)),
0)</f>
        <v>0</v>
      </c>
      <c r="CK697" s="12">
        <f>IF(CK$2&gt;$D697,
MAX(IFERROR($E697/$F697, 0), $E697-SUM($H697:CJ697)),
0)</f>
        <v>0</v>
      </c>
      <c r="CL697" s="12">
        <f>IF(CL$2&gt;$D697,
MAX(IFERROR($E697/$F697, 0), $E697-SUM($H697:CK697)),
0)</f>
        <v>0</v>
      </c>
      <c r="CM697" s="12">
        <f>IF(CM$2&gt;$D697,
MAX(IFERROR($E697/$F697, 0), $E697-SUM($H697:CL697)),
0)</f>
        <v>0</v>
      </c>
      <c r="CN697" s="12">
        <f>IF(CN$2&gt;$D697,
MAX(IFERROR($E697/$F697, 0), $E697-SUM($H697:CM697)),
0)</f>
        <v>0</v>
      </c>
      <c r="CO697" s="12">
        <f>IF(CO$2&gt;$D697,
MAX(IFERROR($E697/$F697, 0), $E697-SUM($H697:CN697)),
0)</f>
        <v>0</v>
      </c>
      <c r="CP697" s="12">
        <f>IF(CP$2&gt;$D697,
MAX(IFERROR($E697/$F697, 0), $E697-SUM($H697:CO697)),
0)</f>
        <v>0</v>
      </c>
      <c r="CQ697" s="12">
        <f>IF(CQ$2&gt;$D697,
MAX(IFERROR($E697/$F697, 0), $E697-SUM($H697:CP697)),
0)</f>
        <v>0</v>
      </c>
      <c r="CR697" s="12">
        <f>IF(CR$2&gt;$D697,
MAX(IFERROR($E697/$F697, 0), $E697-SUM($H697:CQ697)),
0)</f>
        <v>0</v>
      </c>
      <c r="CS697" s="12">
        <f>IF(CS$2&gt;$D697,
MAX(IFERROR($E697/$F697, 0), $E697-SUM($H697:CR697)),
0)</f>
        <v>0</v>
      </c>
      <c r="CT697" s="12">
        <f>IF(CT$2&gt;$D697,
MAX(IFERROR($E697/$F697, 0), $E697-SUM($H697:CS697)),
0)</f>
        <v>0</v>
      </c>
      <c r="CU697" s="12">
        <f>IF(CU$2&gt;$D697,
MAX(IFERROR($E697/$F697, 0), $E697-SUM($H697:CT697)),
0)</f>
        <v>0</v>
      </c>
      <c r="CV697" s="12">
        <f>IF(CV$2&gt;$D697,
MAX(IFERROR($E697/$F697, 0), $E697-SUM($H697:CU697)),
0)</f>
        <v>0</v>
      </c>
      <c r="CW697" s="12">
        <f>IF(CW$2&gt;$D697,
MAX(IFERROR($E697/$F697, 0), $E697-SUM($H697:CV697)),
0)</f>
        <v>0</v>
      </c>
      <c r="CX697" s="12">
        <f>IF(CX$2&gt;$D697,
MAX(IFERROR($E697/$F697, 0), $E697-SUM($H697:CW697)),
0)</f>
        <v>0</v>
      </c>
      <c r="CY697" s="12">
        <f>IF(CY$2&gt;$D697,
MAX(IFERROR($E697/$F697, 0), $E697-SUM($H697:CX697)),
0)</f>
        <v>0</v>
      </c>
      <c r="CZ697" s="12">
        <f>IF(CZ$2&gt;$D697,
MAX(IFERROR($E697/$F697, 0), $E697-SUM($H697:CY697)),
0)</f>
        <v>0</v>
      </c>
      <c r="DA697" s="12">
        <f>IF(DA$2&gt;$D697,
MAX(IFERROR($E697/$F697, 0), $E697-SUM($H697:CZ697)),
0)</f>
        <v>0</v>
      </c>
      <c r="DB697" s="12">
        <f>IF(DB$2&gt;$D697,
MAX(IFERROR($E697/$F697, 0), $E697-SUM($H697:DA697)),
0)</f>
        <v>0</v>
      </c>
      <c r="DC697" s="12">
        <f>IF(DC$2&gt;$D697,
MAX(IFERROR($E697/$F697, 0), $E697-SUM($H697:DB697)),
0)</f>
        <v>0</v>
      </c>
      <c r="DD697" s="12">
        <f>IF(DD$2&gt;$D697,
MAX(IFERROR($E697/$F697, 0), $E697-SUM($H697:DC697)),
0)</f>
        <v>0</v>
      </c>
      <c r="DE697" s="12">
        <f>IF(DE$2&gt;$D697,
MAX(IFERROR($E697/$F697, 0), $E697-SUM($H697:DD697)),
0)</f>
        <v>0</v>
      </c>
      <c r="DF697" s="12">
        <f>IF(DF$2&gt;$D697,
MAX(IFERROR($E697/$F697, 0), $E697-SUM($H697:DE697)),
0)</f>
        <v>0</v>
      </c>
      <c r="DG697" s="12">
        <f>IF(DG$2&gt;$D697,
MAX(IFERROR($E697/$F697, 0), $E697-SUM($H697:DF697)),
0)</f>
        <v>0</v>
      </c>
      <c r="DH697" s="12">
        <f>IF(DH$2&gt;$D697,
MAX(IFERROR($E697/$F697, 0), $E697-SUM($H697:DG697)),
0)</f>
        <v>0</v>
      </c>
      <c r="DI697" s="12">
        <f>IF(DI$2&gt;$D697,
MAX(IFERROR($E697/$F697, 0), $E697-SUM($H697:DH697)),
0)</f>
        <v>0</v>
      </c>
      <c r="DJ697" s="12">
        <f>IF(DJ$2&gt;$D697,
MAX(IFERROR($E697/$F697, 0), $E697-SUM($H697:DI697)),
0)</f>
        <v>0</v>
      </c>
      <c r="DK697" s="12">
        <f>IF(DK$2&gt;$D697,
MAX(IFERROR($E697/$F697, 0), $E697-SUM($H697:DJ697)),
0)</f>
        <v>0</v>
      </c>
      <c r="DL697" s="12">
        <f>IF(DL$2&gt;$D697,
MAX(IFERROR($E697/$F697, 0), $E697-SUM($H697:DK697)),
0)</f>
        <v>0</v>
      </c>
      <c r="DM697" s="12">
        <f>IF(DM$2&gt;$D697,
MAX(IFERROR($E697/$F697, 0), $E697-SUM($H697:DL697)),
0)</f>
        <v>0</v>
      </c>
      <c r="DN697" s="12">
        <f>IF(DN$2&gt;$D697,
MAX(IFERROR($E697/$F697, 0), $E697-SUM($H697:DM697)),
0)</f>
        <v>0</v>
      </c>
      <c r="DO697" s="12">
        <f>IF(DO$2&gt;$D697,
MAX(IFERROR($E697/$F697, 0), $E697-SUM($H697:DN697)),
0)</f>
        <v>0</v>
      </c>
      <c r="DP697" s="12">
        <f>IF(DP$2&gt;$D697,
MAX(IFERROR($E697/$F697, 0), $E697-SUM($H697:DO697)),
0)</f>
        <v>0</v>
      </c>
      <c r="DQ697" s="12">
        <f>IF(DQ$2&gt;$D697,
MAX(IFERROR($E697/$F697, 0), $E697-SUM($H697:DP697)),
0)</f>
        <v>0</v>
      </c>
      <c r="DR697" s="12">
        <f>IF(DR$2&gt;$D697,
MAX(IFERROR($E697/$F697, 0), $E697-SUM($H697:DQ697)),
0)</f>
        <v>0</v>
      </c>
      <c r="DS697" s="12">
        <f>IF(DS$2&gt;$D697,
MAX(IFERROR($E697/$F697, 0), $E697-SUM($H697:DR697)),
0)</f>
        <v>0</v>
      </c>
      <c r="DT697" s="12">
        <f>IF(DT$2&gt;$D697,
MAX(IFERROR($E697/$F697, 0), $E697-SUM($H697:DS697)),
0)</f>
        <v>0</v>
      </c>
      <c r="DU697" s="12">
        <f>IF(DU$2&gt;$D697,
MAX(IFERROR($E697/$F697, 0), $E697-SUM($H697:DT697)),
0)</f>
        <v>0</v>
      </c>
      <c r="DV697" s="12">
        <f>IF(DV$2&gt;$D697,
MAX(IFERROR($E697/$F697, 0), $E697-SUM($H697:DU697)),
0)</f>
        <v>0</v>
      </c>
      <c r="DW697" s="12">
        <f>IF(DW$2&gt;$D697,
MAX(IFERROR($E697/$F697, 0), $E697-SUM($H697:DV697)),
0)</f>
        <v>0</v>
      </c>
      <c r="DX697" s="12">
        <f>IF(DX$2&gt;$D697,
MAX(IFERROR($E697/$F697, 0), $E697-SUM($H697:DW697)),
0)</f>
        <v>0</v>
      </c>
      <c r="DY697" s="12">
        <f>IF(DY$2&gt;$D697,
MAX(IFERROR($E697/$F697, 0), $E697-SUM($H697:DX697)),
0)</f>
        <v>0</v>
      </c>
      <c r="EB697" s="116">
        <f t="shared" si="1695"/>
        <v>696</v>
      </c>
      <c r="EC697" s="2" t="str">
        <f t="shared" ref="EC697:EC699" si="1698">B697</f>
        <v>Phase 2</v>
      </c>
      <c r="ED697" s="2" t="str">
        <f t="shared" ref="ED697:ED699" si="1699">C697</f>
        <v>50' Wide</v>
      </c>
      <c r="EE697" s="33" t="str">
        <f>EE713</f>
        <v>Cash</v>
      </c>
      <c r="EF697" s="2" t="str">
        <f>EF713</f>
        <v>General Overhead</v>
      </c>
    </row>
    <row r="698" spans="1:136" x14ac:dyDescent="0.3">
      <c r="B698" s="2" t="str">
        <f>Product!$H$2</f>
        <v>Phase 2</v>
      </c>
      <c r="C698" s="2" t="str">
        <f>Product!$H$3</f>
        <v>60' Wide</v>
      </c>
      <c r="D698" s="127">
        <f>SUMIFS(INDEX(Product!$B$2:$U$97, MATCH(D691, Product!$B$2:$B$97, 0), ), Product!$B$2:$U$2, $B698, Product!$B$3:$U$3, $C698)</f>
        <v>44957</v>
      </c>
      <c r="E698" s="129">
        <f>SUMIFS(INDEX(Product!$B$2:$U$97, MATCH(E691, Product!$B$2:$B$97, 0), ), Product!$B$2:$U$2, $B698, Product!$B$3:$U$3, $C698)</f>
        <v>-588750</v>
      </c>
      <c r="F698" s="128">
        <f>SUMIFS(INDEX(Product!$B$2:$U$97, MATCH(F691, Product!$B$2:$B$97, 0), ), Product!$B$2:$U$2, $B698, Product!$B$3:$U$3, $C698)</f>
        <v>24</v>
      </c>
      <c r="G698" s="11">
        <f>SUM(H698:DZ698)</f>
        <v>-588750</v>
      </c>
      <c r="I698" s="12">
        <f>IF(I$2&gt;$D698,
MAX(IFERROR($E698/$F698, 0), $E698-SUM($H698:H698)),
0)</f>
        <v>0</v>
      </c>
      <c r="J698" s="12">
        <f>IF(J$2&gt;$D698,
MAX(IFERROR($E698/$F698, 0), $E698-SUM($H698:I698)),
0)</f>
        <v>0</v>
      </c>
      <c r="K698" s="12">
        <f>IF(K$2&gt;$D698,
MAX(IFERROR($E698/$F698, 0), $E698-SUM($H698:J698)),
0)</f>
        <v>0</v>
      </c>
      <c r="L698" s="12">
        <f>IF(L$2&gt;$D698,
MAX(IFERROR($E698/$F698, 0), $E698-SUM($H698:K698)),
0)</f>
        <v>0</v>
      </c>
      <c r="M698" s="12">
        <f>IF(M$2&gt;$D698,
MAX(IFERROR($E698/$F698, 0), $E698-SUM($H698:L698)),
0)</f>
        <v>0</v>
      </c>
      <c r="N698" s="12">
        <f>IF(N$2&gt;$D698,
MAX(IFERROR($E698/$F698, 0), $E698-SUM($H698:M698)),
0)</f>
        <v>0</v>
      </c>
      <c r="O698" s="12">
        <f>IF(O$2&gt;$D698,
MAX(IFERROR($E698/$F698, 0), $E698-SUM($H698:N698)),
0)</f>
        <v>0</v>
      </c>
      <c r="P698" s="12">
        <f>IF(P$2&gt;$D698,
MAX(IFERROR($E698/$F698, 0), $E698-SUM($H698:O698)),
0)</f>
        <v>0</v>
      </c>
      <c r="Q698" s="12">
        <f>IF(Q$2&gt;$D698,
MAX(IFERROR($E698/$F698, 0), $E698-SUM($H698:P698)),
0)</f>
        <v>0</v>
      </c>
      <c r="R698" s="12">
        <f>IF(R$2&gt;$D698,
MAX(IFERROR($E698/$F698, 0), $E698-SUM($H698:Q698)),
0)</f>
        <v>0</v>
      </c>
      <c r="S698" s="12">
        <f>IF(S$2&gt;$D698,
MAX(IFERROR($E698/$F698, 0), $E698-SUM($H698:R698)),
0)</f>
        <v>0</v>
      </c>
      <c r="T698" s="12">
        <f>IF(T$2&gt;$D698,
MAX(IFERROR($E698/$F698, 0), $E698-SUM($H698:S698)),
0)</f>
        <v>0</v>
      </c>
      <c r="U698" s="12">
        <f>IF(U$2&gt;$D698,
MAX(IFERROR($E698/$F698, 0), $E698-SUM($H698:T698)),
0)</f>
        <v>0</v>
      </c>
      <c r="V698" s="12">
        <f>IF(V$2&gt;$D698,
MAX(IFERROR($E698/$F698, 0), $E698-SUM($H698:U698)),
0)</f>
        <v>0</v>
      </c>
      <c r="W698" s="12">
        <f>IF(W$2&gt;$D698,
MAX(IFERROR($E698/$F698, 0), $E698-SUM($H698:V698)),
0)</f>
        <v>-24531.25</v>
      </c>
      <c r="X698" s="12">
        <f>IF(X$2&gt;$D698,
MAX(IFERROR($E698/$F698, 0), $E698-SUM($H698:W698)),
0)</f>
        <v>-24531.25</v>
      </c>
      <c r="Y698" s="12">
        <f>IF(Y$2&gt;$D698,
MAX(IFERROR($E698/$F698, 0), $E698-SUM($H698:X698)),
0)</f>
        <v>-24531.25</v>
      </c>
      <c r="Z698" s="12">
        <f>IF(Z$2&gt;$D698,
MAX(IFERROR($E698/$F698, 0), $E698-SUM($H698:Y698)),
0)</f>
        <v>-24531.25</v>
      </c>
      <c r="AA698" s="12">
        <f>IF(AA$2&gt;$D698,
MAX(IFERROR($E698/$F698, 0), $E698-SUM($H698:Z698)),
0)</f>
        <v>-24531.25</v>
      </c>
      <c r="AB698" s="12">
        <f>IF(AB$2&gt;$D698,
MAX(IFERROR($E698/$F698, 0), $E698-SUM($H698:AA698)),
0)</f>
        <v>-24531.25</v>
      </c>
      <c r="AC698" s="12">
        <f>IF(AC$2&gt;$D698,
MAX(IFERROR($E698/$F698, 0), $E698-SUM($H698:AB698)),
0)</f>
        <v>-24531.25</v>
      </c>
      <c r="AD698" s="12">
        <f>IF(AD$2&gt;$D698,
MAX(IFERROR($E698/$F698, 0), $E698-SUM($H698:AC698)),
0)</f>
        <v>-24531.25</v>
      </c>
      <c r="AE698" s="12">
        <f>IF(AE$2&gt;$D698,
MAX(IFERROR($E698/$F698, 0), $E698-SUM($H698:AD698)),
0)</f>
        <v>-24531.25</v>
      </c>
      <c r="AF698" s="12">
        <f>IF(AF$2&gt;$D698,
MAX(IFERROR($E698/$F698, 0), $E698-SUM($H698:AE698)),
0)</f>
        <v>-24531.25</v>
      </c>
      <c r="AG698" s="12">
        <f>IF(AG$2&gt;$D698,
MAX(IFERROR($E698/$F698, 0), $E698-SUM($H698:AF698)),
0)</f>
        <v>-24531.25</v>
      </c>
      <c r="AH698" s="12">
        <f>IF(AH$2&gt;$D698,
MAX(IFERROR($E698/$F698, 0), $E698-SUM($H698:AG698)),
0)</f>
        <v>-24531.25</v>
      </c>
      <c r="AI698" s="12">
        <f>IF(AI$2&gt;$D698,
MAX(IFERROR($E698/$F698, 0), $E698-SUM($H698:AH698)),
0)</f>
        <v>-24531.25</v>
      </c>
      <c r="AJ698" s="12">
        <f>IF(AJ$2&gt;$D698,
MAX(IFERROR($E698/$F698, 0), $E698-SUM($H698:AI698)),
0)</f>
        <v>-24531.25</v>
      </c>
      <c r="AK698" s="12">
        <f>IF(AK$2&gt;$D698,
MAX(IFERROR($E698/$F698, 0), $E698-SUM($H698:AJ698)),
0)</f>
        <v>-24531.25</v>
      </c>
      <c r="AL698" s="12">
        <f>IF(AL$2&gt;$D698,
MAX(IFERROR($E698/$F698, 0), $E698-SUM($H698:AK698)),
0)</f>
        <v>-24531.25</v>
      </c>
      <c r="AM698" s="12">
        <f>IF(AM$2&gt;$D698,
MAX(IFERROR($E698/$F698, 0), $E698-SUM($H698:AL698)),
0)</f>
        <v>-24531.25</v>
      </c>
      <c r="AN698" s="12">
        <f>IF(AN$2&gt;$D698,
MAX(IFERROR($E698/$F698, 0), $E698-SUM($H698:AM698)),
0)</f>
        <v>-24531.25</v>
      </c>
      <c r="AO698" s="12">
        <f>IF(AO$2&gt;$D698,
MAX(IFERROR($E698/$F698, 0), $E698-SUM($H698:AN698)),
0)</f>
        <v>-24531.25</v>
      </c>
      <c r="AP698" s="12">
        <f>IF(AP$2&gt;$D698,
MAX(IFERROR($E698/$F698, 0), $E698-SUM($H698:AO698)),
0)</f>
        <v>-24531.25</v>
      </c>
      <c r="AQ698" s="12">
        <f>IF(AQ$2&gt;$D698,
MAX(IFERROR($E698/$F698, 0), $E698-SUM($H698:AP698)),
0)</f>
        <v>-24531.25</v>
      </c>
      <c r="AR698" s="12">
        <f>IF(AR$2&gt;$D698,
MAX(IFERROR($E698/$F698, 0), $E698-SUM($H698:AQ698)),
0)</f>
        <v>-24531.25</v>
      </c>
      <c r="AS698" s="12">
        <f>IF(AS$2&gt;$D698,
MAX(IFERROR($E698/$F698, 0), $E698-SUM($H698:AR698)),
0)</f>
        <v>-24531.25</v>
      </c>
      <c r="AT698" s="12">
        <f>IF(AT$2&gt;$D698,
MAX(IFERROR($E698/$F698, 0), $E698-SUM($H698:AS698)),
0)</f>
        <v>-24531.25</v>
      </c>
      <c r="AU698" s="12">
        <f>IF(AU$2&gt;$D698,
MAX(IFERROR($E698/$F698, 0), $E698-SUM($H698:AT698)),
0)</f>
        <v>0</v>
      </c>
      <c r="AV698" s="12">
        <f>IF(AV$2&gt;$D698,
MAX(IFERROR($E698/$F698, 0), $E698-SUM($H698:AU698)),
0)</f>
        <v>0</v>
      </c>
      <c r="AW698" s="12">
        <f>IF(AW$2&gt;$D698,
MAX(IFERROR($E698/$F698, 0), $E698-SUM($H698:AV698)),
0)</f>
        <v>0</v>
      </c>
      <c r="AX698" s="12">
        <f>IF(AX$2&gt;$D698,
MAX(IFERROR($E698/$F698, 0), $E698-SUM($H698:AW698)),
0)</f>
        <v>0</v>
      </c>
      <c r="AY698" s="12">
        <f>IF(AY$2&gt;$D698,
MAX(IFERROR($E698/$F698, 0), $E698-SUM($H698:AX698)),
0)</f>
        <v>0</v>
      </c>
      <c r="AZ698" s="12">
        <f>IF(AZ$2&gt;$D698,
MAX(IFERROR($E698/$F698, 0), $E698-SUM($H698:AY698)),
0)</f>
        <v>0</v>
      </c>
      <c r="BA698" s="12">
        <f>IF(BA$2&gt;$D698,
MAX(IFERROR($E698/$F698, 0), $E698-SUM($H698:AZ698)),
0)</f>
        <v>0</v>
      </c>
      <c r="BB698" s="12">
        <f>IF(BB$2&gt;$D698,
MAX(IFERROR($E698/$F698, 0), $E698-SUM($H698:BA698)),
0)</f>
        <v>0</v>
      </c>
      <c r="BC698" s="12">
        <f>IF(BC$2&gt;$D698,
MAX(IFERROR($E698/$F698, 0), $E698-SUM($H698:BB698)),
0)</f>
        <v>0</v>
      </c>
      <c r="BD698" s="12">
        <f>IF(BD$2&gt;$D698,
MAX(IFERROR($E698/$F698, 0), $E698-SUM($H698:BC698)),
0)</f>
        <v>0</v>
      </c>
      <c r="BE698" s="12">
        <f>IF(BE$2&gt;$D698,
MAX(IFERROR($E698/$F698, 0), $E698-SUM($H698:BD698)),
0)</f>
        <v>0</v>
      </c>
      <c r="BF698" s="12">
        <f>IF(BF$2&gt;$D698,
MAX(IFERROR($E698/$F698, 0), $E698-SUM($H698:BE698)),
0)</f>
        <v>0</v>
      </c>
      <c r="BG698" s="12">
        <f>IF(BG$2&gt;$D698,
MAX(IFERROR($E698/$F698, 0), $E698-SUM($H698:BF698)),
0)</f>
        <v>0</v>
      </c>
      <c r="BH698" s="12">
        <f>IF(BH$2&gt;$D698,
MAX(IFERROR($E698/$F698, 0), $E698-SUM($H698:BG698)),
0)</f>
        <v>0</v>
      </c>
      <c r="BI698" s="12">
        <f>IF(BI$2&gt;$D698,
MAX(IFERROR($E698/$F698, 0), $E698-SUM($H698:BH698)),
0)</f>
        <v>0</v>
      </c>
      <c r="BJ698" s="12">
        <f>IF(BJ$2&gt;$D698,
MAX(IFERROR($E698/$F698, 0), $E698-SUM($H698:BI698)),
0)</f>
        <v>0</v>
      </c>
      <c r="BK698" s="12">
        <f>IF(BK$2&gt;$D698,
MAX(IFERROR($E698/$F698, 0), $E698-SUM($H698:BJ698)),
0)</f>
        <v>0</v>
      </c>
      <c r="BL698" s="12">
        <f>IF(BL$2&gt;$D698,
MAX(IFERROR($E698/$F698, 0), $E698-SUM($H698:BK698)),
0)</f>
        <v>0</v>
      </c>
      <c r="BM698" s="12">
        <f>IF(BM$2&gt;$D698,
MAX(IFERROR($E698/$F698, 0), $E698-SUM($H698:BL698)),
0)</f>
        <v>0</v>
      </c>
      <c r="BN698" s="12">
        <f>IF(BN$2&gt;$D698,
MAX(IFERROR($E698/$F698, 0), $E698-SUM($H698:BM698)),
0)</f>
        <v>0</v>
      </c>
      <c r="BO698" s="12">
        <f>IF(BO$2&gt;$D698,
MAX(IFERROR($E698/$F698, 0), $E698-SUM($H698:BN698)),
0)</f>
        <v>0</v>
      </c>
      <c r="BP698" s="12">
        <f>IF(BP$2&gt;$D698,
MAX(IFERROR($E698/$F698, 0), $E698-SUM($H698:BO698)),
0)</f>
        <v>0</v>
      </c>
      <c r="BQ698" s="12">
        <f>IF(BQ$2&gt;$D698,
MAX(IFERROR($E698/$F698, 0), $E698-SUM($H698:BP698)),
0)</f>
        <v>0</v>
      </c>
      <c r="BR698" s="12">
        <f>IF(BR$2&gt;$D698,
MAX(IFERROR($E698/$F698, 0), $E698-SUM($H698:BQ698)),
0)</f>
        <v>0</v>
      </c>
      <c r="BS698" s="12">
        <f>IF(BS$2&gt;$D698,
MAX(IFERROR($E698/$F698, 0), $E698-SUM($H698:BR698)),
0)</f>
        <v>0</v>
      </c>
      <c r="BT698" s="12">
        <f>IF(BT$2&gt;$D698,
MAX(IFERROR($E698/$F698, 0), $E698-SUM($H698:BS698)),
0)</f>
        <v>0</v>
      </c>
      <c r="BU698" s="12">
        <f>IF(BU$2&gt;$D698,
MAX(IFERROR($E698/$F698, 0), $E698-SUM($H698:BT698)),
0)</f>
        <v>0</v>
      </c>
      <c r="BV698" s="12">
        <f>IF(BV$2&gt;$D698,
MAX(IFERROR($E698/$F698, 0), $E698-SUM($H698:BU698)),
0)</f>
        <v>0</v>
      </c>
      <c r="BW698" s="12">
        <f>IF(BW$2&gt;$D698,
MAX(IFERROR($E698/$F698, 0), $E698-SUM($H698:BV698)),
0)</f>
        <v>0</v>
      </c>
      <c r="BX698" s="12">
        <f>IF(BX$2&gt;$D698,
MAX(IFERROR($E698/$F698, 0), $E698-SUM($H698:BW698)),
0)</f>
        <v>0</v>
      </c>
      <c r="BY698" s="12">
        <f>IF(BY$2&gt;$D698,
MAX(IFERROR($E698/$F698, 0), $E698-SUM($H698:BX698)),
0)</f>
        <v>0</v>
      </c>
      <c r="BZ698" s="12">
        <f>IF(BZ$2&gt;$D698,
MAX(IFERROR($E698/$F698, 0), $E698-SUM($H698:BY698)),
0)</f>
        <v>0</v>
      </c>
      <c r="CA698" s="12">
        <f>IF(CA$2&gt;$D698,
MAX(IFERROR($E698/$F698, 0), $E698-SUM($H698:BZ698)),
0)</f>
        <v>0</v>
      </c>
      <c r="CB698" s="12">
        <f>IF(CB$2&gt;$D698,
MAX(IFERROR($E698/$F698, 0), $E698-SUM($H698:CA698)),
0)</f>
        <v>0</v>
      </c>
      <c r="CC698" s="12">
        <f>IF(CC$2&gt;$D698,
MAX(IFERROR($E698/$F698, 0), $E698-SUM($H698:CB698)),
0)</f>
        <v>0</v>
      </c>
      <c r="CD698" s="12">
        <f>IF(CD$2&gt;$D698,
MAX(IFERROR($E698/$F698, 0), $E698-SUM($H698:CC698)),
0)</f>
        <v>0</v>
      </c>
      <c r="CE698" s="12">
        <f>IF(CE$2&gt;$D698,
MAX(IFERROR($E698/$F698, 0), $E698-SUM($H698:CD698)),
0)</f>
        <v>0</v>
      </c>
      <c r="CF698" s="12">
        <f>IF(CF$2&gt;$D698,
MAX(IFERROR($E698/$F698, 0), $E698-SUM($H698:CE698)),
0)</f>
        <v>0</v>
      </c>
      <c r="CG698" s="12">
        <f>IF(CG$2&gt;$D698,
MAX(IFERROR($E698/$F698, 0), $E698-SUM($H698:CF698)),
0)</f>
        <v>0</v>
      </c>
      <c r="CH698" s="12">
        <f>IF(CH$2&gt;$D698,
MAX(IFERROR($E698/$F698, 0), $E698-SUM($H698:CG698)),
0)</f>
        <v>0</v>
      </c>
      <c r="CI698" s="12">
        <f>IF(CI$2&gt;$D698,
MAX(IFERROR($E698/$F698, 0), $E698-SUM($H698:CH698)),
0)</f>
        <v>0</v>
      </c>
      <c r="CJ698" s="12">
        <f>IF(CJ$2&gt;$D698,
MAX(IFERROR($E698/$F698, 0), $E698-SUM($H698:CI698)),
0)</f>
        <v>0</v>
      </c>
      <c r="CK698" s="12">
        <f>IF(CK$2&gt;$D698,
MAX(IFERROR($E698/$F698, 0), $E698-SUM($H698:CJ698)),
0)</f>
        <v>0</v>
      </c>
      <c r="CL698" s="12">
        <f>IF(CL$2&gt;$D698,
MAX(IFERROR($E698/$F698, 0), $E698-SUM($H698:CK698)),
0)</f>
        <v>0</v>
      </c>
      <c r="CM698" s="12">
        <f>IF(CM$2&gt;$D698,
MAX(IFERROR($E698/$F698, 0), $E698-SUM($H698:CL698)),
0)</f>
        <v>0</v>
      </c>
      <c r="CN698" s="12">
        <f>IF(CN$2&gt;$D698,
MAX(IFERROR($E698/$F698, 0), $E698-SUM($H698:CM698)),
0)</f>
        <v>0</v>
      </c>
      <c r="CO698" s="12">
        <f>IF(CO$2&gt;$D698,
MAX(IFERROR($E698/$F698, 0), $E698-SUM($H698:CN698)),
0)</f>
        <v>0</v>
      </c>
      <c r="CP698" s="12">
        <f>IF(CP$2&gt;$D698,
MAX(IFERROR($E698/$F698, 0), $E698-SUM($H698:CO698)),
0)</f>
        <v>0</v>
      </c>
      <c r="CQ698" s="12">
        <f>IF(CQ$2&gt;$D698,
MAX(IFERROR($E698/$F698, 0), $E698-SUM($H698:CP698)),
0)</f>
        <v>0</v>
      </c>
      <c r="CR698" s="12">
        <f>IF(CR$2&gt;$D698,
MAX(IFERROR($E698/$F698, 0), $E698-SUM($H698:CQ698)),
0)</f>
        <v>0</v>
      </c>
      <c r="CS698" s="12">
        <f>IF(CS$2&gt;$D698,
MAX(IFERROR($E698/$F698, 0), $E698-SUM($H698:CR698)),
0)</f>
        <v>0</v>
      </c>
      <c r="CT698" s="12">
        <f>IF(CT$2&gt;$D698,
MAX(IFERROR($E698/$F698, 0), $E698-SUM($H698:CS698)),
0)</f>
        <v>0</v>
      </c>
      <c r="CU698" s="12">
        <f>IF(CU$2&gt;$D698,
MAX(IFERROR($E698/$F698, 0), $E698-SUM($H698:CT698)),
0)</f>
        <v>0</v>
      </c>
      <c r="CV698" s="12">
        <f>IF(CV$2&gt;$D698,
MAX(IFERROR($E698/$F698, 0), $E698-SUM($H698:CU698)),
0)</f>
        <v>0</v>
      </c>
      <c r="CW698" s="12">
        <f>IF(CW$2&gt;$D698,
MAX(IFERROR($E698/$F698, 0), $E698-SUM($H698:CV698)),
0)</f>
        <v>0</v>
      </c>
      <c r="CX698" s="12">
        <f>IF(CX$2&gt;$D698,
MAX(IFERROR($E698/$F698, 0), $E698-SUM($H698:CW698)),
0)</f>
        <v>0</v>
      </c>
      <c r="CY698" s="12">
        <f>IF(CY$2&gt;$D698,
MAX(IFERROR($E698/$F698, 0), $E698-SUM($H698:CX698)),
0)</f>
        <v>0</v>
      </c>
      <c r="CZ698" s="12">
        <f>IF(CZ$2&gt;$D698,
MAX(IFERROR($E698/$F698, 0), $E698-SUM($H698:CY698)),
0)</f>
        <v>0</v>
      </c>
      <c r="DA698" s="12">
        <f>IF(DA$2&gt;$D698,
MAX(IFERROR($E698/$F698, 0), $E698-SUM($H698:CZ698)),
0)</f>
        <v>0</v>
      </c>
      <c r="DB698" s="12">
        <f>IF(DB$2&gt;$D698,
MAX(IFERROR($E698/$F698, 0), $E698-SUM($H698:DA698)),
0)</f>
        <v>0</v>
      </c>
      <c r="DC698" s="12">
        <f>IF(DC$2&gt;$D698,
MAX(IFERROR($E698/$F698, 0), $E698-SUM($H698:DB698)),
0)</f>
        <v>0</v>
      </c>
      <c r="DD698" s="12">
        <f>IF(DD$2&gt;$D698,
MAX(IFERROR($E698/$F698, 0), $E698-SUM($H698:DC698)),
0)</f>
        <v>0</v>
      </c>
      <c r="DE698" s="12">
        <f>IF(DE$2&gt;$D698,
MAX(IFERROR($E698/$F698, 0), $E698-SUM($H698:DD698)),
0)</f>
        <v>0</v>
      </c>
      <c r="DF698" s="12">
        <f>IF(DF$2&gt;$D698,
MAX(IFERROR($E698/$F698, 0), $E698-SUM($H698:DE698)),
0)</f>
        <v>0</v>
      </c>
      <c r="DG698" s="12">
        <f>IF(DG$2&gt;$D698,
MAX(IFERROR($E698/$F698, 0), $E698-SUM($H698:DF698)),
0)</f>
        <v>0</v>
      </c>
      <c r="DH698" s="12">
        <f>IF(DH$2&gt;$D698,
MAX(IFERROR($E698/$F698, 0), $E698-SUM($H698:DG698)),
0)</f>
        <v>0</v>
      </c>
      <c r="DI698" s="12">
        <f>IF(DI$2&gt;$D698,
MAX(IFERROR($E698/$F698, 0), $E698-SUM($H698:DH698)),
0)</f>
        <v>0</v>
      </c>
      <c r="DJ698" s="12">
        <f>IF(DJ$2&gt;$D698,
MAX(IFERROR($E698/$F698, 0), $E698-SUM($H698:DI698)),
0)</f>
        <v>0</v>
      </c>
      <c r="DK698" s="12">
        <f>IF(DK$2&gt;$D698,
MAX(IFERROR($E698/$F698, 0), $E698-SUM($H698:DJ698)),
0)</f>
        <v>0</v>
      </c>
      <c r="DL698" s="12">
        <f>IF(DL$2&gt;$D698,
MAX(IFERROR($E698/$F698, 0), $E698-SUM($H698:DK698)),
0)</f>
        <v>0</v>
      </c>
      <c r="DM698" s="12">
        <f>IF(DM$2&gt;$D698,
MAX(IFERROR($E698/$F698, 0), $E698-SUM($H698:DL698)),
0)</f>
        <v>0</v>
      </c>
      <c r="DN698" s="12">
        <f>IF(DN$2&gt;$D698,
MAX(IFERROR($E698/$F698, 0), $E698-SUM($H698:DM698)),
0)</f>
        <v>0</v>
      </c>
      <c r="DO698" s="12">
        <f>IF(DO$2&gt;$D698,
MAX(IFERROR($E698/$F698, 0), $E698-SUM($H698:DN698)),
0)</f>
        <v>0</v>
      </c>
      <c r="DP698" s="12">
        <f>IF(DP$2&gt;$D698,
MAX(IFERROR($E698/$F698, 0), $E698-SUM($H698:DO698)),
0)</f>
        <v>0</v>
      </c>
      <c r="DQ698" s="12">
        <f>IF(DQ$2&gt;$D698,
MAX(IFERROR($E698/$F698, 0), $E698-SUM($H698:DP698)),
0)</f>
        <v>0</v>
      </c>
      <c r="DR698" s="12">
        <f>IF(DR$2&gt;$D698,
MAX(IFERROR($E698/$F698, 0), $E698-SUM($H698:DQ698)),
0)</f>
        <v>0</v>
      </c>
      <c r="DS698" s="12">
        <f>IF(DS$2&gt;$D698,
MAX(IFERROR($E698/$F698, 0), $E698-SUM($H698:DR698)),
0)</f>
        <v>0</v>
      </c>
      <c r="DT698" s="12">
        <f>IF(DT$2&gt;$D698,
MAX(IFERROR($E698/$F698, 0), $E698-SUM($H698:DS698)),
0)</f>
        <v>0</v>
      </c>
      <c r="DU698" s="12">
        <f>IF(DU$2&gt;$D698,
MAX(IFERROR($E698/$F698, 0), $E698-SUM($H698:DT698)),
0)</f>
        <v>0</v>
      </c>
      <c r="DV698" s="12">
        <f>IF(DV$2&gt;$D698,
MAX(IFERROR($E698/$F698, 0), $E698-SUM($H698:DU698)),
0)</f>
        <v>0</v>
      </c>
      <c r="DW698" s="12">
        <f>IF(DW$2&gt;$D698,
MAX(IFERROR($E698/$F698, 0), $E698-SUM($H698:DV698)),
0)</f>
        <v>0</v>
      </c>
      <c r="DX698" s="12">
        <f>IF(DX$2&gt;$D698,
MAX(IFERROR($E698/$F698, 0), $E698-SUM($H698:DW698)),
0)</f>
        <v>0</v>
      </c>
      <c r="DY698" s="12">
        <f>IF(DY$2&gt;$D698,
MAX(IFERROR($E698/$F698, 0), $E698-SUM($H698:DX698)),
0)</f>
        <v>0</v>
      </c>
      <c r="EB698" s="116">
        <f t="shared" si="1695"/>
        <v>697</v>
      </c>
      <c r="EC698" s="2" t="str">
        <f t="shared" si="1698"/>
        <v>Phase 2</v>
      </c>
      <c r="ED698" s="2" t="str">
        <f t="shared" si="1699"/>
        <v>60' Wide</v>
      </c>
      <c r="EE698" s="33" t="str">
        <f>EE713</f>
        <v>Cash</v>
      </c>
      <c r="EF698" s="2" t="str">
        <f>EF713</f>
        <v>General Overhead</v>
      </c>
    </row>
    <row r="699" spans="1:136" x14ac:dyDescent="0.3">
      <c r="B699" s="2" t="str">
        <f>Product!$I$2</f>
        <v>Phase 2</v>
      </c>
      <c r="C699" s="2" t="str">
        <f>Product!$I$3</f>
        <v>75' Wide</v>
      </c>
      <c r="D699" s="127">
        <f>SUMIFS(INDEX(Product!$B$2:$U$97, MATCH(D691, Product!$B$2:$B$97, 0), ), Product!$B$2:$U$2, $B699, Product!$B$3:$U$3, $C699)</f>
        <v>44957</v>
      </c>
      <c r="E699" s="129">
        <f>SUMIFS(INDEX(Product!$B$2:$U$97, MATCH(E691, Product!$B$2:$B$97, 0), ), Product!$B$2:$U$2, $B699, Product!$B$3:$U$3, $C699)</f>
        <v>-459500</v>
      </c>
      <c r="F699" s="128">
        <f>SUMIFS(INDEX(Product!$B$2:$U$97, MATCH(F691, Product!$B$2:$B$97, 0), ), Product!$B$2:$U$2, $B699, Product!$B$3:$U$3, $C699)</f>
        <v>24</v>
      </c>
      <c r="G699" s="11">
        <f>SUM(H699:DZ699)</f>
        <v>-459500</v>
      </c>
      <c r="I699" s="12">
        <f>IF(I$2&gt;$D699,
MAX(IFERROR($E699/$F699, 0), $E699-SUM($H699:H699)),
0)</f>
        <v>0</v>
      </c>
      <c r="J699" s="12">
        <f>IF(J$2&gt;$D699,
MAX(IFERROR($E699/$F699, 0), $E699-SUM($H699:I699)),
0)</f>
        <v>0</v>
      </c>
      <c r="K699" s="12">
        <f>IF(K$2&gt;$D699,
MAX(IFERROR($E699/$F699, 0), $E699-SUM($H699:J699)),
0)</f>
        <v>0</v>
      </c>
      <c r="L699" s="12">
        <f>IF(L$2&gt;$D699,
MAX(IFERROR($E699/$F699, 0), $E699-SUM($H699:K699)),
0)</f>
        <v>0</v>
      </c>
      <c r="M699" s="12">
        <f>IF(M$2&gt;$D699,
MAX(IFERROR($E699/$F699, 0), $E699-SUM($H699:L699)),
0)</f>
        <v>0</v>
      </c>
      <c r="N699" s="12">
        <f>IF(N$2&gt;$D699,
MAX(IFERROR($E699/$F699, 0), $E699-SUM($H699:M699)),
0)</f>
        <v>0</v>
      </c>
      <c r="O699" s="12">
        <f>IF(O$2&gt;$D699,
MAX(IFERROR($E699/$F699, 0), $E699-SUM($H699:N699)),
0)</f>
        <v>0</v>
      </c>
      <c r="P699" s="12">
        <f>IF(P$2&gt;$D699,
MAX(IFERROR($E699/$F699, 0), $E699-SUM($H699:O699)),
0)</f>
        <v>0</v>
      </c>
      <c r="Q699" s="12">
        <f>IF(Q$2&gt;$D699,
MAX(IFERROR($E699/$F699, 0), $E699-SUM($H699:P699)),
0)</f>
        <v>0</v>
      </c>
      <c r="R699" s="12">
        <f>IF(R$2&gt;$D699,
MAX(IFERROR($E699/$F699, 0), $E699-SUM($H699:Q699)),
0)</f>
        <v>0</v>
      </c>
      <c r="S699" s="12">
        <f>IF(S$2&gt;$D699,
MAX(IFERROR($E699/$F699, 0), $E699-SUM($H699:R699)),
0)</f>
        <v>0</v>
      </c>
      <c r="T699" s="12">
        <f>IF(T$2&gt;$D699,
MAX(IFERROR($E699/$F699, 0), $E699-SUM($H699:S699)),
0)</f>
        <v>0</v>
      </c>
      <c r="U699" s="12">
        <f>IF(U$2&gt;$D699,
MAX(IFERROR($E699/$F699, 0), $E699-SUM($H699:T699)),
0)</f>
        <v>0</v>
      </c>
      <c r="V699" s="12">
        <f>IF(V$2&gt;$D699,
MAX(IFERROR($E699/$F699, 0), $E699-SUM($H699:U699)),
0)</f>
        <v>0</v>
      </c>
      <c r="W699" s="12">
        <f>IF(W$2&gt;$D699,
MAX(IFERROR($E699/$F699, 0), $E699-SUM($H699:V699)),
0)</f>
        <v>-19145.833333333332</v>
      </c>
      <c r="X699" s="12">
        <f>IF(X$2&gt;$D699,
MAX(IFERROR($E699/$F699, 0), $E699-SUM($H699:W699)),
0)</f>
        <v>-19145.833333333332</v>
      </c>
      <c r="Y699" s="12">
        <f>IF(Y$2&gt;$D699,
MAX(IFERROR($E699/$F699, 0), $E699-SUM($H699:X699)),
0)</f>
        <v>-19145.833333333332</v>
      </c>
      <c r="Z699" s="12">
        <f>IF(Z$2&gt;$D699,
MAX(IFERROR($E699/$F699, 0), $E699-SUM($H699:Y699)),
0)</f>
        <v>-19145.833333333332</v>
      </c>
      <c r="AA699" s="12">
        <f>IF(AA$2&gt;$D699,
MAX(IFERROR($E699/$F699, 0), $E699-SUM($H699:Z699)),
0)</f>
        <v>-19145.833333333332</v>
      </c>
      <c r="AB699" s="12">
        <f>IF(AB$2&gt;$D699,
MAX(IFERROR($E699/$F699, 0), $E699-SUM($H699:AA699)),
0)</f>
        <v>-19145.833333333332</v>
      </c>
      <c r="AC699" s="12">
        <f>IF(AC$2&gt;$D699,
MAX(IFERROR($E699/$F699, 0), $E699-SUM($H699:AB699)),
0)</f>
        <v>-19145.833333333332</v>
      </c>
      <c r="AD699" s="12">
        <f>IF(AD$2&gt;$D699,
MAX(IFERROR($E699/$F699, 0), $E699-SUM($H699:AC699)),
0)</f>
        <v>-19145.833333333332</v>
      </c>
      <c r="AE699" s="12">
        <f>IF(AE$2&gt;$D699,
MAX(IFERROR($E699/$F699, 0), $E699-SUM($H699:AD699)),
0)</f>
        <v>-19145.833333333332</v>
      </c>
      <c r="AF699" s="12">
        <f>IF(AF$2&gt;$D699,
MAX(IFERROR($E699/$F699, 0), $E699-SUM($H699:AE699)),
0)</f>
        <v>-19145.833333333332</v>
      </c>
      <c r="AG699" s="12">
        <f>IF(AG$2&gt;$D699,
MAX(IFERROR($E699/$F699, 0), $E699-SUM($H699:AF699)),
0)</f>
        <v>-19145.833333333332</v>
      </c>
      <c r="AH699" s="12">
        <f>IF(AH$2&gt;$D699,
MAX(IFERROR($E699/$F699, 0), $E699-SUM($H699:AG699)),
0)</f>
        <v>-19145.833333333332</v>
      </c>
      <c r="AI699" s="12">
        <f>IF(AI$2&gt;$D699,
MAX(IFERROR($E699/$F699, 0), $E699-SUM($H699:AH699)),
0)</f>
        <v>-19145.833333333332</v>
      </c>
      <c r="AJ699" s="12">
        <f>IF(AJ$2&gt;$D699,
MAX(IFERROR($E699/$F699, 0), $E699-SUM($H699:AI699)),
0)</f>
        <v>-19145.833333333332</v>
      </c>
      <c r="AK699" s="12">
        <f>IF(AK$2&gt;$D699,
MAX(IFERROR($E699/$F699, 0), $E699-SUM($H699:AJ699)),
0)</f>
        <v>-19145.833333333332</v>
      </c>
      <c r="AL699" s="12">
        <f>IF(AL$2&gt;$D699,
MAX(IFERROR($E699/$F699, 0), $E699-SUM($H699:AK699)),
0)</f>
        <v>-19145.833333333332</v>
      </c>
      <c r="AM699" s="12">
        <f>IF(AM$2&gt;$D699,
MAX(IFERROR($E699/$F699, 0), $E699-SUM($H699:AL699)),
0)</f>
        <v>-19145.833333333332</v>
      </c>
      <c r="AN699" s="12">
        <f>IF(AN$2&gt;$D699,
MAX(IFERROR($E699/$F699, 0), $E699-SUM($H699:AM699)),
0)</f>
        <v>-19145.833333333332</v>
      </c>
      <c r="AO699" s="12">
        <f>IF(AO$2&gt;$D699,
MAX(IFERROR($E699/$F699, 0), $E699-SUM($H699:AN699)),
0)</f>
        <v>-19145.833333333332</v>
      </c>
      <c r="AP699" s="12">
        <f>IF(AP$2&gt;$D699,
MAX(IFERROR($E699/$F699, 0), $E699-SUM($H699:AO699)),
0)</f>
        <v>-19145.833333333332</v>
      </c>
      <c r="AQ699" s="12">
        <f>IF(AQ$2&gt;$D699,
MAX(IFERROR($E699/$F699, 0), $E699-SUM($H699:AP699)),
0)</f>
        <v>-19145.833333333332</v>
      </c>
      <c r="AR699" s="12">
        <f>IF(AR$2&gt;$D699,
MAX(IFERROR($E699/$F699, 0), $E699-SUM($H699:AQ699)),
0)</f>
        <v>-19145.833333333332</v>
      </c>
      <c r="AS699" s="12">
        <f>IF(AS$2&gt;$D699,
MAX(IFERROR($E699/$F699, 0), $E699-SUM($H699:AR699)),
0)</f>
        <v>-19145.833333333332</v>
      </c>
      <c r="AT699" s="12">
        <f>IF(AT$2&gt;$D699,
MAX(IFERROR($E699/$F699, 0), $E699-SUM($H699:AS699)),
0)</f>
        <v>-19145.833333333332</v>
      </c>
      <c r="AU699" s="12">
        <f>IF(AU$2&gt;$D699,
MAX(IFERROR($E699/$F699, 0), $E699-SUM($H699:AT699)),
0)</f>
        <v>-1.7462298274040222E-10</v>
      </c>
      <c r="AV699" s="12">
        <f>IF(AV$2&gt;$D699,
MAX(IFERROR($E699/$F699, 0), $E699-SUM($H699:AU699)),
0)</f>
        <v>0</v>
      </c>
      <c r="AW699" s="12">
        <f>IF(AW$2&gt;$D699,
MAX(IFERROR($E699/$F699, 0), $E699-SUM($H699:AV699)),
0)</f>
        <v>0</v>
      </c>
      <c r="AX699" s="12">
        <f>IF(AX$2&gt;$D699,
MAX(IFERROR($E699/$F699, 0), $E699-SUM($H699:AW699)),
0)</f>
        <v>0</v>
      </c>
      <c r="AY699" s="12">
        <f>IF(AY$2&gt;$D699,
MAX(IFERROR($E699/$F699, 0), $E699-SUM($H699:AX699)),
0)</f>
        <v>0</v>
      </c>
      <c r="AZ699" s="12">
        <f>IF(AZ$2&gt;$D699,
MAX(IFERROR($E699/$F699, 0), $E699-SUM($H699:AY699)),
0)</f>
        <v>0</v>
      </c>
      <c r="BA699" s="12">
        <f>IF(BA$2&gt;$D699,
MAX(IFERROR($E699/$F699, 0), $E699-SUM($H699:AZ699)),
0)</f>
        <v>0</v>
      </c>
      <c r="BB699" s="12">
        <f>IF(BB$2&gt;$D699,
MAX(IFERROR($E699/$F699, 0), $E699-SUM($H699:BA699)),
0)</f>
        <v>0</v>
      </c>
      <c r="BC699" s="12">
        <f>IF(BC$2&gt;$D699,
MAX(IFERROR($E699/$F699, 0), $E699-SUM($H699:BB699)),
0)</f>
        <v>0</v>
      </c>
      <c r="BD699" s="12">
        <f>IF(BD$2&gt;$D699,
MAX(IFERROR($E699/$F699, 0), $E699-SUM($H699:BC699)),
0)</f>
        <v>0</v>
      </c>
      <c r="BE699" s="12">
        <f>IF(BE$2&gt;$D699,
MAX(IFERROR($E699/$F699, 0), $E699-SUM($H699:BD699)),
0)</f>
        <v>0</v>
      </c>
      <c r="BF699" s="12">
        <f>IF(BF$2&gt;$D699,
MAX(IFERROR($E699/$F699, 0), $E699-SUM($H699:BE699)),
0)</f>
        <v>0</v>
      </c>
      <c r="BG699" s="12">
        <f>IF(BG$2&gt;$D699,
MAX(IFERROR($E699/$F699, 0), $E699-SUM($H699:BF699)),
0)</f>
        <v>0</v>
      </c>
      <c r="BH699" s="12">
        <f>IF(BH$2&gt;$D699,
MAX(IFERROR($E699/$F699, 0), $E699-SUM($H699:BG699)),
0)</f>
        <v>0</v>
      </c>
      <c r="BI699" s="12">
        <f>IF(BI$2&gt;$D699,
MAX(IFERROR($E699/$F699, 0), $E699-SUM($H699:BH699)),
0)</f>
        <v>0</v>
      </c>
      <c r="BJ699" s="12">
        <f>IF(BJ$2&gt;$D699,
MAX(IFERROR($E699/$F699, 0), $E699-SUM($H699:BI699)),
0)</f>
        <v>0</v>
      </c>
      <c r="BK699" s="12">
        <f>IF(BK$2&gt;$D699,
MAX(IFERROR($E699/$F699, 0), $E699-SUM($H699:BJ699)),
0)</f>
        <v>0</v>
      </c>
      <c r="BL699" s="12">
        <f>IF(BL$2&gt;$D699,
MAX(IFERROR($E699/$F699, 0), $E699-SUM($H699:BK699)),
0)</f>
        <v>0</v>
      </c>
      <c r="BM699" s="12">
        <f>IF(BM$2&gt;$D699,
MAX(IFERROR($E699/$F699, 0), $E699-SUM($H699:BL699)),
0)</f>
        <v>0</v>
      </c>
      <c r="BN699" s="12">
        <f>IF(BN$2&gt;$D699,
MAX(IFERROR($E699/$F699, 0), $E699-SUM($H699:BM699)),
0)</f>
        <v>0</v>
      </c>
      <c r="BO699" s="12">
        <f>IF(BO$2&gt;$D699,
MAX(IFERROR($E699/$F699, 0), $E699-SUM($H699:BN699)),
0)</f>
        <v>0</v>
      </c>
      <c r="BP699" s="12">
        <f>IF(BP$2&gt;$D699,
MAX(IFERROR($E699/$F699, 0), $E699-SUM($H699:BO699)),
0)</f>
        <v>0</v>
      </c>
      <c r="BQ699" s="12">
        <f>IF(BQ$2&gt;$D699,
MAX(IFERROR($E699/$F699, 0), $E699-SUM($H699:BP699)),
0)</f>
        <v>0</v>
      </c>
      <c r="BR699" s="12">
        <f>IF(BR$2&gt;$D699,
MAX(IFERROR($E699/$F699, 0), $E699-SUM($H699:BQ699)),
0)</f>
        <v>0</v>
      </c>
      <c r="BS699" s="12">
        <f>IF(BS$2&gt;$D699,
MAX(IFERROR($E699/$F699, 0), $E699-SUM($H699:BR699)),
0)</f>
        <v>0</v>
      </c>
      <c r="BT699" s="12">
        <f>IF(BT$2&gt;$D699,
MAX(IFERROR($E699/$F699, 0), $E699-SUM($H699:BS699)),
0)</f>
        <v>0</v>
      </c>
      <c r="BU699" s="12">
        <f>IF(BU$2&gt;$D699,
MAX(IFERROR($E699/$F699, 0), $E699-SUM($H699:BT699)),
0)</f>
        <v>0</v>
      </c>
      <c r="BV699" s="12">
        <f>IF(BV$2&gt;$D699,
MAX(IFERROR($E699/$F699, 0), $E699-SUM($H699:BU699)),
0)</f>
        <v>0</v>
      </c>
      <c r="BW699" s="12">
        <f>IF(BW$2&gt;$D699,
MAX(IFERROR($E699/$F699, 0), $E699-SUM($H699:BV699)),
0)</f>
        <v>0</v>
      </c>
      <c r="BX699" s="12">
        <f>IF(BX$2&gt;$D699,
MAX(IFERROR($E699/$F699, 0), $E699-SUM($H699:BW699)),
0)</f>
        <v>0</v>
      </c>
      <c r="BY699" s="12">
        <f>IF(BY$2&gt;$D699,
MAX(IFERROR($E699/$F699, 0), $E699-SUM($H699:BX699)),
0)</f>
        <v>0</v>
      </c>
      <c r="BZ699" s="12">
        <f>IF(BZ$2&gt;$D699,
MAX(IFERROR($E699/$F699, 0), $E699-SUM($H699:BY699)),
0)</f>
        <v>0</v>
      </c>
      <c r="CA699" s="12">
        <f>IF(CA$2&gt;$D699,
MAX(IFERROR($E699/$F699, 0), $E699-SUM($H699:BZ699)),
0)</f>
        <v>0</v>
      </c>
      <c r="CB699" s="12">
        <f>IF(CB$2&gt;$D699,
MAX(IFERROR($E699/$F699, 0), $E699-SUM($H699:CA699)),
0)</f>
        <v>0</v>
      </c>
      <c r="CC699" s="12">
        <f>IF(CC$2&gt;$D699,
MAX(IFERROR($E699/$F699, 0), $E699-SUM($H699:CB699)),
0)</f>
        <v>0</v>
      </c>
      <c r="CD699" s="12">
        <f>IF(CD$2&gt;$D699,
MAX(IFERROR($E699/$F699, 0), $E699-SUM($H699:CC699)),
0)</f>
        <v>0</v>
      </c>
      <c r="CE699" s="12">
        <f>IF(CE$2&gt;$D699,
MAX(IFERROR($E699/$F699, 0), $E699-SUM($H699:CD699)),
0)</f>
        <v>0</v>
      </c>
      <c r="CF699" s="12">
        <f>IF(CF$2&gt;$D699,
MAX(IFERROR($E699/$F699, 0), $E699-SUM($H699:CE699)),
0)</f>
        <v>0</v>
      </c>
      <c r="CG699" s="12">
        <f>IF(CG$2&gt;$D699,
MAX(IFERROR($E699/$F699, 0), $E699-SUM($H699:CF699)),
0)</f>
        <v>0</v>
      </c>
      <c r="CH699" s="12">
        <f>IF(CH$2&gt;$D699,
MAX(IFERROR($E699/$F699, 0), $E699-SUM($H699:CG699)),
0)</f>
        <v>0</v>
      </c>
      <c r="CI699" s="12">
        <f>IF(CI$2&gt;$D699,
MAX(IFERROR($E699/$F699, 0), $E699-SUM($H699:CH699)),
0)</f>
        <v>0</v>
      </c>
      <c r="CJ699" s="12">
        <f>IF(CJ$2&gt;$D699,
MAX(IFERROR($E699/$F699, 0), $E699-SUM($H699:CI699)),
0)</f>
        <v>0</v>
      </c>
      <c r="CK699" s="12">
        <f>IF(CK$2&gt;$D699,
MAX(IFERROR($E699/$F699, 0), $E699-SUM($H699:CJ699)),
0)</f>
        <v>0</v>
      </c>
      <c r="CL699" s="12">
        <f>IF(CL$2&gt;$D699,
MAX(IFERROR($E699/$F699, 0), $E699-SUM($H699:CK699)),
0)</f>
        <v>0</v>
      </c>
      <c r="CM699" s="12">
        <f>IF(CM$2&gt;$D699,
MAX(IFERROR($E699/$F699, 0), $E699-SUM($H699:CL699)),
0)</f>
        <v>0</v>
      </c>
      <c r="CN699" s="12">
        <f>IF(CN$2&gt;$D699,
MAX(IFERROR($E699/$F699, 0), $E699-SUM($H699:CM699)),
0)</f>
        <v>0</v>
      </c>
      <c r="CO699" s="12">
        <f>IF(CO$2&gt;$D699,
MAX(IFERROR($E699/$F699, 0), $E699-SUM($H699:CN699)),
0)</f>
        <v>0</v>
      </c>
      <c r="CP699" s="12">
        <f>IF(CP$2&gt;$D699,
MAX(IFERROR($E699/$F699, 0), $E699-SUM($H699:CO699)),
0)</f>
        <v>0</v>
      </c>
      <c r="CQ699" s="12">
        <f>IF(CQ$2&gt;$D699,
MAX(IFERROR($E699/$F699, 0), $E699-SUM($H699:CP699)),
0)</f>
        <v>0</v>
      </c>
      <c r="CR699" s="12">
        <f>IF(CR$2&gt;$D699,
MAX(IFERROR($E699/$F699, 0), $E699-SUM($H699:CQ699)),
0)</f>
        <v>0</v>
      </c>
      <c r="CS699" s="12">
        <f>IF(CS$2&gt;$D699,
MAX(IFERROR($E699/$F699, 0), $E699-SUM($H699:CR699)),
0)</f>
        <v>0</v>
      </c>
      <c r="CT699" s="12">
        <f>IF(CT$2&gt;$D699,
MAX(IFERROR($E699/$F699, 0), $E699-SUM($H699:CS699)),
0)</f>
        <v>0</v>
      </c>
      <c r="CU699" s="12">
        <f>IF(CU$2&gt;$D699,
MAX(IFERROR($E699/$F699, 0), $E699-SUM($H699:CT699)),
0)</f>
        <v>0</v>
      </c>
      <c r="CV699" s="12">
        <f>IF(CV$2&gt;$D699,
MAX(IFERROR($E699/$F699, 0), $E699-SUM($H699:CU699)),
0)</f>
        <v>0</v>
      </c>
      <c r="CW699" s="12">
        <f>IF(CW$2&gt;$D699,
MAX(IFERROR($E699/$F699, 0), $E699-SUM($H699:CV699)),
0)</f>
        <v>0</v>
      </c>
      <c r="CX699" s="12">
        <f>IF(CX$2&gt;$D699,
MAX(IFERROR($E699/$F699, 0), $E699-SUM($H699:CW699)),
0)</f>
        <v>0</v>
      </c>
      <c r="CY699" s="12">
        <f>IF(CY$2&gt;$D699,
MAX(IFERROR($E699/$F699, 0), $E699-SUM($H699:CX699)),
0)</f>
        <v>0</v>
      </c>
      <c r="CZ699" s="12">
        <f>IF(CZ$2&gt;$D699,
MAX(IFERROR($E699/$F699, 0), $E699-SUM($H699:CY699)),
0)</f>
        <v>0</v>
      </c>
      <c r="DA699" s="12">
        <f>IF(DA$2&gt;$D699,
MAX(IFERROR($E699/$F699, 0), $E699-SUM($H699:CZ699)),
0)</f>
        <v>0</v>
      </c>
      <c r="DB699" s="12">
        <f>IF(DB$2&gt;$D699,
MAX(IFERROR($E699/$F699, 0), $E699-SUM($H699:DA699)),
0)</f>
        <v>0</v>
      </c>
      <c r="DC699" s="12">
        <f>IF(DC$2&gt;$D699,
MAX(IFERROR($E699/$F699, 0), $E699-SUM($H699:DB699)),
0)</f>
        <v>0</v>
      </c>
      <c r="DD699" s="12">
        <f>IF(DD$2&gt;$D699,
MAX(IFERROR($E699/$F699, 0), $E699-SUM($H699:DC699)),
0)</f>
        <v>0</v>
      </c>
      <c r="DE699" s="12">
        <f>IF(DE$2&gt;$D699,
MAX(IFERROR($E699/$F699, 0), $E699-SUM($H699:DD699)),
0)</f>
        <v>0</v>
      </c>
      <c r="DF699" s="12">
        <f>IF(DF$2&gt;$D699,
MAX(IFERROR($E699/$F699, 0), $E699-SUM($H699:DE699)),
0)</f>
        <v>0</v>
      </c>
      <c r="DG699" s="12">
        <f>IF(DG$2&gt;$D699,
MAX(IFERROR($E699/$F699, 0), $E699-SUM($H699:DF699)),
0)</f>
        <v>0</v>
      </c>
      <c r="DH699" s="12">
        <f>IF(DH$2&gt;$D699,
MAX(IFERROR($E699/$F699, 0), $E699-SUM($H699:DG699)),
0)</f>
        <v>0</v>
      </c>
      <c r="DI699" s="12">
        <f>IF(DI$2&gt;$D699,
MAX(IFERROR($E699/$F699, 0), $E699-SUM($H699:DH699)),
0)</f>
        <v>0</v>
      </c>
      <c r="DJ699" s="12">
        <f>IF(DJ$2&gt;$D699,
MAX(IFERROR($E699/$F699, 0), $E699-SUM($H699:DI699)),
0)</f>
        <v>0</v>
      </c>
      <c r="DK699" s="12">
        <f>IF(DK$2&gt;$D699,
MAX(IFERROR($E699/$F699, 0), $E699-SUM($H699:DJ699)),
0)</f>
        <v>0</v>
      </c>
      <c r="DL699" s="12">
        <f>IF(DL$2&gt;$D699,
MAX(IFERROR($E699/$F699, 0), $E699-SUM($H699:DK699)),
0)</f>
        <v>0</v>
      </c>
      <c r="DM699" s="12">
        <f>IF(DM$2&gt;$D699,
MAX(IFERROR($E699/$F699, 0), $E699-SUM($H699:DL699)),
0)</f>
        <v>0</v>
      </c>
      <c r="DN699" s="12">
        <f>IF(DN$2&gt;$D699,
MAX(IFERROR($E699/$F699, 0), $E699-SUM($H699:DM699)),
0)</f>
        <v>0</v>
      </c>
      <c r="DO699" s="12">
        <f>IF(DO$2&gt;$D699,
MAX(IFERROR($E699/$F699, 0), $E699-SUM($H699:DN699)),
0)</f>
        <v>0</v>
      </c>
      <c r="DP699" s="12">
        <f>IF(DP$2&gt;$D699,
MAX(IFERROR($E699/$F699, 0), $E699-SUM($H699:DO699)),
0)</f>
        <v>0</v>
      </c>
      <c r="DQ699" s="12">
        <f>IF(DQ$2&gt;$D699,
MAX(IFERROR($E699/$F699, 0), $E699-SUM($H699:DP699)),
0)</f>
        <v>0</v>
      </c>
      <c r="DR699" s="12">
        <f>IF(DR$2&gt;$D699,
MAX(IFERROR($E699/$F699, 0), $E699-SUM($H699:DQ699)),
0)</f>
        <v>0</v>
      </c>
      <c r="DS699" s="12">
        <f>IF(DS$2&gt;$D699,
MAX(IFERROR($E699/$F699, 0), $E699-SUM($H699:DR699)),
0)</f>
        <v>0</v>
      </c>
      <c r="DT699" s="12">
        <f>IF(DT$2&gt;$D699,
MAX(IFERROR($E699/$F699, 0), $E699-SUM($H699:DS699)),
0)</f>
        <v>0</v>
      </c>
      <c r="DU699" s="12">
        <f>IF(DU$2&gt;$D699,
MAX(IFERROR($E699/$F699, 0), $E699-SUM($H699:DT699)),
0)</f>
        <v>0</v>
      </c>
      <c r="DV699" s="12">
        <f>IF(DV$2&gt;$D699,
MAX(IFERROR($E699/$F699, 0), $E699-SUM($H699:DU699)),
0)</f>
        <v>0</v>
      </c>
      <c r="DW699" s="12">
        <f>IF(DW$2&gt;$D699,
MAX(IFERROR($E699/$F699, 0), $E699-SUM($H699:DV699)),
0)</f>
        <v>0</v>
      </c>
      <c r="DX699" s="12">
        <f>IF(DX$2&gt;$D699,
MAX(IFERROR($E699/$F699, 0), $E699-SUM($H699:DW699)),
0)</f>
        <v>0</v>
      </c>
      <c r="DY699" s="12">
        <f>IF(DY$2&gt;$D699,
MAX(IFERROR($E699/$F699, 0), $E699-SUM($H699:DX699)),
0)</f>
        <v>0</v>
      </c>
      <c r="EB699" s="116">
        <f t="shared" si="1695"/>
        <v>698</v>
      </c>
      <c r="EC699" s="2" t="str">
        <f t="shared" si="1698"/>
        <v>Phase 2</v>
      </c>
      <c r="ED699" s="2" t="str">
        <f t="shared" si="1699"/>
        <v>75' Wide</v>
      </c>
      <c r="EE699" s="33" t="str">
        <f>EE713</f>
        <v>Cash</v>
      </c>
      <c r="EF699" s="2" t="str">
        <f>EF713</f>
        <v>General Overhead</v>
      </c>
    </row>
    <row r="700" spans="1:136" x14ac:dyDescent="0.3">
      <c r="D700" s="127"/>
      <c r="E700" s="129"/>
      <c r="F700" s="128"/>
      <c r="I700" s="21"/>
      <c r="J700" s="21"/>
      <c r="K700" s="21"/>
      <c r="L700" s="21"/>
      <c r="M700" s="21"/>
      <c r="N700" s="21"/>
      <c r="O700" s="21"/>
      <c r="P700" s="21"/>
      <c r="Q700" s="21"/>
      <c r="R700" s="21"/>
      <c r="S700" s="21"/>
      <c r="T700" s="21"/>
      <c r="U700" s="21"/>
      <c r="V700" s="21"/>
      <c r="W700" s="21"/>
      <c r="X700" s="21"/>
      <c r="Y700" s="21"/>
      <c r="Z700" s="21"/>
      <c r="AA700" s="21"/>
      <c r="AB700" s="21"/>
      <c r="AC700" s="21"/>
      <c r="AD700" s="21"/>
      <c r="AE700" s="21"/>
      <c r="AF700" s="21"/>
      <c r="AG700" s="21"/>
      <c r="AH700" s="21"/>
      <c r="AI700" s="21"/>
      <c r="AJ700" s="21"/>
      <c r="AK700" s="21"/>
      <c r="AL700" s="21"/>
      <c r="AM700" s="21"/>
      <c r="AN700" s="21"/>
      <c r="AO700" s="21"/>
      <c r="AP700" s="21"/>
      <c r="AQ700" s="21"/>
      <c r="AR700" s="21"/>
      <c r="AS700" s="21"/>
      <c r="AT700" s="21"/>
      <c r="AU700" s="21"/>
      <c r="AV700" s="21"/>
      <c r="AW700" s="21"/>
      <c r="AX700" s="21"/>
      <c r="AY700" s="21"/>
      <c r="AZ700" s="21"/>
      <c r="BA700" s="21"/>
      <c r="BB700" s="21"/>
      <c r="BC700" s="21"/>
      <c r="BD700" s="21"/>
      <c r="BE700" s="21"/>
      <c r="BF700" s="21"/>
      <c r="BG700" s="21"/>
      <c r="BH700" s="21"/>
      <c r="BI700" s="21"/>
      <c r="BJ700" s="21"/>
      <c r="BK700" s="21"/>
      <c r="BL700" s="21"/>
      <c r="BM700" s="21"/>
      <c r="BN700" s="21"/>
      <c r="BO700" s="21"/>
      <c r="BP700" s="21"/>
      <c r="BQ700" s="21"/>
      <c r="BR700" s="21"/>
      <c r="BS700" s="21"/>
      <c r="BT700" s="21"/>
      <c r="BU700" s="21"/>
      <c r="BV700" s="21"/>
      <c r="BW700" s="21"/>
      <c r="BX700" s="21"/>
      <c r="BY700" s="21"/>
      <c r="BZ700" s="21"/>
      <c r="CA700" s="21"/>
      <c r="CB700" s="21"/>
      <c r="CC700" s="21"/>
      <c r="CD700" s="21"/>
      <c r="CE700" s="21"/>
      <c r="CF700" s="21"/>
      <c r="CG700" s="21"/>
      <c r="CH700" s="21"/>
      <c r="CI700" s="21"/>
      <c r="CJ700" s="21"/>
      <c r="CK700" s="21"/>
      <c r="CL700" s="21"/>
      <c r="CM700" s="21"/>
      <c r="CN700" s="21"/>
      <c r="CO700" s="21"/>
      <c r="CP700" s="21"/>
      <c r="CQ700" s="21"/>
      <c r="CR700" s="21"/>
      <c r="CS700" s="21"/>
      <c r="CT700" s="21"/>
      <c r="CU700" s="21"/>
      <c r="CV700" s="21"/>
      <c r="CW700" s="21"/>
      <c r="CX700" s="21"/>
      <c r="CY700" s="21"/>
      <c r="CZ700" s="21"/>
      <c r="DA700" s="21"/>
      <c r="DB700" s="21"/>
      <c r="DC700" s="21"/>
      <c r="DD700" s="21"/>
      <c r="DE700" s="21"/>
      <c r="DF700" s="21"/>
      <c r="DG700" s="21"/>
      <c r="DH700" s="21"/>
      <c r="DI700" s="21"/>
      <c r="DJ700" s="21"/>
      <c r="DK700" s="21"/>
      <c r="DL700" s="21"/>
      <c r="DM700" s="21"/>
      <c r="DN700" s="21"/>
      <c r="DO700" s="21"/>
      <c r="DP700" s="21"/>
      <c r="DQ700" s="21"/>
      <c r="DR700" s="21"/>
      <c r="DS700" s="21"/>
      <c r="DT700" s="21"/>
      <c r="DU700" s="21"/>
      <c r="DV700" s="21"/>
      <c r="DW700" s="21"/>
      <c r="DX700" s="21"/>
      <c r="DY700" s="21"/>
      <c r="EE700" s="33"/>
    </row>
    <row r="701" spans="1:136" x14ac:dyDescent="0.3">
      <c r="B701" s="2" t="str">
        <f>Product!$J$2</f>
        <v>Phase 3</v>
      </c>
      <c r="C701" s="2" t="str">
        <f>Product!$J$3</f>
        <v>50' Wide</v>
      </c>
      <c r="D701" s="127">
        <f>SUMIFS(INDEX(Product!$B$2:$U$97, MATCH(D691, Product!$B$2:$B$97, 0), ), Product!$B$2:$U$2, $B701, Product!$B$3:$U$3, $C701)</f>
        <v>45322</v>
      </c>
      <c r="E701" s="129">
        <f>SUMIFS(INDEX(Product!$B$2:$U$97, MATCH(E691, Product!$B$2:$B$97, 0), ), Product!$B$2:$U$2, $B701, Product!$B$3:$U$3, $C701)</f>
        <v>-496500</v>
      </c>
      <c r="F701" s="128">
        <f>SUMIFS(INDEX(Product!$B$2:$U$97, MATCH(F691, Product!$B$2:$B$97, 0), ), Product!$B$2:$U$2, $B701, Product!$B$3:$U$3, $C701)</f>
        <v>24</v>
      </c>
      <c r="G701" s="11">
        <f>SUM(H701:DZ701)</f>
        <v>-496500</v>
      </c>
      <c r="I701" s="12">
        <f>IF(I$2&gt;$D701,
MAX(IFERROR($E701/$F701, 0), $E701-SUM($H701:H701)),
0)</f>
        <v>0</v>
      </c>
      <c r="J701" s="12">
        <f>IF(J$2&gt;$D701,
MAX(IFERROR($E701/$F701, 0), $E701-SUM($H701:I701)),
0)</f>
        <v>0</v>
      </c>
      <c r="K701" s="12">
        <f>IF(K$2&gt;$D701,
MAX(IFERROR($E701/$F701, 0), $E701-SUM($H701:J701)),
0)</f>
        <v>0</v>
      </c>
      <c r="L701" s="12">
        <f>IF(L$2&gt;$D701,
MAX(IFERROR($E701/$F701, 0), $E701-SUM($H701:K701)),
0)</f>
        <v>0</v>
      </c>
      <c r="M701" s="12">
        <f>IF(M$2&gt;$D701,
MAX(IFERROR($E701/$F701, 0), $E701-SUM($H701:L701)),
0)</f>
        <v>0</v>
      </c>
      <c r="N701" s="12">
        <f>IF(N$2&gt;$D701,
MAX(IFERROR($E701/$F701, 0), $E701-SUM($H701:M701)),
0)</f>
        <v>0</v>
      </c>
      <c r="O701" s="12">
        <f>IF(O$2&gt;$D701,
MAX(IFERROR($E701/$F701, 0), $E701-SUM($H701:N701)),
0)</f>
        <v>0</v>
      </c>
      <c r="P701" s="12">
        <f>IF(P$2&gt;$D701,
MAX(IFERROR($E701/$F701, 0), $E701-SUM($H701:O701)),
0)</f>
        <v>0</v>
      </c>
      <c r="Q701" s="12">
        <f>IF(Q$2&gt;$D701,
MAX(IFERROR($E701/$F701, 0), $E701-SUM($H701:P701)),
0)</f>
        <v>0</v>
      </c>
      <c r="R701" s="12">
        <f>IF(R$2&gt;$D701,
MAX(IFERROR($E701/$F701, 0), $E701-SUM($H701:Q701)),
0)</f>
        <v>0</v>
      </c>
      <c r="S701" s="12">
        <f>IF(S$2&gt;$D701,
MAX(IFERROR($E701/$F701, 0), $E701-SUM($H701:R701)),
0)</f>
        <v>0</v>
      </c>
      <c r="T701" s="12">
        <f>IF(T$2&gt;$D701,
MAX(IFERROR($E701/$F701, 0), $E701-SUM($H701:S701)),
0)</f>
        <v>0</v>
      </c>
      <c r="U701" s="12">
        <f>IF(U$2&gt;$D701,
MAX(IFERROR($E701/$F701, 0), $E701-SUM($H701:T701)),
0)</f>
        <v>0</v>
      </c>
      <c r="V701" s="12">
        <f>IF(V$2&gt;$D701,
MAX(IFERROR($E701/$F701, 0), $E701-SUM($H701:U701)),
0)</f>
        <v>0</v>
      </c>
      <c r="W701" s="12">
        <f>IF(W$2&gt;$D701,
MAX(IFERROR($E701/$F701, 0), $E701-SUM($H701:V701)),
0)</f>
        <v>0</v>
      </c>
      <c r="X701" s="12">
        <f>IF(X$2&gt;$D701,
MAX(IFERROR($E701/$F701, 0), $E701-SUM($H701:W701)),
0)</f>
        <v>0</v>
      </c>
      <c r="Y701" s="12">
        <f>IF(Y$2&gt;$D701,
MAX(IFERROR($E701/$F701, 0), $E701-SUM($H701:X701)),
0)</f>
        <v>0</v>
      </c>
      <c r="Z701" s="12">
        <f>IF(Z$2&gt;$D701,
MAX(IFERROR($E701/$F701, 0), $E701-SUM($H701:Y701)),
0)</f>
        <v>0</v>
      </c>
      <c r="AA701" s="12">
        <f>IF(AA$2&gt;$D701,
MAX(IFERROR($E701/$F701, 0), $E701-SUM($H701:Z701)),
0)</f>
        <v>0</v>
      </c>
      <c r="AB701" s="12">
        <f>IF(AB$2&gt;$D701,
MAX(IFERROR($E701/$F701, 0), $E701-SUM($H701:AA701)),
0)</f>
        <v>0</v>
      </c>
      <c r="AC701" s="12">
        <f>IF(AC$2&gt;$D701,
MAX(IFERROR($E701/$F701, 0), $E701-SUM($H701:AB701)),
0)</f>
        <v>0</v>
      </c>
      <c r="AD701" s="12">
        <f>IF(AD$2&gt;$D701,
MAX(IFERROR($E701/$F701, 0), $E701-SUM($H701:AC701)),
0)</f>
        <v>0</v>
      </c>
      <c r="AE701" s="12">
        <f>IF(AE$2&gt;$D701,
MAX(IFERROR($E701/$F701, 0), $E701-SUM($H701:AD701)),
0)</f>
        <v>0</v>
      </c>
      <c r="AF701" s="12">
        <f>IF(AF$2&gt;$D701,
MAX(IFERROR($E701/$F701, 0), $E701-SUM($H701:AE701)),
0)</f>
        <v>0</v>
      </c>
      <c r="AG701" s="12">
        <f>IF(AG$2&gt;$D701,
MAX(IFERROR($E701/$F701, 0), $E701-SUM($H701:AF701)),
0)</f>
        <v>0</v>
      </c>
      <c r="AH701" s="12">
        <f>IF(AH$2&gt;$D701,
MAX(IFERROR($E701/$F701, 0), $E701-SUM($H701:AG701)),
0)</f>
        <v>0</v>
      </c>
      <c r="AI701" s="12">
        <f>IF(AI$2&gt;$D701,
MAX(IFERROR($E701/$F701, 0), $E701-SUM($H701:AH701)),
0)</f>
        <v>-20687.5</v>
      </c>
      <c r="AJ701" s="12">
        <f>IF(AJ$2&gt;$D701,
MAX(IFERROR($E701/$F701, 0), $E701-SUM($H701:AI701)),
0)</f>
        <v>-20687.5</v>
      </c>
      <c r="AK701" s="12">
        <f>IF(AK$2&gt;$D701,
MAX(IFERROR($E701/$F701, 0), $E701-SUM($H701:AJ701)),
0)</f>
        <v>-20687.5</v>
      </c>
      <c r="AL701" s="12">
        <f>IF(AL$2&gt;$D701,
MAX(IFERROR($E701/$F701, 0), $E701-SUM($H701:AK701)),
0)</f>
        <v>-20687.5</v>
      </c>
      <c r="AM701" s="12">
        <f>IF(AM$2&gt;$D701,
MAX(IFERROR($E701/$F701, 0), $E701-SUM($H701:AL701)),
0)</f>
        <v>-20687.5</v>
      </c>
      <c r="AN701" s="12">
        <f>IF(AN$2&gt;$D701,
MAX(IFERROR($E701/$F701, 0), $E701-SUM($H701:AM701)),
0)</f>
        <v>-20687.5</v>
      </c>
      <c r="AO701" s="12">
        <f>IF(AO$2&gt;$D701,
MAX(IFERROR($E701/$F701, 0), $E701-SUM($H701:AN701)),
0)</f>
        <v>-20687.5</v>
      </c>
      <c r="AP701" s="12">
        <f>IF(AP$2&gt;$D701,
MAX(IFERROR($E701/$F701, 0), $E701-SUM($H701:AO701)),
0)</f>
        <v>-20687.5</v>
      </c>
      <c r="AQ701" s="12">
        <f>IF(AQ$2&gt;$D701,
MAX(IFERROR($E701/$F701, 0), $E701-SUM($H701:AP701)),
0)</f>
        <v>-20687.5</v>
      </c>
      <c r="AR701" s="12">
        <f>IF(AR$2&gt;$D701,
MAX(IFERROR($E701/$F701, 0), $E701-SUM($H701:AQ701)),
0)</f>
        <v>-20687.5</v>
      </c>
      <c r="AS701" s="12">
        <f>IF(AS$2&gt;$D701,
MAX(IFERROR($E701/$F701, 0), $E701-SUM($H701:AR701)),
0)</f>
        <v>-20687.5</v>
      </c>
      <c r="AT701" s="12">
        <f>IF(AT$2&gt;$D701,
MAX(IFERROR($E701/$F701, 0), $E701-SUM($H701:AS701)),
0)</f>
        <v>-20687.5</v>
      </c>
      <c r="AU701" s="12">
        <f>IF(AU$2&gt;$D701,
MAX(IFERROR($E701/$F701, 0), $E701-SUM($H701:AT701)),
0)</f>
        <v>-20687.5</v>
      </c>
      <c r="AV701" s="12">
        <f>IF(AV$2&gt;$D701,
MAX(IFERROR($E701/$F701, 0), $E701-SUM($H701:AU701)),
0)</f>
        <v>-20687.5</v>
      </c>
      <c r="AW701" s="12">
        <f>IF(AW$2&gt;$D701,
MAX(IFERROR($E701/$F701, 0), $E701-SUM($H701:AV701)),
0)</f>
        <v>-20687.5</v>
      </c>
      <c r="AX701" s="12">
        <f>IF(AX$2&gt;$D701,
MAX(IFERROR($E701/$F701, 0), $E701-SUM($H701:AW701)),
0)</f>
        <v>-20687.5</v>
      </c>
      <c r="AY701" s="12">
        <f>IF(AY$2&gt;$D701,
MAX(IFERROR($E701/$F701, 0), $E701-SUM($H701:AX701)),
0)</f>
        <v>-20687.5</v>
      </c>
      <c r="AZ701" s="12">
        <f>IF(AZ$2&gt;$D701,
MAX(IFERROR($E701/$F701, 0), $E701-SUM($H701:AY701)),
0)</f>
        <v>-20687.5</v>
      </c>
      <c r="BA701" s="12">
        <f>IF(BA$2&gt;$D701,
MAX(IFERROR($E701/$F701, 0), $E701-SUM($H701:AZ701)),
0)</f>
        <v>-20687.5</v>
      </c>
      <c r="BB701" s="12">
        <f>IF(BB$2&gt;$D701,
MAX(IFERROR($E701/$F701, 0), $E701-SUM($H701:BA701)),
0)</f>
        <v>-20687.5</v>
      </c>
      <c r="BC701" s="12">
        <f>IF(BC$2&gt;$D701,
MAX(IFERROR($E701/$F701, 0), $E701-SUM($H701:BB701)),
0)</f>
        <v>-20687.5</v>
      </c>
      <c r="BD701" s="12">
        <f>IF(BD$2&gt;$D701,
MAX(IFERROR($E701/$F701, 0), $E701-SUM($H701:BC701)),
0)</f>
        <v>-20687.5</v>
      </c>
      <c r="BE701" s="12">
        <f>IF(BE$2&gt;$D701,
MAX(IFERROR($E701/$F701, 0), $E701-SUM($H701:BD701)),
0)</f>
        <v>-20687.5</v>
      </c>
      <c r="BF701" s="12">
        <f>IF(BF$2&gt;$D701,
MAX(IFERROR($E701/$F701, 0), $E701-SUM($H701:BE701)),
0)</f>
        <v>-20687.5</v>
      </c>
      <c r="BG701" s="12">
        <f>IF(BG$2&gt;$D701,
MAX(IFERROR($E701/$F701, 0), $E701-SUM($H701:BF701)),
0)</f>
        <v>0</v>
      </c>
      <c r="BH701" s="12">
        <f>IF(BH$2&gt;$D701,
MAX(IFERROR($E701/$F701, 0), $E701-SUM($H701:BG701)),
0)</f>
        <v>0</v>
      </c>
      <c r="BI701" s="12">
        <f>IF(BI$2&gt;$D701,
MAX(IFERROR($E701/$F701, 0), $E701-SUM($H701:BH701)),
0)</f>
        <v>0</v>
      </c>
      <c r="BJ701" s="12">
        <f>IF(BJ$2&gt;$D701,
MAX(IFERROR($E701/$F701, 0), $E701-SUM($H701:BI701)),
0)</f>
        <v>0</v>
      </c>
      <c r="BK701" s="12">
        <f>IF(BK$2&gt;$D701,
MAX(IFERROR($E701/$F701, 0), $E701-SUM($H701:BJ701)),
0)</f>
        <v>0</v>
      </c>
      <c r="BL701" s="12">
        <f>IF(BL$2&gt;$D701,
MAX(IFERROR($E701/$F701, 0), $E701-SUM($H701:BK701)),
0)</f>
        <v>0</v>
      </c>
      <c r="BM701" s="12">
        <f>IF(BM$2&gt;$D701,
MAX(IFERROR($E701/$F701, 0), $E701-SUM($H701:BL701)),
0)</f>
        <v>0</v>
      </c>
      <c r="BN701" s="12">
        <f>IF(BN$2&gt;$D701,
MAX(IFERROR($E701/$F701, 0), $E701-SUM($H701:BM701)),
0)</f>
        <v>0</v>
      </c>
      <c r="BO701" s="12">
        <f>IF(BO$2&gt;$D701,
MAX(IFERROR($E701/$F701, 0), $E701-SUM($H701:BN701)),
0)</f>
        <v>0</v>
      </c>
      <c r="BP701" s="12">
        <f>IF(BP$2&gt;$D701,
MAX(IFERROR($E701/$F701, 0), $E701-SUM($H701:BO701)),
0)</f>
        <v>0</v>
      </c>
      <c r="BQ701" s="12">
        <f>IF(BQ$2&gt;$D701,
MAX(IFERROR($E701/$F701, 0), $E701-SUM($H701:BP701)),
0)</f>
        <v>0</v>
      </c>
      <c r="BR701" s="12">
        <f>IF(BR$2&gt;$D701,
MAX(IFERROR($E701/$F701, 0), $E701-SUM($H701:BQ701)),
0)</f>
        <v>0</v>
      </c>
      <c r="BS701" s="12">
        <f>IF(BS$2&gt;$D701,
MAX(IFERROR($E701/$F701, 0), $E701-SUM($H701:BR701)),
0)</f>
        <v>0</v>
      </c>
      <c r="BT701" s="12">
        <f>IF(BT$2&gt;$D701,
MAX(IFERROR($E701/$F701, 0), $E701-SUM($H701:BS701)),
0)</f>
        <v>0</v>
      </c>
      <c r="BU701" s="12">
        <f>IF(BU$2&gt;$D701,
MAX(IFERROR($E701/$F701, 0), $E701-SUM($H701:BT701)),
0)</f>
        <v>0</v>
      </c>
      <c r="BV701" s="12">
        <f>IF(BV$2&gt;$D701,
MAX(IFERROR($E701/$F701, 0), $E701-SUM($H701:BU701)),
0)</f>
        <v>0</v>
      </c>
      <c r="BW701" s="12">
        <f>IF(BW$2&gt;$D701,
MAX(IFERROR($E701/$F701, 0), $E701-SUM($H701:BV701)),
0)</f>
        <v>0</v>
      </c>
      <c r="BX701" s="12">
        <f>IF(BX$2&gt;$D701,
MAX(IFERROR($E701/$F701, 0), $E701-SUM($H701:BW701)),
0)</f>
        <v>0</v>
      </c>
      <c r="BY701" s="12">
        <f>IF(BY$2&gt;$D701,
MAX(IFERROR($E701/$F701, 0), $E701-SUM($H701:BX701)),
0)</f>
        <v>0</v>
      </c>
      <c r="BZ701" s="12">
        <f>IF(BZ$2&gt;$D701,
MAX(IFERROR($E701/$F701, 0), $E701-SUM($H701:BY701)),
0)</f>
        <v>0</v>
      </c>
      <c r="CA701" s="12">
        <f>IF(CA$2&gt;$D701,
MAX(IFERROR($E701/$F701, 0), $E701-SUM($H701:BZ701)),
0)</f>
        <v>0</v>
      </c>
      <c r="CB701" s="12">
        <f>IF(CB$2&gt;$D701,
MAX(IFERROR($E701/$F701, 0), $E701-SUM($H701:CA701)),
0)</f>
        <v>0</v>
      </c>
      <c r="CC701" s="12">
        <f>IF(CC$2&gt;$D701,
MAX(IFERROR($E701/$F701, 0), $E701-SUM($H701:CB701)),
0)</f>
        <v>0</v>
      </c>
      <c r="CD701" s="12">
        <f>IF(CD$2&gt;$D701,
MAX(IFERROR($E701/$F701, 0), $E701-SUM($H701:CC701)),
0)</f>
        <v>0</v>
      </c>
      <c r="CE701" s="12">
        <f>IF(CE$2&gt;$D701,
MAX(IFERROR($E701/$F701, 0), $E701-SUM($H701:CD701)),
0)</f>
        <v>0</v>
      </c>
      <c r="CF701" s="12">
        <f>IF(CF$2&gt;$D701,
MAX(IFERROR($E701/$F701, 0), $E701-SUM($H701:CE701)),
0)</f>
        <v>0</v>
      </c>
      <c r="CG701" s="12">
        <f>IF(CG$2&gt;$D701,
MAX(IFERROR($E701/$F701, 0), $E701-SUM($H701:CF701)),
0)</f>
        <v>0</v>
      </c>
      <c r="CH701" s="12">
        <f>IF(CH$2&gt;$D701,
MAX(IFERROR($E701/$F701, 0), $E701-SUM($H701:CG701)),
0)</f>
        <v>0</v>
      </c>
      <c r="CI701" s="12">
        <f>IF(CI$2&gt;$D701,
MAX(IFERROR($E701/$F701, 0), $E701-SUM($H701:CH701)),
0)</f>
        <v>0</v>
      </c>
      <c r="CJ701" s="12">
        <f>IF(CJ$2&gt;$D701,
MAX(IFERROR($E701/$F701, 0), $E701-SUM($H701:CI701)),
0)</f>
        <v>0</v>
      </c>
      <c r="CK701" s="12">
        <f>IF(CK$2&gt;$D701,
MAX(IFERROR($E701/$F701, 0), $E701-SUM($H701:CJ701)),
0)</f>
        <v>0</v>
      </c>
      <c r="CL701" s="12">
        <f>IF(CL$2&gt;$D701,
MAX(IFERROR($E701/$F701, 0), $E701-SUM($H701:CK701)),
0)</f>
        <v>0</v>
      </c>
      <c r="CM701" s="12">
        <f>IF(CM$2&gt;$D701,
MAX(IFERROR($E701/$F701, 0), $E701-SUM($H701:CL701)),
0)</f>
        <v>0</v>
      </c>
      <c r="CN701" s="12">
        <f>IF(CN$2&gt;$D701,
MAX(IFERROR($E701/$F701, 0), $E701-SUM($H701:CM701)),
0)</f>
        <v>0</v>
      </c>
      <c r="CO701" s="12">
        <f>IF(CO$2&gt;$D701,
MAX(IFERROR($E701/$F701, 0), $E701-SUM($H701:CN701)),
0)</f>
        <v>0</v>
      </c>
      <c r="CP701" s="12">
        <f>IF(CP$2&gt;$D701,
MAX(IFERROR($E701/$F701, 0), $E701-SUM($H701:CO701)),
0)</f>
        <v>0</v>
      </c>
      <c r="CQ701" s="12">
        <f>IF(CQ$2&gt;$D701,
MAX(IFERROR($E701/$F701, 0), $E701-SUM($H701:CP701)),
0)</f>
        <v>0</v>
      </c>
      <c r="CR701" s="12">
        <f>IF(CR$2&gt;$D701,
MAX(IFERROR($E701/$F701, 0), $E701-SUM($H701:CQ701)),
0)</f>
        <v>0</v>
      </c>
      <c r="CS701" s="12">
        <f>IF(CS$2&gt;$D701,
MAX(IFERROR($E701/$F701, 0), $E701-SUM($H701:CR701)),
0)</f>
        <v>0</v>
      </c>
      <c r="CT701" s="12">
        <f>IF(CT$2&gt;$D701,
MAX(IFERROR($E701/$F701, 0), $E701-SUM($H701:CS701)),
0)</f>
        <v>0</v>
      </c>
      <c r="CU701" s="12">
        <f>IF(CU$2&gt;$D701,
MAX(IFERROR($E701/$F701, 0), $E701-SUM($H701:CT701)),
0)</f>
        <v>0</v>
      </c>
      <c r="CV701" s="12">
        <f>IF(CV$2&gt;$D701,
MAX(IFERROR($E701/$F701, 0), $E701-SUM($H701:CU701)),
0)</f>
        <v>0</v>
      </c>
      <c r="CW701" s="12">
        <f>IF(CW$2&gt;$D701,
MAX(IFERROR($E701/$F701, 0), $E701-SUM($H701:CV701)),
0)</f>
        <v>0</v>
      </c>
      <c r="CX701" s="12">
        <f>IF(CX$2&gt;$D701,
MAX(IFERROR($E701/$F701, 0), $E701-SUM($H701:CW701)),
0)</f>
        <v>0</v>
      </c>
      <c r="CY701" s="12">
        <f>IF(CY$2&gt;$D701,
MAX(IFERROR($E701/$F701, 0), $E701-SUM($H701:CX701)),
0)</f>
        <v>0</v>
      </c>
      <c r="CZ701" s="12">
        <f>IF(CZ$2&gt;$D701,
MAX(IFERROR($E701/$F701, 0), $E701-SUM($H701:CY701)),
0)</f>
        <v>0</v>
      </c>
      <c r="DA701" s="12">
        <f>IF(DA$2&gt;$D701,
MAX(IFERROR($E701/$F701, 0), $E701-SUM($H701:CZ701)),
0)</f>
        <v>0</v>
      </c>
      <c r="DB701" s="12">
        <f>IF(DB$2&gt;$D701,
MAX(IFERROR($E701/$F701, 0), $E701-SUM($H701:DA701)),
0)</f>
        <v>0</v>
      </c>
      <c r="DC701" s="12">
        <f>IF(DC$2&gt;$D701,
MAX(IFERROR($E701/$F701, 0), $E701-SUM($H701:DB701)),
0)</f>
        <v>0</v>
      </c>
      <c r="DD701" s="12">
        <f>IF(DD$2&gt;$D701,
MAX(IFERROR($E701/$F701, 0), $E701-SUM($H701:DC701)),
0)</f>
        <v>0</v>
      </c>
      <c r="DE701" s="12">
        <f>IF(DE$2&gt;$D701,
MAX(IFERROR($E701/$F701, 0), $E701-SUM($H701:DD701)),
0)</f>
        <v>0</v>
      </c>
      <c r="DF701" s="12">
        <f>IF(DF$2&gt;$D701,
MAX(IFERROR($E701/$F701, 0), $E701-SUM($H701:DE701)),
0)</f>
        <v>0</v>
      </c>
      <c r="DG701" s="12">
        <f>IF(DG$2&gt;$D701,
MAX(IFERROR($E701/$F701, 0), $E701-SUM($H701:DF701)),
0)</f>
        <v>0</v>
      </c>
      <c r="DH701" s="12">
        <f>IF(DH$2&gt;$D701,
MAX(IFERROR($E701/$F701, 0), $E701-SUM($H701:DG701)),
0)</f>
        <v>0</v>
      </c>
      <c r="DI701" s="12">
        <f>IF(DI$2&gt;$D701,
MAX(IFERROR($E701/$F701, 0), $E701-SUM($H701:DH701)),
0)</f>
        <v>0</v>
      </c>
      <c r="DJ701" s="12">
        <f>IF(DJ$2&gt;$D701,
MAX(IFERROR($E701/$F701, 0), $E701-SUM($H701:DI701)),
0)</f>
        <v>0</v>
      </c>
      <c r="DK701" s="12">
        <f>IF(DK$2&gt;$D701,
MAX(IFERROR($E701/$F701, 0), $E701-SUM($H701:DJ701)),
0)</f>
        <v>0</v>
      </c>
      <c r="DL701" s="12">
        <f>IF(DL$2&gt;$D701,
MAX(IFERROR($E701/$F701, 0), $E701-SUM($H701:DK701)),
0)</f>
        <v>0</v>
      </c>
      <c r="DM701" s="12">
        <f>IF(DM$2&gt;$D701,
MAX(IFERROR($E701/$F701, 0), $E701-SUM($H701:DL701)),
0)</f>
        <v>0</v>
      </c>
      <c r="DN701" s="12">
        <f>IF(DN$2&gt;$D701,
MAX(IFERROR($E701/$F701, 0), $E701-SUM($H701:DM701)),
0)</f>
        <v>0</v>
      </c>
      <c r="DO701" s="12">
        <f>IF(DO$2&gt;$D701,
MAX(IFERROR($E701/$F701, 0), $E701-SUM($H701:DN701)),
0)</f>
        <v>0</v>
      </c>
      <c r="DP701" s="12">
        <f>IF(DP$2&gt;$D701,
MAX(IFERROR($E701/$F701, 0), $E701-SUM($H701:DO701)),
0)</f>
        <v>0</v>
      </c>
      <c r="DQ701" s="12">
        <f>IF(DQ$2&gt;$D701,
MAX(IFERROR($E701/$F701, 0), $E701-SUM($H701:DP701)),
0)</f>
        <v>0</v>
      </c>
      <c r="DR701" s="12">
        <f>IF(DR$2&gt;$D701,
MAX(IFERROR($E701/$F701, 0), $E701-SUM($H701:DQ701)),
0)</f>
        <v>0</v>
      </c>
      <c r="DS701" s="12">
        <f>IF(DS$2&gt;$D701,
MAX(IFERROR($E701/$F701, 0), $E701-SUM($H701:DR701)),
0)</f>
        <v>0</v>
      </c>
      <c r="DT701" s="12">
        <f>IF(DT$2&gt;$D701,
MAX(IFERROR($E701/$F701, 0), $E701-SUM($H701:DS701)),
0)</f>
        <v>0</v>
      </c>
      <c r="DU701" s="12">
        <f>IF(DU$2&gt;$D701,
MAX(IFERROR($E701/$F701, 0), $E701-SUM($H701:DT701)),
0)</f>
        <v>0</v>
      </c>
      <c r="DV701" s="12">
        <f>IF(DV$2&gt;$D701,
MAX(IFERROR($E701/$F701, 0), $E701-SUM($H701:DU701)),
0)</f>
        <v>0</v>
      </c>
      <c r="DW701" s="12">
        <f>IF(DW$2&gt;$D701,
MAX(IFERROR($E701/$F701, 0), $E701-SUM($H701:DV701)),
0)</f>
        <v>0</v>
      </c>
      <c r="DX701" s="12">
        <f>IF(DX$2&gt;$D701,
MAX(IFERROR($E701/$F701, 0), $E701-SUM($H701:DW701)),
0)</f>
        <v>0</v>
      </c>
      <c r="DY701" s="12">
        <f>IF(DY$2&gt;$D701,
MAX(IFERROR($E701/$F701, 0), $E701-SUM($H701:DX701)),
0)</f>
        <v>0</v>
      </c>
      <c r="EB701" s="116">
        <f t="shared" si="1695"/>
        <v>700</v>
      </c>
      <c r="EC701" s="2" t="str">
        <f t="shared" ref="EC701:EC703" si="1700">B701</f>
        <v>Phase 3</v>
      </c>
      <c r="ED701" s="2" t="str">
        <f t="shared" ref="ED701:ED703" si="1701">C701</f>
        <v>50' Wide</v>
      </c>
      <c r="EE701" s="33" t="str">
        <f>EE713</f>
        <v>Cash</v>
      </c>
      <c r="EF701" s="2" t="str">
        <f>EF713</f>
        <v>General Overhead</v>
      </c>
    </row>
    <row r="702" spans="1:136" x14ac:dyDescent="0.3">
      <c r="B702" s="2" t="str">
        <f>Product!$K$2</f>
        <v>Phase 3</v>
      </c>
      <c r="C702" s="2" t="str">
        <f>Product!$K$3</f>
        <v>60' Wide</v>
      </c>
      <c r="D702" s="127">
        <f>SUMIFS(INDEX(Product!$B$2:$U$97, MATCH(D691, Product!$B$2:$B$97, 0), ), Product!$B$2:$U$2, $B702, Product!$B$3:$U$3, $C702)</f>
        <v>45322</v>
      </c>
      <c r="E702" s="129">
        <f>SUMIFS(INDEX(Product!$B$2:$U$97, MATCH(E691, Product!$B$2:$B$97, 0), ), Product!$B$2:$U$2, $B702, Product!$B$3:$U$3, $C702)</f>
        <v>-588750</v>
      </c>
      <c r="F702" s="128">
        <f>SUMIFS(INDEX(Product!$B$2:$U$97, MATCH(F691, Product!$B$2:$B$97, 0), ), Product!$B$2:$U$2, $B702, Product!$B$3:$U$3, $C702)</f>
        <v>24</v>
      </c>
      <c r="G702" s="11">
        <f>SUM(H702:DZ702)</f>
        <v>-588750</v>
      </c>
      <c r="I702" s="12">
        <f>IF(I$2&gt;$D702,
MAX(IFERROR($E702/$F702, 0), $E702-SUM($H702:H702)),
0)</f>
        <v>0</v>
      </c>
      <c r="J702" s="12">
        <f>IF(J$2&gt;$D702,
MAX(IFERROR($E702/$F702, 0), $E702-SUM($H702:I702)),
0)</f>
        <v>0</v>
      </c>
      <c r="K702" s="12">
        <f>IF(K$2&gt;$D702,
MAX(IFERROR($E702/$F702, 0), $E702-SUM($H702:J702)),
0)</f>
        <v>0</v>
      </c>
      <c r="L702" s="12">
        <f>IF(L$2&gt;$D702,
MAX(IFERROR($E702/$F702, 0), $E702-SUM($H702:K702)),
0)</f>
        <v>0</v>
      </c>
      <c r="M702" s="12">
        <f>IF(M$2&gt;$D702,
MAX(IFERROR($E702/$F702, 0), $E702-SUM($H702:L702)),
0)</f>
        <v>0</v>
      </c>
      <c r="N702" s="12">
        <f>IF(N$2&gt;$D702,
MAX(IFERROR($E702/$F702, 0), $E702-SUM($H702:M702)),
0)</f>
        <v>0</v>
      </c>
      <c r="O702" s="12">
        <f>IF(O$2&gt;$D702,
MAX(IFERROR($E702/$F702, 0), $E702-SUM($H702:N702)),
0)</f>
        <v>0</v>
      </c>
      <c r="P702" s="12">
        <f>IF(P$2&gt;$D702,
MAX(IFERROR($E702/$F702, 0), $E702-SUM($H702:O702)),
0)</f>
        <v>0</v>
      </c>
      <c r="Q702" s="12">
        <f>IF(Q$2&gt;$D702,
MAX(IFERROR($E702/$F702, 0), $E702-SUM($H702:P702)),
0)</f>
        <v>0</v>
      </c>
      <c r="R702" s="12">
        <f>IF(R$2&gt;$D702,
MAX(IFERROR($E702/$F702, 0), $E702-SUM($H702:Q702)),
0)</f>
        <v>0</v>
      </c>
      <c r="S702" s="12">
        <f>IF(S$2&gt;$D702,
MAX(IFERROR($E702/$F702, 0), $E702-SUM($H702:R702)),
0)</f>
        <v>0</v>
      </c>
      <c r="T702" s="12">
        <f>IF(T$2&gt;$D702,
MAX(IFERROR($E702/$F702, 0), $E702-SUM($H702:S702)),
0)</f>
        <v>0</v>
      </c>
      <c r="U702" s="12">
        <f>IF(U$2&gt;$D702,
MAX(IFERROR($E702/$F702, 0), $E702-SUM($H702:T702)),
0)</f>
        <v>0</v>
      </c>
      <c r="V702" s="12">
        <f>IF(V$2&gt;$D702,
MAX(IFERROR($E702/$F702, 0), $E702-SUM($H702:U702)),
0)</f>
        <v>0</v>
      </c>
      <c r="W702" s="12">
        <f>IF(W$2&gt;$D702,
MAX(IFERROR($E702/$F702, 0), $E702-SUM($H702:V702)),
0)</f>
        <v>0</v>
      </c>
      <c r="X702" s="12">
        <f>IF(X$2&gt;$D702,
MAX(IFERROR($E702/$F702, 0), $E702-SUM($H702:W702)),
0)</f>
        <v>0</v>
      </c>
      <c r="Y702" s="12">
        <f>IF(Y$2&gt;$D702,
MAX(IFERROR($E702/$F702, 0), $E702-SUM($H702:X702)),
0)</f>
        <v>0</v>
      </c>
      <c r="Z702" s="12">
        <f>IF(Z$2&gt;$D702,
MAX(IFERROR($E702/$F702, 0), $E702-SUM($H702:Y702)),
0)</f>
        <v>0</v>
      </c>
      <c r="AA702" s="12">
        <f>IF(AA$2&gt;$D702,
MAX(IFERROR($E702/$F702, 0), $E702-SUM($H702:Z702)),
0)</f>
        <v>0</v>
      </c>
      <c r="AB702" s="12">
        <f>IF(AB$2&gt;$D702,
MAX(IFERROR($E702/$F702, 0), $E702-SUM($H702:AA702)),
0)</f>
        <v>0</v>
      </c>
      <c r="AC702" s="12">
        <f>IF(AC$2&gt;$D702,
MAX(IFERROR($E702/$F702, 0), $E702-SUM($H702:AB702)),
0)</f>
        <v>0</v>
      </c>
      <c r="AD702" s="12">
        <f>IF(AD$2&gt;$D702,
MAX(IFERROR($E702/$F702, 0), $E702-SUM($H702:AC702)),
0)</f>
        <v>0</v>
      </c>
      <c r="AE702" s="12">
        <f>IF(AE$2&gt;$D702,
MAX(IFERROR($E702/$F702, 0), $E702-SUM($H702:AD702)),
0)</f>
        <v>0</v>
      </c>
      <c r="AF702" s="12">
        <f>IF(AF$2&gt;$D702,
MAX(IFERROR($E702/$F702, 0), $E702-SUM($H702:AE702)),
0)</f>
        <v>0</v>
      </c>
      <c r="AG702" s="12">
        <f>IF(AG$2&gt;$D702,
MAX(IFERROR($E702/$F702, 0), $E702-SUM($H702:AF702)),
0)</f>
        <v>0</v>
      </c>
      <c r="AH702" s="12">
        <f>IF(AH$2&gt;$D702,
MAX(IFERROR($E702/$F702, 0), $E702-SUM($H702:AG702)),
0)</f>
        <v>0</v>
      </c>
      <c r="AI702" s="12">
        <f>IF(AI$2&gt;$D702,
MAX(IFERROR($E702/$F702, 0), $E702-SUM($H702:AH702)),
0)</f>
        <v>-24531.25</v>
      </c>
      <c r="AJ702" s="12">
        <f>IF(AJ$2&gt;$D702,
MAX(IFERROR($E702/$F702, 0), $E702-SUM($H702:AI702)),
0)</f>
        <v>-24531.25</v>
      </c>
      <c r="AK702" s="12">
        <f>IF(AK$2&gt;$D702,
MAX(IFERROR($E702/$F702, 0), $E702-SUM($H702:AJ702)),
0)</f>
        <v>-24531.25</v>
      </c>
      <c r="AL702" s="12">
        <f>IF(AL$2&gt;$D702,
MAX(IFERROR($E702/$F702, 0), $E702-SUM($H702:AK702)),
0)</f>
        <v>-24531.25</v>
      </c>
      <c r="AM702" s="12">
        <f>IF(AM$2&gt;$D702,
MAX(IFERROR($E702/$F702, 0), $E702-SUM($H702:AL702)),
0)</f>
        <v>-24531.25</v>
      </c>
      <c r="AN702" s="12">
        <f>IF(AN$2&gt;$D702,
MAX(IFERROR($E702/$F702, 0), $E702-SUM($H702:AM702)),
0)</f>
        <v>-24531.25</v>
      </c>
      <c r="AO702" s="12">
        <f>IF(AO$2&gt;$D702,
MAX(IFERROR($E702/$F702, 0), $E702-SUM($H702:AN702)),
0)</f>
        <v>-24531.25</v>
      </c>
      <c r="AP702" s="12">
        <f>IF(AP$2&gt;$D702,
MAX(IFERROR($E702/$F702, 0), $E702-SUM($H702:AO702)),
0)</f>
        <v>-24531.25</v>
      </c>
      <c r="AQ702" s="12">
        <f>IF(AQ$2&gt;$D702,
MAX(IFERROR($E702/$F702, 0), $E702-SUM($H702:AP702)),
0)</f>
        <v>-24531.25</v>
      </c>
      <c r="AR702" s="12">
        <f>IF(AR$2&gt;$D702,
MAX(IFERROR($E702/$F702, 0), $E702-SUM($H702:AQ702)),
0)</f>
        <v>-24531.25</v>
      </c>
      <c r="AS702" s="12">
        <f>IF(AS$2&gt;$D702,
MAX(IFERROR($E702/$F702, 0), $E702-SUM($H702:AR702)),
0)</f>
        <v>-24531.25</v>
      </c>
      <c r="AT702" s="12">
        <f>IF(AT$2&gt;$D702,
MAX(IFERROR($E702/$F702, 0), $E702-SUM($H702:AS702)),
0)</f>
        <v>-24531.25</v>
      </c>
      <c r="AU702" s="12">
        <f>IF(AU$2&gt;$D702,
MAX(IFERROR($E702/$F702, 0), $E702-SUM($H702:AT702)),
0)</f>
        <v>-24531.25</v>
      </c>
      <c r="AV702" s="12">
        <f>IF(AV$2&gt;$D702,
MAX(IFERROR($E702/$F702, 0), $E702-SUM($H702:AU702)),
0)</f>
        <v>-24531.25</v>
      </c>
      <c r="AW702" s="12">
        <f>IF(AW$2&gt;$D702,
MAX(IFERROR($E702/$F702, 0), $E702-SUM($H702:AV702)),
0)</f>
        <v>-24531.25</v>
      </c>
      <c r="AX702" s="12">
        <f>IF(AX$2&gt;$D702,
MAX(IFERROR($E702/$F702, 0), $E702-SUM($H702:AW702)),
0)</f>
        <v>-24531.25</v>
      </c>
      <c r="AY702" s="12">
        <f>IF(AY$2&gt;$D702,
MAX(IFERROR($E702/$F702, 0), $E702-SUM($H702:AX702)),
0)</f>
        <v>-24531.25</v>
      </c>
      <c r="AZ702" s="12">
        <f>IF(AZ$2&gt;$D702,
MAX(IFERROR($E702/$F702, 0), $E702-SUM($H702:AY702)),
0)</f>
        <v>-24531.25</v>
      </c>
      <c r="BA702" s="12">
        <f>IF(BA$2&gt;$D702,
MAX(IFERROR($E702/$F702, 0), $E702-SUM($H702:AZ702)),
0)</f>
        <v>-24531.25</v>
      </c>
      <c r="BB702" s="12">
        <f>IF(BB$2&gt;$D702,
MAX(IFERROR($E702/$F702, 0), $E702-SUM($H702:BA702)),
0)</f>
        <v>-24531.25</v>
      </c>
      <c r="BC702" s="12">
        <f>IF(BC$2&gt;$D702,
MAX(IFERROR($E702/$F702, 0), $E702-SUM($H702:BB702)),
0)</f>
        <v>-24531.25</v>
      </c>
      <c r="BD702" s="12">
        <f>IF(BD$2&gt;$D702,
MAX(IFERROR($E702/$F702, 0), $E702-SUM($H702:BC702)),
0)</f>
        <v>-24531.25</v>
      </c>
      <c r="BE702" s="12">
        <f>IF(BE$2&gt;$D702,
MAX(IFERROR($E702/$F702, 0), $E702-SUM($H702:BD702)),
0)</f>
        <v>-24531.25</v>
      </c>
      <c r="BF702" s="12">
        <f>IF(BF$2&gt;$D702,
MAX(IFERROR($E702/$F702, 0), $E702-SUM($H702:BE702)),
0)</f>
        <v>-24531.25</v>
      </c>
      <c r="BG702" s="12">
        <f>IF(BG$2&gt;$D702,
MAX(IFERROR($E702/$F702, 0), $E702-SUM($H702:BF702)),
0)</f>
        <v>0</v>
      </c>
      <c r="BH702" s="12">
        <f>IF(BH$2&gt;$D702,
MAX(IFERROR($E702/$F702, 0), $E702-SUM($H702:BG702)),
0)</f>
        <v>0</v>
      </c>
      <c r="BI702" s="12">
        <f>IF(BI$2&gt;$D702,
MAX(IFERROR($E702/$F702, 0), $E702-SUM($H702:BH702)),
0)</f>
        <v>0</v>
      </c>
      <c r="BJ702" s="12">
        <f>IF(BJ$2&gt;$D702,
MAX(IFERROR($E702/$F702, 0), $E702-SUM($H702:BI702)),
0)</f>
        <v>0</v>
      </c>
      <c r="BK702" s="12">
        <f>IF(BK$2&gt;$D702,
MAX(IFERROR($E702/$F702, 0), $E702-SUM($H702:BJ702)),
0)</f>
        <v>0</v>
      </c>
      <c r="BL702" s="12">
        <f>IF(BL$2&gt;$D702,
MAX(IFERROR($E702/$F702, 0), $E702-SUM($H702:BK702)),
0)</f>
        <v>0</v>
      </c>
      <c r="BM702" s="12">
        <f>IF(BM$2&gt;$D702,
MAX(IFERROR($E702/$F702, 0), $E702-SUM($H702:BL702)),
0)</f>
        <v>0</v>
      </c>
      <c r="BN702" s="12">
        <f>IF(BN$2&gt;$D702,
MAX(IFERROR($E702/$F702, 0), $E702-SUM($H702:BM702)),
0)</f>
        <v>0</v>
      </c>
      <c r="BO702" s="12">
        <f>IF(BO$2&gt;$D702,
MAX(IFERROR($E702/$F702, 0), $E702-SUM($H702:BN702)),
0)</f>
        <v>0</v>
      </c>
      <c r="BP702" s="12">
        <f>IF(BP$2&gt;$D702,
MAX(IFERROR($E702/$F702, 0), $E702-SUM($H702:BO702)),
0)</f>
        <v>0</v>
      </c>
      <c r="BQ702" s="12">
        <f>IF(BQ$2&gt;$D702,
MAX(IFERROR($E702/$F702, 0), $E702-SUM($H702:BP702)),
0)</f>
        <v>0</v>
      </c>
      <c r="BR702" s="12">
        <f>IF(BR$2&gt;$D702,
MAX(IFERROR($E702/$F702, 0), $E702-SUM($H702:BQ702)),
0)</f>
        <v>0</v>
      </c>
      <c r="BS702" s="12">
        <f>IF(BS$2&gt;$D702,
MAX(IFERROR($E702/$F702, 0), $E702-SUM($H702:BR702)),
0)</f>
        <v>0</v>
      </c>
      <c r="BT702" s="12">
        <f>IF(BT$2&gt;$D702,
MAX(IFERROR($E702/$F702, 0), $E702-SUM($H702:BS702)),
0)</f>
        <v>0</v>
      </c>
      <c r="BU702" s="12">
        <f>IF(BU$2&gt;$D702,
MAX(IFERROR($E702/$F702, 0), $E702-SUM($H702:BT702)),
0)</f>
        <v>0</v>
      </c>
      <c r="BV702" s="12">
        <f>IF(BV$2&gt;$D702,
MAX(IFERROR($E702/$F702, 0), $E702-SUM($H702:BU702)),
0)</f>
        <v>0</v>
      </c>
      <c r="BW702" s="12">
        <f>IF(BW$2&gt;$D702,
MAX(IFERROR($E702/$F702, 0), $E702-SUM($H702:BV702)),
0)</f>
        <v>0</v>
      </c>
      <c r="BX702" s="12">
        <f>IF(BX$2&gt;$D702,
MAX(IFERROR($E702/$F702, 0), $E702-SUM($H702:BW702)),
0)</f>
        <v>0</v>
      </c>
      <c r="BY702" s="12">
        <f>IF(BY$2&gt;$D702,
MAX(IFERROR($E702/$F702, 0), $E702-SUM($H702:BX702)),
0)</f>
        <v>0</v>
      </c>
      <c r="BZ702" s="12">
        <f>IF(BZ$2&gt;$D702,
MAX(IFERROR($E702/$F702, 0), $E702-SUM($H702:BY702)),
0)</f>
        <v>0</v>
      </c>
      <c r="CA702" s="12">
        <f>IF(CA$2&gt;$D702,
MAX(IFERROR($E702/$F702, 0), $E702-SUM($H702:BZ702)),
0)</f>
        <v>0</v>
      </c>
      <c r="CB702" s="12">
        <f>IF(CB$2&gt;$D702,
MAX(IFERROR($E702/$F702, 0), $E702-SUM($H702:CA702)),
0)</f>
        <v>0</v>
      </c>
      <c r="CC702" s="12">
        <f>IF(CC$2&gt;$D702,
MAX(IFERROR($E702/$F702, 0), $E702-SUM($H702:CB702)),
0)</f>
        <v>0</v>
      </c>
      <c r="CD702" s="12">
        <f>IF(CD$2&gt;$D702,
MAX(IFERROR($E702/$F702, 0), $E702-SUM($H702:CC702)),
0)</f>
        <v>0</v>
      </c>
      <c r="CE702" s="12">
        <f>IF(CE$2&gt;$D702,
MAX(IFERROR($E702/$F702, 0), $E702-SUM($H702:CD702)),
0)</f>
        <v>0</v>
      </c>
      <c r="CF702" s="12">
        <f>IF(CF$2&gt;$D702,
MAX(IFERROR($E702/$F702, 0), $E702-SUM($H702:CE702)),
0)</f>
        <v>0</v>
      </c>
      <c r="CG702" s="12">
        <f>IF(CG$2&gt;$D702,
MAX(IFERROR($E702/$F702, 0), $E702-SUM($H702:CF702)),
0)</f>
        <v>0</v>
      </c>
      <c r="CH702" s="12">
        <f>IF(CH$2&gt;$D702,
MAX(IFERROR($E702/$F702, 0), $E702-SUM($H702:CG702)),
0)</f>
        <v>0</v>
      </c>
      <c r="CI702" s="12">
        <f>IF(CI$2&gt;$D702,
MAX(IFERROR($E702/$F702, 0), $E702-SUM($H702:CH702)),
0)</f>
        <v>0</v>
      </c>
      <c r="CJ702" s="12">
        <f>IF(CJ$2&gt;$D702,
MAX(IFERROR($E702/$F702, 0), $E702-SUM($H702:CI702)),
0)</f>
        <v>0</v>
      </c>
      <c r="CK702" s="12">
        <f>IF(CK$2&gt;$D702,
MAX(IFERROR($E702/$F702, 0), $E702-SUM($H702:CJ702)),
0)</f>
        <v>0</v>
      </c>
      <c r="CL702" s="12">
        <f>IF(CL$2&gt;$D702,
MAX(IFERROR($E702/$F702, 0), $E702-SUM($H702:CK702)),
0)</f>
        <v>0</v>
      </c>
      <c r="CM702" s="12">
        <f>IF(CM$2&gt;$D702,
MAX(IFERROR($E702/$F702, 0), $E702-SUM($H702:CL702)),
0)</f>
        <v>0</v>
      </c>
      <c r="CN702" s="12">
        <f>IF(CN$2&gt;$D702,
MAX(IFERROR($E702/$F702, 0), $E702-SUM($H702:CM702)),
0)</f>
        <v>0</v>
      </c>
      <c r="CO702" s="12">
        <f>IF(CO$2&gt;$D702,
MAX(IFERROR($E702/$F702, 0), $E702-SUM($H702:CN702)),
0)</f>
        <v>0</v>
      </c>
      <c r="CP702" s="12">
        <f>IF(CP$2&gt;$D702,
MAX(IFERROR($E702/$F702, 0), $E702-SUM($H702:CO702)),
0)</f>
        <v>0</v>
      </c>
      <c r="CQ702" s="12">
        <f>IF(CQ$2&gt;$D702,
MAX(IFERROR($E702/$F702, 0), $E702-SUM($H702:CP702)),
0)</f>
        <v>0</v>
      </c>
      <c r="CR702" s="12">
        <f>IF(CR$2&gt;$D702,
MAX(IFERROR($E702/$F702, 0), $E702-SUM($H702:CQ702)),
0)</f>
        <v>0</v>
      </c>
      <c r="CS702" s="12">
        <f>IF(CS$2&gt;$D702,
MAX(IFERROR($E702/$F702, 0), $E702-SUM($H702:CR702)),
0)</f>
        <v>0</v>
      </c>
      <c r="CT702" s="12">
        <f>IF(CT$2&gt;$D702,
MAX(IFERROR($E702/$F702, 0), $E702-SUM($H702:CS702)),
0)</f>
        <v>0</v>
      </c>
      <c r="CU702" s="12">
        <f>IF(CU$2&gt;$D702,
MAX(IFERROR($E702/$F702, 0), $E702-SUM($H702:CT702)),
0)</f>
        <v>0</v>
      </c>
      <c r="CV702" s="12">
        <f>IF(CV$2&gt;$D702,
MAX(IFERROR($E702/$F702, 0), $E702-SUM($H702:CU702)),
0)</f>
        <v>0</v>
      </c>
      <c r="CW702" s="12">
        <f>IF(CW$2&gt;$D702,
MAX(IFERROR($E702/$F702, 0), $E702-SUM($H702:CV702)),
0)</f>
        <v>0</v>
      </c>
      <c r="CX702" s="12">
        <f>IF(CX$2&gt;$D702,
MAX(IFERROR($E702/$F702, 0), $E702-SUM($H702:CW702)),
0)</f>
        <v>0</v>
      </c>
      <c r="CY702" s="12">
        <f>IF(CY$2&gt;$D702,
MAX(IFERROR($E702/$F702, 0), $E702-SUM($H702:CX702)),
0)</f>
        <v>0</v>
      </c>
      <c r="CZ702" s="12">
        <f>IF(CZ$2&gt;$D702,
MAX(IFERROR($E702/$F702, 0), $E702-SUM($H702:CY702)),
0)</f>
        <v>0</v>
      </c>
      <c r="DA702" s="12">
        <f>IF(DA$2&gt;$D702,
MAX(IFERROR($E702/$F702, 0), $E702-SUM($H702:CZ702)),
0)</f>
        <v>0</v>
      </c>
      <c r="DB702" s="12">
        <f>IF(DB$2&gt;$D702,
MAX(IFERROR($E702/$F702, 0), $E702-SUM($H702:DA702)),
0)</f>
        <v>0</v>
      </c>
      <c r="DC702" s="12">
        <f>IF(DC$2&gt;$D702,
MAX(IFERROR($E702/$F702, 0), $E702-SUM($H702:DB702)),
0)</f>
        <v>0</v>
      </c>
      <c r="DD702" s="12">
        <f>IF(DD$2&gt;$D702,
MAX(IFERROR($E702/$F702, 0), $E702-SUM($H702:DC702)),
0)</f>
        <v>0</v>
      </c>
      <c r="DE702" s="12">
        <f>IF(DE$2&gt;$D702,
MAX(IFERROR($E702/$F702, 0), $E702-SUM($H702:DD702)),
0)</f>
        <v>0</v>
      </c>
      <c r="DF702" s="12">
        <f>IF(DF$2&gt;$D702,
MAX(IFERROR($E702/$F702, 0), $E702-SUM($H702:DE702)),
0)</f>
        <v>0</v>
      </c>
      <c r="DG702" s="12">
        <f>IF(DG$2&gt;$D702,
MAX(IFERROR($E702/$F702, 0), $E702-SUM($H702:DF702)),
0)</f>
        <v>0</v>
      </c>
      <c r="DH702" s="12">
        <f>IF(DH$2&gt;$D702,
MAX(IFERROR($E702/$F702, 0), $E702-SUM($H702:DG702)),
0)</f>
        <v>0</v>
      </c>
      <c r="DI702" s="12">
        <f>IF(DI$2&gt;$D702,
MAX(IFERROR($E702/$F702, 0), $E702-SUM($H702:DH702)),
0)</f>
        <v>0</v>
      </c>
      <c r="DJ702" s="12">
        <f>IF(DJ$2&gt;$D702,
MAX(IFERROR($E702/$F702, 0), $E702-SUM($H702:DI702)),
0)</f>
        <v>0</v>
      </c>
      <c r="DK702" s="12">
        <f>IF(DK$2&gt;$D702,
MAX(IFERROR($E702/$F702, 0), $E702-SUM($H702:DJ702)),
0)</f>
        <v>0</v>
      </c>
      <c r="DL702" s="12">
        <f>IF(DL$2&gt;$D702,
MAX(IFERROR($E702/$F702, 0), $E702-SUM($H702:DK702)),
0)</f>
        <v>0</v>
      </c>
      <c r="DM702" s="12">
        <f>IF(DM$2&gt;$D702,
MAX(IFERROR($E702/$F702, 0), $E702-SUM($H702:DL702)),
0)</f>
        <v>0</v>
      </c>
      <c r="DN702" s="12">
        <f>IF(DN$2&gt;$D702,
MAX(IFERROR($E702/$F702, 0), $E702-SUM($H702:DM702)),
0)</f>
        <v>0</v>
      </c>
      <c r="DO702" s="12">
        <f>IF(DO$2&gt;$D702,
MAX(IFERROR($E702/$F702, 0), $E702-SUM($H702:DN702)),
0)</f>
        <v>0</v>
      </c>
      <c r="DP702" s="12">
        <f>IF(DP$2&gt;$D702,
MAX(IFERROR($E702/$F702, 0), $E702-SUM($H702:DO702)),
0)</f>
        <v>0</v>
      </c>
      <c r="DQ702" s="12">
        <f>IF(DQ$2&gt;$D702,
MAX(IFERROR($E702/$F702, 0), $E702-SUM($H702:DP702)),
0)</f>
        <v>0</v>
      </c>
      <c r="DR702" s="12">
        <f>IF(DR$2&gt;$D702,
MAX(IFERROR($E702/$F702, 0), $E702-SUM($H702:DQ702)),
0)</f>
        <v>0</v>
      </c>
      <c r="DS702" s="12">
        <f>IF(DS$2&gt;$D702,
MAX(IFERROR($E702/$F702, 0), $E702-SUM($H702:DR702)),
0)</f>
        <v>0</v>
      </c>
      <c r="DT702" s="12">
        <f>IF(DT$2&gt;$D702,
MAX(IFERROR($E702/$F702, 0), $E702-SUM($H702:DS702)),
0)</f>
        <v>0</v>
      </c>
      <c r="DU702" s="12">
        <f>IF(DU$2&gt;$D702,
MAX(IFERROR($E702/$F702, 0), $E702-SUM($H702:DT702)),
0)</f>
        <v>0</v>
      </c>
      <c r="DV702" s="12">
        <f>IF(DV$2&gt;$D702,
MAX(IFERROR($E702/$F702, 0), $E702-SUM($H702:DU702)),
0)</f>
        <v>0</v>
      </c>
      <c r="DW702" s="12">
        <f>IF(DW$2&gt;$D702,
MAX(IFERROR($E702/$F702, 0), $E702-SUM($H702:DV702)),
0)</f>
        <v>0</v>
      </c>
      <c r="DX702" s="12">
        <f>IF(DX$2&gt;$D702,
MAX(IFERROR($E702/$F702, 0), $E702-SUM($H702:DW702)),
0)</f>
        <v>0</v>
      </c>
      <c r="DY702" s="12">
        <f>IF(DY$2&gt;$D702,
MAX(IFERROR($E702/$F702, 0), $E702-SUM($H702:DX702)),
0)</f>
        <v>0</v>
      </c>
      <c r="EB702" s="116">
        <f t="shared" si="1695"/>
        <v>701</v>
      </c>
      <c r="EC702" s="2" t="str">
        <f t="shared" si="1700"/>
        <v>Phase 3</v>
      </c>
      <c r="ED702" s="2" t="str">
        <f t="shared" si="1701"/>
        <v>60' Wide</v>
      </c>
      <c r="EE702" s="33" t="str">
        <f>EE713</f>
        <v>Cash</v>
      </c>
      <c r="EF702" s="2" t="str">
        <f>EF713</f>
        <v>General Overhead</v>
      </c>
    </row>
    <row r="703" spans="1:136" x14ac:dyDescent="0.3">
      <c r="B703" s="2" t="str">
        <f>Product!$L$2</f>
        <v>Phase 3</v>
      </c>
      <c r="C703" s="2" t="str">
        <f>Product!$L$3</f>
        <v>75' Wide</v>
      </c>
      <c r="D703" s="127">
        <f>SUMIFS(INDEX(Product!$B$2:$U$97, MATCH(D691, Product!$B$2:$B$97, 0), ), Product!$B$2:$U$2, $B703, Product!$B$3:$U$3, $C703)</f>
        <v>45322</v>
      </c>
      <c r="E703" s="129">
        <f>SUMIFS(INDEX(Product!$B$2:$U$97, MATCH(E691, Product!$B$2:$B$97, 0), ), Product!$B$2:$U$2, $B703, Product!$B$3:$U$3, $C703)</f>
        <v>-459500</v>
      </c>
      <c r="F703" s="128">
        <f>SUMIFS(INDEX(Product!$B$2:$U$97, MATCH(F691, Product!$B$2:$B$97, 0), ), Product!$B$2:$U$2, $B703, Product!$B$3:$U$3, $C703)</f>
        <v>24</v>
      </c>
      <c r="G703" s="11">
        <f>SUM(H703:DZ703)</f>
        <v>-459500</v>
      </c>
      <c r="I703" s="12">
        <f>IF(I$2&gt;$D703,
MAX(IFERROR($E703/$F703, 0), $E703-SUM($H703:H703)),
0)</f>
        <v>0</v>
      </c>
      <c r="J703" s="12">
        <f>IF(J$2&gt;$D703,
MAX(IFERROR($E703/$F703, 0), $E703-SUM($H703:I703)),
0)</f>
        <v>0</v>
      </c>
      <c r="K703" s="12">
        <f>IF(K$2&gt;$D703,
MAX(IFERROR($E703/$F703, 0), $E703-SUM($H703:J703)),
0)</f>
        <v>0</v>
      </c>
      <c r="L703" s="12">
        <f>IF(L$2&gt;$D703,
MAX(IFERROR($E703/$F703, 0), $E703-SUM($H703:K703)),
0)</f>
        <v>0</v>
      </c>
      <c r="M703" s="12">
        <f>IF(M$2&gt;$D703,
MAX(IFERROR($E703/$F703, 0), $E703-SUM($H703:L703)),
0)</f>
        <v>0</v>
      </c>
      <c r="N703" s="12">
        <f>IF(N$2&gt;$D703,
MAX(IFERROR($E703/$F703, 0), $E703-SUM($H703:M703)),
0)</f>
        <v>0</v>
      </c>
      <c r="O703" s="12">
        <f>IF(O$2&gt;$D703,
MAX(IFERROR($E703/$F703, 0), $E703-SUM($H703:N703)),
0)</f>
        <v>0</v>
      </c>
      <c r="P703" s="12">
        <f>IF(P$2&gt;$D703,
MAX(IFERROR($E703/$F703, 0), $E703-SUM($H703:O703)),
0)</f>
        <v>0</v>
      </c>
      <c r="Q703" s="12">
        <f>IF(Q$2&gt;$D703,
MAX(IFERROR($E703/$F703, 0), $E703-SUM($H703:P703)),
0)</f>
        <v>0</v>
      </c>
      <c r="R703" s="12">
        <f>IF(R$2&gt;$D703,
MAX(IFERROR($E703/$F703, 0), $E703-SUM($H703:Q703)),
0)</f>
        <v>0</v>
      </c>
      <c r="S703" s="12">
        <f>IF(S$2&gt;$D703,
MAX(IFERROR($E703/$F703, 0), $E703-SUM($H703:R703)),
0)</f>
        <v>0</v>
      </c>
      <c r="T703" s="12">
        <f>IF(T$2&gt;$D703,
MAX(IFERROR($E703/$F703, 0), $E703-SUM($H703:S703)),
0)</f>
        <v>0</v>
      </c>
      <c r="U703" s="12">
        <f>IF(U$2&gt;$D703,
MAX(IFERROR($E703/$F703, 0), $E703-SUM($H703:T703)),
0)</f>
        <v>0</v>
      </c>
      <c r="V703" s="12">
        <f>IF(V$2&gt;$D703,
MAX(IFERROR($E703/$F703, 0), $E703-SUM($H703:U703)),
0)</f>
        <v>0</v>
      </c>
      <c r="W703" s="12">
        <f>IF(W$2&gt;$D703,
MAX(IFERROR($E703/$F703, 0), $E703-SUM($H703:V703)),
0)</f>
        <v>0</v>
      </c>
      <c r="X703" s="12">
        <f>IF(X$2&gt;$D703,
MAX(IFERROR($E703/$F703, 0), $E703-SUM($H703:W703)),
0)</f>
        <v>0</v>
      </c>
      <c r="Y703" s="12">
        <f>IF(Y$2&gt;$D703,
MAX(IFERROR($E703/$F703, 0), $E703-SUM($H703:X703)),
0)</f>
        <v>0</v>
      </c>
      <c r="Z703" s="12">
        <f>IF(Z$2&gt;$D703,
MAX(IFERROR($E703/$F703, 0), $E703-SUM($H703:Y703)),
0)</f>
        <v>0</v>
      </c>
      <c r="AA703" s="12">
        <f>IF(AA$2&gt;$D703,
MAX(IFERROR($E703/$F703, 0), $E703-SUM($H703:Z703)),
0)</f>
        <v>0</v>
      </c>
      <c r="AB703" s="12">
        <f>IF(AB$2&gt;$D703,
MAX(IFERROR($E703/$F703, 0), $E703-SUM($H703:AA703)),
0)</f>
        <v>0</v>
      </c>
      <c r="AC703" s="12">
        <f>IF(AC$2&gt;$D703,
MAX(IFERROR($E703/$F703, 0), $E703-SUM($H703:AB703)),
0)</f>
        <v>0</v>
      </c>
      <c r="AD703" s="12">
        <f>IF(AD$2&gt;$D703,
MAX(IFERROR($E703/$F703, 0), $E703-SUM($H703:AC703)),
0)</f>
        <v>0</v>
      </c>
      <c r="AE703" s="12">
        <f>IF(AE$2&gt;$D703,
MAX(IFERROR($E703/$F703, 0), $E703-SUM($H703:AD703)),
0)</f>
        <v>0</v>
      </c>
      <c r="AF703" s="12">
        <f>IF(AF$2&gt;$D703,
MAX(IFERROR($E703/$F703, 0), $E703-SUM($H703:AE703)),
0)</f>
        <v>0</v>
      </c>
      <c r="AG703" s="12">
        <f>IF(AG$2&gt;$D703,
MAX(IFERROR($E703/$F703, 0), $E703-SUM($H703:AF703)),
0)</f>
        <v>0</v>
      </c>
      <c r="AH703" s="12">
        <f>IF(AH$2&gt;$D703,
MAX(IFERROR($E703/$F703, 0), $E703-SUM($H703:AG703)),
0)</f>
        <v>0</v>
      </c>
      <c r="AI703" s="12">
        <f>IF(AI$2&gt;$D703,
MAX(IFERROR($E703/$F703, 0), $E703-SUM($H703:AH703)),
0)</f>
        <v>-19145.833333333332</v>
      </c>
      <c r="AJ703" s="12">
        <f>IF(AJ$2&gt;$D703,
MAX(IFERROR($E703/$F703, 0), $E703-SUM($H703:AI703)),
0)</f>
        <v>-19145.833333333332</v>
      </c>
      <c r="AK703" s="12">
        <f>IF(AK$2&gt;$D703,
MAX(IFERROR($E703/$F703, 0), $E703-SUM($H703:AJ703)),
0)</f>
        <v>-19145.833333333332</v>
      </c>
      <c r="AL703" s="12">
        <f>IF(AL$2&gt;$D703,
MAX(IFERROR($E703/$F703, 0), $E703-SUM($H703:AK703)),
0)</f>
        <v>-19145.833333333332</v>
      </c>
      <c r="AM703" s="12">
        <f>IF(AM$2&gt;$D703,
MAX(IFERROR($E703/$F703, 0), $E703-SUM($H703:AL703)),
0)</f>
        <v>-19145.833333333332</v>
      </c>
      <c r="AN703" s="12">
        <f>IF(AN$2&gt;$D703,
MAX(IFERROR($E703/$F703, 0), $E703-SUM($H703:AM703)),
0)</f>
        <v>-19145.833333333332</v>
      </c>
      <c r="AO703" s="12">
        <f>IF(AO$2&gt;$D703,
MAX(IFERROR($E703/$F703, 0), $E703-SUM($H703:AN703)),
0)</f>
        <v>-19145.833333333332</v>
      </c>
      <c r="AP703" s="12">
        <f>IF(AP$2&gt;$D703,
MAX(IFERROR($E703/$F703, 0), $E703-SUM($H703:AO703)),
0)</f>
        <v>-19145.833333333332</v>
      </c>
      <c r="AQ703" s="12">
        <f>IF(AQ$2&gt;$D703,
MAX(IFERROR($E703/$F703, 0), $E703-SUM($H703:AP703)),
0)</f>
        <v>-19145.833333333332</v>
      </c>
      <c r="AR703" s="12">
        <f>IF(AR$2&gt;$D703,
MAX(IFERROR($E703/$F703, 0), $E703-SUM($H703:AQ703)),
0)</f>
        <v>-19145.833333333332</v>
      </c>
      <c r="AS703" s="12">
        <f>IF(AS$2&gt;$D703,
MAX(IFERROR($E703/$F703, 0), $E703-SUM($H703:AR703)),
0)</f>
        <v>-19145.833333333332</v>
      </c>
      <c r="AT703" s="12">
        <f>IF(AT$2&gt;$D703,
MAX(IFERROR($E703/$F703, 0), $E703-SUM($H703:AS703)),
0)</f>
        <v>-19145.833333333332</v>
      </c>
      <c r="AU703" s="12">
        <f>IF(AU$2&gt;$D703,
MAX(IFERROR($E703/$F703, 0), $E703-SUM($H703:AT703)),
0)</f>
        <v>-19145.833333333332</v>
      </c>
      <c r="AV703" s="12">
        <f>IF(AV$2&gt;$D703,
MAX(IFERROR($E703/$F703, 0), $E703-SUM($H703:AU703)),
0)</f>
        <v>-19145.833333333332</v>
      </c>
      <c r="AW703" s="12">
        <f>IF(AW$2&gt;$D703,
MAX(IFERROR($E703/$F703, 0), $E703-SUM($H703:AV703)),
0)</f>
        <v>-19145.833333333332</v>
      </c>
      <c r="AX703" s="12">
        <f>IF(AX$2&gt;$D703,
MAX(IFERROR($E703/$F703, 0), $E703-SUM($H703:AW703)),
0)</f>
        <v>-19145.833333333332</v>
      </c>
      <c r="AY703" s="12">
        <f>IF(AY$2&gt;$D703,
MAX(IFERROR($E703/$F703, 0), $E703-SUM($H703:AX703)),
0)</f>
        <v>-19145.833333333332</v>
      </c>
      <c r="AZ703" s="12">
        <f>IF(AZ$2&gt;$D703,
MAX(IFERROR($E703/$F703, 0), $E703-SUM($H703:AY703)),
0)</f>
        <v>-19145.833333333332</v>
      </c>
      <c r="BA703" s="12">
        <f>IF(BA$2&gt;$D703,
MAX(IFERROR($E703/$F703, 0), $E703-SUM($H703:AZ703)),
0)</f>
        <v>-19145.833333333332</v>
      </c>
      <c r="BB703" s="12">
        <f>IF(BB$2&gt;$D703,
MAX(IFERROR($E703/$F703, 0), $E703-SUM($H703:BA703)),
0)</f>
        <v>-19145.833333333332</v>
      </c>
      <c r="BC703" s="12">
        <f>IF(BC$2&gt;$D703,
MAX(IFERROR($E703/$F703, 0), $E703-SUM($H703:BB703)),
0)</f>
        <v>-19145.833333333332</v>
      </c>
      <c r="BD703" s="12">
        <f>IF(BD$2&gt;$D703,
MAX(IFERROR($E703/$F703, 0), $E703-SUM($H703:BC703)),
0)</f>
        <v>-19145.833333333332</v>
      </c>
      <c r="BE703" s="12">
        <f>IF(BE$2&gt;$D703,
MAX(IFERROR($E703/$F703, 0), $E703-SUM($H703:BD703)),
0)</f>
        <v>-19145.833333333332</v>
      </c>
      <c r="BF703" s="12">
        <f>IF(BF$2&gt;$D703,
MAX(IFERROR($E703/$F703, 0), $E703-SUM($H703:BE703)),
0)</f>
        <v>-19145.833333333332</v>
      </c>
      <c r="BG703" s="12">
        <f>IF(BG$2&gt;$D703,
MAX(IFERROR($E703/$F703, 0), $E703-SUM($H703:BF703)),
0)</f>
        <v>-1.7462298274040222E-10</v>
      </c>
      <c r="BH703" s="12">
        <f>IF(BH$2&gt;$D703,
MAX(IFERROR($E703/$F703, 0), $E703-SUM($H703:BG703)),
0)</f>
        <v>0</v>
      </c>
      <c r="BI703" s="12">
        <f>IF(BI$2&gt;$D703,
MAX(IFERROR($E703/$F703, 0), $E703-SUM($H703:BH703)),
0)</f>
        <v>0</v>
      </c>
      <c r="BJ703" s="12">
        <f>IF(BJ$2&gt;$D703,
MAX(IFERROR($E703/$F703, 0), $E703-SUM($H703:BI703)),
0)</f>
        <v>0</v>
      </c>
      <c r="BK703" s="12">
        <f>IF(BK$2&gt;$D703,
MAX(IFERROR($E703/$F703, 0), $E703-SUM($H703:BJ703)),
0)</f>
        <v>0</v>
      </c>
      <c r="BL703" s="12">
        <f>IF(BL$2&gt;$D703,
MAX(IFERROR($E703/$F703, 0), $E703-SUM($H703:BK703)),
0)</f>
        <v>0</v>
      </c>
      <c r="BM703" s="12">
        <f>IF(BM$2&gt;$D703,
MAX(IFERROR($E703/$F703, 0), $E703-SUM($H703:BL703)),
0)</f>
        <v>0</v>
      </c>
      <c r="BN703" s="12">
        <f>IF(BN$2&gt;$D703,
MAX(IFERROR($E703/$F703, 0), $E703-SUM($H703:BM703)),
0)</f>
        <v>0</v>
      </c>
      <c r="BO703" s="12">
        <f>IF(BO$2&gt;$D703,
MAX(IFERROR($E703/$F703, 0), $E703-SUM($H703:BN703)),
0)</f>
        <v>0</v>
      </c>
      <c r="BP703" s="12">
        <f>IF(BP$2&gt;$D703,
MAX(IFERROR($E703/$F703, 0), $E703-SUM($H703:BO703)),
0)</f>
        <v>0</v>
      </c>
      <c r="BQ703" s="12">
        <f>IF(BQ$2&gt;$D703,
MAX(IFERROR($E703/$F703, 0), $E703-SUM($H703:BP703)),
0)</f>
        <v>0</v>
      </c>
      <c r="BR703" s="12">
        <f>IF(BR$2&gt;$D703,
MAX(IFERROR($E703/$F703, 0), $E703-SUM($H703:BQ703)),
0)</f>
        <v>0</v>
      </c>
      <c r="BS703" s="12">
        <f>IF(BS$2&gt;$D703,
MAX(IFERROR($E703/$F703, 0), $E703-SUM($H703:BR703)),
0)</f>
        <v>0</v>
      </c>
      <c r="BT703" s="12">
        <f>IF(BT$2&gt;$D703,
MAX(IFERROR($E703/$F703, 0), $E703-SUM($H703:BS703)),
0)</f>
        <v>0</v>
      </c>
      <c r="BU703" s="12">
        <f>IF(BU$2&gt;$D703,
MAX(IFERROR($E703/$F703, 0), $E703-SUM($H703:BT703)),
0)</f>
        <v>0</v>
      </c>
      <c r="BV703" s="12">
        <f>IF(BV$2&gt;$D703,
MAX(IFERROR($E703/$F703, 0), $E703-SUM($H703:BU703)),
0)</f>
        <v>0</v>
      </c>
      <c r="BW703" s="12">
        <f>IF(BW$2&gt;$D703,
MAX(IFERROR($E703/$F703, 0), $E703-SUM($H703:BV703)),
0)</f>
        <v>0</v>
      </c>
      <c r="BX703" s="12">
        <f>IF(BX$2&gt;$D703,
MAX(IFERROR($E703/$F703, 0), $E703-SUM($H703:BW703)),
0)</f>
        <v>0</v>
      </c>
      <c r="BY703" s="12">
        <f>IF(BY$2&gt;$D703,
MAX(IFERROR($E703/$F703, 0), $E703-SUM($H703:BX703)),
0)</f>
        <v>0</v>
      </c>
      <c r="BZ703" s="12">
        <f>IF(BZ$2&gt;$D703,
MAX(IFERROR($E703/$F703, 0), $E703-SUM($H703:BY703)),
0)</f>
        <v>0</v>
      </c>
      <c r="CA703" s="12">
        <f>IF(CA$2&gt;$D703,
MAX(IFERROR($E703/$F703, 0), $E703-SUM($H703:BZ703)),
0)</f>
        <v>0</v>
      </c>
      <c r="CB703" s="12">
        <f>IF(CB$2&gt;$D703,
MAX(IFERROR($E703/$F703, 0), $E703-SUM($H703:CA703)),
0)</f>
        <v>0</v>
      </c>
      <c r="CC703" s="12">
        <f>IF(CC$2&gt;$D703,
MAX(IFERROR($E703/$F703, 0), $E703-SUM($H703:CB703)),
0)</f>
        <v>0</v>
      </c>
      <c r="CD703" s="12">
        <f>IF(CD$2&gt;$D703,
MAX(IFERROR($E703/$F703, 0), $E703-SUM($H703:CC703)),
0)</f>
        <v>0</v>
      </c>
      <c r="CE703" s="12">
        <f>IF(CE$2&gt;$D703,
MAX(IFERROR($E703/$F703, 0), $E703-SUM($H703:CD703)),
0)</f>
        <v>0</v>
      </c>
      <c r="CF703" s="12">
        <f>IF(CF$2&gt;$D703,
MAX(IFERROR($E703/$F703, 0), $E703-SUM($H703:CE703)),
0)</f>
        <v>0</v>
      </c>
      <c r="CG703" s="12">
        <f>IF(CG$2&gt;$D703,
MAX(IFERROR($E703/$F703, 0), $E703-SUM($H703:CF703)),
0)</f>
        <v>0</v>
      </c>
      <c r="CH703" s="12">
        <f>IF(CH$2&gt;$D703,
MAX(IFERROR($E703/$F703, 0), $E703-SUM($H703:CG703)),
0)</f>
        <v>0</v>
      </c>
      <c r="CI703" s="12">
        <f>IF(CI$2&gt;$D703,
MAX(IFERROR($E703/$F703, 0), $E703-SUM($H703:CH703)),
0)</f>
        <v>0</v>
      </c>
      <c r="CJ703" s="12">
        <f>IF(CJ$2&gt;$D703,
MAX(IFERROR($E703/$F703, 0), $E703-SUM($H703:CI703)),
0)</f>
        <v>0</v>
      </c>
      <c r="CK703" s="12">
        <f>IF(CK$2&gt;$D703,
MAX(IFERROR($E703/$F703, 0), $E703-SUM($H703:CJ703)),
0)</f>
        <v>0</v>
      </c>
      <c r="CL703" s="12">
        <f>IF(CL$2&gt;$D703,
MAX(IFERROR($E703/$F703, 0), $E703-SUM($H703:CK703)),
0)</f>
        <v>0</v>
      </c>
      <c r="CM703" s="12">
        <f>IF(CM$2&gt;$D703,
MAX(IFERROR($E703/$F703, 0), $E703-SUM($H703:CL703)),
0)</f>
        <v>0</v>
      </c>
      <c r="CN703" s="12">
        <f>IF(CN$2&gt;$D703,
MAX(IFERROR($E703/$F703, 0), $E703-SUM($H703:CM703)),
0)</f>
        <v>0</v>
      </c>
      <c r="CO703" s="12">
        <f>IF(CO$2&gt;$D703,
MAX(IFERROR($E703/$F703, 0), $E703-SUM($H703:CN703)),
0)</f>
        <v>0</v>
      </c>
      <c r="CP703" s="12">
        <f>IF(CP$2&gt;$D703,
MAX(IFERROR($E703/$F703, 0), $E703-SUM($H703:CO703)),
0)</f>
        <v>0</v>
      </c>
      <c r="CQ703" s="12">
        <f>IF(CQ$2&gt;$D703,
MAX(IFERROR($E703/$F703, 0), $E703-SUM($H703:CP703)),
0)</f>
        <v>0</v>
      </c>
      <c r="CR703" s="12">
        <f>IF(CR$2&gt;$D703,
MAX(IFERROR($E703/$F703, 0), $E703-SUM($H703:CQ703)),
0)</f>
        <v>0</v>
      </c>
      <c r="CS703" s="12">
        <f>IF(CS$2&gt;$D703,
MAX(IFERROR($E703/$F703, 0), $E703-SUM($H703:CR703)),
0)</f>
        <v>0</v>
      </c>
      <c r="CT703" s="12">
        <f>IF(CT$2&gt;$D703,
MAX(IFERROR($E703/$F703, 0), $E703-SUM($H703:CS703)),
0)</f>
        <v>0</v>
      </c>
      <c r="CU703" s="12">
        <f>IF(CU$2&gt;$D703,
MAX(IFERROR($E703/$F703, 0), $E703-SUM($H703:CT703)),
0)</f>
        <v>0</v>
      </c>
      <c r="CV703" s="12">
        <f>IF(CV$2&gt;$D703,
MAX(IFERROR($E703/$F703, 0), $E703-SUM($H703:CU703)),
0)</f>
        <v>0</v>
      </c>
      <c r="CW703" s="12">
        <f>IF(CW$2&gt;$D703,
MAX(IFERROR($E703/$F703, 0), $E703-SUM($H703:CV703)),
0)</f>
        <v>0</v>
      </c>
      <c r="CX703" s="12">
        <f>IF(CX$2&gt;$D703,
MAX(IFERROR($E703/$F703, 0), $E703-SUM($H703:CW703)),
0)</f>
        <v>0</v>
      </c>
      <c r="CY703" s="12">
        <f>IF(CY$2&gt;$D703,
MAX(IFERROR($E703/$F703, 0), $E703-SUM($H703:CX703)),
0)</f>
        <v>0</v>
      </c>
      <c r="CZ703" s="12">
        <f>IF(CZ$2&gt;$D703,
MAX(IFERROR($E703/$F703, 0), $E703-SUM($H703:CY703)),
0)</f>
        <v>0</v>
      </c>
      <c r="DA703" s="12">
        <f>IF(DA$2&gt;$D703,
MAX(IFERROR($E703/$F703, 0), $E703-SUM($H703:CZ703)),
0)</f>
        <v>0</v>
      </c>
      <c r="DB703" s="12">
        <f>IF(DB$2&gt;$D703,
MAX(IFERROR($E703/$F703, 0), $E703-SUM($H703:DA703)),
0)</f>
        <v>0</v>
      </c>
      <c r="DC703" s="12">
        <f>IF(DC$2&gt;$D703,
MAX(IFERROR($E703/$F703, 0), $E703-SUM($H703:DB703)),
0)</f>
        <v>0</v>
      </c>
      <c r="DD703" s="12">
        <f>IF(DD$2&gt;$D703,
MAX(IFERROR($E703/$F703, 0), $E703-SUM($H703:DC703)),
0)</f>
        <v>0</v>
      </c>
      <c r="DE703" s="12">
        <f>IF(DE$2&gt;$D703,
MAX(IFERROR($E703/$F703, 0), $E703-SUM($H703:DD703)),
0)</f>
        <v>0</v>
      </c>
      <c r="DF703" s="12">
        <f>IF(DF$2&gt;$D703,
MAX(IFERROR($E703/$F703, 0), $E703-SUM($H703:DE703)),
0)</f>
        <v>0</v>
      </c>
      <c r="DG703" s="12">
        <f>IF(DG$2&gt;$D703,
MAX(IFERROR($E703/$F703, 0), $E703-SUM($H703:DF703)),
0)</f>
        <v>0</v>
      </c>
      <c r="DH703" s="12">
        <f>IF(DH$2&gt;$D703,
MAX(IFERROR($E703/$F703, 0), $E703-SUM($H703:DG703)),
0)</f>
        <v>0</v>
      </c>
      <c r="DI703" s="12">
        <f>IF(DI$2&gt;$D703,
MAX(IFERROR($E703/$F703, 0), $E703-SUM($H703:DH703)),
0)</f>
        <v>0</v>
      </c>
      <c r="DJ703" s="12">
        <f>IF(DJ$2&gt;$D703,
MAX(IFERROR($E703/$F703, 0), $E703-SUM($H703:DI703)),
0)</f>
        <v>0</v>
      </c>
      <c r="DK703" s="12">
        <f>IF(DK$2&gt;$D703,
MAX(IFERROR($E703/$F703, 0), $E703-SUM($H703:DJ703)),
0)</f>
        <v>0</v>
      </c>
      <c r="DL703" s="12">
        <f>IF(DL$2&gt;$D703,
MAX(IFERROR($E703/$F703, 0), $E703-SUM($H703:DK703)),
0)</f>
        <v>0</v>
      </c>
      <c r="DM703" s="12">
        <f>IF(DM$2&gt;$D703,
MAX(IFERROR($E703/$F703, 0), $E703-SUM($H703:DL703)),
0)</f>
        <v>0</v>
      </c>
      <c r="DN703" s="12">
        <f>IF(DN$2&gt;$D703,
MAX(IFERROR($E703/$F703, 0), $E703-SUM($H703:DM703)),
0)</f>
        <v>0</v>
      </c>
      <c r="DO703" s="12">
        <f>IF(DO$2&gt;$D703,
MAX(IFERROR($E703/$F703, 0), $E703-SUM($H703:DN703)),
0)</f>
        <v>0</v>
      </c>
      <c r="DP703" s="12">
        <f>IF(DP$2&gt;$D703,
MAX(IFERROR($E703/$F703, 0), $E703-SUM($H703:DO703)),
0)</f>
        <v>0</v>
      </c>
      <c r="DQ703" s="12">
        <f>IF(DQ$2&gt;$D703,
MAX(IFERROR($E703/$F703, 0), $E703-SUM($H703:DP703)),
0)</f>
        <v>0</v>
      </c>
      <c r="DR703" s="12">
        <f>IF(DR$2&gt;$D703,
MAX(IFERROR($E703/$F703, 0), $E703-SUM($H703:DQ703)),
0)</f>
        <v>0</v>
      </c>
      <c r="DS703" s="12">
        <f>IF(DS$2&gt;$D703,
MAX(IFERROR($E703/$F703, 0), $E703-SUM($H703:DR703)),
0)</f>
        <v>0</v>
      </c>
      <c r="DT703" s="12">
        <f>IF(DT$2&gt;$D703,
MAX(IFERROR($E703/$F703, 0), $E703-SUM($H703:DS703)),
0)</f>
        <v>0</v>
      </c>
      <c r="DU703" s="12">
        <f>IF(DU$2&gt;$D703,
MAX(IFERROR($E703/$F703, 0), $E703-SUM($H703:DT703)),
0)</f>
        <v>0</v>
      </c>
      <c r="DV703" s="12">
        <f>IF(DV$2&gt;$D703,
MAX(IFERROR($E703/$F703, 0), $E703-SUM($H703:DU703)),
0)</f>
        <v>0</v>
      </c>
      <c r="DW703" s="12">
        <f>IF(DW$2&gt;$D703,
MAX(IFERROR($E703/$F703, 0), $E703-SUM($H703:DV703)),
0)</f>
        <v>0</v>
      </c>
      <c r="DX703" s="12">
        <f>IF(DX$2&gt;$D703,
MAX(IFERROR($E703/$F703, 0), $E703-SUM($H703:DW703)),
0)</f>
        <v>0</v>
      </c>
      <c r="DY703" s="12">
        <f>IF(DY$2&gt;$D703,
MAX(IFERROR($E703/$F703, 0), $E703-SUM($H703:DX703)),
0)</f>
        <v>0</v>
      </c>
      <c r="EB703" s="116">
        <f t="shared" si="1695"/>
        <v>702</v>
      </c>
      <c r="EC703" s="2" t="str">
        <f t="shared" si="1700"/>
        <v>Phase 3</v>
      </c>
      <c r="ED703" s="2" t="str">
        <f t="shared" si="1701"/>
        <v>75' Wide</v>
      </c>
      <c r="EE703" s="33" t="str">
        <f>EE713</f>
        <v>Cash</v>
      </c>
      <c r="EF703" s="2" t="str">
        <f>EF713</f>
        <v>General Overhead</v>
      </c>
    </row>
    <row r="704" spans="1:136" x14ac:dyDescent="0.3">
      <c r="D704" s="127"/>
      <c r="E704" s="129"/>
      <c r="F704" s="128"/>
      <c r="I704" s="21"/>
      <c r="J704" s="21"/>
      <c r="K704" s="21"/>
      <c r="L704" s="21"/>
      <c r="M704" s="21"/>
      <c r="N704" s="21"/>
      <c r="O704" s="21"/>
      <c r="P704" s="21"/>
      <c r="Q704" s="21"/>
      <c r="R704" s="21"/>
      <c r="S704" s="21"/>
      <c r="T704" s="21"/>
      <c r="U704" s="21"/>
      <c r="V704" s="21"/>
      <c r="W704" s="21"/>
      <c r="X704" s="21"/>
      <c r="Y704" s="21"/>
      <c r="Z704" s="21"/>
      <c r="AA704" s="21"/>
      <c r="AB704" s="21"/>
      <c r="AC704" s="21"/>
      <c r="AD704" s="21"/>
      <c r="AE704" s="21"/>
      <c r="AF704" s="21"/>
      <c r="AG704" s="21"/>
      <c r="AH704" s="21"/>
      <c r="AI704" s="21"/>
      <c r="AJ704" s="21"/>
      <c r="AK704" s="21"/>
      <c r="AL704" s="21"/>
      <c r="AM704" s="21"/>
      <c r="AN704" s="21"/>
      <c r="AO704" s="21"/>
      <c r="AP704" s="21"/>
      <c r="AQ704" s="21"/>
      <c r="AR704" s="21"/>
      <c r="AS704" s="21"/>
      <c r="AT704" s="21"/>
      <c r="AU704" s="21"/>
      <c r="AV704" s="21"/>
      <c r="AW704" s="21"/>
      <c r="AX704" s="21"/>
      <c r="AY704" s="21"/>
      <c r="AZ704" s="21"/>
      <c r="BA704" s="21"/>
      <c r="BB704" s="21"/>
      <c r="BC704" s="21"/>
      <c r="BD704" s="21"/>
      <c r="BE704" s="21"/>
      <c r="BF704" s="21"/>
      <c r="BG704" s="21"/>
      <c r="BH704" s="21"/>
      <c r="BI704" s="21"/>
      <c r="BJ704" s="21"/>
      <c r="BK704" s="21"/>
      <c r="BL704" s="21"/>
      <c r="BM704" s="21"/>
      <c r="BN704" s="21"/>
      <c r="BO704" s="21"/>
      <c r="BP704" s="21"/>
      <c r="BQ704" s="21"/>
      <c r="BR704" s="21"/>
      <c r="BS704" s="21"/>
      <c r="BT704" s="21"/>
      <c r="BU704" s="21"/>
      <c r="BV704" s="21"/>
      <c r="BW704" s="21"/>
      <c r="BX704" s="21"/>
      <c r="BY704" s="21"/>
      <c r="BZ704" s="21"/>
      <c r="CA704" s="21"/>
      <c r="CB704" s="21"/>
      <c r="CC704" s="21"/>
      <c r="CD704" s="21"/>
      <c r="CE704" s="21"/>
      <c r="CF704" s="21"/>
      <c r="CG704" s="21"/>
      <c r="CH704" s="21"/>
      <c r="CI704" s="21"/>
      <c r="CJ704" s="21"/>
      <c r="CK704" s="21"/>
      <c r="CL704" s="21"/>
      <c r="CM704" s="21"/>
      <c r="CN704" s="21"/>
      <c r="CO704" s="21"/>
      <c r="CP704" s="21"/>
      <c r="CQ704" s="21"/>
      <c r="CR704" s="21"/>
      <c r="CS704" s="21"/>
      <c r="CT704" s="21"/>
      <c r="CU704" s="21"/>
      <c r="CV704" s="21"/>
      <c r="CW704" s="21"/>
      <c r="CX704" s="21"/>
      <c r="CY704" s="21"/>
      <c r="CZ704" s="21"/>
      <c r="DA704" s="21"/>
      <c r="DB704" s="21"/>
      <c r="DC704" s="21"/>
      <c r="DD704" s="21"/>
      <c r="DE704" s="21"/>
      <c r="DF704" s="21"/>
      <c r="DG704" s="21"/>
      <c r="DH704" s="21"/>
      <c r="DI704" s="21"/>
      <c r="DJ704" s="21"/>
      <c r="DK704" s="21"/>
      <c r="DL704" s="21"/>
      <c r="DM704" s="21"/>
      <c r="DN704" s="21"/>
      <c r="DO704" s="21"/>
      <c r="DP704" s="21"/>
      <c r="DQ704" s="21"/>
      <c r="DR704" s="21"/>
      <c r="DS704" s="21"/>
      <c r="DT704" s="21"/>
      <c r="DU704" s="21"/>
      <c r="DV704" s="21"/>
      <c r="DW704" s="21"/>
      <c r="DX704" s="21"/>
      <c r="DY704" s="21"/>
      <c r="EE704" s="33"/>
    </row>
    <row r="705" spans="1:136" x14ac:dyDescent="0.3">
      <c r="B705" s="2" t="str">
        <f>Product!$M$2</f>
        <v>Phase 4</v>
      </c>
      <c r="C705" s="2" t="str">
        <f>Product!$M$3</f>
        <v>50' Wide</v>
      </c>
      <c r="D705" s="127">
        <f>SUMIFS(INDEX(Product!$B$2:$U$97, MATCH(D691, Product!$B$2:$B$97, 0), ), Product!$B$2:$U$2, $B705, Product!$B$3:$U$3, $C705)</f>
        <v>45688</v>
      </c>
      <c r="E705" s="129">
        <f>SUMIFS(INDEX(Product!$B$2:$U$97, MATCH(E691, Product!$B$2:$B$97, 0), ), Product!$B$2:$U$2, $B705, Product!$B$3:$U$3, $C705)</f>
        <v>-496500</v>
      </c>
      <c r="F705" s="128">
        <f>SUMIFS(INDEX(Product!$B$2:$U$97, MATCH(F691, Product!$B$2:$B$97, 0), ), Product!$B$2:$U$2, $B705, Product!$B$3:$U$3, $C705)</f>
        <v>24</v>
      </c>
      <c r="G705" s="11">
        <f>SUM(H705:DZ705)</f>
        <v>-496500</v>
      </c>
      <c r="I705" s="12">
        <f>IF(I$2&gt;$D705,
MAX(IFERROR($E705/$F705, 0), $E705-SUM($H705:H705)),
0)</f>
        <v>0</v>
      </c>
      <c r="J705" s="12">
        <f>IF(J$2&gt;$D705,
MAX(IFERROR($E705/$F705, 0), $E705-SUM($H705:I705)),
0)</f>
        <v>0</v>
      </c>
      <c r="K705" s="12">
        <f>IF(K$2&gt;$D705,
MAX(IFERROR($E705/$F705, 0), $E705-SUM($H705:J705)),
0)</f>
        <v>0</v>
      </c>
      <c r="L705" s="12">
        <f>IF(L$2&gt;$D705,
MAX(IFERROR($E705/$F705, 0), $E705-SUM($H705:K705)),
0)</f>
        <v>0</v>
      </c>
      <c r="M705" s="12">
        <f>IF(M$2&gt;$D705,
MAX(IFERROR($E705/$F705, 0), $E705-SUM($H705:L705)),
0)</f>
        <v>0</v>
      </c>
      <c r="N705" s="12">
        <f>IF(N$2&gt;$D705,
MAX(IFERROR($E705/$F705, 0), $E705-SUM($H705:M705)),
0)</f>
        <v>0</v>
      </c>
      <c r="O705" s="12">
        <f>IF(O$2&gt;$D705,
MAX(IFERROR($E705/$F705, 0), $E705-SUM($H705:N705)),
0)</f>
        <v>0</v>
      </c>
      <c r="P705" s="12">
        <f>IF(P$2&gt;$D705,
MAX(IFERROR($E705/$F705, 0), $E705-SUM($H705:O705)),
0)</f>
        <v>0</v>
      </c>
      <c r="Q705" s="12">
        <f>IF(Q$2&gt;$D705,
MAX(IFERROR($E705/$F705, 0), $E705-SUM($H705:P705)),
0)</f>
        <v>0</v>
      </c>
      <c r="R705" s="12">
        <f>IF(R$2&gt;$D705,
MAX(IFERROR($E705/$F705, 0), $E705-SUM($H705:Q705)),
0)</f>
        <v>0</v>
      </c>
      <c r="S705" s="12">
        <f>IF(S$2&gt;$D705,
MAX(IFERROR($E705/$F705, 0), $E705-SUM($H705:R705)),
0)</f>
        <v>0</v>
      </c>
      <c r="T705" s="12">
        <f>IF(T$2&gt;$D705,
MAX(IFERROR($E705/$F705, 0), $E705-SUM($H705:S705)),
0)</f>
        <v>0</v>
      </c>
      <c r="U705" s="12">
        <f>IF(U$2&gt;$D705,
MAX(IFERROR($E705/$F705, 0), $E705-SUM($H705:T705)),
0)</f>
        <v>0</v>
      </c>
      <c r="V705" s="12">
        <f>IF(V$2&gt;$D705,
MAX(IFERROR($E705/$F705, 0), $E705-SUM($H705:U705)),
0)</f>
        <v>0</v>
      </c>
      <c r="W705" s="12">
        <f>IF(W$2&gt;$D705,
MAX(IFERROR($E705/$F705, 0), $E705-SUM($H705:V705)),
0)</f>
        <v>0</v>
      </c>
      <c r="X705" s="12">
        <f>IF(X$2&gt;$D705,
MAX(IFERROR($E705/$F705, 0), $E705-SUM($H705:W705)),
0)</f>
        <v>0</v>
      </c>
      <c r="Y705" s="12">
        <f>IF(Y$2&gt;$D705,
MAX(IFERROR($E705/$F705, 0), $E705-SUM($H705:X705)),
0)</f>
        <v>0</v>
      </c>
      <c r="Z705" s="12">
        <f>IF(Z$2&gt;$D705,
MAX(IFERROR($E705/$F705, 0), $E705-SUM($H705:Y705)),
0)</f>
        <v>0</v>
      </c>
      <c r="AA705" s="12">
        <f>IF(AA$2&gt;$D705,
MAX(IFERROR($E705/$F705, 0), $E705-SUM($H705:Z705)),
0)</f>
        <v>0</v>
      </c>
      <c r="AB705" s="12">
        <f>IF(AB$2&gt;$D705,
MAX(IFERROR($E705/$F705, 0), $E705-SUM($H705:AA705)),
0)</f>
        <v>0</v>
      </c>
      <c r="AC705" s="12">
        <f>IF(AC$2&gt;$D705,
MAX(IFERROR($E705/$F705, 0), $E705-SUM($H705:AB705)),
0)</f>
        <v>0</v>
      </c>
      <c r="AD705" s="12">
        <f>IF(AD$2&gt;$D705,
MAX(IFERROR($E705/$F705, 0), $E705-SUM($H705:AC705)),
0)</f>
        <v>0</v>
      </c>
      <c r="AE705" s="12">
        <f>IF(AE$2&gt;$D705,
MAX(IFERROR($E705/$F705, 0), $E705-SUM($H705:AD705)),
0)</f>
        <v>0</v>
      </c>
      <c r="AF705" s="12">
        <f>IF(AF$2&gt;$D705,
MAX(IFERROR($E705/$F705, 0), $E705-SUM($H705:AE705)),
0)</f>
        <v>0</v>
      </c>
      <c r="AG705" s="12">
        <f>IF(AG$2&gt;$D705,
MAX(IFERROR($E705/$F705, 0), $E705-SUM($H705:AF705)),
0)</f>
        <v>0</v>
      </c>
      <c r="AH705" s="12">
        <f>IF(AH$2&gt;$D705,
MAX(IFERROR($E705/$F705, 0), $E705-SUM($H705:AG705)),
0)</f>
        <v>0</v>
      </c>
      <c r="AI705" s="12">
        <f>IF(AI$2&gt;$D705,
MAX(IFERROR($E705/$F705, 0), $E705-SUM($H705:AH705)),
0)</f>
        <v>0</v>
      </c>
      <c r="AJ705" s="12">
        <f>IF(AJ$2&gt;$D705,
MAX(IFERROR($E705/$F705, 0), $E705-SUM($H705:AI705)),
0)</f>
        <v>0</v>
      </c>
      <c r="AK705" s="12">
        <f>IF(AK$2&gt;$D705,
MAX(IFERROR($E705/$F705, 0), $E705-SUM($H705:AJ705)),
0)</f>
        <v>0</v>
      </c>
      <c r="AL705" s="12">
        <f>IF(AL$2&gt;$D705,
MAX(IFERROR($E705/$F705, 0), $E705-SUM($H705:AK705)),
0)</f>
        <v>0</v>
      </c>
      <c r="AM705" s="12">
        <f>IF(AM$2&gt;$D705,
MAX(IFERROR($E705/$F705, 0), $E705-SUM($H705:AL705)),
0)</f>
        <v>0</v>
      </c>
      <c r="AN705" s="12">
        <f>IF(AN$2&gt;$D705,
MAX(IFERROR($E705/$F705, 0), $E705-SUM($H705:AM705)),
0)</f>
        <v>0</v>
      </c>
      <c r="AO705" s="12">
        <f>IF(AO$2&gt;$D705,
MAX(IFERROR($E705/$F705, 0), $E705-SUM($H705:AN705)),
0)</f>
        <v>0</v>
      </c>
      <c r="AP705" s="12">
        <f>IF(AP$2&gt;$D705,
MAX(IFERROR($E705/$F705, 0), $E705-SUM($H705:AO705)),
0)</f>
        <v>0</v>
      </c>
      <c r="AQ705" s="12">
        <f>IF(AQ$2&gt;$D705,
MAX(IFERROR($E705/$F705, 0), $E705-SUM($H705:AP705)),
0)</f>
        <v>0</v>
      </c>
      <c r="AR705" s="12">
        <f>IF(AR$2&gt;$D705,
MAX(IFERROR($E705/$F705, 0), $E705-SUM($H705:AQ705)),
0)</f>
        <v>0</v>
      </c>
      <c r="AS705" s="12">
        <f>IF(AS$2&gt;$D705,
MAX(IFERROR($E705/$F705, 0), $E705-SUM($H705:AR705)),
0)</f>
        <v>0</v>
      </c>
      <c r="AT705" s="12">
        <f>IF(AT$2&gt;$D705,
MAX(IFERROR($E705/$F705, 0), $E705-SUM($H705:AS705)),
0)</f>
        <v>0</v>
      </c>
      <c r="AU705" s="12">
        <f>IF(AU$2&gt;$D705,
MAX(IFERROR($E705/$F705, 0), $E705-SUM($H705:AT705)),
0)</f>
        <v>-20687.5</v>
      </c>
      <c r="AV705" s="12">
        <f>IF(AV$2&gt;$D705,
MAX(IFERROR($E705/$F705, 0), $E705-SUM($H705:AU705)),
0)</f>
        <v>-20687.5</v>
      </c>
      <c r="AW705" s="12">
        <f>IF(AW$2&gt;$D705,
MAX(IFERROR($E705/$F705, 0), $E705-SUM($H705:AV705)),
0)</f>
        <v>-20687.5</v>
      </c>
      <c r="AX705" s="12">
        <f>IF(AX$2&gt;$D705,
MAX(IFERROR($E705/$F705, 0), $E705-SUM($H705:AW705)),
0)</f>
        <v>-20687.5</v>
      </c>
      <c r="AY705" s="12">
        <f>IF(AY$2&gt;$D705,
MAX(IFERROR($E705/$F705, 0), $E705-SUM($H705:AX705)),
0)</f>
        <v>-20687.5</v>
      </c>
      <c r="AZ705" s="12">
        <f>IF(AZ$2&gt;$D705,
MAX(IFERROR($E705/$F705, 0), $E705-SUM($H705:AY705)),
0)</f>
        <v>-20687.5</v>
      </c>
      <c r="BA705" s="12">
        <f>IF(BA$2&gt;$D705,
MAX(IFERROR($E705/$F705, 0), $E705-SUM($H705:AZ705)),
0)</f>
        <v>-20687.5</v>
      </c>
      <c r="BB705" s="12">
        <f>IF(BB$2&gt;$D705,
MAX(IFERROR($E705/$F705, 0), $E705-SUM($H705:BA705)),
0)</f>
        <v>-20687.5</v>
      </c>
      <c r="BC705" s="12">
        <f>IF(BC$2&gt;$D705,
MAX(IFERROR($E705/$F705, 0), $E705-SUM($H705:BB705)),
0)</f>
        <v>-20687.5</v>
      </c>
      <c r="BD705" s="12">
        <f>IF(BD$2&gt;$D705,
MAX(IFERROR($E705/$F705, 0), $E705-SUM($H705:BC705)),
0)</f>
        <v>-20687.5</v>
      </c>
      <c r="BE705" s="12">
        <f>IF(BE$2&gt;$D705,
MAX(IFERROR($E705/$F705, 0), $E705-SUM($H705:BD705)),
0)</f>
        <v>-20687.5</v>
      </c>
      <c r="BF705" s="12">
        <f>IF(BF$2&gt;$D705,
MAX(IFERROR($E705/$F705, 0), $E705-SUM($H705:BE705)),
0)</f>
        <v>-20687.5</v>
      </c>
      <c r="BG705" s="12">
        <f>IF(BG$2&gt;$D705,
MAX(IFERROR($E705/$F705, 0), $E705-SUM($H705:BF705)),
0)</f>
        <v>-20687.5</v>
      </c>
      <c r="BH705" s="12">
        <f>IF(BH$2&gt;$D705,
MAX(IFERROR($E705/$F705, 0), $E705-SUM($H705:BG705)),
0)</f>
        <v>-20687.5</v>
      </c>
      <c r="BI705" s="12">
        <f>IF(BI$2&gt;$D705,
MAX(IFERROR($E705/$F705, 0), $E705-SUM($H705:BH705)),
0)</f>
        <v>-20687.5</v>
      </c>
      <c r="BJ705" s="12">
        <f>IF(BJ$2&gt;$D705,
MAX(IFERROR($E705/$F705, 0), $E705-SUM($H705:BI705)),
0)</f>
        <v>-20687.5</v>
      </c>
      <c r="BK705" s="12">
        <f>IF(BK$2&gt;$D705,
MAX(IFERROR($E705/$F705, 0), $E705-SUM($H705:BJ705)),
0)</f>
        <v>-20687.5</v>
      </c>
      <c r="BL705" s="12">
        <f>IF(BL$2&gt;$D705,
MAX(IFERROR($E705/$F705, 0), $E705-SUM($H705:BK705)),
0)</f>
        <v>-20687.5</v>
      </c>
      <c r="BM705" s="12">
        <f>IF(BM$2&gt;$D705,
MAX(IFERROR($E705/$F705, 0), $E705-SUM($H705:BL705)),
0)</f>
        <v>-20687.5</v>
      </c>
      <c r="BN705" s="12">
        <f>IF(BN$2&gt;$D705,
MAX(IFERROR($E705/$F705, 0), $E705-SUM($H705:BM705)),
0)</f>
        <v>-20687.5</v>
      </c>
      <c r="BO705" s="12">
        <f>IF(BO$2&gt;$D705,
MAX(IFERROR($E705/$F705, 0), $E705-SUM($H705:BN705)),
0)</f>
        <v>-20687.5</v>
      </c>
      <c r="BP705" s="12">
        <f>IF(BP$2&gt;$D705,
MAX(IFERROR($E705/$F705, 0), $E705-SUM($H705:BO705)),
0)</f>
        <v>-20687.5</v>
      </c>
      <c r="BQ705" s="12">
        <f>IF(BQ$2&gt;$D705,
MAX(IFERROR($E705/$F705, 0), $E705-SUM($H705:BP705)),
0)</f>
        <v>-20687.5</v>
      </c>
      <c r="BR705" s="12">
        <f>IF(BR$2&gt;$D705,
MAX(IFERROR($E705/$F705, 0), $E705-SUM($H705:BQ705)),
0)</f>
        <v>-20687.5</v>
      </c>
      <c r="BS705" s="12">
        <f>IF(BS$2&gt;$D705,
MAX(IFERROR($E705/$F705, 0), $E705-SUM($H705:BR705)),
0)</f>
        <v>0</v>
      </c>
      <c r="BT705" s="12">
        <f>IF(BT$2&gt;$D705,
MAX(IFERROR($E705/$F705, 0), $E705-SUM($H705:BS705)),
0)</f>
        <v>0</v>
      </c>
      <c r="BU705" s="12">
        <f>IF(BU$2&gt;$D705,
MAX(IFERROR($E705/$F705, 0), $E705-SUM($H705:BT705)),
0)</f>
        <v>0</v>
      </c>
      <c r="BV705" s="12">
        <f>IF(BV$2&gt;$D705,
MAX(IFERROR($E705/$F705, 0), $E705-SUM($H705:BU705)),
0)</f>
        <v>0</v>
      </c>
      <c r="BW705" s="12">
        <f>IF(BW$2&gt;$D705,
MAX(IFERROR($E705/$F705, 0), $E705-SUM($H705:BV705)),
0)</f>
        <v>0</v>
      </c>
      <c r="BX705" s="12">
        <f>IF(BX$2&gt;$D705,
MAX(IFERROR($E705/$F705, 0), $E705-SUM($H705:BW705)),
0)</f>
        <v>0</v>
      </c>
      <c r="BY705" s="12">
        <f>IF(BY$2&gt;$D705,
MAX(IFERROR($E705/$F705, 0), $E705-SUM($H705:BX705)),
0)</f>
        <v>0</v>
      </c>
      <c r="BZ705" s="12">
        <f>IF(BZ$2&gt;$D705,
MAX(IFERROR($E705/$F705, 0), $E705-SUM($H705:BY705)),
0)</f>
        <v>0</v>
      </c>
      <c r="CA705" s="12">
        <f>IF(CA$2&gt;$D705,
MAX(IFERROR($E705/$F705, 0), $E705-SUM($H705:BZ705)),
0)</f>
        <v>0</v>
      </c>
      <c r="CB705" s="12">
        <f>IF(CB$2&gt;$D705,
MAX(IFERROR($E705/$F705, 0), $E705-SUM($H705:CA705)),
0)</f>
        <v>0</v>
      </c>
      <c r="CC705" s="12">
        <f>IF(CC$2&gt;$D705,
MAX(IFERROR($E705/$F705, 0), $E705-SUM($H705:CB705)),
0)</f>
        <v>0</v>
      </c>
      <c r="CD705" s="12">
        <f>IF(CD$2&gt;$D705,
MAX(IFERROR($E705/$F705, 0), $E705-SUM($H705:CC705)),
0)</f>
        <v>0</v>
      </c>
      <c r="CE705" s="12">
        <f>IF(CE$2&gt;$D705,
MAX(IFERROR($E705/$F705, 0), $E705-SUM($H705:CD705)),
0)</f>
        <v>0</v>
      </c>
      <c r="CF705" s="12">
        <f>IF(CF$2&gt;$D705,
MAX(IFERROR($E705/$F705, 0), $E705-SUM($H705:CE705)),
0)</f>
        <v>0</v>
      </c>
      <c r="CG705" s="12">
        <f>IF(CG$2&gt;$D705,
MAX(IFERROR($E705/$F705, 0), $E705-SUM($H705:CF705)),
0)</f>
        <v>0</v>
      </c>
      <c r="CH705" s="12">
        <f>IF(CH$2&gt;$D705,
MAX(IFERROR($E705/$F705, 0), $E705-SUM($H705:CG705)),
0)</f>
        <v>0</v>
      </c>
      <c r="CI705" s="12">
        <f>IF(CI$2&gt;$D705,
MAX(IFERROR($E705/$F705, 0), $E705-SUM($H705:CH705)),
0)</f>
        <v>0</v>
      </c>
      <c r="CJ705" s="12">
        <f>IF(CJ$2&gt;$D705,
MAX(IFERROR($E705/$F705, 0), $E705-SUM($H705:CI705)),
0)</f>
        <v>0</v>
      </c>
      <c r="CK705" s="12">
        <f>IF(CK$2&gt;$D705,
MAX(IFERROR($E705/$F705, 0), $E705-SUM($H705:CJ705)),
0)</f>
        <v>0</v>
      </c>
      <c r="CL705" s="12">
        <f>IF(CL$2&gt;$D705,
MAX(IFERROR($E705/$F705, 0), $E705-SUM($H705:CK705)),
0)</f>
        <v>0</v>
      </c>
      <c r="CM705" s="12">
        <f>IF(CM$2&gt;$D705,
MAX(IFERROR($E705/$F705, 0), $E705-SUM($H705:CL705)),
0)</f>
        <v>0</v>
      </c>
      <c r="CN705" s="12">
        <f>IF(CN$2&gt;$D705,
MAX(IFERROR($E705/$F705, 0), $E705-SUM($H705:CM705)),
0)</f>
        <v>0</v>
      </c>
      <c r="CO705" s="12">
        <f>IF(CO$2&gt;$D705,
MAX(IFERROR($E705/$F705, 0), $E705-SUM($H705:CN705)),
0)</f>
        <v>0</v>
      </c>
      <c r="CP705" s="12">
        <f>IF(CP$2&gt;$D705,
MAX(IFERROR($E705/$F705, 0), $E705-SUM($H705:CO705)),
0)</f>
        <v>0</v>
      </c>
      <c r="CQ705" s="12">
        <f>IF(CQ$2&gt;$D705,
MAX(IFERROR($E705/$F705, 0), $E705-SUM($H705:CP705)),
0)</f>
        <v>0</v>
      </c>
      <c r="CR705" s="12">
        <f>IF(CR$2&gt;$D705,
MAX(IFERROR($E705/$F705, 0), $E705-SUM($H705:CQ705)),
0)</f>
        <v>0</v>
      </c>
      <c r="CS705" s="12">
        <f>IF(CS$2&gt;$D705,
MAX(IFERROR($E705/$F705, 0), $E705-SUM($H705:CR705)),
0)</f>
        <v>0</v>
      </c>
      <c r="CT705" s="12">
        <f>IF(CT$2&gt;$D705,
MAX(IFERROR($E705/$F705, 0), $E705-SUM($H705:CS705)),
0)</f>
        <v>0</v>
      </c>
      <c r="CU705" s="12">
        <f>IF(CU$2&gt;$D705,
MAX(IFERROR($E705/$F705, 0), $E705-SUM($H705:CT705)),
0)</f>
        <v>0</v>
      </c>
      <c r="CV705" s="12">
        <f>IF(CV$2&gt;$D705,
MAX(IFERROR($E705/$F705, 0), $E705-SUM($H705:CU705)),
0)</f>
        <v>0</v>
      </c>
      <c r="CW705" s="12">
        <f>IF(CW$2&gt;$D705,
MAX(IFERROR($E705/$F705, 0), $E705-SUM($H705:CV705)),
0)</f>
        <v>0</v>
      </c>
      <c r="CX705" s="12">
        <f>IF(CX$2&gt;$D705,
MAX(IFERROR($E705/$F705, 0), $E705-SUM($H705:CW705)),
0)</f>
        <v>0</v>
      </c>
      <c r="CY705" s="12">
        <f>IF(CY$2&gt;$D705,
MAX(IFERROR($E705/$F705, 0), $E705-SUM($H705:CX705)),
0)</f>
        <v>0</v>
      </c>
      <c r="CZ705" s="12">
        <f>IF(CZ$2&gt;$D705,
MAX(IFERROR($E705/$F705, 0), $E705-SUM($H705:CY705)),
0)</f>
        <v>0</v>
      </c>
      <c r="DA705" s="12">
        <f>IF(DA$2&gt;$D705,
MAX(IFERROR($E705/$F705, 0), $E705-SUM($H705:CZ705)),
0)</f>
        <v>0</v>
      </c>
      <c r="DB705" s="12">
        <f>IF(DB$2&gt;$D705,
MAX(IFERROR($E705/$F705, 0), $E705-SUM($H705:DA705)),
0)</f>
        <v>0</v>
      </c>
      <c r="DC705" s="12">
        <f>IF(DC$2&gt;$D705,
MAX(IFERROR($E705/$F705, 0), $E705-SUM($H705:DB705)),
0)</f>
        <v>0</v>
      </c>
      <c r="DD705" s="12">
        <f>IF(DD$2&gt;$D705,
MAX(IFERROR($E705/$F705, 0), $E705-SUM($H705:DC705)),
0)</f>
        <v>0</v>
      </c>
      <c r="DE705" s="12">
        <f>IF(DE$2&gt;$D705,
MAX(IFERROR($E705/$F705, 0), $E705-SUM($H705:DD705)),
0)</f>
        <v>0</v>
      </c>
      <c r="DF705" s="12">
        <f>IF(DF$2&gt;$D705,
MAX(IFERROR($E705/$F705, 0), $E705-SUM($H705:DE705)),
0)</f>
        <v>0</v>
      </c>
      <c r="DG705" s="12">
        <f>IF(DG$2&gt;$D705,
MAX(IFERROR($E705/$F705, 0), $E705-SUM($H705:DF705)),
0)</f>
        <v>0</v>
      </c>
      <c r="DH705" s="12">
        <f>IF(DH$2&gt;$D705,
MAX(IFERROR($E705/$F705, 0), $E705-SUM($H705:DG705)),
0)</f>
        <v>0</v>
      </c>
      <c r="DI705" s="12">
        <f>IF(DI$2&gt;$D705,
MAX(IFERROR($E705/$F705, 0), $E705-SUM($H705:DH705)),
0)</f>
        <v>0</v>
      </c>
      <c r="DJ705" s="12">
        <f>IF(DJ$2&gt;$D705,
MAX(IFERROR($E705/$F705, 0), $E705-SUM($H705:DI705)),
0)</f>
        <v>0</v>
      </c>
      <c r="DK705" s="12">
        <f>IF(DK$2&gt;$D705,
MAX(IFERROR($E705/$F705, 0), $E705-SUM($H705:DJ705)),
0)</f>
        <v>0</v>
      </c>
      <c r="DL705" s="12">
        <f>IF(DL$2&gt;$D705,
MAX(IFERROR($E705/$F705, 0), $E705-SUM($H705:DK705)),
0)</f>
        <v>0</v>
      </c>
      <c r="DM705" s="12">
        <f>IF(DM$2&gt;$D705,
MAX(IFERROR($E705/$F705, 0), $E705-SUM($H705:DL705)),
0)</f>
        <v>0</v>
      </c>
      <c r="DN705" s="12">
        <f>IF(DN$2&gt;$D705,
MAX(IFERROR($E705/$F705, 0), $E705-SUM($H705:DM705)),
0)</f>
        <v>0</v>
      </c>
      <c r="DO705" s="12">
        <f>IF(DO$2&gt;$D705,
MAX(IFERROR($E705/$F705, 0), $E705-SUM($H705:DN705)),
0)</f>
        <v>0</v>
      </c>
      <c r="DP705" s="12">
        <f>IF(DP$2&gt;$D705,
MAX(IFERROR($E705/$F705, 0), $E705-SUM($H705:DO705)),
0)</f>
        <v>0</v>
      </c>
      <c r="DQ705" s="12">
        <f>IF(DQ$2&gt;$D705,
MAX(IFERROR($E705/$F705, 0), $E705-SUM($H705:DP705)),
0)</f>
        <v>0</v>
      </c>
      <c r="DR705" s="12">
        <f>IF(DR$2&gt;$D705,
MAX(IFERROR($E705/$F705, 0), $E705-SUM($H705:DQ705)),
0)</f>
        <v>0</v>
      </c>
      <c r="DS705" s="12">
        <f>IF(DS$2&gt;$D705,
MAX(IFERROR($E705/$F705, 0), $E705-SUM($H705:DR705)),
0)</f>
        <v>0</v>
      </c>
      <c r="DT705" s="12">
        <f>IF(DT$2&gt;$D705,
MAX(IFERROR($E705/$F705, 0), $E705-SUM($H705:DS705)),
0)</f>
        <v>0</v>
      </c>
      <c r="DU705" s="12">
        <f>IF(DU$2&gt;$D705,
MAX(IFERROR($E705/$F705, 0), $E705-SUM($H705:DT705)),
0)</f>
        <v>0</v>
      </c>
      <c r="DV705" s="12">
        <f>IF(DV$2&gt;$D705,
MAX(IFERROR($E705/$F705, 0), $E705-SUM($H705:DU705)),
0)</f>
        <v>0</v>
      </c>
      <c r="DW705" s="12">
        <f>IF(DW$2&gt;$D705,
MAX(IFERROR($E705/$F705, 0), $E705-SUM($H705:DV705)),
0)</f>
        <v>0</v>
      </c>
      <c r="DX705" s="12">
        <f>IF(DX$2&gt;$D705,
MAX(IFERROR($E705/$F705, 0), $E705-SUM($H705:DW705)),
0)</f>
        <v>0</v>
      </c>
      <c r="DY705" s="12">
        <f>IF(DY$2&gt;$D705,
MAX(IFERROR($E705/$F705, 0), $E705-SUM($H705:DX705)),
0)</f>
        <v>0</v>
      </c>
      <c r="EB705" s="116">
        <f t="shared" si="1695"/>
        <v>704</v>
      </c>
      <c r="EC705" s="2" t="str">
        <f t="shared" ref="EC705:EC707" si="1702">B705</f>
        <v>Phase 4</v>
      </c>
      <c r="ED705" s="2" t="str">
        <f t="shared" ref="ED705:ED707" si="1703">C705</f>
        <v>50' Wide</v>
      </c>
      <c r="EE705" s="33" t="str">
        <f>EE713</f>
        <v>Cash</v>
      </c>
      <c r="EF705" s="2" t="str">
        <f>EF713</f>
        <v>General Overhead</v>
      </c>
    </row>
    <row r="706" spans="1:136" x14ac:dyDescent="0.3">
      <c r="B706" s="2" t="str">
        <f>Product!$N$2</f>
        <v>Phase 4</v>
      </c>
      <c r="C706" s="2" t="str">
        <f>Product!$N$3</f>
        <v>60' Wide</v>
      </c>
      <c r="D706" s="127">
        <f>SUMIFS(INDEX(Product!$B$2:$U$97, MATCH(D691, Product!$B$2:$B$97, 0), ), Product!$B$2:$U$2, $B706, Product!$B$3:$U$3, $C706)</f>
        <v>45688</v>
      </c>
      <c r="E706" s="129">
        <f>SUMIFS(INDEX(Product!$B$2:$U$97, MATCH(E691, Product!$B$2:$B$97, 0), ), Product!$B$2:$U$2, $B706, Product!$B$3:$U$3, $C706)</f>
        <v>-588750</v>
      </c>
      <c r="F706" s="128">
        <f>SUMIFS(INDEX(Product!$B$2:$U$97, MATCH(F691, Product!$B$2:$B$97, 0), ), Product!$B$2:$U$2, $B706, Product!$B$3:$U$3, $C706)</f>
        <v>24</v>
      </c>
      <c r="G706" s="11">
        <f>SUM(H706:DZ706)</f>
        <v>-588750</v>
      </c>
      <c r="I706" s="12">
        <f>IF(I$2&gt;$D706,
MAX(IFERROR($E706/$F706, 0), $E706-SUM($H706:H706)),
0)</f>
        <v>0</v>
      </c>
      <c r="J706" s="12">
        <f>IF(J$2&gt;$D706,
MAX(IFERROR($E706/$F706, 0), $E706-SUM($H706:I706)),
0)</f>
        <v>0</v>
      </c>
      <c r="K706" s="12">
        <f>IF(K$2&gt;$D706,
MAX(IFERROR($E706/$F706, 0), $E706-SUM($H706:J706)),
0)</f>
        <v>0</v>
      </c>
      <c r="L706" s="12">
        <f>IF(L$2&gt;$D706,
MAX(IFERROR($E706/$F706, 0), $E706-SUM($H706:K706)),
0)</f>
        <v>0</v>
      </c>
      <c r="M706" s="12">
        <f>IF(M$2&gt;$D706,
MAX(IFERROR($E706/$F706, 0), $E706-SUM($H706:L706)),
0)</f>
        <v>0</v>
      </c>
      <c r="N706" s="12">
        <f>IF(N$2&gt;$D706,
MAX(IFERROR($E706/$F706, 0), $E706-SUM($H706:M706)),
0)</f>
        <v>0</v>
      </c>
      <c r="O706" s="12">
        <f>IF(O$2&gt;$D706,
MAX(IFERROR($E706/$F706, 0), $E706-SUM($H706:N706)),
0)</f>
        <v>0</v>
      </c>
      <c r="P706" s="12">
        <f>IF(P$2&gt;$D706,
MAX(IFERROR($E706/$F706, 0), $E706-SUM($H706:O706)),
0)</f>
        <v>0</v>
      </c>
      <c r="Q706" s="12">
        <f>IF(Q$2&gt;$D706,
MAX(IFERROR($E706/$F706, 0), $E706-SUM($H706:P706)),
0)</f>
        <v>0</v>
      </c>
      <c r="R706" s="12">
        <f>IF(R$2&gt;$D706,
MAX(IFERROR($E706/$F706, 0), $E706-SUM($H706:Q706)),
0)</f>
        <v>0</v>
      </c>
      <c r="S706" s="12">
        <f>IF(S$2&gt;$D706,
MAX(IFERROR($E706/$F706, 0), $E706-SUM($H706:R706)),
0)</f>
        <v>0</v>
      </c>
      <c r="T706" s="12">
        <f>IF(T$2&gt;$D706,
MAX(IFERROR($E706/$F706, 0), $E706-SUM($H706:S706)),
0)</f>
        <v>0</v>
      </c>
      <c r="U706" s="12">
        <f>IF(U$2&gt;$D706,
MAX(IFERROR($E706/$F706, 0), $E706-SUM($H706:T706)),
0)</f>
        <v>0</v>
      </c>
      <c r="V706" s="12">
        <f>IF(V$2&gt;$D706,
MAX(IFERROR($E706/$F706, 0), $E706-SUM($H706:U706)),
0)</f>
        <v>0</v>
      </c>
      <c r="W706" s="12">
        <f>IF(W$2&gt;$D706,
MAX(IFERROR($E706/$F706, 0), $E706-SUM($H706:V706)),
0)</f>
        <v>0</v>
      </c>
      <c r="X706" s="12">
        <f>IF(X$2&gt;$D706,
MAX(IFERROR($E706/$F706, 0), $E706-SUM($H706:W706)),
0)</f>
        <v>0</v>
      </c>
      <c r="Y706" s="12">
        <f>IF(Y$2&gt;$D706,
MAX(IFERROR($E706/$F706, 0), $E706-SUM($H706:X706)),
0)</f>
        <v>0</v>
      </c>
      <c r="Z706" s="12">
        <f>IF(Z$2&gt;$D706,
MAX(IFERROR($E706/$F706, 0), $E706-SUM($H706:Y706)),
0)</f>
        <v>0</v>
      </c>
      <c r="AA706" s="12">
        <f>IF(AA$2&gt;$D706,
MAX(IFERROR($E706/$F706, 0), $E706-SUM($H706:Z706)),
0)</f>
        <v>0</v>
      </c>
      <c r="AB706" s="12">
        <f>IF(AB$2&gt;$D706,
MAX(IFERROR($E706/$F706, 0), $E706-SUM($H706:AA706)),
0)</f>
        <v>0</v>
      </c>
      <c r="AC706" s="12">
        <f>IF(AC$2&gt;$D706,
MAX(IFERROR($E706/$F706, 0), $E706-SUM($H706:AB706)),
0)</f>
        <v>0</v>
      </c>
      <c r="AD706" s="12">
        <f>IF(AD$2&gt;$D706,
MAX(IFERROR($E706/$F706, 0), $E706-SUM($H706:AC706)),
0)</f>
        <v>0</v>
      </c>
      <c r="AE706" s="12">
        <f>IF(AE$2&gt;$D706,
MAX(IFERROR($E706/$F706, 0), $E706-SUM($H706:AD706)),
0)</f>
        <v>0</v>
      </c>
      <c r="AF706" s="12">
        <f>IF(AF$2&gt;$D706,
MAX(IFERROR($E706/$F706, 0), $E706-SUM($H706:AE706)),
0)</f>
        <v>0</v>
      </c>
      <c r="AG706" s="12">
        <f>IF(AG$2&gt;$D706,
MAX(IFERROR($E706/$F706, 0), $E706-SUM($H706:AF706)),
0)</f>
        <v>0</v>
      </c>
      <c r="AH706" s="12">
        <f>IF(AH$2&gt;$D706,
MAX(IFERROR($E706/$F706, 0), $E706-SUM($H706:AG706)),
0)</f>
        <v>0</v>
      </c>
      <c r="AI706" s="12">
        <f>IF(AI$2&gt;$D706,
MAX(IFERROR($E706/$F706, 0), $E706-SUM($H706:AH706)),
0)</f>
        <v>0</v>
      </c>
      <c r="AJ706" s="12">
        <f>IF(AJ$2&gt;$D706,
MAX(IFERROR($E706/$F706, 0), $E706-SUM($H706:AI706)),
0)</f>
        <v>0</v>
      </c>
      <c r="AK706" s="12">
        <f>IF(AK$2&gt;$D706,
MAX(IFERROR($E706/$F706, 0), $E706-SUM($H706:AJ706)),
0)</f>
        <v>0</v>
      </c>
      <c r="AL706" s="12">
        <f>IF(AL$2&gt;$D706,
MAX(IFERROR($E706/$F706, 0), $E706-SUM($H706:AK706)),
0)</f>
        <v>0</v>
      </c>
      <c r="AM706" s="12">
        <f>IF(AM$2&gt;$D706,
MAX(IFERROR($E706/$F706, 0), $E706-SUM($H706:AL706)),
0)</f>
        <v>0</v>
      </c>
      <c r="AN706" s="12">
        <f>IF(AN$2&gt;$D706,
MAX(IFERROR($E706/$F706, 0), $E706-SUM($H706:AM706)),
0)</f>
        <v>0</v>
      </c>
      <c r="AO706" s="12">
        <f>IF(AO$2&gt;$D706,
MAX(IFERROR($E706/$F706, 0), $E706-SUM($H706:AN706)),
0)</f>
        <v>0</v>
      </c>
      <c r="AP706" s="12">
        <f>IF(AP$2&gt;$D706,
MAX(IFERROR($E706/$F706, 0), $E706-SUM($H706:AO706)),
0)</f>
        <v>0</v>
      </c>
      <c r="AQ706" s="12">
        <f>IF(AQ$2&gt;$D706,
MAX(IFERROR($E706/$F706, 0), $E706-SUM($H706:AP706)),
0)</f>
        <v>0</v>
      </c>
      <c r="AR706" s="12">
        <f>IF(AR$2&gt;$D706,
MAX(IFERROR($E706/$F706, 0), $E706-SUM($H706:AQ706)),
0)</f>
        <v>0</v>
      </c>
      <c r="AS706" s="12">
        <f>IF(AS$2&gt;$D706,
MAX(IFERROR($E706/$F706, 0), $E706-SUM($H706:AR706)),
0)</f>
        <v>0</v>
      </c>
      <c r="AT706" s="12">
        <f>IF(AT$2&gt;$D706,
MAX(IFERROR($E706/$F706, 0), $E706-SUM($H706:AS706)),
0)</f>
        <v>0</v>
      </c>
      <c r="AU706" s="12">
        <f>IF(AU$2&gt;$D706,
MAX(IFERROR($E706/$F706, 0), $E706-SUM($H706:AT706)),
0)</f>
        <v>-24531.25</v>
      </c>
      <c r="AV706" s="12">
        <f>IF(AV$2&gt;$D706,
MAX(IFERROR($E706/$F706, 0), $E706-SUM($H706:AU706)),
0)</f>
        <v>-24531.25</v>
      </c>
      <c r="AW706" s="12">
        <f>IF(AW$2&gt;$D706,
MAX(IFERROR($E706/$F706, 0), $E706-SUM($H706:AV706)),
0)</f>
        <v>-24531.25</v>
      </c>
      <c r="AX706" s="12">
        <f>IF(AX$2&gt;$D706,
MAX(IFERROR($E706/$F706, 0), $E706-SUM($H706:AW706)),
0)</f>
        <v>-24531.25</v>
      </c>
      <c r="AY706" s="12">
        <f>IF(AY$2&gt;$D706,
MAX(IFERROR($E706/$F706, 0), $E706-SUM($H706:AX706)),
0)</f>
        <v>-24531.25</v>
      </c>
      <c r="AZ706" s="12">
        <f>IF(AZ$2&gt;$D706,
MAX(IFERROR($E706/$F706, 0), $E706-SUM($H706:AY706)),
0)</f>
        <v>-24531.25</v>
      </c>
      <c r="BA706" s="12">
        <f>IF(BA$2&gt;$D706,
MAX(IFERROR($E706/$F706, 0), $E706-SUM($H706:AZ706)),
0)</f>
        <v>-24531.25</v>
      </c>
      <c r="BB706" s="12">
        <f>IF(BB$2&gt;$D706,
MAX(IFERROR($E706/$F706, 0), $E706-SUM($H706:BA706)),
0)</f>
        <v>-24531.25</v>
      </c>
      <c r="BC706" s="12">
        <f>IF(BC$2&gt;$D706,
MAX(IFERROR($E706/$F706, 0), $E706-SUM($H706:BB706)),
0)</f>
        <v>-24531.25</v>
      </c>
      <c r="BD706" s="12">
        <f>IF(BD$2&gt;$D706,
MAX(IFERROR($E706/$F706, 0), $E706-SUM($H706:BC706)),
0)</f>
        <v>-24531.25</v>
      </c>
      <c r="BE706" s="12">
        <f>IF(BE$2&gt;$D706,
MAX(IFERROR($E706/$F706, 0), $E706-SUM($H706:BD706)),
0)</f>
        <v>-24531.25</v>
      </c>
      <c r="BF706" s="12">
        <f>IF(BF$2&gt;$D706,
MAX(IFERROR($E706/$F706, 0), $E706-SUM($H706:BE706)),
0)</f>
        <v>-24531.25</v>
      </c>
      <c r="BG706" s="12">
        <f>IF(BG$2&gt;$D706,
MAX(IFERROR($E706/$F706, 0), $E706-SUM($H706:BF706)),
0)</f>
        <v>-24531.25</v>
      </c>
      <c r="BH706" s="12">
        <f>IF(BH$2&gt;$D706,
MAX(IFERROR($E706/$F706, 0), $E706-SUM($H706:BG706)),
0)</f>
        <v>-24531.25</v>
      </c>
      <c r="BI706" s="12">
        <f>IF(BI$2&gt;$D706,
MAX(IFERROR($E706/$F706, 0), $E706-SUM($H706:BH706)),
0)</f>
        <v>-24531.25</v>
      </c>
      <c r="BJ706" s="12">
        <f>IF(BJ$2&gt;$D706,
MAX(IFERROR($E706/$F706, 0), $E706-SUM($H706:BI706)),
0)</f>
        <v>-24531.25</v>
      </c>
      <c r="BK706" s="12">
        <f>IF(BK$2&gt;$D706,
MAX(IFERROR($E706/$F706, 0), $E706-SUM($H706:BJ706)),
0)</f>
        <v>-24531.25</v>
      </c>
      <c r="BL706" s="12">
        <f>IF(BL$2&gt;$D706,
MAX(IFERROR($E706/$F706, 0), $E706-SUM($H706:BK706)),
0)</f>
        <v>-24531.25</v>
      </c>
      <c r="BM706" s="12">
        <f>IF(BM$2&gt;$D706,
MAX(IFERROR($E706/$F706, 0), $E706-SUM($H706:BL706)),
0)</f>
        <v>-24531.25</v>
      </c>
      <c r="BN706" s="12">
        <f>IF(BN$2&gt;$D706,
MAX(IFERROR($E706/$F706, 0), $E706-SUM($H706:BM706)),
0)</f>
        <v>-24531.25</v>
      </c>
      <c r="BO706" s="12">
        <f>IF(BO$2&gt;$D706,
MAX(IFERROR($E706/$F706, 0), $E706-SUM($H706:BN706)),
0)</f>
        <v>-24531.25</v>
      </c>
      <c r="BP706" s="12">
        <f>IF(BP$2&gt;$D706,
MAX(IFERROR($E706/$F706, 0), $E706-SUM($H706:BO706)),
0)</f>
        <v>-24531.25</v>
      </c>
      <c r="BQ706" s="12">
        <f>IF(BQ$2&gt;$D706,
MAX(IFERROR($E706/$F706, 0), $E706-SUM($H706:BP706)),
0)</f>
        <v>-24531.25</v>
      </c>
      <c r="BR706" s="12">
        <f>IF(BR$2&gt;$D706,
MAX(IFERROR($E706/$F706, 0), $E706-SUM($H706:BQ706)),
0)</f>
        <v>-24531.25</v>
      </c>
      <c r="BS706" s="12">
        <f>IF(BS$2&gt;$D706,
MAX(IFERROR($E706/$F706, 0), $E706-SUM($H706:BR706)),
0)</f>
        <v>0</v>
      </c>
      <c r="BT706" s="12">
        <f>IF(BT$2&gt;$D706,
MAX(IFERROR($E706/$F706, 0), $E706-SUM($H706:BS706)),
0)</f>
        <v>0</v>
      </c>
      <c r="BU706" s="12">
        <f>IF(BU$2&gt;$D706,
MAX(IFERROR($E706/$F706, 0), $E706-SUM($H706:BT706)),
0)</f>
        <v>0</v>
      </c>
      <c r="BV706" s="12">
        <f>IF(BV$2&gt;$D706,
MAX(IFERROR($E706/$F706, 0), $E706-SUM($H706:BU706)),
0)</f>
        <v>0</v>
      </c>
      <c r="BW706" s="12">
        <f>IF(BW$2&gt;$D706,
MAX(IFERROR($E706/$F706, 0), $E706-SUM($H706:BV706)),
0)</f>
        <v>0</v>
      </c>
      <c r="BX706" s="12">
        <f>IF(BX$2&gt;$D706,
MAX(IFERROR($E706/$F706, 0), $E706-SUM($H706:BW706)),
0)</f>
        <v>0</v>
      </c>
      <c r="BY706" s="12">
        <f>IF(BY$2&gt;$D706,
MAX(IFERROR($E706/$F706, 0), $E706-SUM($H706:BX706)),
0)</f>
        <v>0</v>
      </c>
      <c r="BZ706" s="12">
        <f>IF(BZ$2&gt;$D706,
MAX(IFERROR($E706/$F706, 0), $E706-SUM($H706:BY706)),
0)</f>
        <v>0</v>
      </c>
      <c r="CA706" s="12">
        <f>IF(CA$2&gt;$D706,
MAX(IFERROR($E706/$F706, 0), $E706-SUM($H706:BZ706)),
0)</f>
        <v>0</v>
      </c>
      <c r="CB706" s="12">
        <f>IF(CB$2&gt;$D706,
MAX(IFERROR($E706/$F706, 0), $E706-SUM($H706:CA706)),
0)</f>
        <v>0</v>
      </c>
      <c r="CC706" s="12">
        <f>IF(CC$2&gt;$D706,
MAX(IFERROR($E706/$F706, 0), $E706-SUM($H706:CB706)),
0)</f>
        <v>0</v>
      </c>
      <c r="CD706" s="12">
        <f>IF(CD$2&gt;$D706,
MAX(IFERROR($E706/$F706, 0), $E706-SUM($H706:CC706)),
0)</f>
        <v>0</v>
      </c>
      <c r="CE706" s="12">
        <f>IF(CE$2&gt;$D706,
MAX(IFERROR($E706/$F706, 0), $E706-SUM($H706:CD706)),
0)</f>
        <v>0</v>
      </c>
      <c r="CF706" s="12">
        <f>IF(CF$2&gt;$D706,
MAX(IFERROR($E706/$F706, 0), $E706-SUM($H706:CE706)),
0)</f>
        <v>0</v>
      </c>
      <c r="CG706" s="12">
        <f>IF(CG$2&gt;$D706,
MAX(IFERROR($E706/$F706, 0), $E706-SUM($H706:CF706)),
0)</f>
        <v>0</v>
      </c>
      <c r="CH706" s="12">
        <f>IF(CH$2&gt;$D706,
MAX(IFERROR($E706/$F706, 0), $E706-SUM($H706:CG706)),
0)</f>
        <v>0</v>
      </c>
      <c r="CI706" s="12">
        <f>IF(CI$2&gt;$D706,
MAX(IFERROR($E706/$F706, 0), $E706-SUM($H706:CH706)),
0)</f>
        <v>0</v>
      </c>
      <c r="CJ706" s="12">
        <f>IF(CJ$2&gt;$D706,
MAX(IFERROR($E706/$F706, 0), $E706-SUM($H706:CI706)),
0)</f>
        <v>0</v>
      </c>
      <c r="CK706" s="12">
        <f>IF(CK$2&gt;$D706,
MAX(IFERROR($E706/$F706, 0), $E706-SUM($H706:CJ706)),
0)</f>
        <v>0</v>
      </c>
      <c r="CL706" s="12">
        <f>IF(CL$2&gt;$D706,
MAX(IFERROR($E706/$F706, 0), $E706-SUM($H706:CK706)),
0)</f>
        <v>0</v>
      </c>
      <c r="CM706" s="12">
        <f>IF(CM$2&gt;$D706,
MAX(IFERROR($E706/$F706, 0), $E706-SUM($H706:CL706)),
0)</f>
        <v>0</v>
      </c>
      <c r="CN706" s="12">
        <f>IF(CN$2&gt;$D706,
MAX(IFERROR($E706/$F706, 0), $E706-SUM($H706:CM706)),
0)</f>
        <v>0</v>
      </c>
      <c r="CO706" s="12">
        <f>IF(CO$2&gt;$D706,
MAX(IFERROR($E706/$F706, 0), $E706-SUM($H706:CN706)),
0)</f>
        <v>0</v>
      </c>
      <c r="CP706" s="12">
        <f>IF(CP$2&gt;$D706,
MAX(IFERROR($E706/$F706, 0), $E706-SUM($H706:CO706)),
0)</f>
        <v>0</v>
      </c>
      <c r="CQ706" s="12">
        <f>IF(CQ$2&gt;$D706,
MAX(IFERROR($E706/$F706, 0), $E706-SUM($H706:CP706)),
0)</f>
        <v>0</v>
      </c>
      <c r="CR706" s="12">
        <f>IF(CR$2&gt;$D706,
MAX(IFERROR($E706/$F706, 0), $E706-SUM($H706:CQ706)),
0)</f>
        <v>0</v>
      </c>
      <c r="CS706" s="12">
        <f>IF(CS$2&gt;$D706,
MAX(IFERROR($E706/$F706, 0), $E706-SUM($H706:CR706)),
0)</f>
        <v>0</v>
      </c>
      <c r="CT706" s="12">
        <f>IF(CT$2&gt;$D706,
MAX(IFERROR($E706/$F706, 0), $E706-SUM($H706:CS706)),
0)</f>
        <v>0</v>
      </c>
      <c r="CU706" s="12">
        <f>IF(CU$2&gt;$D706,
MAX(IFERROR($E706/$F706, 0), $E706-SUM($H706:CT706)),
0)</f>
        <v>0</v>
      </c>
      <c r="CV706" s="12">
        <f>IF(CV$2&gt;$D706,
MAX(IFERROR($E706/$F706, 0), $E706-SUM($H706:CU706)),
0)</f>
        <v>0</v>
      </c>
      <c r="CW706" s="12">
        <f>IF(CW$2&gt;$D706,
MAX(IFERROR($E706/$F706, 0), $E706-SUM($H706:CV706)),
0)</f>
        <v>0</v>
      </c>
      <c r="CX706" s="12">
        <f>IF(CX$2&gt;$D706,
MAX(IFERROR($E706/$F706, 0), $E706-SUM($H706:CW706)),
0)</f>
        <v>0</v>
      </c>
      <c r="CY706" s="12">
        <f>IF(CY$2&gt;$D706,
MAX(IFERROR($E706/$F706, 0), $E706-SUM($H706:CX706)),
0)</f>
        <v>0</v>
      </c>
      <c r="CZ706" s="12">
        <f>IF(CZ$2&gt;$D706,
MAX(IFERROR($E706/$F706, 0), $E706-SUM($H706:CY706)),
0)</f>
        <v>0</v>
      </c>
      <c r="DA706" s="12">
        <f>IF(DA$2&gt;$D706,
MAX(IFERROR($E706/$F706, 0), $E706-SUM($H706:CZ706)),
0)</f>
        <v>0</v>
      </c>
      <c r="DB706" s="12">
        <f>IF(DB$2&gt;$D706,
MAX(IFERROR($E706/$F706, 0), $E706-SUM($H706:DA706)),
0)</f>
        <v>0</v>
      </c>
      <c r="DC706" s="12">
        <f>IF(DC$2&gt;$D706,
MAX(IFERROR($E706/$F706, 0), $E706-SUM($H706:DB706)),
0)</f>
        <v>0</v>
      </c>
      <c r="DD706" s="12">
        <f>IF(DD$2&gt;$D706,
MAX(IFERROR($E706/$F706, 0), $E706-SUM($H706:DC706)),
0)</f>
        <v>0</v>
      </c>
      <c r="DE706" s="12">
        <f>IF(DE$2&gt;$D706,
MAX(IFERROR($E706/$F706, 0), $E706-SUM($H706:DD706)),
0)</f>
        <v>0</v>
      </c>
      <c r="DF706" s="12">
        <f>IF(DF$2&gt;$D706,
MAX(IFERROR($E706/$F706, 0), $E706-SUM($H706:DE706)),
0)</f>
        <v>0</v>
      </c>
      <c r="DG706" s="12">
        <f>IF(DG$2&gt;$D706,
MAX(IFERROR($E706/$F706, 0), $E706-SUM($H706:DF706)),
0)</f>
        <v>0</v>
      </c>
      <c r="DH706" s="12">
        <f>IF(DH$2&gt;$D706,
MAX(IFERROR($E706/$F706, 0), $E706-SUM($H706:DG706)),
0)</f>
        <v>0</v>
      </c>
      <c r="DI706" s="12">
        <f>IF(DI$2&gt;$D706,
MAX(IFERROR($E706/$F706, 0), $E706-SUM($H706:DH706)),
0)</f>
        <v>0</v>
      </c>
      <c r="DJ706" s="12">
        <f>IF(DJ$2&gt;$D706,
MAX(IFERROR($E706/$F706, 0), $E706-SUM($H706:DI706)),
0)</f>
        <v>0</v>
      </c>
      <c r="DK706" s="12">
        <f>IF(DK$2&gt;$D706,
MAX(IFERROR($E706/$F706, 0), $E706-SUM($H706:DJ706)),
0)</f>
        <v>0</v>
      </c>
      <c r="DL706" s="12">
        <f>IF(DL$2&gt;$D706,
MAX(IFERROR($E706/$F706, 0), $E706-SUM($H706:DK706)),
0)</f>
        <v>0</v>
      </c>
      <c r="DM706" s="12">
        <f>IF(DM$2&gt;$D706,
MAX(IFERROR($E706/$F706, 0), $E706-SUM($H706:DL706)),
0)</f>
        <v>0</v>
      </c>
      <c r="DN706" s="12">
        <f>IF(DN$2&gt;$D706,
MAX(IFERROR($E706/$F706, 0), $E706-SUM($H706:DM706)),
0)</f>
        <v>0</v>
      </c>
      <c r="DO706" s="12">
        <f>IF(DO$2&gt;$D706,
MAX(IFERROR($E706/$F706, 0), $E706-SUM($H706:DN706)),
0)</f>
        <v>0</v>
      </c>
      <c r="DP706" s="12">
        <f>IF(DP$2&gt;$D706,
MAX(IFERROR($E706/$F706, 0), $E706-SUM($H706:DO706)),
0)</f>
        <v>0</v>
      </c>
      <c r="DQ706" s="12">
        <f>IF(DQ$2&gt;$D706,
MAX(IFERROR($E706/$F706, 0), $E706-SUM($H706:DP706)),
0)</f>
        <v>0</v>
      </c>
      <c r="DR706" s="12">
        <f>IF(DR$2&gt;$D706,
MAX(IFERROR($E706/$F706, 0), $E706-SUM($H706:DQ706)),
0)</f>
        <v>0</v>
      </c>
      <c r="DS706" s="12">
        <f>IF(DS$2&gt;$D706,
MAX(IFERROR($E706/$F706, 0), $E706-SUM($H706:DR706)),
0)</f>
        <v>0</v>
      </c>
      <c r="DT706" s="12">
        <f>IF(DT$2&gt;$D706,
MAX(IFERROR($E706/$F706, 0), $E706-SUM($H706:DS706)),
0)</f>
        <v>0</v>
      </c>
      <c r="DU706" s="12">
        <f>IF(DU$2&gt;$D706,
MAX(IFERROR($E706/$F706, 0), $E706-SUM($H706:DT706)),
0)</f>
        <v>0</v>
      </c>
      <c r="DV706" s="12">
        <f>IF(DV$2&gt;$D706,
MAX(IFERROR($E706/$F706, 0), $E706-SUM($H706:DU706)),
0)</f>
        <v>0</v>
      </c>
      <c r="DW706" s="12">
        <f>IF(DW$2&gt;$D706,
MAX(IFERROR($E706/$F706, 0), $E706-SUM($H706:DV706)),
0)</f>
        <v>0</v>
      </c>
      <c r="DX706" s="12">
        <f>IF(DX$2&gt;$D706,
MAX(IFERROR($E706/$F706, 0), $E706-SUM($H706:DW706)),
0)</f>
        <v>0</v>
      </c>
      <c r="DY706" s="12">
        <f>IF(DY$2&gt;$D706,
MAX(IFERROR($E706/$F706, 0), $E706-SUM($H706:DX706)),
0)</f>
        <v>0</v>
      </c>
      <c r="EB706" s="116">
        <f t="shared" si="1695"/>
        <v>705</v>
      </c>
      <c r="EC706" s="2" t="str">
        <f t="shared" si="1702"/>
        <v>Phase 4</v>
      </c>
      <c r="ED706" s="2" t="str">
        <f t="shared" si="1703"/>
        <v>60' Wide</v>
      </c>
      <c r="EE706" s="33" t="str">
        <f>EE713</f>
        <v>Cash</v>
      </c>
      <c r="EF706" s="2" t="str">
        <f>EF713</f>
        <v>General Overhead</v>
      </c>
    </row>
    <row r="707" spans="1:136" x14ac:dyDescent="0.3">
      <c r="B707" s="2" t="str">
        <f>Product!$O$2</f>
        <v>Phase 4</v>
      </c>
      <c r="C707" s="2" t="str">
        <f>Product!$O$3</f>
        <v>75' Wide</v>
      </c>
      <c r="D707" s="127">
        <f>SUMIFS(INDEX(Product!$B$2:$U$97, MATCH(D691, Product!$B$2:$B$97, 0), ), Product!$B$2:$U$2, $B707, Product!$B$3:$U$3, $C707)</f>
        <v>45688</v>
      </c>
      <c r="E707" s="129">
        <f>SUMIFS(INDEX(Product!$B$2:$U$97, MATCH(E691, Product!$B$2:$B$97, 0), ), Product!$B$2:$U$2, $B707, Product!$B$3:$U$3, $C707)</f>
        <v>-459500</v>
      </c>
      <c r="F707" s="128">
        <f>SUMIFS(INDEX(Product!$B$2:$U$97, MATCH(F691, Product!$B$2:$B$97, 0), ), Product!$B$2:$U$2, $B707, Product!$B$3:$U$3, $C707)</f>
        <v>24</v>
      </c>
      <c r="G707" s="11">
        <f>SUM(H707:DZ707)</f>
        <v>-459500</v>
      </c>
      <c r="I707" s="12">
        <f>IF(I$2&gt;$D707,
MAX(IFERROR($E707/$F707, 0), $E707-SUM($H707:H707)),
0)</f>
        <v>0</v>
      </c>
      <c r="J707" s="12">
        <f>IF(J$2&gt;$D707,
MAX(IFERROR($E707/$F707, 0), $E707-SUM($H707:I707)),
0)</f>
        <v>0</v>
      </c>
      <c r="K707" s="12">
        <f>IF(K$2&gt;$D707,
MAX(IFERROR($E707/$F707, 0), $E707-SUM($H707:J707)),
0)</f>
        <v>0</v>
      </c>
      <c r="L707" s="12">
        <f>IF(L$2&gt;$D707,
MAX(IFERROR($E707/$F707, 0), $E707-SUM($H707:K707)),
0)</f>
        <v>0</v>
      </c>
      <c r="M707" s="12">
        <f>IF(M$2&gt;$D707,
MAX(IFERROR($E707/$F707, 0), $E707-SUM($H707:L707)),
0)</f>
        <v>0</v>
      </c>
      <c r="N707" s="12">
        <f>IF(N$2&gt;$D707,
MAX(IFERROR($E707/$F707, 0), $E707-SUM($H707:M707)),
0)</f>
        <v>0</v>
      </c>
      <c r="O707" s="12">
        <f>IF(O$2&gt;$D707,
MAX(IFERROR($E707/$F707, 0), $E707-SUM($H707:N707)),
0)</f>
        <v>0</v>
      </c>
      <c r="P707" s="12">
        <f>IF(P$2&gt;$D707,
MAX(IFERROR($E707/$F707, 0), $E707-SUM($H707:O707)),
0)</f>
        <v>0</v>
      </c>
      <c r="Q707" s="12">
        <f>IF(Q$2&gt;$D707,
MAX(IFERROR($E707/$F707, 0), $E707-SUM($H707:P707)),
0)</f>
        <v>0</v>
      </c>
      <c r="R707" s="12">
        <f>IF(R$2&gt;$D707,
MAX(IFERROR($E707/$F707, 0), $E707-SUM($H707:Q707)),
0)</f>
        <v>0</v>
      </c>
      <c r="S707" s="12">
        <f>IF(S$2&gt;$D707,
MAX(IFERROR($E707/$F707, 0), $E707-SUM($H707:R707)),
0)</f>
        <v>0</v>
      </c>
      <c r="T707" s="12">
        <f>IF(T$2&gt;$D707,
MAX(IFERROR($E707/$F707, 0), $E707-SUM($H707:S707)),
0)</f>
        <v>0</v>
      </c>
      <c r="U707" s="12">
        <f>IF(U$2&gt;$D707,
MAX(IFERROR($E707/$F707, 0), $E707-SUM($H707:T707)),
0)</f>
        <v>0</v>
      </c>
      <c r="V707" s="12">
        <f>IF(V$2&gt;$D707,
MAX(IFERROR($E707/$F707, 0), $E707-SUM($H707:U707)),
0)</f>
        <v>0</v>
      </c>
      <c r="W707" s="12">
        <f>IF(W$2&gt;$D707,
MAX(IFERROR($E707/$F707, 0), $E707-SUM($H707:V707)),
0)</f>
        <v>0</v>
      </c>
      <c r="X707" s="12">
        <f>IF(X$2&gt;$D707,
MAX(IFERROR($E707/$F707, 0), $E707-SUM($H707:W707)),
0)</f>
        <v>0</v>
      </c>
      <c r="Y707" s="12">
        <f>IF(Y$2&gt;$D707,
MAX(IFERROR($E707/$F707, 0), $E707-SUM($H707:X707)),
0)</f>
        <v>0</v>
      </c>
      <c r="Z707" s="12">
        <f>IF(Z$2&gt;$D707,
MAX(IFERROR($E707/$F707, 0), $E707-SUM($H707:Y707)),
0)</f>
        <v>0</v>
      </c>
      <c r="AA707" s="12">
        <f>IF(AA$2&gt;$D707,
MAX(IFERROR($E707/$F707, 0), $E707-SUM($H707:Z707)),
0)</f>
        <v>0</v>
      </c>
      <c r="AB707" s="12">
        <f>IF(AB$2&gt;$D707,
MAX(IFERROR($E707/$F707, 0), $E707-SUM($H707:AA707)),
0)</f>
        <v>0</v>
      </c>
      <c r="AC707" s="12">
        <f>IF(AC$2&gt;$D707,
MAX(IFERROR($E707/$F707, 0), $E707-SUM($H707:AB707)),
0)</f>
        <v>0</v>
      </c>
      <c r="AD707" s="12">
        <f>IF(AD$2&gt;$D707,
MAX(IFERROR($E707/$F707, 0), $E707-SUM($H707:AC707)),
0)</f>
        <v>0</v>
      </c>
      <c r="AE707" s="12">
        <f>IF(AE$2&gt;$D707,
MAX(IFERROR($E707/$F707, 0), $E707-SUM($H707:AD707)),
0)</f>
        <v>0</v>
      </c>
      <c r="AF707" s="12">
        <f>IF(AF$2&gt;$D707,
MAX(IFERROR($E707/$F707, 0), $E707-SUM($H707:AE707)),
0)</f>
        <v>0</v>
      </c>
      <c r="AG707" s="12">
        <f>IF(AG$2&gt;$D707,
MAX(IFERROR($E707/$F707, 0), $E707-SUM($H707:AF707)),
0)</f>
        <v>0</v>
      </c>
      <c r="AH707" s="12">
        <f>IF(AH$2&gt;$D707,
MAX(IFERROR($E707/$F707, 0), $E707-SUM($H707:AG707)),
0)</f>
        <v>0</v>
      </c>
      <c r="AI707" s="12">
        <f>IF(AI$2&gt;$D707,
MAX(IFERROR($E707/$F707, 0), $E707-SUM($H707:AH707)),
0)</f>
        <v>0</v>
      </c>
      <c r="AJ707" s="12">
        <f>IF(AJ$2&gt;$D707,
MAX(IFERROR($E707/$F707, 0), $E707-SUM($H707:AI707)),
0)</f>
        <v>0</v>
      </c>
      <c r="AK707" s="12">
        <f>IF(AK$2&gt;$D707,
MAX(IFERROR($E707/$F707, 0), $E707-SUM($H707:AJ707)),
0)</f>
        <v>0</v>
      </c>
      <c r="AL707" s="12">
        <f>IF(AL$2&gt;$D707,
MAX(IFERROR($E707/$F707, 0), $E707-SUM($H707:AK707)),
0)</f>
        <v>0</v>
      </c>
      <c r="AM707" s="12">
        <f>IF(AM$2&gt;$D707,
MAX(IFERROR($E707/$F707, 0), $E707-SUM($H707:AL707)),
0)</f>
        <v>0</v>
      </c>
      <c r="AN707" s="12">
        <f>IF(AN$2&gt;$D707,
MAX(IFERROR($E707/$F707, 0), $E707-SUM($H707:AM707)),
0)</f>
        <v>0</v>
      </c>
      <c r="AO707" s="12">
        <f>IF(AO$2&gt;$D707,
MAX(IFERROR($E707/$F707, 0), $E707-SUM($H707:AN707)),
0)</f>
        <v>0</v>
      </c>
      <c r="AP707" s="12">
        <f>IF(AP$2&gt;$D707,
MAX(IFERROR($E707/$F707, 0), $E707-SUM($H707:AO707)),
0)</f>
        <v>0</v>
      </c>
      <c r="AQ707" s="12">
        <f>IF(AQ$2&gt;$D707,
MAX(IFERROR($E707/$F707, 0), $E707-SUM($H707:AP707)),
0)</f>
        <v>0</v>
      </c>
      <c r="AR707" s="12">
        <f>IF(AR$2&gt;$D707,
MAX(IFERROR($E707/$F707, 0), $E707-SUM($H707:AQ707)),
0)</f>
        <v>0</v>
      </c>
      <c r="AS707" s="12">
        <f>IF(AS$2&gt;$D707,
MAX(IFERROR($E707/$F707, 0), $E707-SUM($H707:AR707)),
0)</f>
        <v>0</v>
      </c>
      <c r="AT707" s="12">
        <f>IF(AT$2&gt;$D707,
MAX(IFERROR($E707/$F707, 0), $E707-SUM($H707:AS707)),
0)</f>
        <v>0</v>
      </c>
      <c r="AU707" s="12">
        <f>IF(AU$2&gt;$D707,
MAX(IFERROR($E707/$F707, 0), $E707-SUM($H707:AT707)),
0)</f>
        <v>-19145.833333333332</v>
      </c>
      <c r="AV707" s="12">
        <f>IF(AV$2&gt;$D707,
MAX(IFERROR($E707/$F707, 0), $E707-SUM($H707:AU707)),
0)</f>
        <v>-19145.833333333332</v>
      </c>
      <c r="AW707" s="12">
        <f>IF(AW$2&gt;$D707,
MAX(IFERROR($E707/$F707, 0), $E707-SUM($H707:AV707)),
0)</f>
        <v>-19145.833333333332</v>
      </c>
      <c r="AX707" s="12">
        <f>IF(AX$2&gt;$D707,
MAX(IFERROR($E707/$F707, 0), $E707-SUM($H707:AW707)),
0)</f>
        <v>-19145.833333333332</v>
      </c>
      <c r="AY707" s="12">
        <f>IF(AY$2&gt;$D707,
MAX(IFERROR($E707/$F707, 0), $E707-SUM($H707:AX707)),
0)</f>
        <v>-19145.833333333332</v>
      </c>
      <c r="AZ707" s="12">
        <f>IF(AZ$2&gt;$D707,
MAX(IFERROR($E707/$F707, 0), $E707-SUM($H707:AY707)),
0)</f>
        <v>-19145.833333333332</v>
      </c>
      <c r="BA707" s="12">
        <f>IF(BA$2&gt;$D707,
MAX(IFERROR($E707/$F707, 0), $E707-SUM($H707:AZ707)),
0)</f>
        <v>-19145.833333333332</v>
      </c>
      <c r="BB707" s="12">
        <f>IF(BB$2&gt;$D707,
MAX(IFERROR($E707/$F707, 0), $E707-SUM($H707:BA707)),
0)</f>
        <v>-19145.833333333332</v>
      </c>
      <c r="BC707" s="12">
        <f>IF(BC$2&gt;$D707,
MAX(IFERROR($E707/$F707, 0), $E707-SUM($H707:BB707)),
0)</f>
        <v>-19145.833333333332</v>
      </c>
      <c r="BD707" s="12">
        <f>IF(BD$2&gt;$D707,
MAX(IFERROR($E707/$F707, 0), $E707-SUM($H707:BC707)),
0)</f>
        <v>-19145.833333333332</v>
      </c>
      <c r="BE707" s="12">
        <f>IF(BE$2&gt;$D707,
MAX(IFERROR($E707/$F707, 0), $E707-SUM($H707:BD707)),
0)</f>
        <v>-19145.833333333332</v>
      </c>
      <c r="BF707" s="12">
        <f>IF(BF$2&gt;$D707,
MAX(IFERROR($E707/$F707, 0), $E707-SUM($H707:BE707)),
0)</f>
        <v>-19145.833333333332</v>
      </c>
      <c r="BG707" s="12">
        <f>IF(BG$2&gt;$D707,
MAX(IFERROR($E707/$F707, 0), $E707-SUM($H707:BF707)),
0)</f>
        <v>-19145.833333333332</v>
      </c>
      <c r="BH707" s="12">
        <f>IF(BH$2&gt;$D707,
MAX(IFERROR($E707/$F707, 0), $E707-SUM($H707:BG707)),
0)</f>
        <v>-19145.833333333332</v>
      </c>
      <c r="BI707" s="12">
        <f>IF(BI$2&gt;$D707,
MAX(IFERROR($E707/$F707, 0), $E707-SUM($H707:BH707)),
0)</f>
        <v>-19145.833333333332</v>
      </c>
      <c r="BJ707" s="12">
        <f>IF(BJ$2&gt;$D707,
MAX(IFERROR($E707/$F707, 0), $E707-SUM($H707:BI707)),
0)</f>
        <v>-19145.833333333332</v>
      </c>
      <c r="BK707" s="12">
        <f>IF(BK$2&gt;$D707,
MAX(IFERROR($E707/$F707, 0), $E707-SUM($H707:BJ707)),
0)</f>
        <v>-19145.833333333332</v>
      </c>
      <c r="BL707" s="12">
        <f>IF(BL$2&gt;$D707,
MAX(IFERROR($E707/$F707, 0), $E707-SUM($H707:BK707)),
0)</f>
        <v>-19145.833333333332</v>
      </c>
      <c r="BM707" s="12">
        <f>IF(BM$2&gt;$D707,
MAX(IFERROR($E707/$F707, 0), $E707-SUM($H707:BL707)),
0)</f>
        <v>-19145.833333333332</v>
      </c>
      <c r="BN707" s="12">
        <f>IF(BN$2&gt;$D707,
MAX(IFERROR($E707/$F707, 0), $E707-SUM($H707:BM707)),
0)</f>
        <v>-19145.833333333332</v>
      </c>
      <c r="BO707" s="12">
        <f>IF(BO$2&gt;$D707,
MAX(IFERROR($E707/$F707, 0), $E707-SUM($H707:BN707)),
0)</f>
        <v>-19145.833333333332</v>
      </c>
      <c r="BP707" s="12">
        <f>IF(BP$2&gt;$D707,
MAX(IFERROR($E707/$F707, 0), $E707-SUM($H707:BO707)),
0)</f>
        <v>-19145.833333333332</v>
      </c>
      <c r="BQ707" s="12">
        <f>IF(BQ$2&gt;$D707,
MAX(IFERROR($E707/$F707, 0), $E707-SUM($H707:BP707)),
0)</f>
        <v>-19145.833333333332</v>
      </c>
      <c r="BR707" s="12">
        <f>IF(BR$2&gt;$D707,
MAX(IFERROR($E707/$F707, 0), $E707-SUM($H707:BQ707)),
0)</f>
        <v>-19145.833333333332</v>
      </c>
      <c r="BS707" s="12">
        <f>IF(BS$2&gt;$D707,
MAX(IFERROR($E707/$F707, 0), $E707-SUM($H707:BR707)),
0)</f>
        <v>-1.7462298274040222E-10</v>
      </c>
      <c r="BT707" s="12">
        <f>IF(BT$2&gt;$D707,
MAX(IFERROR($E707/$F707, 0), $E707-SUM($H707:BS707)),
0)</f>
        <v>0</v>
      </c>
      <c r="BU707" s="12">
        <f>IF(BU$2&gt;$D707,
MAX(IFERROR($E707/$F707, 0), $E707-SUM($H707:BT707)),
0)</f>
        <v>0</v>
      </c>
      <c r="BV707" s="12">
        <f>IF(BV$2&gt;$D707,
MAX(IFERROR($E707/$F707, 0), $E707-SUM($H707:BU707)),
0)</f>
        <v>0</v>
      </c>
      <c r="BW707" s="12">
        <f>IF(BW$2&gt;$D707,
MAX(IFERROR($E707/$F707, 0), $E707-SUM($H707:BV707)),
0)</f>
        <v>0</v>
      </c>
      <c r="BX707" s="12">
        <f>IF(BX$2&gt;$D707,
MAX(IFERROR($E707/$F707, 0), $E707-SUM($H707:BW707)),
0)</f>
        <v>0</v>
      </c>
      <c r="BY707" s="12">
        <f>IF(BY$2&gt;$D707,
MAX(IFERROR($E707/$F707, 0), $E707-SUM($H707:BX707)),
0)</f>
        <v>0</v>
      </c>
      <c r="BZ707" s="12">
        <f>IF(BZ$2&gt;$D707,
MAX(IFERROR($E707/$F707, 0), $E707-SUM($H707:BY707)),
0)</f>
        <v>0</v>
      </c>
      <c r="CA707" s="12">
        <f>IF(CA$2&gt;$D707,
MAX(IFERROR($E707/$F707, 0), $E707-SUM($H707:BZ707)),
0)</f>
        <v>0</v>
      </c>
      <c r="CB707" s="12">
        <f>IF(CB$2&gt;$D707,
MAX(IFERROR($E707/$F707, 0), $E707-SUM($H707:CA707)),
0)</f>
        <v>0</v>
      </c>
      <c r="CC707" s="12">
        <f>IF(CC$2&gt;$D707,
MAX(IFERROR($E707/$F707, 0), $E707-SUM($H707:CB707)),
0)</f>
        <v>0</v>
      </c>
      <c r="CD707" s="12">
        <f>IF(CD$2&gt;$D707,
MAX(IFERROR($E707/$F707, 0), $E707-SUM($H707:CC707)),
0)</f>
        <v>0</v>
      </c>
      <c r="CE707" s="12">
        <f>IF(CE$2&gt;$D707,
MAX(IFERROR($E707/$F707, 0), $E707-SUM($H707:CD707)),
0)</f>
        <v>0</v>
      </c>
      <c r="CF707" s="12">
        <f>IF(CF$2&gt;$D707,
MAX(IFERROR($E707/$F707, 0), $E707-SUM($H707:CE707)),
0)</f>
        <v>0</v>
      </c>
      <c r="CG707" s="12">
        <f>IF(CG$2&gt;$D707,
MAX(IFERROR($E707/$F707, 0), $E707-SUM($H707:CF707)),
0)</f>
        <v>0</v>
      </c>
      <c r="CH707" s="12">
        <f>IF(CH$2&gt;$D707,
MAX(IFERROR($E707/$F707, 0), $E707-SUM($H707:CG707)),
0)</f>
        <v>0</v>
      </c>
      <c r="CI707" s="12">
        <f>IF(CI$2&gt;$D707,
MAX(IFERROR($E707/$F707, 0), $E707-SUM($H707:CH707)),
0)</f>
        <v>0</v>
      </c>
      <c r="CJ707" s="12">
        <f>IF(CJ$2&gt;$D707,
MAX(IFERROR($E707/$F707, 0), $E707-SUM($H707:CI707)),
0)</f>
        <v>0</v>
      </c>
      <c r="CK707" s="12">
        <f>IF(CK$2&gt;$D707,
MAX(IFERROR($E707/$F707, 0), $E707-SUM($H707:CJ707)),
0)</f>
        <v>0</v>
      </c>
      <c r="CL707" s="12">
        <f>IF(CL$2&gt;$D707,
MAX(IFERROR($E707/$F707, 0), $E707-SUM($H707:CK707)),
0)</f>
        <v>0</v>
      </c>
      <c r="CM707" s="12">
        <f>IF(CM$2&gt;$D707,
MAX(IFERROR($E707/$F707, 0), $E707-SUM($H707:CL707)),
0)</f>
        <v>0</v>
      </c>
      <c r="CN707" s="12">
        <f>IF(CN$2&gt;$D707,
MAX(IFERROR($E707/$F707, 0), $E707-SUM($H707:CM707)),
0)</f>
        <v>0</v>
      </c>
      <c r="CO707" s="12">
        <f>IF(CO$2&gt;$D707,
MAX(IFERROR($E707/$F707, 0), $E707-SUM($H707:CN707)),
0)</f>
        <v>0</v>
      </c>
      <c r="CP707" s="12">
        <f>IF(CP$2&gt;$D707,
MAX(IFERROR($E707/$F707, 0), $E707-SUM($H707:CO707)),
0)</f>
        <v>0</v>
      </c>
      <c r="CQ707" s="12">
        <f>IF(CQ$2&gt;$D707,
MAX(IFERROR($E707/$F707, 0), $E707-SUM($H707:CP707)),
0)</f>
        <v>0</v>
      </c>
      <c r="CR707" s="12">
        <f>IF(CR$2&gt;$D707,
MAX(IFERROR($E707/$F707, 0), $E707-SUM($H707:CQ707)),
0)</f>
        <v>0</v>
      </c>
      <c r="CS707" s="12">
        <f>IF(CS$2&gt;$D707,
MAX(IFERROR($E707/$F707, 0), $E707-SUM($H707:CR707)),
0)</f>
        <v>0</v>
      </c>
      <c r="CT707" s="12">
        <f>IF(CT$2&gt;$D707,
MAX(IFERROR($E707/$F707, 0), $E707-SUM($H707:CS707)),
0)</f>
        <v>0</v>
      </c>
      <c r="CU707" s="12">
        <f>IF(CU$2&gt;$D707,
MAX(IFERROR($E707/$F707, 0), $E707-SUM($H707:CT707)),
0)</f>
        <v>0</v>
      </c>
      <c r="CV707" s="12">
        <f>IF(CV$2&gt;$D707,
MAX(IFERROR($E707/$F707, 0), $E707-SUM($H707:CU707)),
0)</f>
        <v>0</v>
      </c>
      <c r="CW707" s="12">
        <f>IF(CW$2&gt;$D707,
MAX(IFERROR($E707/$F707, 0), $E707-SUM($H707:CV707)),
0)</f>
        <v>0</v>
      </c>
      <c r="CX707" s="12">
        <f>IF(CX$2&gt;$D707,
MAX(IFERROR($E707/$F707, 0), $E707-SUM($H707:CW707)),
0)</f>
        <v>0</v>
      </c>
      <c r="CY707" s="12">
        <f>IF(CY$2&gt;$D707,
MAX(IFERROR($E707/$F707, 0), $E707-SUM($H707:CX707)),
0)</f>
        <v>0</v>
      </c>
      <c r="CZ707" s="12">
        <f>IF(CZ$2&gt;$D707,
MAX(IFERROR($E707/$F707, 0), $E707-SUM($H707:CY707)),
0)</f>
        <v>0</v>
      </c>
      <c r="DA707" s="12">
        <f>IF(DA$2&gt;$D707,
MAX(IFERROR($E707/$F707, 0), $E707-SUM($H707:CZ707)),
0)</f>
        <v>0</v>
      </c>
      <c r="DB707" s="12">
        <f>IF(DB$2&gt;$D707,
MAX(IFERROR($E707/$F707, 0), $E707-SUM($H707:DA707)),
0)</f>
        <v>0</v>
      </c>
      <c r="DC707" s="12">
        <f>IF(DC$2&gt;$D707,
MAX(IFERROR($E707/$F707, 0), $E707-SUM($H707:DB707)),
0)</f>
        <v>0</v>
      </c>
      <c r="DD707" s="12">
        <f>IF(DD$2&gt;$D707,
MAX(IFERROR($E707/$F707, 0), $E707-SUM($H707:DC707)),
0)</f>
        <v>0</v>
      </c>
      <c r="DE707" s="12">
        <f>IF(DE$2&gt;$D707,
MAX(IFERROR($E707/$F707, 0), $E707-SUM($H707:DD707)),
0)</f>
        <v>0</v>
      </c>
      <c r="DF707" s="12">
        <f>IF(DF$2&gt;$D707,
MAX(IFERROR($E707/$F707, 0), $E707-SUM($H707:DE707)),
0)</f>
        <v>0</v>
      </c>
      <c r="DG707" s="12">
        <f>IF(DG$2&gt;$D707,
MAX(IFERROR($E707/$F707, 0), $E707-SUM($H707:DF707)),
0)</f>
        <v>0</v>
      </c>
      <c r="DH707" s="12">
        <f>IF(DH$2&gt;$D707,
MAX(IFERROR($E707/$F707, 0), $E707-SUM($H707:DG707)),
0)</f>
        <v>0</v>
      </c>
      <c r="DI707" s="12">
        <f>IF(DI$2&gt;$D707,
MAX(IFERROR($E707/$F707, 0), $E707-SUM($H707:DH707)),
0)</f>
        <v>0</v>
      </c>
      <c r="DJ707" s="12">
        <f>IF(DJ$2&gt;$D707,
MAX(IFERROR($E707/$F707, 0), $E707-SUM($H707:DI707)),
0)</f>
        <v>0</v>
      </c>
      <c r="DK707" s="12">
        <f>IF(DK$2&gt;$D707,
MAX(IFERROR($E707/$F707, 0), $E707-SUM($H707:DJ707)),
0)</f>
        <v>0</v>
      </c>
      <c r="DL707" s="12">
        <f>IF(DL$2&gt;$D707,
MAX(IFERROR($E707/$F707, 0), $E707-SUM($H707:DK707)),
0)</f>
        <v>0</v>
      </c>
      <c r="DM707" s="12">
        <f>IF(DM$2&gt;$D707,
MAX(IFERROR($E707/$F707, 0), $E707-SUM($H707:DL707)),
0)</f>
        <v>0</v>
      </c>
      <c r="DN707" s="12">
        <f>IF(DN$2&gt;$D707,
MAX(IFERROR($E707/$F707, 0), $E707-SUM($H707:DM707)),
0)</f>
        <v>0</v>
      </c>
      <c r="DO707" s="12">
        <f>IF(DO$2&gt;$D707,
MAX(IFERROR($E707/$F707, 0), $E707-SUM($H707:DN707)),
0)</f>
        <v>0</v>
      </c>
      <c r="DP707" s="12">
        <f>IF(DP$2&gt;$D707,
MAX(IFERROR($E707/$F707, 0), $E707-SUM($H707:DO707)),
0)</f>
        <v>0</v>
      </c>
      <c r="DQ707" s="12">
        <f>IF(DQ$2&gt;$D707,
MAX(IFERROR($E707/$F707, 0), $E707-SUM($H707:DP707)),
0)</f>
        <v>0</v>
      </c>
      <c r="DR707" s="12">
        <f>IF(DR$2&gt;$D707,
MAX(IFERROR($E707/$F707, 0), $E707-SUM($H707:DQ707)),
0)</f>
        <v>0</v>
      </c>
      <c r="DS707" s="12">
        <f>IF(DS$2&gt;$D707,
MAX(IFERROR($E707/$F707, 0), $E707-SUM($H707:DR707)),
0)</f>
        <v>0</v>
      </c>
      <c r="DT707" s="12">
        <f>IF(DT$2&gt;$D707,
MAX(IFERROR($E707/$F707, 0), $E707-SUM($H707:DS707)),
0)</f>
        <v>0</v>
      </c>
      <c r="DU707" s="12">
        <f>IF(DU$2&gt;$D707,
MAX(IFERROR($E707/$F707, 0), $E707-SUM($H707:DT707)),
0)</f>
        <v>0</v>
      </c>
      <c r="DV707" s="12">
        <f>IF(DV$2&gt;$D707,
MAX(IFERROR($E707/$F707, 0), $E707-SUM($H707:DU707)),
0)</f>
        <v>0</v>
      </c>
      <c r="DW707" s="12">
        <f>IF(DW$2&gt;$D707,
MAX(IFERROR($E707/$F707, 0), $E707-SUM($H707:DV707)),
0)</f>
        <v>0</v>
      </c>
      <c r="DX707" s="12">
        <f>IF(DX$2&gt;$D707,
MAX(IFERROR($E707/$F707, 0), $E707-SUM($H707:DW707)),
0)</f>
        <v>0</v>
      </c>
      <c r="DY707" s="12">
        <f>IF(DY$2&gt;$D707,
MAX(IFERROR($E707/$F707, 0), $E707-SUM($H707:DX707)),
0)</f>
        <v>0</v>
      </c>
      <c r="EB707" s="116">
        <f t="shared" si="1695"/>
        <v>706</v>
      </c>
      <c r="EC707" s="2" t="str">
        <f t="shared" si="1702"/>
        <v>Phase 4</v>
      </c>
      <c r="ED707" s="2" t="str">
        <f t="shared" si="1703"/>
        <v>75' Wide</v>
      </c>
      <c r="EE707" s="33" t="str">
        <f>EE713</f>
        <v>Cash</v>
      </c>
      <c r="EF707" s="2" t="str">
        <f>EF713</f>
        <v>General Overhead</v>
      </c>
    </row>
    <row r="708" spans="1:136" x14ac:dyDescent="0.3">
      <c r="D708" s="127"/>
      <c r="E708" s="129"/>
      <c r="F708" s="128"/>
      <c r="I708" s="21"/>
      <c r="J708" s="21"/>
      <c r="K708" s="21"/>
      <c r="L708" s="21"/>
      <c r="M708" s="21"/>
      <c r="N708" s="21"/>
      <c r="O708" s="21"/>
      <c r="P708" s="21"/>
      <c r="Q708" s="21"/>
      <c r="R708" s="21"/>
      <c r="S708" s="21"/>
      <c r="T708" s="21"/>
      <c r="U708" s="21"/>
      <c r="V708" s="21"/>
      <c r="W708" s="21"/>
      <c r="X708" s="21"/>
      <c r="Y708" s="21"/>
      <c r="Z708" s="21"/>
      <c r="AA708" s="21"/>
      <c r="AB708" s="21"/>
      <c r="AC708" s="21"/>
      <c r="AD708" s="21"/>
      <c r="AE708" s="21"/>
      <c r="AF708" s="21"/>
      <c r="AG708" s="21"/>
      <c r="AH708" s="21"/>
      <c r="AI708" s="21"/>
      <c r="AJ708" s="21"/>
      <c r="AK708" s="21"/>
      <c r="AL708" s="21"/>
      <c r="AM708" s="21"/>
      <c r="AN708" s="21"/>
      <c r="AO708" s="21"/>
      <c r="AP708" s="21"/>
      <c r="AQ708" s="21"/>
      <c r="AR708" s="21"/>
      <c r="AS708" s="21"/>
      <c r="AT708" s="21"/>
      <c r="AU708" s="21"/>
      <c r="AV708" s="21"/>
      <c r="AW708" s="21"/>
      <c r="AX708" s="21"/>
      <c r="AY708" s="21"/>
      <c r="AZ708" s="21"/>
      <c r="BA708" s="21"/>
      <c r="BB708" s="21"/>
      <c r="BC708" s="21"/>
      <c r="BD708" s="21"/>
      <c r="BE708" s="21"/>
      <c r="BF708" s="21"/>
      <c r="BG708" s="21"/>
      <c r="BH708" s="21"/>
      <c r="BI708" s="21"/>
      <c r="BJ708" s="21"/>
      <c r="BK708" s="21"/>
      <c r="BL708" s="21"/>
      <c r="BM708" s="21"/>
      <c r="BN708" s="21"/>
      <c r="BO708" s="21"/>
      <c r="BP708" s="21"/>
      <c r="BQ708" s="21"/>
      <c r="BR708" s="21"/>
      <c r="BS708" s="21"/>
      <c r="BT708" s="21"/>
      <c r="BU708" s="21"/>
      <c r="BV708" s="21"/>
      <c r="BW708" s="21"/>
      <c r="BX708" s="21"/>
      <c r="BY708" s="21"/>
      <c r="BZ708" s="21"/>
      <c r="CA708" s="21"/>
      <c r="CB708" s="21"/>
      <c r="CC708" s="21"/>
      <c r="CD708" s="21"/>
      <c r="CE708" s="21"/>
      <c r="CF708" s="21"/>
      <c r="CG708" s="21"/>
      <c r="CH708" s="21"/>
      <c r="CI708" s="21"/>
      <c r="CJ708" s="21"/>
      <c r="CK708" s="21"/>
      <c r="CL708" s="21"/>
      <c r="CM708" s="21"/>
      <c r="CN708" s="21"/>
      <c r="CO708" s="21"/>
      <c r="CP708" s="21"/>
      <c r="CQ708" s="21"/>
      <c r="CR708" s="21"/>
      <c r="CS708" s="21"/>
      <c r="CT708" s="21"/>
      <c r="CU708" s="21"/>
      <c r="CV708" s="21"/>
      <c r="CW708" s="21"/>
      <c r="CX708" s="21"/>
      <c r="CY708" s="21"/>
      <c r="CZ708" s="21"/>
      <c r="DA708" s="21"/>
      <c r="DB708" s="21"/>
      <c r="DC708" s="21"/>
      <c r="DD708" s="21"/>
      <c r="DE708" s="21"/>
      <c r="DF708" s="21"/>
      <c r="DG708" s="21"/>
      <c r="DH708" s="21"/>
      <c r="DI708" s="21"/>
      <c r="DJ708" s="21"/>
      <c r="DK708" s="21"/>
      <c r="DL708" s="21"/>
      <c r="DM708" s="21"/>
      <c r="DN708" s="21"/>
      <c r="DO708" s="21"/>
      <c r="DP708" s="21"/>
      <c r="DQ708" s="21"/>
      <c r="DR708" s="21"/>
      <c r="DS708" s="21"/>
      <c r="DT708" s="21"/>
      <c r="DU708" s="21"/>
      <c r="DV708" s="21"/>
      <c r="DW708" s="21"/>
      <c r="DX708" s="21"/>
      <c r="DY708" s="21"/>
      <c r="EE708" s="33"/>
    </row>
    <row r="709" spans="1:136" x14ac:dyDescent="0.3">
      <c r="B709" s="2" t="str">
        <f>Product!$P$2</f>
        <v>Phase 5</v>
      </c>
      <c r="C709" s="2" t="str">
        <f>Product!$P$3</f>
        <v>50' Wide</v>
      </c>
      <c r="D709" s="127">
        <f>SUMIFS(INDEX(Product!$B$2:$U$97, MATCH(D691, Product!$B$2:$B$97, 0), ), Product!$B$2:$U$2, $B709, Product!$B$3:$U$3, $C709)</f>
        <v>46053</v>
      </c>
      <c r="E709" s="129">
        <f>SUMIFS(INDEX(Product!$B$2:$U$97, MATCH(E691, Product!$B$2:$B$97, 0), ), Product!$B$2:$U$2, $B709, Product!$B$3:$U$3, $C709)</f>
        <v>-496500</v>
      </c>
      <c r="F709" s="128">
        <f>SUMIFS(INDEX(Product!$B$2:$U$97, MATCH(F691, Product!$B$2:$B$97, 0), ), Product!$B$2:$U$2, $B709, Product!$B$3:$U$3, $C709)</f>
        <v>24</v>
      </c>
      <c r="G709" s="11">
        <f>SUM(H709:DZ709)</f>
        <v>-496500</v>
      </c>
      <c r="I709" s="12">
        <f>IF(I$2&gt;$D709,
MAX(IFERROR($E709/$F709, 0), $E709-SUM($H709:H709)),
0)</f>
        <v>0</v>
      </c>
      <c r="J709" s="12">
        <f>IF(J$2&gt;$D709,
MAX(IFERROR($E709/$F709, 0), $E709-SUM($H709:I709)),
0)</f>
        <v>0</v>
      </c>
      <c r="K709" s="12">
        <f>IF(K$2&gt;$D709,
MAX(IFERROR($E709/$F709, 0), $E709-SUM($H709:J709)),
0)</f>
        <v>0</v>
      </c>
      <c r="L709" s="12">
        <f>IF(L$2&gt;$D709,
MAX(IFERROR($E709/$F709, 0), $E709-SUM($H709:K709)),
0)</f>
        <v>0</v>
      </c>
      <c r="M709" s="12">
        <f>IF(M$2&gt;$D709,
MAX(IFERROR($E709/$F709, 0), $E709-SUM($H709:L709)),
0)</f>
        <v>0</v>
      </c>
      <c r="N709" s="12">
        <f>IF(N$2&gt;$D709,
MAX(IFERROR($E709/$F709, 0), $E709-SUM($H709:M709)),
0)</f>
        <v>0</v>
      </c>
      <c r="O709" s="12">
        <f>IF(O$2&gt;$D709,
MAX(IFERROR($E709/$F709, 0), $E709-SUM($H709:N709)),
0)</f>
        <v>0</v>
      </c>
      <c r="P709" s="12">
        <f>IF(P$2&gt;$D709,
MAX(IFERROR($E709/$F709, 0), $E709-SUM($H709:O709)),
0)</f>
        <v>0</v>
      </c>
      <c r="Q709" s="12">
        <f>IF(Q$2&gt;$D709,
MAX(IFERROR($E709/$F709, 0), $E709-SUM($H709:P709)),
0)</f>
        <v>0</v>
      </c>
      <c r="R709" s="12">
        <f>IF(R$2&gt;$D709,
MAX(IFERROR($E709/$F709, 0), $E709-SUM($H709:Q709)),
0)</f>
        <v>0</v>
      </c>
      <c r="S709" s="12">
        <f>IF(S$2&gt;$D709,
MAX(IFERROR($E709/$F709, 0), $E709-SUM($H709:R709)),
0)</f>
        <v>0</v>
      </c>
      <c r="T709" s="12">
        <f>IF(T$2&gt;$D709,
MAX(IFERROR($E709/$F709, 0), $E709-SUM($H709:S709)),
0)</f>
        <v>0</v>
      </c>
      <c r="U709" s="12">
        <f>IF(U$2&gt;$D709,
MAX(IFERROR($E709/$F709, 0), $E709-SUM($H709:T709)),
0)</f>
        <v>0</v>
      </c>
      <c r="V709" s="12">
        <f>IF(V$2&gt;$D709,
MAX(IFERROR($E709/$F709, 0), $E709-SUM($H709:U709)),
0)</f>
        <v>0</v>
      </c>
      <c r="W709" s="12">
        <f>IF(W$2&gt;$D709,
MAX(IFERROR($E709/$F709, 0), $E709-SUM($H709:V709)),
0)</f>
        <v>0</v>
      </c>
      <c r="X709" s="12">
        <f>IF(X$2&gt;$D709,
MAX(IFERROR($E709/$F709, 0), $E709-SUM($H709:W709)),
0)</f>
        <v>0</v>
      </c>
      <c r="Y709" s="12">
        <f>IF(Y$2&gt;$D709,
MAX(IFERROR($E709/$F709, 0), $E709-SUM($H709:X709)),
0)</f>
        <v>0</v>
      </c>
      <c r="Z709" s="12">
        <f>IF(Z$2&gt;$D709,
MAX(IFERROR($E709/$F709, 0), $E709-SUM($H709:Y709)),
0)</f>
        <v>0</v>
      </c>
      <c r="AA709" s="12">
        <f>IF(AA$2&gt;$D709,
MAX(IFERROR($E709/$F709, 0), $E709-SUM($H709:Z709)),
0)</f>
        <v>0</v>
      </c>
      <c r="AB709" s="12">
        <f>IF(AB$2&gt;$D709,
MAX(IFERROR($E709/$F709, 0), $E709-SUM($H709:AA709)),
0)</f>
        <v>0</v>
      </c>
      <c r="AC709" s="12">
        <f>IF(AC$2&gt;$D709,
MAX(IFERROR($E709/$F709, 0), $E709-SUM($H709:AB709)),
0)</f>
        <v>0</v>
      </c>
      <c r="AD709" s="12">
        <f>IF(AD$2&gt;$D709,
MAX(IFERROR($E709/$F709, 0), $E709-SUM($H709:AC709)),
0)</f>
        <v>0</v>
      </c>
      <c r="AE709" s="12">
        <f>IF(AE$2&gt;$D709,
MAX(IFERROR($E709/$F709, 0), $E709-SUM($H709:AD709)),
0)</f>
        <v>0</v>
      </c>
      <c r="AF709" s="12">
        <f>IF(AF$2&gt;$D709,
MAX(IFERROR($E709/$F709, 0), $E709-SUM($H709:AE709)),
0)</f>
        <v>0</v>
      </c>
      <c r="AG709" s="12">
        <f>IF(AG$2&gt;$D709,
MAX(IFERROR($E709/$F709, 0), $E709-SUM($H709:AF709)),
0)</f>
        <v>0</v>
      </c>
      <c r="AH709" s="12">
        <f>IF(AH$2&gt;$D709,
MAX(IFERROR($E709/$F709, 0), $E709-SUM($H709:AG709)),
0)</f>
        <v>0</v>
      </c>
      <c r="AI709" s="12">
        <f>IF(AI$2&gt;$D709,
MAX(IFERROR($E709/$F709, 0), $E709-SUM($H709:AH709)),
0)</f>
        <v>0</v>
      </c>
      <c r="AJ709" s="12">
        <f>IF(AJ$2&gt;$D709,
MAX(IFERROR($E709/$F709, 0), $E709-SUM($H709:AI709)),
0)</f>
        <v>0</v>
      </c>
      <c r="AK709" s="12">
        <f>IF(AK$2&gt;$D709,
MAX(IFERROR($E709/$F709, 0), $E709-SUM($H709:AJ709)),
0)</f>
        <v>0</v>
      </c>
      <c r="AL709" s="12">
        <f>IF(AL$2&gt;$D709,
MAX(IFERROR($E709/$F709, 0), $E709-SUM($H709:AK709)),
0)</f>
        <v>0</v>
      </c>
      <c r="AM709" s="12">
        <f>IF(AM$2&gt;$D709,
MAX(IFERROR($E709/$F709, 0), $E709-SUM($H709:AL709)),
0)</f>
        <v>0</v>
      </c>
      <c r="AN709" s="12">
        <f>IF(AN$2&gt;$D709,
MAX(IFERROR($E709/$F709, 0), $E709-SUM($H709:AM709)),
0)</f>
        <v>0</v>
      </c>
      <c r="AO709" s="12">
        <f>IF(AO$2&gt;$D709,
MAX(IFERROR($E709/$F709, 0), $E709-SUM($H709:AN709)),
0)</f>
        <v>0</v>
      </c>
      <c r="AP709" s="12">
        <f>IF(AP$2&gt;$D709,
MAX(IFERROR($E709/$F709, 0), $E709-SUM($H709:AO709)),
0)</f>
        <v>0</v>
      </c>
      <c r="AQ709" s="12">
        <f>IF(AQ$2&gt;$D709,
MAX(IFERROR($E709/$F709, 0), $E709-SUM($H709:AP709)),
0)</f>
        <v>0</v>
      </c>
      <c r="AR709" s="12">
        <f>IF(AR$2&gt;$D709,
MAX(IFERROR($E709/$F709, 0), $E709-SUM($H709:AQ709)),
0)</f>
        <v>0</v>
      </c>
      <c r="AS709" s="12">
        <f>IF(AS$2&gt;$D709,
MAX(IFERROR($E709/$F709, 0), $E709-SUM($H709:AR709)),
0)</f>
        <v>0</v>
      </c>
      <c r="AT709" s="12">
        <f>IF(AT$2&gt;$D709,
MAX(IFERROR($E709/$F709, 0), $E709-SUM($H709:AS709)),
0)</f>
        <v>0</v>
      </c>
      <c r="AU709" s="12">
        <f>IF(AU$2&gt;$D709,
MAX(IFERROR($E709/$F709, 0), $E709-SUM($H709:AT709)),
0)</f>
        <v>0</v>
      </c>
      <c r="AV709" s="12">
        <f>IF(AV$2&gt;$D709,
MAX(IFERROR($E709/$F709, 0), $E709-SUM($H709:AU709)),
0)</f>
        <v>0</v>
      </c>
      <c r="AW709" s="12">
        <f>IF(AW$2&gt;$D709,
MAX(IFERROR($E709/$F709, 0), $E709-SUM($H709:AV709)),
0)</f>
        <v>0</v>
      </c>
      <c r="AX709" s="12">
        <f>IF(AX$2&gt;$D709,
MAX(IFERROR($E709/$F709, 0), $E709-SUM($H709:AW709)),
0)</f>
        <v>0</v>
      </c>
      <c r="AY709" s="12">
        <f>IF(AY$2&gt;$D709,
MAX(IFERROR($E709/$F709, 0), $E709-SUM($H709:AX709)),
0)</f>
        <v>0</v>
      </c>
      <c r="AZ709" s="12">
        <f>IF(AZ$2&gt;$D709,
MAX(IFERROR($E709/$F709, 0), $E709-SUM($H709:AY709)),
0)</f>
        <v>0</v>
      </c>
      <c r="BA709" s="12">
        <f>IF(BA$2&gt;$D709,
MAX(IFERROR($E709/$F709, 0), $E709-SUM($H709:AZ709)),
0)</f>
        <v>0</v>
      </c>
      <c r="BB709" s="12">
        <f>IF(BB$2&gt;$D709,
MAX(IFERROR($E709/$F709, 0), $E709-SUM($H709:BA709)),
0)</f>
        <v>0</v>
      </c>
      <c r="BC709" s="12">
        <f>IF(BC$2&gt;$D709,
MAX(IFERROR($E709/$F709, 0), $E709-SUM($H709:BB709)),
0)</f>
        <v>0</v>
      </c>
      <c r="BD709" s="12">
        <f>IF(BD$2&gt;$D709,
MAX(IFERROR($E709/$F709, 0), $E709-SUM($H709:BC709)),
0)</f>
        <v>0</v>
      </c>
      <c r="BE709" s="12">
        <f>IF(BE$2&gt;$D709,
MAX(IFERROR($E709/$F709, 0), $E709-SUM($H709:BD709)),
0)</f>
        <v>0</v>
      </c>
      <c r="BF709" s="12">
        <f>IF(BF$2&gt;$D709,
MAX(IFERROR($E709/$F709, 0), $E709-SUM($H709:BE709)),
0)</f>
        <v>0</v>
      </c>
      <c r="BG709" s="12">
        <f>IF(BG$2&gt;$D709,
MAX(IFERROR($E709/$F709, 0), $E709-SUM($H709:BF709)),
0)</f>
        <v>-20687.5</v>
      </c>
      <c r="BH709" s="12">
        <f>IF(BH$2&gt;$D709,
MAX(IFERROR($E709/$F709, 0), $E709-SUM($H709:BG709)),
0)</f>
        <v>-20687.5</v>
      </c>
      <c r="BI709" s="12">
        <f>IF(BI$2&gt;$D709,
MAX(IFERROR($E709/$F709, 0), $E709-SUM($H709:BH709)),
0)</f>
        <v>-20687.5</v>
      </c>
      <c r="BJ709" s="12">
        <f>IF(BJ$2&gt;$D709,
MAX(IFERROR($E709/$F709, 0), $E709-SUM($H709:BI709)),
0)</f>
        <v>-20687.5</v>
      </c>
      <c r="BK709" s="12">
        <f>IF(BK$2&gt;$D709,
MAX(IFERROR($E709/$F709, 0), $E709-SUM($H709:BJ709)),
0)</f>
        <v>-20687.5</v>
      </c>
      <c r="BL709" s="12">
        <f>IF(BL$2&gt;$D709,
MAX(IFERROR($E709/$F709, 0), $E709-SUM($H709:BK709)),
0)</f>
        <v>-20687.5</v>
      </c>
      <c r="BM709" s="12">
        <f>IF(BM$2&gt;$D709,
MAX(IFERROR($E709/$F709, 0), $E709-SUM($H709:BL709)),
0)</f>
        <v>-20687.5</v>
      </c>
      <c r="BN709" s="12">
        <f>IF(BN$2&gt;$D709,
MAX(IFERROR($E709/$F709, 0), $E709-SUM($H709:BM709)),
0)</f>
        <v>-20687.5</v>
      </c>
      <c r="BO709" s="12">
        <f>IF(BO$2&gt;$D709,
MAX(IFERROR($E709/$F709, 0), $E709-SUM($H709:BN709)),
0)</f>
        <v>-20687.5</v>
      </c>
      <c r="BP709" s="12">
        <f>IF(BP$2&gt;$D709,
MAX(IFERROR($E709/$F709, 0), $E709-SUM($H709:BO709)),
0)</f>
        <v>-20687.5</v>
      </c>
      <c r="BQ709" s="12">
        <f>IF(BQ$2&gt;$D709,
MAX(IFERROR($E709/$F709, 0), $E709-SUM($H709:BP709)),
0)</f>
        <v>-20687.5</v>
      </c>
      <c r="BR709" s="12">
        <f>IF(BR$2&gt;$D709,
MAX(IFERROR($E709/$F709, 0), $E709-SUM($H709:BQ709)),
0)</f>
        <v>-20687.5</v>
      </c>
      <c r="BS709" s="12">
        <f>IF(BS$2&gt;$D709,
MAX(IFERROR($E709/$F709, 0), $E709-SUM($H709:BR709)),
0)</f>
        <v>-20687.5</v>
      </c>
      <c r="BT709" s="12">
        <f>IF(BT$2&gt;$D709,
MAX(IFERROR($E709/$F709, 0), $E709-SUM($H709:BS709)),
0)</f>
        <v>-20687.5</v>
      </c>
      <c r="BU709" s="12">
        <f>IF(BU$2&gt;$D709,
MAX(IFERROR($E709/$F709, 0), $E709-SUM($H709:BT709)),
0)</f>
        <v>-20687.5</v>
      </c>
      <c r="BV709" s="12">
        <f>IF(BV$2&gt;$D709,
MAX(IFERROR($E709/$F709, 0), $E709-SUM($H709:BU709)),
0)</f>
        <v>-20687.5</v>
      </c>
      <c r="BW709" s="12">
        <f>IF(BW$2&gt;$D709,
MAX(IFERROR($E709/$F709, 0), $E709-SUM($H709:BV709)),
0)</f>
        <v>-20687.5</v>
      </c>
      <c r="BX709" s="12">
        <f>IF(BX$2&gt;$D709,
MAX(IFERROR($E709/$F709, 0), $E709-SUM($H709:BW709)),
0)</f>
        <v>-20687.5</v>
      </c>
      <c r="BY709" s="12">
        <f>IF(BY$2&gt;$D709,
MAX(IFERROR($E709/$F709, 0), $E709-SUM($H709:BX709)),
0)</f>
        <v>-20687.5</v>
      </c>
      <c r="BZ709" s="12">
        <f>IF(BZ$2&gt;$D709,
MAX(IFERROR($E709/$F709, 0), $E709-SUM($H709:BY709)),
0)</f>
        <v>-20687.5</v>
      </c>
      <c r="CA709" s="12">
        <f>IF(CA$2&gt;$D709,
MAX(IFERROR($E709/$F709, 0), $E709-SUM($H709:BZ709)),
0)</f>
        <v>-20687.5</v>
      </c>
      <c r="CB709" s="12">
        <f>IF(CB$2&gt;$D709,
MAX(IFERROR($E709/$F709, 0), $E709-SUM($H709:CA709)),
0)</f>
        <v>-20687.5</v>
      </c>
      <c r="CC709" s="12">
        <f>IF(CC$2&gt;$D709,
MAX(IFERROR($E709/$F709, 0), $E709-SUM($H709:CB709)),
0)</f>
        <v>-20687.5</v>
      </c>
      <c r="CD709" s="12">
        <f>IF(CD$2&gt;$D709,
MAX(IFERROR($E709/$F709, 0), $E709-SUM($H709:CC709)),
0)</f>
        <v>-20687.5</v>
      </c>
      <c r="CE709" s="12">
        <f>IF(CE$2&gt;$D709,
MAX(IFERROR($E709/$F709, 0), $E709-SUM($H709:CD709)),
0)</f>
        <v>0</v>
      </c>
      <c r="CF709" s="12">
        <f>IF(CF$2&gt;$D709,
MAX(IFERROR($E709/$F709, 0), $E709-SUM($H709:CE709)),
0)</f>
        <v>0</v>
      </c>
      <c r="CG709" s="12">
        <f>IF(CG$2&gt;$D709,
MAX(IFERROR($E709/$F709, 0), $E709-SUM($H709:CF709)),
0)</f>
        <v>0</v>
      </c>
      <c r="CH709" s="12">
        <f>IF(CH$2&gt;$D709,
MAX(IFERROR($E709/$F709, 0), $E709-SUM($H709:CG709)),
0)</f>
        <v>0</v>
      </c>
      <c r="CI709" s="12">
        <f>IF(CI$2&gt;$D709,
MAX(IFERROR($E709/$F709, 0), $E709-SUM($H709:CH709)),
0)</f>
        <v>0</v>
      </c>
      <c r="CJ709" s="12">
        <f>IF(CJ$2&gt;$D709,
MAX(IFERROR($E709/$F709, 0), $E709-SUM($H709:CI709)),
0)</f>
        <v>0</v>
      </c>
      <c r="CK709" s="12">
        <f>IF(CK$2&gt;$D709,
MAX(IFERROR($E709/$F709, 0), $E709-SUM($H709:CJ709)),
0)</f>
        <v>0</v>
      </c>
      <c r="CL709" s="12">
        <f>IF(CL$2&gt;$D709,
MAX(IFERROR($E709/$F709, 0), $E709-SUM($H709:CK709)),
0)</f>
        <v>0</v>
      </c>
      <c r="CM709" s="12">
        <f>IF(CM$2&gt;$D709,
MAX(IFERROR($E709/$F709, 0), $E709-SUM($H709:CL709)),
0)</f>
        <v>0</v>
      </c>
      <c r="CN709" s="12">
        <f>IF(CN$2&gt;$D709,
MAX(IFERROR($E709/$F709, 0), $E709-SUM($H709:CM709)),
0)</f>
        <v>0</v>
      </c>
      <c r="CO709" s="12">
        <f>IF(CO$2&gt;$D709,
MAX(IFERROR($E709/$F709, 0), $E709-SUM($H709:CN709)),
0)</f>
        <v>0</v>
      </c>
      <c r="CP709" s="12">
        <f>IF(CP$2&gt;$D709,
MAX(IFERROR($E709/$F709, 0), $E709-SUM($H709:CO709)),
0)</f>
        <v>0</v>
      </c>
      <c r="CQ709" s="12">
        <f>IF(CQ$2&gt;$D709,
MAX(IFERROR($E709/$F709, 0), $E709-SUM($H709:CP709)),
0)</f>
        <v>0</v>
      </c>
      <c r="CR709" s="12">
        <f>IF(CR$2&gt;$D709,
MAX(IFERROR($E709/$F709, 0), $E709-SUM($H709:CQ709)),
0)</f>
        <v>0</v>
      </c>
      <c r="CS709" s="12">
        <f>IF(CS$2&gt;$D709,
MAX(IFERROR($E709/$F709, 0), $E709-SUM($H709:CR709)),
0)</f>
        <v>0</v>
      </c>
      <c r="CT709" s="12">
        <f>IF(CT$2&gt;$D709,
MAX(IFERROR($E709/$F709, 0), $E709-SUM($H709:CS709)),
0)</f>
        <v>0</v>
      </c>
      <c r="CU709" s="12">
        <f>IF(CU$2&gt;$D709,
MAX(IFERROR($E709/$F709, 0), $E709-SUM($H709:CT709)),
0)</f>
        <v>0</v>
      </c>
      <c r="CV709" s="12">
        <f>IF(CV$2&gt;$D709,
MAX(IFERROR($E709/$F709, 0), $E709-SUM($H709:CU709)),
0)</f>
        <v>0</v>
      </c>
      <c r="CW709" s="12">
        <f>IF(CW$2&gt;$D709,
MAX(IFERROR($E709/$F709, 0), $E709-SUM($H709:CV709)),
0)</f>
        <v>0</v>
      </c>
      <c r="CX709" s="12">
        <f>IF(CX$2&gt;$D709,
MAX(IFERROR($E709/$F709, 0), $E709-SUM($H709:CW709)),
0)</f>
        <v>0</v>
      </c>
      <c r="CY709" s="12">
        <f>IF(CY$2&gt;$D709,
MAX(IFERROR($E709/$F709, 0), $E709-SUM($H709:CX709)),
0)</f>
        <v>0</v>
      </c>
      <c r="CZ709" s="12">
        <f>IF(CZ$2&gt;$D709,
MAX(IFERROR($E709/$F709, 0), $E709-SUM($H709:CY709)),
0)</f>
        <v>0</v>
      </c>
      <c r="DA709" s="12">
        <f>IF(DA$2&gt;$D709,
MAX(IFERROR($E709/$F709, 0), $E709-SUM($H709:CZ709)),
0)</f>
        <v>0</v>
      </c>
      <c r="DB709" s="12">
        <f>IF(DB$2&gt;$D709,
MAX(IFERROR($E709/$F709, 0), $E709-SUM($H709:DA709)),
0)</f>
        <v>0</v>
      </c>
      <c r="DC709" s="12">
        <f>IF(DC$2&gt;$D709,
MAX(IFERROR($E709/$F709, 0), $E709-SUM($H709:DB709)),
0)</f>
        <v>0</v>
      </c>
      <c r="DD709" s="12">
        <f>IF(DD$2&gt;$D709,
MAX(IFERROR($E709/$F709, 0), $E709-SUM($H709:DC709)),
0)</f>
        <v>0</v>
      </c>
      <c r="DE709" s="12">
        <f>IF(DE$2&gt;$D709,
MAX(IFERROR($E709/$F709, 0), $E709-SUM($H709:DD709)),
0)</f>
        <v>0</v>
      </c>
      <c r="DF709" s="12">
        <f>IF(DF$2&gt;$D709,
MAX(IFERROR($E709/$F709, 0), $E709-SUM($H709:DE709)),
0)</f>
        <v>0</v>
      </c>
      <c r="DG709" s="12">
        <f>IF(DG$2&gt;$D709,
MAX(IFERROR($E709/$F709, 0), $E709-SUM($H709:DF709)),
0)</f>
        <v>0</v>
      </c>
      <c r="DH709" s="12">
        <f>IF(DH$2&gt;$D709,
MAX(IFERROR($E709/$F709, 0), $E709-SUM($H709:DG709)),
0)</f>
        <v>0</v>
      </c>
      <c r="DI709" s="12">
        <f>IF(DI$2&gt;$D709,
MAX(IFERROR($E709/$F709, 0), $E709-SUM($H709:DH709)),
0)</f>
        <v>0</v>
      </c>
      <c r="DJ709" s="12">
        <f>IF(DJ$2&gt;$D709,
MAX(IFERROR($E709/$F709, 0), $E709-SUM($H709:DI709)),
0)</f>
        <v>0</v>
      </c>
      <c r="DK709" s="12">
        <f>IF(DK$2&gt;$D709,
MAX(IFERROR($E709/$F709, 0), $E709-SUM($H709:DJ709)),
0)</f>
        <v>0</v>
      </c>
      <c r="DL709" s="12">
        <f>IF(DL$2&gt;$D709,
MAX(IFERROR($E709/$F709, 0), $E709-SUM($H709:DK709)),
0)</f>
        <v>0</v>
      </c>
      <c r="DM709" s="12">
        <f>IF(DM$2&gt;$D709,
MAX(IFERROR($E709/$F709, 0), $E709-SUM($H709:DL709)),
0)</f>
        <v>0</v>
      </c>
      <c r="DN709" s="12">
        <f>IF(DN$2&gt;$D709,
MAX(IFERROR($E709/$F709, 0), $E709-SUM($H709:DM709)),
0)</f>
        <v>0</v>
      </c>
      <c r="DO709" s="12">
        <f>IF(DO$2&gt;$D709,
MAX(IFERROR($E709/$F709, 0), $E709-SUM($H709:DN709)),
0)</f>
        <v>0</v>
      </c>
      <c r="DP709" s="12">
        <f>IF(DP$2&gt;$D709,
MAX(IFERROR($E709/$F709, 0), $E709-SUM($H709:DO709)),
0)</f>
        <v>0</v>
      </c>
      <c r="DQ709" s="12">
        <f>IF(DQ$2&gt;$D709,
MAX(IFERROR($E709/$F709, 0), $E709-SUM($H709:DP709)),
0)</f>
        <v>0</v>
      </c>
      <c r="DR709" s="12">
        <f>IF(DR$2&gt;$D709,
MAX(IFERROR($E709/$F709, 0), $E709-SUM($H709:DQ709)),
0)</f>
        <v>0</v>
      </c>
      <c r="DS709" s="12">
        <f>IF(DS$2&gt;$D709,
MAX(IFERROR($E709/$F709, 0), $E709-SUM($H709:DR709)),
0)</f>
        <v>0</v>
      </c>
      <c r="DT709" s="12">
        <f>IF(DT$2&gt;$D709,
MAX(IFERROR($E709/$F709, 0), $E709-SUM($H709:DS709)),
0)</f>
        <v>0</v>
      </c>
      <c r="DU709" s="12">
        <f>IF(DU$2&gt;$D709,
MAX(IFERROR($E709/$F709, 0), $E709-SUM($H709:DT709)),
0)</f>
        <v>0</v>
      </c>
      <c r="DV709" s="12">
        <f>IF(DV$2&gt;$D709,
MAX(IFERROR($E709/$F709, 0), $E709-SUM($H709:DU709)),
0)</f>
        <v>0</v>
      </c>
      <c r="DW709" s="12">
        <f>IF(DW$2&gt;$D709,
MAX(IFERROR($E709/$F709, 0), $E709-SUM($H709:DV709)),
0)</f>
        <v>0</v>
      </c>
      <c r="DX709" s="12">
        <f>IF(DX$2&gt;$D709,
MAX(IFERROR($E709/$F709, 0), $E709-SUM($H709:DW709)),
0)</f>
        <v>0</v>
      </c>
      <c r="DY709" s="12">
        <f>IF(DY$2&gt;$D709,
MAX(IFERROR($E709/$F709, 0), $E709-SUM($H709:DX709)),
0)</f>
        <v>0</v>
      </c>
      <c r="EB709" s="116">
        <f t="shared" si="1695"/>
        <v>708</v>
      </c>
      <c r="EC709" s="2" t="str">
        <f t="shared" ref="EC709:EC711" si="1704">B709</f>
        <v>Phase 5</v>
      </c>
      <c r="ED709" s="2" t="str">
        <f t="shared" ref="ED709:ED711" si="1705">C709</f>
        <v>50' Wide</v>
      </c>
      <c r="EE709" s="33" t="str">
        <f>EE713</f>
        <v>Cash</v>
      </c>
      <c r="EF709" s="2" t="str">
        <f>EF713</f>
        <v>General Overhead</v>
      </c>
    </row>
    <row r="710" spans="1:136" x14ac:dyDescent="0.3">
      <c r="B710" s="2" t="str">
        <f>Product!$Q$2</f>
        <v>Phase 5</v>
      </c>
      <c r="C710" s="2" t="str">
        <f>Product!$Q$3</f>
        <v>60' Wide</v>
      </c>
      <c r="D710" s="127">
        <f>SUMIFS(INDEX(Product!$B$2:$U$97, MATCH(D691, Product!$B$2:$B$97, 0), ), Product!$B$2:$U$2, $B710, Product!$B$3:$U$3, $C710)</f>
        <v>46053</v>
      </c>
      <c r="E710" s="129">
        <f>SUMIFS(INDEX(Product!$B$2:$U$97, MATCH(E691, Product!$B$2:$B$97, 0), ), Product!$B$2:$U$2, $B710, Product!$B$3:$U$3, $C710)</f>
        <v>-588750</v>
      </c>
      <c r="F710" s="128">
        <f>SUMIFS(INDEX(Product!$B$2:$U$97, MATCH(F691, Product!$B$2:$B$97, 0), ), Product!$B$2:$U$2, $B710, Product!$B$3:$U$3, $C710)</f>
        <v>24</v>
      </c>
      <c r="G710" s="11">
        <f>SUM(H710:DZ710)</f>
        <v>-588750</v>
      </c>
      <c r="I710" s="12">
        <f>IF(I$2&gt;$D710,
MAX(IFERROR($E710/$F710, 0), $E710-SUM($H710:H710)),
0)</f>
        <v>0</v>
      </c>
      <c r="J710" s="12">
        <f>IF(J$2&gt;$D710,
MAX(IFERROR($E710/$F710, 0), $E710-SUM($H710:I710)),
0)</f>
        <v>0</v>
      </c>
      <c r="K710" s="12">
        <f>IF(K$2&gt;$D710,
MAX(IFERROR($E710/$F710, 0), $E710-SUM($H710:J710)),
0)</f>
        <v>0</v>
      </c>
      <c r="L710" s="12">
        <f>IF(L$2&gt;$D710,
MAX(IFERROR($E710/$F710, 0), $E710-SUM($H710:K710)),
0)</f>
        <v>0</v>
      </c>
      <c r="M710" s="12">
        <f>IF(M$2&gt;$D710,
MAX(IFERROR($E710/$F710, 0), $E710-SUM($H710:L710)),
0)</f>
        <v>0</v>
      </c>
      <c r="N710" s="12">
        <f>IF(N$2&gt;$D710,
MAX(IFERROR($E710/$F710, 0), $E710-SUM($H710:M710)),
0)</f>
        <v>0</v>
      </c>
      <c r="O710" s="12">
        <f>IF(O$2&gt;$D710,
MAX(IFERROR($E710/$F710, 0), $E710-SUM($H710:N710)),
0)</f>
        <v>0</v>
      </c>
      <c r="P710" s="12">
        <f>IF(P$2&gt;$D710,
MAX(IFERROR($E710/$F710, 0), $E710-SUM($H710:O710)),
0)</f>
        <v>0</v>
      </c>
      <c r="Q710" s="12">
        <f>IF(Q$2&gt;$D710,
MAX(IFERROR($E710/$F710, 0), $E710-SUM($H710:P710)),
0)</f>
        <v>0</v>
      </c>
      <c r="R710" s="12">
        <f>IF(R$2&gt;$D710,
MAX(IFERROR($E710/$F710, 0), $E710-SUM($H710:Q710)),
0)</f>
        <v>0</v>
      </c>
      <c r="S710" s="12">
        <f>IF(S$2&gt;$D710,
MAX(IFERROR($E710/$F710, 0), $E710-SUM($H710:R710)),
0)</f>
        <v>0</v>
      </c>
      <c r="T710" s="12">
        <f>IF(T$2&gt;$D710,
MAX(IFERROR($E710/$F710, 0), $E710-SUM($H710:S710)),
0)</f>
        <v>0</v>
      </c>
      <c r="U710" s="12">
        <f>IF(U$2&gt;$D710,
MAX(IFERROR($E710/$F710, 0), $E710-SUM($H710:T710)),
0)</f>
        <v>0</v>
      </c>
      <c r="V710" s="12">
        <f>IF(V$2&gt;$D710,
MAX(IFERROR($E710/$F710, 0), $E710-SUM($H710:U710)),
0)</f>
        <v>0</v>
      </c>
      <c r="W710" s="12">
        <f>IF(W$2&gt;$D710,
MAX(IFERROR($E710/$F710, 0), $E710-SUM($H710:V710)),
0)</f>
        <v>0</v>
      </c>
      <c r="X710" s="12">
        <f>IF(X$2&gt;$D710,
MAX(IFERROR($E710/$F710, 0), $E710-SUM($H710:W710)),
0)</f>
        <v>0</v>
      </c>
      <c r="Y710" s="12">
        <f>IF(Y$2&gt;$D710,
MAX(IFERROR($E710/$F710, 0), $E710-SUM($H710:X710)),
0)</f>
        <v>0</v>
      </c>
      <c r="Z710" s="12">
        <f>IF(Z$2&gt;$D710,
MAX(IFERROR($E710/$F710, 0), $E710-SUM($H710:Y710)),
0)</f>
        <v>0</v>
      </c>
      <c r="AA710" s="12">
        <f>IF(AA$2&gt;$D710,
MAX(IFERROR($E710/$F710, 0), $E710-SUM($H710:Z710)),
0)</f>
        <v>0</v>
      </c>
      <c r="AB710" s="12">
        <f>IF(AB$2&gt;$D710,
MAX(IFERROR($E710/$F710, 0), $E710-SUM($H710:AA710)),
0)</f>
        <v>0</v>
      </c>
      <c r="AC710" s="12">
        <f>IF(AC$2&gt;$D710,
MAX(IFERROR($E710/$F710, 0), $E710-SUM($H710:AB710)),
0)</f>
        <v>0</v>
      </c>
      <c r="AD710" s="12">
        <f>IF(AD$2&gt;$D710,
MAX(IFERROR($E710/$F710, 0), $E710-SUM($H710:AC710)),
0)</f>
        <v>0</v>
      </c>
      <c r="AE710" s="12">
        <f>IF(AE$2&gt;$D710,
MAX(IFERROR($E710/$F710, 0), $E710-SUM($H710:AD710)),
0)</f>
        <v>0</v>
      </c>
      <c r="AF710" s="12">
        <f>IF(AF$2&gt;$D710,
MAX(IFERROR($E710/$F710, 0), $E710-SUM($H710:AE710)),
0)</f>
        <v>0</v>
      </c>
      <c r="AG710" s="12">
        <f>IF(AG$2&gt;$D710,
MAX(IFERROR($E710/$F710, 0), $E710-SUM($H710:AF710)),
0)</f>
        <v>0</v>
      </c>
      <c r="AH710" s="12">
        <f>IF(AH$2&gt;$D710,
MAX(IFERROR($E710/$F710, 0), $E710-SUM($H710:AG710)),
0)</f>
        <v>0</v>
      </c>
      <c r="AI710" s="12">
        <f>IF(AI$2&gt;$D710,
MAX(IFERROR($E710/$F710, 0), $E710-SUM($H710:AH710)),
0)</f>
        <v>0</v>
      </c>
      <c r="AJ710" s="12">
        <f>IF(AJ$2&gt;$D710,
MAX(IFERROR($E710/$F710, 0), $E710-SUM($H710:AI710)),
0)</f>
        <v>0</v>
      </c>
      <c r="AK710" s="12">
        <f>IF(AK$2&gt;$D710,
MAX(IFERROR($E710/$F710, 0), $E710-SUM($H710:AJ710)),
0)</f>
        <v>0</v>
      </c>
      <c r="AL710" s="12">
        <f>IF(AL$2&gt;$D710,
MAX(IFERROR($E710/$F710, 0), $E710-SUM($H710:AK710)),
0)</f>
        <v>0</v>
      </c>
      <c r="AM710" s="12">
        <f>IF(AM$2&gt;$D710,
MAX(IFERROR($E710/$F710, 0), $E710-SUM($H710:AL710)),
0)</f>
        <v>0</v>
      </c>
      <c r="AN710" s="12">
        <f>IF(AN$2&gt;$D710,
MAX(IFERROR($E710/$F710, 0), $E710-SUM($H710:AM710)),
0)</f>
        <v>0</v>
      </c>
      <c r="AO710" s="12">
        <f>IF(AO$2&gt;$D710,
MAX(IFERROR($E710/$F710, 0), $E710-SUM($H710:AN710)),
0)</f>
        <v>0</v>
      </c>
      <c r="AP710" s="12">
        <f>IF(AP$2&gt;$D710,
MAX(IFERROR($E710/$F710, 0), $E710-SUM($H710:AO710)),
0)</f>
        <v>0</v>
      </c>
      <c r="AQ710" s="12">
        <f>IF(AQ$2&gt;$D710,
MAX(IFERROR($E710/$F710, 0), $E710-SUM($H710:AP710)),
0)</f>
        <v>0</v>
      </c>
      <c r="AR710" s="12">
        <f>IF(AR$2&gt;$D710,
MAX(IFERROR($E710/$F710, 0), $E710-SUM($H710:AQ710)),
0)</f>
        <v>0</v>
      </c>
      <c r="AS710" s="12">
        <f>IF(AS$2&gt;$D710,
MAX(IFERROR($E710/$F710, 0), $E710-SUM($H710:AR710)),
0)</f>
        <v>0</v>
      </c>
      <c r="AT710" s="12">
        <f>IF(AT$2&gt;$D710,
MAX(IFERROR($E710/$F710, 0), $E710-SUM($H710:AS710)),
0)</f>
        <v>0</v>
      </c>
      <c r="AU710" s="12">
        <f>IF(AU$2&gt;$D710,
MAX(IFERROR($E710/$F710, 0), $E710-SUM($H710:AT710)),
0)</f>
        <v>0</v>
      </c>
      <c r="AV710" s="12">
        <f>IF(AV$2&gt;$D710,
MAX(IFERROR($E710/$F710, 0), $E710-SUM($H710:AU710)),
0)</f>
        <v>0</v>
      </c>
      <c r="AW710" s="12">
        <f>IF(AW$2&gt;$D710,
MAX(IFERROR($E710/$F710, 0), $E710-SUM($H710:AV710)),
0)</f>
        <v>0</v>
      </c>
      <c r="AX710" s="12">
        <f>IF(AX$2&gt;$D710,
MAX(IFERROR($E710/$F710, 0), $E710-SUM($H710:AW710)),
0)</f>
        <v>0</v>
      </c>
      <c r="AY710" s="12">
        <f>IF(AY$2&gt;$D710,
MAX(IFERROR($E710/$F710, 0), $E710-SUM($H710:AX710)),
0)</f>
        <v>0</v>
      </c>
      <c r="AZ710" s="12">
        <f>IF(AZ$2&gt;$D710,
MAX(IFERROR($E710/$F710, 0), $E710-SUM($H710:AY710)),
0)</f>
        <v>0</v>
      </c>
      <c r="BA710" s="12">
        <f>IF(BA$2&gt;$D710,
MAX(IFERROR($E710/$F710, 0), $E710-SUM($H710:AZ710)),
0)</f>
        <v>0</v>
      </c>
      <c r="BB710" s="12">
        <f>IF(BB$2&gt;$D710,
MAX(IFERROR($E710/$F710, 0), $E710-SUM($H710:BA710)),
0)</f>
        <v>0</v>
      </c>
      <c r="BC710" s="12">
        <f>IF(BC$2&gt;$D710,
MAX(IFERROR($E710/$F710, 0), $E710-SUM($H710:BB710)),
0)</f>
        <v>0</v>
      </c>
      <c r="BD710" s="12">
        <f>IF(BD$2&gt;$D710,
MAX(IFERROR($E710/$F710, 0), $E710-SUM($H710:BC710)),
0)</f>
        <v>0</v>
      </c>
      <c r="BE710" s="12">
        <f>IF(BE$2&gt;$D710,
MAX(IFERROR($E710/$F710, 0), $E710-SUM($H710:BD710)),
0)</f>
        <v>0</v>
      </c>
      <c r="BF710" s="12">
        <f>IF(BF$2&gt;$D710,
MAX(IFERROR($E710/$F710, 0), $E710-SUM($H710:BE710)),
0)</f>
        <v>0</v>
      </c>
      <c r="BG710" s="12">
        <f>IF(BG$2&gt;$D710,
MAX(IFERROR($E710/$F710, 0), $E710-SUM($H710:BF710)),
0)</f>
        <v>-24531.25</v>
      </c>
      <c r="BH710" s="12">
        <f>IF(BH$2&gt;$D710,
MAX(IFERROR($E710/$F710, 0), $E710-SUM($H710:BG710)),
0)</f>
        <v>-24531.25</v>
      </c>
      <c r="BI710" s="12">
        <f>IF(BI$2&gt;$D710,
MAX(IFERROR($E710/$F710, 0), $E710-SUM($H710:BH710)),
0)</f>
        <v>-24531.25</v>
      </c>
      <c r="BJ710" s="12">
        <f>IF(BJ$2&gt;$D710,
MAX(IFERROR($E710/$F710, 0), $E710-SUM($H710:BI710)),
0)</f>
        <v>-24531.25</v>
      </c>
      <c r="BK710" s="12">
        <f>IF(BK$2&gt;$D710,
MAX(IFERROR($E710/$F710, 0), $E710-SUM($H710:BJ710)),
0)</f>
        <v>-24531.25</v>
      </c>
      <c r="BL710" s="12">
        <f>IF(BL$2&gt;$D710,
MAX(IFERROR($E710/$F710, 0), $E710-SUM($H710:BK710)),
0)</f>
        <v>-24531.25</v>
      </c>
      <c r="BM710" s="12">
        <f>IF(BM$2&gt;$D710,
MAX(IFERROR($E710/$F710, 0), $E710-SUM($H710:BL710)),
0)</f>
        <v>-24531.25</v>
      </c>
      <c r="BN710" s="12">
        <f>IF(BN$2&gt;$D710,
MAX(IFERROR($E710/$F710, 0), $E710-SUM($H710:BM710)),
0)</f>
        <v>-24531.25</v>
      </c>
      <c r="BO710" s="12">
        <f>IF(BO$2&gt;$D710,
MAX(IFERROR($E710/$F710, 0), $E710-SUM($H710:BN710)),
0)</f>
        <v>-24531.25</v>
      </c>
      <c r="BP710" s="12">
        <f>IF(BP$2&gt;$D710,
MAX(IFERROR($E710/$F710, 0), $E710-SUM($H710:BO710)),
0)</f>
        <v>-24531.25</v>
      </c>
      <c r="BQ710" s="12">
        <f>IF(BQ$2&gt;$D710,
MAX(IFERROR($E710/$F710, 0), $E710-SUM($H710:BP710)),
0)</f>
        <v>-24531.25</v>
      </c>
      <c r="BR710" s="12">
        <f>IF(BR$2&gt;$D710,
MAX(IFERROR($E710/$F710, 0), $E710-SUM($H710:BQ710)),
0)</f>
        <v>-24531.25</v>
      </c>
      <c r="BS710" s="12">
        <f>IF(BS$2&gt;$D710,
MAX(IFERROR($E710/$F710, 0), $E710-SUM($H710:BR710)),
0)</f>
        <v>-24531.25</v>
      </c>
      <c r="BT710" s="12">
        <f>IF(BT$2&gt;$D710,
MAX(IFERROR($E710/$F710, 0), $E710-SUM($H710:BS710)),
0)</f>
        <v>-24531.25</v>
      </c>
      <c r="BU710" s="12">
        <f>IF(BU$2&gt;$D710,
MAX(IFERROR($E710/$F710, 0), $E710-SUM($H710:BT710)),
0)</f>
        <v>-24531.25</v>
      </c>
      <c r="BV710" s="12">
        <f>IF(BV$2&gt;$D710,
MAX(IFERROR($E710/$F710, 0), $E710-SUM($H710:BU710)),
0)</f>
        <v>-24531.25</v>
      </c>
      <c r="BW710" s="12">
        <f>IF(BW$2&gt;$D710,
MAX(IFERROR($E710/$F710, 0), $E710-SUM($H710:BV710)),
0)</f>
        <v>-24531.25</v>
      </c>
      <c r="BX710" s="12">
        <f>IF(BX$2&gt;$D710,
MAX(IFERROR($E710/$F710, 0), $E710-SUM($H710:BW710)),
0)</f>
        <v>-24531.25</v>
      </c>
      <c r="BY710" s="12">
        <f>IF(BY$2&gt;$D710,
MAX(IFERROR($E710/$F710, 0), $E710-SUM($H710:BX710)),
0)</f>
        <v>-24531.25</v>
      </c>
      <c r="BZ710" s="12">
        <f>IF(BZ$2&gt;$D710,
MAX(IFERROR($E710/$F710, 0), $E710-SUM($H710:BY710)),
0)</f>
        <v>-24531.25</v>
      </c>
      <c r="CA710" s="12">
        <f>IF(CA$2&gt;$D710,
MAX(IFERROR($E710/$F710, 0), $E710-SUM($H710:BZ710)),
0)</f>
        <v>-24531.25</v>
      </c>
      <c r="CB710" s="12">
        <f>IF(CB$2&gt;$D710,
MAX(IFERROR($E710/$F710, 0), $E710-SUM($H710:CA710)),
0)</f>
        <v>-24531.25</v>
      </c>
      <c r="CC710" s="12">
        <f>IF(CC$2&gt;$D710,
MAX(IFERROR($E710/$F710, 0), $E710-SUM($H710:CB710)),
0)</f>
        <v>-24531.25</v>
      </c>
      <c r="CD710" s="12">
        <f>IF(CD$2&gt;$D710,
MAX(IFERROR($E710/$F710, 0), $E710-SUM($H710:CC710)),
0)</f>
        <v>-24531.25</v>
      </c>
      <c r="CE710" s="12">
        <f>IF(CE$2&gt;$D710,
MAX(IFERROR($E710/$F710, 0), $E710-SUM($H710:CD710)),
0)</f>
        <v>0</v>
      </c>
      <c r="CF710" s="12">
        <f>IF(CF$2&gt;$D710,
MAX(IFERROR($E710/$F710, 0), $E710-SUM($H710:CE710)),
0)</f>
        <v>0</v>
      </c>
      <c r="CG710" s="12">
        <f>IF(CG$2&gt;$D710,
MAX(IFERROR($E710/$F710, 0), $E710-SUM($H710:CF710)),
0)</f>
        <v>0</v>
      </c>
      <c r="CH710" s="12">
        <f>IF(CH$2&gt;$D710,
MAX(IFERROR($E710/$F710, 0), $E710-SUM($H710:CG710)),
0)</f>
        <v>0</v>
      </c>
      <c r="CI710" s="12">
        <f>IF(CI$2&gt;$D710,
MAX(IFERROR($E710/$F710, 0), $E710-SUM($H710:CH710)),
0)</f>
        <v>0</v>
      </c>
      <c r="CJ710" s="12">
        <f>IF(CJ$2&gt;$D710,
MAX(IFERROR($E710/$F710, 0), $E710-SUM($H710:CI710)),
0)</f>
        <v>0</v>
      </c>
      <c r="CK710" s="12">
        <f>IF(CK$2&gt;$D710,
MAX(IFERROR($E710/$F710, 0), $E710-SUM($H710:CJ710)),
0)</f>
        <v>0</v>
      </c>
      <c r="CL710" s="12">
        <f>IF(CL$2&gt;$D710,
MAX(IFERROR($E710/$F710, 0), $E710-SUM($H710:CK710)),
0)</f>
        <v>0</v>
      </c>
      <c r="CM710" s="12">
        <f>IF(CM$2&gt;$D710,
MAX(IFERROR($E710/$F710, 0), $E710-SUM($H710:CL710)),
0)</f>
        <v>0</v>
      </c>
      <c r="CN710" s="12">
        <f>IF(CN$2&gt;$D710,
MAX(IFERROR($E710/$F710, 0), $E710-SUM($H710:CM710)),
0)</f>
        <v>0</v>
      </c>
      <c r="CO710" s="12">
        <f>IF(CO$2&gt;$D710,
MAX(IFERROR($E710/$F710, 0), $E710-SUM($H710:CN710)),
0)</f>
        <v>0</v>
      </c>
      <c r="CP710" s="12">
        <f>IF(CP$2&gt;$D710,
MAX(IFERROR($E710/$F710, 0), $E710-SUM($H710:CO710)),
0)</f>
        <v>0</v>
      </c>
      <c r="CQ710" s="12">
        <f>IF(CQ$2&gt;$D710,
MAX(IFERROR($E710/$F710, 0), $E710-SUM($H710:CP710)),
0)</f>
        <v>0</v>
      </c>
      <c r="CR710" s="12">
        <f>IF(CR$2&gt;$D710,
MAX(IFERROR($E710/$F710, 0), $E710-SUM($H710:CQ710)),
0)</f>
        <v>0</v>
      </c>
      <c r="CS710" s="12">
        <f>IF(CS$2&gt;$D710,
MAX(IFERROR($E710/$F710, 0), $E710-SUM($H710:CR710)),
0)</f>
        <v>0</v>
      </c>
      <c r="CT710" s="12">
        <f>IF(CT$2&gt;$D710,
MAX(IFERROR($E710/$F710, 0), $E710-SUM($H710:CS710)),
0)</f>
        <v>0</v>
      </c>
      <c r="CU710" s="12">
        <f>IF(CU$2&gt;$D710,
MAX(IFERROR($E710/$F710, 0), $E710-SUM($H710:CT710)),
0)</f>
        <v>0</v>
      </c>
      <c r="CV710" s="12">
        <f>IF(CV$2&gt;$D710,
MAX(IFERROR($E710/$F710, 0), $E710-SUM($H710:CU710)),
0)</f>
        <v>0</v>
      </c>
      <c r="CW710" s="12">
        <f>IF(CW$2&gt;$D710,
MAX(IFERROR($E710/$F710, 0), $E710-SUM($H710:CV710)),
0)</f>
        <v>0</v>
      </c>
      <c r="CX710" s="12">
        <f>IF(CX$2&gt;$D710,
MAX(IFERROR($E710/$F710, 0), $E710-SUM($H710:CW710)),
0)</f>
        <v>0</v>
      </c>
      <c r="CY710" s="12">
        <f>IF(CY$2&gt;$D710,
MAX(IFERROR($E710/$F710, 0), $E710-SUM($H710:CX710)),
0)</f>
        <v>0</v>
      </c>
      <c r="CZ710" s="12">
        <f>IF(CZ$2&gt;$D710,
MAX(IFERROR($E710/$F710, 0), $E710-SUM($H710:CY710)),
0)</f>
        <v>0</v>
      </c>
      <c r="DA710" s="12">
        <f>IF(DA$2&gt;$D710,
MAX(IFERROR($E710/$F710, 0), $E710-SUM($H710:CZ710)),
0)</f>
        <v>0</v>
      </c>
      <c r="DB710" s="12">
        <f>IF(DB$2&gt;$D710,
MAX(IFERROR($E710/$F710, 0), $E710-SUM($H710:DA710)),
0)</f>
        <v>0</v>
      </c>
      <c r="DC710" s="12">
        <f>IF(DC$2&gt;$D710,
MAX(IFERROR($E710/$F710, 0), $E710-SUM($H710:DB710)),
0)</f>
        <v>0</v>
      </c>
      <c r="DD710" s="12">
        <f>IF(DD$2&gt;$D710,
MAX(IFERROR($E710/$F710, 0), $E710-SUM($H710:DC710)),
0)</f>
        <v>0</v>
      </c>
      <c r="DE710" s="12">
        <f>IF(DE$2&gt;$D710,
MAX(IFERROR($E710/$F710, 0), $E710-SUM($H710:DD710)),
0)</f>
        <v>0</v>
      </c>
      <c r="DF710" s="12">
        <f>IF(DF$2&gt;$D710,
MAX(IFERROR($E710/$F710, 0), $E710-SUM($H710:DE710)),
0)</f>
        <v>0</v>
      </c>
      <c r="DG710" s="12">
        <f>IF(DG$2&gt;$D710,
MAX(IFERROR($E710/$F710, 0), $E710-SUM($H710:DF710)),
0)</f>
        <v>0</v>
      </c>
      <c r="DH710" s="12">
        <f>IF(DH$2&gt;$D710,
MAX(IFERROR($E710/$F710, 0), $E710-SUM($H710:DG710)),
0)</f>
        <v>0</v>
      </c>
      <c r="DI710" s="12">
        <f>IF(DI$2&gt;$D710,
MAX(IFERROR($E710/$F710, 0), $E710-SUM($H710:DH710)),
0)</f>
        <v>0</v>
      </c>
      <c r="DJ710" s="12">
        <f>IF(DJ$2&gt;$D710,
MAX(IFERROR($E710/$F710, 0), $E710-SUM($H710:DI710)),
0)</f>
        <v>0</v>
      </c>
      <c r="DK710" s="12">
        <f>IF(DK$2&gt;$D710,
MAX(IFERROR($E710/$F710, 0), $E710-SUM($H710:DJ710)),
0)</f>
        <v>0</v>
      </c>
      <c r="DL710" s="12">
        <f>IF(DL$2&gt;$D710,
MAX(IFERROR($E710/$F710, 0), $E710-SUM($H710:DK710)),
0)</f>
        <v>0</v>
      </c>
      <c r="DM710" s="12">
        <f>IF(DM$2&gt;$D710,
MAX(IFERROR($E710/$F710, 0), $E710-SUM($H710:DL710)),
0)</f>
        <v>0</v>
      </c>
      <c r="DN710" s="12">
        <f>IF(DN$2&gt;$D710,
MAX(IFERROR($E710/$F710, 0), $E710-SUM($H710:DM710)),
0)</f>
        <v>0</v>
      </c>
      <c r="DO710" s="12">
        <f>IF(DO$2&gt;$D710,
MAX(IFERROR($E710/$F710, 0), $E710-SUM($H710:DN710)),
0)</f>
        <v>0</v>
      </c>
      <c r="DP710" s="12">
        <f>IF(DP$2&gt;$D710,
MAX(IFERROR($E710/$F710, 0), $E710-SUM($H710:DO710)),
0)</f>
        <v>0</v>
      </c>
      <c r="DQ710" s="12">
        <f>IF(DQ$2&gt;$D710,
MAX(IFERROR($E710/$F710, 0), $E710-SUM($H710:DP710)),
0)</f>
        <v>0</v>
      </c>
      <c r="DR710" s="12">
        <f>IF(DR$2&gt;$D710,
MAX(IFERROR($E710/$F710, 0), $E710-SUM($H710:DQ710)),
0)</f>
        <v>0</v>
      </c>
      <c r="DS710" s="12">
        <f>IF(DS$2&gt;$D710,
MAX(IFERROR($E710/$F710, 0), $E710-SUM($H710:DR710)),
0)</f>
        <v>0</v>
      </c>
      <c r="DT710" s="12">
        <f>IF(DT$2&gt;$D710,
MAX(IFERROR($E710/$F710, 0), $E710-SUM($H710:DS710)),
0)</f>
        <v>0</v>
      </c>
      <c r="DU710" s="12">
        <f>IF(DU$2&gt;$D710,
MAX(IFERROR($E710/$F710, 0), $E710-SUM($H710:DT710)),
0)</f>
        <v>0</v>
      </c>
      <c r="DV710" s="12">
        <f>IF(DV$2&gt;$D710,
MAX(IFERROR($E710/$F710, 0), $E710-SUM($H710:DU710)),
0)</f>
        <v>0</v>
      </c>
      <c r="DW710" s="12">
        <f>IF(DW$2&gt;$D710,
MAX(IFERROR($E710/$F710, 0), $E710-SUM($H710:DV710)),
0)</f>
        <v>0</v>
      </c>
      <c r="DX710" s="12">
        <f>IF(DX$2&gt;$D710,
MAX(IFERROR($E710/$F710, 0), $E710-SUM($H710:DW710)),
0)</f>
        <v>0</v>
      </c>
      <c r="DY710" s="12">
        <f>IF(DY$2&gt;$D710,
MAX(IFERROR($E710/$F710, 0), $E710-SUM($H710:DX710)),
0)</f>
        <v>0</v>
      </c>
      <c r="EB710" s="116">
        <f t="shared" si="1695"/>
        <v>709</v>
      </c>
      <c r="EC710" s="2" t="str">
        <f t="shared" si="1704"/>
        <v>Phase 5</v>
      </c>
      <c r="ED710" s="2" t="str">
        <f t="shared" si="1705"/>
        <v>60' Wide</v>
      </c>
      <c r="EE710" s="33" t="str">
        <f>EE713</f>
        <v>Cash</v>
      </c>
      <c r="EF710" s="2" t="str">
        <f>EF713</f>
        <v>General Overhead</v>
      </c>
    </row>
    <row r="711" spans="1:136" x14ac:dyDescent="0.3">
      <c r="B711" s="2" t="str">
        <f>Product!$R$2</f>
        <v>Phase 5</v>
      </c>
      <c r="C711" s="2" t="str">
        <f>Product!$R$3</f>
        <v>75' Wide</v>
      </c>
      <c r="D711" s="127">
        <f>SUMIFS(INDEX(Product!$B$2:$U$97, MATCH(D691, Product!$B$2:$B$97, 0), ), Product!$B$2:$U$2, $B711, Product!$B$3:$U$3, $C711)</f>
        <v>46053</v>
      </c>
      <c r="E711" s="129">
        <f>SUMIFS(INDEX(Product!$B$2:$U$97, MATCH(E691, Product!$B$2:$B$97, 0), ), Product!$B$2:$U$2, $B711, Product!$B$3:$U$3, $C711)</f>
        <v>-459500</v>
      </c>
      <c r="F711" s="128">
        <f>SUMIFS(INDEX(Product!$B$2:$U$97, MATCH(F691, Product!$B$2:$B$97, 0), ), Product!$B$2:$U$2, $B711, Product!$B$3:$U$3, $C711)</f>
        <v>24</v>
      </c>
      <c r="G711" s="11">
        <f>SUM(H711:DZ711)</f>
        <v>-459500</v>
      </c>
      <c r="I711" s="12">
        <f>IF(I$2&gt;$D711,
MAX(IFERROR($E711/$F711, 0), $E711-SUM($H711:H711)),
0)</f>
        <v>0</v>
      </c>
      <c r="J711" s="12">
        <f>IF(J$2&gt;$D711,
MAX(IFERROR($E711/$F711, 0), $E711-SUM($H711:I711)),
0)</f>
        <v>0</v>
      </c>
      <c r="K711" s="12">
        <f>IF(K$2&gt;$D711,
MAX(IFERROR($E711/$F711, 0), $E711-SUM($H711:J711)),
0)</f>
        <v>0</v>
      </c>
      <c r="L711" s="12">
        <f>IF(L$2&gt;$D711,
MAX(IFERROR($E711/$F711, 0), $E711-SUM($H711:K711)),
0)</f>
        <v>0</v>
      </c>
      <c r="M711" s="12">
        <f>IF(M$2&gt;$D711,
MAX(IFERROR($E711/$F711, 0), $E711-SUM($H711:L711)),
0)</f>
        <v>0</v>
      </c>
      <c r="N711" s="12">
        <f>IF(N$2&gt;$D711,
MAX(IFERROR($E711/$F711, 0), $E711-SUM($H711:M711)),
0)</f>
        <v>0</v>
      </c>
      <c r="O711" s="12">
        <f>IF(O$2&gt;$D711,
MAX(IFERROR($E711/$F711, 0), $E711-SUM($H711:N711)),
0)</f>
        <v>0</v>
      </c>
      <c r="P711" s="12">
        <f>IF(P$2&gt;$D711,
MAX(IFERROR($E711/$F711, 0), $E711-SUM($H711:O711)),
0)</f>
        <v>0</v>
      </c>
      <c r="Q711" s="12">
        <f>IF(Q$2&gt;$D711,
MAX(IFERROR($E711/$F711, 0), $E711-SUM($H711:P711)),
0)</f>
        <v>0</v>
      </c>
      <c r="R711" s="12">
        <f>IF(R$2&gt;$D711,
MAX(IFERROR($E711/$F711, 0), $E711-SUM($H711:Q711)),
0)</f>
        <v>0</v>
      </c>
      <c r="S711" s="12">
        <f>IF(S$2&gt;$D711,
MAX(IFERROR($E711/$F711, 0), $E711-SUM($H711:R711)),
0)</f>
        <v>0</v>
      </c>
      <c r="T711" s="12">
        <f>IF(T$2&gt;$D711,
MAX(IFERROR($E711/$F711, 0), $E711-SUM($H711:S711)),
0)</f>
        <v>0</v>
      </c>
      <c r="U711" s="12">
        <f>IF(U$2&gt;$D711,
MAX(IFERROR($E711/$F711, 0), $E711-SUM($H711:T711)),
0)</f>
        <v>0</v>
      </c>
      <c r="V711" s="12">
        <f>IF(V$2&gt;$D711,
MAX(IFERROR($E711/$F711, 0), $E711-SUM($H711:U711)),
0)</f>
        <v>0</v>
      </c>
      <c r="W711" s="12">
        <f>IF(W$2&gt;$D711,
MAX(IFERROR($E711/$F711, 0), $E711-SUM($H711:V711)),
0)</f>
        <v>0</v>
      </c>
      <c r="X711" s="12">
        <f>IF(X$2&gt;$D711,
MAX(IFERROR($E711/$F711, 0), $E711-SUM($H711:W711)),
0)</f>
        <v>0</v>
      </c>
      <c r="Y711" s="12">
        <f>IF(Y$2&gt;$D711,
MAX(IFERROR($E711/$F711, 0), $E711-SUM($H711:X711)),
0)</f>
        <v>0</v>
      </c>
      <c r="Z711" s="12">
        <f>IF(Z$2&gt;$D711,
MAX(IFERROR($E711/$F711, 0), $E711-SUM($H711:Y711)),
0)</f>
        <v>0</v>
      </c>
      <c r="AA711" s="12">
        <f>IF(AA$2&gt;$D711,
MAX(IFERROR($E711/$F711, 0), $E711-SUM($H711:Z711)),
0)</f>
        <v>0</v>
      </c>
      <c r="AB711" s="12">
        <f>IF(AB$2&gt;$D711,
MAX(IFERROR($E711/$F711, 0), $E711-SUM($H711:AA711)),
0)</f>
        <v>0</v>
      </c>
      <c r="AC711" s="12">
        <f>IF(AC$2&gt;$D711,
MAX(IFERROR($E711/$F711, 0), $E711-SUM($H711:AB711)),
0)</f>
        <v>0</v>
      </c>
      <c r="AD711" s="12">
        <f>IF(AD$2&gt;$D711,
MAX(IFERROR($E711/$F711, 0), $E711-SUM($H711:AC711)),
0)</f>
        <v>0</v>
      </c>
      <c r="AE711" s="12">
        <f>IF(AE$2&gt;$D711,
MAX(IFERROR($E711/$F711, 0), $E711-SUM($H711:AD711)),
0)</f>
        <v>0</v>
      </c>
      <c r="AF711" s="12">
        <f>IF(AF$2&gt;$D711,
MAX(IFERROR($E711/$F711, 0), $E711-SUM($H711:AE711)),
0)</f>
        <v>0</v>
      </c>
      <c r="AG711" s="12">
        <f>IF(AG$2&gt;$D711,
MAX(IFERROR($E711/$F711, 0), $E711-SUM($H711:AF711)),
0)</f>
        <v>0</v>
      </c>
      <c r="AH711" s="12">
        <f>IF(AH$2&gt;$D711,
MAX(IFERROR($E711/$F711, 0), $E711-SUM($H711:AG711)),
0)</f>
        <v>0</v>
      </c>
      <c r="AI711" s="12">
        <f>IF(AI$2&gt;$D711,
MAX(IFERROR($E711/$F711, 0), $E711-SUM($H711:AH711)),
0)</f>
        <v>0</v>
      </c>
      <c r="AJ711" s="12">
        <f>IF(AJ$2&gt;$D711,
MAX(IFERROR($E711/$F711, 0), $E711-SUM($H711:AI711)),
0)</f>
        <v>0</v>
      </c>
      <c r="AK711" s="12">
        <f>IF(AK$2&gt;$D711,
MAX(IFERROR($E711/$F711, 0), $E711-SUM($H711:AJ711)),
0)</f>
        <v>0</v>
      </c>
      <c r="AL711" s="12">
        <f>IF(AL$2&gt;$D711,
MAX(IFERROR($E711/$F711, 0), $E711-SUM($H711:AK711)),
0)</f>
        <v>0</v>
      </c>
      <c r="AM711" s="12">
        <f>IF(AM$2&gt;$D711,
MAX(IFERROR($E711/$F711, 0), $E711-SUM($H711:AL711)),
0)</f>
        <v>0</v>
      </c>
      <c r="AN711" s="12">
        <f>IF(AN$2&gt;$D711,
MAX(IFERROR($E711/$F711, 0), $E711-SUM($H711:AM711)),
0)</f>
        <v>0</v>
      </c>
      <c r="AO711" s="12">
        <f>IF(AO$2&gt;$D711,
MAX(IFERROR($E711/$F711, 0), $E711-SUM($H711:AN711)),
0)</f>
        <v>0</v>
      </c>
      <c r="AP711" s="12">
        <f>IF(AP$2&gt;$D711,
MAX(IFERROR($E711/$F711, 0), $E711-SUM($H711:AO711)),
0)</f>
        <v>0</v>
      </c>
      <c r="AQ711" s="12">
        <f>IF(AQ$2&gt;$D711,
MAX(IFERROR($E711/$F711, 0), $E711-SUM($H711:AP711)),
0)</f>
        <v>0</v>
      </c>
      <c r="AR711" s="12">
        <f>IF(AR$2&gt;$D711,
MAX(IFERROR($E711/$F711, 0), $E711-SUM($H711:AQ711)),
0)</f>
        <v>0</v>
      </c>
      <c r="AS711" s="12">
        <f>IF(AS$2&gt;$D711,
MAX(IFERROR($E711/$F711, 0), $E711-SUM($H711:AR711)),
0)</f>
        <v>0</v>
      </c>
      <c r="AT711" s="12">
        <f>IF(AT$2&gt;$D711,
MAX(IFERROR($E711/$F711, 0), $E711-SUM($H711:AS711)),
0)</f>
        <v>0</v>
      </c>
      <c r="AU711" s="12">
        <f>IF(AU$2&gt;$D711,
MAX(IFERROR($E711/$F711, 0), $E711-SUM($H711:AT711)),
0)</f>
        <v>0</v>
      </c>
      <c r="AV711" s="12">
        <f>IF(AV$2&gt;$D711,
MAX(IFERROR($E711/$F711, 0), $E711-SUM($H711:AU711)),
0)</f>
        <v>0</v>
      </c>
      <c r="AW711" s="12">
        <f>IF(AW$2&gt;$D711,
MAX(IFERROR($E711/$F711, 0), $E711-SUM($H711:AV711)),
0)</f>
        <v>0</v>
      </c>
      <c r="AX711" s="12">
        <f>IF(AX$2&gt;$D711,
MAX(IFERROR($E711/$F711, 0), $E711-SUM($H711:AW711)),
0)</f>
        <v>0</v>
      </c>
      <c r="AY711" s="12">
        <f>IF(AY$2&gt;$D711,
MAX(IFERROR($E711/$F711, 0), $E711-SUM($H711:AX711)),
0)</f>
        <v>0</v>
      </c>
      <c r="AZ711" s="12">
        <f>IF(AZ$2&gt;$D711,
MAX(IFERROR($E711/$F711, 0), $E711-SUM($H711:AY711)),
0)</f>
        <v>0</v>
      </c>
      <c r="BA711" s="12">
        <f>IF(BA$2&gt;$D711,
MAX(IFERROR($E711/$F711, 0), $E711-SUM($H711:AZ711)),
0)</f>
        <v>0</v>
      </c>
      <c r="BB711" s="12">
        <f>IF(BB$2&gt;$D711,
MAX(IFERROR($E711/$F711, 0), $E711-SUM($H711:BA711)),
0)</f>
        <v>0</v>
      </c>
      <c r="BC711" s="12">
        <f>IF(BC$2&gt;$D711,
MAX(IFERROR($E711/$F711, 0), $E711-SUM($H711:BB711)),
0)</f>
        <v>0</v>
      </c>
      <c r="BD711" s="12">
        <f>IF(BD$2&gt;$D711,
MAX(IFERROR($E711/$F711, 0), $E711-SUM($H711:BC711)),
0)</f>
        <v>0</v>
      </c>
      <c r="BE711" s="12">
        <f>IF(BE$2&gt;$D711,
MAX(IFERROR($E711/$F711, 0), $E711-SUM($H711:BD711)),
0)</f>
        <v>0</v>
      </c>
      <c r="BF711" s="12">
        <f>IF(BF$2&gt;$D711,
MAX(IFERROR($E711/$F711, 0), $E711-SUM($H711:BE711)),
0)</f>
        <v>0</v>
      </c>
      <c r="BG711" s="12">
        <f>IF(BG$2&gt;$D711,
MAX(IFERROR($E711/$F711, 0), $E711-SUM($H711:BF711)),
0)</f>
        <v>-19145.833333333332</v>
      </c>
      <c r="BH711" s="12">
        <f>IF(BH$2&gt;$D711,
MAX(IFERROR($E711/$F711, 0), $E711-SUM($H711:BG711)),
0)</f>
        <v>-19145.833333333332</v>
      </c>
      <c r="BI711" s="12">
        <f>IF(BI$2&gt;$D711,
MAX(IFERROR($E711/$F711, 0), $E711-SUM($H711:BH711)),
0)</f>
        <v>-19145.833333333332</v>
      </c>
      <c r="BJ711" s="12">
        <f>IF(BJ$2&gt;$D711,
MAX(IFERROR($E711/$F711, 0), $E711-SUM($H711:BI711)),
0)</f>
        <v>-19145.833333333332</v>
      </c>
      <c r="BK711" s="12">
        <f>IF(BK$2&gt;$D711,
MAX(IFERROR($E711/$F711, 0), $E711-SUM($H711:BJ711)),
0)</f>
        <v>-19145.833333333332</v>
      </c>
      <c r="BL711" s="12">
        <f>IF(BL$2&gt;$D711,
MAX(IFERROR($E711/$F711, 0), $E711-SUM($H711:BK711)),
0)</f>
        <v>-19145.833333333332</v>
      </c>
      <c r="BM711" s="12">
        <f>IF(BM$2&gt;$D711,
MAX(IFERROR($E711/$F711, 0), $E711-SUM($H711:BL711)),
0)</f>
        <v>-19145.833333333332</v>
      </c>
      <c r="BN711" s="12">
        <f>IF(BN$2&gt;$D711,
MAX(IFERROR($E711/$F711, 0), $E711-SUM($H711:BM711)),
0)</f>
        <v>-19145.833333333332</v>
      </c>
      <c r="BO711" s="12">
        <f>IF(BO$2&gt;$D711,
MAX(IFERROR($E711/$F711, 0), $E711-SUM($H711:BN711)),
0)</f>
        <v>-19145.833333333332</v>
      </c>
      <c r="BP711" s="12">
        <f>IF(BP$2&gt;$D711,
MAX(IFERROR($E711/$F711, 0), $E711-SUM($H711:BO711)),
0)</f>
        <v>-19145.833333333332</v>
      </c>
      <c r="BQ711" s="12">
        <f>IF(BQ$2&gt;$D711,
MAX(IFERROR($E711/$F711, 0), $E711-SUM($H711:BP711)),
0)</f>
        <v>-19145.833333333332</v>
      </c>
      <c r="BR711" s="12">
        <f>IF(BR$2&gt;$D711,
MAX(IFERROR($E711/$F711, 0), $E711-SUM($H711:BQ711)),
0)</f>
        <v>-19145.833333333332</v>
      </c>
      <c r="BS711" s="12">
        <f>IF(BS$2&gt;$D711,
MAX(IFERROR($E711/$F711, 0), $E711-SUM($H711:BR711)),
0)</f>
        <v>-19145.833333333332</v>
      </c>
      <c r="BT711" s="12">
        <f>IF(BT$2&gt;$D711,
MAX(IFERROR($E711/$F711, 0), $E711-SUM($H711:BS711)),
0)</f>
        <v>-19145.833333333332</v>
      </c>
      <c r="BU711" s="12">
        <f>IF(BU$2&gt;$D711,
MAX(IFERROR($E711/$F711, 0), $E711-SUM($H711:BT711)),
0)</f>
        <v>-19145.833333333332</v>
      </c>
      <c r="BV711" s="12">
        <f>IF(BV$2&gt;$D711,
MAX(IFERROR($E711/$F711, 0), $E711-SUM($H711:BU711)),
0)</f>
        <v>-19145.833333333332</v>
      </c>
      <c r="BW711" s="12">
        <f>IF(BW$2&gt;$D711,
MAX(IFERROR($E711/$F711, 0), $E711-SUM($H711:BV711)),
0)</f>
        <v>-19145.833333333332</v>
      </c>
      <c r="BX711" s="12">
        <f>IF(BX$2&gt;$D711,
MAX(IFERROR($E711/$F711, 0), $E711-SUM($H711:BW711)),
0)</f>
        <v>-19145.833333333332</v>
      </c>
      <c r="BY711" s="12">
        <f>IF(BY$2&gt;$D711,
MAX(IFERROR($E711/$F711, 0), $E711-SUM($H711:BX711)),
0)</f>
        <v>-19145.833333333332</v>
      </c>
      <c r="BZ711" s="12">
        <f>IF(BZ$2&gt;$D711,
MAX(IFERROR($E711/$F711, 0), $E711-SUM($H711:BY711)),
0)</f>
        <v>-19145.833333333332</v>
      </c>
      <c r="CA711" s="12">
        <f>IF(CA$2&gt;$D711,
MAX(IFERROR($E711/$F711, 0), $E711-SUM($H711:BZ711)),
0)</f>
        <v>-19145.833333333332</v>
      </c>
      <c r="CB711" s="12">
        <f>IF(CB$2&gt;$D711,
MAX(IFERROR($E711/$F711, 0), $E711-SUM($H711:CA711)),
0)</f>
        <v>-19145.833333333332</v>
      </c>
      <c r="CC711" s="12">
        <f>IF(CC$2&gt;$D711,
MAX(IFERROR($E711/$F711, 0), $E711-SUM($H711:CB711)),
0)</f>
        <v>-19145.833333333332</v>
      </c>
      <c r="CD711" s="12">
        <f>IF(CD$2&gt;$D711,
MAX(IFERROR($E711/$F711, 0), $E711-SUM($H711:CC711)),
0)</f>
        <v>-19145.833333333332</v>
      </c>
      <c r="CE711" s="12">
        <f>IF(CE$2&gt;$D711,
MAX(IFERROR($E711/$F711, 0), $E711-SUM($H711:CD711)),
0)</f>
        <v>-1.7462298274040222E-10</v>
      </c>
      <c r="CF711" s="12">
        <f>IF(CF$2&gt;$D711,
MAX(IFERROR($E711/$F711, 0), $E711-SUM($H711:CE711)),
0)</f>
        <v>0</v>
      </c>
      <c r="CG711" s="12">
        <f>IF(CG$2&gt;$D711,
MAX(IFERROR($E711/$F711, 0), $E711-SUM($H711:CF711)),
0)</f>
        <v>0</v>
      </c>
      <c r="CH711" s="12">
        <f>IF(CH$2&gt;$D711,
MAX(IFERROR($E711/$F711, 0), $E711-SUM($H711:CG711)),
0)</f>
        <v>0</v>
      </c>
      <c r="CI711" s="12">
        <f>IF(CI$2&gt;$D711,
MAX(IFERROR($E711/$F711, 0), $E711-SUM($H711:CH711)),
0)</f>
        <v>0</v>
      </c>
      <c r="CJ711" s="12">
        <f>IF(CJ$2&gt;$D711,
MAX(IFERROR($E711/$F711, 0), $E711-SUM($H711:CI711)),
0)</f>
        <v>0</v>
      </c>
      <c r="CK711" s="12">
        <f>IF(CK$2&gt;$D711,
MAX(IFERROR($E711/$F711, 0), $E711-SUM($H711:CJ711)),
0)</f>
        <v>0</v>
      </c>
      <c r="CL711" s="12">
        <f>IF(CL$2&gt;$D711,
MAX(IFERROR($E711/$F711, 0), $E711-SUM($H711:CK711)),
0)</f>
        <v>0</v>
      </c>
      <c r="CM711" s="12">
        <f>IF(CM$2&gt;$D711,
MAX(IFERROR($E711/$F711, 0), $E711-SUM($H711:CL711)),
0)</f>
        <v>0</v>
      </c>
      <c r="CN711" s="12">
        <f>IF(CN$2&gt;$D711,
MAX(IFERROR($E711/$F711, 0), $E711-SUM($H711:CM711)),
0)</f>
        <v>0</v>
      </c>
      <c r="CO711" s="12">
        <f>IF(CO$2&gt;$D711,
MAX(IFERROR($E711/$F711, 0), $E711-SUM($H711:CN711)),
0)</f>
        <v>0</v>
      </c>
      <c r="CP711" s="12">
        <f>IF(CP$2&gt;$D711,
MAX(IFERROR($E711/$F711, 0), $E711-SUM($H711:CO711)),
0)</f>
        <v>0</v>
      </c>
      <c r="CQ711" s="12">
        <f>IF(CQ$2&gt;$D711,
MAX(IFERROR($E711/$F711, 0), $E711-SUM($H711:CP711)),
0)</f>
        <v>0</v>
      </c>
      <c r="CR711" s="12">
        <f>IF(CR$2&gt;$D711,
MAX(IFERROR($E711/$F711, 0), $E711-SUM($H711:CQ711)),
0)</f>
        <v>0</v>
      </c>
      <c r="CS711" s="12">
        <f>IF(CS$2&gt;$D711,
MAX(IFERROR($E711/$F711, 0), $E711-SUM($H711:CR711)),
0)</f>
        <v>0</v>
      </c>
      <c r="CT711" s="12">
        <f>IF(CT$2&gt;$D711,
MAX(IFERROR($E711/$F711, 0), $E711-SUM($H711:CS711)),
0)</f>
        <v>0</v>
      </c>
      <c r="CU711" s="12">
        <f>IF(CU$2&gt;$D711,
MAX(IFERROR($E711/$F711, 0), $E711-SUM($H711:CT711)),
0)</f>
        <v>0</v>
      </c>
      <c r="CV711" s="12">
        <f>IF(CV$2&gt;$D711,
MAX(IFERROR($E711/$F711, 0), $E711-SUM($H711:CU711)),
0)</f>
        <v>0</v>
      </c>
      <c r="CW711" s="12">
        <f>IF(CW$2&gt;$D711,
MAX(IFERROR($E711/$F711, 0), $E711-SUM($H711:CV711)),
0)</f>
        <v>0</v>
      </c>
      <c r="CX711" s="12">
        <f>IF(CX$2&gt;$D711,
MAX(IFERROR($E711/$F711, 0), $E711-SUM($H711:CW711)),
0)</f>
        <v>0</v>
      </c>
      <c r="CY711" s="12">
        <f>IF(CY$2&gt;$D711,
MAX(IFERROR($E711/$F711, 0), $E711-SUM($H711:CX711)),
0)</f>
        <v>0</v>
      </c>
      <c r="CZ711" s="12">
        <f>IF(CZ$2&gt;$D711,
MAX(IFERROR($E711/$F711, 0), $E711-SUM($H711:CY711)),
0)</f>
        <v>0</v>
      </c>
      <c r="DA711" s="12">
        <f>IF(DA$2&gt;$D711,
MAX(IFERROR($E711/$F711, 0), $E711-SUM($H711:CZ711)),
0)</f>
        <v>0</v>
      </c>
      <c r="DB711" s="12">
        <f>IF(DB$2&gt;$D711,
MAX(IFERROR($E711/$F711, 0), $E711-SUM($H711:DA711)),
0)</f>
        <v>0</v>
      </c>
      <c r="DC711" s="12">
        <f>IF(DC$2&gt;$D711,
MAX(IFERROR($E711/$F711, 0), $E711-SUM($H711:DB711)),
0)</f>
        <v>0</v>
      </c>
      <c r="DD711" s="12">
        <f>IF(DD$2&gt;$D711,
MAX(IFERROR($E711/$F711, 0), $E711-SUM($H711:DC711)),
0)</f>
        <v>0</v>
      </c>
      <c r="DE711" s="12">
        <f>IF(DE$2&gt;$D711,
MAX(IFERROR($E711/$F711, 0), $E711-SUM($H711:DD711)),
0)</f>
        <v>0</v>
      </c>
      <c r="DF711" s="12">
        <f>IF(DF$2&gt;$D711,
MAX(IFERROR($E711/$F711, 0), $E711-SUM($H711:DE711)),
0)</f>
        <v>0</v>
      </c>
      <c r="DG711" s="12">
        <f>IF(DG$2&gt;$D711,
MAX(IFERROR($E711/$F711, 0), $E711-SUM($H711:DF711)),
0)</f>
        <v>0</v>
      </c>
      <c r="DH711" s="12">
        <f>IF(DH$2&gt;$D711,
MAX(IFERROR($E711/$F711, 0), $E711-SUM($H711:DG711)),
0)</f>
        <v>0</v>
      </c>
      <c r="DI711" s="12">
        <f>IF(DI$2&gt;$D711,
MAX(IFERROR($E711/$F711, 0), $E711-SUM($H711:DH711)),
0)</f>
        <v>0</v>
      </c>
      <c r="DJ711" s="12">
        <f>IF(DJ$2&gt;$D711,
MAX(IFERROR($E711/$F711, 0), $E711-SUM($H711:DI711)),
0)</f>
        <v>0</v>
      </c>
      <c r="DK711" s="12">
        <f>IF(DK$2&gt;$D711,
MAX(IFERROR($E711/$F711, 0), $E711-SUM($H711:DJ711)),
0)</f>
        <v>0</v>
      </c>
      <c r="DL711" s="12">
        <f>IF(DL$2&gt;$D711,
MAX(IFERROR($E711/$F711, 0), $E711-SUM($H711:DK711)),
0)</f>
        <v>0</v>
      </c>
      <c r="DM711" s="12">
        <f>IF(DM$2&gt;$D711,
MAX(IFERROR($E711/$F711, 0), $E711-SUM($H711:DL711)),
0)</f>
        <v>0</v>
      </c>
      <c r="DN711" s="12">
        <f>IF(DN$2&gt;$D711,
MAX(IFERROR($E711/$F711, 0), $E711-SUM($H711:DM711)),
0)</f>
        <v>0</v>
      </c>
      <c r="DO711" s="12">
        <f>IF(DO$2&gt;$D711,
MAX(IFERROR($E711/$F711, 0), $E711-SUM($H711:DN711)),
0)</f>
        <v>0</v>
      </c>
      <c r="DP711" s="12">
        <f>IF(DP$2&gt;$D711,
MAX(IFERROR($E711/$F711, 0), $E711-SUM($H711:DO711)),
0)</f>
        <v>0</v>
      </c>
      <c r="DQ711" s="12">
        <f>IF(DQ$2&gt;$D711,
MAX(IFERROR($E711/$F711, 0), $E711-SUM($H711:DP711)),
0)</f>
        <v>0</v>
      </c>
      <c r="DR711" s="12">
        <f>IF(DR$2&gt;$D711,
MAX(IFERROR($E711/$F711, 0), $E711-SUM($H711:DQ711)),
0)</f>
        <v>0</v>
      </c>
      <c r="DS711" s="12">
        <f>IF(DS$2&gt;$D711,
MAX(IFERROR($E711/$F711, 0), $E711-SUM($H711:DR711)),
0)</f>
        <v>0</v>
      </c>
      <c r="DT711" s="12">
        <f>IF(DT$2&gt;$D711,
MAX(IFERROR($E711/$F711, 0), $E711-SUM($H711:DS711)),
0)</f>
        <v>0</v>
      </c>
      <c r="DU711" s="12">
        <f>IF(DU$2&gt;$D711,
MAX(IFERROR($E711/$F711, 0), $E711-SUM($H711:DT711)),
0)</f>
        <v>0</v>
      </c>
      <c r="DV711" s="12">
        <f>IF(DV$2&gt;$D711,
MAX(IFERROR($E711/$F711, 0), $E711-SUM($H711:DU711)),
0)</f>
        <v>0</v>
      </c>
      <c r="DW711" s="12">
        <f>IF(DW$2&gt;$D711,
MAX(IFERROR($E711/$F711, 0), $E711-SUM($H711:DV711)),
0)</f>
        <v>0</v>
      </c>
      <c r="DX711" s="12">
        <f>IF(DX$2&gt;$D711,
MAX(IFERROR($E711/$F711, 0), $E711-SUM($H711:DW711)),
0)</f>
        <v>0</v>
      </c>
      <c r="DY711" s="12">
        <f>IF(DY$2&gt;$D711,
MAX(IFERROR($E711/$F711, 0), $E711-SUM($H711:DX711)),
0)</f>
        <v>0</v>
      </c>
      <c r="EB711" s="116">
        <f t="shared" si="1695"/>
        <v>710</v>
      </c>
      <c r="EC711" s="2" t="str">
        <f t="shared" si="1704"/>
        <v>Phase 5</v>
      </c>
      <c r="ED711" s="2" t="str">
        <f t="shared" si="1705"/>
        <v>75' Wide</v>
      </c>
      <c r="EE711" s="33" t="str">
        <f>EE713</f>
        <v>Cash</v>
      </c>
      <c r="EF711" s="2" t="str">
        <f>EF713</f>
        <v>General Overhead</v>
      </c>
    </row>
    <row r="713" spans="1:136" x14ac:dyDescent="0.3">
      <c r="B713" s="18" t="s">
        <v>56</v>
      </c>
      <c r="C713" s="18"/>
      <c r="D713" s="18"/>
      <c r="E713" s="18"/>
      <c r="F713" s="18"/>
      <c r="G713" s="23">
        <f>SUM(G691:G712)</f>
        <v>-7723750</v>
      </c>
      <c r="H713" s="18"/>
      <c r="I713" s="19">
        <f>SUM(I691:I712)</f>
        <v>0</v>
      </c>
      <c r="J713" s="19">
        <f t="shared" ref="J713:BU713" si="1706">SUM(J691:J712)</f>
        <v>0</v>
      </c>
      <c r="K713" s="19">
        <f t="shared" si="1706"/>
        <v>-64364.583333333328</v>
      </c>
      <c r="L713" s="19">
        <f t="shared" si="1706"/>
        <v>-64364.583333333328</v>
      </c>
      <c r="M713" s="19">
        <f t="shared" si="1706"/>
        <v>-64364.583333333328</v>
      </c>
      <c r="N713" s="19">
        <f t="shared" si="1706"/>
        <v>-64364.583333333328</v>
      </c>
      <c r="O713" s="19">
        <f t="shared" si="1706"/>
        <v>-64364.583333333328</v>
      </c>
      <c r="P713" s="19">
        <f t="shared" si="1706"/>
        <v>-64364.583333333328</v>
      </c>
      <c r="Q713" s="19">
        <f t="shared" si="1706"/>
        <v>-64364.583333333328</v>
      </c>
      <c r="R713" s="19">
        <f t="shared" si="1706"/>
        <v>-64364.583333333328</v>
      </c>
      <c r="S713" s="19">
        <f t="shared" si="1706"/>
        <v>-64364.583333333328</v>
      </c>
      <c r="T713" s="19">
        <f t="shared" si="1706"/>
        <v>-64364.583333333328</v>
      </c>
      <c r="U713" s="19">
        <f t="shared" si="1706"/>
        <v>-64364.583333333328</v>
      </c>
      <c r="V713" s="19">
        <f t="shared" si="1706"/>
        <v>-64364.583333333328</v>
      </c>
      <c r="W713" s="19">
        <f t="shared" si="1706"/>
        <v>-128729.16666666666</v>
      </c>
      <c r="X713" s="19">
        <f t="shared" si="1706"/>
        <v>-128729.16666666666</v>
      </c>
      <c r="Y713" s="19">
        <f t="shared" si="1706"/>
        <v>-128729.16666666666</v>
      </c>
      <c r="Z713" s="19">
        <f t="shared" si="1706"/>
        <v>-128729.16666666666</v>
      </c>
      <c r="AA713" s="19">
        <f t="shared" si="1706"/>
        <v>-128729.16666666666</v>
      </c>
      <c r="AB713" s="19">
        <f t="shared" si="1706"/>
        <v>-128729.16666666666</v>
      </c>
      <c r="AC713" s="19">
        <f t="shared" si="1706"/>
        <v>-128729.16666666666</v>
      </c>
      <c r="AD713" s="19">
        <f t="shared" si="1706"/>
        <v>-128729.16666666666</v>
      </c>
      <c r="AE713" s="19">
        <f t="shared" si="1706"/>
        <v>-128729.16666666666</v>
      </c>
      <c r="AF713" s="19">
        <f t="shared" si="1706"/>
        <v>-128729.16666666666</v>
      </c>
      <c r="AG713" s="19">
        <f t="shared" si="1706"/>
        <v>-128729.16666666666</v>
      </c>
      <c r="AH713" s="19">
        <f t="shared" si="1706"/>
        <v>-128729.16666666666</v>
      </c>
      <c r="AI713" s="19">
        <f t="shared" si="1706"/>
        <v>-128729.16666666683</v>
      </c>
      <c r="AJ713" s="19">
        <f t="shared" si="1706"/>
        <v>-128729.16666666666</v>
      </c>
      <c r="AK713" s="19">
        <f t="shared" si="1706"/>
        <v>-128729.16666666666</v>
      </c>
      <c r="AL713" s="19">
        <f t="shared" si="1706"/>
        <v>-128729.16666666666</v>
      </c>
      <c r="AM713" s="19">
        <f t="shared" si="1706"/>
        <v>-128729.16666666666</v>
      </c>
      <c r="AN713" s="19">
        <f t="shared" si="1706"/>
        <v>-128729.16666666666</v>
      </c>
      <c r="AO713" s="19">
        <f t="shared" si="1706"/>
        <v>-128729.16666666666</v>
      </c>
      <c r="AP713" s="19">
        <f t="shared" si="1706"/>
        <v>-128729.16666666666</v>
      </c>
      <c r="AQ713" s="19">
        <f t="shared" si="1706"/>
        <v>-128729.16666666666</v>
      </c>
      <c r="AR713" s="19">
        <f t="shared" si="1706"/>
        <v>-128729.16666666666</v>
      </c>
      <c r="AS713" s="19">
        <f t="shared" si="1706"/>
        <v>-128729.16666666666</v>
      </c>
      <c r="AT713" s="19">
        <f t="shared" si="1706"/>
        <v>-128729.16666666666</v>
      </c>
      <c r="AU713" s="19">
        <f t="shared" si="1706"/>
        <v>-128729.16666666683</v>
      </c>
      <c r="AV713" s="19">
        <f t="shared" si="1706"/>
        <v>-128729.16666666666</v>
      </c>
      <c r="AW713" s="19">
        <f t="shared" si="1706"/>
        <v>-128729.16666666666</v>
      </c>
      <c r="AX713" s="19">
        <f t="shared" si="1706"/>
        <v>-128729.16666666666</v>
      </c>
      <c r="AY713" s="19">
        <f t="shared" si="1706"/>
        <v>-128729.16666666666</v>
      </c>
      <c r="AZ713" s="19">
        <f t="shared" si="1706"/>
        <v>-128729.16666666666</v>
      </c>
      <c r="BA713" s="19">
        <f t="shared" si="1706"/>
        <v>-128729.16666666666</v>
      </c>
      <c r="BB713" s="19">
        <f t="shared" si="1706"/>
        <v>-128729.16666666666</v>
      </c>
      <c r="BC713" s="19">
        <f t="shared" si="1706"/>
        <v>-128729.16666666666</v>
      </c>
      <c r="BD713" s="19">
        <f t="shared" si="1706"/>
        <v>-128729.16666666666</v>
      </c>
      <c r="BE713" s="19">
        <f t="shared" si="1706"/>
        <v>-128729.16666666666</v>
      </c>
      <c r="BF713" s="19">
        <f t="shared" si="1706"/>
        <v>-128729.16666666666</v>
      </c>
      <c r="BG713" s="19">
        <f t="shared" si="1706"/>
        <v>-128729.16666666683</v>
      </c>
      <c r="BH713" s="19">
        <f t="shared" si="1706"/>
        <v>-128729.16666666666</v>
      </c>
      <c r="BI713" s="19">
        <f t="shared" si="1706"/>
        <v>-128729.16666666666</v>
      </c>
      <c r="BJ713" s="19">
        <f t="shared" si="1706"/>
        <v>-128729.16666666666</v>
      </c>
      <c r="BK713" s="19">
        <f t="shared" si="1706"/>
        <v>-128729.16666666666</v>
      </c>
      <c r="BL713" s="19">
        <f t="shared" si="1706"/>
        <v>-128729.16666666666</v>
      </c>
      <c r="BM713" s="19">
        <f t="shared" si="1706"/>
        <v>-128729.16666666666</v>
      </c>
      <c r="BN713" s="19">
        <f t="shared" si="1706"/>
        <v>-128729.16666666666</v>
      </c>
      <c r="BO713" s="19">
        <f t="shared" si="1706"/>
        <v>-128729.16666666666</v>
      </c>
      <c r="BP713" s="19">
        <f t="shared" si="1706"/>
        <v>-128729.16666666666</v>
      </c>
      <c r="BQ713" s="19">
        <f t="shared" si="1706"/>
        <v>-128729.16666666666</v>
      </c>
      <c r="BR713" s="19">
        <f t="shared" si="1706"/>
        <v>-128729.16666666666</v>
      </c>
      <c r="BS713" s="19">
        <f t="shared" si="1706"/>
        <v>-64364.583333333503</v>
      </c>
      <c r="BT713" s="19">
        <f t="shared" si="1706"/>
        <v>-64364.583333333328</v>
      </c>
      <c r="BU713" s="19">
        <f t="shared" si="1706"/>
        <v>-64364.583333333328</v>
      </c>
      <c r="BV713" s="19">
        <f t="shared" ref="BV713:DY713" si="1707">SUM(BV691:BV712)</f>
        <v>-64364.583333333328</v>
      </c>
      <c r="BW713" s="19">
        <f t="shared" si="1707"/>
        <v>-64364.583333333328</v>
      </c>
      <c r="BX713" s="19">
        <f t="shared" si="1707"/>
        <v>-64364.583333333328</v>
      </c>
      <c r="BY713" s="19">
        <f t="shared" si="1707"/>
        <v>-64364.583333333328</v>
      </c>
      <c r="BZ713" s="19">
        <f t="shared" si="1707"/>
        <v>-64364.583333333328</v>
      </c>
      <c r="CA713" s="19">
        <f t="shared" si="1707"/>
        <v>-64364.583333333328</v>
      </c>
      <c r="CB713" s="19">
        <f t="shared" si="1707"/>
        <v>-64364.583333333328</v>
      </c>
      <c r="CC713" s="19">
        <f t="shared" si="1707"/>
        <v>-64364.583333333328</v>
      </c>
      <c r="CD713" s="19">
        <f t="shared" si="1707"/>
        <v>-64364.583333333328</v>
      </c>
      <c r="CE713" s="19">
        <f t="shared" si="1707"/>
        <v>-1.7462298274040222E-10</v>
      </c>
      <c r="CF713" s="19">
        <f t="shared" si="1707"/>
        <v>0</v>
      </c>
      <c r="CG713" s="19">
        <f t="shared" si="1707"/>
        <v>0</v>
      </c>
      <c r="CH713" s="19">
        <f t="shared" si="1707"/>
        <v>0</v>
      </c>
      <c r="CI713" s="19">
        <f t="shared" si="1707"/>
        <v>0</v>
      </c>
      <c r="CJ713" s="19">
        <f t="shared" si="1707"/>
        <v>0</v>
      </c>
      <c r="CK713" s="19">
        <f t="shared" si="1707"/>
        <v>0</v>
      </c>
      <c r="CL713" s="19">
        <f t="shared" si="1707"/>
        <v>0</v>
      </c>
      <c r="CM713" s="19">
        <f t="shared" si="1707"/>
        <v>0</v>
      </c>
      <c r="CN713" s="19">
        <f t="shared" si="1707"/>
        <v>0</v>
      </c>
      <c r="CO713" s="19">
        <f t="shared" si="1707"/>
        <v>0</v>
      </c>
      <c r="CP713" s="19">
        <f t="shared" si="1707"/>
        <v>0</v>
      </c>
      <c r="CQ713" s="19">
        <f t="shared" si="1707"/>
        <v>0</v>
      </c>
      <c r="CR713" s="19">
        <f t="shared" si="1707"/>
        <v>0</v>
      </c>
      <c r="CS713" s="19">
        <f t="shared" si="1707"/>
        <v>0</v>
      </c>
      <c r="CT713" s="19">
        <f t="shared" si="1707"/>
        <v>0</v>
      </c>
      <c r="CU713" s="19">
        <f t="shared" si="1707"/>
        <v>0</v>
      </c>
      <c r="CV713" s="19">
        <f t="shared" si="1707"/>
        <v>0</v>
      </c>
      <c r="CW713" s="19">
        <f t="shared" si="1707"/>
        <v>0</v>
      </c>
      <c r="CX713" s="19">
        <f t="shared" si="1707"/>
        <v>0</v>
      </c>
      <c r="CY713" s="19">
        <f t="shared" si="1707"/>
        <v>0</v>
      </c>
      <c r="CZ713" s="19">
        <f t="shared" si="1707"/>
        <v>0</v>
      </c>
      <c r="DA713" s="19">
        <f t="shared" si="1707"/>
        <v>0</v>
      </c>
      <c r="DB713" s="19">
        <f t="shared" si="1707"/>
        <v>0</v>
      </c>
      <c r="DC713" s="19">
        <f t="shared" si="1707"/>
        <v>0</v>
      </c>
      <c r="DD713" s="19">
        <f t="shared" si="1707"/>
        <v>0</v>
      </c>
      <c r="DE713" s="19">
        <f t="shared" si="1707"/>
        <v>0</v>
      </c>
      <c r="DF713" s="19">
        <f t="shared" si="1707"/>
        <v>0</v>
      </c>
      <c r="DG713" s="19">
        <f t="shared" si="1707"/>
        <v>0</v>
      </c>
      <c r="DH713" s="19">
        <f t="shared" si="1707"/>
        <v>0</v>
      </c>
      <c r="DI713" s="19">
        <f t="shared" si="1707"/>
        <v>0</v>
      </c>
      <c r="DJ713" s="19">
        <f t="shared" si="1707"/>
        <v>0</v>
      </c>
      <c r="DK713" s="19">
        <f t="shared" si="1707"/>
        <v>0</v>
      </c>
      <c r="DL713" s="19">
        <f t="shared" si="1707"/>
        <v>0</v>
      </c>
      <c r="DM713" s="19">
        <f t="shared" si="1707"/>
        <v>0</v>
      </c>
      <c r="DN713" s="19">
        <f t="shared" si="1707"/>
        <v>0</v>
      </c>
      <c r="DO713" s="19">
        <f t="shared" si="1707"/>
        <v>0</v>
      </c>
      <c r="DP713" s="19">
        <f t="shared" si="1707"/>
        <v>0</v>
      </c>
      <c r="DQ713" s="19">
        <f t="shared" si="1707"/>
        <v>0</v>
      </c>
      <c r="DR713" s="19">
        <f t="shared" si="1707"/>
        <v>0</v>
      </c>
      <c r="DS713" s="19">
        <f t="shared" si="1707"/>
        <v>0</v>
      </c>
      <c r="DT713" s="19">
        <f t="shared" si="1707"/>
        <v>0</v>
      </c>
      <c r="DU713" s="19">
        <f t="shared" si="1707"/>
        <v>0</v>
      </c>
      <c r="DV713" s="19">
        <f t="shared" si="1707"/>
        <v>0</v>
      </c>
      <c r="DW713" s="19">
        <f t="shared" si="1707"/>
        <v>0</v>
      </c>
      <c r="DX713" s="19">
        <f t="shared" si="1707"/>
        <v>0</v>
      </c>
      <c r="DY713" s="19">
        <f t="shared" si="1707"/>
        <v>0</v>
      </c>
      <c r="EB713" s="116">
        <f>ROW(EB713)-ROW($EB$2)+1</f>
        <v>712</v>
      </c>
      <c r="EC713" s="2" t="s">
        <v>0</v>
      </c>
      <c r="ED713" s="2" t="s">
        <v>0</v>
      </c>
      <c r="EE713" s="117" t="s">
        <v>24</v>
      </c>
      <c r="EF713" s="110" t="str">
        <f>CF!$C$46</f>
        <v>General Overhead</v>
      </c>
    </row>
    <row r="714" spans="1:136" x14ac:dyDescent="0.3">
      <c r="B714" s="27"/>
      <c r="C714" s="27"/>
      <c r="D714" s="27"/>
      <c r="E714" s="27"/>
      <c r="F714" s="27"/>
      <c r="G714" s="109"/>
      <c r="H714" s="27"/>
      <c r="I714" s="76"/>
      <c r="J714" s="76"/>
      <c r="K714" s="76"/>
      <c r="L714" s="76"/>
      <c r="M714" s="76"/>
      <c r="N714" s="76"/>
      <c r="O714" s="76"/>
      <c r="P714" s="76"/>
      <c r="Q714" s="76"/>
      <c r="R714" s="76"/>
      <c r="S714" s="76"/>
      <c r="T714" s="76"/>
      <c r="U714" s="76"/>
      <c r="V714" s="76"/>
      <c r="W714" s="76"/>
      <c r="X714" s="76"/>
      <c r="Y714" s="76"/>
      <c r="Z714" s="76"/>
      <c r="AA714" s="76"/>
      <c r="AB714" s="76"/>
      <c r="AC714" s="76"/>
      <c r="AD714" s="76"/>
      <c r="AE714" s="76"/>
      <c r="AF714" s="76"/>
      <c r="AG714" s="76"/>
      <c r="AH714" s="76"/>
      <c r="AI714" s="76"/>
      <c r="AJ714" s="76"/>
      <c r="AK714" s="76"/>
      <c r="AL714" s="76"/>
      <c r="AM714" s="76"/>
      <c r="AN714" s="76"/>
      <c r="AO714" s="76"/>
      <c r="AP714" s="76"/>
      <c r="AQ714" s="76"/>
      <c r="AR714" s="76"/>
      <c r="AS714" s="76"/>
      <c r="AT714" s="76"/>
      <c r="AU714" s="76"/>
      <c r="AV714" s="76"/>
      <c r="AW714" s="76"/>
      <c r="AX714" s="76"/>
      <c r="AY714" s="76"/>
      <c r="AZ714" s="76"/>
      <c r="BA714" s="76"/>
      <c r="BB714" s="76"/>
      <c r="BC714" s="76"/>
      <c r="BD714" s="76"/>
      <c r="BE714" s="76"/>
      <c r="BF714" s="76"/>
      <c r="BG714" s="76"/>
      <c r="BH714" s="76"/>
      <c r="BI714" s="76"/>
      <c r="BJ714" s="76"/>
      <c r="BK714" s="76"/>
      <c r="BL714" s="76"/>
      <c r="BM714" s="76"/>
      <c r="BN714" s="76"/>
      <c r="BO714" s="76"/>
      <c r="BP714" s="76"/>
      <c r="BQ714" s="76"/>
      <c r="BR714" s="76"/>
      <c r="BS714" s="76"/>
      <c r="BT714" s="76"/>
      <c r="BU714" s="76"/>
      <c r="BV714" s="76"/>
      <c r="BW714" s="76"/>
      <c r="BX714" s="76"/>
      <c r="BY714" s="76"/>
      <c r="BZ714" s="76"/>
      <c r="CA714" s="76"/>
      <c r="CB714" s="76"/>
      <c r="CC714" s="76"/>
      <c r="CD714" s="76"/>
      <c r="CE714" s="76"/>
      <c r="CF714" s="76"/>
      <c r="CG714" s="76"/>
      <c r="CH714" s="76"/>
      <c r="CI714" s="76"/>
      <c r="CJ714" s="76"/>
      <c r="CK714" s="76"/>
      <c r="CL714" s="76"/>
      <c r="CM714" s="76"/>
      <c r="CN714" s="76"/>
      <c r="CO714" s="76"/>
      <c r="CP714" s="76"/>
      <c r="CQ714" s="76"/>
      <c r="CR714" s="76"/>
      <c r="CS714" s="76"/>
      <c r="CT714" s="76"/>
      <c r="CU714" s="76"/>
      <c r="CV714" s="76"/>
      <c r="CW714" s="76"/>
      <c r="CX714" s="76"/>
      <c r="CY714" s="76"/>
      <c r="CZ714" s="76"/>
      <c r="DA714" s="76"/>
      <c r="DB714" s="76"/>
      <c r="DC714" s="76"/>
      <c r="DD714" s="76"/>
      <c r="DE714" s="76"/>
      <c r="DF714" s="76"/>
      <c r="DG714" s="76"/>
      <c r="DH714" s="76"/>
      <c r="DI714" s="76"/>
      <c r="DJ714" s="76"/>
      <c r="DK714" s="76"/>
      <c r="DL714" s="76"/>
      <c r="DM714" s="76"/>
      <c r="DN714" s="76"/>
      <c r="DO714" s="76"/>
      <c r="DP714" s="76"/>
      <c r="DQ714" s="76"/>
      <c r="DR714" s="76"/>
      <c r="DS714" s="76"/>
      <c r="DT714" s="76"/>
      <c r="DU714" s="76"/>
      <c r="DV714" s="76"/>
      <c r="DW714" s="76"/>
      <c r="DX714" s="76"/>
      <c r="DY714" s="76"/>
    </row>
    <row r="715" spans="1:136" ht="33" x14ac:dyDescent="0.3">
      <c r="A715" s="8" t="s">
        <v>29</v>
      </c>
      <c r="B715" s="4"/>
      <c r="C715" s="4"/>
      <c r="D715" s="9" t="str">
        <f>Product!B42</f>
        <v>General Overhead</v>
      </c>
      <c r="E715" s="9"/>
      <c r="F715" s="9"/>
    </row>
    <row r="716" spans="1:136" x14ac:dyDescent="0.3">
      <c r="G716" s="7"/>
      <c r="I716" s="10"/>
      <c r="J716" s="10"/>
      <c r="K716" s="10"/>
      <c r="L716" s="10"/>
      <c r="M716" s="10"/>
      <c r="N716" s="10"/>
      <c r="O716" s="10"/>
      <c r="P716" s="10"/>
      <c r="Q716" s="10"/>
      <c r="R716" s="10"/>
      <c r="S716" s="10"/>
      <c r="T716" s="10"/>
      <c r="U716" s="10"/>
      <c r="V716" s="10"/>
      <c r="W716" s="10"/>
      <c r="X716" s="10"/>
      <c r="Y716" s="10"/>
      <c r="Z716" s="10"/>
      <c r="AA716" s="10"/>
      <c r="AB716" s="10"/>
      <c r="AC716" s="10"/>
      <c r="AD716" s="10"/>
      <c r="AE716" s="10"/>
      <c r="AF716" s="10"/>
      <c r="AG716" s="10"/>
      <c r="AH716" s="10"/>
      <c r="AI716" s="10"/>
      <c r="AJ716" s="10"/>
      <c r="AK716" s="10"/>
      <c r="AL716" s="10"/>
      <c r="AM716" s="10"/>
      <c r="AN716" s="10"/>
      <c r="AO716" s="10"/>
      <c r="AP716" s="10"/>
      <c r="AQ716" s="10"/>
      <c r="AR716" s="10"/>
      <c r="AS716" s="10"/>
      <c r="AT716" s="10"/>
      <c r="AU716" s="10"/>
      <c r="AV716" s="10"/>
      <c r="AW716" s="10"/>
      <c r="AX716" s="10"/>
      <c r="AY716" s="10"/>
      <c r="AZ716" s="10"/>
      <c r="BA716" s="10"/>
      <c r="BB716" s="10"/>
      <c r="BC716" s="10"/>
      <c r="BD716" s="10"/>
      <c r="BE716" s="10"/>
      <c r="BF716" s="10"/>
      <c r="BG716" s="10"/>
      <c r="BH716" s="10"/>
      <c r="BI716" s="10"/>
      <c r="BJ716" s="10"/>
      <c r="BK716" s="10"/>
      <c r="BL716" s="10"/>
      <c r="BM716" s="10"/>
      <c r="BN716" s="10"/>
      <c r="BO716" s="10"/>
      <c r="BP716" s="10"/>
      <c r="BQ716" s="10"/>
      <c r="BR716" s="10"/>
      <c r="BS716" s="10"/>
      <c r="BT716" s="10"/>
      <c r="BU716" s="10"/>
      <c r="BV716" s="10"/>
      <c r="BW716" s="10"/>
      <c r="BX716" s="10"/>
      <c r="BY716" s="10"/>
      <c r="BZ716" s="10"/>
      <c r="CA716" s="10"/>
      <c r="CB716" s="10"/>
      <c r="CC716" s="10"/>
      <c r="CD716" s="10"/>
      <c r="CE716" s="10"/>
      <c r="CF716" s="10"/>
      <c r="CG716" s="10"/>
      <c r="CH716" s="10"/>
      <c r="CI716" s="10"/>
      <c r="CJ716" s="10"/>
      <c r="CK716" s="10"/>
      <c r="CL716" s="10"/>
      <c r="CM716" s="10"/>
      <c r="CN716" s="10"/>
      <c r="CO716" s="10"/>
      <c r="CP716" s="10"/>
      <c r="CQ716" s="10"/>
      <c r="CR716" s="10"/>
      <c r="CS716" s="10"/>
      <c r="CT716" s="10"/>
      <c r="CU716" s="10"/>
      <c r="CV716" s="10"/>
      <c r="CW716" s="10"/>
      <c r="CX716" s="10"/>
      <c r="CY716" s="10"/>
      <c r="CZ716" s="10"/>
      <c r="DA716" s="10"/>
      <c r="DB716" s="10"/>
      <c r="DC716" s="10"/>
      <c r="DD716" s="10"/>
      <c r="DE716" s="10"/>
      <c r="DF716" s="10"/>
      <c r="DG716" s="10"/>
      <c r="DH716" s="10"/>
      <c r="DI716" s="10"/>
      <c r="DJ716" s="10"/>
      <c r="DK716" s="10"/>
      <c r="DL716" s="10"/>
      <c r="DM716" s="10"/>
      <c r="DN716" s="10"/>
      <c r="DO716" s="10"/>
      <c r="DP716" s="10"/>
      <c r="DQ716" s="10"/>
      <c r="DR716" s="10"/>
      <c r="DS716" s="10"/>
      <c r="DT716" s="10"/>
      <c r="DU716" s="10"/>
      <c r="DV716" s="10"/>
      <c r="DW716" s="10"/>
      <c r="DX716" s="10"/>
      <c r="DY716" s="10"/>
    </row>
    <row r="717" spans="1:136" x14ac:dyDescent="0.3">
      <c r="B717" s="2" t="str">
        <f>Product!$D$2</f>
        <v>Phase 1</v>
      </c>
      <c r="C717" s="2" t="str">
        <f>Product!$D$3</f>
        <v>50' Wide</v>
      </c>
      <c r="D717" s="129">
        <f>SUMIFS(INDEX(Product!$B$2:$U$97, MATCH(D715, Product!$B$2:$B$97, 0), ), Product!$B$2:$U$2, $B717, Product!$B$3:$U$3, $C717)</f>
        <v>-16550</v>
      </c>
      <c r="F717" s="128"/>
      <c r="G717" s="11">
        <f>SUM(H717:DZ717)</f>
        <v>-496500</v>
      </c>
      <c r="I717" s="12">
        <f>I163*$D717</f>
        <v>0</v>
      </c>
      <c r="J717" s="12">
        <f t="shared" ref="J717:BU718" si="1708">J163*$D717</f>
        <v>0</v>
      </c>
      <c r="K717" s="12">
        <f t="shared" si="1708"/>
        <v>0</v>
      </c>
      <c r="L717" s="12">
        <f t="shared" si="1708"/>
        <v>0</v>
      </c>
      <c r="M717" s="12">
        <f t="shared" si="1708"/>
        <v>0</v>
      </c>
      <c r="N717" s="12">
        <f t="shared" si="1708"/>
        <v>0</v>
      </c>
      <c r="O717" s="12">
        <f t="shared" si="1708"/>
        <v>0</v>
      </c>
      <c r="P717" s="12">
        <f t="shared" si="1708"/>
        <v>0</v>
      </c>
      <c r="Q717" s="12">
        <f t="shared" si="1708"/>
        <v>0</v>
      </c>
      <c r="R717" s="12">
        <f t="shared" si="1708"/>
        <v>0</v>
      </c>
      <c r="S717" s="12">
        <f t="shared" si="1708"/>
        <v>0</v>
      </c>
      <c r="T717" s="12">
        <f t="shared" si="1708"/>
        <v>0</v>
      </c>
      <c r="U717" s="12">
        <f t="shared" si="1708"/>
        <v>0</v>
      </c>
      <c r="V717" s="12">
        <f t="shared" si="1708"/>
        <v>0</v>
      </c>
      <c r="W717" s="12">
        <f t="shared" si="1708"/>
        <v>-41375</v>
      </c>
      <c r="X717" s="12">
        <f t="shared" si="1708"/>
        <v>-41375</v>
      </c>
      <c r="Y717" s="12">
        <f t="shared" si="1708"/>
        <v>-41375</v>
      </c>
      <c r="Z717" s="12">
        <f t="shared" si="1708"/>
        <v>-41375</v>
      </c>
      <c r="AA717" s="12">
        <f t="shared" si="1708"/>
        <v>-41375</v>
      </c>
      <c r="AB717" s="12">
        <f t="shared" si="1708"/>
        <v>-41375</v>
      </c>
      <c r="AC717" s="12">
        <f t="shared" si="1708"/>
        <v>-41375</v>
      </c>
      <c r="AD717" s="12">
        <f t="shared" si="1708"/>
        <v>-41375</v>
      </c>
      <c r="AE717" s="12">
        <f t="shared" si="1708"/>
        <v>-41375</v>
      </c>
      <c r="AF717" s="12">
        <f t="shared" si="1708"/>
        <v>-41375</v>
      </c>
      <c r="AG717" s="12">
        <f t="shared" si="1708"/>
        <v>-41375</v>
      </c>
      <c r="AH717" s="12">
        <f t="shared" si="1708"/>
        <v>-41375</v>
      </c>
      <c r="AI717" s="12">
        <f t="shared" si="1708"/>
        <v>0</v>
      </c>
      <c r="AJ717" s="12">
        <f t="shared" si="1708"/>
        <v>0</v>
      </c>
      <c r="AK717" s="12">
        <f t="shared" si="1708"/>
        <v>0</v>
      </c>
      <c r="AL717" s="12">
        <f t="shared" si="1708"/>
        <v>0</v>
      </c>
      <c r="AM717" s="12">
        <f t="shared" si="1708"/>
        <v>0</v>
      </c>
      <c r="AN717" s="12">
        <f t="shared" si="1708"/>
        <v>0</v>
      </c>
      <c r="AO717" s="12">
        <f t="shared" si="1708"/>
        <v>0</v>
      </c>
      <c r="AP717" s="12">
        <f t="shared" si="1708"/>
        <v>0</v>
      </c>
      <c r="AQ717" s="12">
        <f t="shared" si="1708"/>
        <v>0</v>
      </c>
      <c r="AR717" s="12">
        <f t="shared" si="1708"/>
        <v>0</v>
      </c>
      <c r="AS717" s="12">
        <f t="shared" si="1708"/>
        <v>0</v>
      </c>
      <c r="AT717" s="12">
        <f t="shared" si="1708"/>
        <v>0</v>
      </c>
      <c r="AU717" s="12">
        <f t="shared" si="1708"/>
        <v>0</v>
      </c>
      <c r="AV717" s="12">
        <f t="shared" si="1708"/>
        <v>0</v>
      </c>
      <c r="AW717" s="12">
        <f t="shared" si="1708"/>
        <v>0</v>
      </c>
      <c r="AX717" s="12">
        <f t="shared" si="1708"/>
        <v>0</v>
      </c>
      <c r="AY717" s="12">
        <f t="shared" si="1708"/>
        <v>0</v>
      </c>
      <c r="AZ717" s="12">
        <f t="shared" si="1708"/>
        <v>0</v>
      </c>
      <c r="BA717" s="12">
        <f t="shared" si="1708"/>
        <v>0</v>
      </c>
      <c r="BB717" s="12">
        <f t="shared" si="1708"/>
        <v>0</v>
      </c>
      <c r="BC717" s="12">
        <f t="shared" si="1708"/>
        <v>0</v>
      </c>
      <c r="BD717" s="12">
        <f t="shared" si="1708"/>
        <v>0</v>
      </c>
      <c r="BE717" s="12">
        <f t="shared" si="1708"/>
        <v>0</v>
      </c>
      <c r="BF717" s="12">
        <f t="shared" si="1708"/>
        <v>0</v>
      </c>
      <c r="BG717" s="12">
        <f t="shared" si="1708"/>
        <v>0</v>
      </c>
      <c r="BH717" s="12">
        <f t="shared" si="1708"/>
        <v>0</v>
      </c>
      <c r="BI717" s="12">
        <f t="shared" si="1708"/>
        <v>0</v>
      </c>
      <c r="BJ717" s="12">
        <f t="shared" si="1708"/>
        <v>0</v>
      </c>
      <c r="BK717" s="12">
        <f t="shared" si="1708"/>
        <v>0</v>
      </c>
      <c r="BL717" s="12">
        <f t="shared" si="1708"/>
        <v>0</v>
      </c>
      <c r="BM717" s="12">
        <f t="shared" si="1708"/>
        <v>0</v>
      </c>
      <c r="BN717" s="12">
        <f t="shared" si="1708"/>
        <v>0</v>
      </c>
      <c r="BO717" s="12">
        <f t="shared" si="1708"/>
        <v>0</v>
      </c>
      <c r="BP717" s="12">
        <f t="shared" si="1708"/>
        <v>0</v>
      </c>
      <c r="BQ717" s="12">
        <f t="shared" si="1708"/>
        <v>0</v>
      </c>
      <c r="BR717" s="12">
        <f t="shared" si="1708"/>
        <v>0</v>
      </c>
      <c r="BS717" s="12">
        <f t="shared" si="1708"/>
        <v>0</v>
      </c>
      <c r="BT717" s="12">
        <f t="shared" si="1708"/>
        <v>0</v>
      </c>
      <c r="BU717" s="12">
        <f t="shared" si="1708"/>
        <v>0</v>
      </c>
      <c r="BV717" s="12">
        <f t="shared" ref="BV717:DY719" si="1709">BV163*$D717</f>
        <v>0</v>
      </c>
      <c r="BW717" s="12">
        <f t="shared" si="1709"/>
        <v>0</v>
      </c>
      <c r="BX717" s="12">
        <f t="shared" si="1709"/>
        <v>0</v>
      </c>
      <c r="BY717" s="12">
        <f t="shared" si="1709"/>
        <v>0</v>
      </c>
      <c r="BZ717" s="12">
        <f t="shared" si="1709"/>
        <v>0</v>
      </c>
      <c r="CA717" s="12">
        <f t="shared" si="1709"/>
        <v>0</v>
      </c>
      <c r="CB717" s="12">
        <f t="shared" si="1709"/>
        <v>0</v>
      </c>
      <c r="CC717" s="12">
        <f t="shared" si="1709"/>
        <v>0</v>
      </c>
      <c r="CD717" s="12">
        <f t="shared" si="1709"/>
        <v>0</v>
      </c>
      <c r="CE717" s="12">
        <f t="shared" si="1709"/>
        <v>0</v>
      </c>
      <c r="CF717" s="12">
        <f t="shared" si="1709"/>
        <v>0</v>
      </c>
      <c r="CG717" s="12">
        <f t="shared" si="1709"/>
        <v>0</v>
      </c>
      <c r="CH717" s="12">
        <f t="shared" si="1709"/>
        <v>0</v>
      </c>
      <c r="CI717" s="12">
        <f t="shared" si="1709"/>
        <v>0</v>
      </c>
      <c r="CJ717" s="12">
        <f t="shared" si="1709"/>
        <v>0</v>
      </c>
      <c r="CK717" s="12">
        <f t="shared" si="1709"/>
        <v>0</v>
      </c>
      <c r="CL717" s="12">
        <f t="shared" si="1709"/>
        <v>0</v>
      </c>
      <c r="CM717" s="12">
        <f t="shared" si="1709"/>
        <v>0</v>
      </c>
      <c r="CN717" s="12">
        <f t="shared" si="1709"/>
        <v>0</v>
      </c>
      <c r="CO717" s="12">
        <f t="shared" si="1709"/>
        <v>0</v>
      </c>
      <c r="CP717" s="12">
        <f t="shared" si="1709"/>
        <v>0</v>
      </c>
      <c r="CQ717" s="12">
        <f t="shared" si="1709"/>
        <v>0</v>
      </c>
      <c r="CR717" s="12">
        <f t="shared" si="1709"/>
        <v>0</v>
      </c>
      <c r="CS717" s="12">
        <f t="shared" si="1709"/>
        <v>0</v>
      </c>
      <c r="CT717" s="12">
        <f t="shared" si="1709"/>
        <v>0</v>
      </c>
      <c r="CU717" s="12">
        <f t="shared" si="1709"/>
        <v>0</v>
      </c>
      <c r="CV717" s="12">
        <f t="shared" si="1709"/>
        <v>0</v>
      </c>
      <c r="CW717" s="12">
        <f t="shared" si="1709"/>
        <v>0</v>
      </c>
      <c r="CX717" s="12">
        <f t="shared" si="1709"/>
        <v>0</v>
      </c>
      <c r="CY717" s="12">
        <f t="shared" si="1709"/>
        <v>0</v>
      </c>
      <c r="CZ717" s="12">
        <f t="shared" si="1709"/>
        <v>0</v>
      </c>
      <c r="DA717" s="12">
        <f t="shared" si="1709"/>
        <v>0</v>
      </c>
      <c r="DB717" s="12">
        <f t="shared" si="1709"/>
        <v>0</v>
      </c>
      <c r="DC717" s="12">
        <f t="shared" si="1709"/>
        <v>0</v>
      </c>
      <c r="DD717" s="12">
        <f t="shared" si="1709"/>
        <v>0</v>
      </c>
      <c r="DE717" s="12">
        <f t="shared" si="1709"/>
        <v>0</v>
      </c>
      <c r="DF717" s="12">
        <f t="shared" si="1709"/>
        <v>0</v>
      </c>
      <c r="DG717" s="12">
        <f t="shared" si="1709"/>
        <v>0</v>
      </c>
      <c r="DH717" s="12">
        <f t="shared" si="1709"/>
        <v>0</v>
      </c>
      <c r="DI717" s="12">
        <f t="shared" si="1709"/>
        <v>0</v>
      </c>
      <c r="DJ717" s="12">
        <f t="shared" si="1709"/>
        <v>0</v>
      </c>
      <c r="DK717" s="12">
        <f t="shared" si="1709"/>
        <v>0</v>
      </c>
      <c r="DL717" s="12">
        <f t="shared" si="1709"/>
        <v>0</v>
      </c>
      <c r="DM717" s="12">
        <f t="shared" si="1709"/>
        <v>0</v>
      </c>
      <c r="DN717" s="12">
        <f t="shared" si="1709"/>
        <v>0</v>
      </c>
      <c r="DO717" s="12">
        <f t="shared" si="1709"/>
        <v>0</v>
      </c>
      <c r="DP717" s="12">
        <f t="shared" si="1709"/>
        <v>0</v>
      </c>
      <c r="DQ717" s="12">
        <f t="shared" si="1709"/>
        <v>0</v>
      </c>
      <c r="DR717" s="12">
        <f t="shared" si="1709"/>
        <v>0</v>
      </c>
      <c r="DS717" s="12">
        <f t="shared" si="1709"/>
        <v>0</v>
      </c>
      <c r="DT717" s="12">
        <f t="shared" si="1709"/>
        <v>0</v>
      </c>
      <c r="DU717" s="12">
        <f t="shared" si="1709"/>
        <v>0</v>
      </c>
      <c r="DV717" s="12">
        <f t="shared" si="1709"/>
        <v>0</v>
      </c>
      <c r="DW717" s="12">
        <f t="shared" si="1709"/>
        <v>0</v>
      </c>
      <c r="DX717" s="12">
        <f t="shared" si="1709"/>
        <v>0</v>
      </c>
      <c r="DY717" s="12">
        <f t="shared" si="1709"/>
        <v>0</v>
      </c>
      <c r="EB717" s="116">
        <f>ROW(EB717)-ROW($EB$2)+1</f>
        <v>716</v>
      </c>
      <c r="EC717" s="2" t="str">
        <f>B717</f>
        <v>Phase 1</v>
      </c>
      <c r="ED717" s="2" t="str">
        <f>C717</f>
        <v>50' Wide</v>
      </c>
      <c r="EE717" s="33" t="str">
        <f>EE737</f>
        <v>GAAP</v>
      </c>
      <c r="EF717" s="2" t="str">
        <f>EF737</f>
        <v>General Overhead</v>
      </c>
    </row>
    <row r="718" spans="1:136" x14ac:dyDescent="0.3">
      <c r="B718" s="2" t="str">
        <f>Product!$E$2</f>
        <v>Phase 1</v>
      </c>
      <c r="C718" s="2" t="str">
        <f>Product!$E$3</f>
        <v>60' Wide</v>
      </c>
      <c r="D718" s="129">
        <f>SUMIFS(INDEX(Product!$B$2:$U$97, MATCH(D715, Product!$B$2:$B$97, 0), ), Product!$B$2:$U$2, $B718, Product!$B$3:$U$3, $C718)</f>
        <v>-19625</v>
      </c>
      <c r="F718" s="128"/>
      <c r="G718" s="11">
        <f>SUM(H718:DZ718)</f>
        <v>-588750</v>
      </c>
      <c r="I718" s="12">
        <f t="shared" ref="I718:X735" si="1710">I164*$D718</f>
        <v>0</v>
      </c>
      <c r="J718" s="12">
        <f t="shared" si="1710"/>
        <v>0</v>
      </c>
      <c r="K718" s="12">
        <f t="shared" si="1710"/>
        <v>0</v>
      </c>
      <c r="L718" s="12">
        <f t="shared" si="1710"/>
        <v>0</v>
      </c>
      <c r="M718" s="12">
        <f t="shared" si="1710"/>
        <v>0</v>
      </c>
      <c r="N718" s="12">
        <f t="shared" si="1710"/>
        <v>0</v>
      </c>
      <c r="O718" s="12">
        <f t="shared" si="1710"/>
        <v>0</v>
      </c>
      <c r="P718" s="12">
        <f t="shared" si="1710"/>
        <v>0</v>
      </c>
      <c r="Q718" s="12">
        <f t="shared" si="1710"/>
        <v>0</v>
      </c>
      <c r="R718" s="12">
        <f t="shared" si="1710"/>
        <v>0</v>
      </c>
      <c r="S718" s="12">
        <f t="shared" si="1710"/>
        <v>0</v>
      </c>
      <c r="T718" s="12">
        <f t="shared" si="1710"/>
        <v>0</v>
      </c>
      <c r="U718" s="12">
        <f t="shared" si="1710"/>
        <v>0</v>
      </c>
      <c r="V718" s="12">
        <f t="shared" si="1710"/>
        <v>0</v>
      </c>
      <c r="W718" s="12">
        <f t="shared" si="1710"/>
        <v>-49062.5</v>
      </c>
      <c r="X718" s="12">
        <f t="shared" si="1710"/>
        <v>-49062.5</v>
      </c>
      <c r="Y718" s="12">
        <f t="shared" si="1708"/>
        <v>-49062.5</v>
      </c>
      <c r="Z718" s="12">
        <f t="shared" si="1708"/>
        <v>-49062.5</v>
      </c>
      <c r="AA718" s="12">
        <f t="shared" si="1708"/>
        <v>-49062.5</v>
      </c>
      <c r="AB718" s="12">
        <f t="shared" si="1708"/>
        <v>-49062.5</v>
      </c>
      <c r="AC718" s="12">
        <f t="shared" si="1708"/>
        <v>-49062.5</v>
      </c>
      <c r="AD718" s="12">
        <f t="shared" si="1708"/>
        <v>-49062.5</v>
      </c>
      <c r="AE718" s="12">
        <f t="shared" si="1708"/>
        <v>-49062.5</v>
      </c>
      <c r="AF718" s="12">
        <f t="shared" si="1708"/>
        <v>-49062.5</v>
      </c>
      <c r="AG718" s="12">
        <f t="shared" si="1708"/>
        <v>-49062.5</v>
      </c>
      <c r="AH718" s="12">
        <f t="shared" si="1708"/>
        <v>-49062.5</v>
      </c>
      <c r="AI718" s="12">
        <f t="shared" si="1708"/>
        <v>0</v>
      </c>
      <c r="AJ718" s="12">
        <f t="shared" si="1708"/>
        <v>0</v>
      </c>
      <c r="AK718" s="12">
        <f t="shared" si="1708"/>
        <v>0</v>
      </c>
      <c r="AL718" s="12">
        <f t="shared" si="1708"/>
        <v>0</v>
      </c>
      <c r="AM718" s="12">
        <f t="shared" si="1708"/>
        <v>0</v>
      </c>
      <c r="AN718" s="12">
        <f t="shared" si="1708"/>
        <v>0</v>
      </c>
      <c r="AO718" s="12">
        <f t="shared" si="1708"/>
        <v>0</v>
      </c>
      <c r="AP718" s="12">
        <f t="shared" si="1708"/>
        <v>0</v>
      </c>
      <c r="AQ718" s="12">
        <f t="shared" si="1708"/>
        <v>0</v>
      </c>
      <c r="AR718" s="12">
        <f t="shared" si="1708"/>
        <v>0</v>
      </c>
      <c r="AS718" s="12">
        <f t="shared" si="1708"/>
        <v>0</v>
      </c>
      <c r="AT718" s="12">
        <f t="shared" si="1708"/>
        <v>0</v>
      </c>
      <c r="AU718" s="12">
        <f t="shared" si="1708"/>
        <v>0</v>
      </c>
      <c r="AV718" s="12">
        <f t="shared" si="1708"/>
        <v>0</v>
      </c>
      <c r="AW718" s="12">
        <f t="shared" si="1708"/>
        <v>0</v>
      </c>
      <c r="AX718" s="12">
        <f t="shared" si="1708"/>
        <v>0</v>
      </c>
      <c r="AY718" s="12">
        <f t="shared" si="1708"/>
        <v>0</v>
      </c>
      <c r="AZ718" s="12">
        <f t="shared" si="1708"/>
        <v>0</v>
      </c>
      <c r="BA718" s="12">
        <f t="shared" si="1708"/>
        <v>0</v>
      </c>
      <c r="BB718" s="12">
        <f t="shared" si="1708"/>
        <v>0</v>
      </c>
      <c r="BC718" s="12">
        <f t="shared" si="1708"/>
        <v>0</v>
      </c>
      <c r="BD718" s="12">
        <f t="shared" si="1708"/>
        <v>0</v>
      </c>
      <c r="BE718" s="12">
        <f t="shared" si="1708"/>
        <v>0</v>
      </c>
      <c r="BF718" s="12">
        <f t="shared" si="1708"/>
        <v>0</v>
      </c>
      <c r="BG718" s="12">
        <f t="shared" si="1708"/>
        <v>0</v>
      </c>
      <c r="BH718" s="12">
        <f t="shared" si="1708"/>
        <v>0</v>
      </c>
      <c r="BI718" s="12">
        <f t="shared" si="1708"/>
        <v>0</v>
      </c>
      <c r="BJ718" s="12">
        <f t="shared" si="1708"/>
        <v>0</v>
      </c>
      <c r="BK718" s="12">
        <f t="shared" si="1708"/>
        <v>0</v>
      </c>
      <c r="BL718" s="12">
        <f t="shared" si="1708"/>
        <v>0</v>
      </c>
      <c r="BM718" s="12">
        <f t="shared" si="1708"/>
        <v>0</v>
      </c>
      <c r="BN718" s="12">
        <f t="shared" si="1708"/>
        <v>0</v>
      </c>
      <c r="BO718" s="12">
        <f t="shared" si="1708"/>
        <v>0</v>
      </c>
      <c r="BP718" s="12">
        <f t="shared" si="1708"/>
        <v>0</v>
      </c>
      <c r="BQ718" s="12">
        <f t="shared" si="1708"/>
        <v>0</v>
      </c>
      <c r="BR718" s="12">
        <f t="shared" si="1708"/>
        <v>0</v>
      </c>
      <c r="BS718" s="12">
        <f t="shared" si="1708"/>
        <v>0</v>
      </c>
      <c r="BT718" s="12">
        <f t="shared" si="1708"/>
        <v>0</v>
      </c>
      <c r="BU718" s="12">
        <f t="shared" si="1708"/>
        <v>0</v>
      </c>
      <c r="BV718" s="12">
        <f t="shared" si="1709"/>
        <v>0</v>
      </c>
      <c r="BW718" s="12">
        <f t="shared" si="1709"/>
        <v>0</v>
      </c>
      <c r="BX718" s="12">
        <f t="shared" si="1709"/>
        <v>0</v>
      </c>
      <c r="BY718" s="12">
        <f t="shared" si="1709"/>
        <v>0</v>
      </c>
      <c r="BZ718" s="12">
        <f t="shared" si="1709"/>
        <v>0</v>
      </c>
      <c r="CA718" s="12">
        <f t="shared" si="1709"/>
        <v>0</v>
      </c>
      <c r="CB718" s="12">
        <f t="shared" si="1709"/>
        <v>0</v>
      </c>
      <c r="CC718" s="12">
        <f t="shared" si="1709"/>
        <v>0</v>
      </c>
      <c r="CD718" s="12">
        <f t="shared" si="1709"/>
        <v>0</v>
      </c>
      <c r="CE718" s="12">
        <f t="shared" si="1709"/>
        <v>0</v>
      </c>
      <c r="CF718" s="12">
        <f t="shared" si="1709"/>
        <v>0</v>
      </c>
      <c r="CG718" s="12">
        <f t="shared" si="1709"/>
        <v>0</v>
      </c>
      <c r="CH718" s="12">
        <f t="shared" si="1709"/>
        <v>0</v>
      </c>
      <c r="CI718" s="12">
        <f t="shared" si="1709"/>
        <v>0</v>
      </c>
      <c r="CJ718" s="12">
        <f t="shared" si="1709"/>
        <v>0</v>
      </c>
      <c r="CK718" s="12">
        <f t="shared" si="1709"/>
        <v>0</v>
      </c>
      <c r="CL718" s="12">
        <f t="shared" si="1709"/>
        <v>0</v>
      </c>
      <c r="CM718" s="12">
        <f t="shared" si="1709"/>
        <v>0</v>
      </c>
      <c r="CN718" s="12">
        <f t="shared" si="1709"/>
        <v>0</v>
      </c>
      <c r="CO718" s="12">
        <f t="shared" si="1709"/>
        <v>0</v>
      </c>
      <c r="CP718" s="12">
        <f t="shared" si="1709"/>
        <v>0</v>
      </c>
      <c r="CQ718" s="12">
        <f t="shared" si="1709"/>
        <v>0</v>
      </c>
      <c r="CR718" s="12">
        <f t="shared" si="1709"/>
        <v>0</v>
      </c>
      <c r="CS718" s="12">
        <f t="shared" si="1709"/>
        <v>0</v>
      </c>
      <c r="CT718" s="12">
        <f t="shared" si="1709"/>
        <v>0</v>
      </c>
      <c r="CU718" s="12">
        <f t="shared" si="1709"/>
        <v>0</v>
      </c>
      <c r="CV718" s="12">
        <f t="shared" si="1709"/>
        <v>0</v>
      </c>
      <c r="CW718" s="12">
        <f t="shared" si="1709"/>
        <v>0</v>
      </c>
      <c r="CX718" s="12">
        <f t="shared" si="1709"/>
        <v>0</v>
      </c>
      <c r="CY718" s="12">
        <f t="shared" si="1709"/>
        <v>0</v>
      </c>
      <c r="CZ718" s="12">
        <f t="shared" si="1709"/>
        <v>0</v>
      </c>
      <c r="DA718" s="12">
        <f t="shared" si="1709"/>
        <v>0</v>
      </c>
      <c r="DB718" s="12">
        <f t="shared" si="1709"/>
        <v>0</v>
      </c>
      <c r="DC718" s="12">
        <f t="shared" si="1709"/>
        <v>0</v>
      </c>
      <c r="DD718" s="12">
        <f t="shared" si="1709"/>
        <v>0</v>
      </c>
      <c r="DE718" s="12">
        <f t="shared" si="1709"/>
        <v>0</v>
      </c>
      <c r="DF718" s="12">
        <f t="shared" si="1709"/>
        <v>0</v>
      </c>
      <c r="DG718" s="12">
        <f t="shared" si="1709"/>
        <v>0</v>
      </c>
      <c r="DH718" s="12">
        <f t="shared" si="1709"/>
        <v>0</v>
      </c>
      <c r="DI718" s="12">
        <f t="shared" si="1709"/>
        <v>0</v>
      </c>
      <c r="DJ718" s="12">
        <f t="shared" si="1709"/>
        <v>0</v>
      </c>
      <c r="DK718" s="12">
        <f t="shared" si="1709"/>
        <v>0</v>
      </c>
      <c r="DL718" s="12">
        <f t="shared" si="1709"/>
        <v>0</v>
      </c>
      <c r="DM718" s="12">
        <f t="shared" si="1709"/>
        <v>0</v>
      </c>
      <c r="DN718" s="12">
        <f t="shared" si="1709"/>
        <v>0</v>
      </c>
      <c r="DO718" s="12">
        <f t="shared" si="1709"/>
        <v>0</v>
      </c>
      <c r="DP718" s="12">
        <f t="shared" si="1709"/>
        <v>0</v>
      </c>
      <c r="DQ718" s="12">
        <f t="shared" si="1709"/>
        <v>0</v>
      </c>
      <c r="DR718" s="12">
        <f t="shared" si="1709"/>
        <v>0</v>
      </c>
      <c r="DS718" s="12">
        <f t="shared" si="1709"/>
        <v>0</v>
      </c>
      <c r="DT718" s="12">
        <f t="shared" si="1709"/>
        <v>0</v>
      </c>
      <c r="DU718" s="12">
        <f t="shared" si="1709"/>
        <v>0</v>
      </c>
      <c r="DV718" s="12">
        <f t="shared" si="1709"/>
        <v>0</v>
      </c>
      <c r="DW718" s="12">
        <f t="shared" si="1709"/>
        <v>0</v>
      </c>
      <c r="DX718" s="12">
        <f t="shared" si="1709"/>
        <v>0</v>
      </c>
      <c r="DY718" s="12">
        <f t="shared" si="1709"/>
        <v>0</v>
      </c>
      <c r="EB718" s="116">
        <f t="shared" ref="EB718:EB735" si="1711">ROW(EB718)-ROW($EB$2)+1</f>
        <v>717</v>
      </c>
      <c r="EC718" s="2" t="str">
        <f t="shared" ref="EC718:EC719" si="1712">B718</f>
        <v>Phase 1</v>
      </c>
      <c r="ED718" s="2" t="str">
        <f t="shared" ref="ED718:ED719" si="1713">C718</f>
        <v>60' Wide</v>
      </c>
      <c r="EE718" s="33" t="str">
        <f>EE737</f>
        <v>GAAP</v>
      </c>
      <c r="EF718" s="2" t="str">
        <f>EF737</f>
        <v>General Overhead</v>
      </c>
    </row>
    <row r="719" spans="1:136" x14ac:dyDescent="0.3">
      <c r="B719" s="2" t="str">
        <f>Product!$F$2</f>
        <v>Phase 1</v>
      </c>
      <c r="C719" s="2" t="str">
        <f>Product!$F$3</f>
        <v>75' Wide</v>
      </c>
      <c r="D719" s="129">
        <f>SUMIFS(INDEX(Product!$B$2:$U$97, MATCH(D715, Product!$B$2:$B$97, 0), ), Product!$B$2:$U$2, $B719, Product!$B$3:$U$3, $C719)</f>
        <v>-22975</v>
      </c>
      <c r="F719" s="128"/>
      <c r="G719" s="11">
        <f>SUM(H719:DZ719)</f>
        <v>-459500.00000000017</v>
      </c>
      <c r="I719" s="12">
        <f t="shared" si="1710"/>
        <v>0</v>
      </c>
      <c r="J719" s="12">
        <f t="shared" ref="J719:BU719" si="1714">J165*$D719</f>
        <v>0</v>
      </c>
      <c r="K719" s="12">
        <f t="shared" si="1714"/>
        <v>0</v>
      </c>
      <c r="L719" s="12">
        <f t="shared" si="1714"/>
        <v>0</v>
      </c>
      <c r="M719" s="12">
        <f t="shared" si="1714"/>
        <v>0</v>
      </c>
      <c r="N719" s="12">
        <f t="shared" si="1714"/>
        <v>0</v>
      </c>
      <c r="O719" s="12">
        <f t="shared" si="1714"/>
        <v>0</v>
      </c>
      <c r="P719" s="12">
        <f t="shared" si="1714"/>
        <v>0</v>
      </c>
      <c r="Q719" s="12">
        <f t="shared" si="1714"/>
        <v>0</v>
      </c>
      <c r="R719" s="12">
        <f t="shared" si="1714"/>
        <v>0</v>
      </c>
      <c r="S719" s="12">
        <f t="shared" si="1714"/>
        <v>0</v>
      </c>
      <c r="T719" s="12">
        <f t="shared" si="1714"/>
        <v>0</v>
      </c>
      <c r="U719" s="12">
        <f t="shared" si="1714"/>
        <v>0</v>
      </c>
      <c r="V719" s="12">
        <f t="shared" si="1714"/>
        <v>0</v>
      </c>
      <c r="W719" s="12">
        <f t="shared" si="1714"/>
        <v>-38291.666666666672</v>
      </c>
      <c r="X719" s="12">
        <f t="shared" si="1714"/>
        <v>-38291.666666666672</v>
      </c>
      <c r="Y719" s="12">
        <f t="shared" si="1714"/>
        <v>-38291.666666666672</v>
      </c>
      <c r="Z719" s="12">
        <f t="shared" si="1714"/>
        <v>-38291.666666666672</v>
      </c>
      <c r="AA719" s="12">
        <f t="shared" si="1714"/>
        <v>-38291.666666666672</v>
      </c>
      <c r="AB719" s="12">
        <f t="shared" si="1714"/>
        <v>-38291.666666666672</v>
      </c>
      <c r="AC719" s="12">
        <f t="shared" si="1714"/>
        <v>-38291.666666666672</v>
      </c>
      <c r="AD719" s="12">
        <f t="shared" si="1714"/>
        <v>-38291.666666666672</v>
      </c>
      <c r="AE719" s="12">
        <f t="shared" si="1714"/>
        <v>-38291.666666666672</v>
      </c>
      <c r="AF719" s="12">
        <f t="shared" si="1714"/>
        <v>-38291.666666666672</v>
      </c>
      <c r="AG719" s="12">
        <f t="shared" si="1714"/>
        <v>-38291.666666666672</v>
      </c>
      <c r="AH719" s="12">
        <f t="shared" si="1714"/>
        <v>-38291.666666666672</v>
      </c>
      <c r="AI719" s="12">
        <f t="shared" si="1714"/>
        <v>0</v>
      </c>
      <c r="AJ719" s="12">
        <f t="shared" si="1714"/>
        <v>0</v>
      </c>
      <c r="AK719" s="12">
        <f t="shared" si="1714"/>
        <v>0</v>
      </c>
      <c r="AL719" s="12">
        <f t="shared" si="1714"/>
        <v>0</v>
      </c>
      <c r="AM719" s="12">
        <f t="shared" si="1714"/>
        <v>0</v>
      </c>
      <c r="AN719" s="12">
        <f t="shared" si="1714"/>
        <v>0</v>
      </c>
      <c r="AO719" s="12">
        <f t="shared" si="1714"/>
        <v>0</v>
      </c>
      <c r="AP719" s="12">
        <f t="shared" si="1714"/>
        <v>0</v>
      </c>
      <c r="AQ719" s="12">
        <f t="shared" si="1714"/>
        <v>0</v>
      </c>
      <c r="AR719" s="12">
        <f t="shared" si="1714"/>
        <v>0</v>
      </c>
      <c r="AS719" s="12">
        <f t="shared" si="1714"/>
        <v>0</v>
      </c>
      <c r="AT719" s="12">
        <f t="shared" si="1714"/>
        <v>0</v>
      </c>
      <c r="AU719" s="12">
        <f t="shared" si="1714"/>
        <v>0</v>
      </c>
      <c r="AV719" s="12">
        <f t="shared" si="1714"/>
        <v>0</v>
      </c>
      <c r="AW719" s="12">
        <f t="shared" si="1714"/>
        <v>0</v>
      </c>
      <c r="AX719" s="12">
        <f t="shared" si="1714"/>
        <v>0</v>
      </c>
      <c r="AY719" s="12">
        <f t="shared" si="1714"/>
        <v>0</v>
      </c>
      <c r="AZ719" s="12">
        <f t="shared" si="1714"/>
        <v>0</v>
      </c>
      <c r="BA719" s="12">
        <f t="shared" si="1714"/>
        <v>0</v>
      </c>
      <c r="BB719" s="12">
        <f t="shared" si="1714"/>
        <v>0</v>
      </c>
      <c r="BC719" s="12">
        <f t="shared" si="1714"/>
        <v>0</v>
      </c>
      <c r="BD719" s="12">
        <f t="shared" si="1714"/>
        <v>0</v>
      </c>
      <c r="BE719" s="12">
        <f t="shared" si="1714"/>
        <v>0</v>
      </c>
      <c r="BF719" s="12">
        <f t="shared" si="1714"/>
        <v>0</v>
      </c>
      <c r="BG719" s="12">
        <f t="shared" si="1714"/>
        <v>0</v>
      </c>
      <c r="BH719" s="12">
        <f t="shared" si="1714"/>
        <v>0</v>
      </c>
      <c r="BI719" s="12">
        <f t="shared" si="1714"/>
        <v>0</v>
      </c>
      <c r="BJ719" s="12">
        <f t="shared" si="1714"/>
        <v>0</v>
      </c>
      <c r="BK719" s="12">
        <f t="shared" si="1714"/>
        <v>0</v>
      </c>
      <c r="BL719" s="12">
        <f t="shared" si="1714"/>
        <v>0</v>
      </c>
      <c r="BM719" s="12">
        <f t="shared" si="1714"/>
        <v>0</v>
      </c>
      <c r="BN719" s="12">
        <f t="shared" si="1714"/>
        <v>0</v>
      </c>
      <c r="BO719" s="12">
        <f t="shared" si="1714"/>
        <v>0</v>
      </c>
      <c r="BP719" s="12">
        <f t="shared" si="1714"/>
        <v>0</v>
      </c>
      <c r="BQ719" s="12">
        <f t="shared" si="1714"/>
        <v>0</v>
      </c>
      <c r="BR719" s="12">
        <f t="shared" si="1714"/>
        <v>0</v>
      </c>
      <c r="BS719" s="12">
        <f t="shared" si="1714"/>
        <v>0</v>
      </c>
      <c r="BT719" s="12">
        <f t="shared" si="1714"/>
        <v>0</v>
      </c>
      <c r="BU719" s="12">
        <f t="shared" si="1714"/>
        <v>0</v>
      </c>
      <c r="BV719" s="12">
        <f t="shared" si="1709"/>
        <v>0</v>
      </c>
      <c r="BW719" s="12">
        <f t="shared" si="1709"/>
        <v>0</v>
      </c>
      <c r="BX719" s="12">
        <f t="shared" si="1709"/>
        <v>0</v>
      </c>
      <c r="BY719" s="12">
        <f t="shared" si="1709"/>
        <v>0</v>
      </c>
      <c r="BZ719" s="12">
        <f t="shared" si="1709"/>
        <v>0</v>
      </c>
      <c r="CA719" s="12">
        <f t="shared" si="1709"/>
        <v>0</v>
      </c>
      <c r="CB719" s="12">
        <f t="shared" si="1709"/>
        <v>0</v>
      </c>
      <c r="CC719" s="12">
        <f t="shared" si="1709"/>
        <v>0</v>
      </c>
      <c r="CD719" s="12">
        <f t="shared" si="1709"/>
        <v>0</v>
      </c>
      <c r="CE719" s="12">
        <f t="shared" si="1709"/>
        <v>0</v>
      </c>
      <c r="CF719" s="12">
        <f t="shared" si="1709"/>
        <v>0</v>
      </c>
      <c r="CG719" s="12">
        <f t="shared" si="1709"/>
        <v>0</v>
      </c>
      <c r="CH719" s="12">
        <f t="shared" si="1709"/>
        <v>0</v>
      </c>
      <c r="CI719" s="12">
        <f t="shared" si="1709"/>
        <v>0</v>
      </c>
      <c r="CJ719" s="12">
        <f t="shared" si="1709"/>
        <v>0</v>
      </c>
      <c r="CK719" s="12">
        <f t="shared" si="1709"/>
        <v>0</v>
      </c>
      <c r="CL719" s="12">
        <f t="shared" si="1709"/>
        <v>0</v>
      </c>
      <c r="CM719" s="12">
        <f t="shared" si="1709"/>
        <v>0</v>
      </c>
      <c r="CN719" s="12">
        <f t="shared" si="1709"/>
        <v>0</v>
      </c>
      <c r="CO719" s="12">
        <f t="shared" si="1709"/>
        <v>0</v>
      </c>
      <c r="CP719" s="12">
        <f t="shared" si="1709"/>
        <v>0</v>
      </c>
      <c r="CQ719" s="12">
        <f t="shared" si="1709"/>
        <v>0</v>
      </c>
      <c r="CR719" s="12">
        <f t="shared" si="1709"/>
        <v>0</v>
      </c>
      <c r="CS719" s="12">
        <f t="shared" si="1709"/>
        <v>0</v>
      </c>
      <c r="CT719" s="12">
        <f t="shared" si="1709"/>
        <v>0</v>
      </c>
      <c r="CU719" s="12">
        <f t="shared" si="1709"/>
        <v>0</v>
      </c>
      <c r="CV719" s="12">
        <f t="shared" si="1709"/>
        <v>0</v>
      </c>
      <c r="CW719" s="12">
        <f t="shared" si="1709"/>
        <v>0</v>
      </c>
      <c r="CX719" s="12">
        <f t="shared" si="1709"/>
        <v>0</v>
      </c>
      <c r="CY719" s="12">
        <f t="shared" si="1709"/>
        <v>0</v>
      </c>
      <c r="CZ719" s="12">
        <f t="shared" si="1709"/>
        <v>0</v>
      </c>
      <c r="DA719" s="12">
        <f t="shared" si="1709"/>
        <v>0</v>
      </c>
      <c r="DB719" s="12">
        <f t="shared" si="1709"/>
        <v>0</v>
      </c>
      <c r="DC719" s="12">
        <f t="shared" si="1709"/>
        <v>0</v>
      </c>
      <c r="DD719" s="12">
        <f t="shared" si="1709"/>
        <v>0</v>
      </c>
      <c r="DE719" s="12">
        <f t="shared" si="1709"/>
        <v>0</v>
      </c>
      <c r="DF719" s="12">
        <f t="shared" si="1709"/>
        <v>0</v>
      </c>
      <c r="DG719" s="12">
        <f t="shared" si="1709"/>
        <v>0</v>
      </c>
      <c r="DH719" s="12">
        <f t="shared" si="1709"/>
        <v>0</v>
      </c>
      <c r="DI719" s="12">
        <f t="shared" si="1709"/>
        <v>0</v>
      </c>
      <c r="DJ719" s="12">
        <f t="shared" si="1709"/>
        <v>0</v>
      </c>
      <c r="DK719" s="12">
        <f t="shared" si="1709"/>
        <v>0</v>
      </c>
      <c r="DL719" s="12">
        <f t="shared" si="1709"/>
        <v>0</v>
      </c>
      <c r="DM719" s="12">
        <f t="shared" si="1709"/>
        <v>0</v>
      </c>
      <c r="DN719" s="12">
        <f t="shared" si="1709"/>
        <v>0</v>
      </c>
      <c r="DO719" s="12">
        <f t="shared" si="1709"/>
        <v>0</v>
      </c>
      <c r="DP719" s="12">
        <f t="shared" si="1709"/>
        <v>0</v>
      </c>
      <c r="DQ719" s="12">
        <f t="shared" si="1709"/>
        <v>0</v>
      </c>
      <c r="DR719" s="12">
        <f t="shared" si="1709"/>
        <v>0</v>
      </c>
      <c r="DS719" s="12">
        <f t="shared" si="1709"/>
        <v>0</v>
      </c>
      <c r="DT719" s="12">
        <f t="shared" si="1709"/>
        <v>0</v>
      </c>
      <c r="DU719" s="12">
        <f t="shared" si="1709"/>
        <v>0</v>
      </c>
      <c r="DV719" s="12">
        <f t="shared" si="1709"/>
        <v>0</v>
      </c>
      <c r="DW719" s="12">
        <f t="shared" si="1709"/>
        <v>0</v>
      </c>
      <c r="DX719" s="12">
        <f t="shared" si="1709"/>
        <v>0</v>
      </c>
      <c r="DY719" s="12">
        <f t="shared" si="1709"/>
        <v>0</v>
      </c>
      <c r="EB719" s="116">
        <f t="shared" si="1711"/>
        <v>718</v>
      </c>
      <c r="EC719" s="2" t="str">
        <f t="shared" si="1712"/>
        <v>Phase 1</v>
      </c>
      <c r="ED719" s="2" t="str">
        <f t="shared" si="1713"/>
        <v>75' Wide</v>
      </c>
      <c r="EE719" s="33" t="str">
        <f>EE737</f>
        <v>GAAP</v>
      </c>
      <c r="EF719" s="2" t="str">
        <f>EF737</f>
        <v>General Overhead</v>
      </c>
    </row>
    <row r="720" spans="1:136" x14ac:dyDescent="0.3">
      <c r="D720" s="129"/>
      <c r="F720" s="128"/>
      <c r="G720" s="13"/>
      <c r="I720" s="12"/>
      <c r="J720" s="12"/>
      <c r="K720" s="12"/>
      <c r="L720" s="12"/>
      <c r="M720" s="12"/>
      <c r="N720" s="12"/>
      <c r="O720" s="12"/>
      <c r="P720" s="12"/>
      <c r="Q720" s="12"/>
      <c r="R720" s="12"/>
      <c r="S720" s="12"/>
      <c r="T720" s="12"/>
      <c r="U720" s="12"/>
      <c r="V720" s="12"/>
      <c r="W720" s="12"/>
      <c r="X720" s="12"/>
      <c r="Y720" s="12"/>
      <c r="Z720" s="12"/>
      <c r="AA720" s="12"/>
      <c r="AB720" s="12"/>
      <c r="AC720" s="12"/>
      <c r="AD720" s="12"/>
      <c r="AE720" s="12"/>
      <c r="AF720" s="12"/>
      <c r="AG720" s="12"/>
      <c r="AH720" s="12"/>
      <c r="AI720" s="12"/>
      <c r="AJ720" s="12"/>
      <c r="AK720" s="12"/>
      <c r="AL720" s="12"/>
      <c r="AM720" s="12"/>
      <c r="AN720" s="12"/>
      <c r="AO720" s="12"/>
      <c r="AP720" s="12"/>
      <c r="AQ720" s="12"/>
      <c r="AR720" s="12"/>
      <c r="AS720" s="12"/>
      <c r="AT720" s="12"/>
      <c r="AU720" s="12"/>
      <c r="AV720" s="12"/>
      <c r="AW720" s="12"/>
      <c r="AX720" s="12"/>
      <c r="AY720" s="12"/>
      <c r="AZ720" s="12"/>
      <c r="BA720" s="12"/>
      <c r="BB720" s="12"/>
      <c r="BC720" s="12"/>
      <c r="BD720" s="12"/>
      <c r="BE720" s="12"/>
      <c r="BF720" s="12"/>
      <c r="BG720" s="12"/>
      <c r="BH720" s="12"/>
      <c r="BI720" s="12"/>
      <c r="BJ720" s="12"/>
      <c r="BK720" s="12"/>
      <c r="BL720" s="12"/>
      <c r="BM720" s="12"/>
      <c r="BN720" s="12"/>
      <c r="BO720" s="12"/>
      <c r="BP720" s="12"/>
      <c r="BQ720" s="12"/>
      <c r="BR720" s="12"/>
      <c r="BS720" s="12"/>
      <c r="BT720" s="12"/>
      <c r="BU720" s="12"/>
      <c r="BV720" s="12"/>
      <c r="BW720" s="12"/>
      <c r="BX720" s="12"/>
      <c r="BY720" s="12"/>
      <c r="BZ720" s="12"/>
      <c r="CA720" s="12"/>
      <c r="CB720" s="12"/>
      <c r="CC720" s="12"/>
      <c r="CD720" s="12"/>
      <c r="CE720" s="12"/>
      <c r="CF720" s="12"/>
      <c r="CG720" s="12"/>
      <c r="CH720" s="12"/>
      <c r="CI720" s="12"/>
      <c r="CJ720" s="12"/>
      <c r="CK720" s="12"/>
      <c r="CL720" s="12"/>
      <c r="CM720" s="12"/>
      <c r="CN720" s="12"/>
      <c r="CO720" s="12"/>
      <c r="CP720" s="12"/>
      <c r="CQ720" s="12"/>
      <c r="CR720" s="12"/>
      <c r="CS720" s="12"/>
      <c r="CT720" s="12"/>
      <c r="CU720" s="12"/>
      <c r="CV720" s="12"/>
      <c r="CW720" s="12"/>
      <c r="CX720" s="12"/>
      <c r="CY720" s="12"/>
      <c r="CZ720" s="12"/>
      <c r="DA720" s="12"/>
      <c r="DB720" s="12"/>
      <c r="DC720" s="12"/>
      <c r="DD720" s="12"/>
      <c r="DE720" s="12"/>
      <c r="DF720" s="12"/>
      <c r="DG720" s="12"/>
      <c r="DH720" s="12"/>
      <c r="DI720" s="12"/>
      <c r="DJ720" s="12"/>
      <c r="DK720" s="12"/>
      <c r="DL720" s="12"/>
      <c r="DM720" s="12"/>
      <c r="DN720" s="12"/>
      <c r="DO720" s="12"/>
      <c r="DP720" s="12"/>
      <c r="DQ720" s="12"/>
      <c r="DR720" s="12"/>
      <c r="DS720" s="12"/>
      <c r="DT720" s="12"/>
      <c r="DU720" s="12"/>
      <c r="DV720" s="12"/>
      <c r="DW720" s="12"/>
      <c r="DX720" s="12"/>
      <c r="DY720" s="12"/>
      <c r="EE720" s="33"/>
    </row>
    <row r="721" spans="2:136" x14ac:dyDescent="0.3">
      <c r="B721" s="2" t="str">
        <f>Product!$G$2</f>
        <v>Phase 2</v>
      </c>
      <c r="C721" s="2" t="str">
        <f>Product!$G$3</f>
        <v>50' Wide</v>
      </c>
      <c r="D721" s="129">
        <f>SUMIFS(INDEX(Product!$B$2:$U$97, MATCH(D715, Product!$B$2:$B$97, 0), ), Product!$B$2:$U$2, $B721, Product!$B$3:$U$3, $C721)</f>
        <v>-16550</v>
      </c>
      <c r="F721" s="128"/>
      <c r="G721" s="11">
        <f>SUM(H721:DZ721)</f>
        <v>-496500</v>
      </c>
      <c r="I721" s="12">
        <f t="shared" si="1710"/>
        <v>0</v>
      </c>
      <c r="J721" s="12">
        <f t="shared" ref="J721:BU723" si="1715">J167*$D721</f>
        <v>0</v>
      </c>
      <c r="K721" s="12">
        <f t="shared" si="1715"/>
        <v>0</v>
      </c>
      <c r="L721" s="12">
        <f t="shared" si="1715"/>
        <v>0</v>
      </c>
      <c r="M721" s="12">
        <f t="shared" si="1715"/>
        <v>0</v>
      </c>
      <c r="N721" s="12">
        <f t="shared" si="1715"/>
        <v>0</v>
      </c>
      <c r="O721" s="12">
        <f t="shared" si="1715"/>
        <v>0</v>
      </c>
      <c r="P721" s="12">
        <f t="shared" si="1715"/>
        <v>0</v>
      </c>
      <c r="Q721" s="12">
        <f t="shared" si="1715"/>
        <v>0</v>
      </c>
      <c r="R721" s="12">
        <f t="shared" si="1715"/>
        <v>0</v>
      </c>
      <c r="S721" s="12">
        <f t="shared" si="1715"/>
        <v>0</v>
      </c>
      <c r="T721" s="12">
        <f t="shared" si="1715"/>
        <v>0</v>
      </c>
      <c r="U721" s="12">
        <f t="shared" si="1715"/>
        <v>0</v>
      </c>
      <c r="V721" s="12">
        <f t="shared" si="1715"/>
        <v>0</v>
      </c>
      <c r="W721" s="12">
        <f t="shared" si="1715"/>
        <v>0</v>
      </c>
      <c r="X721" s="12">
        <f t="shared" si="1715"/>
        <v>0</v>
      </c>
      <c r="Y721" s="12">
        <f t="shared" si="1715"/>
        <v>0</v>
      </c>
      <c r="Z721" s="12">
        <f t="shared" si="1715"/>
        <v>0</v>
      </c>
      <c r="AA721" s="12">
        <f t="shared" si="1715"/>
        <v>0</v>
      </c>
      <c r="AB721" s="12">
        <f t="shared" si="1715"/>
        <v>0</v>
      </c>
      <c r="AC721" s="12">
        <f t="shared" si="1715"/>
        <v>0</v>
      </c>
      <c r="AD721" s="12">
        <f t="shared" si="1715"/>
        <v>0</v>
      </c>
      <c r="AE721" s="12">
        <f t="shared" si="1715"/>
        <v>0</v>
      </c>
      <c r="AF721" s="12">
        <f t="shared" si="1715"/>
        <v>0</v>
      </c>
      <c r="AG721" s="12">
        <f t="shared" si="1715"/>
        <v>0</v>
      </c>
      <c r="AH721" s="12">
        <f t="shared" si="1715"/>
        <v>0</v>
      </c>
      <c r="AI721" s="12">
        <f t="shared" si="1715"/>
        <v>-41375</v>
      </c>
      <c r="AJ721" s="12">
        <f t="shared" si="1715"/>
        <v>-41375</v>
      </c>
      <c r="AK721" s="12">
        <f t="shared" si="1715"/>
        <v>-41375</v>
      </c>
      <c r="AL721" s="12">
        <f t="shared" si="1715"/>
        <v>-41375</v>
      </c>
      <c r="AM721" s="12">
        <f t="shared" si="1715"/>
        <v>-41375</v>
      </c>
      <c r="AN721" s="12">
        <f t="shared" si="1715"/>
        <v>-41375</v>
      </c>
      <c r="AO721" s="12">
        <f t="shared" si="1715"/>
        <v>-41375</v>
      </c>
      <c r="AP721" s="12">
        <f t="shared" si="1715"/>
        <v>-41375</v>
      </c>
      <c r="AQ721" s="12">
        <f t="shared" si="1715"/>
        <v>-41375</v>
      </c>
      <c r="AR721" s="12">
        <f t="shared" si="1715"/>
        <v>-41375</v>
      </c>
      <c r="AS721" s="12">
        <f t="shared" si="1715"/>
        <v>-41375</v>
      </c>
      <c r="AT721" s="12">
        <f t="shared" si="1715"/>
        <v>-41375</v>
      </c>
      <c r="AU721" s="12">
        <f t="shared" si="1715"/>
        <v>0</v>
      </c>
      <c r="AV721" s="12">
        <f t="shared" si="1715"/>
        <v>0</v>
      </c>
      <c r="AW721" s="12">
        <f t="shared" si="1715"/>
        <v>0</v>
      </c>
      <c r="AX721" s="12">
        <f t="shared" si="1715"/>
        <v>0</v>
      </c>
      <c r="AY721" s="12">
        <f t="shared" si="1715"/>
        <v>0</v>
      </c>
      <c r="AZ721" s="12">
        <f t="shared" si="1715"/>
        <v>0</v>
      </c>
      <c r="BA721" s="12">
        <f t="shared" si="1715"/>
        <v>0</v>
      </c>
      <c r="BB721" s="12">
        <f t="shared" si="1715"/>
        <v>0</v>
      </c>
      <c r="BC721" s="12">
        <f t="shared" si="1715"/>
        <v>0</v>
      </c>
      <c r="BD721" s="12">
        <f t="shared" si="1715"/>
        <v>0</v>
      </c>
      <c r="BE721" s="12">
        <f t="shared" si="1715"/>
        <v>0</v>
      </c>
      <c r="BF721" s="12">
        <f t="shared" si="1715"/>
        <v>0</v>
      </c>
      <c r="BG721" s="12">
        <f t="shared" si="1715"/>
        <v>0</v>
      </c>
      <c r="BH721" s="12">
        <f t="shared" si="1715"/>
        <v>0</v>
      </c>
      <c r="BI721" s="12">
        <f t="shared" si="1715"/>
        <v>0</v>
      </c>
      <c r="BJ721" s="12">
        <f t="shared" si="1715"/>
        <v>0</v>
      </c>
      <c r="BK721" s="12">
        <f t="shared" si="1715"/>
        <v>0</v>
      </c>
      <c r="BL721" s="12">
        <f t="shared" si="1715"/>
        <v>0</v>
      </c>
      <c r="BM721" s="12">
        <f t="shared" si="1715"/>
        <v>0</v>
      </c>
      <c r="BN721" s="12">
        <f t="shared" si="1715"/>
        <v>0</v>
      </c>
      <c r="BO721" s="12">
        <f t="shared" si="1715"/>
        <v>0</v>
      </c>
      <c r="BP721" s="12">
        <f t="shared" si="1715"/>
        <v>0</v>
      </c>
      <c r="BQ721" s="12">
        <f t="shared" si="1715"/>
        <v>0</v>
      </c>
      <c r="BR721" s="12">
        <f t="shared" si="1715"/>
        <v>0</v>
      </c>
      <c r="BS721" s="12">
        <f t="shared" si="1715"/>
        <v>0</v>
      </c>
      <c r="BT721" s="12">
        <f t="shared" si="1715"/>
        <v>0</v>
      </c>
      <c r="BU721" s="12">
        <f t="shared" si="1715"/>
        <v>0</v>
      </c>
      <c r="BV721" s="12">
        <f t="shared" ref="BV721:DY723" si="1716">BV167*$D721</f>
        <v>0</v>
      </c>
      <c r="BW721" s="12">
        <f t="shared" si="1716"/>
        <v>0</v>
      </c>
      <c r="BX721" s="12">
        <f t="shared" si="1716"/>
        <v>0</v>
      </c>
      <c r="BY721" s="12">
        <f t="shared" si="1716"/>
        <v>0</v>
      </c>
      <c r="BZ721" s="12">
        <f t="shared" si="1716"/>
        <v>0</v>
      </c>
      <c r="CA721" s="12">
        <f t="shared" si="1716"/>
        <v>0</v>
      </c>
      <c r="CB721" s="12">
        <f t="shared" si="1716"/>
        <v>0</v>
      </c>
      <c r="CC721" s="12">
        <f t="shared" si="1716"/>
        <v>0</v>
      </c>
      <c r="CD721" s="12">
        <f t="shared" si="1716"/>
        <v>0</v>
      </c>
      <c r="CE721" s="12">
        <f t="shared" si="1716"/>
        <v>0</v>
      </c>
      <c r="CF721" s="12">
        <f t="shared" si="1716"/>
        <v>0</v>
      </c>
      <c r="CG721" s="12">
        <f t="shared" si="1716"/>
        <v>0</v>
      </c>
      <c r="CH721" s="12">
        <f t="shared" si="1716"/>
        <v>0</v>
      </c>
      <c r="CI721" s="12">
        <f t="shared" si="1716"/>
        <v>0</v>
      </c>
      <c r="CJ721" s="12">
        <f t="shared" si="1716"/>
        <v>0</v>
      </c>
      <c r="CK721" s="12">
        <f t="shared" si="1716"/>
        <v>0</v>
      </c>
      <c r="CL721" s="12">
        <f t="shared" si="1716"/>
        <v>0</v>
      </c>
      <c r="CM721" s="12">
        <f t="shared" si="1716"/>
        <v>0</v>
      </c>
      <c r="CN721" s="12">
        <f t="shared" si="1716"/>
        <v>0</v>
      </c>
      <c r="CO721" s="12">
        <f t="shared" si="1716"/>
        <v>0</v>
      </c>
      <c r="CP721" s="12">
        <f t="shared" si="1716"/>
        <v>0</v>
      </c>
      <c r="CQ721" s="12">
        <f t="shared" si="1716"/>
        <v>0</v>
      </c>
      <c r="CR721" s="12">
        <f t="shared" si="1716"/>
        <v>0</v>
      </c>
      <c r="CS721" s="12">
        <f t="shared" si="1716"/>
        <v>0</v>
      </c>
      <c r="CT721" s="12">
        <f t="shared" si="1716"/>
        <v>0</v>
      </c>
      <c r="CU721" s="12">
        <f t="shared" si="1716"/>
        <v>0</v>
      </c>
      <c r="CV721" s="12">
        <f t="shared" si="1716"/>
        <v>0</v>
      </c>
      <c r="CW721" s="12">
        <f t="shared" si="1716"/>
        <v>0</v>
      </c>
      <c r="CX721" s="12">
        <f t="shared" si="1716"/>
        <v>0</v>
      </c>
      <c r="CY721" s="12">
        <f t="shared" si="1716"/>
        <v>0</v>
      </c>
      <c r="CZ721" s="12">
        <f t="shared" si="1716"/>
        <v>0</v>
      </c>
      <c r="DA721" s="12">
        <f t="shared" si="1716"/>
        <v>0</v>
      </c>
      <c r="DB721" s="12">
        <f t="shared" si="1716"/>
        <v>0</v>
      </c>
      <c r="DC721" s="12">
        <f t="shared" si="1716"/>
        <v>0</v>
      </c>
      <c r="DD721" s="12">
        <f t="shared" si="1716"/>
        <v>0</v>
      </c>
      <c r="DE721" s="12">
        <f t="shared" si="1716"/>
        <v>0</v>
      </c>
      <c r="DF721" s="12">
        <f t="shared" si="1716"/>
        <v>0</v>
      </c>
      <c r="DG721" s="12">
        <f t="shared" si="1716"/>
        <v>0</v>
      </c>
      <c r="DH721" s="12">
        <f t="shared" si="1716"/>
        <v>0</v>
      </c>
      <c r="DI721" s="12">
        <f t="shared" si="1716"/>
        <v>0</v>
      </c>
      <c r="DJ721" s="12">
        <f t="shared" si="1716"/>
        <v>0</v>
      </c>
      <c r="DK721" s="12">
        <f t="shared" si="1716"/>
        <v>0</v>
      </c>
      <c r="DL721" s="12">
        <f t="shared" si="1716"/>
        <v>0</v>
      </c>
      <c r="DM721" s="12">
        <f t="shared" si="1716"/>
        <v>0</v>
      </c>
      <c r="DN721" s="12">
        <f t="shared" si="1716"/>
        <v>0</v>
      </c>
      <c r="DO721" s="12">
        <f t="shared" si="1716"/>
        <v>0</v>
      </c>
      <c r="DP721" s="12">
        <f t="shared" si="1716"/>
        <v>0</v>
      </c>
      <c r="DQ721" s="12">
        <f t="shared" si="1716"/>
        <v>0</v>
      </c>
      <c r="DR721" s="12">
        <f t="shared" si="1716"/>
        <v>0</v>
      </c>
      <c r="DS721" s="12">
        <f t="shared" si="1716"/>
        <v>0</v>
      </c>
      <c r="DT721" s="12">
        <f t="shared" si="1716"/>
        <v>0</v>
      </c>
      <c r="DU721" s="12">
        <f t="shared" si="1716"/>
        <v>0</v>
      </c>
      <c r="DV721" s="12">
        <f t="shared" si="1716"/>
        <v>0</v>
      </c>
      <c r="DW721" s="12">
        <f t="shared" si="1716"/>
        <v>0</v>
      </c>
      <c r="DX721" s="12">
        <f t="shared" si="1716"/>
        <v>0</v>
      </c>
      <c r="DY721" s="12">
        <f t="shared" si="1716"/>
        <v>0</v>
      </c>
      <c r="EB721" s="116">
        <f t="shared" si="1711"/>
        <v>720</v>
      </c>
      <c r="EC721" s="2" t="str">
        <f t="shared" ref="EC721:EC723" si="1717">B721</f>
        <v>Phase 2</v>
      </c>
      <c r="ED721" s="2" t="str">
        <f t="shared" ref="ED721:ED723" si="1718">C721</f>
        <v>50' Wide</v>
      </c>
      <c r="EE721" s="33" t="str">
        <f>EE737</f>
        <v>GAAP</v>
      </c>
      <c r="EF721" s="2" t="str">
        <f>EF737</f>
        <v>General Overhead</v>
      </c>
    </row>
    <row r="722" spans="2:136" x14ac:dyDescent="0.3">
      <c r="B722" s="2" t="str">
        <f>Product!$H$2</f>
        <v>Phase 2</v>
      </c>
      <c r="C722" s="2" t="str">
        <f>Product!$H$3</f>
        <v>60' Wide</v>
      </c>
      <c r="D722" s="129">
        <f>SUMIFS(INDEX(Product!$B$2:$U$97, MATCH(D715, Product!$B$2:$B$97, 0), ), Product!$B$2:$U$2, $B722, Product!$B$3:$U$3, $C722)</f>
        <v>-19625</v>
      </c>
      <c r="F722" s="128"/>
      <c r="G722" s="11">
        <f>SUM(H722:DZ722)</f>
        <v>-588750</v>
      </c>
      <c r="I722" s="12">
        <f t="shared" si="1710"/>
        <v>0</v>
      </c>
      <c r="J722" s="12">
        <f t="shared" si="1715"/>
        <v>0</v>
      </c>
      <c r="K722" s="12">
        <f t="shared" si="1715"/>
        <v>0</v>
      </c>
      <c r="L722" s="12">
        <f t="shared" si="1715"/>
        <v>0</v>
      </c>
      <c r="M722" s="12">
        <f t="shared" si="1715"/>
        <v>0</v>
      </c>
      <c r="N722" s="12">
        <f t="shared" si="1715"/>
        <v>0</v>
      </c>
      <c r="O722" s="12">
        <f t="shared" si="1715"/>
        <v>0</v>
      </c>
      <c r="P722" s="12">
        <f t="shared" si="1715"/>
        <v>0</v>
      </c>
      <c r="Q722" s="12">
        <f t="shared" si="1715"/>
        <v>0</v>
      </c>
      <c r="R722" s="12">
        <f t="shared" si="1715"/>
        <v>0</v>
      </c>
      <c r="S722" s="12">
        <f t="shared" si="1715"/>
        <v>0</v>
      </c>
      <c r="T722" s="12">
        <f t="shared" si="1715"/>
        <v>0</v>
      </c>
      <c r="U722" s="12">
        <f t="shared" si="1715"/>
        <v>0</v>
      </c>
      <c r="V722" s="12">
        <f t="shared" si="1715"/>
        <v>0</v>
      </c>
      <c r="W722" s="12">
        <f t="shared" si="1715"/>
        <v>0</v>
      </c>
      <c r="X722" s="12">
        <f t="shared" si="1715"/>
        <v>0</v>
      </c>
      <c r="Y722" s="12">
        <f t="shared" si="1715"/>
        <v>0</v>
      </c>
      <c r="Z722" s="12">
        <f t="shared" si="1715"/>
        <v>0</v>
      </c>
      <c r="AA722" s="12">
        <f t="shared" si="1715"/>
        <v>0</v>
      </c>
      <c r="AB722" s="12">
        <f t="shared" si="1715"/>
        <v>0</v>
      </c>
      <c r="AC722" s="12">
        <f t="shared" si="1715"/>
        <v>0</v>
      </c>
      <c r="AD722" s="12">
        <f t="shared" si="1715"/>
        <v>0</v>
      </c>
      <c r="AE722" s="12">
        <f t="shared" si="1715"/>
        <v>0</v>
      </c>
      <c r="AF722" s="12">
        <f t="shared" si="1715"/>
        <v>0</v>
      </c>
      <c r="AG722" s="12">
        <f t="shared" si="1715"/>
        <v>0</v>
      </c>
      <c r="AH722" s="12">
        <f t="shared" si="1715"/>
        <v>0</v>
      </c>
      <c r="AI722" s="12">
        <f t="shared" si="1715"/>
        <v>-49062.5</v>
      </c>
      <c r="AJ722" s="12">
        <f t="shared" si="1715"/>
        <v>-49062.5</v>
      </c>
      <c r="AK722" s="12">
        <f t="shared" si="1715"/>
        <v>-49062.5</v>
      </c>
      <c r="AL722" s="12">
        <f t="shared" si="1715"/>
        <v>-49062.5</v>
      </c>
      <c r="AM722" s="12">
        <f t="shared" si="1715"/>
        <v>-49062.5</v>
      </c>
      <c r="AN722" s="12">
        <f t="shared" si="1715"/>
        <v>-49062.5</v>
      </c>
      <c r="AO722" s="12">
        <f t="shared" si="1715"/>
        <v>-49062.5</v>
      </c>
      <c r="AP722" s="12">
        <f t="shared" si="1715"/>
        <v>-49062.5</v>
      </c>
      <c r="AQ722" s="12">
        <f t="shared" si="1715"/>
        <v>-49062.5</v>
      </c>
      <c r="AR722" s="12">
        <f t="shared" si="1715"/>
        <v>-49062.5</v>
      </c>
      <c r="AS722" s="12">
        <f t="shared" si="1715"/>
        <v>-49062.5</v>
      </c>
      <c r="AT722" s="12">
        <f t="shared" si="1715"/>
        <v>-49062.5</v>
      </c>
      <c r="AU722" s="12">
        <f t="shared" si="1715"/>
        <v>0</v>
      </c>
      <c r="AV722" s="12">
        <f t="shared" si="1715"/>
        <v>0</v>
      </c>
      <c r="AW722" s="12">
        <f t="shared" si="1715"/>
        <v>0</v>
      </c>
      <c r="AX722" s="12">
        <f t="shared" si="1715"/>
        <v>0</v>
      </c>
      <c r="AY722" s="12">
        <f t="shared" si="1715"/>
        <v>0</v>
      </c>
      <c r="AZ722" s="12">
        <f t="shared" si="1715"/>
        <v>0</v>
      </c>
      <c r="BA722" s="12">
        <f t="shared" si="1715"/>
        <v>0</v>
      </c>
      <c r="BB722" s="12">
        <f t="shared" si="1715"/>
        <v>0</v>
      </c>
      <c r="BC722" s="12">
        <f t="shared" si="1715"/>
        <v>0</v>
      </c>
      <c r="BD722" s="12">
        <f t="shared" si="1715"/>
        <v>0</v>
      </c>
      <c r="BE722" s="12">
        <f t="shared" si="1715"/>
        <v>0</v>
      </c>
      <c r="BF722" s="12">
        <f t="shared" si="1715"/>
        <v>0</v>
      </c>
      <c r="BG722" s="12">
        <f t="shared" si="1715"/>
        <v>0</v>
      </c>
      <c r="BH722" s="12">
        <f t="shared" si="1715"/>
        <v>0</v>
      </c>
      <c r="BI722" s="12">
        <f t="shared" si="1715"/>
        <v>0</v>
      </c>
      <c r="BJ722" s="12">
        <f t="shared" si="1715"/>
        <v>0</v>
      </c>
      <c r="BK722" s="12">
        <f t="shared" si="1715"/>
        <v>0</v>
      </c>
      <c r="BL722" s="12">
        <f t="shared" si="1715"/>
        <v>0</v>
      </c>
      <c r="BM722" s="12">
        <f t="shared" si="1715"/>
        <v>0</v>
      </c>
      <c r="BN722" s="12">
        <f t="shared" si="1715"/>
        <v>0</v>
      </c>
      <c r="BO722" s="12">
        <f t="shared" si="1715"/>
        <v>0</v>
      </c>
      <c r="BP722" s="12">
        <f t="shared" si="1715"/>
        <v>0</v>
      </c>
      <c r="BQ722" s="12">
        <f t="shared" si="1715"/>
        <v>0</v>
      </c>
      <c r="BR722" s="12">
        <f t="shared" si="1715"/>
        <v>0</v>
      </c>
      <c r="BS722" s="12">
        <f t="shared" si="1715"/>
        <v>0</v>
      </c>
      <c r="BT722" s="12">
        <f t="shared" si="1715"/>
        <v>0</v>
      </c>
      <c r="BU722" s="12">
        <f t="shared" si="1715"/>
        <v>0</v>
      </c>
      <c r="BV722" s="12">
        <f t="shared" si="1716"/>
        <v>0</v>
      </c>
      <c r="BW722" s="12">
        <f t="shared" si="1716"/>
        <v>0</v>
      </c>
      <c r="BX722" s="12">
        <f t="shared" si="1716"/>
        <v>0</v>
      </c>
      <c r="BY722" s="12">
        <f t="shared" si="1716"/>
        <v>0</v>
      </c>
      <c r="BZ722" s="12">
        <f t="shared" si="1716"/>
        <v>0</v>
      </c>
      <c r="CA722" s="12">
        <f t="shared" si="1716"/>
        <v>0</v>
      </c>
      <c r="CB722" s="12">
        <f t="shared" si="1716"/>
        <v>0</v>
      </c>
      <c r="CC722" s="12">
        <f t="shared" si="1716"/>
        <v>0</v>
      </c>
      <c r="CD722" s="12">
        <f t="shared" si="1716"/>
        <v>0</v>
      </c>
      <c r="CE722" s="12">
        <f t="shared" si="1716"/>
        <v>0</v>
      </c>
      <c r="CF722" s="12">
        <f t="shared" si="1716"/>
        <v>0</v>
      </c>
      <c r="CG722" s="12">
        <f t="shared" si="1716"/>
        <v>0</v>
      </c>
      <c r="CH722" s="12">
        <f t="shared" si="1716"/>
        <v>0</v>
      </c>
      <c r="CI722" s="12">
        <f t="shared" si="1716"/>
        <v>0</v>
      </c>
      <c r="CJ722" s="12">
        <f t="shared" si="1716"/>
        <v>0</v>
      </c>
      <c r="CK722" s="12">
        <f t="shared" si="1716"/>
        <v>0</v>
      </c>
      <c r="CL722" s="12">
        <f t="shared" si="1716"/>
        <v>0</v>
      </c>
      <c r="CM722" s="12">
        <f t="shared" si="1716"/>
        <v>0</v>
      </c>
      <c r="CN722" s="12">
        <f t="shared" si="1716"/>
        <v>0</v>
      </c>
      <c r="CO722" s="12">
        <f t="shared" si="1716"/>
        <v>0</v>
      </c>
      <c r="CP722" s="12">
        <f t="shared" si="1716"/>
        <v>0</v>
      </c>
      <c r="CQ722" s="12">
        <f t="shared" si="1716"/>
        <v>0</v>
      </c>
      <c r="CR722" s="12">
        <f t="shared" si="1716"/>
        <v>0</v>
      </c>
      <c r="CS722" s="12">
        <f t="shared" si="1716"/>
        <v>0</v>
      </c>
      <c r="CT722" s="12">
        <f t="shared" si="1716"/>
        <v>0</v>
      </c>
      <c r="CU722" s="12">
        <f t="shared" si="1716"/>
        <v>0</v>
      </c>
      <c r="CV722" s="12">
        <f t="shared" si="1716"/>
        <v>0</v>
      </c>
      <c r="CW722" s="12">
        <f t="shared" si="1716"/>
        <v>0</v>
      </c>
      <c r="CX722" s="12">
        <f t="shared" si="1716"/>
        <v>0</v>
      </c>
      <c r="CY722" s="12">
        <f t="shared" si="1716"/>
        <v>0</v>
      </c>
      <c r="CZ722" s="12">
        <f t="shared" si="1716"/>
        <v>0</v>
      </c>
      <c r="DA722" s="12">
        <f t="shared" si="1716"/>
        <v>0</v>
      </c>
      <c r="DB722" s="12">
        <f t="shared" si="1716"/>
        <v>0</v>
      </c>
      <c r="DC722" s="12">
        <f t="shared" si="1716"/>
        <v>0</v>
      </c>
      <c r="DD722" s="12">
        <f t="shared" si="1716"/>
        <v>0</v>
      </c>
      <c r="DE722" s="12">
        <f t="shared" si="1716"/>
        <v>0</v>
      </c>
      <c r="DF722" s="12">
        <f t="shared" si="1716"/>
        <v>0</v>
      </c>
      <c r="DG722" s="12">
        <f t="shared" si="1716"/>
        <v>0</v>
      </c>
      <c r="DH722" s="12">
        <f t="shared" si="1716"/>
        <v>0</v>
      </c>
      <c r="DI722" s="12">
        <f t="shared" si="1716"/>
        <v>0</v>
      </c>
      <c r="DJ722" s="12">
        <f t="shared" si="1716"/>
        <v>0</v>
      </c>
      <c r="DK722" s="12">
        <f t="shared" si="1716"/>
        <v>0</v>
      </c>
      <c r="DL722" s="12">
        <f t="shared" si="1716"/>
        <v>0</v>
      </c>
      <c r="DM722" s="12">
        <f t="shared" si="1716"/>
        <v>0</v>
      </c>
      <c r="DN722" s="12">
        <f t="shared" si="1716"/>
        <v>0</v>
      </c>
      <c r="DO722" s="12">
        <f t="shared" si="1716"/>
        <v>0</v>
      </c>
      <c r="DP722" s="12">
        <f t="shared" si="1716"/>
        <v>0</v>
      </c>
      <c r="DQ722" s="12">
        <f t="shared" si="1716"/>
        <v>0</v>
      </c>
      <c r="DR722" s="12">
        <f t="shared" si="1716"/>
        <v>0</v>
      </c>
      <c r="DS722" s="12">
        <f t="shared" si="1716"/>
        <v>0</v>
      </c>
      <c r="DT722" s="12">
        <f t="shared" si="1716"/>
        <v>0</v>
      </c>
      <c r="DU722" s="12">
        <f t="shared" si="1716"/>
        <v>0</v>
      </c>
      <c r="DV722" s="12">
        <f t="shared" si="1716"/>
        <v>0</v>
      </c>
      <c r="DW722" s="12">
        <f t="shared" si="1716"/>
        <v>0</v>
      </c>
      <c r="DX722" s="12">
        <f t="shared" si="1716"/>
        <v>0</v>
      </c>
      <c r="DY722" s="12">
        <f t="shared" si="1716"/>
        <v>0</v>
      </c>
      <c r="EB722" s="116">
        <f t="shared" si="1711"/>
        <v>721</v>
      </c>
      <c r="EC722" s="2" t="str">
        <f t="shared" si="1717"/>
        <v>Phase 2</v>
      </c>
      <c r="ED722" s="2" t="str">
        <f t="shared" si="1718"/>
        <v>60' Wide</v>
      </c>
      <c r="EE722" s="33" t="str">
        <f>EE737</f>
        <v>GAAP</v>
      </c>
      <c r="EF722" s="2" t="str">
        <f>EF737</f>
        <v>General Overhead</v>
      </c>
    </row>
    <row r="723" spans="2:136" x14ac:dyDescent="0.3">
      <c r="B723" s="2" t="str">
        <f>Product!$I$2</f>
        <v>Phase 2</v>
      </c>
      <c r="C723" s="2" t="str">
        <f>Product!$I$3</f>
        <v>75' Wide</v>
      </c>
      <c r="D723" s="129">
        <f>SUMIFS(INDEX(Product!$B$2:$U$97, MATCH(D715, Product!$B$2:$B$97, 0), ), Product!$B$2:$U$2, $B723, Product!$B$3:$U$3, $C723)</f>
        <v>-22975</v>
      </c>
      <c r="F723" s="128"/>
      <c r="G723" s="11">
        <f>SUM(H723:DZ723)</f>
        <v>-459500.00000000017</v>
      </c>
      <c r="I723" s="12">
        <f t="shared" si="1710"/>
        <v>0</v>
      </c>
      <c r="J723" s="12">
        <f t="shared" si="1715"/>
        <v>0</v>
      </c>
      <c r="K723" s="12">
        <f t="shared" si="1715"/>
        <v>0</v>
      </c>
      <c r="L723" s="12">
        <f t="shared" si="1715"/>
        <v>0</v>
      </c>
      <c r="M723" s="12">
        <f t="shared" si="1715"/>
        <v>0</v>
      </c>
      <c r="N723" s="12">
        <f t="shared" si="1715"/>
        <v>0</v>
      </c>
      <c r="O723" s="12">
        <f t="shared" si="1715"/>
        <v>0</v>
      </c>
      <c r="P723" s="12">
        <f t="shared" si="1715"/>
        <v>0</v>
      </c>
      <c r="Q723" s="12">
        <f t="shared" si="1715"/>
        <v>0</v>
      </c>
      <c r="R723" s="12">
        <f t="shared" si="1715"/>
        <v>0</v>
      </c>
      <c r="S723" s="12">
        <f t="shared" si="1715"/>
        <v>0</v>
      </c>
      <c r="T723" s="12">
        <f t="shared" si="1715"/>
        <v>0</v>
      </c>
      <c r="U723" s="12">
        <f t="shared" si="1715"/>
        <v>0</v>
      </c>
      <c r="V723" s="12">
        <f t="shared" si="1715"/>
        <v>0</v>
      </c>
      <c r="W723" s="12">
        <f t="shared" si="1715"/>
        <v>0</v>
      </c>
      <c r="X723" s="12">
        <f t="shared" si="1715"/>
        <v>0</v>
      </c>
      <c r="Y723" s="12">
        <f t="shared" si="1715"/>
        <v>0</v>
      </c>
      <c r="Z723" s="12">
        <f t="shared" si="1715"/>
        <v>0</v>
      </c>
      <c r="AA723" s="12">
        <f t="shared" si="1715"/>
        <v>0</v>
      </c>
      <c r="AB723" s="12">
        <f t="shared" si="1715"/>
        <v>0</v>
      </c>
      <c r="AC723" s="12">
        <f t="shared" si="1715"/>
        <v>0</v>
      </c>
      <c r="AD723" s="12">
        <f t="shared" si="1715"/>
        <v>0</v>
      </c>
      <c r="AE723" s="12">
        <f t="shared" si="1715"/>
        <v>0</v>
      </c>
      <c r="AF723" s="12">
        <f t="shared" si="1715"/>
        <v>0</v>
      </c>
      <c r="AG723" s="12">
        <f t="shared" si="1715"/>
        <v>0</v>
      </c>
      <c r="AH723" s="12">
        <f t="shared" si="1715"/>
        <v>0</v>
      </c>
      <c r="AI723" s="12">
        <f t="shared" si="1715"/>
        <v>-38291.666666666672</v>
      </c>
      <c r="AJ723" s="12">
        <f t="shared" si="1715"/>
        <v>-38291.666666666672</v>
      </c>
      <c r="AK723" s="12">
        <f t="shared" si="1715"/>
        <v>-38291.666666666672</v>
      </c>
      <c r="AL723" s="12">
        <f t="shared" si="1715"/>
        <v>-38291.666666666672</v>
      </c>
      <c r="AM723" s="12">
        <f t="shared" si="1715"/>
        <v>-38291.666666666672</v>
      </c>
      <c r="AN723" s="12">
        <f t="shared" si="1715"/>
        <v>-38291.666666666672</v>
      </c>
      <c r="AO723" s="12">
        <f t="shared" si="1715"/>
        <v>-38291.666666666672</v>
      </c>
      <c r="AP723" s="12">
        <f t="shared" si="1715"/>
        <v>-38291.666666666672</v>
      </c>
      <c r="AQ723" s="12">
        <f t="shared" si="1715"/>
        <v>-38291.666666666672</v>
      </c>
      <c r="AR723" s="12">
        <f t="shared" si="1715"/>
        <v>-38291.666666666672</v>
      </c>
      <c r="AS723" s="12">
        <f t="shared" si="1715"/>
        <v>-38291.666666666672</v>
      </c>
      <c r="AT723" s="12">
        <f t="shared" si="1715"/>
        <v>-38291.666666666672</v>
      </c>
      <c r="AU723" s="12">
        <f t="shared" si="1715"/>
        <v>0</v>
      </c>
      <c r="AV723" s="12">
        <f t="shared" si="1715"/>
        <v>0</v>
      </c>
      <c r="AW723" s="12">
        <f t="shared" si="1715"/>
        <v>0</v>
      </c>
      <c r="AX723" s="12">
        <f t="shared" si="1715"/>
        <v>0</v>
      </c>
      <c r="AY723" s="12">
        <f t="shared" si="1715"/>
        <v>0</v>
      </c>
      <c r="AZ723" s="12">
        <f t="shared" si="1715"/>
        <v>0</v>
      </c>
      <c r="BA723" s="12">
        <f t="shared" si="1715"/>
        <v>0</v>
      </c>
      <c r="BB723" s="12">
        <f t="shared" si="1715"/>
        <v>0</v>
      </c>
      <c r="BC723" s="12">
        <f t="shared" si="1715"/>
        <v>0</v>
      </c>
      <c r="BD723" s="12">
        <f t="shared" si="1715"/>
        <v>0</v>
      </c>
      <c r="BE723" s="12">
        <f t="shared" si="1715"/>
        <v>0</v>
      </c>
      <c r="BF723" s="12">
        <f t="shared" si="1715"/>
        <v>0</v>
      </c>
      <c r="BG723" s="12">
        <f t="shared" si="1715"/>
        <v>0</v>
      </c>
      <c r="BH723" s="12">
        <f t="shared" si="1715"/>
        <v>0</v>
      </c>
      <c r="BI723" s="12">
        <f t="shared" si="1715"/>
        <v>0</v>
      </c>
      <c r="BJ723" s="12">
        <f t="shared" si="1715"/>
        <v>0</v>
      </c>
      <c r="BK723" s="12">
        <f t="shared" si="1715"/>
        <v>0</v>
      </c>
      <c r="BL723" s="12">
        <f t="shared" si="1715"/>
        <v>0</v>
      </c>
      <c r="BM723" s="12">
        <f t="shared" si="1715"/>
        <v>0</v>
      </c>
      <c r="BN723" s="12">
        <f t="shared" si="1715"/>
        <v>0</v>
      </c>
      <c r="BO723" s="12">
        <f t="shared" si="1715"/>
        <v>0</v>
      </c>
      <c r="BP723" s="12">
        <f t="shared" si="1715"/>
        <v>0</v>
      </c>
      <c r="BQ723" s="12">
        <f t="shared" si="1715"/>
        <v>0</v>
      </c>
      <c r="BR723" s="12">
        <f t="shared" si="1715"/>
        <v>0</v>
      </c>
      <c r="BS723" s="12">
        <f t="shared" si="1715"/>
        <v>0</v>
      </c>
      <c r="BT723" s="12">
        <f t="shared" si="1715"/>
        <v>0</v>
      </c>
      <c r="BU723" s="12">
        <f t="shared" si="1715"/>
        <v>0</v>
      </c>
      <c r="BV723" s="12">
        <f t="shared" si="1716"/>
        <v>0</v>
      </c>
      <c r="BW723" s="12">
        <f t="shared" si="1716"/>
        <v>0</v>
      </c>
      <c r="BX723" s="12">
        <f t="shared" si="1716"/>
        <v>0</v>
      </c>
      <c r="BY723" s="12">
        <f t="shared" si="1716"/>
        <v>0</v>
      </c>
      <c r="BZ723" s="12">
        <f t="shared" si="1716"/>
        <v>0</v>
      </c>
      <c r="CA723" s="12">
        <f t="shared" si="1716"/>
        <v>0</v>
      </c>
      <c r="CB723" s="12">
        <f t="shared" si="1716"/>
        <v>0</v>
      </c>
      <c r="CC723" s="12">
        <f t="shared" si="1716"/>
        <v>0</v>
      </c>
      <c r="CD723" s="12">
        <f t="shared" si="1716"/>
        <v>0</v>
      </c>
      <c r="CE723" s="12">
        <f t="shared" si="1716"/>
        <v>0</v>
      </c>
      <c r="CF723" s="12">
        <f t="shared" si="1716"/>
        <v>0</v>
      </c>
      <c r="CG723" s="12">
        <f t="shared" si="1716"/>
        <v>0</v>
      </c>
      <c r="CH723" s="12">
        <f t="shared" si="1716"/>
        <v>0</v>
      </c>
      <c r="CI723" s="12">
        <f t="shared" si="1716"/>
        <v>0</v>
      </c>
      <c r="CJ723" s="12">
        <f t="shared" si="1716"/>
        <v>0</v>
      </c>
      <c r="CK723" s="12">
        <f t="shared" si="1716"/>
        <v>0</v>
      </c>
      <c r="CL723" s="12">
        <f t="shared" si="1716"/>
        <v>0</v>
      </c>
      <c r="CM723" s="12">
        <f t="shared" si="1716"/>
        <v>0</v>
      </c>
      <c r="CN723" s="12">
        <f t="shared" si="1716"/>
        <v>0</v>
      </c>
      <c r="CO723" s="12">
        <f t="shared" si="1716"/>
        <v>0</v>
      </c>
      <c r="CP723" s="12">
        <f t="shared" si="1716"/>
        <v>0</v>
      </c>
      <c r="CQ723" s="12">
        <f t="shared" si="1716"/>
        <v>0</v>
      </c>
      <c r="CR723" s="12">
        <f t="shared" si="1716"/>
        <v>0</v>
      </c>
      <c r="CS723" s="12">
        <f t="shared" si="1716"/>
        <v>0</v>
      </c>
      <c r="CT723" s="12">
        <f t="shared" si="1716"/>
        <v>0</v>
      </c>
      <c r="CU723" s="12">
        <f t="shared" si="1716"/>
        <v>0</v>
      </c>
      <c r="CV723" s="12">
        <f t="shared" si="1716"/>
        <v>0</v>
      </c>
      <c r="CW723" s="12">
        <f t="shared" si="1716"/>
        <v>0</v>
      </c>
      <c r="CX723" s="12">
        <f t="shared" si="1716"/>
        <v>0</v>
      </c>
      <c r="CY723" s="12">
        <f t="shared" si="1716"/>
        <v>0</v>
      </c>
      <c r="CZ723" s="12">
        <f t="shared" si="1716"/>
        <v>0</v>
      </c>
      <c r="DA723" s="12">
        <f t="shared" si="1716"/>
        <v>0</v>
      </c>
      <c r="DB723" s="12">
        <f t="shared" si="1716"/>
        <v>0</v>
      </c>
      <c r="DC723" s="12">
        <f t="shared" si="1716"/>
        <v>0</v>
      </c>
      <c r="DD723" s="12">
        <f t="shared" si="1716"/>
        <v>0</v>
      </c>
      <c r="DE723" s="12">
        <f t="shared" si="1716"/>
        <v>0</v>
      </c>
      <c r="DF723" s="12">
        <f t="shared" si="1716"/>
        <v>0</v>
      </c>
      <c r="DG723" s="12">
        <f t="shared" si="1716"/>
        <v>0</v>
      </c>
      <c r="DH723" s="12">
        <f t="shared" si="1716"/>
        <v>0</v>
      </c>
      <c r="DI723" s="12">
        <f t="shared" si="1716"/>
        <v>0</v>
      </c>
      <c r="DJ723" s="12">
        <f t="shared" si="1716"/>
        <v>0</v>
      </c>
      <c r="DK723" s="12">
        <f t="shared" si="1716"/>
        <v>0</v>
      </c>
      <c r="DL723" s="12">
        <f t="shared" si="1716"/>
        <v>0</v>
      </c>
      <c r="DM723" s="12">
        <f t="shared" si="1716"/>
        <v>0</v>
      </c>
      <c r="DN723" s="12">
        <f t="shared" si="1716"/>
        <v>0</v>
      </c>
      <c r="DO723" s="12">
        <f t="shared" si="1716"/>
        <v>0</v>
      </c>
      <c r="DP723" s="12">
        <f t="shared" si="1716"/>
        <v>0</v>
      </c>
      <c r="DQ723" s="12">
        <f t="shared" si="1716"/>
        <v>0</v>
      </c>
      <c r="DR723" s="12">
        <f t="shared" si="1716"/>
        <v>0</v>
      </c>
      <c r="DS723" s="12">
        <f t="shared" si="1716"/>
        <v>0</v>
      </c>
      <c r="DT723" s="12">
        <f t="shared" si="1716"/>
        <v>0</v>
      </c>
      <c r="DU723" s="12">
        <f t="shared" si="1716"/>
        <v>0</v>
      </c>
      <c r="DV723" s="12">
        <f t="shared" si="1716"/>
        <v>0</v>
      </c>
      <c r="DW723" s="12">
        <f t="shared" si="1716"/>
        <v>0</v>
      </c>
      <c r="DX723" s="12">
        <f t="shared" si="1716"/>
        <v>0</v>
      </c>
      <c r="DY723" s="12">
        <f t="shared" si="1716"/>
        <v>0</v>
      </c>
      <c r="EB723" s="116">
        <f t="shared" si="1711"/>
        <v>722</v>
      </c>
      <c r="EC723" s="2" t="str">
        <f t="shared" si="1717"/>
        <v>Phase 2</v>
      </c>
      <c r="ED723" s="2" t="str">
        <f t="shared" si="1718"/>
        <v>75' Wide</v>
      </c>
      <c r="EE723" s="33" t="str">
        <f>EE737</f>
        <v>GAAP</v>
      </c>
      <c r="EF723" s="2" t="str">
        <f>EF737</f>
        <v>General Overhead</v>
      </c>
    </row>
    <row r="724" spans="2:136" x14ac:dyDescent="0.3">
      <c r="D724" s="129"/>
      <c r="F724" s="128"/>
      <c r="G724" s="13"/>
      <c r="I724" s="12"/>
      <c r="J724" s="12"/>
      <c r="K724" s="12"/>
      <c r="L724" s="12"/>
      <c r="M724" s="12"/>
      <c r="N724" s="12"/>
      <c r="O724" s="12"/>
      <c r="P724" s="12"/>
      <c r="Q724" s="12"/>
      <c r="R724" s="12"/>
      <c r="S724" s="12"/>
      <c r="T724" s="12"/>
      <c r="U724" s="12"/>
      <c r="V724" s="12"/>
      <c r="W724" s="12"/>
      <c r="X724" s="12"/>
      <c r="Y724" s="12"/>
      <c r="Z724" s="12"/>
      <c r="AA724" s="12"/>
      <c r="AB724" s="12"/>
      <c r="AC724" s="12"/>
      <c r="AD724" s="12"/>
      <c r="AE724" s="12"/>
      <c r="AF724" s="12"/>
      <c r="AG724" s="12"/>
      <c r="AH724" s="12"/>
      <c r="AI724" s="12"/>
      <c r="AJ724" s="12"/>
      <c r="AK724" s="12"/>
      <c r="AL724" s="12"/>
      <c r="AM724" s="12"/>
      <c r="AN724" s="12"/>
      <c r="AO724" s="12"/>
      <c r="AP724" s="12"/>
      <c r="AQ724" s="12"/>
      <c r="AR724" s="12"/>
      <c r="AS724" s="12"/>
      <c r="AT724" s="12"/>
      <c r="AU724" s="12"/>
      <c r="AV724" s="12"/>
      <c r="AW724" s="12"/>
      <c r="AX724" s="12"/>
      <c r="AY724" s="12"/>
      <c r="AZ724" s="12"/>
      <c r="BA724" s="12"/>
      <c r="BB724" s="12"/>
      <c r="BC724" s="12"/>
      <c r="BD724" s="12"/>
      <c r="BE724" s="12"/>
      <c r="BF724" s="12"/>
      <c r="BG724" s="12"/>
      <c r="BH724" s="12"/>
      <c r="BI724" s="12"/>
      <c r="BJ724" s="12"/>
      <c r="BK724" s="12"/>
      <c r="BL724" s="12"/>
      <c r="BM724" s="12"/>
      <c r="BN724" s="12"/>
      <c r="BO724" s="12"/>
      <c r="BP724" s="12"/>
      <c r="BQ724" s="12"/>
      <c r="BR724" s="12"/>
      <c r="BS724" s="12"/>
      <c r="BT724" s="12"/>
      <c r="BU724" s="12"/>
      <c r="BV724" s="12"/>
      <c r="BW724" s="12"/>
      <c r="BX724" s="12"/>
      <c r="BY724" s="12"/>
      <c r="BZ724" s="12"/>
      <c r="CA724" s="12"/>
      <c r="CB724" s="12"/>
      <c r="CC724" s="12"/>
      <c r="CD724" s="12"/>
      <c r="CE724" s="12"/>
      <c r="CF724" s="12"/>
      <c r="CG724" s="12"/>
      <c r="CH724" s="12"/>
      <c r="CI724" s="12"/>
      <c r="CJ724" s="12"/>
      <c r="CK724" s="12"/>
      <c r="CL724" s="12"/>
      <c r="CM724" s="12"/>
      <c r="CN724" s="12"/>
      <c r="CO724" s="12"/>
      <c r="CP724" s="12"/>
      <c r="CQ724" s="12"/>
      <c r="CR724" s="12"/>
      <c r="CS724" s="12"/>
      <c r="CT724" s="12"/>
      <c r="CU724" s="12"/>
      <c r="CV724" s="12"/>
      <c r="CW724" s="12"/>
      <c r="CX724" s="12"/>
      <c r="CY724" s="12"/>
      <c r="CZ724" s="12"/>
      <c r="DA724" s="12"/>
      <c r="DB724" s="12"/>
      <c r="DC724" s="12"/>
      <c r="DD724" s="12"/>
      <c r="DE724" s="12"/>
      <c r="DF724" s="12"/>
      <c r="DG724" s="12"/>
      <c r="DH724" s="12"/>
      <c r="DI724" s="12"/>
      <c r="DJ724" s="12"/>
      <c r="DK724" s="12"/>
      <c r="DL724" s="12"/>
      <c r="DM724" s="12"/>
      <c r="DN724" s="12"/>
      <c r="DO724" s="12"/>
      <c r="DP724" s="12"/>
      <c r="DQ724" s="12"/>
      <c r="DR724" s="12"/>
      <c r="DS724" s="12"/>
      <c r="DT724" s="12"/>
      <c r="DU724" s="12"/>
      <c r="DV724" s="12"/>
      <c r="DW724" s="12"/>
      <c r="DX724" s="12"/>
      <c r="DY724" s="12"/>
      <c r="EE724" s="33"/>
    </row>
    <row r="725" spans="2:136" x14ac:dyDescent="0.3">
      <c r="B725" s="2" t="str">
        <f>Product!$J$2</f>
        <v>Phase 3</v>
      </c>
      <c r="C725" s="2" t="str">
        <f>Product!$J$3</f>
        <v>50' Wide</v>
      </c>
      <c r="D725" s="129">
        <f>SUMIFS(INDEX(Product!$B$2:$U$97, MATCH(D715, Product!$B$2:$B$97, 0), ), Product!$B$2:$U$2, $B725, Product!$B$3:$U$3, $C725)</f>
        <v>-16550</v>
      </c>
      <c r="F725" s="128"/>
      <c r="G725" s="11">
        <f>SUM(H725:DZ725)</f>
        <v>-496500</v>
      </c>
      <c r="I725" s="12">
        <f t="shared" si="1710"/>
        <v>0</v>
      </c>
      <c r="J725" s="12">
        <f t="shared" ref="J725:BU727" si="1719">J171*$D725</f>
        <v>0</v>
      </c>
      <c r="K725" s="12">
        <f t="shared" si="1719"/>
        <v>0</v>
      </c>
      <c r="L725" s="12">
        <f t="shared" si="1719"/>
        <v>0</v>
      </c>
      <c r="M725" s="12">
        <f t="shared" si="1719"/>
        <v>0</v>
      </c>
      <c r="N725" s="12">
        <f t="shared" si="1719"/>
        <v>0</v>
      </c>
      <c r="O725" s="12">
        <f t="shared" si="1719"/>
        <v>0</v>
      </c>
      <c r="P725" s="12">
        <f t="shared" si="1719"/>
        <v>0</v>
      </c>
      <c r="Q725" s="12">
        <f t="shared" si="1719"/>
        <v>0</v>
      </c>
      <c r="R725" s="12">
        <f t="shared" si="1719"/>
        <v>0</v>
      </c>
      <c r="S725" s="12">
        <f t="shared" si="1719"/>
        <v>0</v>
      </c>
      <c r="T725" s="12">
        <f t="shared" si="1719"/>
        <v>0</v>
      </c>
      <c r="U725" s="12">
        <f t="shared" si="1719"/>
        <v>0</v>
      </c>
      <c r="V725" s="12">
        <f t="shared" si="1719"/>
        <v>0</v>
      </c>
      <c r="W725" s="12">
        <f t="shared" si="1719"/>
        <v>0</v>
      </c>
      <c r="X725" s="12">
        <f t="shared" si="1719"/>
        <v>0</v>
      </c>
      <c r="Y725" s="12">
        <f t="shared" si="1719"/>
        <v>0</v>
      </c>
      <c r="Z725" s="12">
        <f t="shared" si="1719"/>
        <v>0</v>
      </c>
      <c r="AA725" s="12">
        <f t="shared" si="1719"/>
        <v>0</v>
      </c>
      <c r="AB725" s="12">
        <f t="shared" si="1719"/>
        <v>0</v>
      </c>
      <c r="AC725" s="12">
        <f t="shared" si="1719"/>
        <v>0</v>
      </c>
      <c r="AD725" s="12">
        <f t="shared" si="1719"/>
        <v>0</v>
      </c>
      <c r="AE725" s="12">
        <f t="shared" si="1719"/>
        <v>0</v>
      </c>
      <c r="AF725" s="12">
        <f t="shared" si="1719"/>
        <v>0</v>
      </c>
      <c r="AG725" s="12">
        <f t="shared" si="1719"/>
        <v>0</v>
      </c>
      <c r="AH725" s="12">
        <f t="shared" si="1719"/>
        <v>0</v>
      </c>
      <c r="AI725" s="12">
        <f t="shared" si="1719"/>
        <v>0</v>
      </c>
      <c r="AJ725" s="12">
        <f t="shared" si="1719"/>
        <v>0</v>
      </c>
      <c r="AK725" s="12">
        <f t="shared" si="1719"/>
        <v>0</v>
      </c>
      <c r="AL725" s="12">
        <f t="shared" si="1719"/>
        <v>0</v>
      </c>
      <c r="AM725" s="12">
        <f t="shared" si="1719"/>
        <v>0</v>
      </c>
      <c r="AN725" s="12">
        <f t="shared" si="1719"/>
        <v>0</v>
      </c>
      <c r="AO725" s="12">
        <f t="shared" si="1719"/>
        <v>0</v>
      </c>
      <c r="AP725" s="12">
        <f t="shared" si="1719"/>
        <v>0</v>
      </c>
      <c r="AQ725" s="12">
        <f t="shared" si="1719"/>
        <v>0</v>
      </c>
      <c r="AR725" s="12">
        <f t="shared" si="1719"/>
        <v>0</v>
      </c>
      <c r="AS725" s="12">
        <f t="shared" si="1719"/>
        <v>0</v>
      </c>
      <c r="AT725" s="12">
        <f t="shared" si="1719"/>
        <v>0</v>
      </c>
      <c r="AU725" s="12">
        <f t="shared" si="1719"/>
        <v>-41375</v>
      </c>
      <c r="AV725" s="12">
        <f t="shared" si="1719"/>
        <v>-41375</v>
      </c>
      <c r="AW725" s="12">
        <f t="shared" si="1719"/>
        <v>-41375</v>
      </c>
      <c r="AX725" s="12">
        <f t="shared" si="1719"/>
        <v>-41375</v>
      </c>
      <c r="AY725" s="12">
        <f t="shared" si="1719"/>
        <v>-41375</v>
      </c>
      <c r="AZ725" s="12">
        <f t="shared" si="1719"/>
        <v>-41375</v>
      </c>
      <c r="BA725" s="12">
        <f t="shared" si="1719"/>
        <v>-41375</v>
      </c>
      <c r="BB725" s="12">
        <f t="shared" si="1719"/>
        <v>-41375</v>
      </c>
      <c r="BC725" s="12">
        <f t="shared" si="1719"/>
        <v>-41375</v>
      </c>
      <c r="BD725" s="12">
        <f t="shared" si="1719"/>
        <v>-41375</v>
      </c>
      <c r="BE725" s="12">
        <f t="shared" si="1719"/>
        <v>-41375</v>
      </c>
      <c r="BF725" s="12">
        <f t="shared" si="1719"/>
        <v>-41375</v>
      </c>
      <c r="BG725" s="12">
        <f t="shared" si="1719"/>
        <v>0</v>
      </c>
      <c r="BH725" s="12">
        <f t="shared" si="1719"/>
        <v>0</v>
      </c>
      <c r="BI725" s="12">
        <f t="shared" si="1719"/>
        <v>0</v>
      </c>
      <c r="BJ725" s="12">
        <f t="shared" si="1719"/>
        <v>0</v>
      </c>
      <c r="BK725" s="12">
        <f t="shared" si="1719"/>
        <v>0</v>
      </c>
      <c r="BL725" s="12">
        <f t="shared" si="1719"/>
        <v>0</v>
      </c>
      <c r="BM725" s="12">
        <f t="shared" si="1719"/>
        <v>0</v>
      </c>
      <c r="BN725" s="12">
        <f t="shared" si="1719"/>
        <v>0</v>
      </c>
      <c r="BO725" s="12">
        <f t="shared" si="1719"/>
        <v>0</v>
      </c>
      <c r="BP725" s="12">
        <f t="shared" si="1719"/>
        <v>0</v>
      </c>
      <c r="BQ725" s="12">
        <f t="shared" si="1719"/>
        <v>0</v>
      </c>
      <c r="BR725" s="12">
        <f t="shared" si="1719"/>
        <v>0</v>
      </c>
      <c r="BS725" s="12">
        <f t="shared" si="1719"/>
        <v>0</v>
      </c>
      <c r="BT725" s="12">
        <f t="shared" si="1719"/>
        <v>0</v>
      </c>
      <c r="BU725" s="12">
        <f t="shared" si="1719"/>
        <v>0</v>
      </c>
      <c r="BV725" s="12">
        <f t="shared" ref="BV725:DY727" si="1720">BV171*$D725</f>
        <v>0</v>
      </c>
      <c r="BW725" s="12">
        <f t="shared" si="1720"/>
        <v>0</v>
      </c>
      <c r="BX725" s="12">
        <f t="shared" si="1720"/>
        <v>0</v>
      </c>
      <c r="BY725" s="12">
        <f t="shared" si="1720"/>
        <v>0</v>
      </c>
      <c r="BZ725" s="12">
        <f t="shared" si="1720"/>
        <v>0</v>
      </c>
      <c r="CA725" s="12">
        <f t="shared" si="1720"/>
        <v>0</v>
      </c>
      <c r="CB725" s="12">
        <f t="shared" si="1720"/>
        <v>0</v>
      </c>
      <c r="CC725" s="12">
        <f t="shared" si="1720"/>
        <v>0</v>
      </c>
      <c r="CD725" s="12">
        <f t="shared" si="1720"/>
        <v>0</v>
      </c>
      <c r="CE725" s="12">
        <f t="shared" si="1720"/>
        <v>0</v>
      </c>
      <c r="CF725" s="12">
        <f t="shared" si="1720"/>
        <v>0</v>
      </c>
      <c r="CG725" s="12">
        <f t="shared" si="1720"/>
        <v>0</v>
      </c>
      <c r="CH725" s="12">
        <f t="shared" si="1720"/>
        <v>0</v>
      </c>
      <c r="CI725" s="12">
        <f t="shared" si="1720"/>
        <v>0</v>
      </c>
      <c r="CJ725" s="12">
        <f t="shared" si="1720"/>
        <v>0</v>
      </c>
      <c r="CK725" s="12">
        <f t="shared" si="1720"/>
        <v>0</v>
      </c>
      <c r="CL725" s="12">
        <f t="shared" si="1720"/>
        <v>0</v>
      </c>
      <c r="CM725" s="12">
        <f t="shared" si="1720"/>
        <v>0</v>
      </c>
      <c r="CN725" s="12">
        <f t="shared" si="1720"/>
        <v>0</v>
      </c>
      <c r="CO725" s="12">
        <f t="shared" si="1720"/>
        <v>0</v>
      </c>
      <c r="CP725" s="12">
        <f t="shared" si="1720"/>
        <v>0</v>
      </c>
      <c r="CQ725" s="12">
        <f t="shared" si="1720"/>
        <v>0</v>
      </c>
      <c r="CR725" s="12">
        <f t="shared" si="1720"/>
        <v>0</v>
      </c>
      <c r="CS725" s="12">
        <f t="shared" si="1720"/>
        <v>0</v>
      </c>
      <c r="CT725" s="12">
        <f t="shared" si="1720"/>
        <v>0</v>
      </c>
      <c r="CU725" s="12">
        <f t="shared" si="1720"/>
        <v>0</v>
      </c>
      <c r="CV725" s="12">
        <f t="shared" si="1720"/>
        <v>0</v>
      </c>
      <c r="CW725" s="12">
        <f t="shared" si="1720"/>
        <v>0</v>
      </c>
      <c r="CX725" s="12">
        <f t="shared" si="1720"/>
        <v>0</v>
      </c>
      <c r="CY725" s="12">
        <f t="shared" si="1720"/>
        <v>0</v>
      </c>
      <c r="CZ725" s="12">
        <f t="shared" si="1720"/>
        <v>0</v>
      </c>
      <c r="DA725" s="12">
        <f t="shared" si="1720"/>
        <v>0</v>
      </c>
      <c r="DB725" s="12">
        <f t="shared" si="1720"/>
        <v>0</v>
      </c>
      <c r="DC725" s="12">
        <f t="shared" si="1720"/>
        <v>0</v>
      </c>
      <c r="DD725" s="12">
        <f t="shared" si="1720"/>
        <v>0</v>
      </c>
      <c r="DE725" s="12">
        <f t="shared" si="1720"/>
        <v>0</v>
      </c>
      <c r="DF725" s="12">
        <f t="shared" si="1720"/>
        <v>0</v>
      </c>
      <c r="DG725" s="12">
        <f t="shared" si="1720"/>
        <v>0</v>
      </c>
      <c r="DH725" s="12">
        <f t="shared" si="1720"/>
        <v>0</v>
      </c>
      <c r="DI725" s="12">
        <f t="shared" si="1720"/>
        <v>0</v>
      </c>
      <c r="DJ725" s="12">
        <f t="shared" si="1720"/>
        <v>0</v>
      </c>
      <c r="DK725" s="12">
        <f t="shared" si="1720"/>
        <v>0</v>
      </c>
      <c r="DL725" s="12">
        <f t="shared" si="1720"/>
        <v>0</v>
      </c>
      <c r="DM725" s="12">
        <f t="shared" si="1720"/>
        <v>0</v>
      </c>
      <c r="DN725" s="12">
        <f t="shared" si="1720"/>
        <v>0</v>
      </c>
      <c r="DO725" s="12">
        <f t="shared" si="1720"/>
        <v>0</v>
      </c>
      <c r="DP725" s="12">
        <f t="shared" si="1720"/>
        <v>0</v>
      </c>
      <c r="DQ725" s="12">
        <f t="shared" si="1720"/>
        <v>0</v>
      </c>
      <c r="DR725" s="12">
        <f t="shared" si="1720"/>
        <v>0</v>
      </c>
      <c r="DS725" s="12">
        <f t="shared" si="1720"/>
        <v>0</v>
      </c>
      <c r="DT725" s="12">
        <f t="shared" si="1720"/>
        <v>0</v>
      </c>
      <c r="DU725" s="12">
        <f t="shared" si="1720"/>
        <v>0</v>
      </c>
      <c r="DV725" s="12">
        <f t="shared" si="1720"/>
        <v>0</v>
      </c>
      <c r="DW725" s="12">
        <f t="shared" si="1720"/>
        <v>0</v>
      </c>
      <c r="DX725" s="12">
        <f t="shared" si="1720"/>
        <v>0</v>
      </c>
      <c r="DY725" s="12">
        <f t="shared" si="1720"/>
        <v>0</v>
      </c>
      <c r="EB725" s="116">
        <f t="shared" si="1711"/>
        <v>724</v>
      </c>
      <c r="EC725" s="2" t="str">
        <f t="shared" ref="EC725:EC727" si="1721">B725</f>
        <v>Phase 3</v>
      </c>
      <c r="ED725" s="2" t="str">
        <f t="shared" ref="ED725:ED727" si="1722">C725</f>
        <v>50' Wide</v>
      </c>
      <c r="EE725" s="33" t="str">
        <f>EE737</f>
        <v>GAAP</v>
      </c>
      <c r="EF725" s="2" t="str">
        <f>EF737</f>
        <v>General Overhead</v>
      </c>
    </row>
    <row r="726" spans="2:136" x14ac:dyDescent="0.3">
      <c r="B726" s="2" t="str">
        <f>Product!$K$2</f>
        <v>Phase 3</v>
      </c>
      <c r="C726" s="2" t="str">
        <f>Product!$K$3</f>
        <v>60' Wide</v>
      </c>
      <c r="D726" s="129">
        <f>SUMIFS(INDEX(Product!$B$2:$U$97, MATCH(D715, Product!$B$2:$B$97, 0), ), Product!$B$2:$U$2, $B726, Product!$B$3:$U$3, $C726)</f>
        <v>-19625</v>
      </c>
      <c r="F726" s="128"/>
      <c r="G726" s="11">
        <f>SUM(H726:DZ726)</f>
        <v>-588750</v>
      </c>
      <c r="I726" s="12">
        <f t="shared" si="1710"/>
        <v>0</v>
      </c>
      <c r="J726" s="12">
        <f t="shared" si="1719"/>
        <v>0</v>
      </c>
      <c r="K726" s="12">
        <f t="shared" si="1719"/>
        <v>0</v>
      </c>
      <c r="L726" s="12">
        <f t="shared" si="1719"/>
        <v>0</v>
      </c>
      <c r="M726" s="12">
        <f t="shared" si="1719"/>
        <v>0</v>
      </c>
      <c r="N726" s="12">
        <f t="shared" si="1719"/>
        <v>0</v>
      </c>
      <c r="O726" s="12">
        <f t="shared" si="1719"/>
        <v>0</v>
      </c>
      <c r="P726" s="12">
        <f t="shared" si="1719"/>
        <v>0</v>
      </c>
      <c r="Q726" s="12">
        <f t="shared" si="1719"/>
        <v>0</v>
      </c>
      <c r="R726" s="12">
        <f t="shared" si="1719"/>
        <v>0</v>
      </c>
      <c r="S726" s="12">
        <f t="shared" si="1719"/>
        <v>0</v>
      </c>
      <c r="T726" s="12">
        <f t="shared" si="1719"/>
        <v>0</v>
      </c>
      <c r="U726" s="12">
        <f t="shared" si="1719"/>
        <v>0</v>
      </c>
      <c r="V726" s="12">
        <f t="shared" si="1719"/>
        <v>0</v>
      </c>
      <c r="W726" s="12">
        <f t="shared" si="1719"/>
        <v>0</v>
      </c>
      <c r="X726" s="12">
        <f t="shared" si="1719"/>
        <v>0</v>
      </c>
      <c r="Y726" s="12">
        <f t="shared" si="1719"/>
        <v>0</v>
      </c>
      <c r="Z726" s="12">
        <f t="shared" si="1719"/>
        <v>0</v>
      </c>
      <c r="AA726" s="12">
        <f t="shared" si="1719"/>
        <v>0</v>
      </c>
      <c r="AB726" s="12">
        <f t="shared" si="1719"/>
        <v>0</v>
      </c>
      <c r="AC726" s="12">
        <f t="shared" si="1719"/>
        <v>0</v>
      </c>
      <c r="AD726" s="12">
        <f t="shared" si="1719"/>
        <v>0</v>
      </c>
      <c r="AE726" s="12">
        <f t="shared" si="1719"/>
        <v>0</v>
      </c>
      <c r="AF726" s="12">
        <f t="shared" si="1719"/>
        <v>0</v>
      </c>
      <c r="AG726" s="12">
        <f t="shared" si="1719"/>
        <v>0</v>
      </c>
      <c r="AH726" s="12">
        <f t="shared" si="1719"/>
        <v>0</v>
      </c>
      <c r="AI726" s="12">
        <f t="shared" si="1719"/>
        <v>0</v>
      </c>
      <c r="AJ726" s="12">
        <f t="shared" si="1719"/>
        <v>0</v>
      </c>
      <c r="AK726" s="12">
        <f t="shared" si="1719"/>
        <v>0</v>
      </c>
      <c r="AL726" s="12">
        <f t="shared" si="1719"/>
        <v>0</v>
      </c>
      <c r="AM726" s="12">
        <f t="shared" si="1719"/>
        <v>0</v>
      </c>
      <c r="AN726" s="12">
        <f t="shared" si="1719"/>
        <v>0</v>
      </c>
      <c r="AO726" s="12">
        <f t="shared" si="1719"/>
        <v>0</v>
      </c>
      <c r="AP726" s="12">
        <f t="shared" si="1719"/>
        <v>0</v>
      </c>
      <c r="AQ726" s="12">
        <f t="shared" si="1719"/>
        <v>0</v>
      </c>
      <c r="AR726" s="12">
        <f t="shared" si="1719"/>
        <v>0</v>
      </c>
      <c r="AS726" s="12">
        <f t="shared" si="1719"/>
        <v>0</v>
      </c>
      <c r="AT726" s="12">
        <f t="shared" si="1719"/>
        <v>0</v>
      </c>
      <c r="AU726" s="12">
        <f t="shared" si="1719"/>
        <v>-49062.5</v>
      </c>
      <c r="AV726" s="12">
        <f t="shared" si="1719"/>
        <v>-49062.5</v>
      </c>
      <c r="AW726" s="12">
        <f t="shared" si="1719"/>
        <v>-49062.5</v>
      </c>
      <c r="AX726" s="12">
        <f t="shared" si="1719"/>
        <v>-49062.5</v>
      </c>
      <c r="AY726" s="12">
        <f t="shared" si="1719"/>
        <v>-49062.5</v>
      </c>
      <c r="AZ726" s="12">
        <f t="shared" si="1719"/>
        <v>-49062.5</v>
      </c>
      <c r="BA726" s="12">
        <f t="shared" si="1719"/>
        <v>-49062.5</v>
      </c>
      <c r="BB726" s="12">
        <f t="shared" si="1719"/>
        <v>-49062.5</v>
      </c>
      <c r="BC726" s="12">
        <f t="shared" si="1719"/>
        <v>-49062.5</v>
      </c>
      <c r="BD726" s="12">
        <f t="shared" si="1719"/>
        <v>-49062.5</v>
      </c>
      <c r="BE726" s="12">
        <f t="shared" si="1719"/>
        <v>-49062.5</v>
      </c>
      <c r="BF726" s="12">
        <f t="shared" si="1719"/>
        <v>-49062.5</v>
      </c>
      <c r="BG726" s="12">
        <f t="shared" si="1719"/>
        <v>0</v>
      </c>
      <c r="BH726" s="12">
        <f t="shared" si="1719"/>
        <v>0</v>
      </c>
      <c r="BI726" s="12">
        <f t="shared" si="1719"/>
        <v>0</v>
      </c>
      <c r="BJ726" s="12">
        <f t="shared" si="1719"/>
        <v>0</v>
      </c>
      <c r="BK726" s="12">
        <f t="shared" si="1719"/>
        <v>0</v>
      </c>
      <c r="BL726" s="12">
        <f t="shared" si="1719"/>
        <v>0</v>
      </c>
      <c r="BM726" s="12">
        <f t="shared" si="1719"/>
        <v>0</v>
      </c>
      <c r="BN726" s="12">
        <f t="shared" si="1719"/>
        <v>0</v>
      </c>
      <c r="BO726" s="12">
        <f t="shared" si="1719"/>
        <v>0</v>
      </c>
      <c r="BP726" s="12">
        <f t="shared" si="1719"/>
        <v>0</v>
      </c>
      <c r="BQ726" s="12">
        <f t="shared" si="1719"/>
        <v>0</v>
      </c>
      <c r="BR726" s="12">
        <f t="shared" si="1719"/>
        <v>0</v>
      </c>
      <c r="BS726" s="12">
        <f t="shared" si="1719"/>
        <v>0</v>
      </c>
      <c r="BT726" s="12">
        <f t="shared" si="1719"/>
        <v>0</v>
      </c>
      <c r="BU726" s="12">
        <f t="shared" si="1719"/>
        <v>0</v>
      </c>
      <c r="BV726" s="12">
        <f t="shared" si="1720"/>
        <v>0</v>
      </c>
      <c r="BW726" s="12">
        <f t="shared" si="1720"/>
        <v>0</v>
      </c>
      <c r="BX726" s="12">
        <f t="shared" si="1720"/>
        <v>0</v>
      </c>
      <c r="BY726" s="12">
        <f t="shared" si="1720"/>
        <v>0</v>
      </c>
      <c r="BZ726" s="12">
        <f t="shared" si="1720"/>
        <v>0</v>
      </c>
      <c r="CA726" s="12">
        <f t="shared" si="1720"/>
        <v>0</v>
      </c>
      <c r="CB726" s="12">
        <f t="shared" si="1720"/>
        <v>0</v>
      </c>
      <c r="CC726" s="12">
        <f t="shared" si="1720"/>
        <v>0</v>
      </c>
      <c r="CD726" s="12">
        <f t="shared" si="1720"/>
        <v>0</v>
      </c>
      <c r="CE726" s="12">
        <f t="shared" si="1720"/>
        <v>0</v>
      </c>
      <c r="CF726" s="12">
        <f t="shared" si="1720"/>
        <v>0</v>
      </c>
      <c r="CG726" s="12">
        <f t="shared" si="1720"/>
        <v>0</v>
      </c>
      <c r="CH726" s="12">
        <f t="shared" si="1720"/>
        <v>0</v>
      </c>
      <c r="CI726" s="12">
        <f t="shared" si="1720"/>
        <v>0</v>
      </c>
      <c r="CJ726" s="12">
        <f t="shared" si="1720"/>
        <v>0</v>
      </c>
      <c r="CK726" s="12">
        <f t="shared" si="1720"/>
        <v>0</v>
      </c>
      <c r="CL726" s="12">
        <f t="shared" si="1720"/>
        <v>0</v>
      </c>
      <c r="CM726" s="12">
        <f t="shared" si="1720"/>
        <v>0</v>
      </c>
      <c r="CN726" s="12">
        <f t="shared" si="1720"/>
        <v>0</v>
      </c>
      <c r="CO726" s="12">
        <f t="shared" si="1720"/>
        <v>0</v>
      </c>
      <c r="CP726" s="12">
        <f t="shared" si="1720"/>
        <v>0</v>
      </c>
      <c r="CQ726" s="12">
        <f t="shared" si="1720"/>
        <v>0</v>
      </c>
      <c r="CR726" s="12">
        <f t="shared" si="1720"/>
        <v>0</v>
      </c>
      <c r="CS726" s="12">
        <f t="shared" si="1720"/>
        <v>0</v>
      </c>
      <c r="CT726" s="12">
        <f t="shared" si="1720"/>
        <v>0</v>
      </c>
      <c r="CU726" s="12">
        <f t="shared" si="1720"/>
        <v>0</v>
      </c>
      <c r="CV726" s="12">
        <f t="shared" si="1720"/>
        <v>0</v>
      </c>
      <c r="CW726" s="12">
        <f t="shared" si="1720"/>
        <v>0</v>
      </c>
      <c r="CX726" s="12">
        <f t="shared" si="1720"/>
        <v>0</v>
      </c>
      <c r="CY726" s="12">
        <f t="shared" si="1720"/>
        <v>0</v>
      </c>
      <c r="CZ726" s="12">
        <f t="shared" si="1720"/>
        <v>0</v>
      </c>
      <c r="DA726" s="12">
        <f t="shared" si="1720"/>
        <v>0</v>
      </c>
      <c r="DB726" s="12">
        <f t="shared" si="1720"/>
        <v>0</v>
      </c>
      <c r="DC726" s="12">
        <f t="shared" si="1720"/>
        <v>0</v>
      </c>
      <c r="DD726" s="12">
        <f t="shared" si="1720"/>
        <v>0</v>
      </c>
      <c r="DE726" s="12">
        <f t="shared" si="1720"/>
        <v>0</v>
      </c>
      <c r="DF726" s="12">
        <f t="shared" si="1720"/>
        <v>0</v>
      </c>
      <c r="DG726" s="12">
        <f t="shared" si="1720"/>
        <v>0</v>
      </c>
      <c r="DH726" s="12">
        <f t="shared" si="1720"/>
        <v>0</v>
      </c>
      <c r="DI726" s="12">
        <f t="shared" si="1720"/>
        <v>0</v>
      </c>
      <c r="DJ726" s="12">
        <f t="shared" si="1720"/>
        <v>0</v>
      </c>
      <c r="DK726" s="12">
        <f t="shared" si="1720"/>
        <v>0</v>
      </c>
      <c r="DL726" s="12">
        <f t="shared" si="1720"/>
        <v>0</v>
      </c>
      <c r="DM726" s="12">
        <f t="shared" si="1720"/>
        <v>0</v>
      </c>
      <c r="DN726" s="12">
        <f t="shared" si="1720"/>
        <v>0</v>
      </c>
      <c r="DO726" s="12">
        <f t="shared" si="1720"/>
        <v>0</v>
      </c>
      <c r="DP726" s="12">
        <f t="shared" si="1720"/>
        <v>0</v>
      </c>
      <c r="DQ726" s="12">
        <f t="shared" si="1720"/>
        <v>0</v>
      </c>
      <c r="DR726" s="12">
        <f t="shared" si="1720"/>
        <v>0</v>
      </c>
      <c r="DS726" s="12">
        <f t="shared" si="1720"/>
        <v>0</v>
      </c>
      <c r="DT726" s="12">
        <f t="shared" si="1720"/>
        <v>0</v>
      </c>
      <c r="DU726" s="12">
        <f t="shared" si="1720"/>
        <v>0</v>
      </c>
      <c r="DV726" s="12">
        <f t="shared" si="1720"/>
        <v>0</v>
      </c>
      <c r="DW726" s="12">
        <f t="shared" si="1720"/>
        <v>0</v>
      </c>
      <c r="DX726" s="12">
        <f t="shared" si="1720"/>
        <v>0</v>
      </c>
      <c r="DY726" s="12">
        <f t="shared" si="1720"/>
        <v>0</v>
      </c>
      <c r="EB726" s="116">
        <f t="shared" si="1711"/>
        <v>725</v>
      </c>
      <c r="EC726" s="2" t="str">
        <f t="shared" si="1721"/>
        <v>Phase 3</v>
      </c>
      <c r="ED726" s="2" t="str">
        <f t="shared" si="1722"/>
        <v>60' Wide</v>
      </c>
      <c r="EE726" s="33" t="str">
        <f>EE737</f>
        <v>GAAP</v>
      </c>
      <c r="EF726" s="2" t="str">
        <f>EF737</f>
        <v>General Overhead</v>
      </c>
    </row>
    <row r="727" spans="2:136" x14ac:dyDescent="0.3">
      <c r="B727" s="2" t="str">
        <f>Product!$L$2</f>
        <v>Phase 3</v>
      </c>
      <c r="C727" s="2" t="str">
        <f>Product!$L$3</f>
        <v>75' Wide</v>
      </c>
      <c r="D727" s="129">
        <f>SUMIFS(INDEX(Product!$B$2:$U$97, MATCH(D715, Product!$B$2:$B$97, 0), ), Product!$B$2:$U$2, $B727, Product!$B$3:$U$3, $C727)</f>
        <v>-22975</v>
      </c>
      <c r="F727" s="128"/>
      <c r="G727" s="11">
        <f>SUM(H727:DZ727)</f>
        <v>-459500.00000000017</v>
      </c>
      <c r="I727" s="12">
        <f t="shared" si="1710"/>
        <v>0</v>
      </c>
      <c r="J727" s="12">
        <f t="shared" si="1719"/>
        <v>0</v>
      </c>
      <c r="K727" s="12">
        <f t="shared" si="1719"/>
        <v>0</v>
      </c>
      <c r="L727" s="12">
        <f t="shared" si="1719"/>
        <v>0</v>
      </c>
      <c r="M727" s="12">
        <f t="shared" si="1719"/>
        <v>0</v>
      </c>
      <c r="N727" s="12">
        <f t="shared" si="1719"/>
        <v>0</v>
      </c>
      <c r="O727" s="12">
        <f t="shared" si="1719"/>
        <v>0</v>
      </c>
      <c r="P727" s="12">
        <f t="shared" si="1719"/>
        <v>0</v>
      </c>
      <c r="Q727" s="12">
        <f t="shared" si="1719"/>
        <v>0</v>
      </c>
      <c r="R727" s="12">
        <f t="shared" si="1719"/>
        <v>0</v>
      </c>
      <c r="S727" s="12">
        <f t="shared" si="1719"/>
        <v>0</v>
      </c>
      <c r="T727" s="12">
        <f t="shared" si="1719"/>
        <v>0</v>
      </c>
      <c r="U727" s="12">
        <f t="shared" si="1719"/>
        <v>0</v>
      </c>
      <c r="V727" s="12">
        <f t="shared" si="1719"/>
        <v>0</v>
      </c>
      <c r="W727" s="12">
        <f t="shared" si="1719"/>
        <v>0</v>
      </c>
      <c r="X727" s="12">
        <f t="shared" si="1719"/>
        <v>0</v>
      </c>
      <c r="Y727" s="12">
        <f t="shared" si="1719"/>
        <v>0</v>
      </c>
      <c r="Z727" s="12">
        <f t="shared" si="1719"/>
        <v>0</v>
      </c>
      <c r="AA727" s="12">
        <f t="shared" si="1719"/>
        <v>0</v>
      </c>
      <c r="AB727" s="12">
        <f t="shared" si="1719"/>
        <v>0</v>
      </c>
      <c r="AC727" s="12">
        <f t="shared" si="1719"/>
        <v>0</v>
      </c>
      <c r="AD727" s="12">
        <f t="shared" si="1719"/>
        <v>0</v>
      </c>
      <c r="AE727" s="12">
        <f t="shared" si="1719"/>
        <v>0</v>
      </c>
      <c r="AF727" s="12">
        <f t="shared" si="1719"/>
        <v>0</v>
      </c>
      <c r="AG727" s="12">
        <f t="shared" si="1719"/>
        <v>0</v>
      </c>
      <c r="AH727" s="12">
        <f t="shared" si="1719"/>
        <v>0</v>
      </c>
      <c r="AI727" s="12">
        <f t="shared" si="1719"/>
        <v>0</v>
      </c>
      <c r="AJ727" s="12">
        <f t="shared" si="1719"/>
        <v>0</v>
      </c>
      <c r="AK727" s="12">
        <f t="shared" si="1719"/>
        <v>0</v>
      </c>
      <c r="AL727" s="12">
        <f t="shared" si="1719"/>
        <v>0</v>
      </c>
      <c r="AM727" s="12">
        <f t="shared" si="1719"/>
        <v>0</v>
      </c>
      <c r="AN727" s="12">
        <f t="shared" si="1719"/>
        <v>0</v>
      </c>
      <c r="AO727" s="12">
        <f t="shared" si="1719"/>
        <v>0</v>
      </c>
      <c r="AP727" s="12">
        <f t="shared" si="1719"/>
        <v>0</v>
      </c>
      <c r="AQ727" s="12">
        <f t="shared" si="1719"/>
        <v>0</v>
      </c>
      <c r="AR727" s="12">
        <f t="shared" si="1719"/>
        <v>0</v>
      </c>
      <c r="AS727" s="12">
        <f t="shared" si="1719"/>
        <v>0</v>
      </c>
      <c r="AT727" s="12">
        <f t="shared" si="1719"/>
        <v>0</v>
      </c>
      <c r="AU727" s="12">
        <f t="shared" si="1719"/>
        <v>-38291.666666666672</v>
      </c>
      <c r="AV727" s="12">
        <f t="shared" si="1719"/>
        <v>-38291.666666666672</v>
      </c>
      <c r="AW727" s="12">
        <f t="shared" si="1719"/>
        <v>-38291.666666666672</v>
      </c>
      <c r="AX727" s="12">
        <f t="shared" si="1719"/>
        <v>-38291.666666666672</v>
      </c>
      <c r="AY727" s="12">
        <f t="shared" si="1719"/>
        <v>-38291.666666666672</v>
      </c>
      <c r="AZ727" s="12">
        <f t="shared" si="1719"/>
        <v>-38291.666666666672</v>
      </c>
      <c r="BA727" s="12">
        <f t="shared" si="1719"/>
        <v>-38291.666666666672</v>
      </c>
      <c r="BB727" s="12">
        <f t="shared" si="1719"/>
        <v>-38291.666666666672</v>
      </c>
      <c r="BC727" s="12">
        <f t="shared" si="1719"/>
        <v>-38291.666666666672</v>
      </c>
      <c r="BD727" s="12">
        <f t="shared" si="1719"/>
        <v>-38291.666666666672</v>
      </c>
      <c r="BE727" s="12">
        <f t="shared" si="1719"/>
        <v>-38291.666666666672</v>
      </c>
      <c r="BF727" s="12">
        <f t="shared" si="1719"/>
        <v>-38291.666666666672</v>
      </c>
      <c r="BG727" s="12">
        <f t="shared" si="1719"/>
        <v>0</v>
      </c>
      <c r="BH727" s="12">
        <f t="shared" si="1719"/>
        <v>0</v>
      </c>
      <c r="BI727" s="12">
        <f t="shared" si="1719"/>
        <v>0</v>
      </c>
      <c r="BJ727" s="12">
        <f t="shared" si="1719"/>
        <v>0</v>
      </c>
      <c r="BK727" s="12">
        <f t="shared" si="1719"/>
        <v>0</v>
      </c>
      <c r="BL727" s="12">
        <f t="shared" si="1719"/>
        <v>0</v>
      </c>
      <c r="BM727" s="12">
        <f t="shared" si="1719"/>
        <v>0</v>
      </c>
      <c r="BN727" s="12">
        <f t="shared" si="1719"/>
        <v>0</v>
      </c>
      <c r="BO727" s="12">
        <f t="shared" si="1719"/>
        <v>0</v>
      </c>
      <c r="BP727" s="12">
        <f t="shared" si="1719"/>
        <v>0</v>
      </c>
      <c r="BQ727" s="12">
        <f t="shared" si="1719"/>
        <v>0</v>
      </c>
      <c r="BR727" s="12">
        <f t="shared" si="1719"/>
        <v>0</v>
      </c>
      <c r="BS727" s="12">
        <f t="shared" si="1719"/>
        <v>0</v>
      </c>
      <c r="BT727" s="12">
        <f t="shared" si="1719"/>
        <v>0</v>
      </c>
      <c r="BU727" s="12">
        <f t="shared" si="1719"/>
        <v>0</v>
      </c>
      <c r="BV727" s="12">
        <f t="shared" si="1720"/>
        <v>0</v>
      </c>
      <c r="BW727" s="12">
        <f t="shared" si="1720"/>
        <v>0</v>
      </c>
      <c r="BX727" s="12">
        <f t="shared" si="1720"/>
        <v>0</v>
      </c>
      <c r="BY727" s="12">
        <f t="shared" si="1720"/>
        <v>0</v>
      </c>
      <c r="BZ727" s="12">
        <f t="shared" si="1720"/>
        <v>0</v>
      </c>
      <c r="CA727" s="12">
        <f t="shared" si="1720"/>
        <v>0</v>
      </c>
      <c r="CB727" s="12">
        <f t="shared" si="1720"/>
        <v>0</v>
      </c>
      <c r="CC727" s="12">
        <f t="shared" si="1720"/>
        <v>0</v>
      </c>
      <c r="CD727" s="12">
        <f t="shared" si="1720"/>
        <v>0</v>
      </c>
      <c r="CE727" s="12">
        <f t="shared" si="1720"/>
        <v>0</v>
      </c>
      <c r="CF727" s="12">
        <f t="shared" si="1720"/>
        <v>0</v>
      </c>
      <c r="CG727" s="12">
        <f t="shared" si="1720"/>
        <v>0</v>
      </c>
      <c r="CH727" s="12">
        <f t="shared" si="1720"/>
        <v>0</v>
      </c>
      <c r="CI727" s="12">
        <f t="shared" si="1720"/>
        <v>0</v>
      </c>
      <c r="CJ727" s="12">
        <f t="shared" si="1720"/>
        <v>0</v>
      </c>
      <c r="CK727" s="12">
        <f t="shared" si="1720"/>
        <v>0</v>
      </c>
      <c r="CL727" s="12">
        <f t="shared" si="1720"/>
        <v>0</v>
      </c>
      <c r="CM727" s="12">
        <f t="shared" si="1720"/>
        <v>0</v>
      </c>
      <c r="CN727" s="12">
        <f t="shared" si="1720"/>
        <v>0</v>
      </c>
      <c r="CO727" s="12">
        <f t="shared" si="1720"/>
        <v>0</v>
      </c>
      <c r="CP727" s="12">
        <f t="shared" si="1720"/>
        <v>0</v>
      </c>
      <c r="CQ727" s="12">
        <f t="shared" si="1720"/>
        <v>0</v>
      </c>
      <c r="CR727" s="12">
        <f t="shared" si="1720"/>
        <v>0</v>
      </c>
      <c r="CS727" s="12">
        <f t="shared" si="1720"/>
        <v>0</v>
      </c>
      <c r="CT727" s="12">
        <f t="shared" si="1720"/>
        <v>0</v>
      </c>
      <c r="CU727" s="12">
        <f t="shared" si="1720"/>
        <v>0</v>
      </c>
      <c r="CV727" s="12">
        <f t="shared" si="1720"/>
        <v>0</v>
      </c>
      <c r="CW727" s="12">
        <f t="shared" si="1720"/>
        <v>0</v>
      </c>
      <c r="CX727" s="12">
        <f t="shared" si="1720"/>
        <v>0</v>
      </c>
      <c r="CY727" s="12">
        <f t="shared" si="1720"/>
        <v>0</v>
      </c>
      <c r="CZ727" s="12">
        <f t="shared" si="1720"/>
        <v>0</v>
      </c>
      <c r="DA727" s="12">
        <f t="shared" si="1720"/>
        <v>0</v>
      </c>
      <c r="DB727" s="12">
        <f t="shared" si="1720"/>
        <v>0</v>
      </c>
      <c r="DC727" s="12">
        <f t="shared" si="1720"/>
        <v>0</v>
      </c>
      <c r="DD727" s="12">
        <f t="shared" si="1720"/>
        <v>0</v>
      </c>
      <c r="DE727" s="12">
        <f t="shared" si="1720"/>
        <v>0</v>
      </c>
      <c r="DF727" s="12">
        <f t="shared" si="1720"/>
        <v>0</v>
      </c>
      <c r="DG727" s="12">
        <f t="shared" si="1720"/>
        <v>0</v>
      </c>
      <c r="DH727" s="12">
        <f t="shared" si="1720"/>
        <v>0</v>
      </c>
      <c r="DI727" s="12">
        <f t="shared" si="1720"/>
        <v>0</v>
      </c>
      <c r="DJ727" s="12">
        <f t="shared" si="1720"/>
        <v>0</v>
      </c>
      <c r="DK727" s="12">
        <f t="shared" si="1720"/>
        <v>0</v>
      </c>
      <c r="DL727" s="12">
        <f t="shared" si="1720"/>
        <v>0</v>
      </c>
      <c r="DM727" s="12">
        <f t="shared" si="1720"/>
        <v>0</v>
      </c>
      <c r="DN727" s="12">
        <f t="shared" si="1720"/>
        <v>0</v>
      </c>
      <c r="DO727" s="12">
        <f t="shared" si="1720"/>
        <v>0</v>
      </c>
      <c r="DP727" s="12">
        <f t="shared" si="1720"/>
        <v>0</v>
      </c>
      <c r="DQ727" s="12">
        <f t="shared" si="1720"/>
        <v>0</v>
      </c>
      <c r="DR727" s="12">
        <f t="shared" si="1720"/>
        <v>0</v>
      </c>
      <c r="DS727" s="12">
        <f t="shared" si="1720"/>
        <v>0</v>
      </c>
      <c r="DT727" s="12">
        <f t="shared" si="1720"/>
        <v>0</v>
      </c>
      <c r="DU727" s="12">
        <f t="shared" si="1720"/>
        <v>0</v>
      </c>
      <c r="DV727" s="12">
        <f t="shared" si="1720"/>
        <v>0</v>
      </c>
      <c r="DW727" s="12">
        <f t="shared" si="1720"/>
        <v>0</v>
      </c>
      <c r="DX727" s="12">
        <f t="shared" si="1720"/>
        <v>0</v>
      </c>
      <c r="DY727" s="12">
        <f t="shared" si="1720"/>
        <v>0</v>
      </c>
      <c r="EB727" s="116">
        <f t="shared" si="1711"/>
        <v>726</v>
      </c>
      <c r="EC727" s="2" t="str">
        <f t="shared" si="1721"/>
        <v>Phase 3</v>
      </c>
      <c r="ED727" s="2" t="str">
        <f t="shared" si="1722"/>
        <v>75' Wide</v>
      </c>
      <c r="EE727" s="33" t="str">
        <f>EE737</f>
        <v>GAAP</v>
      </c>
      <c r="EF727" s="2" t="str">
        <f>EF737</f>
        <v>General Overhead</v>
      </c>
    </row>
    <row r="728" spans="2:136" x14ac:dyDescent="0.3">
      <c r="D728" s="129"/>
      <c r="F728" s="128"/>
      <c r="G728" s="13"/>
      <c r="I728" s="12"/>
      <c r="J728" s="12"/>
      <c r="K728" s="12"/>
      <c r="L728" s="12"/>
      <c r="M728" s="12"/>
      <c r="N728" s="12"/>
      <c r="O728" s="12"/>
      <c r="P728" s="12"/>
      <c r="Q728" s="12"/>
      <c r="R728" s="12"/>
      <c r="S728" s="12"/>
      <c r="T728" s="12"/>
      <c r="U728" s="12"/>
      <c r="V728" s="12"/>
      <c r="W728" s="12"/>
      <c r="X728" s="12"/>
      <c r="Y728" s="12"/>
      <c r="Z728" s="12"/>
      <c r="AA728" s="12"/>
      <c r="AB728" s="12"/>
      <c r="AC728" s="12"/>
      <c r="AD728" s="12"/>
      <c r="AE728" s="12"/>
      <c r="AF728" s="12"/>
      <c r="AG728" s="12"/>
      <c r="AH728" s="12"/>
      <c r="AI728" s="12"/>
      <c r="AJ728" s="12"/>
      <c r="AK728" s="12"/>
      <c r="AL728" s="12"/>
      <c r="AM728" s="12"/>
      <c r="AN728" s="12"/>
      <c r="AO728" s="12"/>
      <c r="AP728" s="12"/>
      <c r="AQ728" s="12"/>
      <c r="AR728" s="12"/>
      <c r="AS728" s="12"/>
      <c r="AT728" s="12"/>
      <c r="AU728" s="12"/>
      <c r="AV728" s="12"/>
      <c r="AW728" s="12"/>
      <c r="AX728" s="12"/>
      <c r="AY728" s="12"/>
      <c r="AZ728" s="12"/>
      <c r="BA728" s="12"/>
      <c r="BB728" s="12"/>
      <c r="BC728" s="12"/>
      <c r="BD728" s="12"/>
      <c r="BE728" s="12"/>
      <c r="BF728" s="12"/>
      <c r="BG728" s="12"/>
      <c r="BH728" s="12"/>
      <c r="BI728" s="12"/>
      <c r="BJ728" s="12"/>
      <c r="BK728" s="12"/>
      <c r="BL728" s="12"/>
      <c r="BM728" s="12"/>
      <c r="BN728" s="12"/>
      <c r="BO728" s="12"/>
      <c r="BP728" s="12"/>
      <c r="BQ728" s="12"/>
      <c r="BR728" s="12"/>
      <c r="BS728" s="12"/>
      <c r="BT728" s="12"/>
      <c r="BU728" s="12"/>
      <c r="BV728" s="12"/>
      <c r="BW728" s="12"/>
      <c r="BX728" s="12"/>
      <c r="BY728" s="12"/>
      <c r="BZ728" s="12"/>
      <c r="CA728" s="12"/>
      <c r="CB728" s="12"/>
      <c r="CC728" s="12"/>
      <c r="CD728" s="12"/>
      <c r="CE728" s="12"/>
      <c r="CF728" s="12"/>
      <c r="CG728" s="12"/>
      <c r="CH728" s="12"/>
      <c r="CI728" s="12"/>
      <c r="CJ728" s="12"/>
      <c r="CK728" s="12"/>
      <c r="CL728" s="12"/>
      <c r="CM728" s="12"/>
      <c r="CN728" s="12"/>
      <c r="CO728" s="12"/>
      <c r="CP728" s="12"/>
      <c r="CQ728" s="12"/>
      <c r="CR728" s="12"/>
      <c r="CS728" s="12"/>
      <c r="CT728" s="12"/>
      <c r="CU728" s="12"/>
      <c r="CV728" s="12"/>
      <c r="CW728" s="12"/>
      <c r="CX728" s="12"/>
      <c r="CY728" s="12"/>
      <c r="CZ728" s="12"/>
      <c r="DA728" s="12"/>
      <c r="DB728" s="12"/>
      <c r="DC728" s="12"/>
      <c r="DD728" s="12"/>
      <c r="DE728" s="12"/>
      <c r="DF728" s="12"/>
      <c r="DG728" s="12"/>
      <c r="DH728" s="12"/>
      <c r="DI728" s="12"/>
      <c r="DJ728" s="12"/>
      <c r="DK728" s="12"/>
      <c r="DL728" s="12"/>
      <c r="DM728" s="12"/>
      <c r="DN728" s="12"/>
      <c r="DO728" s="12"/>
      <c r="DP728" s="12"/>
      <c r="DQ728" s="12"/>
      <c r="DR728" s="12"/>
      <c r="DS728" s="12"/>
      <c r="DT728" s="12"/>
      <c r="DU728" s="12"/>
      <c r="DV728" s="12"/>
      <c r="DW728" s="12"/>
      <c r="DX728" s="12"/>
      <c r="DY728" s="12"/>
      <c r="EE728" s="33"/>
    </row>
    <row r="729" spans="2:136" x14ac:dyDescent="0.3">
      <c r="B729" s="2" t="str">
        <f>Product!$M$2</f>
        <v>Phase 4</v>
      </c>
      <c r="C729" s="2" t="str">
        <f>Product!$M$3</f>
        <v>50' Wide</v>
      </c>
      <c r="D729" s="129">
        <f>SUMIFS(INDEX(Product!$B$2:$U$97, MATCH(D715, Product!$B$2:$B$97, 0), ), Product!$B$2:$U$2, $B729, Product!$B$3:$U$3, $C729)</f>
        <v>-16550</v>
      </c>
      <c r="F729" s="128"/>
      <c r="G729" s="11">
        <f>SUM(H729:DZ729)</f>
        <v>-496500</v>
      </c>
      <c r="I729" s="12">
        <f t="shared" si="1710"/>
        <v>0</v>
      </c>
      <c r="J729" s="12">
        <f t="shared" ref="J729:BU731" si="1723">J175*$D729</f>
        <v>0</v>
      </c>
      <c r="K729" s="12">
        <f t="shared" si="1723"/>
        <v>0</v>
      </c>
      <c r="L729" s="12">
        <f t="shared" si="1723"/>
        <v>0</v>
      </c>
      <c r="M729" s="12">
        <f t="shared" si="1723"/>
        <v>0</v>
      </c>
      <c r="N729" s="12">
        <f t="shared" si="1723"/>
        <v>0</v>
      </c>
      <c r="O729" s="12">
        <f t="shared" si="1723"/>
        <v>0</v>
      </c>
      <c r="P729" s="12">
        <f t="shared" si="1723"/>
        <v>0</v>
      </c>
      <c r="Q729" s="12">
        <f t="shared" si="1723"/>
        <v>0</v>
      </c>
      <c r="R729" s="12">
        <f t="shared" si="1723"/>
        <v>0</v>
      </c>
      <c r="S729" s="12">
        <f t="shared" si="1723"/>
        <v>0</v>
      </c>
      <c r="T729" s="12">
        <f t="shared" si="1723"/>
        <v>0</v>
      </c>
      <c r="U729" s="12">
        <f t="shared" si="1723"/>
        <v>0</v>
      </c>
      <c r="V729" s="12">
        <f t="shared" si="1723"/>
        <v>0</v>
      </c>
      <c r="W729" s="12">
        <f t="shared" si="1723"/>
        <v>0</v>
      </c>
      <c r="X729" s="12">
        <f t="shared" si="1723"/>
        <v>0</v>
      </c>
      <c r="Y729" s="12">
        <f t="shared" si="1723"/>
        <v>0</v>
      </c>
      <c r="Z729" s="12">
        <f t="shared" si="1723"/>
        <v>0</v>
      </c>
      <c r="AA729" s="12">
        <f t="shared" si="1723"/>
        <v>0</v>
      </c>
      <c r="AB729" s="12">
        <f t="shared" si="1723"/>
        <v>0</v>
      </c>
      <c r="AC729" s="12">
        <f t="shared" si="1723"/>
        <v>0</v>
      </c>
      <c r="AD729" s="12">
        <f t="shared" si="1723"/>
        <v>0</v>
      </c>
      <c r="AE729" s="12">
        <f t="shared" si="1723"/>
        <v>0</v>
      </c>
      <c r="AF729" s="12">
        <f t="shared" si="1723"/>
        <v>0</v>
      </c>
      <c r="AG729" s="12">
        <f t="shared" si="1723"/>
        <v>0</v>
      </c>
      <c r="AH729" s="12">
        <f t="shared" si="1723"/>
        <v>0</v>
      </c>
      <c r="AI729" s="12">
        <f t="shared" si="1723"/>
        <v>0</v>
      </c>
      <c r="AJ729" s="12">
        <f t="shared" si="1723"/>
        <v>0</v>
      </c>
      <c r="AK729" s="12">
        <f t="shared" si="1723"/>
        <v>0</v>
      </c>
      <c r="AL729" s="12">
        <f t="shared" si="1723"/>
        <v>0</v>
      </c>
      <c r="AM729" s="12">
        <f t="shared" si="1723"/>
        <v>0</v>
      </c>
      <c r="AN729" s="12">
        <f t="shared" si="1723"/>
        <v>0</v>
      </c>
      <c r="AO729" s="12">
        <f t="shared" si="1723"/>
        <v>0</v>
      </c>
      <c r="AP729" s="12">
        <f t="shared" si="1723"/>
        <v>0</v>
      </c>
      <c r="AQ729" s="12">
        <f t="shared" si="1723"/>
        <v>0</v>
      </c>
      <c r="AR729" s="12">
        <f t="shared" si="1723"/>
        <v>0</v>
      </c>
      <c r="AS729" s="12">
        <f t="shared" si="1723"/>
        <v>0</v>
      </c>
      <c r="AT729" s="12">
        <f t="shared" si="1723"/>
        <v>0</v>
      </c>
      <c r="AU729" s="12">
        <f t="shared" si="1723"/>
        <v>0</v>
      </c>
      <c r="AV729" s="12">
        <f t="shared" si="1723"/>
        <v>0</v>
      </c>
      <c r="AW729" s="12">
        <f t="shared" si="1723"/>
        <v>0</v>
      </c>
      <c r="AX729" s="12">
        <f t="shared" si="1723"/>
        <v>0</v>
      </c>
      <c r="AY729" s="12">
        <f t="shared" si="1723"/>
        <v>0</v>
      </c>
      <c r="AZ729" s="12">
        <f t="shared" si="1723"/>
        <v>0</v>
      </c>
      <c r="BA729" s="12">
        <f t="shared" si="1723"/>
        <v>0</v>
      </c>
      <c r="BB729" s="12">
        <f t="shared" si="1723"/>
        <v>0</v>
      </c>
      <c r="BC729" s="12">
        <f t="shared" si="1723"/>
        <v>0</v>
      </c>
      <c r="BD729" s="12">
        <f t="shared" si="1723"/>
        <v>0</v>
      </c>
      <c r="BE729" s="12">
        <f t="shared" si="1723"/>
        <v>0</v>
      </c>
      <c r="BF729" s="12">
        <f t="shared" si="1723"/>
        <v>0</v>
      </c>
      <c r="BG729" s="12">
        <f t="shared" si="1723"/>
        <v>-41375</v>
      </c>
      <c r="BH729" s="12">
        <f t="shared" si="1723"/>
        <v>-41375</v>
      </c>
      <c r="BI729" s="12">
        <f t="shared" si="1723"/>
        <v>-41375</v>
      </c>
      <c r="BJ729" s="12">
        <f t="shared" si="1723"/>
        <v>-41375</v>
      </c>
      <c r="BK729" s="12">
        <f t="shared" si="1723"/>
        <v>-41375</v>
      </c>
      <c r="BL729" s="12">
        <f t="shared" si="1723"/>
        <v>-41375</v>
      </c>
      <c r="BM729" s="12">
        <f t="shared" si="1723"/>
        <v>-41375</v>
      </c>
      <c r="BN729" s="12">
        <f t="shared" si="1723"/>
        <v>-41375</v>
      </c>
      <c r="BO729" s="12">
        <f t="shared" si="1723"/>
        <v>-41375</v>
      </c>
      <c r="BP729" s="12">
        <f t="shared" si="1723"/>
        <v>-41375</v>
      </c>
      <c r="BQ729" s="12">
        <f t="shared" si="1723"/>
        <v>-41375</v>
      </c>
      <c r="BR729" s="12">
        <f t="shared" si="1723"/>
        <v>-41375</v>
      </c>
      <c r="BS729" s="12">
        <f t="shared" si="1723"/>
        <v>0</v>
      </c>
      <c r="BT729" s="12">
        <f t="shared" si="1723"/>
        <v>0</v>
      </c>
      <c r="BU729" s="12">
        <f t="shared" si="1723"/>
        <v>0</v>
      </c>
      <c r="BV729" s="12">
        <f t="shared" ref="BV729:DY731" si="1724">BV175*$D729</f>
        <v>0</v>
      </c>
      <c r="BW729" s="12">
        <f t="shared" si="1724"/>
        <v>0</v>
      </c>
      <c r="BX729" s="12">
        <f t="shared" si="1724"/>
        <v>0</v>
      </c>
      <c r="BY729" s="12">
        <f t="shared" si="1724"/>
        <v>0</v>
      </c>
      <c r="BZ729" s="12">
        <f t="shared" si="1724"/>
        <v>0</v>
      </c>
      <c r="CA729" s="12">
        <f t="shared" si="1724"/>
        <v>0</v>
      </c>
      <c r="CB729" s="12">
        <f t="shared" si="1724"/>
        <v>0</v>
      </c>
      <c r="CC729" s="12">
        <f t="shared" si="1724"/>
        <v>0</v>
      </c>
      <c r="CD729" s="12">
        <f t="shared" si="1724"/>
        <v>0</v>
      </c>
      <c r="CE729" s="12">
        <f t="shared" si="1724"/>
        <v>0</v>
      </c>
      <c r="CF729" s="12">
        <f t="shared" si="1724"/>
        <v>0</v>
      </c>
      <c r="CG729" s="12">
        <f t="shared" si="1724"/>
        <v>0</v>
      </c>
      <c r="CH729" s="12">
        <f t="shared" si="1724"/>
        <v>0</v>
      </c>
      <c r="CI729" s="12">
        <f t="shared" si="1724"/>
        <v>0</v>
      </c>
      <c r="CJ729" s="12">
        <f t="shared" si="1724"/>
        <v>0</v>
      </c>
      <c r="CK729" s="12">
        <f t="shared" si="1724"/>
        <v>0</v>
      </c>
      <c r="CL729" s="12">
        <f t="shared" si="1724"/>
        <v>0</v>
      </c>
      <c r="CM729" s="12">
        <f t="shared" si="1724"/>
        <v>0</v>
      </c>
      <c r="CN729" s="12">
        <f t="shared" si="1724"/>
        <v>0</v>
      </c>
      <c r="CO729" s="12">
        <f t="shared" si="1724"/>
        <v>0</v>
      </c>
      <c r="CP729" s="12">
        <f t="shared" si="1724"/>
        <v>0</v>
      </c>
      <c r="CQ729" s="12">
        <f t="shared" si="1724"/>
        <v>0</v>
      </c>
      <c r="CR729" s="12">
        <f t="shared" si="1724"/>
        <v>0</v>
      </c>
      <c r="CS729" s="12">
        <f t="shared" si="1724"/>
        <v>0</v>
      </c>
      <c r="CT729" s="12">
        <f t="shared" si="1724"/>
        <v>0</v>
      </c>
      <c r="CU729" s="12">
        <f t="shared" si="1724"/>
        <v>0</v>
      </c>
      <c r="CV729" s="12">
        <f t="shared" si="1724"/>
        <v>0</v>
      </c>
      <c r="CW729" s="12">
        <f t="shared" si="1724"/>
        <v>0</v>
      </c>
      <c r="CX729" s="12">
        <f t="shared" si="1724"/>
        <v>0</v>
      </c>
      <c r="CY729" s="12">
        <f t="shared" si="1724"/>
        <v>0</v>
      </c>
      <c r="CZ729" s="12">
        <f t="shared" si="1724"/>
        <v>0</v>
      </c>
      <c r="DA729" s="12">
        <f t="shared" si="1724"/>
        <v>0</v>
      </c>
      <c r="DB729" s="12">
        <f t="shared" si="1724"/>
        <v>0</v>
      </c>
      <c r="DC729" s="12">
        <f t="shared" si="1724"/>
        <v>0</v>
      </c>
      <c r="DD729" s="12">
        <f t="shared" si="1724"/>
        <v>0</v>
      </c>
      <c r="DE729" s="12">
        <f t="shared" si="1724"/>
        <v>0</v>
      </c>
      <c r="DF729" s="12">
        <f t="shared" si="1724"/>
        <v>0</v>
      </c>
      <c r="DG729" s="12">
        <f t="shared" si="1724"/>
        <v>0</v>
      </c>
      <c r="DH729" s="12">
        <f t="shared" si="1724"/>
        <v>0</v>
      </c>
      <c r="DI729" s="12">
        <f t="shared" si="1724"/>
        <v>0</v>
      </c>
      <c r="DJ729" s="12">
        <f t="shared" si="1724"/>
        <v>0</v>
      </c>
      <c r="DK729" s="12">
        <f t="shared" si="1724"/>
        <v>0</v>
      </c>
      <c r="DL729" s="12">
        <f t="shared" si="1724"/>
        <v>0</v>
      </c>
      <c r="DM729" s="12">
        <f t="shared" si="1724"/>
        <v>0</v>
      </c>
      <c r="DN729" s="12">
        <f t="shared" si="1724"/>
        <v>0</v>
      </c>
      <c r="DO729" s="12">
        <f t="shared" si="1724"/>
        <v>0</v>
      </c>
      <c r="DP729" s="12">
        <f t="shared" si="1724"/>
        <v>0</v>
      </c>
      <c r="DQ729" s="12">
        <f t="shared" si="1724"/>
        <v>0</v>
      </c>
      <c r="DR729" s="12">
        <f t="shared" si="1724"/>
        <v>0</v>
      </c>
      <c r="DS729" s="12">
        <f t="shared" si="1724"/>
        <v>0</v>
      </c>
      <c r="DT729" s="12">
        <f t="shared" si="1724"/>
        <v>0</v>
      </c>
      <c r="DU729" s="12">
        <f t="shared" si="1724"/>
        <v>0</v>
      </c>
      <c r="DV729" s="12">
        <f t="shared" si="1724"/>
        <v>0</v>
      </c>
      <c r="DW729" s="12">
        <f t="shared" si="1724"/>
        <v>0</v>
      </c>
      <c r="DX729" s="12">
        <f t="shared" si="1724"/>
        <v>0</v>
      </c>
      <c r="DY729" s="12">
        <f t="shared" si="1724"/>
        <v>0</v>
      </c>
      <c r="EB729" s="116">
        <f t="shared" si="1711"/>
        <v>728</v>
      </c>
      <c r="EC729" s="2" t="str">
        <f t="shared" ref="EC729:EC731" si="1725">B729</f>
        <v>Phase 4</v>
      </c>
      <c r="ED729" s="2" t="str">
        <f t="shared" ref="ED729:ED731" si="1726">C729</f>
        <v>50' Wide</v>
      </c>
      <c r="EE729" s="33" t="str">
        <f>EE737</f>
        <v>GAAP</v>
      </c>
      <c r="EF729" s="2" t="str">
        <f>EF737</f>
        <v>General Overhead</v>
      </c>
    </row>
    <row r="730" spans="2:136" x14ac:dyDescent="0.3">
      <c r="B730" s="2" t="str">
        <f>Product!$N$2</f>
        <v>Phase 4</v>
      </c>
      <c r="C730" s="2" t="str">
        <f>Product!$N$3</f>
        <v>60' Wide</v>
      </c>
      <c r="D730" s="129">
        <f>SUMIFS(INDEX(Product!$B$2:$U$97, MATCH(D715, Product!$B$2:$B$97, 0), ), Product!$B$2:$U$2, $B730, Product!$B$3:$U$3, $C730)</f>
        <v>-19625</v>
      </c>
      <c r="F730" s="128"/>
      <c r="G730" s="11">
        <f>SUM(H730:DZ730)</f>
        <v>-588750</v>
      </c>
      <c r="I730" s="12">
        <f t="shared" si="1710"/>
        <v>0</v>
      </c>
      <c r="J730" s="12">
        <f t="shared" si="1723"/>
        <v>0</v>
      </c>
      <c r="K730" s="12">
        <f t="shared" si="1723"/>
        <v>0</v>
      </c>
      <c r="L730" s="12">
        <f t="shared" si="1723"/>
        <v>0</v>
      </c>
      <c r="M730" s="12">
        <f t="shared" si="1723"/>
        <v>0</v>
      </c>
      <c r="N730" s="12">
        <f t="shared" si="1723"/>
        <v>0</v>
      </c>
      <c r="O730" s="12">
        <f t="shared" si="1723"/>
        <v>0</v>
      </c>
      <c r="P730" s="12">
        <f t="shared" si="1723"/>
        <v>0</v>
      </c>
      <c r="Q730" s="12">
        <f t="shared" si="1723"/>
        <v>0</v>
      </c>
      <c r="R730" s="12">
        <f t="shared" si="1723"/>
        <v>0</v>
      </c>
      <c r="S730" s="12">
        <f t="shared" si="1723"/>
        <v>0</v>
      </c>
      <c r="T730" s="12">
        <f t="shared" si="1723"/>
        <v>0</v>
      </c>
      <c r="U730" s="12">
        <f t="shared" si="1723"/>
        <v>0</v>
      </c>
      <c r="V730" s="12">
        <f t="shared" si="1723"/>
        <v>0</v>
      </c>
      <c r="W730" s="12">
        <f t="shared" si="1723"/>
        <v>0</v>
      </c>
      <c r="X730" s="12">
        <f t="shared" si="1723"/>
        <v>0</v>
      </c>
      <c r="Y730" s="12">
        <f t="shared" si="1723"/>
        <v>0</v>
      </c>
      <c r="Z730" s="12">
        <f t="shared" si="1723"/>
        <v>0</v>
      </c>
      <c r="AA730" s="12">
        <f t="shared" si="1723"/>
        <v>0</v>
      </c>
      <c r="AB730" s="12">
        <f t="shared" si="1723"/>
        <v>0</v>
      </c>
      <c r="AC730" s="12">
        <f t="shared" si="1723"/>
        <v>0</v>
      </c>
      <c r="AD730" s="12">
        <f t="shared" si="1723"/>
        <v>0</v>
      </c>
      <c r="AE730" s="12">
        <f t="shared" si="1723"/>
        <v>0</v>
      </c>
      <c r="AF730" s="12">
        <f t="shared" si="1723"/>
        <v>0</v>
      </c>
      <c r="AG730" s="12">
        <f t="shared" si="1723"/>
        <v>0</v>
      </c>
      <c r="AH730" s="12">
        <f t="shared" si="1723"/>
        <v>0</v>
      </c>
      <c r="AI730" s="12">
        <f t="shared" si="1723"/>
        <v>0</v>
      </c>
      <c r="AJ730" s="12">
        <f t="shared" si="1723"/>
        <v>0</v>
      </c>
      <c r="AK730" s="12">
        <f t="shared" si="1723"/>
        <v>0</v>
      </c>
      <c r="AL730" s="12">
        <f t="shared" si="1723"/>
        <v>0</v>
      </c>
      <c r="AM730" s="12">
        <f t="shared" si="1723"/>
        <v>0</v>
      </c>
      <c r="AN730" s="12">
        <f t="shared" si="1723"/>
        <v>0</v>
      </c>
      <c r="AO730" s="12">
        <f t="shared" si="1723"/>
        <v>0</v>
      </c>
      <c r="AP730" s="12">
        <f t="shared" si="1723"/>
        <v>0</v>
      </c>
      <c r="AQ730" s="12">
        <f t="shared" si="1723"/>
        <v>0</v>
      </c>
      <c r="AR730" s="12">
        <f t="shared" si="1723"/>
        <v>0</v>
      </c>
      <c r="AS730" s="12">
        <f t="shared" si="1723"/>
        <v>0</v>
      </c>
      <c r="AT730" s="12">
        <f t="shared" si="1723"/>
        <v>0</v>
      </c>
      <c r="AU730" s="12">
        <f t="shared" si="1723"/>
        <v>0</v>
      </c>
      <c r="AV730" s="12">
        <f t="shared" si="1723"/>
        <v>0</v>
      </c>
      <c r="AW730" s="12">
        <f t="shared" si="1723"/>
        <v>0</v>
      </c>
      <c r="AX730" s="12">
        <f t="shared" si="1723"/>
        <v>0</v>
      </c>
      <c r="AY730" s="12">
        <f t="shared" si="1723"/>
        <v>0</v>
      </c>
      <c r="AZ730" s="12">
        <f t="shared" si="1723"/>
        <v>0</v>
      </c>
      <c r="BA730" s="12">
        <f t="shared" si="1723"/>
        <v>0</v>
      </c>
      <c r="BB730" s="12">
        <f t="shared" si="1723"/>
        <v>0</v>
      </c>
      <c r="BC730" s="12">
        <f t="shared" si="1723"/>
        <v>0</v>
      </c>
      <c r="BD730" s="12">
        <f t="shared" si="1723"/>
        <v>0</v>
      </c>
      <c r="BE730" s="12">
        <f t="shared" si="1723"/>
        <v>0</v>
      </c>
      <c r="BF730" s="12">
        <f t="shared" si="1723"/>
        <v>0</v>
      </c>
      <c r="BG730" s="12">
        <f t="shared" si="1723"/>
        <v>-49062.5</v>
      </c>
      <c r="BH730" s="12">
        <f t="shared" si="1723"/>
        <v>-49062.5</v>
      </c>
      <c r="BI730" s="12">
        <f t="shared" si="1723"/>
        <v>-49062.5</v>
      </c>
      <c r="BJ730" s="12">
        <f t="shared" si="1723"/>
        <v>-49062.5</v>
      </c>
      <c r="BK730" s="12">
        <f t="shared" si="1723"/>
        <v>-49062.5</v>
      </c>
      <c r="BL730" s="12">
        <f t="shared" si="1723"/>
        <v>-49062.5</v>
      </c>
      <c r="BM730" s="12">
        <f t="shared" si="1723"/>
        <v>-49062.5</v>
      </c>
      <c r="BN730" s="12">
        <f t="shared" si="1723"/>
        <v>-49062.5</v>
      </c>
      <c r="BO730" s="12">
        <f t="shared" si="1723"/>
        <v>-49062.5</v>
      </c>
      <c r="BP730" s="12">
        <f t="shared" si="1723"/>
        <v>-49062.5</v>
      </c>
      <c r="BQ730" s="12">
        <f t="shared" si="1723"/>
        <v>-49062.5</v>
      </c>
      <c r="BR730" s="12">
        <f t="shared" si="1723"/>
        <v>-49062.5</v>
      </c>
      <c r="BS730" s="12">
        <f t="shared" si="1723"/>
        <v>0</v>
      </c>
      <c r="BT730" s="12">
        <f t="shared" si="1723"/>
        <v>0</v>
      </c>
      <c r="BU730" s="12">
        <f t="shared" si="1723"/>
        <v>0</v>
      </c>
      <c r="BV730" s="12">
        <f t="shared" si="1724"/>
        <v>0</v>
      </c>
      <c r="BW730" s="12">
        <f t="shared" si="1724"/>
        <v>0</v>
      </c>
      <c r="BX730" s="12">
        <f t="shared" si="1724"/>
        <v>0</v>
      </c>
      <c r="BY730" s="12">
        <f t="shared" si="1724"/>
        <v>0</v>
      </c>
      <c r="BZ730" s="12">
        <f t="shared" si="1724"/>
        <v>0</v>
      </c>
      <c r="CA730" s="12">
        <f t="shared" si="1724"/>
        <v>0</v>
      </c>
      <c r="CB730" s="12">
        <f t="shared" si="1724"/>
        <v>0</v>
      </c>
      <c r="CC730" s="12">
        <f t="shared" si="1724"/>
        <v>0</v>
      </c>
      <c r="CD730" s="12">
        <f t="shared" si="1724"/>
        <v>0</v>
      </c>
      <c r="CE730" s="12">
        <f t="shared" si="1724"/>
        <v>0</v>
      </c>
      <c r="CF730" s="12">
        <f t="shared" si="1724"/>
        <v>0</v>
      </c>
      <c r="CG730" s="12">
        <f t="shared" si="1724"/>
        <v>0</v>
      </c>
      <c r="CH730" s="12">
        <f t="shared" si="1724"/>
        <v>0</v>
      </c>
      <c r="CI730" s="12">
        <f t="shared" si="1724"/>
        <v>0</v>
      </c>
      <c r="CJ730" s="12">
        <f t="shared" si="1724"/>
        <v>0</v>
      </c>
      <c r="CK730" s="12">
        <f t="shared" si="1724"/>
        <v>0</v>
      </c>
      <c r="CL730" s="12">
        <f t="shared" si="1724"/>
        <v>0</v>
      </c>
      <c r="CM730" s="12">
        <f t="shared" si="1724"/>
        <v>0</v>
      </c>
      <c r="CN730" s="12">
        <f t="shared" si="1724"/>
        <v>0</v>
      </c>
      <c r="CO730" s="12">
        <f t="shared" si="1724"/>
        <v>0</v>
      </c>
      <c r="CP730" s="12">
        <f t="shared" si="1724"/>
        <v>0</v>
      </c>
      <c r="CQ730" s="12">
        <f t="shared" si="1724"/>
        <v>0</v>
      </c>
      <c r="CR730" s="12">
        <f t="shared" si="1724"/>
        <v>0</v>
      </c>
      <c r="CS730" s="12">
        <f t="shared" si="1724"/>
        <v>0</v>
      </c>
      <c r="CT730" s="12">
        <f t="shared" si="1724"/>
        <v>0</v>
      </c>
      <c r="CU730" s="12">
        <f t="shared" si="1724"/>
        <v>0</v>
      </c>
      <c r="CV730" s="12">
        <f t="shared" si="1724"/>
        <v>0</v>
      </c>
      <c r="CW730" s="12">
        <f t="shared" si="1724"/>
        <v>0</v>
      </c>
      <c r="CX730" s="12">
        <f t="shared" si="1724"/>
        <v>0</v>
      </c>
      <c r="CY730" s="12">
        <f t="shared" si="1724"/>
        <v>0</v>
      </c>
      <c r="CZ730" s="12">
        <f t="shared" si="1724"/>
        <v>0</v>
      </c>
      <c r="DA730" s="12">
        <f t="shared" si="1724"/>
        <v>0</v>
      </c>
      <c r="DB730" s="12">
        <f t="shared" si="1724"/>
        <v>0</v>
      </c>
      <c r="DC730" s="12">
        <f t="shared" si="1724"/>
        <v>0</v>
      </c>
      <c r="DD730" s="12">
        <f t="shared" si="1724"/>
        <v>0</v>
      </c>
      <c r="DE730" s="12">
        <f t="shared" si="1724"/>
        <v>0</v>
      </c>
      <c r="DF730" s="12">
        <f t="shared" si="1724"/>
        <v>0</v>
      </c>
      <c r="DG730" s="12">
        <f t="shared" si="1724"/>
        <v>0</v>
      </c>
      <c r="DH730" s="12">
        <f t="shared" si="1724"/>
        <v>0</v>
      </c>
      <c r="DI730" s="12">
        <f t="shared" si="1724"/>
        <v>0</v>
      </c>
      <c r="DJ730" s="12">
        <f t="shared" si="1724"/>
        <v>0</v>
      </c>
      <c r="DK730" s="12">
        <f t="shared" si="1724"/>
        <v>0</v>
      </c>
      <c r="DL730" s="12">
        <f t="shared" si="1724"/>
        <v>0</v>
      </c>
      <c r="DM730" s="12">
        <f t="shared" si="1724"/>
        <v>0</v>
      </c>
      <c r="DN730" s="12">
        <f t="shared" si="1724"/>
        <v>0</v>
      </c>
      <c r="DO730" s="12">
        <f t="shared" si="1724"/>
        <v>0</v>
      </c>
      <c r="DP730" s="12">
        <f t="shared" si="1724"/>
        <v>0</v>
      </c>
      <c r="DQ730" s="12">
        <f t="shared" si="1724"/>
        <v>0</v>
      </c>
      <c r="DR730" s="12">
        <f t="shared" si="1724"/>
        <v>0</v>
      </c>
      <c r="DS730" s="12">
        <f t="shared" si="1724"/>
        <v>0</v>
      </c>
      <c r="DT730" s="12">
        <f t="shared" si="1724"/>
        <v>0</v>
      </c>
      <c r="DU730" s="12">
        <f t="shared" si="1724"/>
        <v>0</v>
      </c>
      <c r="DV730" s="12">
        <f t="shared" si="1724"/>
        <v>0</v>
      </c>
      <c r="DW730" s="12">
        <f t="shared" si="1724"/>
        <v>0</v>
      </c>
      <c r="DX730" s="12">
        <f t="shared" si="1724"/>
        <v>0</v>
      </c>
      <c r="DY730" s="12">
        <f t="shared" si="1724"/>
        <v>0</v>
      </c>
      <c r="EB730" s="116">
        <f t="shared" si="1711"/>
        <v>729</v>
      </c>
      <c r="EC730" s="2" t="str">
        <f t="shared" si="1725"/>
        <v>Phase 4</v>
      </c>
      <c r="ED730" s="2" t="str">
        <f t="shared" si="1726"/>
        <v>60' Wide</v>
      </c>
      <c r="EE730" s="33" t="str">
        <f>EE737</f>
        <v>GAAP</v>
      </c>
      <c r="EF730" s="2" t="str">
        <f>EF737</f>
        <v>General Overhead</v>
      </c>
    </row>
    <row r="731" spans="2:136" x14ac:dyDescent="0.3">
      <c r="B731" s="2" t="str">
        <f>Product!$O$2</f>
        <v>Phase 4</v>
      </c>
      <c r="C731" s="2" t="str">
        <f>Product!$O$3</f>
        <v>75' Wide</v>
      </c>
      <c r="D731" s="129">
        <f>SUMIFS(INDEX(Product!$B$2:$U$97, MATCH(D715, Product!$B$2:$B$97, 0), ), Product!$B$2:$U$2, $B731, Product!$B$3:$U$3, $C731)</f>
        <v>-22975</v>
      </c>
      <c r="F731" s="128"/>
      <c r="G731" s="11">
        <f>SUM(H731:DZ731)</f>
        <v>-459500.00000000017</v>
      </c>
      <c r="I731" s="12">
        <f t="shared" si="1710"/>
        <v>0</v>
      </c>
      <c r="J731" s="12">
        <f t="shared" si="1723"/>
        <v>0</v>
      </c>
      <c r="K731" s="12">
        <f t="shared" si="1723"/>
        <v>0</v>
      </c>
      <c r="L731" s="12">
        <f t="shared" si="1723"/>
        <v>0</v>
      </c>
      <c r="M731" s="12">
        <f t="shared" si="1723"/>
        <v>0</v>
      </c>
      <c r="N731" s="12">
        <f t="shared" si="1723"/>
        <v>0</v>
      </c>
      <c r="O731" s="12">
        <f t="shared" si="1723"/>
        <v>0</v>
      </c>
      <c r="P731" s="12">
        <f t="shared" si="1723"/>
        <v>0</v>
      </c>
      <c r="Q731" s="12">
        <f t="shared" si="1723"/>
        <v>0</v>
      </c>
      <c r="R731" s="12">
        <f t="shared" si="1723"/>
        <v>0</v>
      </c>
      <c r="S731" s="12">
        <f t="shared" si="1723"/>
        <v>0</v>
      </c>
      <c r="T731" s="12">
        <f t="shared" si="1723"/>
        <v>0</v>
      </c>
      <c r="U731" s="12">
        <f t="shared" si="1723"/>
        <v>0</v>
      </c>
      <c r="V731" s="12">
        <f t="shared" si="1723"/>
        <v>0</v>
      </c>
      <c r="W731" s="12">
        <f t="shared" si="1723"/>
        <v>0</v>
      </c>
      <c r="X731" s="12">
        <f t="shared" si="1723"/>
        <v>0</v>
      </c>
      <c r="Y731" s="12">
        <f t="shared" si="1723"/>
        <v>0</v>
      </c>
      <c r="Z731" s="12">
        <f t="shared" si="1723"/>
        <v>0</v>
      </c>
      <c r="AA731" s="12">
        <f t="shared" si="1723"/>
        <v>0</v>
      </c>
      <c r="AB731" s="12">
        <f t="shared" si="1723"/>
        <v>0</v>
      </c>
      <c r="AC731" s="12">
        <f t="shared" si="1723"/>
        <v>0</v>
      </c>
      <c r="AD731" s="12">
        <f t="shared" si="1723"/>
        <v>0</v>
      </c>
      <c r="AE731" s="12">
        <f t="shared" si="1723"/>
        <v>0</v>
      </c>
      <c r="AF731" s="12">
        <f t="shared" si="1723"/>
        <v>0</v>
      </c>
      <c r="AG731" s="12">
        <f t="shared" si="1723"/>
        <v>0</v>
      </c>
      <c r="AH731" s="12">
        <f t="shared" si="1723"/>
        <v>0</v>
      </c>
      <c r="AI731" s="12">
        <f t="shared" si="1723"/>
        <v>0</v>
      </c>
      <c r="AJ731" s="12">
        <f t="shared" si="1723"/>
        <v>0</v>
      </c>
      <c r="AK731" s="12">
        <f t="shared" si="1723"/>
        <v>0</v>
      </c>
      <c r="AL731" s="12">
        <f t="shared" si="1723"/>
        <v>0</v>
      </c>
      <c r="AM731" s="12">
        <f t="shared" si="1723"/>
        <v>0</v>
      </c>
      <c r="AN731" s="12">
        <f t="shared" si="1723"/>
        <v>0</v>
      </c>
      <c r="AO731" s="12">
        <f t="shared" si="1723"/>
        <v>0</v>
      </c>
      <c r="AP731" s="12">
        <f t="shared" si="1723"/>
        <v>0</v>
      </c>
      <c r="AQ731" s="12">
        <f t="shared" si="1723"/>
        <v>0</v>
      </c>
      <c r="AR731" s="12">
        <f t="shared" si="1723"/>
        <v>0</v>
      </c>
      <c r="AS731" s="12">
        <f t="shared" si="1723"/>
        <v>0</v>
      </c>
      <c r="AT731" s="12">
        <f t="shared" si="1723"/>
        <v>0</v>
      </c>
      <c r="AU731" s="12">
        <f t="shared" si="1723"/>
        <v>0</v>
      </c>
      <c r="AV731" s="12">
        <f t="shared" si="1723"/>
        <v>0</v>
      </c>
      <c r="AW731" s="12">
        <f t="shared" si="1723"/>
        <v>0</v>
      </c>
      <c r="AX731" s="12">
        <f t="shared" si="1723"/>
        <v>0</v>
      </c>
      <c r="AY731" s="12">
        <f t="shared" si="1723"/>
        <v>0</v>
      </c>
      <c r="AZ731" s="12">
        <f t="shared" si="1723"/>
        <v>0</v>
      </c>
      <c r="BA731" s="12">
        <f t="shared" si="1723"/>
        <v>0</v>
      </c>
      <c r="BB731" s="12">
        <f t="shared" si="1723"/>
        <v>0</v>
      </c>
      <c r="BC731" s="12">
        <f t="shared" si="1723"/>
        <v>0</v>
      </c>
      <c r="BD731" s="12">
        <f t="shared" si="1723"/>
        <v>0</v>
      </c>
      <c r="BE731" s="12">
        <f t="shared" si="1723"/>
        <v>0</v>
      </c>
      <c r="BF731" s="12">
        <f t="shared" si="1723"/>
        <v>0</v>
      </c>
      <c r="BG731" s="12">
        <f t="shared" si="1723"/>
        <v>-38291.666666666672</v>
      </c>
      <c r="BH731" s="12">
        <f t="shared" si="1723"/>
        <v>-38291.666666666672</v>
      </c>
      <c r="BI731" s="12">
        <f t="shared" si="1723"/>
        <v>-38291.666666666672</v>
      </c>
      <c r="BJ731" s="12">
        <f t="shared" si="1723"/>
        <v>-38291.666666666672</v>
      </c>
      <c r="BK731" s="12">
        <f t="shared" si="1723"/>
        <v>-38291.666666666672</v>
      </c>
      <c r="BL731" s="12">
        <f t="shared" si="1723"/>
        <v>-38291.666666666672</v>
      </c>
      <c r="BM731" s="12">
        <f t="shared" si="1723"/>
        <v>-38291.666666666672</v>
      </c>
      <c r="BN731" s="12">
        <f t="shared" si="1723"/>
        <v>-38291.666666666672</v>
      </c>
      <c r="BO731" s="12">
        <f t="shared" si="1723"/>
        <v>-38291.666666666672</v>
      </c>
      <c r="BP731" s="12">
        <f t="shared" si="1723"/>
        <v>-38291.666666666672</v>
      </c>
      <c r="BQ731" s="12">
        <f t="shared" si="1723"/>
        <v>-38291.666666666672</v>
      </c>
      <c r="BR731" s="12">
        <f t="shared" si="1723"/>
        <v>-38291.666666666672</v>
      </c>
      <c r="BS731" s="12">
        <f t="shared" si="1723"/>
        <v>0</v>
      </c>
      <c r="BT731" s="12">
        <f t="shared" si="1723"/>
        <v>0</v>
      </c>
      <c r="BU731" s="12">
        <f t="shared" si="1723"/>
        <v>0</v>
      </c>
      <c r="BV731" s="12">
        <f t="shared" si="1724"/>
        <v>0</v>
      </c>
      <c r="BW731" s="12">
        <f t="shared" si="1724"/>
        <v>0</v>
      </c>
      <c r="BX731" s="12">
        <f t="shared" si="1724"/>
        <v>0</v>
      </c>
      <c r="BY731" s="12">
        <f t="shared" si="1724"/>
        <v>0</v>
      </c>
      <c r="BZ731" s="12">
        <f t="shared" si="1724"/>
        <v>0</v>
      </c>
      <c r="CA731" s="12">
        <f t="shared" si="1724"/>
        <v>0</v>
      </c>
      <c r="CB731" s="12">
        <f t="shared" si="1724"/>
        <v>0</v>
      </c>
      <c r="CC731" s="12">
        <f t="shared" si="1724"/>
        <v>0</v>
      </c>
      <c r="CD731" s="12">
        <f t="shared" si="1724"/>
        <v>0</v>
      </c>
      <c r="CE731" s="12">
        <f t="shared" si="1724"/>
        <v>0</v>
      </c>
      <c r="CF731" s="12">
        <f t="shared" si="1724"/>
        <v>0</v>
      </c>
      <c r="CG731" s="12">
        <f t="shared" si="1724"/>
        <v>0</v>
      </c>
      <c r="CH731" s="12">
        <f t="shared" si="1724"/>
        <v>0</v>
      </c>
      <c r="CI731" s="12">
        <f t="shared" si="1724"/>
        <v>0</v>
      </c>
      <c r="CJ731" s="12">
        <f t="shared" si="1724"/>
        <v>0</v>
      </c>
      <c r="CK731" s="12">
        <f t="shared" si="1724"/>
        <v>0</v>
      </c>
      <c r="CL731" s="12">
        <f t="shared" si="1724"/>
        <v>0</v>
      </c>
      <c r="CM731" s="12">
        <f t="shared" si="1724"/>
        <v>0</v>
      </c>
      <c r="CN731" s="12">
        <f t="shared" si="1724"/>
        <v>0</v>
      </c>
      <c r="CO731" s="12">
        <f t="shared" si="1724"/>
        <v>0</v>
      </c>
      <c r="CP731" s="12">
        <f t="shared" si="1724"/>
        <v>0</v>
      </c>
      <c r="CQ731" s="12">
        <f t="shared" si="1724"/>
        <v>0</v>
      </c>
      <c r="CR731" s="12">
        <f t="shared" si="1724"/>
        <v>0</v>
      </c>
      <c r="CS731" s="12">
        <f t="shared" si="1724"/>
        <v>0</v>
      </c>
      <c r="CT731" s="12">
        <f t="shared" si="1724"/>
        <v>0</v>
      </c>
      <c r="CU731" s="12">
        <f t="shared" si="1724"/>
        <v>0</v>
      </c>
      <c r="CV731" s="12">
        <f t="shared" si="1724"/>
        <v>0</v>
      </c>
      <c r="CW731" s="12">
        <f t="shared" si="1724"/>
        <v>0</v>
      </c>
      <c r="CX731" s="12">
        <f t="shared" si="1724"/>
        <v>0</v>
      </c>
      <c r="CY731" s="12">
        <f t="shared" si="1724"/>
        <v>0</v>
      </c>
      <c r="CZ731" s="12">
        <f t="shared" si="1724"/>
        <v>0</v>
      </c>
      <c r="DA731" s="12">
        <f t="shared" si="1724"/>
        <v>0</v>
      </c>
      <c r="DB731" s="12">
        <f t="shared" si="1724"/>
        <v>0</v>
      </c>
      <c r="DC731" s="12">
        <f t="shared" si="1724"/>
        <v>0</v>
      </c>
      <c r="DD731" s="12">
        <f t="shared" si="1724"/>
        <v>0</v>
      </c>
      <c r="DE731" s="12">
        <f t="shared" si="1724"/>
        <v>0</v>
      </c>
      <c r="DF731" s="12">
        <f t="shared" si="1724"/>
        <v>0</v>
      </c>
      <c r="DG731" s="12">
        <f t="shared" si="1724"/>
        <v>0</v>
      </c>
      <c r="DH731" s="12">
        <f t="shared" si="1724"/>
        <v>0</v>
      </c>
      <c r="DI731" s="12">
        <f t="shared" si="1724"/>
        <v>0</v>
      </c>
      <c r="DJ731" s="12">
        <f t="shared" si="1724"/>
        <v>0</v>
      </c>
      <c r="DK731" s="12">
        <f t="shared" si="1724"/>
        <v>0</v>
      </c>
      <c r="DL731" s="12">
        <f t="shared" si="1724"/>
        <v>0</v>
      </c>
      <c r="DM731" s="12">
        <f t="shared" si="1724"/>
        <v>0</v>
      </c>
      <c r="DN731" s="12">
        <f t="shared" si="1724"/>
        <v>0</v>
      </c>
      <c r="DO731" s="12">
        <f t="shared" si="1724"/>
        <v>0</v>
      </c>
      <c r="DP731" s="12">
        <f t="shared" si="1724"/>
        <v>0</v>
      </c>
      <c r="DQ731" s="12">
        <f t="shared" si="1724"/>
        <v>0</v>
      </c>
      <c r="DR731" s="12">
        <f t="shared" si="1724"/>
        <v>0</v>
      </c>
      <c r="DS731" s="12">
        <f t="shared" si="1724"/>
        <v>0</v>
      </c>
      <c r="DT731" s="12">
        <f t="shared" si="1724"/>
        <v>0</v>
      </c>
      <c r="DU731" s="12">
        <f t="shared" si="1724"/>
        <v>0</v>
      </c>
      <c r="DV731" s="12">
        <f t="shared" si="1724"/>
        <v>0</v>
      </c>
      <c r="DW731" s="12">
        <f t="shared" si="1724"/>
        <v>0</v>
      </c>
      <c r="DX731" s="12">
        <f t="shared" si="1724"/>
        <v>0</v>
      </c>
      <c r="DY731" s="12">
        <f t="shared" si="1724"/>
        <v>0</v>
      </c>
      <c r="EB731" s="116">
        <f t="shared" si="1711"/>
        <v>730</v>
      </c>
      <c r="EC731" s="2" t="str">
        <f t="shared" si="1725"/>
        <v>Phase 4</v>
      </c>
      <c r="ED731" s="2" t="str">
        <f t="shared" si="1726"/>
        <v>75' Wide</v>
      </c>
      <c r="EE731" s="33" t="str">
        <f>EE737</f>
        <v>GAAP</v>
      </c>
      <c r="EF731" s="2" t="str">
        <f>EF737</f>
        <v>General Overhead</v>
      </c>
    </row>
    <row r="732" spans="2:136" x14ac:dyDescent="0.3">
      <c r="D732" s="129"/>
      <c r="F732" s="128"/>
      <c r="G732" s="13"/>
      <c r="I732" s="12"/>
      <c r="J732" s="12"/>
      <c r="K732" s="12"/>
      <c r="L732" s="12"/>
      <c r="M732" s="12"/>
      <c r="N732" s="12"/>
      <c r="O732" s="12"/>
      <c r="P732" s="12"/>
      <c r="Q732" s="12"/>
      <c r="R732" s="12"/>
      <c r="S732" s="12"/>
      <c r="T732" s="12"/>
      <c r="U732" s="12"/>
      <c r="V732" s="12"/>
      <c r="W732" s="12"/>
      <c r="X732" s="12"/>
      <c r="Y732" s="12"/>
      <c r="Z732" s="12"/>
      <c r="AA732" s="12"/>
      <c r="AB732" s="12"/>
      <c r="AC732" s="12"/>
      <c r="AD732" s="12"/>
      <c r="AE732" s="12"/>
      <c r="AF732" s="12"/>
      <c r="AG732" s="12"/>
      <c r="AH732" s="12"/>
      <c r="AI732" s="12"/>
      <c r="AJ732" s="12"/>
      <c r="AK732" s="12"/>
      <c r="AL732" s="12"/>
      <c r="AM732" s="12"/>
      <c r="AN732" s="12"/>
      <c r="AO732" s="12"/>
      <c r="AP732" s="12"/>
      <c r="AQ732" s="12"/>
      <c r="AR732" s="12"/>
      <c r="AS732" s="12"/>
      <c r="AT732" s="12"/>
      <c r="AU732" s="12"/>
      <c r="AV732" s="12"/>
      <c r="AW732" s="12"/>
      <c r="AX732" s="12"/>
      <c r="AY732" s="12"/>
      <c r="AZ732" s="12"/>
      <c r="BA732" s="12"/>
      <c r="BB732" s="12"/>
      <c r="BC732" s="12"/>
      <c r="BD732" s="12"/>
      <c r="BE732" s="12"/>
      <c r="BF732" s="12"/>
      <c r="BG732" s="12"/>
      <c r="BH732" s="12"/>
      <c r="BI732" s="12"/>
      <c r="BJ732" s="12"/>
      <c r="BK732" s="12"/>
      <c r="BL732" s="12"/>
      <c r="BM732" s="12"/>
      <c r="BN732" s="12"/>
      <c r="BO732" s="12"/>
      <c r="BP732" s="12"/>
      <c r="BQ732" s="12"/>
      <c r="BR732" s="12"/>
      <c r="BS732" s="12"/>
      <c r="BT732" s="12"/>
      <c r="BU732" s="12"/>
      <c r="BV732" s="12"/>
      <c r="BW732" s="12"/>
      <c r="BX732" s="12"/>
      <c r="BY732" s="12"/>
      <c r="BZ732" s="12"/>
      <c r="CA732" s="12"/>
      <c r="CB732" s="12"/>
      <c r="CC732" s="12"/>
      <c r="CD732" s="12"/>
      <c r="CE732" s="12"/>
      <c r="CF732" s="12"/>
      <c r="CG732" s="12"/>
      <c r="CH732" s="12"/>
      <c r="CI732" s="12"/>
      <c r="CJ732" s="12"/>
      <c r="CK732" s="12"/>
      <c r="CL732" s="12"/>
      <c r="CM732" s="12"/>
      <c r="CN732" s="12"/>
      <c r="CO732" s="12"/>
      <c r="CP732" s="12"/>
      <c r="CQ732" s="12"/>
      <c r="CR732" s="12"/>
      <c r="CS732" s="12"/>
      <c r="CT732" s="12"/>
      <c r="CU732" s="12"/>
      <c r="CV732" s="12"/>
      <c r="CW732" s="12"/>
      <c r="CX732" s="12"/>
      <c r="CY732" s="12"/>
      <c r="CZ732" s="12"/>
      <c r="DA732" s="12"/>
      <c r="DB732" s="12"/>
      <c r="DC732" s="12"/>
      <c r="DD732" s="12"/>
      <c r="DE732" s="12"/>
      <c r="DF732" s="12"/>
      <c r="DG732" s="12"/>
      <c r="DH732" s="12"/>
      <c r="DI732" s="12"/>
      <c r="DJ732" s="12"/>
      <c r="DK732" s="12"/>
      <c r="DL732" s="12"/>
      <c r="DM732" s="12"/>
      <c r="DN732" s="12"/>
      <c r="DO732" s="12"/>
      <c r="DP732" s="12"/>
      <c r="DQ732" s="12"/>
      <c r="DR732" s="12"/>
      <c r="DS732" s="12"/>
      <c r="DT732" s="12"/>
      <c r="DU732" s="12"/>
      <c r="DV732" s="12"/>
      <c r="DW732" s="12"/>
      <c r="DX732" s="12"/>
      <c r="DY732" s="12"/>
      <c r="EE732" s="33"/>
    </row>
    <row r="733" spans="2:136" x14ac:dyDescent="0.3">
      <c r="B733" s="2" t="str">
        <f>Product!$P$2</f>
        <v>Phase 5</v>
      </c>
      <c r="C733" s="2" t="str">
        <f>Product!$P$3</f>
        <v>50' Wide</v>
      </c>
      <c r="D733" s="129">
        <f>SUMIFS(INDEX(Product!$B$2:$U$97, MATCH(D715, Product!$B$2:$B$97, 0), ), Product!$B$2:$U$2, $B733, Product!$B$3:$U$3, $C733)</f>
        <v>-16550</v>
      </c>
      <c r="F733" s="128"/>
      <c r="G733" s="11">
        <f>SUM(H733:DZ733)</f>
        <v>-496500</v>
      </c>
      <c r="I733" s="12">
        <f t="shared" si="1710"/>
        <v>0</v>
      </c>
      <c r="J733" s="12">
        <f t="shared" ref="J733:BU735" si="1727">J179*$D733</f>
        <v>0</v>
      </c>
      <c r="K733" s="12">
        <f t="shared" si="1727"/>
        <v>0</v>
      </c>
      <c r="L733" s="12">
        <f t="shared" si="1727"/>
        <v>0</v>
      </c>
      <c r="M733" s="12">
        <f t="shared" si="1727"/>
        <v>0</v>
      </c>
      <c r="N733" s="12">
        <f t="shared" si="1727"/>
        <v>0</v>
      </c>
      <c r="O733" s="12">
        <f t="shared" si="1727"/>
        <v>0</v>
      </c>
      <c r="P733" s="12">
        <f t="shared" si="1727"/>
        <v>0</v>
      </c>
      <c r="Q733" s="12">
        <f t="shared" si="1727"/>
        <v>0</v>
      </c>
      <c r="R733" s="12">
        <f t="shared" si="1727"/>
        <v>0</v>
      </c>
      <c r="S733" s="12">
        <f t="shared" si="1727"/>
        <v>0</v>
      </c>
      <c r="T733" s="12">
        <f t="shared" si="1727"/>
        <v>0</v>
      </c>
      <c r="U733" s="12">
        <f t="shared" si="1727"/>
        <v>0</v>
      </c>
      <c r="V733" s="12">
        <f t="shared" si="1727"/>
        <v>0</v>
      </c>
      <c r="W733" s="12">
        <f t="shared" si="1727"/>
        <v>0</v>
      </c>
      <c r="X733" s="12">
        <f t="shared" si="1727"/>
        <v>0</v>
      </c>
      <c r="Y733" s="12">
        <f t="shared" si="1727"/>
        <v>0</v>
      </c>
      <c r="Z733" s="12">
        <f t="shared" si="1727"/>
        <v>0</v>
      </c>
      <c r="AA733" s="12">
        <f t="shared" si="1727"/>
        <v>0</v>
      </c>
      <c r="AB733" s="12">
        <f t="shared" si="1727"/>
        <v>0</v>
      </c>
      <c r="AC733" s="12">
        <f t="shared" si="1727"/>
        <v>0</v>
      </c>
      <c r="AD733" s="12">
        <f t="shared" si="1727"/>
        <v>0</v>
      </c>
      <c r="AE733" s="12">
        <f t="shared" si="1727"/>
        <v>0</v>
      </c>
      <c r="AF733" s="12">
        <f t="shared" si="1727"/>
        <v>0</v>
      </c>
      <c r="AG733" s="12">
        <f t="shared" si="1727"/>
        <v>0</v>
      </c>
      <c r="AH733" s="12">
        <f t="shared" si="1727"/>
        <v>0</v>
      </c>
      <c r="AI733" s="12">
        <f t="shared" si="1727"/>
        <v>0</v>
      </c>
      <c r="AJ733" s="12">
        <f t="shared" si="1727"/>
        <v>0</v>
      </c>
      <c r="AK733" s="12">
        <f t="shared" si="1727"/>
        <v>0</v>
      </c>
      <c r="AL733" s="12">
        <f t="shared" si="1727"/>
        <v>0</v>
      </c>
      <c r="AM733" s="12">
        <f t="shared" si="1727"/>
        <v>0</v>
      </c>
      <c r="AN733" s="12">
        <f t="shared" si="1727"/>
        <v>0</v>
      </c>
      <c r="AO733" s="12">
        <f t="shared" si="1727"/>
        <v>0</v>
      </c>
      <c r="AP733" s="12">
        <f t="shared" si="1727"/>
        <v>0</v>
      </c>
      <c r="AQ733" s="12">
        <f t="shared" si="1727"/>
        <v>0</v>
      </c>
      <c r="AR733" s="12">
        <f t="shared" si="1727"/>
        <v>0</v>
      </c>
      <c r="AS733" s="12">
        <f t="shared" si="1727"/>
        <v>0</v>
      </c>
      <c r="AT733" s="12">
        <f t="shared" si="1727"/>
        <v>0</v>
      </c>
      <c r="AU733" s="12">
        <f t="shared" si="1727"/>
        <v>0</v>
      </c>
      <c r="AV733" s="12">
        <f t="shared" si="1727"/>
        <v>0</v>
      </c>
      <c r="AW733" s="12">
        <f t="shared" si="1727"/>
        <v>0</v>
      </c>
      <c r="AX733" s="12">
        <f t="shared" si="1727"/>
        <v>0</v>
      </c>
      <c r="AY733" s="12">
        <f t="shared" si="1727"/>
        <v>0</v>
      </c>
      <c r="AZ733" s="12">
        <f t="shared" si="1727"/>
        <v>0</v>
      </c>
      <c r="BA733" s="12">
        <f t="shared" si="1727"/>
        <v>0</v>
      </c>
      <c r="BB733" s="12">
        <f t="shared" si="1727"/>
        <v>0</v>
      </c>
      <c r="BC733" s="12">
        <f t="shared" si="1727"/>
        <v>0</v>
      </c>
      <c r="BD733" s="12">
        <f t="shared" si="1727"/>
        <v>0</v>
      </c>
      <c r="BE733" s="12">
        <f t="shared" si="1727"/>
        <v>0</v>
      </c>
      <c r="BF733" s="12">
        <f t="shared" si="1727"/>
        <v>0</v>
      </c>
      <c r="BG733" s="12">
        <f t="shared" si="1727"/>
        <v>0</v>
      </c>
      <c r="BH733" s="12">
        <f t="shared" si="1727"/>
        <v>0</v>
      </c>
      <c r="BI733" s="12">
        <f t="shared" si="1727"/>
        <v>0</v>
      </c>
      <c r="BJ733" s="12">
        <f t="shared" si="1727"/>
        <v>0</v>
      </c>
      <c r="BK733" s="12">
        <f t="shared" si="1727"/>
        <v>0</v>
      </c>
      <c r="BL733" s="12">
        <f t="shared" si="1727"/>
        <v>0</v>
      </c>
      <c r="BM733" s="12">
        <f t="shared" si="1727"/>
        <v>0</v>
      </c>
      <c r="BN733" s="12">
        <f t="shared" si="1727"/>
        <v>0</v>
      </c>
      <c r="BO733" s="12">
        <f t="shared" si="1727"/>
        <v>0</v>
      </c>
      <c r="BP733" s="12">
        <f t="shared" si="1727"/>
        <v>0</v>
      </c>
      <c r="BQ733" s="12">
        <f t="shared" si="1727"/>
        <v>0</v>
      </c>
      <c r="BR733" s="12">
        <f t="shared" si="1727"/>
        <v>0</v>
      </c>
      <c r="BS733" s="12">
        <f t="shared" si="1727"/>
        <v>-41375</v>
      </c>
      <c r="BT733" s="12">
        <f t="shared" si="1727"/>
        <v>-41375</v>
      </c>
      <c r="BU733" s="12">
        <f t="shared" si="1727"/>
        <v>-41375</v>
      </c>
      <c r="BV733" s="12">
        <f t="shared" ref="BV733:DY735" si="1728">BV179*$D733</f>
        <v>-41375</v>
      </c>
      <c r="BW733" s="12">
        <f t="shared" si="1728"/>
        <v>-41375</v>
      </c>
      <c r="BX733" s="12">
        <f t="shared" si="1728"/>
        <v>-41375</v>
      </c>
      <c r="BY733" s="12">
        <f t="shared" si="1728"/>
        <v>-41375</v>
      </c>
      <c r="BZ733" s="12">
        <f t="shared" si="1728"/>
        <v>-41375</v>
      </c>
      <c r="CA733" s="12">
        <f t="shared" si="1728"/>
        <v>-41375</v>
      </c>
      <c r="CB733" s="12">
        <f t="shared" si="1728"/>
        <v>-41375</v>
      </c>
      <c r="CC733" s="12">
        <f t="shared" si="1728"/>
        <v>-41375</v>
      </c>
      <c r="CD733" s="12">
        <f t="shared" si="1728"/>
        <v>-41375</v>
      </c>
      <c r="CE733" s="12">
        <f t="shared" si="1728"/>
        <v>0</v>
      </c>
      <c r="CF733" s="12">
        <f t="shared" si="1728"/>
        <v>0</v>
      </c>
      <c r="CG733" s="12">
        <f t="shared" si="1728"/>
        <v>0</v>
      </c>
      <c r="CH733" s="12">
        <f t="shared" si="1728"/>
        <v>0</v>
      </c>
      <c r="CI733" s="12">
        <f t="shared" si="1728"/>
        <v>0</v>
      </c>
      <c r="CJ733" s="12">
        <f t="shared" si="1728"/>
        <v>0</v>
      </c>
      <c r="CK733" s="12">
        <f t="shared" si="1728"/>
        <v>0</v>
      </c>
      <c r="CL733" s="12">
        <f t="shared" si="1728"/>
        <v>0</v>
      </c>
      <c r="CM733" s="12">
        <f t="shared" si="1728"/>
        <v>0</v>
      </c>
      <c r="CN733" s="12">
        <f t="shared" si="1728"/>
        <v>0</v>
      </c>
      <c r="CO733" s="12">
        <f t="shared" si="1728"/>
        <v>0</v>
      </c>
      <c r="CP733" s="12">
        <f t="shared" si="1728"/>
        <v>0</v>
      </c>
      <c r="CQ733" s="12">
        <f t="shared" si="1728"/>
        <v>0</v>
      </c>
      <c r="CR733" s="12">
        <f t="shared" si="1728"/>
        <v>0</v>
      </c>
      <c r="CS733" s="12">
        <f t="shared" si="1728"/>
        <v>0</v>
      </c>
      <c r="CT733" s="12">
        <f t="shared" si="1728"/>
        <v>0</v>
      </c>
      <c r="CU733" s="12">
        <f t="shared" si="1728"/>
        <v>0</v>
      </c>
      <c r="CV733" s="12">
        <f t="shared" si="1728"/>
        <v>0</v>
      </c>
      <c r="CW733" s="12">
        <f t="shared" si="1728"/>
        <v>0</v>
      </c>
      <c r="CX733" s="12">
        <f t="shared" si="1728"/>
        <v>0</v>
      </c>
      <c r="CY733" s="12">
        <f t="shared" si="1728"/>
        <v>0</v>
      </c>
      <c r="CZ733" s="12">
        <f t="shared" si="1728"/>
        <v>0</v>
      </c>
      <c r="DA733" s="12">
        <f t="shared" si="1728"/>
        <v>0</v>
      </c>
      <c r="DB733" s="12">
        <f t="shared" si="1728"/>
        <v>0</v>
      </c>
      <c r="DC733" s="12">
        <f t="shared" si="1728"/>
        <v>0</v>
      </c>
      <c r="DD733" s="12">
        <f t="shared" si="1728"/>
        <v>0</v>
      </c>
      <c r="DE733" s="12">
        <f t="shared" si="1728"/>
        <v>0</v>
      </c>
      <c r="DF733" s="12">
        <f t="shared" si="1728"/>
        <v>0</v>
      </c>
      <c r="DG733" s="12">
        <f t="shared" si="1728"/>
        <v>0</v>
      </c>
      <c r="DH733" s="12">
        <f t="shared" si="1728"/>
        <v>0</v>
      </c>
      <c r="DI733" s="12">
        <f t="shared" si="1728"/>
        <v>0</v>
      </c>
      <c r="DJ733" s="12">
        <f t="shared" si="1728"/>
        <v>0</v>
      </c>
      <c r="DK733" s="12">
        <f t="shared" si="1728"/>
        <v>0</v>
      </c>
      <c r="DL733" s="12">
        <f t="shared" si="1728"/>
        <v>0</v>
      </c>
      <c r="DM733" s="12">
        <f t="shared" si="1728"/>
        <v>0</v>
      </c>
      <c r="DN733" s="12">
        <f t="shared" si="1728"/>
        <v>0</v>
      </c>
      <c r="DO733" s="12">
        <f t="shared" si="1728"/>
        <v>0</v>
      </c>
      <c r="DP733" s="12">
        <f t="shared" si="1728"/>
        <v>0</v>
      </c>
      <c r="DQ733" s="12">
        <f t="shared" si="1728"/>
        <v>0</v>
      </c>
      <c r="DR733" s="12">
        <f t="shared" si="1728"/>
        <v>0</v>
      </c>
      <c r="DS733" s="12">
        <f t="shared" si="1728"/>
        <v>0</v>
      </c>
      <c r="DT733" s="12">
        <f t="shared" si="1728"/>
        <v>0</v>
      </c>
      <c r="DU733" s="12">
        <f t="shared" si="1728"/>
        <v>0</v>
      </c>
      <c r="DV733" s="12">
        <f t="shared" si="1728"/>
        <v>0</v>
      </c>
      <c r="DW733" s="12">
        <f t="shared" si="1728"/>
        <v>0</v>
      </c>
      <c r="DX733" s="12">
        <f t="shared" si="1728"/>
        <v>0</v>
      </c>
      <c r="DY733" s="12">
        <f t="shared" si="1728"/>
        <v>0</v>
      </c>
      <c r="EB733" s="116">
        <f t="shared" si="1711"/>
        <v>732</v>
      </c>
      <c r="EC733" s="2" t="str">
        <f t="shared" ref="EC733:EC735" si="1729">B733</f>
        <v>Phase 5</v>
      </c>
      <c r="ED733" s="2" t="str">
        <f t="shared" ref="ED733:ED735" si="1730">C733</f>
        <v>50' Wide</v>
      </c>
      <c r="EE733" s="33" t="str">
        <f>EE737</f>
        <v>GAAP</v>
      </c>
      <c r="EF733" s="2" t="str">
        <f>EF737</f>
        <v>General Overhead</v>
      </c>
    </row>
    <row r="734" spans="2:136" x14ac:dyDescent="0.3">
      <c r="B734" s="2" t="str">
        <f>Product!$Q$2</f>
        <v>Phase 5</v>
      </c>
      <c r="C734" s="2" t="str">
        <f>Product!$Q$3</f>
        <v>60' Wide</v>
      </c>
      <c r="D734" s="129">
        <f>SUMIFS(INDEX(Product!$B$2:$U$97, MATCH(D715, Product!$B$2:$B$97, 0), ), Product!$B$2:$U$2, $B734, Product!$B$3:$U$3, $C734)</f>
        <v>-19625</v>
      </c>
      <c r="F734" s="128"/>
      <c r="G734" s="11">
        <f>SUM(H734:DZ734)</f>
        <v>-588750</v>
      </c>
      <c r="I734" s="12">
        <f t="shared" si="1710"/>
        <v>0</v>
      </c>
      <c r="J734" s="12">
        <f t="shared" si="1727"/>
        <v>0</v>
      </c>
      <c r="K734" s="12">
        <f t="shared" si="1727"/>
        <v>0</v>
      </c>
      <c r="L734" s="12">
        <f t="shared" si="1727"/>
        <v>0</v>
      </c>
      <c r="M734" s="12">
        <f t="shared" si="1727"/>
        <v>0</v>
      </c>
      <c r="N734" s="12">
        <f t="shared" si="1727"/>
        <v>0</v>
      </c>
      <c r="O734" s="12">
        <f t="shared" si="1727"/>
        <v>0</v>
      </c>
      <c r="P734" s="12">
        <f t="shared" si="1727"/>
        <v>0</v>
      </c>
      <c r="Q734" s="12">
        <f t="shared" si="1727"/>
        <v>0</v>
      </c>
      <c r="R734" s="12">
        <f t="shared" si="1727"/>
        <v>0</v>
      </c>
      <c r="S734" s="12">
        <f t="shared" si="1727"/>
        <v>0</v>
      </c>
      <c r="T734" s="12">
        <f t="shared" si="1727"/>
        <v>0</v>
      </c>
      <c r="U734" s="12">
        <f t="shared" si="1727"/>
        <v>0</v>
      </c>
      <c r="V734" s="12">
        <f t="shared" si="1727"/>
        <v>0</v>
      </c>
      <c r="W734" s="12">
        <f t="shared" si="1727"/>
        <v>0</v>
      </c>
      <c r="X734" s="12">
        <f t="shared" si="1727"/>
        <v>0</v>
      </c>
      <c r="Y734" s="12">
        <f t="shared" si="1727"/>
        <v>0</v>
      </c>
      <c r="Z734" s="12">
        <f t="shared" si="1727"/>
        <v>0</v>
      </c>
      <c r="AA734" s="12">
        <f t="shared" si="1727"/>
        <v>0</v>
      </c>
      <c r="AB734" s="12">
        <f t="shared" si="1727"/>
        <v>0</v>
      </c>
      <c r="AC734" s="12">
        <f t="shared" si="1727"/>
        <v>0</v>
      </c>
      <c r="AD734" s="12">
        <f t="shared" si="1727"/>
        <v>0</v>
      </c>
      <c r="AE734" s="12">
        <f t="shared" si="1727"/>
        <v>0</v>
      </c>
      <c r="AF734" s="12">
        <f t="shared" si="1727"/>
        <v>0</v>
      </c>
      <c r="AG734" s="12">
        <f t="shared" si="1727"/>
        <v>0</v>
      </c>
      <c r="AH734" s="12">
        <f t="shared" si="1727"/>
        <v>0</v>
      </c>
      <c r="AI734" s="12">
        <f t="shared" si="1727"/>
        <v>0</v>
      </c>
      <c r="AJ734" s="12">
        <f t="shared" si="1727"/>
        <v>0</v>
      </c>
      <c r="AK734" s="12">
        <f t="shared" si="1727"/>
        <v>0</v>
      </c>
      <c r="AL734" s="12">
        <f t="shared" si="1727"/>
        <v>0</v>
      </c>
      <c r="AM734" s="12">
        <f t="shared" si="1727"/>
        <v>0</v>
      </c>
      <c r="AN734" s="12">
        <f t="shared" si="1727"/>
        <v>0</v>
      </c>
      <c r="AO734" s="12">
        <f t="shared" si="1727"/>
        <v>0</v>
      </c>
      <c r="AP734" s="12">
        <f t="shared" si="1727"/>
        <v>0</v>
      </c>
      <c r="AQ734" s="12">
        <f t="shared" si="1727"/>
        <v>0</v>
      </c>
      <c r="AR734" s="12">
        <f t="shared" si="1727"/>
        <v>0</v>
      </c>
      <c r="AS734" s="12">
        <f t="shared" si="1727"/>
        <v>0</v>
      </c>
      <c r="AT734" s="12">
        <f t="shared" si="1727"/>
        <v>0</v>
      </c>
      <c r="AU734" s="12">
        <f t="shared" si="1727"/>
        <v>0</v>
      </c>
      <c r="AV734" s="12">
        <f t="shared" si="1727"/>
        <v>0</v>
      </c>
      <c r="AW734" s="12">
        <f t="shared" si="1727"/>
        <v>0</v>
      </c>
      <c r="AX734" s="12">
        <f t="shared" si="1727"/>
        <v>0</v>
      </c>
      <c r="AY734" s="12">
        <f t="shared" si="1727"/>
        <v>0</v>
      </c>
      <c r="AZ734" s="12">
        <f t="shared" si="1727"/>
        <v>0</v>
      </c>
      <c r="BA734" s="12">
        <f t="shared" si="1727"/>
        <v>0</v>
      </c>
      <c r="BB734" s="12">
        <f t="shared" si="1727"/>
        <v>0</v>
      </c>
      <c r="BC734" s="12">
        <f t="shared" si="1727"/>
        <v>0</v>
      </c>
      <c r="BD734" s="12">
        <f t="shared" si="1727"/>
        <v>0</v>
      </c>
      <c r="BE734" s="12">
        <f t="shared" si="1727"/>
        <v>0</v>
      </c>
      <c r="BF734" s="12">
        <f t="shared" si="1727"/>
        <v>0</v>
      </c>
      <c r="BG734" s="12">
        <f t="shared" si="1727"/>
        <v>0</v>
      </c>
      <c r="BH734" s="12">
        <f t="shared" si="1727"/>
        <v>0</v>
      </c>
      <c r="BI734" s="12">
        <f t="shared" si="1727"/>
        <v>0</v>
      </c>
      <c r="BJ734" s="12">
        <f t="shared" si="1727"/>
        <v>0</v>
      </c>
      <c r="BK734" s="12">
        <f t="shared" si="1727"/>
        <v>0</v>
      </c>
      <c r="BL734" s="12">
        <f t="shared" si="1727"/>
        <v>0</v>
      </c>
      <c r="BM734" s="12">
        <f t="shared" si="1727"/>
        <v>0</v>
      </c>
      <c r="BN734" s="12">
        <f t="shared" si="1727"/>
        <v>0</v>
      </c>
      <c r="BO734" s="12">
        <f t="shared" si="1727"/>
        <v>0</v>
      </c>
      <c r="BP734" s="12">
        <f t="shared" si="1727"/>
        <v>0</v>
      </c>
      <c r="BQ734" s="12">
        <f t="shared" si="1727"/>
        <v>0</v>
      </c>
      <c r="BR734" s="12">
        <f t="shared" si="1727"/>
        <v>0</v>
      </c>
      <c r="BS734" s="12">
        <f t="shared" si="1727"/>
        <v>-49062.5</v>
      </c>
      <c r="BT734" s="12">
        <f t="shared" si="1727"/>
        <v>-49062.5</v>
      </c>
      <c r="BU734" s="12">
        <f t="shared" si="1727"/>
        <v>-49062.5</v>
      </c>
      <c r="BV734" s="12">
        <f t="shared" si="1728"/>
        <v>-49062.5</v>
      </c>
      <c r="BW734" s="12">
        <f t="shared" si="1728"/>
        <v>-49062.5</v>
      </c>
      <c r="BX734" s="12">
        <f t="shared" si="1728"/>
        <v>-49062.5</v>
      </c>
      <c r="BY734" s="12">
        <f t="shared" si="1728"/>
        <v>-49062.5</v>
      </c>
      <c r="BZ734" s="12">
        <f t="shared" si="1728"/>
        <v>-49062.5</v>
      </c>
      <c r="CA734" s="12">
        <f t="shared" si="1728"/>
        <v>-49062.5</v>
      </c>
      <c r="CB734" s="12">
        <f t="shared" si="1728"/>
        <v>-49062.5</v>
      </c>
      <c r="CC734" s="12">
        <f t="shared" si="1728"/>
        <v>-49062.5</v>
      </c>
      <c r="CD734" s="12">
        <f t="shared" si="1728"/>
        <v>-49062.5</v>
      </c>
      <c r="CE734" s="12">
        <f t="shared" si="1728"/>
        <v>0</v>
      </c>
      <c r="CF734" s="12">
        <f t="shared" si="1728"/>
        <v>0</v>
      </c>
      <c r="CG734" s="12">
        <f t="shared" si="1728"/>
        <v>0</v>
      </c>
      <c r="CH734" s="12">
        <f t="shared" si="1728"/>
        <v>0</v>
      </c>
      <c r="CI734" s="12">
        <f t="shared" si="1728"/>
        <v>0</v>
      </c>
      <c r="CJ734" s="12">
        <f t="shared" si="1728"/>
        <v>0</v>
      </c>
      <c r="CK734" s="12">
        <f t="shared" si="1728"/>
        <v>0</v>
      </c>
      <c r="CL734" s="12">
        <f t="shared" si="1728"/>
        <v>0</v>
      </c>
      <c r="CM734" s="12">
        <f t="shared" si="1728"/>
        <v>0</v>
      </c>
      <c r="CN734" s="12">
        <f t="shared" si="1728"/>
        <v>0</v>
      </c>
      <c r="CO734" s="12">
        <f t="shared" si="1728"/>
        <v>0</v>
      </c>
      <c r="CP734" s="12">
        <f t="shared" si="1728"/>
        <v>0</v>
      </c>
      <c r="CQ734" s="12">
        <f t="shared" si="1728"/>
        <v>0</v>
      </c>
      <c r="CR734" s="12">
        <f t="shared" si="1728"/>
        <v>0</v>
      </c>
      <c r="CS734" s="12">
        <f t="shared" si="1728"/>
        <v>0</v>
      </c>
      <c r="CT734" s="12">
        <f t="shared" si="1728"/>
        <v>0</v>
      </c>
      <c r="CU734" s="12">
        <f t="shared" si="1728"/>
        <v>0</v>
      </c>
      <c r="CV734" s="12">
        <f t="shared" si="1728"/>
        <v>0</v>
      </c>
      <c r="CW734" s="12">
        <f t="shared" si="1728"/>
        <v>0</v>
      </c>
      <c r="CX734" s="12">
        <f t="shared" si="1728"/>
        <v>0</v>
      </c>
      <c r="CY734" s="12">
        <f t="shared" si="1728"/>
        <v>0</v>
      </c>
      <c r="CZ734" s="12">
        <f t="shared" si="1728"/>
        <v>0</v>
      </c>
      <c r="DA734" s="12">
        <f t="shared" si="1728"/>
        <v>0</v>
      </c>
      <c r="DB734" s="12">
        <f t="shared" si="1728"/>
        <v>0</v>
      </c>
      <c r="DC734" s="12">
        <f t="shared" si="1728"/>
        <v>0</v>
      </c>
      <c r="DD734" s="12">
        <f t="shared" si="1728"/>
        <v>0</v>
      </c>
      <c r="DE734" s="12">
        <f t="shared" si="1728"/>
        <v>0</v>
      </c>
      <c r="DF734" s="12">
        <f t="shared" si="1728"/>
        <v>0</v>
      </c>
      <c r="DG734" s="12">
        <f t="shared" si="1728"/>
        <v>0</v>
      </c>
      <c r="DH734" s="12">
        <f t="shared" si="1728"/>
        <v>0</v>
      </c>
      <c r="DI734" s="12">
        <f t="shared" si="1728"/>
        <v>0</v>
      </c>
      <c r="DJ734" s="12">
        <f t="shared" si="1728"/>
        <v>0</v>
      </c>
      <c r="DK734" s="12">
        <f t="shared" si="1728"/>
        <v>0</v>
      </c>
      <c r="DL734" s="12">
        <f t="shared" si="1728"/>
        <v>0</v>
      </c>
      <c r="DM734" s="12">
        <f t="shared" si="1728"/>
        <v>0</v>
      </c>
      <c r="DN734" s="12">
        <f t="shared" si="1728"/>
        <v>0</v>
      </c>
      <c r="DO734" s="12">
        <f t="shared" si="1728"/>
        <v>0</v>
      </c>
      <c r="DP734" s="12">
        <f t="shared" si="1728"/>
        <v>0</v>
      </c>
      <c r="DQ734" s="12">
        <f t="shared" si="1728"/>
        <v>0</v>
      </c>
      <c r="DR734" s="12">
        <f t="shared" si="1728"/>
        <v>0</v>
      </c>
      <c r="DS734" s="12">
        <f t="shared" si="1728"/>
        <v>0</v>
      </c>
      <c r="DT734" s="12">
        <f t="shared" si="1728"/>
        <v>0</v>
      </c>
      <c r="DU734" s="12">
        <f t="shared" si="1728"/>
        <v>0</v>
      </c>
      <c r="DV734" s="12">
        <f t="shared" si="1728"/>
        <v>0</v>
      </c>
      <c r="DW734" s="12">
        <f t="shared" si="1728"/>
        <v>0</v>
      </c>
      <c r="DX734" s="12">
        <f t="shared" si="1728"/>
        <v>0</v>
      </c>
      <c r="DY734" s="12">
        <f t="shared" si="1728"/>
        <v>0</v>
      </c>
      <c r="EB734" s="116">
        <f t="shared" si="1711"/>
        <v>733</v>
      </c>
      <c r="EC734" s="2" t="str">
        <f t="shared" si="1729"/>
        <v>Phase 5</v>
      </c>
      <c r="ED734" s="2" t="str">
        <f t="shared" si="1730"/>
        <v>60' Wide</v>
      </c>
      <c r="EE734" s="33" t="str">
        <f>EE737</f>
        <v>GAAP</v>
      </c>
      <c r="EF734" s="2" t="str">
        <f>EF737</f>
        <v>General Overhead</v>
      </c>
    </row>
    <row r="735" spans="2:136" x14ac:dyDescent="0.3">
      <c r="B735" s="2" t="str">
        <f>Product!$R$2</f>
        <v>Phase 5</v>
      </c>
      <c r="C735" s="2" t="str">
        <f>Product!$R$3</f>
        <v>75' Wide</v>
      </c>
      <c r="D735" s="129">
        <f>SUMIFS(INDEX(Product!$B$2:$U$97, MATCH(D715, Product!$B$2:$B$97, 0), ), Product!$B$2:$U$2, $B735, Product!$B$3:$U$3, $C735)</f>
        <v>-22975</v>
      </c>
      <c r="F735" s="128"/>
      <c r="G735" s="11">
        <f>SUM(H735:DZ735)</f>
        <v>-459500.00000000017</v>
      </c>
      <c r="I735" s="12">
        <f t="shared" si="1710"/>
        <v>0</v>
      </c>
      <c r="J735" s="12">
        <f t="shared" si="1727"/>
        <v>0</v>
      </c>
      <c r="K735" s="12">
        <f t="shared" si="1727"/>
        <v>0</v>
      </c>
      <c r="L735" s="12">
        <f t="shared" si="1727"/>
        <v>0</v>
      </c>
      <c r="M735" s="12">
        <f t="shared" si="1727"/>
        <v>0</v>
      </c>
      <c r="N735" s="12">
        <f t="shared" si="1727"/>
        <v>0</v>
      </c>
      <c r="O735" s="12">
        <f t="shared" si="1727"/>
        <v>0</v>
      </c>
      <c r="P735" s="12">
        <f t="shared" si="1727"/>
        <v>0</v>
      </c>
      <c r="Q735" s="12">
        <f t="shared" si="1727"/>
        <v>0</v>
      </c>
      <c r="R735" s="12">
        <f t="shared" si="1727"/>
        <v>0</v>
      </c>
      <c r="S735" s="12">
        <f t="shared" si="1727"/>
        <v>0</v>
      </c>
      <c r="T735" s="12">
        <f t="shared" si="1727"/>
        <v>0</v>
      </c>
      <c r="U735" s="12">
        <f t="shared" si="1727"/>
        <v>0</v>
      </c>
      <c r="V735" s="12">
        <f t="shared" si="1727"/>
        <v>0</v>
      </c>
      <c r="W735" s="12">
        <f t="shared" si="1727"/>
        <v>0</v>
      </c>
      <c r="X735" s="12">
        <f t="shared" si="1727"/>
        <v>0</v>
      </c>
      <c r="Y735" s="12">
        <f t="shared" si="1727"/>
        <v>0</v>
      </c>
      <c r="Z735" s="12">
        <f t="shared" si="1727"/>
        <v>0</v>
      </c>
      <c r="AA735" s="12">
        <f t="shared" si="1727"/>
        <v>0</v>
      </c>
      <c r="AB735" s="12">
        <f t="shared" si="1727"/>
        <v>0</v>
      </c>
      <c r="AC735" s="12">
        <f t="shared" si="1727"/>
        <v>0</v>
      </c>
      <c r="AD735" s="12">
        <f t="shared" si="1727"/>
        <v>0</v>
      </c>
      <c r="AE735" s="12">
        <f t="shared" si="1727"/>
        <v>0</v>
      </c>
      <c r="AF735" s="12">
        <f t="shared" si="1727"/>
        <v>0</v>
      </c>
      <c r="AG735" s="12">
        <f t="shared" si="1727"/>
        <v>0</v>
      </c>
      <c r="AH735" s="12">
        <f t="shared" si="1727"/>
        <v>0</v>
      </c>
      <c r="AI735" s="12">
        <f t="shared" si="1727"/>
        <v>0</v>
      </c>
      <c r="AJ735" s="12">
        <f t="shared" si="1727"/>
        <v>0</v>
      </c>
      <c r="AK735" s="12">
        <f t="shared" si="1727"/>
        <v>0</v>
      </c>
      <c r="AL735" s="12">
        <f t="shared" si="1727"/>
        <v>0</v>
      </c>
      <c r="AM735" s="12">
        <f t="shared" si="1727"/>
        <v>0</v>
      </c>
      <c r="AN735" s="12">
        <f t="shared" si="1727"/>
        <v>0</v>
      </c>
      <c r="AO735" s="12">
        <f t="shared" si="1727"/>
        <v>0</v>
      </c>
      <c r="AP735" s="12">
        <f t="shared" si="1727"/>
        <v>0</v>
      </c>
      <c r="AQ735" s="12">
        <f t="shared" si="1727"/>
        <v>0</v>
      </c>
      <c r="AR735" s="12">
        <f t="shared" si="1727"/>
        <v>0</v>
      </c>
      <c r="AS735" s="12">
        <f t="shared" si="1727"/>
        <v>0</v>
      </c>
      <c r="AT735" s="12">
        <f t="shared" si="1727"/>
        <v>0</v>
      </c>
      <c r="AU735" s="12">
        <f t="shared" si="1727"/>
        <v>0</v>
      </c>
      <c r="AV735" s="12">
        <f t="shared" si="1727"/>
        <v>0</v>
      </c>
      <c r="AW735" s="12">
        <f t="shared" si="1727"/>
        <v>0</v>
      </c>
      <c r="AX735" s="12">
        <f t="shared" si="1727"/>
        <v>0</v>
      </c>
      <c r="AY735" s="12">
        <f t="shared" si="1727"/>
        <v>0</v>
      </c>
      <c r="AZ735" s="12">
        <f t="shared" si="1727"/>
        <v>0</v>
      </c>
      <c r="BA735" s="12">
        <f t="shared" si="1727"/>
        <v>0</v>
      </c>
      <c r="BB735" s="12">
        <f t="shared" si="1727"/>
        <v>0</v>
      </c>
      <c r="BC735" s="12">
        <f t="shared" si="1727"/>
        <v>0</v>
      </c>
      <c r="BD735" s="12">
        <f t="shared" si="1727"/>
        <v>0</v>
      </c>
      <c r="BE735" s="12">
        <f t="shared" si="1727"/>
        <v>0</v>
      </c>
      <c r="BF735" s="12">
        <f t="shared" si="1727"/>
        <v>0</v>
      </c>
      <c r="BG735" s="12">
        <f t="shared" si="1727"/>
        <v>0</v>
      </c>
      <c r="BH735" s="12">
        <f t="shared" si="1727"/>
        <v>0</v>
      </c>
      <c r="BI735" s="12">
        <f t="shared" si="1727"/>
        <v>0</v>
      </c>
      <c r="BJ735" s="12">
        <f t="shared" si="1727"/>
        <v>0</v>
      </c>
      <c r="BK735" s="12">
        <f t="shared" si="1727"/>
        <v>0</v>
      </c>
      <c r="BL735" s="12">
        <f t="shared" si="1727"/>
        <v>0</v>
      </c>
      <c r="BM735" s="12">
        <f t="shared" si="1727"/>
        <v>0</v>
      </c>
      <c r="BN735" s="12">
        <f t="shared" si="1727"/>
        <v>0</v>
      </c>
      <c r="BO735" s="12">
        <f t="shared" si="1727"/>
        <v>0</v>
      </c>
      <c r="BP735" s="12">
        <f t="shared" si="1727"/>
        <v>0</v>
      </c>
      <c r="BQ735" s="12">
        <f t="shared" si="1727"/>
        <v>0</v>
      </c>
      <c r="BR735" s="12">
        <f t="shared" si="1727"/>
        <v>0</v>
      </c>
      <c r="BS735" s="12">
        <f t="shared" si="1727"/>
        <v>-38291.666666666672</v>
      </c>
      <c r="BT735" s="12">
        <f t="shared" si="1727"/>
        <v>-38291.666666666672</v>
      </c>
      <c r="BU735" s="12">
        <f t="shared" si="1727"/>
        <v>-38291.666666666672</v>
      </c>
      <c r="BV735" s="12">
        <f t="shared" si="1728"/>
        <v>-38291.666666666672</v>
      </c>
      <c r="BW735" s="12">
        <f t="shared" si="1728"/>
        <v>-38291.666666666672</v>
      </c>
      <c r="BX735" s="12">
        <f t="shared" si="1728"/>
        <v>-38291.666666666672</v>
      </c>
      <c r="BY735" s="12">
        <f t="shared" si="1728"/>
        <v>-38291.666666666672</v>
      </c>
      <c r="BZ735" s="12">
        <f t="shared" si="1728"/>
        <v>-38291.666666666672</v>
      </c>
      <c r="CA735" s="12">
        <f t="shared" si="1728"/>
        <v>-38291.666666666672</v>
      </c>
      <c r="CB735" s="12">
        <f t="shared" si="1728"/>
        <v>-38291.666666666672</v>
      </c>
      <c r="CC735" s="12">
        <f t="shared" si="1728"/>
        <v>-38291.666666666672</v>
      </c>
      <c r="CD735" s="12">
        <f t="shared" si="1728"/>
        <v>-38291.666666666672</v>
      </c>
      <c r="CE735" s="12">
        <f t="shared" si="1728"/>
        <v>0</v>
      </c>
      <c r="CF735" s="12">
        <f t="shared" si="1728"/>
        <v>0</v>
      </c>
      <c r="CG735" s="12">
        <f t="shared" si="1728"/>
        <v>0</v>
      </c>
      <c r="CH735" s="12">
        <f t="shared" si="1728"/>
        <v>0</v>
      </c>
      <c r="CI735" s="12">
        <f t="shared" si="1728"/>
        <v>0</v>
      </c>
      <c r="CJ735" s="12">
        <f t="shared" si="1728"/>
        <v>0</v>
      </c>
      <c r="CK735" s="12">
        <f t="shared" si="1728"/>
        <v>0</v>
      </c>
      <c r="CL735" s="12">
        <f t="shared" si="1728"/>
        <v>0</v>
      </c>
      <c r="CM735" s="12">
        <f t="shared" si="1728"/>
        <v>0</v>
      </c>
      <c r="CN735" s="12">
        <f t="shared" si="1728"/>
        <v>0</v>
      </c>
      <c r="CO735" s="12">
        <f t="shared" si="1728"/>
        <v>0</v>
      </c>
      <c r="CP735" s="12">
        <f t="shared" si="1728"/>
        <v>0</v>
      </c>
      <c r="CQ735" s="12">
        <f t="shared" si="1728"/>
        <v>0</v>
      </c>
      <c r="CR735" s="12">
        <f t="shared" si="1728"/>
        <v>0</v>
      </c>
      <c r="CS735" s="12">
        <f t="shared" si="1728"/>
        <v>0</v>
      </c>
      <c r="CT735" s="12">
        <f t="shared" si="1728"/>
        <v>0</v>
      </c>
      <c r="CU735" s="12">
        <f t="shared" si="1728"/>
        <v>0</v>
      </c>
      <c r="CV735" s="12">
        <f t="shared" si="1728"/>
        <v>0</v>
      </c>
      <c r="CW735" s="12">
        <f t="shared" si="1728"/>
        <v>0</v>
      </c>
      <c r="CX735" s="12">
        <f t="shared" si="1728"/>
        <v>0</v>
      </c>
      <c r="CY735" s="12">
        <f t="shared" si="1728"/>
        <v>0</v>
      </c>
      <c r="CZ735" s="12">
        <f t="shared" si="1728"/>
        <v>0</v>
      </c>
      <c r="DA735" s="12">
        <f t="shared" si="1728"/>
        <v>0</v>
      </c>
      <c r="DB735" s="12">
        <f t="shared" si="1728"/>
        <v>0</v>
      </c>
      <c r="DC735" s="12">
        <f t="shared" si="1728"/>
        <v>0</v>
      </c>
      <c r="DD735" s="12">
        <f t="shared" si="1728"/>
        <v>0</v>
      </c>
      <c r="DE735" s="12">
        <f t="shared" si="1728"/>
        <v>0</v>
      </c>
      <c r="DF735" s="12">
        <f t="shared" si="1728"/>
        <v>0</v>
      </c>
      <c r="DG735" s="12">
        <f t="shared" si="1728"/>
        <v>0</v>
      </c>
      <c r="DH735" s="12">
        <f t="shared" si="1728"/>
        <v>0</v>
      </c>
      <c r="DI735" s="12">
        <f t="shared" si="1728"/>
        <v>0</v>
      </c>
      <c r="DJ735" s="12">
        <f t="shared" si="1728"/>
        <v>0</v>
      </c>
      <c r="DK735" s="12">
        <f t="shared" si="1728"/>
        <v>0</v>
      </c>
      <c r="DL735" s="12">
        <f t="shared" si="1728"/>
        <v>0</v>
      </c>
      <c r="DM735" s="12">
        <f t="shared" si="1728"/>
        <v>0</v>
      </c>
      <c r="DN735" s="12">
        <f t="shared" si="1728"/>
        <v>0</v>
      </c>
      <c r="DO735" s="12">
        <f t="shared" si="1728"/>
        <v>0</v>
      </c>
      <c r="DP735" s="12">
        <f t="shared" si="1728"/>
        <v>0</v>
      </c>
      <c r="DQ735" s="12">
        <f t="shared" si="1728"/>
        <v>0</v>
      </c>
      <c r="DR735" s="12">
        <f t="shared" si="1728"/>
        <v>0</v>
      </c>
      <c r="DS735" s="12">
        <f t="shared" si="1728"/>
        <v>0</v>
      </c>
      <c r="DT735" s="12">
        <f t="shared" si="1728"/>
        <v>0</v>
      </c>
      <c r="DU735" s="12">
        <f t="shared" si="1728"/>
        <v>0</v>
      </c>
      <c r="DV735" s="12">
        <f t="shared" si="1728"/>
        <v>0</v>
      </c>
      <c r="DW735" s="12">
        <f t="shared" si="1728"/>
        <v>0</v>
      </c>
      <c r="DX735" s="12">
        <f t="shared" si="1728"/>
        <v>0</v>
      </c>
      <c r="DY735" s="12">
        <f t="shared" si="1728"/>
        <v>0</v>
      </c>
      <c r="EB735" s="116">
        <f t="shared" si="1711"/>
        <v>734</v>
      </c>
      <c r="EC735" s="2" t="str">
        <f t="shared" si="1729"/>
        <v>Phase 5</v>
      </c>
      <c r="ED735" s="2" t="str">
        <f t="shared" si="1730"/>
        <v>75' Wide</v>
      </c>
      <c r="EE735" s="33" t="str">
        <f>EE737</f>
        <v>GAAP</v>
      </c>
      <c r="EF735" s="2" t="str">
        <f>EF737</f>
        <v>General Overhead</v>
      </c>
    </row>
    <row r="736" spans="2:136" x14ac:dyDescent="0.3">
      <c r="G736" s="7"/>
    </row>
    <row r="737" spans="1:136" x14ac:dyDescent="0.3">
      <c r="B737" s="18" t="s">
        <v>56</v>
      </c>
      <c r="C737" s="18"/>
      <c r="D737" s="18"/>
      <c r="E737" s="18"/>
      <c r="F737" s="18"/>
      <c r="G737" s="23">
        <f>SUM(G715:G736)</f>
        <v>-7723750</v>
      </c>
      <c r="H737" s="18"/>
      <c r="I737" s="19">
        <f>SUM(I715:I736)</f>
        <v>0</v>
      </c>
      <c r="J737" s="19">
        <f t="shared" ref="J737:BU737" si="1731">SUM(J715:J736)</f>
        <v>0</v>
      </c>
      <c r="K737" s="19">
        <f t="shared" si="1731"/>
        <v>0</v>
      </c>
      <c r="L737" s="19">
        <f t="shared" si="1731"/>
        <v>0</v>
      </c>
      <c r="M737" s="19">
        <f t="shared" si="1731"/>
        <v>0</v>
      </c>
      <c r="N737" s="19">
        <f t="shared" si="1731"/>
        <v>0</v>
      </c>
      <c r="O737" s="19">
        <f t="shared" si="1731"/>
        <v>0</v>
      </c>
      <c r="P737" s="19">
        <f t="shared" si="1731"/>
        <v>0</v>
      </c>
      <c r="Q737" s="19">
        <f t="shared" si="1731"/>
        <v>0</v>
      </c>
      <c r="R737" s="19">
        <f t="shared" si="1731"/>
        <v>0</v>
      </c>
      <c r="S737" s="19">
        <f t="shared" si="1731"/>
        <v>0</v>
      </c>
      <c r="T737" s="19">
        <f t="shared" si="1731"/>
        <v>0</v>
      </c>
      <c r="U737" s="19">
        <f t="shared" si="1731"/>
        <v>0</v>
      </c>
      <c r="V737" s="19">
        <f t="shared" si="1731"/>
        <v>0</v>
      </c>
      <c r="W737" s="19">
        <f t="shared" si="1731"/>
        <v>-128729.16666666667</v>
      </c>
      <c r="X737" s="19">
        <f t="shared" si="1731"/>
        <v>-128729.16666666667</v>
      </c>
      <c r="Y737" s="19">
        <f t="shared" si="1731"/>
        <v>-128729.16666666667</v>
      </c>
      <c r="Z737" s="19">
        <f t="shared" si="1731"/>
        <v>-128729.16666666667</v>
      </c>
      <c r="AA737" s="19">
        <f t="shared" si="1731"/>
        <v>-128729.16666666667</v>
      </c>
      <c r="AB737" s="19">
        <f t="shared" si="1731"/>
        <v>-128729.16666666667</v>
      </c>
      <c r="AC737" s="19">
        <f t="shared" si="1731"/>
        <v>-128729.16666666667</v>
      </c>
      <c r="AD737" s="19">
        <f t="shared" si="1731"/>
        <v>-128729.16666666667</v>
      </c>
      <c r="AE737" s="19">
        <f t="shared" si="1731"/>
        <v>-128729.16666666667</v>
      </c>
      <c r="AF737" s="19">
        <f t="shared" si="1731"/>
        <v>-128729.16666666667</v>
      </c>
      <c r="AG737" s="19">
        <f t="shared" si="1731"/>
        <v>-128729.16666666667</v>
      </c>
      <c r="AH737" s="19">
        <f t="shared" si="1731"/>
        <v>-128729.16666666667</v>
      </c>
      <c r="AI737" s="19">
        <f t="shared" si="1731"/>
        <v>-128729.16666666667</v>
      </c>
      <c r="AJ737" s="19">
        <f t="shared" si="1731"/>
        <v>-128729.16666666667</v>
      </c>
      <c r="AK737" s="19">
        <f t="shared" si="1731"/>
        <v>-128729.16666666667</v>
      </c>
      <c r="AL737" s="19">
        <f t="shared" si="1731"/>
        <v>-128729.16666666667</v>
      </c>
      <c r="AM737" s="19">
        <f t="shared" si="1731"/>
        <v>-128729.16666666667</v>
      </c>
      <c r="AN737" s="19">
        <f t="shared" si="1731"/>
        <v>-128729.16666666667</v>
      </c>
      <c r="AO737" s="19">
        <f t="shared" si="1731"/>
        <v>-128729.16666666667</v>
      </c>
      <c r="AP737" s="19">
        <f t="shared" si="1731"/>
        <v>-128729.16666666667</v>
      </c>
      <c r="AQ737" s="19">
        <f t="shared" si="1731"/>
        <v>-128729.16666666667</v>
      </c>
      <c r="AR737" s="19">
        <f t="shared" si="1731"/>
        <v>-128729.16666666667</v>
      </c>
      <c r="AS737" s="19">
        <f t="shared" si="1731"/>
        <v>-128729.16666666667</v>
      </c>
      <c r="AT737" s="19">
        <f t="shared" si="1731"/>
        <v>-128729.16666666667</v>
      </c>
      <c r="AU737" s="19">
        <f t="shared" si="1731"/>
        <v>-128729.16666666667</v>
      </c>
      <c r="AV737" s="19">
        <f t="shared" si="1731"/>
        <v>-128729.16666666667</v>
      </c>
      <c r="AW737" s="19">
        <f t="shared" si="1731"/>
        <v>-128729.16666666667</v>
      </c>
      <c r="AX737" s="19">
        <f t="shared" si="1731"/>
        <v>-128729.16666666667</v>
      </c>
      <c r="AY737" s="19">
        <f t="shared" si="1731"/>
        <v>-128729.16666666667</v>
      </c>
      <c r="AZ737" s="19">
        <f t="shared" si="1731"/>
        <v>-128729.16666666667</v>
      </c>
      <c r="BA737" s="19">
        <f t="shared" si="1731"/>
        <v>-128729.16666666667</v>
      </c>
      <c r="BB737" s="19">
        <f t="shared" si="1731"/>
        <v>-128729.16666666667</v>
      </c>
      <c r="BC737" s="19">
        <f t="shared" si="1731"/>
        <v>-128729.16666666667</v>
      </c>
      <c r="BD737" s="19">
        <f t="shared" si="1731"/>
        <v>-128729.16666666667</v>
      </c>
      <c r="BE737" s="19">
        <f t="shared" si="1731"/>
        <v>-128729.16666666667</v>
      </c>
      <c r="BF737" s="19">
        <f t="shared" si="1731"/>
        <v>-128729.16666666667</v>
      </c>
      <c r="BG737" s="19">
        <f t="shared" si="1731"/>
        <v>-128729.16666666667</v>
      </c>
      <c r="BH737" s="19">
        <f t="shared" si="1731"/>
        <v>-128729.16666666667</v>
      </c>
      <c r="BI737" s="19">
        <f t="shared" si="1731"/>
        <v>-128729.16666666667</v>
      </c>
      <c r="BJ737" s="19">
        <f t="shared" si="1731"/>
        <v>-128729.16666666667</v>
      </c>
      <c r="BK737" s="19">
        <f t="shared" si="1731"/>
        <v>-128729.16666666667</v>
      </c>
      <c r="BL737" s="19">
        <f t="shared" si="1731"/>
        <v>-128729.16666666667</v>
      </c>
      <c r="BM737" s="19">
        <f t="shared" si="1731"/>
        <v>-128729.16666666667</v>
      </c>
      <c r="BN737" s="19">
        <f t="shared" si="1731"/>
        <v>-128729.16666666667</v>
      </c>
      <c r="BO737" s="19">
        <f t="shared" si="1731"/>
        <v>-128729.16666666667</v>
      </c>
      <c r="BP737" s="19">
        <f t="shared" si="1731"/>
        <v>-128729.16666666667</v>
      </c>
      <c r="BQ737" s="19">
        <f t="shared" si="1731"/>
        <v>-128729.16666666667</v>
      </c>
      <c r="BR737" s="19">
        <f t="shared" si="1731"/>
        <v>-128729.16666666667</v>
      </c>
      <c r="BS737" s="19">
        <f t="shared" si="1731"/>
        <v>-128729.16666666667</v>
      </c>
      <c r="BT737" s="19">
        <f t="shared" si="1731"/>
        <v>-128729.16666666667</v>
      </c>
      <c r="BU737" s="19">
        <f t="shared" si="1731"/>
        <v>-128729.16666666667</v>
      </c>
      <c r="BV737" s="19">
        <f t="shared" ref="BV737:DY737" si="1732">SUM(BV715:BV736)</f>
        <v>-128729.16666666667</v>
      </c>
      <c r="BW737" s="19">
        <f t="shared" si="1732"/>
        <v>-128729.16666666667</v>
      </c>
      <c r="BX737" s="19">
        <f t="shared" si="1732"/>
        <v>-128729.16666666667</v>
      </c>
      <c r="BY737" s="19">
        <f t="shared" si="1732"/>
        <v>-128729.16666666667</v>
      </c>
      <c r="BZ737" s="19">
        <f t="shared" si="1732"/>
        <v>-128729.16666666667</v>
      </c>
      <c r="CA737" s="19">
        <f t="shared" si="1732"/>
        <v>-128729.16666666667</v>
      </c>
      <c r="CB737" s="19">
        <f t="shared" si="1732"/>
        <v>-128729.16666666667</v>
      </c>
      <c r="CC737" s="19">
        <f t="shared" si="1732"/>
        <v>-128729.16666666667</v>
      </c>
      <c r="CD737" s="19">
        <f t="shared" si="1732"/>
        <v>-128729.16666666667</v>
      </c>
      <c r="CE737" s="19">
        <f t="shared" si="1732"/>
        <v>0</v>
      </c>
      <c r="CF737" s="19">
        <f t="shared" si="1732"/>
        <v>0</v>
      </c>
      <c r="CG737" s="19">
        <f t="shared" si="1732"/>
        <v>0</v>
      </c>
      <c r="CH737" s="19">
        <f t="shared" si="1732"/>
        <v>0</v>
      </c>
      <c r="CI737" s="19">
        <f t="shared" si="1732"/>
        <v>0</v>
      </c>
      <c r="CJ737" s="19">
        <f t="shared" si="1732"/>
        <v>0</v>
      </c>
      <c r="CK737" s="19">
        <f t="shared" si="1732"/>
        <v>0</v>
      </c>
      <c r="CL737" s="19">
        <f t="shared" si="1732"/>
        <v>0</v>
      </c>
      <c r="CM737" s="19">
        <f t="shared" si="1732"/>
        <v>0</v>
      </c>
      <c r="CN737" s="19">
        <f t="shared" si="1732"/>
        <v>0</v>
      </c>
      <c r="CO737" s="19">
        <f t="shared" si="1732"/>
        <v>0</v>
      </c>
      <c r="CP737" s="19">
        <f t="shared" si="1732"/>
        <v>0</v>
      </c>
      <c r="CQ737" s="19">
        <f t="shared" si="1732"/>
        <v>0</v>
      </c>
      <c r="CR737" s="19">
        <f t="shared" si="1732"/>
        <v>0</v>
      </c>
      <c r="CS737" s="19">
        <f t="shared" si="1732"/>
        <v>0</v>
      </c>
      <c r="CT737" s="19">
        <f t="shared" si="1732"/>
        <v>0</v>
      </c>
      <c r="CU737" s="19">
        <f t="shared" si="1732"/>
        <v>0</v>
      </c>
      <c r="CV737" s="19">
        <f t="shared" si="1732"/>
        <v>0</v>
      </c>
      <c r="CW737" s="19">
        <f t="shared" si="1732"/>
        <v>0</v>
      </c>
      <c r="CX737" s="19">
        <f t="shared" si="1732"/>
        <v>0</v>
      </c>
      <c r="CY737" s="19">
        <f t="shared" si="1732"/>
        <v>0</v>
      </c>
      <c r="CZ737" s="19">
        <f t="shared" si="1732"/>
        <v>0</v>
      </c>
      <c r="DA737" s="19">
        <f t="shared" si="1732"/>
        <v>0</v>
      </c>
      <c r="DB737" s="19">
        <f t="shared" si="1732"/>
        <v>0</v>
      </c>
      <c r="DC737" s="19">
        <f t="shared" si="1732"/>
        <v>0</v>
      </c>
      <c r="DD737" s="19">
        <f t="shared" si="1732"/>
        <v>0</v>
      </c>
      <c r="DE737" s="19">
        <f t="shared" si="1732"/>
        <v>0</v>
      </c>
      <c r="DF737" s="19">
        <f t="shared" si="1732"/>
        <v>0</v>
      </c>
      <c r="DG737" s="19">
        <f t="shared" si="1732"/>
        <v>0</v>
      </c>
      <c r="DH737" s="19">
        <f t="shared" si="1732"/>
        <v>0</v>
      </c>
      <c r="DI737" s="19">
        <f t="shared" si="1732"/>
        <v>0</v>
      </c>
      <c r="DJ737" s="19">
        <f t="shared" si="1732"/>
        <v>0</v>
      </c>
      <c r="DK737" s="19">
        <f t="shared" si="1732"/>
        <v>0</v>
      </c>
      <c r="DL737" s="19">
        <f t="shared" si="1732"/>
        <v>0</v>
      </c>
      <c r="DM737" s="19">
        <f t="shared" si="1732"/>
        <v>0</v>
      </c>
      <c r="DN737" s="19">
        <f t="shared" si="1732"/>
        <v>0</v>
      </c>
      <c r="DO737" s="19">
        <f t="shared" si="1732"/>
        <v>0</v>
      </c>
      <c r="DP737" s="19">
        <f t="shared" si="1732"/>
        <v>0</v>
      </c>
      <c r="DQ737" s="19">
        <f t="shared" si="1732"/>
        <v>0</v>
      </c>
      <c r="DR737" s="19">
        <f t="shared" si="1732"/>
        <v>0</v>
      </c>
      <c r="DS737" s="19">
        <f t="shared" si="1732"/>
        <v>0</v>
      </c>
      <c r="DT737" s="19">
        <f t="shared" si="1732"/>
        <v>0</v>
      </c>
      <c r="DU737" s="19">
        <f t="shared" si="1732"/>
        <v>0</v>
      </c>
      <c r="DV737" s="19">
        <f t="shared" si="1732"/>
        <v>0</v>
      </c>
      <c r="DW737" s="19">
        <f t="shared" si="1732"/>
        <v>0</v>
      </c>
      <c r="DX737" s="19">
        <f t="shared" si="1732"/>
        <v>0</v>
      </c>
      <c r="DY737" s="19">
        <f t="shared" si="1732"/>
        <v>0</v>
      </c>
      <c r="EB737" s="116">
        <f>ROW(EB737)-ROW($EB$2)+1</f>
        <v>736</v>
      </c>
      <c r="EC737" s="2" t="s">
        <v>0</v>
      </c>
      <c r="ED737" s="2" t="s">
        <v>0</v>
      </c>
      <c r="EE737" s="117" t="s">
        <v>233</v>
      </c>
      <c r="EF737" s="110" t="str">
        <f>CF!$C$46</f>
        <v>General Overhead</v>
      </c>
    </row>
    <row r="739" spans="1:136" x14ac:dyDescent="0.3">
      <c r="A739" s="8" t="s">
        <v>257</v>
      </c>
      <c r="B739" s="4"/>
      <c r="C739" s="4"/>
      <c r="D739" s="9" t="str">
        <f>Infra!$B$10</f>
        <v>Start Date</v>
      </c>
      <c r="E739" s="9" t="str">
        <f>Infra!$B$11</f>
        <v>Periods</v>
      </c>
      <c r="F739" s="9" t="str">
        <f>Infra!$B$11</f>
        <v>Periods</v>
      </c>
      <c r="G739" s="7"/>
    </row>
    <row r="741" spans="1:136" x14ac:dyDescent="0.3">
      <c r="A741" s="2" t="s">
        <v>139</v>
      </c>
    </row>
    <row r="742" spans="1:136" x14ac:dyDescent="0.3">
      <c r="B742" s="2" t="str">
        <f>Infra!$D$2</f>
        <v>Legal</v>
      </c>
      <c r="C742" s="2" t="str">
        <f>Infra!$E$3</f>
        <v>General</v>
      </c>
      <c r="D742" s="127">
        <f>IFERROR(SUMIFS(INDEX(Infra!$B$5:$K$21, MATCH(D$739, Infra!$B$5:$B$21, 0), ), Infra!$B$2:$K$2, $B742, Infra!$B$3:$K$3, $C742), 0)</f>
        <v>44561</v>
      </c>
      <c r="E742" s="128">
        <f>IFERROR(SUMIFS(INDEX(Infra!$B$5:$K$21, MATCH(E$739, Infra!$B$5:$B$21, 0), ), Infra!$B$2:$K$2, $B742, Infra!$B$3:$K$3, $C742), 0)</f>
        <v>1</v>
      </c>
      <c r="F742" s="128">
        <f>IFERROR(SUMIFS(INDEX(Infra!$B$5:$K$21, MATCH(F$739, Infra!$B$5:$B$21, 0), ), Infra!$B$2:$K$2, $B742, Infra!$B$3:$K$3, $C742), 0)</f>
        <v>1</v>
      </c>
      <c r="G742" s="11">
        <f>SUM(H742:DZ742)</f>
        <v>1</v>
      </c>
      <c r="I742" s="12">
        <f>IF(I$2&gt;$D742,
MIN(IFERROR($E742/$F742, 0), $E742-SUM($H742:H742)),
0)</f>
        <v>0</v>
      </c>
      <c r="J742" s="12">
        <f>IF(J$2&gt;$D742,
MIN(IFERROR($E742/$F742, 0), $E742-SUM($H742:I742)),
0)</f>
        <v>1</v>
      </c>
      <c r="K742" s="12">
        <f>IF(K$2&gt;$D742,
MIN(IFERROR($E742/$F742, 0), $E742-SUM($H742:J742)),
0)</f>
        <v>0</v>
      </c>
      <c r="L742" s="12">
        <f>IF(L$2&gt;$D742,
MIN(IFERROR($E742/$F742, 0), $E742-SUM($H742:K742)),
0)</f>
        <v>0</v>
      </c>
      <c r="M742" s="12">
        <f>IF(M$2&gt;$D742,
MIN(IFERROR($E742/$F742, 0), $E742-SUM($H742:L742)),
0)</f>
        <v>0</v>
      </c>
      <c r="N742" s="12">
        <f>IF(N$2&gt;$D742,
MIN(IFERROR($E742/$F742, 0), $E742-SUM($H742:M742)),
0)</f>
        <v>0</v>
      </c>
      <c r="O742" s="12">
        <f>IF(O$2&gt;$D742,
MIN(IFERROR($E742/$F742, 0), $E742-SUM($H742:N742)),
0)</f>
        <v>0</v>
      </c>
      <c r="P742" s="12">
        <f>IF(P$2&gt;$D742,
MIN(IFERROR($E742/$F742, 0), $E742-SUM($H742:O742)),
0)</f>
        <v>0</v>
      </c>
      <c r="Q742" s="12">
        <f>IF(Q$2&gt;$D742,
MIN(IFERROR($E742/$F742, 0), $E742-SUM($H742:P742)),
0)</f>
        <v>0</v>
      </c>
      <c r="R742" s="12">
        <f>IF(R$2&gt;$D742,
MIN(IFERROR($E742/$F742, 0), $E742-SUM($H742:Q742)),
0)</f>
        <v>0</v>
      </c>
      <c r="S742" s="12">
        <f>IF(S$2&gt;$D742,
MIN(IFERROR($E742/$F742, 0), $E742-SUM($H742:R742)),
0)</f>
        <v>0</v>
      </c>
      <c r="T742" s="12">
        <f>IF(T$2&gt;$D742,
MIN(IFERROR($E742/$F742, 0), $E742-SUM($H742:S742)),
0)</f>
        <v>0</v>
      </c>
      <c r="U742" s="12">
        <f>IF(U$2&gt;$D742,
MIN(IFERROR($E742/$F742, 0), $E742-SUM($H742:T742)),
0)</f>
        <v>0</v>
      </c>
      <c r="V742" s="12">
        <f>IF(V$2&gt;$D742,
MIN(IFERROR($E742/$F742, 0), $E742-SUM($H742:U742)),
0)</f>
        <v>0</v>
      </c>
      <c r="W742" s="12">
        <f>IF(W$2&gt;$D742,
MIN(IFERROR($E742/$F742, 0), $E742-SUM($H742:V742)),
0)</f>
        <v>0</v>
      </c>
      <c r="X742" s="12">
        <f>IF(X$2&gt;$D742,
MIN(IFERROR($E742/$F742, 0), $E742-SUM($H742:W742)),
0)</f>
        <v>0</v>
      </c>
      <c r="Y742" s="12">
        <f>IF(Y$2&gt;$D742,
MIN(IFERROR($E742/$F742, 0), $E742-SUM($H742:X742)),
0)</f>
        <v>0</v>
      </c>
      <c r="Z742" s="12">
        <f>IF(Z$2&gt;$D742,
MIN(IFERROR($E742/$F742, 0), $E742-SUM($H742:Y742)),
0)</f>
        <v>0</v>
      </c>
      <c r="AA742" s="12">
        <f>IF(AA$2&gt;$D742,
MIN(IFERROR($E742/$F742, 0), $E742-SUM($H742:Z742)),
0)</f>
        <v>0</v>
      </c>
      <c r="AB742" s="12">
        <f>IF(AB$2&gt;$D742,
MIN(IFERROR($E742/$F742, 0), $E742-SUM($H742:AA742)),
0)</f>
        <v>0</v>
      </c>
      <c r="AC742" s="12">
        <f>IF(AC$2&gt;$D742,
MIN(IFERROR($E742/$F742, 0), $E742-SUM($H742:AB742)),
0)</f>
        <v>0</v>
      </c>
      <c r="AD742" s="12">
        <f>IF(AD$2&gt;$D742,
MIN(IFERROR($E742/$F742, 0), $E742-SUM($H742:AC742)),
0)</f>
        <v>0</v>
      </c>
      <c r="AE742" s="12">
        <f>IF(AE$2&gt;$D742,
MIN(IFERROR($E742/$F742, 0), $E742-SUM($H742:AD742)),
0)</f>
        <v>0</v>
      </c>
      <c r="AF742" s="12">
        <f>IF(AF$2&gt;$D742,
MIN(IFERROR($E742/$F742, 0), $E742-SUM($H742:AE742)),
0)</f>
        <v>0</v>
      </c>
      <c r="AG742" s="12">
        <f>IF(AG$2&gt;$D742,
MIN(IFERROR($E742/$F742, 0), $E742-SUM($H742:AF742)),
0)</f>
        <v>0</v>
      </c>
      <c r="AH742" s="12">
        <f>IF(AH$2&gt;$D742,
MIN(IFERROR($E742/$F742, 0), $E742-SUM($H742:AG742)),
0)</f>
        <v>0</v>
      </c>
      <c r="AI742" s="12">
        <f>IF(AI$2&gt;$D742,
MIN(IFERROR($E742/$F742, 0), $E742-SUM($H742:AH742)),
0)</f>
        <v>0</v>
      </c>
      <c r="AJ742" s="12">
        <f>IF(AJ$2&gt;$D742,
MIN(IFERROR($E742/$F742, 0), $E742-SUM($H742:AI742)),
0)</f>
        <v>0</v>
      </c>
      <c r="AK742" s="12">
        <f>IF(AK$2&gt;$D742,
MIN(IFERROR($E742/$F742, 0), $E742-SUM($H742:AJ742)),
0)</f>
        <v>0</v>
      </c>
      <c r="AL742" s="12">
        <f>IF(AL$2&gt;$D742,
MIN(IFERROR($E742/$F742, 0), $E742-SUM($H742:AK742)),
0)</f>
        <v>0</v>
      </c>
      <c r="AM742" s="12">
        <f>IF(AM$2&gt;$D742,
MIN(IFERROR($E742/$F742, 0), $E742-SUM($H742:AL742)),
0)</f>
        <v>0</v>
      </c>
      <c r="AN742" s="12">
        <f>IF(AN$2&gt;$D742,
MIN(IFERROR($E742/$F742, 0), $E742-SUM($H742:AM742)),
0)</f>
        <v>0</v>
      </c>
      <c r="AO742" s="12">
        <f>IF(AO$2&gt;$D742,
MIN(IFERROR($E742/$F742, 0), $E742-SUM($H742:AN742)),
0)</f>
        <v>0</v>
      </c>
      <c r="AP742" s="12">
        <f>IF(AP$2&gt;$D742,
MIN(IFERROR($E742/$F742, 0), $E742-SUM($H742:AO742)),
0)</f>
        <v>0</v>
      </c>
      <c r="AQ742" s="12">
        <f>IF(AQ$2&gt;$D742,
MIN(IFERROR($E742/$F742, 0), $E742-SUM($H742:AP742)),
0)</f>
        <v>0</v>
      </c>
      <c r="AR742" s="12">
        <f>IF(AR$2&gt;$D742,
MIN(IFERROR($E742/$F742, 0), $E742-SUM($H742:AQ742)),
0)</f>
        <v>0</v>
      </c>
      <c r="AS742" s="12">
        <f>IF(AS$2&gt;$D742,
MIN(IFERROR($E742/$F742, 0), $E742-SUM($H742:AR742)),
0)</f>
        <v>0</v>
      </c>
      <c r="AT742" s="12">
        <f>IF(AT$2&gt;$D742,
MIN(IFERROR($E742/$F742, 0), $E742-SUM($H742:AS742)),
0)</f>
        <v>0</v>
      </c>
      <c r="AU742" s="12">
        <f>IF(AU$2&gt;$D742,
MIN(IFERROR($E742/$F742, 0), $E742-SUM($H742:AT742)),
0)</f>
        <v>0</v>
      </c>
      <c r="AV742" s="12">
        <f>IF(AV$2&gt;$D742,
MIN(IFERROR($E742/$F742, 0), $E742-SUM($H742:AU742)),
0)</f>
        <v>0</v>
      </c>
      <c r="AW742" s="12">
        <f>IF(AW$2&gt;$D742,
MIN(IFERROR($E742/$F742, 0), $E742-SUM($H742:AV742)),
0)</f>
        <v>0</v>
      </c>
      <c r="AX742" s="12">
        <f>IF(AX$2&gt;$D742,
MIN(IFERROR($E742/$F742, 0), $E742-SUM($H742:AW742)),
0)</f>
        <v>0</v>
      </c>
      <c r="AY742" s="12">
        <f>IF(AY$2&gt;$D742,
MIN(IFERROR($E742/$F742, 0), $E742-SUM($H742:AX742)),
0)</f>
        <v>0</v>
      </c>
      <c r="AZ742" s="12">
        <f>IF(AZ$2&gt;$D742,
MIN(IFERROR($E742/$F742, 0), $E742-SUM($H742:AY742)),
0)</f>
        <v>0</v>
      </c>
      <c r="BA742" s="12">
        <f>IF(BA$2&gt;$D742,
MIN(IFERROR($E742/$F742, 0), $E742-SUM($H742:AZ742)),
0)</f>
        <v>0</v>
      </c>
      <c r="BB742" s="12">
        <f>IF(BB$2&gt;$D742,
MIN(IFERROR($E742/$F742, 0), $E742-SUM($H742:BA742)),
0)</f>
        <v>0</v>
      </c>
      <c r="BC742" s="12">
        <f>IF(BC$2&gt;$D742,
MIN(IFERROR($E742/$F742, 0), $E742-SUM($H742:BB742)),
0)</f>
        <v>0</v>
      </c>
      <c r="BD742" s="12">
        <f>IF(BD$2&gt;$D742,
MIN(IFERROR($E742/$F742, 0), $E742-SUM($H742:BC742)),
0)</f>
        <v>0</v>
      </c>
      <c r="BE742" s="12">
        <f>IF(BE$2&gt;$D742,
MIN(IFERROR($E742/$F742, 0), $E742-SUM($H742:BD742)),
0)</f>
        <v>0</v>
      </c>
      <c r="BF742" s="12">
        <f>IF(BF$2&gt;$D742,
MIN(IFERROR($E742/$F742, 0), $E742-SUM($H742:BE742)),
0)</f>
        <v>0</v>
      </c>
      <c r="BG742" s="12">
        <f>IF(BG$2&gt;$D742,
MIN(IFERROR($E742/$F742, 0), $E742-SUM($H742:BF742)),
0)</f>
        <v>0</v>
      </c>
      <c r="BH742" s="12">
        <f>IF(BH$2&gt;$D742,
MIN(IFERROR($E742/$F742, 0), $E742-SUM($H742:BG742)),
0)</f>
        <v>0</v>
      </c>
      <c r="BI742" s="12">
        <f>IF(BI$2&gt;$D742,
MIN(IFERROR($E742/$F742, 0), $E742-SUM($H742:BH742)),
0)</f>
        <v>0</v>
      </c>
      <c r="BJ742" s="12">
        <f>IF(BJ$2&gt;$D742,
MIN(IFERROR($E742/$F742, 0), $E742-SUM($H742:BI742)),
0)</f>
        <v>0</v>
      </c>
      <c r="BK742" s="12">
        <f>IF(BK$2&gt;$D742,
MIN(IFERROR($E742/$F742, 0), $E742-SUM($H742:BJ742)),
0)</f>
        <v>0</v>
      </c>
      <c r="BL742" s="12">
        <f>IF(BL$2&gt;$D742,
MIN(IFERROR($E742/$F742, 0), $E742-SUM($H742:BK742)),
0)</f>
        <v>0</v>
      </c>
      <c r="BM742" s="12">
        <f>IF(BM$2&gt;$D742,
MIN(IFERROR($E742/$F742, 0), $E742-SUM($H742:BL742)),
0)</f>
        <v>0</v>
      </c>
      <c r="BN742" s="12">
        <f>IF(BN$2&gt;$D742,
MIN(IFERROR($E742/$F742, 0), $E742-SUM($H742:BM742)),
0)</f>
        <v>0</v>
      </c>
      <c r="BO742" s="12">
        <f>IF(BO$2&gt;$D742,
MIN(IFERROR($E742/$F742, 0), $E742-SUM($H742:BN742)),
0)</f>
        <v>0</v>
      </c>
      <c r="BP742" s="12">
        <f>IF(BP$2&gt;$D742,
MIN(IFERROR($E742/$F742, 0), $E742-SUM($H742:BO742)),
0)</f>
        <v>0</v>
      </c>
      <c r="BQ742" s="12">
        <f>IF(BQ$2&gt;$D742,
MIN(IFERROR($E742/$F742, 0), $E742-SUM($H742:BP742)),
0)</f>
        <v>0</v>
      </c>
      <c r="BR742" s="12">
        <f>IF(BR$2&gt;$D742,
MIN(IFERROR($E742/$F742, 0), $E742-SUM($H742:BQ742)),
0)</f>
        <v>0</v>
      </c>
      <c r="BS742" s="12">
        <f>IF(BS$2&gt;$D742,
MIN(IFERROR($E742/$F742, 0), $E742-SUM($H742:BR742)),
0)</f>
        <v>0</v>
      </c>
      <c r="BT742" s="12">
        <f>IF(BT$2&gt;$D742,
MIN(IFERROR($E742/$F742, 0), $E742-SUM($H742:BS742)),
0)</f>
        <v>0</v>
      </c>
      <c r="BU742" s="12">
        <f>IF(BU$2&gt;$D742,
MIN(IFERROR($E742/$F742, 0), $E742-SUM($H742:BT742)),
0)</f>
        <v>0</v>
      </c>
      <c r="BV742" s="12">
        <f>IF(BV$2&gt;$D742,
MIN(IFERROR($E742/$F742, 0), $E742-SUM($H742:BU742)),
0)</f>
        <v>0</v>
      </c>
      <c r="BW742" s="12">
        <f>IF(BW$2&gt;$D742,
MIN(IFERROR($E742/$F742, 0), $E742-SUM($H742:BV742)),
0)</f>
        <v>0</v>
      </c>
      <c r="BX742" s="12">
        <f>IF(BX$2&gt;$D742,
MIN(IFERROR($E742/$F742, 0), $E742-SUM($H742:BW742)),
0)</f>
        <v>0</v>
      </c>
      <c r="BY742" s="12">
        <f>IF(BY$2&gt;$D742,
MIN(IFERROR($E742/$F742, 0), $E742-SUM($H742:BX742)),
0)</f>
        <v>0</v>
      </c>
      <c r="BZ742" s="12">
        <f>IF(BZ$2&gt;$D742,
MIN(IFERROR($E742/$F742, 0), $E742-SUM($H742:BY742)),
0)</f>
        <v>0</v>
      </c>
      <c r="CA742" s="12">
        <f>IF(CA$2&gt;$D742,
MIN(IFERROR($E742/$F742, 0), $E742-SUM($H742:BZ742)),
0)</f>
        <v>0</v>
      </c>
      <c r="CB742" s="12">
        <f>IF(CB$2&gt;$D742,
MIN(IFERROR($E742/$F742, 0), $E742-SUM($H742:CA742)),
0)</f>
        <v>0</v>
      </c>
      <c r="CC742" s="12">
        <f>IF(CC$2&gt;$D742,
MIN(IFERROR($E742/$F742, 0), $E742-SUM($H742:CB742)),
0)</f>
        <v>0</v>
      </c>
      <c r="CD742" s="12">
        <f>IF(CD$2&gt;$D742,
MIN(IFERROR($E742/$F742, 0), $E742-SUM($H742:CC742)),
0)</f>
        <v>0</v>
      </c>
      <c r="CE742" s="12">
        <f>IF(CE$2&gt;$D742,
MIN(IFERROR($E742/$F742, 0), $E742-SUM($H742:CD742)),
0)</f>
        <v>0</v>
      </c>
      <c r="CF742" s="12">
        <f>IF(CF$2&gt;$D742,
MIN(IFERROR($E742/$F742, 0), $E742-SUM($H742:CE742)),
0)</f>
        <v>0</v>
      </c>
      <c r="CG742" s="12">
        <f>IF(CG$2&gt;$D742,
MIN(IFERROR($E742/$F742, 0), $E742-SUM($H742:CF742)),
0)</f>
        <v>0</v>
      </c>
      <c r="CH742" s="12">
        <f>IF(CH$2&gt;$D742,
MIN(IFERROR($E742/$F742, 0), $E742-SUM($H742:CG742)),
0)</f>
        <v>0</v>
      </c>
      <c r="CI742" s="12">
        <f>IF(CI$2&gt;$D742,
MIN(IFERROR($E742/$F742, 0), $E742-SUM($H742:CH742)),
0)</f>
        <v>0</v>
      </c>
      <c r="CJ742" s="12">
        <f>IF(CJ$2&gt;$D742,
MIN(IFERROR($E742/$F742, 0), $E742-SUM($H742:CI742)),
0)</f>
        <v>0</v>
      </c>
      <c r="CK742" s="12">
        <f>IF(CK$2&gt;$D742,
MIN(IFERROR($E742/$F742, 0), $E742-SUM($H742:CJ742)),
0)</f>
        <v>0</v>
      </c>
      <c r="CL742" s="12">
        <f>IF(CL$2&gt;$D742,
MIN(IFERROR($E742/$F742, 0), $E742-SUM($H742:CK742)),
0)</f>
        <v>0</v>
      </c>
      <c r="CM742" s="12">
        <f>IF(CM$2&gt;$D742,
MIN(IFERROR($E742/$F742, 0), $E742-SUM($H742:CL742)),
0)</f>
        <v>0</v>
      </c>
      <c r="CN742" s="12">
        <f>IF(CN$2&gt;$D742,
MIN(IFERROR($E742/$F742, 0), $E742-SUM($H742:CM742)),
0)</f>
        <v>0</v>
      </c>
      <c r="CO742" s="12">
        <f>IF(CO$2&gt;$D742,
MIN(IFERROR($E742/$F742, 0), $E742-SUM($H742:CN742)),
0)</f>
        <v>0</v>
      </c>
      <c r="CP742" s="12">
        <f>IF(CP$2&gt;$D742,
MIN(IFERROR($E742/$F742, 0), $E742-SUM($H742:CO742)),
0)</f>
        <v>0</v>
      </c>
      <c r="CQ742" s="12">
        <f>IF(CQ$2&gt;$D742,
MIN(IFERROR($E742/$F742, 0), $E742-SUM($H742:CP742)),
0)</f>
        <v>0</v>
      </c>
      <c r="CR742" s="12">
        <f>IF(CR$2&gt;$D742,
MIN(IFERROR($E742/$F742, 0), $E742-SUM($H742:CQ742)),
0)</f>
        <v>0</v>
      </c>
      <c r="CS742" s="12">
        <f>IF(CS$2&gt;$D742,
MIN(IFERROR($E742/$F742, 0), $E742-SUM($H742:CR742)),
0)</f>
        <v>0</v>
      </c>
      <c r="CT742" s="12">
        <f>IF(CT$2&gt;$D742,
MIN(IFERROR($E742/$F742, 0), $E742-SUM($H742:CS742)),
0)</f>
        <v>0</v>
      </c>
      <c r="CU742" s="12">
        <f>IF(CU$2&gt;$D742,
MIN(IFERROR($E742/$F742, 0), $E742-SUM($H742:CT742)),
0)</f>
        <v>0</v>
      </c>
      <c r="CV742" s="12">
        <f>IF(CV$2&gt;$D742,
MIN(IFERROR($E742/$F742, 0), $E742-SUM($H742:CU742)),
0)</f>
        <v>0</v>
      </c>
      <c r="CW742" s="12">
        <f>IF(CW$2&gt;$D742,
MIN(IFERROR($E742/$F742, 0), $E742-SUM($H742:CV742)),
0)</f>
        <v>0</v>
      </c>
      <c r="CX742" s="12">
        <f>IF(CX$2&gt;$D742,
MIN(IFERROR($E742/$F742, 0), $E742-SUM($H742:CW742)),
0)</f>
        <v>0</v>
      </c>
      <c r="CY742" s="12">
        <f>IF(CY$2&gt;$D742,
MIN(IFERROR($E742/$F742, 0), $E742-SUM($H742:CX742)),
0)</f>
        <v>0</v>
      </c>
      <c r="CZ742" s="12">
        <f>IF(CZ$2&gt;$D742,
MIN(IFERROR($E742/$F742, 0), $E742-SUM($H742:CY742)),
0)</f>
        <v>0</v>
      </c>
      <c r="DA742" s="12">
        <f>IF(DA$2&gt;$D742,
MIN(IFERROR($E742/$F742, 0), $E742-SUM($H742:CZ742)),
0)</f>
        <v>0</v>
      </c>
      <c r="DB742" s="12">
        <f>IF(DB$2&gt;$D742,
MIN(IFERROR($E742/$F742, 0), $E742-SUM($H742:DA742)),
0)</f>
        <v>0</v>
      </c>
      <c r="DC742" s="12">
        <f>IF(DC$2&gt;$D742,
MIN(IFERROR($E742/$F742, 0), $E742-SUM($H742:DB742)),
0)</f>
        <v>0</v>
      </c>
      <c r="DD742" s="12">
        <f>IF(DD$2&gt;$D742,
MIN(IFERROR($E742/$F742, 0), $E742-SUM($H742:DC742)),
0)</f>
        <v>0</v>
      </c>
      <c r="DE742" s="12">
        <f>IF(DE$2&gt;$D742,
MIN(IFERROR($E742/$F742, 0), $E742-SUM($H742:DD742)),
0)</f>
        <v>0</v>
      </c>
      <c r="DF742" s="12">
        <f>IF(DF$2&gt;$D742,
MIN(IFERROR($E742/$F742, 0), $E742-SUM($H742:DE742)),
0)</f>
        <v>0</v>
      </c>
      <c r="DG742" s="12">
        <f>IF(DG$2&gt;$D742,
MIN(IFERROR($E742/$F742, 0), $E742-SUM($H742:DF742)),
0)</f>
        <v>0</v>
      </c>
      <c r="DH742" s="12">
        <f>IF(DH$2&gt;$D742,
MIN(IFERROR($E742/$F742, 0), $E742-SUM($H742:DG742)),
0)</f>
        <v>0</v>
      </c>
      <c r="DI742" s="12">
        <f>IF(DI$2&gt;$D742,
MIN(IFERROR($E742/$F742, 0), $E742-SUM($H742:DH742)),
0)</f>
        <v>0</v>
      </c>
      <c r="DJ742" s="12">
        <f>IF(DJ$2&gt;$D742,
MIN(IFERROR($E742/$F742, 0), $E742-SUM($H742:DI742)),
0)</f>
        <v>0</v>
      </c>
      <c r="DK742" s="12">
        <f>IF(DK$2&gt;$D742,
MIN(IFERROR($E742/$F742, 0), $E742-SUM($H742:DJ742)),
0)</f>
        <v>0</v>
      </c>
      <c r="DL742" s="12">
        <f>IF(DL$2&gt;$D742,
MIN(IFERROR($E742/$F742, 0), $E742-SUM($H742:DK742)),
0)</f>
        <v>0</v>
      </c>
      <c r="DM742" s="12">
        <f>IF(DM$2&gt;$D742,
MIN(IFERROR($E742/$F742, 0), $E742-SUM($H742:DL742)),
0)</f>
        <v>0</v>
      </c>
      <c r="DN742" s="12">
        <f>IF(DN$2&gt;$D742,
MIN(IFERROR($E742/$F742, 0), $E742-SUM($H742:DM742)),
0)</f>
        <v>0</v>
      </c>
      <c r="DO742" s="12">
        <f>IF(DO$2&gt;$D742,
MIN(IFERROR($E742/$F742, 0), $E742-SUM($H742:DN742)),
0)</f>
        <v>0</v>
      </c>
      <c r="DP742" s="12">
        <f>IF(DP$2&gt;$D742,
MIN(IFERROR($E742/$F742, 0), $E742-SUM($H742:DO742)),
0)</f>
        <v>0</v>
      </c>
      <c r="DQ742" s="12">
        <f>IF(DQ$2&gt;$D742,
MIN(IFERROR($E742/$F742, 0), $E742-SUM($H742:DP742)),
0)</f>
        <v>0</v>
      </c>
      <c r="DR742" s="12">
        <f>IF(DR$2&gt;$D742,
MIN(IFERROR($E742/$F742, 0), $E742-SUM($H742:DQ742)),
0)</f>
        <v>0</v>
      </c>
      <c r="DS742" s="12">
        <f>IF(DS$2&gt;$D742,
MIN(IFERROR($E742/$F742, 0), $E742-SUM($H742:DR742)),
0)</f>
        <v>0</v>
      </c>
      <c r="DT742" s="12">
        <f>IF(DT$2&gt;$D742,
MIN(IFERROR($E742/$F742, 0), $E742-SUM($H742:DS742)),
0)</f>
        <v>0</v>
      </c>
      <c r="DU742" s="12">
        <f>IF(DU$2&gt;$D742,
MIN(IFERROR($E742/$F742, 0), $E742-SUM($H742:DT742)),
0)</f>
        <v>0</v>
      </c>
      <c r="DV742" s="12">
        <f>IF(DV$2&gt;$D742,
MIN(IFERROR($E742/$F742, 0), $E742-SUM($H742:DU742)),
0)</f>
        <v>0</v>
      </c>
      <c r="DW742" s="12">
        <f>IF(DW$2&gt;$D742,
MIN(IFERROR($E742/$F742, 0), $E742-SUM($H742:DV742)),
0)</f>
        <v>0</v>
      </c>
      <c r="DX742" s="12">
        <f>IF(DX$2&gt;$D742,
MIN(IFERROR($E742/$F742, 0), $E742-SUM($H742:DW742)),
0)</f>
        <v>0</v>
      </c>
      <c r="DY742" s="12">
        <f>IF(DY$2&gt;$D742,
MIN(IFERROR($E742/$F742, 0), $E742-SUM($H742:DX742)),
0)</f>
        <v>0</v>
      </c>
    </row>
    <row r="743" spans="1:136" x14ac:dyDescent="0.3">
      <c r="B743" s="2" t="str">
        <f>Infra!$E$2</f>
        <v>Master Infra.</v>
      </c>
      <c r="C743" s="2" t="str">
        <f>Infra!$E$3</f>
        <v>General</v>
      </c>
      <c r="D743" s="127">
        <f>IFERROR(SUMIFS(INDEX(Infra!$B$5:$K$21, MATCH(D$739, Infra!$B$5:$B$21, 0), ), Infra!$B$2:$K$2, $B743, Infra!$B$3:$K$3, $C743), 0)</f>
        <v>44592</v>
      </c>
      <c r="E743" s="128">
        <f>IFERROR(SUMIFS(INDEX(Infra!$B$5:$K$21, MATCH(E$739, Infra!$B$5:$B$21, 0), ), Infra!$B$2:$K$2, $B743, Infra!$B$3:$K$3, $C743), 0)</f>
        <v>9</v>
      </c>
      <c r="F743" s="128">
        <f>IFERROR(SUMIFS(INDEX(Infra!$B$5:$K$21, MATCH(F$739, Infra!$B$5:$B$21, 0), ), Infra!$B$2:$K$2, $B743, Infra!$B$3:$K$3, $C743), 0)</f>
        <v>9</v>
      </c>
      <c r="G743" s="11">
        <f>SUM(H743:DZ743)</f>
        <v>9</v>
      </c>
      <c r="I743" s="12">
        <f>IF(I$2&gt;$D743,
MIN(IFERROR($E743/$F743, 0), $E743-SUM($H743:H743)),
0)</f>
        <v>0</v>
      </c>
      <c r="J743" s="12">
        <f>IF(J$2&gt;$D743,
MIN(IFERROR($E743/$F743, 0), $E743-SUM($H743:I743)),
0)</f>
        <v>0</v>
      </c>
      <c r="K743" s="12">
        <f>IF(K$2&gt;$D743,
MIN(IFERROR($E743/$F743, 0), $E743-SUM($H743:J743)),
0)</f>
        <v>1</v>
      </c>
      <c r="L743" s="12">
        <f>IF(L$2&gt;$D743,
MIN(IFERROR($E743/$F743, 0), $E743-SUM($H743:K743)),
0)</f>
        <v>1</v>
      </c>
      <c r="M743" s="12">
        <f>IF(M$2&gt;$D743,
MIN(IFERROR($E743/$F743, 0), $E743-SUM($H743:L743)),
0)</f>
        <v>1</v>
      </c>
      <c r="N743" s="12">
        <f>IF(N$2&gt;$D743,
MIN(IFERROR($E743/$F743, 0), $E743-SUM($H743:M743)),
0)</f>
        <v>1</v>
      </c>
      <c r="O743" s="12">
        <f>IF(O$2&gt;$D743,
MIN(IFERROR($E743/$F743, 0), $E743-SUM($H743:N743)),
0)</f>
        <v>1</v>
      </c>
      <c r="P743" s="12">
        <f>IF(P$2&gt;$D743,
MIN(IFERROR($E743/$F743, 0), $E743-SUM($H743:O743)),
0)</f>
        <v>1</v>
      </c>
      <c r="Q743" s="12">
        <f>IF(Q$2&gt;$D743,
MIN(IFERROR($E743/$F743, 0), $E743-SUM($H743:P743)),
0)</f>
        <v>1</v>
      </c>
      <c r="R743" s="12">
        <f>IF(R$2&gt;$D743,
MIN(IFERROR($E743/$F743, 0), $E743-SUM($H743:Q743)),
0)</f>
        <v>1</v>
      </c>
      <c r="S743" s="12">
        <f>IF(S$2&gt;$D743,
MIN(IFERROR($E743/$F743, 0), $E743-SUM($H743:R743)),
0)</f>
        <v>1</v>
      </c>
      <c r="T743" s="12">
        <f>IF(T$2&gt;$D743,
MIN(IFERROR($E743/$F743, 0), $E743-SUM($H743:S743)),
0)</f>
        <v>0</v>
      </c>
      <c r="U743" s="12">
        <f>IF(U$2&gt;$D743,
MIN(IFERROR($E743/$F743, 0), $E743-SUM($H743:T743)),
0)</f>
        <v>0</v>
      </c>
      <c r="V743" s="12">
        <f>IF(V$2&gt;$D743,
MIN(IFERROR($E743/$F743, 0), $E743-SUM($H743:U743)),
0)</f>
        <v>0</v>
      </c>
      <c r="W743" s="12">
        <f>IF(W$2&gt;$D743,
MIN(IFERROR($E743/$F743, 0), $E743-SUM($H743:V743)),
0)</f>
        <v>0</v>
      </c>
      <c r="X743" s="12">
        <f>IF(X$2&gt;$D743,
MIN(IFERROR($E743/$F743, 0), $E743-SUM($H743:W743)),
0)</f>
        <v>0</v>
      </c>
      <c r="Y743" s="12">
        <f>IF(Y$2&gt;$D743,
MIN(IFERROR($E743/$F743, 0), $E743-SUM($H743:X743)),
0)</f>
        <v>0</v>
      </c>
      <c r="Z743" s="12">
        <f>IF(Z$2&gt;$D743,
MIN(IFERROR($E743/$F743, 0), $E743-SUM($H743:Y743)),
0)</f>
        <v>0</v>
      </c>
      <c r="AA743" s="12">
        <f>IF(AA$2&gt;$D743,
MIN(IFERROR($E743/$F743, 0), $E743-SUM($H743:Z743)),
0)</f>
        <v>0</v>
      </c>
      <c r="AB743" s="12">
        <f>IF(AB$2&gt;$D743,
MIN(IFERROR($E743/$F743, 0), $E743-SUM($H743:AA743)),
0)</f>
        <v>0</v>
      </c>
      <c r="AC743" s="12">
        <f>IF(AC$2&gt;$D743,
MIN(IFERROR($E743/$F743, 0), $E743-SUM($H743:AB743)),
0)</f>
        <v>0</v>
      </c>
      <c r="AD743" s="12">
        <f>IF(AD$2&gt;$D743,
MIN(IFERROR($E743/$F743, 0), $E743-SUM($H743:AC743)),
0)</f>
        <v>0</v>
      </c>
      <c r="AE743" s="12">
        <f>IF(AE$2&gt;$D743,
MIN(IFERROR($E743/$F743, 0), $E743-SUM($H743:AD743)),
0)</f>
        <v>0</v>
      </c>
      <c r="AF743" s="12">
        <f>IF(AF$2&gt;$D743,
MIN(IFERROR($E743/$F743, 0), $E743-SUM($H743:AE743)),
0)</f>
        <v>0</v>
      </c>
      <c r="AG743" s="12">
        <f>IF(AG$2&gt;$D743,
MIN(IFERROR($E743/$F743, 0), $E743-SUM($H743:AF743)),
0)</f>
        <v>0</v>
      </c>
      <c r="AH743" s="12">
        <f>IF(AH$2&gt;$D743,
MIN(IFERROR($E743/$F743, 0), $E743-SUM($H743:AG743)),
0)</f>
        <v>0</v>
      </c>
      <c r="AI743" s="12">
        <f>IF(AI$2&gt;$D743,
MIN(IFERROR($E743/$F743, 0), $E743-SUM($H743:AH743)),
0)</f>
        <v>0</v>
      </c>
      <c r="AJ743" s="12">
        <f>IF(AJ$2&gt;$D743,
MIN(IFERROR($E743/$F743, 0), $E743-SUM($H743:AI743)),
0)</f>
        <v>0</v>
      </c>
      <c r="AK743" s="12">
        <f>IF(AK$2&gt;$D743,
MIN(IFERROR($E743/$F743, 0), $E743-SUM($H743:AJ743)),
0)</f>
        <v>0</v>
      </c>
      <c r="AL743" s="12">
        <f>IF(AL$2&gt;$D743,
MIN(IFERROR($E743/$F743, 0), $E743-SUM($H743:AK743)),
0)</f>
        <v>0</v>
      </c>
      <c r="AM743" s="12">
        <f>IF(AM$2&gt;$D743,
MIN(IFERROR($E743/$F743, 0), $E743-SUM($H743:AL743)),
0)</f>
        <v>0</v>
      </c>
      <c r="AN743" s="12">
        <f>IF(AN$2&gt;$D743,
MIN(IFERROR($E743/$F743, 0), $E743-SUM($H743:AM743)),
0)</f>
        <v>0</v>
      </c>
      <c r="AO743" s="12">
        <f>IF(AO$2&gt;$D743,
MIN(IFERROR($E743/$F743, 0), $E743-SUM($H743:AN743)),
0)</f>
        <v>0</v>
      </c>
      <c r="AP743" s="12">
        <f>IF(AP$2&gt;$D743,
MIN(IFERROR($E743/$F743, 0), $E743-SUM($H743:AO743)),
0)</f>
        <v>0</v>
      </c>
      <c r="AQ743" s="12">
        <f>IF(AQ$2&gt;$D743,
MIN(IFERROR($E743/$F743, 0), $E743-SUM($H743:AP743)),
0)</f>
        <v>0</v>
      </c>
      <c r="AR743" s="12">
        <f>IF(AR$2&gt;$D743,
MIN(IFERROR($E743/$F743, 0), $E743-SUM($H743:AQ743)),
0)</f>
        <v>0</v>
      </c>
      <c r="AS743" s="12">
        <f>IF(AS$2&gt;$D743,
MIN(IFERROR($E743/$F743, 0), $E743-SUM($H743:AR743)),
0)</f>
        <v>0</v>
      </c>
      <c r="AT743" s="12">
        <f>IF(AT$2&gt;$D743,
MIN(IFERROR($E743/$F743, 0), $E743-SUM($H743:AS743)),
0)</f>
        <v>0</v>
      </c>
      <c r="AU743" s="12">
        <f>IF(AU$2&gt;$D743,
MIN(IFERROR($E743/$F743, 0), $E743-SUM($H743:AT743)),
0)</f>
        <v>0</v>
      </c>
      <c r="AV743" s="12">
        <f>IF(AV$2&gt;$D743,
MIN(IFERROR($E743/$F743, 0), $E743-SUM($H743:AU743)),
0)</f>
        <v>0</v>
      </c>
      <c r="AW743" s="12">
        <f>IF(AW$2&gt;$D743,
MIN(IFERROR($E743/$F743, 0), $E743-SUM($H743:AV743)),
0)</f>
        <v>0</v>
      </c>
      <c r="AX743" s="12">
        <f>IF(AX$2&gt;$D743,
MIN(IFERROR($E743/$F743, 0), $E743-SUM($H743:AW743)),
0)</f>
        <v>0</v>
      </c>
      <c r="AY743" s="12">
        <f>IF(AY$2&gt;$D743,
MIN(IFERROR($E743/$F743, 0), $E743-SUM($H743:AX743)),
0)</f>
        <v>0</v>
      </c>
      <c r="AZ743" s="12">
        <f>IF(AZ$2&gt;$D743,
MIN(IFERROR($E743/$F743, 0), $E743-SUM($H743:AY743)),
0)</f>
        <v>0</v>
      </c>
      <c r="BA743" s="12">
        <f>IF(BA$2&gt;$D743,
MIN(IFERROR($E743/$F743, 0), $E743-SUM($H743:AZ743)),
0)</f>
        <v>0</v>
      </c>
      <c r="BB743" s="12">
        <f>IF(BB$2&gt;$D743,
MIN(IFERROR($E743/$F743, 0), $E743-SUM($H743:BA743)),
0)</f>
        <v>0</v>
      </c>
      <c r="BC743" s="12">
        <f>IF(BC$2&gt;$D743,
MIN(IFERROR($E743/$F743, 0), $E743-SUM($H743:BB743)),
0)</f>
        <v>0</v>
      </c>
      <c r="BD743" s="12">
        <f>IF(BD$2&gt;$D743,
MIN(IFERROR($E743/$F743, 0), $E743-SUM($H743:BC743)),
0)</f>
        <v>0</v>
      </c>
      <c r="BE743" s="12">
        <f>IF(BE$2&gt;$D743,
MIN(IFERROR($E743/$F743, 0), $E743-SUM($H743:BD743)),
0)</f>
        <v>0</v>
      </c>
      <c r="BF743" s="12">
        <f>IF(BF$2&gt;$D743,
MIN(IFERROR($E743/$F743, 0), $E743-SUM($H743:BE743)),
0)</f>
        <v>0</v>
      </c>
      <c r="BG743" s="12">
        <f>IF(BG$2&gt;$D743,
MIN(IFERROR($E743/$F743, 0), $E743-SUM($H743:BF743)),
0)</f>
        <v>0</v>
      </c>
      <c r="BH743" s="12">
        <f>IF(BH$2&gt;$D743,
MIN(IFERROR($E743/$F743, 0), $E743-SUM($H743:BG743)),
0)</f>
        <v>0</v>
      </c>
      <c r="BI743" s="12">
        <f>IF(BI$2&gt;$D743,
MIN(IFERROR($E743/$F743, 0), $E743-SUM($H743:BH743)),
0)</f>
        <v>0</v>
      </c>
      <c r="BJ743" s="12">
        <f>IF(BJ$2&gt;$D743,
MIN(IFERROR($E743/$F743, 0), $E743-SUM($H743:BI743)),
0)</f>
        <v>0</v>
      </c>
      <c r="BK743" s="12">
        <f>IF(BK$2&gt;$D743,
MIN(IFERROR($E743/$F743, 0), $E743-SUM($H743:BJ743)),
0)</f>
        <v>0</v>
      </c>
      <c r="BL743" s="12">
        <f>IF(BL$2&gt;$D743,
MIN(IFERROR($E743/$F743, 0), $E743-SUM($H743:BK743)),
0)</f>
        <v>0</v>
      </c>
      <c r="BM743" s="12">
        <f>IF(BM$2&gt;$D743,
MIN(IFERROR($E743/$F743, 0), $E743-SUM($H743:BL743)),
0)</f>
        <v>0</v>
      </c>
      <c r="BN743" s="12">
        <f>IF(BN$2&gt;$D743,
MIN(IFERROR($E743/$F743, 0), $E743-SUM($H743:BM743)),
0)</f>
        <v>0</v>
      </c>
      <c r="BO743" s="12">
        <f>IF(BO$2&gt;$D743,
MIN(IFERROR($E743/$F743, 0), $E743-SUM($H743:BN743)),
0)</f>
        <v>0</v>
      </c>
      <c r="BP743" s="12">
        <f>IF(BP$2&gt;$D743,
MIN(IFERROR($E743/$F743, 0), $E743-SUM($H743:BO743)),
0)</f>
        <v>0</v>
      </c>
      <c r="BQ743" s="12">
        <f>IF(BQ$2&gt;$D743,
MIN(IFERROR($E743/$F743, 0), $E743-SUM($H743:BP743)),
0)</f>
        <v>0</v>
      </c>
      <c r="BR743" s="12">
        <f>IF(BR$2&gt;$D743,
MIN(IFERROR($E743/$F743, 0), $E743-SUM($H743:BQ743)),
0)</f>
        <v>0</v>
      </c>
      <c r="BS743" s="12">
        <f>IF(BS$2&gt;$D743,
MIN(IFERROR($E743/$F743, 0), $E743-SUM($H743:BR743)),
0)</f>
        <v>0</v>
      </c>
      <c r="BT743" s="12">
        <f>IF(BT$2&gt;$D743,
MIN(IFERROR($E743/$F743, 0), $E743-SUM($H743:BS743)),
0)</f>
        <v>0</v>
      </c>
      <c r="BU743" s="12">
        <f>IF(BU$2&gt;$D743,
MIN(IFERROR($E743/$F743, 0), $E743-SUM($H743:BT743)),
0)</f>
        <v>0</v>
      </c>
      <c r="BV743" s="12">
        <f>IF(BV$2&gt;$D743,
MIN(IFERROR($E743/$F743, 0), $E743-SUM($H743:BU743)),
0)</f>
        <v>0</v>
      </c>
      <c r="BW743" s="12">
        <f>IF(BW$2&gt;$D743,
MIN(IFERROR($E743/$F743, 0), $E743-SUM($H743:BV743)),
0)</f>
        <v>0</v>
      </c>
      <c r="BX743" s="12">
        <f>IF(BX$2&gt;$D743,
MIN(IFERROR($E743/$F743, 0), $E743-SUM($H743:BW743)),
0)</f>
        <v>0</v>
      </c>
      <c r="BY743" s="12">
        <f>IF(BY$2&gt;$D743,
MIN(IFERROR($E743/$F743, 0), $E743-SUM($H743:BX743)),
0)</f>
        <v>0</v>
      </c>
      <c r="BZ743" s="12">
        <f>IF(BZ$2&gt;$D743,
MIN(IFERROR($E743/$F743, 0), $E743-SUM($H743:BY743)),
0)</f>
        <v>0</v>
      </c>
      <c r="CA743" s="12">
        <f>IF(CA$2&gt;$D743,
MIN(IFERROR($E743/$F743, 0), $E743-SUM($H743:BZ743)),
0)</f>
        <v>0</v>
      </c>
      <c r="CB743" s="12">
        <f>IF(CB$2&gt;$D743,
MIN(IFERROR($E743/$F743, 0), $E743-SUM($H743:CA743)),
0)</f>
        <v>0</v>
      </c>
      <c r="CC743" s="12">
        <f>IF(CC$2&gt;$D743,
MIN(IFERROR($E743/$F743, 0), $E743-SUM($H743:CB743)),
0)</f>
        <v>0</v>
      </c>
      <c r="CD743" s="12">
        <f>IF(CD$2&gt;$D743,
MIN(IFERROR($E743/$F743, 0), $E743-SUM($H743:CC743)),
0)</f>
        <v>0</v>
      </c>
      <c r="CE743" s="12">
        <f>IF(CE$2&gt;$D743,
MIN(IFERROR($E743/$F743, 0), $E743-SUM($H743:CD743)),
0)</f>
        <v>0</v>
      </c>
      <c r="CF743" s="12">
        <f>IF(CF$2&gt;$D743,
MIN(IFERROR($E743/$F743, 0), $E743-SUM($H743:CE743)),
0)</f>
        <v>0</v>
      </c>
      <c r="CG743" s="12">
        <f>IF(CG$2&gt;$D743,
MIN(IFERROR($E743/$F743, 0), $E743-SUM($H743:CF743)),
0)</f>
        <v>0</v>
      </c>
      <c r="CH743" s="12">
        <f>IF(CH$2&gt;$D743,
MIN(IFERROR($E743/$F743, 0), $E743-SUM($H743:CG743)),
0)</f>
        <v>0</v>
      </c>
      <c r="CI743" s="12">
        <f>IF(CI$2&gt;$D743,
MIN(IFERROR($E743/$F743, 0), $E743-SUM($H743:CH743)),
0)</f>
        <v>0</v>
      </c>
      <c r="CJ743" s="12">
        <f>IF(CJ$2&gt;$D743,
MIN(IFERROR($E743/$F743, 0), $E743-SUM($H743:CI743)),
0)</f>
        <v>0</v>
      </c>
      <c r="CK743" s="12">
        <f>IF(CK$2&gt;$D743,
MIN(IFERROR($E743/$F743, 0), $E743-SUM($H743:CJ743)),
0)</f>
        <v>0</v>
      </c>
      <c r="CL743" s="12">
        <f>IF(CL$2&gt;$D743,
MIN(IFERROR($E743/$F743, 0), $E743-SUM($H743:CK743)),
0)</f>
        <v>0</v>
      </c>
      <c r="CM743" s="12">
        <f>IF(CM$2&gt;$D743,
MIN(IFERROR($E743/$F743, 0), $E743-SUM($H743:CL743)),
0)</f>
        <v>0</v>
      </c>
      <c r="CN743" s="12">
        <f>IF(CN$2&gt;$D743,
MIN(IFERROR($E743/$F743, 0), $E743-SUM($H743:CM743)),
0)</f>
        <v>0</v>
      </c>
      <c r="CO743" s="12">
        <f>IF(CO$2&gt;$D743,
MIN(IFERROR($E743/$F743, 0), $E743-SUM($H743:CN743)),
0)</f>
        <v>0</v>
      </c>
      <c r="CP743" s="12">
        <f>IF(CP$2&gt;$D743,
MIN(IFERROR($E743/$F743, 0), $E743-SUM($H743:CO743)),
0)</f>
        <v>0</v>
      </c>
      <c r="CQ743" s="12">
        <f>IF(CQ$2&gt;$D743,
MIN(IFERROR($E743/$F743, 0), $E743-SUM($H743:CP743)),
0)</f>
        <v>0</v>
      </c>
      <c r="CR743" s="12">
        <f>IF(CR$2&gt;$D743,
MIN(IFERROR($E743/$F743, 0), $E743-SUM($H743:CQ743)),
0)</f>
        <v>0</v>
      </c>
      <c r="CS743" s="12">
        <f>IF(CS$2&gt;$D743,
MIN(IFERROR($E743/$F743, 0), $E743-SUM($H743:CR743)),
0)</f>
        <v>0</v>
      </c>
      <c r="CT743" s="12">
        <f>IF(CT$2&gt;$D743,
MIN(IFERROR($E743/$F743, 0), $E743-SUM($H743:CS743)),
0)</f>
        <v>0</v>
      </c>
      <c r="CU743" s="12">
        <f>IF(CU$2&gt;$D743,
MIN(IFERROR($E743/$F743, 0), $E743-SUM($H743:CT743)),
0)</f>
        <v>0</v>
      </c>
      <c r="CV743" s="12">
        <f>IF(CV$2&gt;$D743,
MIN(IFERROR($E743/$F743, 0), $E743-SUM($H743:CU743)),
0)</f>
        <v>0</v>
      </c>
      <c r="CW743" s="12">
        <f>IF(CW$2&gt;$D743,
MIN(IFERROR($E743/$F743, 0), $E743-SUM($H743:CV743)),
0)</f>
        <v>0</v>
      </c>
      <c r="CX743" s="12">
        <f>IF(CX$2&gt;$D743,
MIN(IFERROR($E743/$F743, 0), $E743-SUM($H743:CW743)),
0)</f>
        <v>0</v>
      </c>
      <c r="CY743" s="12">
        <f>IF(CY$2&gt;$D743,
MIN(IFERROR($E743/$F743, 0), $E743-SUM($H743:CX743)),
0)</f>
        <v>0</v>
      </c>
      <c r="CZ743" s="12">
        <f>IF(CZ$2&gt;$D743,
MIN(IFERROR($E743/$F743, 0), $E743-SUM($H743:CY743)),
0)</f>
        <v>0</v>
      </c>
      <c r="DA743" s="12">
        <f>IF(DA$2&gt;$D743,
MIN(IFERROR($E743/$F743, 0), $E743-SUM($H743:CZ743)),
0)</f>
        <v>0</v>
      </c>
      <c r="DB743" s="12">
        <f>IF(DB$2&gt;$D743,
MIN(IFERROR($E743/$F743, 0), $E743-SUM($H743:DA743)),
0)</f>
        <v>0</v>
      </c>
      <c r="DC743" s="12">
        <f>IF(DC$2&gt;$D743,
MIN(IFERROR($E743/$F743, 0), $E743-SUM($H743:DB743)),
0)</f>
        <v>0</v>
      </c>
      <c r="DD743" s="12">
        <f>IF(DD$2&gt;$D743,
MIN(IFERROR($E743/$F743, 0), $E743-SUM($H743:DC743)),
0)</f>
        <v>0</v>
      </c>
      <c r="DE743" s="12">
        <f>IF(DE$2&gt;$D743,
MIN(IFERROR($E743/$F743, 0), $E743-SUM($H743:DD743)),
0)</f>
        <v>0</v>
      </c>
      <c r="DF743" s="12">
        <f>IF(DF$2&gt;$D743,
MIN(IFERROR($E743/$F743, 0), $E743-SUM($H743:DE743)),
0)</f>
        <v>0</v>
      </c>
      <c r="DG743" s="12">
        <f>IF(DG$2&gt;$D743,
MIN(IFERROR($E743/$F743, 0), $E743-SUM($H743:DF743)),
0)</f>
        <v>0</v>
      </c>
      <c r="DH743" s="12">
        <f>IF(DH$2&gt;$D743,
MIN(IFERROR($E743/$F743, 0), $E743-SUM($H743:DG743)),
0)</f>
        <v>0</v>
      </c>
      <c r="DI743" s="12">
        <f>IF(DI$2&gt;$D743,
MIN(IFERROR($E743/$F743, 0), $E743-SUM($H743:DH743)),
0)</f>
        <v>0</v>
      </c>
      <c r="DJ743" s="12">
        <f>IF(DJ$2&gt;$D743,
MIN(IFERROR($E743/$F743, 0), $E743-SUM($H743:DI743)),
0)</f>
        <v>0</v>
      </c>
      <c r="DK743" s="12">
        <f>IF(DK$2&gt;$D743,
MIN(IFERROR($E743/$F743, 0), $E743-SUM($H743:DJ743)),
0)</f>
        <v>0</v>
      </c>
      <c r="DL743" s="12">
        <f>IF(DL$2&gt;$D743,
MIN(IFERROR($E743/$F743, 0), $E743-SUM($H743:DK743)),
0)</f>
        <v>0</v>
      </c>
      <c r="DM743" s="12">
        <f>IF(DM$2&gt;$D743,
MIN(IFERROR($E743/$F743, 0), $E743-SUM($H743:DL743)),
0)</f>
        <v>0</v>
      </c>
      <c r="DN743" s="12">
        <f>IF(DN$2&gt;$D743,
MIN(IFERROR($E743/$F743, 0), $E743-SUM($H743:DM743)),
0)</f>
        <v>0</v>
      </c>
      <c r="DO743" s="12">
        <f>IF(DO$2&gt;$D743,
MIN(IFERROR($E743/$F743, 0), $E743-SUM($H743:DN743)),
0)</f>
        <v>0</v>
      </c>
      <c r="DP743" s="12">
        <f>IF(DP$2&gt;$D743,
MIN(IFERROR($E743/$F743, 0), $E743-SUM($H743:DO743)),
0)</f>
        <v>0</v>
      </c>
      <c r="DQ743" s="12">
        <f>IF(DQ$2&gt;$D743,
MIN(IFERROR($E743/$F743, 0), $E743-SUM($H743:DP743)),
0)</f>
        <v>0</v>
      </c>
      <c r="DR743" s="12">
        <f>IF(DR$2&gt;$D743,
MIN(IFERROR($E743/$F743, 0), $E743-SUM($H743:DQ743)),
0)</f>
        <v>0</v>
      </c>
      <c r="DS743" s="12">
        <f>IF(DS$2&gt;$D743,
MIN(IFERROR($E743/$F743, 0), $E743-SUM($H743:DR743)),
0)</f>
        <v>0</v>
      </c>
      <c r="DT743" s="12">
        <f>IF(DT$2&gt;$D743,
MIN(IFERROR($E743/$F743, 0), $E743-SUM($H743:DS743)),
0)</f>
        <v>0</v>
      </c>
      <c r="DU743" s="12">
        <f>IF(DU$2&gt;$D743,
MIN(IFERROR($E743/$F743, 0), $E743-SUM($H743:DT743)),
0)</f>
        <v>0</v>
      </c>
      <c r="DV743" s="12">
        <f>IF(DV$2&gt;$D743,
MIN(IFERROR($E743/$F743, 0), $E743-SUM($H743:DU743)),
0)</f>
        <v>0</v>
      </c>
      <c r="DW743" s="12">
        <f>IF(DW$2&gt;$D743,
MIN(IFERROR($E743/$F743, 0), $E743-SUM($H743:DV743)),
0)</f>
        <v>0</v>
      </c>
      <c r="DX743" s="12">
        <f>IF(DX$2&gt;$D743,
MIN(IFERROR($E743/$F743, 0), $E743-SUM($H743:DW743)),
0)</f>
        <v>0</v>
      </c>
      <c r="DY743" s="12">
        <f>IF(DY$2&gt;$D743,
MIN(IFERROR($E743/$F743, 0), $E743-SUM($H743:DX743)),
0)</f>
        <v>0</v>
      </c>
    </row>
    <row r="744" spans="1:136" x14ac:dyDescent="0.3">
      <c r="B744" s="2" t="str">
        <f>Infra!$F$2</f>
        <v>Amenities</v>
      </c>
      <c r="C744" s="2" t="str">
        <f>Infra!$F$3</f>
        <v>General</v>
      </c>
      <c r="D744" s="127">
        <f>IFERROR(SUMIFS(INDEX(Infra!$B$5:$K$21, MATCH(D$739, Infra!$B$5:$B$21, 0), ), Infra!$B$2:$K$2, $B744, Infra!$B$3:$K$3, $C744), 0)</f>
        <v>44742</v>
      </c>
      <c r="E744" s="128">
        <f>IFERROR(SUMIFS(INDEX(Infra!$B$5:$K$21, MATCH(E$739, Infra!$B$5:$B$21, 0), ), Infra!$B$2:$K$2, $B744, Infra!$B$3:$K$3, $C744), 0)</f>
        <v>9</v>
      </c>
      <c r="F744" s="128">
        <f>IFERROR(SUMIFS(INDEX(Infra!$B$5:$K$21, MATCH(F$739, Infra!$B$5:$B$21, 0), ), Infra!$B$2:$K$2, $B744, Infra!$B$3:$K$3, $C744), 0)</f>
        <v>9</v>
      </c>
      <c r="G744" s="11">
        <f>SUM(H744:DZ744)</f>
        <v>9</v>
      </c>
      <c r="I744" s="12">
        <f>IF(I$2&gt;$D744,
MIN(IFERROR($E744/$F744, 0), $E744-SUM($H744:H744)),
0)</f>
        <v>0</v>
      </c>
      <c r="J744" s="12">
        <f>IF(J$2&gt;$D744,
MIN(IFERROR($E744/$F744, 0), $E744-SUM($H744:I744)),
0)</f>
        <v>0</v>
      </c>
      <c r="K744" s="12">
        <f>IF(K$2&gt;$D744,
MIN(IFERROR($E744/$F744, 0), $E744-SUM($H744:J744)),
0)</f>
        <v>0</v>
      </c>
      <c r="L744" s="12">
        <f>IF(L$2&gt;$D744,
MIN(IFERROR($E744/$F744, 0), $E744-SUM($H744:K744)),
0)</f>
        <v>0</v>
      </c>
      <c r="M744" s="12">
        <f>IF(M$2&gt;$D744,
MIN(IFERROR($E744/$F744, 0), $E744-SUM($H744:L744)),
0)</f>
        <v>0</v>
      </c>
      <c r="N744" s="12">
        <f>IF(N$2&gt;$D744,
MIN(IFERROR($E744/$F744, 0), $E744-SUM($H744:M744)),
0)</f>
        <v>0</v>
      </c>
      <c r="O744" s="12">
        <f>IF(O$2&gt;$D744,
MIN(IFERROR($E744/$F744, 0), $E744-SUM($H744:N744)),
0)</f>
        <v>0</v>
      </c>
      <c r="P744" s="12">
        <f>IF(P$2&gt;$D744,
MIN(IFERROR($E744/$F744, 0), $E744-SUM($H744:O744)),
0)</f>
        <v>1</v>
      </c>
      <c r="Q744" s="12">
        <f>IF(Q$2&gt;$D744,
MIN(IFERROR($E744/$F744, 0), $E744-SUM($H744:P744)),
0)</f>
        <v>1</v>
      </c>
      <c r="R744" s="12">
        <f>IF(R$2&gt;$D744,
MIN(IFERROR($E744/$F744, 0), $E744-SUM($H744:Q744)),
0)</f>
        <v>1</v>
      </c>
      <c r="S744" s="12">
        <f>IF(S$2&gt;$D744,
MIN(IFERROR($E744/$F744, 0), $E744-SUM($H744:R744)),
0)</f>
        <v>1</v>
      </c>
      <c r="T744" s="12">
        <f>IF(T$2&gt;$D744,
MIN(IFERROR($E744/$F744, 0), $E744-SUM($H744:S744)),
0)</f>
        <v>1</v>
      </c>
      <c r="U744" s="12">
        <f>IF(U$2&gt;$D744,
MIN(IFERROR($E744/$F744, 0), $E744-SUM($H744:T744)),
0)</f>
        <v>1</v>
      </c>
      <c r="V744" s="12">
        <f>IF(V$2&gt;$D744,
MIN(IFERROR($E744/$F744, 0), $E744-SUM($H744:U744)),
0)</f>
        <v>1</v>
      </c>
      <c r="W744" s="12">
        <f>IF(W$2&gt;$D744,
MIN(IFERROR($E744/$F744, 0), $E744-SUM($H744:V744)),
0)</f>
        <v>1</v>
      </c>
      <c r="X744" s="12">
        <f>IF(X$2&gt;$D744,
MIN(IFERROR($E744/$F744, 0), $E744-SUM($H744:W744)),
0)</f>
        <v>1</v>
      </c>
      <c r="Y744" s="12">
        <f>IF(Y$2&gt;$D744,
MIN(IFERROR($E744/$F744, 0), $E744-SUM($H744:X744)),
0)</f>
        <v>0</v>
      </c>
      <c r="Z744" s="12">
        <f>IF(Z$2&gt;$D744,
MIN(IFERROR($E744/$F744, 0), $E744-SUM($H744:Y744)),
0)</f>
        <v>0</v>
      </c>
      <c r="AA744" s="12">
        <f>IF(AA$2&gt;$D744,
MIN(IFERROR($E744/$F744, 0), $E744-SUM($H744:Z744)),
0)</f>
        <v>0</v>
      </c>
      <c r="AB744" s="12">
        <f>IF(AB$2&gt;$D744,
MIN(IFERROR($E744/$F744, 0), $E744-SUM($H744:AA744)),
0)</f>
        <v>0</v>
      </c>
      <c r="AC744" s="12">
        <f>IF(AC$2&gt;$D744,
MIN(IFERROR($E744/$F744, 0), $E744-SUM($H744:AB744)),
0)</f>
        <v>0</v>
      </c>
      <c r="AD744" s="12">
        <f>IF(AD$2&gt;$D744,
MIN(IFERROR($E744/$F744, 0), $E744-SUM($H744:AC744)),
0)</f>
        <v>0</v>
      </c>
      <c r="AE744" s="12">
        <f>IF(AE$2&gt;$D744,
MIN(IFERROR($E744/$F744, 0), $E744-SUM($H744:AD744)),
0)</f>
        <v>0</v>
      </c>
      <c r="AF744" s="12">
        <f>IF(AF$2&gt;$D744,
MIN(IFERROR($E744/$F744, 0), $E744-SUM($H744:AE744)),
0)</f>
        <v>0</v>
      </c>
      <c r="AG744" s="12">
        <f>IF(AG$2&gt;$D744,
MIN(IFERROR($E744/$F744, 0), $E744-SUM($H744:AF744)),
0)</f>
        <v>0</v>
      </c>
      <c r="AH744" s="12">
        <f>IF(AH$2&gt;$D744,
MIN(IFERROR($E744/$F744, 0), $E744-SUM($H744:AG744)),
0)</f>
        <v>0</v>
      </c>
      <c r="AI744" s="12">
        <f>IF(AI$2&gt;$D744,
MIN(IFERROR($E744/$F744, 0), $E744-SUM($H744:AH744)),
0)</f>
        <v>0</v>
      </c>
      <c r="AJ744" s="12">
        <f>IF(AJ$2&gt;$D744,
MIN(IFERROR($E744/$F744, 0), $E744-SUM($H744:AI744)),
0)</f>
        <v>0</v>
      </c>
      <c r="AK744" s="12">
        <f>IF(AK$2&gt;$D744,
MIN(IFERROR($E744/$F744, 0), $E744-SUM($H744:AJ744)),
0)</f>
        <v>0</v>
      </c>
      <c r="AL744" s="12">
        <f>IF(AL$2&gt;$D744,
MIN(IFERROR($E744/$F744, 0), $E744-SUM($H744:AK744)),
0)</f>
        <v>0</v>
      </c>
      <c r="AM744" s="12">
        <f>IF(AM$2&gt;$D744,
MIN(IFERROR($E744/$F744, 0), $E744-SUM($H744:AL744)),
0)</f>
        <v>0</v>
      </c>
      <c r="AN744" s="12">
        <f>IF(AN$2&gt;$D744,
MIN(IFERROR($E744/$F744, 0), $E744-SUM($H744:AM744)),
0)</f>
        <v>0</v>
      </c>
      <c r="AO744" s="12">
        <f>IF(AO$2&gt;$D744,
MIN(IFERROR($E744/$F744, 0), $E744-SUM($H744:AN744)),
0)</f>
        <v>0</v>
      </c>
      <c r="AP744" s="12">
        <f>IF(AP$2&gt;$D744,
MIN(IFERROR($E744/$F744, 0), $E744-SUM($H744:AO744)),
0)</f>
        <v>0</v>
      </c>
      <c r="AQ744" s="12">
        <f>IF(AQ$2&gt;$D744,
MIN(IFERROR($E744/$F744, 0), $E744-SUM($H744:AP744)),
0)</f>
        <v>0</v>
      </c>
      <c r="AR744" s="12">
        <f>IF(AR$2&gt;$D744,
MIN(IFERROR($E744/$F744, 0), $E744-SUM($H744:AQ744)),
0)</f>
        <v>0</v>
      </c>
      <c r="AS744" s="12">
        <f>IF(AS$2&gt;$D744,
MIN(IFERROR($E744/$F744, 0), $E744-SUM($H744:AR744)),
0)</f>
        <v>0</v>
      </c>
      <c r="AT744" s="12">
        <f>IF(AT$2&gt;$D744,
MIN(IFERROR($E744/$F744, 0), $E744-SUM($H744:AS744)),
0)</f>
        <v>0</v>
      </c>
      <c r="AU744" s="12">
        <f>IF(AU$2&gt;$D744,
MIN(IFERROR($E744/$F744, 0), $E744-SUM($H744:AT744)),
0)</f>
        <v>0</v>
      </c>
      <c r="AV744" s="12">
        <f>IF(AV$2&gt;$D744,
MIN(IFERROR($E744/$F744, 0), $E744-SUM($H744:AU744)),
0)</f>
        <v>0</v>
      </c>
      <c r="AW744" s="12">
        <f>IF(AW$2&gt;$D744,
MIN(IFERROR($E744/$F744, 0), $E744-SUM($H744:AV744)),
0)</f>
        <v>0</v>
      </c>
      <c r="AX744" s="12">
        <f>IF(AX$2&gt;$D744,
MIN(IFERROR($E744/$F744, 0), $E744-SUM($H744:AW744)),
0)</f>
        <v>0</v>
      </c>
      <c r="AY744" s="12">
        <f>IF(AY$2&gt;$D744,
MIN(IFERROR($E744/$F744, 0), $E744-SUM($H744:AX744)),
0)</f>
        <v>0</v>
      </c>
      <c r="AZ744" s="12">
        <f>IF(AZ$2&gt;$D744,
MIN(IFERROR($E744/$F744, 0), $E744-SUM($H744:AY744)),
0)</f>
        <v>0</v>
      </c>
      <c r="BA744" s="12">
        <f>IF(BA$2&gt;$D744,
MIN(IFERROR($E744/$F744, 0), $E744-SUM($H744:AZ744)),
0)</f>
        <v>0</v>
      </c>
      <c r="BB744" s="12">
        <f>IF(BB$2&gt;$D744,
MIN(IFERROR($E744/$F744, 0), $E744-SUM($H744:BA744)),
0)</f>
        <v>0</v>
      </c>
      <c r="BC744" s="12">
        <f>IF(BC$2&gt;$D744,
MIN(IFERROR($E744/$F744, 0), $E744-SUM($H744:BB744)),
0)</f>
        <v>0</v>
      </c>
      <c r="BD744" s="12">
        <f>IF(BD$2&gt;$D744,
MIN(IFERROR($E744/$F744, 0), $E744-SUM($H744:BC744)),
0)</f>
        <v>0</v>
      </c>
      <c r="BE744" s="12">
        <f>IF(BE$2&gt;$D744,
MIN(IFERROR($E744/$F744, 0), $E744-SUM($H744:BD744)),
0)</f>
        <v>0</v>
      </c>
      <c r="BF744" s="12">
        <f>IF(BF$2&gt;$D744,
MIN(IFERROR($E744/$F744, 0), $E744-SUM($H744:BE744)),
0)</f>
        <v>0</v>
      </c>
      <c r="BG744" s="12">
        <f>IF(BG$2&gt;$D744,
MIN(IFERROR($E744/$F744, 0), $E744-SUM($H744:BF744)),
0)</f>
        <v>0</v>
      </c>
      <c r="BH744" s="12">
        <f>IF(BH$2&gt;$D744,
MIN(IFERROR($E744/$F744, 0), $E744-SUM($H744:BG744)),
0)</f>
        <v>0</v>
      </c>
      <c r="BI744" s="12">
        <f>IF(BI$2&gt;$D744,
MIN(IFERROR($E744/$F744, 0), $E744-SUM($H744:BH744)),
0)</f>
        <v>0</v>
      </c>
      <c r="BJ744" s="12">
        <f>IF(BJ$2&gt;$D744,
MIN(IFERROR($E744/$F744, 0), $E744-SUM($H744:BI744)),
0)</f>
        <v>0</v>
      </c>
      <c r="BK744" s="12">
        <f>IF(BK$2&gt;$D744,
MIN(IFERROR($E744/$F744, 0), $E744-SUM($H744:BJ744)),
0)</f>
        <v>0</v>
      </c>
      <c r="BL744" s="12">
        <f>IF(BL$2&gt;$D744,
MIN(IFERROR($E744/$F744, 0), $E744-SUM($H744:BK744)),
0)</f>
        <v>0</v>
      </c>
      <c r="BM744" s="12">
        <f>IF(BM$2&gt;$D744,
MIN(IFERROR($E744/$F744, 0), $E744-SUM($H744:BL744)),
0)</f>
        <v>0</v>
      </c>
      <c r="BN744" s="12">
        <f>IF(BN$2&gt;$D744,
MIN(IFERROR($E744/$F744, 0), $E744-SUM($H744:BM744)),
0)</f>
        <v>0</v>
      </c>
      <c r="BO744" s="12">
        <f>IF(BO$2&gt;$D744,
MIN(IFERROR($E744/$F744, 0), $E744-SUM($H744:BN744)),
0)</f>
        <v>0</v>
      </c>
      <c r="BP744" s="12">
        <f>IF(BP$2&gt;$D744,
MIN(IFERROR($E744/$F744, 0), $E744-SUM($H744:BO744)),
0)</f>
        <v>0</v>
      </c>
      <c r="BQ744" s="12">
        <f>IF(BQ$2&gt;$D744,
MIN(IFERROR($E744/$F744, 0), $E744-SUM($H744:BP744)),
0)</f>
        <v>0</v>
      </c>
      <c r="BR744" s="12">
        <f>IF(BR$2&gt;$D744,
MIN(IFERROR($E744/$F744, 0), $E744-SUM($H744:BQ744)),
0)</f>
        <v>0</v>
      </c>
      <c r="BS744" s="12">
        <f>IF(BS$2&gt;$D744,
MIN(IFERROR($E744/$F744, 0), $E744-SUM($H744:BR744)),
0)</f>
        <v>0</v>
      </c>
      <c r="BT744" s="12">
        <f>IF(BT$2&gt;$D744,
MIN(IFERROR($E744/$F744, 0), $E744-SUM($H744:BS744)),
0)</f>
        <v>0</v>
      </c>
      <c r="BU744" s="12">
        <f>IF(BU$2&gt;$D744,
MIN(IFERROR($E744/$F744, 0), $E744-SUM($H744:BT744)),
0)</f>
        <v>0</v>
      </c>
      <c r="BV744" s="12">
        <f>IF(BV$2&gt;$D744,
MIN(IFERROR($E744/$F744, 0), $E744-SUM($H744:BU744)),
0)</f>
        <v>0</v>
      </c>
      <c r="BW744" s="12">
        <f>IF(BW$2&gt;$D744,
MIN(IFERROR($E744/$F744, 0), $E744-SUM($H744:BV744)),
0)</f>
        <v>0</v>
      </c>
      <c r="BX744" s="12">
        <f>IF(BX$2&gt;$D744,
MIN(IFERROR($E744/$F744, 0), $E744-SUM($H744:BW744)),
0)</f>
        <v>0</v>
      </c>
      <c r="BY744" s="12">
        <f>IF(BY$2&gt;$D744,
MIN(IFERROR($E744/$F744, 0), $E744-SUM($H744:BX744)),
0)</f>
        <v>0</v>
      </c>
      <c r="BZ744" s="12">
        <f>IF(BZ$2&gt;$D744,
MIN(IFERROR($E744/$F744, 0), $E744-SUM($H744:BY744)),
0)</f>
        <v>0</v>
      </c>
      <c r="CA744" s="12">
        <f>IF(CA$2&gt;$D744,
MIN(IFERROR($E744/$F744, 0), $E744-SUM($H744:BZ744)),
0)</f>
        <v>0</v>
      </c>
      <c r="CB744" s="12">
        <f>IF(CB$2&gt;$D744,
MIN(IFERROR($E744/$F744, 0), $E744-SUM($H744:CA744)),
0)</f>
        <v>0</v>
      </c>
      <c r="CC744" s="12">
        <f>IF(CC$2&gt;$D744,
MIN(IFERROR($E744/$F744, 0), $E744-SUM($H744:CB744)),
0)</f>
        <v>0</v>
      </c>
      <c r="CD744" s="12">
        <f>IF(CD$2&gt;$D744,
MIN(IFERROR($E744/$F744, 0), $E744-SUM($H744:CC744)),
0)</f>
        <v>0</v>
      </c>
      <c r="CE744" s="12">
        <f>IF(CE$2&gt;$D744,
MIN(IFERROR($E744/$F744, 0), $E744-SUM($H744:CD744)),
0)</f>
        <v>0</v>
      </c>
      <c r="CF744" s="12">
        <f>IF(CF$2&gt;$D744,
MIN(IFERROR($E744/$F744, 0), $E744-SUM($H744:CE744)),
0)</f>
        <v>0</v>
      </c>
      <c r="CG744" s="12">
        <f>IF(CG$2&gt;$D744,
MIN(IFERROR($E744/$F744, 0), $E744-SUM($H744:CF744)),
0)</f>
        <v>0</v>
      </c>
      <c r="CH744" s="12">
        <f>IF(CH$2&gt;$D744,
MIN(IFERROR($E744/$F744, 0), $E744-SUM($H744:CG744)),
0)</f>
        <v>0</v>
      </c>
      <c r="CI744" s="12">
        <f>IF(CI$2&gt;$D744,
MIN(IFERROR($E744/$F744, 0), $E744-SUM($H744:CH744)),
0)</f>
        <v>0</v>
      </c>
      <c r="CJ744" s="12">
        <f>IF(CJ$2&gt;$D744,
MIN(IFERROR($E744/$F744, 0), $E744-SUM($H744:CI744)),
0)</f>
        <v>0</v>
      </c>
      <c r="CK744" s="12">
        <f>IF(CK$2&gt;$D744,
MIN(IFERROR($E744/$F744, 0), $E744-SUM($H744:CJ744)),
0)</f>
        <v>0</v>
      </c>
      <c r="CL744" s="12">
        <f>IF(CL$2&gt;$D744,
MIN(IFERROR($E744/$F744, 0), $E744-SUM($H744:CK744)),
0)</f>
        <v>0</v>
      </c>
      <c r="CM744" s="12">
        <f>IF(CM$2&gt;$D744,
MIN(IFERROR($E744/$F744, 0), $E744-SUM($H744:CL744)),
0)</f>
        <v>0</v>
      </c>
      <c r="CN744" s="12">
        <f>IF(CN$2&gt;$D744,
MIN(IFERROR($E744/$F744, 0), $E744-SUM($H744:CM744)),
0)</f>
        <v>0</v>
      </c>
      <c r="CO744" s="12">
        <f>IF(CO$2&gt;$D744,
MIN(IFERROR($E744/$F744, 0), $E744-SUM($H744:CN744)),
0)</f>
        <v>0</v>
      </c>
      <c r="CP744" s="12">
        <f>IF(CP$2&gt;$D744,
MIN(IFERROR($E744/$F744, 0), $E744-SUM($H744:CO744)),
0)</f>
        <v>0</v>
      </c>
      <c r="CQ744" s="12">
        <f>IF(CQ$2&gt;$D744,
MIN(IFERROR($E744/$F744, 0), $E744-SUM($H744:CP744)),
0)</f>
        <v>0</v>
      </c>
      <c r="CR744" s="12">
        <f>IF(CR$2&gt;$D744,
MIN(IFERROR($E744/$F744, 0), $E744-SUM($H744:CQ744)),
0)</f>
        <v>0</v>
      </c>
      <c r="CS744" s="12">
        <f>IF(CS$2&gt;$D744,
MIN(IFERROR($E744/$F744, 0), $E744-SUM($H744:CR744)),
0)</f>
        <v>0</v>
      </c>
      <c r="CT744" s="12">
        <f>IF(CT$2&gt;$D744,
MIN(IFERROR($E744/$F744, 0), $E744-SUM($H744:CS744)),
0)</f>
        <v>0</v>
      </c>
      <c r="CU744" s="12">
        <f>IF(CU$2&gt;$D744,
MIN(IFERROR($E744/$F744, 0), $E744-SUM($H744:CT744)),
0)</f>
        <v>0</v>
      </c>
      <c r="CV744" s="12">
        <f>IF(CV$2&gt;$D744,
MIN(IFERROR($E744/$F744, 0), $E744-SUM($H744:CU744)),
0)</f>
        <v>0</v>
      </c>
      <c r="CW744" s="12">
        <f>IF(CW$2&gt;$D744,
MIN(IFERROR($E744/$F744, 0), $E744-SUM($H744:CV744)),
0)</f>
        <v>0</v>
      </c>
      <c r="CX744" s="12">
        <f>IF(CX$2&gt;$D744,
MIN(IFERROR($E744/$F744, 0), $E744-SUM($H744:CW744)),
0)</f>
        <v>0</v>
      </c>
      <c r="CY744" s="12">
        <f>IF(CY$2&gt;$D744,
MIN(IFERROR($E744/$F744, 0), $E744-SUM($H744:CX744)),
0)</f>
        <v>0</v>
      </c>
      <c r="CZ744" s="12">
        <f>IF(CZ$2&gt;$D744,
MIN(IFERROR($E744/$F744, 0), $E744-SUM($H744:CY744)),
0)</f>
        <v>0</v>
      </c>
      <c r="DA744" s="12">
        <f>IF(DA$2&gt;$D744,
MIN(IFERROR($E744/$F744, 0), $E744-SUM($H744:CZ744)),
0)</f>
        <v>0</v>
      </c>
      <c r="DB744" s="12">
        <f>IF(DB$2&gt;$D744,
MIN(IFERROR($E744/$F744, 0), $E744-SUM($H744:DA744)),
0)</f>
        <v>0</v>
      </c>
      <c r="DC744" s="12">
        <f>IF(DC$2&gt;$D744,
MIN(IFERROR($E744/$F744, 0), $E744-SUM($H744:DB744)),
0)</f>
        <v>0</v>
      </c>
      <c r="DD744" s="12">
        <f>IF(DD$2&gt;$D744,
MIN(IFERROR($E744/$F744, 0), $E744-SUM($H744:DC744)),
0)</f>
        <v>0</v>
      </c>
      <c r="DE744" s="12">
        <f>IF(DE$2&gt;$D744,
MIN(IFERROR($E744/$F744, 0), $E744-SUM($H744:DD744)),
0)</f>
        <v>0</v>
      </c>
      <c r="DF744" s="12">
        <f>IF(DF$2&gt;$D744,
MIN(IFERROR($E744/$F744, 0), $E744-SUM($H744:DE744)),
0)</f>
        <v>0</v>
      </c>
      <c r="DG744" s="12">
        <f>IF(DG$2&gt;$D744,
MIN(IFERROR($E744/$F744, 0), $E744-SUM($H744:DF744)),
0)</f>
        <v>0</v>
      </c>
      <c r="DH744" s="12">
        <f>IF(DH$2&gt;$D744,
MIN(IFERROR($E744/$F744, 0), $E744-SUM($H744:DG744)),
0)</f>
        <v>0</v>
      </c>
      <c r="DI744" s="12">
        <f>IF(DI$2&gt;$D744,
MIN(IFERROR($E744/$F744, 0), $E744-SUM($H744:DH744)),
0)</f>
        <v>0</v>
      </c>
      <c r="DJ744" s="12">
        <f>IF(DJ$2&gt;$D744,
MIN(IFERROR($E744/$F744, 0), $E744-SUM($H744:DI744)),
0)</f>
        <v>0</v>
      </c>
      <c r="DK744" s="12">
        <f>IF(DK$2&gt;$D744,
MIN(IFERROR($E744/$F744, 0), $E744-SUM($H744:DJ744)),
0)</f>
        <v>0</v>
      </c>
      <c r="DL744" s="12">
        <f>IF(DL$2&gt;$D744,
MIN(IFERROR($E744/$F744, 0), $E744-SUM($H744:DK744)),
0)</f>
        <v>0</v>
      </c>
      <c r="DM744" s="12">
        <f>IF(DM$2&gt;$D744,
MIN(IFERROR($E744/$F744, 0), $E744-SUM($H744:DL744)),
0)</f>
        <v>0</v>
      </c>
      <c r="DN744" s="12">
        <f>IF(DN$2&gt;$D744,
MIN(IFERROR($E744/$F744, 0), $E744-SUM($H744:DM744)),
0)</f>
        <v>0</v>
      </c>
      <c r="DO744" s="12">
        <f>IF(DO$2&gt;$D744,
MIN(IFERROR($E744/$F744, 0), $E744-SUM($H744:DN744)),
0)</f>
        <v>0</v>
      </c>
      <c r="DP744" s="12">
        <f>IF(DP$2&gt;$D744,
MIN(IFERROR($E744/$F744, 0), $E744-SUM($H744:DO744)),
0)</f>
        <v>0</v>
      </c>
      <c r="DQ744" s="12">
        <f>IF(DQ$2&gt;$D744,
MIN(IFERROR($E744/$F744, 0), $E744-SUM($H744:DP744)),
0)</f>
        <v>0</v>
      </c>
      <c r="DR744" s="12">
        <f>IF(DR$2&gt;$D744,
MIN(IFERROR($E744/$F744, 0), $E744-SUM($H744:DQ744)),
0)</f>
        <v>0</v>
      </c>
      <c r="DS744" s="12">
        <f>IF(DS$2&gt;$D744,
MIN(IFERROR($E744/$F744, 0), $E744-SUM($H744:DR744)),
0)</f>
        <v>0</v>
      </c>
      <c r="DT744" s="12">
        <f>IF(DT$2&gt;$D744,
MIN(IFERROR($E744/$F744, 0), $E744-SUM($H744:DS744)),
0)</f>
        <v>0</v>
      </c>
      <c r="DU744" s="12">
        <f>IF(DU$2&gt;$D744,
MIN(IFERROR($E744/$F744, 0), $E744-SUM($H744:DT744)),
0)</f>
        <v>0</v>
      </c>
      <c r="DV744" s="12">
        <f>IF(DV$2&gt;$D744,
MIN(IFERROR($E744/$F744, 0), $E744-SUM($H744:DU744)),
0)</f>
        <v>0</v>
      </c>
      <c r="DW744" s="12">
        <f>IF(DW$2&gt;$D744,
MIN(IFERROR($E744/$F744, 0), $E744-SUM($H744:DV744)),
0)</f>
        <v>0</v>
      </c>
      <c r="DX744" s="12">
        <f>IF(DX$2&gt;$D744,
MIN(IFERROR($E744/$F744, 0), $E744-SUM($H744:DW744)),
0)</f>
        <v>0</v>
      </c>
      <c r="DY744" s="12">
        <f>IF(DY$2&gt;$D744,
MIN(IFERROR($E744/$F744, 0), $E744-SUM($H744:DX744)),
0)</f>
        <v>0</v>
      </c>
    </row>
    <row r="745" spans="1:136" x14ac:dyDescent="0.3">
      <c r="B745" s="2" t="str">
        <f>Infra!$G$2</f>
        <v>Signs &amp; Landsc.</v>
      </c>
      <c r="C745" s="2" t="str">
        <f>Infra!$G$3</f>
        <v>General</v>
      </c>
      <c r="D745" s="127">
        <f>IFERROR(SUMIFS(INDEX(Infra!$B$5:$K$21, MATCH(D$739, Infra!$B$5:$B$21, 0), ), Infra!$B$2:$K$2, $B745, Infra!$B$3:$K$3, $C745), 0)</f>
        <v>44592</v>
      </c>
      <c r="E745" s="128">
        <f>IFERROR(SUMIFS(INDEX(Infra!$B$5:$K$21, MATCH(E$739, Infra!$B$5:$B$21, 0), ), Infra!$B$2:$K$2, $B745, Infra!$B$3:$K$3, $C745), 0)</f>
        <v>1</v>
      </c>
      <c r="F745" s="128">
        <f>IFERROR(SUMIFS(INDEX(Infra!$B$5:$K$21, MATCH(F$739, Infra!$B$5:$B$21, 0), ), Infra!$B$2:$K$2, $B745, Infra!$B$3:$K$3, $C745), 0)</f>
        <v>1</v>
      </c>
      <c r="G745" s="11">
        <f>SUM(H745:DZ745)</f>
        <v>1</v>
      </c>
      <c r="I745" s="12">
        <f>IF(I$2&gt;$D745,
MIN(IFERROR($E745/$F745, 0), $E745-SUM($H745:H745)),
0)</f>
        <v>0</v>
      </c>
      <c r="J745" s="12">
        <f>IF(J$2&gt;$D745,
MIN(IFERROR($E745/$F745, 0), $E745-SUM($H745:I745)),
0)</f>
        <v>0</v>
      </c>
      <c r="K745" s="12">
        <f>IF(K$2&gt;$D745,
MIN(IFERROR($E745/$F745, 0), $E745-SUM($H745:J745)),
0)</f>
        <v>1</v>
      </c>
      <c r="L745" s="12">
        <f>IF(L$2&gt;$D745,
MIN(IFERROR($E745/$F745, 0), $E745-SUM($H745:K745)),
0)</f>
        <v>0</v>
      </c>
      <c r="M745" s="12">
        <f>IF(M$2&gt;$D745,
MIN(IFERROR($E745/$F745, 0), $E745-SUM($H745:L745)),
0)</f>
        <v>0</v>
      </c>
      <c r="N745" s="12">
        <f>IF(N$2&gt;$D745,
MIN(IFERROR($E745/$F745, 0), $E745-SUM($H745:M745)),
0)</f>
        <v>0</v>
      </c>
      <c r="O745" s="12">
        <f>IF(O$2&gt;$D745,
MIN(IFERROR($E745/$F745, 0), $E745-SUM($H745:N745)),
0)</f>
        <v>0</v>
      </c>
      <c r="P745" s="12">
        <f>IF(P$2&gt;$D745,
MIN(IFERROR($E745/$F745, 0), $E745-SUM($H745:O745)),
0)</f>
        <v>0</v>
      </c>
      <c r="Q745" s="12">
        <f>IF(Q$2&gt;$D745,
MIN(IFERROR($E745/$F745, 0), $E745-SUM($H745:P745)),
0)</f>
        <v>0</v>
      </c>
      <c r="R745" s="12">
        <f>IF(R$2&gt;$D745,
MIN(IFERROR($E745/$F745, 0), $E745-SUM($H745:Q745)),
0)</f>
        <v>0</v>
      </c>
      <c r="S745" s="12">
        <f>IF(S$2&gt;$D745,
MIN(IFERROR($E745/$F745, 0), $E745-SUM($H745:R745)),
0)</f>
        <v>0</v>
      </c>
      <c r="T745" s="12">
        <f>IF(T$2&gt;$D745,
MIN(IFERROR($E745/$F745, 0), $E745-SUM($H745:S745)),
0)</f>
        <v>0</v>
      </c>
      <c r="U745" s="12">
        <f>IF(U$2&gt;$D745,
MIN(IFERROR($E745/$F745, 0), $E745-SUM($H745:T745)),
0)</f>
        <v>0</v>
      </c>
      <c r="V745" s="12">
        <f>IF(V$2&gt;$D745,
MIN(IFERROR($E745/$F745, 0), $E745-SUM($H745:U745)),
0)</f>
        <v>0</v>
      </c>
      <c r="W745" s="12">
        <f>IF(W$2&gt;$D745,
MIN(IFERROR($E745/$F745, 0), $E745-SUM($H745:V745)),
0)</f>
        <v>0</v>
      </c>
      <c r="X745" s="12">
        <f>IF(X$2&gt;$D745,
MIN(IFERROR($E745/$F745, 0), $E745-SUM($H745:W745)),
0)</f>
        <v>0</v>
      </c>
      <c r="Y745" s="12">
        <f>IF(Y$2&gt;$D745,
MIN(IFERROR($E745/$F745, 0), $E745-SUM($H745:X745)),
0)</f>
        <v>0</v>
      </c>
      <c r="Z745" s="12">
        <f>IF(Z$2&gt;$D745,
MIN(IFERROR($E745/$F745, 0), $E745-SUM($H745:Y745)),
0)</f>
        <v>0</v>
      </c>
      <c r="AA745" s="12">
        <f>IF(AA$2&gt;$D745,
MIN(IFERROR($E745/$F745, 0), $E745-SUM($H745:Z745)),
0)</f>
        <v>0</v>
      </c>
      <c r="AB745" s="12">
        <f>IF(AB$2&gt;$D745,
MIN(IFERROR($E745/$F745, 0), $E745-SUM($H745:AA745)),
0)</f>
        <v>0</v>
      </c>
      <c r="AC745" s="12">
        <f>IF(AC$2&gt;$D745,
MIN(IFERROR($E745/$F745, 0), $E745-SUM($H745:AB745)),
0)</f>
        <v>0</v>
      </c>
      <c r="AD745" s="12">
        <f>IF(AD$2&gt;$D745,
MIN(IFERROR($E745/$F745, 0), $E745-SUM($H745:AC745)),
0)</f>
        <v>0</v>
      </c>
      <c r="AE745" s="12">
        <f>IF(AE$2&gt;$D745,
MIN(IFERROR($E745/$F745, 0), $E745-SUM($H745:AD745)),
0)</f>
        <v>0</v>
      </c>
      <c r="AF745" s="12">
        <f>IF(AF$2&gt;$D745,
MIN(IFERROR($E745/$F745, 0), $E745-SUM($H745:AE745)),
0)</f>
        <v>0</v>
      </c>
      <c r="AG745" s="12">
        <f>IF(AG$2&gt;$D745,
MIN(IFERROR($E745/$F745, 0), $E745-SUM($H745:AF745)),
0)</f>
        <v>0</v>
      </c>
      <c r="AH745" s="12">
        <f>IF(AH$2&gt;$D745,
MIN(IFERROR($E745/$F745, 0), $E745-SUM($H745:AG745)),
0)</f>
        <v>0</v>
      </c>
      <c r="AI745" s="12">
        <f>IF(AI$2&gt;$D745,
MIN(IFERROR($E745/$F745, 0), $E745-SUM($H745:AH745)),
0)</f>
        <v>0</v>
      </c>
      <c r="AJ745" s="12">
        <f>IF(AJ$2&gt;$D745,
MIN(IFERROR($E745/$F745, 0), $E745-SUM($H745:AI745)),
0)</f>
        <v>0</v>
      </c>
      <c r="AK745" s="12">
        <f>IF(AK$2&gt;$D745,
MIN(IFERROR($E745/$F745, 0), $E745-SUM($H745:AJ745)),
0)</f>
        <v>0</v>
      </c>
      <c r="AL745" s="12">
        <f>IF(AL$2&gt;$D745,
MIN(IFERROR($E745/$F745, 0), $E745-SUM($H745:AK745)),
0)</f>
        <v>0</v>
      </c>
      <c r="AM745" s="12">
        <f>IF(AM$2&gt;$D745,
MIN(IFERROR($E745/$F745, 0), $E745-SUM($H745:AL745)),
0)</f>
        <v>0</v>
      </c>
      <c r="AN745" s="12">
        <f>IF(AN$2&gt;$D745,
MIN(IFERROR($E745/$F745, 0), $E745-SUM($H745:AM745)),
0)</f>
        <v>0</v>
      </c>
      <c r="AO745" s="12">
        <f>IF(AO$2&gt;$D745,
MIN(IFERROR($E745/$F745, 0), $E745-SUM($H745:AN745)),
0)</f>
        <v>0</v>
      </c>
      <c r="AP745" s="12">
        <f>IF(AP$2&gt;$D745,
MIN(IFERROR($E745/$F745, 0), $E745-SUM($H745:AO745)),
0)</f>
        <v>0</v>
      </c>
      <c r="AQ745" s="12">
        <f>IF(AQ$2&gt;$D745,
MIN(IFERROR($E745/$F745, 0), $E745-SUM($H745:AP745)),
0)</f>
        <v>0</v>
      </c>
      <c r="AR745" s="12">
        <f>IF(AR$2&gt;$D745,
MIN(IFERROR($E745/$F745, 0), $E745-SUM($H745:AQ745)),
0)</f>
        <v>0</v>
      </c>
      <c r="AS745" s="12">
        <f>IF(AS$2&gt;$D745,
MIN(IFERROR($E745/$F745, 0), $E745-SUM($H745:AR745)),
0)</f>
        <v>0</v>
      </c>
      <c r="AT745" s="12">
        <f>IF(AT$2&gt;$D745,
MIN(IFERROR($E745/$F745, 0), $E745-SUM($H745:AS745)),
0)</f>
        <v>0</v>
      </c>
      <c r="AU745" s="12">
        <f>IF(AU$2&gt;$D745,
MIN(IFERROR($E745/$F745, 0), $E745-SUM($H745:AT745)),
0)</f>
        <v>0</v>
      </c>
      <c r="AV745" s="12">
        <f>IF(AV$2&gt;$D745,
MIN(IFERROR($E745/$F745, 0), $E745-SUM($H745:AU745)),
0)</f>
        <v>0</v>
      </c>
      <c r="AW745" s="12">
        <f>IF(AW$2&gt;$D745,
MIN(IFERROR($E745/$F745, 0), $E745-SUM($H745:AV745)),
0)</f>
        <v>0</v>
      </c>
      <c r="AX745" s="12">
        <f>IF(AX$2&gt;$D745,
MIN(IFERROR($E745/$F745, 0), $E745-SUM($H745:AW745)),
0)</f>
        <v>0</v>
      </c>
      <c r="AY745" s="12">
        <f>IF(AY$2&gt;$D745,
MIN(IFERROR($E745/$F745, 0), $E745-SUM($H745:AX745)),
0)</f>
        <v>0</v>
      </c>
      <c r="AZ745" s="12">
        <f>IF(AZ$2&gt;$D745,
MIN(IFERROR($E745/$F745, 0), $E745-SUM($H745:AY745)),
0)</f>
        <v>0</v>
      </c>
      <c r="BA745" s="12">
        <f>IF(BA$2&gt;$D745,
MIN(IFERROR($E745/$F745, 0), $E745-SUM($H745:AZ745)),
0)</f>
        <v>0</v>
      </c>
      <c r="BB745" s="12">
        <f>IF(BB$2&gt;$D745,
MIN(IFERROR($E745/$F745, 0), $E745-SUM($H745:BA745)),
0)</f>
        <v>0</v>
      </c>
      <c r="BC745" s="12">
        <f>IF(BC$2&gt;$D745,
MIN(IFERROR($E745/$F745, 0), $E745-SUM($H745:BB745)),
0)</f>
        <v>0</v>
      </c>
      <c r="BD745" s="12">
        <f>IF(BD$2&gt;$D745,
MIN(IFERROR($E745/$F745, 0), $E745-SUM($H745:BC745)),
0)</f>
        <v>0</v>
      </c>
      <c r="BE745" s="12">
        <f>IF(BE$2&gt;$D745,
MIN(IFERROR($E745/$F745, 0), $E745-SUM($H745:BD745)),
0)</f>
        <v>0</v>
      </c>
      <c r="BF745" s="12">
        <f>IF(BF$2&gt;$D745,
MIN(IFERROR($E745/$F745, 0), $E745-SUM($H745:BE745)),
0)</f>
        <v>0</v>
      </c>
      <c r="BG745" s="12">
        <f>IF(BG$2&gt;$D745,
MIN(IFERROR($E745/$F745, 0), $E745-SUM($H745:BF745)),
0)</f>
        <v>0</v>
      </c>
      <c r="BH745" s="12">
        <f>IF(BH$2&gt;$D745,
MIN(IFERROR($E745/$F745, 0), $E745-SUM($H745:BG745)),
0)</f>
        <v>0</v>
      </c>
      <c r="BI745" s="12">
        <f>IF(BI$2&gt;$D745,
MIN(IFERROR($E745/$F745, 0), $E745-SUM($H745:BH745)),
0)</f>
        <v>0</v>
      </c>
      <c r="BJ745" s="12">
        <f>IF(BJ$2&gt;$D745,
MIN(IFERROR($E745/$F745, 0), $E745-SUM($H745:BI745)),
0)</f>
        <v>0</v>
      </c>
      <c r="BK745" s="12">
        <f>IF(BK$2&gt;$D745,
MIN(IFERROR($E745/$F745, 0), $E745-SUM($H745:BJ745)),
0)</f>
        <v>0</v>
      </c>
      <c r="BL745" s="12">
        <f>IF(BL$2&gt;$D745,
MIN(IFERROR($E745/$F745, 0), $E745-SUM($H745:BK745)),
0)</f>
        <v>0</v>
      </c>
      <c r="BM745" s="12">
        <f>IF(BM$2&gt;$D745,
MIN(IFERROR($E745/$F745, 0), $E745-SUM($H745:BL745)),
0)</f>
        <v>0</v>
      </c>
      <c r="BN745" s="12">
        <f>IF(BN$2&gt;$D745,
MIN(IFERROR($E745/$F745, 0), $E745-SUM($H745:BM745)),
0)</f>
        <v>0</v>
      </c>
      <c r="BO745" s="12">
        <f>IF(BO$2&gt;$D745,
MIN(IFERROR($E745/$F745, 0), $E745-SUM($H745:BN745)),
0)</f>
        <v>0</v>
      </c>
      <c r="BP745" s="12">
        <f>IF(BP$2&gt;$D745,
MIN(IFERROR($E745/$F745, 0), $E745-SUM($H745:BO745)),
0)</f>
        <v>0</v>
      </c>
      <c r="BQ745" s="12">
        <f>IF(BQ$2&gt;$D745,
MIN(IFERROR($E745/$F745, 0), $E745-SUM($H745:BP745)),
0)</f>
        <v>0</v>
      </c>
      <c r="BR745" s="12">
        <f>IF(BR$2&gt;$D745,
MIN(IFERROR($E745/$F745, 0), $E745-SUM($H745:BQ745)),
0)</f>
        <v>0</v>
      </c>
      <c r="BS745" s="12">
        <f>IF(BS$2&gt;$D745,
MIN(IFERROR($E745/$F745, 0), $E745-SUM($H745:BR745)),
0)</f>
        <v>0</v>
      </c>
      <c r="BT745" s="12">
        <f>IF(BT$2&gt;$D745,
MIN(IFERROR($E745/$F745, 0), $E745-SUM($H745:BS745)),
0)</f>
        <v>0</v>
      </c>
      <c r="BU745" s="12">
        <f>IF(BU$2&gt;$D745,
MIN(IFERROR($E745/$F745, 0), $E745-SUM($H745:BT745)),
0)</f>
        <v>0</v>
      </c>
      <c r="BV745" s="12">
        <f>IF(BV$2&gt;$D745,
MIN(IFERROR($E745/$F745, 0), $E745-SUM($H745:BU745)),
0)</f>
        <v>0</v>
      </c>
      <c r="BW745" s="12">
        <f>IF(BW$2&gt;$D745,
MIN(IFERROR($E745/$F745, 0), $E745-SUM($H745:BV745)),
0)</f>
        <v>0</v>
      </c>
      <c r="BX745" s="12">
        <f>IF(BX$2&gt;$D745,
MIN(IFERROR($E745/$F745, 0), $E745-SUM($H745:BW745)),
0)</f>
        <v>0</v>
      </c>
      <c r="BY745" s="12">
        <f>IF(BY$2&gt;$D745,
MIN(IFERROR($E745/$F745, 0), $E745-SUM($H745:BX745)),
0)</f>
        <v>0</v>
      </c>
      <c r="BZ745" s="12">
        <f>IF(BZ$2&gt;$D745,
MIN(IFERROR($E745/$F745, 0), $E745-SUM($H745:BY745)),
0)</f>
        <v>0</v>
      </c>
      <c r="CA745" s="12">
        <f>IF(CA$2&gt;$D745,
MIN(IFERROR($E745/$F745, 0), $E745-SUM($H745:BZ745)),
0)</f>
        <v>0</v>
      </c>
      <c r="CB745" s="12">
        <f>IF(CB$2&gt;$D745,
MIN(IFERROR($E745/$F745, 0), $E745-SUM($H745:CA745)),
0)</f>
        <v>0</v>
      </c>
      <c r="CC745" s="12">
        <f>IF(CC$2&gt;$D745,
MIN(IFERROR($E745/$F745, 0), $E745-SUM($H745:CB745)),
0)</f>
        <v>0</v>
      </c>
      <c r="CD745" s="12">
        <f>IF(CD$2&gt;$D745,
MIN(IFERROR($E745/$F745, 0), $E745-SUM($H745:CC745)),
0)</f>
        <v>0</v>
      </c>
      <c r="CE745" s="12">
        <f>IF(CE$2&gt;$D745,
MIN(IFERROR($E745/$F745, 0), $E745-SUM($H745:CD745)),
0)</f>
        <v>0</v>
      </c>
      <c r="CF745" s="12">
        <f>IF(CF$2&gt;$D745,
MIN(IFERROR($E745/$F745, 0), $E745-SUM($H745:CE745)),
0)</f>
        <v>0</v>
      </c>
      <c r="CG745" s="12">
        <f>IF(CG$2&gt;$D745,
MIN(IFERROR($E745/$F745, 0), $E745-SUM($H745:CF745)),
0)</f>
        <v>0</v>
      </c>
      <c r="CH745" s="12">
        <f>IF(CH$2&gt;$D745,
MIN(IFERROR($E745/$F745, 0), $E745-SUM($H745:CG745)),
0)</f>
        <v>0</v>
      </c>
      <c r="CI745" s="12">
        <f>IF(CI$2&gt;$D745,
MIN(IFERROR($E745/$F745, 0), $E745-SUM($H745:CH745)),
0)</f>
        <v>0</v>
      </c>
      <c r="CJ745" s="12">
        <f>IF(CJ$2&gt;$D745,
MIN(IFERROR($E745/$F745, 0), $E745-SUM($H745:CI745)),
0)</f>
        <v>0</v>
      </c>
      <c r="CK745" s="12">
        <f>IF(CK$2&gt;$D745,
MIN(IFERROR($E745/$F745, 0), $E745-SUM($H745:CJ745)),
0)</f>
        <v>0</v>
      </c>
      <c r="CL745" s="12">
        <f>IF(CL$2&gt;$D745,
MIN(IFERROR($E745/$F745, 0), $E745-SUM($H745:CK745)),
0)</f>
        <v>0</v>
      </c>
      <c r="CM745" s="12">
        <f>IF(CM$2&gt;$D745,
MIN(IFERROR($E745/$F745, 0), $E745-SUM($H745:CL745)),
0)</f>
        <v>0</v>
      </c>
      <c r="CN745" s="12">
        <f>IF(CN$2&gt;$D745,
MIN(IFERROR($E745/$F745, 0), $E745-SUM($H745:CM745)),
0)</f>
        <v>0</v>
      </c>
      <c r="CO745" s="12">
        <f>IF(CO$2&gt;$D745,
MIN(IFERROR($E745/$F745, 0), $E745-SUM($H745:CN745)),
0)</f>
        <v>0</v>
      </c>
      <c r="CP745" s="12">
        <f>IF(CP$2&gt;$D745,
MIN(IFERROR($E745/$F745, 0), $E745-SUM($H745:CO745)),
0)</f>
        <v>0</v>
      </c>
      <c r="CQ745" s="12">
        <f>IF(CQ$2&gt;$D745,
MIN(IFERROR($E745/$F745, 0), $E745-SUM($H745:CP745)),
0)</f>
        <v>0</v>
      </c>
      <c r="CR745" s="12">
        <f>IF(CR$2&gt;$D745,
MIN(IFERROR($E745/$F745, 0), $E745-SUM($H745:CQ745)),
0)</f>
        <v>0</v>
      </c>
      <c r="CS745" s="12">
        <f>IF(CS$2&gt;$D745,
MIN(IFERROR($E745/$F745, 0), $E745-SUM($H745:CR745)),
0)</f>
        <v>0</v>
      </c>
      <c r="CT745" s="12">
        <f>IF(CT$2&gt;$D745,
MIN(IFERROR($E745/$F745, 0), $E745-SUM($H745:CS745)),
0)</f>
        <v>0</v>
      </c>
      <c r="CU745" s="12">
        <f>IF(CU$2&gt;$D745,
MIN(IFERROR($E745/$F745, 0), $E745-SUM($H745:CT745)),
0)</f>
        <v>0</v>
      </c>
      <c r="CV745" s="12">
        <f>IF(CV$2&gt;$D745,
MIN(IFERROR($E745/$F745, 0), $E745-SUM($H745:CU745)),
0)</f>
        <v>0</v>
      </c>
      <c r="CW745" s="12">
        <f>IF(CW$2&gt;$D745,
MIN(IFERROR($E745/$F745, 0), $E745-SUM($H745:CV745)),
0)</f>
        <v>0</v>
      </c>
      <c r="CX745" s="12">
        <f>IF(CX$2&gt;$D745,
MIN(IFERROR($E745/$F745, 0), $E745-SUM($H745:CW745)),
0)</f>
        <v>0</v>
      </c>
      <c r="CY745" s="12">
        <f>IF(CY$2&gt;$D745,
MIN(IFERROR($E745/$F745, 0), $E745-SUM($H745:CX745)),
0)</f>
        <v>0</v>
      </c>
      <c r="CZ745" s="12">
        <f>IF(CZ$2&gt;$D745,
MIN(IFERROR($E745/$F745, 0), $E745-SUM($H745:CY745)),
0)</f>
        <v>0</v>
      </c>
      <c r="DA745" s="12">
        <f>IF(DA$2&gt;$D745,
MIN(IFERROR($E745/$F745, 0), $E745-SUM($H745:CZ745)),
0)</f>
        <v>0</v>
      </c>
      <c r="DB745" s="12">
        <f>IF(DB$2&gt;$D745,
MIN(IFERROR($E745/$F745, 0), $E745-SUM($H745:DA745)),
0)</f>
        <v>0</v>
      </c>
      <c r="DC745" s="12">
        <f>IF(DC$2&gt;$D745,
MIN(IFERROR($E745/$F745, 0), $E745-SUM($H745:DB745)),
0)</f>
        <v>0</v>
      </c>
      <c r="DD745" s="12">
        <f>IF(DD$2&gt;$D745,
MIN(IFERROR($E745/$F745, 0), $E745-SUM($H745:DC745)),
0)</f>
        <v>0</v>
      </c>
      <c r="DE745" s="12">
        <f>IF(DE$2&gt;$D745,
MIN(IFERROR($E745/$F745, 0), $E745-SUM($H745:DD745)),
0)</f>
        <v>0</v>
      </c>
      <c r="DF745" s="12">
        <f>IF(DF$2&gt;$D745,
MIN(IFERROR($E745/$F745, 0), $E745-SUM($H745:DE745)),
0)</f>
        <v>0</v>
      </c>
      <c r="DG745" s="12">
        <f>IF(DG$2&gt;$D745,
MIN(IFERROR($E745/$F745, 0), $E745-SUM($H745:DF745)),
0)</f>
        <v>0</v>
      </c>
      <c r="DH745" s="12">
        <f>IF(DH$2&gt;$D745,
MIN(IFERROR($E745/$F745, 0), $E745-SUM($H745:DG745)),
0)</f>
        <v>0</v>
      </c>
      <c r="DI745" s="12">
        <f>IF(DI$2&gt;$D745,
MIN(IFERROR($E745/$F745, 0), $E745-SUM($H745:DH745)),
0)</f>
        <v>0</v>
      </c>
      <c r="DJ745" s="12">
        <f>IF(DJ$2&gt;$D745,
MIN(IFERROR($E745/$F745, 0), $E745-SUM($H745:DI745)),
0)</f>
        <v>0</v>
      </c>
      <c r="DK745" s="12">
        <f>IF(DK$2&gt;$D745,
MIN(IFERROR($E745/$F745, 0), $E745-SUM($H745:DJ745)),
0)</f>
        <v>0</v>
      </c>
      <c r="DL745" s="12">
        <f>IF(DL$2&gt;$D745,
MIN(IFERROR($E745/$F745, 0), $E745-SUM($H745:DK745)),
0)</f>
        <v>0</v>
      </c>
      <c r="DM745" s="12">
        <f>IF(DM$2&gt;$D745,
MIN(IFERROR($E745/$F745, 0), $E745-SUM($H745:DL745)),
0)</f>
        <v>0</v>
      </c>
      <c r="DN745" s="12">
        <f>IF(DN$2&gt;$D745,
MIN(IFERROR($E745/$F745, 0), $E745-SUM($H745:DM745)),
0)</f>
        <v>0</v>
      </c>
      <c r="DO745" s="12">
        <f>IF(DO$2&gt;$D745,
MIN(IFERROR($E745/$F745, 0), $E745-SUM($H745:DN745)),
0)</f>
        <v>0</v>
      </c>
      <c r="DP745" s="12">
        <f>IF(DP$2&gt;$D745,
MIN(IFERROR($E745/$F745, 0), $E745-SUM($H745:DO745)),
0)</f>
        <v>0</v>
      </c>
      <c r="DQ745" s="12">
        <f>IF(DQ$2&gt;$D745,
MIN(IFERROR($E745/$F745, 0), $E745-SUM($H745:DP745)),
0)</f>
        <v>0</v>
      </c>
      <c r="DR745" s="12">
        <f>IF(DR$2&gt;$D745,
MIN(IFERROR($E745/$F745, 0), $E745-SUM($H745:DQ745)),
0)</f>
        <v>0</v>
      </c>
      <c r="DS745" s="12">
        <f>IF(DS$2&gt;$D745,
MIN(IFERROR($E745/$F745, 0), $E745-SUM($H745:DR745)),
0)</f>
        <v>0</v>
      </c>
      <c r="DT745" s="12">
        <f>IF(DT$2&gt;$D745,
MIN(IFERROR($E745/$F745, 0), $E745-SUM($H745:DS745)),
0)</f>
        <v>0</v>
      </c>
      <c r="DU745" s="12">
        <f>IF(DU$2&gt;$D745,
MIN(IFERROR($E745/$F745, 0), $E745-SUM($H745:DT745)),
0)</f>
        <v>0</v>
      </c>
      <c r="DV745" s="12">
        <f>IF(DV$2&gt;$D745,
MIN(IFERROR($E745/$F745, 0), $E745-SUM($H745:DU745)),
0)</f>
        <v>0</v>
      </c>
      <c r="DW745" s="12">
        <f>IF(DW$2&gt;$D745,
MIN(IFERROR($E745/$F745, 0), $E745-SUM($H745:DV745)),
0)</f>
        <v>0</v>
      </c>
      <c r="DX745" s="12">
        <f>IF(DX$2&gt;$D745,
MIN(IFERROR($E745/$F745, 0), $E745-SUM($H745:DW745)),
0)</f>
        <v>0</v>
      </c>
      <c r="DY745" s="12">
        <f>IF(DY$2&gt;$D745,
MIN(IFERROR($E745/$F745, 0), $E745-SUM($H745:DX745)),
0)</f>
        <v>0</v>
      </c>
    </row>
    <row r="746" spans="1:136" x14ac:dyDescent="0.3">
      <c r="B746" s="2" t="str">
        <f>Infra!$H$2</f>
        <v>Sales Center</v>
      </c>
      <c r="C746" s="2" t="str">
        <f>Infra!$H$3</f>
        <v>General</v>
      </c>
      <c r="D746" s="127">
        <f>IFERROR(SUMIFS(INDEX(Infra!$B$5:$K$21, MATCH(D$739, Infra!$B$5:$B$21, 0), ), Infra!$B$2:$K$2, $B746, Infra!$B$3:$K$3, $C746), 0)</f>
        <v>44742</v>
      </c>
      <c r="E746" s="128">
        <f>IFERROR(SUMIFS(INDEX(Infra!$B$5:$K$21, MATCH(E$739, Infra!$B$5:$B$21, 0), ), Infra!$B$2:$K$2, $B746, Infra!$B$3:$K$3, $C746), 0)</f>
        <v>9</v>
      </c>
      <c r="F746" s="128">
        <f>IFERROR(SUMIFS(INDEX(Infra!$B$5:$K$21, MATCH(F$739, Infra!$B$5:$B$21, 0), ), Infra!$B$2:$K$2, $B746, Infra!$B$3:$K$3, $C746), 0)</f>
        <v>9</v>
      </c>
      <c r="G746" s="11">
        <f>SUM(H746:DZ746)</f>
        <v>9</v>
      </c>
      <c r="I746" s="12">
        <f>IF(I$2&gt;$D746,
MIN(IFERROR($E746/$F746, 0), $E746-SUM($H746:H746)),
0)</f>
        <v>0</v>
      </c>
      <c r="J746" s="12">
        <f>IF(J$2&gt;$D746,
MIN(IFERROR($E746/$F746, 0), $E746-SUM($H746:I746)),
0)</f>
        <v>0</v>
      </c>
      <c r="K746" s="12">
        <f>IF(K$2&gt;$D746,
MIN(IFERROR($E746/$F746, 0), $E746-SUM($H746:J746)),
0)</f>
        <v>0</v>
      </c>
      <c r="L746" s="12">
        <f>IF(L$2&gt;$D746,
MIN(IFERROR($E746/$F746, 0), $E746-SUM($H746:K746)),
0)</f>
        <v>0</v>
      </c>
      <c r="M746" s="12">
        <f>IF(M$2&gt;$D746,
MIN(IFERROR($E746/$F746, 0), $E746-SUM($H746:L746)),
0)</f>
        <v>0</v>
      </c>
      <c r="N746" s="12">
        <f>IF(N$2&gt;$D746,
MIN(IFERROR($E746/$F746, 0), $E746-SUM($H746:M746)),
0)</f>
        <v>0</v>
      </c>
      <c r="O746" s="12">
        <f>IF(O$2&gt;$D746,
MIN(IFERROR($E746/$F746, 0), $E746-SUM($H746:N746)),
0)</f>
        <v>0</v>
      </c>
      <c r="P746" s="12">
        <f>IF(P$2&gt;$D746,
MIN(IFERROR($E746/$F746, 0), $E746-SUM($H746:O746)),
0)</f>
        <v>1</v>
      </c>
      <c r="Q746" s="12">
        <f>IF(Q$2&gt;$D746,
MIN(IFERROR($E746/$F746, 0), $E746-SUM($H746:P746)),
0)</f>
        <v>1</v>
      </c>
      <c r="R746" s="12">
        <f>IF(R$2&gt;$D746,
MIN(IFERROR($E746/$F746, 0), $E746-SUM($H746:Q746)),
0)</f>
        <v>1</v>
      </c>
      <c r="S746" s="12">
        <f>IF(S$2&gt;$D746,
MIN(IFERROR($E746/$F746, 0), $E746-SUM($H746:R746)),
0)</f>
        <v>1</v>
      </c>
      <c r="T746" s="12">
        <f>IF(T$2&gt;$D746,
MIN(IFERROR($E746/$F746, 0), $E746-SUM($H746:S746)),
0)</f>
        <v>1</v>
      </c>
      <c r="U746" s="12">
        <f>IF(U$2&gt;$D746,
MIN(IFERROR($E746/$F746, 0), $E746-SUM($H746:T746)),
0)</f>
        <v>1</v>
      </c>
      <c r="V746" s="12">
        <f>IF(V$2&gt;$D746,
MIN(IFERROR($E746/$F746, 0), $E746-SUM($H746:U746)),
0)</f>
        <v>1</v>
      </c>
      <c r="W746" s="12">
        <f>IF(W$2&gt;$D746,
MIN(IFERROR($E746/$F746, 0), $E746-SUM($H746:V746)),
0)</f>
        <v>1</v>
      </c>
      <c r="X746" s="12">
        <f>IF(X$2&gt;$D746,
MIN(IFERROR($E746/$F746, 0), $E746-SUM($H746:W746)),
0)</f>
        <v>1</v>
      </c>
      <c r="Y746" s="12">
        <f>IF(Y$2&gt;$D746,
MIN(IFERROR($E746/$F746, 0), $E746-SUM($H746:X746)),
0)</f>
        <v>0</v>
      </c>
      <c r="Z746" s="12">
        <f>IF(Z$2&gt;$D746,
MIN(IFERROR($E746/$F746, 0), $E746-SUM($H746:Y746)),
0)</f>
        <v>0</v>
      </c>
      <c r="AA746" s="12">
        <f>IF(AA$2&gt;$D746,
MIN(IFERROR($E746/$F746, 0), $E746-SUM($H746:Z746)),
0)</f>
        <v>0</v>
      </c>
      <c r="AB746" s="12">
        <f>IF(AB$2&gt;$D746,
MIN(IFERROR($E746/$F746, 0), $E746-SUM($H746:AA746)),
0)</f>
        <v>0</v>
      </c>
      <c r="AC746" s="12">
        <f>IF(AC$2&gt;$D746,
MIN(IFERROR($E746/$F746, 0), $E746-SUM($H746:AB746)),
0)</f>
        <v>0</v>
      </c>
      <c r="AD746" s="12">
        <f>IF(AD$2&gt;$D746,
MIN(IFERROR($E746/$F746, 0), $E746-SUM($H746:AC746)),
0)</f>
        <v>0</v>
      </c>
      <c r="AE746" s="12">
        <f>IF(AE$2&gt;$D746,
MIN(IFERROR($E746/$F746, 0), $E746-SUM($H746:AD746)),
0)</f>
        <v>0</v>
      </c>
      <c r="AF746" s="12">
        <f>IF(AF$2&gt;$D746,
MIN(IFERROR($E746/$F746, 0), $E746-SUM($H746:AE746)),
0)</f>
        <v>0</v>
      </c>
      <c r="AG746" s="12">
        <f>IF(AG$2&gt;$D746,
MIN(IFERROR($E746/$F746, 0), $E746-SUM($H746:AF746)),
0)</f>
        <v>0</v>
      </c>
      <c r="AH746" s="12">
        <f>IF(AH$2&gt;$D746,
MIN(IFERROR($E746/$F746, 0), $E746-SUM($H746:AG746)),
0)</f>
        <v>0</v>
      </c>
      <c r="AI746" s="12">
        <f>IF(AI$2&gt;$D746,
MIN(IFERROR($E746/$F746, 0), $E746-SUM($H746:AH746)),
0)</f>
        <v>0</v>
      </c>
      <c r="AJ746" s="12">
        <f>IF(AJ$2&gt;$D746,
MIN(IFERROR($E746/$F746, 0), $E746-SUM($H746:AI746)),
0)</f>
        <v>0</v>
      </c>
      <c r="AK746" s="12">
        <f>IF(AK$2&gt;$D746,
MIN(IFERROR($E746/$F746, 0), $E746-SUM($H746:AJ746)),
0)</f>
        <v>0</v>
      </c>
      <c r="AL746" s="12">
        <f>IF(AL$2&gt;$D746,
MIN(IFERROR($E746/$F746, 0), $E746-SUM($H746:AK746)),
0)</f>
        <v>0</v>
      </c>
      <c r="AM746" s="12">
        <f>IF(AM$2&gt;$D746,
MIN(IFERROR($E746/$F746, 0), $E746-SUM($H746:AL746)),
0)</f>
        <v>0</v>
      </c>
      <c r="AN746" s="12">
        <f>IF(AN$2&gt;$D746,
MIN(IFERROR($E746/$F746, 0), $E746-SUM($H746:AM746)),
0)</f>
        <v>0</v>
      </c>
      <c r="AO746" s="12">
        <f>IF(AO$2&gt;$D746,
MIN(IFERROR($E746/$F746, 0), $E746-SUM($H746:AN746)),
0)</f>
        <v>0</v>
      </c>
      <c r="AP746" s="12">
        <f>IF(AP$2&gt;$D746,
MIN(IFERROR($E746/$F746, 0), $E746-SUM($H746:AO746)),
0)</f>
        <v>0</v>
      </c>
      <c r="AQ746" s="12">
        <f>IF(AQ$2&gt;$D746,
MIN(IFERROR($E746/$F746, 0), $E746-SUM($H746:AP746)),
0)</f>
        <v>0</v>
      </c>
      <c r="AR746" s="12">
        <f>IF(AR$2&gt;$D746,
MIN(IFERROR($E746/$F746, 0), $E746-SUM($H746:AQ746)),
0)</f>
        <v>0</v>
      </c>
      <c r="AS746" s="12">
        <f>IF(AS$2&gt;$D746,
MIN(IFERROR($E746/$F746, 0), $E746-SUM($H746:AR746)),
0)</f>
        <v>0</v>
      </c>
      <c r="AT746" s="12">
        <f>IF(AT$2&gt;$D746,
MIN(IFERROR($E746/$F746, 0), $E746-SUM($H746:AS746)),
0)</f>
        <v>0</v>
      </c>
      <c r="AU746" s="12">
        <f>IF(AU$2&gt;$D746,
MIN(IFERROR($E746/$F746, 0), $E746-SUM($H746:AT746)),
0)</f>
        <v>0</v>
      </c>
      <c r="AV746" s="12">
        <f>IF(AV$2&gt;$D746,
MIN(IFERROR($E746/$F746, 0), $E746-SUM($H746:AU746)),
0)</f>
        <v>0</v>
      </c>
      <c r="AW746" s="12">
        <f>IF(AW$2&gt;$D746,
MIN(IFERROR($E746/$F746, 0), $E746-SUM($H746:AV746)),
0)</f>
        <v>0</v>
      </c>
      <c r="AX746" s="12">
        <f>IF(AX$2&gt;$D746,
MIN(IFERROR($E746/$F746, 0), $E746-SUM($H746:AW746)),
0)</f>
        <v>0</v>
      </c>
      <c r="AY746" s="12">
        <f>IF(AY$2&gt;$D746,
MIN(IFERROR($E746/$F746, 0), $E746-SUM($H746:AX746)),
0)</f>
        <v>0</v>
      </c>
      <c r="AZ746" s="12">
        <f>IF(AZ$2&gt;$D746,
MIN(IFERROR($E746/$F746, 0), $E746-SUM($H746:AY746)),
0)</f>
        <v>0</v>
      </c>
      <c r="BA746" s="12">
        <f>IF(BA$2&gt;$D746,
MIN(IFERROR($E746/$F746, 0), $E746-SUM($H746:AZ746)),
0)</f>
        <v>0</v>
      </c>
      <c r="BB746" s="12">
        <f>IF(BB$2&gt;$D746,
MIN(IFERROR($E746/$F746, 0), $E746-SUM($H746:BA746)),
0)</f>
        <v>0</v>
      </c>
      <c r="BC746" s="12">
        <f>IF(BC$2&gt;$D746,
MIN(IFERROR($E746/$F746, 0), $E746-SUM($H746:BB746)),
0)</f>
        <v>0</v>
      </c>
      <c r="BD746" s="12">
        <f>IF(BD$2&gt;$D746,
MIN(IFERROR($E746/$F746, 0), $E746-SUM($H746:BC746)),
0)</f>
        <v>0</v>
      </c>
      <c r="BE746" s="12">
        <f>IF(BE$2&gt;$D746,
MIN(IFERROR($E746/$F746, 0), $E746-SUM($H746:BD746)),
0)</f>
        <v>0</v>
      </c>
      <c r="BF746" s="12">
        <f>IF(BF$2&gt;$D746,
MIN(IFERROR($E746/$F746, 0), $E746-SUM($H746:BE746)),
0)</f>
        <v>0</v>
      </c>
      <c r="BG746" s="12">
        <f>IF(BG$2&gt;$D746,
MIN(IFERROR($E746/$F746, 0), $E746-SUM($H746:BF746)),
0)</f>
        <v>0</v>
      </c>
      <c r="BH746" s="12">
        <f>IF(BH$2&gt;$D746,
MIN(IFERROR($E746/$F746, 0), $E746-SUM($H746:BG746)),
0)</f>
        <v>0</v>
      </c>
      <c r="BI746" s="12">
        <f>IF(BI$2&gt;$D746,
MIN(IFERROR($E746/$F746, 0), $E746-SUM($H746:BH746)),
0)</f>
        <v>0</v>
      </c>
      <c r="BJ746" s="12">
        <f>IF(BJ$2&gt;$D746,
MIN(IFERROR($E746/$F746, 0), $E746-SUM($H746:BI746)),
0)</f>
        <v>0</v>
      </c>
      <c r="BK746" s="12">
        <f>IF(BK$2&gt;$D746,
MIN(IFERROR($E746/$F746, 0), $E746-SUM($H746:BJ746)),
0)</f>
        <v>0</v>
      </c>
      <c r="BL746" s="12">
        <f>IF(BL$2&gt;$D746,
MIN(IFERROR($E746/$F746, 0), $E746-SUM($H746:BK746)),
0)</f>
        <v>0</v>
      </c>
      <c r="BM746" s="12">
        <f>IF(BM$2&gt;$D746,
MIN(IFERROR($E746/$F746, 0), $E746-SUM($H746:BL746)),
0)</f>
        <v>0</v>
      </c>
      <c r="BN746" s="12">
        <f>IF(BN$2&gt;$D746,
MIN(IFERROR($E746/$F746, 0), $E746-SUM($H746:BM746)),
0)</f>
        <v>0</v>
      </c>
      <c r="BO746" s="12">
        <f>IF(BO$2&gt;$D746,
MIN(IFERROR($E746/$F746, 0), $E746-SUM($H746:BN746)),
0)</f>
        <v>0</v>
      </c>
      <c r="BP746" s="12">
        <f>IF(BP$2&gt;$D746,
MIN(IFERROR($E746/$F746, 0), $E746-SUM($H746:BO746)),
0)</f>
        <v>0</v>
      </c>
      <c r="BQ746" s="12">
        <f>IF(BQ$2&gt;$D746,
MIN(IFERROR($E746/$F746, 0), $E746-SUM($H746:BP746)),
0)</f>
        <v>0</v>
      </c>
      <c r="BR746" s="12">
        <f>IF(BR$2&gt;$D746,
MIN(IFERROR($E746/$F746, 0), $E746-SUM($H746:BQ746)),
0)</f>
        <v>0</v>
      </c>
      <c r="BS746" s="12">
        <f>IF(BS$2&gt;$D746,
MIN(IFERROR($E746/$F746, 0), $E746-SUM($H746:BR746)),
0)</f>
        <v>0</v>
      </c>
      <c r="BT746" s="12">
        <f>IF(BT$2&gt;$D746,
MIN(IFERROR($E746/$F746, 0), $E746-SUM($H746:BS746)),
0)</f>
        <v>0</v>
      </c>
      <c r="BU746" s="12">
        <f>IF(BU$2&gt;$D746,
MIN(IFERROR($E746/$F746, 0), $E746-SUM($H746:BT746)),
0)</f>
        <v>0</v>
      </c>
      <c r="BV746" s="12">
        <f>IF(BV$2&gt;$D746,
MIN(IFERROR($E746/$F746, 0), $E746-SUM($H746:BU746)),
0)</f>
        <v>0</v>
      </c>
      <c r="BW746" s="12">
        <f>IF(BW$2&gt;$D746,
MIN(IFERROR($E746/$F746, 0), $E746-SUM($H746:BV746)),
0)</f>
        <v>0</v>
      </c>
      <c r="BX746" s="12">
        <f>IF(BX$2&gt;$D746,
MIN(IFERROR($E746/$F746, 0), $E746-SUM($H746:BW746)),
0)</f>
        <v>0</v>
      </c>
      <c r="BY746" s="12">
        <f>IF(BY$2&gt;$D746,
MIN(IFERROR($E746/$F746, 0), $E746-SUM($H746:BX746)),
0)</f>
        <v>0</v>
      </c>
      <c r="BZ746" s="12">
        <f>IF(BZ$2&gt;$D746,
MIN(IFERROR($E746/$F746, 0), $E746-SUM($H746:BY746)),
0)</f>
        <v>0</v>
      </c>
      <c r="CA746" s="12">
        <f>IF(CA$2&gt;$D746,
MIN(IFERROR($E746/$F746, 0), $E746-SUM($H746:BZ746)),
0)</f>
        <v>0</v>
      </c>
      <c r="CB746" s="12">
        <f>IF(CB$2&gt;$D746,
MIN(IFERROR($E746/$F746, 0), $E746-SUM($H746:CA746)),
0)</f>
        <v>0</v>
      </c>
      <c r="CC746" s="12">
        <f>IF(CC$2&gt;$D746,
MIN(IFERROR($E746/$F746, 0), $E746-SUM($H746:CB746)),
0)</f>
        <v>0</v>
      </c>
      <c r="CD746" s="12">
        <f>IF(CD$2&gt;$D746,
MIN(IFERROR($E746/$F746, 0), $E746-SUM($H746:CC746)),
0)</f>
        <v>0</v>
      </c>
      <c r="CE746" s="12">
        <f>IF(CE$2&gt;$D746,
MIN(IFERROR($E746/$F746, 0), $E746-SUM($H746:CD746)),
0)</f>
        <v>0</v>
      </c>
      <c r="CF746" s="12">
        <f>IF(CF$2&gt;$D746,
MIN(IFERROR($E746/$F746, 0), $E746-SUM($H746:CE746)),
0)</f>
        <v>0</v>
      </c>
      <c r="CG746" s="12">
        <f>IF(CG$2&gt;$D746,
MIN(IFERROR($E746/$F746, 0), $E746-SUM($H746:CF746)),
0)</f>
        <v>0</v>
      </c>
      <c r="CH746" s="12">
        <f>IF(CH$2&gt;$D746,
MIN(IFERROR($E746/$F746, 0), $E746-SUM($H746:CG746)),
0)</f>
        <v>0</v>
      </c>
      <c r="CI746" s="12">
        <f>IF(CI$2&gt;$D746,
MIN(IFERROR($E746/$F746, 0), $E746-SUM($H746:CH746)),
0)</f>
        <v>0</v>
      </c>
      <c r="CJ746" s="12">
        <f>IF(CJ$2&gt;$D746,
MIN(IFERROR($E746/$F746, 0), $E746-SUM($H746:CI746)),
0)</f>
        <v>0</v>
      </c>
      <c r="CK746" s="12">
        <f>IF(CK$2&gt;$D746,
MIN(IFERROR($E746/$F746, 0), $E746-SUM($H746:CJ746)),
0)</f>
        <v>0</v>
      </c>
      <c r="CL746" s="12">
        <f>IF(CL$2&gt;$D746,
MIN(IFERROR($E746/$F746, 0), $E746-SUM($H746:CK746)),
0)</f>
        <v>0</v>
      </c>
      <c r="CM746" s="12">
        <f>IF(CM$2&gt;$D746,
MIN(IFERROR($E746/$F746, 0), $E746-SUM($H746:CL746)),
0)</f>
        <v>0</v>
      </c>
      <c r="CN746" s="12">
        <f>IF(CN$2&gt;$D746,
MIN(IFERROR($E746/$F746, 0), $E746-SUM($H746:CM746)),
0)</f>
        <v>0</v>
      </c>
      <c r="CO746" s="12">
        <f>IF(CO$2&gt;$D746,
MIN(IFERROR($E746/$F746, 0), $E746-SUM($H746:CN746)),
0)</f>
        <v>0</v>
      </c>
      <c r="CP746" s="12">
        <f>IF(CP$2&gt;$D746,
MIN(IFERROR($E746/$F746, 0), $E746-SUM($H746:CO746)),
0)</f>
        <v>0</v>
      </c>
      <c r="CQ746" s="12">
        <f>IF(CQ$2&gt;$D746,
MIN(IFERROR($E746/$F746, 0), $E746-SUM($H746:CP746)),
0)</f>
        <v>0</v>
      </c>
      <c r="CR746" s="12">
        <f>IF(CR$2&gt;$D746,
MIN(IFERROR($E746/$F746, 0), $E746-SUM($H746:CQ746)),
0)</f>
        <v>0</v>
      </c>
      <c r="CS746" s="12">
        <f>IF(CS$2&gt;$D746,
MIN(IFERROR($E746/$F746, 0), $E746-SUM($H746:CR746)),
0)</f>
        <v>0</v>
      </c>
      <c r="CT746" s="12">
        <f>IF(CT$2&gt;$D746,
MIN(IFERROR($E746/$F746, 0), $E746-SUM($H746:CS746)),
0)</f>
        <v>0</v>
      </c>
      <c r="CU746" s="12">
        <f>IF(CU$2&gt;$D746,
MIN(IFERROR($E746/$F746, 0), $E746-SUM($H746:CT746)),
0)</f>
        <v>0</v>
      </c>
      <c r="CV746" s="12">
        <f>IF(CV$2&gt;$D746,
MIN(IFERROR($E746/$F746, 0), $E746-SUM($H746:CU746)),
0)</f>
        <v>0</v>
      </c>
      <c r="CW746" s="12">
        <f>IF(CW$2&gt;$D746,
MIN(IFERROR($E746/$F746, 0), $E746-SUM($H746:CV746)),
0)</f>
        <v>0</v>
      </c>
      <c r="CX746" s="12">
        <f>IF(CX$2&gt;$D746,
MIN(IFERROR($E746/$F746, 0), $E746-SUM($H746:CW746)),
0)</f>
        <v>0</v>
      </c>
      <c r="CY746" s="12">
        <f>IF(CY$2&gt;$D746,
MIN(IFERROR($E746/$F746, 0), $E746-SUM($H746:CX746)),
0)</f>
        <v>0</v>
      </c>
      <c r="CZ746" s="12">
        <f>IF(CZ$2&gt;$D746,
MIN(IFERROR($E746/$F746, 0), $E746-SUM($H746:CY746)),
0)</f>
        <v>0</v>
      </c>
      <c r="DA746" s="12">
        <f>IF(DA$2&gt;$D746,
MIN(IFERROR($E746/$F746, 0), $E746-SUM($H746:CZ746)),
0)</f>
        <v>0</v>
      </c>
      <c r="DB746" s="12">
        <f>IF(DB$2&gt;$D746,
MIN(IFERROR($E746/$F746, 0), $E746-SUM($H746:DA746)),
0)</f>
        <v>0</v>
      </c>
      <c r="DC746" s="12">
        <f>IF(DC$2&gt;$D746,
MIN(IFERROR($E746/$F746, 0), $E746-SUM($H746:DB746)),
0)</f>
        <v>0</v>
      </c>
      <c r="DD746" s="12">
        <f>IF(DD$2&gt;$D746,
MIN(IFERROR($E746/$F746, 0), $E746-SUM($H746:DC746)),
0)</f>
        <v>0</v>
      </c>
      <c r="DE746" s="12">
        <f>IF(DE$2&gt;$D746,
MIN(IFERROR($E746/$F746, 0), $E746-SUM($H746:DD746)),
0)</f>
        <v>0</v>
      </c>
      <c r="DF746" s="12">
        <f>IF(DF$2&gt;$D746,
MIN(IFERROR($E746/$F746, 0), $E746-SUM($H746:DE746)),
0)</f>
        <v>0</v>
      </c>
      <c r="DG746" s="12">
        <f>IF(DG$2&gt;$D746,
MIN(IFERROR($E746/$F746, 0), $E746-SUM($H746:DF746)),
0)</f>
        <v>0</v>
      </c>
      <c r="DH746" s="12">
        <f>IF(DH$2&gt;$D746,
MIN(IFERROR($E746/$F746, 0), $E746-SUM($H746:DG746)),
0)</f>
        <v>0</v>
      </c>
      <c r="DI746" s="12">
        <f>IF(DI$2&gt;$D746,
MIN(IFERROR($E746/$F746, 0), $E746-SUM($H746:DH746)),
0)</f>
        <v>0</v>
      </c>
      <c r="DJ746" s="12">
        <f>IF(DJ$2&gt;$D746,
MIN(IFERROR($E746/$F746, 0), $E746-SUM($H746:DI746)),
0)</f>
        <v>0</v>
      </c>
      <c r="DK746" s="12">
        <f>IF(DK$2&gt;$D746,
MIN(IFERROR($E746/$F746, 0), $E746-SUM($H746:DJ746)),
0)</f>
        <v>0</v>
      </c>
      <c r="DL746" s="12">
        <f>IF(DL$2&gt;$D746,
MIN(IFERROR($E746/$F746, 0), $E746-SUM($H746:DK746)),
0)</f>
        <v>0</v>
      </c>
      <c r="DM746" s="12">
        <f>IF(DM$2&gt;$D746,
MIN(IFERROR($E746/$F746, 0), $E746-SUM($H746:DL746)),
0)</f>
        <v>0</v>
      </c>
      <c r="DN746" s="12">
        <f>IF(DN$2&gt;$D746,
MIN(IFERROR($E746/$F746, 0), $E746-SUM($H746:DM746)),
0)</f>
        <v>0</v>
      </c>
      <c r="DO746" s="12">
        <f>IF(DO$2&gt;$D746,
MIN(IFERROR($E746/$F746, 0), $E746-SUM($H746:DN746)),
0)</f>
        <v>0</v>
      </c>
      <c r="DP746" s="12">
        <f>IF(DP$2&gt;$D746,
MIN(IFERROR($E746/$F746, 0), $E746-SUM($H746:DO746)),
0)</f>
        <v>0</v>
      </c>
      <c r="DQ746" s="12">
        <f>IF(DQ$2&gt;$D746,
MIN(IFERROR($E746/$F746, 0), $E746-SUM($H746:DP746)),
0)</f>
        <v>0</v>
      </c>
      <c r="DR746" s="12">
        <f>IF(DR$2&gt;$D746,
MIN(IFERROR($E746/$F746, 0), $E746-SUM($H746:DQ746)),
0)</f>
        <v>0</v>
      </c>
      <c r="DS746" s="12">
        <f>IF(DS$2&gt;$D746,
MIN(IFERROR($E746/$F746, 0), $E746-SUM($H746:DR746)),
0)</f>
        <v>0</v>
      </c>
      <c r="DT746" s="12">
        <f>IF(DT$2&gt;$D746,
MIN(IFERROR($E746/$F746, 0), $E746-SUM($H746:DS746)),
0)</f>
        <v>0</v>
      </c>
      <c r="DU746" s="12">
        <f>IF(DU$2&gt;$D746,
MIN(IFERROR($E746/$F746, 0), $E746-SUM($H746:DT746)),
0)</f>
        <v>0</v>
      </c>
      <c r="DV746" s="12">
        <f>IF(DV$2&gt;$D746,
MIN(IFERROR($E746/$F746, 0), $E746-SUM($H746:DU746)),
0)</f>
        <v>0</v>
      </c>
      <c r="DW746" s="12">
        <f>IF(DW$2&gt;$D746,
MIN(IFERROR($E746/$F746, 0), $E746-SUM($H746:DV746)),
0)</f>
        <v>0</v>
      </c>
      <c r="DX746" s="12">
        <f>IF(DX$2&gt;$D746,
MIN(IFERROR($E746/$F746, 0), $E746-SUM($H746:DW746)),
0)</f>
        <v>0</v>
      </c>
      <c r="DY746" s="12">
        <f>IF(DY$2&gt;$D746,
MIN(IFERROR($E746/$F746, 0), $E746-SUM($H746:DX746)),
0)</f>
        <v>0</v>
      </c>
    </row>
    <row r="748" spans="1:136" x14ac:dyDescent="0.3">
      <c r="A748" s="2" t="s">
        <v>140</v>
      </c>
    </row>
    <row r="749" spans="1:136" x14ac:dyDescent="0.3">
      <c r="B749" s="2" t="str">
        <f>Infra!$D$2</f>
        <v>Legal</v>
      </c>
      <c r="C749" s="2" t="str">
        <f>Infra!$E$3</f>
        <v>General</v>
      </c>
      <c r="D749" s="34"/>
      <c r="E749" s="128"/>
      <c r="F749" s="128"/>
      <c r="G749" s="11">
        <f>SUM(H749:DZ749)</f>
        <v>120</v>
      </c>
      <c r="I749" s="12">
        <f>COUNTIF($H742:I742, 1)</f>
        <v>0</v>
      </c>
      <c r="J749" s="12">
        <f>COUNTIF($H742:J742, 1)</f>
        <v>1</v>
      </c>
      <c r="K749" s="12">
        <f>COUNTIF($H742:K742, 1)</f>
        <v>1</v>
      </c>
      <c r="L749" s="12">
        <f>COUNTIF($H742:L742, 1)</f>
        <v>1</v>
      </c>
      <c r="M749" s="12">
        <f>COUNTIF($H742:M742, 1)</f>
        <v>1</v>
      </c>
      <c r="N749" s="12">
        <f>COUNTIF($H742:N742, 1)</f>
        <v>1</v>
      </c>
      <c r="O749" s="12">
        <f>COUNTIF($H742:O742, 1)</f>
        <v>1</v>
      </c>
      <c r="P749" s="12">
        <f>COUNTIF($H742:P742, 1)</f>
        <v>1</v>
      </c>
      <c r="Q749" s="12">
        <f>COUNTIF($H742:Q742, 1)</f>
        <v>1</v>
      </c>
      <c r="R749" s="12">
        <f>COUNTIF($H742:R742, 1)</f>
        <v>1</v>
      </c>
      <c r="S749" s="12">
        <f>COUNTIF($H742:S742, 1)</f>
        <v>1</v>
      </c>
      <c r="T749" s="12">
        <f>COUNTIF($H742:T742, 1)</f>
        <v>1</v>
      </c>
      <c r="U749" s="12">
        <f>COUNTIF($H742:U742, 1)</f>
        <v>1</v>
      </c>
      <c r="V749" s="12">
        <f>COUNTIF($H742:V742, 1)</f>
        <v>1</v>
      </c>
      <c r="W749" s="12">
        <f>COUNTIF($H742:W742, 1)</f>
        <v>1</v>
      </c>
      <c r="X749" s="12">
        <f>COUNTIF($H742:X742, 1)</f>
        <v>1</v>
      </c>
      <c r="Y749" s="12">
        <f>COUNTIF($H742:Y742, 1)</f>
        <v>1</v>
      </c>
      <c r="Z749" s="12">
        <f>COUNTIF($H742:Z742, 1)</f>
        <v>1</v>
      </c>
      <c r="AA749" s="12">
        <f>COUNTIF($H742:AA742, 1)</f>
        <v>1</v>
      </c>
      <c r="AB749" s="12">
        <f>COUNTIF($H742:AB742, 1)</f>
        <v>1</v>
      </c>
      <c r="AC749" s="12">
        <f>COUNTIF($H742:AC742, 1)</f>
        <v>1</v>
      </c>
      <c r="AD749" s="12">
        <f>COUNTIF($H742:AD742, 1)</f>
        <v>1</v>
      </c>
      <c r="AE749" s="12">
        <f>COUNTIF($H742:AE742, 1)</f>
        <v>1</v>
      </c>
      <c r="AF749" s="12">
        <f>COUNTIF($H742:AF742, 1)</f>
        <v>1</v>
      </c>
      <c r="AG749" s="12">
        <f>COUNTIF($H742:AG742, 1)</f>
        <v>1</v>
      </c>
      <c r="AH749" s="12">
        <f>COUNTIF($H742:AH742, 1)</f>
        <v>1</v>
      </c>
      <c r="AI749" s="12">
        <f>COUNTIF($H742:AI742, 1)</f>
        <v>1</v>
      </c>
      <c r="AJ749" s="12">
        <f>COUNTIF($H742:AJ742, 1)</f>
        <v>1</v>
      </c>
      <c r="AK749" s="12">
        <f>COUNTIF($H742:AK742, 1)</f>
        <v>1</v>
      </c>
      <c r="AL749" s="12">
        <f>COUNTIF($H742:AL742, 1)</f>
        <v>1</v>
      </c>
      <c r="AM749" s="12">
        <f>COUNTIF($H742:AM742, 1)</f>
        <v>1</v>
      </c>
      <c r="AN749" s="12">
        <f>COUNTIF($H742:AN742, 1)</f>
        <v>1</v>
      </c>
      <c r="AO749" s="12">
        <f>COUNTIF($H742:AO742, 1)</f>
        <v>1</v>
      </c>
      <c r="AP749" s="12">
        <f>COUNTIF($H742:AP742, 1)</f>
        <v>1</v>
      </c>
      <c r="AQ749" s="12">
        <f>COUNTIF($H742:AQ742, 1)</f>
        <v>1</v>
      </c>
      <c r="AR749" s="12">
        <f>COUNTIF($H742:AR742, 1)</f>
        <v>1</v>
      </c>
      <c r="AS749" s="12">
        <f>COUNTIF($H742:AS742, 1)</f>
        <v>1</v>
      </c>
      <c r="AT749" s="12">
        <f>COUNTIF($H742:AT742, 1)</f>
        <v>1</v>
      </c>
      <c r="AU749" s="12">
        <f>COUNTIF($H742:AU742, 1)</f>
        <v>1</v>
      </c>
      <c r="AV749" s="12">
        <f>COUNTIF($H742:AV742, 1)</f>
        <v>1</v>
      </c>
      <c r="AW749" s="12">
        <f>COUNTIF($H742:AW742, 1)</f>
        <v>1</v>
      </c>
      <c r="AX749" s="12">
        <f>COUNTIF($H742:AX742, 1)</f>
        <v>1</v>
      </c>
      <c r="AY749" s="12">
        <f>COUNTIF($H742:AY742, 1)</f>
        <v>1</v>
      </c>
      <c r="AZ749" s="12">
        <f>COUNTIF($H742:AZ742, 1)</f>
        <v>1</v>
      </c>
      <c r="BA749" s="12">
        <f>COUNTIF($H742:BA742, 1)</f>
        <v>1</v>
      </c>
      <c r="BB749" s="12">
        <f>COUNTIF($H742:BB742, 1)</f>
        <v>1</v>
      </c>
      <c r="BC749" s="12">
        <f>COUNTIF($H742:BC742, 1)</f>
        <v>1</v>
      </c>
      <c r="BD749" s="12">
        <f>COUNTIF($H742:BD742, 1)</f>
        <v>1</v>
      </c>
      <c r="BE749" s="12">
        <f>COUNTIF($H742:BE742, 1)</f>
        <v>1</v>
      </c>
      <c r="BF749" s="12">
        <f>COUNTIF($H742:BF742, 1)</f>
        <v>1</v>
      </c>
      <c r="BG749" s="12">
        <f>COUNTIF($H742:BG742, 1)</f>
        <v>1</v>
      </c>
      <c r="BH749" s="12">
        <f>COUNTIF($H742:BH742, 1)</f>
        <v>1</v>
      </c>
      <c r="BI749" s="12">
        <f>COUNTIF($H742:BI742, 1)</f>
        <v>1</v>
      </c>
      <c r="BJ749" s="12">
        <f>COUNTIF($H742:BJ742, 1)</f>
        <v>1</v>
      </c>
      <c r="BK749" s="12">
        <f>COUNTIF($H742:BK742, 1)</f>
        <v>1</v>
      </c>
      <c r="BL749" s="12">
        <f>COUNTIF($H742:BL742, 1)</f>
        <v>1</v>
      </c>
      <c r="BM749" s="12">
        <f>COUNTIF($H742:BM742, 1)</f>
        <v>1</v>
      </c>
      <c r="BN749" s="12">
        <f>COUNTIF($H742:BN742, 1)</f>
        <v>1</v>
      </c>
      <c r="BO749" s="12">
        <f>COUNTIF($H742:BO742, 1)</f>
        <v>1</v>
      </c>
      <c r="BP749" s="12">
        <f>COUNTIF($H742:BP742, 1)</f>
        <v>1</v>
      </c>
      <c r="BQ749" s="12">
        <f>COUNTIF($H742:BQ742, 1)</f>
        <v>1</v>
      </c>
      <c r="BR749" s="12">
        <f>COUNTIF($H742:BR742, 1)</f>
        <v>1</v>
      </c>
      <c r="BS749" s="12">
        <f>COUNTIF($H742:BS742, 1)</f>
        <v>1</v>
      </c>
      <c r="BT749" s="12">
        <f>COUNTIF($H742:BT742, 1)</f>
        <v>1</v>
      </c>
      <c r="BU749" s="12">
        <f>COUNTIF($H742:BU742, 1)</f>
        <v>1</v>
      </c>
      <c r="BV749" s="12">
        <f>COUNTIF($H742:BV742, 1)</f>
        <v>1</v>
      </c>
      <c r="BW749" s="12">
        <f>COUNTIF($H742:BW742, 1)</f>
        <v>1</v>
      </c>
      <c r="BX749" s="12">
        <f>COUNTIF($H742:BX742, 1)</f>
        <v>1</v>
      </c>
      <c r="BY749" s="12">
        <f>COUNTIF($H742:BY742, 1)</f>
        <v>1</v>
      </c>
      <c r="BZ749" s="12">
        <f>COUNTIF($H742:BZ742, 1)</f>
        <v>1</v>
      </c>
      <c r="CA749" s="12">
        <f>COUNTIF($H742:CA742, 1)</f>
        <v>1</v>
      </c>
      <c r="CB749" s="12">
        <f>COUNTIF($H742:CB742, 1)</f>
        <v>1</v>
      </c>
      <c r="CC749" s="12">
        <f>COUNTIF($H742:CC742, 1)</f>
        <v>1</v>
      </c>
      <c r="CD749" s="12">
        <f>COUNTIF($H742:CD742, 1)</f>
        <v>1</v>
      </c>
      <c r="CE749" s="12">
        <f>COUNTIF($H742:CE742, 1)</f>
        <v>1</v>
      </c>
      <c r="CF749" s="12">
        <f>COUNTIF($H742:CF742, 1)</f>
        <v>1</v>
      </c>
      <c r="CG749" s="12">
        <f>COUNTIF($H742:CG742, 1)</f>
        <v>1</v>
      </c>
      <c r="CH749" s="12">
        <f>COUNTIF($H742:CH742, 1)</f>
        <v>1</v>
      </c>
      <c r="CI749" s="12">
        <f>COUNTIF($H742:CI742, 1)</f>
        <v>1</v>
      </c>
      <c r="CJ749" s="12">
        <f>COUNTIF($H742:CJ742, 1)</f>
        <v>1</v>
      </c>
      <c r="CK749" s="12">
        <f>COUNTIF($H742:CK742, 1)</f>
        <v>1</v>
      </c>
      <c r="CL749" s="12">
        <f>COUNTIF($H742:CL742, 1)</f>
        <v>1</v>
      </c>
      <c r="CM749" s="12">
        <f>COUNTIF($H742:CM742, 1)</f>
        <v>1</v>
      </c>
      <c r="CN749" s="12">
        <f>COUNTIF($H742:CN742, 1)</f>
        <v>1</v>
      </c>
      <c r="CO749" s="12">
        <f>COUNTIF($H742:CO742, 1)</f>
        <v>1</v>
      </c>
      <c r="CP749" s="12">
        <f>COUNTIF($H742:CP742, 1)</f>
        <v>1</v>
      </c>
      <c r="CQ749" s="12">
        <f>COUNTIF($H742:CQ742, 1)</f>
        <v>1</v>
      </c>
      <c r="CR749" s="12">
        <f>COUNTIF($H742:CR742, 1)</f>
        <v>1</v>
      </c>
      <c r="CS749" s="12">
        <f>COUNTIF($H742:CS742, 1)</f>
        <v>1</v>
      </c>
      <c r="CT749" s="12">
        <f>COUNTIF($H742:CT742, 1)</f>
        <v>1</v>
      </c>
      <c r="CU749" s="12">
        <f>COUNTIF($H742:CU742, 1)</f>
        <v>1</v>
      </c>
      <c r="CV749" s="12">
        <f>COUNTIF($H742:CV742, 1)</f>
        <v>1</v>
      </c>
      <c r="CW749" s="12">
        <f>COUNTIF($H742:CW742, 1)</f>
        <v>1</v>
      </c>
      <c r="CX749" s="12">
        <f>COUNTIF($H742:CX742, 1)</f>
        <v>1</v>
      </c>
      <c r="CY749" s="12">
        <f>COUNTIF($H742:CY742, 1)</f>
        <v>1</v>
      </c>
      <c r="CZ749" s="12">
        <f>COUNTIF($H742:CZ742, 1)</f>
        <v>1</v>
      </c>
      <c r="DA749" s="12">
        <f>COUNTIF($H742:DA742, 1)</f>
        <v>1</v>
      </c>
      <c r="DB749" s="12">
        <f>COUNTIF($H742:DB742, 1)</f>
        <v>1</v>
      </c>
      <c r="DC749" s="12">
        <f>COUNTIF($H742:DC742, 1)</f>
        <v>1</v>
      </c>
      <c r="DD749" s="12">
        <f>COUNTIF($H742:DD742, 1)</f>
        <v>1</v>
      </c>
      <c r="DE749" s="12">
        <f>COUNTIF($H742:DE742, 1)</f>
        <v>1</v>
      </c>
      <c r="DF749" s="12">
        <f>COUNTIF($H742:DF742, 1)</f>
        <v>1</v>
      </c>
      <c r="DG749" s="12">
        <f>COUNTIF($H742:DG742, 1)</f>
        <v>1</v>
      </c>
      <c r="DH749" s="12">
        <f>COUNTIF($H742:DH742, 1)</f>
        <v>1</v>
      </c>
      <c r="DI749" s="12">
        <f>COUNTIF($H742:DI742, 1)</f>
        <v>1</v>
      </c>
      <c r="DJ749" s="12">
        <f>COUNTIF($H742:DJ742, 1)</f>
        <v>1</v>
      </c>
      <c r="DK749" s="12">
        <f>COUNTIF($H742:DK742, 1)</f>
        <v>1</v>
      </c>
      <c r="DL749" s="12">
        <f>COUNTIF($H742:DL742, 1)</f>
        <v>1</v>
      </c>
      <c r="DM749" s="12">
        <f>COUNTIF($H742:DM742, 1)</f>
        <v>1</v>
      </c>
      <c r="DN749" s="12">
        <f>COUNTIF($H742:DN742, 1)</f>
        <v>1</v>
      </c>
      <c r="DO749" s="12">
        <f>COUNTIF($H742:DO742, 1)</f>
        <v>1</v>
      </c>
      <c r="DP749" s="12">
        <f>COUNTIF($H742:DP742, 1)</f>
        <v>1</v>
      </c>
      <c r="DQ749" s="12">
        <f>COUNTIF($H742:DQ742, 1)</f>
        <v>1</v>
      </c>
      <c r="DR749" s="12">
        <f>COUNTIF($H742:DR742, 1)</f>
        <v>1</v>
      </c>
      <c r="DS749" s="12">
        <f>COUNTIF($H742:DS742, 1)</f>
        <v>1</v>
      </c>
      <c r="DT749" s="12">
        <f>COUNTIF($H742:DT742, 1)</f>
        <v>1</v>
      </c>
      <c r="DU749" s="12">
        <f>COUNTIF($H742:DU742, 1)</f>
        <v>1</v>
      </c>
      <c r="DV749" s="12">
        <f>COUNTIF($H742:DV742, 1)</f>
        <v>1</v>
      </c>
      <c r="DW749" s="12">
        <f>COUNTIF($H742:DW742, 1)</f>
        <v>1</v>
      </c>
      <c r="DX749" s="12">
        <f>COUNTIF($H742:DX742, 1)</f>
        <v>1</v>
      </c>
      <c r="DY749" s="12">
        <f>COUNTIF($H742:DY742, 1)</f>
        <v>1</v>
      </c>
    </row>
    <row r="750" spans="1:136" x14ac:dyDescent="0.3">
      <c r="B750" s="2" t="str">
        <f>Infra!$E$2</f>
        <v>Master Infra.</v>
      </c>
      <c r="C750" s="2" t="str">
        <f>Infra!$E$3</f>
        <v>General</v>
      </c>
      <c r="D750" s="34"/>
      <c r="E750" s="128"/>
      <c r="F750" s="128"/>
      <c r="G750" s="11">
        <f>SUM(H750:DZ750)</f>
        <v>1035</v>
      </c>
      <c r="I750" s="12">
        <f>COUNTIF($H743:I743, 1)</f>
        <v>0</v>
      </c>
      <c r="J750" s="12">
        <f>COUNTIF($H743:J743, 1)</f>
        <v>0</v>
      </c>
      <c r="K750" s="12">
        <f>COUNTIF($H743:K743, 1)</f>
        <v>1</v>
      </c>
      <c r="L750" s="12">
        <f>COUNTIF($H743:L743, 1)</f>
        <v>2</v>
      </c>
      <c r="M750" s="12">
        <f>COUNTIF($H743:M743, 1)</f>
        <v>3</v>
      </c>
      <c r="N750" s="12">
        <f>COUNTIF($H743:N743, 1)</f>
        <v>4</v>
      </c>
      <c r="O750" s="12">
        <f>COUNTIF($H743:O743, 1)</f>
        <v>5</v>
      </c>
      <c r="P750" s="12">
        <f>COUNTIF($H743:P743, 1)</f>
        <v>6</v>
      </c>
      <c r="Q750" s="12">
        <f>COUNTIF($H743:Q743, 1)</f>
        <v>7</v>
      </c>
      <c r="R750" s="12">
        <f>COUNTIF($H743:R743, 1)</f>
        <v>8</v>
      </c>
      <c r="S750" s="12">
        <f>COUNTIF($H743:S743, 1)</f>
        <v>9</v>
      </c>
      <c r="T750" s="12">
        <f>COUNTIF($H743:T743, 1)</f>
        <v>9</v>
      </c>
      <c r="U750" s="12">
        <f>COUNTIF($H743:U743, 1)</f>
        <v>9</v>
      </c>
      <c r="V750" s="12">
        <f>COUNTIF($H743:V743, 1)</f>
        <v>9</v>
      </c>
      <c r="W750" s="12">
        <f>COUNTIF($H743:W743, 1)</f>
        <v>9</v>
      </c>
      <c r="X750" s="12">
        <f>COUNTIF($H743:X743, 1)</f>
        <v>9</v>
      </c>
      <c r="Y750" s="12">
        <f>COUNTIF($H743:Y743, 1)</f>
        <v>9</v>
      </c>
      <c r="Z750" s="12">
        <f>COUNTIF($H743:Z743, 1)</f>
        <v>9</v>
      </c>
      <c r="AA750" s="12">
        <f>COUNTIF($H743:AA743, 1)</f>
        <v>9</v>
      </c>
      <c r="AB750" s="12">
        <f>COUNTIF($H743:AB743, 1)</f>
        <v>9</v>
      </c>
      <c r="AC750" s="12">
        <f>COUNTIF($H743:AC743, 1)</f>
        <v>9</v>
      </c>
      <c r="AD750" s="12">
        <f>COUNTIF($H743:AD743, 1)</f>
        <v>9</v>
      </c>
      <c r="AE750" s="12">
        <f>COUNTIF($H743:AE743, 1)</f>
        <v>9</v>
      </c>
      <c r="AF750" s="12">
        <f>COUNTIF($H743:AF743, 1)</f>
        <v>9</v>
      </c>
      <c r="AG750" s="12">
        <f>COUNTIF($H743:AG743, 1)</f>
        <v>9</v>
      </c>
      <c r="AH750" s="12">
        <f>COUNTIF($H743:AH743, 1)</f>
        <v>9</v>
      </c>
      <c r="AI750" s="12">
        <f>COUNTIF($H743:AI743, 1)</f>
        <v>9</v>
      </c>
      <c r="AJ750" s="12">
        <f>COUNTIF($H743:AJ743, 1)</f>
        <v>9</v>
      </c>
      <c r="AK750" s="12">
        <f>COUNTIF($H743:AK743, 1)</f>
        <v>9</v>
      </c>
      <c r="AL750" s="12">
        <f>COUNTIF($H743:AL743, 1)</f>
        <v>9</v>
      </c>
      <c r="AM750" s="12">
        <f>COUNTIF($H743:AM743, 1)</f>
        <v>9</v>
      </c>
      <c r="AN750" s="12">
        <f>COUNTIF($H743:AN743, 1)</f>
        <v>9</v>
      </c>
      <c r="AO750" s="12">
        <f>COUNTIF($H743:AO743, 1)</f>
        <v>9</v>
      </c>
      <c r="AP750" s="12">
        <f>COUNTIF($H743:AP743, 1)</f>
        <v>9</v>
      </c>
      <c r="AQ750" s="12">
        <f>COUNTIF($H743:AQ743, 1)</f>
        <v>9</v>
      </c>
      <c r="AR750" s="12">
        <f>COUNTIF($H743:AR743, 1)</f>
        <v>9</v>
      </c>
      <c r="AS750" s="12">
        <f>COUNTIF($H743:AS743, 1)</f>
        <v>9</v>
      </c>
      <c r="AT750" s="12">
        <f>COUNTIF($H743:AT743, 1)</f>
        <v>9</v>
      </c>
      <c r="AU750" s="12">
        <f>COUNTIF($H743:AU743, 1)</f>
        <v>9</v>
      </c>
      <c r="AV750" s="12">
        <f>COUNTIF($H743:AV743, 1)</f>
        <v>9</v>
      </c>
      <c r="AW750" s="12">
        <f>COUNTIF($H743:AW743, 1)</f>
        <v>9</v>
      </c>
      <c r="AX750" s="12">
        <f>COUNTIF($H743:AX743, 1)</f>
        <v>9</v>
      </c>
      <c r="AY750" s="12">
        <f>COUNTIF($H743:AY743, 1)</f>
        <v>9</v>
      </c>
      <c r="AZ750" s="12">
        <f>COUNTIF($H743:AZ743, 1)</f>
        <v>9</v>
      </c>
      <c r="BA750" s="12">
        <f>COUNTIF($H743:BA743, 1)</f>
        <v>9</v>
      </c>
      <c r="BB750" s="12">
        <f>COUNTIF($H743:BB743, 1)</f>
        <v>9</v>
      </c>
      <c r="BC750" s="12">
        <f>COUNTIF($H743:BC743, 1)</f>
        <v>9</v>
      </c>
      <c r="BD750" s="12">
        <f>COUNTIF($H743:BD743, 1)</f>
        <v>9</v>
      </c>
      <c r="BE750" s="12">
        <f>COUNTIF($H743:BE743, 1)</f>
        <v>9</v>
      </c>
      <c r="BF750" s="12">
        <f>COUNTIF($H743:BF743, 1)</f>
        <v>9</v>
      </c>
      <c r="BG750" s="12">
        <f>COUNTIF($H743:BG743, 1)</f>
        <v>9</v>
      </c>
      <c r="BH750" s="12">
        <f>COUNTIF($H743:BH743, 1)</f>
        <v>9</v>
      </c>
      <c r="BI750" s="12">
        <f>COUNTIF($H743:BI743, 1)</f>
        <v>9</v>
      </c>
      <c r="BJ750" s="12">
        <f>COUNTIF($H743:BJ743, 1)</f>
        <v>9</v>
      </c>
      <c r="BK750" s="12">
        <f>COUNTIF($H743:BK743, 1)</f>
        <v>9</v>
      </c>
      <c r="BL750" s="12">
        <f>COUNTIF($H743:BL743, 1)</f>
        <v>9</v>
      </c>
      <c r="BM750" s="12">
        <f>COUNTIF($H743:BM743, 1)</f>
        <v>9</v>
      </c>
      <c r="BN750" s="12">
        <f>COUNTIF($H743:BN743, 1)</f>
        <v>9</v>
      </c>
      <c r="BO750" s="12">
        <f>COUNTIF($H743:BO743, 1)</f>
        <v>9</v>
      </c>
      <c r="BP750" s="12">
        <f>COUNTIF($H743:BP743, 1)</f>
        <v>9</v>
      </c>
      <c r="BQ750" s="12">
        <f>COUNTIF($H743:BQ743, 1)</f>
        <v>9</v>
      </c>
      <c r="BR750" s="12">
        <f>COUNTIF($H743:BR743, 1)</f>
        <v>9</v>
      </c>
      <c r="BS750" s="12">
        <f>COUNTIF($H743:BS743, 1)</f>
        <v>9</v>
      </c>
      <c r="BT750" s="12">
        <f>COUNTIF($H743:BT743, 1)</f>
        <v>9</v>
      </c>
      <c r="BU750" s="12">
        <f>COUNTIF($H743:BU743, 1)</f>
        <v>9</v>
      </c>
      <c r="BV750" s="12">
        <f>COUNTIF($H743:BV743, 1)</f>
        <v>9</v>
      </c>
      <c r="BW750" s="12">
        <f>COUNTIF($H743:BW743, 1)</f>
        <v>9</v>
      </c>
      <c r="BX750" s="12">
        <f>COUNTIF($H743:BX743, 1)</f>
        <v>9</v>
      </c>
      <c r="BY750" s="12">
        <f>COUNTIF($H743:BY743, 1)</f>
        <v>9</v>
      </c>
      <c r="BZ750" s="12">
        <f>COUNTIF($H743:BZ743, 1)</f>
        <v>9</v>
      </c>
      <c r="CA750" s="12">
        <f>COUNTIF($H743:CA743, 1)</f>
        <v>9</v>
      </c>
      <c r="CB750" s="12">
        <f>COUNTIF($H743:CB743, 1)</f>
        <v>9</v>
      </c>
      <c r="CC750" s="12">
        <f>COUNTIF($H743:CC743, 1)</f>
        <v>9</v>
      </c>
      <c r="CD750" s="12">
        <f>COUNTIF($H743:CD743, 1)</f>
        <v>9</v>
      </c>
      <c r="CE750" s="12">
        <f>COUNTIF($H743:CE743, 1)</f>
        <v>9</v>
      </c>
      <c r="CF750" s="12">
        <f>COUNTIF($H743:CF743, 1)</f>
        <v>9</v>
      </c>
      <c r="CG750" s="12">
        <f>COUNTIF($H743:CG743, 1)</f>
        <v>9</v>
      </c>
      <c r="CH750" s="12">
        <f>COUNTIF($H743:CH743, 1)</f>
        <v>9</v>
      </c>
      <c r="CI750" s="12">
        <f>COUNTIF($H743:CI743, 1)</f>
        <v>9</v>
      </c>
      <c r="CJ750" s="12">
        <f>COUNTIF($H743:CJ743, 1)</f>
        <v>9</v>
      </c>
      <c r="CK750" s="12">
        <f>COUNTIF($H743:CK743, 1)</f>
        <v>9</v>
      </c>
      <c r="CL750" s="12">
        <f>COUNTIF($H743:CL743, 1)</f>
        <v>9</v>
      </c>
      <c r="CM750" s="12">
        <f>COUNTIF($H743:CM743, 1)</f>
        <v>9</v>
      </c>
      <c r="CN750" s="12">
        <f>COUNTIF($H743:CN743, 1)</f>
        <v>9</v>
      </c>
      <c r="CO750" s="12">
        <f>COUNTIF($H743:CO743, 1)</f>
        <v>9</v>
      </c>
      <c r="CP750" s="12">
        <f>COUNTIF($H743:CP743, 1)</f>
        <v>9</v>
      </c>
      <c r="CQ750" s="12">
        <f>COUNTIF($H743:CQ743, 1)</f>
        <v>9</v>
      </c>
      <c r="CR750" s="12">
        <f>COUNTIF($H743:CR743, 1)</f>
        <v>9</v>
      </c>
      <c r="CS750" s="12">
        <f>COUNTIF($H743:CS743, 1)</f>
        <v>9</v>
      </c>
      <c r="CT750" s="12">
        <f>COUNTIF($H743:CT743, 1)</f>
        <v>9</v>
      </c>
      <c r="CU750" s="12">
        <f>COUNTIF($H743:CU743, 1)</f>
        <v>9</v>
      </c>
      <c r="CV750" s="12">
        <f>COUNTIF($H743:CV743, 1)</f>
        <v>9</v>
      </c>
      <c r="CW750" s="12">
        <f>COUNTIF($H743:CW743, 1)</f>
        <v>9</v>
      </c>
      <c r="CX750" s="12">
        <f>COUNTIF($H743:CX743, 1)</f>
        <v>9</v>
      </c>
      <c r="CY750" s="12">
        <f>COUNTIF($H743:CY743, 1)</f>
        <v>9</v>
      </c>
      <c r="CZ750" s="12">
        <f>COUNTIF($H743:CZ743, 1)</f>
        <v>9</v>
      </c>
      <c r="DA750" s="12">
        <f>COUNTIF($H743:DA743, 1)</f>
        <v>9</v>
      </c>
      <c r="DB750" s="12">
        <f>COUNTIF($H743:DB743, 1)</f>
        <v>9</v>
      </c>
      <c r="DC750" s="12">
        <f>COUNTIF($H743:DC743, 1)</f>
        <v>9</v>
      </c>
      <c r="DD750" s="12">
        <f>COUNTIF($H743:DD743, 1)</f>
        <v>9</v>
      </c>
      <c r="DE750" s="12">
        <f>COUNTIF($H743:DE743, 1)</f>
        <v>9</v>
      </c>
      <c r="DF750" s="12">
        <f>COUNTIF($H743:DF743, 1)</f>
        <v>9</v>
      </c>
      <c r="DG750" s="12">
        <f>COUNTIF($H743:DG743, 1)</f>
        <v>9</v>
      </c>
      <c r="DH750" s="12">
        <f>COUNTIF($H743:DH743, 1)</f>
        <v>9</v>
      </c>
      <c r="DI750" s="12">
        <f>COUNTIF($H743:DI743, 1)</f>
        <v>9</v>
      </c>
      <c r="DJ750" s="12">
        <f>COUNTIF($H743:DJ743, 1)</f>
        <v>9</v>
      </c>
      <c r="DK750" s="12">
        <f>COUNTIF($H743:DK743, 1)</f>
        <v>9</v>
      </c>
      <c r="DL750" s="12">
        <f>COUNTIF($H743:DL743, 1)</f>
        <v>9</v>
      </c>
      <c r="DM750" s="12">
        <f>COUNTIF($H743:DM743, 1)</f>
        <v>9</v>
      </c>
      <c r="DN750" s="12">
        <f>COUNTIF($H743:DN743, 1)</f>
        <v>9</v>
      </c>
      <c r="DO750" s="12">
        <f>COUNTIF($H743:DO743, 1)</f>
        <v>9</v>
      </c>
      <c r="DP750" s="12">
        <f>COUNTIF($H743:DP743, 1)</f>
        <v>9</v>
      </c>
      <c r="DQ750" s="12">
        <f>COUNTIF($H743:DQ743, 1)</f>
        <v>9</v>
      </c>
      <c r="DR750" s="12">
        <f>COUNTIF($H743:DR743, 1)</f>
        <v>9</v>
      </c>
      <c r="DS750" s="12">
        <f>COUNTIF($H743:DS743, 1)</f>
        <v>9</v>
      </c>
      <c r="DT750" s="12">
        <f>COUNTIF($H743:DT743, 1)</f>
        <v>9</v>
      </c>
      <c r="DU750" s="12">
        <f>COUNTIF($H743:DU743, 1)</f>
        <v>9</v>
      </c>
      <c r="DV750" s="12">
        <f>COUNTIF($H743:DV743, 1)</f>
        <v>9</v>
      </c>
      <c r="DW750" s="12">
        <f>COUNTIF($H743:DW743, 1)</f>
        <v>9</v>
      </c>
      <c r="DX750" s="12">
        <f>COUNTIF($H743:DX743, 1)</f>
        <v>9</v>
      </c>
      <c r="DY750" s="12">
        <f>COUNTIF($H743:DY743, 1)</f>
        <v>9</v>
      </c>
    </row>
    <row r="751" spans="1:136" x14ac:dyDescent="0.3">
      <c r="B751" s="2" t="str">
        <f>Infra!$F$2</f>
        <v>Amenities</v>
      </c>
      <c r="C751" s="2" t="str">
        <f>Infra!$F$3</f>
        <v>General</v>
      </c>
      <c r="D751" s="34"/>
      <c r="E751" s="128"/>
      <c r="F751" s="128"/>
      <c r="G751" s="11">
        <f>SUM(H751:DZ751)</f>
        <v>990</v>
      </c>
      <c r="I751" s="12">
        <f>COUNTIF($H744:I744, 1)</f>
        <v>0</v>
      </c>
      <c r="J751" s="12">
        <f>COUNTIF($H744:J744, 1)</f>
        <v>0</v>
      </c>
      <c r="K751" s="12">
        <f>COUNTIF($H744:K744, 1)</f>
        <v>0</v>
      </c>
      <c r="L751" s="12">
        <f>COUNTIF($H744:L744, 1)</f>
        <v>0</v>
      </c>
      <c r="M751" s="12">
        <f>COUNTIF($H744:M744, 1)</f>
        <v>0</v>
      </c>
      <c r="N751" s="12">
        <f>COUNTIF($H744:N744, 1)</f>
        <v>0</v>
      </c>
      <c r="O751" s="12">
        <f>COUNTIF($H744:O744, 1)</f>
        <v>0</v>
      </c>
      <c r="P751" s="12">
        <f>COUNTIF($H744:P744, 1)</f>
        <v>1</v>
      </c>
      <c r="Q751" s="12">
        <f>COUNTIF($H744:Q744, 1)</f>
        <v>2</v>
      </c>
      <c r="R751" s="12">
        <f>COUNTIF($H744:R744, 1)</f>
        <v>3</v>
      </c>
      <c r="S751" s="12">
        <f>COUNTIF($H744:S744, 1)</f>
        <v>4</v>
      </c>
      <c r="T751" s="12">
        <f>COUNTIF($H744:T744, 1)</f>
        <v>5</v>
      </c>
      <c r="U751" s="12">
        <f>COUNTIF($H744:U744, 1)</f>
        <v>6</v>
      </c>
      <c r="V751" s="12">
        <f>COUNTIF($H744:V744, 1)</f>
        <v>7</v>
      </c>
      <c r="W751" s="12">
        <f>COUNTIF($H744:W744, 1)</f>
        <v>8</v>
      </c>
      <c r="X751" s="12">
        <f>COUNTIF($H744:X744, 1)</f>
        <v>9</v>
      </c>
      <c r="Y751" s="12">
        <f>COUNTIF($H744:Y744, 1)</f>
        <v>9</v>
      </c>
      <c r="Z751" s="12">
        <f>COUNTIF($H744:Z744, 1)</f>
        <v>9</v>
      </c>
      <c r="AA751" s="12">
        <f>COUNTIF($H744:AA744, 1)</f>
        <v>9</v>
      </c>
      <c r="AB751" s="12">
        <f>COUNTIF($H744:AB744, 1)</f>
        <v>9</v>
      </c>
      <c r="AC751" s="12">
        <f>COUNTIF($H744:AC744, 1)</f>
        <v>9</v>
      </c>
      <c r="AD751" s="12">
        <f>COUNTIF($H744:AD744, 1)</f>
        <v>9</v>
      </c>
      <c r="AE751" s="12">
        <f>COUNTIF($H744:AE744, 1)</f>
        <v>9</v>
      </c>
      <c r="AF751" s="12">
        <f>COUNTIF($H744:AF744, 1)</f>
        <v>9</v>
      </c>
      <c r="AG751" s="12">
        <f>COUNTIF($H744:AG744, 1)</f>
        <v>9</v>
      </c>
      <c r="AH751" s="12">
        <f>COUNTIF($H744:AH744, 1)</f>
        <v>9</v>
      </c>
      <c r="AI751" s="12">
        <f>COUNTIF($H744:AI744, 1)</f>
        <v>9</v>
      </c>
      <c r="AJ751" s="12">
        <f>COUNTIF($H744:AJ744, 1)</f>
        <v>9</v>
      </c>
      <c r="AK751" s="12">
        <f>COUNTIF($H744:AK744, 1)</f>
        <v>9</v>
      </c>
      <c r="AL751" s="12">
        <f>COUNTIF($H744:AL744, 1)</f>
        <v>9</v>
      </c>
      <c r="AM751" s="12">
        <f>COUNTIF($H744:AM744, 1)</f>
        <v>9</v>
      </c>
      <c r="AN751" s="12">
        <f>COUNTIF($H744:AN744, 1)</f>
        <v>9</v>
      </c>
      <c r="AO751" s="12">
        <f>COUNTIF($H744:AO744, 1)</f>
        <v>9</v>
      </c>
      <c r="AP751" s="12">
        <f>COUNTIF($H744:AP744, 1)</f>
        <v>9</v>
      </c>
      <c r="AQ751" s="12">
        <f>COUNTIF($H744:AQ744, 1)</f>
        <v>9</v>
      </c>
      <c r="AR751" s="12">
        <f>COUNTIF($H744:AR744, 1)</f>
        <v>9</v>
      </c>
      <c r="AS751" s="12">
        <f>COUNTIF($H744:AS744, 1)</f>
        <v>9</v>
      </c>
      <c r="AT751" s="12">
        <f>COUNTIF($H744:AT744, 1)</f>
        <v>9</v>
      </c>
      <c r="AU751" s="12">
        <f>COUNTIF($H744:AU744, 1)</f>
        <v>9</v>
      </c>
      <c r="AV751" s="12">
        <f>COUNTIF($H744:AV744, 1)</f>
        <v>9</v>
      </c>
      <c r="AW751" s="12">
        <f>COUNTIF($H744:AW744, 1)</f>
        <v>9</v>
      </c>
      <c r="AX751" s="12">
        <f>COUNTIF($H744:AX744, 1)</f>
        <v>9</v>
      </c>
      <c r="AY751" s="12">
        <f>COUNTIF($H744:AY744, 1)</f>
        <v>9</v>
      </c>
      <c r="AZ751" s="12">
        <f>COUNTIF($H744:AZ744, 1)</f>
        <v>9</v>
      </c>
      <c r="BA751" s="12">
        <f>COUNTIF($H744:BA744, 1)</f>
        <v>9</v>
      </c>
      <c r="BB751" s="12">
        <f>COUNTIF($H744:BB744, 1)</f>
        <v>9</v>
      </c>
      <c r="BC751" s="12">
        <f>COUNTIF($H744:BC744, 1)</f>
        <v>9</v>
      </c>
      <c r="BD751" s="12">
        <f>COUNTIF($H744:BD744, 1)</f>
        <v>9</v>
      </c>
      <c r="BE751" s="12">
        <f>COUNTIF($H744:BE744, 1)</f>
        <v>9</v>
      </c>
      <c r="BF751" s="12">
        <f>COUNTIF($H744:BF744, 1)</f>
        <v>9</v>
      </c>
      <c r="BG751" s="12">
        <f>COUNTIF($H744:BG744, 1)</f>
        <v>9</v>
      </c>
      <c r="BH751" s="12">
        <f>COUNTIF($H744:BH744, 1)</f>
        <v>9</v>
      </c>
      <c r="BI751" s="12">
        <f>COUNTIF($H744:BI744, 1)</f>
        <v>9</v>
      </c>
      <c r="BJ751" s="12">
        <f>COUNTIF($H744:BJ744, 1)</f>
        <v>9</v>
      </c>
      <c r="BK751" s="12">
        <f>COUNTIF($H744:BK744, 1)</f>
        <v>9</v>
      </c>
      <c r="BL751" s="12">
        <f>COUNTIF($H744:BL744, 1)</f>
        <v>9</v>
      </c>
      <c r="BM751" s="12">
        <f>COUNTIF($H744:BM744, 1)</f>
        <v>9</v>
      </c>
      <c r="BN751" s="12">
        <f>COUNTIF($H744:BN744, 1)</f>
        <v>9</v>
      </c>
      <c r="BO751" s="12">
        <f>COUNTIF($H744:BO744, 1)</f>
        <v>9</v>
      </c>
      <c r="BP751" s="12">
        <f>COUNTIF($H744:BP744, 1)</f>
        <v>9</v>
      </c>
      <c r="BQ751" s="12">
        <f>COUNTIF($H744:BQ744, 1)</f>
        <v>9</v>
      </c>
      <c r="BR751" s="12">
        <f>COUNTIF($H744:BR744, 1)</f>
        <v>9</v>
      </c>
      <c r="BS751" s="12">
        <f>COUNTIF($H744:BS744, 1)</f>
        <v>9</v>
      </c>
      <c r="BT751" s="12">
        <f>COUNTIF($H744:BT744, 1)</f>
        <v>9</v>
      </c>
      <c r="BU751" s="12">
        <f>COUNTIF($H744:BU744, 1)</f>
        <v>9</v>
      </c>
      <c r="BV751" s="12">
        <f>COUNTIF($H744:BV744, 1)</f>
        <v>9</v>
      </c>
      <c r="BW751" s="12">
        <f>COUNTIF($H744:BW744, 1)</f>
        <v>9</v>
      </c>
      <c r="BX751" s="12">
        <f>COUNTIF($H744:BX744, 1)</f>
        <v>9</v>
      </c>
      <c r="BY751" s="12">
        <f>COUNTIF($H744:BY744, 1)</f>
        <v>9</v>
      </c>
      <c r="BZ751" s="12">
        <f>COUNTIF($H744:BZ744, 1)</f>
        <v>9</v>
      </c>
      <c r="CA751" s="12">
        <f>COUNTIF($H744:CA744, 1)</f>
        <v>9</v>
      </c>
      <c r="CB751" s="12">
        <f>COUNTIF($H744:CB744, 1)</f>
        <v>9</v>
      </c>
      <c r="CC751" s="12">
        <f>COUNTIF($H744:CC744, 1)</f>
        <v>9</v>
      </c>
      <c r="CD751" s="12">
        <f>COUNTIF($H744:CD744, 1)</f>
        <v>9</v>
      </c>
      <c r="CE751" s="12">
        <f>COUNTIF($H744:CE744, 1)</f>
        <v>9</v>
      </c>
      <c r="CF751" s="12">
        <f>COUNTIF($H744:CF744, 1)</f>
        <v>9</v>
      </c>
      <c r="CG751" s="12">
        <f>COUNTIF($H744:CG744, 1)</f>
        <v>9</v>
      </c>
      <c r="CH751" s="12">
        <f>COUNTIF($H744:CH744, 1)</f>
        <v>9</v>
      </c>
      <c r="CI751" s="12">
        <f>COUNTIF($H744:CI744, 1)</f>
        <v>9</v>
      </c>
      <c r="CJ751" s="12">
        <f>COUNTIF($H744:CJ744, 1)</f>
        <v>9</v>
      </c>
      <c r="CK751" s="12">
        <f>COUNTIF($H744:CK744, 1)</f>
        <v>9</v>
      </c>
      <c r="CL751" s="12">
        <f>COUNTIF($H744:CL744, 1)</f>
        <v>9</v>
      </c>
      <c r="CM751" s="12">
        <f>COUNTIF($H744:CM744, 1)</f>
        <v>9</v>
      </c>
      <c r="CN751" s="12">
        <f>COUNTIF($H744:CN744, 1)</f>
        <v>9</v>
      </c>
      <c r="CO751" s="12">
        <f>COUNTIF($H744:CO744, 1)</f>
        <v>9</v>
      </c>
      <c r="CP751" s="12">
        <f>COUNTIF($H744:CP744, 1)</f>
        <v>9</v>
      </c>
      <c r="CQ751" s="12">
        <f>COUNTIF($H744:CQ744, 1)</f>
        <v>9</v>
      </c>
      <c r="CR751" s="12">
        <f>COUNTIF($H744:CR744, 1)</f>
        <v>9</v>
      </c>
      <c r="CS751" s="12">
        <f>COUNTIF($H744:CS744, 1)</f>
        <v>9</v>
      </c>
      <c r="CT751" s="12">
        <f>COUNTIF($H744:CT744, 1)</f>
        <v>9</v>
      </c>
      <c r="CU751" s="12">
        <f>COUNTIF($H744:CU744, 1)</f>
        <v>9</v>
      </c>
      <c r="CV751" s="12">
        <f>COUNTIF($H744:CV744, 1)</f>
        <v>9</v>
      </c>
      <c r="CW751" s="12">
        <f>COUNTIF($H744:CW744, 1)</f>
        <v>9</v>
      </c>
      <c r="CX751" s="12">
        <f>COUNTIF($H744:CX744, 1)</f>
        <v>9</v>
      </c>
      <c r="CY751" s="12">
        <f>COUNTIF($H744:CY744, 1)</f>
        <v>9</v>
      </c>
      <c r="CZ751" s="12">
        <f>COUNTIF($H744:CZ744, 1)</f>
        <v>9</v>
      </c>
      <c r="DA751" s="12">
        <f>COUNTIF($H744:DA744, 1)</f>
        <v>9</v>
      </c>
      <c r="DB751" s="12">
        <f>COUNTIF($H744:DB744, 1)</f>
        <v>9</v>
      </c>
      <c r="DC751" s="12">
        <f>COUNTIF($H744:DC744, 1)</f>
        <v>9</v>
      </c>
      <c r="DD751" s="12">
        <f>COUNTIF($H744:DD744, 1)</f>
        <v>9</v>
      </c>
      <c r="DE751" s="12">
        <f>COUNTIF($H744:DE744, 1)</f>
        <v>9</v>
      </c>
      <c r="DF751" s="12">
        <f>COUNTIF($H744:DF744, 1)</f>
        <v>9</v>
      </c>
      <c r="DG751" s="12">
        <f>COUNTIF($H744:DG744, 1)</f>
        <v>9</v>
      </c>
      <c r="DH751" s="12">
        <f>COUNTIF($H744:DH744, 1)</f>
        <v>9</v>
      </c>
      <c r="DI751" s="12">
        <f>COUNTIF($H744:DI744, 1)</f>
        <v>9</v>
      </c>
      <c r="DJ751" s="12">
        <f>COUNTIF($H744:DJ744, 1)</f>
        <v>9</v>
      </c>
      <c r="DK751" s="12">
        <f>COUNTIF($H744:DK744, 1)</f>
        <v>9</v>
      </c>
      <c r="DL751" s="12">
        <f>COUNTIF($H744:DL744, 1)</f>
        <v>9</v>
      </c>
      <c r="DM751" s="12">
        <f>COUNTIF($H744:DM744, 1)</f>
        <v>9</v>
      </c>
      <c r="DN751" s="12">
        <f>COUNTIF($H744:DN744, 1)</f>
        <v>9</v>
      </c>
      <c r="DO751" s="12">
        <f>COUNTIF($H744:DO744, 1)</f>
        <v>9</v>
      </c>
      <c r="DP751" s="12">
        <f>COUNTIF($H744:DP744, 1)</f>
        <v>9</v>
      </c>
      <c r="DQ751" s="12">
        <f>COUNTIF($H744:DQ744, 1)</f>
        <v>9</v>
      </c>
      <c r="DR751" s="12">
        <f>COUNTIF($H744:DR744, 1)</f>
        <v>9</v>
      </c>
      <c r="DS751" s="12">
        <f>COUNTIF($H744:DS744, 1)</f>
        <v>9</v>
      </c>
      <c r="DT751" s="12">
        <f>COUNTIF($H744:DT744, 1)</f>
        <v>9</v>
      </c>
      <c r="DU751" s="12">
        <f>COUNTIF($H744:DU744, 1)</f>
        <v>9</v>
      </c>
      <c r="DV751" s="12">
        <f>COUNTIF($H744:DV744, 1)</f>
        <v>9</v>
      </c>
      <c r="DW751" s="12">
        <f>COUNTIF($H744:DW744, 1)</f>
        <v>9</v>
      </c>
      <c r="DX751" s="12">
        <f>COUNTIF($H744:DX744, 1)</f>
        <v>9</v>
      </c>
      <c r="DY751" s="12">
        <f>COUNTIF($H744:DY744, 1)</f>
        <v>9</v>
      </c>
    </row>
    <row r="752" spans="1:136" x14ac:dyDescent="0.3">
      <c r="B752" s="2" t="str">
        <f>Infra!$G$2</f>
        <v>Signs &amp; Landsc.</v>
      </c>
      <c r="C752" s="2" t="str">
        <f>Infra!$G$3</f>
        <v>General</v>
      </c>
      <c r="D752" s="34"/>
      <c r="E752" s="128"/>
      <c r="F752" s="128"/>
      <c r="G752" s="11">
        <f>SUM(H752:DZ752)</f>
        <v>119</v>
      </c>
      <c r="I752" s="12">
        <f>COUNTIF($H745:I745, 1)</f>
        <v>0</v>
      </c>
      <c r="J752" s="12">
        <f>COUNTIF($H745:J745, 1)</f>
        <v>0</v>
      </c>
      <c r="K752" s="12">
        <f>COUNTIF($H745:K745, 1)</f>
        <v>1</v>
      </c>
      <c r="L752" s="12">
        <f>COUNTIF($H745:L745, 1)</f>
        <v>1</v>
      </c>
      <c r="M752" s="12">
        <f>COUNTIF($H745:M745, 1)</f>
        <v>1</v>
      </c>
      <c r="N752" s="12">
        <f>COUNTIF($H745:N745, 1)</f>
        <v>1</v>
      </c>
      <c r="O752" s="12">
        <f>COUNTIF($H745:O745, 1)</f>
        <v>1</v>
      </c>
      <c r="P752" s="12">
        <f>COUNTIF($H745:P745, 1)</f>
        <v>1</v>
      </c>
      <c r="Q752" s="12">
        <f>COUNTIF($H745:Q745, 1)</f>
        <v>1</v>
      </c>
      <c r="R752" s="12">
        <f>COUNTIF($H745:R745, 1)</f>
        <v>1</v>
      </c>
      <c r="S752" s="12">
        <f>COUNTIF($H745:S745, 1)</f>
        <v>1</v>
      </c>
      <c r="T752" s="12">
        <f>COUNTIF($H745:T745, 1)</f>
        <v>1</v>
      </c>
      <c r="U752" s="12">
        <f>COUNTIF($H745:U745, 1)</f>
        <v>1</v>
      </c>
      <c r="V752" s="12">
        <f>COUNTIF($H745:V745, 1)</f>
        <v>1</v>
      </c>
      <c r="W752" s="12">
        <f>COUNTIF($H745:W745, 1)</f>
        <v>1</v>
      </c>
      <c r="X752" s="12">
        <f>COUNTIF($H745:X745, 1)</f>
        <v>1</v>
      </c>
      <c r="Y752" s="12">
        <f>COUNTIF($H745:Y745, 1)</f>
        <v>1</v>
      </c>
      <c r="Z752" s="12">
        <f>COUNTIF($H745:Z745, 1)</f>
        <v>1</v>
      </c>
      <c r="AA752" s="12">
        <f>COUNTIF($H745:AA745, 1)</f>
        <v>1</v>
      </c>
      <c r="AB752" s="12">
        <f>COUNTIF($H745:AB745, 1)</f>
        <v>1</v>
      </c>
      <c r="AC752" s="12">
        <f>COUNTIF($H745:AC745, 1)</f>
        <v>1</v>
      </c>
      <c r="AD752" s="12">
        <f>COUNTIF($H745:AD745, 1)</f>
        <v>1</v>
      </c>
      <c r="AE752" s="12">
        <f>COUNTIF($H745:AE745, 1)</f>
        <v>1</v>
      </c>
      <c r="AF752" s="12">
        <f>COUNTIF($H745:AF745, 1)</f>
        <v>1</v>
      </c>
      <c r="AG752" s="12">
        <f>COUNTIF($H745:AG745, 1)</f>
        <v>1</v>
      </c>
      <c r="AH752" s="12">
        <f>COUNTIF($H745:AH745, 1)</f>
        <v>1</v>
      </c>
      <c r="AI752" s="12">
        <f>COUNTIF($H745:AI745, 1)</f>
        <v>1</v>
      </c>
      <c r="AJ752" s="12">
        <f>COUNTIF($H745:AJ745, 1)</f>
        <v>1</v>
      </c>
      <c r="AK752" s="12">
        <f>COUNTIF($H745:AK745, 1)</f>
        <v>1</v>
      </c>
      <c r="AL752" s="12">
        <f>COUNTIF($H745:AL745, 1)</f>
        <v>1</v>
      </c>
      <c r="AM752" s="12">
        <f>COUNTIF($H745:AM745, 1)</f>
        <v>1</v>
      </c>
      <c r="AN752" s="12">
        <f>COUNTIF($H745:AN745, 1)</f>
        <v>1</v>
      </c>
      <c r="AO752" s="12">
        <f>COUNTIF($H745:AO745, 1)</f>
        <v>1</v>
      </c>
      <c r="AP752" s="12">
        <f>COUNTIF($H745:AP745, 1)</f>
        <v>1</v>
      </c>
      <c r="AQ752" s="12">
        <f>COUNTIF($H745:AQ745, 1)</f>
        <v>1</v>
      </c>
      <c r="AR752" s="12">
        <f>COUNTIF($H745:AR745, 1)</f>
        <v>1</v>
      </c>
      <c r="AS752" s="12">
        <f>COUNTIF($H745:AS745, 1)</f>
        <v>1</v>
      </c>
      <c r="AT752" s="12">
        <f>COUNTIF($H745:AT745, 1)</f>
        <v>1</v>
      </c>
      <c r="AU752" s="12">
        <f>COUNTIF($H745:AU745, 1)</f>
        <v>1</v>
      </c>
      <c r="AV752" s="12">
        <f>COUNTIF($H745:AV745, 1)</f>
        <v>1</v>
      </c>
      <c r="AW752" s="12">
        <f>COUNTIF($H745:AW745, 1)</f>
        <v>1</v>
      </c>
      <c r="AX752" s="12">
        <f>COUNTIF($H745:AX745, 1)</f>
        <v>1</v>
      </c>
      <c r="AY752" s="12">
        <f>COUNTIF($H745:AY745, 1)</f>
        <v>1</v>
      </c>
      <c r="AZ752" s="12">
        <f>COUNTIF($H745:AZ745, 1)</f>
        <v>1</v>
      </c>
      <c r="BA752" s="12">
        <f>COUNTIF($H745:BA745, 1)</f>
        <v>1</v>
      </c>
      <c r="BB752" s="12">
        <f>COUNTIF($H745:BB745, 1)</f>
        <v>1</v>
      </c>
      <c r="BC752" s="12">
        <f>COUNTIF($H745:BC745, 1)</f>
        <v>1</v>
      </c>
      <c r="BD752" s="12">
        <f>COUNTIF($H745:BD745, 1)</f>
        <v>1</v>
      </c>
      <c r="BE752" s="12">
        <f>COUNTIF($H745:BE745, 1)</f>
        <v>1</v>
      </c>
      <c r="BF752" s="12">
        <f>COUNTIF($H745:BF745, 1)</f>
        <v>1</v>
      </c>
      <c r="BG752" s="12">
        <f>COUNTIF($H745:BG745, 1)</f>
        <v>1</v>
      </c>
      <c r="BH752" s="12">
        <f>COUNTIF($H745:BH745, 1)</f>
        <v>1</v>
      </c>
      <c r="BI752" s="12">
        <f>COUNTIF($H745:BI745, 1)</f>
        <v>1</v>
      </c>
      <c r="BJ752" s="12">
        <f>COUNTIF($H745:BJ745, 1)</f>
        <v>1</v>
      </c>
      <c r="BK752" s="12">
        <f>COUNTIF($H745:BK745, 1)</f>
        <v>1</v>
      </c>
      <c r="BL752" s="12">
        <f>COUNTIF($H745:BL745, 1)</f>
        <v>1</v>
      </c>
      <c r="BM752" s="12">
        <f>COUNTIF($H745:BM745, 1)</f>
        <v>1</v>
      </c>
      <c r="BN752" s="12">
        <f>COUNTIF($H745:BN745, 1)</f>
        <v>1</v>
      </c>
      <c r="BO752" s="12">
        <f>COUNTIF($H745:BO745, 1)</f>
        <v>1</v>
      </c>
      <c r="BP752" s="12">
        <f>COUNTIF($H745:BP745, 1)</f>
        <v>1</v>
      </c>
      <c r="BQ752" s="12">
        <f>COUNTIF($H745:BQ745, 1)</f>
        <v>1</v>
      </c>
      <c r="BR752" s="12">
        <f>COUNTIF($H745:BR745, 1)</f>
        <v>1</v>
      </c>
      <c r="BS752" s="12">
        <f>COUNTIF($H745:BS745, 1)</f>
        <v>1</v>
      </c>
      <c r="BT752" s="12">
        <f>COUNTIF($H745:BT745, 1)</f>
        <v>1</v>
      </c>
      <c r="BU752" s="12">
        <f>COUNTIF($H745:BU745, 1)</f>
        <v>1</v>
      </c>
      <c r="BV752" s="12">
        <f>COUNTIF($H745:BV745, 1)</f>
        <v>1</v>
      </c>
      <c r="BW752" s="12">
        <f>COUNTIF($H745:BW745, 1)</f>
        <v>1</v>
      </c>
      <c r="BX752" s="12">
        <f>COUNTIF($H745:BX745, 1)</f>
        <v>1</v>
      </c>
      <c r="BY752" s="12">
        <f>COUNTIF($H745:BY745, 1)</f>
        <v>1</v>
      </c>
      <c r="BZ752" s="12">
        <f>COUNTIF($H745:BZ745, 1)</f>
        <v>1</v>
      </c>
      <c r="CA752" s="12">
        <f>COUNTIF($H745:CA745, 1)</f>
        <v>1</v>
      </c>
      <c r="CB752" s="12">
        <f>COUNTIF($H745:CB745, 1)</f>
        <v>1</v>
      </c>
      <c r="CC752" s="12">
        <f>COUNTIF($H745:CC745, 1)</f>
        <v>1</v>
      </c>
      <c r="CD752" s="12">
        <f>COUNTIF($H745:CD745, 1)</f>
        <v>1</v>
      </c>
      <c r="CE752" s="12">
        <f>COUNTIF($H745:CE745, 1)</f>
        <v>1</v>
      </c>
      <c r="CF752" s="12">
        <f>COUNTIF($H745:CF745, 1)</f>
        <v>1</v>
      </c>
      <c r="CG752" s="12">
        <f>COUNTIF($H745:CG745, 1)</f>
        <v>1</v>
      </c>
      <c r="CH752" s="12">
        <f>COUNTIF($H745:CH745, 1)</f>
        <v>1</v>
      </c>
      <c r="CI752" s="12">
        <f>COUNTIF($H745:CI745, 1)</f>
        <v>1</v>
      </c>
      <c r="CJ752" s="12">
        <f>COUNTIF($H745:CJ745, 1)</f>
        <v>1</v>
      </c>
      <c r="CK752" s="12">
        <f>COUNTIF($H745:CK745, 1)</f>
        <v>1</v>
      </c>
      <c r="CL752" s="12">
        <f>COUNTIF($H745:CL745, 1)</f>
        <v>1</v>
      </c>
      <c r="CM752" s="12">
        <f>COUNTIF($H745:CM745, 1)</f>
        <v>1</v>
      </c>
      <c r="CN752" s="12">
        <f>COUNTIF($H745:CN745, 1)</f>
        <v>1</v>
      </c>
      <c r="CO752" s="12">
        <f>COUNTIF($H745:CO745, 1)</f>
        <v>1</v>
      </c>
      <c r="CP752" s="12">
        <f>COUNTIF($H745:CP745, 1)</f>
        <v>1</v>
      </c>
      <c r="CQ752" s="12">
        <f>COUNTIF($H745:CQ745, 1)</f>
        <v>1</v>
      </c>
      <c r="CR752" s="12">
        <f>COUNTIF($H745:CR745, 1)</f>
        <v>1</v>
      </c>
      <c r="CS752" s="12">
        <f>COUNTIF($H745:CS745, 1)</f>
        <v>1</v>
      </c>
      <c r="CT752" s="12">
        <f>COUNTIF($H745:CT745, 1)</f>
        <v>1</v>
      </c>
      <c r="CU752" s="12">
        <f>COUNTIF($H745:CU745, 1)</f>
        <v>1</v>
      </c>
      <c r="CV752" s="12">
        <f>COUNTIF($H745:CV745, 1)</f>
        <v>1</v>
      </c>
      <c r="CW752" s="12">
        <f>COUNTIF($H745:CW745, 1)</f>
        <v>1</v>
      </c>
      <c r="CX752" s="12">
        <f>COUNTIF($H745:CX745, 1)</f>
        <v>1</v>
      </c>
      <c r="CY752" s="12">
        <f>COUNTIF($H745:CY745, 1)</f>
        <v>1</v>
      </c>
      <c r="CZ752" s="12">
        <f>COUNTIF($H745:CZ745, 1)</f>
        <v>1</v>
      </c>
      <c r="DA752" s="12">
        <f>COUNTIF($H745:DA745, 1)</f>
        <v>1</v>
      </c>
      <c r="DB752" s="12">
        <f>COUNTIF($H745:DB745, 1)</f>
        <v>1</v>
      </c>
      <c r="DC752" s="12">
        <f>COUNTIF($H745:DC745, 1)</f>
        <v>1</v>
      </c>
      <c r="DD752" s="12">
        <f>COUNTIF($H745:DD745, 1)</f>
        <v>1</v>
      </c>
      <c r="DE752" s="12">
        <f>COUNTIF($H745:DE745, 1)</f>
        <v>1</v>
      </c>
      <c r="DF752" s="12">
        <f>COUNTIF($H745:DF745, 1)</f>
        <v>1</v>
      </c>
      <c r="DG752" s="12">
        <f>COUNTIF($H745:DG745, 1)</f>
        <v>1</v>
      </c>
      <c r="DH752" s="12">
        <f>COUNTIF($H745:DH745, 1)</f>
        <v>1</v>
      </c>
      <c r="DI752" s="12">
        <f>COUNTIF($H745:DI745, 1)</f>
        <v>1</v>
      </c>
      <c r="DJ752" s="12">
        <f>COUNTIF($H745:DJ745, 1)</f>
        <v>1</v>
      </c>
      <c r="DK752" s="12">
        <f>COUNTIF($H745:DK745, 1)</f>
        <v>1</v>
      </c>
      <c r="DL752" s="12">
        <f>COUNTIF($H745:DL745, 1)</f>
        <v>1</v>
      </c>
      <c r="DM752" s="12">
        <f>COUNTIF($H745:DM745, 1)</f>
        <v>1</v>
      </c>
      <c r="DN752" s="12">
        <f>COUNTIF($H745:DN745, 1)</f>
        <v>1</v>
      </c>
      <c r="DO752" s="12">
        <f>COUNTIF($H745:DO745, 1)</f>
        <v>1</v>
      </c>
      <c r="DP752" s="12">
        <f>COUNTIF($H745:DP745, 1)</f>
        <v>1</v>
      </c>
      <c r="DQ752" s="12">
        <f>COUNTIF($H745:DQ745, 1)</f>
        <v>1</v>
      </c>
      <c r="DR752" s="12">
        <f>COUNTIF($H745:DR745, 1)</f>
        <v>1</v>
      </c>
      <c r="DS752" s="12">
        <f>COUNTIF($H745:DS745, 1)</f>
        <v>1</v>
      </c>
      <c r="DT752" s="12">
        <f>COUNTIF($H745:DT745, 1)</f>
        <v>1</v>
      </c>
      <c r="DU752" s="12">
        <f>COUNTIF($H745:DU745, 1)</f>
        <v>1</v>
      </c>
      <c r="DV752" s="12">
        <f>COUNTIF($H745:DV745, 1)</f>
        <v>1</v>
      </c>
      <c r="DW752" s="12">
        <f>COUNTIF($H745:DW745, 1)</f>
        <v>1</v>
      </c>
      <c r="DX752" s="12">
        <f>COUNTIF($H745:DX745, 1)</f>
        <v>1</v>
      </c>
      <c r="DY752" s="12">
        <f>COUNTIF($H745:DY745, 1)</f>
        <v>1</v>
      </c>
    </row>
    <row r="753" spans="1:129" x14ac:dyDescent="0.3">
      <c r="B753" s="2" t="str">
        <f>Infra!$H$2</f>
        <v>Sales Center</v>
      </c>
      <c r="C753" s="2" t="str">
        <f>Infra!$H$3</f>
        <v>General</v>
      </c>
      <c r="D753" s="34"/>
      <c r="E753" s="128"/>
      <c r="F753" s="128"/>
      <c r="G753" s="11">
        <f>SUM(H753:DZ753)</f>
        <v>990</v>
      </c>
      <c r="I753" s="12">
        <f>COUNTIF($H746:I746, 1)</f>
        <v>0</v>
      </c>
      <c r="J753" s="12">
        <f>COUNTIF($H746:J746, 1)</f>
        <v>0</v>
      </c>
      <c r="K753" s="12">
        <f>COUNTIF($H746:K746, 1)</f>
        <v>0</v>
      </c>
      <c r="L753" s="12">
        <f>COUNTIF($H746:L746, 1)</f>
        <v>0</v>
      </c>
      <c r="M753" s="12">
        <f>COUNTIF($H746:M746, 1)</f>
        <v>0</v>
      </c>
      <c r="N753" s="12">
        <f>COUNTIF($H746:N746, 1)</f>
        <v>0</v>
      </c>
      <c r="O753" s="12">
        <f>COUNTIF($H746:O746, 1)</f>
        <v>0</v>
      </c>
      <c r="P753" s="12">
        <f>COUNTIF($H746:P746, 1)</f>
        <v>1</v>
      </c>
      <c r="Q753" s="12">
        <f>COUNTIF($H746:Q746, 1)</f>
        <v>2</v>
      </c>
      <c r="R753" s="12">
        <f>COUNTIF($H746:R746, 1)</f>
        <v>3</v>
      </c>
      <c r="S753" s="12">
        <f>COUNTIF($H746:S746, 1)</f>
        <v>4</v>
      </c>
      <c r="T753" s="12">
        <f>COUNTIF($H746:T746, 1)</f>
        <v>5</v>
      </c>
      <c r="U753" s="12">
        <f>COUNTIF($H746:U746, 1)</f>
        <v>6</v>
      </c>
      <c r="V753" s="12">
        <f>COUNTIF($H746:V746, 1)</f>
        <v>7</v>
      </c>
      <c r="W753" s="12">
        <f>COUNTIF($H746:W746, 1)</f>
        <v>8</v>
      </c>
      <c r="X753" s="12">
        <f>COUNTIF($H746:X746, 1)</f>
        <v>9</v>
      </c>
      <c r="Y753" s="12">
        <f>COUNTIF($H746:Y746, 1)</f>
        <v>9</v>
      </c>
      <c r="Z753" s="12">
        <f>COUNTIF($H746:Z746, 1)</f>
        <v>9</v>
      </c>
      <c r="AA753" s="12">
        <f>COUNTIF($H746:AA746, 1)</f>
        <v>9</v>
      </c>
      <c r="AB753" s="12">
        <f>COUNTIF($H746:AB746, 1)</f>
        <v>9</v>
      </c>
      <c r="AC753" s="12">
        <f>COUNTIF($H746:AC746, 1)</f>
        <v>9</v>
      </c>
      <c r="AD753" s="12">
        <f>COUNTIF($H746:AD746, 1)</f>
        <v>9</v>
      </c>
      <c r="AE753" s="12">
        <f>COUNTIF($H746:AE746, 1)</f>
        <v>9</v>
      </c>
      <c r="AF753" s="12">
        <f>COUNTIF($H746:AF746, 1)</f>
        <v>9</v>
      </c>
      <c r="AG753" s="12">
        <f>COUNTIF($H746:AG746, 1)</f>
        <v>9</v>
      </c>
      <c r="AH753" s="12">
        <f>COUNTIF($H746:AH746, 1)</f>
        <v>9</v>
      </c>
      <c r="AI753" s="12">
        <f>COUNTIF($H746:AI746, 1)</f>
        <v>9</v>
      </c>
      <c r="AJ753" s="12">
        <f>COUNTIF($H746:AJ746, 1)</f>
        <v>9</v>
      </c>
      <c r="AK753" s="12">
        <f>COUNTIF($H746:AK746, 1)</f>
        <v>9</v>
      </c>
      <c r="AL753" s="12">
        <f>COUNTIF($H746:AL746, 1)</f>
        <v>9</v>
      </c>
      <c r="AM753" s="12">
        <f>COUNTIF($H746:AM746, 1)</f>
        <v>9</v>
      </c>
      <c r="AN753" s="12">
        <f>COUNTIF($H746:AN746, 1)</f>
        <v>9</v>
      </c>
      <c r="AO753" s="12">
        <f>COUNTIF($H746:AO746, 1)</f>
        <v>9</v>
      </c>
      <c r="AP753" s="12">
        <f>COUNTIF($H746:AP746, 1)</f>
        <v>9</v>
      </c>
      <c r="AQ753" s="12">
        <f>COUNTIF($H746:AQ746, 1)</f>
        <v>9</v>
      </c>
      <c r="AR753" s="12">
        <f>COUNTIF($H746:AR746, 1)</f>
        <v>9</v>
      </c>
      <c r="AS753" s="12">
        <f>COUNTIF($H746:AS746, 1)</f>
        <v>9</v>
      </c>
      <c r="AT753" s="12">
        <f>COUNTIF($H746:AT746, 1)</f>
        <v>9</v>
      </c>
      <c r="AU753" s="12">
        <f>COUNTIF($H746:AU746, 1)</f>
        <v>9</v>
      </c>
      <c r="AV753" s="12">
        <f>COUNTIF($H746:AV746, 1)</f>
        <v>9</v>
      </c>
      <c r="AW753" s="12">
        <f>COUNTIF($H746:AW746, 1)</f>
        <v>9</v>
      </c>
      <c r="AX753" s="12">
        <f>COUNTIF($H746:AX746, 1)</f>
        <v>9</v>
      </c>
      <c r="AY753" s="12">
        <f>COUNTIF($H746:AY746, 1)</f>
        <v>9</v>
      </c>
      <c r="AZ753" s="12">
        <f>COUNTIF($H746:AZ746, 1)</f>
        <v>9</v>
      </c>
      <c r="BA753" s="12">
        <f>COUNTIF($H746:BA746, 1)</f>
        <v>9</v>
      </c>
      <c r="BB753" s="12">
        <f>COUNTIF($H746:BB746, 1)</f>
        <v>9</v>
      </c>
      <c r="BC753" s="12">
        <f>COUNTIF($H746:BC746, 1)</f>
        <v>9</v>
      </c>
      <c r="BD753" s="12">
        <f>COUNTIF($H746:BD746, 1)</f>
        <v>9</v>
      </c>
      <c r="BE753" s="12">
        <f>COUNTIF($H746:BE746, 1)</f>
        <v>9</v>
      </c>
      <c r="BF753" s="12">
        <f>COUNTIF($H746:BF746, 1)</f>
        <v>9</v>
      </c>
      <c r="BG753" s="12">
        <f>COUNTIF($H746:BG746, 1)</f>
        <v>9</v>
      </c>
      <c r="BH753" s="12">
        <f>COUNTIF($H746:BH746, 1)</f>
        <v>9</v>
      </c>
      <c r="BI753" s="12">
        <f>COUNTIF($H746:BI746, 1)</f>
        <v>9</v>
      </c>
      <c r="BJ753" s="12">
        <f>COUNTIF($H746:BJ746, 1)</f>
        <v>9</v>
      </c>
      <c r="BK753" s="12">
        <f>COUNTIF($H746:BK746, 1)</f>
        <v>9</v>
      </c>
      <c r="BL753" s="12">
        <f>COUNTIF($H746:BL746, 1)</f>
        <v>9</v>
      </c>
      <c r="BM753" s="12">
        <f>COUNTIF($H746:BM746, 1)</f>
        <v>9</v>
      </c>
      <c r="BN753" s="12">
        <f>COUNTIF($H746:BN746, 1)</f>
        <v>9</v>
      </c>
      <c r="BO753" s="12">
        <f>COUNTIF($H746:BO746, 1)</f>
        <v>9</v>
      </c>
      <c r="BP753" s="12">
        <f>COUNTIF($H746:BP746, 1)</f>
        <v>9</v>
      </c>
      <c r="BQ753" s="12">
        <f>COUNTIF($H746:BQ746, 1)</f>
        <v>9</v>
      </c>
      <c r="BR753" s="12">
        <f>COUNTIF($H746:BR746, 1)</f>
        <v>9</v>
      </c>
      <c r="BS753" s="12">
        <f>COUNTIF($H746:BS746, 1)</f>
        <v>9</v>
      </c>
      <c r="BT753" s="12">
        <f>COUNTIF($H746:BT746, 1)</f>
        <v>9</v>
      </c>
      <c r="BU753" s="12">
        <f>COUNTIF($H746:BU746, 1)</f>
        <v>9</v>
      </c>
      <c r="BV753" s="12">
        <f>COUNTIF($H746:BV746, 1)</f>
        <v>9</v>
      </c>
      <c r="BW753" s="12">
        <f>COUNTIF($H746:BW746, 1)</f>
        <v>9</v>
      </c>
      <c r="BX753" s="12">
        <f>COUNTIF($H746:BX746, 1)</f>
        <v>9</v>
      </c>
      <c r="BY753" s="12">
        <f>COUNTIF($H746:BY746, 1)</f>
        <v>9</v>
      </c>
      <c r="BZ753" s="12">
        <f>COUNTIF($H746:BZ746, 1)</f>
        <v>9</v>
      </c>
      <c r="CA753" s="12">
        <f>COUNTIF($H746:CA746, 1)</f>
        <v>9</v>
      </c>
      <c r="CB753" s="12">
        <f>COUNTIF($H746:CB746, 1)</f>
        <v>9</v>
      </c>
      <c r="CC753" s="12">
        <f>COUNTIF($H746:CC746, 1)</f>
        <v>9</v>
      </c>
      <c r="CD753" s="12">
        <f>COUNTIF($H746:CD746, 1)</f>
        <v>9</v>
      </c>
      <c r="CE753" s="12">
        <f>COUNTIF($H746:CE746, 1)</f>
        <v>9</v>
      </c>
      <c r="CF753" s="12">
        <f>COUNTIF($H746:CF746, 1)</f>
        <v>9</v>
      </c>
      <c r="CG753" s="12">
        <f>COUNTIF($H746:CG746, 1)</f>
        <v>9</v>
      </c>
      <c r="CH753" s="12">
        <f>COUNTIF($H746:CH746, 1)</f>
        <v>9</v>
      </c>
      <c r="CI753" s="12">
        <f>COUNTIF($H746:CI746, 1)</f>
        <v>9</v>
      </c>
      <c r="CJ753" s="12">
        <f>COUNTIF($H746:CJ746, 1)</f>
        <v>9</v>
      </c>
      <c r="CK753" s="12">
        <f>COUNTIF($H746:CK746, 1)</f>
        <v>9</v>
      </c>
      <c r="CL753" s="12">
        <f>COUNTIF($H746:CL746, 1)</f>
        <v>9</v>
      </c>
      <c r="CM753" s="12">
        <f>COUNTIF($H746:CM746, 1)</f>
        <v>9</v>
      </c>
      <c r="CN753" s="12">
        <f>COUNTIF($H746:CN746, 1)</f>
        <v>9</v>
      </c>
      <c r="CO753" s="12">
        <f>COUNTIF($H746:CO746, 1)</f>
        <v>9</v>
      </c>
      <c r="CP753" s="12">
        <f>COUNTIF($H746:CP746, 1)</f>
        <v>9</v>
      </c>
      <c r="CQ753" s="12">
        <f>COUNTIF($H746:CQ746, 1)</f>
        <v>9</v>
      </c>
      <c r="CR753" s="12">
        <f>COUNTIF($H746:CR746, 1)</f>
        <v>9</v>
      </c>
      <c r="CS753" s="12">
        <f>COUNTIF($H746:CS746, 1)</f>
        <v>9</v>
      </c>
      <c r="CT753" s="12">
        <f>COUNTIF($H746:CT746, 1)</f>
        <v>9</v>
      </c>
      <c r="CU753" s="12">
        <f>COUNTIF($H746:CU746, 1)</f>
        <v>9</v>
      </c>
      <c r="CV753" s="12">
        <f>COUNTIF($H746:CV746, 1)</f>
        <v>9</v>
      </c>
      <c r="CW753" s="12">
        <f>COUNTIF($H746:CW746, 1)</f>
        <v>9</v>
      </c>
      <c r="CX753" s="12">
        <f>COUNTIF($H746:CX746, 1)</f>
        <v>9</v>
      </c>
      <c r="CY753" s="12">
        <f>COUNTIF($H746:CY746, 1)</f>
        <v>9</v>
      </c>
      <c r="CZ753" s="12">
        <f>COUNTIF($H746:CZ746, 1)</f>
        <v>9</v>
      </c>
      <c r="DA753" s="12">
        <f>COUNTIF($H746:DA746, 1)</f>
        <v>9</v>
      </c>
      <c r="DB753" s="12">
        <f>COUNTIF($H746:DB746, 1)</f>
        <v>9</v>
      </c>
      <c r="DC753" s="12">
        <f>COUNTIF($H746:DC746, 1)</f>
        <v>9</v>
      </c>
      <c r="DD753" s="12">
        <f>COUNTIF($H746:DD746, 1)</f>
        <v>9</v>
      </c>
      <c r="DE753" s="12">
        <f>COUNTIF($H746:DE746, 1)</f>
        <v>9</v>
      </c>
      <c r="DF753" s="12">
        <f>COUNTIF($H746:DF746, 1)</f>
        <v>9</v>
      </c>
      <c r="DG753" s="12">
        <f>COUNTIF($H746:DG746, 1)</f>
        <v>9</v>
      </c>
      <c r="DH753" s="12">
        <f>COUNTIF($H746:DH746, 1)</f>
        <v>9</v>
      </c>
      <c r="DI753" s="12">
        <f>COUNTIF($H746:DI746, 1)</f>
        <v>9</v>
      </c>
      <c r="DJ753" s="12">
        <f>COUNTIF($H746:DJ746, 1)</f>
        <v>9</v>
      </c>
      <c r="DK753" s="12">
        <f>COUNTIF($H746:DK746, 1)</f>
        <v>9</v>
      </c>
      <c r="DL753" s="12">
        <f>COUNTIF($H746:DL746, 1)</f>
        <v>9</v>
      </c>
      <c r="DM753" s="12">
        <f>COUNTIF($H746:DM746, 1)</f>
        <v>9</v>
      </c>
      <c r="DN753" s="12">
        <f>COUNTIF($H746:DN746, 1)</f>
        <v>9</v>
      </c>
      <c r="DO753" s="12">
        <f>COUNTIF($H746:DO746, 1)</f>
        <v>9</v>
      </c>
      <c r="DP753" s="12">
        <f>COUNTIF($H746:DP746, 1)</f>
        <v>9</v>
      </c>
      <c r="DQ753" s="12">
        <f>COUNTIF($H746:DQ746, 1)</f>
        <v>9</v>
      </c>
      <c r="DR753" s="12">
        <f>COUNTIF($H746:DR746, 1)</f>
        <v>9</v>
      </c>
      <c r="DS753" s="12">
        <f>COUNTIF($H746:DS746, 1)</f>
        <v>9</v>
      </c>
      <c r="DT753" s="12">
        <f>COUNTIF($H746:DT746, 1)</f>
        <v>9</v>
      </c>
      <c r="DU753" s="12">
        <f>COUNTIF($H746:DU746, 1)</f>
        <v>9</v>
      </c>
      <c r="DV753" s="12">
        <f>COUNTIF($H746:DV746, 1)</f>
        <v>9</v>
      </c>
      <c r="DW753" s="12">
        <f>COUNTIF($H746:DW746, 1)</f>
        <v>9</v>
      </c>
      <c r="DX753" s="12">
        <f>COUNTIF($H746:DX746, 1)</f>
        <v>9</v>
      </c>
      <c r="DY753" s="12">
        <f>COUNTIF($H746:DY746, 1)</f>
        <v>9</v>
      </c>
    </row>
    <row r="755" spans="1:129" x14ac:dyDescent="0.3">
      <c r="A755" s="2" t="s">
        <v>143</v>
      </c>
      <c r="D755" s="9" t="str">
        <f>Infra!$B$11</f>
        <v>Periods</v>
      </c>
    </row>
    <row r="756" spans="1:129" x14ac:dyDescent="0.3">
      <c r="B756" s="2" t="str">
        <f>Infra!$D$2</f>
        <v>Legal</v>
      </c>
      <c r="C756" s="2" t="str">
        <f>Infra!$E$3</f>
        <v>General</v>
      </c>
      <c r="D756" s="128">
        <f>IFERROR(SUMIFS(INDEX(Infra!$B$5:$K$21, MATCH(D$755, Infra!$B$5:$B$21, 0), ), Infra!$B$2:$K$2, $B756, Infra!$B$3:$K$3, $C756), 0)</f>
        <v>1</v>
      </c>
      <c r="E756" s="128"/>
      <c r="F756" s="128"/>
      <c r="G756" s="11">
        <f>SUM(H756:DZ756)</f>
        <v>1</v>
      </c>
      <c r="I756" s="12">
        <f>IF(AND(H749=$D756, I749=$D756), 0, I749)</f>
        <v>0</v>
      </c>
      <c r="J756" s="12">
        <f t="shared" ref="J756:BU759" si="1733">IF(AND(I749=$D756, J749=$D756), 0, J749)</f>
        <v>1</v>
      </c>
      <c r="K756" s="12">
        <f t="shared" si="1733"/>
        <v>0</v>
      </c>
      <c r="L756" s="12">
        <f t="shared" si="1733"/>
        <v>0</v>
      </c>
      <c r="M756" s="12">
        <f t="shared" si="1733"/>
        <v>0</v>
      </c>
      <c r="N756" s="12">
        <f t="shared" si="1733"/>
        <v>0</v>
      </c>
      <c r="O756" s="12">
        <f t="shared" si="1733"/>
        <v>0</v>
      </c>
      <c r="P756" s="12">
        <f t="shared" si="1733"/>
        <v>0</v>
      </c>
      <c r="Q756" s="12">
        <f t="shared" si="1733"/>
        <v>0</v>
      </c>
      <c r="R756" s="12">
        <f t="shared" si="1733"/>
        <v>0</v>
      </c>
      <c r="S756" s="12">
        <f t="shared" si="1733"/>
        <v>0</v>
      </c>
      <c r="T756" s="12">
        <f t="shared" si="1733"/>
        <v>0</v>
      </c>
      <c r="U756" s="12">
        <f t="shared" si="1733"/>
        <v>0</v>
      </c>
      <c r="V756" s="12">
        <f t="shared" si="1733"/>
        <v>0</v>
      </c>
      <c r="W756" s="12">
        <f t="shared" si="1733"/>
        <v>0</v>
      </c>
      <c r="X756" s="12">
        <f t="shared" si="1733"/>
        <v>0</v>
      </c>
      <c r="Y756" s="12">
        <f t="shared" si="1733"/>
        <v>0</v>
      </c>
      <c r="Z756" s="12">
        <f t="shared" si="1733"/>
        <v>0</v>
      </c>
      <c r="AA756" s="12">
        <f t="shared" si="1733"/>
        <v>0</v>
      </c>
      <c r="AB756" s="12">
        <f t="shared" si="1733"/>
        <v>0</v>
      </c>
      <c r="AC756" s="12">
        <f t="shared" si="1733"/>
        <v>0</v>
      </c>
      <c r="AD756" s="12">
        <f t="shared" si="1733"/>
        <v>0</v>
      </c>
      <c r="AE756" s="12">
        <f t="shared" si="1733"/>
        <v>0</v>
      </c>
      <c r="AF756" s="12">
        <f t="shared" si="1733"/>
        <v>0</v>
      </c>
      <c r="AG756" s="12">
        <f t="shared" si="1733"/>
        <v>0</v>
      </c>
      <c r="AH756" s="12">
        <f t="shared" si="1733"/>
        <v>0</v>
      </c>
      <c r="AI756" s="12">
        <f t="shared" si="1733"/>
        <v>0</v>
      </c>
      <c r="AJ756" s="12">
        <f t="shared" si="1733"/>
        <v>0</v>
      </c>
      <c r="AK756" s="12">
        <f t="shared" si="1733"/>
        <v>0</v>
      </c>
      <c r="AL756" s="12">
        <f t="shared" si="1733"/>
        <v>0</v>
      </c>
      <c r="AM756" s="12">
        <f t="shared" si="1733"/>
        <v>0</v>
      </c>
      <c r="AN756" s="12">
        <f t="shared" si="1733"/>
        <v>0</v>
      </c>
      <c r="AO756" s="12">
        <f t="shared" si="1733"/>
        <v>0</v>
      </c>
      <c r="AP756" s="12">
        <f t="shared" si="1733"/>
        <v>0</v>
      </c>
      <c r="AQ756" s="12">
        <f t="shared" si="1733"/>
        <v>0</v>
      </c>
      <c r="AR756" s="12">
        <f t="shared" si="1733"/>
        <v>0</v>
      </c>
      <c r="AS756" s="12">
        <f t="shared" si="1733"/>
        <v>0</v>
      </c>
      <c r="AT756" s="12">
        <f t="shared" si="1733"/>
        <v>0</v>
      </c>
      <c r="AU756" s="12">
        <f t="shared" si="1733"/>
        <v>0</v>
      </c>
      <c r="AV756" s="12">
        <f t="shared" si="1733"/>
        <v>0</v>
      </c>
      <c r="AW756" s="12">
        <f t="shared" si="1733"/>
        <v>0</v>
      </c>
      <c r="AX756" s="12">
        <f t="shared" si="1733"/>
        <v>0</v>
      </c>
      <c r="AY756" s="12">
        <f t="shared" si="1733"/>
        <v>0</v>
      </c>
      <c r="AZ756" s="12">
        <f t="shared" si="1733"/>
        <v>0</v>
      </c>
      <c r="BA756" s="12">
        <f t="shared" si="1733"/>
        <v>0</v>
      </c>
      <c r="BB756" s="12">
        <f t="shared" si="1733"/>
        <v>0</v>
      </c>
      <c r="BC756" s="12">
        <f t="shared" si="1733"/>
        <v>0</v>
      </c>
      <c r="BD756" s="12">
        <f t="shared" si="1733"/>
        <v>0</v>
      </c>
      <c r="BE756" s="12">
        <f t="shared" si="1733"/>
        <v>0</v>
      </c>
      <c r="BF756" s="12">
        <f t="shared" si="1733"/>
        <v>0</v>
      </c>
      <c r="BG756" s="12">
        <f t="shared" si="1733"/>
        <v>0</v>
      </c>
      <c r="BH756" s="12">
        <f t="shared" si="1733"/>
        <v>0</v>
      </c>
      <c r="BI756" s="12">
        <f t="shared" si="1733"/>
        <v>0</v>
      </c>
      <c r="BJ756" s="12">
        <f t="shared" si="1733"/>
        <v>0</v>
      </c>
      <c r="BK756" s="12">
        <f t="shared" si="1733"/>
        <v>0</v>
      </c>
      <c r="BL756" s="12">
        <f t="shared" si="1733"/>
        <v>0</v>
      </c>
      <c r="BM756" s="12">
        <f t="shared" si="1733"/>
        <v>0</v>
      </c>
      <c r="BN756" s="12">
        <f t="shared" si="1733"/>
        <v>0</v>
      </c>
      <c r="BO756" s="12">
        <f t="shared" si="1733"/>
        <v>0</v>
      </c>
      <c r="BP756" s="12">
        <f t="shared" si="1733"/>
        <v>0</v>
      </c>
      <c r="BQ756" s="12">
        <f t="shared" si="1733"/>
        <v>0</v>
      </c>
      <c r="BR756" s="12">
        <f t="shared" si="1733"/>
        <v>0</v>
      </c>
      <c r="BS756" s="12">
        <f t="shared" si="1733"/>
        <v>0</v>
      </c>
      <c r="BT756" s="12">
        <f t="shared" si="1733"/>
        <v>0</v>
      </c>
      <c r="BU756" s="12">
        <f t="shared" si="1733"/>
        <v>0</v>
      </c>
      <c r="BV756" s="12">
        <f t="shared" ref="BV756:DY760" si="1734">IF(AND(BU749=$D756, BV749=$D756), 0, BV749)</f>
        <v>0</v>
      </c>
      <c r="BW756" s="12">
        <f t="shared" si="1734"/>
        <v>0</v>
      </c>
      <c r="BX756" s="12">
        <f t="shared" si="1734"/>
        <v>0</v>
      </c>
      <c r="BY756" s="12">
        <f t="shared" si="1734"/>
        <v>0</v>
      </c>
      <c r="BZ756" s="12">
        <f t="shared" si="1734"/>
        <v>0</v>
      </c>
      <c r="CA756" s="12">
        <f t="shared" si="1734"/>
        <v>0</v>
      </c>
      <c r="CB756" s="12">
        <f t="shared" si="1734"/>
        <v>0</v>
      </c>
      <c r="CC756" s="12">
        <f t="shared" si="1734"/>
        <v>0</v>
      </c>
      <c r="CD756" s="12">
        <f t="shared" si="1734"/>
        <v>0</v>
      </c>
      <c r="CE756" s="12">
        <f t="shared" si="1734"/>
        <v>0</v>
      </c>
      <c r="CF756" s="12">
        <f t="shared" si="1734"/>
        <v>0</v>
      </c>
      <c r="CG756" s="12">
        <f t="shared" si="1734"/>
        <v>0</v>
      </c>
      <c r="CH756" s="12">
        <f t="shared" si="1734"/>
        <v>0</v>
      </c>
      <c r="CI756" s="12">
        <f t="shared" si="1734"/>
        <v>0</v>
      </c>
      <c r="CJ756" s="12">
        <f t="shared" si="1734"/>
        <v>0</v>
      </c>
      <c r="CK756" s="12">
        <f t="shared" si="1734"/>
        <v>0</v>
      </c>
      <c r="CL756" s="12">
        <f t="shared" si="1734"/>
        <v>0</v>
      </c>
      <c r="CM756" s="12">
        <f t="shared" si="1734"/>
        <v>0</v>
      </c>
      <c r="CN756" s="12">
        <f t="shared" si="1734"/>
        <v>0</v>
      </c>
      <c r="CO756" s="12">
        <f t="shared" si="1734"/>
        <v>0</v>
      </c>
      <c r="CP756" s="12">
        <f t="shared" si="1734"/>
        <v>0</v>
      </c>
      <c r="CQ756" s="12">
        <f t="shared" si="1734"/>
        <v>0</v>
      </c>
      <c r="CR756" s="12">
        <f t="shared" si="1734"/>
        <v>0</v>
      </c>
      <c r="CS756" s="12">
        <f t="shared" si="1734"/>
        <v>0</v>
      </c>
      <c r="CT756" s="12">
        <f t="shared" si="1734"/>
        <v>0</v>
      </c>
      <c r="CU756" s="12">
        <f t="shared" si="1734"/>
        <v>0</v>
      </c>
      <c r="CV756" s="12">
        <f t="shared" si="1734"/>
        <v>0</v>
      </c>
      <c r="CW756" s="12">
        <f t="shared" si="1734"/>
        <v>0</v>
      </c>
      <c r="CX756" s="12">
        <f t="shared" si="1734"/>
        <v>0</v>
      </c>
      <c r="CY756" s="12">
        <f t="shared" si="1734"/>
        <v>0</v>
      </c>
      <c r="CZ756" s="12">
        <f t="shared" si="1734"/>
        <v>0</v>
      </c>
      <c r="DA756" s="12">
        <f t="shared" si="1734"/>
        <v>0</v>
      </c>
      <c r="DB756" s="12">
        <f t="shared" si="1734"/>
        <v>0</v>
      </c>
      <c r="DC756" s="12">
        <f t="shared" si="1734"/>
        <v>0</v>
      </c>
      <c r="DD756" s="12">
        <f t="shared" si="1734"/>
        <v>0</v>
      </c>
      <c r="DE756" s="12">
        <f t="shared" si="1734"/>
        <v>0</v>
      </c>
      <c r="DF756" s="12">
        <f t="shared" si="1734"/>
        <v>0</v>
      </c>
      <c r="DG756" s="12">
        <f t="shared" si="1734"/>
        <v>0</v>
      </c>
      <c r="DH756" s="12">
        <f t="shared" si="1734"/>
        <v>0</v>
      </c>
      <c r="DI756" s="12">
        <f t="shared" si="1734"/>
        <v>0</v>
      </c>
      <c r="DJ756" s="12">
        <f t="shared" si="1734"/>
        <v>0</v>
      </c>
      <c r="DK756" s="12">
        <f t="shared" si="1734"/>
        <v>0</v>
      </c>
      <c r="DL756" s="12">
        <f t="shared" si="1734"/>
        <v>0</v>
      </c>
      <c r="DM756" s="12">
        <f t="shared" si="1734"/>
        <v>0</v>
      </c>
      <c r="DN756" s="12">
        <f t="shared" si="1734"/>
        <v>0</v>
      </c>
      <c r="DO756" s="12">
        <f t="shared" si="1734"/>
        <v>0</v>
      </c>
      <c r="DP756" s="12">
        <f t="shared" si="1734"/>
        <v>0</v>
      </c>
      <c r="DQ756" s="12">
        <f t="shared" si="1734"/>
        <v>0</v>
      </c>
      <c r="DR756" s="12">
        <f t="shared" si="1734"/>
        <v>0</v>
      </c>
      <c r="DS756" s="12">
        <f t="shared" si="1734"/>
        <v>0</v>
      </c>
      <c r="DT756" s="12">
        <f t="shared" si="1734"/>
        <v>0</v>
      </c>
      <c r="DU756" s="12">
        <f t="shared" si="1734"/>
        <v>0</v>
      </c>
      <c r="DV756" s="12">
        <f t="shared" si="1734"/>
        <v>0</v>
      </c>
      <c r="DW756" s="12">
        <f t="shared" si="1734"/>
        <v>0</v>
      </c>
      <c r="DX756" s="12">
        <f t="shared" si="1734"/>
        <v>0</v>
      </c>
      <c r="DY756" s="12">
        <f t="shared" si="1734"/>
        <v>0</v>
      </c>
    </row>
    <row r="757" spans="1:129" x14ac:dyDescent="0.3">
      <c r="B757" s="2" t="str">
        <f>Infra!$E$2</f>
        <v>Master Infra.</v>
      </c>
      <c r="C757" s="2" t="str">
        <f>Infra!$E$3</f>
        <v>General</v>
      </c>
      <c r="D757" s="128">
        <f>IFERROR(SUMIFS(INDEX(Infra!$B$5:$K$21, MATCH(D$755, Infra!$B$5:$B$21, 0), ), Infra!$B$2:$K$2, $B757, Infra!$B$3:$K$3, $C757), 0)</f>
        <v>9</v>
      </c>
      <c r="E757" s="128"/>
      <c r="F757" s="128"/>
      <c r="G757" s="11">
        <f>SUM(H757:DZ757)</f>
        <v>45</v>
      </c>
      <c r="I757" s="12">
        <f>IF(AND(H750=$D757, I750=$D757), 0, I750)</f>
        <v>0</v>
      </c>
      <c r="J757" s="12">
        <f t="shared" si="1733"/>
        <v>0</v>
      </c>
      <c r="K757" s="12">
        <f t="shared" si="1733"/>
        <v>1</v>
      </c>
      <c r="L757" s="12">
        <f t="shared" si="1733"/>
        <v>2</v>
      </c>
      <c r="M757" s="12">
        <f t="shared" si="1733"/>
        <v>3</v>
      </c>
      <c r="N757" s="12">
        <f t="shared" si="1733"/>
        <v>4</v>
      </c>
      <c r="O757" s="12">
        <f t="shared" si="1733"/>
        <v>5</v>
      </c>
      <c r="P757" s="12">
        <f t="shared" si="1733"/>
        <v>6</v>
      </c>
      <c r="Q757" s="12">
        <f t="shared" si="1733"/>
        <v>7</v>
      </c>
      <c r="R757" s="12">
        <f t="shared" si="1733"/>
        <v>8</v>
      </c>
      <c r="S757" s="12">
        <f t="shared" si="1733"/>
        <v>9</v>
      </c>
      <c r="T757" s="12">
        <f t="shared" si="1733"/>
        <v>0</v>
      </c>
      <c r="U757" s="12">
        <f t="shared" si="1733"/>
        <v>0</v>
      </c>
      <c r="V757" s="12">
        <f t="shared" si="1733"/>
        <v>0</v>
      </c>
      <c r="W757" s="12">
        <f t="shared" si="1733"/>
        <v>0</v>
      </c>
      <c r="X757" s="12">
        <f t="shared" si="1733"/>
        <v>0</v>
      </c>
      <c r="Y757" s="12">
        <f t="shared" si="1733"/>
        <v>0</v>
      </c>
      <c r="Z757" s="12">
        <f t="shared" si="1733"/>
        <v>0</v>
      </c>
      <c r="AA757" s="12">
        <f t="shared" si="1733"/>
        <v>0</v>
      </c>
      <c r="AB757" s="12">
        <f t="shared" si="1733"/>
        <v>0</v>
      </c>
      <c r="AC757" s="12">
        <f t="shared" si="1733"/>
        <v>0</v>
      </c>
      <c r="AD757" s="12">
        <f t="shared" si="1733"/>
        <v>0</v>
      </c>
      <c r="AE757" s="12">
        <f t="shared" si="1733"/>
        <v>0</v>
      </c>
      <c r="AF757" s="12">
        <f t="shared" si="1733"/>
        <v>0</v>
      </c>
      <c r="AG757" s="12">
        <f t="shared" si="1733"/>
        <v>0</v>
      </c>
      <c r="AH757" s="12">
        <f t="shared" si="1733"/>
        <v>0</v>
      </c>
      <c r="AI757" s="12">
        <f t="shared" si="1733"/>
        <v>0</v>
      </c>
      <c r="AJ757" s="12">
        <f t="shared" si="1733"/>
        <v>0</v>
      </c>
      <c r="AK757" s="12">
        <f t="shared" si="1733"/>
        <v>0</v>
      </c>
      <c r="AL757" s="12">
        <f t="shared" si="1733"/>
        <v>0</v>
      </c>
      <c r="AM757" s="12">
        <f t="shared" si="1733"/>
        <v>0</v>
      </c>
      <c r="AN757" s="12">
        <f t="shared" si="1733"/>
        <v>0</v>
      </c>
      <c r="AO757" s="12">
        <f t="shared" si="1733"/>
        <v>0</v>
      </c>
      <c r="AP757" s="12">
        <f t="shared" si="1733"/>
        <v>0</v>
      </c>
      <c r="AQ757" s="12">
        <f t="shared" si="1733"/>
        <v>0</v>
      </c>
      <c r="AR757" s="12">
        <f t="shared" si="1733"/>
        <v>0</v>
      </c>
      <c r="AS757" s="12">
        <f t="shared" si="1733"/>
        <v>0</v>
      </c>
      <c r="AT757" s="12">
        <f t="shared" si="1733"/>
        <v>0</v>
      </c>
      <c r="AU757" s="12">
        <f t="shared" si="1733"/>
        <v>0</v>
      </c>
      <c r="AV757" s="12">
        <f t="shared" si="1733"/>
        <v>0</v>
      </c>
      <c r="AW757" s="12">
        <f t="shared" si="1733"/>
        <v>0</v>
      </c>
      <c r="AX757" s="12">
        <f t="shared" si="1733"/>
        <v>0</v>
      </c>
      <c r="AY757" s="12">
        <f t="shared" si="1733"/>
        <v>0</v>
      </c>
      <c r="AZ757" s="12">
        <f t="shared" si="1733"/>
        <v>0</v>
      </c>
      <c r="BA757" s="12">
        <f t="shared" si="1733"/>
        <v>0</v>
      </c>
      <c r="BB757" s="12">
        <f t="shared" si="1733"/>
        <v>0</v>
      </c>
      <c r="BC757" s="12">
        <f t="shared" si="1733"/>
        <v>0</v>
      </c>
      <c r="BD757" s="12">
        <f t="shared" si="1733"/>
        <v>0</v>
      </c>
      <c r="BE757" s="12">
        <f t="shared" si="1733"/>
        <v>0</v>
      </c>
      <c r="BF757" s="12">
        <f t="shared" si="1733"/>
        <v>0</v>
      </c>
      <c r="BG757" s="12">
        <f t="shared" si="1733"/>
        <v>0</v>
      </c>
      <c r="BH757" s="12">
        <f t="shared" si="1733"/>
        <v>0</v>
      </c>
      <c r="BI757" s="12">
        <f t="shared" si="1733"/>
        <v>0</v>
      </c>
      <c r="BJ757" s="12">
        <f t="shared" si="1733"/>
        <v>0</v>
      </c>
      <c r="BK757" s="12">
        <f t="shared" si="1733"/>
        <v>0</v>
      </c>
      <c r="BL757" s="12">
        <f t="shared" si="1733"/>
        <v>0</v>
      </c>
      <c r="BM757" s="12">
        <f t="shared" si="1733"/>
        <v>0</v>
      </c>
      <c r="BN757" s="12">
        <f t="shared" si="1733"/>
        <v>0</v>
      </c>
      <c r="BO757" s="12">
        <f t="shared" si="1733"/>
        <v>0</v>
      </c>
      <c r="BP757" s="12">
        <f t="shared" si="1733"/>
        <v>0</v>
      </c>
      <c r="BQ757" s="12">
        <f t="shared" si="1733"/>
        <v>0</v>
      </c>
      <c r="BR757" s="12">
        <f t="shared" si="1733"/>
        <v>0</v>
      </c>
      <c r="BS757" s="12">
        <f t="shared" si="1733"/>
        <v>0</v>
      </c>
      <c r="BT757" s="12">
        <f t="shared" si="1733"/>
        <v>0</v>
      </c>
      <c r="BU757" s="12">
        <f t="shared" si="1733"/>
        <v>0</v>
      </c>
      <c r="BV757" s="12">
        <f t="shared" si="1734"/>
        <v>0</v>
      </c>
      <c r="BW757" s="12">
        <f t="shared" si="1734"/>
        <v>0</v>
      </c>
      <c r="BX757" s="12">
        <f t="shared" si="1734"/>
        <v>0</v>
      </c>
      <c r="BY757" s="12">
        <f t="shared" si="1734"/>
        <v>0</v>
      </c>
      <c r="BZ757" s="12">
        <f t="shared" si="1734"/>
        <v>0</v>
      </c>
      <c r="CA757" s="12">
        <f t="shared" si="1734"/>
        <v>0</v>
      </c>
      <c r="CB757" s="12">
        <f t="shared" si="1734"/>
        <v>0</v>
      </c>
      <c r="CC757" s="12">
        <f t="shared" si="1734"/>
        <v>0</v>
      </c>
      <c r="CD757" s="12">
        <f t="shared" si="1734"/>
        <v>0</v>
      </c>
      <c r="CE757" s="12">
        <f t="shared" si="1734"/>
        <v>0</v>
      </c>
      <c r="CF757" s="12">
        <f t="shared" si="1734"/>
        <v>0</v>
      </c>
      <c r="CG757" s="12">
        <f t="shared" si="1734"/>
        <v>0</v>
      </c>
      <c r="CH757" s="12">
        <f t="shared" si="1734"/>
        <v>0</v>
      </c>
      <c r="CI757" s="12">
        <f t="shared" si="1734"/>
        <v>0</v>
      </c>
      <c r="CJ757" s="12">
        <f t="shared" si="1734"/>
        <v>0</v>
      </c>
      <c r="CK757" s="12">
        <f t="shared" si="1734"/>
        <v>0</v>
      </c>
      <c r="CL757" s="12">
        <f t="shared" si="1734"/>
        <v>0</v>
      </c>
      <c r="CM757" s="12">
        <f t="shared" si="1734"/>
        <v>0</v>
      </c>
      <c r="CN757" s="12">
        <f t="shared" si="1734"/>
        <v>0</v>
      </c>
      <c r="CO757" s="12">
        <f t="shared" si="1734"/>
        <v>0</v>
      </c>
      <c r="CP757" s="12">
        <f t="shared" si="1734"/>
        <v>0</v>
      </c>
      <c r="CQ757" s="12">
        <f t="shared" si="1734"/>
        <v>0</v>
      </c>
      <c r="CR757" s="12">
        <f t="shared" si="1734"/>
        <v>0</v>
      </c>
      <c r="CS757" s="12">
        <f t="shared" si="1734"/>
        <v>0</v>
      </c>
      <c r="CT757" s="12">
        <f t="shared" si="1734"/>
        <v>0</v>
      </c>
      <c r="CU757" s="12">
        <f t="shared" si="1734"/>
        <v>0</v>
      </c>
      <c r="CV757" s="12">
        <f t="shared" si="1734"/>
        <v>0</v>
      </c>
      <c r="CW757" s="12">
        <f t="shared" si="1734"/>
        <v>0</v>
      </c>
      <c r="CX757" s="12">
        <f t="shared" si="1734"/>
        <v>0</v>
      </c>
      <c r="CY757" s="12">
        <f t="shared" si="1734"/>
        <v>0</v>
      </c>
      <c r="CZ757" s="12">
        <f t="shared" si="1734"/>
        <v>0</v>
      </c>
      <c r="DA757" s="12">
        <f t="shared" si="1734"/>
        <v>0</v>
      </c>
      <c r="DB757" s="12">
        <f t="shared" si="1734"/>
        <v>0</v>
      </c>
      <c r="DC757" s="12">
        <f t="shared" si="1734"/>
        <v>0</v>
      </c>
      <c r="DD757" s="12">
        <f t="shared" si="1734"/>
        <v>0</v>
      </c>
      <c r="DE757" s="12">
        <f t="shared" si="1734"/>
        <v>0</v>
      </c>
      <c r="DF757" s="12">
        <f t="shared" si="1734"/>
        <v>0</v>
      </c>
      <c r="DG757" s="12">
        <f t="shared" si="1734"/>
        <v>0</v>
      </c>
      <c r="DH757" s="12">
        <f t="shared" si="1734"/>
        <v>0</v>
      </c>
      <c r="DI757" s="12">
        <f t="shared" si="1734"/>
        <v>0</v>
      </c>
      <c r="DJ757" s="12">
        <f t="shared" si="1734"/>
        <v>0</v>
      </c>
      <c r="DK757" s="12">
        <f t="shared" si="1734"/>
        <v>0</v>
      </c>
      <c r="DL757" s="12">
        <f t="shared" si="1734"/>
        <v>0</v>
      </c>
      <c r="DM757" s="12">
        <f t="shared" si="1734"/>
        <v>0</v>
      </c>
      <c r="DN757" s="12">
        <f t="shared" si="1734"/>
        <v>0</v>
      </c>
      <c r="DO757" s="12">
        <f t="shared" si="1734"/>
        <v>0</v>
      </c>
      <c r="DP757" s="12">
        <f t="shared" si="1734"/>
        <v>0</v>
      </c>
      <c r="DQ757" s="12">
        <f t="shared" si="1734"/>
        <v>0</v>
      </c>
      <c r="DR757" s="12">
        <f t="shared" si="1734"/>
        <v>0</v>
      </c>
      <c r="DS757" s="12">
        <f t="shared" si="1734"/>
        <v>0</v>
      </c>
      <c r="DT757" s="12">
        <f t="shared" si="1734"/>
        <v>0</v>
      </c>
      <c r="DU757" s="12">
        <f t="shared" si="1734"/>
        <v>0</v>
      </c>
      <c r="DV757" s="12">
        <f t="shared" si="1734"/>
        <v>0</v>
      </c>
      <c r="DW757" s="12">
        <f t="shared" si="1734"/>
        <v>0</v>
      </c>
      <c r="DX757" s="12">
        <f t="shared" si="1734"/>
        <v>0</v>
      </c>
      <c r="DY757" s="12">
        <f t="shared" si="1734"/>
        <v>0</v>
      </c>
    </row>
    <row r="758" spans="1:129" x14ac:dyDescent="0.3">
      <c r="B758" s="2" t="str">
        <f>Infra!$F$2</f>
        <v>Amenities</v>
      </c>
      <c r="C758" s="2" t="str">
        <f>Infra!$F$3</f>
        <v>General</v>
      </c>
      <c r="D758" s="128">
        <f>IFERROR(SUMIFS(INDEX(Infra!$B$5:$K$21, MATCH(D$755, Infra!$B$5:$B$21, 0), ), Infra!$B$2:$K$2, $B758, Infra!$B$3:$K$3, $C758), 0)</f>
        <v>9</v>
      </c>
      <c r="E758" s="128"/>
      <c r="F758" s="128"/>
      <c r="G758" s="11">
        <f>SUM(H758:DZ758)</f>
        <v>45</v>
      </c>
      <c r="I758" s="12">
        <f>IF(AND(H751=$D758, I751=$D758), 0, I751)</f>
        <v>0</v>
      </c>
      <c r="J758" s="12">
        <f t="shared" si="1733"/>
        <v>0</v>
      </c>
      <c r="K758" s="12">
        <f t="shared" si="1733"/>
        <v>0</v>
      </c>
      <c r="L758" s="12">
        <f t="shared" si="1733"/>
        <v>0</v>
      </c>
      <c r="M758" s="12">
        <f t="shared" si="1733"/>
        <v>0</v>
      </c>
      <c r="N758" s="12">
        <f t="shared" si="1733"/>
        <v>0</v>
      </c>
      <c r="O758" s="12">
        <f t="shared" si="1733"/>
        <v>0</v>
      </c>
      <c r="P758" s="12">
        <f t="shared" si="1733"/>
        <v>1</v>
      </c>
      <c r="Q758" s="12">
        <f t="shared" si="1733"/>
        <v>2</v>
      </c>
      <c r="R758" s="12">
        <f t="shared" si="1733"/>
        <v>3</v>
      </c>
      <c r="S758" s="12">
        <f t="shared" si="1733"/>
        <v>4</v>
      </c>
      <c r="T758" s="12">
        <f t="shared" si="1733"/>
        <v>5</v>
      </c>
      <c r="U758" s="12">
        <f t="shared" si="1733"/>
        <v>6</v>
      </c>
      <c r="V758" s="12">
        <f t="shared" si="1733"/>
        <v>7</v>
      </c>
      <c r="W758" s="12">
        <f t="shared" si="1733"/>
        <v>8</v>
      </c>
      <c r="X758" s="12">
        <f t="shared" si="1733"/>
        <v>9</v>
      </c>
      <c r="Y758" s="12">
        <f t="shared" si="1733"/>
        <v>0</v>
      </c>
      <c r="Z758" s="12">
        <f t="shared" si="1733"/>
        <v>0</v>
      </c>
      <c r="AA758" s="12">
        <f t="shared" si="1733"/>
        <v>0</v>
      </c>
      <c r="AB758" s="12">
        <f t="shared" si="1733"/>
        <v>0</v>
      </c>
      <c r="AC758" s="12">
        <f t="shared" si="1733"/>
        <v>0</v>
      </c>
      <c r="AD758" s="12">
        <f t="shared" si="1733"/>
        <v>0</v>
      </c>
      <c r="AE758" s="12">
        <f t="shared" si="1733"/>
        <v>0</v>
      </c>
      <c r="AF758" s="12">
        <f t="shared" si="1733"/>
        <v>0</v>
      </c>
      <c r="AG758" s="12">
        <f t="shared" si="1733"/>
        <v>0</v>
      </c>
      <c r="AH758" s="12">
        <f t="shared" si="1733"/>
        <v>0</v>
      </c>
      <c r="AI758" s="12">
        <f t="shared" si="1733"/>
        <v>0</v>
      </c>
      <c r="AJ758" s="12">
        <f t="shared" si="1733"/>
        <v>0</v>
      </c>
      <c r="AK758" s="12">
        <f t="shared" si="1733"/>
        <v>0</v>
      </c>
      <c r="AL758" s="12">
        <f t="shared" si="1733"/>
        <v>0</v>
      </c>
      <c r="AM758" s="12">
        <f t="shared" si="1733"/>
        <v>0</v>
      </c>
      <c r="AN758" s="12">
        <f t="shared" si="1733"/>
        <v>0</v>
      </c>
      <c r="AO758" s="12">
        <f t="shared" si="1733"/>
        <v>0</v>
      </c>
      <c r="AP758" s="12">
        <f t="shared" si="1733"/>
        <v>0</v>
      </c>
      <c r="AQ758" s="12">
        <f t="shared" si="1733"/>
        <v>0</v>
      </c>
      <c r="AR758" s="12">
        <f t="shared" si="1733"/>
        <v>0</v>
      </c>
      <c r="AS758" s="12">
        <f t="shared" si="1733"/>
        <v>0</v>
      </c>
      <c r="AT758" s="12">
        <f t="shared" si="1733"/>
        <v>0</v>
      </c>
      <c r="AU758" s="12">
        <f t="shared" si="1733"/>
        <v>0</v>
      </c>
      <c r="AV758" s="12">
        <f t="shared" si="1733"/>
        <v>0</v>
      </c>
      <c r="AW758" s="12">
        <f t="shared" si="1733"/>
        <v>0</v>
      </c>
      <c r="AX758" s="12">
        <f t="shared" si="1733"/>
        <v>0</v>
      </c>
      <c r="AY758" s="12">
        <f t="shared" si="1733"/>
        <v>0</v>
      </c>
      <c r="AZ758" s="12">
        <f t="shared" si="1733"/>
        <v>0</v>
      </c>
      <c r="BA758" s="12">
        <f t="shared" si="1733"/>
        <v>0</v>
      </c>
      <c r="BB758" s="12">
        <f t="shared" si="1733"/>
        <v>0</v>
      </c>
      <c r="BC758" s="12">
        <f t="shared" si="1733"/>
        <v>0</v>
      </c>
      <c r="BD758" s="12">
        <f t="shared" si="1733"/>
        <v>0</v>
      </c>
      <c r="BE758" s="12">
        <f t="shared" si="1733"/>
        <v>0</v>
      </c>
      <c r="BF758" s="12">
        <f t="shared" si="1733"/>
        <v>0</v>
      </c>
      <c r="BG758" s="12">
        <f t="shared" si="1733"/>
        <v>0</v>
      </c>
      <c r="BH758" s="12">
        <f t="shared" si="1733"/>
        <v>0</v>
      </c>
      <c r="BI758" s="12">
        <f t="shared" si="1733"/>
        <v>0</v>
      </c>
      <c r="BJ758" s="12">
        <f t="shared" si="1733"/>
        <v>0</v>
      </c>
      <c r="BK758" s="12">
        <f t="shared" si="1733"/>
        <v>0</v>
      </c>
      <c r="BL758" s="12">
        <f t="shared" si="1733"/>
        <v>0</v>
      </c>
      <c r="BM758" s="12">
        <f t="shared" si="1733"/>
        <v>0</v>
      </c>
      <c r="BN758" s="12">
        <f t="shared" si="1733"/>
        <v>0</v>
      </c>
      <c r="BO758" s="12">
        <f t="shared" si="1733"/>
        <v>0</v>
      </c>
      <c r="BP758" s="12">
        <f t="shared" si="1733"/>
        <v>0</v>
      </c>
      <c r="BQ758" s="12">
        <f t="shared" si="1733"/>
        <v>0</v>
      </c>
      <c r="BR758" s="12">
        <f t="shared" si="1733"/>
        <v>0</v>
      </c>
      <c r="BS758" s="12">
        <f t="shared" si="1733"/>
        <v>0</v>
      </c>
      <c r="BT758" s="12">
        <f t="shared" si="1733"/>
        <v>0</v>
      </c>
      <c r="BU758" s="12">
        <f t="shared" si="1733"/>
        <v>0</v>
      </c>
      <c r="BV758" s="12">
        <f t="shared" si="1734"/>
        <v>0</v>
      </c>
      <c r="BW758" s="12">
        <f t="shared" si="1734"/>
        <v>0</v>
      </c>
      <c r="BX758" s="12">
        <f t="shared" si="1734"/>
        <v>0</v>
      </c>
      <c r="BY758" s="12">
        <f t="shared" si="1734"/>
        <v>0</v>
      </c>
      <c r="BZ758" s="12">
        <f t="shared" si="1734"/>
        <v>0</v>
      </c>
      <c r="CA758" s="12">
        <f t="shared" si="1734"/>
        <v>0</v>
      </c>
      <c r="CB758" s="12">
        <f t="shared" si="1734"/>
        <v>0</v>
      </c>
      <c r="CC758" s="12">
        <f t="shared" si="1734"/>
        <v>0</v>
      </c>
      <c r="CD758" s="12">
        <f t="shared" si="1734"/>
        <v>0</v>
      </c>
      <c r="CE758" s="12">
        <f t="shared" si="1734"/>
        <v>0</v>
      </c>
      <c r="CF758" s="12">
        <f t="shared" si="1734"/>
        <v>0</v>
      </c>
      <c r="CG758" s="12">
        <f t="shared" si="1734"/>
        <v>0</v>
      </c>
      <c r="CH758" s="12">
        <f t="shared" si="1734"/>
        <v>0</v>
      </c>
      <c r="CI758" s="12">
        <f t="shared" si="1734"/>
        <v>0</v>
      </c>
      <c r="CJ758" s="12">
        <f t="shared" si="1734"/>
        <v>0</v>
      </c>
      <c r="CK758" s="12">
        <f t="shared" si="1734"/>
        <v>0</v>
      </c>
      <c r="CL758" s="12">
        <f t="shared" si="1734"/>
        <v>0</v>
      </c>
      <c r="CM758" s="12">
        <f t="shared" si="1734"/>
        <v>0</v>
      </c>
      <c r="CN758" s="12">
        <f t="shared" si="1734"/>
        <v>0</v>
      </c>
      <c r="CO758" s="12">
        <f t="shared" si="1734"/>
        <v>0</v>
      </c>
      <c r="CP758" s="12">
        <f t="shared" si="1734"/>
        <v>0</v>
      </c>
      <c r="CQ758" s="12">
        <f t="shared" si="1734"/>
        <v>0</v>
      </c>
      <c r="CR758" s="12">
        <f t="shared" si="1734"/>
        <v>0</v>
      </c>
      <c r="CS758" s="12">
        <f t="shared" si="1734"/>
        <v>0</v>
      </c>
      <c r="CT758" s="12">
        <f t="shared" si="1734"/>
        <v>0</v>
      </c>
      <c r="CU758" s="12">
        <f t="shared" si="1734"/>
        <v>0</v>
      </c>
      <c r="CV758" s="12">
        <f t="shared" si="1734"/>
        <v>0</v>
      </c>
      <c r="CW758" s="12">
        <f t="shared" si="1734"/>
        <v>0</v>
      </c>
      <c r="CX758" s="12">
        <f t="shared" si="1734"/>
        <v>0</v>
      </c>
      <c r="CY758" s="12">
        <f t="shared" si="1734"/>
        <v>0</v>
      </c>
      <c r="CZ758" s="12">
        <f t="shared" si="1734"/>
        <v>0</v>
      </c>
      <c r="DA758" s="12">
        <f t="shared" si="1734"/>
        <v>0</v>
      </c>
      <c r="DB758" s="12">
        <f t="shared" si="1734"/>
        <v>0</v>
      </c>
      <c r="DC758" s="12">
        <f t="shared" si="1734"/>
        <v>0</v>
      </c>
      <c r="DD758" s="12">
        <f t="shared" si="1734"/>
        <v>0</v>
      </c>
      <c r="DE758" s="12">
        <f t="shared" si="1734"/>
        <v>0</v>
      </c>
      <c r="DF758" s="12">
        <f t="shared" si="1734"/>
        <v>0</v>
      </c>
      <c r="DG758" s="12">
        <f t="shared" si="1734"/>
        <v>0</v>
      </c>
      <c r="DH758" s="12">
        <f t="shared" si="1734"/>
        <v>0</v>
      </c>
      <c r="DI758" s="12">
        <f t="shared" si="1734"/>
        <v>0</v>
      </c>
      <c r="DJ758" s="12">
        <f t="shared" si="1734"/>
        <v>0</v>
      </c>
      <c r="DK758" s="12">
        <f t="shared" si="1734"/>
        <v>0</v>
      </c>
      <c r="DL758" s="12">
        <f t="shared" si="1734"/>
        <v>0</v>
      </c>
      <c r="DM758" s="12">
        <f t="shared" si="1734"/>
        <v>0</v>
      </c>
      <c r="DN758" s="12">
        <f t="shared" si="1734"/>
        <v>0</v>
      </c>
      <c r="DO758" s="12">
        <f t="shared" si="1734"/>
        <v>0</v>
      </c>
      <c r="DP758" s="12">
        <f t="shared" si="1734"/>
        <v>0</v>
      </c>
      <c r="DQ758" s="12">
        <f t="shared" si="1734"/>
        <v>0</v>
      </c>
      <c r="DR758" s="12">
        <f t="shared" si="1734"/>
        <v>0</v>
      </c>
      <c r="DS758" s="12">
        <f t="shared" si="1734"/>
        <v>0</v>
      </c>
      <c r="DT758" s="12">
        <f t="shared" si="1734"/>
        <v>0</v>
      </c>
      <c r="DU758" s="12">
        <f t="shared" si="1734"/>
        <v>0</v>
      </c>
      <c r="DV758" s="12">
        <f t="shared" si="1734"/>
        <v>0</v>
      </c>
      <c r="DW758" s="12">
        <f t="shared" si="1734"/>
        <v>0</v>
      </c>
      <c r="DX758" s="12">
        <f t="shared" si="1734"/>
        <v>0</v>
      </c>
      <c r="DY758" s="12">
        <f t="shared" si="1734"/>
        <v>0</v>
      </c>
    </row>
    <row r="759" spans="1:129" x14ac:dyDescent="0.3">
      <c r="B759" s="2" t="str">
        <f>Infra!$G$2</f>
        <v>Signs &amp; Landsc.</v>
      </c>
      <c r="C759" s="2" t="str">
        <f>Infra!$G$3</f>
        <v>General</v>
      </c>
      <c r="D759" s="128">
        <f>IFERROR(SUMIFS(INDEX(Infra!$B$5:$K$21, MATCH(D$755, Infra!$B$5:$B$21, 0), ), Infra!$B$2:$K$2, $B759, Infra!$B$3:$K$3, $C759), 0)</f>
        <v>1</v>
      </c>
      <c r="E759" s="128"/>
      <c r="F759" s="128"/>
      <c r="G759" s="11">
        <f>SUM(H759:DZ759)</f>
        <v>1</v>
      </c>
      <c r="I759" s="12">
        <f>IF(AND(H752=$D759, I752=$D759), 0, I752)</f>
        <v>0</v>
      </c>
      <c r="J759" s="12">
        <f t="shared" si="1733"/>
        <v>0</v>
      </c>
      <c r="K759" s="12">
        <f t="shared" si="1733"/>
        <v>1</v>
      </c>
      <c r="L759" s="12">
        <f t="shared" si="1733"/>
        <v>0</v>
      </c>
      <c r="M759" s="12">
        <f t="shared" si="1733"/>
        <v>0</v>
      </c>
      <c r="N759" s="12">
        <f t="shared" si="1733"/>
        <v>0</v>
      </c>
      <c r="O759" s="12">
        <f t="shared" si="1733"/>
        <v>0</v>
      </c>
      <c r="P759" s="12">
        <f t="shared" si="1733"/>
        <v>0</v>
      </c>
      <c r="Q759" s="12">
        <f t="shared" si="1733"/>
        <v>0</v>
      </c>
      <c r="R759" s="12">
        <f t="shared" si="1733"/>
        <v>0</v>
      </c>
      <c r="S759" s="12">
        <f t="shared" si="1733"/>
        <v>0</v>
      </c>
      <c r="T759" s="12">
        <f t="shared" si="1733"/>
        <v>0</v>
      </c>
      <c r="U759" s="12">
        <f t="shared" si="1733"/>
        <v>0</v>
      </c>
      <c r="V759" s="12">
        <f t="shared" si="1733"/>
        <v>0</v>
      </c>
      <c r="W759" s="12">
        <f t="shared" si="1733"/>
        <v>0</v>
      </c>
      <c r="X759" s="12">
        <f t="shared" si="1733"/>
        <v>0</v>
      </c>
      <c r="Y759" s="12">
        <f t="shared" si="1733"/>
        <v>0</v>
      </c>
      <c r="Z759" s="12">
        <f t="shared" si="1733"/>
        <v>0</v>
      </c>
      <c r="AA759" s="12">
        <f t="shared" si="1733"/>
        <v>0</v>
      </c>
      <c r="AB759" s="12">
        <f t="shared" si="1733"/>
        <v>0</v>
      </c>
      <c r="AC759" s="12">
        <f t="shared" si="1733"/>
        <v>0</v>
      </c>
      <c r="AD759" s="12">
        <f t="shared" si="1733"/>
        <v>0</v>
      </c>
      <c r="AE759" s="12">
        <f t="shared" si="1733"/>
        <v>0</v>
      </c>
      <c r="AF759" s="12">
        <f t="shared" si="1733"/>
        <v>0</v>
      </c>
      <c r="AG759" s="12">
        <f t="shared" si="1733"/>
        <v>0</v>
      </c>
      <c r="AH759" s="12">
        <f t="shared" si="1733"/>
        <v>0</v>
      </c>
      <c r="AI759" s="12">
        <f t="shared" si="1733"/>
        <v>0</v>
      </c>
      <c r="AJ759" s="12">
        <f t="shared" si="1733"/>
        <v>0</v>
      </c>
      <c r="AK759" s="12">
        <f t="shared" si="1733"/>
        <v>0</v>
      </c>
      <c r="AL759" s="12">
        <f t="shared" si="1733"/>
        <v>0</v>
      </c>
      <c r="AM759" s="12">
        <f t="shared" si="1733"/>
        <v>0</v>
      </c>
      <c r="AN759" s="12">
        <f t="shared" si="1733"/>
        <v>0</v>
      </c>
      <c r="AO759" s="12">
        <f t="shared" si="1733"/>
        <v>0</v>
      </c>
      <c r="AP759" s="12">
        <f t="shared" si="1733"/>
        <v>0</v>
      </c>
      <c r="AQ759" s="12">
        <f t="shared" si="1733"/>
        <v>0</v>
      </c>
      <c r="AR759" s="12">
        <f t="shared" si="1733"/>
        <v>0</v>
      </c>
      <c r="AS759" s="12">
        <f t="shared" si="1733"/>
        <v>0</v>
      </c>
      <c r="AT759" s="12">
        <f t="shared" si="1733"/>
        <v>0</v>
      </c>
      <c r="AU759" s="12">
        <f t="shared" si="1733"/>
        <v>0</v>
      </c>
      <c r="AV759" s="12">
        <f t="shared" si="1733"/>
        <v>0</v>
      </c>
      <c r="AW759" s="12">
        <f t="shared" si="1733"/>
        <v>0</v>
      </c>
      <c r="AX759" s="12">
        <f t="shared" si="1733"/>
        <v>0</v>
      </c>
      <c r="AY759" s="12">
        <f t="shared" si="1733"/>
        <v>0</v>
      </c>
      <c r="AZ759" s="12">
        <f t="shared" si="1733"/>
        <v>0</v>
      </c>
      <c r="BA759" s="12">
        <f t="shared" si="1733"/>
        <v>0</v>
      </c>
      <c r="BB759" s="12">
        <f t="shared" si="1733"/>
        <v>0</v>
      </c>
      <c r="BC759" s="12">
        <f t="shared" si="1733"/>
        <v>0</v>
      </c>
      <c r="BD759" s="12">
        <f t="shared" si="1733"/>
        <v>0</v>
      </c>
      <c r="BE759" s="12">
        <f t="shared" si="1733"/>
        <v>0</v>
      </c>
      <c r="BF759" s="12">
        <f t="shared" si="1733"/>
        <v>0</v>
      </c>
      <c r="BG759" s="12">
        <f t="shared" si="1733"/>
        <v>0</v>
      </c>
      <c r="BH759" s="12">
        <f t="shared" si="1733"/>
        <v>0</v>
      </c>
      <c r="BI759" s="12">
        <f t="shared" si="1733"/>
        <v>0</v>
      </c>
      <c r="BJ759" s="12">
        <f t="shared" si="1733"/>
        <v>0</v>
      </c>
      <c r="BK759" s="12">
        <f t="shared" si="1733"/>
        <v>0</v>
      </c>
      <c r="BL759" s="12">
        <f t="shared" si="1733"/>
        <v>0</v>
      </c>
      <c r="BM759" s="12">
        <f t="shared" si="1733"/>
        <v>0</v>
      </c>
      <c r="BN759" s="12">
        <f t="shared" si="1733"/>
        <v>0</v>
      </c>
      <c r="BO759" s="12">
        <f t="shared" si="1733"/>
        <v>0</v>
      </c>
      <c r="BP759" s="12">
        <f t="shared" si="1733"/>
        <v>0</v>
      </c>
      <c r="BQ759" s="12">
        <f t="shared" si="1733"/>
        <v>0</v>
      </c>
      <c r="BR759" s="12">
        <f t="shared" si="1733"/>
        <v>0</v>
      </c>
      <c r="BS759" s="12">
        <f t="shared" si="1733"/>
        <v>0</v>
      </c>
      <c r="BT759" s="12">
        <f t="shared" si="1733"/>
        <v>0</v>
      </c>
      <c r="BU759" s="12">
        <f t="shared" ref="BU759" si="1735">IF(AND(BT752=$D759, BU752=$D759), 0, BU752)</f>
        <v>0</v>
      </c>
      <c r="BV759" s="12">
        <f t="shared" si="1734"/>
        <v>0</v>
      </c>
      <c r="BW759" s="12">
        <f t="shared" si="1734"/>
        <v>0</v>
      </c>
      <c r="BX759" s="12">
        <f t="shared" si="1734"/>
        <v>0</v>
      </c>
      <c r="BY759" s="12">
        <f t="shared" si="1734"/>
        <v>0</v>
      </c>
      <c r="BZ759" s="12">
        <f t="shared" si="1734"/>
        <v>0</v>
      </c>
      <c r="CA759" s="12">
        <f t="shared" si="1734"/>
        <v>0</v>
      </c>
      <c r="CB759" s="12">
        <f t="shared" si="1734"/>
        <v>0</v>
      </c>
      <c r="CC759" s="12">
        <f t="shared" si="1734"/>
        <v>0</v>
      </c>
      <c r="CD759" s="12">
        <f t="shared" si="1734"/>
        <v>0</v>
      </c>
      <c r="CE759" s="12">
        <f t="shared" si="1734"/>
        <v>0</v>
      </c>
      <c r="CF759" s="12">
        <f t="shared" si="1734"/>
        <v>0</v>
      </c>
      <c r="CG759" s="12">
        <f t="shared" si="1734"/>
        <v>0</v>
      </c>
      <c r="CH759" s="12">
        <f t="shared" si="1734"/>
        <v>0</v>
      </c>
      <c r="CI759" s="12">
        <f t="shared" si="1734"/>
        <v>0</v>
      </c>
      <c r="CJ759" s="12">
        <f t="shared" si="1734"/>
        <v>0</v>
      </c>
      <c r="CK759" s="12">
        <f t="shared" si="1734"/>
        <v>0</v>
      </c>
      <c r="CL759" s="12">
        <f t="shared" si="1734"/>
        <v>0</v>
      </c>
      <c r="CM759" s="12">
        <f t="shared" si="1734"/>
        <v>0</v>
      </c>
      <c r="CN759" s="12">
        <f t="shared" si="1734"/>
        <v>0</v>
      </c>
      <c r="CO759" s="12">
        <f t="shared" si="1734"/>
        <v>0</v>
      </c>
      <c r="CP759" s="12">
        <f t="shared" si="1734"/>
        <v>0</v>
      </c>
      <c r="CQ759" s="12">
        <f t="shared" si="1734"/>
        <v>0</v>
      </c>
      <c r="CR759" s="12">
        <f t="shared" si="1734"/>
        <v>0</v>
      </c>
      <c r="CS759" s="12">
        <f t="shared" si="1734"/>
        <v>0</v>
      </c>
      <c r="CT759" s="12">
        <f t="shared" si="1734"/>
        <v>0</v>
      </c>
      <c r="CU759" s="12">
        <f t="shared" si="1734"/>
        <v>0</v>
      </c>
      <c r="CV759" s="12">
        <f t="shared" si="1734"/>
        <v>0</v>
      </c>
      <c r="CW759" s="12">
        <f t="shared" si="1734"/>
        <v>0</v>
      </c>
      <c r="CX759" s="12">
        <f t="shared" si="1734"/>
        <v>0</v>
      </c>
      <c r="CY759" s="12">
        <f t="shared" si="1734"/>
        <v>0</v>
      </c>
      <c r="CZ759" s="12">
        <f t="shared" si="1734"/>
        <v>0</v>
      </c>
      <c r="DA759" s="12">
        <f t="shared" si="1734"/>
        <v>0</v>
      </c>
      <c r="DB759" s="12">
        <f t="shared" si="1734"/>
        <v>0</v>
      </c>
      <c r="DC759" s="12">
        <f t="shared" si="1734"/>
        <v>0</v>
      </c>
      <c r="DD759" s="12">
        <f t="shared" si="1734"/>
        <v>0</v>
      </c>
      <c r="DE759" s="12">
        <f t="shared" si="1734"/>
        <v>0</v>
      </c>
      <c r="DF759" s="12">
        <f t="shared" si="1734"/>
        <v>0</v>
      </c>
      <c r="DG759" s="12">
        <f t="shared" si="1734"/>
        <v>0</v>
      </c>
      <c r="DH759" s="12">
        <f t="shared" si="1734"/>
        <v>0</v>
      </c>
      <c r="DI759" s="12">
        <f t="shared" si="1734"/>
        <v>0</v>
      </c>
      <c r="DJ759" s="12">
        <f t="shared" si="1734"/>
        <v>0</v>
      </c>
      <c r="DK759" s="12">
        <f t="shared" si="1734"/>
        <v>0</v>
      </c>
      <c r="DL759" s="12">
        <f t="shared" si="1734"/>
        <v>0</v>
      </c>
      <c r="DM759" s="12">
        <f t="shared" si="1734"/>
        <v>0</v>
      </c>
      <c r="DN759" s="12">
        <f t="shared" si="1734"/>
        <v>0</v>
      </c>
      <c r="DO759" s="12">
        <f t="shared" si="1734"/>
        <v>0</v>
      </c>
      <c r="DP759" s="12">
        <f t="shared" si="1734"/>
        <v>0</v>
      </c>
      <c r="DQ759" s="12">
        <f t="shared" si="1734"/>
        <v>0</v>
      </c>
      <c r="DR759" s="12">
        <f t="shared" si="1734"/>
        <v>0</v>
      </c>
      <c r="DS759" s="12">
        <f t="shared" si="1734"/>
        <v>0</v>
      </c>
      <c r="DT759" s="12">
        <f t="shared" si="1734"/>
        <v>0</v>
      </c>
      <c r="DU759" s="12">
        <f t="shared" si="1734"/>
        <v>0</v>
      </c>
      <c r="DV759" s="12">
        <f t="shared" si="1734"/>
        <v>0</v>
      </c>
      <c r="DW759" s="12">
        <f t="shared" si="1734"/>
        <v>0</v>
      </c>
      <c r="DX759" s="12">
        <f t="shared" si="1734"/>
        <v>0</v>
      </c>
      <c r="DY759" s="12">
        <f t="shared" si="1734"/>
        <v>0</v>
      </c>
    </row>
    <row r="760" spans="1:129" x14ac:dyDescent="0.3">
      <c r="B760" s="2" t="str">
        <f>Infra!$H$2</f>
        <v>Sales Center</v>
      </c>
      <c r="C760" s="2" t="str">
        <f>Infra!$H$3</f>
        <v>General</v>
      </c>
      <c r="D760" s="128">
        <f>IFERROR(SUMIFS(INDEX(Infra!$B$5:$K$21, MATCH(D$755, Infra!$B$5:$B$21, 0), ), Infra!$B$2:$K$2, $B760, Infra!$B$3:$K$3, $C760), 0)</f>
        <v>9</v>
      </c>
      <c r="E760" s="128"/>
      <c r="F760" s="128"/>
      <c r="G760" s="11">
        <f>SUM(H760:DZ760)</f>
        <v>45</v>
      </c>
      <c r="I760" s="12">
        <f>IF(AND(H753=$D760, I753=$D760), 0, I753)</f>
        <v>0</v>
      </c>
      <c r="J760" s="12">
        <f t="shared" ref="J760:BU760" si="1736">IF(AND(I753=$D760, J753=$D760), 0, J753)</f>
        <v>0</v>
      </c>
      <c r="K760" s="12">
        <f t="shared" si="1736"/>
        <v>0</v>
      </c>
      <c r="L760" s="12">
        <f t="shared" si="1736"/>
        <v>0</v>
      </c>
      <c r="M760" s="12">
        <f t="shared" si="1736"/>
        <v>0</v>
      </c>
      <c r="N760" s="12">
        <f t="shared" si="1736"/>
        <v>0</v>
      </c>
      <c r="O760" s="12">
        <f t="shared" si="1736"/>
        <v>0</v>
      </c>
      <c r="P760" s="12">
        <f t="shared" si="1736"/>
        <v>1</v>
      </c>
      <c r="Q760" s="12">
        <f t="shared" si="1736"/>
        <v>2</v>
      </c>
      <c r="R760" s="12">
        <f t="shared" si="1736"/>
        <v>3</v>
      </c>
      <c r="S760" s="12">
        <f t="shared" si="1736"/>
        <v>4</v>
      </c>
      <c r="T760" s="12">
        <f t="shared" si="1736"/>
        <v>5</v>
      </c>
      <c r="U760" s="12">
        <f t="shared" si="1736"/>
        <v>6</v>
      </c>
      <c r="V760" s="12">
        <f t="shared" si="1736"/>
        <v>7</v>
      </c>
      <c r="W760" s="12">
        <f t="shared" si="1736"/>
        <v>8</v>
      </c>
      <c r="X760" s="12">
        <f t="shared" si="1736"/>
        <v>9</v>
      </c>
      <c r="Y760" s="12">
        <f t="shared" si="1736"/>
        <v>0</v>
      </c>
      <c r="Z760" s="12">
        <f t="shared" si="1736"/>
        <v>0</v>
      </c>
      <c r="AA760" s="12">
        <f t="shared" si="1736"/>
        <v>0</v>
      </c>
      <c r="AB760" s="12">
        <f t="shared" si="1736"/>
        <v>0</v>
      </c>
      <c r="AC760" s="12">
        <f t="shared" si="1736"/>
        <v>0</v>
      </c>
      <c r="AD760" s="12">
        <f t="shared" si="1736"/>
        <v>0</v>
      </c>
      <c r="AE760" s="12">
        <f t="shared" si="1736"/>
        <v>0</v>
      </c>
      <c r="AF760" s="12">
        <f t="shared" si="1736"/>
        <v>0</v>
      </c>
      <c r="AG760" s="12">
        <f t="shared" si="1736"/>
        <v>0</v>
      </c>
      <c r="AH760" s="12">
        <f t="shared" si="1736"/>
        <v>0</v>
      </c>
      <c r="AI760" s="12">
        <f t="shared" si="1736"/>
        <v>0</v>
      </c>
      <c r="AJ760" s="12">
        <f t="shared" si="1736"/>
        <v>0</v>
      </c>
      <c r="AK760" s="12">
        <f t="shared" si="1736"/>
        <v>0</v>
      </c>
      <c r="AL760" s="12">
        <f t="shared" si="1736"/>
        <v>0</v>
      </c>
      <c r="AM760" s="12">
        <f t="shared" si="1736"/>
        <v>0</v>
      </c>
      <c r="AN760" s="12">
        <f t="shared" si="1736"/>
        <v>0</v>
      </c>
      <c r="AO760" s="12">
        <f t="shared" si="1736"/>
        <v>0</v>
      </c>
      <c r="AP760" s="12">
        <f t="shared" si="1736"/>
        <v>0</v>
      </c>
      <c r="AQ760" s="12">
        <f t="shared" si="1736"/>
        <v>0</v>
      </c>
      <c r="AR760" s="12">
        <f t="shared" si="1736"/>
        <v>0</v>
      </c>
      <c r="AS760" s="12">
        <f t="shared" si="1736"/>
        <v>0</v>
      </c>
      <c r="AT760" s="12">
        <f t="shared" si="1736"/>
        <v>0</v>
      </c>
      <c r="AU760" s="12">
        <f t="shared" si="1736"/>
        <v>0</v>
      </c>
      <c r="AV760" s="12">
        <f t="shared" si="1736"/>
        <v>0</v>
      </c>
      <c r="AW760" s="12">
        <f t="shared" si="1736"/>
        <v>0</v>
      </c>
      <c r="AX760" s="12">
        <f t="shared" si="1736"/>
        <v>0</v>
      </c>
      <c r="AY760" s="12">
        <f t="shared" si="1736"/>
        <v>0</v>
      </c>
      <c r="AZ760" s="12">
        <f t="shared" si="1736"/>
        <v>0</v>
      </c>
      <c r="BA760" s="12">
        <f t="shared" si="1736"/>
        <v>0</v>
      </c>
      <c r="BB760" s="12">
        <f t="shared" si="1736"/>
        <v>0</v>
      </c>
      <c r="BC760" s="12">
        <f t="shared" si="1736"/>
        <v>0</v>
      </c>
      <c r="BD760" s="12">
        <f t="shared" si="1736"/>
        <v>0</v>
      </c>
      <c r="BE760" s="12">
        <f t="shared" si="1736"/>
        <v>0</v>
      </c>
      <c r="BF760" s="12">
        <f t="shared" si="1736"/>
        <v>0</v>
      </c>
      <c r="BG760" s="12">
        <f t="shared" si="1736"/>
        <v>0</v>
      </c>
      <c r="BH760" s="12">
        <f t="shared" si="1736"/>
        <v>0</v>
      </c>
      <c r="BI760" s="12">
        <f t="shared" si="1736"/>
        <v>0</v>
      </c>
      <c r="BJ760" s="12">
        <f t="shared" si="1736"/>
        <v>0</v>
      </c>
      <c r="BK760" s="12">
        <f t="shared" si="1736"/>
        <v>0</v>
      </c>
      <c r="BL760" s="12">
        <f t="shared" si="1736"/>
        <v>0</v>
      </c>
      <c r="BM760" s="12">
        <f t="shared" si="1736"/>
        <v>0</v>
      </c>
      <c r="BN760" s="12">
        <f t="shared" si="1736"/>
        <v>0</v>
      </c>
      <c r="BO760" s="12">
        <f t="shared" si="1736"/>
        <v>0</v>
      </c>
      <c r="BP760" s="12">
        <f t="shared" si="1736"/>
        <v>0</v>
      </c>
      <c r="BQ760" s="12">
        <f t="shared" si="1736"/>
        <v>0</v>
      </c>
      <c r="BR760" s="12">
        <f t="shared" si="1736"/>
        <v>0</v>
      </c>
      <c r="BS760" s="12">
        <f t="shared" si="1736"/>
        <v>0</v>
      </c>
      <c r="BT760" s="12">
        <f t="shared" si="1736"/>
        <v>0</v>
      </c>
      <c r="BU760" s="12">
        <f t="shared" si="1736"/>
        <v>0</v>
      </c>
      <c r="BV760" s="12">
        <f t="shared" si="1734"/>
        <v>0</v>
      </c>
      <c r="BW760" s="12">
        <f t="shared" si="1734"/>
        <v>0</v>
      </c>
      <c r="BX760" s="12">
        <f t="shared" si="1734"/>
        <v>0</v>
      </c>
      <c r="BY760" s="12">
        <f t="shared" si="1734"/>
        <v>0</v>
      </c>
      <c r="BZ760" s="12">
        <f t="shared" si="1734"/>
        <v>0</v>
      </c>
      <c r="CA760" s="12">
        <f t="shared" si="1734"/>
        <v>0</v>
      </c>
      <c r="CB760" s="12">
        <f t="shared" si="1734"/>
        <v>0</v>
      </c>
      <c r="CC760" s="12">
        <f t="shared" si="1734"/>
        <v>0</v>
      </c>
      <c r="CD760" s="12">
        <f t="shared" si="1734"/>
        <v>0</v>
      </c>
      <c r="CE760" s="12">
        <f t="shared" si="1734"/>
        <v>0</v>
      </c>
      <c r="CF760" s="12">
        <f t="shared" si="1734"/>
        <v>0</v>
      </c>
      <c r="CG760" s="12">
        <f t="shared" si="1734"/>
        <v>0</v>
      </c>
      <c r="CH760" s="12">
        <f t="shared" si="1734"/>
        <v>0</v>
      </c>
      <c r="CI760" s="12">
        <f t="shared" si="1734"/>
        <v>0</v>
      </c>
      <c r="CJ760" s="12">
        <f t="shared" si="1734"/>
        <v>0</v>
      </c>
      <c r="CK760" s="12">
        <f t="shared" si="1734"/>
        <v>0</v>
      </c>
      <c r="CL760" s="12">
        <f t="shared" si="1734"/>
        <v>0</v>
      </c>
      <c r="CM760" s="12">
        <f t="shared" si="1734"/>
        <v>0</v>
      </c>
      <c r="CN760" s="12">
        <f t="shared" si="1734"/>
        <v>0</v>
      </c>
      <c r="CO760" s="12">
        <f t="shared" si="1734"/>
        <v>0</v>
      </c>
      <c r="CP760" s="12">
        <f t="shared" si="1734"/>
        <v>0</v>
      </c>
      <c r="CQ760" s="12">
        <f t="shared" si="1734"/>
        <v>0</v>
      </c>
      <c r="CR760" s="12">
        <f t="shared" si="1734"/>
        <v>0</v>
      </c>
      <c r="CS760" s="12">
        <f t="shared" si="1734"/>
        <v>0</v>
      </c>
      <c r="CT760" s="12">
        <f t="shared" si="1734"/>
        <v>0</v>
      </c>
      <c r="CU760" s="12">
        <f t="shared" si="1734"/>
        <v>0</v>
      </c>
      <c r="CV760" s="12">
        <f t="shared" si="1734"/>
        <v>0</v>
      </c>
      <c r="CW760" s="12">
        <f t="shared" si="1734"/>
        <v>0</v>
      </c>
      <c r="CX760" s="12">
        <f t="shared" si="1734"/>
        <v>0</v>
      </c>
      <c r="CY760" s="12">
        <f t="shared" si="1734"/>
        <v>0</v>
      </c>
      <c r="CZ760" s="12">
        <f t="shared" si="1734"/>
        <v>0</v>
      </c>
      <c r="DA760" s="12">
        <f t="shared" ref="DA760:DY760" si="1737">IF(AND(CZ753=$D760, DA753=$D760), 0, DA753)</f>
        <v>0</v>
      </c>
      <c r="DB760" s="12">
        <f t="shared" si="1737"/>
        <v>0</v>
      </c>
      <c r="DC760" s="12">
        <f t="shared" si="1737"/>
        <v>0</v>
      </c>
      <c r="DD760" s="12">
        <f t="shared" si="1737"/>
        <v>0</v>
      </c>
      <c r="DE760" s="12">
        <f t="shared" si="1737"/>
        <v>0</v>
      </c>
      <c r="DF760" s="12">
        <f t="shared" si="1737"/>
        <v>0</v>
      </c>
      <c r="DG760" s="12">
        <f t="shared" si="1737"/>
        <v>0</v>
      </c>
      <c r="DH760" s="12">
        <f t="shared" si="1737"/>
        <v>0</v>
      </c>
      <c r="DI760" s="12">
        <f t="shared" si="1737"/>
        <v>0</v>
      </c>
      <c r="DJ760" s="12">
        <f t="shared" si="1737"/>
        <v>0</v>
      </c>
      <c r="DK760" s="12">
        <f t="shared" si="1737"/>
        <v>0</v>
      </c>
      <c r="DL760" s="12">
        <f t="shared" si="1737"/>
        <v>0</v>
      </c>
      <c r="DM760" s="12">
        <f t="shared" si="1737"/>
        <v>0</v>
      </c>
      <c r="DN760" s="12">
        <f t="shared" si="1737"/>
        <v>0</v>
      </c>
      <c r="DO760" s="12">
        <f t="shared" si="1737"/>
        <v>0</v>
      </c>
      <c r="DP760" s="12">
        <f t="shared" si="1737"/>
        <v>0</v>
      </c>
      <c r="DQ760" s="12">
        <f t="shared" si="1737"/>
        <v>0</v>
      </c>
      <c r="DR760" s="12">
        <f t="shared" si="1737"/>
        <v>0</v>
      </c>
      <c r="DS760" s="12">
        <f t="shared" si="1737"/>
        <v>0</v>
      </c>
      <c r="DT760" s="12">
        <f t="shared" si="1737"/>
        <v>0</v>
      </c>
      <c r="DU760" s="12">
        <f t="shared" si="1737"/>
        <v>0</v>
      </c>
      <c r="DV760" s="12">
        <f t="shared" si="1737"/>
        <v>0</v>
      </c>
      <c r="DW760" s="12">
        <f t="shared" si="1737"/>
        <v>0</v>
      </c>
      <c r="DX760" s="12">
        <f t="shared" si="1737"/>
        <v>0</v>
      </c>
      <c r="DY760" s="12">
        <f t="shared" si="1737"/>
        <v>0</v>
      </c>
    </row>
    <row r="762" spans="1:129" x14ac:dyDescent="0.3">
      <c r="A762" s="2" t="s">
        <v>133</v>
      </c>
      <c r="D762" s="54"/>
    </row>
    <row r="763" spans="1:129" x14ac:dyDescent="0.3">
      <c r="B763" s="2" t="str">
        <f>Infra!$D$2</f>
        <v>Legal</v>
      </c>
      <c r="C763" s="2" t="str">
        <f>Infra!$E$3</f>
        <v>General</v>
      </c>
      <c r="D763" s="153"/>
      <c r="E763" s="128"/>
      <c r="F763" s="128"/>
      <c r="G763" s="154">
        <f>SUM(H763:DZ763)</f>
        <v>1</v>
      </c>
      <c r="I763" s="190">
        <f>IFERROR(SUMIFS(INDEX(Infra!$B$5:$K$21, MATCH(I756, Infra!$B$5:$B$21, 0), ), Infra!$B$2:$K$2, $B763, Infra!$B$3:$K$3, $C763), 0)</f>
        <v>0</v>
      </c>
      <c r="J763" s="190">
        <f>IFERROR(SUMIFS(INDEX(Infra!$B$5:$K$21, MATCH(J756, Infra!$B$5:$B$21, 0), ), Infra!$B$2:$K$2, $B763, Infra!$B$3:$K$3, $C763), 0)</f>
        <v>1</v>
      </c>
      <c r="K763" s="190">
        <f>IFERROR(SUMIFS(INDEX(Infra!$B$5:$K$21, MATCH(K756, Infra!$B$5:$B$21, 0), ), Infra!$B$2:$K$2, $B763, Infra!$B$3:$K$3, $C763), 0)</f>
        <v>0</v>
      </c>
      <c r="L763" s="190">
        <f>IFERROR(SUMIFS(INDEX(Infra!$B$5:$K$21, MATCH(L756, Infra!$B$5:$B$21, 0), ), Infra!$B$2:$K$2, $B763, Infra!$B$3:$K$3, $C763), 0)</f>
        <v>0</v>
      </c>
      <c r="M763" s="190">
        <f>IFERROR(SUMIFS(INDEX(Infra!$B$5:$K$21, MATCH(M756, Infra!$B$5:$B$21, 0), ), Infra!$B$2:$K$2, $B763, Infra!$B$3:$K$3, $C763), 0)</f>
        <v>0</v>
      </c>
      <c r="N763" s="190">
        <f>IFERROR(SUMIFS(INDEX(Infra!$B$5:$K$21, MATCH(N756, Infra!$B$5:$B$21, 0), ), Infra!$B$2:$K$2, $B763, Infra!$B$3:$K$3, $C763), 0)</f>
        <v>0</v>
      </c>
      <c r="O763" s="190">
        <f>IFERROR(SUMIFS(INDEX(Infra!$B$5:$K$21, MATCH(O756, Infra!$B$5:$B$21, 0), ), Infra!$B$2:$K$2, $B763, Infra!$B$3:$K$3, $C763), 0)</f>
        <v>0</v>
      </c>
      <c r="P763" s="190">
        <f>IFERROR(SUMIFS(INDEX(Infra!$B$5:$K$21, MATCH(P756, Infra!$B$5:$B$21, 0), ), Infra!$B$2:$K$2, $B763, Infra!$B$3:$K$3, $C763), 0)</f>
        <v>0</v>
      </c>
      <c r="Q763" s="190">
        <f>IFERROR(SUMIFS(INDEX(Infra!$B$5:$K$21, MATCH(Q756, Infra!$B$5:$B$21, 0), ), Infra!$B$2:$K$2, $B763, Infra!$B$3:$K$3, $C763), 0)</f>
        <v>0</v>
      </c>
      <c r="R763" s="190">
        <f>IFERROR(SUMIFS(INDEX(Infra!$B$5:$K$21, MATCH(R756, Infra!$B$5:$B$21, 0), ), Infra!$B$2:$K$2, $B763, Infra!$B$3:$K$3, $C763), 0)</f>
        <v>0</v>
      </c>
      <c r="S763" s="190">
        <f>IFERROR(SUMIFS(INDEX(Infra!$B$5:$K$21, MATCH(S756, Infra!$B$5:$B$21, 0), ), Infra!$B$2:$K$2, $B763, Infra!$B$3:$K$3, $C763), 0)</f>
        <v>0</v>
      </c>
      <c r="T763" s="190">
        <f>IFERROR(SUMIFS(INDEX(Infra!$B$5:$K$21, MATCH(T756, Infra!$B$5:$B$21, 0), ), Infra!$B$2:$K$2, $B763, Infra!$B$3:$K$3, $C763), 0)</f>
        <v>0</v>
      </c>
      <c r="U763" s="190">
        <f>IFERROR(SUMIFS(INDEX(Infra!$B$5:$K$21, MATCH(U756, Infra!$B$5:$B$21, 0), ), Infra!$B$2:$K$2, $B763, Infra!$B$3:$K$3, $C763), 0)</f>
        <v>0</v>
      </c>
      <c r="V763" s="190">
        <f>IFERROR(SUMIFS(INDEX(Infra!$B$5:$K$21, MATCH(V756, Infra!$B$5:$B$21, 0), ), Infra!$B$2:$K$2, $B763, Infra!$B$3:$K$3, $C763), 0)</f>
        <v>0</v>
      </c>
      <c r="W763" s="190">
        <f>IFERROR(SUMIFS(INDEX(Infra!$B$5:$K$21, MATCH(W756, Infra!$B$5:$B$21, 0), ), Infra!$B$2:$K$2, $B763, Infra!$B$3:$K$3, $C763), 0)</f>
        <v>0</v>
      </c>
      <c r="X763" s="190">
        <f>IFERROR(SUMIFS(INDEX(Infra!$B$5:$K$21, MATCH(X756, Infra!$B$5:$B$21, 0), ), Infra!$B$2:$K$2, $B763, Infra!$B$3:$K$3, $C763), 0)</f>
        <v>0</v>
      </c>
      <c r="Y763" s="190">
        <f>IFERROR(SUMIFS(INDEX(Infra!$B$5:$K$21, MATCH(Y756, Infra!$B$5:$B$21, 0), ), Infra!$B$2:$K$2, $B763, Infra!$B$3:$K$3, $C763), 0)</f>
        <v>0</v>
      </c>
      <c r="Z763" s="190">
        <f>IFERROR(SUMIFS(INDEX(Infra!$B$5:$K$21, MATCH(Z756, Infra!$B$5:$B$21, 0), ), Infra!$B$2:$K$2, $B763, Infra!$B$3:$K$3, $C763), 0)</f>
        <v>0</v>
      </c>
      <c r="AA763" s="190">
        <f>IFERROR(SUMIFS(INDEX(Infra!$B$5:$K$21, MATCH(AA756, Infra!$B$5:$B$21, 0), ), Infra!$B$2:$K$2, $B763, Infra!$B$3:$K$3, $C763), 0)</f>
        <v>0</v>
      </c>
      <c r="AB763" s="190">
        <f>IFERROR(SUMIFS(INDEX(Infra!$B$5:$K$21, MATCH(AB756, Infra!$B$5:$B$21, 0), ), Infra!$B$2:$K$2, $B763, Infra!$B$3:$K$3, $C763), 0)</f>
        <v>0</v>
      </c>
      <c r="AC763" s="190">
        <f>IFERROR(SUMIFS(INDEX(Infra!$B$5:$K$21, MATCH(AC756, Infra!$B$5:$B$21, 0), ), Infra!$B$2:$K$2, $B763, Infra!$B$3:$K$3, $C763), 0)</f>
        <v>0</v>
      </c>
      <c r="AD763" s="190">
        <f>IFERROR(SUMIFS(INDEX(Infra!$B$5:$K$21, MATCH(AD756, Infra!$B$5:$B$21, 0), ), Infra!$B$2:$K$2, $B763, Infra!$B$3:$K$3, $C763), 0)</f>
        <v>0</v>
      </c>
      <c r="AE763" s="190">
        <f>IFERROR(SUMIFS(INDEX(Infra!$B$5:$K$21, MATCH(AE756, Infra!$B$5:$B$21, 0), ), Infra!$B$2:$K$2, $B763, Infra!$B$3:$K$3, $C763), 0)</f>
        <v>0</v>
      </c>
      <c r="AF763" s="190">
        <f>IFERROR(SUMIFS(INDEX(Infra!$B$5:$K$21, MATCH(AF756, Infra!$B$5:$B$21, 0), ), Infra!$B$2:$K$2, $B763, Infra!$B$3:$K$3, $C763), 0)</f>
        <v>0</v>
      </c>
      <c r="AG763" s="190">
        <f>IFERROR(SUMIFS(INDEX(Infra!$B$5:$K$21, MATCH(AG756, Infra!$B$5:$B$21, 0), ), Infra!$B$2:$K$2, $B763, Infra!$B$3:$K$3, $C763), 0)</f>
        <v>0</v>
      </c>
      <c r="AH763" s="190">
        <f>IFERROR(SUMIFS(INDEX(Infra!$B$5:$K$21, MATCH(AH756, Infra!$B$5:$B$21, 0), ), Infra!$B$2:$K$2, $B763, Infra!$B$3:$K$3, $C763), 0)</f>
        <v>0</v>
      </c>
      <c r="AI763" s="190">
        <f>IFERROR(SUMIFS(INDEX(Infra!$B$5:$K$21, MATCH(AI756, Infra!$B$5:$B$21, 0), ), Infra!$B$2:$K$2, $B763, Infra!$B$3:$K$3, $C763), 0)</f>
        <v>0</v>
      </c>
      <c r="AJ763" s="190">
        <f>IFERROR(SUMIFS(INDEX(Infra!$B$5:$K$21, MATCH(AJ756, Infra!$B$5:$B$21, 0), ), Infra!$B$2:$K$2, $B763, Infra!$B$3:$K$3, $C763), 0)</f>
        <v>0</v>
      </c>
      <c r="AK763" s="190">
        <f>IFERROR(SUMIFS(INDEX(Infra!$B$5:$K$21, MATCH(AK756, Infra!$B$5:$B$21, 0), ), Infra!$B$2:$K$2, $B763, Infra!$B$3:$K$3, $C763), 0)</f>
        <v>0</v>
      </c>
      <c r="AL763" s="190">
        <f>IFERROR(SUMIFS(INDEX(Infra!$B$5:$K$21, MATCH(AL756, Infra!$B$5:$B$21, 0), ), Infra!$B$2:$K$2, $B763, Infra!$B$3:$K$3, $C763), 0)</f>
        <v>0</v>
      </c>
      <c r="AM763" s="190">
        <f>IFERROR(SUMIFS(INDEX(Infra!$B$5:$K$21, MATCH(AM756, Infra!$B$5:$B$21, 0), ), Infra!$B$2:$K$2, $B763, Infra!$B$3:$K$3, $C763), 0)</f>
        <v>0</v>
      </c>
      <c r="AN763" s="190">
        <f>IFERROR(SUMIFS(INDEX(Infra!$B$5:$K$21, MATCH(AN756, Infra!$B$5:$B$21, 0), ), Infra!$B$2:$K$2, $B763, Infra!$B$3:$K$3, $C763), 0)</f>
        <v>0</v>
      </c>
      <c r="AO763" s="190">
        <f>IFERROR(SUMIFS(INDEX(Infra!$B$5:$K$21, MATCH(AO756, Infra!$B$5:$B$21, 0), ), Infra!$B$2:$K$2, $B763, Infra!$B$3:$K$3, $C763), 0)</f>
        <v>0</v>
      </c>
      <c r="AP763" s="190">
        <f>IFERROR(SUMIFS(INDEX(Infra!$B$5:$K$21, MATCH(AP756, Infra!$B$5:$B$21, 0), ), Infra!$B$2:$K$2, $B763, Infra!$B$3:$K$3, $C763), 0)</f>
        <v>0</v>
      </c>
      <c r="AQ763" s="190">
        <f>IFERROR(SUMIFS(INDEX(Infra!$B$5:$K$21, MATCH(AQ756, Infra!$B$5:$B$21, 0), ), Infra!$B$2:$K$2, $B763, Infra!$B$3:$K$3, $C763), 0)</f>
        <v>0</v>
      </c>
      <c r="AR763" s="190">
        <f>IFERROR(SUMIFS(INDEX(Infra!$B$5:$K$21, MATCH(AR756, Infra!$B$5:$B$21, 0), ), Infra!$B$2:$K$2, $B763, Infra!$B$3:$K$3, $C763), 0)</f>
        <v>0</v>
      </c>
      <c r="AS763" s="190">
        <f>IFERROR(SUMIFS(INDEX(Infra!$B$5:$K$21, MATCH(AS756, Infra!$B$5:$B$21, 0), ), Infra!$B$2:$K$2, $B763, Infra!$B$3:$K$3, $C763), 0)</f>
        <v>0</v>
      </c>
      <c r="AT763" s="190">
        <f>IFERROR(SUMIFS(INDEX(Infra!$B$5:$K$21, MATCH(AT756, Infra!$B$5:$B$21, 0), ), Infra!$B$2:$K$2, $B763, Infra!$B$3:$K$3, $C763), 0)</f>
        <v>0</v>
      </c>
      <c r="AU763" s="190">
        <f>IFERROR(SUMIFS(INDEX(Infra!$B$5:$K$21, MATCH(AU756, Infra!$B$5:$B$21, 0), ), Infra!$B$2:$K$2, $B763, Infra!$B$3:$K$3, $C763), 0)</f>
        <v>0</v>
      </c>
      <c r="AV763" s="190">
        <f>IFERROR(SUMIFS(INDEX(Infra!$B$5:$K$21, MATCH(AV756, Infra!$B$5:$B$21, 0), ), Infra!$B$2:$K$2, $B763, Infra!$B$3:$K$3, $C763), 0)</f>
        <v>0</v>
      </c>
      <c r="AW763" s="190">
        <f>IFERROR(SUMIFS(INDEX(Infra!$B$5:$K$21, MATCH(AW756, Infra!$B$5:$B$21, 0), ), Infra!$B$2:$K$2, $B763, Infra!$B$3:$K$3, $C763), 0)</f>
        <v>0</v>
      </c>
      <c r="AX763" s="190">
        <f>IFERROR(SUMIFS(INDEX(Infra!$B$5:$K$21, MATCH(AX756, Infra!$B$5:$B$21, 0), ), Infra!$B$2:$K$2, $B763, Infra!$B$3:$K$3, $C763), 0)</f>
        <v>0</v>
      </c>
      <c r="AY763" s="190">
        <f>IFERROR(SUMIFS(INDEX(Infra!$B$5:$K$21, MATCH(AY756, Infra!$B$5:$B$21, 0), ), Infra!$B$2:$K$2, $B763, Infra!$B$3:$K$3, $C763), 0)</f>
        <v>0</v>
      </c>
      <c r="AZ763" s="190">
        <f>IFERROR(SUMIFS(INDEX(Infra!$B$5:$K$21, MATCH(AZ756, Infra!$B$5:$B$21, 0), ), Infra!$B$2:$K$2, $B763, Infra!$B$3:$K$3, $C763), 0)</f>
        <v>0</v>
      </c>
      <c r="BA763" s="190">
        <f>IFERROR(SUMIFS(INDEX(Infra!$B$5:$K$21, MATCH(BA756, Infra!$B$5:$B$21, 0), ), Infra!$B$2:$K$2, $B763, Infra!$B$3:$K$3, $C763), 0)</f>
        <v>0</v>
      </c>
      <c r="BB763" s="190">
        <f>IFERROR(SUMIFS(INDEX(Infra!$B$5:$K$21, MATCH(BB756, Infra!$B$5:$B$21, 0), ), Infra!$B$2:$K$2, $B763, Infra!$B$3:$K$3, $C763), 0)</f>
        <v>0</v>
      </c>
      <c r="BC763" s="190">
        <f>IFERROR(SUMIFS(INDEX(Infra!$B$5:$K$21, MATCH(BC756, Infra!$B$5:$B$21, 0), ), Infra!$B$2:$K$2, $B763, Infra!$B$3:$K$3, $C763), 0)</f>
        <v>0</v>
      </c>
      <c r="BD763" s="190">
        <f>IFERROR(SUMIFS(INDEX(Infra!$B$5:$K$21, MATCH(BD756, Infra!$B$5:$B$21, 0), ), Infra!$B$2:$K$2, $B763, Infra!$B$3:$K$3, $C763), 0)</f>
        <v>0</v>
      </c>
      <c r="BE763" s="190">
        <f>IFERROR(SUMIFS(INDEX(Infra!$B$5:$K$21, MATCH(BE756, Infra!$B$5:$B$21, 0), ), Infra!$B$2:$K$2, $B763, Infra!$B$3:$K$3, $C763), 0)</f>
        <v>0</v>
      </c>
      <c r="BF763" s="190">
        <f>IFERROR(SUMIFS(INDEX(Infra!$B$5:$K$21, MATCH(BF756, Infra!$B$5:$B$21, 0), ), Infra!$B$2:$K$2, $B763, Infra!$B$3:$K$3, $C763), 0)</f>
        <v>0</v>
      </c>
      <c r="BG763" s="190">
        <f>IFERROR(SUMIFS(INDEX(Infra!$B$5:$K$21, MATCH(BG756, Infra!$B$5:$B$21, 0), ), Infra!$B$2:$K$2, $B763, Infra!$B$3:$K$3, $C763), 0)</f>
        <v>0</v>
      </c>
      <c r="BH763" s="190">
        <f>IFERROR(SUMIFS(INDEX(Infra!$B$5:$K$21, MATCH(BH756, Infra!$B$5:$B$21, 0), ), Infra!$B$2:$K$2, $B763, Infra!$B$3:$K$3, $C763), 0)</f>
        <v>0</v>
      </c>
      <c r="BI763" s="190">
        <f>IFERROR(SUMIFS(INDEX(Infra!$B$5:$K$21, MATCH(BI756, Infra!$B$5:$B$21, 0), ), Infra!$B$2:$K$2, $B763, Infra!$B$3:$K$3, $C763), 0)</f>
        <v>0</v>
      </c>
      <c r="BJ763" s="190">
        <f>IFERROR(SUMIFS(INDEX(Infra!$B$5:$K$21, MATCH(BJ756, Infra!$B$5:$B$21, 0), ), Infra!$B$2:$K$2, $B763, Infra!$B$3:$K$3, $C763), 0)</f>
        <v>0</v>
      </c>
      <c r="BK763" s="190">
        <f>IFERROR(SUMIFS(INDEX(Infra!$B$5:$K$21, MATCH(BK756, Infra!$B$5:$B$21, 0), ), Infra!$B$2:$K$2, $B763, Infra!$B$3:$K$3, $C763), 0)</f>
        <v>0</v>
      </c>
      <c r="BL763" s="190">
        <f>IFERROR(SUMIFS(INDEX(Infra!$B$5:$K$21, MATCH(BL756, Infra!$B$5:$B$21, 0), ), Infra!$B$2:$K$2, $B763, Infra!$B$3:$K$3, $C763), 0)</f>
        <v>0</v>
      </c>
      <c r="BM763" s="190">
        <f>IFERROR(SUMIFS(INDEX(Infra!$B$5:$K$21, MATCH(BM756, Infra!$B$5:$B$21, 0), ), Infra!$B$2:$K$2, $B763, Infra!$B$3:$K$3, $C763), 0)</f>
        <v>0</v>
      </c>
      <c r="BN763" s="190">
        <f>IFERROR(SUMIFS(INDEX(Infra!$B$5:$K$21, MATCH(BN756, Infra!$B$5:$B$21, 0), ), Infra!$B$2:$K$2, $B763, Infra!$B$3:$K$3, $C763), 0)</f>
        <v>0</v>
      </c>
      <c r="BO763" s="190">
        <f>IFERROR(SUMIFS(INDEX(Infra!$B$5:$K$21, MATCH(BO756, Infra!$B$5:$B$21, 0), ), Infra!$B$2:$K$2, $B763, Infra!$B$3:$K$3, $C763), 0)</f>
        <v>0</v>
      </c>
      <c r="BP763" s="190">
        <f>IFERROR(SUMIFS(INDEX(Infra!$B$5:$K$21, MATCH(BP756, Infra!$B$5:$B$21, 0), ), Infra!$B$2:$K$2, $B763, Infra!$B$3:$K$3, $C763), 0)</f>
        <v>0</v>
      </c>
      <c r="BQ763" s="190">
        <f>IFERROR(SUMIFS(INDEX(Infra!$B$5:$K$21, MATCH(BQ756, Infra!$B$5:$B$21, 0), ), Infra!$B$2:$K$2, $B763, Infra!$B$3:$K$3, $C763), 0)</f>
        <v>0</v>
      </c>
      <c r="BR763" s="190">
        <f>IFERROR(SUMIFS(INDEX(Infra!$B$5:$K$21, MATCH(BR756, Infra!$B$5:$B$21, 0), ), Infra!$B$2:$K$2, $B763, Infra!$B$3:$K$3, $C763), 0)</f>
        <v>0</v>
      </c>
      <c r="BS763" s="190">
        <f>IFERROR(SUMIFS(INDEX(Infra!$B$5:$K$21, MATCH(BS756, Infra!$B$5:$B$21, 0), ), Infra!$B$2:$K$2, $B763, Infra!$B$3:$K$3, $C763), 0)</f>
        <v>0</v>
      </c>
      <c r="BT763" s="190">
        <f>IFERROR(SUMIFS(INDEX(Infra!$B$5:$K$21, MATCH(BT756, Infra!$B$5:$B$21, 0), ), Infra!$B$2:$K$2, $B763, Infra!$B$3:$K$3, $C763), 0)</f>
        <v>0</v>
      </c>
      <c r="BU763" s="190">
        <f>IFERROR(SUMIFS(INDEX(Infra!$B$5:$K$21, MATCH(BU756, Infra!$B$5:$B$21, 0), ), Infra!$B$2:$K$2, $B763, Infra!$B$3:$K$3, $C763), 0)</f>
        <v>0</v>
      </c>
      <c r="BV763" s="190">
        <f>IFERROR(SUMIFS(INDEX(Infra!$B$5:$K$21, MATCH(BV756, Infra!$B$5:$B$21, 0), ), Infra!$B$2:$K$2, $B763, Infra!$B$3:$K$3, $C763), 0)</f>
        <v>0</v>
      </c>
      <c r="BW763" s="190">
        <f>IFERROR(SUMIFS(INDEX(Infra!$B$5:$K$21, MATCH(BW756, Infra!$B$5:$B$21, 0), ), Infra!$B$2:$K$2, $B763, Infra!$B$3:$K$3, $C763), 0)</f>
        <v>0</v>
      </c>
      <c r="BX763" s="190">
        <f>IFERROR(SUMIFS(INDEX(Infra!$B$5:$K$21, MATCH(BX756, Infra!$B$5:$B$21, 0), ), Infra!$B$2:$K$2, $B763, Infra!$B$3:$K$3, $C763), 0)</f>
        <v>0</v>
      </c>
      <c r="BY763" s="190">
        <f>IFERROR(SUMIFS(INDEX(Infra!$B$5:$K$21, MATCH(BY756, Infra!$B$5:$B$21, 0), ), Infra!$B$2:$K$2, $B763, Infra!$B$3:$K$3, $C763), 0)</f>
        <v>0</v>
      </c>
      <c r="BZ763" s="190">
        <f>IFERROR(SUMIFS(INDEX(Infra!$B$5:$K$21, MATCH(BZ756, Infra!$B$5:$B$21, 0), ), Infra!$B$2:$K$2, $B763, Infra!$B$3:$K$3, $C763), 0)</f>
        <v>0</v>
      </c>
      <c r="CA763" s="190">
        <f>IFERROR(SUMIFS(INDEX(Infra!$B$5:$K$21, MATCH(CA756, Infra!$B$5:$B$21, 0), ), Infra!$B$2:$K$2, $B763, Infra!$B$3:$K$3, $C763), 0)</f>
        <v>0</v>
      </c>
      <c r="CB763" s="190">
        <f>IFERROR(SUMIFS(INDEX(Infra!$B$5:$K$21, MATCH(CB756, Infra!$B$5:$B$21, 0), ), Infra!$B$2:$K$2, $B763, Infra!$B$3:$K$3, $C763), 0)</f>
        <v>0</v>
      </c>
      <c r="CC763" s="190">
        <f>IFERROR(SUMIFS(INDEX(Infra!$B$5:$K$21, MATCH(CC756, Infra!$B$5:$B$21, 0), ), Infra!$B$2:$K$2, $B763, Infra!$B$3:$K$3, $C763), 0)</f>
        <v>0</v>
      </c>
      <c r="CD763" s="190">
        <f>IFERROR(SUMIFS(INDEX(Infra!$B$5:$K$21, MATCH(CD756, Infra!$B$5:$B$21, 0), ), Infra!$B$2:$K$2, $B763, Infra!$B$3:$K$3, $C763), 0)</f>
        <v>0</v>
      </c>
      <c r="CE763" s="190">
        <f>IFERROR(SUMIFS(INDEX(Infra!$B$5:$K$21, MATCH(CE756, Infra!$B$5:$B$21, 0), ), Infra!$B$2:$K$2, $B763, Infra!$B$3:$K$3, $C763), 0)</f>
        <v>0</v>
      </c>
      <c r="CF763" s="190">
        <f>IFERROR(SUMIFS(INDEX(Infra!$B$5:$K$21, MATCH(CF756, Infra!$B$5:$B$21, 0), ), Infra!$B$2:$K$2, $B763, Infra!$B$3:$K$3, $C763), 0)</f>
        <v>0</v>
      </c>
      <c r="CG763" s="190">
        <f>IFERROR(SUMIFS(INDEX(Infra!$B$5:$K$21, MATCH(CG756, Infra!$B$5:$B$21, 0), ), Infra!$B$2:$K$2, $B763, Infra!$B$3:$K$3, $C763), 0)</f>
        <v>0</v>
      </c>
      <c r="CH763" s="190">
        <f>IFERROR(SUMIFS(INDEX(Infra!$B$5:$K$21, MATCH(CH756, Infra!$B$5:$B$21, 0), ), Infra!$B$2:$K$2, $B763, Infra!$B$3:$K$3, $C763), 0)</f>
        <v>0</v>
      </c>
      <c r="CI763" s="190">
        <f>IFERROR(SUMIFS(INDEX(Infra!$B$5:$K$21, MATCH(CI756, Infra!$B$5:$B$21, 0), ), Infra!$B$2:$K$2, $B763, Infra!$B$3:$K$3, $C763), 0)</f>
        <v>0</v>
      </c>
      <c r="CJ763" s="190">
        <f>IFERROR(SUMIFS(INDEX(Infra!$B$5:$K$21, MATCH(CJ756, Infra!$B$5:$B$21, 0), ), Infra!$B$2:$K$2, $B763, Infra!$B$3:$K$3, $C763), 0)</f>
        <v>0</v>
      </c>
      <c r="CK763" s="190">
        <f>IFERROR(SUMIFS(INDEX(Infra!$B$5:$K$21, MATCH(CK756, Infra!$B$5:$B$21, 0), ), Infra!$B$2:$K$2, $B763, Infra!$B$3:$K$3, $C763), 0)</f>
        <v>0</v>
      </c>
      <c r="CL763" s="190">
        <f>IFERROR(SUMIFS(INDEX(Infra!$B$5:$K$21, MATCH(CL756, Infra!$B$5:$B$21, 0), ), Infra!$B$2:$K$2, $B763, Infra!$B$3:$K$3, $C763), 0)</f>
        <v>0</v>
      </c>
      <c r="CM763" s="190">
        <f>IFERROR(SUMIFS(INDEX(Infra!$B$5:$K$21, MATCH(CM756, Infra!$B$5:$B$21, 0), ), Infra!$B$2:$K$2, $B763, Infra!$B$3:$K$3, $C763), 0)</f>
        <v>0</v>
      </c>
      <c r="CN763" s="190">
        <f>IFERROR(SUMIFS(INDEX(Infra!$B$5:$K$21, MATCH(CN756, Infra!$B$5:$B$21, 0), ), Infra!$B$2:$K$2, $B763, Infra!$B$3:$K$3, $C763), 0)</f>
        <v>0</v>
      </c>
      <c r="CO763" s="190">
        <f>IFERROR(SUMIFS(INDEX(Infra!$B$5:$K$21, MATCH(CO756, Infra!$B$5:$B$21, 0), ), Infra!$B$2:$K$2, $B763, Infra!$B$3:$K$3, $C763), 0)</f>
        <v>0</v>
      </c>
      <c r="CP763" s="190">
        <f>IFERROR(SUMIFS(INDEX(Infra!$B$5:$K$21, MATCH(CP756, Infra!$B$5:$B$21, 0), ), Infra!$B$2:$K$2, $B763, Infra!$B$3:$K$3, $C763), 0)</f>
        <v>0</v>
      </c>
      <c r="CQ763" s="190">
        <f>IFERROR(SUMIFS(INDEX(Infra!$B$5:$K$21, MATCH(CQ756, Infra!$B$5:$B$21, 0), ), Infra!$B$2:$K$2, $B763, Infra!$B$3:$K$3, $C763), 0)</f>
        <v>0</v>
      </c>
      <c r="CR763" s="190">
        <f>IFERROR(SUMIFS(INDEX(Infra!$B$5:$K$21, MATCH(CR756, Infra!$B$5:$B$21, 0), ), Infra!$B$2:$K$2, $B763, Infra!$B$3:$K$3, $C763), 0)</f>
        <v>0</v>
      </c>
      <c r="CS763" s="190">
        <f>IFERROR(SUMIFS(INDEX(Infra!$B$5:$K$21, MATCH(CS756, Infra!$B$5:$B$21, 0), ), Infra!$B$2:$K$2, $B763, Infra!$B$3:$K$3, $C763), 0)</f>
        <v>0</v>
      </c>
      <c r="CT763" s="190">
        <f>IFERROR(SUMIFS(INDEX(Infra!$B$5:$K$21, MATCH(CT756, Infra!$B$5:$B$21, 0), ), Infra!$B$2:$K$2, $B763, Infra!$B$3:$K$3, $C763), 0)</f>
        <v>0</v>
      </c>
      <c r="CU763" s="190">
        <f>IFERROR(SUMIFS(INDEX(Infra!$B$5:$K$21, MATCH(CU756, Infra!$B$5:$B$21, 0), ), Infra!$B$2:$K$2, $B763, Infra!$B$3:$K$3, $C763), 0)</f>
        <v>0</v>
      </c>
      <c r="CV763" s="190">
        <f>IFERROR(SUMIFS(INDEX(Infra!$B$5:$K$21, MATCH(CV756, Infra!$B$5:$B$21, 0), ), Infra!$B$2:$K$2, $B763, Infra!$B$3:$K$3, $C763), 0)</f>
        <v>0</v>
      </c>
      <c r="CW763" s="190">
        <f>IFERROR(SUMIFS(INDEX(Infra!$B$5:$K$21, MATCH(CW756, Infra!$B$5:$B$21, 0), ), Infra!$B$2:$K$2, $B763, Infra!$B$3:$K$3, $C763), 0)</f>
        <v>0</v>
      </c>
      <c r="CX763" s="190">
        <f>IFERROR(SUMIFS(INDEX(Infra!$B$5:$K$21, MATCH(CX756, Infra!$B$5:$B$21, 0), ), Infra!$B$2:$K$2, $B763, Infra!$B$3:$K$3, $C763), 0)</f>
        <v>0</v>
      </c>
      <c r="CY763" s="190">
        <f>IFERROR(SUMIFS(INDEX(Infra!$B$5:$K$21, MATCH(CY756, Infra!$B$5:$B$21, 0), ), Infra!$B$2:$K$2, $B763, Infra!$B$3:$K$3, $C763), 0)</f>
        <v>0</v>
      </c>
      <c r="CZ763" s="190">
        <f>IFERROR(SUMIFS(INDEX(Infra!$B$5:$K$21, MATCH(CZ756, Infra!$B$5:$B$21, 0), ), Infra!$B$2:$K$2, $B763, Infra!$B$3:$K$3, $C763), 0)</f>
        <v>0</v>
      </c>
      <c r="DA763" s="190">
        <f>IFERROR(SUMIFS(INDEX(Infra!$B$5:$K$21, MATCH(DA756, Infra!$B$5:$B$21, 0), ), Infra!$B$2:$K$2, $B763, Infra!$B$3:$K$3, $C763), 0)</f>
        <v>0</v>
      </c>
      <c r="DB763" s="190">
        <f>IFERROR(SUMIFS(INDEX(Infra!$B$5:$K$21, MATCH(DB756, Infra!$B$5:$B$21, 0), ), Infra!$B$2:$K$2, $B763, Infra!$B$3:$K$3, $C763), 0)</f>
        <v>0</v>
      </c>
      <c r="DC763" s="190">
        <f>IFERROR(SUMIFS(INDEX(Infra!$B$5:$K$21, MATCH(DC756, Infra!$B$5:$B$21, 0), ), Infra!$B$2:$K$2, $B763, Infra!$B$3:$K$3, $C763), 0)</f>
        <v>0</v>
      </c>
      <c r="DD763" s="190">
        <f>IFERROR(SUMIFS(INDEX(Infra!$B$5:$K$21, MATCH(DD756, Infra!$B$5:$B$21, 0), ), Infra!$B$2:$K$2, $B763, Infra!$B$3:$K$3, $C763), 0)</f>
        <v>0</v>
      </c>
      <c r="DE763" s="190">
        <f>IFERROR(SUMIFS(INDEX(Infra!$B$5:$K$21, MATCH(DE756, Infra!$B$5:$B$21, 0), ), Infra!$B$2:$K$2, $B763, Infra!$B$3:$K$3, $C763), 0)</f>
        <v>0</v>
      </c>
      <c r="DF763" s="190">
        <f>IFERROR(SUMIFS(INDEX(Infra!$B$5:$K$21, MATCH(DF756, Infra!$B$5:$B$21, 0), ), Infra!$B$2:$K$2, $B763, Infra!$B$3:$K$3, $C763), 0)</f>
        <v>0</v>
      </c>
      <c r="DG763" s="190">
        <f>IFERROR(SUMIFS(INDEX(Infra!$B$5:$K$21, MATCH(DG756, Infra!$B$5:$B$21, 0), ), Infra!$B$2:$K$2, $B763, Infra!$B$3:$K$3, $C763), 0)</f>
        <v>0</v>
      </c>
      <c r="DH763" s="190">
        <f>IFERROR(SUMIFS(INDEX(Infra!$B$5:$K$21, MATCH(DH756, Infra!$B$5:$B$21, 0), ), Infra!$B$2:$K$2, $B763, Infra!$B$3:$K$3, $C763), 0)</f>
        <v>0</v>
      </c>
      <c r="DI763" s="190">
        <f>IFERROR(SUMIFS(INDEX(Infra!$B$5:$K$21, MATCH(DI756, Infra!$B$5:$B$21, 0), ), Infra!$B$2:$K$2, $B763, Infra!$B$3:$K$3, $C763), 0)</f>
        <v>0</v>
      </c>
      <c r="DJ763" s="190">
        <f>IFERROR(SUMIFS(INDEX(Infra!$B$5:$K$21, MATCH(DJ756, Infra!$B$5:$B$21, 0), ), Infra!$B$2:$K$2, $B763, Infra!$B$3:$K$3, $C763), 0)</f>
        <v>0</v>
      </c>
      <c r="DK763" s="190">
        <f>IFERROR(SUMIFS(INDEX(Infra!$B$5:$K$21, MATCH(DK756, Infra!$B$5:$B$21, 0), ), Infra!$B$2:$K$2, $B763, Infra!$B$3:$K$3, $C763), 0)</f>
        <v>0</v>
      </c>
      <c r="DL763" s="190">
        <f>IFERROR(SUMIFS(INDEX(Infra!$B$5:$K$21, MATCH(DL756, Infra!$B$5:$B$21, 0), ), Infra!$B$2:$K$2, $B763, Infra!$B$3:$K$3, $C763), 0)</f>
        <v>0</v>
      </c>
      <c r="DM763" s="190">
        <f>IFERROR(SUMIFS(INDEX(Infra!$B$5:$K$21, MATCH(DM756, Infra!$B$5:$B$21, 0), ), Infra!$B$2:$K$2, $B763, Infra!$B$3:$K$3, $C763), 0)</f>
        <v>0</v>
      </c>
      <c r="DN763" s="190">
        <f>IFERROR(SUMIFS(INDEX(Infra!$B$5:$K$21, MATCH(DN756, Infra!$B$5:$B$21, 0), ), Infra!$B$2:$K$2, $B763, Infra!$B$3:$K$3, $C763), 0)</f>
        <v>0</v>
      </c>
      <c r="DO763" s="190">
        <f>IFERROR(SUMIFS(INDEX(Infra!$B$5:$K$21, MATCH(DO756, Infra!$B$5:$B$21, 0), ), Infra!$B$2:$K$2, $B763, Infra!$B$3:$K$3, $C763), 0)</f>
        <v>0</v>
      </c>
      <c r="DP763" s="190">
        <f>IFERROR(SUMIFS(INDEX(Infra!$B$5:$K$21, MATCH(DP756, Infra!$B$5:$B$21, 0), ), Infra!$B$2:$K$2, $B763, Infra!$B$3:$K$3, $C763), 0)</f>
        <v>0</v>
      </c>
      <c r="DQ763" s="190">
        <f>IFERROR(SUMIFS(INDEX(Infra!$B$5:$K$21, MATCH(DQ756, Infra!$B$5:$B$21, 0), ), Infra!$B$2:$K$2, $B763, Infra!$B$3:$K$3, $C763), 0)</f>
        <v>0</v>
      </c>
      <c r="DR763" s="190">
        <f>IFERROR(SUMIFS(INDEX(Infra!$B$5:$K$21, MATCH(DR756, Infra!$B$5:$B$21, 0), ), Infra!$B$2:$K$2, $B763, Infra!$B$3:$K$3, $C763), 0)</f>
        <v>0</v>
      </c>
      <c r="DS763" s="190">
        <f>IFERROR(SUMIFS(INDEX(Infra!$B$5:$K$21, MATCH(DS756, Infra!$B$5:$B$21, 0), ), Infra!$B$2:$K$2, $B763, Infra!$B$3:$K$3, $C763), 0)</f>
        <v>0</v>
      </c>
      <c r="DT763" s="190">
        <f>IFERROR(SUMIFS(INDEX(Infra!$B$5:$K$21, MATCH(DT756, Infra!$B$5:$B$21, 0), ), Infra!$B$2:$K$2, $B763, Infra!$B$3:$K$3, $C763), 0)</f>
        <v>0</v>
      </c>
      <c r="DU763" s="190">
        <f>IFERROR(SUMIFS(INDEX(Infra!$B$5:$K$21, MATCH(DU756, Infra!$B$5:$B$21, 0), ), Infra!$B$2:$K$2, $B763, Infra!$B$3:$K$3, $C763), 0)</f>
        <v>0</v>
      </c>
      <c r="DV763" s="190">
        <f>IFERROR(SUMIFS(INDEX(Infra!$B$5:$K$21, MATCH(DV756, Infra!$B$5:$B$21, 0), ), Infra!$B$2:$K$2, $B763, Infra!$B$3:$K$3, $C763), 0)</f>
        <v>0</v>
      </c>
      <c r="DW763" s="190">
        <f>IFERROR(SUMIFS(INDEX(Infra!$B$5:$K$21, MATCH(DW756, Infra!$B$5:$B$21, 0), ), Infra!$B$2:$K$2, $B763, Infra!$B$3:$K$3, $C763), 0)</f>
        <v>0</v>
      </c>
      <c r="DX763" s="190">
        <f>IFERROR(SUMIFS(INDEX(Infra!$B$5:$K$21, MATCH(DX756, Infra!$B$5:$B$21, 0), ), Infra!$B$2:$K$2, $B763, Infra!$B$3:$K$3, $C763), 0)</f>
        <v>0</v>
      </c>
      <c r="DY763" s="190">
        <f>IFERROR(SUMIFS(INDEX(Infra!$B$5:$K$21, MATCH(DY756, Infra!$B$5:$B$21, 0), ), Infra!$B$2:$K$2, $B763, Infra!$B$3:$K$3, $C763), 0)</f>
        <v>0</v>
      </c>
    </row>
    <row r="764" spans="1:129" x14ac:dyDescent="0.3">
      <c r="B764" s="2" t="str">
        <f>Infra!$E$2</f>
        <v>Master Infra.</v>
      </c>
      <c r="C764" s="2" t="str">
        <f>Infra!$E$3</f>
        <v>General</v>
      </c>
      <c r="D764" s="153"/>
      <c r="E764" s="128"/>
      <c r="F764" s="128"/>
      <c r="G764" s="154">
        <f>SUM(H764:DZ764)</f>
        <v>0.99999999999999989</v>
      </c>
      <c r="I764" s="190">
        <f>IFERROR(SUMIFS(INDEX(Infra!$B$5:$K$21, MATCH(I757, Infra!$B$5:$B$21, 0), ), Infra!$B$2:$K$2, $B764, Infra!$B$3:$K$3, $C764), 0)</f>
        <v>0</v>
      </c>
      <c r="J764" s="190">
        <f>IFERROR(SUMIFS(INDEX(Infra!$B$5:$K$21, MATCH(J757, Infra!$B$5:$B$21, 0), ), Infra!$B$2:$K$2, $B764, Infra!$B$3:$K$3, $C764), 0)</f>
        <v>0</v>
      </c>
      <c r="K764" s="190">
        <f>IFERROR(SUMIFS(INDEX(Infra!$B$5:$K$21, MATCH(K757, Infra!$B$5:$B$21, 0), ), Infra!$B$2:$K$2, $B764, Infra!$B$3:$K$3, $C764), 0)</f>
        <v>2.5000000000000001E-2</v>
      </c>
      <c r="L764" s="190">
        <f>IFERROR(SUMIFS(INDEX(Infra!$B$5:$K$21, MATCH(L757, Infra!$B$5:$B$21, 0), ), Infra!$B$2:$K$2, $B764, Infra!$B$3:$K$3, $C764), 0)</f>
        <v>7.4999999999999997E-2</v>
      </c>
      <c r="M764" s="190">
        <f>IFERROR(SUMIFS(INDEX(Infra!$B$5:$K$21, MATCH(M757, Infra!$B$5:$B$21, 0), ), Infra!$B$2:$K$2, $B764, Infra!$B$3:$K$3, $C764), 0)</f>
        <v>0.1</v>
      </c>
      <c r="N764" s="190">
        <f>IFERROR(SUMIFS(INDEX(Infra!$B$5:$K$21, MATCH(N757, Infra!$B$5:$B$21, 0), ), Infra!$B$2:$K$2, $B764, Infra!$B$3:$K$3, $C764), 0)</f>
        <v>0.15</v>
      </c>
      <c r="O764" s="190">
        <f>IFERROR(SUMIFS(INDEX(Infra!$B$5:$K$21, MATCH(O757, Infra!$B$5:$B$21, 0), ), Infra!$B$2:$K$2, $B764, Infra!$B$3:$K$3, $C764), 0)</f>
        <v>0.3</v>
      </c>
      <c r="P764" s="190">
        <f>IFERROR(SUMIFS(INDEX(Infra!$B$5:$K$21, MATCH(P757, Infra!$B$5:$B$21, 0), ), Infra!$B$2:$K$2, $B764, Infra!$B$3:$K$3, $C764), 0)</f>
        <v>0.15</v>
      </c>
      <c r="Q764" s="190">
        <f>IFERROR(SUMIFS(INDEX(Infra!$B$5:$K$21, MATCH(Q757, Infra!$B$5:$B$21, 0), ), Infra!$B$2:$K$2, $B764, Infra!$B$3:$K$3, $C764), 0)</f>
        <v>0.1</v>
      </c>
      <c r="R764" s="190">
        <f>IFERROR(SUMIFS(INDEX(Infra!$B$5:$K$21, MATCH(R757, Infra!$B$5:$B$21, 0), ), Infra!$B$2:$K$2, $B764, Infra!$B$3:$K$3, $C764), 0)</f>
        <v>7.4999999999999997E-2</v>
      </c>
      <c r="S764" s="190">
        <f>IFERROR(SUMIFS(INDEX(Infra!$B$5:$K$21, MATCH(S757, Infra!$B$5:$B$21, 0), ), Infra!$B$2:$K$2, $B764, Infra!$B$3:$K$3, $C764), 0)</f>
        <v>2.5000000000000001E-2</v>
      </c>
      <c r="T764" s="190">
        <f>IFERROR(SUMIFS(INDEX(Infra!$B$5:$K$21, MATCH(T757, Infra!$B$5:$B$21, 0), ), Infra!$B$2:$K$2, $B764, Infra!$B$3:$K$3, $C764), 0)</f>
        <v>0</v>
      </c>
      <c r="U764" s="190">
        <f>IFERROR(SUMIFS(INDEX(Infra!$B$5:$K$21, MATCH(U757, Infra!$B$5:$B$21, 0), ), Infra!$B$2:$K$2, $B764, Infra!$B$3:$K$3, $C764), 0)</f>
        <v>0</v>
      </c>
      <c r="V764" s="190">
        <f>IFERROR(SUMIFS(INDEX(Infra!$B$5:$K$21, MATCH(V757, Infra!$B$5:$B$21, 0), ), Infra!$B$2:$K$2, $B764, Infra!$B$3:$K$3, $C764), 0)</f>
        <v>0</v>
      </c>
      <c r="W764" s="190">
        <f>IFERROR(SUMIFS(INDEX(Infra!$B$5:$K$21, MATCH(W757, Infra!$B$5:$B$21, 0), ), Infra!$B$2:$K$2, $B764, Infra!$B$3:$K$3, $C764), 0)</f>
        <v>0</v>
      </c>
      <c r="X764" s="190">
        <f>IFERROR(SUMIFS(INDEX(Infra!$B$5:$K$21, MATCH(X757, Infra!$B$5:$B$21, 0), ), Infra!$B$2:$K$2, $B764, Infra!$B$3:$K$3, $C764), 0)</f>
        <v>0</v>
      </c>
      <c r="Y764" s="190">
        <f>IFERROR(SUMIFS(INDEX(Infra!$B$5:$K$21, MATCH(Y757, Infra!$B$5:$B$21, 0), ), Infra!$B$2:$K$2, $B764, Infra!$B$3:$K$3, $C764), 0)</f>
        <v>0</v>
      </c>
      <c r="Z764" s="190">
        <f>IFERROR(SUMIFS(INDEX(Infra!$B$5:$K$21, MATCH(Z757, Infra!$B$5:$B$21, 0), ), Infra!$B$2:$K$2, $B764, Infra!$B$3:$K$3, $C764), 0)</f>
        <v>0</v>
      </c>
      <c r="AA764" s="190">
        <f>IFERROR(SUMIFS(INDEX(Infra!$B$5:$K$21, MATCH(AA757, Infra!$B$5:$B$21, 0), ), Infra!$B$2:$K$2, $B764, Infra!$B$3:$K$3, $C764), 0)</f>
        <v>0</v>
      </c>
      <c r="AB764" s="190">
        <f>IFERROR(SUMIFS(INDEX(Infra!$B$5:$K$21, MATCH(AB757, Infra!$B$5:$B$21, 0), ), Infra!$B$2:$K$2, $B764, Infra!$B$3:$K$3, $C764), 0)</f>
        <v>0</v>
      </c>
      <c r="AC764" s="190">
        <f>IFERROR(SUMIFS(INDEX(Infra!$B$5:$K$21, MATCH(AC757, Infra!$B$5:$B$21, 0), ), Infra!$B$2:$K$2, $B764, Infra!$B$3:$K$3, $C764), 0)</f>
        <v>0</v>
      </c>
      <c r="AD764" s="190">
        <f>IFERROR(SUMIFS(INDEX(Infra!$B$5:$K$21, MATCH(AD757, Infra!$B$5:$B$21, 0), ), Infra!$B$2:$K$2, $B764, Infra!$B$3:$K$3, $C764), 0)</f>
        <v>0</v>
      </c>
      <c r="AE764" s="190">
        <f>IFERROR(SUMIFS(INDEX(Infra!$B$5:$K$21, MATCH(AE757, Infra!$B$5:$B$21, 0), ), Infra!$B$2:$K$2, $B764, Infra!$B$3:$K$3, $C764), 0)</f>
        <v>0</v>
      </c>
      <c r="AF764" s="190">
        <f>IFERROR(SUMIFS(INDEX(Infra!$B$5:$K$21, MATCH(AF757, Infra!$B$5:$B$21, 0), ), Infra!$B$2:$K$2, $B764, Infra!$B$3:$K$3, $C764), 0)</f>
        <v>0</v>
      </c>
      <c r="AG764" s="190">
        <f>IFERROR(SUMIFS(INDEX(Infra!$B$5:$K$21, MATCH(AG757, Infra!$B$5:$B$21, 0), ), Infra!$B$2:$K$2, $B764, Infra!$B$3:$K$3, $C764), 0)</f>
        <v>0</v>
      </c>
      <c r="AH764" s="190">
        <f>IFERROR(SUMIFS(INDEX(Infra!$B$5:$K$21, MATCH(AH757, Infra!$B$5:$B$21, 0), ), Infra!$B$2:$K$2, $B764, Infra!$B$3:$K$3, $C764), 0)</f>
        <v>0</v>
      </c>
      <c r="AI764" s="190">
        <f>IFERROR(SUMIFS(INDEX(Infra!$B$5:$K$21, MATCH(AI757, Infra!$B$5:$B$21, 0), ), Infra!$B$2:$K$2, $B764, Infra!$B$3:$K$3, $C764), 0)</f>
        <v>0</v>
      </c>
      <c r="AJ764" s="190">
        <f>IFERROR(SUMIFS(INDEX(Infra!$B$5:$K$21, MATCH(AJ757, Infra!$B$5:$B$21, 0), ), Infra!$B$2:$K$2, $B764, Infra!$B$3:$K$3, $C764), 0)</f>
        <v>0</v>
      </c>
      <c r="AK764" s="190">
        <f>IFERROR(SUMIFS(INDEX(Infra!$B$5:$K$21, MATCH(AK757, Infra!$B$5:$B$21, 0), ), Infra!$B$2:$K$2, $B764, Infra!$B$3:$K$3, $C764), 0)</f>
        <v>0</v>
      </c>
      <c r="AL764" s="190">
        <f>IFERROR(SUMIFS(INDEX(Infra!$B$5:$K$21, MATCH(AL757, Infra!$B$5:$B$21, 0), ), Infra!$B$2:$K$2, $B764, Infra!$B$3:$K$3, $C764), 0)</f>
        <v>0</v>
      </c>
      <c r="AM764" s="190">
        <f>IFERROR(SUMIFS(INDEX(Infra!$B$5:$K$21, MATCH(AM757, Infra!$B$5:$B$21, 0), ), Infra!$B$2:$K$2, $B764, Infra!$B$3:$K$3, $C764), 0)</f>
        <v>0</v>
      </c>
      <c r="AN764" s="190">
        <f>IFERROR(SUMIFS(INDEX(Infra!$B$5:$K$21, MATCH(AN757, Infra!$B$5:$B$21, 0), ), Infra!$B$2:$K$2, $B764, Infra!$B$3:$K$3, $C764), 0)</f>
        <v>0</v>
      </c>
      <c r="AO764" s="190">
        <f>IFERROR(SUMIFS(INDEX(Infra!$B$5:$K$21, MATCH(AO757, Infra!$B$5:$B$21, 0), ), Infra!$B$2:$K$2, $B764, Infra!$B$3:$K$3, $C764), 0)</f>
        <v>0</v>
      </c>
      <c r="AP764" s="190">
        <f>IFERROR(SUMIFS(INDEX(Infra!$B$5:$K$21, MATCH(AP757, Infra!$B$5:$B$21, 0), ), Infra!$B$2:$K$2, $B764, Infra!$B$3:$K$3, $C764), 0)</f>
        <v>0</v>
      </c>
      <c r="AQ764" s="190">
        <f>IFERROR(SUMIFS(INDEX(Infra!$B$5:$K$21, MATCH(AQ757, Infra!$B$5:$B$21, 0), ), Infra!$B$2:$K$2, $B764, Infra!$B$3:$K$3, $C764), 0)</f>
        <v>0</v>
      </c>
      <c r="AR764" s="190">
        <f>IFERROR(SUMIFS(INDEX(Infra!$B$5:$K$21, MATCH(AR757, Infra!$B$5:$B$21, 0), ), Infra!$B$2:$K$2, $B764, Infra!$B$3:$K$3, $C764), 0)</f>
        <v>0</v>
      </c>
      <c r="AS764" s="190">
        <f>IFERROR(SUMIFS(INDEX(Infra!$B$5:$K$21, MATCH(AS757, Infra!$B$5:$B$21, 0), ), Infra!$B$2:$K$2, $B764, Infra!$B$3:$K$3, $C764), 0)</f>
        <v>0</v>
      </c>
      <c r="AT764" s="190">
        <f>IFERROR(SUMIFS(INDEX(Infra!$B$5:$K$21, MATCH(AT757, Infra!$B$5:$B$21, 0), ), Infra!$B$2:$K$2, $B764, Infra!$B$3:$K$3, $C764), 0)</f>
        <v>0</v>
      </c>
      <c r="AU764" s="190">
        <f>IFERROR(SUMIFS(INDEX(Infra!$B$5:$K$21, MATCH(AU757, Infra!$B$5:$B$21, 0), ), Infra!$B$2:$K$2, $B764, Infra!$B$3:$K$3, $C764), 0)</f>
        <v>0</v>
      </c>
      <c r="AV764" s="190">
        <f>IFERROR(SUMIFS(INDEX(Infra!$B$5:$K$21, MATCH(AV757, Infra!$B$5:$B$21, 0), ), Infra!$B$2:$K$2, $B764, Infra!$B$3:$K$3, $C764), 0)</f>
        <v>0</v>
      </c>
      <c r="AW764" s="190">
        <f>IFERROR(SUMIFS(INDEX(Infra!$B$5:$K$21, MATCH(AW757, Infra!$B$5:$B$21, 0), ), Infra!$B$2:$K$2, $B764, Infra!$B$3:$K$3, $C764), 0)</f>
        <v>0</v>
      </c>
      <c r="AX764" s="190">
        <f>IFERROR(SUMIFS(INDEX(Infra!$B$5:$K$21, MATCH(AX757, Infra!$B$5:$B$21, 0), ), Infra!$B$2:$K$2, $B764, Infra!$B$3:$K$3, $C764), 0)</f>
        <v>0</v>
      </c>
      <c r="AY764" s="190">
        <f>IFERROR(SUMIFS(INDEX(Infra!$B$5:$K$21, MATCH(AY757, Infra!$B$5:$B$21, 0), ), Infra!$B$2:$K$2, $B764, Infra!$B$3:$K$3, $C764), 0)</f>
        <v>0</v>
      </c>
      <c r="AZ764" s="190">
        <f>IFERROR(SUMIFS(INDEX(Infra!$B$5:$K$21, MATCH(AZ757, Infra!$B$5:$B$21, 0), ), Infra!$B$2:$K$2, $B764, Infra!$B$3:$K$3, $C764), 0)</f>
        <v>0</v>
      </c>
      <c r="BA764" s="190">
        <f>IFERROR(SUMIFS(INDEX(Infra!$B$5:$K$21, MATCH(BA757, Infra!$B$5:$B$21, 0), ), Infra!$B$2:$K$2, $B764, Infra!$B$3:$K$3, $C764), 0)</f>
        <v>0</v>
      </c>
      <c r="BB764" s="190">
        <f>IFERROR(SUMIFS(INDEX(Infra!$B$5:$K$21, MATCH(BB757, Infra!$B$5:$B$21, 0), ), Infra!$B$2:$K$2, $B764, Infra!$B$3:$K$3, $C764), 0)</f>
        <v>0</v>
      </c>
      <c r="BC764" s="190">
        <f>IFERROR(SUMIFS(INDEX(Infra!$B$5:$K$21, MATCH(BC757, Infra!$B$5:$B$21, 0), ), Infra!$B$2:$K$2, $B764, Infra!$B$3:$K$3, $C764), 0)</f>
        <v>0</v>
      </c>
      <c r="BD764" s="190">
        <f>IFERROR(SUMIFS(INDEX(Infra!$B$5:$K$21, MATCH(BD757, Infra!$B$5:$B$21, 0), ), Infra!$B$2:$K$2, $B764, Infra!$B$3:$K$3, $C764), 0)</f>
        <v>0</v>
      </c>
      <c r="BE764" s="190">
        <f>IFERROR(SUMIFS(INDEX(Infra!$B$5:$K$21, MATCH(BE757, Infra!$B$5:$B$21, 0), ), Infra!$B$2:$K$2, $B764, Infra!$B$3:$K$3, $C764), 0)</f>
        <v>0</v>
      </c>
      <c r="BF764" s="190">
        <f>IFERROR(SUMIFS(INDEX(Infra!$B$5:$K$21, MATCH(BF757, Infra!$B$5:$B$21, 0), ), Infra!$B$2:$K$2, $B764, Infra!$B$3:$K$3, $C764), 0)</f>
        <v>0</v>
      </c>
      <c r="BG764" s="190">
        <f>IFERROR(SUMIFS(INDEX(Infra!$B$5:$K$21, MATCH(BG757, Infra!$B$5:$B$21, 0), ), Infra!$B$2:$K$2, $B764, Infra!$B$3:$K$3, $C764), 0)</f>
        <v>0</v>
      </c>
      <c r="BH764" s="190">
        <f>IFERROR(SUMIFS(INDEX(Infra!$B$5:$K$21, MATCH(BH757, Infra!$B$5:$B$21, 0), ), Infra!$B$2:$K$2, $B764, Infra!$B$3:$K$3, $C764), 0)</f>
        <v>0</v>
      </c>
      <c r="BI764" s="190">
        <f>IFERROR(SUMIFS(INDEX(Infra!$B$5:$K$21, MATCH(BI757, Infra!$B$5:$B$21, 0), ), Infra!$B$2:$K$2, $B764, Infra!$B$3:$K$3, $C764), 0)</f>
        <v>0</v>
      </c>
      <c r="BJ764" s="190">
        <f>IFERROR(SUMIFS(INDEX(Infra!$B$5:$K$21, MATCH(BJ757, Infra!$B$5:$B$21, 0), ), Infra!$B$2:$K$2, $B764, Infra!$B$3:$K$3, $C764), 0)</f>
        <v>0</v>
      </c>
      <c r="BK764" s="190">
        <f>IFERROR(SUMIFS(INDEX(Infra!$B$5:$K$21, MATCH(BK757, Infra!$B$5:$B$21, 0), ), Infra!$B$2:$K$2, $B764, Infra!$B$3:$K$3, $C764), 0)</f>
        <v>0</v>
      </c>
      <c r="BL764" s="190">
        <f>IFERROR(SUMIFS(INDEX(Infra!$B$5:$K$21, MATCH(BL757, Infra!$B$5:$B$21, 0), ), Infra!$B$2:$K$2, $B764, Infra!$B$3:$K$3, $C764), 0)</f>
        <v>0</v>
      </c>
      <c r="BM764" s="190">
        <f>IFERROR(SUMIFS(INDEX(Infra!$B$5:$K$21, MATCH(BM757, Infra!$B$5:$B$21, 0), ), Infra!$B$2:$K$2, $B764, Infra!$B$3:$K$3, $C764), 0)</f>
        <v>0</v>
      </c>
      <c r="BN764" s="190">
        <f>IFERROR(SUMIFS(INDEX(Infra!$B$5:$K$21, MATCH(BN757, Infra!$B$5:$B$21, 0), ), Infra!$B$2:$K$2, $B764, Infra!$B$3:$K$3, $C764), 0)</f>
        <v>0</v>
      </c>
      <c r="BO764" s="190">
        <f>IFERROR(SUMIFS(INDEX(Infra!$B$5:$K$21, MATCH(BO757, Infra!$B$5:$B$21, 0), ), Infra!$B$2:$K$2, $B764, Infra!$B$3:$K$3, $C764), 0)</f>
        <v>0</v>
      </c>
      <c r="BP764" s="190">
        <f>IFERROR(SUMIFS(INDEX(Infra!$B$5:$K$21, MATCH(BP757, Infra!$B$5:$B$21, 0), ), Infra!$B$2:$K$2, $B764, Infra!$B$3:$K$3, $C764), 0)</f>
        <v>0</v>
      </c>
      <c r="BQ764" s="190">
        <f>IFERROR(SUMIFS(INDEX(Infra!$B$5:$K$21, MATCH(BQ757, Infra!$B$5:$B$21, 0), ), Infra!$B$2:$K$2, $B764, Infra!$B$3:$K$3, $C764), 0)</f>
        <v>0</v>
      </c>
      <c r="BR764" s="190">
        <f>IFERROR(SUMIFS(INDEX(Infra!$B$5:$K$21, MATCH(BR757, Infra!$B$5:$B$21, 0), ), Infra!$B$2:$K$2, $B764, Infra!$B$3:$K$3, $C764), 0)</f>
        <v>0</v>
      </c>
      <c r="BS764" s="190">
        <f>IFERROR(SUMIFS(INDEX(Infra!$B$5:$K$21, MATCH(BS757, Infra!$B$5:$B$21, 0), ), Infra!$B$2:$K$2, $B764, Infra!$B$3:$K$3, $C764), 0)</f>
        <v>0</v>
      </c>
      <c r="BT764" s="190">
        <f>IFERROR(SUMIFS(INDEX(Infra!$B$5:$K$21, MATCH(BT757, Infra!$B$5:$B$21, 0), ), Infra!$B$2:$K$2, $B764, Infra!$B$3:$K$3, $C764), 0)</f>
        <v>0</v>
      </c>
      <c r="BU764" s="190">
        <f>IFERROR(SUMIFS(INDEX(Infra!$B$5:$K$21, MATCH(BU757, Infra!$B$5:$B$21, 0), ), Infra!$B$2:$K$2, $B764, Infra!$B$3:$K$3, $C764), 0)</f>
        <v>0</v>
      </c>
      <c r="BV764" s="190">
        <f>IFERROR(SUMIFS(INDEX(Infra!$B$5:$K$21, MATCH(BV757, Infra!$B$5:$B$21, 0), ), Infra!$B$2:$K$2, $B764, Infra!$B$3:$K$3, $C764), 0)</f>
        <v>0</v>
      </c>
      <c r="BW764" s="190">
        <f>IFERROR(SUMIFS(INDEX(Infra!$B$5:$K$21, MATCH(BW757, Infra!$B$5:$B$21, 0), ), Infra!$B$2:$K$2, $B764, Infra!$B$3:$K$3, $C764), 0)</f>
        <v>0</v>
      </c>
      <c r="BX764" s="190">
        <f>IFERROR(SUMIFS(INDEX(Infra!$B$5:$K$21, MATCH(BX757, Infra!$B$5:$B$21, 0), ), Infra!$B$2:$K$2, $B764, Infra!$B$3:$K$3, $C764), 0)</f>
        <v>0</v>
      </c>
      <c r="BY764" s="190">
        <f>IFERROR(SUMIFS(INDEX(Infra!$B$5:$K$21, MATCH(BY757, Infra!$B$5:$B$21, 0), ), Infra!$B$2:$K$2, $B764, Infra!$B$3:$K$3, $C764), 0)</f>
        <v>0</v>
      </c>
      <c r="BZ764" s="190">
        <f>IFERROR(SUMIFS(INDEX(Infra!$B$5:$K$21, MATCH(BZ757, Infra!$B$5:$B$21, 0), ), Infra!$B$2:$K$2, $B764, Infra!$B$3:$K$3, $C764), 0)</f>
        <v>0</v>
      </c>
      <c r="CA764" s="190">
        <f>IFERROR(SUMIFS(INDEX(Infra!$B$5:$K$21, MATCH(CA757, Infra!$B$5:$B$21, 0), ), Infra!$B$2:$K$2, $B764, Infra!$B$3:$K$3, $C764), 0)</f>
        <v>0</v>
      </c>
      <c r="CB764" s="190">
        <f>IFERROR(SUMIFS(INDEX(Infra!$B$5:$K$21, MATCH(CB757, Infra!$B$5:$B$21, 0), ), Infra!$B$2:$K$2, $B764, Infra!$B$3:$K$3, $C764), 0)</f>
        <v>0</v>
      </c>
      <c r="CC764" s="190">
        <f>IFERROR(SUMIFS(INDEX(Infra!$B$5:$K$21, MATCH(CC757, Infra!$B$5:$B$21, 0), ), Infra!$B$2:$K$2, $B764, Infra!$B$3:$K$3, $C764), 0)</f>
        <v>0</v>
      </c>
      <c r="CD764" s="190">
        <f>IFERROR(SUMIFS(INDEX(Infra!$B$5:$K$21, MATCH(CD757, Infra!$B$5:$B$21, 0), ), Infra!$B$2:$K$2, $B764, Infra!$B$3:$K$3, $C764), 0)</f>
        <v>0</v>
      </c>
      <c r="CE764" s="190">
        <f>IFERROR(SUMIFS(INDEX(Infra!$B$5:$K$21, MATCH(CE757, Infra!$B$5:$B$21, 0), ), Infra!$B$2:$K$2, $B764, Infra!$B$3:$K$3, $C764), 0)</f>
        <v>0</v>
      </c>
      <c r="CF764" s="190">
        <f>IFERROR(SUMIFS(INDEX(Infra!$B$5:$K$21, MATCH(CF757, Infra!$B$5:$B$21, 0), ), Infra!$B$2:$K$2, $B764, Infra!$B$3:$K$3, $C764), 0)</f>
        <v>0</v>
      </c>
      <c r="CG764" s="190">
        <f>IFERROR(SUMIFS(INDEX(Infra!$B$5:$K$21, MATCH(CG757, Infra!$B$5:$B$21, 0), ), Infra!$B$2:$K$2, $B764, Infra!$B$3:$K$3, $C764), 0)</f>
        <v>0</v>
      </c>
      <c r="CH764" s="190">
        <f>IFERROR(SUMIFS(INDEX(Infra!$B$5:$K$21, MATCH(CH757, Infra!$B$5:$B$21, 0), ), Infra!$B$2:$K$2, $B764, Infra!$B$3:$K$3, $C764), 0)</f>
        <v>0</v>
      </c>
      <c r="CI764" s="190">
        <f>IFERROR(SUMIFS(INDEX(Infra!$B$5:$K$21, MATCH(CI757, Infra!$B$5:$B$21, 0), ), Infra!$B$2:$K$2, $B764, Infra!$B$3:$K$3, $C764), 0)</f>
        <v>0</v>
      </c>
      <c r="CJ764" s="190">
        <f>IFERROR(SUMIFS(INDEX(Infra!$B$5:$K$21, MATCH(CJ757, Infra!$B$5:$B$21, 0), ), Infra!$B$2:$K$2, $B764, Infra!$B$3:$K$3, $C764), 0)</f>
        <v>0</v>
      </c>
      <c r="CK764" s="190">
        <f>IFERROR(SUMIFS(INDEX(Infra!$B$5:$K$21, MATCH(CK757, Infra!$B$5:$B$21, 0), ), Infra!$B$2:$K$2, $B764, Infra!$B$3:$K$3, $C764), 0)</f>
        <v>0</v>
      </c>
      <c r="CL764" s="190">
        <f>IFERROR(SUMIFS(INDEX(Infra!$B$5:$K$21, MATCH(CL757, Infra!$B$5:$B$21, 0), ), Infra!$B$2:$K$2, $B764, Infra!$B$3:$K$3, $C764), 0)</f>
        <v>0</v>
      </c>
      <c r="CM764" s="190">
        <f>IFERROR(SUMIFS(INDEX(Infra!$B$5:$K$21, MATCH(CM757, Infra!$B$5:$B$21, 0), ), Infra!$B$2:$K$2, $B764, Infra!$B$3:$K$3, $C764), 0)</f>
        <v>0</v>
      </c>
      <c r="CN764" s="190">
        <f>IFERROR(SUMIFS(INDEX(Infra!$B$5:$K$21, MATCH(CN757, Infra!$B$5:$B$21, 0), ), Infra!$B$2:$K$2, $B764, Infra!$B$3:$K$3, $C764), 0)</f>
        <v>0</v>
      </c>
      <c r="CO764" s="190">
        <f>IFERROR(SUMIFS(INDEX(Infra!$B$5:$K$21, MATCH(CO757, Infra!$B$5:$B$21, 0), ), Infra!$B$2:$K$2, $B764, Infra!$B$3:$K$3, $C764), 0)</f>
        <v>0</v>
      </c>
      <c r="CP764" s="190">
        <f>IFERROR(SUMIFS(INDEX(Infra!$B$5:$K$21, MATCH(CP757, Infra!$B$5:$B$21, 0), ), Infra!$B$2:$K$2, $B764, Infra!$B$3:$K$3, $C764), 0)</f>
        <v>0</v>
      </c>
      <c r="CQ764" s="190">
        <f>IFERROR(SUMIFS(INDEX(Infra!$B$5:$K$21, MATCH(CQ757, Infra!$B$5:$B$21, 0), ), Infra!$B$2:$K$2, $B764, Infra!$B$3:$K$3, $C764), 0)</f>
        <v>0</v>
      </c>
      <c r="CR764" s="190">
        <f>IFERROR(SUMIFS(INDEX(Infra!$B$5:$K$21, MATCH(CR757, Infra!$B$5:$B$21, 0), ), Infra!$B$2:$K$2, $B764, Infra!$B$3:$K$3, $C764), 0)</f>
        <v>0</v>
      </c>
      <c r="CS764" s="190">
        <f>IFERROR(SUMIFS(INDEX(Infra!$B$5:$K$21, MATCH(CS757, Infra!$B$5:$B$21, 0), ), Infra!$B$2:$K$2, $B764, Infra!$B$3:$K$3, $C764), 0)</f>
        <v>0</v>
      </c>
      <c r="CT764" s="190">
        <f>IFERROR(SUMIFS(INDEX(Infra!$B$5:$K$21, MATCH(CT757, Infra!$B$5:$B$21, 0), ), Infra!$B$2:$K$2, $B764, Infra!$B$3:$K$3, $C764), 0)</f>
        <v>0</v>
      </c>
      <c r="CU764" s="190">
        <f>IFERROR(SUMIFS(INDEX(Infra!$B$5:$K$21, MATCH(CU757, Infra!$B$5:$B$21, 0), ), Infra!$B$2:$K$2, $B764, Infra!$B$3:$K$3, $C764), 0)</f>
        <v>0</v>
      </c>
      <c r="CV764" s="190">
        <f>IFERROR(SUMIFS(INDEX(Infra!$B$5:$K$21, MATCH(CV757, Infra!$B$5:$B$21, 0), ), Infra!$B$2:$K$2, $B764, Infra!$B$3:$K$3, $C764), 0)</f>
        <v>0</v>
      </c>
      <c r="CW764" s="190">
        <f>IFERROR(SUMIFS(INDEX(Infra!$B$5:$K$21, MATCH(CW757, Infra!$B$5:$B$21, 0), ), Infra!$B$2:$K$2, $B764, Infra!$B$3:$K$3, $C764), 0)</f>
        <v>0</v>
      </c>
      <c r="CX764" s="190">
        <f>IFERROR(SUMIFS(INDEX(Infra!$B$5:$K$21, MATCH(CX757, Infra!$B$5:$B$21, 0), ), Infra!$B$2:$K$2, $B764, Infra!$B$3:$K$3, $C764), 0)</f>
        <v>0</v>
      </c>
      <c r="CY764" s="190">
        <f>IFERROR(SUMIFS(INDEX(Infra!$B$5:$K$21, MATCH(CY757, Infra!$B$5:$B$21, 0), ), Infra!$B$2:$K$2, $B764, Infra!$B$3:$K$3, $C764), 0)</f>
        <v>0</v>
      </c>
      <c r="CZ764" s="190">
        <f>IFERROR(SUMIFS(INDEX(Infra!$B$5:$K$21, MATCH(CZ757, Infra!$B$5:$B$21, 0), ), Infra!$B$2:$K$2, $B764, Infra!$B$3:$K$3, $C764), 0)</f>
        <v>0</v>
      </c>
      <c r="DA764" s="190">
        <f>IFERROR(SUMIFS(INDEX(Infra!$B$5:$K$21, MATCH(DA757, Infra!$B$5:$B$21, 0), ), Infra!$B$2:$K$2, $B764, Infra!$B$3:$K$3, $C764), 0)</f>
        <v>0</v>
      </c>
      <c r="DB764" s="190">
        <f>IFERROR(SUMIFS(INDEX(Infra!$B$5:$K$21, MATCH(DB757, Infra!$B$5:$B$21, 0), ), Infra!$B$2:$K$2, $B764, Infra!$B$3:$K$3, $C764), 0)</f>
        <v>0</v>
      </c>
      <c r="DC764" s="190">
        <f>IFERROR(SUMIFS(INDEX(Infra!$B$5:$K$21, MATCH(DC757, Infra!$B$5:$B$21, 0), ), Infra!$B$2:$K$2, $B764, Infra!$B$3:$K$3, $C764), 0)</f>
        <v>0</v>
      </c>
      <c r="DD764" s="190">
        <f>IFERROR(SUMIFS(INDEX(Infra!$B$5:$K$21, MATCH(DD757, Infra!$B$5:$B$21, 0), ), Infra!$B$2:$K$2, $B764, Infra!$B$3:$K$3, $C764), 0)</f>
        <v>0</v>
      </c>
      <c r="DE764" s="190">
        <f>IFERROR(SUMIFS(INDEX(Infra!$B$5:$K$21, MATCH(DE757, Infra!$B$5:$B$21, 0), ), Infra!$B$2:$K$2, $B764, Infra!$B$3:$K$3, $C764), 0)</f>
        <v>0</v>
      </c>
      <c r="DF764" s="190">
        <f>IFERROR(SUMIFS(INDEX(Infra!$B$5:$K$21, MATCH(DF757, Infra!$B$5:$B$21, 0), ), Infra!$B$2:$K$2, $B764, Infra!$B$3:$K$3, $C764), 0)</f>
        <v>0</v>
      </c>
      <c r="DG764" s="190">
        <f>IFERROR(SUMIFS(INDEX(Infra!$B$5:$K$21, MATCH(DG757, Infra!$B$5:$B$21, 0), ), Infra!$B$2:$K$2, $B764, Infra!$B$3:$K$3, $C764), 0)</f>
        <v>0</v>
      </c>
      <c r="DH764" s="190">
        <f>IFERROR(SUMIFS(INDEX(Infra!$B$5:$K$21, MATCH(DH757, Infra!$B$5:$B$21, 0), ), Infra!$B$2:$K$2, $B764, Infra!$B$3:$K$3, $C764), 0)</f>
        <v>0</v>
      </c>
      <c r="DI764" s="190">
        <f>IFERROR(SUMIFS(INDEX(Infra!$B$5:$K$21, MATCH(DI757, Infra!$B$5:$B$21, 0), ), Infra!$B$2:$K$2, $B764, Infra!$B$3:$K$3, $C764), 0)</f>
        <v>0</v>
      </c>
      <c r="DJ764" s="190">
        <f>IFERROR(SUMIFS(INDEX(Infra!$B$5:$K$21, MATCH(DJ757, Infra!$B$5:$B$21, 0), ), Infra!$B$2:$K$2, $B764, Infra!$B$3:$K$3, $C764), 0)</f>
        <v>0</v>
      </c>
      <c r="DK764" s="190">
        <f>IFERROR(SUMIFS(INDEX(Infra!$B$5:$K$21, MATCH(DK757, Infra!$B$5:$B$21, 0), ), Infra!$B$2:$K$2, $B764, Infra!$B$3:$K$3, $C764), 0)</f>
        <v>0</v>
      </c>
      <c r="DL764" s="190">
        <f>IFERROR(SUMIFS(INDEX(Infra!$B$5:$K$21, MATCH(DL757, Infra!$B$5:$B$21, 0), ), Infra!$B$2:$K$2, $B764, Infra!$B$3:$K$3, $C764), 0)</f>
        <v>0</v>
      </c>
      <c r="DM764" s="190">
        <f>IFERROR(SUMIFS(INDEX(Infra!$B$5:$K$21, MATCH(DM757, Infra!$B$5:$B$21, 0), ), Infra!$B$2:$K$2, $B764, Infra!$B$3:$K$3, $C764), 0)</f>
        <v>0</v>
      </c>
      <c r="DN764" s="190">
        <f>IFERROR(SUMIFS(INDEX(Infra!$B$5:$K$21, MATCH(DN757, Infra!$B$5:$B$21, 0), ), Infra!$B$2:$K$2, $B764, Infra!$B$3:$K$3, $C764), 0)</f>
        <v>0</v>
      </c>
      <c r="DO764" s="190">
        <f>IFERROR(SUMIFS(INDEX(Infra!$B$5:$K$21, MATCH(DO757, Infra!$B$5:$B$21, 0), ), Infra!$B$2:$K$2, $B764, Infra!$B$3:$K$3, $C764), 0)</f>
        <v>0</v>
      </c>
      <c r="DP764" s="190">
        <f>IFERROR(SUMIFS(INDEX(Infra!$B$5:$K$21, MATCH(DP757, Infra!$B$5:$B$21, 0), ), Infra!$B$2:$K$2, $B764, Infra!$B$3:$K$3, $C764), 0)</f>
        <v>0</v>
      </c>
      <c r="DQ764" s="190">
        <f>IFERROR(SUMIFS(INDEX(Infra!$B$5:$K$21, MATCH(DQ757, Infra!$B$5:$B$21, 0), ), Infra!$B$2:$K$2, $B764, Infra!$B$3:$K$3, $C764), 0)</f>
        <v>0</v>
      </c>
      <c r="DR764" s="190">
        <f>IFERROR(SUMIFS(INDEX(Infra!$B$5:$K$21, MATCH(DR757, Infra!$B$5:$B$21, 0), ), Infra!$B$2:$K$2, $B764, Infra!$B$3:$K$3, $C764), 0)</f>
        <v>0</v>
      </c>
      <c r="DS764" s="190">
        <f>IFERROR(SUMIFS(INDEX(Infra!$B$5:$K$21, MATCH(DS757, Infra!$B$5:$B$21, 0), ), Infra!$B$2:$K$2, $B764, Infra!$B$3:$K$3, $C764), 0)</f>
        <v>0</v>
      </c>
      <c r="DT764" s="190">
        <f>IFERROR(SUMIFS(INDEX(Infra!$B$5:$K$21, MATCH(DT757, Infra!$B$5:$B$21, 0), ), Infra!$B$2:$K$2, $B764, Infra!$B$3:$K$3, $C764), 0)</f>
        <v>0</v>
      </c>
      <c r="DU764" s="190">
        <f>IFERROR(SUMIFS(INDEX(Infra!$B$5:$K$21, MATCH(DU757, Infra!$B$5:$B$21, 0), ), Infra!$B$2:$K$2, $B764, Infra!$B$3:$K$3, $C764), 0)</f>
        <v>0</v>
      </c>
      <c r="DV764" s="190">
        <f>IFERROR(SUMIFS(INDEX(Infra!$B$5:$K$21, MATCH(DV757, Infra!$B$5:$B$21, 0), ), Infra!$B$2:$K$2, $B764, Infra!$B$3:$K$3, $C764), 0)</f>
        <v>0</v>
      </c>
      <c r="DW764" s="190">
        <f>IFERROR(SUMIFS(INDEX(Infra!$B$5:$K$21, MATCH(DW757, Infra!$B$5:$B$21, 0), ), Infra!$B$2:$K$2, $B764, Infra!$B$3:$K$3, $C764), 0)</f>
        <v>0</v>
      </c>
      <c r="DX764" s="190">
        <f>IFERROR(SUMIFS(INDEX(Infra!$B$5:$K$21, MATCH(DX757, Infra!$B$5:$B$21, 0), ), Infra!$B$2:$K$2, $B764, Infra!$B$3:$K$3, $C764), 0)</f>
        <v>0</v>
      </c>
      <c r="DY764" s="190">
        <f>IFERROR(SUMIFS(INDEX(Infra!$B$5:$K$21, MATCH(DY757, Infra!$B$5:$B$21, 0), ), Infra!$B$2:$K$2, $B764, Infra!$B$3:$K$3, $C764), 0)</f>
        <v>0</v>
      </c>
    </row>
    <row r="765" spans="1:129" x14ac:dyDescent="0.3">
      <c r="B765" s="2" t="str">
        <f>Infra!$F$2</f>
        <v>Amenities</v>
      </c>
      <c r="C765" s="2" t="str">
        <f>Infra!$F$3</f>
        <v>General</v>
      </c>
      <c r="D765" s="153"/>
      <c r="E765" s="128"/>
      <c r="F765" s="128"/>
      <c r="G765" s="154">
        <f>SUM(H765:DZ765)</f>
        <v>0.99999999999999989</v>
      </c>
      <c r="I765" s="190">
        <f>IFERROR(SUMIFS(INDEX(Infra!$B$5:$K$21, MATCH(I758, Infra!$B$5:$B$21, 0), ), Infra!$B$2:$K$2, $B765, Infra!$B$3:$K$3, $C765), 0)</f>
        <v>0</v>
      </c>
      <c r="J765" s="190">
        <f>IFERROR(SUMIFS(INDEX(Infra!$B$5:$K$21, MATCH(J758, Infra!$B$5:$B$21, 0), ), Infra!$B$2:$K$2, $B765, Infra!$B$3:$K$3, $C765), 0)</f>
        <v>0</v>
      </c>
      <c r="K765" s="190">
        <f>IFERROR(SUMIFS(INDEX(Infra!$B$5:$K$21, MATCH(K758, Infra!$B$5:$B$21, 0), ), Infra!$B$2:$K$2, $B765, Infra!$B$3:$K$3, $C765), 0)</f>
        <v>0</v>
      </c>
      <c r="L765" s="190">
        <f>IFERROR(SUMIFS(INDEX(Infra!$B$5:$K$21, MATCH(L758, Infra!$B$5:$B$21, 0), ), Infra!$B$2:$K$2, $B765, Infra!$B$3:$K$3, $C765), 0)</f>
        <v>0</v>
      </c>
      <c r="M765" s="190">
        <f>IFERROR(SUMIFS(INDEX(Infra!$B$5:$K$21, MATCH(M758, Infra!$B$5:$B$21, 0), ), Infra!$B$2:$K$2, $B765, Infra!$B$3:$K$3, $C765), 0)</f>
        <v>0</v>
      </c>
      <c r="N765" s="190">
        <f>IFERROR(SUMIFS(INDEX(Infra!$B$5:$K$21, MATCH(N758, Infra!$B$5:$B$21, 0), ), Infra!$B$2:$K$2, $B765, Infra!$B$3:$K$3, $C765), 0)</f>
        <v>0</v>
      </c>
      <c r="O765" s="190">
        <f>IFERROR(SUMIFS(INDEX(Infra!$B$5:$K$21, MATCH(O758, Infra!$B$5:$B$21, 0), ), Infra!$B$2:$K$2, $B765, Infra!$B$3:$K$3, $C765), 0)</f>
        <v>0</v>
      </c>
      <c r="P765" s="190">
        <f>IFERROR(SUMIFS(INDEX(Infra!$B$5:$K$21, MATCH(P758, Infra!$B$5:$B$21, 0), ), Infra!$B$2:$K$2, $B765, Infra!$B$3:$K$3, $C765), 0)</f>
        <v>2.5000000000000001E-2</v>
      </c>
      <c r="Q765" s="190">
        <f>IFERROR(SUMIFS(INDEX(Infra!$B$5:$K$21, MATCH(Q758, Infra!$B$5:$B$21, 0), ), Infra!$B$2:$K$2, $B765, Infra!$B$3:$K$3, $C765), 0)</f>
        <v>7.4999999999999997E-2</v>
      </c>
      <c r="R765" s="190">
        <f>IFERROR(SUMIFS(INDEX(Infra!$B$5:$K$21, MATCH(R758, Infra!$B$5:$B$21, 0), ), Infra!$B$2:$K$2, $B765, Infra!$B$3:$K$3, $C765), 0)</f>
        <v>0.1</v>
      </c>
      <c r="S765" s="190">
        <f>IFERROR(SUMIFS(INDEX(Infra!$B$5:$K$21, MATCH(S758, Infra!$B$5:$B$21, 0), ), Infra!$B$2:$K$2, $B765, Infra!$B$3:$K$3, $C765), 0)</f>
        <v>0.15</v>
      </c>
      <c r="T765" s="190">
        <f>IFERROR(SUMIFS(INDEX(Infra!$B$5:$K$21, MATCH(T758, Infra!$B$5:$B$21, 0), ), Infra!$B$2:$K$2, $B765, Infra!$B$3:$K$3, $C765), 0)</f>
        <v>0.3</v>
      </c>
      <c r="U765" s="190">
        <f>IFERROR(SUMIFS(INDEX(Infra!$B$5:$K$21, MATCH(U758, Infra!$B$5:$B$21, 0), ), Infra!$B$2:$K$2, $B765, Infra!$B$3:$K$3, $C765), 0)</f>
        <v>0.15</v>
      </c>
      <c r="V765" s="190">
        <f>IFERROR(SUMIFS(INDEX(Infra!$B$5:$K$21, MATCH(V758, Infra!$B$5:$B$21, 0), ), Infra!$B$2:$K$2, $B765, Infra!$B$3:$K$3, $C765), 0)</f>
        <v>0.1</v>
      </c>
      <c r="W765" s="190">
        <f>IFERROR(SUMIFS(INDEX(Infra!$B$5:$K$21, MATCH(W758, Infra!$B$5:$B$21, 0), ), Infra!$B$2:$K$2, $B765, Infra!$B$3:$K$3, $C765), 0)</f>
        <v>7.4999999999999997E-2</v>
      </c>
      <c r="X765" s="190">
        <f>IFERROR(SUMIFS(INDEX(Infra!$B$5:$K$21, MATCH(X758, Infra!$B$5:$B$21, 0), ), Infra!$B$2:$K$2, $B765, Infra!$B$3:$K$3, $C765), 0)</f>
        <v>2.5000000000000001E-2</v>
      </c>
      <c r="Y765" s="190">
        <f>IFERROR(SUMIFS(INDEX(Infra!$B$5:$K$21, MATCH(Y758, Infra!$B$5:$B$21, 0), ), Infra!$B$2:$K$2, $B765, Infra!$B$3:$K$3, $C765), 0)</f>
        <v>0</v>
      </c>
      <c r="Z765" s="190">
        <f>IFERROR(SUMIFS(INDEX(Infra!$B$5:$K$21, MATCH(Z758, Infra!$B$5:$B$21, 0), ), Infra!$B$2:$K$2, $B765, Infra!$B$3:$K$3, $C765), 0)</f>
        <v>0</v>
      </c>
      <c r="AA765" s="190">
        <f>IFERROR(SUMIFS(INDEX(Infra!$B$5:$K$21, MATCH(AA758, Infra!$B$5:$B$21, 0), ), Infra!$B$2:$K$2, $B765, Infra!$B$3:$K$3, $C765), 0)</f>
        <v>0</v>
      </c>
      <c r="AB765" s="190">
        <f>IFERROR(SUMIFS(INDEX(Infra!$B$5:$K$21, MATCH(AB758, Infra!$B$5:$B$21, 0), ), Infra!$B$2:$K$2, $B765, Infra!$B$3:$K$3, $C765), 0)</f>
        <v>0</v>
      </c>
      <c r="AC765" s="190">
        <f>IFERROR(SUMIFS(INDEX(Infra!$B$5:$K$21, MATCH(AC758, Infra!$B$5:$B$21, 0), ), Infra!$B$2:$K$2, $B765, Infra!$B$3:$K$3, $C765), 0)</f>
        <v>0</v>
      </c>
      <c r="AD765" s="190">
        <f>IFERROR(SUMIFS(INDEX(Infra!$B$5:$K$21, MATCH(AD758, Infra!$B$5:$B$21, 0), ), Infra!$B$2:$K$2, $B765, Infra!$B$3:$K$3, $C765), 0)</f>
        <v>0</v>
      </c>
      <c r="AE765" s="190">
        <f>IFERROR(SUMIFS(INDEX(Infra!$B$5:$K$21, MATCH(AE758, Infra!$B$5:$B$21, 0), ), Infra!$B$2:$K$2, $B765, Infra!$B$3:$K$3, $C765), 0)</f>
        <v>0</v>
      </c>
      <c r="AF765" s="190">
        <f>IFERROR(SUMIFS(INDEX(Infra!$B$5:$K$21, MATCH(AF758, Infra!$B$5:$B$21, 0), ), Infra!$B$2:$K$2, $B765, Infra!$B$3:$K$3, $C765), 0)</f>
        <v>0</v>
      </c>
      <c r="AG765" s="190">
        <f>IFERROR(SUMIFS(INDEX(Infra!$B$5:$K$21, MATCH(AG758, Infra!$B$5:$B$21, 0), ), Infra!$B$2:$K$2, $B765, Infra!$B$3:$K$3, $C765), 0)</f>
        <v>0</v>
      </c>
      <c r="AH765" s="190">
        <f>IFERROR(SUMIFS(INDEX(Infra!$B$5:$K$21, MATCH(AH758, Infra!$B$5:$B$21, 0), ), Infra!$B$2:$K$2, $B765, Infra!$B$3:$K$3, $C765), 0)</f>
        <v>0</v>
      </c>
      <c r="AI765" s="190">
        <f>IFERROR(SUMIFS(INDEX(Infra!$B$5:$K$21, MATCH(AI758, Infra!$B$5:$B$21, 0), ), Infra!$B$2:$K$2, $B765, Infra!$B$3:$K$3, $C765), 0)</f>
        <v>0</v>
      </c>
      <c r="AJ765" s="190">
        <f>IFERROR(SUMIFS(INDEX(Infra!$B$5:$K$21, MATCH(AJ758, Infra!$B$5:$B$21, 0), ), Infra!$B$2:$K$2, $B765, Infra!$B$3:$K$3, $C765), 0)</f>
        <v>0</v>
      </c>
      <c r="AK765" s="190">
        <f>IFERROR(SUMIFS(INDEX(Infra!$B$5:$K$21, MATCH(AK758, Infra!$B$5:$B$21, 0), ), Infra!$B$2:$K$2, $B765, Infra!$B$3:$K$3, $C765), 0)</f>
        <v>0</v>
      </c>
      <c r="AL765" s="190">
        <f>IFERROR(SUMIFS(INDEX(Infra!$B$5:$K$21, MATCH(AL758, Infra!$B$5:$B$21, 0), ), Infra!$B$2:$K$2, $B765, Infra!$B$3:$K$3, $C765), 0)</f>
        <v>0</v>
      </c>
      <c r="AM765" s="190">
        <f>IFERROR(SUMIFS(INDEX(Infra!$B$5:$K$21, MATCH(AM758, Infra!$B$5:$B$21, 0), ), Infra!$B$2:$K$2, $B765, Infra!$B$3:$K$3, $C765), 0)</f>
        <v>0</v>
      </c>
      <c r="AN765" s="190">
        <f>IFERROR(SUMIFS(INDEX(Infra!$B$5:$K$21, MATCH(AN758, Infra!$B$5:$B$21, 0), ), Infra!$B$2:$K$2, $B765, Infra!$B$3:$K$3, $C765), 0)</f>
        <v>0</v>
      </c>
      <c r="AO765" s="190">
        <f>IFERROR(SUMIFS(INDEX(Infra!$B$5:$K$21, MATCH(AO758, Infra!$B$5:$B$21, 0), ), Infra!$B$2:$K$2, $B765, Infra!$B$3:$K$3, $C765), 0)</f>
        <v>0</v>
      </c>
      <c r="AP765" s="190">
        <f>IFERROR(SUMIFS(INDEX(Infra!$B$5:$K$21, MATCH(AP758, Infra!$B$5:$B$21, 0), ), Infra!$B$2:$K$2, $B765, Infra!$B$3:$K$3, $C765), 0)</f>
        <v>0</v>
      </c>
      <c r="AQ765" s="190">
        <f>IFERROR(SUMIFS(INDEX(Infra!$B$5:$K$21, MATCH(AQ758, Infra!$B$5:$B$21, 0), ), Infra!$B$2:$K$2, $B765, Infra!$B$3:$K$3, $C765), 0)</f>
        <v>0</v>
      </c>
      <c r="AR765" s="190">
        <f>IFERROR(SUMIFS(INDEX(Infra!$B$5:$K$21, MATCH(AR758, Infra!$B$5:$B$21, 0), ), Infra!$B$2:$K$2, $B765, Infra!$B$3:$K$3, $C765), 0)</f>
        <v>0</v>
      </c>
      <c r="AS765" s="190">
        <f>IFERROR(SUMIFS(INDEX(Infra!$B$5:$K$21, MATCH(AS758, Infra!$B$5:$B$21, 0), ), Infra!$B$2:$K$2, $B765, Infra!$B$3:$K$3, $C765), 0)</f>
        <v>0</v>
      </c>
      <c r="AT765" s="190">
        <f>IFERROR(SUMIFS(INDEX(Infra!$B$5:$K$21, MATCH(AT758, Infra!$B$5:$B$21, 0), ), Infra!$B$2:$K$2, $B765, Infra!$B$3:$K$3, $C765), 0)</f>
        <v>0</v>
      </c>
      <c r="AU765" s="190">
        <f>IFERROR(SUMIFS(INDEX(Infra!$B$5:$K$21, MATCH(AU758, Infra!$B$5:$B$21, 0), ), Infra!$B$2:$K$2, $B765, Infra!$B$3:$K$3, $C765), 0)</f>
        <v>0</v>
      </c>
      <c r="AV765" s="190">
        <f>IFERROR(SUMIFS(INDEX(Infra!$B$5:$K$21, MATCH(AV758, Infra!$B$5:$B$21, 0), ), Infra!$B$2:$K$2, $B765, Infra!$B$3:$K$3, $C765), 0)</f>
        <v>0</v>
      </c>
      <c r="AW765" s="190">
        <f>IFERROR(SUMIFS(INDEX(Infra!$B$5:$K$21, MATCH(AW758, Infra!$B$5:$B$21, 0), ), Infra!$B$2:$K$2, $B765, Infra!$B$3:$K$3, $C765), 0)</f>
        <v>0</v>
      </c>
      <c r="AX765" s="190">
        <f>IFERROR(SUMIFS(INDEX(Infra!$B$5:$K$21, MATCH(AX758, Infra!$B$5:$B$21, 0), ), Infra!$B$2:$K$2, $B765, Infra!$B$3:$K$3, $C765), 0)</f>
        <v>0</v>
      </c>
      <c r="AY765" s="190">
        <f>IFERROR(SUMIFS(INDEX(Infra!$B$5:$K$21, MATCH(AY758, Infra!$B$5:$B$21, 0), ), Infra!$B$2:$K$2, $B765, Infra!$B$3:$K$3, $C765), 0)</f>
        <v>0</v>
      </c>
      <c r="AZ765" s="190">
        <f>IFERROR(SUMIFS(INDEX(Infra!$B$5:$K$21, MATCH(AZ758, Infra!$B$5:$B$21, 0), ), Infra!$B$2:$K$2, $B765, Infra!$B$3:$K$3, $C765), 0)</f>
        <v>0</v>
      </c>
      <c r="BA765" s="190">
        <f>IFERROR(SUMIFS(INDEX(Infra!$B$5:$K$21, MATCH(BA758, Infra!$B$5:$B$21, 0), ), Infra!$B$2:$K$2, $B765, Infra!$B$3:$K$3, $C765), 0)</f>
        <v>0</v>
      </c>
      <c r="BB765" s="190">
        <f>IFERROR(SUMIFS(INDEX(Infra!$B$5:$K$21, MATCH(BB758, Infra!$B$5:$B$21, 0), ), Infra!$B$2:$K$2, $B765, Infra!$B$3:$K$3, $C765), 0)</f>
        <v>0</v>
      </c>
      <c r="BC765" s="190">
        <f>IFERROR(SUMIFS(INDEX(Infra!$B$5:$K$21, MATCH(BC758, Infra!$B$5:$B$21, 0), ), Infra!$B$2:$K$2, $B765, Infra!$B$3:$K$3, $C765), 0)</f>
        <v>0</v>
      </c>
      <c r="BD765" s="190">
        <f>IFERROR(SUMIFS(INDEX(Infra!$B$5:$K$21, MATCH(BD758, Infra!$B$5:$B$21, 0), ), Infra!$B$2:$K$2, $B765, Infra!$B$3:$K$3, $C765), 0)</f>
        <v>0</v>
      </c>
      <c r="BE765" s="190">
        <f>IFERROR(SUMIFS(INDEX(Infra!$B$5:$K$21, MATCH(BE758, Infra!$B$5:$B$21, 0), ), Infra!$B$2:$K$2, $B765, Infra!$B$3:$K$3, $C765), 0)</f>
        <v>0</v>
      </c>
      <c r="BF765" s="190">
        <f>IFERROR(SUMIFS(INDEX(Infra!$B$5:$K$21, MATCH(BF758, Infra!$B$5:$B$21, 0), ), Infra!$B$2:$K$2, $B765, Infra!$B$3:$K$3, $C765), 0)</f>
        <v>0</v>
      </c>
      <c r="BG765" s="190">
        <f>IFERROR(SUMIFS(INDEX(Infra!$B$5:$K$21, MATCH(BG758, Infra!$B$5:$B$21, 0), ), Infra!$B$2:$K$2, $B765, Infra!$B$3:$K$3, $C765), 0)</f>
        <v>0</v>
      </c>
      <c r="BH765" s="190">
        <f>IFERROR(SUMIFS(INDEX(Infra!$B$5:$K$21, MATCH(BH758, Infra!$B$5:$B$21, 0), ), Infra!$B$2:$K$2, $B765, Infra!$B$3:$K$3, $C765), 0)</f>
        <v>0</v>
      </c>
      <c r="BI765" s="190">
        <f>IFERROR(SUMIFS(INDEX(Infra!$B$5:$K$21, MATCH(BI758, Infra!$B$5:$B$21, 0), ), Infra!$B$2:$K$2, $B765, Infra!$B$3:$K$3, $C765), 0)</f>
        <v>0</v>
      </c>
      <c r="BJ765" s="190">
        <f>IFERROR(SUMIFS(INDEX(Infra!$B$5:$K$21, MATCH(BJ758, Infra!$B$5:$B$21, 0), ), Infra!$B$2:$K$2, $B765, Infra!$B$3:$K$3, $C765), 0)</f>
        <v>0</v>
      </c>
      <c r="BK765" s="190">
        <f>IFERROR(SUMIFS(INDEX(Infra!$B$5:$K$21, MATCH(BK758, Infra!$B$5:$B$21, 0), ), Infra!$B$2:$K$2, $B765, Infra!$B$3:$K$3, $C765), 0)</f>
        <v>0</v>
      </c>
      <c r="BL765" s="190">
        <f>IFERROR(SUMIFS(INDEX(Infra!$B$5:$K$21, MATCH(BL758, Infra!$B$5:$B$21, 0), ), Infra!$B$2:$K$2, $B765, Infra!$B$3:$K$3, $C765), 0)</f>
        <v>0</v>
      </c>
      <c r="BM765" s="190">
        <f>IFERROR(SUMIFS(INDEX(Infra!$B$5:$K$21, MATCH(BM758, Infra!$B$5:$B$21, 0), ), Infra!$B$2:$K$2, $B765, Infra!$B$3:$K$3, $C765), 0)</f>
        <v>0</v>
      </c>
      <c r="BN765" s="190">
        <f>IFERROR(SUMIFS(INDEX(Infra!$B$5:$K$21, MATCH(BN758, Infra!$B$5:$B$21, 0), ), Infra!$B$2:$K$2, $B765, Infra!$B$3:$K$3, $C765), 0)</f>
        <v>0</v>
      </c>
      <c r="BO765" s="190">
        <f>IFERROR(SUMIFS(INDEX(Infra!$B$5:$K$21, MATCH(BO758, Infra!$B$5:$B$21, 0), ), Infra!$B$2:$K$2, $B765, Infra!$B$3:$K$3, $C765), 0)</f>
        <v>0</v>
      </c>
      <c r="BP765" s="190">
        <f>IFERROR(SUMIFS(INDEX(Infra!$B$5:$K$21, MATCH(BP758, Infra!$B$5:$B$21, 0), ), Infra!$B$2:$K$2, $B765, Infra!$B$3:$K$3, $C765), 0)</f>
        <v>0</v>
      </c>
      <c r="BQ765" s="190">
        <f>IFERROR(SUMIFS(INDEX(Infra!$B$5:$K$21, MATCH(BQ758, Infra!$B$5:$B$21, 0), ), Infra!$B$2:$K$2, $B765, Infra!$B$3:$K$3, $C765), 0)</f>
        <v>0</v>
      </c>
      <c r="BR765" s="190">
        <f>IFERROR(SUMIFS(INDEX(Infra!$B$5:$K$21, MATCH(BR758, Infra!$B$5:$B$21, 0), ), Infra!$B$2:$K$2, $B765, Infra!$B$3:$K$3, $C765), 0)</f>
        <v>0</v>
      </c>
      <c r="BS765" s="190">
        <f>IFERROR(SUMIFS(INDEX(Infra!$B$5:$K$21, MATCH(BS758, Infra!$B$5:$B$21, 0), ), Infra!$B$2:$K$2, $B765, Infra!$B$3:$K$3, $C765), 0)</f>
        <v>0</v>
      </c>
      <c r="BT765" s="190">
        <f>IFERROR(SUMIFS(INDEX(Infra!$B$5:$K$21, MATCH(BT758, Infra!$B$5:$B$21, 0), ), Infra!$B$2:$K$2, $B765, Infra!$B$3:$K$3, $C765), 0)</f>
        <v>0</v>
      </c>
      <c r="BU765" s="190">
        <f>IFERROR(SUMIFS(INDEX(Infra!$B$5:$K$21, MATCH(BU758, Infra!$B$5:$B$21, 0), ), Infra!$B$2:$K$2, $B765, Infra!$B$3:$K$3, $C765), 0)</f>
        <v>0</v>
      </c>
      <c r="BV765" s="190">
        <f>IFERROR(SUMIFS(INDEX(Infra!$B$5:$K$21, MATCH(BV758, Infra!$B$5:$B$21, 0), ), Infra!$B$2:$K$2, $B765, Infra!$B$3:$K$3, $C765), 0)</f>
        <v>0</v>
      </c>
      <c r="BW765" s="190">
        <f>IFERROR(SUMIFS(INDEX(Infra!$B$5:$K$21, MATCH(BW758, Infra!$B$5:$B$21, 0), ), Infra!$B$2:$K$2, $B765, Infra!$B$3:$K$3, $C765), 0)</f>
        <v>0</v>
      </c>
      <c r="BX765" s="190">
        <f>IFERROR(SUMIFS(INDEX(Infra!$B$5:$K$21, MATCH(BX758, Infra!$B$5:$B$21, 0), ), Infra!$B$2:$K$2, $B765, Infra!$B$3:$K$3, $C765), 0)</f>
        <v>0</v>
      </c>
      <c r="BY765" s="190">
        <f>IFERROR(SUMIFS(INDEX(Infra!$B$5:$K$21, MATCH(BY758, Infra!$B$5:$B$21, 0), ), Infra!$B$2:$K$2, $B765, Infra!$B$3:$K$3, $C765), 0)</f>
        <v>0</v>
      </c>
      <c r="BZ765" s="190">
        <f>IFERROR(SUMIFS(INDEX(Infra!$B$5:$K$21, MATCH(BZ758, Infra!$B$5:$B$21, 0), ), Infra!$B$2:$K$2, $B765, Infra!$B$3:$K$3, $C765), 0)</f>
        <v>0</v>
      </c>
      <c r="CA765" s="190">
        <f>IFERROR(SUMIFS(INDEX(Infra!$B$5:$K$21, MATCH(CA758, Infra!$B$5:$B$21, 0), ), Infra!$B$2:$K$2, $B765, Infra!$B$3:$K$3, $C765), 0)</f>
        <v>0</v>
      </c>
      <c r="CB765" s="190">
        <f>IFERROR(SUMIFS(INDEX(Infra!$B$5:$K$21, MATCH(CB758, Infra!$B$5:$B$21, 0), ), Infra!$B$2:$K$2, $B765, Infra!$B$3:$K$3, $C765), 0)</f>
        <v>0</v>
      </c>
      <c r="CC765" s="190">
        <f>IFERROR(SUMIFS(INDEX(Infra!$B$5:$K$21, MATCH(CC758, Infra!$B$5:$B$21, 0), ), Infra!$B$2:$K$2, $B765, Infra!$B$3:$K$3, $C765), 0)</f>
        <v>0</v>
      </c>
      <c r="CD765" s="190">
        <f>IFERROR(SUMIFS(INDEX(Infra!$B$5:$K$21, MATCH(CD758, Infra!$B$5:$B$21, 0), ), Infra!$B$2:$K$2, $B765, Infra!$B$3:$K$3, $C765), 0)</f>
        <v>0</v>
      </c>
      <c r="CE765" s="190">
        <f>IFERROR(SUMIFS(INDEX(Infra!$B$5:$K$21, MATCH(CE758, Infra!$B$5:$B$21, 0), ), Infra!$B$2:$K$2, $B765, Infra!$B$3:$K$3, $C765), 0)</f>
        <v>0</v>
      </c>
      <c r="CF765" s="190">
        <f>IFERROR(SUMIFS(INDEX(Infra!$B$5:$K$21, MATCH(CF758, Infra!$B$5:$B$21, 0), ), Infra!$B$2:$K$2, $B765, Infra!$B$3:$K$3, $C765), 0)</f>
        <v>0</v>
      </c>
      <c r="CG765" s="190">
        <f>IFERROR(SUMIFS(INDEX(Infra!$B$5:$K$21, MATCH(CG758, Infra!$B$5:$B$21, 0), ), Infra!$B$2:$K$2, $B765, Infra!$B$3:$K$3, $C765), 0)</f>
        <v>0</v>
      </c>
      <c r="CH765" s="190">
        <f>IFERROR(SUMIFS(INDEX(Infra!$B$5:$K$21, MATCH(CH758, Infra!$B$5:$B$21, 0), ), Infra!$B$2:$K$2, $B765, Infra!$B$3:$K$3, $C765), 0)</f>
        <v>0</v>
      </c>
      <c r="CI765" s="190">
        <f>IFERROR(SUMIFS(INDEX(Infra!$B$5:$K$21, MATCH(CI758, Infra!$B$5:$B$21, 0), ), Infra!$B$2:$K$2, $B765, Infra!$B$3:$K$3, $C765), 0)</f>
        <v>0</v>
      </c>
      <c r="CJ765" s="190">
        <f>IFERROR(SUMIFS(INDEX(Infra!$B$5:$K$21, MATCH(CJ758, Infra!$B$5:$B$21, 0), ), Infra!$B$2:$K$2, $B765, Infra!$B$3:$K$3, $C765), 0)</f>
        <v>0</v>
      </c>
      <c r="CK765" s="190">
        <f>IFERROR(SUMIFS(INDEX(Infra!$B$5:$K$21, MATCH(CK758, Infra!$B$5:$B$21, 0), ), Infra!$B$2:$K$2, $B765, Infra!$B$3:$K$3, $C765), 0)</f>
        <v>0</v>
      </c>
      <c r="CL765" s="190">
        <f>IFERROR(SUMIFS(INDEX(Infra!$B$5:$K$21, MATCH(CL758, Infra!$B$5:$B$21, 0), ), Infra!$B$2:$K$2, $B765, Infra!$B$3:$K$3, $C765), 0)</f>
        <v>0</v>
      </c>
      <c r="CM765" s="190">
        <f>IFERROR(SUMIFS(INDEX(Infra!$B$5:$K$21, MATCH(CM758, Infra!$B$5:$B$21, 0), ), Infra!$B$2:$K$2, $B765, Infra!$B$3:$K$3, $C765), 0)</f>
        <v>0</v>
      </c>
      <c r="CN765" s="190">
        <f>IFERROR(SUMIFS(INDEX(Infra!$B$5:$K$21, MATCH(CN758, Infra!$B$5:$B$21, 0), ), Infra!$B$2:$K$2, $B765, Infra!$B$3:$K$3, $C765), 0)</f>
        <v>0</v>
      </c>
      <c r="CO765" s="190">
        <f>IFERROR(SUMIFS(INDEX(Infra!$B$5:$K$21, MATCH(CO758, Infra!$B$5:$B$21, 0), ), Infra!$B$2:$K$2, $B765, Infra!$B$3:$K$3, $C765), 0)</f>
        <v>0</v>
      </c>
      <c r="CP765" s="190">
        <f>IFERROR(SUMIFS(INDEX(Infra!$B$5:$K$21, MATCH(CP758, Infra!$B$5:$B$21, 0), ), Infra!$B$2:$K$2, $B765, Infra!$B$3:$K$3, $C765), 0)</f>
        <v>0</v>
      </c>
      <c r="CQ765" s="190">
        <f>IFERROR(SUMIFS(INDEX(Infra!$B$5:$K$21, MATCH(CQ758, Infra!$B$5:$B$21, 0), ), Infra!$B$2:$K$2, $B765, Infra!$B$3:$K$3, $C765), 0)</f>
        <v>0</v>
      </c>
      <c r="CR765" s="190">
        <f>IFERROR(SUMIFS(INDEX(Infra!$B$5:$K$21, MATCH(CR758, Infra!$B$5:$B$21, 0), ), Infra!$B$2:$K$2, $B765, Infra!$B$3:$K$3, $C765), 0)</f>
        <v>0</v>
      </c>
      <c r="CS765" s="190">
        <f>IFERROR(SUMIFS(INDEX(Infra!$B$5:$K$21, MATCH(CS758, Infra!$B$5:$B$21, 0), ), Infra!$B$2:$K$2, $B765, Infra!$B$3:$K$3, $C765), 0)</f>
        <v>0</v>
      </c>
      <c r="CT765" s="190">
        <f>IFERROR(SUMIFS(INDEX(Infra!$B$5:$K$21, MATCH(CT758, Infra!$B$5:$B$21, 0), ), Infra!$B$2:$K$2, $B765, Infra!$B$3:$K$3, $C765), 0)</f>
        <v>0</v>
      </c>
      <c r="CU765" s="190">
        <f>IFERROR(SUMIFS(INDEX(Infra!$B$5:$K$21, MATCH(CU758, Infra!$B$5:$B$21, 0), ), Infra!$B$2:$K$2, $B765, Infra!$B$3:$K$3, $C765), 0)</f>
        <v>0</v>
      </c>
      <c r="CV765" s="190">
        <f>IFERROR(SUMIFS(INDEX(Infra!$B$5:$K$21, MATCH(CV758, Infra!$B$5:$B$21, 0), ), Infra!$B$2:$K$2, $B765, Infra!$B$3:$K$3, $C765), 0)</f>
        <v>0</v>
      </c>
      <c r="CW765" s="190">
        <f>IFERROR(SUMIFS(INDEX(Infra!$B$5:$K$21, MATCH(CW758, Infra!$B$5:$B$21, 0), ), Infra!$B$2:$K$2, $B765, Infra!$B$3:$K$3, $C765), 0)</f>
        <v>0</v>
      </c>
      <c r="CX765" s="190">
        <f>IFERROR(SUMIFS(INDEX(Infra!$B$5:$K$21, MATCH(CX758, Infra!$B$5:$B$21, 0), ), Infra!$B$2:$K$2, $B765, Infra!$B$3:$K$3, $C765), 0)</f>
        <v>0</v>
      </c>
      <c r="CY765" s="190">
        <f>IFERROR(SUMIFS(INDEX(Infra!$B$5:$K$21, MATCH(CY758, Infra!$B$5:$B$21, 0), ), Infra!$B$2:$K$2, $B765, Infra!$B$3:$K$3, $C765), 0)</f>
        <v>0</v>
      </c>
      <c r="CZ765" s="190">
        <f>IFERROR(SUMIFS(INDEX(Infra!$B$5:$K$21, MATCH(CZ758, Infra!$B$5:$B$21, 0), ), Infra!$B$2:$K$2, $B765, Infra!$B$3:$K$3, $C765), 0)</f>
        <v>0</v>
      </c>
      <c r="DA765" s="190">
        <f>IFERROR(SUMIFS(INDEX(Infra!$B$5:$K$21, MATCH(DA758, Infra!$B$5:$B$21, 0), ), Infra!$B$2:$K$2, $B765, Infra!$B$3:$K$3, $C765), 0)</f>
        <v>0</v>
      </c>
      <c r="DB765" s="190">
        <f>IFERROR(SUMIFS(INDEX(Infra!$B$5:$K$21, MATCH(DB758, Infra!$B$5:$B$21, 0), ), Infra!$B$2:$K$2, $B765, Infra!$B$3:$K$3, $C765), 0)</f>
        <v>0</v>
      </c>
      <c r="DC765" s="190">
        <f>IFERROR(SUMIFS(INDEX(Infra!$B$5:$K$21, MATCH(DC758, Infra!$B$5:$B$21, 0), ), Infra!$B$2:$K$2, $B765, Infra!$B$3:$K$3, $C765), 0)</f>
        <v>0</v>
      </c>
      <c r="DD765" s="190">
        <f>IFERROR(SUMIFS(INDEX(Infra!$B$5:$K$21, MATCH(DD758, Infra!$B$5:$B$21, 0), ), Infra!$B$2:$K$2, $B765, Infra!$B$3:$K$3, $C765), 0)</f>
        <v>0</v>
      </c>
      <c r="DE765" s="190">
        <f>IFERROR(SUMIFS(INDEX(Infra!$B$5:$K$21, MATCH(DE758, Infra!$B$5:$B$21, 0), ), Infra!$B$2:$K$2, $B765, Infra!$B$3:$K$3, $C765), 0)</f>
        <v>0</v>
      </c>
      <c r="DF765" s="190">
        <f>IFERROR(SUMIFS(INDEX(Infra!$B$5:$K$21, MATCH(DF758, Infra!$B$5:$B$21, 0), ), Infra!$B$2:$K$2, $B765, Infra!$B$3:$K$3, $C765), 0)</f>
        <v>0</v>
      </c>
      <c r="DG765" s="190">
        <f>IFERROR(SUMIFS(INDEX(Infra!$B$5:$K$21, MATCH(DG758, Infra!$B$5:$B$21, 0), ), Infra!$B$2:$K$2, $B765, Infra!$B$3:$K$3, $C765), 0)</f>
        <v>0</v>
      </c>
      <c r="DH765" s="190">
        <f>IFERROR(SUMIFS(INDEX(Infra!$B$5:$K$21, MATCH(DH758, Infra!$B$5:$B$21, 0), ), Infra!$B$2:$K$2, $B765, Infra!$B$3:$K$3, $C765), 0)</f>
        <v>0</v>
      </c>
      <c r="DI765" s="190">
        <f>IFERROR(SUMIFS(INDEX(Infra!$B$5:$K$21, MATCH(DI758, Infra!$B$5:$B$21, 0), ), Infra!$B$2:$K$2, $B765, Infra!$B$3:$K$3, $C765), 0)</f>
        <v>0</v>
      </c>
      <c r="DJ765" s="190">
        <f>IFERROR(SUMIFS(INDEX(Infra!$B$5:$K$21, MATCH(DJ758, Infra!$B$5:$B$21, 0), ), Infra!$B$2:$K$2, $B765, Infra!$B$3:$K$3, $C765), 0)</f>
        <v>0</v>
      </c>
      <c r="DK765" s="190">
        <f>IFERROR(SUMIFS(INDEX(Infra!$B$5:$K$21, MATCH(DK758, Infra!$B$5:$B$21, 0), ), Infra!$B$2:$K$2, $B765, Infra!$B$3:$K$3, $C765), 0)</f>
        <v>0</v>
      </c>
      <c r="DL765" s="190">
        <f>IFERROR(SUMIFS(INDEX(Infra!$B$5:$K$21, MATCH(DL758, Infra!$B$5:$B$21, 0), ), Infra!$B$2:$K$2, $B765, Infra!$B$3:$K$3, $C765), 0)</f>
        <v>0</v>
      </c>
      <c r="DM765" s="190">
        <f>IFERROR(SUMIFS(INDEX(Infra!$B$5:$K$21, MATCH(DM758, Infra!$B$5:$B$21, 0), ), Infra!$B$2:$K$2, $B765, Infra!$B$3:$K$3, $C765), 0)</f>
        <v>0</v>
      </c>
      <c r="DN765" s="190">
        <f>IFERROR(SUMIFS(INDEX(Infra!$B$5:$K$21, MATCH(DN758, Infra!$B$5:$B$21, 0), ), Infra!$B$2:$K$2, $B765, Infra!$B$3:$K$3, $C765), 0)</f>
        <v>0</v>
      </c>
      <c r="DO765" s="190">
        <f>IFERROR(SUMIFS(INDEX(Infra!$B$5:$K$21, MATCH(DO758, Infra!$B$5:$B$21, 0), ), Infra!$B$2:$K$2, $B765, Infra!$B$3:$K$3, $C765), 0)</f>
        <v>0</v>
      </c>
      <c r="DP765" s="190">
        <f>IFERROR(SUMIFS(INDEX(Infra!$B$5:$K$21, MATCH(DP758, Infra!$B$5:$B$21, 0), ), Infra!$B$2:$K$2, $B765, Infra!$B$3:$K$3, $C765), 0)</f>
        <v>0</v>
      </c>
      <c r="DQ765" s="190">
        <f>IFERROR(SUMIFS(INDEX(Infra!$B$5:$K$21, MATCH(DQ758, Infra!$B$5:$B$21, 0), ), Infra!$B$2:$K$2, $B765, Infra!$B$3:$K$3, $C765), 0)</f>
        <v>0</v>
      </c>
      <c r="DR765" s="190">
        <f>IFERROR(SUMIFS(INDEX(Infra!$B$5:$K$21, MATCH(DR758, Infra!$B$5:$B$21, 0), ), Infra!$B$2:$K$2, $B765, Infra!$B$3:$K$3, $C765), 0)</f>
        <v>0</v>
      </c>
      <c r="DS765" s="190">
        <f>IFERROR(SUMIFS(INDEX(Infra!$B$5:$K$21, MATCH(DS758, Infra!$B$5:$B$21, 0), ), Infra!$B$2:$K$2, $B765, Infra!$B$3:$K$3, $C765), 0)</f>
        <v>0</v>
      </c>
      <c r="DT765" s="190">
        <f>IFERROR(SUMIFS(INDEX(Infra!$B$5:$K$21, MATCH(DT758, Infra!$B$5:$B$21, 0), ), Infra!$B$2:$K$2, $B765, Infra!$B$3:$K$3, $C765), 0)</f>
        <v>0</v>
      </c>
      <c r="DU765" s="190">
        <f>IFERROR(SUMIFS(INDEX(Infra!$B$5:$K$21, MATCH(DU758, Infra!$B$5:$B$21, 0), ), Infra!$B$2:$K$2, $B765, Infra!$B$3:$K$3, $C765), 0)</f>
        <v>0</v>
      </c>
      <c r="DV765" s="190">
        <f>IFERROR(SUMIFS(INDEX(Infra!$B$5:$K$21, MATCH(DV758, Infra!$B$5:$B$21, 0), ), Infra!$B$2:$K$2, $B765, Infra!$B$3:$K$3, $C765), 0)</f>
        <v>0</v>
      </c>
      <c r="DW765" s="190">
        <f>IFERROR(SUMIFS(INDEX(Infra!$B$5:$K$21, MATCH(DW758, Infra!$B$5:$B$21, 0), ), Infra!$B$2:$K$2, $B765, Infra!$B$3:$K$3, $C765), 0)</f>
        <v>0</v>
      </c>
      <c r="DX765" s="190">
        <f>IFERROR(SUMIFS(INDEX(Infra!$B$5:$K$21, MATCH(DX758, Infra!$B$5:$B$21, 0), ), Infra!$B$2:$K$2, $B765, Infra!$B$3:$K$3, $C765), 0)</f>
        <v>0</v>
      </c>
      <c r="DY765" s="190">
        <f>IFERROR(SUMIFS(INDEX(Infra!$B$5:$K$21, MATCH(DY758, Infra!$B$5:$B$21, 0), ), Infra!$B$2:$K$2, $B765, Infra!$B$3:$K$3, $C765), 0)</f>
        <v>0</v>
      </c>
    </row>
    <row r="766" spans="1:129" x14ac:dyDescent="0.3">
      <c r="B766" s="2" t="str">
        <f>Infra!$G$2</f>
        <v>Signs &amp; Landsc.</v>
      </c>
      <c r="C766" s="2" t="str">
        <f>Infra!$G$3</f>
        <v>General</v>
      </c>
      <c r="D766" s="153"/>
      <c r="E766" s="128"/>
      <c r="F766" s="128"/>
      <c r="G766" s="154">
        <f>SUM(H766:DZ766)</f>
        <v>1</v>
      </c>
      <c r="I766" s="190">
        <f>IFERROR(SUMIFS(INDEX(Infra!$B$5:$K$21, MATCH(I759, Infra!$B$5:$B$21, 0), ), Infra!$B$2:$K$2, $B766, Infra!$B$3:$K$3, $C766), 0)</f>
        <v>0</v>
      </c>
      <c r="J766" s="190">
        <f>IFERROR(SUMIFS(INDEX(Infra!$B$5:$K$21, MATCH(J759, Infra!$B$5:$B$21, 0), ), Infra!$B$2:$K$2, $B766, Infra!$B$3:$K$3, $C766), 0)</f>
        <v>0</v>
      </c>
      <c r="K766" s="190">
        <f>IFERROR(SUMIFS(INDEX(Infra!$B$5:$K$21, MATCH(K759, Infra!$B$5:$B$21, 0), ), Infra!$B$2:$K$2, $B766, Infra!$B$3:$K$3, $C766), 0)</f>
        <v>1</v>
      </c>
      <c r="L766" s="190">
        <f>IFERROR(SUMIFS(INDEX(Infra!$B$5:$K$21, MATCH(L759, Infra!$B$5:$B$21, 0), ), Infra!$B$2:$K$2, $B766, Infra!$B$3:$K$3, $C766), 0)</f>
        <v>0</v>
      </c>
      <c r="M766" s="190">
        <f>IFERROR(SUMIFS(INDEX(Infra!$B$5:$K$21, MATCH(M759, Infra!$B$5:$B$21, 0), ), Infra!$B$2:$K$2, $B766, Infra!$B$3:$K$3, $C766), 0)</f>
        <v>0</v>
      </c>
      <c r="N766" s="190">
        <f>IFERROR(SUMIFS(INDEX(Infra!$B$5:$K$21, MATCH(N759, Infra!$B$5:$B$21, 0), ), Infra!$B$2:$K$2, $B766, Infra!$B$3:$K$3, $C766), 0)</f>
        <v>0</v>
      </c>
      <c r="O766" s="190">
        <f>IFERROR(SUMIFS(INDEX(Infra!$B$5:$K$21, MATCH(O759, Infra!$B$5:$B$21, 0), ), Infra!$B$2:$K$2, $B766, Infra!$B$3:$K$3, $C766), 0)</f>
        <v>0</v>
      </c>
      <c r="P766" s="190">
        <f>IFERROR(SUMIFS(INDEX(Infra!$B$5:$K$21, MATCH(P759, Infra!$B$5:$B$21, 0), ), Infra!$B$2:$K$2, $B766, Infra!$B$3:$K$3, $C766), 0)</f>
        <v>0</v>
      </c>
      <c r="Q766" s="190">
        <f>IFERROR(SUMIFS(INDEX(Infra!$B$5:$K$21, MATCH(Q759, Infra!$B$5:$B$21, 0), ), Infra!$B$2:$K$2, $B766, Infra!$B$3:$K$3, $C766), 0)</f>
        <v>0</v>
      </c>
      <c r="R766" s="190">
        <f>IFERROR(SUMIFS(INDEX(Infra!$B$5:$K$21, MATCH(R759, Infra!$B$5:$B$21, 0), ), Infra!$B$2:$K$2, $B766, Infra!$B$3:$K$3, $C766), 0)</f>
        <v>0</v>
      </c>
      <c r="S766" s="190">
        <f>IFERROR(SUMIFS(INDEX(Infra!$B$5:$K$21, MATCH(S759, Infra!$B$5:$B$21, 0), ), Infra!$B$2:$K$2, $B766, Infra!$B$3:$K$3, $C766), 0)</f>
        <v>0</v>
      </c>
      <c r="T766" s="190">
        <f>IFERROR(SUMIFS(INDEX(Infra!$B$5:$K$21, MATCH(T759, Infra!$B$5:$B$21, 0), ), Infra!$B$2:$K$2, $B766, Infra!$B$3:$K$3, $C766), 0)</f>
        <v>0</v>
      </c>
      <c r="U766" s="190">
        <f>IFERROR(SUMIFS(INDEX(Infra!$B$5:$K$21, MATCH(U759, Infra!$B$5:$B$21, 0), ), Infra!$B$2:$K$2, $B766, Infra!$B$3:$K$3, $C766), 0)</f>
        <v>0</v>
      </c>
      <c r="V766" s="190">
        <f>IFERROR(SUMIFS(INDEX(Infra!$B$5:$K$21, MATCH(V759, Infra!$B$5:$B$21, 0), ), Infra!$B$2:$K$2, $B766, Infra!$B$3:$K$3, $C766), 0)</f>
        <v>0</v>
      </c>
      <c r="W766" s="190">
        <f>IFERROR(SUMIFS(INDEX(Infra!$B$5:$K$21, MATCH(W759, Infra!$B$5:$B$21, 0), ), Infra!$B$2:$K$2, $B766, Infra!$B$3:$K$3, $C766), 0)</f>
        <v>0</v>
      </c>
      <c r="X766" s="190">
        <f>IFERROR(SUMIFS(INDEX(Infra!$B$5:$K$21, MATCH(X759, Infra!$B$5:$B$21, 0), ), Infra!$B$2:$K$2, $B766, Infra!$B$3:$K$3, $C766), 0)</f>
        <v>0</v>
      </c>
      <c r="Y766" s="190">
        <f>IFERROR(SUMIFS(INDEX(Infra!$B$5:$K$21, MATCH(Y759, Infra!$B$5:$B$21, 0), ), Infra!$B$2:$K$2, $B766, Infra!$B$3:$K$3, $C766), 0)</f>
        <v>0</v>
      </c>
      <c r="Z766" s="190">
        <f>IFERROR(SUMIFS(INDEX(Infra!$B$5:$K$21, MATCH(Z759, Infra!$B$5:$B$21, 0), ), Infra!$B$2:$K$2, $B766, Infra!$B$3:$K$3, $C766), 0)</f>
        <v>0</v>
      </c>
      <c r="AA766" s="190">
        <f>IFERROR(SUMIFS(INDEX(Infra!$B$5:$K$21, MATCH(AA759, Infra!$B$5:$B$21, 0), ), Infra!$B$2:$K$2, $B766, Infra!$B$3:$K$3, $C766), 0)</f>
        <v>0</v>
      </c>
      <c r="AB766" s="190">
        <f>IFERROR(SUMIFS(INDEX(Infra!$B$5:$K$21, MATCH(AB759, Infra!$B$5:$B$21, 0), ), Infra!$B$2:$K$2, $B766, Infra!$B$3:$K$3, $C766), 0)</f>
        <v>0</v>
      </c>
      <c r="AC766" s="190">
        <f>IFERROR(SUMIFS(INDEX(Infra!$B$5:$K$21, MATCH(AC759, Infra!$B$5:$B$21, 0), ), Infra!$B$2:$K$2, $B766, Infra!$B$3:$K$3, $C766), 0)</f>
        <v>0</v>
      </c>
      <c r="AD766" s="190">
        <f>IFERROR(SUMIFS(INDEX(Infra!$B$5:$K$21, MATCH(AD759, Infra!$B$5:$B$21, 0), ), Infra!$B$2:$K$2, $B766, Infra!$B$3:$K$3, $C766), 0)</f>
        <v>0</v>
      </c>
      <c r="AE766" s="190">
        <f>IFERROR(SUMIFS(INDEX(Infra!$B$5:$K$21, MATCH(AE759, Infra!$B$5:$B$21, 0), ), Infra!$B$2:$K$2, $B766, Infra!$B$3:$K$3, $C766), 0)</f>
        <v>0</v>
      </c>
      <c r="AF766" s="190">
        <f>IFERROR(SUMIFS(INDEX(Infra!$B$5:$K$21, MATCH(AF759, Infra!$B$5:$B$21, 0), ), Infra!$B$2:$K$2, $B766, Infra!$B$3:$K$3, $C766), 0)</f>
        <v>0</v>
      </c>
      <c r="AG766" s="190">
        <f>IFERROR(SUMIFS(INDEX(Infra!$B$5:$K$21, MATCH(AG759, Infra!$B$5:$B$21, 0), ), Infra!$B$2:$K$2, $B766, Infra!$B$3:$K$3, $C766), 0)</f>
        <v>0</v>
      </c>
      <c r="AH766" s="190">
        <f>IFERROR(SUMIFS(INDEX(Infra!$B$5:$K$21, MATCH(AH759, Infra!$B$5:$B$21, 0), ), Infra!$B$2:$K$2, $B766, Infra!$B$3:$K$3, $C766), 0)</f>
        <v>0</v>
      </c>
      <c r="AI766" s="190">
        <f>IFERROR(SUMIFS(INDEX(Infra!$B$5:$K$21, MATCH(AI759, Infra!$B$5:$B$21, 0), ), Infra!$B$2:$K$2, $B766, Infra!$B$3:$K$3, $C766), 0)</f>
        <v>0</v>
      </c>
      <c r="AJ766" s="190">
        <f>IFERROR(SUMIFS(INDEX(Infra!$B$5:$K$21, MATCH(AJ759, Infra!$B$5:$B$21, 0), ), Infra!$B$2:$K$2, $B766, Infra!$B$3:$K$3, $C766), 0)</f>
        <v>0</v>
      </c>
      <c r="AK766" s="190">
        <f>IFERROR(SUMIFS(INDEX(Infra!$B$5:$K$21, MATCH(AK759, Infra!$B$5:$B$21, 0), ), Infra!$B$2:$K$2, $B766, Infra!$B$3:$K$3, $C766), 0)</f>
        <v>0</v>
      </c>
      <c r="AL766" s="190">
        <f>IFERROR(SUMIFS(INDEX(Infra!$B$5:$K$21, MATCH(AL759, Infra!$B$5:$B$21, 0), ), Infra!$B$2:$K$2, $B766, Infra!$B$3:$K$3, $C766), 0)</f>
        <v>0</v>
      </c>
      <c r="AM766" s="190">
        <f>IFERROR(SUMIFS(INDEX(Infra!$B$5:$K$21, MATCH(AM759, Infra!$B$5:$B$21, 0), ), Infra!$B$2:$K$2, $B766, Infra!$B$3:$K$3, $C766), 0)</f>
        <v>0</v>
      </c>
      <c r="AN766" s="190">
        <f>IFERROR(SUMIFS(INDEX(Infra!$B$5:$K$21, MATCH(AN759, Infra!$B$5:$B$21, 0), ), Infra!$B$2:$K$2, $B766, Infra!$B$3:$K$3, $C766), 0)</f>
        <v>0</v>
      </c>
      <c r="AO766" s="190">
        <f>IFERROR(SUMIFS(INDEX(Infra!$B$5:$K$21, MATCH(AO759, Infra!$B$5:$B$21, 0), ), Infra!$B$2:$K$2, $B766, Infra!$B$3:$K$3, $C766), 0)</f>
        <v>0</v>
      </c>
      <c r="AP766" s="190">
        <f>IFERROR(SUMIFS(INDEX(Infra!$B$5:$K$21, MATCH(AP759, Infra!$B$5:$B$21, 0), ), Infra!$B$2:$K$2, $B766, Infra!$B$3:$K$3, $C766), 0)</f>
        <v>0</v>
      </c>
      <c r="AQ766" s="190">
        <f>IFERROR(SUMIFS(INDEX(Infra!$B$5:$K$21, MATCH(AQ759, Infra!$B$5:$B$21, 0), ), Infra!$B$2:$K$2, $B766, Infra!$B$3:$K$3, $C766), 0)</f>
        <v>0</v>
      </c>
      <c r="AR766" s="190">
        <f>IFERROR(SUMIFS(INDEX(Infra!$B$5:$K$21, MATCH(AR759, Infra!$B$5:$B$21, 0), ), Infra!$B$2:$K$2, $B766, Infra!$B$3:$K$3, $C766), 0)</f>
        <v>0</v>
      </c>
      <c r="AS766" s="190">
        <f>IFERROR(SUMIFS(INDEX(Infra!$B$5:$K$21, MATCH(AS759, Infra!$B$5:$B$21, 0), ), Infra!$B$2:$K$2, $B766, Infra!$B$3:$K$3, $C766), 0)</f>
        <v>0</v>
      </c>
      <c r="AT766" s="190">
        <f>IFERROR(SUMIFS(INDEX(Infra!$B$5:$K$21, MATCH(AT759, Infra!$B$5:$B$21, 0), ), Infra!$B$2:$K$2, $B766, Infra!$B$3:$K$3, $C766), 0)</f>
        <v>0</v>
      </c>
      <c r="AU766" s="190">
        <f>IFERROR(SUMIFS(INDEX(Infra!$B$5:$K$21, MATCH(AU759, Infra!$B$5:$B$21, 0), ), Infra!$B$2:$K$2, $B766, Infra!$B$3:$K$3, $C766), 0)</f>
        <v>0</v>
      </c>
      <c r="AV766" s="190">
        <f>IFERROR(SUMIFS(INDEX(Infra!$B$5:$K$21, MATCH(AV759, Infra!$B$5:$B$21, 0), ), Infra!$B$2:$K$2, $B766, Infra!$B$3:$K$3, $C766), 0)</f>
        <v>0</v>
      </c>
      <c r="AW766" s="190">
        <f>IFERROR(SUMIFS(INDEX(Infra!$B$5:$K$21, MATCH(AW759, Infra!$B$5:$B$21, 0), ), Infra!$B$2:$K$2, $B766, Infra!$B$3:$K$3, $C766), 0)</f>
        <v>0</v>
      </c>
      <c r="AX766" s="190">
        <f>IFERROR(SUMIFS(INDEX(Infra!$B$5:$K$21, MATCH(AX759, Infra!$B$5:$B$21, 0), ), Infra!$B$2:$K$2, $B766, Infra!$B$3:$K$3, $C766), 0)</f>
        <v>0</v>
      </c>
      <c r="AY766" s="190">
        <f>IFERROR(SUMIFS(INDEX(Infra!$B$5:$K$21, MATCH(AY759, Infra!$B$5:$B$21, 0), ), Infra!$B$2:$K$2, $B766, Infra!$B$3:$K$3, $C766), 0)</f>
        <v>0</v>
      </c>
      <c r="AZ766" s="190">
        <f>IFERROR(SUMIFS(INDEX(Infra!$B$5:$K$21, MATCH(AZ759, Infra!$B$5:$B$21, 0), ), Infra!$B$2:$K$2, $B766, Infra!$B$3:$K$3, $C766), 0)</f>
        <v>0</v>
      </c>
      <c r="BA766" s="190">
        <f>IFERROR(SUMIFS(INDEX(Infra!$B$5:$K$21, MATCH(BA759, Infra!$B$5:$B$21, 0), ), Infra!$B$2:$K$2, $B766, Infra!$B$3:$K$3, $C766), 0)</f>
        <v>0</v>
      </c>
      <c r="BB766" s="190">
        <f>IFERROR(SUMIFS(INDEX(Infra!$B$5:$K$21, MATCH(BB759, Infra!$B$5:$B$21, 0), ), Infra!$B$2:$K$2, $B766, Infra!$B$3:$K$3, $C766), 0)</f>
        <v>0</v>
      </c>
      <c r="BC766" s="190">
        <f>IFERROR(SUMIFS(INDEX(Infra!$B$5:$K$21, MATCH(BC759, Infra!$B$5:$B$21, 0), ), Infra!$B$2:$K$2, $B766, Infra!$B$3:$K$3, $C766), 0)</f>
        <v>0</v>
      </c>
      <c r="BD766" s="190">
        <f>IFERROR(SUMIFS(INDEX(Infra!$B$5:$K$21, MATCH(BD759, Infra!$B$5:$B$21, 0), ), Infra!$B$2:$K$2, $B766, Infra!$B$3:$K$3, $C766), 0)</f>
        <v>0</v>
      </c>
      <c r="BE766" s="190">
        <f>IFERROR(SUMIFS(INDEX(Infra!$B$5:$K$21, MATCH(BE759, Infra!$B$5:$B$21, 0), ), Infra!$B$2:$K$2, $B766, Infra!$B$3:$K$3, $C766), 0)</f>
        <v>0</v>
      </c>
      <c r="BF766" s="190">
        <f>IFERROR(SUMIFS(INDEX(Infra!$B$5:$K$21, MATCH(BF759, Infra!$B$5:$B$21, 0), ), Infra!$B$2:$K$2, $B766, Infra!$B$3:$K$3, $C766), 0)</f>
        <v>0</v>
      </c>
      <c r="BG766" s="190">
        <f>IFERROR(SUMIFS(INDEX(Infra!$B$5:$K$21, MATCH(BG759, Infra!$B$5:$B$21, 0), ), Infra!$B$2:$K$2, $B766, Infra!$B$3:$K$3, $C766), 0)</f>
        <v>0</v>
      </c>
      <c r="BH766" s="190">
        <f>IFERROR(SUMIFS(INDEX(Infra!$B$5:$K$21, MATCH(BH759, Infra!$B$5:$B$21, 0), ), Infra!$B$2:$K$2, $B766, Infra!$B$3:$K$3, $C766), 0)</f>
        <v>0</v>
      </c>
      <c r="BI766" s="190">
        <f>IFERROR(SUMIFS(INDEX(Infra!$B$5:$K$21, MATCH(BI759, Infra!$B$5:$B$21, 0), ), Infra!$B$2:$K$2, $B766, Infra!$B$3:$K$3, $C766), 0)</f>
        <v>0</v>
      </c>
      <c r="BJ766" s="190">
        <f>IFERROR(SUMIFS(INDEX(Infra!$B$5:$K$21, MATCH(BJ759, Infra!$B$5:$B$21, 0), ), Infra!$B$2:$K$2, $B766, Infra!$B$3:$K$3, $C766), 0)</f>
        <v>0</v>
      </c>
      <c r="BK766" s="190">
        <f>IFERROR(SUMIFS(INDEX(Infra!$B$5:$K$21, MATCH(BK759, Infra!$B$5:$B$21, 0), ), Infra!$B$2:$K$2, $B766, Infra!$B$3:$K$3, $C766), 0)</f>
        <v>0</v>
      </c>
      <c r="BL766" s="190">
        <f>IFERROR(SUMIFS(INDEX(Infra!$B$5:$K$21, MATCH(BL759, Infra!$B$5:$B$21, 0), ), Infra!$B$2:$K$2, $B766, Infra!$B$3:$K$3, $C766), 0)</f>
        <v>0</v>
      </c>
      <c r="BM766" s="190">
        <f>IFERROR(SUMIFS(INDEX(Infra!$B$5:$K$21, MATCH(BM759, Infra!$B$5:$B$21, 0), ), Infra!$B$2:$K$2, $B766, Infra!$B$3:$K$3, $C766), 0)</f>
        <v>0</v>
      </c>
      <c r="BN766" s="190">
        <f>IFERROR(SUMIFS(INDEX(Infra!$B$5:$K$21, MATCH(BN759, Infra!$B$5:$B$21, 0), ), Infra!$B$2:$K$2, $B766, Infra!$B$3:$K$3, $C766), 0)</f>
        <v>0</v>
      </c>
      <c r="BO766" s="190">
        <f>IFERROR(SUMIFS(INDEX(Infra!$B$5:$K$21, MATCH(BO759, Infra!$B$5:$B$21, 0), ), Infra!$B$2:$K$2, $B766, Infra!$B$3:$K$3, $C766), 0)</f>
        <v>0</v>
      </c>
      <c r="BP766" s="190">
        <f>IFERROR(SUMIFS(INDEX(Infra!$B$5:$K$21, MATCH(BP759, Infra!$B$5:$B$21, 0), ), Infra!$B$2:$K$2, $B766, Infra!$B$3:$K$3, $C766), 0)</f>
        <v>0</v>
      </c>
      <c r="BQ766" s="190">
        <f>IFERROR(SUMIFS(INDEX(Infra!$B$5:$K$21, MATCH(BQ759, Infra!$B$5:$B$21, 0), ), Infra!$B$2:$K$2, $B766, Infra!$B$3:$K$3, $C766), 0)</f>
        <v>0</v>
      </c>
      <c r="BR766" s="190">
        <f>IFERROR(SUMIFS(INDEX(Infra!$B$5:$K$21, MATCH(BR759, Infra!$B$5:$B$21, 0), ), Infra!$B$2:$K$2, $B766, Infra!$B$3:$K$3, $C766), 0)</f>
        <v>0</v>
      </c>
      <c r="BS766" s="190">
        <f>IFERROR(SUMIFS(INDEX(Infra!$B$5:$K$21, MATCH(BS759, Infra!$B$5:$B$21, 0), ), Infra!$B$2:$K$2, $B766, Infra!$B$3:$K$3, $C766), 0)</f>
        <v>0</v>
      </c>
      <c r="BT766" s="190">
        <f>IFERROR(SUMIFS(INDEX(Infra!$B$5:$K$21, MATCH(BT759, Infra!$B$5:$B$21, 0), ), Infra!$B$2:$K$2, $B766, Infra!$B$3:$K$3, $C766), 0)</f>
        <v>0</v>
      </c>
      <c r="BU766" s="190">
        <f>IFERROR(SUMIFS(INDEX(Infra!$B$5:$K$21, MATCH(BU759, Infra!$B$5:$B$21, 0), ), Infra!$B$2:$K$2, $B766, Infra!$B$3:$K$3, $C766), 0)</f>
        <v>0</v>
      </c>
      <c r="BV766" s="190">
        <f>IFERROR(SUMIFS(INDEX(Infra!$B$5:$K$21, MATCH(BV759, Infra!$B$5:$B$21, 0), ), Infra!$B$2:$K$2, $B766, Infra!$B$3:$K$3, $C766), 0)</f>
        <v>0</v>
      </c>
      <c r="BW766" s="190">
        <f>IFERROR(SUMIFS(INDEX(Infra!$B$5:$K$21, MATCH(BW759, Infra!$B$5:$B$21, 0), ), Infra!$B$2:$K$2, $B766, Infra!$B$3:$K$3, $C766), 0)</f>
        <v>0</v>
      </c>
      <c r="BX766" s="190">
        <f>IFERROR(SUMIFS(INDEX(Infra!$B$5:$K$21, MATCH(BX759, Infra!$B$5:$B$21, 0), ), Infra!$B$2:$K$2, $B766, Infra!$B$3:$K$3, $C766), 0)</f>
        <v>0</v>
      </c>
      <c r="BY766" s="190">
        <f>IFERROR(SUMIFS(INDEX(Infra!$B$5:$K$21, MATCH(BY759, Infra!$B$5:$B$21, 0), ), Infra!$B$2:$K$2, $B766, Infra!$B$3:$K$3, $C766), 0)</f>
        <v>0</v>
      </c>
      <c r="BZ766" s="190">
        <f>IFERROR(SUMIFS(INDEX(Infra!$B$5:$K$21, MATCH(BZ759, Infra!$B$5:$B$21, 0), ), Infra!$B$2:$K$2, $B766, Infra!$B$3:$K$3, $C766), 0)</f>
        <v>0</v>
      </c>
      <c r="CA766" s="190">
        <f>IFERROR(SUMIFS(INDEX(Infra!$B$5:$K$21, MATCH(CA759, Infra!$B$5:$B$21, 0), ), Infra!$B$2:$K$2, $B766, Infra!$B$3:$K$3, $C766), 0)</f>
        <v>0</v>
      </c>
      <c r="CB766" s="190">
        <f>IFERROR(SUMIFS(INDEX(Infra!$B$5:$K$21, MATCH(CB759, Infra!$B$5:$B$21, 0), ), Infra!$B$2:$K$2, $B766, Infra!$B$3:$K$3, $C766), 0)</f>
        <v>0</v>
      </c>
      <c r="CC766" s="190">
        <f>IFERROR(SUMIFS(INDEX(Infra!$B$5:$K$21, MATCH(CC759, Infra!$B$5:$B$21, 0), ), Infra!$B$2:$K$2, $B766, Infra!$B$3:$K$3, $C766), 0)</f>
        <v>0</v>
      </c>
      <c r="CD766" s="190">
        <f>IFERROR(SUMIFS(INDEX(Infra!$B$5:$K$21, MATCH(CD759, Infra!$B$5:$B$21, 0), ), Infra!$B$2:$K$2, $B766, Infra!$B$3:$K$3, $C766), 0)</f>
        <v>0</v>
      </c>
      <c r="CE766" s="190">
        <f>IFERROR(SUMIFS(INDEX(Infra!$B$5:$K$21, MATCH(CE759, Infra!$B$5:$B$21, 0), ), Infra!$B$2:$K$2, $B766, Infra!$B$3:$K$3, $C766), 0)</f>
        <v>0</v>
      </c>
      <c r="CF766" s="190">
        <f>IFERROR(SUMIFS(INDEX(Infra!$B$5:$K$21, MATCH(CF759, Infra!$B$5:$B$21, 0), ), Infra!$B$2:$K$2, $B766, Infra!$B$3:$K$3, $C766), 0)</f>
        <v>0</v>
      </c>
      <c r="CG766" s="190">
        <f>IFERROR(SUMIFS(INDEX(Infra!$B$5:$K$21, MATCH(CG759, Infra!$B$5:$B$21, 0), ), Infra!$B$2:$K$2, $B766, Infra!$B$3:$K$3, $C766), 0)</f>
        <v>0</v>
      </c>
      <c r="CH766" s="190">
        <f>IFERROR(SUMIFS(INDEX(Infra!$B$5:$K$21, MATCH(CH759, Infra!$B$5:$B$21, 0), ), Infra!$B$2:$K$2, $B766, Infra!$B$3:$K$3, $C766), 0)</f>
        <v>0</v>
      </c>
      <c r="CI766" s="190">
        <f>IFERROR(SUMIFS(INDEX(Infra!$B$5:$K$21, MATCH(CI759, Infra!$B$5:$B$21, 0), ), Infra!$B$2:$K$2, $B766, Infra!$B$3:$K$3, $C766), 0)</f>
        <v>0</v>
      </c>
      <c r="CJ766" s="190">
        <f>IFERROR(SUMIFS(INDEX(Infra!$B$5:$K$21, MATCH(CJ759, Infra!$B$5:$B$21, 0), ), Infra!$B$2:$K$2, $B766, Infra!$B$3:$K$3, $C766), 0)</f>
        <v>0</v>
      </c>
      <c r="CK766" s="190">
        <f>IFERROR(SUMIFS(INDEX(Infra!$B$5:$K$21, MATCH(CK759, Infra!$B$5:$B$21, 0), ), Infra!$B$2:$K$2, $B766, Infra!$B$3:$K$3, $C766), 0)</f>
        <v>0</v>
      </c>
      <c r="CL766" s="190">
        <f>IFERROR(SUMIFS(INDEX(Infra!$B$5:$K$21, MATCH(CL759, Infra!$B$5:$B$21, 0), ), Infra!$B$2:$K$2, $B766, Infra!$B$3:$K$3, $C766), 0)</f>
        <v>0</v>
      </c>
      <c r="CM766" s="190">
        <f>IFERROR(SUMIFS(INDEX(Infra!$B$5:$K$21, MATCH(CM759, Infra!$B$5:$B$21, 0), ), Infra!$B$2:$K$2, $B766, Infra!$B$3:$K$3, $C766), 0)</f>
        <v>0</v>
      </c>
      <c r="CN766" s="190">
        <f>IFERROR(SUMIFS(INDEX(Infra!$B$5:$K$21, MATCH(CN759, Infra!$B$5:$B$21, 0), ), Infra!$B$2:$K$2, $B766, Infra!$B$3:$K$3, $C766), 0)</f>
        <v>0</v>
      </c>
      <c r="CO766" s="190">
        <f>IFERROR(SUMIFS(INDEX(Infra!$B$5:$K$21, MATCH(CO759, Infra!$B$5:$B$21, 0), ), Infra!$B$2:$K$2, $B766, Infra!$B$3:$K$3, $C766), 0)</f>
        <v>0</v>
      </c>
      <c r="CP766" s="190">
        <f>IFERROR(SUMIFS(INDEX(Infra!$B$5:$K$21, MATCH(CP759, Infra!$B$5:$B$21, 0), ), Infra!$B$2:$K$2, $B766, Infra!$B$3:$K$3, $C766), 0)</f>
        <v>0</v>
      </c>
      <c r="CQ766" s="190">
        <f>IFERROR(SUMIFS(INDEX(Infra!$B$5:$K$21, MATCH(CQ759, Infra!$B$5:$B$21, 0), ), Infra!$B$2:$K$2, $B766, Infra!$B$3:$K$3, $C766), 0)</f>
        <v>0</v>
      </c>
      <c r="CR766" s="190">
        <f>IFERROR(SUMIFS(INDEX(Infra!$B$5:$K$21, MATCH(CR759, Infra!$B$5:$B$21, 0), ), Infra!$B$2:$K$2, $B766, Infra!$B$3:$K$3, $C766), 0)</f>
        <v>0</v>
      </c>
      <c r="CS766" s="190">
        <f>IFERROR(SUMIFS(INDEX(Infra!$B$5:$K$21, MATCH(CS759, Infra!$B$5:$B$21, 0), ), Infra!$B$2:$K$2, $B766, Infra!$B$3:$K$3, $C766), 0)</f>
        <v>0</v>
      </c>
      <c r="CT766" s="190">
        <f>IFERROR(SUMIFS(INDEX(Infra!$B$5:$K$21, MATCH(CT759, Infra!$B$5:$B$21, 0), ), Infra!$B$2:$K$2, $B766, Infra!$B$3:$K$3, $C766), 0)</f>
        <v>0</v>
      </c>
      <c r="CU766" s="190">
        <f>IFERROR(SUMIFS(INDEX(Infra!$B$5:$K$21, MATCH(CU759, Infra!$B$5:$B$21, 0), ), Infra!$B$2:$K$2, $B766, Infra!$B$3:$K$3, $C766), 0)</f>
        <v>0</v>
      </c>
      <c r="CV766" s="190">
        <f>IFERROR(SUMIFS(INDEX(Infra!$B$5:$K$21, MATCH(CV759, Infra!$B$5:$B$21, 0), ), Infra!$B$2:$K$2, $B766, Infra!$B$3:$K$3, $C766), 0)</f>
        <v>0</v>
      </c>
      <c r="CW766" s="190">
        <f>IFERROR(SUMIFS(INDEX(Infra!$B$5:$K$21, MATCH(CW759, Infra!$B$5:$B$21, 0), ), Infra!$B$2:$K$2, $B766, Infra!$B$3:$K$3, $C766), 0)</f>
        <v>0</v>
      </c>
      <c r="CX766" s="190">
        <f>IFERROR(SUMIFS(INDEX(Infra!$B$5:$K$21, MATCH(CX759, Infra!$B$5:$B$21, 0), ), Infra!$B$2:$K$2, $B766, Infra!$B$3:$K$3, $C766), 0)</f>
        <v>0</v>
      </c>
      <c r="CY766" s="190">
        <f>IFERROR(SUMIFS(INDEX(Infra!$B$5:$K$21, MATCH(CY759, Infra!$B$5:$B$21, 0), ), Infra!$B$2:$K$2, $B766, Infra!$B$3:$K$3, $C766), 0)</f>
        <v>0</v>
      </c>
      <c r="CZ766" s="190">
        <f>IFERROR(SUMIFS(INDEX(Infra!$B$5:$K$21, MATCH(CZ759, Infra!$B$5:$B$21, 0), ), Infra!$B$2:$K$2, $B766, Infra!$B$3:$K$3, $C766), 0)</f>
        <v>0</v>
      </c>
      <c r="DA766" s="190">
        <f>IFERROR(SUMIFS(INDEX(Infra!$B$5:$K$21, MATCH(DA759, Infra!$B$5:$B$21, 0), ), Infra!$B$2:$K$2, $B766, Infra!$B$3:$K$3, $C766), 0)</f>
        <v>0</v>
      </c>
      <c r="DB766" s="190">
        <f>IFERROR(SUMIFS(INDEX(Infra!$B$5:$K$21, MATCH(DB759, Infra!$B$5:$B$21, 0), ), Infra!$B$2:$K$2, $B766, Infra!$B$3:$K$3, $C766), 0)</f>
        <v>0</v>
      </c>
      <c r="DC766" s="190">
        <f>IFERROR(SUMIFS(INDEX(Infra!$B$5:$K$21, MATCH(DC759, Infra!$B$5:$B$21, 0), ), Infra!$B$2:$K$2, $B766, Infra!$B$3:$K$3, $C766), 0)</f>
        <v>0</v>
      </c>
      <c r="DD766" s="190">
        <f>IFERROR(SUMIFS(INDEX(Infra!$B$5:$K$21, MATCH(DD759, Infra!$B$5:$B$21, 0), ), Infra!$B$2:$K$2, $B766, Infra!$B$3:$K$3, $C766), 0)</f>
        <v>0</v>
      </c>
      <c r="DE766" s="190">
        <f>IFERROR(SUMIFS(INDEX(Infra!$B$5:$K$21, MATCH(DE759, Infra!$B$5:$B$21, 0), ), Infra!$B$2:$K$2, $B766, Infra!$B$3:$K$3, $C766), 0)</f>
        <v>0</v>
      </c>
      <c r="DF766" s="190">
        <f>IFERROR(SUMIFS(INDEX(Infra!$B$5:$K$21, MATCH(DF759, Infra!$B$5:$B$21, 0), ), Infra!$B$2:$K$2, $B766, Infra!$B$3:$K$3, $C766), 0)</f>
        <v>0</v>
      </c>
      <c r="DG766" s="190">
        <f>IFERROR(SUMIFS(INDEX(Infra!$B$5:$K$21, MATCH(DG759, Infra!$B$5:$B$21, 0), ), Infra!$B$2:$K$2, $B766, Infra!$B$3:$K$3, $C766), 0)</f>
        <v>0</v>
      </c>
      <c r="DH766" s="190">
        <f>IFERROR(SUMIFS(INDEX(Infra!$B$5:$K$21, MATCH(DH759, Infra!$B$5:$B$21, 0), ), Infra!$B$2:$K$2, $B766, Infra!$B$3:$K$3, $C766), 0)</f>
        <v>0</v>
      </c>
      <c r="DI766" s="190">
        <f>IFERROR(SUMIFS(INDEX(Infra!$B$5:$K$21, MATCH(DI759, Infra!$B$5:$B$21, 0), ), Infra!$B$2:$K$2, $B766, Infra!$B$3:$K$3, $C766), 0)</f>
        <v>0</v>
      </c>
      <c r="DJ766" s="190">
        <f>IFERROR(SUMIFS(INDEX(Infra!$B$5:$K$21, MATCH(DJ759, Infra!$B$5:$B$21, 0), ), Infra!$B$2:$K$2, $B766, Infra!$B$3:$K$3, $C766), 0)</f>
        <v>0</v>
      </c>
      <c r="DK766" s="190">
        <f>IFERROR(SUMIFS(INDEX(Infra!$B$5:$K$21, MATCH(DK759, Infra!$B$5:$B$21, 0), ), Infra!$B$2:$K$2, $B766, Infra!$B$3:$K$3, $C766), 0)</f>
        <v>0</v>
      </c>
      <c r="DL766" s="190">
        <f>IFERROR(SUMIFS(INDEX(Infra!$B$5:$K$21, MATCH(DL759, Infra!$B$5:$B$21, 0), ), Infra!$B$2:$K$2, $B766, Infra!$B$3:$K$3, $C766), 0)</f>
        <v>0</v>
      </c>
      <c r="DM766" s="190">
        <f>IFERROR(SUMIFS(INDEX(Infra!$B$5:$K$21, MATCH(DM759, Infra!$B$5:$B$21, 0), ), Infra!$B$2:$K$2, $B766, Infra!$B$3:$K$3, $C766), 0)</f>
        <v>0</v>
      </c>
      <c r="DN766" s="190">
        <f>IFERROR(SUMIFS(INDEX(Infra!$B$5:$K$21, MATCH(DN759, Infra!$B$5:$B$21, 0), ), Infra!$B$2:$K$2, $B766, Infra!$B$3:$K$3, $C766), 0)</f>
        <v>0</v>
      </c>
      <c r="DO766" s="190">
        <f>IFERROR(SUMIFS(INDEX(Infra!$B$5:$K$21, MATCH(DO759, Infra!$B$5:$B$21, 0), ), Infra!$B$2:$K$2, $B766, Infra!$B$3:$K$3, $C766), 0)</f>
        <v>0</v>
      </c>
      <c r="DP766" s="190">
        <f>IFERROR(SUMIFS(INDEX(Infra!$B$5:$K$21, MATCH(DP759, Infra!$B$5:$B$21, 0), ), Infra!$B$2:$K$2, $B766, Infra!$B$3:$K$3, $C766), 0)</f>
        <v>0</v>
      </c>
      <c r="DQ766" s="190">
        <f>IFERROR(SUMIFS(INDEX(Infra!$B$5:$K$21, MATCH(DQ759, Infra!$B$5:$B$21, 0), ), Infra!$B$2:$K$2, $B766, Infra!$B$3:$K$3, $C766), 0)</f>
        <v>0</v>
      </c>
      <c r="DR766" s="190">
        <f>IFERROR(SUMIFS(INDEX(Infra!$B$5:$K$21, MATCH(DR759, Infra!$B$5:$B$21, 0), ), Infra!$B$2:$K$2, $B766, Infra!$B$3:$K$3, $C766), 0)</f>
        <v>0</v>
      </c>
      <c r="DS766" s="190">
        <f>IFERROR(SUMIFS(INDEX(Infra!$B$5:$K$21, MATCH(DS759, Infra!$B$5:$B$21, 0), ), Infra!$B$2:$K$2, $B766, Infra!$B$3:$K$3, $C766), 0)</f>
        <v>0</v>
      </c>
      <c r="DT766" s="190">
        <f>IFERROR(SUMIFS(INDEX(Infra!$B$5:$K$21, MATCH(DT759, Infra!$B$5:$B$21, 0), ), Infra!$B$2:$K$2, $B766, Infra!$B$3:$K$3, $C766), 0)</f>
        <v>0</v>
      </c>
      <c r="DU766" s="190">
        <f>IFERROR(SUMIFS(INDEX(Infra!$B$5:$K$21, MATCH(DU759, Infra!$B$5:$B$21, 0), ), Infra!$B$2:$K$2, $B766, Infra!$B$3:$K$3, $C766), 0)</f>
        <v>0</v>
      </c>
      <c r="DV766" s="190">
        <f>IFERROR(SUMIFS(INDEX(Infra!$B$5:$K$21, MATCH(DV759, Infra!$B$5:$B$21, 0), ), Infra!$B$2:$K$2, $B766, Infra!$B$3:$K$3, $C766), 0)</f>
        <v>0</v>
      </c>
      <c r="DW766" s="190">
        <f>IFERROR(SUMIFS(INDEX(Infra!$B$5:$K$21, MATCH(DW759, Infra!$B$5:$B$21, 0), ), Infra!$B$2:$K$2, $B766, Infra!$B$3:$K$3, $C766), 0)</f>
        <v>0</v>
      </c>
      <c r="DX766" s="190">
        <f>IFERROR(SUMIFS(INDEX(Infra!$B$5:$K$21, MATCH(DX759, Infra!$B$5:$B$21, 0), ), Infra!$B$2:$K$2, $B766, Infra!$B$3:$K$3, $C766), 0)</f>
        <v>0</v>
      </c>
      <c r="DY766" s="190">
        <f>IFERROR(SUMIFS(INDEX(Infra!$B$5:$K$21, MATCH(DY759, Infra!$B$5:$B$21, 0), ), Infra!$B$2:$K$2, $B766, Infra!$B$3:$K$3, $C766), 0)</f>
        <v>0</v>
      </c>
    </row>
    <row r="767" spans="1:129" x14ac:dyDescent="0.3">
      <c r="B767" s="2" t="str">
        <f>Infra!$H$2</f>
        <v>Sales Center</v>
      </c>
      <c r="C767" s="2" t="str">
        <f>Infra!$H$3</f>
        <v>General</v>
      </c>
      <c r="D767" s="153"/>
      <c r="E767" s="128"/>
      <c r="F767" s="128"/>
      <c r="G767" s="154">
        <f>SUM(H767:DZ767)</f>
        <v>0.99999999999999989</v>
      </c>
      <c r="I767" s="190">
        <f>IFERROR(SUMIFS(INDEX(Infra!$B$5:$K$21, MATCH(I760, Infra!$B$5:$B$21, 0), ), Infra!$B$2:$K$2, $B767, Infra!$B$3:$K$3, $C767), 0)</f>
        <v>0</v>
      </c>
      <c r="J767" s="190">
        <f>IFERROR(SUMIFS(INDEX(Infra!$B$5:$K$21, MATCH(J760, Infra!$B$5:$B$21, 0), ), Infra!$B$2:$K$2, $B767, Infra!$B$3:$K$3, $C767), 0)</f>
        <v>0</v>
      </c>
      <c r="K767" s="190">
        <f>IFERROR(SUMIFS(INDEX(Infra!$B$5:$K$21, MATCH(K760, Infra!$B$5:$B$21, 0), ), Infra!$B$2:$K$2, $B767, Infra!$B$3:$K$3, $C767), 0)</f>
        <v>0</v>
      </c>
      <c r="L767" s="190">
        <f>IFERROR(SUMIFS(INDEX(Infra!$B$5:$K$21, MATCH(L760, Infra!$B$5:$B$21, 0), ), Infra!$B$2:$K$2, $B767, Infra!$B$3:$K$3, $C767), 0)</f>
        <v>0</v>
      </c>
      <c r="M767" s="190">
        <f>IFERROR(SUMIFS(INDEX(Infra!$B$5:$K$21, MATCH(M760, Infra!$B$5:$B$21, 0), ), Infra!$B$2:$K$2, $B767, Infra!$B$3:$K$3, $C767), 0)</f>
        <v>0</v>
      </c>
      <c r="N767" s="190">
        <f>IFERROR(SUMIFS(INDEX(Infra!$B$5:$K$21, MATCH(N760, Infra!$B$5:$B$21, 0), ), Infra!$B$2:$K$2, $B767, Infra!$B$3:$K$3, $C767), 0)</f>
        <v>0</v>
      </c>
      <c r="O767" s="190">
        <f>IFERROR(SUMIFS(INDEX(Infra!$B$5:$K$21, MATCH(O760, Infra!$B$5:$B$21, 0), ), Infra!$B$2:$K$2, $B767, Infra!$B$3:$K$3, $C767), 0)</f>
        <v>0</v>
      </c>
      <c r="P767" s="190">
        <f>IFERROR(SUMIFS(INDEX(Infra!$B$5:$K$21, MATCH(P760, Infra!$B$5:$B$21, 0), ), Infra!$B$2:$K$2, $B767, Infra!$B$3:$K$3, $C767), 0)</f>
        <v>2.5000000000000001E-2</v>
      </c>
      <c r="Q767" s="190">
        <f>IFERROR(SUMIFS(INDEX(Infra!$B$5:$K$21, MATCH(Q760, Infra!$B$5:$B$21, 0), ), Infra!$B$2:$K$2, $B767, Infra!$B$3:$K$3, $C767), 0)</f>
        <v>7.4999999999999997E-2</v>
      </c>
      <c r="R767" s="190">
        <f>IFERROR(SUMIFS(INDEX(Infra!$B$5:$K$21, MATCH(R760, Infra!$B$5:$B$21, 0), ), Infra!$B$2:$K$2, $B767, Infra!$B$3:$K$3, $C767), 0)</f>
        <v>0.1</v>
      </c>
      <c r="S767" s="190">
        <f>IFERROR(SUMIFS(INDEX(Infra!$B$5:$K$21, MATCH(S760, Infra!$B$5:$B$21, 0), ), Infra!$B$2:$K$2, $B767, Infra!$B$3:$K$3, $C767), 0)</f>
        <v>0.15</v>
      </c>
      <c r="T767" s="190">
        <f>IFERROR(SUMIFS(INDEX(Infra!$B$5:$K$21, MATCH(T760, Infra!$B$5:$B$21, 0), ), Infra!$B$2:$K$2, $B767, Infra!$B$3:$K$3, $C767), 0)</f>
        <v>0.3</v>
      </c>
      <c r="U767" s="190">
        <f>IFERROR(SUMIFS(INDEX(Infra!$B$5:$K$21, MATCH(U760, Infra!$B$5:$B$21, 0), ), Infra!$B$2:$K$2, $B767, Infra!$B$3:$K$3, $C767), 0)</f>
        <v>0.15</v>
      </c>
      <c r="V767" s="190">
        <f>IFERROR(SUMIFS(INDEX(Infra!$B$5:$K$21, MATCH(V760, Infra!$B$5:$B$21, 0), ), Infra!$B$2:$K$2, $B767, Infra!$B$3:$K$3, $C767), 0)</f>
        <v>0.1</v>
      </c>
      <c r="W767" s="190">
        <f>IFERROR(SUMIFS(INDEX(Infra!$B$5:$K$21, MATCH(W760, Infra!$B$5:$B$21, 0), ), Infra!$B$2:$K$2, $B767, Infra!$B$3:$K$3, $C767), 0)</f>
        <v>7.4999999999999997E-2</v>
      </c>
      <c r="X767" s="190">
        <f>IFERROR(SUMIFS(INDEX(Infra!$B$5:$K$21, MATCH(X760, Infra!$B$5:$B$21, 0), ), Infra!$B$2:$K$2, $B767, Infra!$B$3:$K$3, $C767), 0)</f>
        <v>2.5000000000000001E-2</v>
      </c>
      <c r="Y767" s="190">
        <f>IFERROR(SUMIFS(INDEX(Infra!$B$5:$K$21, MATCH(Y760, Infra!$B$5:$B$21, 0), ), Infra!$B$2:$K$2, $B767, Infra!$B$3:$K$3, $C767), 0)</f>
        <v>0</v>
      </c>
      <c r="Z767" s="190">
        <f>IFERROR(SUMIFS(INDEX(Infra!$B$5:$K$21, MATCH(Z760, Infra!$B$5:$B$21, 0), ), Infra!$B$2:$K$2, $B767, Infra!$B$3:$K$3, $C767), 0)</f>
        <v>0</v>
      </c>
      <c r="AA767" s="190">
        <f>IFERROR(SUMIFS(INDEX(Infra!$B$5:$K$21, MATCH(AA760, Infra!$B$5:$B$21, 0), ), Infra!$B$2:$K$2, $B767, Infra!$B$3:$K$3, $C767), 0)</f>
        <v>0</v>
      </c>
      <c r="AB767" s="190">
        <f>IFERROR(SUMIFS(INDEX(Infra!$B$5:$K$21, MATCH(AB760, Infra!$B$5:$B$21, 0), ), Infra!$B$2:$K$2, $B767, Infra!$B$3:$K$3, $C767), 0)</f>
        <v>0</v>
      </c>
      <c r="AC767" s="190">
        <f>IFERROR(SUMIFS(INDEX(Infra!$B$5:$K$21, MATCH(AC760, Infra!$B$5:$B$21, 0), ), Infra!$B$2:$K$2, $B767, Infra!$B$3:$K$3, $C767), 0)</f>
        <v>0</v>
      </c>
      <c r="AD767" s="190">
        <f>IFERROR(SUMIFS(INDEX(Infra!$B$5:$K$21, MATCH(AD760, Infra!$B$5:$B$21, 0), ), Infra!$B$2:$K$2, $B767, Infra!$B$3:$K$3, $C767), 0)</f>
        <v>0</v>
      </c>
      <c r="AE767" s="190">
        <f>IFERROR(SUMIFS(INDEX(Infra!$B$5:$K$21, MATCH(AE760, Infra!$B$5:$B$21, 0), ), Infra!$B$2:$K$2, $B767, Infra!$B$3:$K$3, $C767), 0)</f>
        <v>0</v>
      </c>
      <c r="AF767" s="190">
        <f>IFERROR(SUMIFS(INDEX(Infra!$B$5:$K$21, MATCH(AF760, Infra!$B$5:$B$21, 0), ), Infra!$B$2:$K$2, $B767, Infra!$B$3:$K$3, $C767), 0)</f>
        <v>0</v>
      </c>
      <c r="AG767" s="190">
        <f>IFERROR(SUMIFS(INDEX(Infra!$B$5:$K$21, MATCH(AG760, Infra!$B$5:$B$21, 0), ), Infra!$B$2:$K$2, $B767, Infra!$B$3:$K$3, $C767), 0)</f>
        <v>0</v>
      </c>
      <c r="AH767" s="190">
        <f>IFERROR(SUMIFS(INDEX(Infra!$B$5:$K$21, MATCH(AH760, Infra!$B$5:$B$21, 0), ), Infra!$B$2:$K$2, $B767, Infra!$B$3:$K$3, $C767), 0)</f>
        <v>0</v>
      </c>
      <c r="AI767" s="190">
        <f>IFERROR(SUMIFS(INDEX(Infra!$B$5:$K$21, MATCH(AI760, Infra!$B$5:$B$21, 0), ), Infra!$B$2:$K$2, $B767, Infra!$B$3:$K$3, $C767), 0)</f>
        <v>0</v>
      </c>
      <c r="AJ767" s="190">
        <f>IFERROR(SUMIFS(INDEX(Infra!$B$5:$K$21, MATCH(AJ760, Infra!$B$5:$B$21, 0), ), Infra!$B$2:$K$2, $B767, Infra!$B$3:$K$3, $C767), 0)</f>
        <v>0</v>
      </c>
      <c r="AK767" s="190">
        <f>IFERROR(SUMIFS(INDEX(Infra!$B$5:$K$21, MATCH(AK760, Infra!$B$5:$B$21, 0), ), Infra!$B$2:$K$2, $B767, Infra!$B$3:$K$3, $C767), 0)</f>
        <v>0</v>
      </c>
      <c r="AL767" s="190">
        <f>IFERROR(SUMIFS(INDEX(Infra!$B$5:$K$21, MATCH(AL760, Infra!$B$5:$B$21, 0), ), Infra!$B$2:$K$2, $B767, Infra!$B$3:$K$3, $C767), 0)</f>
        <v>0</v>
      </c>
      <c r="AM767" s="190">
        <f>IFERROR(SUMIFS(INDEX(Infra!$B$5:$K$21, MATCH(AM760, Infra!$B$5:$B$21, 0), ), Infra!$B$2:$K$2, $B767, Infra!$B$3:$K$3, $C767), 0)</f>
        <v>0</v>
      </c>
      <c r="AN767" s="190">
        <f>IFERROR(SUMIFS(INDEX(Infra!$B$5:$K$21, MATCH(AN760, Infra!$B$5:$B$21, 0), ), Infra!$B$2:$K$2, $B767, Infra!$B$3:$K$3, $C767), 0)</f>
        <v>0</v>
      </c>
      <c r="AO767" s="190">
        <f>IFERROR(SUMIFS(INDEX(Infra!$B$5:$K$21, MATCH(AO760, Infra!$B$5:$B$21, 0), ), Infra!$B$2:$K$2, $B767, Infra!$B$3:$K$3, $C767), 0)</f>
        <v>0</v>
      </c>
      <c r="AP767" s="190">
        <f>IFERROR(SUMIFS(INDEX(Infra!$B$5:$K$21, MATCH(AP760, Infra!$B$5:$B$21, 0), ), Infra!$B$2:$K$2, $B767, Infra!$B$3:$K$3, $C767), 0)</f>
        <v>0</v>
      </c>
      <c r="AQ767" s="190">
        <f>IFERROR(SUMIFS(INDEX(Infra!$B$5:$K$21, MATCH(AQ760, Infra!$B$5:$B$21, 0), ), Infra!$B$2:$K$2, $B767, Infra!$B$3:$K$3, $C767), 0)</f>
        <v>0</v>
      </c>
      <c r="AR767" s="190">
        <f>IFERROR(SUMIFS(INDEX(Infra!$B$5:$K$21, MATCH(AR760, Infra!$B$5:$B$21, 0), ), Infra!$B$2:$K$2, $B767, Infra!$B$3:$K$3, $C767), 0)</f>
        <v>0</v>
      </c>
      <c r="AS767" s="190">
        <f>IFERROR(SUMIFS(INDEX(Infra!$B$5:$K$21, MATCH(AS760, Infra!$B$5:$B$21, 0), ), Infra!$B$2:$K$2, $B767, Infra!$B$3:$K$3, $C767), 0)</f>
        <v>0</v>
      </c>
      <c r="AT767" s="190">
        <f>IFERROR(SUMIFS(INDEX(Infra!$B$5:$K$21, MATCH(AT760, Infra!$B$5:$B$21, 0), ), Infra!$B$2:$K$2, $B767, Infra!$B$3:$K$3, $C767), 0)</f>
        <v>0</v>
      </c>
      <c r="AU767" s="190">
        <f>IFERROR(SUMIFS(INDEX(Infra!$B$5:$K$21, MATCH(AU760, Infra!$B$5:$B$21, 0), ), Infra!$B$2:$K$2, $B767, Infra!$B$3:$K$3, $C767), 0)</f>
        <v>0</v>
      </c>
      <c r="AV767" s="190">
        <f>IFERROR(SUMIFS(INDEX(Infra!$B$5:$K$21, MATCH(AV760, Infra!$B$5:$B$21, 0), ), Infra!$B$2:$K$2, $B767, Infra!$B$3:$K$3, $C767), 0)</f>
        <v>0</v>
      </c>
      <c r="AW767" s="190">
        <f>IFERROR(SUMIFS(INDEX(Infra!$B$5:$K$21, MATCH(AW760, Infra!$B$5:$B$21, 0), ), Infra!$B$2:$K$2, $B767, Infra!$B$3:$K$3, $C767), 0)</f>
        <v>0</v>
      </c>
      <c r="AX767" s="190">
        <f>IFERROR(SUMIFS(INDEX(Infra!$B$5:$K$21, MATCH(AX760, Infra!$B$5:$B$21, 0), ), Infra!$B$2:$K$2, $B767, Infra!$B$3:$K$3, $C767), 0)</f>
        <v>0</v>
      </c>
      <c r="AY767" s="190">
        <f>IFERROR(SUMIFS(INDEX(Infra!$B$5:$K$21, MATCH(AY760, Infra!$B$5:$B$21, 0), ), Infra!$B$2:$K$2, $B767, Infra!$B$3:$K$3, $C767), 0)</f>
        <v>0</v>
      </c>
      <c r="AZ767" s="190">
        <f>IFERROR(SUMIFS(INDEX(Infra!$B$5:$K$21, MATCH(AZ760, Infra!$B$5:$B$21, 0), ), Infra!$B$2:$K$2, $B767, Infra!$B$3:$K$3, $C767), 0)</f>
        <v>0</v>
      </c>
      <c r="BA767" s="190">
        <f>IFERROR(SUMIFS(INDEX(Infra!$B$5:$K$21, MATCH(BA760, Infra!$B$5:$B$21, 0), ), Infra!$B$2:$K$2, $B767, Infra!$B$3:$K$3, $C767), 0)</f>
        <v>0</v>
      </c>
      <c r="BB767" s="190">
        <f>IFERROR(SUMIFS(INDEX(Infra!$B$5:$K$21, MATCH(BB760, Infra!$B$5:$B$21, 0), ), Infra!$B$2:$K$2, $B767, Infra!$B$3:$K$3, $C767), 0)</f>
        <v>0</v>
      </c>
      <c r="BC767" s="190">
        <f>IFERROR(SUMIFS(INDEX(Infra!$B$5:$K$21, MATCH(BC760, Infra!$B$5:$B$21, 0), ), Infra!$B$2:$K$2, $B767, Infra!$B$3:$K$3, $C767), 0)</f>
        <v>0</v>
      </c>
      <c r="BD767" s="190">
        <f>IFERROR(SUMIFS(INDEX(Infra!$B$5:$K$21, MATCH(BD760, Infra!$B$5:$B$21, 0), ), Infra!$B$2:$K$2, $B767, Infra!$B$3:$K$3, $C767), 0)</f>
        <v>0</v>
      </c>
      <c r="BE767" s="190">
        <f>IFERROR(SUMIFS(INDEX(Infra!$B$5:$K$21, MATCH(BE760, Infra!$B$5:$B$21, 0), ), Infra!$B$2:$K$2, $B767, Infra!$B$3:$K$3, $C767), 0)</f>
        <v>0</v>
      </c>
      <c r="BF767" s="190">
        <f>IFERROR(SUMIFS(INDEX(Infra!$B$5:$K$21, MATCH(BF760, Infra!$B$5:$B$21, 0), ), Infra!$B$2:$K$2, $B767, Infra!$B$3:$K$3, $C767), 0)</f>
        <v>0</v>
      </c>
      <c r="BG767" s="190">
        <f>IFERROR(SUMIFS(INDEX(Infra!$B$5:$K$21, MATCH(BG760, Infra!$B$5:$B$21, 0), ), Infra!$B$2:$K$2, $B767, Infra!$B$3:$K$3, $C767), 0)</f>
        <v>0</v>
      </c>
      <c r="BH767" s="190">
        <f>IFERROR(SUMIFS(INDEX(Infra!$B$5:$K$21, MATCH(BH760, Infra!$B$5:$B$21, 0), ), Infra!$B$2:$K$2, $B767, Infra!$B$3:$K$3, $C767), 0)</f>
        <v>0</v>
      </c>
      <c r="BI767" s="190">
        <f>IFERROR(SUMIFS(INDEX(Infra!$B$5:$K$21, MATCH(BI760, Infra!$B$5:$B$21, 0), ), Infra!$B$2:$K$2, $B767, Infra!$B$3:$K$3, $C767), 0)</f>
        <v>0</v>
      </c>
      <c r="BJ767" s="190">
        <f>IFERROR(SUMIFS(INDEX(Infra!$B$5:$K$21, MATCH(BJ760, Infra!$B$5:$B$21, 0), ), Infra!$B$2:$K$2, $B767, Infra!$B$3:$K$3, $C767), 0)</f>
        <v>0</v>
      </c>
      <c r="BK767" s="190">
        <f>IFERROR(SUMIFS(INDEX(Infra!$B$5:$K$21, MATCH(BK760, Infra!$B$5:$B$21, 0), ), Infra!$B$2:$K$2, $B767, Infra!$B$3:$K$3, $C767), 0)</f>
        <v>0</v>
      </c>
      <c r="BL767" s="190">
        <f>IFERROR(SUMIFS(INDEX(Infra!$B$5:$K$21, MATCH(BL760, Infra!$B$5:$B$21, 0), ), Infra!$B$2:$K$2, $B767, Infra!$B$3:$K$3, $C767), 0)</f>
        <v>0</v>
      </c>
      <c r="BM767" s="190">
        <f>IFERROR(SUMIFS(INDEX(Infra!$B$5:$K$21, MATCH(BM760, Infra!$B$5:$B$21, 0), ), Infra!$B$2:$K$2, $B767, Infra!$B$3:$K$3, $C767), 0)</f>
        <v>0</v>
      </c>
      <c r="BN767" s="190">
        <f>IFERROR(SUMIFS(INDEX(Infra!$B$5:$K$21, MATCH(BN760, Infra!$B$5:$B$21, 0), ), Infra!$B$2:$K$2, $B767, Infra!$B$3:$K$3, $C767), 0)</f>
        <v>0</v>
      </c>
      <c r="BO767" s="190">
        <f>IFERROR(SUMIFS(INDEX(Infra!$B$5:$K$21, MATCH(BO760, Infra!$B$5:$B$21, 0), ), Infra!$B$2:$K$2, $B767, Infra!$B$3:$K$3, $C767), 0)</f>
        <v>0</v>
      </c>
      <c r="BP767" s="190">
        <f>IFERROR(SUMIFS(INDEX(Infra!$B$5:$K$21, MATCH(BP760, Infra!$B$5:$B$21, 0), ), Infra!$B$2:$K$2, $B767, Infra!$B$3:$K$3, $C767), 0)</f>
        <v>0</v>
      </c>
      <c r="BQ767" s="190">
        <f>IFERROR(SUMIFS(INDEX(Infra!$B$5:$K$21, MATCH(BQ760, Infra!$B$5:$B$21, 0), ), Infra!$B$2:$K$2, $B767, Infra!$B$3:$K$3, $C767), 0)</f>
        <v>0</v>
      </c>
      <c r="BR767" s="190">
        <f>IFERROR(SUMIFS(INDEX(Infra!$B$5:$K$21, MATCH(BR760, Infra!$B$5:$B$21, 0), ), Infra!$B$2:$K$2, $B767, Infra!$B$3:$K$3, $C767), 0)</f>
        <v>0</v>
      </c>
      <c r="BS767" s="190">
        <f>IFERROR(SUMIFS(INDEX(Infra!$B$5:$K$21, MATCH(BS760, Infra!$B$5:$B$21, 0), ), Infra!$B$2:$K$2, $B767, Infra!$B$3:$K$3, $C767), 0)</f>
        <v>0</v>
      </c>
      <c r="BT767" s="190">
        <f>IFERROR(SUMIFS(INDEX(Infra!$B$5:$K$21, MATCH(BT760, Infra!$B$5:$B$21, 0), ), Infra!$B$2:$K$2, $B767, Infra!$B$3:$K$3, $C767), 0)</f>
        <v>0</v>
      </c>
      <c r="BU767" s="190">
        <f>IFERROR(SUMIFS(INDEX(Infra!$B$5:$K$21, MATCH(BU760, Infra!$B$5:$B$21, 0), ), Infra!$B$2:$K$2, $B767, Infra!$B$3:$K$3, $C767), 0)</f>
        <v>0</v>
      </c>
      <c r="BV767" s="190">
        <f>IFERROR(SUMIFS(INDEX(Infra!$B$5:$K$21, MATCH(BV760, Infra!$B$5:$B$21, 0), ), Infra!$B$2:$K$2, $B767, Infra!$B$3:$K$3, $C767), 0)</f>
        <v>0</v>
      </c>
      <c r="BW767" s="190">
        <f>IFERROR(SUMIFS(INDEX(Infra!$B$5:$K$21, MATCH(BW760, Infra!$B$5:$B$21, 0), ), Infra!$B$2:$K$2, $B767, Infra!$B$3:$K$3, $C767), 0)</f>
        <v>0</v>
      </c>
      <c r="BX767" s="190">
        <f>IFERROR(SUMIFS(INDEX(Infra!$B$5:$K$21, MATCH(BX760, Infra!$B$5:$B$21, 0), ), Infra!$B$2:$K$2, $B767, Infra!$B$3:$K$3, $C767), 0)</f>
        <v>0</v>
      </c>
      <c r="BY767" s="190">
        <f>IFERROR(SUMIFS(INDEX(Infra!$B$5:$K$21, MATCH(BY760, Infra!$B$5:$B$21, 0), ), Infra!$B$2:$K$2, $B767, Infra!$B$3:$K$3, $C767), 0)</f>
        <v>0</v>
      </c>
      <c r="BZ767" s="190">
        <f>IFERROR(SUMIFS(INDEX(Infra!$B$5:$K$21, MATCH(BZ760, Infra!$B$5:$B$21, 0), ), Infra!$B$2:$K$2, $B767, Infra!$B$3:$K$3, $C767), 0)</f>
        <v>0</v>
      </c>
      <c r="CA767" s="190">
        <f>IFERROR(SUMIFS(INDEX(Infra!$B$5:$K$21, MATCH(CA760, Infra!$B$5:$B$21, 0), ), Infra!$B$2:$K$2, $B767, Infra!$B$3:$K$3, $C767), 0)</f>
        <v>0</v>
      </c>
      <c r="CB767" s="190">
        <f>IFERROR(SUMIFS(INDEX(Infra!$B$5:$K$21, MATCH(CB760, Infra!$B$5:$B$21, 0), ), Infra!$B$2:$K$2, $B767, Infra!$B$3:$K$3, $C767), 0)</f>
        <v>0</v>
      </c>
      <c r="CC767" s="190">
        <f>IFERROR(SUMIFS(INDEX(Infra!$B$5:$K$21, MATCH(CC760, Infra!$B$5:$B$21, 0), ), Infra!$B$2:$K$2, $B767, Infra!$B$3:$K$3, $C767), 0)</f>
        <v>0</v>
      </c>
      <c r="CD767" s="190">
        <f>IFERROR(SUMIFS(INDEX(Infra!$B$5:$K$21, MATCH(CD760, Infra!$B$5:$B$21, 0), ), Infra!$B$2:$K$2, $B767, Infra!$B$3:$K$3, $C767), 0)</f>
        <v>0</v>
      </c>
      <c r="CE767" s="190">
        <f>IFERROR(SUMIFS(INDEX(Infra!$B$5:$K$21, MATCH(CE760, Infra!$B$5:$B$21, 0), ), Infra!$B$2:$K$2, $B767, Infra!$B$3:$K$3, $C767), 0)</f>
        <v>0</v>
      </c>
      <c r="CF767" s="190">
        <f>IFERROR(SUMIFS(INDEX(Infra!$B$5:$K$21, MATCH(CF760, Infra!$B$5:$B$21, 0), ), Infra!$B$2:$K$2, $B767, Infra!$B$3:$K$3, $C767), 0)</f>
        <v>0</v>
      </c>
      <c r="CG767" s="190">
        <f>IFERROR(SUMIFS(INDEX(Infra!$B$5:$K$21, MATCH(CG760, Infra!$B$5:$B$21, 0), ), Infra!$B$2:$K$2, $B767, Infra!$B$3:$K$3, $C767), 0)</f>
        <v>0</v>
      </c>
      <c r="CH767" s="190">
        <f>IFERROR(SUMIFS(INDEX(Infra!$B$5:$K$21, MATCH(CH760, Infra!$B$5:$B$21, 0), ), Infra!$B$2:$K$2, $B767, Infra!$B$3:$K$3, $C767), 0)</f>
        <v>0</v>
      </c>
      <c r="CI767" s="190">
        <f>IFERROR(SUMIFS(INDEX(Infra!$B$5:$K$21, MATCH(CI760, Infra!$B$5:$B$21, 0), ), Infra!$B$2:$K$2, $B767, Infra!$B$3:$K$3, $C767), 0)</f>
        <v>0</v>
      </c>
      <c r="CJ767" s="190">
        <f>IFERROR(SUMIFS(INDEX(Infra!$B$5:$K$21, MATCH(CJ760, Infra!$B$5:$B$21, 0), ), Infra!$B$2:$K$2, $B767, Infra!$B$3:$K$3, $C767), 0)</f>
        <v>0</v>
      </c>
      <c r="CK767" s="190">
        <f>IFERROR(SUMIFS(INDEX(Infra!$B$5:$K$21, MATCH(CK760, Infra!$B$5:$B$21, 0), ), Infra!$B$2:$K$2, $B767, Infra!$B$3:$K$3, $C767), 0)</f>
        <v>0</v>
      </c>
      <c r="CL767" s="190">
        <f>IFERROR(SUMIFS(INDEX(Infra!$B$5:$K$21, MATCH(CL760, Infra!$B$5:$B$21, 0), ), Infra!$B$2:$K$2, $B767, Infra!$B$3:$K$3, $C767), 0)</f>
        <v>0</v>
      </c>
      <c r="CM767" s="190">
        <f>IFERROR(SUMIFS(INDEX(Infra!$B$5:$K$21, MATCH(CM760, Infra!$B$5:$B$21, 0), ), Infra!$B$2:$K$2, $B767, Infra!$B$3:$K$3, $C767), 0)</f>
        <v>0</v>
      </c>
      <c r="CN767" s="190">
        <f>IFERROR(SUMIFS(INDEX(Infra!$B$5:$K$21, MATCH(CN760, Infra!$B$5:$B$21, 0), ), Infra!$B$2:$K$2, $B767, Infra!$B$3:$K$3, $C767), 0)</f>
        <v>0</v>
      </c>
      <c r="CO767" s="190">
        <f>IFERROR(SUMIFS(INDEX(Infra!$B$5:$K$21, MATCH(CO760, Infra!$B$5:$B$21, 0), ), Infra!$B$2:$K$2, $B767, Infra!$B$3:$K$3, $C767), 0)</f>
        <v>0</v>
      </c>
      <c r="CP767" s="190">
        <f>IFERROR(SUMIFS(INDEX(Infra!$B$5:$K$21, MATCH(CP760, Infra!$B$5:$B$21, 0), ), Infra!$B$2:$K$2, $B767, Infra!$B$3:$K$3, $C767), 0)</f>
        <v>0</v>
      </c>
      <c r="CQ767" s="190">
        <f>IFERROR(SUMIFS(INDEX(Infra!$B$5:$K$21, MATCH(CQ760, Infra!$B$5:$B$21, 0), ), Infra!$B$2:$K$2, $B767, Infra!$B$3:$K$3, $C767), 0)</f>
        <v>0</v>
      </c>
      <c r="CR767" s="190">
        <f>IFERROR(SUMIFS(INDEX(Infra!$B$5:$K$21, MATCH(CR760, Infra!$B$5:$B$21, 0), ), Infra!$B$2:$K$2, $B767, Infra!$B$3:$K$3, $C767), 0)</f>
        <v>0</v>
      </c>
      <c r="CS767" s="190">
        <f>IFERROR(SUMIFS(INDEX(Infra!$B$5:$K$21, MATCH(CS760, Infra!$B$5:$B$21, 0), ), Infra!$B$2:$K$2, $B767, Infra!$B$3:$K$3, $C767), 0)</f>
        <v>0</v>
      </c>
      <c r="CT767" s="190">
        <f>IFERROR(SUMIFS(INDEX(Infra!$B$5:$K$21, MATCH(CT760, Infra!$B$5:$B$21, 0), ), Infra!$B$2:$K$2, $B767, Infra!$B$3:$K$3, $C767), 0)</f>
        <v>0</v>
      </c>
      <c r="CU767" s="190">
        <f>IFERROR(SUMIFS(INDEX(Infra!$B$5:$K$21, MATCH(CU760, Infra!$B$5:$B$21, 0), ), Infra!$B$2:$K$2, $B767, Infra!$B$3:$K$3, $C767), 0)</f>
        <v>0</v>
      </c>
      <c r="CV767" s="190">
        <f>IFERROR(SUMIFS(INDEX(Infra!$B$5:$K$21, MATCH(CV760, Infra!$B$5:$B$21, 0), ), Infra!$B$2:$K$2, $B767, Infra!$B$3:$K$3, $C767), 0)</f>
        <v>0</v>
      </c>
      <c r="CW767" s="190">
        <f>IFERROR(SUMIFS(INDEX(Infra!$B$5:$K$21, MATCH(CW760, Infra!$B$5:$B$21, 0), ), Infra!$B$2:$K$2, $B767, Infra!$B$3:$K$3, $C767), 0)</f>
        <v>0</v>
      </c>
      <c r="CX767" s="190">
        <f>IFERROR(SUMIFS(INDEX(Infra!$B$5:$K$21, MATCH(CX760, Infra!$B$5:$B$21, 0), ), Infra!$B$2:$K$2, $B767, Infra!$B$3:$K$3, $C767), 0)</f>
        <v>0</v>
      </c>
      <c r="CY767" s="190">
        <f>IFERROR(SUMIFS(INDEX(Infra!$B$5:$K$21, MATCH(CY760, Infra!$B$5:$B$21, 0), ), Infra!$B$2:$K$2, $B767, Infra!$B$3:$K$3, $C767), 0)</f>
        <v>0</v>
      </c>
      <c r="CZ767" s="190">
        <f>IFERROR(SUMIFS(INDEX(Infra!$B$5:$K$21, MATCH(CZ760, Infra!$B$5:$B$21, 0), ), Infra!$B$2:$K$2, $B767, Infra!$B$3:$K$3, $C767), 0)</f>
        <v>0</v>
      </c>
      <c r="DA767" s="190">
        <f>IFERROR(SUMIFS(INDEX(Infra!$B$5:$K$21, MATCH(DA760, Infra!$B$5:$B$21, 0), ), Infra!$B$2:$K$2, $B767, Infra!$B$3:$K$3, $C767), 0)</f>
        <v>0</v>
      </c>
      <c r="DB767" s="190">
        <f>IFERROR(SUMIFS(INDEX(Infra!$B$5:$K$21, MATCH(DB760, Infra!$B$5:$B$21, 0), ), Infra!$B$2:$K$2, $B767, Infra!$B$3:$K$3, $C767), 0)</f>
        <v>0</v>
      </c>
      <c r="DC767" s="190">
        <f>IFERROR(SUMIFS(INDEX(Infra!$B$5:$K$21, MATCH(DC760, Infra!$B$5:$B$21, 0), ), Infra!$B$2:$K$2, $B767, Infra!$B$3:$K$3, $C767), 0)</f>
        <v>0</v>
      </c>
      <c r="DD767" s="190">
        <f>IFERROR(SUMIFS(INDEX(Infra!$B$5:$K$21, MATCH(DD760, Infra!$B$5:$B$21, 0), ), Infra!$B$2:$K$2, $B767, Infra!$B$3:$K$3, $C767), 0)</f>
        <v>0</v>
      </c>
      <c r="DE767" s="190">
        <f>IFERROR(SUMIFS(INDEX(Infra!$B$5:$K$21, MATCH(DE760, Infra!$B$5:$B$21, 0), ), Infra!$B$2:$K$2, $B767, Infra!$B$3:$K$3, $C767), 0)</f>
        <v>0</v>
      </c>
      <c r="DF767" s="190">
        <f>IFERROR(SUMIFS(INDEX(Infra!$B$5:$K$21, MATCH(DF760, Infra!$B$5:$B$21, 0), ), Infra!$B$2:$K$2, $B767, Infra!$B$3:$K$3, $C767), 0)</f>
        <v>0</v>
      </c>
      <c r="DG767" s="190">
        <f>IFERROR(SUMIFS(INDEX(Infra!$B$5:$K$21, MATCH(DG760, Infra!$B$5:$B$21, 0), ), Infra!$B$2:$K$2, $B767, Infra!$B$3:$K$3, $C767), 0)</f>
        <v>0</v>
      </c>
      <c r="DH767" s="190">
        <f>IFERROR(SUMIFS(INDEX(Infra!$B$5:$K$21, MATCH(DH760, Infra!$B$5:$B$21, 0), ), Infra!$B$2:$K$2, $B767, Infra!$B$3:$K$3, $C767), 0)</f>
        <v>0</v>
      </c>
      <c r="DI767" s="190">
        <f>IFERROR(SUMIFS(INDEX(Infra!$B$5:$K$21, MATCH(DI760, Infra!$B$5:$B$21, 0), ), Infra!$B$2:$K$2, $B767, Infra!$B$3:$K$3, $C767), 0)</f>
        <v>0</v>
      </c>
      <c r="DJ767" s="190">
        <f>IFERROR(SUMIFS(INDEX(Infra!$B$5:$K$21, MATCH(DJ760, Infra!$B$5:$B$21, 0), ), Infra!$B$2:$K$2, $B767, Infra!$B$3:$K$3, $C767), 0)</f>
        <v>0</v>
      </c>
      <c r="DK767" s="190">
        <f>IFERROR(SUMIFS(INDEX(Infra!$B$5:$K$21, MATCH(DK760, Infra!$B$5:$B$21, 0), ), Infra!$B$2:$K$2, $B767, Infra!$B$3:$K$3, $C767), 0)</f>
        <v>0</v>
      </c>
      <c r="DL767" s="190">
        <f>IFERROR(SUMIFS(INDEX(Infra!$B$5:$K$21, MATCH(DL760, Infra!$B$5:$B$21, 0), ), Infra!$B$2:$K$2, $B767, Infra!$B$3:$K$3, $C767), 0)</f>
        <v>0</v>
      </c>
      <c r="DM767" s="190">
        <f>IFERROR(SUMIFS(INDEX(Infra!$B$5:$K$21, MATCH(DM760, Infra!$B$5:$B$21, 0), ), Infra!$B$2:$K$2, $B767, Infra!$B$3:$K$3, $C767), 0)</f>
        <v>0</v>
      </c>
      <c r="DN767" s="190">
        <f>IFERROR(SUMIFS(INDEX(Infra!$B$5:$K$21, MATCH(DN760, Infra!$B$5:$B$21, 0), ), Infra!$B$2:$K$2, $B767, Infra!$B$3:$K$3, $C767), 0)</f>
        <v>0</v>
      </c>
      <c r="DO767" s="190">
        <f>IFERROR(SUMIFS(INDEX(Infra!$B$5:$K$21, MATCH(DO760, Infra!$B$5:$B$21, 0), ), Infra!$B$2:$K$2, $B767, Infra!$B$3:$K$3, $C767), 0)</f>
        <v>0</v>
      </c>
      <c r="DP767" s="190">
        <f>IFERROR(SUMIFS(INDEX(Infra!$B$5:$K$21, MATCH(DP760, Infra!$B$5:$B$21, 0), ), Infra!$B$2:$K$2, $B767, Infra!$B$3:$K$3, $C767), 0)</f>
        <v>0</v>
      </c>
      <c r="DQ767" s="190">
        <f>IFERROR(SUMIFS(INDEX(Infra!$B$5:$K$21, MATCH(DQ760, Infra!$B$5:$B$21, 0), ), Infra!$B$2:$K$2, $B767, Infra!$B$3:$K$3, $C767), 0)</f>
        <v>0</v>
      </c>
      <c r="DR767" s="190">
        <f>IFERROR(SUMIFS(INDEX(Infra!$B$5:$K$21, MATCH(DR760, Infra!$B$5:$B$21, 0), ), Infra!$B$2:$K$2, $B767, Infra!$B$3:$K$3, $C767), 0)</f>
        <v>0</v>
      </c>
      <c r="DS767" s="190">
        <f>IFERROR(SUMIFS(INDEX(Infra!$B$5:$K$21, MATCH(DS760, Infra!$B$5:$B$21, 0), ), Infra!$B$2:$K$2, $B767, Infra!$B$3:$K$3, $C767), 0)</f>
        <v>0</v>
      </c>
      <c r="DT767" s="190">
        <f>IFERROR(SUMIFS(INDEX(Infra!$B$5:$K$21, MATCH(DT760, Infra!$B$5:$B$21, 0), ), Infra!$B$2:$K$2, $B767, Infra!$B$3:$K$3, $C767), 0)</f>
        <v>0</v>
      </c>
      <c r="DU767" s="190">
        <f>IFERROR(SUMIFS(INDEX(Infra!$B$5:$K$21, MATCH(DU760, Infra!$B$5:$B$21, 0), ), Infra!$B$2:$K$2, $B767, Infra!$B$3:$K$3, $C767), 0)</f>
        <v>0</v>
      </c>
      <c r="DV767" s="190">
        <f>IFERROR(SUMIFS(INDEX(Infra!$B$5:$K$21, MATCH(DV760, Infra!$B$5:$B$21, 0), ), Infra!$B$2:$K$2, $B767, Infra!$B$3:$K$3, $C767), 0)</f>
        <v>0</v>
      </c>
      <c r="DW767" s="190">
        <f>IFERROR(SUMIFS(INDEX(Infra!$B$5:$K$21, MATCH(DW760, Infra!$B$5:$B$21, 0), ), Infra!$B$2:$K$2, $B767, Infra!$B$3:$K$3, $C767), 0)</f>
        <v>0</v>
      </c>
      <c r="DX767" s="190">
        <f>IFERROR(SUMIFS(INDEX(Infra!$B$5:$K$21, MATCH(DX760, Infra!$B$5:$B$21, 0), ), Infra!$B$2:$K$2, $B767, Infra!$B$3:$K$3, $C767), 0)</f>
        <v>0</v>
      </c>
      <c r="DY767" s="190">
        <f>IFERROR(SUMIFS(INDEX(Infra!$B$5:$K$21, MATCH(DY760, Infra!$B$5:$B$21, 0), ), Infra!$B$2:$K$2, $B767, Infra!$B$3:$K$3, $C767), 0)</f>
        <v>0</v>
      </c>
    </row>
    <row r="769" spans="1:129" x14ac:dyDescent="0.3">
      <c r="A769" s="8" t="s">
        <v>258</v>
      </c>
      <c r="B769" s="4"/>
      <c r="C769" s="4"/>
      <c r="D769" s="9" t="str">
        <f>Infra!$B$8</f>
        <v>Total Cost</v>
      </c>
      <c r="E769" s="9"/>
      <c r="F769" s="9"/>
      <c r="G769" s="7"/>
    </row>
    <row r="771" spans="1:129" x14ac:dyDescent="0.3">
      <c r="B771" s="2" t="str">
        <f>Infra!$D$2</f>
        <v>Legal</v>
      </c>
      <c r="C771" s="2" t="str">
        <f>Infra!$E$3</f>
        <v>General</v>
      </c>
      <c r="D771" s="129">
        <f>IFERROR(SUMIFS(INDEX(Infra!$B$5:$K$21, MATCH(D$769, Infra!$B$5:$B$21, 0), ), Infra!$B$2:$K$2, $B771, Infra!$B$3:$K$3, $C771), 0)</f>
        <v>-80000</v>
      </c>
      <c r="E771" s="129"/>
      <c r="F771" s="128"/>
      <c r="G771" s="11">
        <f>SUM(H771:DZ771)</f>
        <v>-80000</v>
      </c>
      <c r="I771" s="12">
        <f>I763*$D771</f>
        <v>0</v>
      </c>
      <c r="J771" s="12">
        <f t="shared" ref="J771:BU774" si="1738">J763*$D771</f>
        <v>-80000</v>
      </c>
      <c r="K771" s="12">
        <f t="shared" si="1738"/>
        <v>0</v>
      </c>
      <c r="L771" s="12">
        <f t="shared" si="1738"/>
        <v>0</v>
      </c>
      <c r="M771" s="12">
        <f t="shared" si="1738"/>
        <v>0</v>
      </c>
      <c r="N771" s="12">
        <f t="shared" si="1738"/>
        <v>0</v>
      </c>
      <c r="O771" s="12">
        <f t="shared" si="1738"/>
        <v>0</v>
      </c>
      <c r="P771" s="12">
        <f t="shared" si="1738"/>
        <v>0</v>
      </c>
      <c r="Q771" s="12">
        <f t="shared" si="1738"/>
        <v>0</v>
      </c>
      <c r="R771" s="12">
        <f t="shared" si="1738"/>
        <v>0</v>
      </c>
      <c r="S771" s="12">
        <f t="shared" si="1738"/>
        <v>0</v>
      </c>
      <c r="T771" s="12">
        <f t="shared" si="1738"/>
        <v>0</v>
      </c>
      <c r="U771" s="12">
        <f t="shared" si="1738"/>
        <v>0</v>
      </c>
      <c r="V771" s="12">
        <f t="shared" si="1738"/>
        <v>0</v>
      </c>
      <c r="W771" s="12">
        <f t="shared" si="1738"/>
        <v>0</v>
      </c>
      <c r="X771" s="12">
        <f t="shared" si="1738"/>
        <v>0</v>
      </c>
      <c r="Y771" s="12">
        <f t="shared" si="1738"/>
        <v>0</v>
      </c>
      <c r="Z771" s="12">
        <f t="shared" si="1738"/>
        <v>0</v>
      </c>
      <c r="AA771" s="12">
        <f t="shared" si="1738"/>
        <v>0</v>
      </c>
      <c r="AB771" s="12">
        <f t="shared" si="1738"/>
        <v>0</v>
      </c>
      <c r="AC771" s="12">
        <f t="shared" si="1738"/>
        <v>0</v>
      </c>
      <c r="AD771" s="12">
        <f t="shared" si="1738"/>
        <v>0</v>
      </c>
      <c r="AE771" s="12">
        <f t="shared" si="1738"/>
        <v>0</v>
      </c>
      <c r="AF771" s="12">
        <f t="shared" si="1738"/>
        <v>0</v>
      </c>
      <c r="AG771" s="12">
        <f t="shared" si="1738"/>
        <v>0</v>
      </c>
      <c r="AH771" s="12">
        <f t="shared" si="1738"/>
        <v>0</v>
      </c>
      <c r="AI771" s="12">
        <f t="shared" si="1738"/>
        <v>0</v>
      </c>
      <c r="AJ771" s="12">
        <f t="shared" si="1738"/>
        <v>0</v>
      </c>
      <c r="AK771" s="12">
        <f t="shared" si="1738"/>
        <v>0</v>
      </c>
      <c r="AL771" s="12">
        <f t="shared" si="1738"/>
        <v>0</v>
      </c>
      <c r="AM771" s="12">
        <f t="shared" si="1738"/>
        <v>0</v>
      </c>
      <c r="AN771" s="12">
        <f t="shared" si="1738"/>
        <v>0</v>
      </c>
      <c r="AO771" s="12">
        <f t="shared" si="1738"/>
        <v>0</v>
      </c>
      <c r="AP771" s="12">
        <f t="shared" si="1738"/>
        <v>0</v>
      </c>
      <c r="AQ771" s="12">
        <f t="shared" si="1738"/>
        <v>0</v>
      </c>
      <c r="AR771" s="12">
        <f t="shared" si="1738"/>
        <v>0</v>
      </c>
      <c r="AS771" s="12">
        <f t="shared" si="1738"/>
        <v>0</v>
      </c>
      <c r="AT771" s="12">
        <f t="shared" si="1738"/>
        <v>0</v>
      </c>
      <c r="AU771" s="12">
        <f t="shared" si="1738"/>
        <v>0</v>
      </c>
      <c r="AV771" s="12">
        <f t="shared" si="1738"/>
        <v>0</v>
      </c>
      <c r="AW771" s="12">
        <f t="shared" si="1738"/>
        <v>0</v>
      </c>
      <c r="AX771" s="12">
        <f t="shared" si="1738"/>
        <v>0</v>
      </c>
      <c r="AY771" s="12">
        <f t="shared" si="1738"/>
        <v>0</v>
      </c>
      <c r="AZ771" s="12">
        <f t="shared" si="1738"/>
        <v>0</v>
      </c>
      <c r="BA771" s="12">
        <f t="shared" si="1738"/>
        <v>0</v>
      </c>
      <c r="BB771" s="12">
        <f t="shared" si="1738"/>
        <v>0</v>
      </c>
      <c r="BC771" s="12">
        <f t="shared" si="1738"/>
        <v>0</v>
      </c>
      <c r="BD771" s="12">
        <f t="shared" si="1738"/>
        <v>0</v>
      </c>
      <c r="BE771" s="12">
        <f t="shared" si="1738"/>
        <v>0</v>
      </c>
      <c r="BF771" s="12">
        <f t="shared" si="1738"/>
        <v>0</v>
      </c>
      <c r="BG771" s="12">
        <f t="shared" si="1738"/>
        <v>0</v>
      </c>
      <c r="BH771" s="12">
        <f t="shared" si="1738"/>
        <v>0</v>
      </c>
      <c r="BI771" s="12">
        <f t="shared" si="1738"/>
        <v>0</v>
      </c>
      <c r="BJ771" s="12">
        <f t="shared" si="1738"/>
        <v>0</v>
      </c>
      <c r="BK771" s="12">
        <f t="shared" si="1738"/>
        <v>0</v>
      </c>
      <c r="BL771" s="12">
        <f t="shared" si="1738"/>
        <v>0</v>
      </c>
      <c r="BM771" s="12">
        <f t="shared" si="1738"/>
        <v>0</v>
      </c>
      <c r="BN771" s="12">
        <f t="shared" si="1738"/>
        <v>0</v>
      </c>
      <c r="BO771" s="12">
        <f t="shared" si="1738"/>
        <v>0</v>
      </c>
      <c r="BP771" s="12">
        <f t="shared" si="1738"/>
        <v>0</v>
      </c>
      <c r="BQ771" s="12">
        <f t="shared" si="1738"/>
        <v>0</v>
      </c>
      <c r="BR771" s="12">
        <f t="shared" si="1738"/>
        <v>0</v>
      </c>
      <c r="BS771" s="12">
        <f t="shared" si="1738"/>
        <v>0</v>
      </c>
      <c r="BT771" s="12">
        <f t="shared" si="1738"/>
        <v>0</v>
      </c>
      <c r="BU771" s="12">
        <f t="shared" si="1738"/>
        <v>0</v>
      </c>
      <c r="BV771" s="12">
        <f t="shared" ref="BV771:DY775" si="1739">BV763*$D771</f>
        <v>0</v>
      </c>
      <c r="BW771" s="12">
        <f t="shared" si="1739"/>
        <v>0</v>
      </c>
      <c r="BX771" s="12">
        <f t="shared" si="1739"/>
        <v>0</v>
      </c>
      <c r="BY771" s="12">
        <f t="shared" si="1739"/>
        <v>0</v>
      </c>
      <c r="BZ771" s="12">
        <f t="shared" si="1739"/>
        <v>0</v>
      </c>
      <c r="CA771" s="12">
        <f t="shared" si="1739"/>
        <v>0</v>
      </c>
      <c r="CB771" s="12">
        <f t="shared" si="1739"/>
        <v>0</v>
      </c>
      <c r="CC771" s="12">
        <f t="shared" si="1739"/>
        <v>0</v>
      </c>
      <c r="CD771" s="12">
        <f t="shared" si="1739"/>
        <v>0</v>
      </c>
      <c r="CE771" s="12">
        <f t="shared" si="1739"/>
        <v>0</v>
      </c>
      <c r="CF771" s="12">
        <f t="shared" si="1739"/>
        <v>0</v>
      </c>
      <c r="CG771" s="12">
        <f t="shared" si="1739"/>
        <v>0</v>
      </c>
      <c r="CH771" s="12">
        <f t="shared" si="1739"/>
        <v>0</v>
      </c>
      <c r="CI771" s="12">
        <f t="shared" si="1739"/>
        <v>0</v>
      </c>
      <c r="CJ771" s="12">
        <f t="shared" si="1739"/>
        <v>0</v>
      </c>
      <c r="CK771" s="12">
        <f t="shared" si="1739"/>
        <v>0</v>
      </c>
      <c r="CL771" s="12">
        <f t="shared" si="1739"/>
        <v>0</v>
      </c>
      <c r="CM771" s="12">
        <f t="shared" si="1739"/>
        <v>0</v>
      </c>
      <c r="CN771" s="12">
        <f t="shared" si="1739"/>
        <v>0</v>
      </c>
      <c r="CO771" s="12">
        <f t="shared" si="1739"/>
        <v>0</v>
      </c>
      <c r="CP771" s="12">
        <f t="shared" si="1739"/>
        <v>0</v>
      </c>
      <c r="CQ771" s="12">
        <f t="shared" si="1739"/>
        <v>0</v>
      </c>
      <c r="CR771" s="12">
        <f t="shared" si="1739"/>
        <v>0</v>
      </c>
      <c r="CS771" s="12">
        <f t="shared" si="1739"/>
        <v>0</v>
      </c>
      <c r="CT771" s="12">
        <f t="shared" si="1739"/>
        <v>0</v>
      </c>
      <c r="CU771" s="12">
        <f t="shared" si="1739"/>
        <v>0</v>
      </c>
      <c r="CV771" s="12">
        <f t="shared" si="1739"/>
        <v>0</v>
      </c>
      <c r="CW771" s="12">
        <f t="shared" si="1739"/>
        <v>0</v>
      </c>
      <c r="CX771" s="12">
        <f t="shared" si="1739"/>
        <v>0</v>
      </c>
      <c r="CY771" s="12">
        <f t="shared" si="1739"/>
        <v>0</v>
      </c>
      <c r="CZ771" s="12">
        <f t="shared" si="1739"/>
        <v>0</v>
      </c>
      <c r="DA771" s="12">
        <f t="shared" si="1739"/>
        <v>0</v>
      </c>
      <c r="DB771" s="12">
        <f t="shared" si="1739"/>
        <v>0</v>
      </c>
      <c r="DC771" s="12">
        <f t="shared" si="1739"/>
        <v>0</v>
      </c>
      <c r="DD771" s="12">
        <f t="shared" si="1739"/>
        <v>0</v>
      </c>
      <c r="DE771" s="12">
        <f t="shared" si="1739"/>
        <v>0</v>
      </c>
      <c r="DF771" s="12">
        <f t="shared" si="1739"/>
        <v>0</v>
      </c>
      <c r="DG771" s="12">
        <f t="shared" si="1739"/>
        <v>0</v>
      </c>
      <c r="DH771" s="12">
        <f t="shared" si="1739"/>
        <v>0</v>
      </c>
      <c r="DI771" s="12">
        <f t="shared" si="1739"/>
        <v>0</v>
      </c>
      <c r="DJ771" s="12">
        <f t="shared" si="1739"/>
        <v>0</v>
      </c>
      <c r="DK771" s="12">
        <f t="shared" si="1739"/>
        <v>0</v>
      </c>
      <c r="DL771" s="12">
        <f t="shared" si="1739"/>
        <v>0</v>
      </c>
      <c r="DM771" s="12">
        <f t="shared" si="1739"/>
        <v>0</v>
      </c>
      <c r="DN771" s="12">
        <f t="shared" si="1739"/>
        <v>0</v>
      </c>
      <c r="DO771" s="12">
        <f t="shared" si="1739"/>
        <v>0</v>
      </c>
      <c r="DP771" s="12">
        <f t="shared" si="1739"/>
        <v>0</v>
      </c>
      <c r="DQ771" s="12">
        <f t="shared" si="1739"/>
        <v>0</v>
      </c>
      <c r="DR771" s="12">
        <f t="shared" si="1739"/>
        <v>0</v>
      </c>
      <c r="DS771" s="12">
        <f t="shared" si="1739"/>
        <v>0</v>
      </c>
      <c r="DT771" s="12">
        <f t="shared" si="1739"/>
        <v>0</v>
      </c>
      <c r="DU771" s="12">
        <f t="shared" si="1739"/>
        <v>0</v>
      </c>
      <c r="DV771" s="12">
        <f t="shared" si="1739"/>
        <v>0</v>
      </c>
      <c r="DW771" s="12">
        <f t="shared" si="1739"/>
        <v>0</v>
      </c>
      <c r="DX771" s="12">
        <f t="shared" si="1739"/>
        <v>0</v>
      </c>
      <c r="DY771" s="12">
        <f t="shared" si="1739"/>
        <v>0</v>
      </c>
    </row>
    <row r="772" spans="1:129" x14ac:dyDescent="0.3">
      <c r="B772" s="2" t="str">
        <f>Infra!$E$2</f>
        <v>Master Infra.</v>
      </c>
      <c r="C772" s="2" t="str">
        <f>Infra!$E$3</f>
        <v>General</v>
      </c>
      <c r="D772" s="129">
        <f>IFERROR(SUMIFS(INDEX(Infra!$B$5:$K$21, MATCH(D$769, Infra!$B$5:$B$21, 0), ), Infra!$B$2:$K$2, $B772, Infra!$B$3:$K$3, $C772), 0)</f>
        <v>-2500000</v>
      </c>
      <c r="E772" s="129"/>
      <c r="F772" s="128"/>
      <c r="G772" s="11">
        <f>SUM(H772:DZ772)</f>
        <v>-2500000</v>
      </c>
      <c r="I772" s="12">
        <f>I764*$D772</f>
        <v>0</v>
      </c>
      <c r="J772" s="12">
        <f t="shared" si="1738"/>
        <v>0</v>
      </c>
      <c r="K772" s="12">
        <f t="shared" si="1738"/>
        <v>-62500</v>
      </c>
      <c r="L772" s="12">
        <f t="shared" si="1738"/>
        <v>-187500</v>
      </c>
      <c r="M772" s="12">
        <f t="shared" si="1738"/>
        <v>-250000</v>
      </c>
      <c r="N772" s="12">
        <f t="shared" si="1738"/>
        <v>-375000</v>
      </c>
      <c r="O772" s="12">
        <f t="shared" si="1738"/>
        <v>-750000</v>
      </c>
      <c r="P772" s="12">
        <f t="shared" si="1738"/>
        <v>-375000</v>
      </c>
      <c r="Q772" s="12">
        <f t="shared" si="1738"/>
        <v>-250000</v>
      </c>
      <c r="R772" s="12">
        <f t="shared" si="1738"/>
        <v>-187500</v>
      </c>
      <c r="S772" s="12">
        <f t="shared" si="1738"/>
        <v>-62500</v>
      </c>
      <c r="T772" s="12">
        <f t="shared" si="1738"/>
        <v>0</v>
      </c>
      <c r="U772" s="12">
        <f t="shared" si="1738"/>
        <v>0</v>
      </c>
      <c r="V772" s="12">
        <f t="shared" si="1738"/>
        <v>0</v>
      </c>
      <c r="W772" s="12">
        <f t="shared" si="1738"/>
        <v>0</v>
      </c>
      <c r="X772" s="12">
        <f t="shared" si="1738"/>
        <v>0</v>
      </c>
      <c r="Y772" s="12">
        <f t="shared" si="1738"/>
        <v>0</v>
      </c>
      <c r="Z772" s="12">
        <f t="shared" si="1738"/>
        <v>0</v>
      </c>
      <c r="AA772" s="12">
        <f t="shared" si="1738"/>
        <v>0</v>
      </c>
      <c r="AB772" s="12">
        <f t="shared" si="1738"/>
        <v>0</v>
      </c>
      <c r="AC772" s="12">
        <f t="shared" si="1738"/>
        <v>0</v>
      </c>
      <c r="AD772" s="12">
        <f t="shared" si="1738"/>
        <v>0</v>
      </c>
      <c r="AE772" s="12">
        <f t="shared" si="1738"/>
        <v>0</v>
      </c>
      <c r="AF772" s="12">
        <f t="shared" si="1738"/>
        <v>0</v>
      </c>
      <c r="AG772" s="12">
        <f t="shared" si="1738"/>
        <v>0</v>
      </c>
      <c r="AH772" s="12">
        <f t="shared" si="1738"/>
        <v>0</v>
      </c>
      <c r="AI772" s="12">
        <f t="shared" si="1738"/>
        <v>0</v>
      </c>
      <c r="AJ772" s="12">
        <f t="shared" si="1738"/>
        <v>0</v>
      </c>
      <c r="AK772" s="12">
        <f t="shared" si="1738"/>
        <v>0</v>
      </c>
      <c r="AL772" s="12">
        <f t="shared" si="1738"/>
        <v>0</v>
      </c>
      <c r="AM772" s="12">
        <f t="shared" si="1738"/>
        <v>0</v>
      </c>
      <c r="AN772" s="12">
        <f t="shared" si="1738"/>
        <v>0</v>
      </c>
      <c r="AO772" s="12">
        <f t="shared" si="1738"/>
        <v>0</v>
      </c>
      <c r="AP772" s="12">
        <f t="shared" si="1738"/>
        <v>0</v>
      </c>
      <c r="AQ772" s="12">
        <f t="shared" si="1738"/>
        <v>0</v>
      </c>
      <c r="AR772" s="12">
        <f t="shared" si="1738"/>
        <v>0</v>
      </c>
      <c r="AS772" s="12">
        <f t="shared" si="1738"/>
        <v>0</v>
      </c>
      <c r="AT772" s="12">
        <f t="shared" si="1738"/>
        <v>0</v>
      </c>
      <c r="AU772" s="12">
        <f t="shared" si="1738"/>
        <v>0</v>
      </c>
      <c r="AV772" s="12">
        <f t="shared" si="1738"/>
        <v>0</v>
      </c>
      <c r="AW772" s="12">
        <f t="shared" si="1738"/>
        <v>0</v>
      </c>
      <c r="AX772" s="12">
        <f t="shared" si="1738"/>
        <v>0</v>
      </c>
      <c r="AY772" s="12">
        <f t="shared" si="1738"/>
        <v>0</v>
      </c>
      <c r="AZ772" s="12">
        <f t="shared" si="1738"/>
        <v>0</v>
      </c>
      <c r="BA772" s="12">
        <f t="shared" si="1738"/>
        <v>0</v>
      </c>
      <c r="BB772" s="12">
        <f t="shared" si="1738"/>
        <v>0</v>
      </c>
      <c r="BC772" s="12">
        <f t="shared" si="1738"/>
        <v>0</v>
      </c>
      <c r="BD772" s="12">
        <f t="shared" si="1738"/>
        <v>0</v>
      </c>
      <c r="BE772" s="12">
        <f t="shared" si="1738"/>
        <v>0</v>
      </c>
      <c r="BF772" s="12">
        <f t="shared" si="1738"/>
        <v>0</v>
      </c>
      <c r="BG772" s="12">
        <f t="shared" si="1738"/>
        <v>0</v>
      </c>
      <c r="BH772" s="12">
        <f t="shared" si="1738"/>
        <v>0</v>
      </c>
      <c r="BI772" s="12">
        <f t="shared" si="1738"/>
        <v>0</v>
      </c>
      <c r="BJ772" s="12">
        <f t="shared" si="1738"/>
        <v>0</v>
      </c>
      <c r="BK772" s="12">
        <f t="shared" si="1738"/>
        <v>0</v>
      </c>
      <c r="BL772" s="12">
        <f t="shared" si="1738"/>
        <v>0</v>
      </c>
      <c r="BM772" s="12">
        <f t="shared" si="1738"/>
        <v>0</v>
      </c>
      <c r="BN772" s="12">
        <f t="shared" si="1738"/>
        <v>0</v>
      </c>
      <c r="BO772" s="12">
        <f t="shared" si="1738"/>
        <v>0</v>
      </c>
      <c r="BP772" s="12">
        <f t="shared" si="1738"/>
        <v>0</v>
      </c>
      <c r="BQ772" s="12">
        <f t="shared" si="1738"/>
        <v>0</v>
      </c>
      <c r="BR772" s="12">
        <f t="shared" si="1738"/>
        <v>0</v>
      </c>
      <c r="BS772" s="12">
        <f t="shared" si="1738"/>
        <v>0</v>
      </c>
      <c r="BT772" s="12">
        <f t="shared" si="1738"/>
        <v>0</v>
      </c>
      <c r="BU772" s="12">
        <f t="shared" si="1738"/>
        <v>0</v>
      </c>
      <c r="BV772" s="12">
        <f t="shared" si="1739"/>
        <v>0</v>
      </c>
      <c r="BW772" s="12">
        <f t="shared" si="1739"/>
        <v>0</v>
      </c>
      <c r="BX772" s="12">
        <f t="shared" si="1739"/>
        <v>0</v>
      </c>
      <c r="BY772" s="12">
        <f t="shared" si="1739"/>
        <v>0</v>
      </c>
      <c r="BZ772" s="12">
        <f t="shared" si="1739"/>
        <v>0</v>
      </c>
      <c r="CA772" s="12">
        <f t="shared" si="1739"/>
        <v>0</v>
      </c>
      <c r="CB772" s="12">
        <f t="shared" si="1739"/>
        <v>0</v>
      </c>
      <c r="CC772" s="12">
        <f t="shared" si="1739"/>
        <v>0</v>
      </c>
      <c r="CD772" s="12">
        <f t="shared" si="1739"/>
        <v>0</v>
      </c>
      <c r="CE772" s="12">
        <f t="shared" si="1739"/>
        <v>0</v>
      </c>
      <c r="CF772" s="12">
        <f t="shared" si="1739"/>
        <v>0</v>
      </c>
      <c r="CG772" s="12">
        <f t="shared" si="1739"/>
        <v>0</v>
      </c>
      <c r="CH772" s="12">
        <f t="shared" si="1739"/>
        <v>0</v>
      </c>
      <c r="CI772" s="12">
        <f t="shared" si="1739"/>
        <v>0</v>
      </c>
      <c r="CJ772" s="12">
        <f t="shared" si="1739"/>
        <v>0</v>
      </c>
      <c r="CK772" s="12">
        <f t="shared" si="1739"/>
        <v>0</v>
      </c>
      <c r="CL772" s="12">
        <f t="shared" si="1739"/>
        <v>0</v>
      </c>
      <c r="CM772" s="12">
        <f t="shared" si="1739"/>
        <v>0</v>
      </c>
      <c r="CN772" s="12">
        <f t="shared" si="1739"/>
        <v>0</v>
      </c>
      <c r="CO772" s="12">
        <f t="shared" si="1739"/>
        <v>0</v>
      </c>
      <c r="CP772" s="12">
        <f t="shared" si="1739"/>
        <v>0</v>
      </c>
      <c r="CQ772" s="12">
        <f t="shared" si="1739"/>
        <v>0</v>
      </c>
      <c r="CR772" s="12">
        <f t="shared" si="1739"/>
        <v>0</v>
      </c>
      <c r="CS772" s="12">
        <f t="shared" si="1739"/>
        <v>0</v>
      </c>
      <c r="CT772" s="12">
        <f t="shared" si="1739"/>
        <v>0</v>
      </c>
      <c r="CU772" s="12">
        <f t="shared" si="1739"/>
        <v>0</v>
      </c>
      <c r="CV772" s="12">
        <f t="shared" si="1739"/>
        <v>0</v>
      </c>
      <c r="CW772" s="12">
        <f t="shared" si="1739"/>
        <v>0</v>
      </c>
      <c r="CX772" s="12">
        <f t="shared" si="1739"/>
        <v>0</v>
      </c>
      <c r="CY772" s="12">
        <f t="shared" si="1739"/>
        <v>0</v>
      </c>
      <c r="CZ772" s="12">
        <f t="shared" si="1739"/>
        <v>0</v>
      </c>
      <c r="DA772" s="12">
        <f t="shared" si="1739"/>
        <v>0</v>
      </c>
      <c r="DB772" s="12">
        <f t="shared" si="1739"/>
        <v>0</v>
      </c>
      <c r="DC772" s="12">
        <f t="shared" si="1739"/>
        <v>0</v>
      </c>
      <c r="DD772" s="12">
        <f t="shared" si="1739"/>
        <v>0</v>
      </c>
      <c r="DE772" s="12">
        <f t="shared" si="1739"/>
        <v>0</v>
      </c>
      <c r="DF772" s="12">
        <f t="shared" si="1739"/>
        <v>0</v>
      </c>
      <c r="DG772" s="12">
        <f t="shared" si="1739"/>
        <v>0</v>
      </c>
      <c r="DH772" s="12">
        <f t="shared" si="1739"/>
        <v>0</v>
      </c>
      <c r="DI772" s="12">
        <f t="shared" si="1739"/>
        <v>0</v>
      </c>
      <c r="DJ772" s="12">
        <f t="shared" si="1739"/>
        <v>0</v>
      </c>
      <c r="DK772" s="12">
        <f t="shared" si="1739"/>
        <v>0</v>
      </c>
      <c r="DL772" s="12">
        <f t="shared" si="1739"/>
        <v>0</v>
      </c>
      <c r="DM772" s="12">
        <f t="shared" si="1739"/>
        <v>0</v>
      </c>
      <c r="DN772" s="12">
        <f t="shared" si="1739"/>
        <v>0</v>
      </c>
      <c r="DO772" s="12">
        <f t="shared" si="1739"/>
        <v>0</v>
      </c>
      <c r="DP772" s="12">
        <f t="shared" si="1739"/>
        <v>0</v>
      </c>
      <c r="DQ772" s="12">
        <f t="shared" si="1739"/>
        <v>0</v>
      </c>
      <c r="DR772" s="12">
        <f t="shared" si="1739"/>
        <v>0</v>
      </c>
      <c r="DS772" s="12">
        <f t="shared" si="1739"/>
        <v>0</v>
      </c>
      <c r="DT772" s="12">
        <f t="shared" si="1739"/>
        <v>0</v>
      </c>
      <c r="DU772" s="12">
        <f t="shared" si="1739"/>
        <v>0</v>
      </c>
      <c r="DV772" s="12">
        <f t="shared" si="1739"/>
        <v>0</v>
      </c>
      <c r="DW772" s="12">
        <f t="shared" si="1739"/>
        <v>0</v>
      </c>
      <c r="DX772" s="12">
        <f t="shared" si="1739"/>
        <v>0</v>
      </c>
      <c r="DY772" s="12">
        <f t="shared" si="1739"/>
        <v>0</v>
      </c>
    </row>
    <row r="773" spans="1:129" x14ac:dyDescent="0.3">
      <c r="B773" s="2" t="str">
        <f>Infra!$F$2</f>
        <v>Amenities</v>
      </c>
      <c r="C773" s="2" t="str">
        <f>Infra!$F$3</f>
        <v>General</v>
      </c>
      <c r="D773" s="129">
        <f>IFERROR(SUMIFS(INDEX(Infra!$B$5:$K$21, MATCH(D$769, Infra!$B$5:$B$21, 0), ), Infra!$B$2:$K$2, $B773, Infra!$B$3:$K$3, $C773), 0)</f>
        <v>-2000000</v>
      </c>
      <c r="E773" s="129"/>
      <c r="F773" s="128"/>
      <c r="G773" s="11">
        <f>SUM(H773:DZ773)</f>
        <v>-2000000</v>
      </c>
      <c r="I773" s="12">
        <f>I765*$D773</f>
        <v>0</v>
      </c>
      <c r="J773" s="12">
        <f t="shared" si="1738"/>
        <v>0</v>
      </c>
      <c r="K773" s="12">
        <f t="shared" si="1738"/>
        <v>0</v>
      </c>
      <c r="L773" s="12">
        <f t="shared" si="1738"/>
        <v>0</v>
      </c>
      <c r="M773" s="12">
        <f t="shared" si="1738"/>
        <v>0</v>
      </c>
      <c r="N773" s="12">
        <f t="shared" si="1738"/>
        <v>0</v>
      </c>
      <c r="O773" s="12">
        <f t="shared" si="1738"/>
        <v>0</v>
      </c>
      <c r="P773" s="12">
        <f t="shared" si="1738"/>
        <v>-50000</v>
      </c>
      <c r="Q773" s="12">
        <f t="shared" si="1738"/>
        <v>-150000</v>
      </c>
      <c r="R773" s="12">
        <f t="shared" si="1738"/>
        <v>-200000</v>
      </c>
      <c r="S773" s="12">
        <f t="shared" si="1738"/>
        <v>-300000</v>
      </c>
      <c r="T773" s="12">
        <f t="shared" si="1738"/>
        <v>-600000</v>
      </c>
      <c r="U773" s="12">
        <f t="shared" si="1738"/>
        <v>-300000</v>
      </c>
      <c r="V773" s="12">
        <f t="shared" si="1738"/>
        <v>-200000</v>
      </c>
      <c r="W773" s="12">
        <f t="shared" si="1738"/>
        <v>-150000</v>
      </c>
      <c r="X773" s="12">
        <f t="shared" si="1738"/>
        <v>-50000</v>
      </c>
      <c r="Y773" s="12">
        <f t="shared" si="1738"/>
        <v>0</v>
      </c>
      <c r="Z773" s="12">
        <f t="shared" si="1738"/>
        <v>0</v>
      </c>
      <c r="AA773" s="12">
        <f t="shared" si="1738"/>
        <v>0</v>
      </c>
      <c r="AB773" s="12">
        <f t="shared" si="1738"/>
        <v>0</v>
      </c>
      <c r="AC773" s="12">
        <f t="shared" si="1738"/>
        <v>0</v>
      </c>
      <c r="AD773" s="12">
        <f t="shared" si="1738"/>
        <v>0</v>
      </c>
      <c r="AE773" s="12">
        <f t="shared" si="1738"/>
        <v>0</v>
      </c>
      <c r="AF773" s="12">
        <f t="shared" si="1738"/>
        <v>0</v>
      </c>
      <c r="AG773" s="12">
        <f t="shared" si="1738"/>
        <v>0</v>
      </c>
      <c r="AH773" s="12">
        <f t="shared" si="1738"/>
        <v>0</v>
      </c>
      <c r="AI773" s="12">
        <f t="shared" si="1738"/>
        <v>0</v>
      </c>
      <c r="AJ773" s="12">
        <f t="shared" si="1738"/>
        <v>0</v>
      </c>
      <c r="AK773" s="12">
        <f t="shared" si="1738"/>
        <v>0</v>
      </c>
      <c r="AL773" s="12">
        <f t="shared" si="1738"/>
        <v>0</v>
      </c>
      <c r="AM773" s="12">
        <f t="shared" si="1738"/>
        <v>0</v>
      </c>
      <c r="AN773" s="12">
        <f t="shared" si="1738"/>
        <v>0</v>
      </c>
      <c r="AO773" s="12">
        <f t="shared" si="1738"/>
        <v>0</v>
      </c>
      <c r="AP773" s="12">
        <f t="shared" si="1738"/>
        <v>0</v>
      </c>
      <c r="AQ773" s="12">
        <f t="shared" si="1738"/>
        <v>0</v>
      </c>
      <c r="AR773" s="12">
        <f t="shared" si="1738"/>
        <v>0</v>
      </c>
      <c r="AS773" s="12">
        <f t="shared" si="1738"/>
        <v>0</v>
      </c>
      <c r="AT773" s="12">
        <f t="shared" si="1738"/>
        <v>0</v>
      </c>
      <c r="AU773" s="12">
        <f t="shared" si="1738"/>
        <v>0</v>
      </c>
      <c r="AV773" s="12">
        <f t="shared" si="1738"/>
        <v>0</v>
      </c>
      <c r="AW773" s="12">
        <f t="shared" si="1738"/>
        <v>0</v>
      </c>
      <c r="AX773" s="12">
        <f t="shared" si="1738"/>
        <v>0</v>
      </c>
      <c r="AY773" s="12">
        <f t="shared" si="1738"/>
        <v>0</v>
      </c>
      <c r="AZ773" s="12">
        <f t="shared" si="1738"/>
        <v>0</v>
      </c>
      <c r="BA773" s="12">
        <f t="shared" si="1738"/>
        <v>0</v>
      </c>
      <c r="BB773" s="12">
        <f t="shared" si="1738"/>
        <v>0</v>
      </c>
      <c r="BC773" s="12">
        <f t="shared" si="1738"/>
        <v>0</v>
      </c>
      <c r="BD773" s="12">
        <f t="shared" si="1738"/>
        <v>0</v>
      </c>
      <c r="BE773" s="12">
        <f t="shared" si="1738"/>
        <v>0</v>
      </c>
      <c r="BF773" s="12">
        <f t="shared" si="1738"/>
        <v>0</v>
      </c>
      <c r="BG773" s="12">
        <f t="shared" si="1738"/>
        <v>0</v>
      </c>
      <c r="BH773" s="12">
        <f t="shared" si="1738"/>
        <v>0</v>
      </c>
      <c r="BI773" s="12">
        <f t="shared" si="1738"/>
        <v>0</v>
      </c>
      <c r="BJ773" s="12">
        <f t="shared" si="1738"/>
        <v>0</v>
      </c>
      <c r="BK773" s="12">
        <f t="shared" si="1738"/>
        <v>0</v>
      </c>
      <c r="BL773" s="12">
        <f t="shared" si="1738"/>
        <v>0</v>
      </c>
      <c r="BM773" s="12">
        <f t="shared" si="1738"/>
        <v>0</v>
      </c>
      <c r="BN773" s="12">
        <f t="shared" si="1738"/>
        <v>0</v>
      </c>
      <c r="BO773" s="12">
        <f t="shared" si="1738"/>
        <v>0</v>
      </c>
      <c r="BP773" s="12">
        <f t="shared" si="1738"/>
        <v>0</v>
      </c>
      <c r="BQ773" s="12">
        <f t="shared" si="1738"/>
        <v>0</v>
      </c>
      <c r="BR773" s="12">
        <f t="shared" si="1738"/>
        <v>0</v>
      </c>
      <c r="BS773" s="12">
        <f t="shared" si="1738"/>
        <v>0</v>
      </c>
      <c r="BT773" s="12">
        <f t="shared" si="1738"/>
        <v>0</v>
      </c>
      <c r="BU773" s="12">
        <f t="shared" si="1738"/>
        <v>0</v>
      </c>
      <c r="BV773" s="12">
        <f t="shared" si="1739"/>
        <v>0</v>
      </c>
      <c r="BW773" s="12">
        <f t="shared" si="1739"/>
        <v>0</v>
      </c>
      <c r="BX773" s="12">
        <f t="shared" si="1739"/>
        <v>0</v>
      </c>
      <c r="BY773" s="12">
        <f t="shared" si="1739"/>
        <v>0</v>
      </c>
      <c r="BZ773" s="12">
        <f t="shared" si="1739"/>
        <v>0</v>
      </c>
      <c r="CA773" s="12">
        <f t="shared" si="1739"/>
        <v>0</v>
      </c>
      <c r="CB773" s="12">
        <f t="shared" si="1739"/>
        <v>0</v>
      </c>
      <c r="CC773" s="12">
        <f t="shared" si="1739"/>
        <v>0</v>
      </c>
      <c r="CD773" s="12">
        <f t="shared" si="1739"/>
        <v>0</v>
      </c>
      <c r="CE773" s="12">
        <f t="shared" si="1739"/>
        <v>0</v>
      </c>
      <c r="CF773" s="12">
        <f t="shared" si="1739"/>
        <v>0</v>
      </c>
      <c r="CG773" s="12">
        <f t="shared" si="1739"/>
        <v>0</v>
      </c>
      <c r="CH773" s="12">
        <f t="shared" si="1739"/>
        <v>0</v>
      </c>
      <c r="CI773" s="12">
        <f t="shared" si="1739"/>
        <v>0</v>
      </c>
      <c r="CJ773" s="12">
        <f t="shared" si="1739"/>
        <v>0</v>
      </c>
      <c r="CK773" s="12">
        <f t="shared" si="1739"/>
        <v>0</v>
      </c>
      <c r="CL773" s="12">
        <f t="shared" si="1739"/>
        <v>0</v>
      </c>
      <c r="CM773" s="12">
        <f t="shared" si="1739"/>
        <v>0</v>
      </c>
      <c r="CN773" s="12">
        <f t="shared" si="1739"/>
        <v>0</v>
      </c>
      <c r="CO773" s="12">
        <f t="shared" si="1739"/>
        <v>0</v>
      </c>
      <c r="CP773" s="12">
        <f t="shared" si="1739"/>
        <v>0</v>
      </c>
      <c r="CQ773" s="12">
        <f t="shared" si="1739"/>
        <v>0</v>
      </c>
      <c r="CR773" s="12">
        <f t="shared" si="1739"/>
        <v>0</v>
      </c>
      <c r="CS773" s="12">
        <f t="shared" si="1739"/>
        <v>0</v>
      </c>
      <c r="CT773" s="12">
        <f t="shared" si="1739"/>
        <v>0</v>
      </c>
      <c r="CU773" s="12">
        <f t="shared" si="1739"/>
        <v>0</v>
      </c>
      <c r="CV773" s="12">
        <f t="shared" si="1739"/>
        <v>0</v>
      </c>
      <c r="CW773" s="12">
        <f t="shared" si="1739"/>
        <v>0</v>
      </c>
      <c r="CX773" s="12">
        <f t="shared" si="1739"/>
        <v>0</v>
      </c>
      <c r="CY773" s="12">
        <f t="shared" si="1739"/>
        <v>0</v>
      </c>
      <c r="CZ773" s="12">
        <f t="shared" si="1739"/>
        <v>0</v>
      </c>
      <c r="DA773" s="12">
        <f t="shared" si="1739"/>
        <v>0</v>
      </c>
      <c r="DB773" s="12">
        <f t="shared" si="1739"/>
        <v>0</v>
      </c>
      <c r="DC773" s="12">
        <f t="shared" si="1739"/>
        <v>0</v>
      </c>
      <c r="DD773" s="12">
        <f t="shared" si="1739"/>
        <v>0</v>
      </c>
      <c r="DE773" s="12">
        <f t="shared" si="1739"/>
        <v>0</v>
      </c>
      <c r="DF773" s="12">
        <f t="shared" si="1739"/>
        <v>0</v>
      </c>
      <c r="DG773" s="12">
        <f t="shared" si="1739"/>
        <v>0</v>
      </c>
      <c r="DH773" s="12">
        <f t="shared" si="1739"/>
        <v>0</v>
      </c>
      <c r="DI773" s="12">
        <f t="shared" si="1739"/>
        <v>0</v>
      </c>
      <c r="DJ773" s="12">
        <f t="shared" si="1739"/>
        <v>0</v>
      </c>
      <c r="DK773" s="12">
        <f t="shared" si="1739"/>
        <v>0</v>
      </c>
      <c r="DL773" s="12">
        <f t="shared" si="1739"/>
        <v>0</v>
      </c>
      <c r="DM773" s="12">
        <f t="shared" si="1739"/>
        <v>0</v>
      </c>
      <c r="DN773" s="12">
        <f t="shared" si="1739"/>
        <v>0</v>
      </c>
      <c r="DO773" s="12">
        <f t="shared" si="1739"/>
        <v>0</v>
      </c>
      <c r="DP773" s="12">
        <f t="shared" si="1739"/>
        <v>0</v>
      </c>
      <c r="DQ773" s="12">
        <f t="shared" si="1739"/>
        <v>0</v>
      </c>
      <c r="DR773" s="12">
        <f t="shared" si="1739"/>
        <v>0</v>
      </c>
      <c r="DS773" s="12">
        <f t="shared" si="1739"/>
        <v>0</v>
      </c>
      <c r="DT773" s="12">
        <f t="shared" si="1739"/>
        <v>0</v>
      </c>
      <c r="DU773" s="12">
        <f t="shared" si="1739"/>
        <v>0</v>
      </c>
      <c r="DV773" s="12">
        <f t="shared" si="1739"/>
        <v>0</v>
      </c>
      <c r="DW773" s="12">
        <f t="shared" si="1739"/>
        <v>0</v>
      </c>
      <c r="DX773" s="12">
        <f t="shared" si="1739"/>
        <v>0</v>
      </c>
      <c r="DY773" s="12">
        <f t="shared" si="1739"/>
        <v>0</v>
      </c>
    </row>
    <row r="774" spans="1:129" x14ac:dyDescent="0.3">
      <c r="B774" s="2" t="str">
        <f>Infra!$G$2</f>
        <v>Signs &amp; Landsc.</v>
      </c>
      <c r="C774" s="2" t="str">
        <f>Infra!$G$3</f>
        <v>General</v>
      </c>
      <c r="D774" s="129">
        <f>IFERROR(SUMIFS(INDEX(Infra!$B$5:$K$21, MATCH(D$769, Infra!$B$5:$B$21, 0), ), Infra!$B$2:$K$2, $B774, Infra!$B$3:$K$3, $C774), 0)</f>
        <v>-500000</v>
      </c>
      <c r="E774" s="129"/>
      <c r="F774" s="128"/>
      <c r="G774" s="11">
        <f>SUM(H774:DZ774)</f>
        <v>-500000</v>
      </c>
      <c r="I774" s="12">
        <f>I766*$D774</f>
        <v>0</v>
      </c>
      <c r="J774" s="12">
        <f t="shared" si="1738"/>
        <v>0</v>
      </c>
      <c r="K774" s="12">
        <f t="shared" si="1738"/>
        <v>-500000</v>
      </c>
      <c r="L774" s="12">
        <f t="shared" si="1738"/>
        <v>0</v>
      </c>
      <c r="M774" s="12">
        <f t="shared" si="1738"/>
        <v>0</v>
      </c>
      <c r="N774" s="12">
        <f t="shared" si="1738"/>
        <v>0</v>
      </c>
      <c r="O774" s="12">
        <f t="shared" si="1738"/>
        <v>0</v>
      </c>
      <c r="P774" s="12">
        <f t="shared" si="1738"/>
        <v>0</v>
      </c>
      <c r="Q774" s="12">
        <f t="shared" si="1738"/>
        <v>0</v>
      </c>
      <c r="R774" s="12">
        <f t="shared" si="1738"/>
        <v>0</v>
      </c>
      <c r="S774" s="12">
        <f t="shared" si="1738"/>
        <v>0</v>
      </c>
      <c r="T774" s="12">
        <f t="shared" si="1738"/>
        <v>0</v>
      </c>
      <c r="U774" s="12">
        <f t="shared" si="1738"/>
        <v>0</v>
      </c>
      <c r="V774" s="12">
        <f t="shared" si="1738"/>
        <v>0</v>
      </c>
      <c r="W774" s="12">
        <f t="shared" si="1738"/>
        <v>0</v>
      </c>
      <c r="X774" s="12">
        <f t="shared" si="1738"/>
        <v>0</v>
      </c>
      <c r="Y774" s="12">
        <f t="shared" si="1738"/>
        <v>0</v>
      </c>
      <c r="Z774" s="12">
        <f t="shared" si="1738"/>
        <v>0</v>
      </c>
      <c r="AA774" s="12">
        <f t="shared" si="1738"/>
        <v>0</v>
      </c>
      <c r="AB774" s="12">
        <f t="shared" si="1738"/>
        <v>0</v>
      </c>
      <c r="AC774" s="12">
        <f t="shared" si="1738"/>
        <v>0</v>
      </c>
      <c r="AD774" s="12">
        <f t="shared" si="1738"/>
        <v>0</v>
      </c>
      <c r="AE774" s="12">
        <f t="shared" si="1738"/>
        <v>0</v>
      </c>
      <c r="AF774" s="12">
        <f t="shared" si="1738"/>
        <v>0</v>
      </c>
      <c r="AG774" s="12">
        <f t="shared" si="1738"/>
        <v>0</v>
      </c>
      <c r="AH774" s="12">
        <f t="shared" si="1738"/>
        <v>0</v>
      </c>
      <c r="AI774" s="12">
        <f t="shared" si="1738"/>
        <v>0</v>
      </c>
      <c r="AJ774" s="12">
        <f t="shared" si="1738"/>
        <v>0</v>
      </c>
      <c r="AK774" s="12">
        <f t="shared" si="1738"/>
        <v>0</v>
      </c>
      <c r="AL774" s="12">
        <f t="shared" si="1738"/>
        <v>0</v>
      </c>
      <c r="AM774" s="12">
        <f t="shared" si="1738"/>
        <v>0</v>
      </c>
      <c r="AN774" s="12">
        <f t="shared" si="1738"/>
        <v>0</v>
      </c>
      <c r="AO774" s="12">
        <f t="shared" si="1738"/>
        <v>0</v>
      </c>
      <c r="AP774" s="12">
        <f t="shared" si="1738"/>
        <v>0</v>
      </c>
      <c r="AQ774" s="12">
        <f t="shared" si="1738"/>
        <v>0</v>
      </c>
      <c r="AR774" s="12">
        <f t="shared" si="1738"/>
        <v>0</v>
      </c>
      <c r="AS774" s="12">
        <f t="shared" si="1738"/>
        <v>0</v>
      </c>
      <c r="AT774" s="12">
        <f t="shared" si="1738"/>
        <v>0</v>
      </c>
      <c r="AU774" s="12">
        <f t="shared" si="1738"/>
        <v>0</v>
      </c>
      <c r="AV774" s="12">
        <f t="shared" si="1738"/>
        <v>0</v>
      </c>
      <c r="AW774" s="12">
        <f t="shared" si="1738"/>
        <v>0</v>
      </c>
      <c r="AX774" s="12">
        <f t="shared" si="1738"/>
        <v>0</v>
      </c>
      <c r="AY774" s="12">
        <f t="shared" si="1738"/>
        <v>0</v>
      </c>
      <c r="AZ774" s="12">
        <f t="shared" si="1738"/>
        <v>0</v>
      </c>
      <c r="BA774" s="12">
        <f t="shared" si="1738"/>
        <v>0</v>
      </c>
      <c r="BB774" s="12">
        <f t="shared" si="1738"/>
        <v>0</v>
      </c>
      <c r="BC774" s="12">
        <f t="shared" si="1738"/>
        <v>0</v>
      </c>
      <c r="BD774" s="12">
        <f t="shared" si="1738"/>
        <v>0</v>
      </c>
      <c r="BE774" s="12">
        <f t="shared" si="1738"/>
        <v>0</v>
      </c>
      <c r="BF774" s="12">
        <f t="shared" si="1738"/>
        <v>0</v>
      </c>
      <c r="BG774" s="12">
        <f t="shared" si="1738"/>
        <v>0</v>
      </c>
      <c r="BH774" s="12">
        <f t="shared" si="1738"/>
        <v>0</v>
      </c>
      <c r="BI774" s="12">
        <f t="shared" si="1738"/>
        <v>0</v>
      </c>
      <c r="BJ774" s="12">
        <f t="shared" si="1738"/>
        <v>0</v>
      </c>
      <c r="BK774" s="12">
        <f t="shared" si="1738"/>
        <v>0</v>
      </c>
      <c r="BL774" s="12">
        <f t="shared" si="1738"/>
        <v>0</v>
      </c>
      <c r="BM774" s="12">
        <f t="shared" si="1738"/>
        <v>0</v>
      </c>
      <c r="BN774" s="12">
        <f t="shared" si="1738"/>
        <v>0</v>
      </c>
      <c r="BO774" s="12">
        <f t="shared" si="1738"/>
        <v>0</v>
      </c>
      <c r="BP774" s="12">
        <f t="shared" si="1738"/>
        <v>0</v>
      </c>
      <c r="BQ774" s="12">
        <f t="shared" si="1738"/>
        <v>0</v>
      </c>
      <c r="BR774" s="12">
        <f t="shared" si="1738"/>
        <v>0</v>
      </c>
      <c r="BS774" s="12">
        <f t="shared" si="1738"/>
        <v>0</v>
      </c>
      <c r="BT774" s="12">
        <f t="shared" si="1738"/>
        <v>0</v>
      </c>
      <c r="BU774" s="12">
        <f t="shared" ref="BU774" si="1740">BU766*$D774</f>
        <v>0</v>
      </c>
      <c r="BV774" s="12">
        <f t="shared" si="1739"/>
        <v>0</v>
      </c>
      <c r="BW774" s="12">
        <f t="shared" si="1739"/>
        <v>0</v>
      </c>
      <c r="BX774" s="12">
        <f t="shared" si="1739"/>
        <v>0</v>
      </c>
      <c r="BY774" s="12">
        <f t="shared" si="1739"/>
        <v>0</v>
      </c>
      <c r="BZ774" s="12">
        <f t="shared" si="1739"/>
        <v>0</v>
      </c>
      <c r="CA774" s="12">
        <f t="shared" si="1739"/>
        <v>0</v>
      </c>
      <c r="CB774" s="12">
        <f t="shared" si="1739"/>
        <v>0</v>
      </c>
      <c r="CC774" s="12">
        <f t="shared" si="1739"/>
        <v>0</v>
      </c>
      <c r="CD774" s="12">
        <f t="shared" si="1739"/>
        <v>0</v>
      </c>
      <c r="CE774" s="12">
        <f t="shared" si="1739"/>
        <v>0</v>
      </c>
      <c r="CF774" s="12">
        <f t="shared" si="1739"/>
        <v>0</v>
      </c>
      <c r="CG774" s="12">
        <f t="shared" si="1739"/>
        <v>0</v>
      </c>
      <c r="CH774" s="12">
        <f t="shared" si="1739"/>
        <v>0</v>
      </c>
      <c r="CI774" s="12">
        <f t="shared" si="1739"/>
        <v>0</v>
      </c>
      <c r="CJ774" s="12">
        <f t="shared" si="1739"/>
        <v>0</v>
      </c>
      <c r="CK774" s="12">
        <f t="shared" si="1739"/>
        <v>0</v>
      </c>
      <c r="CL774" s="12">
        <f t="shared" si="1739"/>
        <v>0</v>
      </c>
      <c r="CM774" s="12">
        <f t="shared" si="1739"/>
        <v>0</v>
      </c>
      <c r="CN774" s="12">
        <f t="shared" si="1739"/>
        <v>0</v>
      </c>
      <c r="CO774" s="12">
        <f t="shared" si="1739"/>
        <v>0</v>
      </c>
      <c r="CP774" s="12">
        <f t="shared" si="1739"/>
        <v>0</v>
      </c>
      <c r="CQ774" s="12">
        <f t="shared" si="1739"/>
        <v>0</v>
      </c>
      <c r="CR774" s="12">
        <f t="shared" si="1739"/>
        <v>0</v>
      </c>
      <c r="CS774" s="12">
        <f t="shared" si="1739"/>
        <v>0</v>
      </c>
      <c r="CT774" s="12">
        <f t="shared" si="1739"/>
        <v>0</v>
      </c>
      <c r="CU774" s="12">
        <f t="shared" si="1739"/>
        <v>0</v>
      </c>
      <c r="CV774" s="12">
        <f t="shared" si="1739"/>
        <v>0</v>
      </c>
      <c r="CW774" s="12">
        <f t="shared" si="1739"/>
        <v>0</v>
      </c>
      <c r="CX774" s="12">
        <f t="shared" si="1739"/>
        <v>0</v>
      </c>
      <c r="CY774" s="12">
        <f t="shared" si="1739"/>
        <v>0</v>
      </c>
      <c r="CZ774" s="12">
        <f t="shared" si="1739"/>
        <v>0</v>
      </c>
      <c r="DA774" s="12">
        <f t="shared" si="1739"/>
        <v>0</v>
      </c>
      <c r="DB774" s="12">
        <f t="shared" si="1739"/>
        <v>0</v>
      </c>
      <c r="DC774" s="12">
        <f t="shared" si="1739"/>
        <v>0</v>
      </c>
      <c r="DD774" s="12">
        <f t="shared" si="1739"/>
        <v>0</v>
      </c>
      <c r="DE774" s="12">
        <f t="shared" si="1739"/>
        <v>0</v>
      </c>
      <c r="DF774" s="12">
        <f t="shared" si="1739"/>
        <v>0</v>
      </c>
      <c r="DG774" s="12">
        <f t="shared" si="1739"/>
        <v>0</v>
      </c>
      <c r="DH774" s="12">
        <f t="shared" si="1739"/>
        <v>0</v>
      </c>
      <c r="DI774" s="12">
        <f t="shared" si="1739"/>
        <v>0</v>
      </c>
      <c r="DJ774" s="12">
        <f t="shared" si="1739"/>
        <v>0</v>
      </c>
      <c r="DK774" s="12">
        <f t="shared" si="1739"/>
        <v>0</v>
      </c>
      <c r="DL774" s="12">
        <f t="shared" si="1739"/>
        <v>0</v>
      </c>
      <c r="DM774" s="12">
        <f t="shared" si="1739"/>
        <v>0</v>
      </c>
      <c r="DN774" s="12">
        <f t="shared" si="1739"/>
        <v>0</v>
      </c>
      <c r="DO774" s="12">
        <f t="shared" si="1739"/>
        <v>0</v>
      </c>
      <c r="DP774" s="12">
        <f t="shared" si="1739"/>
        <v>0</v>
      </c>
      <c r="DQ774" s="12">
        <f t="shared" si="1739"/>
        <v>0</v>
      </c>
      <c r="DR774" s="12">
        <f t="shared" si="1739"/>
        <v>0</v>
      </c>
      <c r="DS774" s="12">
        <f t="shared" si="1739"/>
        <v>0</v>
      </c>
      <c r="DT774" s="12">
        <f t="shared" si="1739"/>
        <v>0</v>
      </c>
      <c r="DU774" s="12">
        <f t="shared" si="1739"/>
        <v>0</v>
      </c>
      <c r="DV774" s="12">
        <f t="shared" si="1739"/>
        <v>0</v>
      </c>
      <c r="DW774" s="12">
        <f t="shared" si="1739"/>
        <v>0</v>
      </c>
      <c r="DX774" s="12">
        <f t="shared" si="1739"/>
        <v>0</v>
      </c>
      <c r="DY774" s="12">
        <f t="shared" si="1739"/>
        <v>0</v>
      </c>
    </row>
    <row r="775" spans="1:129" x14ac:dyDescent="0.3">
      <c r="B775" s="2" t="str">
        <f>Infra!$H$2</f>
        <v>Sales Center</v>
      </c>
      <c r="C775" s="2" t="str">
        <f>Infra!$H$3</f>
        <v>General</v>
      </c>
      <c r="D775" s="129">
        <f>IFERROR(SUMIFS(INDEX(Infra!$B$5:$K$21, MATCH(D$769, Infra!$B$5:$B$21, 0), ), Infra!$B$2:$K$2, $B775, Infra!$B$3:$K$3, $C775), 0)</f>
        <v>-1000000</v>
      </c>
      <c r="E775" s="129"/>
      <c r="F775" s="128"/>
      <c r="G775" s="11">
        <f>SUM(H775:DZ775)</f>
        <v>-1000000</v>
      </c>
      <c r="I775" s="12">
        <f>I767*$D775</f>
        <v>0</v>
      </c>
      <c r="J775" s="12">
        <f t="shared" ref="J775:BU775" si="1741">J767*$D775</f>
        <v>0</v>
      </c>
      <c r="K775" s="12">
        <f t="shared" si="1741"/>
        <v>0</v>
      </c>
      <c r="L775" s="12">
        <f t="shared" si="1741"/>
        <v>0</v>
      </c>
      <c r="M775" s="12">
        <f t="shared" si="1741"/>
        <v>0</v>
      </c>
      <c r="N775" s="12">
        <f t="shared" si="1741"/>
        <v>0</v>
      </c>
      <c r="O775" s="12">
        <f t="shared" si="1741"/>
        <v>0</v>
      </c>
      <c r="P775" s="12">
        <f t="shared" si="1741"/>
        <v>-25000</v>
      </c>
      <c r="Q775" s="12">
        <f t="shared" si="1741"/>
        <v>-75000</v>
      </c>
      <c r="R775" s="12">
        <f t="shared" si="1741"/>
        <v>-100000</v>
      </c>
      <c r="S775" s="12">
        <f t="shared" si="1741"/>
        <v>-150000</v>
      </c>
      <c r="T775" s="12">
        <f t="shared" si="1741"/>
        <v>-300000</v>
      </c>
      <c r="U775" s="12">
        <f t="shared" si="1741"/>
        <v>-150000</v>
      </c>
      <c r="V775" s="12">
        <f t="shared" si="1741"/>
        <v>-100000</v>
      </c>
      <c r="W775" s="12">
        <f t="shared" si="1741"/>
        <v>-75000</v>
      </c>
      <c r="X775" s="12">
        <f t="shared" si="1741"/>
        <v>-25000</v>
      </c>
      <c r="Y775" s="12">
        <f t="shared" si="1741"/>
        <v>0</v>
      </c>
      <c r="Z775" s="12">
        <f t="shared" si="1741"/>
        <v>0</v>
      </c>
      <c r="AA775" s="12">
        <f t="shared" si="1741"/>
        <v>0</v>
      </c>
      <c r="AB775" s="12">
        <f t="shared" si="1741"/>
        <v>0</v>
      </c>
      <c r="AC775" s="12">
        <f t="shared" si="1741"/>
        <v>0</v>
      </c>
      <c r="AD775" s="12">
        <f t="shared" si="1741"/>
        <v>0</v>
      </c>
      <c r="AE775" s="12">
        <f t="shared" si="1741"/>
        <v>0</v>
      </c>
      <c r="AF775" s="12">
        <f t="shared" si="1741"/>
        <v>0</v>
      </c>
      <c r="AG775" s="12">
        <f t="shared" si="1741"/>
        <v>0</v>
      </c>
      <c r="AH775" s="12">
        <f t="shared" si="1741"/>
        <v>0</v>
      </c>
      <c r="AI775" s="12">
        <f t="shared" si="1741"/>
        <v>0</v>
      </c>
      <c r="AJ775" s="12">
        <f t="shared" si="1741"/>
        <v>0</v>
      </c>
      <c r="AK775" s="12">
        <f t="shared" si="1741"/>
        <v>0</v>
      </c>
      <c r="AL775" s="12">
        <f t="shared" si="1741"/>
        <v>0</v>
      </c>
      <c r="AM775" s="12">
        <f t="shared" si="1741"/>
        <v>0</v>
      </c>
      <c r="AN775" s="12">
        <f t="shared" si="1741"/>
        <v>0</v>
      </c>
      <c r="AO775" s="12">
        <f t="shared" si="1741"/>
        <v>0</v>
      </c>
      <c r="AP775" s="12">
        <f t="shared" si="1741"/>
        <v>0</v>
      </c>
      <c r="AQ775" s="12">
        <f t="shared" si="1741"/>
        <v>0</v>
      </c>
      <c r="AR775" s="12">
        <f t="shared" si="1741"/>
        <v>0</v>
      </c>
      <c r="AS775" s="12">
        <f t="shared" si="1741"/>
        <v>0</v>
      </c>
      <c r="AT775" s="12">
        <f t="shared" si="1741"/>
        <v>0</v>
      </c>
      <c r="AU775" s="12">
        <f t="shared" si="1741"/>
        <v>0</v>
      </c>
      <c r="AV775" s="12">
        <f t="shared" si="1741"/>
        <v>0</v>
      </c>
      <c r="AW775" s="12">
        <f t="shared" si="1741"/>
        <v>0</v>
      </c>
      <c r="AX775" s="12">
        <f t="shared" si="1741"/>
        <v>0</v>
      </c>
      <c r="AY775" s="12">
        <f t="shared" si="1741"/>
        <v>0</v>
      </c>
      <c r="AZ775" s="12">
        <f t="shared" si="1741"/>
        <v>0</v>
      </c>
      <c r="BA775" s="12">
        <f t="shared" si="1741"/>
        <v>0</v>
      </c>
      <c r="BB775" s="12">
        <f t="shared" si="1741"/>
        <v>0</v>
      </c>
      <c r="BC775" s="12">
        <f t="shared" si="1741"/>
        <v>0</v>
      </c>
      <c r="BD775" s="12">
        <f t="shared" si="1741"/>
        <v>0</v>
      </c>
      <c r="BE775" s="12">
        <f t="shared" si="1741"/>
        <v>0</v>
      </c>
      <c r="BF775" s="12">
        <f t="shared" si="1741"/>
        <v>0</v>
      </c>
      <c r="BG775" s="12">
        <f t="shared" si="1741"/>
        <v>0</v>
      </c>
      <c r="BH775" s="12">
        <f t="shared" si="1741"/>
        <v>0</v>
      </c>
      <c r="BI775" s="12">
        <f t="shared" si="1741"/>
        <v>0</v>
      </c>
      <c r="BJ775" s="12">
        <f t="shared" si="1741"/>
        <v>0</v>
      </c>
      <c r="BK775" s="12">
        <f t="shared" si="1741"/>
        <v>0</v>
      </c>
      <c r="BL775" s="12">
        <f t="shared" si="1741"/>
        <v>0</v>
      </c>
      <c r="BM775" s="12">
        <f t="shared" si="1741"/>
        <v>0</v>
      </c>
      <c r="BN775" s="12">
        <f t="shared" si="1741"/>
        <v>0</v>
      </c>
      <c r="BO775" s="12">
        <f t="shared" si="1741"/>
        <v>0</v>
      </c>
      <c r="BP775" s="12">
        <f t="shared" si="1741"/>
        <v>0</v>
      </c>
      <c r="BQ775" s="12">
        <f t="shared" si="1741"/>
        <v>0</v>
      </c>
      <c r="BR775" s="12">
        <f t="shared" si="1741"/>
        <v>0</v>
      </c>
      <c r="BS775" s="12">
        <f t="shared" si="1741"/>
        <v>0</v>
      </c>
      <c r="BT775" s="12">
        <f t="shared" si="1741"/>
        <v>0</v>
      </c>
      <c r="BU775" s="12">
        <f t="shared" si="1741"/>
        <v>0</v>
      </c>
      <c r="BV775" s="12">
        <f t="shared" si="1739"/>
        <v>0</v>
      </c>
      <c r="BW775" s="12">
        <f t="shared" si="1739"/>
        <v>0</v>
      </c>
      <c r="BX775" s="12">
        <f t="shared" si="1739"/>
        <v>0</v>
      </c>
      <c r="BY775" s="12">
        <f t="shared" si="1739"/>
        <v>0</v>
      </c>
      <c r="BZ775" s="12">
        <f t="shared" si="1739"/>
        <v>0</v>
      </c>
      <c r="CA775" s="12">
        <f t="shared" si="1739"/>
        <v>0</v>
      </c>
      <c r="CB775" s="12">
        <f t="shared" si="1739"/>
        <v>0</v>
      </c>
      <c r="CC775" s="12">
        <f t="shared" si="1739"/>
        <v>0</v>
      </c>
      <c r="CD775" s="12">
        <f t="shared" si="1739"/>
        <v>0</v>
      </c>
      <c r="CE775" s="12">
        <f t="shared" si="1739"/>
        <v>0</v>
      </c>
      <c r="CF775" s="12">
        <f t="shared" si="1739"/>
        <v>0</v>
      </c>
      <c r="CG775" s="12">
        <f t="shared" si="1739"/>
        <v>0</v>
      </c>
      <c r="CH775" s="12">
        <f t="shared" si="1739"/>
        <v>0</v>
      </c>
      <c r="CI775" s="12">
        <f t="shared" si="1739"/>
        <v>0</v>
      </c>
      <c r="CJ775" s="12">
        <f t="shared" si="1739"/>
        <v>0</v>
      </c>
      <c r="CK775" s="12">
        <f t="shared" si="1739"/>
        <v>0</v>
      </c>
      <c r="CL775" s="12">
        <f t="shared" si="1739"/>
        <v>0</v>
      </c>
      <c r="CM775" s="12">
        <f t="shared" si="1739"/>
        <v>0</v>
      </c>
      <c r="CN775" s="12">
        <f t="shared" si="1739"/>
        <v>0</v>
      </c>
      <c r="CO775" s="12">
        <f t="shared" si="1739"/>
        <v>0</v>
      </c>
      <c r="CP775" s="12">
        <f t="shared" si="1739"/>
        <v>0</v>
      </c>
      <c r="CQ775" s="12">
        <f t="shared" si="1739"/>
        <v>0</v>
      </c>
      <c r="CR775" s="12">
        <f t="shared" si="1739"/>
        <v>0</v>
      </c>
      <c r="CS775" s="12">
        <f t="shared" si="1739"/>
        <v>0</v>
      </c>
      <c r="CT775" s="12">
        <f t="shared" si="1739"/>
        <v>0</v>
      </c>
      <c r="CU775" s="12">
        <f t="shared" si="1739"/>
        <v>0</v>
      </c>
      <c r="CV775" s="12">
        <f t="shared" si="1739"/>
        <v>0</v>
      </c>
      <c r="CW775" s="12">
        <f t="shared" si="1739"/>
        <v>0</v>
      </c>
      <c r="CX775" s="12">
        <f t="shared" si="1739"/>
        <v>0</v>
      </c>
      <c r="CY775" s="12">
        <f t="shared" si="1739"/>
        <v>0</v>
      </c>
      <c r="CZ775" s="12">
        <f t="shared" si="1739"/>
        <v>0</v>
      </c>
      <c r="DA775" s="12">
        <f t="shared" ref="DA775:DY775" si="1742">DA767*$D775</f>
        <v>0</v>
      </c>
      <c r="DB775" s="12">
        <f t="shared" si="1742"/>
        <v>0</v>
      </c>
      <c r="DC775" s="12">
        <f t="shared" si="1742"/>
        <v>0</v>
      </c>
      <c r="DD775" s="12">
        <f t="shared" si="1742"/>
        <v>0</v>
      </c>
      <c r="DE775" s="12">
        <f t="shared" si="1742"/>
        <v>0</v>
      </c>
      <c r="DF775" s="12">
        <f t="shared" si="1742"/>
        <v>0</v>
      </c>
      <c r="DG775" s="12">
        <f t="shared" si="1742"/>
        <v>0</v>
      </c>
      <c r="DH775" s="12">
        <f t="shared" si="1742"/>
        <v>0</v>
      </c>
      <c r="DI775" s="12">
        <f t="shared" si="1742"/>
        <v>0</v>
      </c>
      <c r="DJ775" s="12">
        <f t="shared" si="1742"/>
        <v>0</v>
      </c>
      <c r="DK775" s="12">
        <f t="shared" si="1742"/>
        <v>0</v>
      </c>
      <c r="DL775" s="12">
        <f t="shared" si="1742"/>
        <v>0</v>
      </c>
      <c r="DM775" s="12">
        <f t="shared" si="1742"/>
        <v>0</v>
      </c>
      <c r="DN775" s="12">
        <f t="shared" si="1742"/>
        <v>0</v>
      </c>
      <c r="DO775" s="12">
        <f t="shared" si="1742"/>
        <v>0</v>
      </c>
      <c r="DP775" s="12">
        <f t="shared" si="1742"/>
        <v>0</v>
      </c>
      <c r="DQ775" s="12">
        <f t="shared" si="1742"/>
        <v>0</v>
      </c>
      <c r="DR775" s="12">
        <f t="shared" si="1742"/>
        <v>0</v>
      </c>
      <c r="DS775" s="12">
        <f t="shared" si="1742"/>
        <v>0</v>
      </c>
      <c r="DT775" s="12">
        <f t="shared" si="1742"/>
        <v>0</v>
      </c>
      <c r="DU775" s="12">
        <f t="shared" si="1742"/>
        <v>0</v>
      </c>
      <c r="DV775" s="12">
        <f t="shared" si="1742"/>
        <v>0</v>
      </c>
      <c r="DW775" s="12">
        <f t="shared" si="1742"/>
        <v>0</v>
      </c>
      <c r="DX775" s="12">
        <f t="shared" si="1742"/>
        <v>0</v>
      </c>
      <c r="DY775" s="12">
        <f t="shared" si="1742"/>
        <v>0</v>
      </c>
    </row>
    <row r="777" spans="1:129" x14ac:dyDescent="0.3">
      <c r="B777" s="18" t="s">
        <v>56</v>
      </c>
      <c r="C777" s="18"/>
      <c r="D777" s="18"/>
      <c r="E777" s="18"/>
      <c r="F777" s="18"/>
      <c r="G777" s="23">
        <f>SUM(G769:G776)</f>
        <v>-6080000</v>
      </c>
      <c r="H777" s="18"/>
      <c r="I777" s="19">
        <f t="shared" ref="I777:AN777" si="1743">SUM(I769:I776)</f>
        <v>0</v>
      </c>
      <c r="J777" s="19">
        <f t="shared" si="1743"/>
        <v>-80000</v>
      </c>
      <c r="K777" s="19">
        <f t="shared" si="1743"/>
        <v>-562500</v>
      </c>
      <c r="L777" s="19">
        <f t="shared" si="1743"/>
        <v>-187500</v>
      </c>
      <c r="M777" s="19">
        <f t="shared" si="1743"/>
        <v>-250000</v>
      </c>
      <c r="N777" s="19">
        <f t="shared" si="1743"/>
        <v>-375000</v>
      </c>
      <c r="O777" s="19">
        <f t="shared" si="1743"/>
        <v>-750000</v>
      </c>
      <c r="P777" s="19">
        <f t="shared" si="1743"/>
        <v>-450000</v>
      </c>
      <c r="Q777" s="19">
        <f t="shared" si="1743"/>
        <v>-475000</v>
      </c>
      <c r="R777" s="19">
        <f t="shared" si="1743"/>
        <v>-487500</v>
      </c>
      <c r="S777" s="19">
        <f t="shared" si="1743"/>
        <v>-512500</v>
      </c>
      <c r="T777" s="19">
        <f t="shared" si="1743"/>
        <v>-900000</v>
      </c>
      <c r="U777" s="19">
        <f t="shared" si="1743"/>
        <v>-450000</v>
      </c>
      <c r="V777" s="19">
        <f t="shared" si="1743"/>
        <v>-300000</v>
      </c>
      <c r="W777" s="19">
        <f t="shared" si="1743"/>
        <v>-225000</v>
      </c>
      <c r="X777" s="19">
        <f t="shared" si="1743"/>
        <v>-75000</v>
      </c>
      <c r="Y777" s="19">
        <f t="shared" si="1743"/>
        <v>0</v>
      </c>
      <c r="Z777" s="19">
        <f t="shared" si="1743"/>
        <v>0</v>
      </c>
      <c r="AA777" s="19">
        <f t="shared" si="1743"/>
        <v>0</v>
      </c>
      <c r="AB777" s="19">
        <f t="shared" si="1743"/>
        <v>0</v>
      </c>
      <c r="AC777" s="19">
        <f t="shared" si="1743"/>
        <v>0</v>
      </c>
      <c r="AD777" s="19">
        <f t="shared" si="1743"/>
        <v>0</v>
      </c>
      <c r="AE777" s="19">
        <f t="shared" si="1743"/>
        <v>0</v>
      </c>
      <c r="AF777" s="19">
        <f t="shared" si="1743"/>
        <v>0</v>
      </c>
      <c r="AG777" s="19">
        <f t="shared" si="1743"/>
        <v>0</v>
      </c>
      <c r="AH777" s="19">
        <f t="shared" si="1743"/>
        <v>0</v>
      </c>
      <c r="AI777" s="19">
        <f t="shared" si="1743"/>
        <v>0</v>
      </c>
      <c r="AJ777" s="19">
        <f t="shared" si="1743"/>
        <v>0</v>
      </c>
      <c r="AK777" s="19">
        <f t="shared" si="1743"/>
        <v>0</v>
      </c>
      <c r="AL777" s="19">
        <f t="shared" si="1743"/>
        <v>0</v>
      </c>
      <c r="AM777" s="19">
        <f t="shared" si="1743"/>
        <v>0</v>
      </c>
      <c r="AN777" s="19">
        <f t="shared" si="1743"/>
        <v>0</v>
      </c>
      <c r="AO777" s="19">
        <f t="shared" ref="AO777:BT777" si="1744">SUM(AO769:AO776)</f>
        <v>0</v>
      </c>
      <c r="AP777" s="19">
        <f t="shared" si="1744"/>
        <v>0</v>
      </c>
      <c r="AQ777" s="19">
        <f t="shared" si="1744"/>
        <v>0</v>
      </c>
      <c r="AR777" s="19">
        <f t="shared" si="1744"/>
        <v>0</v>
      </c>
      <c r="AS777" s="19">
        <f t="shared" si="1744"/>
        <v>0</v>
      </c>
      <c r="AT777" s="19">
        <f t="shared" si="1744"/>
        <v>0</v>
      </c>
      <c r="AU777" s="19">
        <f t="shared" si="1744"/>
        <v>0</v>
      </c>
      <c r="AV777" s="19">
        <f t="shared" si="1744"/>
        <v>0</v>
      </c>
      <c r="AW777" s="19">
        <f t="shared" si="1744"/>
        <v>0</v>
      </c>
      <c r="AX777" s="19">
        <f t="shared" si="1744"/>
        <v>0</v>
      </c>
      <c r="AY777" s="19">
        <f t="shared" si="1744"/>
        <v>0</v>
      </c>
      <c r="AZ777" s="19">
        <f t="shared" si="1744"/>
        <v>0</v>
      </c>
      <c r="BA777" s="19">
        <f t="shared" si="1744"/>
        <v>0</v>
      </c>
      <c r="BB777" s="19">
        <f t="shared" si="1744"/>
        <v>0</v>
      </c>
      <c r="BC777" s="19">
        <f t="shared" si="1744"/>
        <v>0</v>
      </c>
      <c r="BD777" s="19">
        <f t="shared" si="1744"/>
        <v>0</v>
      </c>
      <c r="BE777" s="19">
        <f t="shared" si="1744"/>
        <v>0</v>
      </c>
      <c r="BF777" s="19">
        <f t="shared" si="1744"/>
        <v>0</v>
      </c>
      <c r="BG777" s="19">
        <f t="shared" si="1744"/>
        <v>0</v>
      </c>
      <c r="BH777" s="19">
        <f t="shared" si="1744"/>
        <v>0</v>
      </c>
      <c r="BI777" s="19">
        <f t="shared" si="1744"/>
        <v>0</v>
      </c>
      <c r="BJ777" s="19">
        <f t="shared" si="1744"/>
        <v>0</v>
      </c>
      <c r="BK777" s="19">
        <f t="shared" si="1744"/>
        <v>0</v>
      </c>
      <c r="BL777" s="19">
        <f t="shared" si="1744"/>
        <v>0</v>
      </c>
      <c r="BM777" s="19">
        <f t="shared" si="1744"/>
        <v>0</v>
      </c>
      <c r="BN777" s="19">
        <f t="shared" si="1744"/>
        <v>0</v>
      </c>
      <c r="BO777" s="19">
        <f t="shared" si="1744"/>
        <v>0</v>
      </c>
      <c r="BP777" s="19">
        <f t="shared" si="1744"/>
        <v>0</v>
      </c>
      <c r="BQ777" s="19">
        <f t="shared" si="1744"/>
        <v>0</v>
      </c>
      <c r="BR777" s="19">
        <f t="shared" si="1744"/>
        <v>0</v>
      </c>
      <c r="BS777" s="19">
        <f t="shared" si="1744"/>
        <v>0</v>
      </c>
      <c r="BT777" s="19">
        <f t="shared" si="1744"/>
        <v>0</v>
      </c>
      <c r="BU777" s="19">
        <f t="shared" ref="BU777:CZ777" si="1745">SUM(BU769:BU776)</f>
        <v>0</v>
      </c>
      <c r="BV777" s="19">
        <f t="shared" si="1745"/>
        <v>0</v>
      </c>
      <c r="BW777" s="19">
        <f t="shared" si="1745"/>
        <v>0</v>
      </c>
      <c r="BX777" s="19">
        <f t="shared" si="1745"/>
        <v>0</v>
      </c>
      <c r="BY777" s="19">
        <f t="shared" si="1745"/>
        <v>0</v>
      </c>
      <c r="BZ777" s="19">
        <f t="shared" si="1745"/>
        <v>0</v>
      </c>
      <c r="CA777" s="19">
        <f t="shared" si="1745"/>
        <v>0</v>
      </c>
      <c r="CB777" s="19">
        <f t="shared" si="1745"/>
        <v>0</v>
      </c>
      <c r="CC777" s="19">
        <f t="shared" si="1745"/>
        <v>0</v>
      </c>
      <c r="CD777" s="19">
        <f t="shared" si="1745"/>
        <v>0</v>
      </c>
      <c r="CE777" s="19">
        <f t="shared" si="1745"/>
        <v>0</v>
      </c>
      <c r="CF777" s="19">
        <f t="shared" si="1745"/>
        <v>0</v>
      </c>
      <c r="CG777" s="19">
        <f t="shared" si="1745"/>
        <v>0</v>
      </c>
      <c r="CH777" s="19">
        <f t="shared" si="1745"/>
        <v>0</v>
      </c>
      <c r="CI777" s="19">
        <f t="shared" si="1745"/>
        <v>0</v>
      </c>
      <c r="CJ777" s="19">
        <f t="shared" si="1745"/>
        <v>0</v>
      </c>
      <c r="CK777" s="19">
        <f t="shared" si="1745"/>
        <v>0</v>
      </c>
      <c r="CL777" s="19">
        <f t="shared" si="1745"/>
        <v>0</v>
      </c>
      <c r="CM777" s="19">
        <f t="shared" si="1745"/>
        <v>0</v>
      </c>
      <c r="CN777" s="19">
        <f t="shared" si="1745"/>
        <v>0</v>
      </c>
      <c r="CO777" s="19">
        <f t="shared" si="1745"/>
        <v>0</v>
      </c>
      <c r="CP777" s="19">
        <f t="shared" si="1745"/>
        <v>0</v>
      </c>
      <c r="CQ777" s="19">
        <f t="shared" si="1745"/>
        <v>0</v>
      </c>
      <c r="CR777" s="19">
        <f t="shared" si="1745"/>
        <v>0</v>
      </c>
      <c r="CS777" s="19">
        <f t="shared" si="1745"/>
        <v>0</v>
      </c>
      <c r="CT777" s="19">
        <f t="shared" si="1745"/>
        <v>0</v>
      </c>
      <c r="CU777" s="19">
        <f t="shared" si="1745"/>
        <v>0</v>
      </c>
      <c r="CV777" s="19">
        <f t="shared" si="1745"/>
        <v>0</v>
      </c>
      <c r="CW777" s="19">
        <f t="shared" si="1745"/>
        <v>0</v>
      </c>
      <c r="CX777" s="19">
        <f t="shared" si="1745"/>
        <v>0</v>
      </c>
      <c r="CY777" s="19">
        <f t="shared" si="1745"/>
        <v>0</v>
      </c>
      <c r="CZ777" s="19">
        <f t="shared" si="1745"/>
        <v>0</v>
      </c>
      <c r="DA777" s="19">
        <f t="shared" ref="DA777:DY777" si="1746">SUM(DA769:DA776)</f>
        <v>0</v>
      </c>
      <c r="DB777" s="19">
        <f t="shared" si="1746"/>
        <v>0</v>
      </c>
      <c r="DC777" s="19">
        <f t="shared" si="1746"/>
        <v>0</v>
      </c>
      <c r="DD777" s="19">
        <f t="shared" si="1746"/>
        <v>0</v>
      </c>
      <c r="DE777" s="19">
        <f t="shared" si="1746"/>
        <v>0</v>
      </c>
      <c r="DF777" s="19">
        <f t="shared" si="1746"/>
        <v>0</v>
      </c>
      <c r="DG777" s="19">
        <f t="shared" si="1746"/>
        <v>0</v>
      </c>
      <c r="DH777" s="19">
        <f t="shared" si="1746"/>
        <v>0</v>
      </c>
      <c r="DI777" s="19">
        <f t="shared" si="1746"/>
        <v>0</v>
      </c>
      <c r="DJ777" s="19">
        <f t="shared" si="1746"/>
        <v>0</v>
      </c>
      <c r="DK777" s="19">
        <f t="shared" si="1746"/>
        <v>0</v>
      </c>
      <c r="DL777" s="19">
        <f t="shared" si="1746"/>
        <v>0</v>
      </c>
      <c r="DM777" s="19">
        <f t="shared" si="1746"/>
        <v>0</v>
      </c>
      <c r="DN777" s="19">
        <f t="shared" si="1746"/>
        <v>0</v>
      </c>
      <c r="DO777" s="19">
        <f t="shared" si="1746"/>
        <v>0</v>
      </c>
      <c r="DP777" s="19">
        <f t="shared" si="1746"/>
        <v>0</v>
      </c>
      <c r="DQ777" s="19">
        <f t="shared" si="1746"/>
        <v>0</v>
      </c>
      <c r="DR777" s="19">
        <f t="shared" si="1746"/>
        <v>0</v>
      </c>
      <c r="DS777" s="19">
        <f t="shared" si="1746"/>
        <v>0</v>
      </c>
      <c r="DT777" s="19">
        <f t="shared" si="1746"/>
        <v>0</v>
      </c>
      <c r="DU777" s="19">
        <f t="shared" si="1746"/>
        <v>0</v>
      </c>
      <c r="DV777" s="19">
        <f t="shared" si="1746"/>
        <v>0</v>
      </c>
      <c r="DW777" s="19">
        <f t="shared" si="1746"/>
        <v>0</v>
      </c>
      <c r="DX777" s="19">
        <f t="shared" si="1746"/>
        <v>0</v>
      </c>
      <c r="DY777" s="19">
        <f t="shared" si="1746"/>
        <v>0</v>
      </c>
    </row>
    <row r="779" spans="1:129" ht="33" x14ac:dyDescent="0.3">
      <c r="A779" s="8" t="s">
        <v>259</v>
      </c>
      <c r="B779" s="4"/>
      <c r="C779" s="4"/>
      <c r="D779" s="9" t="str">
        <f>Product!$B$55</f>
        <v>Total Revenue</v>
      </c>
      <c r="E779" s="9"/>
      <c r="F779" s="9"/>
      <c r="G779" s="7"/>
    </row>
    <row r="781" spans="1:129" x14ac:dyDescent="0.3">
      <c r="B781" s="2" t="str">
        <f>Product!$D$2</f>
        <v>Phase 1</v>
      </c>
      <c r="C781" s="2" t="str">
        <f>Product!$D$3</f>
        <v>50' Wide</v>
      </c>
      <c r="D781" s="129">
        <f>SUMIFS(INDEX(Product!$B$2:$U$97, MATCH(D779, Product!$B$2:$B$97, 0), ), Product!$B$2:$U$2, $B781, Product!$B$3:$U$3, $C781)</f>
        <v>9930000</v>
      </c>
      <c r="F781" s="128"/>
      <c r="G781" s="11">
        <f>SUM(H781:DZ781)</f>
        <v>-390836.05761450075</v>
      </c>
      <c r="I781" s="12">
        <f t="shared" ref="I781:R783" si="1747">I$777*$D781/SUM($D$780:$D$800)</f>
        <v>0</v>
      </c>
      <c r="J781" s="12">
        <f t="shared" si="1747"/>
        <v>-5142.5797054539571</v>
      </c>
      <c r="K781" s="12">
        <f t="shared" si="1747"/>
        <v>-36158.763553973135</v>
      </c>
      <c r="L781" s="12">
        <f t="shared" si="1747"/>
        <v>-12052.921184657711</v>
      </c>
      <c r="M781" s="12">
        <f t="shared" si="1747"/>
        <v>-16070.561579543615</v>
      </c>
      <c r="N781" s="12">
        <f t="shared" si="1747"/>
        <v>-24105.842369315422</v>
      </c>
      <c r="O781" s="12">
        <f t="shared" si="1747"/>
        <v>-48211.684738630844</v>
      </c>
      <c r="P781" s="12">
        <f t="shared" si="1747"/>
        <v>-28927.010843178508</v>
      </c>
      <c r="Q781" s="12">
        <f t="shared" si="1747"/>
        <v>-30534.067001132869</v>
      </c>
      <c r="R781" s="12">
        <f t="shared" si="1747"/>
        <v>-31337.595080110052</v>
      </c>
      <c r="S781" s="12">
        <f t="shared" ref="S781:AB783" si="1748">S$777*$D781/SUM($D$780:$D$800)</f>
        <v>-32944.651238064413</v>
      </c>
      <c r="T781" s="12">
        <f t="shared" si="1748"/>
        <v>-57854.021686357017</v>
      </c>
      <c r="U781" s="12">
        <f t="shared" si="1748"/>
        <v>-28927.010843178508</v>
      </c>
      <c r="V781" s="12">
        <f t="shared" si="1748"/>
        <v>-19284.673895452339</v>
      </c>
      <c r="W781" s="12">
        <f t="shared" si="1748"/>
        <v>-14463.505421589254</v>
      </c>
      <c r="X781" s="12">
        <f t="shared" si="1748"/>
        <v>-4821.1684738630847</v>
      </c>
      <c r="Y781" s="12">
        <f t="shared" si="1748"/>
        <v>0</v>
      </c>
      <c r="Z781" s="12">
        <f t="shared" si="1748"/>
        <v>0</v>
      </c>
      <c r="AA781" s="12">
        <f t="shared" si="1748"/>
        <v>0</v>
      </c>
      <c r="AB781" s="12">
        <f t="shared" si="1748"/>
        <v>0</v>
      </c>
      <c r="AC781" s="12">
        <f t="shared" ref="AC781:AL783" si="1749">AC$777*$D781/SUM($D$780:$D$800)</f>
        <v>0</v>
      </c>
      <c r="AD781" s="12">
        <f t="shared" si="1749"/>
        <v>0</v>
      </c>
      <c r="AE781" s="12">
        <f t="shared" si="1749"/>
        <v>0</v>
      </c>
      <c r="AF781" s="12">
        <f t="shared" si="1749"/>
        <v>0</v>
      </c>
      <c r="AG781" s="12">
        <f t="shared" si="1749"/>
        <v>0</v>
      </c>
      <c r="AH781" s="12">
        <f t="shared" si="1749"/>
        <v>0</v>
      </c>
      <c r="AI781" s="12">
        <f t="shared" si="1749"/>
        <v>0</v>
      </c>
      <c r="AJ781" s="12">
        <f t="shared" si="1749"/>
        <v>0</v>
      </c>
      <c r="AK781" s="12">
        <f t="shared" si="1749"/>
        <v>0</v>
      </c>
      <c r="AL781" s="12">
        <f t="shared" si="1749"/>
        <v>0</v>
      </c>
      <c r="AM781" s="12">
        <f t="shared" ref="AM781:AV783" si="1750">AM$777*$D781/SUM($D$780:$D$800)</f>
        <v>0</v>
      </c>
      <c r="AN781" s="12">
        <f t="shared" si="1750"/>
        <v>0</v>
      </c>
      <c r="AO781" s="12">
        <f t="shared" si="1750"/>
        <v>0</v>
      </c>
      <c r="AP781" s="12">
        <f t="shared" si="1750"/>
        <v>0</v>
      </c>
      <c r="AQ781" s="12">
        <f t="shared" si="1750"/>
        <v>0</v>
      </c>
      <c r="AR781" s="12">
        <f t="shared" si="1750"/>
        <v>0</v>
      </c>
      <c r="AS781" s="12">
        <f t="shared" si="1750"/>
        <v>0</v>
      </c>
      <c r="AT781" s="12">
        <f t="shared" si="1750"/>
        <v>0</v>
      </c>
      <c r="AU781" s="12">
        <f t="shared" si="1750"/>
        <v>0</v>
      </c>
      <c r="AV781" s="12">
        <f t="shared" si="1750"/>
        <v>0</v>
      </c>
      <c r="AW781" s="12">
        <f t="shared" ref="AW781:BF783" si="1751">AW$777*$D781/SUM($D$780:$D$800)</f>
        <v>0</v>
      </c>
      <c r="AX781" s="12">
        <f t="shared" si="1751"/>
        <v>0</v>
      </c>
      <c r="AY781" s="12">
        <f t="shared" si="1751"/>
        <v>0</v>
      </c>
      <c r="AZ781" s="12">
        <f t="shared" si="1751"/>
        <v>0</v>
      </c>
      <c r="BA781" s="12">
        <f t="shared" si="1751"/>
        <v>0</v>
      </c>
      <c r="BB781" s="12">
        <f t="shared" si="1751"/>
        <v>0</v>
      </c>
      <c r="BC781" s="12">
        <f t="shared" si="1751"/>
        <v>0</v>
      </c>
      <c r="BD781" s="12">
        <f t="shared" si="1751"/>
        <v>0</v>
      </c>
      <c r="BE781" s="12">
        <f t="shared" si="1751"/>
        <v>0</v>
      </c>
      <c r="BF781" s="12">
        <f t="shared" si="1751"/>
        <v>0</v>
      </c>
      <c r="BG781" s="12">
        <f t="shared" ref="BG781:BP783" si="1752">BG$777*$D781/SUM($D$780:$D$800)</f>
        <v>0</v>
      </c>
      <c r="BH781" s="12">
        <f t="shared" si="1752"/>
        <v>0</v>
      </c>
      <c r="BI781" s="12">
        <f t="shared" si="1752"/>
        <v>0</v>
      </c>
      <c r="BJ781" s="12">
        <f t="shared" si="1752"/>
        <v>0</v>
      </c>
      <c r="BK781" s="12">
        <f t="shared" si="1752"/>
        <v>0</v>
      </c>
      <c r="BL781" s="12">
        <f t="shared" si="1752"/>
        <v>0</v>
      </c>
      <c r="BM781" s="12">
        <f t="shared" si="1752"/>
        <v>0</v>
      </c>
      <c r="BN781" s="12">
        <f t="shared" si="1752"/>
        <v>0</v>
      </c>
      <c r="BO781" s="12">
        <f t="shared" si="1752"/>
        <v>0</v>
      </c>
      <c r="BP781" s="12">
        <f t="shared" si="1752"/>
        <v>0</v>
      </c>
      <c r="BQ781" s="12">
        <f t="shared" ref="BQ781:BZ783" si="1753">BQ$777*$D781/SUM($D$780:$D$800)</f>
        <v>0</v>
      </c>
      <c r="BR781" s="12">
        <f t="shared" si="1753"/>
        <v>0</v>
      </c>
      <c r="BS781" s="12">
        <f t="shared" si="1753"/>
        <v>0</v>
      </c>
      <c r="BT781" s="12">
        <f t="shared" si="1753"/>
        <v>0</v>
      </c>
      <c r="BU781" s="12">
        <f t="shared" si="1753"/>
        <v>0</v>
      </c>
      <c r="BV781" s="12">
        <f t="shared" si="1753"/>
        <v>0</v>
      </c>
      <c r="BW781" s="12">
        <f t="shared" si="1753"/>
        <v>0</v>
      </c>
      <c r="BX781" s="12">
        <f t="shared" si="1753"/>
        <v>0</v>
      </c>
      <c r="BY781" s="12">
        <f t="shared" si="1753"/>
        <v>0</v>
      </c>
      <c r="BZ781" s="12">
        <f t="shared" si="1753"/>
        <v>0</v>
      </c>
      <c r="CA781" s="12">
        <f t="shared" ref="CA781:CJ783" si="1754">CA$777*$D781/SUM($D$780:$D$800)</f>
        <v>0</v>
      </c>
      <c r="CB781" s="12">
        <f t="shared" si="1754"/>
        <v>0</v>
      </c>
      <c r="CC781" s="12">
        <f t="shared" si="1754"/>
        <v>0</v>
      </c>
      <c r="CD781" s="12">
        <f t="shared" si="1754"/>
        <v>0</v>
      </c>
      <c r="CE781" s="12">
        <f t="shared" si="1754"/>
        <v>0</v>
      </c>
      <c r="CF781" s="12">
        <f t="shared" si="1754"/>
        <v>0</v>
      </c>
      <c r="CG781" s="12">
        <f t="shared" si="1754"/>
        <v>0</v>
      </c>
      <c r="CH781" s="12">
        <f t="shared" si="1754"/>
        <v>0</v>
      </c>
      <c r="CI781" s="12">
        <f t="shared" si="1754"/>
        <v>0</v>
      </c>
      <c r="CJ781" s="12">
        <f t="shared" si="1754"/>
        <v>0</v>
      </c>
      <c r="CK781" s="12">
        <f t="shared" ref="CK781:CT783" si="1755">CK$777*$D781/SUM($D$780:$D$800)</f>
        <v>0</v>
      </c>
      <c r="CL781" s="12">
        <f t="shared" si="1755"/>
        <v>0</v>
      </c>
      <c r="CM781" s="12">
        <f t="shared" si="1755"/>
        <v>0</v>
      </c>
      <c r="CN781" s="12">
        <f t="shared" si="1755"/>
        <v>0</v>
      </c>
      <c r="CO781" s="12">
        <f t="shared" si="1755"/>
        <v>0</v>
      </c>
      <c r="CP781" s="12">
        <f t="shared" si="1755"/>
        <v>0</v>
      </c>
      <c r="CQ781" s="12">
        <f t="shared" si="1755"/>
        <v>0</v>
      </c>
      <c r="CR781" s="12">
        <f t="shared" si="1755"/>
        <v>0</v>
      </c>
      <c r="CS781" s="12">
        <f t="shared" si="1755"/>
        <v>0</v>
      </c>
      <c r="CT781" s="12">
        <f t="shared" si="1755"/>
        <v>0</v>
      </c>
      <c r="CU781" s="12">
        <f t="shared" ref="CU781:DD783" si="1756">CU$777*$D781/SUM($D$780:$D$800)</f>
        <v>0</v>
      </c>
      <c r="CV781" s="12">
        <f t="shared" si="1756"/>
        <v>0</v>
      </c>
      <c r="CW781" s="12">
        <f t="shared" si="1756"/>
        <v>0</v>
      </c>
      <c r="CX781" s="12">
        <f t="shared" si="1756"/>
        <v>0</v>
      </c>
      <c r="CY781" s="12">
        <f t="shared" si="1756"/>
        <v>0</v>
      </c>
      <c r="CZ781" s="12">
        <f t="shared" si="1756"/>
        <v>0</v>
      </c>
      <c r="DA781" s="12">
        <f t="shared" si="1756"/>
        <v>0</v>
      </c>
      <c r="DB781" s="12">
        <f t="shared" si="1756"/>
        <v>0</v>
      </c>
      <c r="DC781" s="12">
        <f t="shared" si="1756"/>
        <v>0</v>
      </c>
      <c r="DD781" s="12">
        <f t="shared" si="1756"/>
        <v>0</v>
      </c>
      <c r="DE781" s="12">
        <f t="shared" ref="DE781:DN783" si="1757">DE$777*$D781/SUM($D$780:$D$800)</f>
        <v>0</v>
      </c>
      <c r="DF781" s="12">
        <f t="shared" si="1757"/>
        <v>0</v>
      </c>
      <c r="DG781" s="12">
        <f t="shared" si="1757"/>
        <v>0</v>
      </c>
      <c r="DH781" s="12">
        <f t="shared" si="1757"/>
        <v>0</v>
      </c>
      <c r="DI781" s="12">
        <f t="shared" si="1757"/>
        <v>0</v>
      </c>
      <c r="DJ781" s="12">
        <f t="shared" si="1757"/>
        <v>0</v>
      </c>
      <c r="DK781" s="12">
        <f t="shared" si="1757"/>
        <v>0</v>
      </c>
      <c r="DL781" s="12">
        <f t="shared" si="1757"/>
        <v>0</v>
      </c>
      <c r="DM781" s="12">
        <f t="shared" si="1757"/>
        <v>0</v>
      </c>
      <c r="DN781" s="12">
        <f t="shared" si="1757"/>
        <v>0</v>
      </c>
      <c r="DO781" s="12">
        <f t="shared" ref="DO781:DY783" si="1758">DO$777*$D781/SUM($D$780:$D$800)</f>
        <v>0</v>
      </c>
      <c r="DP781" s="12">
        <f t="shared" si="1758"/>
        <v>0</v>
      </c>
      <c r="DQ781" s="12">
        <f t="shared" si="1758"/>
        <v>0</v>
      </c>
      <c r="DR781" s="12">
        <f t="shared" si="1758"/>
        <v>0</v>
      </c>
      <c r="DS781" s="12">
        <f t="shared" si="1758"/>
        <v>0</v>
      </c>
      <c r="DT781" s="12">
        <f t="shared" si="1758"/>
        <v>0</v>
      </c>
      <c r="DU781" s="12">
        <f t="shared" si="1758"/>
        <v>0</v>
      </c>
      <c r="DV781" s="12">
        <f t="shared" si="1758"/>
        <v>0</v>
      </c>
      <c r="DW781" s="12">
        <f t="shared" si="1758"/>
        <v>0</v>
      </c>
      <c r="DX781" s="12">
        <f t="shared" si="1758"/>
        <v>0</v>
      </c>
      <c r="DY781" s="12">
        <f t="shared" si="1758"/>
        <v>0</v>
      </c>
    </row>
    <row r="782" spans="1:129" x14ac:dyDescent="0.3">
      <c r="B782" s="2" t="str">
        <f>Product!$E$2</f>
        <v>Phase 1</v>
      </c>
      <c r="C782" s="2" t="str">
        <f>Product!$E$3</f>
        <v>60' Wide</v>
      </c>
      <c r="D782" s="129">
        <f>SUMIFS(INDEX(Product!$B$2:$U$97, MATCH(D779, Product!$B$2:$B$97, 0), ), Product!$B$2:$U$2, $B782, Product!$B$3:$U$3, $C782)</f>
        <v>11775000</v>
      </c>
      <c r="F782" s="128"/>
      <c r="G782" s="11">
        <f>SUM(H782:DZ782)</f>
        <v>-463453.63327399251</v>
      </c>
      <c r="I782" s="12">
        <f t="shared" si="1747"/>
        <v>0</v>
      </c>
      <c r="J782" s="12">
        <f t="shared" si="1747"/>
        <v>-6098.074122026218</v>
      </c>
      <c r="K782" s="12">
        <f t="shared" si="1747"/>
        <v>-42877.083670496846</v>
      </c>
      <c r="L782" s="12">
        <f t="shared" si="1747"/>
        <v>-14292.361223498949</v>
      </c>
      <c r="M782" s="12">
        <f t="shared" si="1747"/>
        <v>-19056.481631331932</v>
      </c>
      <c r="N782" s="12">
        <f t="shared" si="1747"/>
        <v>-28584.722446997897</v>
      </c>
      <c r="O782" s="12">
        <f t="shared" si="1747"/>
        <v>-57169.444893995795</v>
      </c>
      <c r="P782" s="12">
        <f t="shared" si="1747"/>
        <v>-34301.666936397472</v>
      </c>
      <c r="Q782" s="12">
        <f t="shared" si="1747"/>
        <v>-36207.315099530671</v>
      </c>
      <c r="R782" s="12">
        <f t="shared" si="1747"/>
        <v>-37160.139181097264</v>
      </c>
      <c r="S782" s="12">
        <f t="shared" si="1748"/>
        <v>-39065.787344230455</v>
      </c>
      <c r="T782" s="12">
        <f t="shared" si="1748"/>
        <v>-68603.333872794945</v>
      </c>
      <c r="U782" s="12">
        <f t="shared" si="1748"/>
        <v>-34301.666936397472</v>
      </c>
      <c r="V782" s="12">
        <f t="shared" si="1748"/>
        <v>-22867.777957598319</v>
      </c>
      <c r="W782" s="12">
        <f t="shared" si="1748"/>
        <v>-17150.833468198736</v>
      </c>
      <c r="X782" s="12">
        <f t="shared" si="1748"/>
        <v>-5716.9444893995797</v>
      </c>
      <c r="Y782" s="12">
        <f t="shared" si="1748"/>
        <v>0</v>
      </c>
      <c r="Z782" s="12">
        <f t="shared" si="1748"/>
        <v>0</v>
      </c>
      <c r="AA782" s="12">
        <f t="shared" si="1748"/>
        <v>0</v>
      </c>
      <c r="AB782" s="12">
        <f t="shared" si="1748"/>
        <v>0</v>
      </c>
      <c r="AC782" s="12">
        <f t="shared" si="1749"/>
        <v>0</v>
      </c>
      <c r="AD782" s="12">
        <f t="shared" si="1749"/>
        <v>0</v>
      </c>
      <c r="AE782" s="12">
        <f t="shared" si="1749"/>
        <v>0</v>
      </c>
      <c r="AF782" s="12">
        <f t="shared" si="1749"/>
        <v>0</v>
      </c>
      <c r="AG782" s="12">
        <f t="shared" si="1749"/>
        <v>0</v>
      </c>
      <c r="AH782" s="12">
        <f t="shared" si="1749"/>
        <v>0</v>
      </c>
      <c r="AI782" s="12">
        <f t="shared" si="1749"/>
        <v>0</v>
      </c>
      <c r="AJ782" s="12">
        <f t="shared" si="1749"/>
        <v>0</v>
      </c>
      <c r="AK782" s="12">
        <f t="shared" si="1749"/>
        <v>0</v>
      </c>
      <c r="AL782" s="12">
        <f t="shared" si="1749"/>
        <v>0</v>
      </c>
      <c r="AM782" s="12">
        <f t="shared" si="1750"/>
        <v>0</v>
      </c>
      <c r="AN782" s="12">
        <f t="shared" si="1750"/>
        <v>0</v>
      </c>
      <c r="AO782" s="12">
        <f t="shared" si="1750"/>
        <v>0</v>
      </c>
      <c r="AP782" s="12">
        <f t="shared" si="1750"/>
        <v>0</v>
      </c>
      <c r="AQ782" s="12">
        <f t="shared" si="1750"/>
        <v>0</v>
      </c>
      <c r="AR782" s="12">
        <f t="shared" si="1750"/>
        <v>0</v>
      </c>
      <c r="AS782" s="12">
        <f t="shared" si="1750"/>
        <v>0</v>
      </c>
      <c r="AT782" s="12">
        <f t="shared" si="1750"/>
        <v>0</v>
      </c>
      <c r="AU782" s="12">
        <f t="shared" si="1750"/>
        <v>0</v>
      </c>
      <c r="AV782" s="12">
        <f t="shared" si="1750"/>
        <v>0</v>
      </c>
      <c r="AW782" s="12">
        <f t="shared" si="1751"/>
        <v>0</v>
      </c>
      <c r="AX782" s="12">
        <f t="shared" si="1751"/>
        <v>0</v>
      </c>
      <c r="AY782" s="12">
        <f t="shared" si="1751"/>
        <v>0</v>
      </c>
      <c r="AZ782" s="12">
        <f t="shared" si="1751"/>
        <v>0</v>
      </c>
      <c r="BA782" s="12">
        <f t="shared" si="1751"/>
        <v>0</v>
      </c>
      <c r="BB782" s="12">
        <f t="shared" si="1751"/>
        <v>0</v>
      </c>
      <c r="BC782" s="12">
        <f t="shared" si="1751"/>
        <v>0</v>
      </c>
      <c r="BD782" s="12">
        <f t="shared" si="1751"/>
        <v>0</v>
      </c>
      <c r="BE782" s="12">
        <f t="shared" si="1751"/>
        <v>0</v>
      </c>
      <c r="BF782" s="12">
        <f t="shared" si="1751"/>
        <v>0</v>
      </c>
      <c r="BG782" s="12">
        <f t="shared" si="1752"/>
        <v>0</v>
      </c>
      <c r="BH782" s="12">
        <f t="shared" si="1752"/>
        <v>0</v>
      </c>
      <c r="BI782" s="12">
        <f t="shared" si="1752"/>
        <v>0</v>
      </c>
      <c r="BJ782" s="12">
        <f t="shared" si="1752"/>
        <v>0</v>
      </c>
      <c r="BK782" s="12">
        <f t="shared" si="1752"/>
        <v>0</v>
      </c>
      <c r="BL782" s="12">
        <f t="shared" si="1752"/>
        <v>0</v>
      </c>
      <c r="BM782" s="12">
        <f t="shared" si="1752"/>
        <v>0</v>
      </c>
      <c r="BN782" s="12">
        <f t="shared" si="1752"/>
        <v>0</v>
      </c>
      <c r="BO782" s="12">
        <f t="shared" si="1752"/>
        <v>0</v>
      </c>
      <c r="BP782" s="12">
        <f t="shared" si="1752"/>
        <v>0</v>
      </c>
      <c r="BQ782" s="12">
        <f t="shared" si="1753"/>
        <v>0</v>
      </c>
      <c r="BR782" s="12">
        <f t="shared" si="1753"/>
        <v>0</v>
      </c>
      <c r="BS782" s="12">
        <f t="shared" si="1753"/>
        <v>0</v>
      </c>
      <c r="BT782" s="12">
        <f t="shared" si="1753"/>
        <v>0</v>
      </c>
      <c r="BU782" s="12">
        <f t="shared" si="1753"/>
        <v>0</v>
      </c>
      <c r="BV782" s="12">
        <f t="shared" si="1753"/>
        <v>0</v>
      </c>
      <c r="BW782" s="12">
        <f t="shared" si="1753"/>
        <v>0</v>
      </c>
      <c r="BX782" s="12">
        <f t="shared" si="1753"/>
        <v>0</v>
      </c>
      <c r="BY782" s="12">
        <f t="shared" si="1753"/>
        <v>0</v>
      </c>
      <c r="BZ782" s="12">
        <f t="shared" si="1753"/>
        <v>0</v>
      </c>
      <c r="CA782" s="12">
        <f t="shared" si="1754"/>
        <v>0</v>
      </c>
      <c r="CB782" s="12">
        <f t="shared" si="1754"/>
        <v>0</v>
      </c>
      <c r="CC782" s="12">
        <f t="shared" si="1754"/>
        <v>0</v>
      </c>
      <c r="CD782" s="12">
        <f t="shared" si="1754"/>
        <v>0</v>
      </c>
      <c r="CE782" s="12">
        <f t="shared" si="1754"/>
        <v>0</v>
      </c>
      <c r="CF782" s="12">
        <f t="shared" si="1754"/>
        <v>0</v>
      </c>
      <c r="CG782" s="12">
        <f t="shared" si="1754"/>
        <v>0</v>
      </c>
      <c r="CH782" s="12">
        <f t="shared" si="1754"/>
        <v>0</v>
      </c>
      <c r="CI782" s="12">
        <f t="shared" si="1754"/>
        <v>0</v>
      </c>
      <c r="CJ782" s="12">
        <f t="shared" si="1754"/>
        <v>0</v>
      </c>
      <c r="CK782" s="12">
        <f t="shared" si="1755"/>
        <v>0</v>
      </c>
      <c r="CL782" s="12">
        <f t="shared" si="1755"/>
        <v>0</v>
      </c>
      <c r="CM782" s="12">
        <f t="shared" si="1755"/>
        <v>0</v>
      </c>
      <c r="CN782" s="12">
        <f t="shared" si="1755"/>
        <v>0</v>
      </c>
      <c r="CO782" s="12">
        <f t="shared" si="1755"/>
        <v>0</v>
      </c>
      <c r="CP782" s="12">
        <f t="shared" si="1755"/>
        <v>0</v>
      </c>
      <c r="CQ782" s="12">
        <f t="shared" si="1755"/>
        <v>0</v>
      </c>
      <c r="CR782" s="12">
        <f t="shared" si="1755"/>
        <v>0</v>
      </c>
      <c r="CS782" s="12">
        <f t="shared" si="1755"/>
        <v>0</v>
      </c>
      <c r="CT782" s="12">
        <f t="shared" si="1755"/>
        <v>0</v>
      </c>
      <c r="CU782" s="12">
        <f t="shared" si="1756"/>
        <v>0</v>
      </c>
      <c r="CV782" s="12">
        <f t="shared" si="1756"/>
        <v>0</v>
      </c>
      <c r="CW782" s="12">
        <f t="shared" si="1756"/>
        <v>0</v>
      </c>
      <c r="CX782" s="12">
        <f t="shared" si="1756"/>
        <v>0</v>
      </c>
      <c r="CY782" s="12">
        <f t="shared" si="1756"/>
        <v>0</v>
      </c>
      <c r="CZ782" s="12">
        <f t="shared" si="1756"/>
        <v>0</v>
      </c>
      <c r="DA782" s="12">
        <f t="shared" si="1756"/>
        <v>0</v>
      </c>
      <c r="DB782" s="12">
        <f t="shared" si="1756"/>
        <v>0</v>
      </c>
      <c r="DC782" s="12">
        <f t="shared" si="1756"/>
        <v>0</v>
      </c>
      <c r="DD782" s="12">
        <f t="shared" si="1756"/>
        <v>0</v>
      </c>
      <c r="DE782" s="12">
        <f t="shared" si="1757"/>
        <v>0</v>
      </c>
      <c r="DF782" s="12">
        <f t="shared" si="1757"/>
        <v>0</v>
      </c>
      <c r="DG782" s="12">
        <f t="shared" si="1757"/>
        <v>0</v>
      </c>
      <c r="DH782" s="12">
        <f t="shared" si="1757"/>
        <v>0</v>
      </c>
      <c r="DI782" s="12">
        <f t="shared" si="1757"/>
        <v>0</v>
      </c>
      <c r="DJ782" s="12">
        <f t="shared" si="1757"/>
        <v>0</v>
      </c>
      <c r="DK782" s="12">
        <f t="shared" si="1757"/>
        <v>0</v>
      </c>
      <c r="DL782" s="12">
        <f t="shared" si="1757"/>
        <v>0</v>
      </c>
      <c r="DM782" s="12">
        <f t="shared" si="1757"/>
        <v>0</v>
      </c>
      <c r="DN782" s="12">
        <f t="shared" si="1757"/>
        <v>0</v>
      </c>
      <c r="DO782" s="12">
        <f t="shared" si="1758"/>
        <v>0</v>
      </c>
      <c r="DP782" s="12">
        <f t="shared" si="1758"/>
        <v>0</v>
      </c>
      <c r="DQ782" s="12">
        <f t="shared" si="1758"/>
        <v>0</v>
      </c>
      <c r="DR782" s="12">
        <f t="shared" si="1758"/>
        <v>0</v>
      </c>
      <c r="DS782" s="12">
        <f t="shared" si="1758"/>
        <v>0</v>
      </c>
      <c r="DT782" s="12">
        <f t="shared" si="1758"/>
        <v>0</v>
      </c>
      <c r="DU782" s="12">
        <f t="shared" si="1758"/>
        <v>0</v>
      </c>
      <c r="DV782" s="12">
        <f t="shared" si="1758"/>
        <v>0</v>
      </c>
      <c r="DW782" s="12">
        <f t="shared" si="1758"/>
        <v>0</v>
      </c>
      <c r="DX782" s="12">
        <f t="shared" si="1758"/>
        <v>0</v>
      </c>
      <c r="DY782" s="12">
        <f t="shared" si="1758"/>
        <v>0</v>
      </c>
    </row>
    <row r="783" spans="1:129" x14ac:dyDescent="0.3">
      <c r="B783" s="2" t="str">
        <f>Product!$F$2</f>
        <v>Phase 1</v>
      </c>
      <c r="C783" s="2" t="str">
        <f>Product!$F$3</f>
        <v>75' Wide</v>
      </c>
      <c r="D783" s="129">
        <f>SUMIFS(INDEX(Product!$B$2:$U$97, MATCH(D779, Product!$B$2:$B$97, 0), ), Product!$B$2:$U$2, $B783, Product!$B$3:$U$3, $C783)</f>
        <v>9190000</v>
      </c>
      <c r="F783" s="128"/>
      <c r="G783" s="11">
        <f>SUM(H783:DZ783)</f>
        <v>-361710.30911150674</v>
      </c>
      <c r="I783" s="12">
        <f t="shared" si="1747"/>
        <v>0</v>
      </c>
      <c r="J783" s="12">
        <f t="shared" si="1747"/>
        <v>-4759.3461725198249</v>
      </c>
      <c r="K783" s="12">
        <f t="shared" si="1747"/>
        <v>-33464.152775530019</v>
      </c>
      <c r="L783" s="12">
        <f t="shared" si="1747"/>
        <v>-11154.71759184334</v>
      </c>
      <c r="M783" s="12">
        <f t="shared" si="1747"/>
        <v>-14872.956789124453</v>
      </c>
      <c r="N783" s="12">
        <f t="shared" si="1747"/>
        <v>-22309.435183686681</v>
      </c>
      <c r="O783" s="12">
        <f t="shared" si="1747"/>
        <v>-44618.870367373362</v>
      </c>
      <c r="P783" s="12">
        <f t="shared" si="1747"/>
        <v>-26771.322220424016</v>
      </c>
      <c r="Q783" s="12">
        <f t="shared" si="1747"/>
        <v>-28258.617899336463</v>
      </c>
      <c r="R783" s="12">
        <f t="shared" si="1747"/>
        <v>-29002.265738792685</v>
      </c>
      <c r="S783" s="12">
        <f t="shared" si="1748"/>
        <v>-30489.561417705132</v>
      </c>
      <c r="T783" s="12">
        <f t="shared" si="1748"/>
        <v>-53542.644440848031</v>
      </c>
      <c r="U783" s="12">
        <f t="shared" si="1748"/>
        <v>-26771.322220424016</v>
      </c>
      <c r="V783" s="12">
        <f t="shared" si="1748"/>
        <v>-17847.548146949346</v>
      </c>
      <c r="W783" s="12">
        <f t="shared" si="1748"/>
        <v>-13385.661110212008</v>
      </c>
      <c r="X783" s="12">
        <f t="shared" si="1748"/>
        <v>-4461.8870367373365</v>
      </c>
      <c r="Y783" s="12">
        <f t="shared" si="1748"/>
        <v>0</v>
      </c>
      <c r="Z783" s="12">
        <f t="shared" si="1748"/>
        <v>0</v>
      </c>
      <c r="AA783" s="12">
        <f t="shared" si="1748"/>
        <v>0</v>
      </c>
      <c r="AB783" s="12">
        <f t="shared" si="1748"/>
        <v>0</v>
      </c>
      <c r="AC783" s="12">
        <f t="shared" si="1749"/>
        <v>0</v>
      </c>
      <c r="AD783" s="12">
        <f t="shared" si="1749"/>
        <v>0</v>
      </c>
      <c r="AE783" s="12">
        <f t="shared" si="1749"/>
        <v>0</v>
      </c>
      <c r="AF783" s="12">
        <f t="shared" si="1749"/>
        <v>0</v>
      </c>
      <c r="AG783" s="12">
        <f t="shared" si="1749"/>
        <v>0</v>
      </c>
      <c r="AH783" s="12">
        <f t="shared" si="1749"/>
        <v>0</v>
      </c>
      <c r="AI783" s="12">
        <f t="shared" si="1749"/>
        <v>0</v>
      </c>
      <c r="AJ783" s="12">
        <f t="shared" si="1749"/>
        <v>0</v>
      </c>
      <c r="AK783" s="12">
        <f t="shared" si="1749"/>
        <v>0</v>
      </c>
      <c r="AL783" s="12">
        <f t="shared" si="1749"/>
        <v>0</v>
      </c>
      <c r="AM783" s="12">
        <f t="shared" si="1750"/>
        <v>0</v>
      </c>
      <c r="AN783" s="12">
        <f t="shared" si="1750"/>
        <v>0</v>
      </c>
      <c r="AO783" s="12">
        <f t="shared" si="1750"/>
        <v>0</v>
      </c>
      <c r="AP783" s="12">
        <f t="shared" si="1750"/>
        <v>0</v>
      </c>
      <c r="AQ783" s="12">
        <f t="shared" si="1750"/>
        <v>0</v>
      </c>
      <c r="AR783" s="12">
        <f t="shared" si="1750"/>
        <v>0</v>
      </c>
      <c r="AS783" s="12">
        <f t="shared" si="1750"/>
        <v>0</v>
      </c>
      <c r="AT783" s="12">
        <f t="shared" si="1750"/>
        <v>0</v>
      </c>
      <c r="AU783" s="12">
        <f t="shared" si="1750"/>
        <v>0</v>
      </c>
      <c r="AV783" s="12">
        <f t="shared" si="1750"/>
        <v>0</v>
      </c>
      <c r="AW783" s="12">
        <f t="shared" si="1751"/>
        <v>0</v>
      </c>
      <c r="AX783" s="12">
        <f t="shared" si="1751"/>
        <v>0</v>
      </c>
      <c r="AY783" s="12">
        <f t="shared" si="1751"/>
        <v>0</v>
      </c>
      <c r="AZ783" s="12">
        <f t="shared" si="1751"/>
        <v>0</v>
      </c>
      <c r="BA783" s="12">
        <f t="shared" si="1751"/>
        <v>0</v>
      </c>
      <c r="BB783" s="12">
        <f t="shared" si="1751"/>
        <v>0</v>
      </c>
      <c r="BC783" s="12">
        <f t="shared" si="1751"/>
        <v>0</v>
      </c>
      <c r="BD783" s="12">
        <f t="shared" si="1751"/>
        <v>0</v>
      </c>
      <c r="BE783" s="12">
        <f t="shared" si="1751"/>
        <v>0</v>
      </c>
      <c r="BF783" s="12">
        <f t="shared" si="1751"/>
        <v>0</v>
      </c>
      <c r="BG783" s="12">
        <f t="shared" si="1752"/>
        <v>0</v>
      </c>
      <c r="BH783" s="12">
        <f t="shared" si="1752"/>
        <v>0</v>
      </c>
      <c r="BI783" s="12">
        <f t="shared" si="1752"/>
        <v>0</v>
      </c>
      <c r="BJ783" s="12">
        <f t="shared" si="1752"/>
        <v>0</v>
      </c>
      <c r="BK783" s="12">
        <f t="shared" si="1752"/>
        <v>0</v>
      </c>
      <c r="BL783" s="12">
        <f t="shared" si="1752"/>
        <v>0</v>
      </c>
      <c r="BM783" s="12">
        <f t="shared" si="1752"/>
        <v>0</v>
      </c>
      <c r="BN783" s="12">
        <f t="shared" si="1752"/>
        <v>0</v>
      </c>
      <c r="BO783" s="12">
        <f t="shared" si="1752"/>
        <v>0</v>
      </c>
      <c r="BP783" s="12">
        <f t="shared" si="1752"/>
        <v>0</v>
      </c>
      <c r="BQ783" s="12">
        <f t="shared" si="1753"/>
        <v>0</v>
      </c>
      <c r="BR783" s="12">
        <f t="shared" si="1753"/>
        <v>0</v>
      </c>
      <c r="BS783" s="12">
        <f t="shared" si="1753"/>
        <v>0</v>
      </c>
      <c r="BT783" s="12">
        <f t="shared" si="1753"/>
        <v>0</v>
      </c>
      <c r="BU783" s="12">
        <f t="shared" si="1753"/>
        <v>0</v>
      </c>
      <c r="BV783" s="12">
        <f t="shared" si="1753"/>
        <v>0</v>
      </c>
      <c r="BW783" s="12">
        <f t="shared" si="1753"/>
        <v>0</v>
      </c>
      <c r="BX783" s="12">
        <f t="shared" si="1753"/>
        <v>0</v>
      </c>
      <c r="BY783" s="12">
        <f t="shared" si="1753"/>
        <v>0</v>
      </c>
      <c r="BZ783" s="12">
        <f t="shared" si="1753"/>
        <v>0</v>
      </c>
      <c r="CA783" s="12">
        <f t="shared" si="1754"/>
        <v>0</v>
      </c>
      <c r="CB783" s="12">
        <f t="shared" si="1754"/>
        <v>0</v>
      </c>
      <c r="CC783" s="12">
        <f t="shared" si="1754"/>
        <v>0</v>
      </c>
      <c r="CD783" s="12">
        <f t="shared" si="1754"/>
        <v>0</v>
      </c>
      <c r="CE783" s="12">
        <f t="shared" si="1754"/>
        <v>0</v>
      </c>
      <c r="CF783" s="12">
        <f t="shared" si="1754"/>
        <v>0</v>
      </c>
      <c r="CG783" s="12">
        <f t="shared" si="1754"/>
        <v>0</v>
      </c>
      <c r="CH783" s="12">
        <f t="shared" si="1754"/>
        <v>0</v>
      </c>
      <c r="CI783" s="12">
        <f t="shared" si="1754"/>
        <v>0</v>
      </c>
      <c r="CJ783" s="12">
        <f t="shared" si="1754"/>
        <v>0</v>
      </c>
      <c r="CK783" s="12">
        <f t="shared" si="1755"/>
        <v>0</v>
      </c>
      <c r="CL783" s="12">
        <f t="shared" si="1755"/>
        <v>0</v>
      </c>
      <c r="CM783" s="12">
        <f t="shared" si="1755"/>
        <v>0</v>
      </c>
      <c r="CN783" s="12">
        <f t="shared" si="1755"/>
        <v>0</v>
      </c>
      <c r="CO783" s="12">
        <f t="shared" si="1755"/>
        <v>0</v>
      </c>
      <c r="CP783" s="12">
        <f t="shared" si="1755"/>
        <v>0</v>
      </c>
      <c r="CQ783" s="12">
        <f t="shared" si="1755"/>
        <v>0</v>
      </c>
      <c r="CR783" s="12">
        <f t="shared" si="1755"/>
        <v>0</v>
      </c>
      <c r="CS783" s="12">
        <f t="shared" si="1755"/>
        <v>0</v>
      </c>
      <c r="CT783" s="12">
        <f t="shared" si="1755"/>
        <v>0</v>
      </c>
      <c r="CU783" s="12">
        <f t="shared" si="1756"/>
        <v>0</v>
      </c>
      <c r="CV783" s="12">
        <f t="shared" si="1756"/>
        <v>0</v>
      </c>
      <c r="CW783" s="12">
        <f t="shared" si="1756"/>
        <v>0</v>
      </c>
      <c r="CX783" s="12">
        <f t="shared" si="1756"/>
        <v>0</v>
      </c>
      <c r="CY783" s="12">
        <f t="shared" si="1756"/>
        <v>0</v>
      </c>
      <c r="CZ783" s="12">
        <f t="shared" si="1756"/>
        <v>0</v>
      </c>
      <c r="DA783" s="12">
        <f t="shared" si="1756"/>
        <v>0</v>
      </c>
      <c r="DB783" s="12">
        <f t="shared" si="1756"/>
        <v>0</v>
      </c>
      <c r="DC783" s="12">
        <f t="shared" si="1756"/>
        <v>0</v>
      </c>
      <c r="DD783" s="12">
        <f t="shared" si="1756"/>
        <v>0</v>
      </c>
      <c r="DE783" s="12">
        <f t="shared" si="1757"/>
        <v>0</v>
      </c>
      <c r="DF783" s="12">
        <f t="shared" si="1757"/>
        <v>0</v>
      </c>
      <c r="DG783" s="12">
        <f t="shared" si="1757"/>
        <v>0</v>
      </c>
      <c r="DH783" s="12">
        <f t="shared" si="1757"/>
        <v>0</v>
      </c>
      <c r="DI783" s="12">
        <f t="shared" si="1757"/>
        <v>0</v>
      </c>
      <c r="DJ783" s="12">
        <f t="shared" si="1757"/>
        <v>0</v>
      </c>
      <c r="DK783" s="12">
        <f t="shared" si="1757"/>
        <v>0</v>
      </c>
      <c r="DL783" s="12">
        <f t="shared" si="1757"/>
        <v>0</v>
      </c>
      <c r="DM783" s="12">
        <f t="shared" si="1757"/>
        <v>0</v>
      </c>
      <c r="DN783" s="12">
        <f t="shared" si="1757"/>
        <v>0</v>
      </c>
      <c r="DO783" s="12">
        <f t="shared" si="1758"/>
        <v>0</v>
      </c>
      <c r="DP783" s="12">
        <f t="shared" si="1758"/>
        <v>0</v>
      </c>
      <c r="DQ783" s="12">
        <f t="shared" si="1758"/>
        <v>0</v>
      </c>
      <c r="DR783" s="12">
        <f t="shared" si="1758"/>
        <v>0</v>
      </c>
      <c r="DS783" s="12">
        <f t="shared" si="1758"/>
        <v>0</v>
      </c>
      <c r="DT783" s="12">
        <f t="shared" si="1758"/>
        <v>0</v>
      </c>
      <c r="DU783" s="12">
        <f t="shared" si="1758"/>
        <v>0</v>
      </c>
      <c r="DV783" s="12">
        <f t="shared" si="1758"/>
        <v>0</v>
      </c>
      <c r="DW783" s="12">
        <f t="shared" si="1758"/>
        <v>0</v>
      </c>
      <c r="DX783" s="12">
        <f t="shared" si="1758"/>
        <v>0</v>
      </c>
      <c r="DY783" s="12">
        <f t="shared" si="1758"/>
        <v>0</v>
      </c>
    </row>
    <row r="784" spans="1:129" x14ac:dyDescent="0.3">
      <c r="D784" s="129"/>
      <c r="F784" s="128"/>
      <c r="I784" s="12"/>
      <c r="J784" s="12"/>
      <c r="K784" s="12"/>
      <c r="L784" s="12"/>
      <c r="M784" s="12"/>
      <c r="N784" s="12"/>
      <c r="O784" s="12"/>
      <c r="P784" s="12"/>
      <c r="Q784" s="12"/>
      <c r="R784" s="12"/>
      <c r="S784" s="12"/>
      <c r="T784" s="12"/>
      <c r="U784" s="12"/>
      <c r="V784" s="12"/>
      <c r="W784" s="12"/>
      <c r="X784" s="12"/>
      <c r="Y784" s="12"/>
      <c r="Z784" s="12"/>
      <c r="AA784" s="12"/>
      <c r="AB784" s="12"/>
      <c r="AC784" s="12"/>
      <c r="AD784" s="12"/>
      <c r="AE784" s="12"/>
      <c r="AF784" s="12"/>
      <c r="AG784" s="12"/>
      <c r="AH784" s="12"/>
      <c r="AI784" s="12"/>
      <c r="AJ784" s="12"/>
      <c r="AK784" s="12"/>
      <c r="AL784" s="12"/>
      <c r="AM784" s="12"/>
      <c r="AN784" s="12"/>
      <c r="AO784" s="12"/>
      <c r="AP784" s="12"/>
      <c r="AQ784" s="12"/>
      <c r="AR784" s="12"/>
      <c r="AS784" s="12"/>
      <c r="AT784" s="12"/>
      <c r="AU784" s="12"/>
      <c r="AV784" s="12"/>
      <c r="AW784" s="12"/>
      <c r="AX784" s="12"/>
      <c r="AY784" s="12"/>
      <c r="AZ784" s="12"/>
      <c r="BA784" s="12"/>
      <c r="BB784" s="12"/>
      <c r="BC784" s="12"/>
      <c r="BD784" s="12"/>
      <c r="BE784" s="12"/>
      <c r="BF784" s="12"/>
      <c r="BG784" s="12"/>
      <c r="BH784" s="12"/>
      <c r="BI784" s="12"/>
      <c r="BJ784" s="12"/>
      <c r="BK784" s="12"/>
      <c r="BL784" s="12"/>
      <c r="BM784" s="12"/>
      <c r="BN784" s="12"/>
      <c r="BO784" s="12"/>
      <c r="BP784" s="12"/>
      <c r="BQ784" s="12"/>
      <c r="BR784" s="12"/>
      <c r="BS784" s="12"/>
      <c r="BT784" s="12"/>
      <c r="BU784" s="12"/>
      <c r="BV784" s="12"/>
      <c r="BW784" s="12"/>
      <c r="BX784" s="12"/>
      <c r="BY784" s="12"/>
      <c r="BZ784" s="12"/>
      <c r="CA784" s="12"/>
      <c r="CB784" s="12"/>
      <c r="CC784" s="12"/>
      <c r="CD784" s="12"/>
      <c r="CE784" s="12"/>
      <c r="CF784" s="12"/>
      <c r="CG784" s="12"/>
      <c r="CH784" s="12"/>
      <c r="CI784" s="12"/>
      <c r="CJ784" s="12"/>
      <c r="CK784" s="12"/>
      <c r="CL784" s="12"/>
      <c r="CM784" s="12"/>
      <c r="CN784" s="12"/>
      <c r="CO784" s="12"/>
      <c r="CP784" s="12"/>
      <c r="CQ784" s="12"/>
      <c r="CR784" s="12"/>
      <c r="CS784" s="12"/>
      <c r="CT784" s="12"/>
      <c r="CU784" s="12"/>
      <c r="CV784" s="12"/>
      <c r="CW784" s="12"/>
      <c r="CX784" s="12"/>
      <c r="CY784" s="12"/>
      <c r="CZ784" s="12"/>
      <c r="DA784" s="12"/>
      <c r="DB784" s="12"/>
      <c r="DC784" s="12"/>
      <c r="DD784" s="12"/>
      <c r="DE784" s="12"/>
      <c r="DF784" s="12"/>
      <c r="DG784" s="12"/>
      <c r="DH784" s="12"/>
      <c r="DI784" s="12"/>
      <c r="DJ784" s="12"/>
      <c r="DK784" s="12"/>
      <c r="DL784" s="12"/>
      <c r="DM784" s="12"/>
      <c r="DN784" s="12"/>
      <c r="DO784" s="12"/>
      <c r="DP784" s="12"/>
      <c r="DQ784" s="12"/>
      <c r="DR784" s="12"/>
      <c r="DS784" s="12"/>
      <c r="DT784" s="12"/>
      <c r="DU784" s="12"/>
      <c r="DV784" s="12"/>
      <c r="DW784" s="12"/>
      <c r="DX784" s="12"/>
      <c r="DY784" s="12"/>
    </row>
    <row r="785" spans="2:129" x14ac:dyDescent="0.3">
      <c r="B785" s="2" t="str">
        <f>Product!$G$2</f>
        <v>Phase 2</v>
      </c>
      <c r="C785" s="2" t="str">
        <f>Product!$G$3</f>
        <v>50' Wide</v>
      </c>
      <c r="D785" s="129">
        <f>SUMIFS(INDEX(Product!$B$2:$U$97, MATCH(D779, Product!$B$2:$B$97, 0), ), Product!$B$2:$U$2, $B785, Product!$B$3:$U$3, $C785)</f>
        <v>9930000</v>
      </c>
      <c r="F785" s="128"/>
      <c r="G785" s="11">
        <f>SUM(H785:DZ785)</f>
        <v>-390836.05761450075</v>
      </c>
      <c r="I785" s="12">
        <f t="shared" ref="I785:R787" si="1759">I$777*$D785/SUM($D$780:$D$800)</f>
        <v>0</v>
      </c>
      <c r="J785" s="12">
        <f t="shared" si="1759"/>
        <v>-5142.5797054539571</v>
      </c>
      <c r="K785" s="12">
        <f t="shared" si="1759"/>
        <v>-36158.763553973135</v>
      </c>
      <c r="L785" s="12">
        <f t="shared" si="1759"/>
        <v>-12052.921184657711</v>
      </c>
      <c r="M785" s="12">
        <f t="shared" si="1759"/>
        <v>-16070.561579543615</v>
      </c>
      <c r="N785" s="12">
        <f t="shared" si="1759"/>
        <v>-24105.842369315422</v>
      </c>
      <c r="O785" s="12">
        <f t="shared" si="1759"/>
        <v>-48211.684738630844</v>
      </c>
      <c r="P785" s="12">
        <f t="shared" si="1759"/>
        <v>-28927.010843178508</v>
      </c>
      <c r="Q785" s="12">
        <f t="shared" si="1759"/>
        <v>-30534.067001132869</v>
      </c>
      <c r="R785" s="12">
        <f t="shared" si="1759"/>
        <v>-31337.595080110052</v>
      </c>
      <c r="S785" s="12">
        <f t="shared" ref="S785:AB787" si="1760">S$777*$D785/SUM($D$780:$D$800)</f>
        <v>-32944.651238064413</v>
      </c>
      <c r="T785" s="12">
        <f t="shared" si="1760"/>
        <v>-57854.021686357017</v>
      </c>
      <c r="U785" s="12">
        <f t="shared" si="1760"/>
        <v>-28927.010843178508</v>
      </c>
      <c r="V785" s="12">
        <f t="shared" si="1760"/>
        <v>-19284.673895452339</v>
      </c>
      <c r="W785" s="12">
        <f t="shared" si="1760"/>
        <v>-14463.505421589254</v>
      </c>
      <c r="X785" s="12">
        <f t="shared" si="1760"/>
        <v>-4821.1684738630847</v>
      </c>
      <c r="Y785" s="12">
        <f t="shared" si="1760"/>
        <v>0</v>
      </c>
      <c r="Z785" s="12">
        <f t="shared" si="1760"/>
        <v>0</v>
      </c>
      <c r="AA785" s="12">
        <f t="shared" si="1760"/>
        <v>0</v>
      </c>
      <c r="AB785" s="12">
        <f t="shared" si="1760"/>
        <v>0</v>
      </c>
      <c r="AC785" s="12">
        <f t="shared" ref="AC785:AL787" si="1761">AC$777*$D785/SUM($D$780:$D$800)</f>
        <v>0</v>
      </c>
      <c r="AD785" s="12">
        <f t="shared" si="1761"/>
        <v>0</v>
      </c>
      <c r="AE785" s="12">
        <f t="shared" si="1761"/>
        <v>0</v>
      </c>
      <c r="AF785" s="12">
        <f t="shared" si="1761"/>
        <v>0</v>
      </c>
      <c r="AG785" s="12">
        <f t="shared" si="1761"/>
        <v>0</v>
      </c>
      <c r="AH785" s="12">
        <f t="shared" si="1761"/>
        <v>0</v>
      </c>
      <c r="AI785" s="12">
        <f t="shared" si="1761"/>
        <v>0</v>
      </c>
      <c r="AJ785" s="12">
        <f t="shared" si="1761"/>
        <v>0</v>
      </c>
      <c r="AK785" s="12">
        <f t="shared" si="1761"/>
        <v>0</v>
      </c>
      <c r="AL785" s="12">
        <f t="shared" si="1761"/>
        <v>0</v>
      </c>
      <c r="AM785" s="12">
        <f t="shared" ref="AM785:AV787" si="1762">AM$777*$D785/SUM($D$780:$D$800)</f>
        <v>0</v>
      </c>
      <c r="AN785" s="12">
        <f t="shared" si="1762"/>
        <v>0</v>
      </c>
      <c r="AO785" s="12">
        <f t="shared" si="1762"/>
        <v>0</v>
      </c>
      <c r="AP785" s="12">
        <f t="shared" si="1762"/>
        <v>0</v>
      </c>
      <c r="AQ785" s="12">
        <f t="shared" si="1762"/>
        <v>0</v>
      </c>
      <c r="AR785" s="12">
        <f t="shared" si="1762"/>
        <v>0</v>
      </c>
      <c r="AS785" s="12">
        <f t="shared" si="1762"/>
        <v>0</v>
      </c>
      <c r="AT785" s="12">
        <f t="shared" si="1762"/>
        <v>0</v>
      </c>
      <c r="AU785" s="12">
        <f t="shared" si="1762"/>
        <v>0</v>
      </c>
      <c r="AV785" s="12">
        <f t="shared" si="1762"/>
        <v>0</v>
      </c>
      <c r="AW785" s="12">
        <f t="shared" ref="AW785:BF787" si="1763">AW$777*$D785/SUM($D$780:$D$800)</f>
        <v>0</v>
      </c>
      <c r="AX785" s="12">
        <f t="shared" si="1763"/>
        <v>0</v>
      </c>
      <c r="AY785" s="12">
        <f t="shared" si="1763"/>
        <v>0</v>
      </c>
      <c r="AZ785" s="12">
        <f t="shared" si="1763"/>
        <v>0</v>
      </c>
      <c r="BA785" s="12">
        <f t="shared" si="1763"/>
        <v>0</v>
      </c>
      <c r="BB785" s="12">
        <f t="shared" si="1763"/>
        <v>0</v>
      </c>
      <c r="BC785" s="12">
        <f t="shared" si="1763"/>
        <v>0</v>
      </c>
      <c r="BD785" s="12">
        <f t="shared" si="1763"/>
        <v>0</v>
      </c>
      <c r="BE785" s="12">
        <f t="shared" si="1763"/>
        <v>0</v>
      </c>
      <c r="BF785" s="12">
        <f t="shared" si="1763"/>
        <v>0</v>
      </c>
      <c r="BG785" s="12">
        <f t="shared" ref="BG785:BP787" si="1764">BG$777*$D785/SUM($D$780:$D$800)</f>
        <v>0</v>
      </c>
      <c r="BH785" s="12">
        <f t="shared" si="1764"/>
        <v>0</v>
      </c>
      <c r="BI785" s="12">
        <f t="shared" si="1764"/>
        <v>0</v>
      </c>
      <c r="BJ785" s="12">
        <f t="shared" si="1764"/>
        <v>0</v>
      </c>
      <c r="BK785" s="12">
        <f t="shared" si="1764"/>
        <v>0</v>
      </c>
      <c r="BL785" s="12">
        <f t="shared" si="1764"/>
        <v>0</v>
      </c>
      <c r="BM785" s="12">
        <f t="shared" si="1764"/>
        <v>0</v>
      </c>
      <c r="BN785" s="12">
        <f t="shared" si="1764"/>
        <v>0</v>
      </c>
      <c r="BO785" s="12">
        <f t="shared" si="1764"/>
        <v>0</v>
      </c>
      <c r="BP785" s="12">
        <f t="shared" si="1764"/>
        <v>0</v>
      </c>
      <c r="BQ785" s="12">
        <f t="shared" ref="BQ785:BZ787" si="1765">BQ$777*$D785/SUM($D$780:$D$800)</f>
        <v>0</v>
      </c>
      <c r="BR785" s="12">
        <f t="shared" si="1765"/>
        <v>0</v>
      </c>
      <c r="BS785" s="12">
        <f t="shared" si="1765"/>
        <v>0</v>
      </c>
      <c r="BT785" s="12">
        <f t="shared" si="1765"/>
        <v>0</v>
      </c>
      <c r="BU785" s="12">
        <f t="shared" si="1765"/>
        <v>0</v>
      </c>
      <c r="BV785" s="12">
        <f t="shared" si="1765"/>
        <v>0</v>
      </c>
      <c r="BW785" s="12">
        <f t="shared" si="1765"/>
        <v>0</v>
      </c>
      <c r="BX785" s="12">
        <f t="shared" si="1765"/>
        <v>0</v>
      </c>
      <c r="BY785" s="12">
        <f t="shared" si="1765"/>
        <v>0</v>
      </c>
      <c r="BZ785" s="12">
        <f t="shared" si="1765"/>
        <v>0</v>
      </c>
      <c r="CA785" s="12">
        <f t="shared" ref="CA785:CJ787" si="1766">CA$777*$D785/SUM($D$780:$D$800)</f>
        <v>0</v>
      </c>
      <c r="CB785" s="12">
        <f t="shared" si="1766"/>
        <v>0</v>
      </c>
      <c r="CC785" s="12">
        <f t="shared" si="1766"/>
        <v>0</v>
      </c>
      <c r="CD785" s="12">
        <f t="shared" si="1766"/>
        <v>0</v>
      </c>
      <c r="CE785" s="12">
        <f t="shared" si="1766"/>
        <v>0</v>
      </c>
      <c r="CF785" s="12">
        <f t="shared" si="1766"/>
        <v>0</v>
      </c>
      <c r="CG785" s="12">
        <f t="shared" si="1766"/>
        <v>0</v>
      </c>
      <c r="CH785" s="12">
        <f t="shared" si="1766"/>
        <v>0</v>
      </c>
      <c r="CI785" s="12">
        <f t="shared" si="1766"/>
        <v>0</v>
      </c>
      <c r="CJ785" s="12">
        <f t="shared" si="1766"/>
        <v>0</v>
      </c>
      <c r="CK785" s="12">
        <f t="shared" ref="CK785:CT787" si="1767">CK$777*$D785/SUM($D$780:$D$800)</f>
        <v>0</v>
      </c>
      <c r="CL785" s="12">
        <f t="shared" si="1767"/>
        <v>0</v>
      </c>
      <c r="CM785" s="12">
        <f t="shared" si="1767"/>
        <v>0</v>
      </c>
      <c r="CN785" s="12">
        <f t="shared" si="1767"/>
        <v>0</v>
      </c>
      <c r="CO785" s="12">
        <f t="shared" si="1767"/>
        <v>0</v>
      </c>
      <c r="CP785" s="12">
        <f t="shared" si="1767"/>
        <v>0</v>
      </c>
      <c r="CQ785" s="12">
        <f t="shared" si="1767"/>
        <v>0</v>
      </c>
      <c r="CR785" s="12">
        <f t="shared" si="1767"/>
        <v>0</v>
      </c>
      <c r="CS785" s="12">
        <f t="shared" si="1767"/>
        <v>0</v>
      </c>
      <c r="CT785" s="12">
        <f t="shared" si="1767"/>
        <v>0</v>
      </c>
      <c r="CU785" s="12">
        <f t="shared" ref="CU785:DD787" si="1768">CU$777*$D785/SUM($D$780:$D$800)</f>
        <v>0</v>
      </c>
      <c r="CV785" s="12">
        <f t="shared" si="1768"/>
        <v>0</v>
      </c>
      <c r="CW785" s="12">
        <f t="shared" si="1768"/>
        <v>0</v>
      </c>
      <c r="CX785" s="12">
        <f t="shared" si="1768"/>
        <v>0</v>
      </c>
      <c r="CY785" s="12">
        <f t="shared" si="1768"/>
        <v>0</v>
      </c>
      <c r="CZ785" s="12">
        <f t="shared" si="1768"/>
        <v>0</v>
      </c>
      <c r="DA785" s="12">
        <f t="shared" si="1768"/>
        <v>0</v>
      </c>
      <c r="DB785" s="12">
        <f t="shared" si="1768"/>
        <v>0</v>
      </c>
      <c r="DC785" s="12">
        <f t="shared" si="1768"/>
        <v>0</v>
      </c>
      <c r="DD785" s="12">
        <f t="shared" si="1768"/>
        <v>0</v>
      </c>
      <c r="DE785" s="12">
        <f t="shared" ref="DE785:DN787" si="1769">DE$777*$D785/SUM($D$780:$D$800)</f>
        <v>0</v>
      </c>
      <c r="DF785" s="12">
        <f t="shared" si="1769"/>
        <v>0</v>
      </c>
      <c r="DG785" s="12">
        <f t="shared" si="1769"/>
        <v>0</v>
      </c>
      <c r="DH785" s="12">
        <f t="shared" si="1769"/>
        <v>0</v>
      </c>
      <c r="DI785" s="12">
        <f t="shared" si="1769"/>
        <v>0</v>
      </c>
      <c r="DJ785" s="12">
        <f t="shared" si="1769"/>
        <v>0</v>
      </c>
      <c r="DK785" s="12">
        <f t="shared" si="1769"/>
        <v>0</v>
      </c>
      <c r="DL785" s="12">
        <f t="shared" si="1769"/>
        <v>0</v>
      </c>
      <c r="DM785" s="12">
        <f t="shared" si="1769"/>
        <v>0</v>
      </c>
      <c r="DN785" s="12">
        <f t="shared" si="1769"/>
        <v>0</v>
      </c>
      <c r="DO785" s="12">
        <f t="shared" ref="DO785:DY787" si="1770">DO$777*$D785/SUM($D$780:$D$800)</f>
        <v>0</v>
      </c>
      <c r="DP785" s="12">
        <f t="shared" si="1770"/>
        <v>0</v>
      </c>
      <c r="DQ785" s="12">
        <f t="shared" si="1770"/>
        <v>0</v>
      </c>
      <c r="DR785" s="12">
        <f t="shared" si="1770"/>
        <v>0</v>
      </c>
      <c r="DS785" s="12">
        <f t="shared" si="1770"/>
        <v>0</v>
      </c>
      <c r="DT785" s="12">
        <f t="shared" si="1770"/>
        <v>0</v>
      </c>
      <c r="DU785" s="12">
        <f t="shared" si="1770"/>
        <v>0</v>
      </c>
      <c r="DV785" s="12">
        <f t="shared" si="1770"/>
        <v>0</v>
      </c>
      <c r="DW785" s="12">
        <f t="shared" si="1770"/>
        <v>0</v>
      </c>
      <c r="DX785" s="12">
        <f t="shared" si="1770"/>
        <v>0</v>
      </c>
      <c r="DY785" s="12">
        <f t="shared" si="1770"/>
        <v>0</v>
      </c>
    </row>
    <row r="786" spans="2:129" x14ac:dyDescent="0.3">
      <c r="B786" s="2" t="str">
        <f>Product!$H$2</f>
        <v>Phase 2</v>
      </c>
      <c r="C786" s="2" t="str">
        <f>Product!$H$3</f>
        <v>60' Wide</v>
      </c>
      <c r="D786" s="129">
        <f>SUMIFS(INDEX(Product!$B$2:$U$97, MATCH(D779, Product!$B$2:$B$97, 0), ), Product!$B$2:$U$2, $B786, Product!$B$3:$U$3, $C786)</f>
        <v>11775000</v>
      </c>
      <c r="F786" s="128"/>
      <c r="G786" s="11">
        <f>SUM(H786:DZ786)</f>
        <v>-463453.63327399251</v>
      </c>
      <c r="I786" s="12">
        <f t="shared" si="1759"/>
        <v>0</v>
      </c>
      <c r="J786" s="12">
        <f t="shared" si="1759"/>
        <v>-6098.074122026218</v>
      </c>
      <c r="K786" s="12">
        <f t="shared" si="1759"/>
        <v>-42877.083670496846</v>
      </c>
      <c r="L786" s="12">
        <f t="shared" si="1759"/>
        <v>-14292.361223498949</v>
      </c>
      <c r="M786" s="12">
        <f t="shared" si="1759"/>
        <v>-19056.481631331932</v>
      </c>
      <c r="N786" s="12">
        <f t="shared" si="1759"/>
        <v>-28584.722446997897</v>
      </c>
      <c r="O786" s="12">
        <f t="shared" si="1759"/>
        <v>-57169.444893995795</v>
      </c>
      <c r="P786" s="12">
        <f t="shared" si="1759"/>
        <v>-34301.666936397472</v>
      </c>
      <c r="Q786" s="12">
        <f t="shared" si="1759"/>
        <v>-36207.315099530671</v>
      </c>
      <c r="R786" s="12">
        <f t="shared" si="1759"/>
        <v>-37160.139181097264</v>
      </c>
      <c r="S786" s="12">
        <f t="shared" si="1760"/>
        <v>-39065.787344230455</v>
      </c>
      <c r="T786" s="12">
        <f t="shared" si="1760"/>
        <v>-68603.333872794945</v>
      </c>
      <c r="U786" s="12">
        <f t="shared" si="1760"/>
        <v>-34301.666936397472</v>
      </c>
      <c r="V786" s="12">
        <f t="shared" si="1760"/>
        <v>-22867.777957598319</v>
      </c>
      <c r="W786" s="12">
        <f t="shared" si="1760"/>
        <v>-17150.833468198736</v>
      </c>
      <c r="X786" s="12">
        <f t="shared" si="1760"/>
        <v>-5716.9444893995797</v>
      </c>
      <c r="Y786" s="12">
        <f t="shared" si="1760"/>
        <v>0</v>
      </c>
      <c r="Z786" s="12">
        <f t="shared" si="1760"/>
        <v>0</v>
      </c>
      <c r="AA786" s="12">
        <f t="shared" si="1760"/>
        <v>0</v>
      </c>
      <c r="AB786" s="12">
        <f t="shared" si="1760"/>
        <v>0</v>
      </c>
      <c r="AC786" s="12">
        <f t="shared" si="1761"/>
        <v>0</v>
      </c>
      <c r="AD786" s="12">
        <f t="shared" si="1761"/>
        <v>0</v>
      </c>
      <c r="AE786" s="12">
        <f t="shared" si="1761"/>
        <v>0</v>
      </c>
      <c r="AF786" s="12">
        <f t="shared" si="1761"/>
        <v>0</v>
      </c>
      <c r="AG786" s="12">
        <f t="shared" si="1761"/>
        <v>0</v>
      </c>
      <c r="AH786" s="12">
        <f t="shared" si="1761"/>
        <v>0</v>
      </c>
      <c r="AI786" s="12">
        <f t="shared" si="1761"/>
        <v>0</v>
      </c>
      <c r="AJ786" s="12">
        <f t="shared" si="1761"/>
        <v>0</v>
      </c>
      <c r="AK786" s="12">
        <f t="shared" si="1761"/>
        <v>0</v>
      </c>
      <c r="AL786" s="12">
        <f t="shared" si="1761"/>
        <v>0</v>
      </c>
      <c r="AM786" s="12">
        <f t="shared" si="1762"/>
        <v>0</v>
      </c>
      <c r="AN786" s="12">
        <f t="shared" si="1762"/>
        <v>0</v>
      </c>
      <c r="AO786" s="12">
        <f t="shared" si="1762"/>
        <v>0</v>
      </c>
      <c r="AP786" s="12">
        <f t="shared" si="1762"/>
        <v>0</v>
      </c>
      <c r="AQ786" s="12">
        <f t="shared" si="1762"/>
        <v>0</v>
      </c>
      <c r="AR786" s="12">
        <f t="shared" si="1762"/>
        <v>0</v>
      </c>
      <c r="AS786" s="12">
        <f t="shared" si="1762"/>
        <v>0</v>
      </c>
      <c r="AT786" s="12">
        <f t="shared" si="1762"/>
        <v>0</v>
      </c>
      <c r="AU786" s="12">
        <f t="shared" si="1762"/>
        <v>0</v>
      </c>
      <c r="AV786" s="12">
        <f t="shared" si="1762"/>
        <v>0</v>
      </c>
      <c r="AW786" s="12">
        <f t="shared" si="1763"/>
        <v>0</v>
      </c>
      <c r="AX786" s="12">
        <f t="shared" si="1763"/>
        <v>0</v>
      </c>
      <c r="AY786" s="12">
        <f t="shared" si="1763"/>
        <v>0</v>
      </c>
      <c r="AZ786" s="12">
        <f t="shared" si="1763"/>
        <v>0</v>
      </c>
      <c r="BA786" s="12">
        <f t="shared" si="1763"/>
        <v>0</v>
      </c>
      <c r="BB786" s="12">
        <f t="shared" si="1763"/>
        <v>0</v>
      </c>
      <c r="BC786" s="12">
        <f t="shared" si="1763"/>
        <v>0</v>
      </c>
      <c r="BD786" s="12">
        <f t="shared" si="1763"/>
        <v>0</v>
      </c>
      <c r="BE786" s="12">
        <f t="shared" si="1763"/>
        <v>0</v>
      </c>
      <c r="BF786" s="12">
        <f t="shared" si="1763"/>
        <v>0</v>
      </c>
      <c r="BG786" s="12">
        <f t="shared" si="1764"/>
        <v>0</v>
      </c>
      <c r="BH786" s="12">
        <f t="shared" si="1764"/>
        <v>0</v>
      </c>
      <c r="BI786" s="12">
        <f t="shared" si="1764"/>
        <v>0</v>
      </c>
      <c r="BJ786" s="12">
        <f t="shared" si="1764"/>
        <v>0</v>
      </c>
      <c r="BK786" s="12">
        <f t="shared" si="1764"/>
        <v>0</v>
      </c>
      <c r="BL786" s="12">
        <f t="shared" si="1764"/>
        <v>0</v>
      </c>
      <c r="BM786" s="12">
        <f t="shared" si="1764"/>
        <v>0</v>
      </c>
      <c r="BN786" s="12">
        <f t="shared" si="1764"/>
        <v>0</v>
      </c>
      <c r="BO786" s="12">
        <f t="shared" si="1764"/>
        <v>0</v>
      </c>
      <c r="BP786" s="12">
        <f t="shared" si="1764"/>
        <v>0</v>
      </c>
      <c r="BQ786" s="12">
        <f t="shared" si="1765"/>
        <v>0</v>
      </c>
      <c r="BR786" s="12">
        <f t="shared" si="1765"/>
        <v>0</v>
      </c>
      <c r="BS786" s="12">
        <f t="shared" si="1765"/>
        <v>0</v>
      </c>
      <c r="BT786" s="12">
        <f t="shared" si="1765"/>
        <v>0</v>
      </c>
      <c r="BU786" s="12">
        <f t="shared" si="1765"/>
        <v>0</v>
      </c>
      <c r="BV786" s="12">
        <f t="shared" si="1765"/>
        <v>0</v>
      </c>
      <c r="BW786" s="12">
        <f t="shared" si="1765"/>
        <v>0</v>
      </c>
      <c r="BX786" s="12">
        <f t="shared" si="1765"/>
        <v>0</v>
      </c>
      <c r="BY786" s="12">
        <f t="shared" si="1765"/>
        <v>0</v>
      </c>
      <c r="BZ786" s="12">
        <f t="shared" si="1765"/>
        <v>0</v>
      </c>
      <c r="CA786" s="12">
        <f t="shared" si="1766"/>
        <v>0</v>
      </c>
      <c r="CB786" s="12">
        <f t="shared" si="1766"/>
        <v>0</v>
      </c>
      <c r="CC786" s="12">
        <f t="shared" si="1766"/>
        <v>0</v>
      </c>
      <c r="CD786" s="12">
        <f t="shared" si="1766"/>
        <v>0</v>
      </c>
      <c r="CE786" s="12">
        <f t="shared" si="1766"/>
        <v>0</v>
      </c>
      <c r="CF786" s="12">
        <f t="shared" si="1766"/>
        <v>0</v>
      </c>
      <c r="CG786" s="12">
        <f t="shared" si="1766"/>
        <v>0</v>
      </c>
      <c r="CH786" s="12">
        <f t="shared" si="1766"/>
        <v>0</v>
      </c>
      <c r="CI786" s="12">
        <f t="shared" si="1766"/>
        <v>0</v>
      </c>
      <c r="CJ786" s="12">
        <f t="shared" si="1766"/>
        <v>0</v>
      </c>
      <c r="CK786" s="12">
        <f t="shared" si="1767"/>
        <v>0</v>
      </c>
      <c r="CL786" s="12">
        <f t="shared" si="1767"/>
        <v>0</v>
      </c>
      <c r="CM786" s="12">
        <f t="shared" si="1767"/>
        <v>0</v>
      </c>
      <c r="CN786" s="12">
        <f t="shared" si="1767"/>
        <v>0</v>
      </c>
      <c r="CO786" s="12">
        <f t="shared" si="1767"/>
        <v>0</v>
      </c>
      <c r="CP786" s="12">
        <f t="shared" si="1767"/>
        <v>0</v>
      </c>
      <c r="CQ786" s="12">
        <f t="shared" si="1767"/>
        <v>0</v>
      </c>
      <c r="CR786" s="12">
        <f t="shared" si="1767"/>
        <v>0</v>
      </c>
      <c r="CS786" s="12">
        <f t="shared" si="1767"/>
        <v>0</v>
      </c>
      <c r="CT786" s="12">
        <f t="shared" si="1767"/>
        <v>0</v>
      </c>
      <c r="CU786" s="12">
        <f t="shared" si="1768"/>
        <v>0</v>
      </c>
      <c r="CV786" s="12">
        <f t="shared" si="1768"/>
        <v>0</v>
      </c>
      <c r="CW786" s="12">
        <f t="shared" si="1768"/>
        <v>0</v>
      </c>
      <c r="CX786" s="12">
        <f t="shared" si="1768"/>
        <v>0</v>
      </c>
      <c r="CY786" s="12">
        <f t="shared" si="1768"/>
        <v>0</v>
      </c>
      <c r="CZ786" s="12">
        <f t="shared" si="1768"/>
        <v>0</v>
      </c>
      <c r="DA786" s="12">
        <f t="shared" si="1768"/>
        <v>0</v>
      </c>
      <c r="DB786" s="12">
        <f t="shared" si="1768"/>
        <v>0</v>
      </c>
      <c r="DC786" s="12">
        <f t="shared" si="1768"/>
        <v>0</v>
      </c>
      <c r="DD786" s="12">
        <f t="shared" si="1768"/>
        <v>0</v>
      </c>
      <c r="DE786" s="12">
        <f t="shared" si="1769"/>
        <v>0</v>
      </c>
      <c r="DF786" s="12">
        <f t="shared" si="1769"/>
        <v>0</v>
      </c>
      <c r="DG786" s="12">
        <f t="shared" si="1769"/>
        <v>0</v>
      </c>
      <c r="DH786" s="12">
        <f t="shared" si="1769"/>
        <v>0</v>
      </c>
      <c r="DI786" s="12">
        <f t="shared" si="1769"/>
        <v>0</v>
      </c>
      <c r="DJ786" s="12">
        <f t="shared" si="1769"/>
        <v>0</v>
      </c>
      <c r="DK786" s="12">
        <f t="shared" si="1769"/>
        <v>0</v>
      </c>
      <c r="DL786" s="12">
        <f t="shared" si="1769"/>
        <v>0</v>
      </c>
      <c r="DM786" s="12">
        <f t="shared" si="1769"/>
        <v>0</v>
      </c>
      <c r="DN786" s="12">
        <f t="shared" si="1769"/>
        <v>0</v>
      </c>
      <c r="DO786" s="12">
        <f t="shared" si="1770"/>
        <v>0</v>
      </c>
      <c r="DP786" s="12">
        <f t="shared" si="1770"/>
        <v>0</v>
      </c>
      <c r="DQ786" s="12">
        <f t="shared" si="1770"/>
        <v>0</v>
      </c>
      <c r="DR786" s="12">
        <f t="shared" si="1770"/>
        <v>0</v>
      </c>
      <c r="DS786" s="12">
        <f t="shared" si="1770"/>
        <v>0</v>
      </c>
      <c r="DT786" s="12">
        <f t="shared" si="1770"/>
        <v>0</v>
      </c>
      <c r="DU786" s="12">
        <f t="shared" si="1770"/>
        <v>0</v>
      </c>
      <c r="DV786" s="12">
        <f t="shared" si="1770"/>
        <v>0</v>
      </c>
      <c r="DW786" s="12">
        <f t="shared" si="1770"/>
        <v>0</v>
      </c>
      <c r="DX786" s="12">
        <f t="shared" si="1770"/>
        <v>0</v>
      </c>
      <c r="DY786" s="12">
        <f t="shared" si="1770"/>
        <v>0</v>
      </c>
    </row>
    <row r="787" spans="2:129" x14ac:dyDescent="0.3">
      <c r="B787" s="2" t="str">
        <f>Product!$I$2</f>
        <v>Phase 2</v>
      </c>
      <c r="C787" s="2" t="str">
        <f>Product!$I$3</f>
        <v>75' Wide</v>
      </c>
      <c r="D787" s="129">
        <f>SUMIFS(INDEX(Product!$B$2:$U$97, MATCH(D779, Product!$B$2:$B$97, 0), ), Product!$B$2:$U$2, $B787, Product!$B$3:$U$3, $C787)</f>
        <v>9190000</v>
      </c>
      <c r="F787" s="128"/>
      <c r="G787" s="11">
        <f>SUM(H787:DZ787)</f>
        <v>-361710.30911150674</v>
      </c>
      <c r="I787" s="12">
        <f t="shared" si="1759"/>
        <v>0</v>
      </c>
      <c r="J787" s="12">
        <f t="shared" si="1759"/>
        <v>-4759.3461725198249</v>
      </c>
      <c r="K787" s="12">
        <f t="shared" si="1759"/>
        <v>-33464.152775530019</v>
      </c>
      <c r="L787" s="12">
        <f t="shared" si="1759"/>
        <v>-11154.71759184334</v>
      </c>
      <c r="M787" s="12">
        <f t="shared" si="1759"/>
        <v>-14872.956789124453</v>
      </c>
      <c r="N787" s="12">
        <f t="shared" si="1759"/>
        <v>-22309.435183686681</v>
      </c>
      <c r="O787" s="12">
        <f t="shared" si="1759"/>
        <v>-44618.870367373362</v>
      </c>
      <c r="P787" s="12">
        <f t="shared" si="1759"/>
        <v>-26771.322220424016</v>
      </c>
      <c r="Q787" s="12">
        <f t="shared" si="1759"/>
        <v>-28258.617899336463</v>
      </c>
      <c r="R787" s="12">
        <f t="shared" si="1759"/>
        <v>-29002.265738792685</v>
      </c>
      <c r="S787" s="12">
        <f t="shared" si="1760"/>
        <v>-30489.561417705132</v>
      </c>
      <c r="T787" s="12">
        <f t="shared" si="1760"/>
        <v>-53542.644440848031</v>
      </c>
      <c r="U787" s="12">
        <f t="shared" si="1760"/>
        <v>-26771.322220424016</v>
      </c>
      <c r="V787" s="12">
        <f t="shared" si="1760"/>
        <v>-17847.548146949346</v>
      </c>
      <c r="W787" s="12">
        <f t="shared" si="1760"/>
        <v>-13385.661110212008</v>
      </c>
      <c r="X787" s="12">
        <f t="shared" si="1760"/>
        <v>-4461.8870367373365</v>
      </c>
      <c r="Y787" s="12">
        <f t="shared" si="1760"/>
        <v>0</v>
      </c>
      <c r="Z787" s="12">
        <f t="shared" si="1760"/>
        <v>0</v>
      </c>
      <c r="AA787" s="12">
        <f t="shared" si="1760"/>
        <v>0</v>
      </c>
      <c r="AB787" s="12">
        <f t="shared" si="1760"/>
        <v>0</v>
      </c>
      <c r="AC787" s="12">
        <f t="shared" si="1761"/>
        <v>0</v>
      </c>
      <c r="AD787" s="12">
        <f t="shared" si="1761"/>
        <v>0</v>
      </c>
      <c r="AE787" s="12">
        <f t="shared" si="1761"/>
        <v>0</v>
      </c>
      <c r="AF787" s="12">
        <f t="shared" si="1761"/>
        <v>0</v>
      </c>
      <c r="AG787" s="12">
        <f t="shared" si="1761"/>
        <v>0</v>
      </c>
      <c r="AH787" s="12">
        <f t="shared" si="1761"/>
        <v>0</v>
      </c>
      <c r="AI787" s="12">
        <f t="shared" si="1761"/>
        <v>0</v>
      </c>
      <c r="AJ787" s="12">
        <f t="shared" si="1761"/>
        <v>0</v>
      </c>
      <c r="AK787" s="12">
        <f t="shared" si="1761"/>
        <v>0</v>
      </c>
      <c r="AL787" s="12">
        <f t="shared" si="1761"/>
        <v>0</v>
      </c>
      <c r="AM787" s="12">
        <f t="shared" si="1762"/>
        <v>0</v>
      </c>
      <c r="AN787" s="12">
        <f t="shared" si="1762"/>
        <v>0</v>
      </c>
      <c r="AO787" s="12">
        <f t="shared" si="1762"/>
        <v>0</v>
      </c>
      <c r="AP787" s="12">
        <f t="shared" si="1762"/>
        <v>0</v>
      </c>
      <c r="AQ787" s="12">
        <f t="shared" si="1762"/>
        <v>0</v>
      </c>
      <c r="AR787" s="12">
        <f t="shared" si="1762"/>
        <v>0</v>
      </c>
      <c r="AS787" s="12">
        <f t="shared" si="1762"/>
        <v>0</v>
      </c>
      <c r="AT787" s="12">
        <f t="shared" si="1762"/>
        <v>0</v>
      </c>
      <c r="AU787" s="12">
        <f t="shared" si="1762"/>
        <v>0</v>
      </c>
      <c r="AV787" s="12">
        <f t="shared" si="1762"/>
        <v>0</v>
      </c>
      <c r="AW787" s="12">
        <f t="shared" si="1763"/>
        <v>0</v>
      </c>
      <c r="AX787" s="12">
        <f t="shared" si="1763"/>
        <v>0</v>
      </c>
      <c r="AY787" s="12">
        <f t="shared" si="1763"/>
        <v>0</v>
      </c>
      <c r="AZ787" s="12">
        <f t="shared" si="1763"/>
        <v>0</v>
      </c>
      <c r="BA787" s="12">
        <f t="shared" si="1763"/>
        <v>0</v>
      </c>
      <c r="BB787" s="12">
        <f t="shared" si="1763"/>
        <v>0</v>
      </c>
      <c r="BC787" s="12">
        <f t="shared" si="1763"/>
        <v>0</v>
      </c>
      <c r="BD787" s="12">
        <f t="shared" si="1763"/>
        <v>0</v>
      </c>
      <c r="BE787" s="12">
        <f t="shared" si="1763"/>
        <v>0</v>
      </c>
      <c r="BF787" s="12">
        <f t="shared" si="1763"/>
        <v>0</v>
      </c>
      <c r="BG787" s="12">
        <f t="shared" si="1764"/>
        <v>0</v>
      </c>
      <c r="BH787" s="12">
        <f t="shared" si="1764"/>
        <v>0</v>
      </c>
      <c r="BI787" s="12">
        <f t="shared" si="1764"/>
        <v>0</v>
      </c>
      <c r="BJ787" s="12">
        <f t="shared" si="1764"/>
        <v>0</v>
      </c>
      <c r="BK787" s="12">
        <f t="shared" si="1764"/>
        <v>0</v>
      </c>
      <c r="BL787" s="12">
        <f t="shared" si="1764"/>
        <v>0</v>
      </c>
      <c r="BM787" s="12">
        <f t="shared" si="1764"/>
        <v>0</v>
      </c>
      <c r="BN787" s="12">
        <f t="shared" si="1764"/>
        <v>0</v>
      </c>
      <c r="BO787" s="12">
        <f t="shared" si="1764"/>
        <v>0</v>
      </c>
      <c r="BP787" s="12">
        <f t="shared" si="1764"/>
        <v>0</v>
      </c>
      <c r="BQ787" s="12">
        <f t="shared" si="1765"/>
        <v>0</v>
      </c>
      <c r="BR787" s="12">
        <f t="shared" si="1765"/>
        <v>0</v>
      </c>
      <c r="BS787" s="12">
        <f t="shared" si="1765"/>
        <v>0</v>
      </c>
      <c r="BT787" s="12">
        <f t="shared" si="1765"/>
        <v>0</v>
      </c>
      <c r="BU787" s="12">
        <f t="shared" si="1765"/>
        <v>0</v>
      </c>
      <c r="BV787" s="12">
        <f t="shared" si="1765"/>
        <v>0</v>
      </c>
      <c r="BW787" s="12">
        <f t="shared" si="1765"/>
        <v>0</v>
      </c>
      <c r="BX787" s="12">
        <f t="shared" si="1765"/>
        <v>0</v>
      </c>
      <c r="BY787" s="12">
        <f t="shared" si="1765"/>
        <v>0</v>
      </c>
      <c r="BZ787" s="12">
        <f t="shared" si="1765"/>
        <v>0</v>
      </c>
      <c r="CA787" s="12">
        <f t="shared" si="1766"/>
        <v>0</v>
      </c>
      <c r="CB787" s="12">
        <f t="shared" si="1766"/>
        <v>0</v>
      </c>
      <c r="CC787" s="12">
        <f t="shared" si="1766"/>
        <v>0</v>
      </c>
      <c r="CD787" s="12">
        <f t="shared" si="1766"/>
        <v>0</v>
      </c>
      <c r="CE787" s="12">
        <f t="shared" si="1766"/>
        <v>0</v>
      </c>
      <c r="CF787" s="12">
        <f t="shared" si="1766"/>
        <v>0</v>
      </c>
      <c r="CG787" s="12">
        <f t="shared" si="1766"/>
        <v>0</v>
      </c>
      <c r="CH787" s="12">
        <f t="shared" si="1766"/>
        <v>0</v>
      </c>
      <c r="CI787" s="12">
        <f t="shared" si="1766"/>
        <v>0</v>
      </c>
      <c r="CJ787" s="12">
        <f t="shared" si="1766"/>
        <v>0</v>
      </c>
      <c r="CK787" s="12">
        <f t="shared" si="1767"/>
        <v>0</v>
      </c>
      <c r="CL787" s="12">
        <f t="shared" si="1767"/>
        <v>0</v>
      </c>
      <c r="CM787" s="12">
        <f t="shared" si="1767"/>
        <v>0</v>
      </c>
      <c r="CN787" s="12">
        <f t="shared" si="1767"/>
        <v>0</v>
      </c>
      <c r="CO787" s="12">
        <f t="shared" si="1767"/>
        <v>0</v>
      </c>
      <c r="CP787" s="12">
        <f t="shared" si="1767"/>
        <v>0</v>
      </c>
      <c r="CQ787" s="12">
        <f t="shared" si="1767"/>
        <v>0</v>
      </c>
      <c r="CR787" s="12">
        <f t="shared" si="1767"/>
        <v>0</v>
      </c>
      <c r="CS787" s="12">
        <f t="shared" si="1767"/>
        <v>0</v>
      </c>
      <c r="CT787" s="12">
        <f t="shared" si="1767"/>
        <v>0</v>
      </c>
      <c r="CU787" s="12">
        <f t="shared" si="1768"/>
        <v>0</v>
      </c>
      <c r="CV787" s="12">
        <f t="shared" si="1768"/>
        <v>0</v>
      </c>
      <c r="CW787" s="12">
        <f t="shared" si="1768"/>
        <v>0</v>
      </c>
      <c r="CX787" s="12">
        <f t="shared" si="1768"/>
        <v>0</v>
      </c>
      <c r="CY787" s="12">
        <f t="shared" si="1768"/>
        <v>0</v>
      </c>
      <c r="CZ787" s="12">
        <f t="shared" si="1768"/>
        <v>0</v>
      </c>
      <c r="DA787" s="12">
        <f t="shared" si="1768"/>
        <v>0</v>
      </c>
      <c r="DB787" s="12">
        <f t="shared" si="1768"/>
        <v>0</v>
      </c>
      <c r="DC787" s="12">
        <f t="shared" si="1768"/>
        <v>0</v>
      </c>
      <c r="DD787" s="12">
        <f t="shared" si="1768"/>
        <v>0</v>
      </c>
      <c r="DE787" s="12">
        <f t="shared" si="1769"/>
        <v>0</v>
      </c>
      <c r="DF787" s="12">
        <f t="shared" si="1769"/>
        <v>0</v>
      </c>
      <c r="DG787" s="12">
        <f t="shared" si="1769"/>
        <v>0</v>
      </c>
      <c r="DH787" s="12">
        <f t="shared" si="1769"/>
        <v>0</v>
      </c>
      <c r="DI787" s="12">
        <f t="shared" si="1769"/>
        <v>0</v>
      </c>
      <c r="DJ787" s="12">
        <f t="shared" si="1769"/>
        <v>0</v>
      </c>
      <c r="DK787" s="12">
        <f t="shared" si="1769"/>
        <v>0</v>
      </c>
      <c r="DL787" s="12">
        <f t="shared" si="1769"/>
        <v>0</v>
      </c>
      <c r="DM787" s="12">
        <f t="shared" si="1769"/>
        <v>0</v>
      </c>
      <c r="DN787" s="12">
        <f t="shared" si="1769"/>
        <v>0</v>
      </c>
      <c r="DO787" s="12">
        <f t="shared" si="1770"/>
        <v>0</v>
      </c>
      <c r="DP787" s="12">
        <f t="shared" si="1770"/>
        <v>0</v>
      </c>
      <c r="DQ787" s="12">
        <f t="shared" si="1770"/>
        <v>0</v>
      </c>
      <c r="DR787" s="12">
        <f t="shared" si="1770"/>
        <v>0</v>
      </c>
      <c r="DS787" s="12">
        <f t="shared" si="1770"/>
        <v>0</v>
      </c>
      <c r="DT787" s="12">
        <f t="shared" si="1770"/>
        <v>0</v>
      </c>
      <c r="DU787" s="12">
        <f t="shared" si="1770"/>
        <v>0</v>
      </c>
      <c r="DV787" s="12">
        <f t="shared" si="1770"/>
        <v>0</v>
      </c>
      <c r="DW787" s="12">
        <f t="shared" si="1770"/>
        <v>0</v>
      </c>
      <c r="DX787" s="12">
        <f t="shared" si="1770"/>
        <v>0</v>
      </c>
      <c r="DY787" s="12">
        <f t="shared" si="1770"/>
        <v>0</v>
      </c>
    </row>
    <row r="788" spans="2:129" x14ac:dyDescent="0.3">
      <c r="D788" s="129"/>
      <c r="F788" s="128"/>
      <c r="I788" s="12"/>
      <c r="J788" s="12"/>
      <c r="K788" s="12"/>
      <c r="L788" s="12"/>
      <c r="M788" s="12"/>
      <c r="N788" s="12"/>
      <c r="O788" s="12"/>
      <c r="P788" s="12"/>
      <c r="Q788" s="12"/>
      <c r="R788" s="12"/>
      <c r="S788" s="12"/>
      <c r="T788" s="12"/>
      <c r="U788" s="12"/>
      <c r="V788" s="12"/>
      <c r="W788" s="12"/>
      <c r="X788" s="12"/>
      <c r="Y788" s="12"/>
      <c r="Z788" s="12"/>
      <c r="AA788" s="12"/>
      <c r="AB788" s="12"/>
      <c r="AC788" s="12"/>
      <c r="AD788" s="12"/>
      <c r="AE788" s="12"/>
      <c r="AF788" s="12"/>
      <c r="AG788" s="12"/>
      <c r="AH788" s="12"/>
      <c r="AI788" s="12"/>
      <c r="AJ788" s="12"/>
      <c r="AK788" s="12"/>
      <c r="AL788" s="12"/>
      <c r="AM788" s="12"/>
      <c r="AN788" s="12"/>
      <c r="AO788" s="12"/>
      <c r="AP788" s="12"/>
      <c r="AQ788" s="12"/>
      <c r="AR788" s="12"/>
      <c r="AS788" s="12"/>
      <c r="AT788" s="12"/>
      <c r="AU788" s="12"/>
      <c r="AV788" s="12"/>
      <c r="AW788" s="12"/>
      <c r="AX788" s="12"/>
      <c r="AY788" s="12"/>
      <c r="AZ788" s="12"/>
      <c r="BA788" s="12"/>
      <c r="BB788" s="12"/>
      <c r="BC788" s="12"/>
      <c r="BD788" s="12"/>
      <c r="BE788" s="12"/>
      <c r="BF788" s="12"/>
      <c r="BG788" s="12"/>
      <c r="BH788" s="12"/>
      <c r="BI788" s="12"/>
      <c r="BJ788" s="12"/>
      <c r="BK788" s="12"/>
      <c r="BL788" s="12"/>
      <c r="BM788" s="12"/>
      <c r="BN788" s="12"/>
      <c r="BO788" s="12"/>
      <c r="BP788" s="12"/>
      <c r="BQ788" s="12"/>
      <c r="BR788" s="12"/>
      <c r="BS788" s="12"/>
      <c r="BT788" s="12"/>
      <c r="BU788" s="12"/>
      <c r="BV788" s="12"/>
      <c r="BW788" s="12"/>
      <c r="BX788" s="12"/>
      <c r="BY788" s="12"/>
      <c r="BZ788" s="12"/>
      <c r="CA788" s="12"/>
      <c r="CB788" s="12"/>
      <c r="CC788" s="12"/>
      <c r="CD788" s="12"/>
      <c r="CE788" s="12"/>
      <c r="CF788" s="12"/>
      <c r="CG788" s="12"/>
      <c r="CH788" s="12"/>
      <c r="CI788" s="12"/>
      <c r="CJ788" s="12"/>
      <c r="CK788" s="12"/>
      <c r="CL788" s="12"/>
      <c r="CM788" s="12"/>
      <c r="CN788" s="12"/>
      <c r="CO788" s="12"/>
      <c r="CP788" s="12"/>
      <c r="CQ788" s="12"/>
      <c r="CR788" s="12"/>
      <c r="CS788" s="12"/>
      <c r="CT788" s="12"/>
      <c r="CU788" s="12"/>
      <c r="CV788" s="12"/>
      <c r="CW788" s="12"/>
      <c r="CX788" s="12"/>
      <c r="CY788" s="12"/>
      <c r="CZ788" s="12"/>
      <c r="DA788" s="12"/>
      <c r="DB788" s="12"/>
      <c r="DC788" s="12"/>
      <c r="DD788" s="12"/>
      <c r="DE788" s="12"/>
      <c r="DF788" s="12"/>
      <c r="DG788" s="12"/>
      <c r="DH788" s="12"/>
      <c r="DI788" s="12"/>
      <c r="DJ788" s="12"/>
      <c r="DK788" s="12"/>
      <c r="DL788" s="12"/>
      <c r="DM788" s="12"/>
      <c r="DN788" s="12"/>
      <c r="DO788" s="12"/>
      <c r="DP788" s="12"/>
      <c r="DQ788" s="12"/>
      <c r="DR788" s="12"/>
      <c r="DS788" s="12"/>
      <c r="DT788" s="12"/>
      <c r="DU788" s="12"/>
      <c r="DV788" s="12"/>
      <c r="DW788" s="12"/>
      <c r="DX788" s="12"/>
      <c r="DY788" s="12"/>
    </row>
    <row r="789" spans="2:129" x14ac:dyDescent="0.3">
      <c r="B789" s="2" t="str">
        <f>Product!$J$2</f>
        <v>Phase 3</v>
      </c>
      <c r="C789" s="2" t="str">
        <f>Product!$J$3</f>
        <v>50' Wide</v>
      </c>
      <c r="D789" s="129">
        <f>SUMIFS(INDEX(Product!$B$2:$U$97, MATCH(D779, Product!$B$2:$B$97, 0), ), Product!$B$2:$U$2, $B789, Product!$B$3:$U$3, $C789)</f>
        <v>9930000</v>
      </c>
      <c r="F789" s="128"/>
      <c r="G789" s="11">
        <f>SUM(H789:DZ789)</f>
        <v>-390836.05761450075</v>
      </c>
      <c r="I789" s="12">
        <f t="shared" ref="I789:R791" si="1771">I$777*$D789/SUM($D$780:$D$800)</f>
        <v>0</v>
      </c>
      <c r="J789" s="12">
        <f t="shared" si="1771"/>
        <v>-5142.5797054539571</v>
      </c>
      <c r="K789" s="12">
        <f t="shared" si="1771"/>
        <v>-36158.763553973135</v>
      </c>
      <c r="L789" s="12">
        <f t="shared" si="1771"/>
        <v>-12052.921184657711</v>
      </c>
      <c r="M789" s="12">
        <f t="shared" si="1771"/>
        <v>-16070.561579543615</v>
      </c>
      <c r="N789" s="12">
        <f t="shared" si="1771"/>
        <v>-24105.842369315422</v>
      </c>
      <c r="O789" s="12">
        <f t="shared" si="1771"/>
        <v>-48211.684738630844</v>
      </c>
      <c r="P789" s="12">
        <f t="shared" si="1771"/>
        <v>-28927.010843178508</v>
      </c>
      <c r="Q789" s="12">
        <f t="shared" si="1771"/>
        <v>-30534.067001132869</v>
      </c>
      <c r="R789" s="12">
        <f t="shared" si="1771"/>
        <v>-31337.595080110052</v>
      </c>
      <c r="S789" s="12">
        <f t="shared" ref="S789:AB791" si="1772">S$777*$D789/SUM($D$780:$D$800)</f>
        <v>-32944.651238064413</v>
      </c>
      <c r="T789" s="12">
        <f t="shared" si="1772"/>
        <v>-57854.021686357017</v>
      </c>
      <c r="U789" s="12">
        <f t="shared" si="1772"/>
        <v>-28927.010843178508</v>
      </c>
      <c r="V789" s="12">
        <f t="shared" si="1772"/>
        <v>-19284.673895452339</v>
      </c>
      <c r="W789" s="12">
        <f t="shared" si="1772"/>
        <v>-14463.505421589254</v>
      </c>
      <c r="X789" s="12">
        <f t="shared" si="1772"/>
        <v>-4821.1684738630847</v>
      </c>
      <c r="Y789" s="12">
        <f t="shared" si="1772"/>
        <v>0</v>
      </c>
      <c r="Z789" s="12">
        <f t="shared" si="1772"/>
        <v>0</v>
      </c>
      <c r="AA789" s="12">
        <f t="shared" si="1772"/>
        <v>0</v>
      </c>
      <c r="AB789" s="12">
        <f t="shared" si="1772"/>
        <v>0</v>
      </c>
      <c r="AC789" s="12">
        <f t="shared" ref="AC789:AL791" si="1773">AC$777*$D789/SUM($D$780:$D$800)</f>
        <v>0</v>
      </c>
      <c r="AD789" s="12">
        <f t="shared" si="1773"/>
        <v>0</v>
      </c>
      <c r="AE789" s="12">
        <f t="shared" si="1773"/>
        <v>0</v>
      </c>
      <c r="AF789" s="12">
        <f t="shared" si="1773"/>
        <v>0</v>
      </c>
      <c r="AG789" s="12">
        <f t="shared" si="1773"/>
        <v>0</v>
      </c>
      <c r="AH789" s="12">
        <f t="shared" si="1773"/>
        <v>0</v>
      </c>
      <c r="AI789" s="12">
        <f t="shared" si="1773"/>
        <v>0</v>
      </c>
      <c r="AJ789" s="12">
        <f t="shared" si="1773"/>
        <v>0</v>
      </c>
      <c r="AK789" s="12">
        <f t="shared" si="1773"/>
        <v>0</v>
      </c>
      <c r="AL789" s="12">
        <f t="shared" si="1773"/>
        <v>0</v>
      </c>
      <c r="AM789" s="12">
        <f t="shared" ref="AM789:AV791" si="1774">AM$777*$D789/SUM($D$780:$D$800)</f>
        <v>0</v>
      </c>
      <c r="AN789" s="12">
        <f t="shared" si="1774"/>
        <v>0</v>
      </c>
      <c r="AO789" s="12">
        <f t="shared" si="1774"/>
        <v>0</v>
      </c>
      <c r="AP789" s="12">
        <f t="shared" si="1774"/>
        <v>0</v>
      </c>
      <c r="AQ789" s="12">
        <f t="shared" si="1774"/>
        <v>0</v>
      </c>
      <c r="AR789" s="12">
        <f t="shared" si="1774"/>
        <v>0</v>
      </c>
      <c r="AS789" s="12">
        <f t="shared" si="1774"/>
        <v>0</v>
      </c>
      <c r="AT789" s="12">
        <f t="shared" si="1774"/>
        <v>0</v>
      </c>
      <c r="AU789" s="12">
        <f t="shared" si="1774"/>
        <v>0</v>
      </c>
      <c r="AV789" s="12">
        <f t="shared" si="1774"/>
        <v>0</v>
      </c>
      <c r="AW789" s="12">
        <f t="shared" ref="AW789:BF791" si="1775">AW$777*$D789/SUM($D$780:$D$800)</f>
        <v>0</v>
      </c>
      <c r="AX789" s="12">
        <f t="shared" si="1775"/>
        <v>0</v>
      </c>
      <c r="AY789" s="12">
        <f t="shared" si="1775"/>
        <v>0</v>
      </c>
      <c r="AZ789" s="12">
        <f t="shared" si="1775"/>
        <v>0</v>
      </c>
      <c r="BA789" s="12">
        <f t="shared" si="1775"/>
        <v>0</v>
      </c>
      <c r="BB789" s="12">
        <f t="shared" si="1775"/>
        <v>0</v>
      </c>
      <c r="BC789" s="12">
        <f t="shared" si="1775"/>
        <v>0</v>
      </c>
      <c r="BD789" s="12">
        <f t="shared" si="1775"/>
        <v>0</v>
      </c>
      <c r="BE789" s="12">
        <f t="shared" si="1775"/>
        <v>0</v>
      </c>
      <c r="BF789" s="12">
        <f t="shared" si="1775"/>
        <v>0</v>
      </c>
      <c r="BG789" s="12">
        <f t="shared" ref="BG789:BP791" si="1776">BG$777*$D789/SUM($D$780:$D$800)</f>
        <v>0</v>
      </c>
      <c r="BH789" s="12">
        <f t="shared" si="1776"/>
        <v>0</v>
      </c>
      <c r="BI789" s="12">
        <f t="shared" si="1776"/>
        <v>0</v>
      </c>
      <c r="BJ789" s="12">
        <f t="shared" si="1776"/>
        <v>0</v>
      </c>
      <c r="BK789" s="12">
        <f t="shared" si="1776"/>
        <v>0</v>
      </c>
      <c r="BL789" s="12">
        <f t="shared" si="1776"/>
        <v>0</v>
      </c>
      <c r="BM789" s="12">
        <f t="shared" si="1776"/>
        <v>0</v>
      </c>
      <c r="BN789" s="12">
        <f t="shared" si="1776"/>
        <v>0</v>
      </c>
      <c r="BO789" s="12">
        <f t="shared" si="1776"/>
        <v>0</v>
      </c>
      <c r="BP789" s="12">
        <f t="shared" si="1776"/>
        <v>0</v>
      </c>
      <c r="BQ789" s="12">
        <f t="shared" ref="BQ789:BZ791" si="1777">BQ$777*$D789/SUM($D$780:$D$800)</f>
        <v>0</v>
      </c>
      <c r="BR789" s="12">
        <f t="shared" si="1777"/>
        <v>0</v>
      </c>
      <c r="BS789" s="12">
        <f t="shared" si="1777"/>
        <v>0</v>
      </c>
      <c r="BT789" s="12">
        <f t="shared" si="1777"/>
        <v>0</v>
      </c>
      <c r="BU789" s="12">
        <f t="shared" si="1777"/>
        <v>0</v>
      </c>
      <c r="BV789" s="12">
        <f t="shared" si="1777"/>
        <v>0</v>
      </c>
      <c r="BW789" s="12">
        <f t="shared" si="1777"/>
        <v>0</v>
      </c>
      <c r="BX789" s="12">
        <f t="shared" si="1777"/>
        <v>0</v>
      </c>
      <c r="BY789" s="12">
        <f t="shared" si="1777"/>
        <v>0</v>
      </c>
      <c r="BZ789" s="12">
        <f t="shared" si="1777"/>
        <v>0</v>
      </c>
      <c r="CA789" s="12">
        <f t="shared" ref="CA789:CJ791" si="1778">CA$777*$D789/SUM($D$780:$D$800)</f>
        <v>0</v>
      </c>
      <c r="CB789" s="12">
        <f t="shared" si="1778"/>
        <v>0</v>
      </c>
      <c r="CC789" s="12">
        <f t="shared" si="1778"/>
        <v>0</v>
      </c>
      <c r="CD789" s="12">
        <f t="shared" si="1778"/>
        <v>0</v>
      </c>
      <c r="CE789" s="12">
        <f t="shared" si="1778"/>
        <v>0</v>
      </c>
      <c r="CF789" s="12">
        <f t="shared" si="1778"/>
        <v>0</v>
      </c>
      <c r="CG789" s="12">
        <f t="shared" si="1778"/>
        <v>0</v>
      </c>
      <c r="CH789" s="12">
        <f t="shared" si="1778"/>
        <v>0</v>
      </c>
      <c r="CI789" s="12">
        <f t="shared" si="1778"/>
        <v>0</v>
      </c>
      <c r="CJ789" s="12">
        <f t="shared" si="1778"/>
        <v>0</v>
      </c>
      <c r="CK789" s="12">
        <f t="shared" ref="CK789:CT791" si="1779">CK$777*$D789/SUM($D$780:$D$800)</f>
        <v>0</v>
      </c>
      <c r="CL789" s="12">
        <f t="shared" si="1779"/>
        <v>0</v>
      </c>
      <c r="CM789" s="12">
        <f t="shared" si="1779"/>
        <v>0</v>
      </c>
      <c r="CN789" s="12">
        <f t="shared" si="1779"/>
        <v>0</v>
      </c>
      <c r="CO789" s="12">
        <f t="shared" si="1779"/>
        <v>0</v>
      </c>
      <c r="CP789" s="12">
        <f t="shared" si="1779"/>
        <v>0</v>
      </c>
      <c r="CQ789" s="12">
        <f t="shared" si="1779"/>
        <v>0</v>
      </c>
      <c r="CR789" s="12">
        <f t="shared" si="1779"/>
        <v>0</v>
      </c>
      <c r="CS789" s="12">
        <f t="shared" si="1779"/>
        <v>0</v>
      </c>
      <c r="CT789" s="12">
        <f t="shared" si="1779"/>
        <v>0</v>
      </c>
      <c r="CU789" s="12">
        <f t="shared" ref="CU789:DD791" si="1780">CU$777*$D789/SUM($D$780:$D$800)</f>
        <v>0</v>
      </c>
      <c r="CV789" s="12">
        <f t="shared" si="1780"/>
        <v>0</v>
      </c>
      <c r="CW789" s="12">
        <f t="shared" si="1780"/>
        <v>0</v>
      </c>
      <c r="CX789" s="12">
        <f t="shared" si="1780"/>
        <v>0</v>
      </c>
      <c r="CY789" s="12">
        <f t="shared" si="1780"/>
        <v>0</v>
      </c>
      <c r="CZ789" s="12">
        <f t="shared" si="1780"/>
        <v>0</v>
      </c>
      <c r="DA789" s="12">
        <f t="shared" si="1780"/>
        <v>0</v>
      </c>
      <c r="DB789" s="12">
        <f t="shared" si="1780"/>
        <v>0</v>
      </c>
      <c r="DC789" s="12">
        <f t="shared" si="1780"/>
        <v>0</v>
      </c>
      <c r="DD789" s="12">
        <f t="shared" si="1780"/>
        <v>0</v>
      </c>
      <c r="DE789" s="12">
        <f t="shared" ref="DE789:DN791" si="1781">DE$777*$D789/SUM($D$780:$D$800)</f>
        <v>0</v>
      </c>
      <c r="DF789" s="12">
        <f t="shared" si="1781"/>
        <v>0</v>
      </c>
      <c r="DG789" s="12">
        <f t="shared" si="1781"/>
        <v>0</v>
      </c>
      <c r="DH789" s="12">
        <f t="shared" si="1781"/>
        <v>0</v>
      </c>
      <c r="DI789" s="12">
        <f t="shared" si="1781"/>
        <v>0</v>
      </c>
      <c r="DJ789" s="12">
        <f t="shared" si="1781"/>
        <v>0</v>
      </c>
      <c r="DK789" s="12">
        <f t="shared" si="1781"/>
        <v>0</v>
      </c>
      <c r="DL789" s="12">
        <f t="shared" si="1781"/>
        <v>0</v>
      </c>
      <c r="DM789" s="12">
        <f t="shared" si="1781"/>
        <v>0</v>
      </c>
      <c r="DN789" s="12">
        <f t="shared" si="1781"/>
        <v>0</v>
      </c>
      <c r="DO789" s="12">
        <f t="shared" ref="DO789:DY791" si="1782">DO$777*$D789/SUM($D$780:$D$800)</f>
        <v>0</v>
      </c>
      <c r="DP789" s="12">
        <f t="shared" si="1782"/>
        <v>0</v>
      </c>
      <c r="DQ789" s="12">
        <f t="shared" si="1782"/>
        <v>0</v>
      </c>
      <c r="DR789" s="12">
        <f t="shared" si="1782"/>
        <v>0</v>
      </c>
      <c r="DS789" s="12">
        <f t="shared" si="1782"/>
        <v>0</v>
      </c>
      <c r="DT789" s="12">
        <f t="shared" si="1782"/>
        <v>0</v>
      </c>
      <c r="DU789" s="12">
        <f t="shared" si="1782"/>
        <v>0</v>
      </c>
      <c r="DV789" s="12">
        <f t="shared" si="1782"/>
        <v>0</v>
      </c>
      <c r="DW789" s="12">
        <f t="shared" si="1782"/>
        <v>0</v>
      </c>
      <c r="DX789" s="12">
        <f t="shared" si="1782"/>
        <v>0</v>
      </c>
      <c r="DY789" s="12">
        <f t="shared" si="1782"/>
        <v>0</v>
      </c>
    </row>
    <row r="790" spans="2:129" x14ac:dyDescent="0.3">
      <c r="B790" s="2" t="str">
        <f>Product!$K$2</f>
        <v>Phase 3</v>
      </c>
      <c r="C790" s="2" t="str">
        <f>Product!$K$3</f>
        <v>60' Wide</v>
      </c>
      <c r="D790" s="129">
        <f>SUMIFS(INDEX(Product!$B$2:$U$97, MATCH(D779, Product!$B$2:$B$97, 0), ), Product!$B$2:$U$2, $B790, Product!$B$3:$U$3, $C790)</f>
        <v>11775000</v>
      </c>
      <c r="F790" s="128"/>
      <c r="G790" s="11">
        <f>SUM(H790:DZ790)</f>
        <v>-463453.63327399251</v>
      </c>
      <c r="I790" s="12">
        <f t="shared" si="1771"/>
        <v>0</v>
      </c>
      <c r="J790" s="12">
        <f t="shared" si="1771"/>
        <v>-6098.074122026218</v>
      </c>
      <c r="K790" s="12">
        <f t="shared" si="1771"/>
        <v>-42877.083670496846</v>
      </c>
      <c r="L790" s="12">
        <f t="shared" si="1771"/>
        <v>-14292.361223498949</v>
      </c>
      <c r="M790" s="12">
        <f t="shared" si="1771"/>
        <v>-19056.481631331932</v>
      </c>
      <c r="N790" s="12">
        <f t="shared" si="1771"/>
        <v>-28584.722446997897</v>
      </c>
      <c r="O790" s="12">
        <f t="shared" si="1771"/>
        <v>-57169.444893995795</v>
      </c>
      <c r="P790" s="12">
        <f t="shared" si="1771"/>
        <v>-34301.666936397472</v>
      </c>
      <c r="Q790" s="12">
        <f t="shared" si="1771"/>
        <v>-36207.315099530671</v>
      </c>
      <c r="R790" s="12">
        <f t="shared" si="1771"/>
        <v>-37160.139181097264</v>
      </c>
      <c r="S790" s="12">
        <f t="shared" si="1772"/>
        <v>-39065.787344230455</v>
      </c>
      <c r="T790" s="12">
        <f t="shared" si="1772"/>
        <v>-68603.333872794945</v>
      </c>
      <c r="U790" s="12">
        <f t="shared" si="1772"/>
        <v>-34301.666936397472</v>
      </c>
      <c r="V790" s="12">
        <f t="shared" si="1772"/>
        <v>-22867.777957598319</v>
      </c>
      <c r="W790" s="12">
        <f t="shared" si="1772"/>
        <v>-17150.833468198736</v>
      </c>
      <c r="X790" s="12">
        <f t="shared" si="1772"/>
        <v>-5716.9444893995797</v>
      </c>
      <c r="Y790" s="12">
        <f t="shared" si="1772"/>
        <v>0</v>
      </c>
      <c r="Z790" s="12">
        <f t="shared" si="1772"/>
        <v>0</v>
      </c>
      <c r="AA790" s="12">
        <f t="shared" si="1772"/>
        <v>0</v>
      </c>
      <c r="AB790" s="12">
        <f t="shared" si="1772"/>
        <v>0</v>
      </c>
      <c r="AC790" s="12">
        <f t="shared" si="1773"/>
        <v>0</v>
      </c>
      <c r="AD790" s="12">
        <f t="shared" si="1773"/>
        <v>0</v>
      </c>
      <c r="AE790" s="12">
        <f t="shared" si="1773"/>
        <v>0</v>
      </c>
      <c r="AF790" s="12">
        <f t="shared" si="1773"/>
        <v>0</v>
      </c>
      <c r="AG790" s="12">
        <f t="shared" si="1773"/>
        <v>0</v>
      </c>
      <c r="AH790" s="12">
        <f t="shared" si="1773"/>
        <v>0</v>
      </c>
      <c r="AI790" s="12">
        <f t="shared" si="1773"/>
        <v>0</v>
      </c>
      <c r="AJ790" s="12">
        <f t="shared" si="1773"/>
        <v>0</v>
      </c>
      <c r="AK790" s="12">
        <f t="shared" si="1773"/>
        <v>0</v>
      </c>
      <c r="AL790" s="12">
        <f t="shared" si="1773"/>
        <v>0</v>
      </c>
      <c r="AM790" s="12">
        <f t="shared" si="1774"/>
        <v>0</v>
      </c>
      <c r="AN790" s="12">
        <f t="shared" si="1774"/>
        <v>0</v>
      </c>
      <c r="AO790" s="12">
        <f t="shared" si="1774"/>
        <v>0</v>
      </c>
      <c r="AP790" s="12">
        <f t="shared" si="1774"/>
        <v>0</v>
      </c>
      <c r="AQ790" s="12">
        <f t="shared" si="1774"/>
        <v>0</v>
      </c>
      <c r="AR790" s="12">
        <f t="shared" si="1774"/>
        <v>0</v>
      </c>
      <c r="AS790" s="12">
        <f t="shared" si="1774"/>
        <v>0</v>
      </c>
      <c r="AT790" s="12">
        <f t="shared" si="1774"/>
        <v>0</v>
      </c>
      <c r="AU790" s="12">
        <f t="shared" si="1774"/>
        <v>0</v>
      </c>
      <c r="AV790" s="12">
        <f t="shared" si="1774"/>
        <v>0</v>
      </c>
      <c r="AW790" s="12">
        <f t="shared" si="1775"/>
        <v>0</v>
      </c>
      <c r="AX790" s="12">
        <f t="shared" si="1775"/>
        <v>0</v>
      </c>
      <c r="AY790" s="12">
        <f t="shared" si="1775"/>
        <v>0</v>
      </c>
      <c r="AZ790" s="12">
        <f t="shared" si="1775"/>
        <v>0</v>
      </c>
      <c r="BA790" s="12">
        <f t="shared" si="1775"/>
        <v>0</v>
      </c>
      <c r="BB790" s="12">
        <f t="shared" si="1775"/>
        <v>0</v>
      </c>
      <c r="BC790" s="12">
        <f t="shared" si="1775"/>
        <v>0</v>
      </c>
      <c r="BD790" s="12">
        <f t="shared" si="1775"/>
        <v>0</v>
      </c>
      <c r="BE790" s="12">
        <f t="shared" si="1775"/>
        <v>0</v>
      </c>
      <c r="BF790" s="12">
        <f t="shared" si="1775"/>
        <v>0</v>
      </c>
      <c r="BG790" s="12">
        <f t="shared" si="1776"/>
        <v>0</v>
      </c>
      <c r="BH790" s="12">
        <f t="shared" si="1776"/>
        <v>0</v>
      </c>
      <c r="BI790" s="12">
        <f t="shared" si="1776"/>
        <v>0</v>
      </c>
      <c r="BJ790" s="12">
        <f t="shared" si="1776"/>
        <v>0</v>
      </c>
      <c r="BK790" s="12">
        <f t="shared" si="1776"/>
        <v>0</v>
      </c>
      <c r="BL790" s="12">
        <f t="shared" si="1776"/>
        <v>0</v>
      </c>
      <c r="BM790" s="12">
        <f t="shared" si="1776"/>
        <v>0</v>
      </c>
      <c r="BN790" s="12">
        <f t="shared" si="1776"/>
        <v>0</v>
      </c>
      <c r="BO790" s="12">
        <f t="shared" si="1776"/>
        <v>0</v>
      </c>
      <c r="BP790" s="12">
        <f t="shared" si="1776"/>
        <v>0</v>
      </c>
      <c r="BQ790" s="12">
        <f t="shared" si="1777"/>
        <v>0</v>
      </c>
      <c r="BR790" s="12">
        <f t="shared" si="1777"/>
        <v>0</v>
      </c>
      <c r="BS790" s="12">
        <f t="shared" si="1777"/>
        <v>0</v>
      </c>
      <c r="BT790" s="12">
        <f t="shared" si="1777"/>
        <v>0</v>
      </c>
      <c r="BU790" s="12">
        <f t="shared" si="1777"/>
        <v>0</v>
      </c>
      <c r="BV790" s="12">
        <f t="shared" si="1777"/>
        <v>0</v>
      </c>
      <c r="BW790" s="12">
        <f t="shared" si="1777"/>
        <v>0</v>
      </c>
      <c r="BX790" s="12">
        <f t="shared" si="1777"/>
        <v>0</v>
      </c>
      <c r="BY790" s="12">
        <f t="shared" si="1777"/>
        <v>0</v>
      </c>
      <c r="BZ790" s="12">
        <f t="shared" si="1777"/>
        <v>0</v>
      </c>
      <c r="CA790" s="12">
        <f t="shared" si="1778"/>
        <v>0</v>
      </c>
      <c r="CB790" s="12">
        <f t="shared" si="1778"/>
        <v>0</v>
      </c>
      <c r="CC790" s="12">
        <f t="shared" si="1778"/>
        <v>0</v>
      </c>
      <c r="CD790" s="12">
        <f t="shared" si="1778"/>
        <v>0</v>
      </c>
      <c r="CE790" s="12">
        <f t="shared" si="1778"/>
        <v>0</v>
      </c>
      <c r="CF790" s="12">
        <f t="shared" si="1778"/>
        <v>0</v>
      </c>
      <c r="CG790" s="12">
        <f t="shared" si="1778"/>
        <v>0</v>
      </c>
      <c r="CH790" s="12">
        <f t="shared" si="1778"/>
        <v>0</v>
      </c>
      <c r="CI790" s="12">
        <f t="shared" si="1778"/>
        <v>0</v>
      </c>
      <c r="CJ790" s="12">
        <f t="shared" si="1778"/>
        <v>0</v>
      </c>
      <c r="CK790" s="12">
        <f t="shared" si="1779"/>
        <v>0</v>
      </c>
      <c r="CL790" s="12">
        <f t="shared" si="1779"/>
        <v>0</v>
      </c>
      <c r="CM790" s="12">
        <f t="shared" si="1779"/>
        <v>0</v>
      </c>
      <c r="CN790" s="12">
        <f t="shared" si="1779"/>
        <v>0</v>
      </c>
      <c r="CO790" s="12">
        <f t="shared" si="1779"/>
        <v>0</v>
      </c>
      <c r="CP790" s="12">
        <f t="shared" si="1779"/>
        <v>0</v>
      </c>
      <c r="CQ790" s="12">
        <f t="shared" si="1779"/>
        <v>0</v>
      </c>
      <c r="CR790" s="12">
        <f t="shared" si="1779"/>
        <v>0</v>
      </c>
      <c r="CS790" s="12">
        <f t="shared" si="1779"/>
        <v>0</v>
      </c>
      <c r="CT790" s="12">
        <f t="shared" si="1779"/>
        <v>0</v>
      </c>
      <c r="CU790" s="12">
        <f t="shared" si="1780"/>
        <v>0</v>
      </c>
      <c r="CV790" s="12">
        <f t="shared" si="1780"/>
        <v>0</v>
      </c>
      <c r="CW790" s="12">
        <f t="shared" si="1780"/>
        <v>0</v>
      </c>
      <c r="CX790" s="12">
        <f t="shared" si="1780"/>
        <v>0</v>
      </c>
      <c r="CY790" s="12">
        <f t="shared" si="1780"/>
        <v>0</v>
      </c>
      <c r="CZ790" s="12">
        <f t="shared" si="1780"/>
        <v>0</v>
      </c>
      <c r="DA790" s="12">
        <f t="shared" si="1780"/>
        <v>0</v>
      </c>
      <c r="DB790" s="12">
        <f t="shared" si="1780"/>
        <v>0</v>
      </c>
      <c r="DC790" s="12">
        <f t="shared" si="1780"/>
        <v>0</v>
      </c>
      <c r="DD790" s="12">
        <f t="shared" si="1780"/>
        <v>0</v>
      </c>
      <c r="DE790" s="12">
        <f t="shared" si="1781"/>
        <v>0</v>
      </c>
      <c r="DF790" s="12">
        <f t="shared" si="1781"/>
        <v>0</v>
      </c>
      <c r="DG790" s="12">
        <f t="shared" si="1781"/>
        <v>0</v>
      </c>
      <c r="DH790" s="12">
        <f t="shared" si="1781"/>
        <v>0</v>
      </c>
      <c r="DI790" s="12">
        <f t="shared" si="1781"/>
        <v>0</v>
      </c>
      <c r="DJ790" s="12">
        <f t="shared" si="1781"/>
        <v>0</v>
      </c>
      <c r="DK790" s="12">
        <f t="shared" si="1781"/>
        <v>0</v>
      </c>
      <c r="DL790" s="12">
        <f t="shared" si="1781"/>
        <v>0</v>
      </c>
      <c r="DM790" s="12">
        <f t="shared" si="1781"/>
        <v>0</v>
      </c>
      <c r="DN790" s="12">
        <f t="shared" si="1781"/>
        <v>0</v>
      </c>
      <c r="DO790" s="12">
        <f t="shared" si="1782"/>
        <v>0</v>
      </c>
      <c r="DP790" s="12">
        <f t="shared" si="1782"/>
        <v>0</v>
      </c>
      <c r="DQ790" s="12">
        <f t="shared" si="1782"/>
        <v>0</v>
      </c>
      <c r="DR790" s="12">
        <f t="shared" si="1782"/>
        <v>0</v>
      </c>
      <c r="DS790" s="12">
        <f t="shared" si="1782"/>
        <v>0</v>
      </c>
      <c r="DT790" s="12">
        <f t="shared" si="1782"/>
        <v>0</v>
      </c>
      <c r="DU790" s="12">
        <f t="shared" si="1782"/>
        <v>0</v>
      </c>
      <c r="DV790" s="12">
        <f t="shared" si="1782"/>
        <v>0</v>
      </c>
      <c r="DW790" s="12">
        <f t="shared" si="1782"/>
        <v>0</v>
      </c>
      <c r="DX790" s="12">
        <f t="shared" si="1782"/>
        <v>0</v>
      </c>
      <c r="DY790" s="12">
        <f t="shared" si="1782"/>
        <v>0</v>
      </c>
    </row>
    <row r="791" spans="2:129" x14ac:dyDescent="0.3">
      <c r="B791" s="2" t="str">
        <f>Product!$L$2</f>
        <v>Phase 3</v>
      </c>
      <c r="C791" s="2" t="str">
        <f>Product!$L$3</f>
        <v>75' Wide</v>
      </c>
      <c r="D791" s="129">
        <f>SUMIFS(INDEX(Product!$B$2:$U$97, MATCH(D779, Product!$B$2:$B$97, 0), ), Product!$B$2:$U$2, $B791, Product!$B$3:$U$3, $C791)</f>
        <v>9190000</v>
      </c>
      <c r="F791" s="128"/>
      <c r="G791" s="11">
        <f>SUM(H791:DZ791)</f>
        <v>-361710.30911150674</v>
      </c>
      <c r="I791" s="12">
        <f t="shared" si="1771"/>
        <v>0</v>
      </c>
      <c r="J791" s="12">
        <f t="shared" si="1771"/>
        <v>-4759.3461725198249</v>
      </c>
      <c r="K791" s="12">
        <f t="shared" si="1771"/>
        <v>-33464.152775530019</v>
      </c>
      <c r="L791" s="12">
        <f t="shared" si="1771"/>
        <v>-11154.71759184334</v>
      </c>
      <c r="M791" s="12">
        <f t="shared" si="1771"/>
        <v>-14872.956789124453</v>
      </c>
      <c r="N791" s="12">
        <f t="shared" si="1771"/>
        <v>-22309.435183686681</v>
      </c>
      <c r="O791" s="12">
        <f t="shared" si="1771"/>
        <v>-44618.870367373362</v>
      </c>
      <c r="P791" s="12">
        <f t="shared" si="1771"/>
        <v>-26771.322220424016</v>
      </c>
      <c r="Q791" s="12">
        <f t="shared" si="1771"/>
        <v>-28258.617899336463</v>
      </c>
      <c r="R791" s="12">
        <f t="shared" si="1771"/>
        <v>-29002.265738792685</v>
      </c>
      <c r="S791" s="12">
        <f t="shared" si="1772"/>
        <v>-30489.561417705132</v>
      </c>
      <c r="T791" s="12">
        <f t="shared" si="1772"/>
        <v>-53542.644440848031</v>
      </c>
      <c r="U791" s="12">
        <f t="shared" si="1772"/>
        <v>-26771.322220424016</v>
      </c>
      <c r="V791" s="12">
        <f t="shared" si="1772"/>
        <v>-17847.548146949346</v>
      </c>
      <c r="W791" s="12">
        <f t="shared" si="1772"/>
        <v>-13385.661110212008</v>
      </c>
      <c r="X791" s="12">
        <f t="shared" si="1772"/>
        <v>-4461.8870367373365</v>
      </c>
      <c r="Y791" s="12">
        <f t="shared" si="1772"/>
        <v>0</v>
      </c>
      <c r="Z791" s="12">
        <f t="shared" si="1772"/>
        <v>0</v>
      </c>
      <c r="AA791" s="12">
        <f t="shared" si="1772"/>
        <v>0</v>
      </c>
      <c r="AB791" s="12">
        <f t="shared" si="1772"/>
        <v>0</v>
      </c>
      <c r="AC791" s="12">
        <f t="shared" si="1773"/>
        <v>0</v>
      </c>
      <c r="AD791" s="12">
        <f t="shared" si="1773"/>
        <v>0</v>
      </c>
      <c r="AE791" s="12">
        <f t="shared" si="1773"/>
        <v>0</v>
      </c>
      <c r="AF791" s="12">
        <f t="shared" si="1773"/>
        <v>0</v>
      </c>
      <c r="AG791" s="12">
        <f t="shared" si="1773"/>
        <v>0</v>
      </c>
      <c r="AH791" s="12">
        <f t="shared" si="1773"/>
        <v>0</v>
      </c>
      <c r="AI791" s="12">
        <f t="shared" si="1773"/>
        <v>0</v>
      </c>
      <c r="AJ791" s="12">
        <f t="shared" si="1773"/>
        <v>0</v>
      </c>
      <c r="AK791" s="12">
        <f t="shared" si="1773"/>
        <v>0</v>
      </c>
      <c r="AL791" s="12">
        <f t="shared" si="1773"/>
        <v>0</v>
      </c>
      <c r="AM791" s="12">
        <f t="shared" si="1774"/>
        <v>0</v>
      </c>
      <c r="AN791" s="12">
        <f t="shared" si="1774"/>
        <v>0</v>
      </c>
      <c r="AO791" s="12">
        <f t="shared" si="1774"/>
        <v>0</v>
      </c>
      <c r="AP791" s="12">
        <f t="shared" si="1774"/>
        <v>0</v>
      </c>
      <c r="AQ791" s="12">
        <f t="shared" si="1774"/>
        <v>0</v>
      </c>
      <c r="AR791" s="12">
        <f t="shared" si="1774"/>
        <v>0</v>
      </c>
      <c r="AS791" s="12">
        <f t="shared" si="1774"/>
        <v>0</v>
      </c>
      <c r="AT791" s="12">
        <f t="shared" si="1774"/>
        <v>0</v>
      </c>
      <c r="AU791" s="12">
        <f t="shared" si="1774"/>
        <v>0</v>
      </c>
      <c r="AV791" s="12">
        <f t="shared" si="1774"/>
        <v>0</v>
      </c>
      <c r="AW791" s="12">
        <f t="shared" si="1775"/>
        <v>0</v>
      </c>
      <c r="AX791" s="12">
        <f t="shared" si="1775"/>
        <v>0</v>
      </c>
      <c r="AY791" s="12">
        <f t="shared" si="1775"/>
        <v>0</v>
      </c>
      <c r="AZ791" s="12">
        <f t="shared" si="1775"/>
        <v>0</v>
      </c>
      <c r="BA791" s="12">
        <f t="shared" si="1775"/>
        <v>0</v>
      </c>
      <c r="BB791" s="12">
        <f t="shared" si="1775"/>
        <v>0</v>
      </c>
      <c r="BC791" s="12">
        <f t="shared" si="1775"/>
        <v>0</v>
      </c>
      <c r="BD791" s="12">
        <f t="shared" si="1775"/>
        <v>0</v>
      </c>
      <c r="BE791" s="12">
        <f t="shared" si="1775"/>
        <v>0</v>
      </c>
      <c r="BF791" s="12">
        <f t="shared" si="1775"/>
        <v>0</v>
      </c>
      <c r="BG791" s="12">
        <f t="shared" si="1776"/>
        <v>0</v>
      </c>
      <c r="BH791" s="12">
        <f t="shared" si="1776"/>
        <v>0</v>
      </c>
      <c r="BI791" s="12">
        <f t="shared" si="1776"/>
        <v>0</v>
      </c>
      <c r="BJ791" s="12">
        <f t="shared" si="1776"/>
        <v>0</v>
      </c>
      <c r="BK791" s="12">
        <f t="shared" si="1776"/>
        <v>0</v>
      </c>
      <c r="BL791" s="12">
        <f t="shared" si="1776"/>
        <v>0</v>
      </c>
      <c r="BM791" s="12">
        <f t="shared" si="1776"/>
        <v>0</v>
      </c>
      <c r="BN791" s="12">
        <f t="shared" si="1776"/>
        <v>0</v>
      </c>
      <c r="BO791" s="12">
        <f t="shared" si="1776"/>
        <v>0</v>
      </c>
      <c r="BP791" s="12">
        <f t="shared" si="1776"/>
        <v>0</v>
      </c>
      <c r="BQ791" s="12">
        <f t="shared" si="1777"/>
        <v>0</v>
      </c>
      <c r="BR791" s="12">
        <f t="shared" si="1777"/>
        <v>0</v>
      </c>
      <c r="BS791" s="12">
        <f t="shared" si="1777"/>
        <v>0</v>
      </c>
      <c r="BT791" s="12">
        <f t="shared" si="1777"/>
        <v>0</v>
      </c>
      <c r="BU791" s="12">
        <f t="shared" si="1777"/>
        <v>0</v>
      </c>
      <c r="BV791" s="12">
        <f t="shared" si="1777"/>
        <v>0</v>
      </c>
      <c r="BW791" s="12">
        <f t="shared" si="1777"/>
        <v>0</v>
      </c>
      <c r="BX791" s="12">
        <f t="shared" si="1777"/>
        <v>0</v>
      </c>
      <c r="BY791" s="12">
        <f t="shared" si="1777"/>
        <v>0</v>
      </c>
      <c r="BZ791" s="12">
        <f t="shared" si="1777"/>
        <v>0</v>
      </c>
      <c r="CA791" s="12">
        <f t="shared" si="1778"/>
        <v>0</v>
      </c>
      <c r="CB791" s="12">
        <f t="shared" si="1778"/>
        <v>0</v>
      </c>
      <c r="CC791" s="12">
        <f t="shared" si="1778"/>
        <v>0</v>
      </c>
      <c r="CD791" s="12">
        <f t="shared" si="1778"/>
        <v>0</v>
      </c>
      <c r="CE791" s="12">
        <f t="shared" si="1778"/>
        <v>0</v>
      </c>
      <c r="CF791" s="12">
        <f t="shared" si="1778"/>
        <v>0</v>
      </c>
      <c r="CG791" s="12">
        <f t="shared" si="1778"/>
        <v>0</v>
      </c>
      <c r="CH791" s="12">
        <f t="shared" si="1778"/>
        <v>0</v>
      </c>
      <c r="CI791" s="12">
        <f t="shared" si="1778"/>
        <v>0</v>
      </c>
      <c r="CJ791" s="12">
        <f t="shared" si="1778"/>
        <v>0</v>
      </c>
      <c r="CK791" s="12">
        <f t="shared" si="1779"/>
        <v>0</v>
      </c>
      <c r="CL791" s="12">
        <f t="shared" si="1779"/>
        <v>0</v>
      </c>
      <c r="CM791" s="12">
        <f t="shared" si="1779"/>
        <v>0</v>
      </c>
      <c r="CN791" s="12">
        <f t="shared" si="1779"/>
        <v>0</v>
      </c>
      <c r="CO791" s="12">
        <f t="shared" si="1779"/>
        <v>0</v>
      </c>
      <c r="CP791" s="12">
        <f t="shared" si="1779"/>
        <v>0</v>
      </c>
      <c r="CQ791" s="12">
        <f t="shared" si="1779"/>
        <v>0</v>
      </c>
      <c r="CR791" s="12">
        <f t="shared" si="1779"/>
        <v>0</v>
      </c>
      <c r="CS791" s="12">
        <f t="shared" si="1779"/>
        <v>0</v>
      </c>
      <c r="CT791" s="12">
        <f t="shared" si="1779"/>
        <v>0</v>
      </c>
      <c r="CU791" s="12">
        <f t="shared" si="1780"/>
        <v>0</v>
      </c>
      <c r="CV791" s="12">
        <f t="shared" si="1780"/>
        <v>0</v>
      </c>
      <c r="CW791" s="12">
        <f t="shared" si="1780"/>
        <v>0</v>
      </c>
      <c r="CX791" s="12">
        <f t="shared" si="1780"/>
        <v>0</v>
      </c>
      <c r="CY791" s="12">
        <f t="shared" si="1780"/>
        <v>0</v>
      </c>
      <c r="CZ791" s="12">
        <f t="shared" si="1780"/>
        <v>0</v>
      </c>
      <c r="DA791" s="12">
        <f t="shared" si="1780"/>
        <v>0</v>
      </c>
      <c r="DB791" s="12">
        <f t="shared" si="1780"/>
        <v>0</v>
      </c>
      <c r="DC791" s="12">
        <f t="shared" si="1780"/>
        <v>0</v>
      </c>
      <c r="DD791" s="12">
        <f t="shared" si="1780"/>
        <v>0</v>
      </c>
      <c r="DE791" s="12">
        <f t="shared" si="1781"/>
        <v>0</v>
      </c>
      <c r="DF791" s="12">
        <f t="shared" si="1781"/>
        <v>0</v>
      </c>
      <c r="DG791" s="12">
        <f t="shared" si="1781"/>
        <v>0</v>
      </c>
      <c r="DH791" s="12">
        <f t="shared" si="1781"/>
        <v>0</v>
      </c>
      <c r="DI791" s="12">
        <f t="shared" si="1781"/>
        <v>0</v>
      </c>
      <c r="DJ791" s="12">
        <f t="shared" si="1781"/>
        <v>0</v>
      </c>
      <c r="DK791" s="12">
        <f t="shared" si="1781"/>
        <v>0</v>
      </c>
      <c r="DL791" s="12">
        <f t="shared" si="1781"/>
        <v>0</v>
      </c>
      <c r="DM791" s="12">
        <f t="shared" si="1781"/>
        <v>0</v>
      </c>
      <c r="DN791" s="12">
        <f t="shared" si="1781"/>
        <v>0</v>
      </c>
      <c r="DO791" s="12">
        <f t="shared" si="1782"/>
        <v>0</v>
      </c>
      <c r="DP791" s="12">
        <f t="shared" si="1782"/>
        <v>0</v>
      </c>
      <c r="DQ791" s="12">
        <f t="shared" si="1782"/>
        <v>0</v>
      </c>
      <c r="DR791" s="12">
        <f t="shared" si="1782"/>
        <v>0</v>
      </c>
      <c r="DS791" s="12">
        <f t="shared" si="1782"/>
        <v>0</v>
      </c>
      <c r="DT791" s="12">
        <f t="shared" si="1782"/>
        <v>0</v>
      </c>
      <c r="DU791" s="12">
        <f t="shared" si="1782"/>
        <v>0</v>
      </c>
      <c r="DV791" s="12">
        <f t="shared" si="1782"/>
        <v>0</v>
      </c>
      <c r="DW791" s="12">
        <f t="shared" si="1782"/>
        <v>0</v>
      </c>
      <c r="DX791" s="12">
        <f t="shared" si="1782"/>
        <v>0</v>
      </c>
      <c r="DY791" s="12">
        <f t="shared" si="1782"/>
        <v>0</v>
      </c>
    </row>
    <row r="792" spans="2:129" x14ac:dyDescent="0.3">
      <c r="D792" s="129"/>
      <c r="F792" s="128"/>
      <c r="I792" s="12"/>
      <c r="J792" s="12"/>
      <c r="K792" s="12"/>
      <c r="L792" s="12"/>
      <c r="M792" s="12"/>
      <c r="N792" s="12"/>
      <c r="O792" s="12"/>
      <c r="P792" s="12"/>
      <c r="Q792" s="12"/>
      <c r="R792" s="12"/>
      <c r="S792" s="12"/>
      <c r="T792" s="12"/>
      <c r="U792" s="12"/>
      <c r="V792" s="12"/>
      <c r="W792" s="12"/>
      <c r="X792" s="12"/>
      <c r="Y792" s="12"/>
      <c r="Z792" s="12"/>
      <c r="AA792" s="12"/>
      <c r="AB792" s="12"/>
      <c r="AC792" s="12"/>
      <c r="AD792" s="12"/>
      <c r="AE792" s="12"/>
      <c r="AF792" s="12"/>
      <c r="AG792" s="12"/>
      <c r="AH792" s="12"/>
      <c r="AI792" s="12"/>
      <c r="AJ792" s="12"/>
      <c r="AK792" s="12"/>
      <c r="AL792" s="12"/>
      <c r="AM792" s="12"/>
      <c r="AN792" s="12"/>
      <c r="AO792" s="12"/>
      <c r="AP792" s="12"/>
      <c r="AQ792" s="12"/>
      <c r="AR792" s="12"/>
      <c r="AS792" s="12"/>
      <c r="AT792" s="12"/>
      <c r="AU792" s="12"/>
      <c r="AV792" s="12"/>
      <c r="AW792" s="12"/>
      <c r="AX792" s="12"/>
      <c r="AY792" s="12"/>
      <c r="AZ792" s="12"/>
      <c r="BA792" s="12"/>
      <c r="BB792" s="12"/>
      <c r="BC792" s="12"/>
      <c r="BD792" s="12"/>
      <c r="BE792" s="12"/>
      <c r="BF792" s="12"/>
      <c r="BG792" s="12"/>
      <c r="BH792" s="12"/>
      <c r="BI792" s="12"/>
      <c r="BJ792" s="12"/>
      <c r="BK792" s="12"/>
      <c r="BL792" s="12"/>
      <c r="BM792" s="12"/>
      <c r="BN792" s="12"/>
      <c r="BO792" s="12"/>
      <c r="BP792" s="12"/>
      <c r="BQ792" s="12"/>
      <c r="BR792" s="12"/>
      <c r="BS792" s="12"/>
      <c r="BT792" s="12"/>
      <c r="BU792" s="12"/>
      <c r="BV792" s="12"/>
      <c r="BW792" s="12"/>
      <c r="BX792" s="12"/>
      <c r="BY792" s="12"/>
      <c r="BZ792" s="12"/>
      <c r="CA792" s="12"/>
      <c r="CB792" s="12"/>
      <c r="CC792" s="12"/>
      <c r="CD792" s="12"/>
      <c r="CE792" s="12"/>
      <c r="CF792" s="12"/>
      <c r="CG792" s="12"/>
      <c r="CH792" s="12"/>
      <c r="CI792" s="12"/>
      <c r="CJ792" s="12"/>
      <c r="CK792" s="12"/>
      <c r="CL792" s="12"/>
      <c r="CM792" s="12"/>
      <c r="CN792" s="12"/>
      <c r="CO792" s="12"/>
      <c r="CP792" s="12"/>
      <c r="CQ792" s="12"/>
      <c r="CR792" s="12"/>
      <c r="CS792" s="12"/>
      <c r="CT792" s="12"/>
      <c r="CU792" s="12"/>
      <c r="CV792" s="12"/>
      <c r="CW792" s="12"/>
      <c r="CX792" s="12"/>
      <c r="CY792" s="12"/>
      <c r="CZ792" s="12"/>
      <c r="DA792" s="12"/>
      <c r="DB792" s="12"/>
      <c r="DC792" s="12"/>
      <c r="DD792" s="12"/>
      <c r="DE792" s="12"/>
      <c r="DF792" s="12"/>
      <c r="DG792" s="12"/>
      <c r="DH792" s="12"/>
      <c r="DI792" s="12"/>
      <c r="DJ792" s="12"/>
      <c r="DK792" s="12"/>
      <c r="DL792" s="12"/>
      <c r="DM792" s="12"/>
      <c r="DN792" s="12"/>
      <c r="DO792" s="12"/>
      <c r="DP792" s="12"/>
      <c r="DQ792" s="12"/>
      <c r="DR792" s="12"/>
      <c r="DS792" s="12"/>
      <c r="DT792" s="12"/>
      <c r="DU792" s="12"/>
      <c r="DV792" s="12"/>
      <c r="DW792" s="12"/>
      <c r="DX792" s="12"/>
      <c r="DY792" s="12"/>
    </row>
    <row r="793" spans="2:129" x14ac:dyDescent="0.3">
      <c r="B793" s="2" t="str">
        <f>Product!$M$2</f>
        <v>Phase 4</v>
      </c>
      <c r="C793" s="2" t="str">
        <f>Product!$M$3</f>
        <v>50' Wide</v>
      </c>
      <c r="D793" s="129">
        <f>SUMIFS(INDEX(Product!$B$2:$U$97, MATCH(D779, Product!$B$2:$B$97, 0), ), Product!$B$2:$U$2, $B793, Product!$B$3:$U$3, $C793)</f>
        <v>9930000</v>
      </c>
      <c r="F793" s="128"/>
      <c r="G793" s="11">
        <f>SUM(H793:DZ793)</f>
        <v>-390836.05761450075</v>
      </c>
      <c r="I793" s="12">
        <f t="shared" ref="I793:R795" si="1783">I$777*$D793/SUM($D$780:$D$800)</f>
        <v>0</v>
      </c>
      <c r="J793" s="12">
        <f t="shared" si="1783"/>
        <v>-5142.5797054539571</v>
      </c>
      <c r="K793" s="12">
        <f t="shared" si="1783"/>
        <v>-36158.763553973135</v>
      </c>
      <c r="L793" s="12">
        <f t="shared" si="1783"/>
        <v>-12052.921184657711</v>
      </c>
      <c r="M793" s="12">
        <f t="shared" si="1783"/>
        <v>-16070.561579543615</v>
      </c>
      <c r="N793" s="12">
        <f t="shared" si="1783"/>
        <v>-24105.842369315422</v>
      </c>
      <c r="O793" s="12">
        <f t="shared" si="1783"/>
        <v>-48211.684738630844</v>
      </c>
      <c r="P793" s="12">
        <f t="shared" si="1783"/>
        <v>-28927.010843178508</v>
      </c>
      <c r="Q793" s="12">
        <f t="shared" si="1783"/>
        <v>-30534.067001132869</v>
      </c>
      <c r="R793" s="12">
        <f t="shared" si="1783"/>
        <v>-31337.595080110052</v>
      </c>
      <c r="S793" s="12">
        <f t="shared" ref="S793:AB795" si="1784">S$777*$D793/SUM($D$780:$D$800)</f>
        <v>-32944.651238064413</v>
      </c>
      <c r="T793" s="12">
        <f t="shared" si="1784"/>
        <v>-57854.021686357017</v>
      </c>
      <c r="U793" s="12">
        <f t="shared" si="1784"/>
        <v>-28927.010843178508</v>
      </c>
      <c r="V793" s="12">
        <f t="shared" si="1784"/>
        <v>-19284.673895452339</v>
      </c>
      <c r="W793" s="12">
        <f t="shared" si="1784"/>
        <v>-14463.505421589254</v>
      </c>
      <c r="X793" s="12">
        <f t="shared" si="1784"/>
        <v>-4821.1684738630847</v>
      </c>
      <c r="Y793" s="12">
        <f t="shared" si="1784"/>
        <v>0</v>
      </c>
      <c r="Z793" s="12">
        <f t="shared" si="1784"/>
        <v>0</v>
      </c>
      <c r="AA793" s="12">
        <f t="shared" si="1784"/>
        <v>0</v>
      </c>
      <c r="AB793" s="12">
        <f t="shared" si="1784"/>
        <v>0</v>
      </c>
      <c r="AC793" s="12">
        <f t="shared" ref="AC793:AL795" si="1785">AC$777*$D793/SUM($D$780:$D$800)</f>
        <v>0</v>
      </c>
      <c r="AD793" s="12">
        <f t="shared" si="1785"/>
        <v>0</v>
      </c>
      <c r="AE793" s="12">
        <f t="shared" si="1785"/>
        <v>0</v>
      </c>
      <c r="AF793" s="12">
        <f t="shared" si="1785"/>
        <v>0</v>
      </c>
      <c r="AG793" s="12">
        <f t="shared" si="1785"/>
        <v>0</v>
      </c>
      <c r="AH793" s="12">
        <f t="shared" si="1785"/>
        <v>0</v>
      </c>
      <c r="AI793" s="12">
        <f t="shared" si="1785"/>
        <v>0</v>
      </c>
      <c r="AJ793" s="12">
        <f t="shared" si="1785"/>
        <v>0</v>
      </c>
      <c r="AK793" s="12">
        <f t="shared" si="1785"/>
        <v>0</v>
      </c>
      <c r="AL793" s="12">
        <f t="shared" si="1785"/>
        <v>0</v>
      </c>
      <c r="AM793" s="12">
        <f t="shared" ref="AM793:AV795" si="1786">AM$777*$D793/SUM($D$780:$D$800)</f>
        <v>0</v>
      </c>
      <c r="AN793" s="12">
        <f t="shared" si="1786"/>
        <v>0</v>
      </c>
      <c r="AO793" s="12">
        <f t="shared" si="1786"/>
        <v>0</v>
      </c>
      <c r="AP793" s="12">
        <f t="shared" si="1786"/>
        <v>0</v>
      </c>
      <c r="AQ793" s="12">
        <f t="shared" si="1786"/>
        <v>0</v>
      </c>
      <c r="AR793" s="12">
        <f t="shared" si="1786"/>
        <v>0</v>
      </c>
      <c r="AS793" s="12">
        <f t="shared" si="1786"/>
        <v>0</v>
      </c>
      <c r="AT793" s="12">
        <f t="shared" si="1786"/>
        <v>0</v>
      </c>
      <c r="AU793" s="12">
        <f t="shared" si="1786"/>
        <v>0</v>
      </c>
      <c r="AV793" s="12">
        <f t="shared" si="1786"/>
        <v>0</v>
      </c>
      <c r="AW793" s="12">
        <f t="shared" ref="AW793:BF795" si="1787">AW$777*$D793/SUM($D$780:$D$800)</f>
        <v>0</v>
      </c>
      <c r="AX793" s="12">
        <f t="shared" si="1787"/>
        <v>0</v>
      </c>
      <c r="AY793" s="12">
        <f t="shared" si="1787"/>
        <v>0</v>
      </c>
      <c r="AZ793" s="12">
        <f t="shared" si="1787"/>
        <v>0</v>
      </c>
      <c r="BA793" s="12">
        <f t="shared" si="1787"/>
        <v>0</v>
      </c>
      <c r="BB793" s="12">
        <f t="shared" si="1787"/>
        <v>0</v>
      </c>
      <c r="BC793" s="12">
        <f t="shared" si="1787"/>
        <v>0</v>
      </c>
      <c r="BD793" s="12">
        <f t="shared" si="1787"/>
        <v>0</v>
      </c>
      <c r="BE793" s="12">
        <f t="shared" si="1787"/>
        <v>0</v>
      </c>
      <c r="BF793" s="12">
        <f t="shared" si="1787"/>
        <v>0</v>
      </c>
      <c r="BG793" s="12">
        <f t="shared" ref="BG793:BP795" si="1788">BG$777*$D793/SUM($D$780:$D$800)</f>
        <v>0</v>
      </c>
      <c r="BH793" s="12">
        <f t="shared" si="1788"/>
        <v>0</v>
      </c>
      <c r="BI793" s="12">
        <f t="shared" si="1788"/>
        <v>0</v>
      </c>
      <c r="BJ793" s="12">
        <f t="shared" si="1788"/>
        <v>0</v>
      </c>
      <c r="BK793" s="12">
        <f t="shared" si="1788"/>
        <v>0</v>
      </c>
      <c r="BL793" s="12">
        <f t="shared" si="1788"/>
        <v>0</v>
      </c>
      <c r="BM793" s="12">
        <f t="shared" si="1788"/>
        <v>0</v>
      </c>
      <c r="BN793" s="12">
        <f t="shared" si="1788"/>
        <v>0</v>
      </c>
      <c r="BO793" s="12">
        <f t="shared" si="1788"/>
        <v>0</v>
      </c>
      <c r="BP793" s="12">
        <f t="shared" si="1788"/>
        <v>0</v>
      </c>
      <c r="BQ793" s="12">
        <f t="shared" ref="BQ793:BZ795" si="1789">BQ$777*$D793/SUM($D$780:$D$800)</f>
        <v>0</v>
      </c>
      <c r="BR793" s="12">
        <f t="shared" si="1789"/>
        <v>0</v>
      </c>
      <c r="BS793" s="12">
        <f t="shared" si="1789"/>
        <v>0</v>
      </c>
      <c r="BT793" s="12">
        <f t="shared" si="1789"/>
        <v>0</v>
      </c>
      <c r="BU793" s="12">
        <f t="shared" si="1789"/>
        <v>0</v>
      </c>
      <c r="BV793" s="12">
        <f t="shared" si="1789"/>
        <v>0</v>
      </c>
      <c r="BW793" s="12">
        <f t="shared" si="1789"/>
        <v>0</v>
      </c>
      <c r="BX793" s="12">
        <f t="shared" si="1789"/>
        <v>0</v>
      </c>
      <c r="BY793" s="12">
        <f t="shared" si="1789"/>
        <v>0</v>
      </c>
      <c r="BZ793" s="12">
        <f t="shared" si="1789"/>
        <v>0</v>
      </c>
      <c r="CA793" s="12">
        <f t="shared" ref="CA793:CJ795" si="1790">CA$777*$D793/SUM($D$780:$D$800)</f>
        <v>0</v>
      </c>
      <c r="CB793" s="12">
        <f t="shared" si="1790"/>
        <v>0</v>
      </c>
      <c r="CC793" s="12">
        <f t="shared" si="1790"/>
        <v>0</v>
      </c>
      <c r="CD793" s="12">
        <f t="shared" si="1790"/>
        <v>0</v>
      </c>
      <c r="CE793" s="12">
        <f t="shared" si="1790"/>
        <v>0</v>
      </c>
      <c r="CF793" s="12">
        <f t="shared" si="1790"/>
        <v>0</v>
      </c>
      <c r="CG793" s="12">
        <f t="shared" si="1790"/>
        <v>0</v>
      </c>
      <c r="CH793" s="12">
        <f t="shared" si="1790"/>
        <v>0</v>
      </c>
      <c r="CI793" s="12">
        <f t="shared" si="1790"/>
        <v>0</v>
      </c>
      <c r="CJ793" s="12">
        <f t="shared" si="1790"/>
        <v>0</v>
      </c>
      <c r="CK793" s="12">
        <f t="shared" ref="CK793:CT795" si="1791">CK$777*$D793/SUM($D$780:$D$800)</f>
        <v>0</v>
      </c>
      <c r="CL793" s="12">
        <f t="shared" si="1791"/>
        <v>0</v>
      </c>
      <c r="CM793" s="12">
        <f t="shared" si="1791"/>
        <v>0</v>
      </c>
      <c r="CN793" s="12">
        <f t="shared" si="1791"/>
        <v>0</v>
      </c>
      <c r="CO793" s="12">
        <f t="shared" si="1791"/>
        <v>0</v>
      </c>
      <c r="CP793" s="12">
        <f t="shared" si="1791"/>
        <v>0</v>
      </c>
      <c r="CQ793" s="12">
        <f t="shared" si="1791"/>
        <v>0</v>
      </c>
      <c r="CR793" s="12">
        <f t="shared" si="1791"/>
        <v>0</v>
      </c>
      <c r="CS793" s="12">
        <f t="shared" si="1791"/>
        <v>0</v>
      </c>
      <c r="CT793" s="12">
        <f t="shared" si="1791"/>
        <v>0</v>
      </c>
      <c r="CU793" s="12">
        <f t="shared" ref="CU793:DD795" si="1792">CU$777*$D793/SUM($D$780:$D$800)</f>
        <v>0</v>
      </c>
      <c r="CV793" s="12">
        <f t="shared" si="1792"/>
        <v>0</v>
      </c>
      <c r="CW793" s="12">
        <f t="shared" si="1792"/>
        <v>0</v>
      </c>
      <c r="CX793" s="12">
        <f t="shared" si="1792"/>
        <v>0</v>
      </c>
      <c r="CY793" s="12">
        <f t="shared" si="1792"/>
        <v>0</v>
      </c>
      <c r="CZ793" s="12">
        <f t="shared" si="1792"/>
        <v>0</v>
      </c>
      <c r="DA793" s="12">
        <f t="shared" si="1792"/>
        <v>0</v>
      </c>
      <c r="DB793" s="12">
        <f t="shared" si="1792"/>
        <v>0</v>
      </c>
      <c r="DC793" s="12">
        <f t="shared" si="1792"/>
        <v>0</v>
      </c>
      <c r="DD793" s="12">
        <f t="shared" si="1792"/>
        <v>0</v>
      </c>
      <c r="DE793" s="12">
        <f t="shared" ref="DE793:DN795" si="1793">DE$777*$D793/SUM($D$780:$D$800)</f>
        <v>0</v>
      </c>
      <c r="DF793" s="12">
        <f t="shared" si="1793"/>
        <v>0</v>
      </c>
      <c r="DG793" s="12">
        <f t="shared" si="1793"/>
        <v>0</v>
      </c>
      <c r="DH793" s="12">
        <f t="shared" si="1793"/>
        <v>0</v>
      </c>
      <c r="DI793" s="12">
        <f t="shared" si="1793"/>
        <v>0</v>
      </c>
      <c r="DJ793" s="12">
        <f t="shared" si="1793"/>
        <v>0</v>
      </c>
      <c r="DK793" s="12">
        <f t="shared" si="1793"/>
        <v>0</v>
      </c>
      <c r="DL793" s="12">
        <f t="shared" si="1793"/>
        <v>0</v>
      </c>
      <c r="DM793" s="12">
        <f t="shared" si="1793"/>
        <v>0</v>
      </c>
      <c r="DN793" s="12">
        <f t="shared" si="1793"/>
        <v>0</v>
      </c>
      <c r="DO793" s="12">
        <f t="shared" ref="DO793:DY795" si="1794">DO$777*$D793/SUM($D$780:$D$800)</f>
        <v>0</v>
      </c>
      <c r="DP793" s="12">
        <f t="shared" si="1794"/>
        <v>0</v>
      </c>
      <c r="DQ793" s="12">
        <f t="shared" si="1794"/>
        <v>0</v>
      </c>
      <c r="DR793" s="12">
        <f t="shared" si="1794"/>
        <v>0</v>
      </c>
      <c r="DS793" s="12">
        <f t="shared" si="1794"/>
        <v>0</v>
      </c>
      <c r="DT793" s="12">
        <f t="shared" si="1794"/>
        <v>0</v>
      </c>
      <c r="DU793" s="12">
        <f t="shared" si="1794"/>
        <v>0</v>
      </c>
      <c r="DV793" s="12">
        <f t="shared" si="1794"/>
        <v>0</v>
      </c>
      <c r="DW793" s="12">
        <f t="shared" si="1794"/>
        <v>0</v>
      </c>
      <c r="DX793" s="12">
        <f t="shared" si="1794"/>
        <v>0</v>
      </c>
      <c r="DY793" s="12">
        <f t="shared" si="1794"/>
        <v>0</v>
      </c>
    </row>
    <row r="794" spans="2:129" x14ac:dyDescent="0.3">
      <c r="B794" s="2" t="str">
        <f>Product!$N$2</f>
        <v>Phase 4</v>
      </c>
      <c r="C794" s="2" t="str">
        <f>Product!$N$3</f>
        <v>60' Wide</v>
      </c>
      <c r="D794" s="129">
        <f>SUMIFS(INDEX(Product!$B$2:$U$97, MATCH(D779, Product!$B$2:$B$97, 0), ), Product!$B$2:$U$2, $B794, Product!$B$3:$U$3, $C794)</f>
        <v>11775000</v>
      </c>
      <c r="F794" s="128"/>
      <c r="G794" s="11">
        <f>SUM(H794:DZ794)</f>
        <v>-463453.63327399251</v>
      </c>
      <c r="I794" s="12">
        <f t="shared" si="1783"/>
        <v>0</v>
      </c>
      <c r="J794" s="12">
        <f t="shared" si="1783"/>
        <v>-6098.074122026218</v>
      </c>
      <c r="K794" s="12">
        <f t="shared" si="1783"/>
        <v>-42877.083670496846</v>
      </c>
      <c r="L794" s="12">
        <f t="shared" si="1783"/>
        <v>-14292.361223498949</v>
      </c>
      <c r="M794" s="12">
        <f t="shared" si="1783"/>
        <v>-19056.481631331932</v>
      </c>
      <c r="N794" s="12">
        <f t="shared" si="1783"/>
        <v>-28584.722446997897</v>
      </c>
      <c r="O794" s="12">
        <f t="shared" si="1783"/>
        <v>-57169.444893995795</v>
      </c>
      <c r="P794" s="12">
        <f t="shared" si="1783"/>
        <v>-34301.666936397472</v>
      </c>
      <c r="Q794" s="12">
        <f t="shared" si="1783"/>
        <v>-36207.315099530671</v>
      </c>
      <c r="R794" s="12">
        <f t="shared" si="1783"/>
        <v>-37160.139181097264</v>
      </c>
      <c r="S794" s="12">
        <f t="shared" si="1784"/>
        <v>-39065.787344230455</v>
      </c>
      <c r="T794" s="12">
        <f t="shared" si="1784"/>
        <v>-68603.333872794945</v>
      </c>
      <c r="U794" s="12">
        <f t="shared" si="1784"/>
        <v>-34301.666936397472</v>
      </c>
      <c r="V794" s="12">
        <f t="shared" si="1784"/>
        <v>-22867.777957598319</v>
      </c>
      <c r="W794" s="12">
        <f t="shared" si="1784"/>
        <v>-17150.833468198736</v>
      </c>
      <c r="X794" s="12">
        <f t="shared" si="1784"/>
        <v>-5716.9444893995797</v>
      </c>
      <c r="Y794" s="12">
        <f t="shared" si="1784"/>
        <v>0</v>
      </c>
      <c r="Z794" s="12">
        <f t="shared" si="1784"/>
        <v>0</v>
      </c>
      <c r="AA794" s="12">
        <f t="shared" si="1784"/>
        <v>0</v>
      </c>
      <c r="AB794" s="12">
        <f t="shared" si="1784"/>
        <v>0</v>
      </c>
      <c r="AC794" s="12">
        <f t="shared" si="1785"/>
        <v>0</v>
      </c>
      <c r="AD794" s="12">
        <f t="shared" si="1785"/>
        <v>0</v>
      </c>
      <c r="AE794" s="12">
        <f t="shared" si="1785"/>
        <v>0</v>
      </c>
      <c r="AF794" s="12">
        <f t="shared" si="1785"/>
        <v>0</v>
      </c>
      <c r="AG794" s="12">
        <f t="shared" si="1785"/>
        <v>0</v>
      </c>
      <c r="AH794" s="12">
        <f t="shared" si="1785"/>
        <v>0</v>
      </c>
      <c r="AI794" s="12">
        <f t="shared" si="1785"/>
        <v>0</v>
      </c>
      <c r="AJ794" s="12">
        <f t="shared" si="1785"/>
        <v>0</v>
      </c>
      <c r="AK794" s="12">
        <f t="shared" si="1785"/>
        <v>0</v>
      </c>
      <c r="AL794" s="12">
        <f t="shared" si="1785"/>
        <v>0</v>
      </c>
      <c r="AM794" s="12">
        <f t="shared" si="1786"/>
        <v>0</v>
      </c>
      <c r="AN794" s="12">
        <f t="shared" si="1786"/>
        <v>0</v>
      </c>
      <c r="AO794" s="12">
        <f t="shared" si="1786"/>
        <v>0</v>
      </c>
      <c r="AP794" s="12">
        <f t="shared" si="1786"/>
        <v>0</v>
      </c>
      <c r="AQ794" s="12">
        <f t="shared" si="1786"/>
        <v>0</v>
      </c>
      <c r="AR794" s="12">
        <f t="shared" si="1786"/>
        <v>0</v>
      </c>
      <c r="AS794" s="12">
        <f t="shared" si="1786"/>
        <v>0</v>
      </c>
      <c r="AT794" s="12">
        <f t="shared" si="1786"/>
        <v>0</v>
      </c>
      <c r="AU794" s="12">
        <f t="shared" si="1786"/>
        <v>0</v>
      </c>
      <c r="AV794" s="12">
        <f t="shared" si="1786"/>
        <v>0</v>
      </c>
      <c r="AW794" s="12">
        <f t="shared" si="1787"/>
        <v>0</v>
      </c>
      <c r="AX794" s="12">
        <f t="shared" si="1787"/>
        <v>0</v>
      </c>
      <c r="AY794" s="12">
        <f t="shared" si="1787"/>
        <v>0</v>
      </c>
      <c r="AZ794" s="12">
        <f t="shared" si="1787"/>
        <v>0</v>
      </c>
      <c r="BA794" s="12">
        <f t="shared" si="1787"/>
        <v>0</v>
      </c>
      <c r="BB794" s="12">
        <f t="shared" si="1787"/>
        <v>0</v>
      </c>
      <c r="BC794" s="12">
        <f t="shared" si="1787"/>
        <v>0</v>
      </c>
      <c r="BD794" s="12">
        <f t="shared" si="1787"/>
        <v>0</v>
      </c>
      <c r="BE794" s="12">
        <f t="shared" si="1787"/>
        <v>0</v>
      </c>
      <c r="BF794" s="12">
        <f t="shared" si="1787"/>
        <v>0</v>
      </c>
      <c r="BG794" s="12">
        <f t="shared" si="1788"/>
        <v>0</v>
      </c>
      <c r="BH794" s="12">
        <f t="shared" si="1788"/>
        <v>0</v>
      </c>
      <c r="BI794" s="12">
        <f t="shared" si="1788"/>
        <v>0</v>
      </c>
      <c r="BJ794" s="12">
        <f t="shared" si="1788"/>
        <v>0</v>
      </c>
      <c r="BK794" s="12">
        <f t="shared" si="1788"/>
        <v>0</v>
      </c>
      <c r="BL794" s="12">
        <f t="shared" si="1788"/>
        <v>0</v>
      </c>
      <c r="BM794" s="12">
        <f t="shared" si="1788"/>
        <v>0</v>
      </c>
      <c r="BN794" s="12">
        <f t="shared" si="1788"/>
        <v>0</v>
      </c>
      <c r="BO794" s="12">
        <f t="shared" si="1788"/>
        <v>0</v>
      </c>
      <c r="BP794" s="12">
        <f t="shared" si="1788"/>
        <v>0</v>
      </c>
      <c r="BQ794" s="12">
        <f t="shared" si="1789"/>
        <v>0</v>
      </c>
      <c r="BR794" s="12">
        <f t="shared" si="1789"/>
        <v>0</v>
      </c>
      <c r="BS794" s="12">
        <f t="shared" si="1789"/>
        <v>0</v>
      </c>
      <c r="BT794" s="12">
        <f t="shared" si="1789"/>
        <v>0</v>
      </c>
      <c r="BU794" s="12">
        <f t="shared" si="1789"/>
        <v>0</v>
      </c>
      <c r="BV794" s="12">
        <f t="shared" si="1789"/>
        <v>0</v>
      </c>
      <c r="BW794" s="12">
        <f t="shared" si="1789"/>
        <v>0</v>
      </c>
      <c r="BX794" s="12">
        <f t="shared" si="1789"/>
        <v>0</v>
      </c>
      <c r="BY794" s="12">
        <f t="shared" si="1789"/>
        <v>0</v>
      </c>
      <c r="BZ794" s="12">
        <f t="shared" si="1789"/>
        <v>0</v>
      </c>
      <c r="CA794" s="12">
        <f t="shared" si="1790"/>
        <v>0</v>
      </c>
      <c r="CB794" s="12">
        <f t="shared" si="1790"/>
        <v>0</v>
      </c>
      <c r="CC794" s="12">
        <f t="shared" si="1790"/>
        <v>0</v>
      </c>
      <c r="CD794" s="12">
        <f t="shared" si="1790"/>
        <v>0</v>
      </c>
      <c r="CE794" s="12">
        <f t="shared" si="1790"/>
        <v>0</v>
      </c>
      <c r="CF794" s="12">
        <f t="shared" si="1790"/>
        <v>0</v>
      </c>
      <c r="CG794" s="12">
        <f t="shared" si="1790"/>
        <v>0</v>
      </c>
      <c r="CH794" s="12">
        <f t="shared" si="1790"/>
        <v>0</v>
      </c>
      <c r="CI794" s="12">
        <f t="shared" si="1790"/>
        <v>0</v>
      </c>
      <c r="CJ794" s="12">
        <f t="shared" si="1790"/>
        <v>0</v>
      </c>
      <c r="CK794" s="12">
        <f t="shared" si="1791"/>
        <v>0</v>
      </c>
      <c r="CL794" s="12">
        <f t="shared" si="1791"/>
        <v>0</v>
      </c>
      <c r="CM794" s="12">
        <f t="shared" si="1791"/>
        <v>0</v>
      </c>
      <c r="CN794" s="12">
        <f t="shared" si="1791"/>
        <v>0</v>
      </c>
      <c r="CO794" s="12">
        <f t="shared" si="1791"/>
        <v>0</v>
      </c>
      <c r="CP794" s="12">
        <f t="shared" si="1791"/>
        <v>0</v>
      </c>
      <c r="CQ794" s="12">
        <f t="shared" si="1791"/>
        <v>0</v>
      </c>
      <c r="CR794" s="12">
        <f t="shared" si="1791"/>
        <v>0</v>
      </c>
      <c r="CS794" s="12">
        <f t="shared" si="1791"/>
        <v>0</v>
      </c>
      <c r="CT794" s="12">
        <f t="shared" si="1791"/>
        <v>0</v>
      </c>
      <c r="CU794" s="12">
        <f t="shared" si="1792"/>
        <v>0</v>
      </c>
      <c r="CV794" s="12">
        <f t="shared" si="1792"/>
        <v>0</v>
      </c>
      <c r="CW794" s="12">
        <f t="shared" si="1792"/>
        <v>0</v>
      </c>
      <c r="CX794" s="12">
        <f t="shared" si="1792"/>
        <v>0</v>
      </c>
      <c r="CY794" s="12">
        <f t="shared" si="1792"/>
        <v>0</v>
      </c>
      <c r="CZ794" s="12">
        <f t="shared" si="1792"/>
        <v>0</v>
      </c>
      <c r="DA794" s="12">
        <f t="shared" si="1792"/>
        <v>0</v>
      </c>
      <c r="DB794" s="12">
        <f t="shared" si="1792"/>
        <v>0</v>
      </c>
      <c r="DC794" s="12">
        <f t="shared" si="1792"/>
        <v>0</v>
      </c>
      <c r="DD794" s="12">
        <f t="shared" si="1792"/>
        <v>0</v>
      </c>
      <c r="DE794" s="12">
        <f t="shared" si="1793"/>
        <v>0</v>
      </c>
      <c r="DF794" s="12">
        <f t="shared" si="1793"/>
        <v>0</v>
      </c>
      <c r="DG794" s="12">
        <f t="shared" si="1793"/>
        <v>0</v>
      </c>
      <c r="DH794" s="12">
        <f t="shared" si="1793"/>
        <v>0</v>
      </c>
      <c r="DI794" s="12">
        <f t="shared" si="1793"/>
        <v>0</v>
      </c>
      <c r="DJ794" s="12">
        <f t="shared" si="1793"/>
        <v>0</v>
      </c>
      <c r="DK794" s="12">
        <f t="shared" si="1793"/>
        <v>0</v>
      </c>
      <c r="DL794" s="12">
        <f t="shared" si="1793"/>
        <v>0</v>
      </c>
      <c r="DM794" s="12">
        <f t="shared" si="1793"/>
        <v>0</v>
      </c>
      <c r="DN794" s="12">
        <f t="shared" si="1793"/>
        <v>0</v>
      </c>
      <c r="DO794" s="12">
        <f t="shared" si="1794"/>
        <v>0</v>
      </c>
      <c r="DP794" s="12">
        <f t="shared" si="1794"/>
        <v>0</v>
      </c>
      <c r="DQ794" s="12">
        <f t="shared" si="1794"/>
        <v>0</v>
      </c>
      <c r="DR794" s="12">
        <f t="shared" si="1794"/>
        <v>0</v>
      </c>
      <c r="DS794" s="12">
        <f t="shared" si="1794"/>
        <v>0</v>
      </c>
      <c r="DT794" s="12">
        <f t="shared" si="1794"/>
        <v>0</v>
      </c>
      <c r="DU794" s="12">
        <f t="shared" si="1794"/>
        <v>0</v>
      </c>
      <c r="DV794" s="12">
        <f t="shared" si="1794"/>
        <v>0</v>
      </c>
      <c r="DW794" s="12">
        <f t="shared" si="1794"/>
        <v>0</v>
      </c>
      <c r="DX794" s="12">
        <f t="shared" si="1794"/>
        <v>0</v>
      </c>
      <c r="DY794" s="12">
        <f t="shared" si="1794"/>
        <v>0</v>
      </c>
    </row>
    <row r="795" spans="2:129" x14ac:dyDescent="0.3">
      <c r="B795" s="2" t="str">
        <f>Product!$O$2</f>
        <v>Phase 4</v>
      </c>
      <c r="C795" s="2" t="str">
        <f>Product!$O$3</f>
        <v>75' Wide</v>
      </c>
      <c r="D795" s="129">
        <f>SUMIFS(INDEX(Product!$B$2:$U$97, MATCH(D779, Product!$B$2:$B$97, 0), ), Product!$B$2:$U$2, $B795, Product!$B$3:$U$3, $C795)</f>
        <v>9190000</v>
      </c>
      <c r="F795" s="128"/>
      <c r="G795" s="11">
        <f>SUM(H795:DZ795)</f>
        <v>-361710.30911150674</v>
      </c>
      <c r="I795" s="12">
        <f t="shared" si="1783"/>
        <v>0</v>
      </c>
      <c r="J795" s="12">
        <f t="shared" si="1783"/>
        <v>-4759.3461725198249</v>
      </c>
      <c r="K795" s="12">
        <f t="shared" si="1783"/>
        <v>-33464.152775530019</v>
      </c>
      <c r="L795" s="12">
        <f t="shared" si="1783"/>
        <v>-11154.71759184334</v>
      </c>
      <c r="M795" s="12">
        <f t="shared" si="1783"/>
        <v>-14872.956789124453</v>
      </c>
      <c r="N795" s="12">
        <f t="shared" si="1783"/>
        <v>-22309.435183686681</v>
      </c>
      <c r="O795" s="12">
        <f t="shared" si="1783"/>
        <v>-44618.870367373362</v>
      </c>
      <c r="P795" s="12">
        <f t="shared" si="1783"/>
        <v>-26771.322220424016</v>
      </c>
      <c r="Q795" s="12">
        <f t="shared" si="1783"/>
        <v>-28258.617899336463</v>
      </c>
      <c r="R795" s="12">
        <f t="shared" si="1783"/>
        <v>-29002.265738792685</v>
      </c>
      <c r="S795" s="12">
        <f t="shared" si="1784"/>
        <v>-30489.561417705132</v>
      </c>
      <c r="T795" s="12">
        <f t="shared" si="1784"/>
        <v>-53542.644440848031</v>
      </c>
      <c r="U795" s="12">
        <f t="shared" si="1784"/>
        <v>-26771.322220424016</v>
      </c>
      <c r="V795" s="12">
        <f t="shared" si="1784"/>
        <v>-17847.548146949346</v>
      </c>
      <c r="W795" s="12">
        <f t="shared" si="1784"/>
        <v>-13385.661110212008</v>
      </c>
      <c r="X795" s="12">
        <f t="shared" si="1784"/>
        <v>-4461.8870367373365</v>
      </c>
      <c r="Y795" s="12">
        <f t="shared" si="1784"/>
        <v>0</v>
      </c>
      <c r="Z795" s="12">
        <f t="shared" si="1784"/>
        <v>0</v>
      </c>
      <c r="AA795" s="12">
        <f t="shared" si="1784"/>
        <v>0</v>
      </c>
      <c r="AB795" s="12">
        <f t="shared" si="1784"/>
        <v>0</v>
      </c>
      <c r="AC795" s="12">
        <f t="shared" si="1785"/>
        <v>0</v>
      </c>
      <c r="AD795" s="12">
        <f t="shared" si="1785"/>
        <v>0</v>
      </c>
      <c r="AE795" s="12">
        <f t="shared" si="1785"/>
        <v>0</v>
      </c>
      <c r="AF795" s="12">
        <f t="shared" si="1785"/>
        <v>0</v>
      </c>
      <c r="AG795" s="12">
        <f t="shared" si="1785"/>
        <v>0</v>
      </c>
      <c r="AH795" s="12">
        <f t="shared" si="1785"/>
        <v>0</v>
      </c>
      <c r="AI795" s="12">
        <f t="shared" si="1785"/>
        <v>0</v>
      </c>
      <c r="AJ795" s="12">
        <f t="shared" si="1785"/>
        <v>0</v>
      </c>
      <c r="AK795" s="12">
        <f t="shared" si="1785"/>
        <v>0</v>
      </c>
      <c r="AL795" s="12">
        <f t="shared" si="1785"/>
        <v>0</v>
      </c>
      <c r="AM795" s="12">
        <f t="shared" si="1786"/>
        <v>0</v>
      </c>
      <c r="AN795" s="12">
        <f t="shared" si="1786"/>
        <v>0</v>
      </c>
      <c r="AO795" s="12">
        <f t="shared" si="1786"/>
        <v>0</v>
      </c>
      <c r="AP795" s="12">
        <f t="shared" si="1786"/>
        <v>0</v>
      </c>
      <c r="AQ795" s="12">
        <f t="shared" si="1786"/>
        <v>0</v>
      </c>
      <c r="AR795" s="12">
        <f t="shared" si="1786"/>
        <v>0</v>
      </c>
      <c r="AS795" s="12">
        <f t="shared" si="1786"/>
        <v>0</v>
      </c>
      <c r="AT795" s="12">
        <f t="shared" si="1786"/>
        <v>0</v>
      </c>
      <c r="AU795" s="12">
        <f t="shared" si="1786"/>
        <v>0</v>
      </c>
      <c r="AV795" s="12">
        <f t="shared" si="1786"/>
        <v>0</v>
      </c>
      <c r="AW795" s="12">
        <f t="shared" si="1787"/>
        <v>0</v>
      </c>
      <c r="AX795" s="12">
        <f t="shared" si="1787"/>
        <v>0</v>
      </c>
      <c r="AY795" s="12">
        <f t="shared" si="1787"/>
        <v>0</v>
      </c>
      <c r="AZ795" s="12">
        <f t="shared" si="1787"/>
        <v>0</v>
      </c>
      <c r="BA795" s="12">
        <f t="shared" si="1787"/>
        <v>0</v>
      </c>
      <c r="BB795" s="12">
        <f t="shared" si="1787"/>
        <v>0</v>
      </c>
      <c r="BC795" s="12">
        <f t="shared" si="1787"/>
        <v>0</v>
      </c>
      <c r="BD795" s="12">
        <f t="shared" si="1787"/>
        <v>0</v>
      </c>
      <c r="BE795" s="12">
        <f t="shared" si="1787"/>
        <v>0</v>
      </c>
      <c r="BF795" s="12">
        <f t="shared" si="1787"/>
        <v>0</v>
      </c>
      <c r="BG795" s="12">
        <f t="shared" si="1788"/>
        <v>0</v>
      </c>
      <c r="BH795" s="12">
        <f t="shared" si="1788"/>
        <v>0</v>
      </c>
      <c r="BI795" s="12">
        <f t="shared" si="1788"/>
        <v>0</v>
      </c>
      <c r="BJ795" s="12">
        <f t="shared" si="1788"/>
        <v>0</v>
      </c>
      <c r="BK795" s="12">
        <f t="shared" si="1788"/>
        <v>0</v>
      </c>
      <c r="BL795" s="12">
        <f t="shared" si="1788"/>
        <v>0</v>
      </c>
      <c r="BM795" s="12">
        <f t="shared" si="1788"/>
        <v>0</v>
      </c>
      <c r="BN795" s="12">
        <f t="shared" si="1788"/>
        <v>0</v>
      </c>
      <c r="BO795" s="12">
        <f t="shared" si="1788"/>
        <v>0</v>
      </c>
      <c r="BP795" s="12">
        <f t="shared" si="1788"/>
        <v>0</v>
      </c>
      <c r="BQ795" s="12">
        <f t="shared" si="1789"/>
        <v>0</v>
      </c>
      <c r="BR795" s="12">
        <f t="shared" si="1789"/>
        <v>0</v>
      </c>
      <c r="BS795" s="12">
        <f t="shared" si="1789"/>
        <v>0</v>
      </c>
      <c r="BT795" s="12">
        <f t="shared" si="1789"/>
        <v>0</v>
      </c>
      <c r="BU795" s="12">
        <f t="shared" si="1789"/>
        <v>0</v>
      </c>
      <c r="BV795" s="12">
        <f t="shared" si="1789"/>
        <v>0</v>
      </c>
      <c r="BW795" s="12">
        <f t="shared" si="1789"/>
        <v>0</v>
      </c>
      <c r="BX795" s="12">
        <f t="shared" si="1789"/>
        <v>0</v>
      </c>
      <c r="BY795" s="12">
        <f t="shared" si="1789"/>
        <v>0</v>
      </c>
      <c r="BZ795" s="12">
        <f t="shared" si="1789"/>
        <v>0</v>
      </c>
      <c r="CA795" s="12">
        <f t="shared" si="1790"/>
        <v>0</v>
      </c>
      <c r="CB795" s="12">
        <f t="shared" si="1790"/>
        <v>0</v>
      </c>
      <c r="CC795" s="12">
        <f t="shared" si="1790"/>
        <v>0</v>
      </c>
      <c r="CD795" s="12">
        <f t="shared" si="1790"/>
        <v>0</v>
      </c>
      <c r="CE795" s="12">
        <f t="shared" si="1790"/>
        <v>0</v>
      </c>
      <c r="CF795" s="12">
        <f t="shared" si="1790"/>
        <v>0</v>
      </c>
      <c r="CG795" s="12">
        <f t="shared" si="1790"/>
        <v>0</v>
      </c>
      <c r="CH795" s="12">
        <f t="shared" si="1790"/>
        <v>0</v>
      </c>
      <c r="CI795" s="12">
        <f t="shared" si="1790"/>
        <v>0</v>
      </c>
      <c r="CJ795" s="12">
        <f t="shared" si="1790"/>
        <v>0</v>
      </c>
      <c r="CK795" s="12">
        <f t="shared" si="1791"/>
        <v>0</v>
      </c>
      <c r="CL795" s="12">
        <f t="shared" si="1791"/>
        <v>0</v>
      </c>
      <c r="CM795" s="12">
        <f t="shared" si="1791"/>
        <v>0</v>
      </c>
      <c r="CN795" s="12">
        <f t="shared" si="1791"/>
        <v>0</v>
      </c>
      <c r="CO795" s="12">
        <f t="shared" si="1791"/>
        <v>0</v>
      </c>
      <c r="CP795" s="12">
        <f t="shared" si="1791"/>
        <v>0</v>
      </c>
      <c r="CQ795" s="12">
        <f t="shared" si="1791"/>
        <v>0</v>
      </c>
      <c r="CR795" s="12">
        <f t="shared" si="1791"/>
        <v>0</v>
      </c>
      <c r="CS795" s="12">
        <f t="shared" si="1791"/>
        <v>0</v>
      </c>
      <c r="CT795" s="12">
        <f t="shared" si="1791"/>
        <v>0</v>
      </c>
      <c r="CU795" s="12">
        <f t="shared" si="1792"/>
        <v>0</v>
      </c>
      <c r="CV795" s="12">
        <f t="shared" si="1792"/>
        <v>0</v>
      </c>
      <c r="CW795" s="12">
        <f t="shared" si="1792"/>
        <v>0</v>
      </c>
      <c r="CX795" s="12">
        <f t="shared" si="1792"/>
        <v>0</v>
      </c>
      <c r="CY795" s="12">
        <f t="shared" si="1792"/>
        <v>0</v>
      </c>
      <c r="CZ795" s="12">
        <f t="shared" si="1792"/>
        <v>0</v>
      </c>
      <c r="DA795" s="12">
        <f t="shared" si="1792"/>
        <v>0</v>
      </c>
      <c r="DB795" s="12">
        <f t="shared" si="1792"/>
        <v>0</v>
      </c>
      <c r="DC795" s="12">
        <f t="shared" si="1792"/>
        <v>0</v>
      </c>
      <c r="DD795" s="12">
        <f t="shared" si="1792"/>
        <v>0</v>
      </c>
      <c r="DE795" s="12">
        <f t="shared" si="1793"/>
        <v>0</v>
      </c>
      <c r="DF795" s="12">
        <f t="shared" si="1793"/>
        <v>0</v>
      </c>
      <c r="DG795" s="12">
        <f t="shared" si="1793"/>
        <v>0</v>
      </c>
      <c r="DH795" s="12">
        <f t="shared" si="1793"/>
        <v>0</v>
      </c>
      <c r="DI795" s="12">
        <f t="shared" si="1793"/>
        <v>0</v>
      </c>
      <c r="DJ795" s="12">
        <f t="shared" si="1793"/>
        <v>0</v>
      </c>
      <c r="DK795" s="12">
        <f t="shared" si="1793"/>
        <v>0</v>
      </c>
      <c r="DL795" s="12">
        <f t="shared" si="1793"/>
        <v>0</v>
      </c>
      <c r="DM795" s="12">
        <f t="shared" si="1793"/>
        <v>0</v>
      </c>
      <c r="DN795" s="12">
        <f t="shared" si="1793"/>
        <v>0</v>
      </c>
      <c r="DO795" s="12">
        <f t="shared" si="1794"/>
        <v>0</v>
      </c>
      <c r="DP795" s="12">
        <f t="shared" si="1794"/>
        <v>0</v>
      </c>
      <c r="DQ795" s="12">
        <f t="shared" si="1794"/>
        <v>0</v>
      </c>
      <c r="DR795" s="12">
        <f t="shared" si="1794"/>
        <v>0</v>
      </c>
      <c r="DS795" s="12">
        <f t="shared" si="1794"/>
        <v>0</v>
      </c>
      <c r="DT795" s="12">
        <f t="shared" si="1794"/>
        <v>0</v>
      </c>
      <c r="DU795" s="12">
        <f t="shared" si="1794"/>
        <v>0</v>
      </c>
      <c r="DV795" s="12">
        <f t="shared" si="1794"/>
        <v>0</v>
      </c>
      <c r="DW795" s="12">
        <f t="shared" si="1794"/>
        <v>0</v>
      </c>
      <c r="DX795" s="12">
        <f t="shared" si="1794"/>
        <v>0</v>
      </c>
      <c r="DY795" s="12">
        <f t="shared" si="1794"/>
        <v>0</v>
      </c>
    </row>
    <row r="796" spans="2:129" x14ac:dyDescent="0.3">
      <c r="D796" s="129"/>
      <c r="F796" s="128"/>
      <c r="I796" s="12"/>
      <c r="J796" s="12"/>
      <c r="K796" s="12"/>
      <c r="L796" s="12"/>
      <c r="M796" s="12"/>
      <c r="N796" s="12"/>
      <c r="O796" s="12"/>
      <c r="P796" s="12"/>
      <c r="Q796" s="12"/>
      <c r="R796" s="12"/>
      <c r="S796" s="12"/>
      <c r="T796" s="12"/>
      <c r="U796" s="12"/>
      <c r="V796" s="12"/>
      <c r="W796" s="12"/>
      <c r="X796" s="12"/>
      <c r="Y796" s="12"/>
      <c r="Z796" s="12"/>
      <c r="AA796" s="12"/>
      <c r="AB796" s="12"/>
      <c r="AC796" s="12"/>
      <c r="AD796" s="12"/>
      <c r="AE796" s="12"/>
      <c r="AF796" s="12"/>
      <c r="AG796" s="12"/>
      <c r="AH796" s="12"/>
      <c r="AI796" s="12"/>
      <c r="AJ796" s="12"/>
      <c r="AK796" s="12"/>
      <c r="AL796" s="12"/>
      <c r="AM796" s="12"/>
      <c r="AN796" s="12"/>
      <c r="AO796" s="12"/>
      <c r="AP796" s="12"/>
      <c r="AQ796" s="12"/>
      <c r="AR796" s="12"/>
      <c r="AS796" s="12"/>
      <c r="AT796" s="12"/>
      <c r="AU796" s="12"/>
      <c r="AV796" s="12"/>
      <c r="AW796" s="12"/>
      <c r="AX796" s="12"/>
      <c r="AY796" s="12"/>
      <c r="AZ796" s="12"/>
      <c r="BA796" s="12"/>
      <c r="BB796" s="12"/>
      <c r="BC796" s="12"/>
      <c r="BD796" s="12"/>
      <c r="BE796" s="12"/>
      <c r="BF796" s="12"/>
      <c r="BG796" s="12"/>
      <c r="BH796" s="12"/>
      <c r="BI796" s="12"/>
      <c r="BJ796" s="12"/>
      <c r="BK796" s="12"/>
      <c r="BL796" s="12"/>
      <c r="BM796" s="12"/>
      <c r="BN796" s="12"/>
      <c r="BO796" s="12"/>
      <c r="BP796" s="12"/>
      <c r="BQ796" s="12"/>
      <c r="BR796" s="12"/>
      <c r="BS796" s="12"/>
      <c r="BT796" s="12"/>
      <c r="BU796" s="12"/>
      <c r="BV796" s="12"/>
      <c r="BW796" s="12"/>
      <c r="BX796" s="12"/>
      <c r="BY796" s="12"/>
      <c r="BZ796" s="12"/>
      <c r="CA796" s="12"/>
      <c r="CB796" s="12"/>
      <c r="CC796" s="12"/>
      <c r="CD796" s="12"/>
      <c r="CE796" s="12"/>
      <c r="CF796" s="12"/>
      <c r="CG796" s="12"/>
      <c r="CH796" s="12"/>
      <c r="CI796" s="12"/>
      <c r="CJ796" s="12"/>
      <c r="CK796" s="12"/>
      <c r="CL796" s="12"/>
      <c r="CM796" s="12"/>
      <c r="CN796" s="12"/>
      <c r="CO796" s="12"/>
      <c r="CP796" s="12"/>
      <c r="CQ796" s="12"/>
      <c r="CR796" s="12"/>
      <c r="CS796" s="12"/>
      <c r="CT796" s="12"/>
      <c r="CU796" s="12"/>
      <c r="CV796" s="12"/>
      <c r="CW796" s="12"/>
      <c r="CX796" s="12"/>
      <c r="CY796" s="12"/>
      <c r="CZ796" s="12"/>
      <c r="DA796" s="12"/>
      <c r="DB796" s="12"/>
      <c r="DC796" s="12"/>
      <c r="DD796" s="12"/>
      <c r="DE796" s="12"/>
      <c r="DF796" s="12"/>
      <c r="DG796" s="12"/>
      <c r="DH796" s="12"/>
      <c r="DI796" s="12"/>
      <c r="DJ796" s="12"/>
      <c r="DK796" s="12"/>
      <c r="DL796" s="12"/>
      <c r="DM796" s="12"/>
      <c r="DN796" s="12"/>
      <c r="DO796" s="12"/>
      <c r="DP796" s="12"/>
      <c r="DQ796" s="12"/>
      <c r="DR796" s="12"/>
      <c r="DS796" s="12"/>
      <c r="DT796" s="12"/>
      <c r="DU796" s="12"/>
      <c r="DV796" s="12"/>
      <c r="DW796" s="12"/>
      <c r="DX796" s="12"/>
      <c r="DY796" s="12"/>
    </row>
    <row r="797" spans="2:129" x14ac:dyDescent="0.3">
      <c r="B797" s="2" t="str">
        <f>Product!$P$2</f>
        <v>Phase 5</v>
      </c>
      <c r="C797" s="2" t="str">
        <f>Product!$P$3</f>
        <v>50' Wide</v>
      </c>
      <c r="D797" s="129">
        <f>SUMIFS(INDEX(Product!$B$2:$U$97, MATCH(D779, Product!$B$2:$B$97, 0), ), Product!$B$2:$U$2, $B797, Product!$B$3:$U$3, $C797)</f>
        <v>9930000</v>
      </c>
      <c r="F797" s="128"/>
      <c r="G797" s="11">
        <f>SUM(H797:DZ797)</f>
        <v>-390836.05761450075</v>
      </c>
      <c r="I797" s="12">
        <f t="shared" ref="I797:R799" si="1795">I$777*$D797/SUM($D$780:$D$800)</f>
        <v>0</v>
      </c>
      <c r="J797" s="12">
        <f t="shared" si="1795"/>
        <v>-5142.5797054539571</v>
      </c>
      <c r="K797" s="12">
        <f t="shared" si="1795"/>
        <v>-36158.763553973135</v>
      </c>
      <c r="L797" s="12">
        <f t="shared" si="1795"/>
        <v>-12052.921184657711</v>
      </c>
      <c r="M797" s="12">
        <f t="shared" si="1795"/>
        <v>-16070.561579543615</v>
      </c>
      <c r="N797" s="12">
        <f t="shared" si="1795"/>
        <v>-24105.842369315422</v>
      </c>
      <c r="O797" s="12">
        <f t="shared" si="1795"/>
        <v>-48211.684738630844</v>
      </c>
      <c r="P797" s="12">
        <f t="shared" si="1795"/>
        <v>-28927.010843178508</v>
      </c>
      <c r="Q797" s="12">
        <f t="shared" si="1795"/>
        <v>-30534.067001132869</v>
      </c>
      <c r="R797" s="12">
        <f t="shared" si="1795"/>
        <v>-31337.595080110052</v>
      </c>
      <c r="S797" s="12">
        <f t="shared" ref="S797:AB799" si="1796">S$777*$D797/SUM($D$780:$D$800)</f>
        <v>-32944.651238064413</v>
      </c>
      <c r="T797" s="12">
        <f t="shared" si="1796"/>
        <v>-57854.021686357017</v>
      </c>
      <c r="U797" s="12">
        <f t="shared" si="1796"/>
        <v>-28927.010843178508</v>
      </c>
      <c r="V797" s="12">
        <f t="shared" si="1796"/>
        <v>-19284.673895452339</v>
      </c>
      <c r="W797" s="12">
        <f t="shared" si="1796"/>
        <v>-14463.505421589254</v>
      </c>
      <c r="X797" s="12">
        <f t="shared" si="1796"/>
        <v>-4821.1684738630847</v>
      </c>
      <c r="Y797" s="12">
        <f t="shared" si="1796"/>
        <v>0</v>
      </c>
      <c r="Z797" s="12">
        <f t="shared" si="1796"/>
        <v>0</v>
      </c>
      <c r="AA797" s="12">
        <f t="shared" si="1796"/>
        <v>0</v>
      </c>
      <c r="AB797" s="12">
        <f t="shared" si="1796"/>
        <v>0</v>
      </c>
      <c r="AC797" s="12">
        <f t="shared" ref="AC797:AL799" si="1797">AC$777*$D797/SUM($D$780:$D$800)</f>
        <v>0</v>
      </c>
      <c r="AD797" s="12">
        <f t="shared" si="1797"/>
        <v>0</v>
      </c>
      <c r="AE797" s="12">
        <f t="shared" si="1797"/>
        <v>0</v>
      </c>
      <c r="AF797" s="12">
        <f t="shared" si="1797"/>
        <v>0</v>
      </c>
      <c r="AG797" s="12">
        <f t="shared" si="1797"/>
        <v>0</v>
      </c>
      <c r="AH797" s="12">
        <f t="shared" si="1797"/>
        <v>0</v>
      </c>
      <c r="AI797" s="12">
        <f t="shared" si="1797"/>
        <v>0</v>
      </c>
      <c r="AJ797" s="12">
        <f t="shared" si="1797"/>
        <v>0</v>
      </c>
      <c r="AK797" s="12">
        <f t="shared" si="1797"/>
        <v>0</v>
      </c>
      <c r="AL797" s="12">
        <f t="shared" si="1797"/>
        <v>0</v>
      </c>
      <c r="AM797" s="12">
        <f t="shared" ref="AM797:AV799" si="1798">AM$777*$D797/SUM($D$780:$D$800)</f>
        <v>0</v>
      </c>
      <c r="AN797" s="12">
        <f t="shared" si="1798"/>
        <v>0</v>
      </c>
      <c r="AO797" s="12">
        <f t="shared" si="1798"/>
        <v>0</v>
      </c>
      <c r="AP797" s="12">
        <f t="shared" si="1798"/>
        <v>0</v>
      </c>
      <c r="AQ797" s="12">
        <f t="shared" si="1798"/>
        <v>0</v>
      </c>
      <c r="AR797" s="12">
        <f t="shared" si="1798"/>
        <v>0</v>
      </c>
      <c r="AS797" s="12">
        <f t="shared" si="1798"/>
        <v>0</v>
      </c>
      <c r="AT797" s="12">
        <f t="shared" si="1798"/>
        <v>0</v>
      </c>
      <c r="AU797" s="12">
        <f t="shared" si="1798"/>
        <v>0</v>
      </c>
      <c r="AV797" s="12">
        <f t="shared" si="1798"/>
        <v>0</v>
      </c>
      <c r="AW797" s="12">
        <f t="shared" ref="AW797:BF799" si="1799">AW$777*$D797/SUM($D$780:$D$800)</f>
        <v>0</v>
      </c>
      <c r="AX797" s="12">
        <f t="shared" si="1799"/>
        <v>0</v>
      </c>
      <c r="AY797" s="12">
        <f t="shared" si="1799"/>
        <v>0</v>
      </c>
      <c r="AZ797" s="12">
        <f t="shared" si="1799"/>
        <v>0</v>
      </c>
      <c r="BA797" s="12">
        <f t="shared" si="1799"/>
        <v>0</v>
      </c>
      <c r="BB797" s="12">
        <f t="shared" si="1799"/>
        <v>0</v>
      </c>
      <c r="BC797" s="12">
        <f t="shared" si="1799"/>
        <v>0</v>
      </c>
      <c r="BD797" s="12">
        <f t="shared" si="1799"/>
        <v>0</v>
      </c>
      <c r="BE797" s="12">
        <f t="shared" si="1799"/>
        <v>0</v>
      </c>
      <c r="BF797" s="12">
        <f t="shared" si="1799"/>
        <v>0</v>
      </c>
      <c r="BG797" s="12">
        <f t="shared" ref="BG797:BP799" si="1800">BG$777*$D797/SUM($D$780:$D$800)</f>
        <v>0</v>
      </c>
      <c r="BH797" s="12">
        <f t="shared" si="1800"/>
        <v>0</v>
      </c>
      <c r="BI797" s="12">
        <f t="shared" si="1800"/>
        <v>0</v>
      </c>
      <c r="BJ797" s="12">
        <f t="shared" si="1800"/>
        <v>0</v>
      </c>
      <c r="BK797" s="12">
        <f t="shared" si="1800"/>
        <v>0</v>
      </c>
      <c r="BL797" s="12">
        <f t="shared" si="1800"/>
        <v>0</v>
      </c>
      <c r="BM797" s="12">
        <f t="shared" si="1800"/>
        <v>0</v>
      </c>
      <c r="BN797" s="12">
        <f t="shared" si="1800"/>
        <v>0</v>
      </c>
      <c r="BO797" s="12">
        <f t="shared" si="1800"/>
        <v>0</v>
      </c>
      <c r="BP797" s="12">
        <f t="shared" si="1800"/>
        <v>0</v>
      </c>
      <c r="BQ797" s="12">
        <f t="shared" ref="BQ797:BZ799" si="1801">BQ$777*$D797/SUM($D$780:$D$800)</f>
        <v>0</v>
      </c>
      <c r="BR797" s="12">
        <f t="shared" si="1801"/>
        <v>0</v>
      </c>
      <c r="BS797" s="12">
        <f t="shared" si="1801"/>
        <v>0</v>
      </c>
      <c r="BT797" s="12">
        <f t="shared" si="1801"/>
        <v>0</v>
      </c>
      <c r="BU797" s="12">
        <f t="shared" si="1801"/>
        <v>0</v>
      </c>
      <c r="BV797" s="12">
        <f t="shared" si="1801"/>
        <v>0</v>
      </c>
      <c r="BW797" s="12">
        <f t="shared" si="1801"/>
        <v>0</v>
      </c>
      <c r="BX797" s="12">
        <f t="shared" si="1801"/>
        <v>0</v>
      </c>
      <c r="BY797" s="12">
        <f t="shared" si="1801"/>
        <v>0</v>
      </c>
      <c r="BZ797" s="12">
        <f t="shared" si="1801"/>
        <v>0</v>
      </c>
      <c r="CA797" s="12">
        <f t="shared" ref="CA797:CJ799" si="1802">CA$777*$D797/SUM($D$780:$D$800)</f>
        <v>0</v>
      </c>
      <c r="CB797" s="12">
        <f t="shared" si="1802"/>
        <v>0</v>
      </c>
      <c r="CC797" s="12">
        <f t="shared" si="1802"/>
        <v>0</v>
      </c>
      <c r="CD797" s="12">
        <f t="shared" si="1802"/>
        <v>0</v>
      </c>
      <c r="CE797" s="12">
        <f t="shared" si="1802"/>
        <v>0</v>
      </c>
      <c r="CF797" s="12">
        <f t="shared" si="1802"/>
        <v>0</v>
      </c>
      <c r="CG797" s="12">
        <f t="shared" si="1802"/>
        <v>0</v>
      </c>
      <c r="CH797" s="12">
        <f t="shared" si="1802"/>
        <v>0</v>
      </c>
      <c r="CI797" s="12">
        <f t="shared" si="1802"/>
        <v>0</v>
      </c>
      <c r="CJ797" s="12">
        <f t="shared" si="1802"/>
        <v>0</v>
      </c>
      <c r="CK797" s="12">
        <f t="shared" ref="CK797:CT799" si="1803">CK$777*$D797/SUM($D$780:$D$800)</f>
        <v>0</v>
      </c>
      <c r="CL797" s="12">
        <f t="shared" si="1803"/>
        <v>0</v>
      </c>
      <c r="CM797" s="12">
        <f t="shared" si="1803"/>
        <v>0</v>
      </c>
      <c r="CN797" s="12">
        <f t="shared" si="1803"/>
        <v>0</v>
      </c>
      <c r="CO797" s="12">
        <f t="shared" si="1803"/>
        <v>0</v>
      </c>
      <c r="CP797" s="12">
        <f t="shared" si="1803"/>
        <v>0</v>
      </c>
      <c r="CQ797" s="12">
        <f t="shared" si="1803"/>
        <v>0</v>
      </c>
      <c r="CR797" s="12">
        <f t="shared" si="1803"/>
        <v>0</v>
      </c>
      <c r="CS797" s="12">
        <f t="shared" si="1803"/>
        <v>0</v>
      </c>
      <c r="CT797" s="12">
        <f t="shared" si="1803"/>
        <v>0</v>
      </c>
      <c r="CU797" s="12">
        <f t="shared" ref="CU797:DD799" si="1804">CU$777*$D797/SUM($D$780:$D$800)</f>
        <v>0</v>
      </c>
      <c r="CV797" s="12">
        <f t="shared" si="1804"/>
        <v>0</v>
      </c>
      <c r="CW797" s="12">
        <f t="shared" si="1804"/>
        <v>0</v>
      </c>
      <c r="CX797" s="12">
        <f t="shared" si="1804"/>
        <v>0</v>
      </c>
      <c r="CY797" s="12">
        <f t="shared" si="1804"/>
        <v>0</v>
      </c>
      <c r="CZ797" s="12">
        <f t="shared" si="1804"/>
        <v>0</v>
      </c>
      <c r="DA797" s="12">
        <f t="shared" si="1804"/>
        <v>0</v>
      </c>
      <c r="DB797" s="12">
        <f t="shared" si="1804"/>
        <v>0</v>
      </c>
      <c r="DC797" s="12">
        <f t="shared" si="1804"/>
        <v>0</v>
      </c>
      <c r="DD797" s="12">
        <f t="shared" si="1804"/>
        <v>0</v>
      </c>
      <c r="DE797" s="12">
        <f t="shared" ref="DE797:DN799" si="1805">DE$777*$D797/SUM($D$780:$D$800)</f>
        <v>0</v>
      </c>
      <c r="DF797" s="12">
        <f t="shared" si="1805"/>
        <v>0</v>
      </c>
      <c r="DG797" s="12">
        <f t="shared" si="1805"/>
        <v>0</v>
      </c>
      <c r="DH797" s="12">
        <f t="shared" si="1805"/>
        <v>0</v>
      </c>
      <c r="DI797" s="12">
        <f t="shared" si="1805"/>
        <v>0</v>
      </c>
      <c r="DJ797" s="12">
        <f t="shared" si="1805"/>
        <v>0</v>
      </c>
      <c r="DK797" s="12">
        <f t="shared" si="1805"/>
        <v>0</v>
      </c>
      <c r="DL797" s="12">
        <f t="shared" si="1805"/>
        <v>0</v>
      </c>
      <c r="DM797" s="12">
        <f t="shared" si="1805"/>
        <v>0</v>
      </c>
      <c r="DN797" s="12">
        <f t="shared" si="1805"/>
        <v>0</v>
      </c>
      <c r="DO797" s="12">
        <f t="shared" ref="DO797:DY799" si="1806">DO$777*$D797/SUM($D$780:$D$800)</f>
        <v>0</v>
      </c>
      <c r="DP797" s="12">
        <f t="shared" si="1806"/>
        <v>0</v>
      </c>
      <c r="DQ797" s="12">
        <f t="shared" si="1806"/>
        <v>0</v>
      </c>
      <c r="DR797" s="12">
        <f t="shared" si="1806"/>
        <v>0</v>
      </c>
      <c r="DS797" s="12">
        <f t="shared" si="1806"/>
        <v>0</v>
      </c>
      <c r="DT797" s="12">
        <f t="shared" si="1806"/>
        <v>0</v>
      </c>
      <c r="DU797" s="12">
        <f t="shared" si="1806"/>
        <v>0</v>
      </c>
      <c r="DV797" s="12">
        <f t="shared" si="1806"/>
        <v>0</v>
      </c>
      <c r="DW797" s="12">
        <f t="shared" si="1806"/>
        <v>0</v>
      </c>
      <c r="DX797" s="12">
        <f t="shared" si="1806"/>
        <v>0</v>
      </c>
      <c r="DY797" s="12">
        <f t="shared" si="1806"/>
        <v>0</v>
      </c>
    </row>
    <row r="798" spans="2:129" x14ac:dyDescent="0.3">
      <c r="B798" s="2" t="str">
        <f>Product!$Q$2</f>
        <v>Phase 5</v>
      </c>
      <c r="C798" s="2" t="str">
        <f>Product!$Q$3</f>
        <v>60' Wide</v>
      </c>
      <c r="D798" s="129">
        <f>SUMIFS(INDEX(Product!$B$2:$U$97, MATCH(D779, Product!$B$2:$B$97, 0), ), Product!$B$2:$U$2, $B798, Product!$B$3:$U$3, $C798)</f>
        <v>11775000</v>
      </c>
      <c r="F798" s="128"/>
      <c r="G798" s="11">
        <f>SUM(H798:DZ798)</f>
        <v>-463453.63327399251</v>
      </c>
      <c r="I798" s="12">
        <f t="shared" si="1795"/>
        <v>0</v>
      </c>
      <c r="J798" s="12">
        <f t="shared" si="1795"/>
        <v>-6098.074122026218</v>
      </c>
      <c r="K798" s="12">
        <f t="shared" si="1795"/>
        <v>-42877.083670496846</v>
      </c>
      <c r="L798" s="12">
        <f t="shared" si="1795"/>
        <v>-14292.361223498949</v>
      </c>
      <c r="M798" s="12">
        <f t="shared" si="1795"/>
        <v>-19056.481631331932</v>
      </c>
      <c r="N798" s="12">
        <f t="shared" si="1795"/>
        <v>-28584.722446997897</v>
      </c>
      <c r="O798" s="12">
        <f t="shared" si="1795"/>
        <v>-57169.444893995795</v>
      </c>
      <c r="P798" s="12">
        <f t="shared" si="1795"/>
        <v>-34301.666936397472</v>
      </c>
      <c r="Q798" s="12">
        <f t="shared" si="1795"/>
        <v>-36207.315099530671</v>
      </c>
      <c r="R798" s="12">
        <f t="shared" si="1795"/>
        <v>-37160.139181097264</v>
      </c>
      <c r="S798" s="12">
        <f t="shared" si="1796"/>
        <v>-39065.787344230455</v>
      </c>
      <c r="T798" s="12">
        <f t="shared" si="1796"/>
        <v>-68603.333872794945</v>
      </c>
      <c r="U798" s="12">
        <f t="shared" si="1796"/>
        <v>-34301.666936397472</v>
      </c>
      <c r="V798" s="12">
        <f t="shared" si="1796"/>
        <v>-22867.777957598319</v>
      </c>
      <c r="W798" s="12">
        <f t="shared" si="1796"/>
        <v>-17150.833468198736</v>
      </c>
      <c r="X798" s="12">
        <f t="shared" si="1796"/>
        <v>-5716.9444893995797</v>
      </c>
      <c r="Y798" s="12">
        <f t="shared" si="1796"/>
        <v>0</v>
      </c>
      <c r="Z798" s="12">
        <f t="shared" si="1796"/>
        <v>0</v>
      </c>
      <c r="AA798" s="12">
        <f t="shared" si="1796"/>
        <v>0</v>
      </c>
      <c r="AB798" s="12">
        <f t="shared" si="1796"/>
        <v>0</v>
      </c>
      <c r="AC798" s="12">
        <f t="shared" si="1797"/>
        <v>0</v>
      </c>
      <c r="AD798" s="12">
        <f t="shared" si="1797"/>
        <v>0</v>
      </c>
      <c r="AE798" s="12">
        <f t="shared" si="1797"/>
        <v>0</v>
      </c>
      <c r="AF798" s="12">
        <f t="shared" si="1797"/>
        <v>0</v>
      </c>
      <c r="AG798" s="12">
        <f t="shared" si="1797"/>
        <v>0</v>
      </c>
      <c r="AH798" s="12">
        <f t="shared" si="1797"/>
        <v>0</v>
      </c>
      <c r="AI798" s="12">
        <f t="shared" si="1797"/>
        <v>0</v>
      </c>
      <c r="AJ798" s="12">
        <f t="shared" si="1797"/>
        <v>0</v>
      </c>
      <c r="AK798" s="12">
        <f t="shared" si="1797"/>
        <v>0</v>
      </c>
      <c r="AL798" s="12">
        <f t="shared" si="1797"/>
        <v>0</v>
      </c>
      <c r="AM798" s="12">
        <f t="shared" si="1798"/>
        <v>0</v>
      </c>
      <c r="AN798" s="12">
        <f t="shared" si="1798"/>
        <v>0</v>
      </c>
      <c r="AO798" s="12">
        <f t="shared" si="1798"/>
        <v>0</v>
      </c>
      <c r="AP798" s="12">
        <f t="shared" si="1798"/>
        <v>0</v>
      </c>
      <c r="AQ798" s="12">
        <f t="shared" si="1798"/>
        <v>0</v>
      </c>
      <c r="AR798" s="12">
        <f t="shared" si="1798"/>
        <v>0</v>
      </c>
      <c r="AS798" s="12">
        <f t="shared" si="1798"/>
        <v>0</v>
      </c>
      <c r="AT798" s="12">
        <f t="shared" si="1798"/>
        <v>0</v>
      </c>
      <c r="AU798" s="12">
        <f t="shared" si="1798"/>
        <v>0</v>
      </c>
      <c r="AV798" s="12">
        <f t="shared" si="1798"/>
        <v>0</v>
      </c>
      <c r="AW798" s="12">
        <f t="shared" si="1799"/>
        <v>0</v>
      </c>
      <c r="AX798" s="12">
        <f t="shared" si="1799"/>
        <v>0</v>
      </c>
      <c r="AY798" s="12">
        <f t="shared" si="1799"/>
        <v>0</v>
      </c>
      <c r="AZ798" s="12">
        <f t="shared" si="1799"/>
        <v>0</v>
      </c>
      <c r="BA798" s="12">
        <f t="shared" si="1799"/>
        <v>0</v>
      </c>
      <c r="BB798" s="12">
        <f t="shared" si="1799"/>
        <v>0</v>
      </c>
      <c r="BC798" s="12">
        <f t="shared" si="1799"/>
        <v>0</v>
      </c>
      <c r="BD798" s="12">
        <f t="shared" si="1799"/>
        <v>0</v>
      </c>
      <c r="BE798" s="12">
        <f t="shared" si="1799"/>
        <v>0</v>
      </c>
      <c r="BF798" s="12">
        <f t="shared" si="1799"/>
        <v>0</v>
      </c>
      <c r="BG798" s="12">
        <f t="shared" si="1800"/>
        <v>0</v>
      </c>
      <c r="BH798" s="12">
        <f t="shared" si="1800"/>
        <v>0</v>
      </c>
      <c r="BI798" s="12">
        <f t="shared" si="1800"/>
        <v>0</v>
      </c>
      <c r="BJ798" s="12">
        <f t="shared" si="1800"/>
        <v>0</v>
      </c>
      <c r="BK798" s="12">
        <f t="shared" si="1800"/>
        <v>0</v>
      </c>
      <c r="BL798" s="12">
        <f t="shared" si="1800"/>
        <v>0</v>
      </c>
      <c r="BM798" s="12">
        <f t="shared" si="1800"/>
        <v>0</v>
      </c>
      <c r="BN798" s="12">
        <f t="shared" si="1800"/>
        <v>0</v>
      </c>
      <c r="BO798" s="12">
        <f t="shared" si="1800"/>
        <v>0</v>
      </c>
      <c r="BP798" s="12">
        <f t="shared" si="1800"/>
        <v>0</v>
      </c>
      <c r="BQ798" s="12">
        <f t="shared" si="1801"/>
        <v>0</v>
      </c>
      <c r="BR798" s="12">
        <f t="shared" si="1801"/>
        <v>0</v>
      </c>
      <c r="BS798" s="12">
        <f t="shared" si="1801"/>
        <v>0</v>
      </c>
      <c r="BT798" s="12">
        <f t="shared" si="1801"/>
        <v>0</v>
      </c>
      <c r="BU798" s="12">
        <f t="shared" si="1801"/>
        <v>0</v>
      </c>
      <c r="BV798" s="12">
        <f t="shared" si="1801"/>
        <v>0</v>
      </c>
      <c r="BW798" s="12">
        <f t="shared" si="1801"/>
        <v>0</v>
      </c>
      <c r="BX798" s="12">
        <f t="shared" si="1801"/>
        <v>0</v>
      </c>
      <c r="BY798" s="12">
        <f t="shared" si="1801"/>
        <v>0</v>
      </c>
      <c r="BZ798" s="12">
        <f t="shared" si="1801"/>
        <v>0</v>
      </c>
      <c r="CA798" s="12">
        <f t="shared" si="1802"/>
        <v>0</v>
      </c>
      <c r="CB798" s="12">
        <f t="shared" si="1802"/>
        <v>0</v>
      </c>
      <c r="CC798" s="12">
        <f t="shared" si="1802"/>
        <v>0</v>
      </c>
      <c r="CD798" s="12">
        <f t="shared" si="1802"/>
        <v>0</v>
      </c>
      <c r="CE798" s="12">
        <f t="shared" si="1802"/>
        <v>0</v>
      </c>
      <c r="CF798" s="12">
        <f t="shared" si="1802"/>
        <v>0</v>
      </c>
      <c r="CG798" s="12">
        <f t="shared" si="1802"/>
        <v>0</v>
      </c>
      <c r="CH798" s="12">
        <f t="shared" si="1802"/>
        <v>0</v>
      </c>
      <c r="CI798" s="12">
        <f t="shared" si="1802"/>
        <v>0</v>
      </c>
      <c r="CJ798" s="12">
        <f t="shared" si="1802"/>
        <v>0</v>
      </c>
      <c r="CK798" s="12">
        <f t="shared" si="1803"/>
        <v>0</v>
      </c>
      <c r="CL798" s="12">
        <f t="shared" si="1803"/>
        <v>0</v>
      </c>
      <c r="CM798" s="12">
        <f t="shared" si="1803"/>
        <v>0</v>
      </c>
      <c r="CN798" s="12">
        <f t="shared" si="1803"/>
        <v>0</v>
      </c>
      <c r="CO798" s="12">
        <f t="shared" si="1803"/>
        <v>0</v>
      </c>
      <c r="CP798" s="12">
        <f t="shared" si="1803"/>
        <v>0</v>
      </c>
      <c r="CQ798" s="12">
        <f t="shared" si="1803"/>
        <v>0</v>
      </c>
      <c r="CR798" s="12">
        <f t="shared" si="1803"/>
        <v>0</v>
      </c>
      <c r="CS798" s="12">
        <f t="shared" si="1803"/>
        <v>0</v>
      </c>
      <c r="CT798" s="12">
        <f t="shared" si="1803"/>
        <v>0</v>
      </c>
      <c r="CU798" s="12">
        <f t="shared" si="1804"/>
        <v>0</v>
      </c>
      <c r="CV798" s="12">
        <f t="shared" si="1804"/>
        <v>0</v>
      </c>
      <c r="CW798" s="12">
        <f t="shared" si="1804"/>
        <v>0</v>
      </c>
      <c r="CX798" s="12">
        <f t="shared" si="1804"/>
        <v>0</v>
      </c>
      <c r="CY798" s="12">
        <f t="shared" si="1804"/>
        <v>0</v>
      </c>
      <c r="CZ798" s="12">
        <f t="shared" si="1804"/>
        <v>0</v>
      </c>
      <c r="DA798" s="12">
        <f t="shared" si="1804"/>
        <v>0</v>
      </c>
      <c r="DB798" s="12">
        <f t="shared" si="1804"/>
        <v>0</v>
      </c>
      <c r="DC798" s="12">
        <f t="shared" si="1804"/>
        <v>0</v>
      </c>
      <c r="DD798" s="12">
        <f t="shared" si="1804"/>
        <v>0</v>
      </c>
      <c r="DE798" s="12">
        <f t="shared" si="1805"/>
        <v>0</v>
      </c>
      <c r="DF798" s="12">
        <f t="shared" si="1805"/>
        <v>0</v>
      </c>
      <c r="DG798" s="12">
        <f t="shared" si="1805"/>
        <v>0</v>
      </c>
      <c r="DH798" s="12">
        <f t="shared" si="1805"/>
        <v>0</v>
      </c>
      <c r="DI798" s="12">
        <f t="shared" si="1805"/>
        <v>0</v>
      </c>
      <c r="DJ798" s="12">
        <f t="shared" si="1805"/>
        <v>0</v>
      </c>
      <c r="DK798" s="12">
        <f t="shared" si="1805"/>
        <v>0</v>
      </c>
      <c r="DL798" s="12">
        <f t="shared" si="1805"/>
        <v>0</v>
      </c>
      <c r="DM798" s="12">
        <f t="shared" si="1805"/>
        <v>0</v>
      </c>
      <c r="DN798" s="12">
        <f t="shared" si="1805"/>
        <v>0</v>
      </c>
      <c r="DO798" s="12">
        <f t="shared" si="1806"/>
        <v>0</v>
      </c>
      <c r="DP798" s="12">
        <f t="shared" si="1806"/>
        <v>0</v>
      </c>
      <c r="DQ798" s="12">
        <f t="shared" si="1806"/>
        <v>0</v>
      </c>
      <c r="DR798" s="12">
        <f t="shared" si="1806"/>
        <v>0</v>
      </c>
      <c r="DS798" s="12">
        <f t="shared" si="1806"/>
        <v>0</v>
      </c>
      <c r="DT798" s="12">
        <f t="shared" si="1806"/>
        <v>0</v>
      </c>
      <c r="DU798" s="12">
        <f t="shared" si="1806"/>
        <v>0</v>
      </c>
      <c r="DV798" s="12">
        <f t="shared" si="1806"/>
        <v>0</v>
      </c>
      <c r="DW798" s="12">
        <f t="shared" si="1806"/>
        <v>0</v>
      </c>
      <c r="DX798" s="12">
        <f t="shared" si="1806"/>
        <v>0</v>
      </c>
      <c r="DY798" s="12">
        <f t="shared" si="1806"/>
        <v>0</v>
      </c>
    </row>
    <row r="799" spans="2:129" x14ac:dyDescent="0.3">
      <c r="B799" s="2" t="str">
        <f>Product!$R$2</f>
        <v>Phase 5</v>
      </c>
      <c r="C799" s="2" t="str">
        <f>Product!$R$3</f>
        <v>75' Wide</v>
      </c>
      <c r="D799" s="129">
        <f>SUMIFS(INDEX(Product!$B$2:$U$97, MATCH(D779, Product!$B$2:$B$97, 0), ), Product!$B$2:$U$2, $B799, Product!$B$3:$U$3, $C799)</f>
        <v>9190000</v>
      </c>
      <c r="F799" s="128"/>
      <c r="G799" s="11">
        <f>SUM(H799:DZ799)</f>
        <v>-361710.30911150674</v>
      </c>
      <c r="I799" s="12">
        <f t="shared" si="1795"/>
        <v>0</v>
      </c>
      <c r="J799" s="12">
        <f t="shared" si="1795"/>
        <v>-4759.3461725198249</v>
      </c>
      <c r="K799" s="12">
        <f t="shared" si="1795"/>
        <v>-33464.152775530019</v>
      </c>
      <c r="L799" s="12">
        <f t="shared" si="1795"/>
        <v>-11154.71759184334</v>
      </c>
      <c r="M799" s="12">
        <f t="shared" si="1795"/>
        <v>-14872.956789124453</v>
      </c>
      <c r="N799" s="12">
        <f t="shared" si="1795"/>
        <v>-22309.435183686681</v>
      </c>
      <c r="O799" s="12">
        <f t="shared" si="1795"/>
        <v>-44618.870367373362</v>
      </c>
      <c r="P799" s="12">
        <f t="shared" si="1795"/>
        <v>-26771.322220424016</v>
      </c>
      <c r="Q799" s="12">
        <f t="shared" si="1795"/>
        <v>-28258.617899336463</v>
      </c>
      <c r="R799" s="12">
        <f t="shared" si="1795"/>
        <v>-29002.265738792685</v>
      </c>
      <c r="S799" s="12">
        <f t="shared" si="1796"/>
        <v>-30489.561417705132</v>
      </c>
      <c r="T799" s="12">
        <f t="shared" si="1796"/>
        <v>-53542.644440848031</v>
      </c>
      <c r="U799" s="12">
        <f t="shared" si="1796"/>
        <v>-26771.322220424016</v>
      </c>
      <c r="V799" s="12">
        <f t="shared" si="1796"/>
        <v>-17847.548146949346</v>
      </c>
      <c r="W799" s="12">
        <f t="shared" si="1796"/>
        <v>-13385.661110212008</v>
      </c>
      <c r="X799" s="12">
        <f t="shared" si="1796"/>
        <v>-4461.8870367373365</v>
      </c>
      <c r="Y799" s="12">
        <f t="shared" si="1796"/>
        <v>0</v>
      </c>
      <c r="Z799" s="12">
        <f t="shared" si="1796"/>
        <v>0</v>
      </c>
      <c r="AA799" s="12">
        <f t="shared" si="1796"/>
        <v>0</v>
      </c>
      <c r="AB799" s="12">
        <f t="shared" si="1796"/>
        <v>0</v>
      </c>
      <c r="AC799" s="12">
        <f t="shared" si="1797"/>
        <v>0</v>
      </c>
      <c r="AD799" s="12">
        <f t="shared" si="1797"/>
        <v>0</v>
      </c>
      <c r="AE799" s="12">
        <f t="shared" si="1797"/>
        <v>0</v>
      </c>
      <c r="AF799" s="12">
        <f t="shared" si="1797"/>
        <v>0</v>
      </c>
      <c r="AG799" s="12">
        <f t="shared" si="1797"/>
        <v>0</v>
      </c>
      <c r="AH799" s="12">
        <f t="shared" si="1797"/>
        <v>0</v>
      </c>
      <c r="AI799" s="12">
        <f t="shared" si="1797"/>
        <v>0</v>
      </c>
      <c r="AJ799" s="12">
        <f t="shared" si="1797"/>
        <v>0</v>
      </c>
      <c r="AK799" s="12">
        <f t="shared" si="1797"/>
        <v>0</v>
      </c>
      <c r="AL799" s="12">
        <f t="shared" si="1797"/>
        <v>0</v>
      </c>
      <c r="AM799" s="12">
        <f t="shared" si="1798"/>
        <v>0</v>
      </c>
      <c r="AN799" s="12">
        <f t="shared" si="1798"/>
        <v>0</v>
      </c>
      <c r="AO799" s="12">
        <f t="shared" si="1798"/>
        <v>0</v>
      </c>
      <c r="AP799" s="12">
        <f t="shared" si="1798"/>
        <v>0</v>
      </c>
      <c r="AQ799" s="12">
        <f t="shared" si="1798"/>
        <v>0</v>
      </c>
      <c r="AR799" s="12">
        <f t="shared" si="1798"/>
        <v>0</v>
      </c>
      <c r="AS799" s="12">
        <f t="shared" si="1798"/>
        <v>0</v>
      </c>
      <c r="AT799" s="12">
        <f t="shared" si="1798"/>
        <v>0</v>
      </c>
      <c r="AU799" s="12">
        <f t="shared" si="1798"/>
        <v>0</v>
      </c>
      <c r="AV799" s="12">
        <f t="shared" si="1798"/>
        <v>0</v>
      </c>
      <c r="AW799" s="12">
        <f t="shared" si="1799"/>
        <v>0</v>
      </c>
      <c r="AX799" s="12">
        <f t="shared" si="1799"/>
        <v>0</v>
      </c>
      <c r="AY799" s="12">
        <f t="shared" si="1799"/>
        <v>0</v>
      </c>
      <c r="AZ799" s="12">
        <f t="shared" si="1799"/>
        <v>0</v>
      </c>
      <c r="BA799" s="12">
        <f t="shared" si="1799"/>
        <v>0</v>
      </c>
      <c r="BB799" s="12">
        <f t="shared" si="1799"/>
        <v>0</v>
      </c>
      <c r="BC799" s="12">
        <f t="shared" si="1799"/>
        <v>0</v>
      </c>
      <c r="BD799" s="12">
        <f t="shared" si="1799"/>
        <v>0</v>
      </c>
      <c r="BE799" s="12">
        <f t="shared" si="1799"/>
        <v>0</v>
      </c>
      <c r="BF799" s="12">
        <f t="shared" si="1799"/>
        <v>0</v>
      </c>
      <c r="BG799" s="12">
        <f t="shared" si="1800"/>
        <v>0</v>
      </c>
      <c r="BH799" s="12">
        <f t="shared" si="1800"/>
        <v>0</v>
      </c>
      <c r="BI799" s="12">
        <f t="shared" si="1800"/>
        <v>0</v>
      </c>
      <c r="BJ799" s="12">
        <f t="shared" si="1800"/>
        <v>0</v>
      </c>
      <c r="BK799" s="12">
        <f t="shared" si="1800"/>
        <v>0</v>
      </c>
      <c r="BL799" s="12">
        <f t="shared" si="1800"/>
        <v>0</v>
      </c>
      <c r="BM799" s="12">
        <f t="shared" si="1800"/>
        <v>0</v>
      </c>
      <c r="BN799" s="12">
        <f t="shared" si="1800"/>
        <v>0</v>
      </c>
      <c r="BO799" s="12">
        <f t="shared" si="1800"/>
        <v>0</v>
      </c>
      <c r="BP799" s="12">
        <f t="shared" si="1800"/>
        <v>0</v>
      </c>
      <c r="BQ799" s="12">
        <f t="shared" si="1801"/>
        <v>0</v>
      </c>
      <c r="BR799" s="12">
        <f t="shared" si="1801"/>
        <v>0</v>
      </c>
      <c r="BS799" s="12">
        <f t="shared" si="1801"/>
        <v>0</v>
      </c>
      <c r="BT799" s="12">
        <f t="shared" si="1801"/>
        <v>0</v>
      </c>
      <c r="BU799" s="12">
        <f t="shared" si="1801"/>
        <v>0</v>
      </c>
      <c r="BV799" s="12">
        <f t="shared" si="1801"/>
        <v>0</v>
      </c>
      <c r="BW799" s="12">
        <f t="shared" si="1801"/>
        <v>0</v>
      </c>
      <c r="BX799" s="12">
        <f t="shared" si="1801"/>
        <v>0</v>
      </c>
      <c r="BY799" s="12">
        <f t="shared" si="1801"/>
        <v>0</v>
      </c>
      <c r="BZ799" s="12">
        <f t="shared" si="1801"/>
        <v>0</v>
      </c>
      <c r="CA799" s="12">
        <f t="shared" si="1802"/>
        <v>0</v>
      </c>
      <c r="CB799" s="12">
        <f t="shared" si="1802"/>
        <v>0</v>
      </c>
      <c r="CC799" s="12">
        <f t="shared" si="1802"/>
        <v>0</v>
      </c>
      <c r="CD799" s="12">
        <f t="shared" si="1802"/>
        <v>0</v>
      </c>
      <c r="CE799" s="12">
        <f t="shared" si="1802"/>
        <v>0</v>
      </c>
      <c r="CF799" s="12">
        <f t="shared" si="1802"/>
        <v>0</v>
      </c>
      <c r="CG799" s="12">
        <f t="shared" si="1802"/>
        <v>0</v>
      </c>
      <c r="CH799" s="12">
        <f t="shared" si="1802"/>
        <v>0</v>
      </c>
      <c r="CI799" s="12">
        <f t="shared" si="1802"/>
        <v>0</v>
      </c>
      <c r="CJ799" s="12">
        <f t="shared" si="1802"/>
        <v>0</v>
      </c>
      <c r="CK799" s="12">
        <f t="shared" si="1803"/>
        <v>0</v>
      </c>
      <c r="CL799" s="12">
        <f t="shared" si="1803"/>
        <v>0</v>
      </c>
      <c r="CM799" s="12">
        <f t="shared" si="1803"/>
        <v>0</v>
      </c>
      <c r="CN799" s="12">
        <f t="shared" si="1803"/>
        <v>0</v>
      </c>
      <c r="CO799" s="12">
        <f t="shared" si="1803"/>
        <v>0</v>
      </c>
      <c r="CP799" s="12">
        <f t="shared" si="1803"/>
        <v>0</v>
      </c>
      <c r="CQ799" s="12">
        <f t="shared" si="1803"/>
        <v>0</v>
      </c>
      <c r="CR799" s="12">
        <f t="shared" si="1803"/>
        <v>0</v>
      </c>
      <c r="CS799" s="12">
        <f t="shared" si="1803"/>
        <v>0</v>
      </c>
      <c r="CT799" s="12">
        <f t="shared" si="1803"/>
        <v>0</v>
      </c>
      <c r="CU799" s="12">
        <f t="shared" si="1804"/>
        <v>0</v>
      </c>
      <c r="CV799" s="12">
        <f t="shared" si="1804"/>
        <v>0</v>
      </c>
      <c r="CW799" s="12">
        <f t="shared" si="1804"/>
        <v>0</v>
      </c>
      <c r="CX799" s="12">
        <f t="shared" si="1804"/>
        <v>0</v>
      </c>
      <c r="CY799" s="12">
        <f t="shared" si="1804"/>
        <v>0</v>
      </c>
      <c r="CZ799" s="12">
        <f t="shared" si="1804"/>
        <v>0</v>
      </c>
      <c r="DA799" s="12">
        <f t="shared" si="1804"/>
        <v>0</v>
      </c>
      <c r="DB799" s="12">
        <f t="shared" si="1804"/>
        <v>0</v>
      </c>
      <c r="DC799" s="12">
        <f t="shared" si="1804"/>
        <v>0</v>
      </c>
      <c r="DD799" s="12">
        <f t="shared" si="1804"/>
        <v>0</v>
      </c>
      <c r="DE799" s="12">
        <f t="shared" si="1805"/>
        <v>0</v>
      </c>
      <c r="DF799" s="12">
        <f t="shared" si="1805"/>
        <v>0</v>
      </c>
      <c r="DG799" s="12">
        <f t="shared" si="1805"/>
        <v>0</v>
      </c>
      <c r="DH799" s="12">
        <f t="shared" si="1805"/>
        <v>0</v>
      </c>
      <c r="DI799" s="12">
        <f t="shared" si="1805"/>
        <v>0</v>
      </c>
      <c r="DJ799" s="12">
        <f t="shared" si="1805"/>
        <v>0</v>
      </c>
      <c r="DK799" s="12">
        <f t="shared" si="1805"/>
        <v>0</v>
      </c>
      <c r="DL799" s="12">
        <f t="shared" si="1805"/>
        <v>0</v>
      </c>
      <c r="DM799" s="12">
        <f t="shared" si="1805"/>
        <v>0</v>
      </c>
      <c r="DN799" s="12">
        <f t="shared" si="1805"/>
        <v>0</v>
      </c>
      <c r="DO799" s="12">
        <f t="shared" si="1806"/>
        <v>0</v>
      </c>
      <c r="DP799" s="12">
        <f t="shared" si="1806"/>
        <v>0</v>
      </c>
      <c r="DQ799" s="12">
        <f t="shared" si="1806"/>
        <v>0</v>
      </c>
      <c r="DR799" s="12">
        <f t="shared" si="1806"/>
        <v>0</v>
      </c>
      <c r="DS799" s="12">
        <f t="shared" si="1806"/>
        <v>0</v>
      </c>
      <c r="DT799" s="12">
        <f t="shared" si="1806"/>
        <v>0</v>
      </c>
      <c r="DU799" s="12">
        <f t="shared" si="1806"/>
        <v>0</v>
      </c>
      <c r="DV799" s="12">
        <f t="shared" si="1806"/>
        <v>0</v>
      </c>
      <c r="DW799" s="12">
        <f t="shared" si="1806"/>
        <v>0</v>
      </c>
      <c r="DX799" s="12">
        <f t="shared" si="1806"/>
        <v>0</v>
      </c>
      <c r="DY799" s="12">
        <f t="shared" si="1806"/>
        <v>0</v>
      </c>
    </row>
    <row r="801" spans="1:136" x14ac:dyDescent="0.3">
      <c r="B801" s="18" t="s">
        <v>56</v>
      </c>
      <c r="C801" s="18"/>
      <c r="D801" s="18"/>
      <c r="E801" s="18"/>
      <c r="F801" s="18"/>
      <c r="G801" s="23">
        <f>SUM(G779:G800)</f>
        <v>-6080000</v>
      </c>
      <c r="H801" s="18"/>
      <c r="I801" s="19">
        <f t="shared" ref="I801:AN801" si="1807">SUM(I779:I800)</f>
        <v>0</v>
      </c>
      <c r="J801" s="19">
        <f t="shared" si="1807"/>
        <v>-80000</v>
      </c>
      <c r="K801" s="19">
        <f t="shared" si="1807"/>
        <v>-562499.99999999988</v>
      </c>
      <c r="L801" s="19">
        <f t="shared" si="1807"/>
        <v>-187500</v>
      </c>
      <c r="M801" s="19">
        <f t="shared" si="1807"/>
        <v>-250000</v>
      </c>
      <c r="N801" s="19">
        <f t="shared" si="1807"/>
        <v>-375000</v>
      </c>
      <c r="O801" s="19">
        <f t="shared" si="1807"/>
        <v>-750000</v>
      </c>
      <c r="P801" s="19">
        <f t="shared" si="1807"/>
        <v>-450000</v>
      </c>
      <c r="Q801" s="19">
        <f t="shared" si="1807"/>
        <v>-475000.00000000006</v>
      </c>
      <c r="R801" s="19">
        <f t="shared" si="1807"/>
        <v>-487499.99999999994</v>
      </c>
      <c r="S801" s="19">
        <f t="shared" si="1807"/>
        <v>-512500</v>
      </c>
      <c r="T801" s="19">
        <f t="shared" si="1807"/>
        <v>-900000</v>
      </c>
      <c r="U801" s="19">
        <f t="shared" si="1807"/>
        <v>-450000</v>
      </c>
      <c r="V801" s="19">
        <f t="shared" si="1807"/>
        <v>-300000.00000000006</v>
      </c>
      <c r="W801" s="19">
        <f t="shared" si="1807"/>
        <v>-225000</v>
      </c>
      <c r="X801" s="19">
        <f t="shared" si="1807"/>
        <v>-75000.000000000015</v>
      </c>
      <c r="Y801" s="19">
        <f t="shared" si="1807"/>
        <v>0</v>
      </c>
      <c r="Z801" s="19">
        <f t="shared" si="1807"/>
        <v>0</v>
      </c>
      <c r="AA801" s="19">
        <f t="shared" si="1807"/>
        <v>0</v>
      </c>
      <c r="AB801" s="19">
        <f t="shared" si="1807"/>
        <v>0</v>
      </c>
      <c r="AC801" s="19">
        <f t="shared" si="1807"/>
        <v>0</v>
      </c>
      <c r="AD801" s="19">
        <f t="shared" si="1807"/>
        <v>0</v>
      </c>
      <c r="AE801" s="19">
        <f t="shared" si="1807"/>
        <v>0</v>
      </c>
      <c r="AF801" s="19">
        <f t="shared" si="1807"/>
        <v>0</v>
      </c>
      <c r="AG801" s="19">
        <f t="shared" si="1807"/>
        <v>0</v>
      </c>
      <c r="AH801" s="19">
        <f t="shared" si="1807"/>
        <v>0</v>
      </c>
      <c r="AI801" s="19">
        <f t="shared" si="1807"/>
        <v>0</v>
      </c>
      <c r="AJ801" s="19">
        <f t="shared" si="1807"/>
        <v>0</v>
      </c>
      <c r="AK801" s="19">
        <f t="shared" si="1807"/>
        <v>0</v>
      </c>
      <c r="AL801" s="19">
        <f t="shared" si="1807"/>
        <v>0</v>
      </c>
      <c r="AM801" s="19">
        <f t="shared" si="1807"/>
        <v>0</v>
      </c>
      <c r="AN801" s="19">
        <f t="shared" si="1807"/>
        <v>0</v>
      </c>
      <c r="AO801" s="19">
        <f t="shared" ref="AO801:BT801" si="1808">SUM(AO779:AO800)</f>
        <v>0</v>
      </c>
      <c r="AP801" s="19">
        <f t="shared" si="1808"/>
        <v>0</v>
      </c>
      <c r="AQ801" s="19">
        <f t="shared" si="1808"/>
        <v>0</v>
      </c>
      <c r="AR801" s="19">
        <f t="shared" si="1808"/>
        <v>0</v>
      </c>
      <c r="AS801" s="19">
        <f t="shared" si="1808"/>
        <v>0</v>
      </c>
      <c r="AT801" s="19">
        <f t="shared" si="1808"/>
        <v>0</v>
      </c>
      <c r="AU801" s="19">
        <f t="shared" si="1808"/>
        <v>0</v>
      </c>
      <c r="AV801" s="19">
        <f t="shared" si="1808"/>
        <v>0</v>
      </c>
      <c r="AW801" s="19">
        <f t="shared" si="1808"/>
        <v>0</v>
      </c>
      <c r="AX801" s="19">
        <f t="shared" si="1808"/>
        <v>0</v>
      </c>
      <c r="AY801" s="19">
        <f t="shared" si="1808"/>
        <v>0</v>
      </c>
      <c r="AZ801" s="19">
        <f t="shared" si="1808"/>
        <v>0</v>
      </c>
      <c r="BA801" s="19">
        <f t="shared" si="1808"/>
        <v>0</v>
      </c>
      <c r="BB801" s="19">
        <f t="shared" si="1808"/>
        <v>0</v>
      </c>
      <c r="BC801" s="19">
        <f t="shared" si="1808"/>
        <v>0</v>
      </c>
      <c r="BD801" s="19">
        <f t="shared" si="1808"/>
        <v>0</v>
      </c>
      <c r="BE801" s="19">
        <f t="shared" si="1808"/>
        <v>0</v>
      </c>
      <c r="BF801" s="19">
        <f t="shared" si="1808"/>
        <v>0</v>
      </c>
      <c r="BG801" s="19">
        <f t="shared" si="1808"/>
        <v>0</v>
      </c>
      <c r="BH801" s="19">
        <f t="shared" si="1808"/>
        <v>0</v>
      </c>
      <c r="BI801" s="19">
        <f t="shared" si="1808"/>
        <v>0</v>
      </c>
      <c r="BJ801" s="19">
        <f t="shared" si="1808"/>
        <v>0</v>
      </c>
      <c r="BK801" s="19">
        <f t="shared" si="1808"/>
        <v>0</v>
      </c>
      <c r="BL801" s="19">
        <f t="shared" si="1808"/>
        <v>0</v>
      </c>
      <c r="BM801" s="19">
        <f t="shared" si="1808"/>
        <v>0</v>
      </c>
      <c r="BN801" s="19">
        <f t="shared" si="1808"/>
        <v>0</v>
      </c>
      <c r="BO801" s="19">
        <f t="shared" si="1808"/>
        <v>0</v>
      </c>
      <c r="BP801" s="19">
        <f t="shared" si="1808"/>
        <v>0</v>
      </c>
      <c r="BQ801" s="19">
        <f t="shared" si="1808"/>
        <v>0</v>
      </c>
      <c r="BR801" s="19">
        <f t="shared" si="1808"/>
        <v>0</v>
      </c>
      <c r="BS801" s="19">
        <f t="shared" si="1808"/>
        <v>0</v>
      </c>
      <c r="BT801" s="19">
        <f t="shared" si="1808"/>
        <v>0</v>
      </c>
      <c r="BU801" s="19">
        <f t="shared" ref="BU801:CZ801" si="1809">SUM(BU779:BU800)</f>
        <v>0</v>
      </c>
      <c r="BV801" s="19">
        <f t="shared" si="1809"/>
        <v>0</v>
      </c>
      <c r="BW801" s="19">
        <f t="shared" si="1809"/>
        <v>0</v>
      </c>
      <c r="BX801" s="19">
        <f t="shared" si="1809"/>
        <v>0</v>
      </c>
      <c r="BY801" s="19">
        <f t="shared" si="1809"/>
        <v>0</v>
      </c>
      <c r="BZ801" s="19">
        <f t="shared" si="1809"/>
        <v>0</v>
      </c>
      <c r="CA801" s="19">
        <f t="shared" si="1809"/>
        <v>0</v>
      </c>
      <c r="CB801" s="19">
        <f t="shared" si="1809"/>
        <v>0</v>
      </c>
      <c r="CC801" s="19">
        <f t="shared" si="1809"/>
        <v>0</v>
      </c>
      <c r="CD801" s="19">
        <f t="shared" si="1809"/>
        <v>0</v>
      </c>
      <c r="CE801" s="19">
        <f t="shared" si="1809"/>
        <v>0</v>
      </c>
      <c r="CF801" s="19">
        <f t="shared" si="1809"/>
        <v>0</v>
      </c>
      <c r="CG801" s="19">
        <f t="shared" si="1809"/>
        <v>0</v>
      </c>
      <c r="CH801" s="19">
        <f t="shared" si="1809"/>
        <v>0</v>
      </c>
      <c r="CI801" s="19">
        <f t="shared" si="1809"/>
        <v>0</v>
      </c>
      <c r="CJ801" s="19">
        <f t="shared" si="1809"/>
        <v>0</v>
      </c>
      <c r="CK801" s="19">
        <f t="shared" si="1809"/>
        <v>0</v>
      </c>
      <c r="CL801" s="19">
        <f t="shared" si="1809"/>
        <v>0</v>
      </c>
      <c r="CM801" s="19">
        <f t="shared" si="1809"/>
        <v>0</v>
      </c>
      <c r="CN801" s="19">
        <f t="shared" si="1809"/>
        <v>0</v>
      </c>
      <c r="CO801" s="19">
        <f t="shared" si="1809"/>
        <v>0</v>
      </c>
      <c r="CP801" s="19">
        <f t="shared" si="1809"/>
        <v>0</v>
      </c>
      <c r="CQ801" s="19">
        <f t="shared" si="1809"/>
        <v>0</v>
      </c>
      <c r="CR801" s="19">
        <f t="shared" si="1809"/>
        <v>0</v>
      </c>
      <c r="CS801" s="19">
        <f t="shared" si="1809"/>
        <v>0</v>
      </c>
      <c r="CT801" s="19">
        <f t="shared" si="1809"/>
        <v>0</v>
      </c>
      <c r="CU801" s="19">
        <f t="shared" si="1809"/>
        <v>0</v>
      </c>
      <c r="CV801" s="19">
        <f t="shared" si="1809"/>
        <v>0</v>
      </c>
      <c r="CW801" s="19">
        <f t="shared" si="1809"/>
        <v>0</v>
      </c>
      <c r="CX801" s="19">
        <f t="shared" si="1809"/>
        <v>0</v>
      </c>
      <c r="CY801" s="19">
        <f t="shared" si="1809"/>
        <v>0</v>
      </c>
      <c r="CZ801" s="19">
        <f t="shared" si="1809"/>
        <v>0</v>
      </c>
      <c r="DA801" s="19">
        <f t="shared" ref="DA801:DY801" si="1810">SUM(DA779:DA800)</f>
        <v>0</v>
      </c>
      <c r="DB801" s="19">
        <f t="shared" si="1810"/>
        <v>0</v>
      </c>
      <c r="DC801" s="19">
        <f t="shared" si="1810"/>
        <v>0</v>
      </c>
      <c r="DD801" s="19">
        <f t="shared" si="1810"/>
        <v>0</v>
      </c>
      <c r="DE801" s="19">
        <f t="shared" si="1810"/>
        <v>0</v>
      </c>
      <c r="DF801" s="19">
        <f t="shared" si="1810"/>
        <v>0</v>
      </c>
      <c r="DG801" s="19">
        <f t="shared" si="1810"/>
        <v>0</v>
      </c>
      <c r="DH801" s="19">
        <f t="shared" si="1810"/>
        <v>0</v>
      </c>
      <c r="DI801" s="19">
        <f t="shared" si="1810"/>
        <v>0</v>
      </c>
      <c r="DJ801" s="19">
        <f t="shared" si="1810"/>
        <v>0</v>
      </c>
      <c r="DK801" s="19">
        <f t="shared" si="1810"/>
        <v>0</v>
      </c>
      <c r="DL801" s="19">
        <f t="shared" si="1810"/>
        <v>0</v>
      </c>
      <c r="DM801" s="19">
        <f t="shared" si="1810"/>
        <v>0</v>
      </c>
      <c r="DN801" s="19">
        <f t="shared" si="1810"/>
        <v>0</v>
      </c>
      <c r="DO801" s="19">
        <f t="shared" si="1810"/>
        <v>0</v>
      </c>
      <c r="DP801" s="19">
        <f t="shared" si="1810"/>
        <v>0</v>
      </c>
      <c r="DQ801" s="19">
        <f t="shared" si="1810"/>
        <v>0</v>
      </c>
      <c r="DR801" s="19">
        <f t="shared" si="1810"/>
        <v>0</v>
      </c>
      <c r="DS801" s="19">
        <f t="shared" si="1810"/>
        <v>0</v>
      </c>
      <c r="DT801" s="19">
        <f t="shared" si="1810"/>
        <v>0</v>
      </c>
      <c r="DU801" s="19">
        <f t="shared" si="1810"/>
        <v>0</v>
      </c>
      <c r="DV801" s="19">
        <f t="shared" si="1810"/>
        <v>0</v>
      </c>
      <c r="DW801" s="19">
        <f t="shared" si="1810"/>
        <v>0</v>
      </c>
      <c r="DX801" s="19">
        <f t="shared" si="1810"/>
        <v>0</v>
      </c>
      <c r="DY801" s="19">
        <f t="shared" si="1810"/>
        <v>0</v>
      </c>
      <c r="EF801" s="110"/>
    </row>
    <row r="803" spans="1:136" x14ac:dyDescent="0.3">
      <c r="A803" s="8" t="s">
        <v>152</v>
      </c>
      <c r="B803" s="4"/>
      <c r="C803" s="4"/>
      <c r="D803" s="9" t="str">
        <f>Product!$B$13</f>
        <v>Sale Price</v>
      </c>
      <c r="E803" s="9"/>
      <c r="F803" s="9"/>
      <c r="G803" s="7"/>
    </row>
    <row r="805" spans="1:136" x14ac:dyDescent="0.3">
      <c r="B805" s="2" t="str">
        <f>Product!$D$2</f>
        <v>Phase 1</v>
      </c>
      <c r="C805" s="2" t="str">
        <f>Product!$D$3</f>
        <v>50' Wide</v>
      </c>
      <c r="D805" s="129">
        <f>SUMIFS(INDEX(Product!$B$2:$U$97, MATCH(D803, Product!$B$2:$B$97, 0), ), Product!$B$2:$U$2, $B805, Product!$B$3:$U$3, $C805)</f>
        <v>331000</v>
      </c>
      <c r="E805" s="128"/>
      <c r="F805" s="128"/>
      <c r="G805" s="11">
        <f>SUM(H805:DZ805)</f>
        <v>29790000</v>
      </c>
      <c r="I805" s="12">
        <f t="shared" ref="I805:AN805" si="1811">$D805*I235</f>
        <v>0</v>
      </c>
      <c r="J805" s="12">
        <f t="shared" si="1811"/>
        <v>0</v>
      </c>
      <c r="K805" s="12">
        <f t="shared" si="1811"/>
        <v>0</v>
      </c>
      <c r="L805" s="12">
        <f t="shared" si="1811"/>
        <v>0</v>
      </c>
      <c r="M805" s="12">
        <f t="shared" si="1811"/>
        <v>0</v>
      </c>
      <c r="N805" s="12">
        <f t="shared" si="1811"/>
        <v>0</v>
      </c>
      <c r="O805" s="12">
        <f t="shared" si="1811"/>
        <v>0</v>
      </c>
      <c r="P805" s="12">
        <f t="shared" si="1811"/>
        <v>0</v>
      </c>
      <c r="Q805" s="12">
        <f t="shared" si="1811"/>
        <v>827500</v>
      </c>
      <c r="R805" s="12">
        <f t="shared" si="1811"/>
        <v>1655000</v>
      </c>
      <c r="S805" s="12">
        <f t="shared" si="1811"/>
        <v>2482500</v>
      </c>
      <c r="T805" s="12">
        <f t="shared" si="1811"/>
        <v>3310000</v>
      </c>
      <c r="U805" s="12">
        <f t="shared" si="1811"/>
        <v>4137500</v>
      </c>
      <c r="V805" s="12">
        <f t="shared" si="1811"/>
        <v>4965000</v>
      </c>
      <c r="W805" s="12">
        <f t="shared" si="1811"/>
        <v>4137500</v>
      </c>
      <c r="X805" s="12">
        <f t="shared" si="1811"/>
        <v>3310000</v>
      </c>
      <c r="Y805" s="12">
        <f t="shared" si="1811"/>
        <v>2482500</v>
      </c>
      <c r="Z805" s="12">
        <f t="shared" si="1811"/>
        <v>1655000</v>
      </c>
      <c r="AA805" s="12">
        <f t="shared" si="1811"/>
        <v>827500</v>
      </c>
      <c r="AB805" s="12">
        <f t="shared" si="1811"/>
        <v>0</v>
      </c>
      <c r="AC805" s="12">
        <f t="shared" si="1811"/>
        <v>0</v>
      </c>
      <c r="AD805" s="12">
        <f t="shared" si="1811"/>
        <v>0</v>
      </c>
      <c r="AE805" s="12">
        <f t="shared" si="1811"/>
        <v>0</v>
      </c>
      <c r="AF805" s="12">
        <f t="shared" si="1811"/>
        <v>0</v>
      </c>
      <c r="AG805" s="12">
        <f t="shared" si="1811"/>
        <v>0</v>
      </c>
      <c r="AH805" s="12">
        <f t="shared" si="1811"/>
        <v>0</v>
      </c>
      <c r="AI805" s="12">
        <f t="shared" si="1811"/>
        <v>0</v>
      </c>
      <c r="AJ805" s="12">
        <f t="shared" si="1811"/>
        <v>0</v>
      </c>
      <c r="AK805" s="12">
        <f t="shared" si="1811"/>
        <v>0</v>
      </c>
      <c r="AL805" s="12">
        <f t="shared" si="1811"/>
        <v>0</v>
      </c>
      <c r="AM805" s="12">
        <f t="shared" si="1811"/>
        <v>0</v>
      </c>
      <c r="AN805" s="12">
        <f t="shared" si="1811"/>
        <v>0</v>
      </c>
      <c r="AO805" s="12">
        <f t="shared" ref="AO805:BT805" si="1812">$D805*AO235</f>
        <v>0</v>
      </c>
      <c r="AP805" s="12">
        <f t="shared" si="1812"/>
        <v>0</v>
      </c>
      <c r="AQ805" s="12">
        <f t="shared" si="1812"/>
        <v>0</v>
      </c>
      <c r="AR805" s="12">
        <f t="shared" si="1812"/>
        <v>0</v>
      </c>
      <c r="AS805" s="12">
        <f t="shared" si="1812"/>
        <v>0</v>
      </c>
      <c r="AT805" s="12">
        <f t="shared" si="1812"/>
        <v>0</v>
      </c>
      <c r="AU805" s="12">
        <f t="shared" si="1812"/>
        <v>0</v>
      </c>
      <c r="AV805" s="12">
        <f t="shared" si="1812"/>
        <v>0</v>
      </c>
      <c r="AW805" s="12">
        <f t="shared" si="1812"/>
        <v>0</v>
      </c>
      <c r="AX805" s="12">
        <f t="shared" si="1812"/>
        <v>0</v>
      </c>
      <c r="AY805" s="12">
        <f t="shared" si="1812"/>
        <v>0</v>
      </c>
      <c r="AZ805" s="12">
        <f t="shared" si="1812"/>
        <v>0</v>
      </c>
      <c r="BA805" s="12">
        <f t="shared" si="1812"/>
        <v>0</v>
      </c>
      <c r="BB805" s="12">
        <f t="shared" si="1812"/>
        <v>0</v>
      </c>
      <c r="BC805" s="12">
        <f t="shared" si="1812"/>
        <v>0</v>
      </c>
      <c r="BD805" s="12">
        <f t="shared" si="1812"/>
        <v>0</v>
      </c>
      <c r="BE805" s="12">
        <f t="shared" si="1812"/>
        <v>0</v>
      </c>
      <c r="BF805" s="12">
        <f t="shared" si="1812"/>
        <v>0</v>
      </c>
      <c r="BG805" s="12">
        <f t="shared" si="1812"/>
        <v>0</v>
      </c>
      <c r="BH805" s="12">
        <f t="shared" si="1812"/>
        <v>0</v>
      </c>
      <c r="BI805" s="12">
        <f t="shared" si="1812"/>
        <v>0</v>
      </c>
      <c r="BJ805" s="12">
        <f t="shared" si="1812"/>
        <v>0</v>
      </c>
      <c r="BK805" s="12">
        <f t="shared" si="1812"/>
        <v>0</v>
      </c>
      <c r="BL805" s="12">
        <f t="shared" si="1812"/>
        <v>0</v>
      </c>
      <c r="BM805" s="12">
        <f t="shared" si="1812"/>
        <v>0</v>
      </c>
      <c r="BN805" s="12">
        <f t="shared" si="1812"/>
        <v>0</v>
      </c>
      <c r="BO805" s="12">
        <f t="shared" si="1812"/>
        <v>0</v>
      </c>
      <c r="BP805" s="12">
        <f t="shared" si="1812"/>
        <v>0</v>
      </c>
      <c r="BQ805" s="12">
        <f t="shared" si="1812"/>
        <v>0</v>
      </c>
      <c r="BR805" s="12">
        <f t="shared" si="1812"/>
        <v>0</v>
      </c>
      <c r="BS805" s="12">
        <f t="shared" si="1812"/>
        <v>0</v>
      </c>
      <c r="BT805" s="12">
        <f t="shared" si="1812"/>
        <v>0</v>
      </c>
      <c r="BU805" s="12">
        <f t="shared" ref="BU805:CZ805" si="1813">$D805*BU235</f>
        <v>0</v>
      </c>
      <c r="BV805" s="12">
        <f t="shared" si="1813"/>
        <v>0</v>
      </c>
      <c r="BW805" s="12">
        <f t="shared" si="1813"/>
        <v>0</v>
      </c>
      <c r="BX805" s="12">
        <f t="shared" si="1813"/>
        <v>0</v>
      </c>
      <c r="BY805" s="12">
        <f t="shared" si="1813"/>
        <v>0</v>
      </c>
      <c r="BZ805" s="12">
        <f t="shared" si="1813"/>
        <v>0</v>
      </c>
      <c r="CA805" s="12">
        <f t="shared" si="1813"/>
        <v>0</v>
      </c>
      <c r="CB805" s="12">
        <f t="shared" si="1813"/>
        <v>0</v>
      </c>
      <c r="CC805" s="12">
        <f t="shared" si="1813"/>
        <v>0</v>
      </c>
      <c r="CD805" s="12">
        <f t="shared" si="1813"/>
        <v>0</v>
      </c>
      <c r="CE805" s="12">
        <f t="shared" si="1813"/>
        <v>0</v>
      </c>
      <c r="CF805" s="12">
        <f t="shared" si="1813"/>
        <v>0</v>
      </c>
      <c r="CG805" s="12">
        <f t="shared" si="1813"/>
        <v>0</v>
      </c>
      <c r="CH805" s="12">
        <f t="shared" si="1813"/>
        <v>0</v>
      </c>
      <c r="CI805" s="12">
        <f t="shared" si="1813"/>
        <v>0</v>
      </c>
      <c r="CJ805" s="12">
        <f t="shared" si="1813"/>
        <v>0</v>
      </c>
      <c r="CK805" s="12">
        <f t="shared" si="1813"/>
        <v>0</v>
      </c>
      <c r="CL805" s="12">
        <f t="shared" si="1813"/>
        <v>0</v>
      </c>
      <c r="CM805" s="12">
        <f t="shared" si="1813"/>
        <v>0</v>
      </c>
      <c r="CN805" s="12">
        <f t="shared" si="1813"/>
        <v>0</v>
      </c>
      <c r="CO805" s="12">
        <f t="shared" si="1813"/>
        <v>0</v>
      </c>
      <c r="CP805" s="12">
        <f t="shared" si="1813"/>
        <v>0</v>
      </c>
      <c r="CQ805" s="12">
        <f t="shared" si="1813"/>
        <v>0</v>
      </c>
      <c r="CR805" s="12">
        <f t="shared" si="1813"/>
        <v>0</v>
      </c>
      <c r="CS805" s="12">
        <f t="shared" si="1813"/>
        <v>0</v>
      </c>
      <c r="CT805" s="12">
        <f t="shared" si="1813"/>
        <v>0</v>
      </c>
      <c r="CU805" s="12">
        <f t="shared" si="1813"/>
        <v>0</v>
      </c>
      <c r="CV805" s="12">
        <f t="shared" si="1813"/>
        <v>0</v>
      </c>
      <c r="CW805" s="12">
        <f t="shared" si="1813"/>
        <v>0</v>
      </c>
      <c r="CX805" s="12">
        <f t="shared" si="1813"/>
        <v>0</v>
      </c>
      <c r="CY805" s="12">
        <f t="shared" si="1813"/>
        <v>0</v>
      </c>
      <c r="CZ805" s="12">
        <f t="shared" si="1813"/>
        <v>0</v>
      </c>
      <c r="DA805" s="12">
        <f t="shared" ref="DA805:DY805" si="1814">$D805*DA235</f>
        <v>0</v>
      </c>
      <c r="DB805" s="12">
        <f t="shared" si="1814"/>
        <v>0</v>
      </c>
      <c r="DC805" s="12">
        <f t="shared" si="1814"/>
        <v>0</v>
      </c>
      <c r="DD805" s="12">
        <f t="shared" si="1814"/>
        <v>0</v>
      </c>
      <c r="DE805" s="12">
        <f t="shared" si="1814"/>
        <v>0</v>
      </c>
      <c r="DF805" s="12">
        <f t="shared" si="1814"/>
        <v>0</v>
      </c>
      <c r="DG805" s="12">
        <f t="shared" si="1814"/>
        <v>0</v>
      </c>
      <c r="DH805" s="12">
        <f t="shared" si="1814"/>
        <v>0</v>
      </c>
      <c r="DI805" s="12">
        <f t="shared" si="1814"/>
        <v>0</v>
      </c>
      <c r="DJ805" s="12">
        <f t="shared" si="1814"/>
        <v>0</v>
      </c>
      <c r="DK805" s="12">
        <f t="shared" si="1814"/>
        <v>0</v>
      </c>
      <c r="DL805" s="12">
        <f t="shared" si="1814"/>
        <v>0</v>
      </c>
      <c r="DM805" s="12">
        <f t="shared" si="1814"/>
        <v>0</v>
      </c>
      <c r="DN805" s="12">
        <f t="shared" si="1814"/>
        <v>0</v>
      </c>
      <c r="DO805" s="12">
        <f t="shared" si="1814"/>
        <v>0</v>
      </c>
      <c r="DP805" s="12">
        <f t="shared" si="1814"/>
        <v>0</v>
      </c>
      <c r="DQ805" s="12">
        <f t="shared" si="1814"/>
        <v>0</v>
      </c>
      <c r="DR805" s="12">
        <f t="shared" si="1814"/>
        <v>0</v>
      </c>
      <c r="DS805" s="12">
        <f t="shared" si="1814"/>
        <v>0</v>
      </c>
      <c r="DT805" s="12">
        <f t="shared" si="1814"/>
        <v>0</v>
      </c>
      <c r="DU805" s="12">
        <f t="shared" si="1814"/>
        <v>0</v>
      </c>
      <c r="DV805" s="12">
        <f t="shared" si="1814"/>
        <v>0</v>
      </c>
      <c r="DW805" s="12">
        <f t="shared" si="1814"/>
        <v>0</v>
      </c>
      <c r="DX805" s="12">
        <f t="shared" si="1814"/>
        <v>0</v>
      </c>
      <c r="DY805" s="12">
        <f t="shared" si="1814"/>
        <v>0</v>
      </c>
    </row>
    <row r="806" spans="1:136" x14ac:dyDescent="0.3">
      <c r="B806" s="2" t="str">
        <f>Product!$E$2</f>
        <v>Phase 1</v>
      </c>
      <c r="C806" s="2" t="str">
        <f>Product!$E$3</f>
        <v>60' Wide</v>
      </c>
      <c r="D806" s="129">
        <f>SUMIFS(INDEX(Product!$B$2:$U$97, MATCH(D803, Product!$B$2:$B$97, 0), ), Product!$B$2:$U$2, $B806, Product!$B$3:$U$3, $C806)</f>
        <v>392500</v>
      </c>
      <c r="E806" s="128"/>
      <c r="F806" s="128"/>
      <c r="G806" s="11">
        <f>SUM(H806:DZ806)</f>
        <v>35325000</v>
      </c>
      <c r="I806" s="12">
        <f t="shared" ref="I806:AN806" si="1815">$D806*I236</f>
        <v>0</v>
      </c>
      <c r="J806" s="12">
        <f t="shared" si="1815"/>
        <v>0</v>
      </c>
      <c r="K806" s="12">
        <f t="shared" si="1815"/>
        <v>0</v>
      </c>
      <c r="L806" s="12">
        <f t="shared" si="1815"/>
        <v>0</v>
      </c>
      <c r="M806" s="12">
        <f t="shared" si="1815"/>
        <v>0</v>
      </c>
      <c r="N806" s="12">
        <f t="shared" si="1815"/>
        <v>0</v>
      </c>
      <c r="O806" s="12">
        <f t="shared" si="1815"/>
        <v>0</v>
      </c>
      <c r="P806" s="12">
        <f t="shared" si="1815"/>
        <v>0</v>
      </c>
      <c r="Q806" s="12">
        <f t="shared" si="1815"/>
        <v>981250</v>
      </c>
      <c r="R806" s="12">
        <f t="shared" si="1815"/>
        <v>1962500</v>
      </c>
      <c r="S806" s="12">
        <f t="shared" si="1815"/>
        <v>2943750</v>
      </c>
      <c r="T806" s="12">
        <f t="shared" si="1815"/>
        <v>3925000</v>
      </c>
      <c r="U806" s="12">
        <f t="shared" si="1815"/>
        <v>4906250</v>
      </c>
      <c r="V806" s="12">
        <f t="shared" si="1815"/>
        <v>5887500</v>
      </c>
      <c r="W806" s="12">
        <f t="shared" si="1815"/>
        <v>4906250</v>
      </c>
      <c r="X806" s="12">
        <f t="shared" si="1815"/>
        <v>3925000</v>
      </c>
      <c r="Y806" s="12">
        <f t="shared" si="1815"/>
        <v>2943750</v>
      </c>
      <c r="Z806" s="12">
        <f t="shared" si="1815"/>
        <v>1962500</v>
      </c>
      <c r="AA806" s="12">
        <f t="shared" si="1815"/>
        <v>981250</v>
      </c>
      <c r="AB806" s="12">
        <f t="shared" si="1815"/>
        <v>0</v>
      </c>
      <c r="AC806" s="12">
        <f t="shared" si="1815"/>
        <v>0</v>
      </c>
      <c r="AD806" s="12">
        <f t="shared" si="1815"/>
        <v>0</v>
      </c>
      <c r="AE806" s="12">
        <f t="shared" si="1815"/>
        <v>0</v>
      </c>
      <c r="AF806" s="12">
        <f t="shared" si="1815"/>
        <v>0</v>
      </c>
      <c r="AG806" s="12">
        <f t="shared" si="1815"/>
        <v>0</v>
      </c>
      <c r="AH806" s="12">
        <f t="shared" si="1815"/>
        <v>0</v>
      </c>
      <c r="AI806" s="12">
        <f t="shared" si="1815"/>
        <v>0</v>
      </c>
      <c r="AJ806" s="12">
        <f t="shared" si="1815"/>
        <v>0</v>
      </c>
      <c r="AK806" s="12">
        <f t="shared" si="1815"/>
        <v>0</v>
      </c>
      <c r="AL806" s="12">
        <f t="shared" si="1815"/>
        <v>0</v>
      </c>
      <c r="AM806" s="12">
        <f t="shared" si="1815"/>
        <v>0</v>
      </c>
      <c r="AN806" s="12">
        <f t="shared" si="1815"/>
        <v>0</v>
      </c>
      <c r="AO806" s="12">
        <f t="shared" ref="AO806:BT806" si="1816">$D806*AO236</f>
        <v>0</v>
      </c>
      <c r="AP806" s="12">
        <f t="shared" si="1816"/>
        <v>0</v>
      </c>
      <c r="AQ806" s="12">
        <f t="shared" si="1816"/>
        <v>0</v>
      </c>
      <c r="AR806" s="12">
        <f t="shared" si="1816"/>
        <v>0</v>
      </c>
      <c r="AS806" s="12">
        <f t="shared" si="1816"/>
        <v>0</v>
      </c>
      <c r="AT806" s="12">
        <f t="shared" si="1816"/>
        <v>0</v>
      </c>
      <c r="AU806" s="12">
        <f t="shared" si="1816"/>
        <v>0</v>
      </c>
      <c r="AV806" s="12">
        <f t="shared" si="1816"/>
        <v>0</v>
      </c>
      <c r="AW806" s="12">
        <f t="shared" si="1816"/>
        <v>0</v>
      </c>
      <c r="AX806" s="12">
        <f t="shared" si="1816"/>
        <v>0</v>
      </c>
      <c r="AY806" s="12">
        <f t="shared" si="1816"/>
        <v>0</v>
      </c>
      <c r="AZ806" s="12">
        <f t="shared" si="1816"/>
        <v>0</v>
      </c>
      <c r="BA806" s="12">
        <f t="shared" si="1816"/>
        <v>0</v>
      </c>
      <c r="BB806" s="12">
        <f t="shared" si="1816"/>
        <v>0</v>
      </c>
      <c r="BC806" s="12">
        <f t="shared" si="1816"/>
        <v>0</v>
      </c>
      <c r="BD806" s="12">
        <f t="shared" si="1816"/>
        <v>0</v>
      </c>
      <c r="BE806" s="12">
        <f t="shared" si="1816"/>
        <v>0</v>
      </c>
      <c r="BF806" s="12">
        <f t="shared" si="1816"/>
        <v>0</v>
      </c>
      <c r="BG806" s="12">
        <f t="shared" si="1816"/>
        <v>0</v>
      </c>
      <c r="BH806" s="12">
        <f t="shared" si="1816"/>
        <v>0</v>
      </c>
      <c r="BI806" s="12">
        <f t="shared" si="1816"/>
        <v>0</v>
      </c>
      <c r="BJ806" s="12">
        <f t="shared" si="1816"/>
        <v>0</v>
      </c>
      <c r="BK806" s="12">
        <f t="shared" si="1816"/>
        <v>0</v>
      </c>
      <c r="BL806" s="12">
        <f t="shared" si="1816"/>
        <v>0</v>
      </c>
      <c r="BM806" s="12">
        <f t="shared" si="1816"/>
        <v>0</v>
      </c>
      <c r="BN806" s="12">
        <f t="shared" si="1816"/>
        <v>0</v>
      </c>
      <c r="BO806" s="12">
        <f t="shared" si="1816"/>
        <v>0</v>
      </c>
      <c r="BP806" s="12">
        <f t="shared" si="1816"/>
        <v>0</v>
      </c>
      <c r="BQ806" s="12">
        <f t="shared" si="1816"/>
        <v>0</v>
      </c>
      <c r="BR806" s="12">
        <f t="shared" si="1816"/>
        <v>0</v>
      </c>
      <c r="BS806" s="12">
        <f t="shared" si="1816"/>
        <v>0</v>
      </c>
      <c r="BT806" s="12">
        <f t="shared" si="1816"/>
        <v>0</v>
      </c>
      <c r="BU806" s="12">
        <f t="shared" ref="BU806:CZ806" si="1817">$D806*BU236</f>
        <v>0</v>
      </c>
      <c r="BV806" s="12">
        <f t="shared" si="1817"/>
        <v>0</v>
      </c>
      <c r="BW806" s="12">
        <f t="shared" si="1817"/>
        <v>0</v>
      </c>
      <c r="BX806" s="12">
        <f t="shared" si="1817"/>
        <v>0</v>
      </c>
      <c r="BY806" s="12">
        <f t="shared" si="1817"/>
        <v>0</v>
      </c>
      <c r="BZ806" s="12">
        <f t="shared" si="1817"/>
        <v>0</v>
      </c>
      <c r="CA806" s="12">
        <f t="shared" si="1817"/>
        <v>0</v>
      </c>
      <c r="CB806" s="12">
        <f t="shared" si="1817"/>
        <v>0</v>
      </c>
      <c r="CC806" s="12">
        <f t="shared" si="1817"/>
        <v>0</v>
      </c>
      <c r="CD806" s="12">
        <f t="shared" si="1817"/>
        <v>0</v>
      </c>
      <c r="CE806" s="12">
        <f t="shared" si="1817"/>
        <v>0</v>
      </c>
      <c r="CF806" s="12">
        <f t="shared" si="1817"/>
        <v>0</v>
      </c>
      <c r="CG806" s="12">
        <f t="shared" si="1817"/>
        <v>0</v>
      </c>
      <c r="CH806" s="12">
        <f t="shared" si="1817"/>
        <v>0</v>
      </c>
      <c r="CI806" s="12">
        <f t="shared" si="1817"/>
        <v>0</v>
      </c>
      <c r="CJ806" s="12">
        <f t="shared" si="1817"/>
        <v>0</v>
      </c>
      <c r="CK806" s="12">
        <f t="shared" si="1817"/>
        <v>0</v>
      </c>
      <c r="CL806" s="12">
        <f t="shared" si="1817"/>
        <v>0</v>
      </c>
      <c r="CM806" s="12">
        <f t="shared" si="1817"/>
        <v>0</v>
      </c>
      <c r="CN806" s="12">
        <f t="shared" si="1817"/>
        <v>0</v>
      </c>
      <c r="CO806" s="12">
        <f t="shared" si="1817"/>
        <v>0</v>
      </c>
      <c r="CP806" s="12">
        <f t="shared" si="1817"/>
        <v>0</v>
      </c>
      <c r="CQ806" s="12">
        <f t="shared" si="1817"/>
        <v>0</v>
      </c>
      <c r="CR806" s="12">
        <f t="shared" si="1817"/>
        <v>0</v>
      </c>
      <c r="CS806" s="12">
        <f t="shared" si="1817"/>
        <v>0</v>
      </c>
      <c r="CT806" s="12">
        <f t="shared" si="1817"/>
        <v>0</v>
      </c>
      <c r="CU806" s="12">
        <f t="shared" si="1817"/>
        <v>0</v>
      </c>
      <c r="CV806" s="12">
        <f t="shared" si="1817"/>
        <v>0</v>
      </c>
      <c r="CW806" s="12">
        <f t="shared" si="1817"/>
        <v>0</v>
      </c>
      <c r="CX806" s="12">
        <f t="shared" si="1817"/>
        <v>0</v>
      </c>
      <c r="CY806" s="12">
        <f t="shared" si="1817"/>
        <v>0</v>
      </c>
      <c r="CZ806" s="12">
        <f t="shared" si="1817"/>
        <v>0</v>
      </c>
      <c r="DA806" s="12">
        <f t="shared" ref="DA806:DY806" si="1818">$D806*DA236</f>
        <v>0</v>
      </c>
      <c r="DB806" s="12">
        <f t="shared" si="1818"/>
        <v>0</v>
      </c>
      <c r="DC806" s="12">
        <f t="shared" si="1818"/>
        <v>0</v>
      </c>
      <c r="DD806" s="12">
        <f t="shared" si="1818"/>
        <v>0</v>
      </c>
      <c r="DE806" s="12">
        <f t="shared" si="1818"/>
        <v>0</v>
      </c>
      <c r="DF806" s="12">
        <f t="shared" si="1818"/>
        <v>0</v>
      </c>
      <c r="DG806" s="12">
        <f t="shared" si="1818"/>
        <v>0</v>
      </c>
      <c r="DH806" s="12">
        <f t="shared" si="1818"/>
        <v>0</v>
      </c>
      <c r="DI806" s="12">
        <f t="shared" si="1818"/>
        <v>0</v>
      </c>
      <c r="DJ806" s="12">
        <f t="shared" si="1818"/>
        <v>0</v>
      </c>
      <c r="DK806" s="12">
        <f t="shared" si="1818"/>
        <v>0</v>
      </c>
      <c r="DL806" s="12">
        <f t="shared" si="1818"/>
        <v>0</v>
      </c>
      <c r="DM806" s="12">
        <f t="shared" si="1818"/>
        <v>0</v>
      </c>
      <c r="DN806" s="12">
        <f t="shared" si="1818"/>
        <v>0</v>
      </c>
      <c r="DO806" s="12">
        <f t="shared" si="1818"/>
        <v>0</v>
      </c>
      <c r="DP806" s="12">
        <f t="shared" si="1818"/>
        <v>0</v>
      </c>
      <c r="DQ806" s="12">
        <f t="shared" si="1818"/>
        <v>0</v>
      </c>
      <c r="DR806" s="12">
        <f t="shared" si="1818"/>
        <v>0</v>
      </c>
      <c r="DS806" s="12">
        <f t="shared" si="1818"/>
        <v>0</v>
      </c>
      <c r="DT806" s="12">
        <f t="shared" si="1818"/>
        <v>0</v>
      </c>
      <c r="DU806" s="12">
        <f t="shared" si="1818"/>
        <v>0</v>
      </c>
      <c r="DV806" s="12">
        <f t="shared" si="1818"/>
        <v>0</v>
      </c>
      <c r="DW806" s="12">
        <f t="shared" si="1818"/>
        <v>0</v>
      </c>
      <c r="DX806" s="12">
        <f t="shared" si="1818"/>
        <v>0</v>
      </c>
      <c r="DY806" s="12">
        <f t="shared" si="1818"/>
        <v>0</v>
      </c>
    </row>
    <row r="807" spans="1:136" x14ac:dyDescent="0.3">
      <c r="B807" s="2" t="str">
        <f>Product!$F$2</f>
        <v>Phase 1</v>
      </c>
      <c r="C807" s="2" t="str">
        <f>Product!$F$3</f>
        <v>75' Wide</v>
      </c>
      <c r="D807" s="129">
        <f>SUMIFS(INDEX(Product!$B$2:$U$97, MATCH(D803, Product!$B$2:$B$97, 0), ), Product!$B$2:$U$2, $B807, Product!$B$3:$U$3, $C807)</f>
        <v>459500</v>
      </c>
      <c r="E807" s="128"/>
      <c r="F807" s="128"/>
      <c r="G807" s="11">
        <f>SUM(H807:DZ807)</f>
        <v>27570000</v>
      </c>
      <c r="I807" s="12">
        <f t="shared" ref="I807:AN807" si="1819">$D807*I237</f>
        <v>0</v>
      </c>
      <c r="J807" s="12">
        <f t="shared" si="1819"/>
        <v>0</v>
      </c>
      <c r="K807" s="12">
        <f t="shared" si="1819"/>
        <v>0</v>
      </c>
      <c r="L807" s="12">
        <f t="shared" si="1819"/>
        <v>0</v>
      </c>
      <c r="M807" s="12">
        <f t="shared" si="1819"/>
        <v>0</v>
      </c>
      <c r="N807" s="12">
        <f t="shared" si="1819"/>
        <v>0</v>
      </c>
      <c r="O807" s="12">
        <f t="shared" si="1819"/>
        <v>0</v>
      </c>
      <c r="P807" s="12">
        <f t="shared" si="1819"/>
        <v>0</v>
      </c>
      <c r="Q807" s="12">
        <f t="shared" si="1819"/>
        <v>765833.33333333337</v>
      </c>
      <c r="R807" s="12">
        <f t="shared" si="1819"/>
        <v>1531666.6666666667</v>
      </c>
      <c r="S807" s="12">
        <f t="shared" si="1819"/>
        <v>2297500</v>
      </c>
      <c r="T807" s="12">
        <f t="shared" si="1819"/>
        <v>3063333.3333333335</v>
      </c>
      <c r="U807" s="12">
        <f t="shared" si="1819"/>
        <v>3829166.666666667</v>
      </c>
      <c r="V807" s="12">
        <f t="shared" si="1819"/>
        <v>4595000</v>
      </c>
      <c r="W807" s="12">
        <f t="shared" si="1819"/>
        <v>3829166.666666667</v>
      </c>
      <c r="X807" s="12">
        <f t="shared" si="1819"/>
        <v>3063333.333333334</v>
      </c>
      <c r="Y807" s="12">
        <f t="shared" si="1819"/>
        <v>2297500.0000000009</v>
      </c>
      <c r="Z807" s="12">
        <f t="shared" si="1819"/>
        <v>1531666.6666666677</v>
      </c>
      <c r="AA807" s="12">
        <f t="shared" si="1819"/>
        <v>765833.33333333384</v>
      </c>
      <c r="AB807" s="12">
        <f t="shared" si="1819"/>
        <v>0</v>
      </c>
      <c r="AC807" s="12">
        <f t="shared" si="1819"/>
        <v>0</v>
      </c>
      <c r="AD807" s="12">
        <f t="shared" si="1819"/>
        <v>0</v>
      </c>
      <c r="AE807" s="12">
        <f t="shared" si="1819"/>
        <v>0</v>
      </c>
      <c r="AF807" s="12">
        <f t="shared" si="1819"/>
        <v>0</v>
      </c>
      <c r="AG807" s="12">
        <f t="shared" si="1819"/>
        <v>0</v>
      </c>
      <c r="AH807" s="12">
        <f t="shared" si="1819"/>
        <v>0</v>
      </c>
      <c r="AI807" s="12">
        <f t="shared" si="1819"/>
        <v>0</v>
      </c>
      <c r="AJ807" s="12">
        <f t="shared" si="1819"/>
        <v>0</v>
      </c>
      <c r="AK807" s="12">
        <f t="shared" si="1819"/>
        <v>0</v>
      </c>
      <c r="AL807" s="12">
        <f t="shared" si="1819"/>
        <v>0</v>
      </c>
      <c r="AM807" s="12">
        <f t="shared" si="1819"/>
        <v>0</v>
      </c>
      <c r="AN807" s="12">
        <f t="shared" si="1819"/>
        <v>0</v>
      </c>
      <c r="AO807" s="12">
        <f t="shared" ref="AO807:BT807" si="1820">$D807*AO237</f>
        <v>0</v>
      </c>
      <c r="AP807" s="12">
        <f t="shared" si="1820"/>
        <v>0</v>
      </c>
      <c r="AQ807" s="12">
        <f t="shared" si="1820"/>
        <v>0</v>
      </c>
      <c r="AR807" s="12">
        <f t="shared" si="1820"/>
        <v>0</v>
      </c>
      <c r="AS807" s="12">
        <f t="shared" si="1820"/>
        <v>0</v>
      </c>
      <c r="AT807" s="12">
        <f t="shared" si="1820"/>
        <v>0</v>
      </c>
      <c r="AU807" s="12">
        <f t="shared" si="1820"/>
        <v>0</v>
      </c>
      <c r="AV807" s="12">
        <f t="shared" si="1820"/>
        <v>0</v>
      </c>
      <c r="AW807" s="12">
        <f t="shared" si="1820"/>
        <v>0</v>
      </c>
      <c r="AX807" s="12">
        <f t="shared" si="1820"/>
        <v>0</v>
      </c>
      <c r="AY807" s="12">
        <f t="shared" si="1820"/>
        <v>0</v>
      </c>
      <c r="AZ807" s="12">
        <f t="shared" si="1820"/>
        <v>0</v>
      </c>
      <c r="BA807" s="12">
        <f t="shared" si="1820"/>
        <v>0</v>
      </c>
      <c r="BB807" s="12">
        <f t="shared" si="1820"/>
        <v>0</v>
      </c>
      <c r="BC807" s="12">
        <f t="shared" si="1820"/>
        <v>0</v>
      </c>
      <c r="BD807" s="12">
        <f t="shared" si="1820"/>
        <v>0</v>
      </c>
      <c r="BE807" s="12">
        <f t="shared" si="1820"/>
        <v>0</v>
      </c>
      <c r="BF807" s="12">
        <f t="shared" si="1820"/>
        <v>0</v>
      </c>
      <c r="BG807" s="12">
        <f t="shared" si="1820"/>
        <v>0</v>
      </c>
      <c r="BH807" s="12">
        <f t="shared" si="1820"/>
        <v>0</v>
      </c>
      <c r="BI807" s="12">
        <f t="shared" si="1820"/>
        <v>0</v>
      </c>
      <c r="BJ807" s="12">
        <f t="shared" si="1820"/>
        <v>0</v>
      </c>
      <c r="BK807" s="12">
        <f t="shared" si="1820"/>
        <v>0</v>
      </c>
      <c r="BL807" s="12">
        <f t="shared" si="1820"/>
        <v>0</v>
      </c>
      <c r="BM807" s="12">
        <f t="shared" si="1820"/>
        <v>0</v>
      </c>
      <c r="BN807" s="12">
        <f t="shared" si="1820"/>
        <v>0</v>
      </c>
      <c r="BO807" s="12">
        <f t="shared" si="1820"/>
        <v>0</v>
      </c>
      <c r="BP807" s="12">
        <f t="shared" si="1820"/>
        <v>0</v>
      </c>
      <c r="BQ807" s="12">
        <f t="shared" si="1820"/>
        <v>0</v>
      </c>
      <c r="BR807" s="12">
        <f t="shared" si="1820"/>
        <v>0</v>
      </c>
      <c r="BS807" s="12">
        <f t="shared" si="1820"/>
        <v>0</v>
      </c>
      <c r="BT807" s="12">
        <f t="shared" si="1820"/>
        <v>0</v>
      </c>
      <c r="BU807" s="12">
        <f t="shared" ref="BU807:CZ807" si="1821">$D807*BU237</f>
        <v>0</v>
      </c>
      <c r="BV807" s="12">
        <f t="shared" si="1821"/>
        <v>0</v>
      </c>
      <c r="BW807" s="12">
        <f t="shared" si="1821"/>
        <v>0</v>
      </c>
      <c r="BX807" s="12">
        <f t="shared" si="1821"/>
        <v>0</v>
      </c>
      <c r="BY807" s="12">
        <f t="shared" si="1821"/>
        <v>0</v>
      </c>
      <c r="BZ807" s="12">
        <f t="shared" si="1821"/>
        <v>0</v>
      </c>
      <c r="CA807" s="12">
        <f t="shared" si="1821"/>
        <v>0</v>
      </c>
      <c r="CB807" s="12">
        <f t="shared" si="1821"/>
        <v>0</v>
      </c>
      <c r="CC807" s="12">
        <f t="shared" si="1821"/>
        <v>0</v>
      </c>
      <c r="CD807" s="12">
        <f t="shared" si="1821"/>
        <v>0</v>
      </c>
      <c r="CE807" s="12">
        <f t="shared" si="1821"/>
        <v>0</v>
      </c>
      <c r="CF807" s="12">
        <f t="shared" si="1821"/>
        <v>0</v>
      </c>
      <c r="CG807" s="12">
        <f t="shared" si="1821"/>
        <v>0</v>
      </c>
      <c r="CH807" s="12">
        <f t="shared" si="1821"/>
        <v>0</v>
      </c>
      <c r="CI807" s="12">
        <f t="shared" si="1821"/>
        <v>0</v>
      </c>
      <c r="CJ807" s="12">
        <f t="shared" si="1821"/>
        <v>0</v>
      </c>
      <c r="CK807" s="12">
        <f t="shared" si="1821"/>
        <v>0</v>
      </c>
      <c r="CL807" s="12">
        <f t="shared" si="1821"/>
        <v>0</v>
      </c>
      <c r="CM807" s="12">
        <f t="shared" si="1821"/>
        <v>0</v>
      </c>
      <c r="CN807" s="12">
        <f t="shared" si="1821"/>
        <v>0</v>
      </c>
      <c r="CO807" s="12">
        <f t="shared" si="1821"/>
        <v>0</v>
      </c>
      <c r="CP807" s="12">
        <f t="shared" si="1821"/>
        <v>0</v>
      </c>
      <c r="CQ807" s="12">
        <f t="shared" si="1821"/>
        <v>0</v>
      </c>
      <c r="CR807" s="12">
        <f t="shared" si="1821"/>
        <v>0</v>
      </c>
      <c r="CS807" s="12">
        <f t="shared" si="1821"/>
        <v>0</v>
      </c>
      <c r="CT807" s="12">
        <f t="shared" si="1821"/>
        <v>0</v>
      </c>
      <c r="CU807" s="12">
        <f t="shared" si="1821"/>
        <v>0</v>
      </c>
      <c r="CV807" s="12">
        <f t="shared" si="1821"/>
        <v>0</v>
      </c>
      <c r="CW807" s="12">
        <f t="shared" si="1821"/>
        <v>0</v>
      </c>
      <c r="CX807" s="12">
        <f t="shared" si="1821"/>
        <v>0</v>
      </c>
      <c r="CY807" s="12">
        <f t="shared" si="1821"/>
        <v>0</v>
      </c>
      <c r="CZ807" s="12">
        <f t="shared" si="1821"/>
        <v>0</v>
      </c>
      <c r="DA807" s="12">
        <f t="shared" ref="DA807:DY807" si="1822">$D807*DA237</f>
        <v>0</v>
      </c>
      <c r="DB807" s="12">
        <f t="shared" si="1822"/>
        <v>0</v>
      </c>
      <c r="DC807" s="12">
        <f t="shared" si="1822"/>
        <v>0</v>
      </c>
      <c r="DD807" s="12">
        <f t="shared" si="1822"/>
        <v>0</v>
      </c>
      <c r="DE807" s="12">
        <f t="shared" si="1822"/>
        <v>0</v>
      </c>
      <c r="DF807" s="12">
        <f t="shared" si="1822"/>
        <v>0</v>
      </c>
      <c r="DG807" s="12">
        <f t="shared" si="1822"/>
        <v>0</v>
      </c>
      <c r="DH807" s="12">
        <f t="shared" si="1822"/>
        <v>0</v>
      </c>
      <c r="DI807" s="12">
        <f t="shared" si="1822"/>
        <v>0</v>
      </c>
      <c r="DJ807" s="12">
        <f t="shared" si="1822"/>
        <v>0</v>
      </c>
      <c r="DK807" s="12">
        <f t="shared" si="1822"/>
        <v>0</v>
      </c>
      <c r="DL807" s="12">
        <f t="shared" si="1822"/>
        <v>0</v>
      </c>
      <c r="DM807" s="12">
        <f t="shared" si="1822"/>
        <v>0</v>
      </c>
      <c r="DN807" s="12">
        <f t="shared" si="1822"/>
        <v>0</v>
      </c>
      <c r="DO807" s="12">
        <f t="shared" si="1822"/>
        <v>0</v>
      </c>
      <c r="DP807" s="12">
        <f t="shared" si="1822"/>
        <v>0</v>
      </c>
      <c r="DQ807" s="12">
        <f t="shared" si="1822"/>
        <v>0</v>
      </c>
      <c r="DR807" s="12">
        <f t="shared" si="1822"/>
        <v>0</v>
      </c>
      <c r="DS807" s="12">
        <f t="shared" si="1822"/>
        <v>0</v>
      </c>
      <c r="DT807" s="12">
        <f t="shared" si="1822"/>
        <v>0</v>
      </c>
      <c r="DU807" s="12">
        <f t="shared" si="1822"/>
        <v>0</v>
      </c>
      <c r="DV807" s="12">
        <f t="shared" si="1822"/>
        <v>0</v>
      </c>
      <c r="DW807" s="12">
        <f t="shared" si="1822"/>
        <v>0</v>
      </c>
      <c r="DX807" s="12">
        <f t="shared" si="1822"/>
        <v>0</v>
      </c>
      <c r="DY807" s="12">
        <f t="shared" si="1822"/>
        <v>0</v>
      </c>
    </row>
    <row r="808" spans="1:136" x14ac:dyDescent="0.3">
      <c r="D808" s="129"/>
      <c r="E808" s="128"/>
      <c r="F808" s="128"/>
      <c r="I808" s="12"/>
      <c r="J808" s="12"/>
      <c r="K808" s="12"/>
      <c r="L808" s="12"/>
      <c r="M808" s="12"/>
      <c r="N808" s="12"/>
      <c r="O808" s="12"/>
      <c r="P808" s="12"/>
      <c r="Q808" s="12"/>
      <c r="R808" s="12"/>
      <c r="S808" s="12"/>
      <c r="T808" s="12"/>
      <c r="U808" s="12"/>
      <c r="V808" s="12"/>
      <c r="W808" s="12"/>
      <c r="X808" s="12"/>
      <c r="Y808" s="12"/>
      <c r="Z808" s="12"/>
      <c r="AA808" s="12"/>
      <c r="AB808" s="12"/>
      <c r="AC808" s="12"/>
      <c r="AD808" s="12"/>
      <c r="AE808" s="12"/>
      <c r="AF808" s="12"/>
      <c r="AG808" s="12"/>
      <c r="AH808" s="12"/>
      <c r="AI808" s="12"/>
      <c r="AJ808" s="12"/>
      <c r="AK808" s="12"/>
      <c r="AL808" s="12"/>
      <c r="AM808" s="12"/>
      <c r="AN808" s="12"/>
      <c r="AO808" s="12"/>
      <c r="AP808" s="12"/>
      <c r="AQ808" s="12"/>
      <c r="AR808" s="12"/>
      <c r="AS808" s="12"/>
      <c r="AT808" s="12"/>
      <c r="AU808" s="12"/>
      <c r="AV808" s="12"/>
      <c r="AW808" s="12"/>
      <c r="AX808" s="12"/>
      <c r="AY808" s="12"/>
      <c r="AZ808" s="12"/>
      <c r="BA808" s="12"/>
      <c r="BB808" s="12"/>
      <c r="BC808" s="12"/>
      <c r="BD808" s="12"/>
      <c r="BE808" s="12"/>
      <c r="BF808" s="12"/>
      <c r="BG808" s="12"/>
      <c r="BH808" s="12"/>
      <c r="BI808" s="12"/>
      <c r="BJ808" s="12"/>
      <c r="BK808" s="12"/>
      <c r="BL808" s="12"/>
      <c r="BM808" s="12"/>
      <c r="BN808" s="12"/>
      <c r="BO808" s="12"/>
      <c r="BP808" s="12"/>
      <c r="BQ808" s="12"/>
      <c r="BR808" s="12"/>
      <c r="BS808" s="12"/>
      <c r="BT808" s="12"/>
      <c r="BU808" s="12"/>
      <c r="BV808" s="12"/>
      <c r="BW808" s="12"/>
      <c r="BX808" s="12"/>
      <c r="BY808" s="12"/>
      <c r="BZ808" s="12"/>
      <c r="CA808" s="12"/>
      <c r="CB808" s="12"/>
      <c r="CC808" s="12"/>
      <c r="CD808" s="12"/>
      <c r="CE808" s="12"/>
      <c r="CF808" s="12"/>
      <c r="CG808" s="12"/>
      <c r="CH808" s="12"/>
      <c r="CI808" s="12"/>
      <c r="CJ808" s="12"/>
      <c r="CK808" s="12"/>
      <c r="CL808" s="12"/>
      <c r="CM808" s="12"/>
      <c r="CN808" s="12"/>
      <c r="CO808" s="12"/>
      <c r="CP808" s="12"/>
      <c r="CQ808" s="12"/>
      <c r="CR808" s="12"/>
      <c r="CS808" s="12"/>
      <c r="CT808" s="12"/>
      <c r="CU808" s="12"/>
      <c r="CV808" s="12"/>
      <c r="CW808" s="12"/>
      <c r="CX808" s="12"/>
      <c r="CY808" s="12"/>
      <c r="CZ808" s="12"/>
      <c r="DA808" s="12"/>
      <c r="DB808" s="12"/>
      <c r="DC808" s="12"/>
      <c r="DD808" s="12"/>
      <c r="DE808" s="12"/>
      <c r="DF808" s="12"/>
      <c r="DG808" s="12"/>
      <c r="DH808" s="12"/>
      <c r="DI808" s="12"/>
      <c r="DJ808" s="12"/>
      <c r="DK808" s="12"/>
      <c r="DL808" s="12"/>
      <c r="DM808" s="12"/>
      <c r="DN808" s="12"/>
      <c r="DO808" s="12"/>
      <c r="DP808" s="12"/>
      <c r="DQ808" s="12"/>
      <c r="DR808" s="12"/>
      <c r="DS808" s="12"/>
      <c r="DT808" s="12"/>
      <c r="DU808" s="12"/>
      <c r="DV808" s="12"/>
      <c r="DW808" s="12"/>
      <c r="DX808" s="12"/>
      <c r="DY808" s="12"/>
    </row>
    <row r="809" spans="1:136" x14ac:dyDescent="0.3">
      <c r="B809" s="2" t="str">
        <f>Product!$G$2</f>
        <v>Phase 2</v>
      </c>
      <c r="C809" s="2" t="str">
        <f>Product!$G$3</f>
        <v>50' Wide</v>
      </c>
      <c r="D809" s="129">
        <f>SUMIFS(INDEX(Product!$B$2:$U$97, MATCH(D803, Product!$B$2:$B$97, 0), ), Product!$B$2:$U$2, $B809, Product!$B$3:$U$3, $C809)</f>
        <v>331000</v>
      </c>
      <c r="E809" s="128"/>
      <c r="F809" s="128"/>
      <c r="G809" s="11">
        <f>SUM(H809:DZ809)</f>
        <v>29790000</v>
      </c>
      <c r="I809" s="12">
        <f t="shared" ref="I809:AN809" si="1823">$D809*I239</f>
        <v>0</v>
      </c>
      <c r="J809" s="12">
        <f t="shared" si="1823"/>
        <v>0</v>
      </c>
      <c r="K809" s="12">
        <f t="shared" si="1823"/>
        <v>0</v>
      </c>
      <c r="L809" s="12">
        <f t="shared" si="1823"/>
        <v>0</v>
      </c>
      <c r="M809" s="12">
        <f t="shared" si="1823"/>
        <v>0</v>
      </c>
      <c r="N809" s="12">
        <f t="shared" si="1823"/>
        <v>0</v>
      </c>
      <c r="O809" s="12">
        <f t="shared" si="1823"/>
        <v>0</v>
      </c>
      <c r="P809" s="12">
        <f t="shared" si="1823"/>
        <v>0</v>
      </c>
      <c r="Q809" s="12">
        <f t="shared" si="1823"/>
        <v>0</v>
      </c>
      <c r="R809" s="12">
        <f t="shared" si="1823"/>
        <v>0</v>
      </c>
      <c r="S809" s="12">
        <f t="shared" si="1823"/>
        <v>0</v>
      </c>
      <c r="T809" s="12">
        <f t="shared" si="1823"/>
        <v>0</v>
      </c>
      <c r="U809" s="12">
        <f t="shared" si="1823"/>
        <v>0</v>
      </c>
      <c r="V809" s="12">
        <f t="shared" si="1823"/>
        <v>0</v>
      </c>
      <c r="W809" s="12">
        <f t="shared" si="1823"/>
        <v>0</v>
      </c>
      <c r="X809" s="12">
        <f t="shared" si="1823"/>
        <v>0</v>
      </c>
      <c r="Y809" s="12">
        <f t="shared" si="1823"/>
        <v>0</v>
      </c>
      <c r="Z809" s="12">
        <f t="shared" si="1823"/>
        <v>0</v>
      </c>
      <c r="AA809" s="12">
        <f t="shared" si="1823"/>
        <v>0</v>
      </c>
      <c r="AB809" s="12">
        <f t="shared" si="1823"/>
        <v>0</v>
      </c>
      <c r="AC809" s="12">
        <f t="shared" si="1823"/>
        <v>827500</v>
      </c>
      <c r="AD809" s="12">
        <f t="shared" si="1823"/>
        <v>1655000</v>
      </c>
      <c r="AE809" s="12">
        <f t="shared" si="1823"/>
        <v>2482500</v>
      </c>
      <c r="AF809" s="12">
        <f t="shared" si="1823"/>
        <v>3310000</v>
      </c>
      <c r="AG809" s="12">
        <f t="shared" si="1823"/>
        <v>4137500</v>
      </c>
      <c r="AH809" s="12">
        <f t="shared" si="1823"/>
        <v>4965000</v>
      </c>
      <c r="AI809" s="12">
        <f t="shared" si="1823"/>
        <v>4137500</v>
      </c>
      <c r="AJ809" s="12">
        <f t="shared" si="1823"/>
        <v>3310000</v>
      </c>
      <c r="AK809" s="12">
        <f t="shared" si="1823"/>
        <v>2482500</v>
      </c>
      <c r="AL809" s="12">
        <f t="shared" si="1823"/>
        <v>1655000</v>
      </c>
      <c r="AM809" s="12">
        <f t="shared" si="1823"/>
        <v>827500</v>
      </c>
      <c r="AN809" s="12">
        <f t="shared" si="1823"/>
        <v>0</v>
      </c>
      <c r="AO809" s="12">
        <f t="shared" ref="AO809:BT809" si="1824">$D809*AO239</f>
        <v>0</v>
      </c>
      <c r="AP809" s="12">
        <f t="shared" si="1824"/>
        <v>0</v>
      </c>
      <c r="AQ809" s="12">
        <f t="shared" si="1824"/>
        <v>0</v>
      </c>
      <c r="AR809" s="12">
        <f t="shared" si="1824"/>
        <v>0</v>
      </c>
      <c r="AS809" s="12">
        <f t="shared" si="1824"/>
        <v>0</v>
      </c>
      <c r="AT809" s="12">
        <f t="shared" si="1824"/>
        <v>0</v>
      </c>
      <c r="AU809" s="12">
        <f t="shared" si="1824"/>
        <v>0</v>
      </c>
      <c r="AV809" s="12">
        <f t="shared" si="1824"/>
        <v>0</v>
      </c>
      <c r="AW809" s="12">
        <f t="shared" si="1824"/>
        <v>0</v>
      </c>
      <c r="AX809" s="12">
        <f t="shared" si="1824"/>
        <v>0</v>
      </c>
      <c r="AY809" s="12">
        <f t="shared" si="1824"/>
        <v>0</v>
      </c>
      <c r="AZ809" s="12">
        <f t="shared" si="1824"/>
        <v>0</v>
      </c>
      <c r="BA809" s="12">
        <f t="shared" si="1824"/>
        <v>0</v>
      </c>
      <c r="BB809" s="12">
        <f t="shared" si="1824"/>
        <v>0</v>
      </c>
      <c r="BC809" s="12">
        <f t="shared" si="1824"/>
        <v>0</v>
      </c>
      <c r="BD809" s="12">
        <f t="shared" si="1824"/>
        <v>0</v>
      </c>
      <c r="BE809" s="12">
        <f t="shared" si="1824"/>
        <v>0</v>
      </c>
      <c r="BF809" s="12">
        <f t="shared" si="1824"/>
        <v>0</v>
      </c>
      <c r="BG809" s="12">
        <f t="shared" si="1824"/>
        <v>0</v>
      </c>
      <c r="BH809" s="12">
        <f t="shared" si="1824"/>
        <v>0</v>
      </c>
      <c r="BI809" s="12">
        <f t="shared" si="1824"/>
        <v>0</v>
      </c>
      <c r="BJ809" s="12">
        <f t="shared" si="1824"/>
        <v>0</v>
      </c>
      <c r="BK809" s="12">
        <f t="shared" si="1824"/>
        <v>0</v>
      </c>
      <c r="BL809" s="12">
        <f t="shared" si="1824"/>
        <v>0</v>
      </c>
      <c r="BM809" s="12">
        <f t="shared" si="1824"/>
        <v>0</v>
      </c>
      <c r="BN809" s="12">
        <f t="shared" si="1824"/>
        <v>0</v>
      </c>
      <c r="BO809" s="12">
        <f t="shared" si="1824"/>
        <v>0</v>
      </c>
      <c r="BP809" s="12">
        <f t="shared" si="1824"/>
        <v>0</v>
      </c>
      <c r="BQ809" s="12">
        <f t="shared" si="1824"/>
        <v>0</v>
      </c>
      <c r="BR809" s="12">
        <f t="shared" si="1824"/>
        <v>0</v>
      </c>
      <c r="BS809" s="12">
        <f t="shared" si="1824"/>
        <v>0</v>
      </c>
      <c r="BT809" s="12">
        <f t="shared" si="1824"/>
        <v>0</v>
      </c>
      <c r="BU809" s="12">
        <f t="shared" ref="BU809:CZ809" si="1825">$D809*BU239</f>
        <v>0</v>
      </c>
      <c r="BV809" s="12">
        <f t="shared" si="1825"/>
        <v>0</v>
      </c>
      <c r="BW809" s="12">
        <f t="shared" si="1825"/>
        <v>0</v>
      </c>
      <c r="BX809" s="12">
        <f t="shared" si="1825"/>
        <v>0</v>
      </c>
      <c r="BY809" s="12">
        <f t="shared" si="1825"/>
        <v>0</v>
      </c>
      <c r="BZ809" s="12">
        <f t="shared" si="1825"/>
        <v>0</v>
      </c>
      <c r="CA809" s="12">
        <f t="shared" si="1825"/>
        <v>0</v>
      </c>
      <c r="CB809" s="12">
        <f t="shared" si="1825"/>
        <v>0</v>
      </c>
      <c r="CC809" s="12">
        <f t="shared" si="1825"/>
        <v>0</v>
      </c>
      <c r="CD809" s="12">
        <f t="shared" si="1825"/>
        <v>0</v>
      </c>
      <c r="CE809" s="12">
        <f t="shared" si="1825"/>
        <v>0</v>
      </c>
      <c r="CF809" s="12">
        <f t="shared" si="1825"/>
        <v>0</v>
      </c>
      <c r="CG809" s="12">
        <f t="shared" si="1825"/>
        <v>0</v>
      </c>
      <c r="CH809" s="12">
        <f t="shared" si="1825"/>
        <v>0</v>
      </c>
      <c r="CI809" s="12">
        <f t="shared" si="1825"/>
        <v>0</v>
      </c>
      <c r="CJ809" s="12">
        <f t="shared" si="1825"/>
        <v>0</v>
      </c>
      <c r="CK809" s="12">
        <f t="shared" si="1825"/>
        <v>0</v>
      </c>
      <c r="CL809" s="12">
        <f t="shared" si="1825"/>
        <v>0</v>
      </c>
      <c r="CM809" s="12">
        <f t="shared" si="1825"/>
        <v>0</v>
      </c>
      <c r="CN809" s="12">
        <f t="shared" si="1825"/>
        <v>0</v>
      </c>
      <c r="CO809" s="12">
        <f t="shared" si="1825"/>
        <v>0</v>
      </c>
      <c r="CP809" s="12">
        <f t="shared" si="1825"/>
        <v>0</v>
      </c>
      <c r="CQ809" s="12">
        <f t="shared" si="1825"/>
        <v>0</v>
      </c>
      <c r="CR809" s="12">
        <f t="shared" si="1825"/>
        <v>0</v>
      </c>
      <c r="CS809" s="12">
        <f t="shared" si="1825"/>
        <v>0</v>
      </c>
      <c r="CT809" s="12">
        <f t="shared" si="1825"/>
        <v>0</v>
      </c>
      <c r="CU809" s="12">
        <f t="shared" si="1825"/>
        <v>0</v>
      </c>
      <c r="CV809" s="12">
        <f t="shared" si="1825"/>
        <v>0</v>
      </c>
      <c r="CW809" s="12">
        <f t="shared" si="1825"/>
        <v>0</v>
      </c>
      <c r="CX809" s="12">
        <f t="shared" si="1825"/>
        <v>0</v>
      </c>
      <c r="CY809" s="12">
        <f t="shared" si="1825"/>
        <v>0</v>
      </c>
      <c r="CZ809" s="12">
        <f t="shared" si="1825"/>
        <v>0</v>
      </c>
      <c r="DA809" s="12">
        <f t="shared" ref="DA809:DY809" si="1826">$D809*DA239</f>
        <v>0</v>
      </c>
      <c r="DB809" s="12">
        <f t="shared" si="1826"/>
        <v>0</v>
      </c>
      <c r="DC809" s="12">
        <f t="shared" si="1826"/>
        <v>0</v>
      </c>
      <c r="DD809" s="12">
        <f t="shared" si="1826"/>
        <v>0</v>
      </c>
      <c r="DE809" s="12">
        <f t="shared" si="1826"/>
        <v>0</v>
      </c>
      <c r="DF809" s="12">
        <f t="shared" si="1826"/>
        <v>0</v>
      </c>
      <c r="DG809" s="12">
        <f t="shared" si="1826"/>
        <v>0</v>
      </c>
      <c r="DH809" s="12">
        <f t="shared" si="1826"/>
        <v>0</v>
      </c>
      <c r="DI809" s="12">
        <f t="shared" si="1826"/>
        <v>0</v>
      </c>
      <c r="DJ809" s="12">
        <f t="shared" si="1826"/>
        <v>0</v>
      </c>
      <c r="DK809" s="12">
        <f t="shared" si="1826"/>
        <v>0</v>
      </c>
      <c r="DL809" s="12">
        <f t="shared" si="1826"/>
        <v>0</v>
      </c>
      <c r="DM809" s="12">
        <f t="shared" si="1826"/>
        <v>0</v>
      </c>
      <c r="DN809" s="12">
        <f t="shared" si="1826"/>
        <v>0</v>
      </c>
      <c r="DO809" s="12">
        <f t="shared" si="1826"/>
        <v>0</v>
      </c>
      <c r="DP809" s="12">
        <f t="shared" si="1826"/>
        <v>0</v>
      </c>
      <c r="DQ809" s="12">
        <f t="shared" si="1826"/>
        <v>0</v>
      </c>
      <c r="DR809" s="12">
        <f t="shared" si="1826"/>
        <v>0</v>
      </c>
      <c r="DS809" s="12">
        <f t="shared" si="1826"/>
        <v>0</v>
      </c>
      <c r="DT809" s="12">
        <f t="shared" si="1826"/>
        <v>0</v>
      </c>
      <c r="DU809" s="12">
        <f t="shared" si="1826"/>
        <v>0</v>
      </c>
      <c r="DV809" s="12">
        <f t="shared" si="1826"/>
        <v>0</v>
      </c>
      <c r="DW809" s="12">
        <f t="shared" si="1826"/>
        <v>0</v>
      </c>
      <c r="DX809" s="12">
        <f t="shared" si="1826"/>
        <v>0</v>
      </c>
      <c r="DY809" s="12">
        <f t="shared" si="1826"/>
        <v>0</v>
      </c>
    </row>
    <row r="810" spans="1:136" x14ac:dyDescent="0.3">
      <c r="B810" s="2" t="str">
        <f>Product!$H$2</f>
        <v>Phase 2</v>
      </c>
      <c r="C810" s="2" t="str">
        <f>Product!$H$3</f>
        <v>60' Wide</v>
      </c>
      <c r="D810" s="129">
        <f>SUMIFS(INDEX(Product!$B$2:$U$97, MATCH(D803, Product!$B$2:$B$97, 0), ), Product!$B$2:$U$2, $B810, Product!$B$3:$U$3, $C810)</f>
        <v>392500</v>
      </c>
      <c r="E810" s="128"/>
      <c r="F810" s="128"/>
      <c r="G810" s="11">
        <f>SUM(H810:DZ810)</f>
        <v>35325000</v>
      </c>
      <c r="I810" s="12">
        <f t="shared" ref="I810:AN810" si="1827">$D810*I240</f>
        <v>0</v>
      </c>
      <c r="J810" s="12">
        <f t="shared" si="1827"/>
        <v>0</v>
      </c>
      <c r="K810" s="12">
        <f t="shared" si="1827"/>
        <v>0</v>
      </c>
      <c r="L810" s="12">
        <f t="shared" si="1827"/>
        <v>0</v>
      </c>
      <c r="M810" s="12">
        <f t="shared" si="1827"/>
        <v>0</v>
      </c>
      <c r="N810" s="12">
        <f t="shared" si="1827"/>
        <v>0</v>
      </c>
      <c r="O810" s="12">
        <f t="shared" si="1827"/>
        <v>0</v>
      </c>
      <c r="P810" s="12">
        <f t="shared" si="1827"/>
        <v>0</v>
      </c>
      <c r="Q810" s="12">
        <f t="shared" si="1827"/>
        <v>0</v>
      </c>
      <c r="R810" s="12">
        <f t="shared" si="1827"/>
        <v>0</v>
      </c>
      <c r="S810" s="12">
        <f t="shared" si="1827"/>
        <v>0</v>
      </c>
      <c r="T810" s="12">
        <f t="shared" si="1827"/>
        <v>0</v>
      </c>
      <c r="U810" s="12">
        <f t="shared" si="1827"/>
        <v>0</v>
      </c>
      <c r="V810" s="12">
        <f t="shared" si="1827"/>
        <v>0</v>
      </c>
      <c r="W810" s="12">
        <f t="shared" si="1827"/>
        <v>0</v>
      </c>
      <c r="X810" s="12">
        <f t="shared" si="1827"/>
        <v>0</v>
      </c>
      <c r="Y810" s="12">
        <f t="shared" si="1827"/>
        <v>0</v>
      </c>
      <c r="Z810" s="12">
        <f t="shared" si="1827"/>
        <v>0</v>
      </c>
      <c r="AA810" s="12">
        <f t="shared" si="1827"/>
        <v>0</v>
      </c>
      <c r="AB810" s="12">
        <f t="shared" si="1827"/>
        <v>0</v>
      </c>
      <c r="AC810" s="12">
        <f t="shared" si="1827"/>
        <v>981250</v>
      </c>
      <c r="AD810" s="12">
        <f t="shared" si="1827"/>
        <v>1962500</v>
      </c>
      <c r="AE810" s="12">
        <f t="shared" si="1827"/>
        <v>2943750</v>
      </c>
      <c r="AF810" s="12">
        <f t="shared" si="1827"/>
        <v>3925000</v>
      </c>
      <c r="AG810" s="12">
        <f t="shared" si="1827"/>
        <v>4906250</v>
      </c>
      <c r="AH810" s="12">
        <f t="shared" si="1827"/>
        <v>5887500</v>
      </c>
      <c r="AI810" s="12">
        <f t="shared" si="1827"/>
        <v>4906250</v>
      </c>
      <c r="AJ810" s="12">
        <f t="shared" si="1827"/>
        <v>3925000</v>
      </c>
      <c r="AK810" s="12">
        <f t="shared" si="1827"/>
        <v>2943750</v>
      </c>
      <c r="AL810" s="12">
        <f t="shared" si="1827"/>
        <v>1962500</v>
      </c>
      <c r="AM810" s="12">
        <f t="shared" si="1827"/>
        <v>981250</v>
      </c>
      <c r="AN810" s="12">
        <f t="shared" si="1827"/>
        <v>0</v>
      </c>
      <c r="AO810" s="12">
        <f t="shared" ref="AO810:BT810" si="1828">$D810*AO240</f>
        <v>0</v>
      </c>
      <c r="AP810" s="12">
        <f t="shared" si="1828"/>
        <v>0</v>
      </c>
      <c r="AQ810" s="12">
        <f t="shared" si="1828"/>
        <v>0</v>
      </c>
      <c r="AR810" s="12">
        <f t="shared" si="1828"/>
        <v>0</v>
      </c>
      <c r="AS810" s="12">
        <f t="shared" si="1828"/>
        <v>0</v>
      </c>
      <c r="AT810" s="12">
        <f t="shared" si="1828"/>
        <v>0</v>
      </c>
      <c r="AU810" s="12">
        <f t="shared" si="1828"/>
        <v>0</v>
      </c>
      <c r="AV810" s="12">
        <f t="shared" si="1828"/>
        <v>0</v>
      </c>
      <c r="AW810" s="12">
        <f t="shared" si="1828"/>
        <v>0</v>
      </c>
      <c r="AX810" s="12">
        <f t="shared" si="1828"/>
        <v>0</v>
      </c>
      <c r="AY810" s="12">
        <f t="shared" si="1828"/>
        <v>0</v>
      </c>
      <c r="AZ810" s="12">
        <f t="shared" si="1828"/>
        <v>0</v>
      </c>
      <c r="BA810" s="12">
        <f t="shared" si="1828"/>
        <v>0</v>
      </c>
      <c r="BB810" s="12">
        <f t="shared" si="1828"/>
        <v>0</v>
      </c>
      <c r="BC810" s="12">
        <f t="shared" si="1828"/>
        <v>0</v>
      </c>
      <c r="BD810" s="12">
        <f t="shared" si="1828"/>
        <v>0</v>
      </c>
      <c r="BE810" s="12">
        <f t="shared" si="1828"/>
        <v>0</v>
      </c>
      <c r="BF810" s="12">
        <f t="shared" si="1828"/>
        <v>0</v>
      </c>
      <c r="BG810" s="12">
        <f t="shared" si="1828"/>
        <v>0</v>
      </c>
      <c r="BH810" s="12">
        <f t="shared" si="1828"/>
        <v>0</v>
      </c>
      <c r="BI810" s="12">
        <f t="shared" si="1828"/>
        <v>0</v>
      </c>
      <c r="BJ810" s="12">
        <f t="shared" si="1828"/>
        <v>0</v>
      </c>
      <c r="BK810" s="12">
        <f t="shared" si="1828"/>
        <v>0</v>
      </c>
      <c r="BL810" s="12">
        <f t="shared" si="1828"/>
        <v>0</v>
      </c>
      <c r="BM810" s="12">
        <f t="shared" si="1828"/>
        <v>0</v>
      </c>
      <c r="BN810" s="12">
        <f t="shared" si="1828"/>
        <v>0</v>
      </c>
      <c r="BO810" s="12">
        <f t="shared" si="1828"/>
        <v>0</v>
      </c>
      <c r="BP810" s="12">
        <f t="shared" si="1828"/>
        <v>0</v>
      </c>
      <c r="BQ810" s="12">
        <f t="shared" si="1828"/>
        <v>0</v>
      </c>
      <c r="BR810" s="12">
        <f t="shared" si="1828"/>
        <v>0</v>
      </c>
      <c r="BS810" s="12">
        <f t="shared" si="1828"/>
        <v>0</v>
      </c>
      <c r="BT810" s="12">
        <f t="shared" si="1828"/>
        <v>0</v>
      </c>
      <c r="BU810" s="12">
        <f t="shared" ref="BU810:CZ810" si="1829">$D810*BU240</f>
        <v>0</v>
      </c>
      <c r="BV810" s="12">
        <f t="shared" si="1829"/>
        <v>0</v>
      </c>
      <c r="BW810" s="12">
        <f t="shared" si="1829"/>
        <v>0</v>
      </c>
      <c r="BX810" s="12">
        <f t="shared" si="1829"/>
        <v>0</v>
      </c>
      <c r="BY810" s="12">
        <f t="shared" si="1829"/>
        <v>0</v>
      </c>
      <c r="BZ810" s="12">
        <f t="shared" si="1829"/>
        <v>0</v>
      </c>
      <c r="CA810" s="12">
        <f t="shared" si="1829"/>
        <v>0</v>
      </c>
      <c r="CB810" s="12">
        <f t="shared" si="1829"/>
        <v>0</v>
      </c>
      <c r="CC810" s="12">
        <f t="shared" si="1829"/>
        <v>0</v>
      </c>
      <c r="CD810" s="12">
        <f t="shared" si="1829"/>
        <v>0</v>
      </c>
      <c r="CE810" s="12">
        <f t="shared" si="1829"/>
        <v>0</v>
      </c>
      <c r="CF810" s="12">
        <f t="shared" si="1829"/>
        <v>0</v>
      </c>
      <c r="CG810" s="12">
        <f t="shared" si="1829"/>
        <v>0</v>
      </c>
      <c r="CH810" s="12">
        <f t="shared" si="1829"/>
        <v>0</v>
      </c>
      <c r="CI810" s="12">
        <f t="shared" si="1829"/>
        <v>0</v>
      </c>
      <c r="CJ810" s="12">
        <f t="shared" si="1829"/>
        <v>0</v>
      </c>
      <c r="CK810" s="12">
        <f t="shared" si="1829"/>
        <v>0</v>
      </c>
      <c r="CL810" s="12">
        <f t="shared" si="1829"/>
        <v>0</v>
      </c>
      <c r="CM810" s="12">
        <f t="shared" si="1829"/>
        <v>0</v>
      </c>
      <c r="CN810" s="12">
        <f t="shared" si="1829"/>
        <v>0</v>
      </c>
      <c r="CO810" s="12">
        <f t="shared" si="1829"/>
        <v>0</v>
      </c>
      <c r="CP810" s="12">
        <f t="shared" si="1829"/>
        <v>0</v>
      </c>
      <c r="CQ810" s="12">
        <f t="shared" si="1829"/>
        <v>0</v>
      </c>
      <c r="CR810" s="12">
        <f t="shared" si="1829"/>
        <v>0</v>
      </c>
      <c r="CS810" s="12">
        <f t="shared" si="1829"/>
        <v>0</v>
      </c>
      <c r="CT810" s="12">
        <f t="shared" si="1829"/>
        <v>0</v>
      </c>
      <c r="CU810" s="12">
        <f t="shared" si="1829"/>
        <v>0</v>
      </c>
      <c r="CV810" s="12">
        <f t="shared" si="1829"/>
        <v>0</v>
      </c>
      <c r="CW810" s="12">
        <f t="shared" si="1829"/>
        <v>0</v>
      </c>
      <c r="CX810" s="12">
        <f t="shared" si="1829"/>
        <v>0</v>
      </c>
      <c r="CY810" s="12">
        <f t="shared" si="1829"/>
        <v>0</v>
      </c>
      <c r="CZ810" s="12">
        <f t="shared" si="1829"/>
        <v>0</v>
      </c>
      <c r="DA810" s="12">
        <f t="shared" ref="DA810:DY810" si="1830">$D810*DA240</f>
        <v>0</v>
      </c>
      <c r="DB810" s="12">
        <f t="shared" si="1830"/>
        <v>0</v>
      </c>
      <c r="DC810" s="12">
        <f t="shared" si="1830"/>
        <v>0</v>
      </c>
      <c r="DD810" s="12">
        <f t="shared" si="1830"/>
        <v>0</v>
      </c>
      <c r="DE810" s="12">
        <f t="shared" si="1830"/>
        <v>0</v>
      </c>
      <c r="DF810" s="12">
        <f t="shared" si="1830"/>
        <v>0</v>
      </c>
      <c r="DG810" s="12">
        <f t="shared" si="1830"/>
        <v>0</v>
      </c>
      <c r="DH810" s="12">
        <f t="shared" si="1830"/>
        <v>0</v>
      </c>
      <c r="DI810" s="12">
        <f t="shared" si="1830"/>
        <v>0</v>
      </c>
      <c r="DJ810" s="12">
        <f t="shared" si="1830"/>
        <v>0</v>
      </c>
      <c r="DK810" s="12">
        <f t="shared" si="1830"/>
        <v>0</v>
      </c>
      <c r="DL810" s="12">
        <f t="shared" si="1830"/>
        <v>0</v>
      </c>
      <c r="DM810" s="12">
        <f t="shared" si="1830"/>
        <v>0</v>
      </c>
      <c r="DN810" s="12">
        <f t="shared" si="1830"/>
        <v>0</v>
      </c>
      <c r="DO810" s="12">
        <f t="shared" si="1830"/>
        <v>0</v>
      </c>
      <c r="DP810" s="12">
        <f t="shared" si="1830"/>
        <v>0</v>
      </c>
      <c r="DQ810" s="12">
        <f t="shared" si="1830"/>
        <v>0</v>
      </c>
      <c r="DR810" s="12">
        <f t="shared" si="1830"/>
        <v>0</v>
      </c>
      <c r="DS810" s="12">
        <f t="shared" si="1830"/>
        <v>0</v>
      </c>
      <c r="DT810" s="12">
        <f t="shared" si="1830"/>
        <v>0</v>
      </c>
      <c r="DU810" s="12">
        <f t="shared" si="1830"/>
        <v>0</v>
      </c>
      <c r="DV810" s="12">
        <f t="shared" si="1830"/>
        <v>0</v>
      </c>
      <c r="DW810" s="12">
        <f t="shared" si="1830"/>
        <v>0</v>
      </c>
      <c r="DX810" s="12">
        <f t="shared" si="1830"/>
        <v>0</v>
      </c>
      <c r="DY810" s="12">
        <f t="shared" si="1830"/>
        <v>0</v>
      </c>
    </row>
    <row r="811" spans="1:136" x14ac:dyDescent="0.3">
      <c r="B811" s="2" t="str">
        <f>Product!$I$2</f>
        <v>Phase 2</v>
      </c>
      <c r="C811" s="2" t="str">
        <f>Product!$I$3</f>
        <v>75' Wide</v>
      </c>
      <c r="D811" s="129">
        <f>SUMIFS(INDEX(Product!$B$2:$U$97, MATCH(D803, Product!$B$2:$B$97, 0), ), Product!$B$2:$U$2, $B811, Product!$B$3:$U$3, $C811)</f>
        <v>459500</v>
      </c>
      <c r="E811" s="128"/>
      <c r="F811" s="128"/>
      <c r="G811" s="11">
        <f>SUM(H811:DZ811)</f>
        <v>27570000</v>
      </c>
      <c r="I811" s="12">
        <f t="shared" ref="I811:AN811" si="1831">$D811*I241</f>
        <v>0</v>
      </c>
      <c r="J811" s="12">
        <f t="shared" si="1831"/>
        <v>0</v>
      </c>
      <c r="K811" s="12">
        <f t="shared" si="1831"/>
        <v>0</v>
      </c>
      <c r="L811" s="12">
        <f t="shared" si="1831"/>
        <v>0</v>
      </c>
      <c r="M811" s="12">
        <f t="shared" si="1831"/>
        <v>0</v>
      </c>
      <c r="N811" s="12">
        <f t="shared" si="1831"/>
        <v>0</v>
      </c>
      <c r="O811" s="12">
        <f t="shared" si="1831"/>
        <v>0</v>
      </c>
      <c r="P811" s="12">
        <f t="shared" si="1831"/>
        <v>0</v>
      </c>
      <c r="Q811" s="12">
        <f t="shared" si="1831"/>
        <v>0</v>
      </c>
      <c r="R811" s="12">
        <f t="shared" si="1831"/>
        <v>0</v>
      </c>
      <c r="S811" s="12">
        <f t="shared" si="1831"/>
        <v>0</v>
      </c>
      <c r="T811" s="12">
        <f t="shared" si="1831"/>
        <v>0</v>
      </c>
      <c r="U811" s="12">
        <f t="shared" si="1831"/>
        <v>0</v>
      </c>
      <c r="V811" s="12">
        <f t="shared" si="1831"/>
        <v>0</v>
      </c>
      <c r="W811" s="12">
        <f t="shared" si="1831"/>
        <v>0</v>
      </c>
      <c r="X811" s="12">
        <f t="shared" si="1831"/>
        <v>0</v>
      </c>
      <c r="Y811" s="12">
        <f t="shared" si="1831"/>
        <v>0</v>
      </c>
      <c r="Z811" s="12">
        <f t="shared" si="1831"/>
        <v>0</v>
      </c>
      <c r="AA811" s="12">
        <f t="shared" si="1831"/>
        <v>0</v>
      </c>
      <c r="AB811" s="12">
        <f t="shared" si="1831"/>
        <v>0</v>
      </c>
      <c r="AC811" s="12">
        <f t="shared" si="1831"/>
        <v>765833.33333333337</v>
      </c>
      <c r="AD811" s="12">
        <f t="shared" si="1831"/>
        <v>1531666.6666666667</v>
      </c>
      <c r="AE811" s="12">
        <f t="shared" si="1831"/>
        <v>2297500</v>
      </c>
      <c r="AF811" s="12">
        <f t="shared" si="1831"/>
        <v>3063333.3333333335</v>
      </c>
      <c r="AG811" s="12">
        <f t="shared" si="1831"/>
        <v>3829166.666666667</v>
      </c>
      <c r="AH811" s="12">
        <f t="shared" si="1831"/>
        <v>4595000</v>
      </c>
      <c r="AI811" s="12">
        <f t="shared" si="1831"/>
        <v>3829166.666666667</v>
      </c>
      <c r="AJ811" s="12">
        <f t="shared" si="1831"/>
        <v>3063333.333333334</v>
      </c>
      <c r="AK811" s="12">
        <f t="shared" si="1831"/>
        <v>2297500.0000000009</v>
      </c>
      <c r="AL811" s="12">
        <f t="shared" si="1831"/>
        <v>1531666.6666666677</v>
      </c>
      <c r="AM811" s="12">
        <f t="shared" si="1831"/>
        <v>765833.33333333384</v>
      </c>
      <c r="AN811" s="12">
        <f t="shared" si="1831"/>
        <v>0</v>
      </c>
      <c r="AO811" s="12">
        <f t="shared" ref="AO811:BT811" si="1832">$D811*AO241</f>
        <v>0</v>
      </c>
      <c r="AP811" s="12">
        <f t="shared" si="1832"/>
        <v>0</v>
      </c>
      <c r="AQ811" s="12">
        <f t="shared" si="1832"/>
        <v>0</v>
      </c>
      <c r="AR811" s="12">
        <f t="shared" si="1832"/>
        <v>0</v>
      </c>
      <c r="AS811" s="12">
        <f t="shared" si="1832"/>
        <v>0</v>
      </c>
      <c r="AT811" s="12">
        <f t="shared" si="1832"/>
        <v>0</v>
      </c>
      <c r="AU811" s="12">
        <f t="shared" si="1832"/>
        <v>0</v>
      </c>
      <c r="AV811" s="12">
        <f t="shared" si="1832"/>
        <v>0</v>
      </c>
      <c r="AW811" s="12">
        <f t="shared" si="1832"/>
        <v>0</v>
      </c>
      <c r="AX811" s="12">
        <f t="shared" si="1832"/>
        <v>0</v>
      </c>
      <c r="AY811" s="12">
        <f t="shared" si="1832"/>
        <v>0</v>
      </c>
      <c r="AZ811" s="12">
        <f t="shared" si="1832"/>
        <v>0</v>
      </c>
      <c r="BA811" s="12">
        <f t="shared" si="1832"/>
        <v>0</v>
      </c>
      <c r="BB811" s="12">
        <f t="shared" si="1832"/>
        <v>0</v>
      </c>
      <c r="BC811" s="12">
        <f t="shared" si="1832"/>
        <v>0</v>
      </c>
      <c r="BD811" s="12">
        <f t="shared" si="1832"/>
        <v>0</v>
      </c>
      <c r="BE811" s="12">
        <f t="shared" si="1832"/>
        <v>0</v>
      </c>
      <c r="BF811" s="12">
        <f t="shared" si="1832"/>
        <v>0</v>
      </c>
      <c r="BG811" s="12">
        <f t="shared" si="1832"/>
        <v>0</v>
      </c>
      <c r="BH811" s="12">
        <f t="shared" si="1832"/>
        <v>0</v>
      </c>
      <c r="BI811" s="12">
        <f t="shared" si="1832"/>
        <v>0</v>
      </c>
      <c r="BJ811" s="12">
        <f t="shared" si="1832"/>
        <v>0</v>
      </c>
      <c r="BK811" s="12">
        <f t="shared" si="1832"/>
        <v>0</v>
      </c>
      <c r="BL811" s="12">
        <f t="shared" si="1832"/>
        <v>0</v>
      </c>
      <c r="BM811" s="12">
        <f t="shared" si="1832"/>
        <v>0</v>
      </c>
      <c r="BN811" s="12">
        <f t="shared" si="1832"/>
        <v>0</v>
      </c>
      <c r="BO811" s="12">
        <f t="shared" si="1832"/>
        <v>0</v>
      </c>
      <c r="BP811" s="12">
        <f t="shared" si="1832"/>
        <v>0</v>
      </c>
      <c r="BQ811" s="12">
        <f t="shared" si="1832"/>
        <v>0</v>
      </c>
      <c r="BR811" s="12">
        <f t="shared" si="1832"/>
        <v>0</v>
      </c>
      <c r="BS811" s="12">
        <f t="shared" si="1832"/>
        <v>0</v>
      </c>
      <c r="BT811" s="12">
        <f t="shared" si="1832"/>
        <v>0</v>
      </c>
      <c r="BU811" s="12">
        <f t="shared" ref="BU811:CZ811" si="1833">$D811*BU241</f>
        <v>0</v>
      </c>
      <c r="BV811" s="12">
        <f t="shared" si="1833"/>
        <v>0</v>
      </c>
      <c r="BW811" s="12">
        <f t="shared" si="1833"/>
        <v>0</v>
      </c>
      <c r="BX811" s="12">
        <f t="shared" si="1833"/>
        <v>0</v>
      </c>
      <c r="BY811" s="12">
        <f t="shared" si="1833"/>
        <v>0</v>
      </c>
      <c r="BZ811" s="12">
        <f t="shared" si="1833"/>
        <v>0</v>
      </c>
      <c r="CA811" s="12">
        <f t="shared" si="1833"/>
        <v>0</v>
      </c>
      <c r="CB811" s="12">
        <f t="shared" si="1833"/>
        <v>0</v>
      </c>
      <c r="CC811" s="12">
        <f t="shared" si="1833"/>
        <v>0</v>
      </c>
      <c r="CD811" s="12">
        <f t="shared" si="1833"/>
        <v>0</v>
      </c>
      <c r="CE811" s="12">
        <f t="shared" si="1833"/>
        <v>0</v>
      </c>
      <c r="CF811" s="12">
        <f t="shared" si="1833"/>
        <v>0</v>
      </c>
      <c r="CG811" s="12">
        <f t="shared" si="1833"/>
        <v>0</v>
      </c>
      <c r="CH811" s="12">
        <f t="shared" si="1833"/>
        <v>0</v>
      </c>
      <c r="CI811" s="12">
        <f t="shared" si="1833"/>
        <v>0</v>
      </c>
      <c r="CJ811" s="12">
        <f t="shared" si="1833"/>
        <v>0</v>
      </c>
      <c r="CK811" s="12">
        <f t="shared" si="1833"/>
        <v>0</v>
      </c>
      <c r="CL811" s="12">
        <f t="shared" si="1833"/>
        <v>0</v>
      </c>
      <c r="CM811" s="12">
        <f t="shared" si="1833"/>
        <v>0</v>
      </c>
      <c r="CN811" s="12">
        <f t="shared" si="1833"/>
        <v>0</v>
      </c>
      <c r="CO811" s="12">
        <f t="shared" si="1833"/>
        <v>0</v>
      </c>
      <c r="CP811" s="12">
        <f t="shared" si="1833"/>
        <v>0</v>
      </c>
      <c r="CQ811" s="12">
        <f t="shared" si="1833"/>
        <v>0</v>
      </c>
      <c r="CR811" s="12">
        <f t="shared" si="1833"/>
        <v>0</v>
      </c>
      <c r="CS811" s="12">
        <f t="shared" si="1833"/>
        <v>0</v>
      </c>
      <c r="CT811" s="12">
        <f t="shared" si="1833"/>
        <v>0</v>
      </c>
      <c r="CU811" s="12">
        <f t="shared" si="1833"/>
        <v>0</v>
      </c>
      <c r="CV811" s="12">
        <f t="shared" si="1833"/>
        <v>0</v>
      </c>
      <c r="CW811" s="12">
        <f t="shared" si="1833"/>
        <v>0</v>
      </c>
      <c r="CX811" s="12">
        <f t="shared" si="1833"/>
        <v>0</v>
      </c>
      <c r="CY811" s="12">
        <f t="shared" si="1833"/>
        <v>0</v>
      </c>
      <c r="CZ811" s="12">
        <f t="shared" si="1833"/>
        <v>0</v>
      </c>
      <c r="DA811" s="12">
        <f t="shared" ref="DA811:DY811" si="1834">$D811*DA241</f>
        <v>0</v>
      </c>
      <c r="DB811" s="12">
        <f t="shared" si="1834"/>
        <v>0</v>
      </c>
      <c r="DC811" s="12">
        <f t="shared" si="1834"/>
        <v>0</v>
      </c>
      <c r="DD811" s="12">
        <f t="shared" si="1834"/>
        <v>0</v>
      </c>
      <c r="DE811" s="12">
        <f t="shared" si="1834"/>
        <v>0</v>
      </c>
      <c r="DF811" s="12">
        <f t="shared" si="1834"/>
        <v>0</v>
      </c>
      <c r="DG811" s="12">
        <f t="shared" si="1834"/>
        <v>0</v>
      </c>
      <c r="DH811" s="12">
        <f t="shared" si="1834"/>
        <v>0</v>
      </c>
      <c r="DI811" s="12">
        <f t="shared" si="1834"/>
        <v>0</v>
      </c>
      <c r="DJ811" s="12">
        <f t="shared" si="1834"/>
        <v>0</v>
      </c>
      <c r="DK811" s="12">
        <f t="shared" si="1834"/>
        <v>0</v>
      </c>
      <c r="DL811" s="12">
        <f t="shared" si="1834"/>
        <v>0</v>
      </c>
      <c r="DM811" s="12">
        <f t="shared" si="1834"/>
        <v>0</v>
      </c>
      <c r="DN811" s="12">
        <f t="shared" si="1834"/>
        <v>0</v>
      </c>
      <c r="DO811" s="12">
        <f t="shared" si="1834"/>
        <v>0</v>
      </c>
      <c r="DP811" s="12">
        <f t="shared" si="1834"/>
        <v>0</v>
      </c>
      <c r="DQ811" s="12">
        <f t="shared" si="1834"/>
        <v>0</v>
      </c>
      <c r="DR811" s="12">
        <f t="shared" si="1834"/>
        <v>0</v>
      </c>
      <c r="DS811" s="12">
        <f t="shared" si="1834"/>
        <v>0</v>
      </c>
      <c r="DT811" s="12">
        <f t="shared" si="1834"/>
        <v>0</v>
      </c>
      <c r="DU811" s="12">
        <f t="shared" si="1834"/>
        <v>0</v>
      </c>
      <c r="DV811" s="12">
        <f t="shared" si="1834"/>
        <v>0</v>
      </c>
      <c r="DW811" s="12">
        <f t="shared" si="1834"/>
        <v>0</v>
      </c>
      <c r="DX811" s="12">
        <f t="shared" si="1834"/>
        <v>0</v>
      </c>
      <c r="DY811" s="12">
        <f t="shared" si="1834"/>
        <v>0</v>
      </c>
    </row>
    <row r="812" spans="1:136" x14ac:dyDescent="0.3">
      <c r="D812" s="129"/>
      <c r="E812" s="128"/>
      <c r="F812" s="128"/>
      <c r="I812" s="12"/>
      <c r="J812" s="12"/>
      <c r="K812" s="12"/>
      <c r="L812" s="12"/>
      <c r="M812" s="12"/>
      <c r="N812" s="12"/>
      <c r="O812" s="12"/>
      <c r="P812" s="12"/>
      <c r="Q812" s="12"/>
      <c r="R812" s="12"/>
      <c r="S812" s="12"/>
      <c r="T812" s="12"/>
      <c r="U812" s="12"/>
      <c r="V812" s="12"/>
      <c r="W812" s="12"/>
      <c r="X812" s="12"/>
      <c r="Y812" s="12"/>
      <c r="Z812" s="12"/>
      <c r="AA812" s="12"/>
      <c r="AB812" s="12"/>
      <c r="AC812" s="12"/>
      <c r="AD812" s="12"/>
      <c r="AE812" s="12"/>
      <c r="AF812" s="12"/>
      <c r="AG812" s="12"/>
      <c r="AH812" s="12"/>
      <c r="AI812" s="12"/>
      <c r="AJ812" s="12"/>
      <c r="AK812" s="12"/>
      <c r="AL812" s="12"/>
      <c r="AM812" s="12"/>
      <c r="AN812" s="12"/>
      <c r="AO812" s="12"/>
      <c r="AP812" s="12"/>
      <c r="AQ812" s="12"/>
      <c r="AR812" s="12"/>
      <c r="AS812" s="12"/>
      <c r="AT812" s="12"/>
      <c r="AU812" s="12"/>
      <c r="AV812" s="12"/>
      <c r="AW812" s="12"/>
      <c r="AX812" s="12"/>
      <c r="AY812" s="12"/>
      <c r="AZ812" s="12"/>
      <c r="BA812" s="12"/>
      <c r="BB812" s="12"/>
      <c r="BC812" s="12"/>
      <c r="BD812" s="12"/>
      <c r="BE812" s="12"/>
      <c r="BF812" s="12"/>
      <c r="BG812" s="12"/>
      <c r="BH812" s="12"/>
      <c r="BI812" s="12"/>
      <c r="BJ812" s="12"/>
      <c r="BK812" s="12"/>
      <c r="BL812" s="12"/>
      <c r="BM812" s="12"/>
      <c r="BN812" s="12"/>
      <c r="BO812" s="12"/>
      <c r="BP812" s="12"/>
      <c r="BQ812" s="12"/>
      <c r="BR812" s="12"/>
      <c r="BS812" s="12"/>
      <c r="BT812" s="12"/>
      <c r="BU812" s="12"/>
      <c r="BV812" s="12"/>
      <c r="BW812" s="12"/>
      <c r="BX812" s="12"/>
      <c r="BY812" s="12"/>
      <c r="BZ812" s="12"/>
      <c r="CA812" s="12"/>
      <c r="CB812" s="12"/>
      <c r="CC812" s="12"/>
      <c r="CD812" s="12"/>
      <c r="CE812" s="12"/>
      <c r="CF812" s="12"/>
      <c r="CG812" s="12"/>
      <c r="CH812" s="12"/>
      <c r="CI812" s="12"/>
      <c r="CJ812" s="12"/>
      <c r="CK812" s="12"/>
      <c r="CL812" s="12"/>
      <c r="CM812" s="12"/>
      <c r="CN812" s="12"/>
      <c r="CO812" s="12"/>
      <c r="CP812" s="12"/>
      <c r="CQ812" s="12"/>
      <c r="CR812" s="12"/>
      <c r="CS812" s="12"/>
      <c r="CT812" s="12"/>
      <c r="CU812" s="12"/>
      <c r="CV812" s="12"/>
      <c r="CW812" s="12"/>
      <c r="CX812" s="12"/>
      <c r="CY812" s="12"/>
      <c r="CZ812" s="12"/>
      <c r="DA812" s="12"/>
      <c r="DB812" s="12"/>
      <c r="DC812" s="12"/>
      <c r="DD812" s="12"/>
      <c r="DE812" s="12"/>
      <c r="DF812" s="12"/>
      <c r="DG812" s="12"/>
      <c r="DH812" s="12"/>
      <c r="DI812" s="12"/>
      <c r="DJ812" s="12"/>
      <c r="DK812" s="12"/>
      <c r="DL812" s="12"/>
      <c r="DM812" s="12"/>
      <c r="DN812" s="12"/>
      <c r="DO812" s="12"/>
      <c r="DP812" s="12"/>
      <c r="DQ812" s="12"/>
      <c r="DR812" s="12"/>
      <c r="DS812" s="12"/>
      <c r="DT812" s="12"/>
      <c r="DU812" s="12"/>
      <c r="DV812" s="12"/>
      <c r="DW812" s="12"/>
      <c r="DX812" s="12"/>
      <c r="DY812" s="12"/>
    </row>
    <row r="813" spans="1:136" x14ac:dyDescent="0.3">
      <c r="B813" s="2" t="str">
        <f>Product!$J$2</f>
        <v>Phase 3</v>
      </c>
      <c r="C813" s="2" t="str">
        <f>Product!$J$3</f>
        <v>50' Wide</v>
      </c>
      <c r="D813" s="129">
        <f>SUMIFS(INDEX(Product!$B$2:$U$97, MATCH(D803, Product!$B$2:$B$97, 0), ), Product!$B$2:$U$2, $B813, Product!$B$3:$U$3, $C813)</f>
        <v>331000</v>
      </c>
      <c r="E813" s="128"/>
      <c r="F813" s="128"/>
      <c r="G813" s="11">
        <f>SUM(H813:DZ813)</f>
        <v>29790000</v>
      </c>
      <c r="I813" s="12">
        <f t="shared" ref="I813:AN813" si="1835">$D813*I243</f>
        <v>0</v>
      </c>
      <c r="J813" s="12">
        <f t="shared" si="1835"/>
        <v>0</v>
      </c>
      <c r="K813" s="12">
        <f t="shared" si="1835"/>
        <v>0</v>
      </c>
      <c r="L813" s="12">
        <f t="shared" si="1835"/>
        <v>0</v>
      </c>
      <c r="M813" s="12">
        <f t="shared" si="1835"/>
        <v>0</v>
      </c>
      <c r="N813" s="12">
        <f t="shared" si="1835"/>
        <v>0</v>
      </c>
      <c r="O813" s="12">
        <f t="shared" si="1835"/>
        <v>0</v>
      </c>
      <c r="P813" s="12">
        <f t="shared" si="1835"/>
        <v>0</v>
      </c>
      <c r="Q813" s="12">
        <f t="shared" si="1835"/>
        <v>0</v>
      </c>
      <c r="R813" s="12">
        <f t="shared" si="1835"/>
        <v>0</v>
      </c>
      <c r="S813" s="12">
        <f t="shared" si="1835"/>
        <v>0</v>
      </c>
      <c r="T813" s="12">
        <f t="shared" si="1835"/>
        <v>0</v>
      </c>
      <c r="U813" s="12">
        <f t="shared" si="1835"/>
        <v>0</v>
      </c>
      <c r="V813" s="12">
        <f t="shared" si="1835"/>
        <v>0</v>
      </c>
      <c r="W813" s="12">
        <f t="shared" si="1835"/>
        <v>0</v>
      </c>
      <c r="X813" s="12">
        <f t="shared" si="1835"/>
        <v>0</v>
      </c>
      <c r="Y813" s="12">
        <f t="shared" si="1835"/>
        <v>0</v>
      </c>
      <c r="Z813" s="12">
        <f t="shared" si="1835"/>
        <v>0</v>
      </c>
      <c r="AA813" s="12">
        <f t="shared" si="1835"/>
        <v>0</v>
      </c>
      <c r="AB813" s="12">
        <f t="shared" si="1835"/>
        <v>0</v>
      </c>
      <c r="AC813" s="12">
        <f t="shared" si="1835"/>
        <v>0</v>
      </c>
      <c r="AD813" s="12">
        <f t="shared" si="1835"/>
        <v>0</v>
      </c>
      <c r="AE813" s="12">
        <f t="shared" si="1835"/>
        <v>0</v>
      </c>
      <c r="AF813" s="12">
        <f t="shared" si="1835"/>
        <v>0</v>
      </c>
      <c r="AG813" s="12">
        <f t="shared" si="1835"/>
        <v>0</v>
      </c>
      <c r="AH813" s="12">
        <f t="shared" si="1835"/>
        <v>0</v>
      </c>
      <c r="AI813" s="12">
        <f t="shared" si="1835"/>
        <v>0</v>
      </c>
      <c r="AJ813" s="12">
        <f t="shared" si="1835"/>
        <v>0</v>
      </c>
      <c r="AK813" s="12">
        <f t="shared" si="1835"/>
        <v>0</v>
      </c>
      <c r="AL813" s="12">
        <f t="shared" si="1835"/>
        <v>0</v>
      </c>
      <c r="AM813" s="12">
        <f t="shared" si="1835"/>
        <v>0</v>
      </c>
      <c r="AN813" s="12">
        <f t="shared" si="1835"/>
        <v>0</v>
      </c>
      <c r="AO813" s="12">
        <f t="shared" ref="AO813:BT813" si="1836">$D813*AO243</f>
        <v>827500</v>
      </c>
      <c r="AP813" s="12">
        <f t="shared" si="1836"/>
        <v>1655000</v>
      </c>
      <c r="AQ813" s="12">
        <f t="shared" si="1836"/>
        <v>2482500</v>
      </c>
      <c r="AR813" s="12">
        <f t="shared" si="1836"/>
        <v>3310000</v>
      </c>
      <c r="AS813" s="12">
        <f t="shared" si="1836"/>
        <v>4137500</v>
      </c>
      <c r="AT813" s="12">
        <f t="shared" si="1836"/>
        <v>4965000</v>
      </c>
      <c r="AU813" s="12">
        <f t="shared" si="1836"/>
        <v>4137500</v>
      </c>
      <c r="AV813" s="12">
        <f t="shared" si="1836"/>
        <v>3310000</v>
      </c>
      <c r="AW813" s="12">
        <f t="shared" si="1836"/>
        <v>2482500</v>
      </c>
      <c r="AX813" s="12">
        <f t="shared" si="1836"/>
        <v>1655000</v>
      </c>
      <c r="AY813" s="12">
        <f t="shared" si="1836"/>
        <v>827500</v>
      </c>
      <c r="AZ813" s="12">
        <f t="shared" si="1836"/>
        <v>0</v>
      </c>
      <c r="BA813" s="12">
        <f t="shared" si="1836"/>
        <v>0</v>
      </c>
      <c r="BB813" s="12">
        <f t="shared" si="1836"/>
        <v>0</v>
      </c>
      <c r="BC813" s="12">
        <f t="shared" si="1836"/>
        <v>0</v>
      </c>
      <c r="BD813" s="12">
        <f t="shared" si="1836"/>
        <v>0</v>
      </c>
      <c r="BE813" s="12">
        <f t="shared" si="1836"/>
        <v>0</v>
      </c>
      <c r="BF813" s="12">
        <f t="shared" si="1836"/>
        <v>0</v>
      </c>
      <c r="BG813" s="12">
        <f t="shared" si="1836"/>
        <v>0</v>
      </c>
      <c r="BH813" s="12">
        <f t="shared" si="1836"/>
        <v>0</v>
      </c>
      <c r="BI813" s="12">
        <f t="shared" si="1836"/>
        <v>0</v>
      </c>
      <c r="BJ813" s="12">
        <f t="shared" si="1836"/>
        <v>0</v>
      </c>
      <c r="BK813" s="12">
        <f t="shared" si="1836"/>
        <v>0</v>
      </c>
      <c r="BL813" s="12">
        <f t="shared" si="1836"/>
        <v>0</v>
      </c>
      <c r="BM813" s="12">
        <f t="shared" si="1836"/>
        <v>0</v>
      </c>
      <c r="BN813" s="12">
        <f t="shared" si="1836"/>
        <v>0</v>
      </c>
      <c r="BO813" s="12">
        <f t="shared" si="1836"/>
        <v>0</v>
      </c>
      <c r="BP813" s="12">
        <f t="shared" si="1836"/>
        <v>0</v>
      </c>
      <c r="BQ813" s="12">
        <f t="shared" si="1836"/>
        <v>0</v>
      </c>
      <c r="BR813" s="12">
        <f t="shared" si="1836"/>
        <v>0</v>
      </c>
      <c r="BS813" s="12">
        <f t="shared" si="1836"/>
        <v>0</v>
      </c>
      <c r="BT813" s="12">
        <f t="shared" si="1836"/>
        <v>0</v>
      </c>
      <c r="BU813" s="12">
        <f t="shared" ref="BU813:CZ813" si="1837">$D813*BU243</f>
        <v>0</v>
      </c>
      <c r="BV813" s="12">
        <f t="shared" si="1837"/>
        <v>0</v>
      </c>
      <c r="BW813" s="12">
        <f t="shared" si="1837"/>
        <v>0</v>
      </c>
      <c r="BX813" s="12">
        <f t="shared" si="1837"/>
        <v>0</v>
      </c>
      <c r="BY813" s="12">
        <f t="shared" si="1837"/>
        <v>0</v>
      </c>
      <c r="BZ813" s="12">
        <f t="shared" si="1837"/>
        <v>0</v>
      </c>
      <c r="CA813" s="12">
        <f t="shared" si="1837"/>
        <v>0</v>
      </c>
      <c r="CB813" s="12">
        <f t="shared" si="1837"/>
        <v>0</v>
      </c>
      <c r="CC813" s="12">
        <f t="shared" si="1837"/>
        <v>0</v>
      </c>
      <c r="CD813" s="12">
        <f t="shared" si="1837"/>
        <v>0</v>
      </c>
      <c r="CE813" s="12">
        <f t="shared" si="1837"/>
        <v>0</v>
      </c>
      <c r="CF813" s="12">
        <f t="shared" si="1837"/>
        <v>0</v>
      </c>
      <c r="CG813" s="12">
        <f t="shared" si="1837"/>
        <v>0</v>
      </c>
      <c r="CH813" s="12">
        <f t="shared" si="1837"/>
        <v>0</v>
      </c>
      <c r="CI813" s="12">
        <f t="shared" si="1837"/>
        <v>0</v>
      </c>
      <c r="CJ813" s="12">
        <f t="shared" si="1837"/>
        <v>0</v>
      </c>
      <c r="CK813" s="12">
        <f t="shared" si="1837"/>
        <v>0</v>
      </c>
      <c r="CL813" s="12">
        <f t="shared" si="1837"/>
        <v>0</v>
      </c>
      <c r="CM813" s="12">
        <f t="shared" si="1837"/>
        <v>0</v>
      </c>
      <c r="CN813" s="12">
        <f t="shared" si="1837"/>
        <v>0</v>
      </c>
      <c r="CO813" s="12">
        <f t="shared" si="1837"/>
        <v>0</v>
      </c>
      <c r="CP813" s="12">
        <f t="shared" si="1837"/>
        <v>0</v>
      </c>
      <c r="CQ813" s="12">
        <f t="shared" si="1837"/>
        <v>0</v>
      </c>
      <c r="CR813" s="12">
        <f t="shared" si="1837"/>
        <v>0</v>
      </c>
      <c r="CS813" s="12">
        <f t="shared" si="1837"/>
        <v>0</v>
      </c>
      <c r="CT813" s="12">
        <f t="shared" si="1837"/>
        <v>0</v>
      </c>
      <c r="CU813" s="12">
        <f t="shared" si="1837"/>
        <v>0</v>
      </c>
      <c r="CV813" s="12">
        <f t="shared" si="1837"/>
        <v>0</v>
      </c>
      <c r="CW813" s="12">
        <f t="shared" si="1837"/>
        <v>0</v>
      </c>
      <c r="CX813" s="12">
        <f t="shared" si="1837"/>
        <v>0</v>
      </c>
      <c r="CY813" s="12">
        <f t="shared" si="1837"/>
        <v>0</v>
      </c>
      <c r="CZ813" s="12">
        <f t="shared" si="1837"/>
        <v>0</v>
      </c>
      <c r="DA813" s="12">
        <f t="shared" ref="DA813:DY813" si="1838">$D813*DA243</f>
        <v>0</v>
      </c>
      <c r="DB813" s="12">
        <f t="shared" si="1838"/>
        <v>0</v>
      </c>
      <c r="DC813" s="12">
        <f t="shared" si="1838"/>
        <v>0</v>
      </c>
      <c r="DD813" s="12">
        <f t="shared" si="1838"/>
        <v>0</v>
      </c>
      <c r="DE813" s="12">
        <f t="shared" si="1838"/>
        <v>0</v>
      </c>
      <c r="DF813" s="12">
        <f t="shared" si="1838"/>
        <v>0</v>
      </c>
      <c r="DG813" s="12">
        <f t="shared" si="1838"/>
        <v>0</v>
      </c>
      <c r="DH813" s="12">
        <f t="shared" si="1838"/>
        <v>0</v>
      </c>
      <c r="DI813" s="12">
        <f t="shared" si="1838"/>
        <v>0</v>
      </c>
      <c r="DJ813" s="12">
        <f t="shared" si="1838"/>
        <v>0</v>
      </c>
      <c r="DK813" s="12">
        <f t="shared" si="1838"/>
        <v>0</v>
      </c>
      <c r="DL813" s="12">
        <f t="shared" si="1838"/>
        <v>0</v>
      </c>
      <c r="DM813" s="12">
        <f t="shared" si="1838"/>
        <v>0</v>
      </c>
      <c r="DN813" s="12">
        <f t="shared" si="1838"/>
        <v>0</v>
      </c>
      <c r="DO813" s="12">
        <f t="shared" si="1838"/>
        <v>0</v>
      </c>
      <c r="DP813" s="12">
        <f t="shared" si="1838"/>
        <v>0</v>
      </c>
      <c r="DQ813" s="12">
        <f t="shared" si="1838"/>
        <v>0</v>
      </c>
      <c r="DR813" s="12">
        <f t="shared" si="1838"/>
        <v>0</v>
      </c>
      <c r="DS813" s="12">
        <f t="shared" si="1838"/>
        <v>0</v>
      </c>
      <c r="DT813" s="12">
        <f t="shared" si="1838"/>
        <v>0</v>
      </c>
      <c r="DU813" s="12">
        <f t="shared" si="1838"/>
        <v>0</v>
      </c>
      <c r="DV813" s="12">
        <f t="shared" si="1838"/>
        <v>0</v>
      </c>
      <c r="DW813" s="12">
        <f t="shared" si="1838"/>
        <v>0</v>
      </c>
      <c r="DX813" s="12">
        <f t="shared" si="1838"/>
        <v>0</v>
      </c>
      <c r="DY813" s="12">
        <f t="shared" si="1838"/>
        <v>0</v>
      </c>
    </row>
    <row r="814" spans="1:136" x14ac:dyDescent="0.3">
      <c r="B814" s="2" t="str">
        <f>Product!$K$2</f>
        <v>Phase 3</v>
      </c>
      <c r="C814" s="2" t="str">
        <f>Product!$K$3</f>
        <v>60' Wide</v>
      </c>
      <c r="D814" s="129">
        <f>SUMIFS(INDEX(Product!$B$2:$U$97, MATCH(D803, Product!$B$2:$B$97, 0), ), Product!$B$2:$U$2, $B814, Product!$B$3:$U$3, $C814)</f>
        <v>392500</v>
      </c>
      <c r="E814" s="128"/>
      <c r="F814" s="128"/>
      <c r="G814" s="11">
        <f>SUM(H814:DZ814)</f>
        <v>35325000</v>
      </c>
      <c r="I814" s="12">
        <f t="shared" ref="I814:AN814" si="1839">$D814*I244</f>
        <v>0</v>
      </c>
      <c r="J814" s="12">
        <f t="shared" si="1839"/>
        <v>0</v>
      </c>
      <c r="K814" s="12">
        <f t="shared" si="1839"/>
        <v>0</v>
      </c>
      <c r="L814" s="12">
        <f t="shared" si="1839"/>
        <v>0</v>
      </c>
      <c r="M814" s="12">
        <f t="shared" si="1839"/>
        <v>0</v>
      </c>
      <c r="N814" s="12">
        <f t="shared" si="1839"/>
        <v>0</v>
      </c>
      <c r="O814" s="12">
        <f t="shared" si="1839"/>
        <v>0</v>
      </c>
      <c r="P814" s="12">
        <f t="shared" si="1839"/>
        <v>0</v>
      </c>
      <c r="Q814" s="12">
        <f t="shared" si="1839"/>
        <v>0</v>
      </c>
      <c r="R814" s="12">
        <f t="shared" si="1839"/>
        <v>0</v>
      </c>
      <c r="S814" s="12">
        <f t="shared" si="1839"/>
        <v>0</v>
      </c>
      <c r="T814" s="12">
        <f t="shared" si="1839"/>
        <v>0</v>
      </c>
      <c r="U814" s="12">
        <f t="shared" si="1839"/>
        <v>0</v>
      </c>
      <c r="V814" s="12">
        <f t="shared" si="1839"/>
        <v>0</v>
      </c>
      <c r="W814" s="12">
        <f t="shared" si="1839"/>
        <v>0</v>
      </c>
      <c r="X814" s="12">
        <f t="shared" si="1839"/>
        <v>0</v>
      </c>
      <c r="Y814" s="12">
        <f t="shared" si="1839"/>
        <v>0</v>
      </c>
      <c r="Z814" s="12">
        <f t="shared" si="1839"/>
        <v>0</v>
      </c>
      <c r="AA814" s="12">
        <f t="shared" si="1839"/>
        <v>0</v>
      </c>
      <c r="AB814" s="12">
        <f t="shared" si="1839"/>
        <v>0</v>
      </c>
      <c r="AC814" s="12">
        <f t="shared" si="1839"/>
        <v>0</v>
      </c>
      <c r="AD814" s="12">
        <f t="shared" si="1839"/>
        <v>0</v>
      </c>
      <c r="AE814" s="12">
        <f t="shared" si="1839"/>
        <v>0</v>
      </c>
      <c r="AF814" s="12">
        <f t="shared" si="1839"/>
        <v>0</v>
      </c>
      <c r="AG814" s="12">
        <f t="shared" si="1839"/>
        <v>0</v>
      </c>
      <c r="AH814" s="12">
        <f t="shared" si="1839"/>
        <v>0</v>
      </c>
      <c r="AI814" s="12">
        <f t="shared" si="1839"/>
        <v>0</v>
      </c>
      <c r="AJ814" s="12">
        <f t="shared" si="1839"/>
        <v>0</v>
      </c>
      <c r="AK814" s="12">
        <f t="shared" si="1839"/>
        <v>0</v>
      </c>
      <c r="AL814" s="12">
        <f t="shared" si="1839"/>
        <v>0</v>
      </c>
      <c r="AM814" s="12">
        <f t="shared" si="1839"/>
        <v>0</v>
      </c>
      <c r="AN814" s="12">
        <f t="shared" si="1839"/>
        <v>0</v>
      </c>
      <c r="AO814" s="12">
        <f t="shared" ref="AO814:BT814" si="1840">$D814*AO244</f>
        <v>981250</v>
      </c>
      <c r="AP814" s="12">
        <f t="shared" si="1840"/>
        <v>1962500</v>
      </c>
      <c r="AQ814" s="12">
        <f t="shared" si="1840"/>
        <v>2943750</v>
      </c>
      <c r="AR814" s="12">
        <f t="shared" si="1840"/>
        <v>3925000</v>
      </c>
      <c r="AS814" s="12">
        <f t="shared" si="1840"/>
        <v>4906250</v>
      </c>
      <c r="AT814" s="12">
        <f t="shared" si="1840"/>
        <v>5887500</v>
      </c>
      <c r="AU814" s="12">
        <f t="shared" si="1840"/>
        <v>4906250</v>
      </c>
      <c r="AV814" s="12">
        <f t="shared" si="1840"/>
        <v>3925000</v>
      </c>
      <c r="AW814" s="12">
        <f t="shared" si="1840"/>
        <v>2943750</v>
      </c>
      <c r="AX814" s="12">
        <f t="shared" si="1840"/>
        <v>1962500</v>
      </c>
      <c r="AY814" s="12">
        <f t="shared" si="1840"/>
        <v>981250</v>
      </c>
      <c r="AZ814" s="12">
        <f t="shared" si="1840"/>
        <v>0</v>
      </c>
      <c r="BA814" s="12">
        <f t="shared" si="1840"/>
        <v>0</v>
      </c>
      <c r="BB814" s="12">
        <f t="shared" si="1840"/>
        <v>0</v>
      </c>
      <c r="BC814" s="12">
        <f t="shared" si="1840"/>
        <v>0</v>
      </c>
      <c r="BD814" s="12">
        <f t="shared" si="1840"/>
        <v>0</v>
      </c>
      <c r="BE814" s="12">
        <f t="shared" si="1840"/>
        <v>0</v>
      </c>
      <c r="BF814" s="12">
        <f t="shared" si="1840"/>
        <v>0</v>
      </c>
      <c r="BG814" s="12">
        <f t="shared" si="1840"/>
        <v>0</v>
      </c>
      <c r="BH814" s="12">
        <f t="shared" si="1840"/>
        <v>0</v>
      </c>
      <c r="BI814" s="12">
        <f t="shared" si="1840"/>
        <v>0</v>
      </c>
      <c r="BJ814" s="12">
        <f t="shared" si="1840"/>
        <v>0</v>
      </c>
      <c r="BK814" s="12">
        <f t="shared" si="1840"/>
        <v>0</v>
      </c>
      <c r="BL814" s="12">
        <f t="shared" si="1840"/>
        <v>0</v>
      </c>
      <c r="BM814" s="12">
        <f t="shared" si="1840"/>
        <v>0</v>
      </c>
      <c r="BN814" s="12">
        <f t="shared" si="1840"/>
        <v>0</v>
      </c>
      <c r="BO814" s="12">
        <f t="shared" si="1840"/>
        <v>0</v>
      </c>
      <c r="BP814" s="12">
        <f t="shared" si="1840"/>
        <v>0</v>
      </c>
      <c r="BQ814" s="12">
        <f t="shared" si="1840"/>
        <v>0</v>
      </c>
      <c r="BR814" s="12">
        <f t="shared" si="1840"/>
        <v>0</v>
      </c>
      <c r="BS814" s="12">
        <f t="shared" si="1840"/>
        <v>0</v>
      </c>
      <c r="BT814" s="12">
        <f t="shared" si="1840"/>
        <v>0</v>
      </c>
      <c r="BU814" s="12">
        <f t="shared" ref="BU814:CZ814" si="1841">$D814*BU244</f>
        <v>0</v>
      </c>
      <c r="BV814" s="12">
        <f t="shared" si="1841"/>
        <v>0</v>
      </c>
      <c r="BW814" s="12">
        <f t="shared" si="1841"/>
        <v>0</v>
      </c>
      <c r="BX814" s="12">
        <f t="shared" si="1841"/>
        <v>0</v>
      </c>
      <c r="BY814" s="12">
        <f t="shared" si="1841"/>
        <v>0</v>
      </c>
      <c r="BZ814" s="12">
        <f t="shared" si="1841"/>
        <v>0</v>
      </c>
      <c r="CA814" s="12">
        <f t="shared" si="1841"/>
        <v>0</v>
      </c>
      <c r="CB814" s="12">
        <f t="shared" si="1841"/>
        <v>0</v>
      </c>
      <c r="CC814" s="12">
        <f t="shared" si="1841"/>
        <v>0</v>
      </c>
      <c r="CD814" s="12">
        <f t="shared" si="1841"/>
        <v>0</v>
      </c>
      <c r="CE814" s="12">
        <f t="shared" si="1841"/>
        <v>0</v>
      </c>
      <c r="CF814" s="12">
        <f t="shared" si="1841"/>
        <v>0</v>
      </c>
      <c r="CG814" s="12">
        <f t="shared" si="1841"/>
        <v>0</v>
      </c>
      <c r="CH814" s="12">
        <f t="shared" si="1841"/>
        <v>0</v>
      </c>
      <c r="CI814" s="12">
        <f t="shared" si="1841"/>
        <v>0</v>
      </c>
      <c r="CJ814" s="12">
        <f t="shared" si="1841"/>
        <v>0</v>
      </c>
      <c r="CK814" s="12">
        <f t="shared" si="1841"/>
        <v>0</v>
      </c>
      <c r="CL814" s="12">
        <f t="shared" si="1841"/>
        <v>0</v>
      </c>
      <c r="CM814" s="12">
        <f t="shared" si="1841"/>
        <v>0</v>
      </c>
      <c r="CN814" s="12">
        <f t="shared" si="1841"/>
        <v>0</v>
      </c>
      <c r="CO814" s="12">
        <f t="shared" si="1841"/>
        <v>0</v>
      </c>
      <c r="CP814" s="12">
        <f t="shared" si="1841"/>
        <v>0</v>
      </c>
      <c r="CQ814" s="12">
        <f t="shared" si="1841"/>
        <v>0</v>
      </c>
      <c r="CR814" s="12">
        <f t="shared" si="1841"/>
        <v>0</v>
      </c>
      <c r="CS814" s="12">
        <f t="shared" si="1841"/>
        <v>0</v>
      </c>
      <c r="CT814" s="12">
        <f t="shared" si="1841"/>
        <v>0</v>
      </c>
      <c r="CU814" s="12">
        <f t="shared" si="1841"/>
        <v>0</v>
      </c>
      <c r="CV814" s="12">
        <f t="shared" si="1841"/>
        <v>0</v>
      </c>
      <c r="CW814" s="12">
        <f t="shared" si="1841"/>
        <v>0</v>
      </c>
      <c r="CX814" s="12">
        <f t="shared" si="1841"/>
        <v>0</v>
      </c>
      <c r="CY814" s="12">
        <f t="shared" si="1841"/>
        <v>0</v>
      </c>
      <c r="CZ814" s="12">
        <f t="shared" si="1841"/>
        <v>0</v>
      </c>
      <c r="DA814" s="12">
        <f t="shared" ref="DA814:DY814" si="1842">$D814*DA244</f>
        <v>0</v>
      </c>
      <c r="DB814" s="12">
        <f t="shared" si="1842"/>
        <v>0</v>
      </c>
      <c r="DC814" s="12">
        <f t="shared" si="1842"/>
        <v>0</v>
      </c>
      <c r="DD814" s="12">
        <f t="shared" si="1842"/>
        <v>0</v>
      </c>
      <c r="DE814" s="12">
        <f t="shared" si="1842"/>
        <v>0</v>
      </c>
      <c r="DF814" s="12">
        <f t="shared" si="1842"/>
        <v>0</v>
      </c>
      <c r="DG814" s="12">
        <f t="shared" si="1842"/>
        <v>0</v>
      </c>
      <c r="DH814" s="12">
        <f t="shared" si="1842"/>
        <v>0</v>
      </c>
      <c r="DI814" s="12">
        <f t="shared" si="1842"/>
        <v>0</v>
      </c>
      <c r="DJ814" s="12">
        <f t="shared" si="1842"/>
        <v>0</v>
      </c>
      <c r="DK814" s="12">
        <f t="shared" si="1842"/>
        <v>0</v>
      </c>
      <c r="DL814" s="12">
        <f t="shared" si="1842"/>
        <v>0</v>
      </c>
      <c r="DM814" s="12">
        <f t="shared" si="1842"/>
        <v>0</v>
      </c>
      <c r="DN814" s="12">
        <f t="shared" si="1842"/>
        <v>0</v>
      </c>
      <c r="DO814" s="12">
        <f t="shared" si="1842"/>
        <v>0</v>
      </c>
      <c r="DP814" s="12">
        <f t="shared" si="1842"/>
        <v>0</v>
      </c>
      <c r="DQ814" s="12">
        <f t="shared" si="1842"/>
        <v>0</v>
      </c>
      <c r="DR814" s="12">
        <f t="shared" si="1842"/>
        <v>0</v>
      </c>
      <c r="DS814" s="12">
        <f t="shared" si="1842"/>
        <v>0</v>
      </c>
      <c r="DT814" s="12">
        <f t="shared" si="1842"/>
        <v>0</v>
      </c>
      <c r="DU814" s="12">
        <f t="shared" si="1842"/>
        <v>0</v>
      </c>
      <c r="DV814" s="12">
        <f t="shared" si="1842"/>
        <v>0</v>
      </c>
      <c r="DW814" s="12">
        <f t="shared" si="1842"/>
        <v>0</v>
      </c>
      <c r="DX814" s="12">
        <f t="shared" si="1842"/>
        <v>0</v>
      </c>
      <c r="DY814" s="12">
        <f t="shared" si="1842"/>
        <v>0</v>
      </c>
    </row>
    <row r="815" spans="1:136" x14ac:dyDescent="0.3">
      <c r="B815" s="2" t="str">
        <f>Product!$L$2</f>
        <v>Phase 3</v>
      </c>
      <c r="C815" s="2" t="str">
        <f>Product!$L$3</f>
        <v>75' Wide</v>
      </c>
      <c r="D815" s="129">
        <f>SUMIFS(INDEX(Product!$B$2:$U$97, MATCH(D803, Product!$B$2:$B$97, 0), ), Product!$B$2:$U$2, $B815, Product!$B$3:$U$3, $C815)</f>
        <v>459500</v>
      </c>
      <c r="E815" s="128"/>
      <c r="F815" s="128"/>
      <c r="G815" s="11">
        <f>SUM(H815:DZ815)</f>
        <v>27570000</v>
      </c>
      <c r="I815" s="12">
        <f t="shared" ref="I815:AN815" si="1843">$D815*I245</f>
        <v>0</v>
      </c>
      <c r="J815" s="12">
        <f t="shared" si="1843"/>
        <v>0</v>
      </c>
      <c r="K815" s="12">
        <f t="shared" si="1843"/>
        <v>0</v>
      </c>
      <c r="L815" s="12">
        <f t="shared" si="1843"/>
        <v>0</v>
      </c>
      <c r="M815" s="12">
        <f t="shared" si="1843"/>
        <v>0</v>
      </c>
      <c r="N815" s="12">
        <f t="shared" si="1843"/>
        <v>0</v>
      </c>
      <c r="O815" s="12">
        <f t="shared" si="1843"/>
        <v>0</v>
      </c>
      <c r="P815" s="12">
        <f t="shared" si="1843"/>
        <v>0</v>
      </c>
      <c r="Q815" s="12">
        <f t="shared" si="1843"/>
        <v>0</v>
      </c>
      <c r="R815" s="12">
        <f t="shared" si="1843"/>
        <v>0</v>
      </c>
      <c r="S815" s="12">
        <f t="shared" si="1843"/>
        <v>0</v>
      </c>
      <c r="T815" s="12">
        <f t="shared" si="1843"/>
        <v>0</v>
      </c>
      <c r="U815" s="12">
        <f t="shared" si="1843"/>
        <v>0</v>
      </c>
      <c r="V815" s="12">
        <f t="shared" si="1843"/>
        <v>0</v>
      </c>
      <c r="W815" s="12">
        <f t="shared" si="1843"/>
        <v>0</v>
      </c>
      <c r="X815" s="12">
        <f t="shared" si="1843"/>
        <v>0</v>
      </c>
      <c r="Y815" s="12">
        <f t="shared" si="1843"/>
        <v>0</v>
      </c>
      <c r="Z815" s="12">
        <f t="shared" si="1843"/>
        <v>0</v>
      </c>
      <c r="AA815" s="12">
        <f t="shared" si="1843"/>
        <v>0</v>
      </c>
      <c r="AB815" s="12">
        <f t="shared" si="1843"/>
        <v>0</v>
      </c>
      <c r="AC815" s="12">
        <f t="shared" si="1843"/>
        <v>0</v>
      </c>
      <c r="AD815" s="12">
        <f t="shared" si="1843"/>
        <v>0</v>
      </c>
      <c r="AE815" s="12">
        <f t="shared" si="1843"/>
        <v>0</v>
      </c>
      <c r="AF815" s="12">
        <f t="shared" si="1843"/>
        <v>0</v>
      </c>
      <c r="AG815" s="12">
        <f t="shared" si="1843"/>
        <v>0</v>
      </c>
      <c r="AH815" s="12">
        <f t="shared" si="1843"/>
        <v>0</v>
      </c>
      <c r="AI815" s="12">
        <f t="shared" si="1843"/>
        <v>0</v>
      </c>
      <c r="AJ815" s="12">
        <f t="shared" si="1843"/>
        <v>0</v>
      </c>
      <c r="AK815" s="12">
        <f t="shared" si="1843"/>
        <v>0</v>
      </c>
      <c r="AL815" s="12">
        <f t="shared" si="1843"/>
        <v>0</v>
      </c>
      <c r="AM815" s="12">
        <f t="shared" si="1843"/>
        <v>0</v>
      </c>
      <c r="AN815" s="12">
        <f t="shared" si="1843"/>
        <v>0</v>
      </c>
      <c r="AO815" s="12">
        <f t="shared" ref="AO815:BT815" si="1844">$D815*AO245</f>
        <v>765833.33333333337</v>
      </c>
      <c r="AP815" s="12">
        <f t="shared" si="1844"/>
        <v>1531666.6666666667</v>
      </c>
      <c r="AQ815" s="12">
        <f t="shared" si="1844"/>
        <v>2297500</v>
      </c>
      <c r="AR815" s="12">
        <f t="shared" si="1844"/>
        <v>3063333.3333333335</v>
      </c>
      <c r="AS815" s="12">
        <f t="shared" si="1844"/>
        <v>3829166.666666667</v>
      </c>
      <c r="AT815" s="12">
        <f t="shared" si="1844"/>
        <v>4595000</v>
      </c>
      <c r="AU815" s="12">
        <f t="shared" si="1844"/>
        <v>3829166.666666667</v>
      </c>
      <c r="AV815" s="12">
        <f t="shared" si="1844"/>
        <v>3063333.333333334</v>
      </c>
      <c r="AW815" s="12">
        <f t="shared" si="1844"/>
        <v>2297500.0000000009</v>
      </c>
      <c r="AX815" s="12">
        <f t="shared" si="1844"/>
        <v>1531666.6666666677</v>
      </c>
      <c r="AY815" s="12">
        <f t="shared" si="1844"/>
        <v>765833.33333333384</v>
      </c>
      <c r="AZ815" s="12">
        <f t="shared" si="1844"/>
        <v>0</v>
      </c>
      <c r="BA815" s="12">
        <f t="shared" si="1844"/>
        <v>0</v>
      </c>
      <c r="BB815" s="12">
        <f t="shared" si="1844"/>
        <v>0</v>
      </c>
      <c r="BC815" s="12">
        <f t="shared" si="1844"/>
        <v>0</v>
      </c>
      <c r="BD815" s="12">
        <f t="shared" si="1844"/>
        <v>0</v>
      </c>
      <c r="BE815" s="12">
        <f t="shared" si="1844"/>
        <v>0</v>
      </c>
      <c r="BF815" s="12">
        <f t="shared" si="1844"/>
        <v>0</v>
      </c>
      <c r="BG815" s="12">
        <f t="shared" si="1844"/>
        <v>0</v>
      </c>
      <c r="BH815" s="12">
        <f t="shared" si="1844"/>
        <v>0</v>
      </c>
      <c r="BI815" s="12">
        <f t="shared" si="1844"/>
        <v>0</v>
      </c>
      <c r="BJ815" s="12">
        <f t="shared" si="1844"/>
        <v>0</v>
      </c>
      <c r="BK815" s="12">
        <f t="shared" si="1844"/>
        <v>0</v>
      </c>
      <c r="BL815" s="12">
        <f t="shared" si="1844"/>
        <v>0</v>
      </c>
      <c r="BM815" s="12">
        <f t="shared" si="1844"/>
        <v>0</v>
      </c>
      <c r="BN815" s="12">
        <f t="shared" si="1844"/>
        <v>0</v>
      </c>
      <c r="BO815" s="12">
        <f t="shared" si="1844"/>
        <v>0</v>
      </c>
      <c r="BP815" s="12">
        <f t="shared" si="1844"/>
        <v>0</v>
      </c>
      <c r="BQ815" s="12">
        <f t="shared" si="1844"/>
        <v>0</v>
      </c>
      <c r="BR815" s="12">
        <f t="shared" si="1844"/>
        <v>0</v>
      </c>
      <c r="BS815" s="12">
        <f t="shared" si="1844"/>
        <v>0</v>
      </c>
      <c r="BT815" s="12">
        <f t="shared" si="1844"/>
        <v>0</v>
      </c>
      <c r="BU815" s="12">
        <f t="shared" ref="BU815:CZ815" si="1845">$D815*BU245</f>
        <v>0</v>
      </c>
      <c r="BV815" s="12">
        <f t="shared" si="1845"/>
        <v>0</v>
      </c>
      <c r="BW815" s="12">
        <f t="shared" si="1845"/>
        <v>0</v>
      </c>
      <c r="BX815" s="12">
        <f t="shared" si="1845"/>
        <v>0</v>
      </c>
      <c r="BY815" s="12">
        <f t="shared" si="1845"/>
        <v>0</v>
      </c>
      <c r="BZ815" s="12">
        <f t="shared" si="1845"/>
        <v>0</v>
      </c>
      <c r="CA815" s="12">
        <f t="shared" si="1845"/>
        <v>0</v>
      </c>
      <c r="CB815" s="12">
        <f t="shared" si="1845"/>
        <v>0</v>
      </c>
      <c r="CC815" s="12">
        <f t="shared" si="1845"/>
        <v>0</v>
      </c>
      <c r="CD815" s="12">
        <f t="shared" si="1845"/>
        <v>0</v>
      </c>
      <c r="CE815" s="12">
        <f t="shared" si="1845"/>
        <v>0</v>
      </c>
      <c r="CF815" s="12">
        <f t="shared" si="1845"/>
        <v>0</v>
      </c>
      <c r="CG815" s="12">
        <f t="shared" si="1845"/>
        <v>0</v>
      </c>
      <c r="CH815" s="12">
        <f t="shared" si="1845"/>
        <v>0</v>
      </c>
      <c r="CI815" s="12">
        <f t="shared" si="1845"/>
        <v>0</v>
      </c>
      <c r="CJ815" s="12">
        <f t="shared" si="1845"/>
        <v>0</v>
      </c>
      <c r="CK815" s="12">
        <f t="shared" si="1845"/>
        <v>0</v>
      </c>
      <c r="CL815" s="12">
        <f t="shared" si="1845"/>
        <v>0</v>
      </c>
      <c r="CM815" s="12">
        <f t="shared" si="1845"/>
        <v>0</v>
      </c>
      <c r="CN815" s="12">
        <f t="shared" si="1845"/>
        <v>0</v>
      </c>
      <c r="CO815" s="12">
        <f t="shared" si="1845"/>
        <v>0</v>
      </c>
      <c r="CP815" s="12">
        <f t="shared" si="1845"/>
        <v>0</v>
      </c>
      <c r="CQ815" s="12">
        <f t="shared" si="1845"/>
        <v>0</v>
      </c>
      <c r="CR815" s="12">
        <f t="shared" si="1845"/>
        <v>0</v>
      </c>
      <c r="CS815" s="12">
        <f t="shared" si="1845"/>
        <v>0</v>
      </c>
      <c r="CT815" s="12">
        <f t="shared" si="1845"/>
        <v>0</v>
      </c>
      <c r="CU815" s="12">
        <f t="shared" si="1845"/>
        <v>0</v>
      </c>
      <c r="CV815" s="12">
        <f t="shared" si="1845"/>
        <v>0</v>
      </c>
      <c r="CW815" s="12">
        <f t="shared" si="1845"/>
        <v>0</v>
      </c>
      <c r="CX815" s="12">
        <f t="shared" si="1845"/>
        <v>0</v>
      </c>
      <c r="CY815" s="12">
        <f t="shared" si="1845"/>
        <v>0</v>
      </c>
      <c r="CZ815" s="12">
        <f t="shared" si="1845"/>
        <v>0</v>
      </c>
      <c r="DA815" s="12">
        <f t="shared" ref="DA815:DY815" si="1846">$D815*DA245</f>
        <v>0</v>
      </c>
      <c r="DB815" s="12">
        <f t="shared" si="1846"/>
        <v>0</v>
      </c>
      <c r="DC815" s="12">
        <f t="shared" si="1846"/>
        <v>0</v>
      </c>
      <c r="DD815" s="12">
        <f t="shared" si="1846"/>
        <v>0</v>
      </c>
      <c r="DE815" s="12">
        <f t="shared" si="1846"/>
        <v>0</v>
      </c>
      <c r="DF815" s="12">
        <f t="shared" si="1846"/>
        <v>0</v>
      </c>
      <c r="DG815" s="12">
        <f t="shared" si="1846"/>
        <v>0</v>
      </c>
      <c r="DH815" s="12">
        <f t="shared" si="1846"/>
        <v>0</v>
      </c>
      <c r="DI815" s="12">
        <f t="shared" si="1846"/>
        <v>0</v>
      </c>
      <c r="DJ815" s="12">
        <f t="shared" si="1846"/>
        <v>0</v>
      </c>
      <c r="DK815" s="12">
        <f t="shared" si="1846"/>
        <v>0</v>
      </c>
      <c r="DL815" s="12">
        <f t="shared" si="1846"/>
        <v>0</v>
      </c>
      <c r="DM815" s="12">
        <f t="shared" si="1846"/>
        <v>0</v>
      </c>
      <c r="DN815" s="12">
        <f t="shared" si="1846"/>
        <v>0</v>
      </c>
      <c r="DO815" s="12">
        <f t="shared" si="1846"/>
        <v>0</v>
      </c>
      <c r="DP815" s="12">
        <f t="shared" si="1846"/>
        <v>0</v>
      </c>
      <c r="DQ815" s="12">
        <f t="shared" si="1846"/>
        <v>0</v>
      </c>
      <c r="DR815" s="12">
        <f t="shared" si="1846"/>
        <v>0</v>
      </c>
      <c r="DS815" s="12">
        <f t="shared" si="1846"/>
        <v>0</v>
      </c>
      <c r="DT815" s="12">
        <f t="shared" si="1846"/>
        <v>0</v>
      </c>
      <c r="DU815" s="12">
        <f t="shared" si="1846"/>
        <v>0</v>
      </c>
      <c r="DV815" s="12">
        <f t="shared" si="1846"/>
        <v>0</v>
      </c>
      <c r="DW815" s="12">
        <f t="shared" si="1846"/>
        <v>0</v>
      </c>
      <c r="DX815" s="12">
        <f t="shared" si="1846"/>
        <v>0</v>
      </c>
      <c r="DY815" s="12">
        <f t="shared" si="1846"/>
        <v>0</v>
      </c>
    </row>
    <row r="816" spans="1:136" x14ac:dyDescent="0.3">
      <c r="D816" s="129"/>
      <c r="E816" s="128"/>
      <c r="F816" s="128"/>
      <c r="I816" s="12"/>
      <c r="J816" s="12"/>
      <c r="K816" s="12"/>
      <c r="L816" s="12"/>
      <c r="M816" s="12"/>
      <c r="N816" s="12"/>
      <c r="O816" s="12"/>
      <c r="P816" s="12"/>
      <c r="Q816" s="12"/>
      <c r="R816" s="12"/>
      <c r="S816" s="12"/>
      <c r="T816" s="12"/>
      <c r="U816" s="12"/>
      <c r="V816" s="12"/>
      <c r="W816" s="12"/>
      <c r="X816" s="12"/>
      <c r="Y816" s="12"/>
      <c r="Z816" s="12"/>
      <c r="AA816" s="12"/>
      <c r="AB816" s="12"/>
      <c r="AC816" s="12"/>
      <c r="AD816" s="12"/>
      <c r="AE816" s="12"/>
      <c r="AF816" s="12"/>
      <c r="AG816" s="12"/>
      <c r="AH816" s="12"/>
      <c r="AI816" s="12"/>
      <c r="AJ816" s="12"/>
      <c r="AK816" s="12"/>
      <c r="AL816" s="12"/>
      <c r="AM816" s="12"/>
      <c r="AN816" s="12"/>
      <c r="AO816" s="12"/>
      <c r="AP816" s="12"/>
      <c r="AQ816" s="12"/>
      <c r="AR816" s="12"/>
      <c r="AS816" s="12"/>
      <c r="AT816" s="12"/>
      <c r="AU816" s="12"/>
      <c r="AV816" s="12"/>
      <c r="AW816" s="12"/>
      <c r="AX816" s="12"/>
      <c r="AY816" s="12"/>
      <c r="AZ816" s="12"/>
      <c r="BA816" s="12"/>
      <c r="BB816" s="12"/>
      <c r="BC816" s="12"/>
      <c r="BD816" s="12"/>
      <c r="BE816" s="12"/>
      <c r="BF816" s="12"/>
      <c r="BG816" s="12"/>
      <c r="BH816" s="12"/>
      <c r="BI816" s="12"/>
      <c r="BJ816" s="12"/>
      <c r="BK816" s="12"/>
      <c r="BL816" s="12"/>
      <c r="BM816" s="12"/>
      <c r="BN816" s="12"/>
      <c r="BO816" s="12"/>
      <c r="BP816" s="12"/>
      <c r="BQ816" s="12"/>
      <c r="BR816" s="12"/>
      <c r="BS816" s="12"/>
      <c r="BT816" s="12"/>
      <c r="BU816" s="12"/>
      <c r="BV816" s="12"/>
      <c r="BW816" s="12"/>
      <c r="BX816" s="12"/>
      <c r="BY816" s="12"/>
      <c r="BZ816" s="12"/>
      <c r="CA816" s="12"/>
      <c r="CB816" s="12"/>
      <c r="CC816" s="12"/>
      <c r="CD816" s="12"/>
      <c r="CE816" s="12"/>
      <c r="CF816" s="12"/>
      <c r="CG816" s="12"/>
      <c r="CH816" s="12"/>
      <c r="CI816" s="12"/>
      <c r="CJ816" s="12"/>
      <c r="CK816" s="12"/>
      <c r="CL816" s="12"/>
      <c r="CM816" s="12"/>
      <c r="CN816" s="12"/>
      <c r="CO816" s="12"/>
      <c r="CP816" s="12"/>
      <c r="CQ816" s="12"/>
      <c r="CR816" s="12"/>
      <c r="CS816" s="12"/>
      <c r="CT816" s="12"/>
      <c r="CU816" s="12"/>
      <c r="CV816" s="12"/>
      <c r="CW816" s="12"/>
      <c r="CX816" s="12"/>
      <c r="CY816" s="12"/>
      <c r="CZ816" s="12"/>
      <c r="DA816" s="12"/>
      <c r="DB816" s="12"/>
      <c r="DC816" s="12"/>
      <c r="DD816" s="12"/>
      <c r="DE816" s="12"/>
      <c r="DF816" s="12"/>
      <c r="DG816" s="12"/>
      <c r="DH816" s="12"/>
      <c r="DI816" s="12"/>
      <c r="DJ816" s="12"/>
      <c r="DK816" s="12"/>
      <c r="DL816" s="12"/>
      <c r="DM816" s="12"/>
      <c r="DN816" s="12"/>
      <c r="DO816" s="12"/>
      <c r="DP816" s="12"/>
      <c r="DQ816" s="12"/>
      <c r="DR816" s="12"/>
      <c r="DS816" s="12"/>
      <c r="DT816" s="12"/>
      <c r="DU816" s="12"/>
      <c r="DV816" s="12"/>
      <c r="DW816" s="12"/>
      <c r="DX816" s="12"/>
      <c r="DY816" s="12"/>
    </row>
    <row r="817" spans="1:136" x14ac:dyDescent="0.3">
      <c r="B817" s="2" t="str">
        <f>Product!$M$2</f>
        <v>Phase 4</v>
      </c>
      <c r="C817" s="2" t="str">
        <f>Product!$M$3</f>
        <v>50' Wide</v>
      </c>
      <c r="D817" s="129">
        <f>SUMIFS(INDEX(Product!$B$2:$U$97, MATCH(D803, Product!$B$2:$B$97, 0), ), Product!$B$2:$U$2, $B817, Product!$B$3:$U$3, $C817)</f>
        <v>331000</v>
      </c>
      <c r="E817" s="128"/>
      <c r="F817" s="128"/>
      <c r="G817" s="11">
        <f>SUM(H817:DZ817)</f>
        <v>29790000</v>
      </c>
      <c r="I817" s="12">
        <f t="shared" ref="I817:AN817" si="1847">$D817*I247</f>
        <v>0</v>
      </c>
      <c r="J817" s="12">
        <f t="shared" si="1847"/>
        <v>0</v>
      </c>
      <c r="K817" s="12">
        <f t="shared" si="1847"/>
        <v>0</v>
      </c>
      <c r="L817" s="12">
        <f t="shared" si="1847"/>
        <v>0</v>
      </c>
      <c r="M817" s="12">
        <f t="shared" si="1847"/>
        <v>0</v>
      </c>
      <c r="N817" s="12">
        <f t="shared" si="1847"/>
        <v>0</v>
      </c>
      <c r="O817" s="12">
        <f t="shared" si="1847"/>
        <v>0</v>
      </c>
      <c r="P817" s="12">
        <f t="shared" si="1847"/>
        <v>0</v>
      </c>
      <c r="Q817" s="12">
        <f t="shared" si="1847"/>
        <v>0</v>
      </c>
      <c r="R817" s="12">
        <f t="shared" si="1847"/>
        <v>0</v>
      </c>
      <c r="S817" s="12">
        <f t="shared" si="1847"/>
        <v>0</v>
      </c>
      <c r="T817" s="12">
        <f t="shared" si="1847"/>
        <v>0</v>
      </c>
      <c r="U817" s="12">
        <f t="shared" si="1847"/>
        <v>0</v>
      </c>
      <c r="V817" s="12">
        <f t="shared" si="1847"/>
        <v>0</v>
      </c>
      <c r="W817" s="12">
        <f t="shared" si="1847"/>
        <v>0</v>
      </c>
      <c r="X817" s="12">
        <f t="shared" si="1847"/>
        <v>0</v>
      </c>
      <c r="Y817" s="12">
        <f t="shared" si="1847"/>
        <v>0</v>
      </c>
      <c r="Z817" s="12">
        <f t="shared" si="1847"/>
        <v>0</v>
      </c>
      <c r="AA817" s="12">
        <f t="shared" si="1847"/>
        <v>0</v>
      </c>
      <c r="AB817" s="12">
        <f t="shared" si="1847"/>
        <v>0</v>
      </c>
      <c r="AC817" s="12">
        <f t="shared" si="1847"/>
        <v>0</v>
      </c>
      <c r="AD817" s="12">
        <f t="shared" si="1847"/>
        <v>0</v>
      </c>
      <c r="AE817" s="12">
        <f t="shared" si="1847"/>
        <v>0</v>
      </c>
      <c r="AF817" s="12">
        <f t="shared" si="1847"/>
        <v>0</v>
      </c>
      <c r="AG817" s="12">
        <f t="shared" si="1847"/>
        <v>0</v>
      </c>
      <c r="AH817" s="12">
        <f t="shared" si="1847"/>
        <v>0</v>
      </c>
      <c r="AI817" s="12">
        <f t="shared" si="1847"/>
        <v>0</v>
      </c>
      <c r="AJ817" s="12">
        <f t="shared" si="1847"/>
        <v>0</v>
      </c>
      <c r="AK817" s="12">
        <f t="shared" si="1847"/>
        <v>0</v>
      </c>
      <c r="AL817" s="12">
        <f t="shared" si="1847"/>
        <v>0</v>
      </c>
      <c r="AM817" s="12">
        <f t="shared" si="1847"/>
        <v>0</v>
      </c>
      <c r="AN817" s="12">
        <f t="shared" si="1847"/>
        <v>0</v>
      </c>
      <c r="AO817" s="12">
        <f t="shared" ref="AO817:BT817" si="1848">$D817*AO247</f>
        <v>0</v>
      </c>
      <c r="AP817" s="12">
        <f t="shared" si="1848"/>
        <v>0</v>
      </c>
      <c r="AQ817" s="12">
        <f t="shared" si="1848"/>
        <v>0</v>
      </c>
      <c r="AR817" s="12">
        <f t="shared" si="1848"/>
        <v>0</v>
      </c>
      <c r="AS817" s="12">
        <f t="shared" si="1848"/>
        <v>0</v>
      </c>
      <c r="AT817" s="12">
        <f t="shared" si="1848"/>
        <v>0</v>
      </c>
      <c r="AU817" s="12">
        <f t="shared" si="1848"/>
        <v>0</v>
      </c>
      <c r="AV817" s="12">
        <f t="shared" si="1848"/>
        <v>0</v>
      </c>
      <c r="AW817" s="12">
        <f t="shared" si="1848"/>
        <v>0</v>
      </c>
      <c r="AX817" s="12">
        <f t="shared" si="1848"/>
        <v>0</v>
      </c>
      <c r="AY817" s="12">
        <f t="shared" si="1848"/>
        <v>0</v>
      </c>
      <c r="AZ817" s="12">
        <f t="shared" si="1848"/>
        <v>0</v>
      </c>
      <c r="BA817" s="12">
        <f t="shared" si="1848"/>
        <v>827500</v>
      </c>
      <c r="BB817" s="12">
        <f t="shared" si="1848"/>
        <v>1655000</v>
      </c>
      <c r="BC817" s="12">
        <f t="shared" si="1848"/>
        <v>2482500</v>
      </c>
      <c r="BD817" s="12">
        <f t="shared" si="1848"/>
        <v>3310000</v>
      </c>
      <c r="BE817" s="12">
        <f t="shared" si="1848"/>
        <v>4137500</v>
      </c>
      <c r="BF817" s="12">
        <f t="shared" si="1848"/>
        <v>4965000</v>
      </c>
      <c r="BG817" s="12">
        <f t="shared" si="1848"/>
        <v>4137500</v>
      </c>
      <c r="BH817" s="12">
        <f t="shared" si="1848"/>
        <v>3310000</v>
      </c>
      <c r="BI817" s="12">
        <f t="shared" si="1848"/>
        <v>2482500</v>
      </c>
      <c r="BJ817" s="12">
        <f t="shared" si="1848"/>
        <v>1655000</v>
      </c>
      <c r="BK817" s="12">
        <f t="shared" si="1848"/>
        <v>827500</v>
      </c>
      <c r="BL817" s="12">
        <f t="shared" si="1848"/>
        <v>0</v>
      </c>
      <c r="BM817" s="12">
        <f t="shared" si="1848"/>
        <v>0</v>
      </c>
      <c r="BN817" s="12">
        <f t="shared" si="1848"/>
        <v>0</v>
      </c>
      <c r="BO817" s="12">
        <f t="shared" si="1848"/>
        <v>0</v>
      </c>
      <c r="BP817" s="12">
        <f t="shared" si="1848"/>
        <v>0</v>
      </c>
      <c r="BQ817" s="12">
        <f t="shared" si="1848"/>
        <v>0</v>
      </c>
      <c r="BR817" s="12">
        <f t="shared" si="1848"/>
        <v>0</v>
      </c>
      <c r="BS817" s="12">
        <f t="shared" si="1848"/>
        <v>0</v>
      </c>
      <c r="BT817" s="12">
        <f t="shared" si="1848"/>
        <v>0</v>
      </c>
      <c r="BU817" s="12">
        <f t="shared" ref="BU817:CZ817" si="1849">$D817*BU247</f>
        <v>0</v>
      </c>
      <c r="BV817" s="12">
        <f t="shared" si="1849"/>
        <v>0</v>
      </c>
      <c r="BW817" s="12">
        <f t="shared" si="1849"/>
        <v>0</v>
      </c>
      <c r="BX817" s="12">
        <f t="shared" si="1849"/>
        <v>0</v>
      </c>
      <c r="BY817" s="12">
        <f t="shared" si="1849"/>
        <v>0</v>
      </c>
      <c r="BZ817" s="12">
        <f t="shared" si="1849"/>
        <v>0</v>
      </c>
      <c r="CA817" s="12">
        <f t="shared" si="1849"/>
        <v>0</v>
      </c>
      <c r="CB817" s="12">
        <f t="shared" si="1849"/>
        <v>0</v>
      </c>
      <c r="CC817" s="12">
        <f t="shared" si="1849"/>
        <v>0</v>
      </c>
      <c r="CD817" s="12">
        <f t="shared" si="1849"/>
        <v>0</v>
      </c>
      <c r="CE817" s="12">
        <f t="shared" si="1849"/>
        <v>0</v>
      </c>
      <c r="CF817" s="12">
        <f t="shared" si="1849"/>
        <v>0</v>
      </c>
      <c r="CG817" s="12">
        <f t="shared" si="1849"/>
        <v>0</v>
      </c>
      <c r="CH817" s="12">
        <f t="shared" si="1849"/>
        <v>0</v>
      </c>
      <c r="CI817" s="12">
        <f t="shared" si="1849"/>
        <v>0</v>
      </c>
      <c r="CJ817" s="12">
        <f t="shared" si="1849"/>
        <v>0</v>
      </c>
      <c r="CK817" s="12">
        <f t="shared" si="1849"/>
        <v>0</v>
      </c>
      <c r="CL817" s="12">
        <f t="shared" si="1849"/>
        <v>0</v>
      </c>
      <c r="CM817" s="12">
        <f t="shared" si="1849"/>
        <v>0</v>
      </c>
      <c r="CN817" s="12">
        <f t="shared" si="1849"/>
        <v>0</v>
      </c>
      <c r="CO817" s="12">
        <f t="shared" si="1849"/>
        <v>0</v>
      </c>
      <c r="CP817" s="12">
        <f t="shared" si="1849"/>
        <v>0</v>
      </c>
      <c r="CQ817" s="12">
        <f t="shared" si="1849"/>
        <v>0</v>
      </c>
      <c r="CR817" s="12">
        <f t="shared" si="1849"/>
        <v>0</v>
      </c>
      <c r="CS817" s="12">
        <f t="shared" si="1849"/>
        <v>0</v>
      </c>
      <c r="CT817" s="12">
        <f t="shared" si="1849"/>
        <v>0</v>
      </c>
      <c r="CU817" s="12">
        <f t="shared" si="1849"/>
        <v>0</v>
      </c>
      <c r="CV817" s="12">
        <f t="shared" si="1849"/>
        <v>0</v>
      </c>
      <c r="CW817" s="12">
        <f t="shared" si="1849"/>
        <v>0</v>
      </c>
      <c r="CX817" s="12">
        <f t="shared" si="1849"/>
        <v>0</v>
      </c>
      <c r="CY817" s="12">
        <f t="shared" si="1849"/>
        <v>0</v>
      </c>
      <c r="CZ817" s="12">
        <f t="shared" si="1849"/>
        <v>0</v>
      </c>
      <c r="DA817" s="12">
        <f t="shared" ref="DA817:DY817" si="1850">$D817*DA247</f>
        <v>0</v>
      </c>
      <c r="DB817" s="12">
        <f t="shared" si="1850"/>
        <v>0</v>
      </c>
      <c r="DC817" s="12">
        <f t="shared" si="1850"/>
        <v>0</v>
      </c>
      <c r="DD817" s="12">
        <f t="shared" si="1850"/>
        <v>0</v>
      </c>
      <c r="DE817" s="12">
        <f t="shared" si="1850"/>
        <v>0</v>
      </c>
      <c r="DF817" s="12">
        <f t="shared" si="1850"/>
        <v>0</v>
      </c>
      <c r="DG817" s="12">
        <f t="shared" si="1850"/>
        <v>0</v>
      </c>
      <c r="DH817" s="12">
        <f t="shared" si="1850"/>
        <v>0</v>
      </c>
      <c r="DI817" s="12">
        <f t="shared" si="1850"/>
        <v>0</v>
      </c>
      <c r="DJ817" s="12">
        <f t="shared" si="1850"/>
        <v>0</v>
      </c>
      <c r="DK817" s="12">
        <f t="shared" si="1850"/>
        <v>0</v>
      </c>
      <c r="DL817" s="12">
        <f t="shared" si="1850"/>
        <v>0</v>
      </c>
      <c r="DM817" s="12">
        <f t="shared" si="1850"/>
        <v>0</v>
      </c>
      <c r="DN817" s="12">
        <f t="shared" si="1850"/>
        <v>0</v>
      </c>
      <c r="DO817" s="12">
        <f t="shared" si="1850"/>
        <v>0</v>
      </c>
      <c r="DP817" s="12">
        <f t="shared" si="1850"/>
        <v>0</v>
      </c>
      <c r="DQ817" s="12">
        <f t="shared" si="1850"/>
        <v>0</v>
      </c>
      <c r="DR817" s="12">
        <f t="shared" si="1850"/>
        <v>0</v>
      </c>
      <c r="DS817" s="12">
        <f t="shared" si="1850"/>
        <v>0</v>
      </c>
      <c r="DT817" s="12">
        <f t="shared" si="1850"/>
        <v>0</v>
      </c>
      <c r="DU817" s="12">
        <f t="shared" si="1850"/>
        <v>0</v>
      </c>
      <c r="DV817" s="12">
        <f t="shared" si="1850"/>
        <v>0</v>
      </c>
      <c r="DW817" s="12">
        <f t="shared" si="1850"/>
        <v>0</v>
      </c>
      <c r="DX817" s="12">
        <f t="shared" si="1850"/>
        <v>0</v>
      </c>
      <c r="DY817" s="12">
        <f t="shared" si="1850"/>
        <v>0</v>
      </c>
    </row>
    <row r="818" spans="1:136" x14ac:dyDescent="0.3">
      <c r="B818" s="2" t="str">
        <f>Product!$N$2</f>
        <v>Phase 4</v>
      </c>
      <c r="C818" s="2" t="str">
        <f>Product!$N$3</f>
        <v>60' Wide</v>
      </c>
      <c r="D818" s="129">
        <f>SUMIFS(INDEX(Product!$B$2:$U$97, MATCH(D803, Product!$B$2:$B$97, 0), ), Product!$B$2:$U$2, $B818, Product!$B$3:$U$3, $C818)</f>
        <v>392500</v>
      </c>
      <c r="E818" s="128"/>
      <c r="F818" s="128"/>
      <c r="G818" s="11">
        <f>SUM(H818:DZ818)</f>
        <v>35325000</v>
      </c>
      <c r="I818" s="12">
        <f t="shared" ref="I818:AN818" si="1851">$D818*I248</f>
        <v>0</v>
      </c>
      <c r="J818" s="12">
        <f t="shared" si="1851"/>
        <v>0</v>
      </c>
      <c r="K818" s="12">
        <f t="shared" si="1851"/>
        <v>0</v>
      </c>
      <c r="L818" s="12">
        <f t="shared" si="1851"/>
        <v>0</v>
      </c>
      <c r="M818" s="12">
        <f t="shared" si="1851"/>
        <v>0</v>
      </c>
      <c r="N818" s="12">
        <f t="shared" si="1851"/>
        <v>0</v>
      </c>
      <c r="O818" s="12">
        <f t="shared" si="1851"/>
        <v>0</v>
      </c>
      <c r="P818" s="12">
        <f t="shared" si="1851"/>
        <v>0</v>
      </c>
      <c r="Q818" s="12">
        <f t="shared" si="1851"/>
        <v>0</v>
      </c>
      <c r="R818" s="12">
        <f t="shared" si="1851"/>
        <v>0</v>
      </c>
      <c r="S818" s="12">
        <f t="shared" si="1851"/>
        <v>0</v>
      </c>
      <c r="T818" s="12">
        <f t="shared" si="1851"/>
        <v>0</v>
      </c>
      <c r="U818" s="12">
        <f t="shared" si="1851"/>
        <v>0</v>
      </c>
      <c r="V818" s="12">
        <f t="shared" si="1851"/>
        <v>0</v>
      </c>
      <c r="W818" s="12">
        <f t="shared" si="1851"/>
        <v>0</v>
      </c>
      <c r="X818" s="12">
        <f t="shared" si="1851"/>
        <v>0</v>
      </c>
      <c r="Y818" s="12">
        <f t="shared" si="1851"/>
        <v>0</v>
      </c>
      <c r="Z818" s="12">
        <f t="shared" si="1851"/>
        <v>0</v>
      </c>
      <c r="AA818" s="12">
        <f t="shared" si="1851"/>
        <v>0</v>
      </c>
      <c r="AB818" s="12">
        <f t="shared" si="1851"/>
        <v>0</v>
      </c>
      <c r="AC818" s="12">
        <f t="shared" si="1851"/>
        <v>0</v>
      </c>
      <c r="AD818" s="12">
        <f t="shared" si="1851"/>
        <v>0</v>
      </c>
      <c r="AE818" s="12">
        <f t="shared" si="1851"/>
        <v>0</v>
      </c>
      <c r="AF818" s="12">
        <f t="shared" si="1851"/>
        <v>0</v>
      </c>
      <c r="AG818" s="12">
        <f t="shared" si="1851"/>
        <v>0</v>
      </c>
      <c r="AH818" s="12">
        <f t="shared" si="1851"/>
        <v>0</v>
      </c>
      <c r="AI818" s="12">
        <f t="shared" si="1851"/>
        <v>0</v>
      </c>
      <c r="AJ818" s="12">
        <f t="shared" si="1851"/>
        <v>0</v>
      </c>
      <c r="AK818" s="12">
        <f t="shared" si="1851"/>
        <v>0</v>
      </c>
      <c r="AL818" s="12">
        <f t="shared" si="1851"/>
        <v>0</v>
      </c>
      <c r="AM818" s="12">
        <f t="shared" si="1851"/>
        <v>0</v>
      </c>
      <c r="AN818" s="12">
        <f t="shared" si="1851"/>
        <v>0</v>
      </c>
      <c r="AO818" s="12">
        <f t="shared" ref="AO818:BT818" si="1852">$D818*AO248</f>
        <v>0</v>
      </c>
      <c r="AP818" s="12">
        <f t="shared" si="1852"/>
        <v>0</v>
      </c>
      <c r="AQ818" s="12">
        <f t="shared" si="1852"/>
        <v>0</v>
      </c>
      <c r="AR818" s="12">
        <f t="shared" si="1852"/>
        <v>0</v>
      </c>
      <c r="AS818" s="12">
        <f t="shared" si="1852"/>
        <v>0</v>
      </c>
      <c r="AT818" s="12">
        <f t="shared" si="1852"/>
        <v>0</v>
      </c>
      <c r="AU818" s="12">
        <f t="shared" si="1852"/>
        <v>0</v>
      </c>
      <c r="AV818" s="12">
        <f t="shared" si="1852"/>
        <v>0</v>
      </c>
      <c r="AW818" s="12">
        <f t="shared" si="1852"/>
        <v>0</v>
      </c>
      <c r="AX818" s="12">
        <f t="shared" si="1852"/>
        <v>0</v>
      </c>
      <c r="AY818" s="12">
        <f t="shared" si="1852"/>
        <v>0</v>
      </c>
      <c r="AZ818" s="12">
        <f t="shared" si="1852"/>
        <v>0</v>
      </c>
      <c r="BA818" s="12">
        <f t="shared" si="1852"/>
        <v>981250</v>
      </c>
      <c r="BB818" s="12">
        <f t="shared" si="1852"/>
        <v>1962500</v>
      </c>
      <c r="BC818" s="12">
        <f t="shared" si="1852"/>
        <v>2943750</v>
      </c>
      <c r="BD818" s="12">
        <f t="shared" si="1852"/>
        <v>3925000</v>
      </c>
      <c r="BE818" s="12">
        <f t="shared" si="1852"/>
        <v>4906250</v>
      </c>
      <c r="BF818" s="12">
        <f t="shared" si="1852"/>
        <v>5887500</v>
      </c>
      <c r="BG818" s="12">
        <f t="shared" si="1852"/>
        <v>4906250</v>
      </c>
      <c r="BH818" s="12">
        <f t="shared" si="1852"/>
        <v>3925000</v>
      </c>
      <c r="BI818" s="12">
        <f t="shared" si="1852"/>
        <v>2943750</v>
      </c>
      <c r="BJ818" s="12">
        <f t="shared" si="1852"/>
        <v>1962500</v>
      </c>
      <c r="BK818" s="12">
        <f t="shared" si="1852"/>
        <v>981250</v>
      </c>
      <c r="BL818" s="12">
        <f t="shared" si="1852"/>
        <v>0</v>
      </c>
      <c r="BM818" s="12">
        <f t="shared" si="1852"/>
        <v>0</v>
      </c>
      <c r="BN818" s="12">
        <f t="shared" si="1852"/>
        <v>0</v>
      </c>
      <c r="BO818" s="12">
        <f t="shared" si="1852"/>
        <v>0</v>
      </c>
      <c r="BP818" s="12">
        <f t="shared" si="1852"/>
        <v>0</v>
      </c>
      <c r="BQ818" s="12">
        <f t="shared" si="1852"/>
        <v>0</v>
      </c>
      <c r="BR818" s="12">
        <f t="shared" si="1852"/>
        <v>0</v>
      </c>
      <c r="BS818" s="12">
        <f t="shared" si="1852"/>
        <v>0</v>
      </c>
      <c r="BT818" s="12">
        <f t="shared" si="1852"/>
        <v>0</v>
      </c>
      <c r="BU818" s="12">
        <f t="shared" ref="BU818:CZ818" si="1853">$D818*BU248</f>
        <v>0</v>
      </c>
      <c r="BV818" s="12">
        <f t="shared" si="1853"/>
        <v>0</v>
      </c>
      <c r="BW818" s="12">
        <f t="shared" si="1853"/>
        <v>0</v>
      </c>
      <c r="BX818" s="12">
        <f t="shared" si="1853"/>
        <v>0</v>
      </c>
      <c r="BY818" s="12">
        <f t="shared" si="1853"/>
        <v>0</v>
      </c>
      <c r="BZ818" s="12">
        <f t="shared" si="1853"/>
        <v>0</v>
      </c>
      <c r="CA818" s="12">
        <f t="shared" si="1853"/>
        <v>0</v>
      </c>
      <c r="CB818" s="12">
        <f t="shared" si="1853"/>
        <v>0</v>
      </c>
      <c r="CC818" s="12">
        <f t="shared" si="1853"/>
        <v>0</v>
      </c>
      <c r="CD818" s="12">
        <f t="shared" si="1853"/>
        <v>0</v>
      </c>
      <c r="CE818" s="12">
        <f t="shared" si="1853"/>
        <v>0</v>
      </c>
      <c r="CF818" s="12">
        <f t="shared" si="1853"/>
        <v>0</v>
      </c>
      <c r="CG818" s="12">
        <f t="shared" si="1853"/>
        <v>0</v>
      </c>
      <c r="CH818" s="12">
        <f t="shared" si="1853"/>
        <v>0</v>
      </c>
      <c r="CI818" s="12">
        <f t="shared" si="1853"/>
        <v>0</v>
      </c>
      <c r="CJ818" s="12">
        <f t="shared" si="1853"/>
        <v>0</v>
      </c>
      <c r="CK818" s="12">
        <f t="shared" si="1853"/>
        <v>0</v>
      </c>
      <c r="CL818" s="12">
        <f t="shared" si="1853"/>
        <v>0</v>
      </c>
      <c r="CM818" s="12">
        <f t="shared" si="1853"/>
        <v>0</v>
      </c>
      <c r="CN818" s="12">
        <f t="shared" si="1853"/>
        <v>0</v>
      </c>
      <c r="CO818" s="12">
        <f t="shared" si="1853"/>
        <v>0</v>
      </c>
      <c r="CP818" s="12">
        <f t="shared" si="1853"/>
        <v>0</v>
      </c>
      <c r="CQ818" s="12">
        <f t="shared" si="1853"/>
        <v>0</v>
      </c>
      <c r="CR818" s="12">
        <f t="shared" si="1853"/>
        <v>0</v>
      </c>
      <c r="CS818" s="12">
        <f t="shared" si="1853"/>
        <v>0</v>
      </c>
      <c r="CT818" s="12">
        <f t="shared" si="1853"/>
        <v>0</v>
      </c>
      <c r="CU818" s="12">
        <f t="shared" si="1853"/>
        <v>0</v>
      </c>
      <c r="CV818" s="12">
        <f t="shared" si="1853"/>
        <v>0</v>
      </c>
      <c r="CW818" s="12">
        <f t="shared" si="1853"/>
        <v>0</v>
      </c>
      <c r="CX818" s="12">
        <f t="shared" si="1853"/>
        <v>0</v>
      </c>
      <c r="CY818" s="12">
        <f t="shared" si="1853"/>
        <v>0</v>
      </c>
      <c r="CZ818" s="12">
        <f t="shared" si="1853"/>
        <v>0</v>
      </c>
      <c r="DA818" s="12">
        <f t="shared" ref="DA818:DY818" si="1854">$D818*DA248</f>
        <v>0</v>
      </c>
      <c r="DB818" s="12">
        <f t="shared" si="1854"/>
        <v>0</v>
      </c>
      <c r="DC818" s="12">
        <f t="shared" si="1854"/>
        <v>0</v>
      </c>
      <c r="DD818" s="12">
        <f t="shared" si="1854"/>
        <v>0</v>
      </c>
      <c r="DE818" s="12">
        <f t="shared" si="1854"/>
        <v>0</v>
      </c>
      <c r="DF818" s="12">
        <f t="shared" si="1854"/>
        <v>0</v>
      </c>
      <c r="DG818" s="12">
        <f t="shared" si="1854"/>
        <v>0</v>
      </c>
      <c r="DH818" s="12">
        <f t="shared" si="1854"/>
        <v>0</v>
      </c>
      <c r="DI818" s="12">
        <f t="shared" si="1854"/>
        <v>0</v>
      </c>
      <c r="DJ818" s="12">
        <f t="shared" si="1854"/>
        <v>0</v>
      </c>
      <c r="DK818" s="12">
        <f t="shared" si="1854"/>
        <v>0</v>
      </c>
      <c r="DL818" s="12">
        <f t="shared" si="1854"/>
        <v>0</v>
      </c>
      <c r="DM818" s="12">
        <f t="shared" si="1854"/>
        <v>0</v>
      </c>
      <c r="DN818" s="12">
        <f t="shared" si="1854"/>
        <v>0</v>
      </c>
      <c r="DO818" s="12">
        <f t="shared" si="1854"/>
        <v>0</v>
      </c>
      <c r="DP818" s="12">
        <f t="shared" si="1854"/>
        <v>0</v>
      </c>
      <c r="DQ818" s="12">
        <f t="shared" si="1854"/>
        <v>0</v>
      </c>
      <c r="DR818" s="12">
        <f t="shared" si="1854"/>
        <v>0</v>
      </c>
      <c r="DS818" s="12">
        <f t="shared" si="1854"/>
        <v>0</v>
      </c>
      <c r="DT818" s="12">
        <f t="shared" si="1854"/>
        <v>0</v>
      </c>
      <c r="DU818" s="12">
        <f t="shared" si="1854"/>
        <v>0</v>
      </c>
      <c r="DV818" s="12">
        <f t="shared" si="1854"/>
        <v>0</v>
      </c>
      <c r="DW818" s="12">
        <f t="shared" si="1854"/>
        <v>0</v>
      </c>
      <c r="DX818" s="12">
        <f t="shared" si="1854"/>
        <v>0</v>
      </c>
      <c r="DY818" s="12">
        <f t="shared" si="1854"/>
        <v>0</v>
      </c>
    </row>
    <row r="819" spans="1:136" x14ac:dyDescent="0.3">
      <c r="B819" s="2" t="str">
        <f>Product!$O$2</f>
        <v>Phase 4</v>
      </c>
      <c r="C819" s="2" t="str">
        <f>Product!$O$3</f>
        <v>75' Wide</v>
      </c>
      <c r="D819" s="129">
        <f>SUMIFS(INDEX(Product!$B$2:$U$97, MATCH(D803, Product!$B$2:$B$97, 0), ), Product!$B$2:$U$2, $B819, Product!$B$3:$U$3, $C819)</f>
        <v>459500</v>
      </c>
      <c r="E819" s="128"/>
      <c r="F819" s="128"/>
      <c r="G819" s="11">
        <f>SUM(H819:DZ819)</f>
        <v>27570000</v>
      </c>
      <c r="I819" s="12">
        <f t="shared" ref="I819:AN819" si="1855">$D819*I249</f>
        <v>0</v>
      </c>
      <c r="J819" s="12">
        <f t="shared" si="1855"/>
        <v>0</v>
      </c>
      <c r="K819" s="12">
        <f t="shared" si="1855"/>
        <v>0</v>
      </c>
      <c r="L819" s="12">
        <f t="shared" si="1855"/>
        <v>0</v>
      </c>
      <c r="M819" s="12">
        <f t="shared" si="1855"/>
        <v>0</v>
      </c>
      <c r="N819" s="12">
        <f t="shared" si="1855"/>
        <v>0</v>
      </c>
      <c r="O819" s="12">
        <f t="shared" si="1855"/>
        <v>0</v>
      </c>
      <c r="P819" s="12">
        <f t="shared" si="1855"/>
        <v>0</v>
      </c>
      <c r="Q819" s="12">
        <f t="shared" si="1855"/>
        <v>0</v>
      </c>
      <c r="R819" s="12">
        <f t="shared" si="1855"/>
        <v>0</v>
      </c>
      <c r="S819" s="12">
        <f t="shared" si="1855"/>
        <v>0</v>
      </c>
      <c r="T819" s="12">
        <f t="shared" si="1855"/>
        <v>0</v>
      </c>
      <c r="U819" s="12">
        <f t="shared" si="1855"/>
        <v>0</v>
      </c>
      <c r="V819" s="12">
        <f t="shared" si="1855"/>
        <v>0</v>
      </c>
      <c r="W819" s="12">
        <f t="shared" si="1855"/>
        <v>0</v>
      </c>
      <c r="X819" s="12">
        <f t="shared" si="1855"/>
        <v>0</v>
      </c>
      <c r="Y819" s="12">
        <f t="shared" si="1855"/>
        <v>0</v>
      </c>
      <c r="Z819" s="12">
        <f t="shared" si="1855"/>
        <v>0</v>
      </c>
      <c r="AA819" s="12">
        <f t="shared" si="1855"/>
        <v>0</v>
      </c>
      <c r="AB819" s="12">
        <f t="shared" si="1855"/>
        <v>0</v>
      </c>
      <c r="AC819" s="12">
        <f t="shared" si="1855"/>
        <v>0</v>
      </c>
      <c r="AD819" s="12">
        <f t="shared" si="1855"/>
        <v>0</v>
      </c>
      <c r="AE819" s="12">
        <f t="shared" si="1855"/>
        <v>0</v>
      </c>
      <c r="AF819" s="12">
        <f t="shared" si="1855"/>
        <v>0</v>
      </c>
      <c r="AG819" s="12">
        <f t="shared" si="1855"/>
        <v>0</v>
      </c>
      <c r="AH819" s="12">
        <f t="shared" si="1855"/>
        <v>0</v>
      </c>
      <c r="AI819" s="12">
        <f t="shared" si="1855"/>
        <v>0</v>
      </c>
      <c r="AJ819" s="12">
        <f t="shared" si="1855"/>
        <v>0</v>
      </c>
      <c r="AK819" s="12">
        <f t="shared" si="1855"/>
        <v>0</v>
      </c>
      <c r="AL819" s="12">
        <f t="shared" si="1855"/>
        <v>0</v>
      </c>
      <c r="AM819" s="12">
        <f t="shared" si="1855"/>
        <v>0</v>
      </c>
      <c r="AN819" s="12">
        <f t="shared" si="1855"/>
        <v>0</v>
      </c>
      <c r="AO819" s="12">
        <f t="shared" ref="AO819:BT819" si="1856">$D819*AO249</f>
        <v>0</v>
      </c>
      <c r="AP819" s="12">
        <f t="shared" si="1856"/>
        <v>0</v>
      </c>
      <c r="AQ819" s="12">
        <f t="shared" si="1856"/>
        <v>0</v>
      </c>
      <c r="AR819" s="12">
        <f t="shared" si="1856"/>
        <v>0</v>
      </c>
      <c r="AS819" s="12">
        <f t="shared" si="1856"/>
        <v>0</v>
      </c>
      <c r="AT819" s="12">
        <f t="shared" si="1856"/>
        <v>0</v>
      </c>
      <c r="AU819" s="12">
        <f t="shared" si="1856"/>
        <v>0</v>
      </c>
      <c r="AV819" s="12">
        <f t="shared" si="1856"/>
        <v>0</v>
      </c>
      <c r="AW819" s="12">
        <f t="shared" si="1856"/>
        <v>0</v>
      </c>
      <c r="AX819" s="12">
        <f t="shared" si="1856"/>
        <v>0</v>
      </c>
      <c r="AY819" s="12">
        <f t="shared" si="1856"/>
        <v>0</v>
      </c>
      <c r="AZ819" s="12">
        <f t="shared" si="1856"/>
        <v>0</v>
      </c>
      <c r="BA819" s="12">
        <f t="shared" si="1856"/>
        <v>765833.33333333337</v>
      </c>
      <c r="BB819" s="12">
        <f t="shared" si="1856"/>
        <v>1531666.6666666667</v>
      </c>
      <c r="BC819" s="12">
        <f t="shared" si="1856"/>
        <v>2297500</v>
      </c>
      <c r="BD819" s="12">
        <f t="shared" si="1856"/>
        <v>3063333.3333333335</v>
      </c>
      <c r="BE819" s="12">
        <f t="shared" si="1856"/>
        <v>3829166.666666667</v>
      </c>
      <c r="BF819" s="12">
        <f t="shared" si="1856"/>
        <v>4595000</v>
      </c>
      <c r="BG819" s="12">
        <f t="shared" si="1856"/>
        <v>3829166.666666667</v>
      </c>
      <c r="BH819" s="12">
        <f t="shared" si="1856"/>
        <v>3063333.333333334</v>
      </c>
      <c r="BI819" s="12">
        <f t="shared" si="1856"/>
        <v>2297500.0000000009</v>
      </c>
      <c r="BJ819" s="12">
        <f t="shared" si="1856"/>
        <v>1531666.6666666677</v>
      </c>
      <c r="BK819" s="12">
        <f t="shared" si="1856"/>
        <v>765833.33333333384</v>
      </c>
      <c r="BL819" s="12">
        <f t="shared" si="1856"/>
        <v>0</v>
      </c>
      <c r="BM819" s="12">
        <f t="shared" si="1856"/>
        <v>0</v>
      </c>
      <c r="BN819" s="12">
        <f t="shared" si="1856"/>
        <v>0</v>
      </c>
      <c r="BO819" s="12">
        <f t="shared" si="1856"/>
        <v>0</v>
      </c>
      <c r="BP819" s="12">
        <f t="shared" si="1856"/>
        <v>0</v>
      </c>
      <c r="BQ819" s="12">
        <f t="shared" si="1856"/>
        <v>0</v>
      </c>
      <c r="BR819" s="12">
        <f t="shared" si="1856"/>
        <v>0</v>
      </c>
      <c r="BS819" s="12">
        <f t="shared" si="1856"/>
        <v>0</v>
      </c>
      <c r="BT819" s="12">
        <f t="shared" si="1856"/>
        <v>0</v>
      </c>
      <c r="BU819" s="12">
        <f t="shared" ref="BU819:CZ819" si="1857">$D819*BU249</f>
        <v>0</v>
      </c>
      <c r="BV819" s="12">
        <f t="shared" si="1857"/>
        <v>0</v>
      </c>
      <c r="BW819" s="12">
        <f t="shared" si="1857"/>
        <v>0</v>
      </c>
      <c r="BX819" s="12">
        <f t="shared" si="1857"/>
        <v>0</v>
      </c>
      <c r="BY819" s="12">
        <f t="shared" si="1857"/>
        <v>0</v>
      </c>
      <c r="BZ819" s="12">
        <f t="shared" si="1857"/>
        <v>0</v>
      </c>
      <c r="CA819" s="12">
        <f t="shared" si="1857"/>
        <v>0</v>
      </c>
      <c r="CB819" s="12">
        <f t="shared" si="1857"/>
        <v>0</v>
      </c>
      <c r="CC819" s="12">
        <f t="shared" si="1857"/>
        <v>0</v>
      </c>
      <c r="CD819" s="12">
        <f t="shared" si="1857"/>
        <v>0</v>
      </c>
      <c r="CE819" s="12">
        <f t="shared" si="1857"/>
        <v>0</v>
      </c>
      <c r="CF819" s="12">
        <f t="shared" si="1857"/>
        <v>0</v>
      </c>
      <c r="CG819" s="12">
        <f t="shared" si="1857"/>
        <v>0</v>
      </c>
      <c r="CH819" s="12">
        <f t="shared" si="1857"/>
        <v>0</v>
      </c>
      <c r="CI819" s="12">
        <f t="shared" si="1857"/>
        <v>0</v>
      </c>
      <c r="CJ819" s="12">
        <f t="shared" si="1857"/>
        <v>0</v>
      </c>
      <c r="CK819" s="12">
        <f t="shared" si="1857"/>
        <v>0</v>
      </c>
      <c r="CL819" s="12">
        <f t="shared" si="1857"/>
        <v>0</v>
      </c>
      <c r="CM819" s="12">
        <f t="shared" si="1857"/>
        <v>0</v>
      </c>
      <c r="CN819" s="12">
        <f t="shared" si="1857"/>
        <v>0</v>
      </c>
      <c r="CO819" s="12">
        <f t="shared" si="1857"/>
        <v>0</v>
      </c>
      <c r="CP819" s="12">
        <f t="shared" si="1857"/>
        <v>0</v>
      </c>
      <c r="CQ819" s="12">
        <f t="shared" si="1857"/>
        <v>0</v>
      </c>
      <c r="CR819" s="12">
        <f t="shared" si="1857"/>
        <v>0</v>
      </c>
      <c r="CS819" s="12">
        <f t="shared" si="1857"/>
        <v>0</v>
      </c>
      <c r="CT819" s="12">
        <f t="shared" si="1857"/>
        <v>0</v>
      </c>
      <c r="CU819" s="12">
        <f t="shared" si="1857"/>
        <v>0</v>
      </c>
      <c r="CV819" s="12">
        <f t="shared" si="1857"/>
        <v>0</v>
      </c>
      <c r="CW819" s="12">
        <f t="shared" si="1857"/>
        <v>0</v>
      </c>
      <c r="CX819" s="12">
        <f t="shared" si="1857"/>
        <v>0</v>
      </c>
      <c r="CY819" s="12">
        <f t="shared" si="1857"/>
        <v>0</v>
      </c>
      <c r="CZ819" s="12">
        <f t="shared" si="1857"/>
        <v>0</v>
      </c>
      <c r="DA819" s="12">
        <f t="shared" ref="DA819:DY819" si="1858">$D819*DA249</f>
        <v>0</v>
      </c>
      <c r="DB819" s="12">
        <f t="shared" si="1858"/>
        <v>0</v>
      </c>
      <c r="DC819" s="12">
        <f t="shared" si="1858"/>
        <v>0</v>
      </c>
      <c r="DD819" s="12">
        <f t="shared" si="1858"/>
        <v>0</v>
      </c>
      <c r="DE819" s="12">
        <f t="shared" si="1858"/>
        <v>0</v>
      </c>
      <c r="DF819" s="12">
        <f t="shared" si="1858"/>
        <v>0</v>
      </c>
      <c r="DG819" s="12">
        <f t="shared" si="1858"/>
        <v>0</v>
      </c>
      <c r="DH819" s="12">
        <f t="shared" si="1858"/>
        <v>0</v>
      </c>
      <c r="DI819" s="12">
        <f t="shared" si="1858"/>
        <v>0</v>
      </c>
      <c r="DJ819" s="12">
        <f t="shared" si="1858"/>
        <v>0</v>
      </c>
      <c r="DK819" s="12">
        <f t="shared" si="1858"/>
        <v>0</v>
      </c>
      <c r="DL819" s="12">
        <f t="shared" si="1858"/>
        <v>0</v>
      </c>
      <c r="DM819" s="12">
        <f t="shared" si="1858"/>
        <v>0</v>
      </c>
      <c r="DN819" s="12">
        <f t="shared" si="1858"/>
        <v>0</v>
      </c>
      <c r="DO819" s="12">
        <f t="shared" si="1858"/>
        <v>0</v>
      </c>
      <c r="DP819" s="12">
        <f t="shared" si="1858"/>
        <v>0</v>
      </c>
      <c r="DQ819" s="12">
        <f t="shared" si="1858"/>
        <v>0</v>
      </c>
      <c r="DR819" s="12">
        <f t="shared" si="1858"/>
        <v>0</v>
      </c>
      <c r="DS819" s="12">
        <f t="shared" si="1858"/>
        <v>0</v>
      </c>
      <c r="DT819" s="12">
        <f t="shared" si="1858"/>
        <v>0</v>
      </c>
      <c r="DU819" s="12">
        <f t="shared" si="1858"/>
        <v>0</v>
      </c>
      <c r="DV819" s="12">
        <f t="shared" si="1858"/>
        <v>0</v>
      </c>
      <c r="DW819" s="12">
        <f t="shared" si="1858"/>
        <v>0</v>
      </c>
      <c r="DX819" s="12">
        <f t="shared" si="1858"/>
        <v>0</v>
      </c>
      <c r="DY819" s="12">
        <f t="shared" si="1858"/>
        <v>0</v>
      </c>
    </row>
    <row r="820" spans="1:136" x14ac:dyDescent="0.3">
      <c r="D820" s="129"/>
      <c r="E820" s="128"/>
      <c r="F820" s="128"/>
      <c r="I820" s="12"/>
      <c r="J820" s="12"/>
      <c r="K820" s="12"/>
      <c r="L820" s="12"/>
      <c r="M820" s="12"/>
      <c r="N820" s="12"/>
      <c r="O820" s="12"/>
      <c r="P820" s="12"/>
      <c r="Q820" s="12"/>
      <c r="R820" s="12"/>
      <c r="S820" s="12"/>
      <c r="T820" s="12"/>
      <c r="U820" s="12"/>
      <c r="V820" s="12"/>
      <c r="W820" s="12"/>
      <c r="X820" s="12"/>
      <c r="Y820" s="12"/>
      <c r="Z820" s="12"/>
      <c r="AA820" s="12"/>
      <c r="AB820" s="12"/>
      <c r="AC820" s="12"/>
      <c r="AD820" s="12"/>
      <c r="AE820" s="12"/>
      <c r="AF820" s="12"/>
      <c r="AG820" s="12"/>
      <c r="AH820" s="12"/>
      <c r="AI820" s="12"/>
      <c r="AJ820" s="12"/>
      <c r="AK820" s="12"/>
      <c r="AL820" s="12"/>
      <c r="AM820" s="12"/>
      <c r="AN820" s="12"/>
      <c r="AO820" s="12"/>
      <c r="AP820" s="12"/>
      <c r="AQ820" s="12"/>
      <c r="AR820" s="12"/>
      <c r="AS820" s="12"/>
      <c r="AT820" s="12"/>
      <c r="AU820" s="12"/>
      <c r="AV820" s="12"/>
      <c r="AW820" s="12"/>
      <c r="AX820" s="12"/>
      <c r="AY820" s="12"/>
      <c r="AZ820" s="12"/>
      <c r="BA820" s="12"/>
      <c r="BB820" s="12"/>
      <c r="BC820" s="12"/>
      <c r="BD820" s="12"/>
      <c r="BE820" s="12"/>
      <c r="BF820" s="12"/>
      <c r="BG820" s="12"/>
      <c r="BH820" s="12"/>
      <c r="BI820" s="12"/>
      <c r="BJ820" s="12"/>
      <c r="BK820" s="12"/>
      <c r="BL820" s="12"/>
      <c r="BM820" s="12"/>
      <c r="BN820" s="12"/>
      <c r="BO820" s="12"/>
      <c r="BP820" s="12"/>
      <c r="BQ820" s="12"/>
      <c r="BR820" s="12"/>
      <c r="BS820" s="12"/>
      <c r="BT820" s="12"/>
      <c r="BU820" s="12"/>
      <c r="BV820" s="12"/>
      <c r="BW820" s="12"/>
      <c r="BX820" s="12"/>
      <c r="BY820" s="12"/>
      <c r="BZ820" s="12"/>
      <c r="CA820" s="12"/>
      <c r="CB820" s="12"/>
      <c r="CC820" s="12"/>
      <c r="CD820" s="12"/>
      <c r="CE820" s="12"/>
      <c r="CF820" s="12"/>
      <c r="CG820" s="12"/>
      <c r="CH820" s="12"/>
      <c r="CI820" s="12"/>
      <c r="CJ820" s="12"/>
      <c r="CK820" s="12"/>
      <c r="CL820" s="12"/>
      <c r="CM820" s="12"/>
      <c r="CN820" s="12"/>
      <c r="CO820" s="12"/>
      <c r="CP820" s="12"/>
      <c r="CQ820" s="12"/>
      <c r="CR820" s="12"/>
      <c r="CS820" s="12"/>
      <c r="CT820" s="12"/>
      <c r="CU820" s="12"/>
      <c r="CV820" s="12"/>
      <c r="CW820" s="12"/>
      <c r="CX820" s="12"/>
      <c r="CY820" s="12"/>
      <c r="CZ820" s="12"/>
      <c r="DA820" s="12"/>
      <c r="DB820" s="12"/>
      <c r="DC820" s="12"/>
      <c r="DD820" s="12"/>
      <c r="DE820" s="12"/>
      <c r="DF820" s="12"/>
      <c r="DG820" s="12"/>
      <c r="DH820" s="12"/>
      <c r="DI820" s="12"/>
      <c r="DJ820" s="12"/>
      <c r="DK820" s="12"/>
      <c r="DL820" s="12"/>
      <c r="DM820" s="12"/>
      <c r="DN820" s="12"/>
      <c r="DO820" s="12"/>
      <c r="DP820" s="12"/>
      <c r="DQ820" s="12"/>
      <c r="DR820" s="12"/>
      <c r="DS820" s="12"/>
      <c r="DT820" s="12"/>
      <c r="DU820" s="12"/>
      <c r="DV820" s="12"/>
      <c r="DW820" s="12"/>
      <c r="DX820" s="12"/>
      <c r="DY820" s="12"/>
    </row>
    <row r="821" spans="1:136" x14ac:dyDescent="0.3">
      <c r="B821" s="2" t="str">
        <f>Product!$P$2</f>
        <v>Phase 5</v>
      </c>
      <c r="C821" s="2" t="str">
        <f>Product!$P$3</f>
        <v>50' Wide</v>
      </c>
      <c r="D821" s="129">
        <f>SUMIFS(INDEX(Product!$B$2:$U$97, MATCH(D803, Product!$B$2:$B$97, 0), ), Product!$B$2:$U$2, $B821, Product!$B$3:$U$3, $C821)</f>
        <v>331000</v>
      </c>
      <c r="E821" s="128"/>
      <c r="F821" s="128"/>
      <c r="G821" s="11">
        <f>SUM(H821:DZ821)</f>
        <v>29790000</v>
      </c>
      <c r="I821" s="12">
        <f t="shared" ref="I821:AN821" si="1859">$D821*I251</f>
        <v>0</v>
      </c>
      <c r="J821" s="12">
        <f t="shared" si="1859"/>
        <v>0</v>
      </c>
      <c r="K821" s="12">
        <f t="shared" si="1859"/>
        <v>0</v>
      </c>
      <c r="L821" s="12">
        <f t="shared" si="1859"/>
        <v>0</v>
      </c>
      <c r="M821" s="12">
        <f t="shared" si="1859"/>
        <v>0</v>
      </c>
      <c r="N821" s="12">
        <f t="shared" si="1859"/>
        <v>0</v>
      </c>
      <c r="O821" s="12">
        <f t="shared" si="1859"/>
        <v>0</v>
      </c>
      <c r="P821" s="12">
        <f t="shared" si="1859"/>
        <v>0</v>
      </c>
      <c r="Q821" s="12">
        <f t="shared" si="1859"/>
        <v>0</v>
      </c>
      <c r="R821" s="12">
        <f t="shared" si="1859"/>
        <v>0</v>
      </c>
      <c r="S821" s="12">
        <f t="shared" si="1859"/>
        <v>0</v>
      </c>
      <c r="T821" s="12">
        <f t="shared" si="1859"/>
        <v>0</v>
      </c>
      <c r="U821" s="12">
        <f t="shared" si="1859"/>
        <v>0</v>
      </c>
      <c r="V821" s="12">
        <f t="shared" si="1859"/>
        <v>0</v>
      </c>
      <c r="W821" s="12">
        <f t="shared" si="1859"/>
        <v>0</v>
      </c>
      <c r="X821" s="12">
        <f t="shared" si="1859"/>
        <v>0</v>
      </c>
      <c r="Y821" s="12">
        <f t="shared" si="1859"/>
        <v>0</v>
      </c>
      <c r="Z821" s="12">
        <f t="shared" si="1859"/>
        <v>0</v>
      </c>
      <c r="AA821" s="12">
        <f t="shared" si="1859"/>
        <v>0</v>
      </c>
      <c r="AB821" s="12">
        <f t="shared" si="1859"/>
        <v>0</v>
      </c>
      <c r="AC821" s="12">
        <f t="shared" si="1859"/>
        <v>0</v>
      </c>
      <c r="AD821" s="12">
        <f t="shared" si="1859"/>
        <v>0</v>
      </c>
      <c r="AE821" s="12">
        <f t="shared" si="1859"/>
        <v>0</v>
      </c>
      <c r="AF821" s="12">
        <f t="shared" si="1859"/>
        <v>0</v>
      </c>
      <c r="AG821" s="12">
        <f t="shared" si="1859"/>
        <v>0</v>
      </c>
      <c r="AH821" s="12">
        <f t="shared" si="1859"/>
        <v>0</v>
      </c>
      <c r="AI821" s="12">
        <f t="shared" si="1859"/>
        <v>0</v>
      </c>
      <c r="AJ821" s="12">
        <f t="shared" si="1859"/>
        <v>0</v>
      </c>
      <c r="AK821" s="12">
        <f t="shared" si="1859"/>
        <v>0</v>
      </c>
      <c r="AL821" s="12">
        <f t="shared" si="1859"/>
        <v>0</v>
      </c>
      <c r="AM821" s="12">
        <f t="shared" si="1859"/>
        <v>0</v>
      </c>
      <c r="AN821" s="12">
        <f t="shared" si="1859"/>
        <v>0</v>
      </c>
      <c r="AO821" s="12">
        <f t="shared" ref="AO821:BT821" si="1860">$D821*AO251</f>
        <v>0</v>
      </c>
      <c r="AP821" s="12">
        <f t="shared" si="1860"/>
        <v>0</v>
      </c>
      <c r="AQ821" s="12">
        <f t="shared" si="1860"/>
        <v>0</v>
      </c>
      <c r="AR821" s="12">
        <f t="shared" si="1860"/>
        <v>0</v>
      </c>
      <c r="AS821" s="12">
        <f t="shared" si="1860"/>
        <v>0</v>
      </c>
      <c r="AT821" s="12">
        <f t="shared" si="1860"/>
        <v>0</v>
      </c>
      <c r="AU821" s="12">
        <f t="shared" si="1860"/>
        <v>0</v>
      </c>
      <c r="AV821" s="12">
        <f t="shared" si="1860"/>
        <v>0</v>
      </c>
      <c r="AW821" s="12">
        <f t="shared" si="1860"/>
        <v>0</v>
      </c>
      <c r="AX821" s="12">
        <f t="shared" si="1860"/>
        <v>0</v>
      </c>
      <c r="AY821" s="12">
        <f t="shared" si="1860"/>
        <v>0</v>
      </c>
      <c r="AZ821" s="12">
        <f t="shared" si="1860"/>
        <v>0</v>
      </c>
      <c r="BA821" s="12">
        <f t="shared" si="1860"/>
        <v>0</v>
      </c>
      <c r="BB821" s="12">
        <f t="shared" si="1860"/>
        <v>0</v>
      </c>
      <c r="BC821" s="12">
        <f t="shared" si="1860"/>
        <v>0</v>
      </c>
      <c r="BD821" s="12">
        <f t="shared" si="1860"/>
        <v>0</v>
      </c>
      <c r="BE821" s="12">
        <f t="shared" si="1860"/>
        <v>0</v>
      </c>
      <c r="BF821" s="12">
        <f t="shared" si="1860"/>
        <v>0</v>
      </c>
      <c r="BG821" s="12">
        <f t="shared" si="1860"/>
        <v>0</v>
      </c>
      <c r="BH821" s="12">
        <f t="shared" si="1860"/>
        <v>0</v>
      </c>
      <c r="BI821" s="12">
        <f t="shared" si="1860"/>
        <v>0</v>
      </c>
      <c r="BJ821" s="12">
        <f t="shared" si="1860"/>
        <v>0</v>
      </c>
      <c r="BK821" s="12">
        <f t="shared" si="1860"/>
        <v>0</v>
      </c>
      <c r="BL821" s="12">
        <f t="shared" si="1860"/>
        <v>0</v>
      </c>
      <c r="BM821" s="12">
        <f t="shared" si="1860"/>
        <v>827500</v>
      </c>
      <c r="BN821" s="12">
        <f t="shared" si="1860"/>
        <v>1655000</v>
      </c>
      <c r="BO821" s="12">
        <f t="shared" si="1860"/>
        <v>2482500</v>
      </c>
      <c r="BP821" s="12">
        <f t="shared" si="1860"/>
        <v>3310000</v>
      </c>
      <c r="BQ821" s="12">
        <f t="shared" si="1860"/>
        <v>4137500</v>
      </c>
      <c r="BR821" s="12">
        <f t="shared" si="1860"/>
        <v>4965000</v>
      </c>
      <c r="BS821" s="12">
        <f t="shared" si="1860"/>
        <v>4137500</v>
      </c>
      <c r="BT821" s="12">
        <f t="shared" si="1860"/>
        <v>3310000</v>
      </c>
      <c r="BU821" s="12">
        <f t="shared" ref="BU821:CZ821" si="1861">$D821*BU251</f>
        <v>2482500</v>
      </c>
      <c r="BV821" s="12">
        <f t="shared" si="1861"/>
        <v>1655000</v>
      </c>
      <c r="BW821" s="12">
        <f t="shared" si="1861"/>
        <v>827500</v>
      </c>
      <c r="BX821" s="12">
        <f t="shared" si="1861"/>
        <v>0</v>
      </c>
      <c r="BY821" s="12">
        <f t="shared" si="1861"/>
        <v>0</v>
      </c>
      <c r="BZ821" s="12">
        <f t="shared" si="1861"/>
        <v>0</v>
      </c>
      <c r="CA821" s="12">
        <f t="shared" si="1861"/>
        <v>0</v>
      </c>
      <c r="CB821" s="12">
        <f t="shared" si="1861"/>
        <v>0</v>
      </c>
      <c r="CC821" s="12">
        <f t="shared" si="1861"/>
        <v>0</v>
      </c>
      <c r="CD821" s="12">
        <f t="shared" si="1861"/>
        <v>0</v>
      </c>
      <c r="CE821" s="12">
        <f t="shared" si="1861"/>
        <v>0</v>
      </c>
      <c r="CF821" s="12">
        <f t="shared" si="1861"/>
        <v>0</v>
      </c>
      <c r="CG821" s="12">
        <f t="shared" si="1861"/>
        <v>0</v>
      </c>
      <c r="CH821" s="12">
        <f t="shared" si="1861"/>
        <v>0</v>
      </c>
      <c r="CI821" s="12">
        <f t="shared" si="1861"/>
        <v>0</v>
      </c>
      <c r="CJ821" s="12">
        <f t="shared" si="1861"/>
        <v>0</v>
      </c>
      <c r="CK821" s="12">
        <f t="shared" si="1861"/>
        <v>0</v>
      </c>
      <c r="CL821" s="12">
        <f t="shared" si="1861"/>
        <v>0</v>
      </c>
      <c r="CM821" s="12">
        <f t="shared" si="1861"/>
        <v>0</v>
      </c>
      <c r="CN821" s="12">
        <f t="shared" si="1861"/>
        <v>0</v>
      </c>
      <c r="CO821" s="12">
        <f t="shared" si="1861"/>
        <v>0</v>
      </c>
      <c r="CP821" s="12">
        <f t="shared" si="1861"/>
        <v>0</v>
      </c>
      <c r="CQ821" s="12">
        <f t="shared" si="1861"/>
        <v>0</v>
      </c>
      <c r="CR821" s="12">
        <f t="shared" si="1861"/>
        <v>0</v>
      </c>
      <c r="CS821" s="12">
        <f t="shared" si="1861"/>
        <v>0</v>
      </c>
      <c r="CT821" s="12">
        <f t="shared" si="1861"/>
        <v>0</v>
      </c>
      <c r="CU821" s="12">
        <f t="shared" si="1861"/>
        <v>0</v>
      </c>
      <c r="CV821" s="12">
        <f t="shared" si="1861"/>
        <v>0</v>
      </c>
      <c r="CW821" s="12">
        <f t="shared" si="1861"/>
        <v>0</v>
      </c>
      <c r="CX821" s="12">
        <f t="shared" si="1861"/>
        <v>0</v>
      </c>
      <c r="CY821" s="12">
        <f t="shared" si="1861"/>
        <v>0</v>
      </c>
      <c r="CZ821" s="12">
        <f t="shared" si="1861"/>
        <v>0</v>
      </c>
      <c r="DA821" s="12">
        <f t="shared" ref="DA821:DY821" si="1862">$D821*DA251</f>
        <v>0</v>
      </c>
      <c r="DB821" s="12">
        <f t="shared" si="1862"/>
        <v>0</v>
      </c>
      <c r="DC821" s="12">
        <f t="shared" si="1862"/>
        <v>0</v>
      </c>
      <c r="DD821" s="12">
        <f t="shared" si="1862"/>
        <v>0</v>
      </c>
      <c r="DE821" s="12">
        <f t="shared" si="1862"/>
        <v>0</v>
      </c>
      <c r="DF821" s="12">
        <f t="shared" si="1862"/>
        <v>0</v>
      </c>
      <c r="DG821" s="12">
        <f t="shared" si="1862"/>
        <v>0</v>
      </c>
      <c r="DH821" s="12">
        <f t="shared" si="1862"/>
        <v>0</v>
      </c>
      <c r="DI821" s="12">
        <f t="shared" si="1862"/>
        <v>0</v>
      </c>
      <c r="DJ821" s="12">
        <f t="shared" si="1862"/>
        <v>0</v>
      </c>
      <c r="DK821" s="12">
        <f t="shared" si="1862"/>
        <v>0</v>
      </c>
      <c r="DL821" s="12">
        <f t="shared" si="1862"/>
        <v>0</v>
      </c>
      <c r="DM821" s="12">
        <f t="shared" si="1862"/>
        <v>0</v>
      </c>
      <c r="DN821" s="12">
        <f t="shared" si="1862"/>
        <v>0</v>
      </c>
      <c r="DO821" s="12">
        <f t="shared" si="1862"/>
        <v>0</v>
      </c>
      <c r="DP821" s="12">
        <f t="shared" si="1862"/>
        <v>0</v>
      </c>
      <c r="DQ821" s="12">
        <f t="shared" si="1862"/>
        <v>0</v>
      </c>
      <c r="DR821" s="12">
        <f t="shared" si="1862"/>
        <v>0</v>
      </c>
      <c r="DS821" s="12">
        <f t="shared" si="1862"/>
        <v>0</v>
      </c>
      <c r="DT821" s="12">
        <f t="shared" si="1862"/>
        <v>0</v>
      </c>
      <c r="DU821" s="12">
        <f t="shared" si="1862"/>
        <v>0</v>
      </c>
      <c r="DV821" s="12">
        <f t="shared" si="1862"/>
        <v>0</v>
      </c>
      <c r="DW821" s="12">
        <f t="shared" si="1862"/>
        <v>0</v>
      </c>
      <c r="DX821" s="12">
        <f t="shared" si="1862"/>
        <v>0</v>
      </c>
      <c r="DY821" s="12">
        <f t="shared" si="1862"/>
        <v>0</v>
      </c>
    </row>
    <row r="822" spans="1:136" x14ac:dyDescent="0.3">
      <c r="B822" s="2" t="str">
        <f>Product!$Q$2</f>
        <v>Phase 5</v>
      </c>
      <c r="C822" s="2" t="str">
        <f>Product!$Q$3</f>
        <v>60' Wide</v>
      </c>
      <c r="D822" s="129">
        <f>SUMIFS(INDEX(Product!$B$2:$U$97, MATCH(D803, Product!$B$2:$B$97, 0), ), Product!$B$2:$U$2, $B822, Product!$B$3:$U$3, $C822)</f>
        <v>392500</v>
      </c>
      <c r="E822" s="128"/>
      <c r="F822" s="128"/>
      <c r="G822" s="11">
        <f>SUM(H822:DZ822)</f>
        <v>35325000</v>
      </c>
      <c r="I822" s="12">
        <f t="shared" ref="I822:AN822" si="1863">$D822*I252</f>
        <v>0</v>
      </c>
      <c r="J822" s="12">
        <f t="shared" si="1863"/>
        <v>0</v>
      </c>
      <c r="K822" s="12">
        <f t="shared" si="1863"/>
        <v>0</v>
      </c>
      <c r="L822" s="12">
        <f t="shared" si="1863"/>
        <v>0</v>
      </c>
      <c r="M822" s="12">
        <f t="shared" si="1863"/>
        <v>0</v>
      </c>
      <c r="N822" s="12">
        <f t="shared" si="1863"/>
        <v>0</v>
      </c>
      <c r="O822" s="12">
        <f t="shared" si="1863"/>
        <v>0</v>
      </c>
      <c r="P822" s="12">
        <f t="shared" si="1863"/>
        <v>0</v>
      </c>
      <c r="Q822" s="12">
        <f t="shared" si="1863"/>
        <v>0</v>
      </c>
      <c r="R822" s="12">
        <f t="shared" si="1863"/>
        <v>0</v>
      </c>
      <c r="S822" s="12">
        <f t="shared" si="1863"/>
        <v>0</v>
      </c>
      <c r="T822" s="12">
        <f t="shared" si="1863"/>
        <v>0</v>
      </c>
      <c r="U822" s="12">
        <f t="shared" si="1863"/>
        <v>0</v>
      </c>
      <c r="V822" s="12">
        <f t="shared" si="1863"/>
        <v>0</v>
      </c>
      <c r="W822" s="12">
        <f t="shared" si="1863"/>
        <v>0</v>
      </c>
      <c r="X822" s="12">
        <f t="shared" si="1863"/>
        <v>0</v>
      </c>
      <c r="Y822" s="12">
        <f t="shared" si="1863"/>
        <v>0</v>
      </c>
      <c r="Z822" s="12">
        <f t="shared" si="1863"/>
        <v>0</v>
      </c>
      <c r="AA822" s="12">
        <f t="shared" si="1863"/>
        <v>0</v>
      </c>
      <c r="AB822" s="12">
        <f t="shared" si="1863"/>
        <v>0</v>
      </c>
      <c r="AC822" s="12">
        <f t="shared" si="1863"/>
        <v>0</v>
      </c>
      <c r="AD822" s="12">
        <f t="shared" si="1863"/>
        <v>0</v>
      </c>
      <c r="AE822" s="12">
        <f t="shared" si="1863"/>
        <v>0</v>
      </c>
      <c r="AF822" s="12">
        <f t="shared" si="1863"/>
        <v>0</v>
      </c>
      <c r="AG822" s="12">
        <f t="shared" si="1863"/>
        <v>0</v>
      </c>
      <c r="AH822" s="12">
        <f t="shared" si="1863"/>
        <v>0</v>
      </c>
      <c r="AI822" s="12">
        <f t="shared" si="1863"/>
        <v>0</v>
      </c>
      <c r="AJ822" s="12">
        <f t="shared" si="1863"/>
        <v>0</v>
      </c>
      <c r="AK822" s="12">
        <f t="shared" si="1863"/>
        <v>0</v>
      </c>
      <c r="AL822" s="12">
        <f t="shared" si="1863"/>
        <v>0</v>
      </c>
      <c r="AM822" s="12">
        <f t="shared" si="1863"/>
        <v>0</v>
      </c>
      <c r="AN822" s="12">
        <f t="shared" si="1863"/>
        <v>0</v>
      </c>
      <c r="AO822" s="12">
        <f t="shared" ref="AO822:BT822" si="1864">$D822*AO252</f>
        <v>0</v>
      </c>
      <c r="AP822" s="12">
        <f t="shared" si="1864"/>
        <v>0</v>
      </c>
      <c r="AQ822" s="12">
        <f t="shared" si="1864"/>
        <v>0</v>
      </c>
      <c r="AR822" s="12">
        <f t="shared" si="1864"/>
        <v>0</v>
      </c>
      <c r="AS822" s="12">
        <f t="shared" si="1864"/>
        <v>0</v>
      </c>
      <c r="AT822" s="12">
        <f t="shared" si="1864"/>
        <v>0</v>
      </c>
      <c r="AU822" s="12">
        <f t="shared" si="1864"/>
        <v>0</v>
      </c>
      <c r="AV822" s="12">
        <f t="shared" si="1864"/>
        <v>0</v>
      </c>
      <c r="AW822" s="12">
        <f t="shared" si="1864"/>
        <v>0</v>
      </c>
      <c r="AX822" s="12">
        <f t="shared" si="1864"/>
        <v>0</v>
      </c>
      <c r="AY822" s="12">
        <f t="shared" si="1864"/>
        <v>0</v>
      </c>
      <c r="AZ822" s="12">
        <f t="shared" si="1864"/>
        <v>0</v>
      </c>
      <c r="BA822" s="12">
        <f t="shared" si="1864"/>
        <v>0</v>
      </c>
      <c r="BB822" s="12">
        <f t="shared" si="1864"/>
        <v>0</v>
      </c>
      <c r="BC822" s="12">
        <f t="shared" si="1864"/>
        <v>0</v>
      </c>
      <c r="BD822" s="12">
        <f t="shared" si="1864"/>
        <v>0</v>
      </c>
      <c r="BE822" s="12">
        <f t="shared" si="1864"/>
        <v>0</v>
      </c>
      <c r="BF822" s="12">
        <f t="shared" si="1864"/>
        <v>0</v>
      </c>
      <c r="BG822" s="12">
        <f t="shared" si="1864"/>
        <v>0</v>
      </c>
      <c r="BH822" s="12">
        <f t="shared" si="1864"/>
        <v>0</v>
      </c>
      <c r="BI822" s="12">
        <f t="shared" si="1864"/>
        <v>0</v>
      </c>
      <c r="BJ822" s="12">
        <f t="shared" si="1864"/>
        <v>0</v>
      </c>
      <c r="BK822" s="12">
        <f t="shared" si="1864"/>
        <v>0</v>
      </c>
      <c r="BL822" s="12">
        <f t="shared" si="1864"/>
        <v>0</v>
      </c>
      <c r="BM822" s="12">
        <f t="shared" si="1864"/>
        <v>981250</v>
      </c>
      <c r="BN822" s="12">
        <f t="shared" si="1864"/>
        <v>1962500</v>
      </c>
      <c r="BO822" s="12">
        <f t="shared" si="1864"/>
        <v>2943750</v>
      </c>
      <c r="BP822" s="12">
        <f t="shared" si="1864"/>
        <v>3925000</v>
      </c>
      <c r="BQ822" s="12">
        <f t="shared" si="1864"/>
        <v>4906250</v>
      </c>
      <c r="BR822" s="12">
        <f t="shared" si="1864"/>
        <v>5887500</v>
      </c>
      <c r="BS822" s="12">
        <f t="shared" si="1864"/>
        <v>4906250</v>
      </c>
      <c r="BT822" s="12">
        <f t="shared" si="1864"/>
        <v>3925000</v>
      </c>
      <c r="BU822" s="12">
        <f t="shared" ref="BU822:CZ822" si="1865">$D822*BU252</f>
        <v>2943750</v>
      </c>
      <c r="BV822" s="12">
        <f t="shared" si="1865"/>
        <v>1962500</v>
      </c>
      <c r="BW822" s="12">
        <f t="shared" si="1865"/>
        <v>981250</v>
      </c>
      <c r="BX822" s="12">
        <f t="shared" si="1865"/>
        <v>0</v>
      </c>
      <c r="BY822" s="12">
        <f t="shared" si="1865"/>
        <v>0</v>
      </c>
      <c r="BZ822" s="12">
        <f t="shared" si="1865"/>
        <v>0</v>
      </c>
      <c r="CA822" s="12">
        <f t="shared" si="1865"/>
        <v>0</v>
      </c>
      <c r="CB822" s="12">
        <f t="shared" si="1865"/>
        <v>0</v>
      </c>
      <c r="CC822" s="12">
        <f t="shared" si="1865"/>
        <v>0</v>
      </c>
      <c r="CD822" s="12">
        <f t="shared" si="1865"/>
        <v>0</v>
      </c>
      <c r="CE822" s="12">
        <f t="shared" si="1865"/>
        <v>0</v>
      </c>
      <c r="CF822" s="12">
        <f t="shared" si="1865"/>
        <v>0</v>
      </c>
      <c r="CG822" s="12">
        <f t="shared" si="1865"/>
        <v>0</v>
      </c>
      <c r="CH822" s="12">
        <f t="shared" si="1865"/>
        <v>0</v>
      </c>
      <c r="CI822" s="12">
        <f t="shared" si="1865"/>
        <v>0</v>
      </c>
      <c r="CJ822" s="12">
        <f t="shared" si="1865"/>
        <v>0</v>
      </c>
      <c r="CK822" s="12">
        <f t="shared" si="1865"/>
        <v>0</v>
      </c>
      <c r="CL822" s="12">
        <f t="shared" si="1865"/>
        <v>0</v>
      </c>
      <c r="CM822" s="12">
        <f t="shared" si="1865"/>
        <v>0</v>
      </c>
      <c r="CN822" s="12">
        <f t="shared" si="1865"/>
        <v>0</v>
      </c>
      <c r="CO822" s="12">
        <f t="shared" si="1865"/>
        <v>0</v>
      </c>
      <c r="CP822" s="12">
        <f t="shared" si="1865"/>
        <v>0</v>
      </c>
      <c r="CQ822" s="12">
        <f t="shared" si="1865"/>
        <v>0</v>
      </c>
      <c r="CR822" s="12">
        <f t="shared" si="1865"/>
        <v>0</v>
      </c>
      <c r="CS822" s="12">
        <f t="shared" si="1865"/>
        <v>0</v>
      </c>
      <c r="CT822" s="12">
        <f t="shared" si="1865"/>
        <v>0</v>
      </c>
      <c r="CU822" s="12">
        <f t="shared" si="1865"/>
        <v>0</v>
      </c>
      <c r="CV822" s="12">
        <f t="shared" si="1865"/>
        <v>0</v>
      </c>
      <c r="CW822" s="12">
        <f t="shared" si="1865"/>
        <v>0</v>
      </c>
      <c r="CX822" s="12">
        <f t="shared" si="1865"/>
        <v>0</v>
      </c>
      <c r="CY822" s="12">
        <f t="shared" si="1865"/>
        <v>0</v>
      </c>
      <c r="CZ822" s="12">
        <f t="shared" si="1865"/>
        <v>0</v>
      </c>
      <c r="DA822" s="12">
        <f t="shared" ref="DA822:DY822" si="1866">$D822*DA252</f>
        <v>0</v>
      </c>
      <c r="DB822" s="12">
        <f t="shared" si="1866"/>
        <v>0</v>
      </c>
      <c r="DC822" s="12">
        <f t="shared" si="1866"/>
        <v>0</v>
      </c>
      <c r="DD822" s="12">
        <f t="shared" si="1866"/>
        <v>0</v>
      </c>
      <c r="DE822" s="12">
        <f t="shared" si="1866"/>
        <v>0</v>
      </c>
      <c r="DF822" s="12">
        <f t="shared" si="1866"/>
        <v>0</v>
      </c>
      <c r="DG822" s="12">
        <f t="shared" si="1866"/>
        <v>0</v>
      </c>
      <c r="DH822" s="12">
        <f t="shared" si="1866"/>
        <v>0</v>
      </c>
      <c r="DI822" s="12">
        <f t="shared" si="1866"/>
        <v>0</v>
      </c>
      <c r="DJ822" s="12">
        <f t="shared" si="1866"/>
        <v>0</v>
      </c>
      <c r="DK822" s="12">
        <f t="shared" si="1866"/>
        <v>0</v>
      </c>
      <c r="DL822" s="12">
        <f t="shared" si="1866"/>
        <v>0</v>
      </c>
      <c r="DM822" s="12">
        <f t="shared" si="1866"/>
        <v>0</v>
      </c>
      <c r="DN822" s="12">
        <f t="shared" si="1866"/>
        <v>0</v>
      </c>
      <c r="DO822" s="12">
        <f t="shared" si="1866"/>
        <v>0</v>
      </c>
      <c r="DP822" s="12">
        <f t="shared" si="1866"/>
        <v>0</v>
      </c>
      <c r="DQ822" s="12">
        <f t="shared" si="1866"/>
        <v>0</v>
      </c>
      <c r="DR822" s="12">
        <f t="shared" si="1866"/>
        <v>0</v>
      </c>
      <c r="DS822" s="12">
        <f t="shared" si="1866"/>
        <v>0</v>
      </c>
      <c r="DT822" s="12">
        <f t="shared" si="1866"/>
        <v>0</v>
      </c>
      <c r="DU822" s="12">
        <f t="shared" si="1866"/>
        <v>0</v>
      </c>
      <c r="DV822" s="12">
        <f t="shared" si="1866"/>
        <v>0</v>
      </c>
      <c r="DW822" s="12">
        <f t="shared" si="1866"/>
        <v>0</v>
      </c>
      <c r="DX822" s="12">
        <f t="shared" si="1866"/>
        <v>0</v>
      </c>
      <c r="DY822" s="12">
        <f t="shared" si="1866"/>
        <v>0</v>
      </c>
    </row>
    <row r="823" spans="1:136" x14ac:dyDescent="0.3">
      <c r="B823" s="2" t="str">
        <f>Product!$R$2</f>
        <v>Phase 5</v>
      </c>
      <c r="C823" s="2" t="str">
        <f>Product!$R$3</f>
        <v>75' Wide</v>
      </c>
      <c r="D823" s="129">
        <f>SUMIFS(INDEX(Product!$B$2:$U$97, MATCH(D803, Product!$B$2:$B$97, 0), ), Product!$B$2:$U$2, $B823, Product!$B$3:$U$3, $C823)</f>
        <v>459500</v>
      </c>
      <c r="E823" s="128"/>
      <c r="F823" s="128"/>
      <c r="G823" s="11">
        <f>SUM(H823:DZ823)</f>
        <v>27570000</v>
      </c>
      <c r="I823" s="12">
        <f t="shared" ref="I823:AN823" si="1867">$D823*I253</f>
        <v>0</v>
      </c>
      <c r="J823" s="12">
        <f t="shared" si="1867"/>
        <v>0</v>
      </c>
      <c r="K823" s="12">
        <f t="shared" si="1867"/>
        <v>0</v>
      </c>
      <c r="L823" s="12">
        <f t="shared" si="1867"/>
        <v>0</v>
      </c>
      <c r="M823" s="12">
        <f t="shared" si="1867"/>
        <v>0</v>
      </c>
      <c r="N823" s="12">
        <f t="shared" si="1867"/>
        <v>0</v>
      </c>
      <c r="O823" s="12">
        <f t="shared" si="1867"/>
        <v>0</v>
      </c>
      <c r="P823" s="12">
        <f t="shared" si="1867"/>
        <v>0</v>
      </c>
      <c r="Q823" s="12">
        <f t="shared" si="1867"/>
        <v>0</v>
      </c>
      <c r="R823" s="12">
        <f t="shared" si="1867"/>
        <v>0</v>
      </c>
      <c r="S823" s="12">
        <f t="shared" si="1867"/>
        <v>0</v>
      </c>
      <c r="T823" s="12">
        <f t="shared" si="1867"/>
        <v>0</v>
      </c>
      <c r="U823" s="12">
        <f t="shared" si="1867"/>
        <v>0</v>
      </c>
      <c r="V823" s="12">
        <f t="shared" si="1867"/>
        <v>0</v>
      </c>
      <c r="W823" s="12">
        <f t="shared" si="1867"/>
        <v>0</v>
      </c>
      <c r="X823" s="12">
        <f t="shared" si="1867"/>
        <v>0</v>
      </c>
      <c r="Y823" s="12">
        <f t="shared" si="1867"/>
        <v>0</v>
      </c>
      <c r="Z823" s="12">
        <f t="shared" si="1867"/>
        <v>0</v>
      </c>
      <c r="AA823" s="12">
        <f t="shared" si="1867"/>
        <v>0</v>
      </c>
      <c r="AB823" s="12">
        <f t="shared" si="1867"/>
        <v>0</v>
      </c>
      <c r="AC823" s="12">
        <f t="shared" si="1867"/>
        <v>0</v>
      </c>
      <c r="AD823" s="12">
        <f t="shared" si="1867"/>
        <v>0</v>
      </c>
      <c r="AE823" s="12">
        <f t="shared" si="1867"/>
        <v>0</v>
      </c>
      <c r="AF823" s="12">
        <f t="shared" si="1867"/>
        <v>0</v>
      </c>
      <c r="AG823" s="12">
        <f t="shared" si="1867"/>
        <v>0</v>
      </c>
      <c r="AH823" s="12">
        <f t="shared" si="1867"/>
        <v>0</v>
      </c>
      <c r="AI823" s="12">
        <f t="shared" si="1867"/>
        <v>0</v>
      </c>
      <c r="AJ823" s="12">
        <f t="shared" si="1867"/>
        <v>0</v>
      </c>
      <c r="AK823" s="12">
        <f t="shared" si="1867"/>
        <v>0</v>
      </c>
      <c r="AL823" s="12">
        <f t="shared" si="1867"/>
        <v>0</v>
      </c>
      <c r="AM823" s="12">
        <f t="shared" si="1867"/>
        <v>0</v>
      </c>
      <c r="AN823" s="12">
        <f t="shared" si="1867"/>
        <v>0</v>
      </c>
      <c r="AO823" s="12">
        <f t="shared" ref="AO823:BT823" si="1868">$D823*AO253</f>
        <v>0</v>
      </c>
      <c r="AP823" s="12">
        <f t="shared" si="1868"/>
        <v>0</v>
      </c>
      <c r="AQ823" s="12">
        <f t="shared" si="1868"/>
        <v>0</v>
      </c>
      <c r="AR823" s="12">
        <f t="shared" si="1868"/>
        <v>0</v>
      </c>
      <c r="AS823" s="12">
        <f t="shared" si="1868"/>
        <v>0</v>
      </c>
      <c r="AT823" s="12">
        <f t="shared" si="1868"/>
        <v>0</v>
      </c>
      <c r="AU823" s="12">
        <f t="shared" si="1868"/>
        <v>0</v>
      </c>
      <c r="AV823" s="12">
        <f t="shared" si="1868"/>
        <v>0</v>
      </c>
      <c r="AW823" s="12">
        <f t="shared" si="1868"/>
        <v>0</v>
      </c>
      <c r="AX823" s="12">
        <f t="shared" si="1868"/>
        <v>0</v>
      </c>
      <c r="AY823" s="12">
        <f t="shared" si="1868"/>
        <v>0</v>
      </c>
      <c r="AZ823" s="12">
        <f t="shared" si="1868"/>
        <v>0</v>
      </c>
      <c r="BA823" s="12">
        <f t="shared" si="1868"/>
        <v>0</v>
      </c>
      <c r="BB823" s="12">
        <f t="shared" si="1868"/>
        <v>0</v>
      </c>
      <c r="BC823" s="12">
        <f t="shared" si="1868"/>
        <v>0</v>
      </c>
      <c r="BD823" s="12">
        <f t="shared" si="1868"/>
        <v>0</v>
      </c>
      <c r="BE823" s="12">
        <f t="shared" si="1868"/>
        <v>0</v>
      </c>
      <c r="BF823" s="12">
        <f t="shared" si="1868"/>
        <v>0</v>
      </c>
      <c r="BG823" s="12">
        <f t="shared" si="1868"/>
        <v>0</v>
      </c>
      <c r="BH823" s="12">
        <f t="shared" si="1868"/>
        <v>0</v>
      </c>
      <c r="BI823" s="12">
        <f t="shared" si="1868"/>
        <v>0</v>
      </c>
      <c r="BJ823" s="12">
        <f t="shared" si="1868"/>
        <v>0</v>
      </c>
      <c r="BK823" s="12">
        <f t="shared" si="1868"/>
        <v>0</v>
      </c>
      <c r="BL823" s="12">
        <f t="shared" si="1868"/>
        <v>0</v>
      </c>
      <c r="BM823" s="12">
        <f t="shared" si="1868"/>
        <v>765833.33333333337</v>
      </c>
      <c r="BN823" s="12">
        <f t="shared" si="1868"/>
        <v>1531666.6666666667</v>
      </c>
      <c r="BO823" s="12">
        <f t="shared" si="1868"/>
        <v>2297500</v>
      </c>
      <c r="BP823" s="12">
        <f t="shared" si="1868"/>
        <v>3063333.3333333335</v>
      </c>
      <c r="BQ823" s="12">
        <f t="shared" si="1868"/>
        <v>3829166.666666667</v>
      </c>
      <c r="BR823" s="12">
        <f t="shared" si="1868"/>
        <v>4595000</v>
      </c>
      <c r="BS823" s="12">
        <f t="shared" si="1868"/>
        <v>3829166.666666667</v>
      </c>
      <c r="BT823" s="12">
        <f t="shared" si="1868"/>
        <v>3063333.333333334</v>
      </c>
      <c r="BU823" s="12">
        <f t="shared" ref="BU823:CZ823" si="1869">$D823*BU253</f>
        <v>2297500.0000000009</v>
      </c>
      <c r="BV823" s="12">
        <f t="shared" si="1869"/>
        <v>1531666.6666666677</v>
      </c>
      <c r="BW823" s="12">
        <f t="shared" si="1869"/>
        <v>765833.33333333384</v>
      </c>
      <c r="BX823" s="12">
        <f t="shared" si="1869"/>
        <v>0</v>
      </c>
      <c r="BY823" s="12">
        <f t="shared" si="1869"/>
        <v>0</v>
      </c>
      <c r="BZ823" s="12">
        <f t="shared" si="1869"/>
        <v>0</v>
      </c>
      <c r="CA823" s="12">
        <f t="shared" si="1869"/>
        <v>0</v>
      </c>
      <c r="CB823" s="12">
        <f t="shared" si="1869"/>
        <v>0</v>
      </c>
      <c r="CC823" s="12">
        <f t="shared" si="1869"/>
        <v>0</v>
      </c>
      <c r="CD823" s="12">
        <f t="shared" si="1869"/>
        <v>0</v>
      </c>
      <c r="CE823" s="12">
        <f t="shared" si="1869"/>
        <v>0</v>
      </c>
      <c r="CF823" s="12">
        <f t="shared" si="1869"/>
        <v>0</v>
      </c>
      <c r="CG823" s="12">
        <f t="shared" si="1869"/>
        <v>0</v>
      </c>
      <c r="CH823" s="12">
        <f t="shared" si="1869"/>
        <v>0</v>
      </c>
      <c r="CI823" s="12">
        <f t="shared" si="1869"/>
        <v>0</v>
      </c>
      <c r="CJ823" s="12">
        <f t="shared" si="1869"/>
        <v>0</v>
      </c>
      <c r="CK823" s="12">
        <f t="shared" si="1869"/>
        <v>0</v>
      </c>
      <c r="CL823" s="12">
        <f t="shared" si="1869"/>
        <v>0</v>
      </c>
      <c r="CM823" s="12">
        <f t="shared" si="1869"/>
        <v>0</v>
      </c>
      <c r="CN823" s="12">
        <f t="shared" si="1869"/>
        <v>0</v>
      </c>
      <c r="CO823" s="12">
        <f t="shared" si="1869"/>
        <v>0</v>
      </c>
      <c r="CP823" s="12">
        <f t="shared" si="1869"/>
        <v>0</v>
      </c>
      <c r="CQ823" s="12">
        <f t="shared" si="1869"/>
        <v>0</v>
      </c>
      <c r="CR823" s="12">
        <f t="shared" si="1869"/>
        <v>0</v>
      </c>
      <c r="CS823" s="12">
        <f t="shared" si="1869"/>
        <v>0</v>
      </c>
      <c r="CT823" s="12">
        <f t="shared" si="1869"/>
        <v>0</v>
      </c>
      <c r="CU823" s="12">
        <f t="shared" si="1869"/>
        <v>0</v>
      </c>
      <c r="CV823" s="12">
        <f t="shared" si="1869"/>
        <v>0</v>
      </c>
      <c r="CW823" s="12">
        <f t="shared" si="1869"/>
        <v>0</v>
      </c>
      <c r="CX823" s="12">
        <f t="shared" si="1869"/>
        <v>0</v>
      </c>
      <c r="CY823" s="12">
        <f t="shared" si="1869"/>
        <v>0</v>
      </c>
      <c r="CZ823" s="12">
        <f t="shared" si="1869"/>
        <v>0</v>
      </c>
      <c r="DA823" s="12">
        <f t="shared" ref="DA823:DY823" si="1870">$D823*DA253</f>
        <v>0</v>
      </c>
      <c r="DB823" s="12">
        <f t="shared" si="1870"/>
        <v>0</v>
      </c>
      <c r="DC823" s="12">
        <f t="shared" si="1870"/>
        <v>0</v>
      </c>
      <c r="DD823" s="12">
        <f t="shared" si="1870"/>
        <v>0</v>
      </c>
      <c r="DE823" s="12">
        <f t="shared" si="1870"/>
        <v>0</v>
      </c>
      <c r="DF823" s="12">
        <f t="shared" si="1870"/>
        <v>0</v>
      </c>
      <c r="DG823" s="12">
        <f t="shared" si="1870"/>
        <v>0</v>
      </c>
      <c r="DH823" s="12">
        <f t="shared" si="1870"/>
        <v>0</v>
      </c>
      <c r="DI823" s="12">
        <f t="shared" si="1870"/>
        <v>0</v>
      </c>
      <c r="DJ823" s="12">
        <f t="shared" si="1870"/>
        <v>0</v>
      </c>
      <c r="DK823" s="12">
        <f t="shared" si="1870"/>
        <v>0</v>
      </c>
      <c r="DL823" s="12">
        <f t="shared" si="1870"/>
        <v>0</v>
      </c>
      <c r="DM823" s="12">
        <f t="shared" si="1870"/>
        <v>0</v>
      </c>
      <c r="DN823" s="12">
        <f t="shared" si="1870"/>
        <v>0</v>
      </c>
      <c r="DO823" s="12">
        <f t="shared" si="1870"/>
        <v>0</v>
      </c>
      <c r="DP823" s="12">
        <f t="shared" si="1870"/>
        <v>0</v>
      </c>
      <c r="DQ823" s="12">
        <f t="shared" si="1870"/>
        <v>0</v>
      </c>
      <c r="DR823" s="12">
        <f t="shared" si="1870"/>
        <v>0</v>
      </c>
      <c r="DS823" s="12">
        <f t="shared" si="1870"/>
        <v>0</v>
      </c>
      <c r="DT823" s="12">
        <f t="shared" si="1870"/>
        <v>0</v>
      </c>
      <c r="DU823" s="12">
        <f t="shared" si="1870"/>
        <v>0</v>
      </c>
      <c r="DV823" s="12">
        <f t="shared" si="1870"/>
        <v>0</v>
      </c>
      <c r="DW823" s="12">
        <f t="shared" si="1870"/>
        <v>0</v>
      </c>
      <c r="DX823" s="12">
        <f t="shared" si="1870"/>
        <v>0</v>
      </c>
      <c r="DY823" s="12">
        <f t="shared" si="1870"/>
        <v>0</v>
      </c>
    </row>
    <row r="825" spans="1:136" x14ac:dyDescent="0.3">
      <c r="B825" s="18" t="s">
        <v>56</v>
      </c>
      <c r="C825" s="18"/>
      <c r="D825" s="18"/>
      <c r="E825" s="18"/>
      <c r="F825" s="18"/>
      <c r="G825" s="23">
        <f>SUM(G803:G824)</f>
        <v>463425000</v>
      </c>
      <c r="H825" s="18"/>
      <c r="I825" s="19">
        <f t="shared" ref="I825:AN825" si="1871">SUM(I803:I824)</f>
        <v>0</v>
      </c>
      <c r="J825" s="19">
        <f t="shared" si="1871"/>
        <v>0</v>
      </c>
      <c r="K825" s="19">
        <f t="shared" si="1871"/>
        <v>0</v>
      </c>
      <c r="L825" s="19">
        <f t="shared" si="1871"/>
        <v>0</v>
      </c>
      <c r="M825" s="19">
        <f t="shared" si="1871"/>
        <v>0</v>
      </c>
      <c r="N825" s="19">
        <f t="shared" si="1871"/>
        <v>0</v>
      </c>
      <c r="O825" s="19">
        <f t="shared" si="1871"/>
        <v>0</v>
      </c>
      <c r="P825" s="19">
        <f t="shared" si="1871"/>
        <v>0</v>
      </c>
      <c r="Q825" s="19">
        <f t="shared" si="1871"/>
        <v>2574583.3333333335</v>
      </c>
      <c r="R825" s="19">
        <f t="shared" si="1871"/>
        <v>5149166.666666667</v>
      </c>
      <c r="S825" s="19">
        <f t="shared" si="1871"/>
        <v>7723750</v>
      </c>
      <c r="T825" s="19">
        <f t="shared" si="1871"/>
        <v>10298333.333333334</v>
      </c>
      <c r="U825" s="19">
        <f t="shared" si="1871"/>
        <v>12872916.666666668</v>
      </c>
      <c r="V825" s="19">
        <f t="shared" si="1871"/>
        <v>15447500</v>
      </c>
      <c r="W825" s="19">
        <f t="shared" si="1871"/>
        <v>12872916.666666668</v>
      </c>
      <c r="X825" s="19">
        <f t="shared" si="1871"/>
        <v>10298333.333333334</v>
      </c>
      <c r="Y825" s="19">
        <f t="shared" si="1871"/>
        <v>7723750.0000000009</v>
      </c>
      <c r="Z825" s="19">
        <f t="shared" si="1871"/>
        <v>5149166.6666666679</v>
      </c>
      <c r="AA825" s="19">
        <f t="shared" si="1871"/>
        <v>2574583.333333334</v>
      </c>
      <c r="AB825" s="19">
        <f t="shared" si="1871"/>
        <v>0</v>
      </c>
      <c r="AC825" s="19">
        <f t="shared" si="1871"/>
        <v>2574583.3333333335</v>
      </c>
      <c r="AD825" s="19">
        <f t="shared" si="1871"/>
        <v>5149166.666666667</v>
      </c>
      <c r="AE825" s="19">
        <f t="shared" si="1871"/>
        <v>7723750</v>
      </c>
      <c r="AF825" s="19">
        <f t="shared" si="1871"/>
        <v>10298333.333333334</v>
      </c>
      <c r="AG825" s="19">
        <f t="shared" si="1871"/>
        <v>12872916.666666668</v>
      </c>
      <c r="AH825" s="19">
        <f t="shared" si="1871"/>
        <v>15447500</v>
      </c>
      <c r="AI825" s="19">
        <f t="shared" si="1871"/>
        <v>12872916.666666668</v>
      </c>
      <c r="AJ825" s="19">
        <f t="shared" si="1871"/>
        <v>10298333.333333334</v>
      </c>
      <c r="AK825" s="19">
        <f t="shared" si="1871"/>
        <v>7723750.0000000009</v>
      </c>
      <c r="AL825" s="19">
        <f t="shared" si="1871"/>
        <v>5149166.6666666679</v>
      </c>
      <c r="AM825" s="19">
        <f t="shared" si="1871"/>
        <v>2574583.333333334</v>
      </c>
      <c r="AN825" s="19">
        <f t="shared" si="1871"/>
        <v>0</v>
      </c>
      <c r="AO825" s="19">
        <f t="shared" ref="AO825:BT825" si="1872">SUM(AO803:AO824)</f>
        <v>2574583.3333333335</v>
      </c>
      <c r="AP825" s="19">
        <f t="shared" si="1872"/>
        <v>5149166.666666667</v>
      </c>
      <c r="AQ825" s="19">
        <f t="shared" si="1872"/>
        <v>7723750</v>
      </c>
      <c r="AR825" s="19">
        <f t="shared" si="1872"/>
        <v>10298333.333333334</v>
      </c>
      <c r="AS825" s="19">
        <f t="shared" si="1872"/>
        <v>12872916.666666668</v>
      </c>
      <c r="AT825" s="19">
        <f t="shared" si="1872"/>
        <v>15447500</v>
      </c>
      <c r="AU825" s="19">
        <f t="shared" si="1872"/>
        <v>12872916.666666668</v>
      </c>
      <c r="AV825" s="19">
        <f t="shared" si="1872"/>
        <v>10298333.333333334</v>
      </c>
      <c r="AW825" s="19">
        <f t="shared" si="1872"/>
        <v>7723750.0000000009</v>
      </c>
      <c r="AX825" s="19">
        <f t="shared" si="1872"/>
        <v>5149166.6666666679</v>
      </c>
      <c r="AY825" s="19">
        <f t="shared" si="1872"/>
        <v>2574583.333333334</v>
      </c>
      <c r="AZ825" s="19">
        <f t="shared" si="1872"/>
        <v>0</v>
      </c>
      <c r="BA825" s="19">
        <f t="shared" si="1872"/>
        <v>2574583.3333333335</v>
      </c>
      <c r="BB825" s="19">
        <f t="shared" si="1872"/>
        <v>5149166.666666667</v>
      </c>
      <c r="BC825" s="19">
        <f t="shared" si="1872"/>
        <v>7723750</v>
      </c>
      <c r="BD825" s="19">
        <f t="shared" si="1872"/>
        <v>10298333.333333334</v>
      </c>
      <c r="BE825" s="19">
        <f t="shared" si="1872"/>
        <v>12872916.666666668</v>
      </c>
      <c r="BF825" s="19">
        <f t="shared" si="1872"/>
        <v>15447500</v>
      </c>
      <c r="BG825" s="19">
        <f t="shared" si="1872"/>
        <v>12872916.666666668</v>
      </c>
      <c r="BH825" s="19">
        <f t="shared" si="1872"/>
        <v>10298333.333333334</v>
      </c>
      <c r="BI825" s="19">
        <f t="shared" si="1872"/>
        <v>7723750.0000000009</v>
      </c>
      <c r="BJ825" s="19">
        <f t="shared" si="1872"/>
        <v>5149166.6666666679</v>
      </c>
      <c r="BK825" s="19">
        <f t="shared" si="1872"/>
        <v>2574583.333333334</v>
      </c>
      <c r="BL825" s="19">
        <f t="shared" si="1872"/>
        <v>0</v>
      </c>
      <c r="BM825" s="19">
        <f t="shared" si="1872"/>
        <v>2574583.3333333335</v>
      </c>
      <c r="BN825" s="19">
        <f t="shared" si="1872"/>
        <v>5149166.666666667</v>
      </c>
      <c r="BO825" s="19">
        <f t="shared" si="1872"/>
        <v>7723750</v>
      </c>
      <c r="BP825" s="19">
        <f t="shared" si="1872"/>
        <v>10298333.333333334</v>
      </c>
      <c r="BQ825" s="19">
        <f t="shared" si="1872"/>
        <v>12872916.666666668</v>
      </c>
      <c r="BR825" s="19">
        <f t="shared" si="1872"/>
        <v>15447500</v>
      </c>
      <c r="BS825" s="19">
        <f t="shared" si="1872"/>
        <v>12872916.666666668</v>
      </c>
      <c r="BT825" s="19">
        <f t="shared" si="1872"/>
        <v>10298333.333333334</v>
      </c>
      <c r="BU825" s="19">
        <f t="shared" ref="BU825:CZ825" si="1873">SUM(BU803:BU824)</f>
        <v>7723750.0000000009</v>
      </c>
      <c r="BV825" s="19">
        <f t="shared" si="1873"/>
        <v>5149166.6666666679</v>
      </c>
      <c r="BW825" s="19">
        <f t="shared" si="1873"/>
        <v>2574583.333333334</v>
      </c>
      <c r="BX825" s="19">
        <f t="shared" si="1873"/>
        <v>0</v>
      </c>
      <c r="BY825" s="19">
        <f t="shared" si="1873"/>
        <v>0</v>
      </c>
      <c r="BZ825" s="19">
        <f t="shared" si="1873"/>
        <v>0</v>
      </c>
      <c r="CA825" s="19">
        <f t="shared" si="1873"/>
        <v>0</v>
      </c>
      <c r="CB825" s="19">
        <f t="shared" si="1873"/>
        <v>0</v>
      </c>
      <c r="CC825" s="19">
        <f t="shared" si="1873"/>
        <v>0</v>
      </c>
      <c r="CD825" s="19">
        <f t="shared" si="1873"/>
        <v>0</v>
      </c>
      <c r="CE825" s="19">
        <f t="shared" si="1873"/>
        <v>0</v>
      </c>
      <c r="CF825" s="19">
        <f t="shared" si="1873"/>
        <v>0</v>
      </c>
      <c r="CG825" s="19">
        <f t="shared" si="1873"/>
        <v>0</v>
      </c>
      <c r="CH825" s="19">
        <f t="shared" si="1873"/>
        <v>0</v>
      </c>
      <c r="CI825" s="19">
        <f t="shared" si="1873"/>
        <v>0</v>
      </c>
      <c r="CJ825" s="19">
        <f t="shared" si="1873"/>
        <v>0</v>
      </c>
      <c r="CK825" s="19">
        <f t="shared" si="1873"/>
        <v>0</v>
      </c>
      <c r="CL825" s="19">
        <f t="shared" si="1873"/>
        <v>0</v>
      </c>
      <c r="CM825" s="19">
        <f t="shared" si="1873"/>
        <v>0</v>
      </c>
      <c r="CN825" s="19">
        <f t="shared" si="1873"/>
        <v>0</v>
      </c>
      <c r="CO825" s="19">
        <f t="shared" si="1873"/>
        <v>0</v>
      </c>
      <c r="CP825" s="19">
        <f t="shared" si="1873"/>
        <v>0</v>
      </c>
      <c r="CQ825" s="19">
        <f t="shared" si="1873"/>
        <v>0</v>
      </c>
      <c r="CR825" s="19">
        <f t="shared" si="1873"/>
        <v>0</v>
      </c>
      <c r="CS825" s="19">
        <f t="shared" si="1873"/>
        <v>0</v>
      </c>
      <c r="CT825" s="19">
        <f t="shared" si="1873"/>
        <v>0</v>
      </c>
      <c r="CU825" s="19">
        <f t="shared" si="1873"/>
        <v>0</v>
      </c>
      <c r="CV825" s="19">
        <f t="shared" si="1873"/>
        <v>0</v>
      </c>
      <c r="CW825" s="19">
        <f t="shared" si="1873"/>
        <v>0</v>
      </c>
      <c r="CX825" s="19">
        <f t="shared" si="1873"/>
        <v>0</v>
      </c>
      <c r="CY825" s="19">
        <f t="shared" si="1873"/>
        <v>0</v>
      </c>
      <c r="CZ825" s="19">
        <f t="shared" si="1873"/>
        <v>0</v>
      </c>
      <c r="DA825" s="19">
        <f t="shared" ref="DA825:DY825" si="1874">SUM(DA803:DA824)</f>
        <v>0</v>
      </c>
      <c r="DB825" s="19">
        <f t="shared" si="1874"/>
        <v>0</v>
      </c>
      <c r="DC825" s="19">
        <f t="shared" si="1874"/>
        <v>0</v>
      </c>
      <c r="DD825" s="19">
        <f t="shared" si="1874"/>
        <v>0</v>
      </c>
      <c r="DE825" s="19">
        <f t="shared" si="1874"/>
        <v>0</v>
      </c>
      <c r="DF825" s="19">
        <f t="shared" si="1874"/>
        <v>0</v>
      </c>
      <c r="DG825" s="19">
        <f t="shared" si="1874"/>
        <v>0</v>
      </c>
      <c r="DH825" s="19">
        <f t="shared" si="1874"/>
        <v>0</v>
      </c>
      <c r="DI825" s="19">
        <f t="shared" si="1874"/>
        <v>0</v>
      </c>
      <c r="DJ825" s="19">
        <f t="shared" si="1874"/>
        <v>0</v>
      </c>
      <c r="DK825" s="19">
        <f t="shared" si="1874"/>
        <v>0</v>
      </c>
      <c r="DL825" s="19">
        <f t="shared" si="1874"/>
        <v>0</v>
      </c>
      <c r="DM825" s="19">
        <f t="shared" si="1874"/>
        <v>0</v>
      </c>
      <c r="DN825" s="19">
        <f t="shared" si="1874"/>
        <v>0</v>
      </c>
      <c r="DO825" s="19">
        <f t="shared" si="1874"/>
        <v>0</v>
      </c>
      <c r="DP825" s="19">
        <f t="shared" si="1874"/>
        <v>0</v>
      </c>
      <c r="DQ825" s="19">
        <f t="shared" si="1874"/>
        <v>0</v>
      </c>
      <c r="DR825" s="19">
        <f t="shared" si="1874"/>
        <v>0</v>
      </c>
      <c r="DS825" s="19">
        <f t="shared" si="1874"/>
        <v>0</v>
      </c>
      <c r="DT825" s="19">
        <f t="shared" si="1874"/>
        <v>0</v>
      </c>
      <c r="DU825" s="19">
        <f t="shared" si="1874"/>
        <v>0</v>
      </c>
      <c r="DV825" s="19">
        <f t="shared" si="1874"/>
        <v>0</v>
      </c>
      <c r="DW825" s="19">
        <f t="shared" si="1874"/>
        <v>0</v>
      </c>
      <c r="DX825" s="19">
        <f t="shared" si="1874"/>
        <v>0</v>
      </c>
      <c r="DY825" s="19">
        <f t="shared" si="1874"/>
        <v>0</v>
      </c>
      <c r="EF825" s="110"/>
    </row>
    <row r="827" spans="1:136" x14ac:dyDescent="0.3">
      <c r="A827" s="8" t="s">
        <v>151</v>
      </c>
      <c r="B827" s="4"/>
      <c r="C827" s="4"/>
      <c r="D827" s="9"/>
      <c r="E827" s="9"/>
      <c r="F827" s="9"/>
      <c r="G827" s="7"/>
    </row>
    <row r="829" spans="1:136" x14ac:dyDescent="0.3">
      <c r="B829" s="2" t="str">
        <f>Product!$D$2</f>
        <v>Phase 1</v>
      </c>
      <c r="C829" s="2" t="str">
        <f>Product!$D$3</f>
        <v>50' Wide</v>
      </c>
      <c r="D829" s="127"/>
      <c r="E829" s="129"/>
      <c r="F829" s="128"/>
      <c r="G829" s="11">
        <f>SUM(H829:DZ829)</f>
        <v>753951190.32205713</v>
      </c>
      <c r="I829" s="12">
        <f t="shared" ref="I829:AN829" si="1875">H829+(-I356-I404-I452-I500-I548-I781)</f>
        <v>600000</v>
      </c>
      <c r="J829" s="12">
        <f t="shared" si="1875"/>
        <v>605142.57970545394</v>
      </c>
      <c r="K829" s="12">
        <f t="shared" si="1875"/>
        <v>766301.34325942711</v>
      </c>
      <c r="L829" s="12">
        <f t="shared" si="1875"/>
        <v>903354.26444408484</v>
      </c>
      <c r="M829" s="12">
        <f t="shared" si="1875"/>
        <v>1044424.8260236285</v>
      </c>
      <c r="N829" s="12">
        <f t="shared" si="1875"/>
        <v>1193530.6683929439</v>
      </c>
      <c r="O829" s="12">
        <f t="shared" si="1875"/>
        <v>1366742.3531315748</v>
      </c>
      <c r="P829" s="12">
        <f t="shared" si="1875"/>
        <v>1520669.3639747533</v>
      </c>
      <c r="Q829" s="12">
        <f t="shared" si="1875"/>
        <v>2356203.4309758861</v>
      </c>
      <c r="R829" s="12">
        <f t="shared" si="1875"/>
        <v>3197541.0260559963</v>
      </c>
      <c r="S829" s="12">
        <f t="shared" si="1875"/>
        <v>4045485.6772940606</v>
      </c>
      <c r="T829" s="12">
        <f t="shared" si="1875"/>
        <v>4923339.6989804171</v>
      </c>
      <c r="U829" s="12">
        <f t="shared" si="1875"/>
        <v>5777266.7098235954</v>
      </c>
      <c r="V829" s="12">
        <f t="shared" si="1875"/>
        <v>6626551.3837190475</v>
      </c>
      <c r="W829" s="12">
        <f t="shared" si="1875"/>
        <v>6666014.8891406367</v>
      </c>
      <c r="X829" s="12">
        <f t="shared" si="1875"/>
        <v>6690836.0576144997</v>
      </c>
      <c r="Y829" s="12">
        <f t="shared" si="1875"/>
        <v>6705836.0576144997</v>
      </c>
      <c r="Z829" s="12">
        <f t="shared" si="1875"/>
        <v>6715836.0576144997</v>
      </c>
      <c r="AA829" s="12">
        <f t="shared" si="1875"/>
        <v>6720836.0576144997</v>
      </c>
      <c r="AB829" s="12">
        <f t="shared" si="1875"/>
        <v>6720836.0576144997</v>
      </c>
      <c r="AC829" s="12">
        <f t="shared" si="1875"/>
        <v>6720836.0576144997</v>
      </c>
      <c r="AD829" s="12">
        <f t="shared" si="1875"/>
        <v>6720836.0576144997</v>
      </c>
      <c r="AE829" s="12">
        <f t="shared" si="1875"/>
        <v>6720836.0576144997</v>
      </c>
      <c r="AF829" s="12">
        <f t="shared" si="1875"/>
        <v>6720836.0576144997</v>
      </c>
      <c r="AG829" s="12">
        <f t="shared" si="1875"/>
        <v>6720836.0576144997</v>
      </c>
      <c r="AH829" s="12">
        <f t="shared" si="1875"/>
        <v>6720836.0576144997</v>
      </c>
      <c r="AI829" s="12">
        <f t="shared" si="1875"/>
        <v>6720836.0576144997</v>
      </c>
      <c r="AJ829" s="12">
        <f t="shared" si="1875"/>
        <v>6720836.0576144997</v>
      </c>
      <c r="AK829" s="12">
        <f t="shared" si="1875"/>
        <v>6720836.0576144997</v>
      </c>
      <c r="AL829" s="12">
        <f t="shared" si="1875"/>
        <v>6720836.0576144997</v>
      </c>
      <c r="AM829" s="12">
        <f t="shared" si="1875"/>
        <v>6720836.0576144997</v>
      </c>
      <c r="AN829" s="12">
        <f t="shared" si="1875"/>
        <v>6720836.0576144997</v>
      </c>
      <c r="AO829" s="12">
        <f t="shared" ref="AO829:BT829" si="1876">AN829+(-AO356-AO404-AO452-AO500-AO548-AO781)</f>
        <v>6720836.0576144997</v>
      </c>
      <c r="AP829" s="12">
        <f t="shared" si="1876"/>
        <v>6720836.0576144997</v>
      </c>
      <c r="AQ829" s="12">
        <f t="shared" si="1876"/>
        <v>6720836.0576144997</v>
      </c>
      <c r="AR829" s="12">
        <f t="shared" si="1876"/>
        <v>6720836.0576144997</v>
      </c>
      <c r="AS829" s="12">
        <f t="shared" si="1876"/>
        <v>6720836.0576144997</v>
      </c>
      <c r="AT829" s="12">
        <f t="shared" si="1876"/>
        <v>6720836.0576144997</v>
      </c>
      <c r="AU829" s="12">
        <f t="shared" si="1876"/>
        <v>6720836.0576144997</v>
      </c>
      <c r="AV829" s="12">
        <f t="shared" si="1876"/>
        <v>6720836.0576144997</v>
      </c>
      <c r="AW829" s="12">
        <f t="shared" si="1876"/>
        <v>6720836.0576144997</v>
      </c>
      <c r="AX829" s="12">
        <f t="shared" si="1876"/>
        <v>6720836.0576144997</v>
      </c>
      <c r="AY829" s="12">
        <f t="shared" si="1876"/>
        <v>6720836.0576144997</v>
      </c>
      <c r="AZ829" s="12">
        <f t="shared" si="1876"/>
        <v>6720836.0576144997</v>
      </c>
      <c r="BA829" s="12">
        <f t="shared" si="1876"/>
        <v>6720836.0576144997</v>
      </c>
      <c r="BB829" s="12">
        <f t="shared" si="1876"/>
        <v>6720836.0576144997</v>
      </c>
      <c r="BC829" s="12">
        <f t="shared" si="1876"/>
        <v>6720836.0576144997</v>
      </c>
      <c r="BD829" s="12">
        <f t="shared" si="1876"/>
        <v>6720836.0576144997</v>
      </c>
      <c r="BE829" s="12">
        <f t="shared" si="1876"/>
        <v>6720836.0576144997</v>
      </c>
      <c r="BF829" s="12">
        <f t="shared" si="1876"/>
        <v>6720836.0576144997</v>
      </c>
      <c r="BG829" s="12">
        <f t="shared" si="1876"/>
        <v>6720836.0576144997</v>
      </c>
      <c r="BH829" s="12">
        <f t="shared" si="1876"/>
        <v>6720836.0576144997</v>
      </c>
      <c r="BI829" s="12">
        <f t="shared" si="1876"/>
        <v>6720836.0576144997</v>
      </c>
      <c r="BJ829" s="12">
        <f t="shared" si="1876"/>
        <v>6720836.0576144997</v>
      </c>
      <c r="BK829" s="12">
        <f t="shared" si="1876"/>
        <v>6720836.0576144997</v>
      </c>
      <c r="BL829" s="12">
        <f t="shared" si="1876"/>
        <v>6720836.0576144997</v>
      </c>
      <c r="BM829" s="12">
        <f t="shared" si="1876"/>
        <v>6720836.0576144997</v>
      </c>
      <c r="BN829" s="12">
        <f t="shared" si="1876"/>
        <v>6720836.0576144997</v>
      </c>
      <c r="BO829" s="12">
        <f t="shared" si="1876"/>
        <v>6720836.0576144997</v>
      </c>
      <c r="BP829" s="12">
        <f t="shared" si="1876"/>
        <v>6720836.0576144997</v>
      </c>
      <c r="BQ829" s="12">
        <f t="shared" si="1876"/>
        <v>6720836.0576144997</v>
      </c>
      <c r="BR829" s="12">
        <f t="shared" si="1876"/>
        <v>6720836.0576144997</v>
      </c>
      <c r="BS829" s="12">
        <f t="shared" si="1876"/>
        <v>6720836.0576144997</v>
      </c>
      <c r="BT829" s="12">
        <f t="shared" si="1876"/>
        <v>6720836.0576144997</v>
      </c>
      <c r="BU829" s="12">
        <f t="shared" ref="BU829:CZ829" si="1877">BT829+(-BU356-BU404-BU452-BU500-BU548-BU781)</f>
        <v>6720836.0576144997</v>
      </c>
      <c r="BV829" s="12">
        <f t="shared" si="1877"/>
        <v>6720836.0576144997</v>
      </c>
      <c r="BW829" s="12">
        <f t="shared" si="1877"/>
        <v>6720836.0576144997</v>
      </c>
      <c r="BX829" s="12">
        <f t="shared" si="1877"/>
        <v>6720836.0576144997</v>
      </c>
      <c r="BY829" s="12">
        <f t="shared" si="1877"/>
        <v>6720836.0576144997</v>
      </c>
      <c r="BZ829" s="12">
        <f t="shared" si="1877"/>
        <v>6720836.0576144997</v>
      </c>
      <c r="CA829" s="12">
        <f t="shared" si="1877"/>
        <v>6720836.0576144997</v>
      </c>
      <c r="CB829" s="12">
        <f t="shared" si="1877"/>
        <v>6720836.0576144997</v>
      </c>
      <c r="CC829" s="12">
        <f t="shared" si="1877"/>
        <v>6720836.0576144997</v>
      </c>
      <c r="CD829" s="12">
        <f t="shared" si="1877"/>
        <v>6720836.0576144997</v>
      </c>
      <c r="CE829" s="12">
        <f t="shared" si="1877"/>
        <v>6720836.0576144997</v>
      </c>
      <c r="CF829" s="12">
        <f t="shared" si="1877"/>
        <v>6720836.0576144997</v>
      </c>
      <c r="CG829" s="12">
        <f t="shared" si="1877"/>
        <v>6720836.0576144997</v>
      </c>
      <c r="CH829" s="12">
        <f t="shared" si="1877"/>
        <v>6720836.0576144997</v>
      </c>
      <c r="CI829" s="12">
        <f t="shared" si="1877"/>
        <v>6720836.0576144997</v>
      </c>
      <c r="CJ829" s="12">
        <f t="shared" si="1877"/>
        <v>6720836.0576144997</v>
      </c>
      <c r="CK829" s="12">
        <f t="shared" si="1877"/>
        <v>6720836.0576144997</v>
      </c>
      <c r="CL829" s="12">
        <f t="shared" si="1877"/>
        <v>6720836.0576144997</v>
      </c>
      <c r="CM829" s="12">
        <f t="shared" si="1877"/>
        <v>6720836.0576144997</v>
      </c>
      <c r="CN829" s="12">
        <f t="shared" si="1877"/>
        <v>6720836.0576144997</v>
      </c>
      <c r="CO829" s="12">
        <f t="shared" si="1877"/>
        <v>6720836.0576144997</v>
      </c>
      <c r="CP829" s="12">
        <f t="shared" si="1877"/>
        <v>6720836.0576144997</v>
      </c>
      <c r="CQ829" s="12">
        <f t="shared" si="1877"/>
        <v>6720836.0576144997</v>
      </c>
      <c r="CR829" s="12">
        <f t="shared" si="1877"/>
        <v>6720836.0576144997</v>
      </c>
      <c r="CS829" s="12">
        <f t="shared" si="1877"/>
        <v>6720836.0576144997</v>
      </c>
      <c r="CT829" s="12">
        <f t="shared" si="1877"/>
        <v>6720836.0576144997</v>
      </c>
      <c r="CU829" s="12">
        <f t="shared" si="1877"/>
        <v>6720836.0576144997</v>
      </c>
      <c r="CV829" s="12">
        <f t="shared" si="1877"/>
        <v>6720836.0576144997</v>
      </c>
      <c r="CW829" s="12">
        <f t="shared" si="1877"/>
        <v>6720836.0576144997</v>
      </c>
      <c r="CX829" s="12">
        <f t="shared" si="1877"/>
        <v>6720836.0576144997</v>
      </c>
      <c r="CY829" s="12">
        <f t="shared" si="1877"/>
        <v>6720836.0576144997</v>
      </c>
      <c r="CZ829" s="12">
        <f t="shared" si="1877"/>
        <v>6720836.0576144997</v>
      </c>
      <c r="DA829" s="12">
        <f t="shared" ref="DA829:DY829" si="1878">CZ829+(-DA356-DA404-DA452-DA500-DA548-DA781)</f>
        <v>6720836.0576144997</v>
      </c>
      <c r="DB829" s="12">
        <f t="shared" si="1878"/>
        <v>6720836.0576144997</v>
      </c>
      <c r="DC829" s="12">
        <f t="shared" si="1878"/>
        <v>6720836.0576144997</v>
      </c>
      <c r="DD829" s="12">
        <f t="shared" si="1878"/>
        <v>6720836.0576144997</v>
      </c>
      <c r="DE829" s="12">
        <f t="shared" si="1878"/>
        <v>6720836.0576144997</v>
      </c>
      <c r="DF829" s="12">
        <f t="shared" si="1878"/>
        <v>6720836.0576144997</v>
      </c>
      <c r="DG829" s="12">
        <f t="shared" si="1878"/>
        <v>6720836.0576144997</v>
      </c>
      <c r="DH829" s="12">
        <f t="shared" si="1878"/>
        <v>6720836.0576144997</v>
      </c>
      <c r="DI829" s="12">
        <f t="shared" si="1878"/>
        <v>6720836.0576144997</v>
      </c>
      <c r="DJ829" s="12">
        <f t="shared" si="1878"/>
        <v>6720836.0576144997</v>
      </c>
      <c r="DK829" s="12">
        <f t="shared" si="1878"/>
        <v>6720836.0576144997</v>
      </c>
      <c r="DL829" s="12">
        <f t="shared" si="1878"/>
        <v>6720836.0576144997</v>
      </c>
      <c r="DM829" s="12">
        <f t="shared" si="1878"/>
        <v>6720836.0576144997</v>
      </c>
      <c r="DN829" s="12">
        <f t="shared" si="1878"/>
        <v>6720836.0576144997</v>
      </c>
      <c r="DO829" s="12">
        <f t="shared" si="1878"/>
        <v>6720836.0576144997</v>
      </c>
      <c r="DP829" s="12">
        <f t="shared" si="1878"/>
        <v>6720836.0576144997</v>
      </c>
      <c r="DQ829" s="12">
        <f t="shared" si="1878"/>
        <v>6720836.0576144997</v>
      </c>
      <c r="DR829" s="12">
        <f t="shared" si="1878"/>
        <v>6720836.0576144997</v>
      </c>
      <c r="DS829" s="12">
        <f t="shared" si="1878"/>
        <v>6720836.0576144997</v>
      </c>
      <c r="DT829" s="12">
        <f t="shared" si="1878"/>
        <v>6720836.0576144997</v>
      </c>
      <c r="DU829" s="12">
        <f t="shared" si="1878"/>
        <v>6720836.0576144997</v>
      </c>
      <c r="DV829" s="12">
        <f t="shared" si="1878"/>
        <v>6720836.0576144997</v>
      </c>
      <c r="DW829" s="12">
        <f t="shared" si="1878"/>
        <v>6720836.0576144997</v>
      </c>
      <c r="DX829" s="12">
        <f t="shared" si="1878"/>
        <v>6720836.0576144997</v>
      </c>
      <c r="DY829" s="12">
        <f t="shared" si="1878"/>
        <v>6720836.0576144997</v>
      </c>
    </row>
    <row r="830" spans="1:136" x14ac:dyDescent="0.3">
      <c r="B830" s="2" t="str">
        <f>Product!$E$2</f>
        <v>Phase 1</v>
      </c>
      <c r="C830" s="2" t="str">
        <f>Product!$E$3</f>
        <v>60' Wide</v>
      </c>
      <c r="D830" s="127"/>
      <c r="E830" s="129"/>
      <c r="F830" s="128"/>
      <c r="G830" s="11">
        <f>SUM(H830:DZ830)</f>
        <v>762151721.15228987</v>
      </c>
      <c r="I830" s="12">
        <f t="shared" ref="I830:AN830" si="1879">H830+(-I357-I405-I453-I501-I549-I782)</f>
        <v>600000</v>
      </c>
      <c r="J830" s="12">
        <f t="shared" si="1879"/>
        <v>606098.07412202621</v>
      </c>
      <c r="K830" s="12">
        <f t="shared" si="1879"/>
        <v>773975.15779252304</v>
      </c>
      <c r="L830" s="12">
        <f t="shared" si="1879"/>
        <v>913267.51901602198</v>
      </c>
      <c r="M830" s="12">
        <f t="shared" si="1879"/>
        <v>1057324.0006473539</v>
      </c>
      <c r="N830" s="12">
        <f t="shared" si="1879"/>
        <v>1210908.7230943518</v>
      </c>
      <c r="O830" s="12">
        <f t="shared" si="1879"/>
        <v>1393078.1679883476</v>
      </c>
      <c r="P830" s="12">
        <f t="shared" si="1879"/>
        <v>1552379.8349247451</v>
      </c>
      <c r="Q830" s="12">
        <f t="shared" si="1879"/>
        <v>2393587.1500242758</v>
      </c>
      <c r="R830" s="12">
        <f t="shared" si="1879"/>
        <v>3240747.2892053733</v>
      </c>
      <c r="S830" s="12">
        <f t="shared" si="1879"/>
        <v>4094813.0765496036</v>
      </c>
      <c r="T830" s="12">
        <f t="shared" si="1879"/>
        <v>4983416.4104223987</v>
      </c>
      <c r="U830" s="12">
        <f t="shared" si="1879"/>
        <v>5842718.0773587963</v>
      </c>
      <c r="V830" s="12">
        <f t="shared" si="1879"/>
        <v>6695585.8553163949</v>
      </c>
      <c r="W830" s="12">
        <f t="shared" si="1879"/>
        <v>6737736.6887845937</v>
      </c>
      <c r="X830" s="12">
        <f t="shared" si="1879"/>
        <v>6763453.6332739936</v>
      </c>
      <c r="Y830" s="12">
        <f t="shared" si="1879"/>
        <v>6778453.6332739936</v>
      </c>
      <c r="Z830" s="12">
        <f t="shared" si="1879"/>
        <v>6788453.6332739936</v>
      </c>
      <c r="AA830" s="12">
        <f t="shared" si="1879"/>
        <v>6793453.6332739936</v>
      </c>
      <c r="AB830" s="12">
        <f t="shared" si="1879"/>
        <v>6793453.6332739936</v>
      </c>
      <c r="AC830" s="12">
        <f t="shared" si="1879"/>
        <v>6793453.6332739936</v>
      </c>
      <c r="AD830" s="12">
        <f t="shared" si="1879"/>
        <v>6793453.6332739936</v>
      </c>
      <c r="AE830" s="12">
        <f t="shared" si="1879"/>
        <v>6793453.6332739936</v>
      </c>
      <c r="AF830" s="12">
        <f t="shared" si="1879"/>
        <v>6793453.6332739936</v>
      </c>
      <c r="AG830" s="12">
        <f t="shared" si="1879"/>
        <v>6793453.6332739936</v>
      </c>
      <c r="AH830" s="12">
        <f t="shared" si="1879"/>
        <v>6793453.6332739936</v>
      </c>
      <c r="AI830" s="12">
        <f t="shared" si="1879"/>
        <v>6793453.6332739936</v>
      </c>
      <c r="AJ830" s="12">
        <f t="shared" si="1879"/>
        <v>6793453.6332739936</v>
      </c>
      <c r="AK830" s="12">
        <f t="shared" si="1879"/>
        <v>6793453.6332739936</v>
      </c>
      <c r="AL830" s="12">
        <f t="shared" si="1879"/>
        <v>6793453.6332739936</v>
      </c>
      <c r="AM830" s="12">
        <f t="shared" si="1879"/>
        <v>6793453.6332739936</v>
      </c>
      <c r="AN830" s="12">
        <f t="shared" si="1879"/>
        <v>6793453.6332739936</v>
      </c>
      <c r="AO830" s="12">
        <f t="shared" ref="AO830:BT830" si="1880">AN830+(-AO357-AO405-AO453-AO501-AO549-AO782)</f>
        <v>6793453.6332739936</v>
      </c>
      <c r="AP830" s="12">
        <f t="shared" si="1880"/>
        <v>6793453.6332739936</v>
      </c>
      <c r="AQ830" s="12">
        <f t="shared" si="1880"/>
        <v>6793453.6332739936</v>
      </c>
      <c r="AR830" s="12">
        <f t="shared" si="1880"/>
        <v>6793453.6332739936</v>
      </c>
      <c r="AS830" s="12">
        <f t="shared" si="1880"/>
        <v>6793453.6332739936</v>
      </c>
      <c r="AT830" s="12">
        <f t="shared" si="1880"/>
        <v>6793453.6332739936</v>
      </c>
      <c r="AU830" s="12">
        <f t="shared" si="1880"/>
        <v>6793453.6332739936</v>
      </c>
      <c r="AV830" s="12">
        <f t="shared" si="1880"/>
        <v>6793453.6332739936</v>
      </c>
      <c r="AW830" s="12">
        <f t="shared" si="1880"/>
        <v>6793453.6332739936</v>
      </c>
      <c r="AX830" s="12">
        <f t="shared" si="1880"/>
        <v>6793453.6332739936</v>
      </c>
      <c r="AY830" s="12">
        <f t="shared" si="1880"/>
        <v>6793453.6332739936</v>
      </c>
      <c r="AZ830" s="12">
        <f t="shared" si="1880"/>
        <v>6793453.6332739936</v>
      </c>
      <c r="BA830" s="12">
        <f t="shared" si="1880"/>
        <v>6793453.6332739936</v>
      </c>
      <c r="BB830" s="12">
        <f t="shared" si="1880"/>
        <v>6793453.6332739936</v>
      </c>
      <c r="BC830" s="12">
        <f t="shared" si="1880"/>
        <v>6793453.6332739936</v>
      </c>
      <c r="BD830" s="12">
        <f t="shared" si="1880"/>
        <v>6793453.6332739936</v>
      </c>
      <c r="BE830" s="12">
        <f t="shared" si="1880"/>
        <v>6793453.6332739936</v>
      </c>
      <c r="BF830" s="12">
        <f t="shared" si="1880"/>
        <v>6793453.6332739936</v>
      </c>
      <c r="BG830" s="12">
        <f t="shared" si="1880"/>
        <v>6793453.6332739936</v>
      </c>
      <c r="BH830" s="12">
        <f t="shared" si="1880"/>
        <v>6793453.6332739936</v>
      </c>
      <c r="BI830" s="12">
        <f t="shared" si="1880"/>
        <v>6793453.6332739936</v>
      </c>
      <c r="BJ830" s="12">
        <f t="shared" si="1880"/>
        <v>6793453.6332739936</v>
      </c>
      <c r="BK830" s="12">
        <f t="shared" si="1880"/>
        <v>6793453.6332739936</v>
      </c>
      <c r="BL830" s="12">
        <f t="shared" si="1880"/>
        <v>6793453.6332739936</v>
      </c>
      <c r="BM830" s="12">
        <f t="shared" si="1880"/>
        <v>6793453.6332739936</v>
      </c>
      <c r="BN830" s="12">
        <f t="shared" si="1880"/>
        <v>6793453.6332739936</v>
      </c>
      <c r="BO830" s="12">
        <f t="shared" si="1880"/>
        <v>6793453.6332739936</v>
      </c>
      <c r="BP830" s="12">
        <f t="shared" si="1880"/>
        <v>6793453.6332739936</v>
      </c>
      <c r="BQ830" s="12">
        <f t="shared" si="1880"/>
        <v>6793453.6332739936</v>
      </c>
      <c r="BR830" s="12">
        <f t="shared" si="1880"/>
        <v>6793453.6332739936</v>
      </c>
      <c r="BS830" s="12">
        <f t="shared" si="1880"/>
        <v>6793453.6332739936</v>
      </c>
      <c r="BT830" s="12">
        <f t="shared" si="1880"/>
        <v>6793453.6332739936</v>
      </c>
      <c r="BU830" s="12">
        <f t="shared" ref="BU830:CZ830" si="1881">BT830+(-BU357-BU405-BU453-BU501-BU549-BU782)</f>
        <v>6793453.6332739936</v>
      </c>
      <c r="BV830" s="12">
        <f t="shared" si="1881"/>
        <v>6793453.6332739936</v>
      </c>
      <c r="BW830" s="12">
        <f t="shared" si="1881"/>
        <v>6793453.6332739936</v>
      </c>
      <c r="BX830" s="12">
        <f t="shared" si="1881"/>
        <v>6793453.6332739936</v>
      </c>
      <c r="BY830" s="12">
        <f t="shared" si="1881"/>
        <v>6793453.6332739936</v>
      </c>
      <c r="BZ830" s="12">
        <f t="shared" si="1881"/>
        <v>6793453.6332739936</v>
      </c>
      <c r="CA830" s="12">
        <f t="shared" si="1881"/>
        <v>6793453.6332739936</v>
      </c>
      <c r="CB830" s="12">
        <f t="shared" si="1881"/>
        <v>6793453.6332739936</v>
      </c>
      <c r="CC830" s="12">
        <f t="shared" si="1881"/>
        <v>6793453.6332739936</v>
      </c>
      <c r="CD830" s="12">
        <f t="shared" si="1881"/>
        <v>6793453.6332739936</v>
      </c>
      <c r="CE830" s="12">
        <f t="shared" si="1881"/>
        <v>6793453.6332739936</v>
      </c>
      <c r="CF830" s="12">
        <f t="shared" si="1881"/>
        <v>6793453.6332739936</v>
      </c>
      <c r="CG830" s="12">
        <f t="shared" si="1881"/>
        <v>6793453.6332739936</v>
      </c>
      <c r="CH830" s="12">
        <f t="shared" si="1881"/>
        <v>6793453.6332739936</v>
      </c>
      <c r="CI830" s="12">
        <f t="shared" si="1881"/>
        <v>6793453.6332739936</v>
      </c>
      <c r="CJ830" s="12">
        <f t="shared" si="1881"/>
        <v>6793453.6332739936</v>
      </c>
      <c r="CK830" s="12">
        <f t="shared" si="1881"/>
        <v>6793453.6332739936</v>
      </c>
      <c r="CL830" s="12">
        <f t="shared" si="1881"/>
        <v>6793453.6332739936</v>
      </c>
      <c r="CM830" s="12">
        <f t="shared" si="1881"/>
        <v>6793453.6332739936</v>
      </c>
      <c r="CN830" s="12">
        <f t="shared" si="1881"/>
        <v>6793453.6332739936</v>
      </c>
      <c r="CO830" s="12">
        <f t="shared" si="1881"/>
        <v>6793453.6332739936</v>
      </c>
      <c r="CP830" s="12">
        <f t="shared" si="1881"/>
        <v>6793453.6332739936</v>
      </c>
      <c r="CQ830" s="12">
        <f t="shared" si="1881"/>
        <v>6793453.6332739936</v>
      </c>
      <c r="CR830" s="12">
        <f t="shared" si="1881"/>
        <v>6793453.6332739936</v>
      </c>
      <c r="CS830" s="12">
        <f t="shared" si="1881"/>
        <v>6793453.6332739936</v>
      </c>
      <c r="CT830" s="12">
        <f t="shared" si="1881"/>
        <v>6793453.6332739936</v>
      </c>
      <c r="CU830" s="12">
        <f t="shared" si="1881"/>
        <v>6793453.6332739936</v>
      </c>
      <c r="CV830" s="12">
        <f t="shared" si="1881"/>
        <v>6793453.6332739936</v>
      </c>
      <c r="CW830" s="12">
        <f t="shared" si="1881"/>
        <v>6793453.6332739936</v>
      </c>
      <c r="CX830" s="12">
        <f t="shared" si="1881"/>
        <v>6793453.6332739936</v>
      </c>
      <c r="CY830" s="12">
        <f t="shared" si="1881"/>
        <v>6793453.6332739936</v>
      </c>
      <c r="CZ830" s="12">
        <f t="shared" si="1881"/>
        <v>6793453.6332739936</v>
      </c>
      <c r="DA830" s="12">
        <f t="shared" ref="DA830:DY830" si="1882">CZ830+(-DA357-DA405-DA453-DA501-DA549-DA782)</f>
        <v>6793453.6332739936</v>
      </c>
      <c r="DB830" s="12">
        <f t="shared" si="1882"/>
        <v>6793453.6332739936</v>
      </c>
      <c r="DC830" s="12">
        <f t="shared" si="1882"/>
        <v>6793453.6332739936</v>
      </c>
      <c r="DD830" s="12">
        <f t="shared" si="1882"/>
        <v>6793453.6332739936</v>
      </c>
      <c r="DE830" s="12">
        <f t="shared" si="1882"/>
        <v>6793453.6332739936</v>
      </c>
      <c r="DF830" s="12">
        <f t="shared" si="1882"/>
        <v>6793453.6332739936</v>
      </c>
      <c r="DG830" s="12">
        <f t="shared" si="1882"/>
        <v>6793453.6332739936</v>
      </c>
      <c r="DH830" s="12">
        <f t="shared" si="1882"/>
        <v>6793453.6332739936</v>
      </c>
      <c r="DI830" s="12">
        <f t="shared" si="1882"/>
        <v>6793453.6332739936</v>
      </c>
      <c r="DJ830" s="12">
        <f t="shared" si="1882"/>
        <v>6793453.6332739936</v>
      </c>
      <c r="DK830" s="12">
        <f t="shared" si="1882"/>
        <v>6793453.6332739936</v>
      </c>
      <c r="DL830" s="12">
        <f t="shared" si="1882"/>
        <v>6793453.6332739936</v>
      </c>
      <c r="DM830" s="12">
        <f t="shared" si="1882"/>
        <v>6793453.6332739936</v>
      </c>
      <c r="DN830" s="12">
        <f t="shared" si="1882"/>
        <v>6793453.6332739936</v>
      </c>
      <c r="DO830" s="12">
        <f t="shared" si="1882"/>
        <v>6793453.6332739936</v>
      </c>
      <c r="DP830" s="12">
        <f t="shared" si="1882"/>
        <v>6793453.6332739936</v>
      </c>
      <c r="DQ830" s="12">
        <f t="shared" si="1882"/>
        <v>6793453.6332739936</v>
      </c>
      <c r="DR830" s="12">
        <f t="shared" si="1882"/>
        <v>6793453.6332739936</v>
      </c>
      <c r="DS830" s="12">
        <f t="shared" si="1882"/>
        <v>6793453.6332739936</v>
      </c>
      <c r="DT830" s="12">
        <f t="shared" si="1882"/>
        <v>6793453.6332739936</v>
      </c>
      <c r="DU830" s="12">
        <f t="shared" si="1882"/>
        <v>6793453.6332739936</v>
      </c>
      <c r="DV830" s="12">
        <f t="shared" si="1882"/>
        <v>6793453.6332739936</v>
      </c>
      <c r="DW830" s="12">
        <f t="shared" si="1882"/>
        <v>6793453.6332739936</v>
      </c>
      <c r="DX830" s="12">
        <f t="shared" si="1882"/>
        <v>6793453.6332739936</v>
      </c>
      <c r="DY830" s="12">
        <f t="shared" si="1882"/>
        <v>6793453.6332739936</v>
      </c>
    </row>
    <row r="831" spans="1:136" x14ac:dyDescent="0.3">
      <c r="B831" s="2" t="str">
        <f>Product!$F$2</f>
        <v>Phase 1</v>
      </c>
      <c r="C831" s="2" t="str">
        <f>Product!$F$3</f>
        <v>75' Wide</v>
      </c>
      <c r="D831" s="127"/>
      <c r="E831" s="129"/>
      <c r="F831" s="128"/>
      <c r="G831" s="11">
        <f>SUM(H831:DZ831)</f>
        <v>514057088.52565289</v>
      </c>
      <c r="I831" s="12">
        <f t="shared" ref="I831:AN831" si="1883">H831+(-I358-I406-I454-I502-I550-I783)</f>
        <v>400000</v>
      </c>
      <c r="J831" s="12">
        <f t="shared" si="1883"/>
        <v>404759.34617251984</v>
      </c>
      <c r="K831" s="12">
        <f t="shared" si="1883"/>
        <v>521556.83228138322</v>
      </c>
      <c r="L831" s="12">
        <f t="shared" si="1883"/>
        <v>616044.88320655993</v>
      </c>
      <c r="M831" s="12">
        <f t="shared" si="1883"/>
        <v>714251.17332901771</v>
      </c>
      <c r="N831" s="12">
        <f t="shared" si="1883"/>
        <v>819893.94184603775</v>
      </c>
      <c r="O831" s="12">
        <f t="shared" si="1883"/>
        <v>947846.14554674446</v>
      </c>
      <c r="P831" s="12">
        <f t="shared" si="1883"/>
        <v>1057950.8011005018</v>
      </c>
      <c r="Q831" s="12">
        <f t="shared" si="1883"/>
        <v>1622876.0856665052</v>
      </c>
      <c r="R831" s="12">
        <f t="shared" si="1883"/>
        <v>2191878.3514052979</v>
      </c>
      <c r="S831" s="12">
        <f t="shared" si="1883"/>
        <v>2765701.2461563363</v>
      </c>
      <c r="T831" s="12">
        <f t="shared" si="1883"/>
        <v>3365910.5572638512</v>
      </c>
      <c r="U831" s="12">
        <f t="shared" si="1883"/>
        <v>3942681.8794842754</v>
      </c>
      <c r="V831" s="12">
        <f t="shared" si="1883"/>
        <v>4513862.7609645575</v>
      </c>
      <c r="W831" s="12">
        <f t="shared" si="1883"/>
        <v>4543915.0887414366</v>
      </c>
      <c r="X831" s="12">
        <f t="shared" si="1883"/>
        <v>4561710.3091115076</v>
      </c>
      <c r="Y831" s="12">
        <f t="shared" si="1883"/>
        <v>4571710.3091115076</v>
      </c>
      <c r="Z831" s="12">
        <f t="shared" si="1883"/>
        <v>4578376.9757781746</v>
      </c>
      <c r="AA831" s="12">
        <f t="shared" si="1883"/>
        <v>4581710.3091115076</v>
      </c>
      <c r="AB831" s="12">
        <f t="shared" si="1883"/>
        <v>4581710.3091115076</v>
      </c>
      <c r="AC831" s="12">
        <f t="shared" si="1883"/>
        <v>4581710.3091115076</v>
      </c>
      <c r="AD831" s="12">
        <f t="shared" si="1883"/>
        <v>4581710.3091115076</v>
      </c>
      <c r="AE831" s="12">
        <f t="shared" si="1883"/>
        <v>4581710.3091115076</v>
      </c>
      <c r="AF831" s="12">
        <f t="shared" si="1883"/>
        <v>4581710.3091115076</v>
      </c>
      <c r="AG831" s="12">
        <f t="shared" si="1883"/>
        <v>4581710.3091115076</v>
      </c>
      <c r="AH831" s="12">
        <f t="shared" si="1883"/>
        <v>4581710.3091115076</v>
      </c>
      <c r="AI831" s="12">
        <f t="shared" si="1883"/>
        <v>4581710.3091115076</v>
      </c>
      <c r="AJ831" s="12">
        <f t="shared" si="1883"/>
        <v>4581710.3091115076</v>
      </c>
      <c r="AK831" s="12">
        <f t="shared" si="1883"/>
        <v>4581710.3091115076</v>
      </c>
      <c r="AL831" s="12">
        <f t="shared" si="1883"/>
        <v>4581710.3091115076</v>
      </c>
      <c r="AM831" s="12">
        <f t="shared" si="1883"/>
        <v>4581710.3091115076</v>
      </c>
      <c r="AN831" s="12">
        <f t="shared" si="1883"/>
        <v>4581710.3091115076</v>
      </c>
      <c r="AO831" s="12">
        <f t="shared" ref="AO831:BT831" si="1884">AN831+(-AO358-AO406-AO454-AO502-AO550-AO783)</f>
        <v>4581710.3091115076</v>
      </c>
      <c r="AP831" s="12">
        <f t="shared" si="1884"/>
        <v>4581710.3091115076</v>
      </c>
      <c r="AQ831" s="12">
        <f t="shared" si="1884"/>
        <v>4581710.3091115076</v>
      </c>
      <c r="AR831" s="12">
        <f t="shared" si="1884"/>
        <v>4581710.3091115076</v>
      </c>
      <c r="AS831" s="12">
        <f t="shared" si="1884"/>
        <v>4581710.3091115076</v>
      </c>
      <c r="AT831" s="12">
        <f t="shared" si="1884"/>
        <v>4581710.3091115076</v>
      </c>
      <c r="AU831" s="12">
        <f t="shared" si="1884"/>
        <v>4581710.3091115076</v>
      </c>
      <c r="AV831" s="12">
        <f t="shared" si="1884"/>
        <v>4581710.3091115076</v>
      </c>
      <c r="AW831" s="12">
        <f t="shared" si="1884"/>
        <v>4581710.3091115076</v>
      </c>
      <c r="AX831" s="12">
        <f t="shared" si="1884"/>
        <v>4581710.3091115076</v>
      </c>
      <c r="AY831" s="12">
        <f t="shared" si="1884"/>
        <v>4581710.3091115076</v>
      </c>
      <c r="AZ831" s="12">
        <f t="shared" si="1884"/>
        <v>4581710.3091115076</v>
      </c>
      <c r="BA831" s="12">
        <f t="shared" si="1884"/>
        <v>4581710.3091115076</v>
      </c>
      <c r="BB831" s="12">
        <f t="shared" si="1884"/>
        <v>4581710.3091115076</v>
      </c>
      <c r="BC831" s="12">
        <f t="shared" si="1884"/>
        <v>4581710.3091115076</v>
      </c>
      <c r="BD831" s="12">
        <f t="shared" si="1884"/>
        <v>4581710.3091115076</v>
      </c>
      <c r="BE831" s="12">
        <f t="shared" si="1884"/>
        <v>4581710.3091115076</v>
      </c>
      <c r="BF831" s="12">
        <f t="shared" si="1884"/>
        <v>4581710.3091115076</v>
      </c>
      <c r="BG831" s="12">
        <f t="shared" si="1884"/>
        <v>4581710.3091115076</v>
      </c>
      <c r="BH831" s="12">
        <f t="shared" si="1884"/>
        <v>4581710.3091115076</v>
      </c>
      <c r="BI831" s="12">
        <f t="shared" si="1884"/>
        <v>4581710.3091115076</v>
      </c>
      <c r="BJ831" s="12">
        <f t="shared" si="1884"/>
        <v>4581710.3091115076</v>
      </c>
      <c r="BK831" s="12">
        <f t="shared" si="1884"/>
        <v>4581710.3091115076</v>
      </c>
      <c r="BL831" s="12">
        <f t="shared" si="1884"/>
        <v>4581710.3091115076</v>
      </c>
      <c r="BM831" s="12">
        <f t="shared" si="1884"/>
        <v>4581710.3091115076</v>
      </c>
      <c r="BN831" s="12">
        <f t="shared" si="1884"/>
        <v>4581710.3091115076</v>
      </c>
      <c r="BO831" s="12">
        <f t="shared" si="1884"/>
        <v>4581710.3091115076</v>
      </c>
      <c r="BP831" s="12">
        <f t="shared" si="1884"/>
        <v>4581710.3091115076</v>
      </c>
      <c r="BQ831" s="12">
        <f t="shared" si="1884"/>
        <v>4581710.3091115076</v>
      </c>
      <c r="BR831" s="12">
        <f t="shared" si="1884"/>
        <v>4581710.3091115076</v>
      </c>
      <c r="BS831" s="12">
        <f t="shared" si="1884"/>
        <v>4581710.3091115076</v>
      </c>
      <c r="BT831" s="12">
        <f t="shared" si="1884"/>
        <v>4581710.3091115076</v>
      </c>
      <c r="BU831" s="12">
        <f t="shared" ref="BU831:CZ831" si="1885">BT831+(-BU358-BU406-BU454-BU502-BU550-BU783)</f>
        <v>4581710.3091115076</v>
      </c>
      <c r="BV831" s="12">
        <f t="shared" si="1885"/>
        <v>4581710.3091115076</v>
      </c>
      <c r="BW831" s="12">
        <f t="shared" si="1885"/>
        <v>4581710.3091115076</v>
      </c>
      <c r="BX831" s="12">
        <f t="shared" si="1885"/>
        <v>4581710.3091115076</v>
      </c>
      <c r="BY831" s="12">
        <f t="shared" si="1885"/>
        <v>4581710.3091115076</v>
      </c>
      <c r="BZ831" s="12">
        <f t="shared" si="1885"/>
        <v>4581710.3091115076</v>
      </c>
      <c r="CA831" s="12">
        <f t="shared" si="1885"/>
        <v>4581710.3091115076</v>
      </c>
      <c r="CB831" s="12">
        <f t="shared" si="1885"/>
        <v>4581710.3091115076</v>
      </c>
      <c r="CC831" s="12">
        <f t="shared" si="1885"/>
        <v>4581710.3091115076</v>
      </c>
      <c r="CD831" s="12">
        <f t="shared" si="1885"/>
        <v>4581710.3091115076</v>
      </c>
      <c r="CE831" s="12">
        <f t="shared" si="1885"/>
        <v>4581710.3091115076</v>
      </c>
      <c r="CF831" s="12">
        <f t="shared" si="1885"/>
        <v>4581710.3091115076</v>
      </c>
      <c r="CG831" s="12">
        <f t="shared" si="1885"/>
        <v>4581710.3091115076</v>
      </c>
      <c r="CH831" s="12">
        <f t="shared" si="1885"/>
        <v>4581710.3091115076</v>
      </c>
      <c r="CI831" s="12">
        <f t="shared" si="1885"/>
        <v>4581710.3091115076</v>
      </c>
      <c r="CJ831" s="12">
        <f t="shared" si="1885"/>
        <v>4581710.3091115076</v>
      </c>
      <c r="CK831" s="12">
        <f t="shared" si="1885"/>
        <v>4581710.3091115076</v>
      </c>
      <c r="CL831" s="12">
        <f t="shared" si="1885"/>
        <v>4581710.3091115076</v>
      </c>
      <c r="CM831" s="12">
        <f t="shared" si="1885"/>
        <v>4581710.3091115076</v>
      </c>
      <c r="CN831" s="12">
        <f t="shared" si="1885"/>
        <v>4581710.3091115076</v>
      </c>
      <c r="CO831" s="12">
        <f t="shared" si="1885"/>
        <v>4581710.3091115076</v>
      </c>
      <c r="CP831" s="12">
        <f t="shared" si="1885"/>
        <v>4581710.3091115076</v>
      </c>
      <c r="CQ831" s="12">
        <f t="shared" si="1885"/>
        <v>4581710.3091115076</v>
      </c>
      <c r="CR831" s="12">
        <f t="shared" si="1885"/>
        <v>4581710.3091115076</v>
      </c>
      <c r="CS831" s="12">
        <f t="shared" si="1885"/>
        <v>4581710.3091115076</v>
      </c>
      <c r="CT831" s="12">
        <f t="shared" si="1885"/>
        <v>4581710.3091115076</v>
      </c>
      <c r="CU831" s="12">
        <f t="shared" si="1885"/>
        <v>4581710.3091115076</v>
      </c>
      <c r="CV831" s="12">
        <f t="shared" si="1885"/>
        <v>4581710.3091115076</v>
      </c>
      <c r="CW831" s="12">
        <f t="shared" si="1885"/>
        <v>4581710.3091115076</v>
      </c>
      <c r="CX831" s="12">
        <f t="shared" si="1885"/>
        <v>4581710.3091115076</v>
      </c>
      <c r="CY831" s="12">
        <f t="shared" si="1885"/>
        <v>4581710.3091115076</v>
      </c>
      <c r="CZ831" s="12">
        <f t="shared" si="1885"/>
        <v>4581710.3091115076</v>
      </c>
      <c r="DA831" s="12">
        <f t="shared" ref="DA831:DY831" si="1886">CZ831+(-DA358-DA406-DA454-DA502-DA550-DA783)</f>
        <v>4581710.3091115076</v>
      </c>
      <c r="DB831" s="12">
        <f t="shared" si="1886"/>
        <v>4581710.3091115076</v>
      </c>
      <c r="DC831" s="12">
        <f t="shared" si="1886"/>
        <v>4581710.3091115076</v>
      </c>
      <c r="DD831" s="12">
        <f t="shared" si="1886"/>
        <v>4581710.3091115076</v>
      </c>
      <c r="DE831" s="12">
        <f t="shared" si="1886"/>
        <v>4581710.3091115076</v>
      </c>
      <c r="DF831" s="12">
        <f t="shared" si="1886"/>
        <v>4581710.3091115076</v>
      </c>
      <c r="DG831" s="12">
        <f t="shared" si="1886"/>
        <v>4581710.3091115076</v>
      </c>
      <c r="DH831" s="12">
        <f t="shared" si="1886"/>
        <v>4581710.3091115076</v>
      </c>
      <c r="DI831" s="12">
        <f t="shared" si="1886"/>
        <v>4581710.3091115076</v>
      </c>
      <c r="DJ831" s="12">
        <f t="shared" si="1886"/>
        <v>4581710.3091115076</v>
      </c>
      <c r="DK831" s="12">
        <f t="shared" si="1886"/>
        <v>4581710.3091115076</v>
      </c>
      <c r="DL831" s="12">
        <f t="shared" si="1886"/>
        <v>4581710.3091115076</v>
      </c>
      <c r="DM831" s="12">
        <f t="shared" si="1886"/>
        <v>4581710.3091115076</v>
      </c>
      <c r="DN831" s="12">
        <f t="shared" si="1886"/>
        <v>4581710.3091115076</v>
      </c>
      <c r="DO831" s="12">
        <f t="shared" si="1886"/>
        <v>4581710.3091115076</v>
      </c>
      <c r="DP831" s="12">
        <f t="shared" si="1886"/>
        <v>4581710.3091115076</v>
      </c>
      <c r="DQ831" s="12">
        <f t="shared" si="1886"/>
        <v>4581710.3091115076</v>
      </c>
      <c r="DR831" s="12">
        <f t="shared" si="1886"/>
        <v>4581710.3091115076</v>
      </c>
      <c r="DS831" s="12">
        <f t="shared" si="1886"/>
        <v>4581710.3091115076</v>
      </c>
      <c r="DT831" s="12">
        <f t="shared" si="1886"/>
        <v>4581710.3091115076</v>
      </c>
      <c r="DU831" s="12">
        <f t="shared" si="1886"/>
        <v>4581710.3091115076</v>
      </c>
      <c r="DV831" s="12">
        <f t="shared" si="1886"/>
        <v>4581710.3091115076</v>
      </c>
      <c r="DW831" s="12">
        <f t="shared" si="1886"/>
        <v>4581710.3091115076</v>
      </c>
      <c r="DX831" s="12">
        <f t="shared" si="1886"/>
        <v>4581710.3091115076</v>
      </c>
      <c r="DY831" s="12">
        <f t="shared" si="1886"/>
        <v>4581710.3091115076</v>
      </c>
    </row>
    <row r="832" spans="1:136" x14ac:dyDescent="0.3">
      <c r="D832" s="127"/>
      <c r="E832" s="129"/>
      <c r="F832" s="128"/>
      <c r="I832" s="12"/>
      <c r="J832" s="12"/>
      <c r="K832" s="12"/>
      <c r="L832" s="12"/>
      <c r="M832" s="12"/>
      <c r="N832" s="12"/>
      <c r="O832" s="12"/>
      <c r="P832" s="12"/>
      <c r="Q832" s="12"/>
      <c r="R832" s="12"/>
      <c r="S832" s="12"/>
      <c r="T832" s="12"/>
      <c r="U832" s="12"/>
      <c r="V832" s="12"/>
      <c r="W832" s="12"/>
      <c r="X832" s="12"/>
      <c r="Y832" s="12"/>
      <c r="Z832" s="12"/>
      <c r="AA832" s="12"/>
      <c r="AB832" s="12"/>
      <c r="AC832" s="12"/>
      <c r="AD832" s="12"/>
      <c r="AE832" s="12"/>
      <c r="AF832" s="12"/>
      <c r="AG832" s="12"/>
      <c r="AH832" s="12"/>
      <c r="AI832" s="12"/>
      <c r="AJ832" s="12"/>
      <c r="AK832" s="12"/>
      <c r="AL832" s="12"/>
      <c r="AM832" s="12"/>
      <c r="AN832" s="12"/>
      <c r="AO832" s="12"/>
      <c r="AP832" s="12"/>
      <c r="AQ832" s="12"/>
      <c r="AR832" s="12"/>
      <c r="AS832" s="12"/>
      <c r="AT832" s="12"/>
      <c r="AU832" s="12"/>
      <c r="AV832" s="12"/>
      <c r="AW832" s="12"/>
      <c r="AX832" s="12"/>
      <c r="AY832" s="12"/>
      <c r="AZ832" s="12"/>
      <c r="BA832" s="12"/>
      <c r="BB832" s="12"/>
      <c r="BC832" s="12"/>
      <c r="BD832" s="12"/>
      <c r="BE832" s="12"/>
      <c r="BF832" s="12"/>
      <c r="BG832" s="12"/>
      <c r="BH832" s="12"/>
      <c r="BI832" s="12"/>
      <c r="BJ832" s="12"/>
      <c r="BK832" s="12"/>
      <c r="BL832" s="12"/>
      <c r="BM832" s="12"/>
      <c r="BN832" s="12"/>
      <c r="BO832" s="12"/>
      <c r="BP832" s="12"/>
      <c r="BQ832" s="12"/>
      <c r="BR832" s="12"/>
      <c r="BS832" s="12"/>
      <c r="BT832" s="12"/>
      <c r="BU832" s="12"/>
      <c r="BV832" s="12"/>
      <c r="BW832" s="12"/>
      <c r="BX832" s="12"/>
      <c r="BY832" s="12"/>
      <c r="BZ832" s="12"/>
      <c r="CA832" s="12"/>
      <c r="CB832" s="12"/>
      <c r="CC832" s="12"/>
      <c r="CD832" s="12"/>
      <c r="CE832" s="12"/>
      <c r="CF832" s="12"/>
      <c r="CG832" s="12"/>
      <c r="CH832" s="12"/>
      <c r="CI832" s="12"/>
      <c r="CJ832" s="12"/>
      <c r="CK832" s="12"/>
      <c r="CL832" s="12"/>
      <c r="CM832" s="12"/>
      <c r="CN832" s="12"/>
      <c r="CO832" s="12"/>
      <c r="CP832" s="12"/>
      <c r="CQ832" s="12"/>
      <c r="CR832" s="12"/>
      <c r="CS832" s="12"/>
      <c r="CT832" s="12"/>
      <c r="CU832" s="12"/>
      <c r="CV832" s="12"/>
      <c r="CW832" s="12"/>
      <c r="CX832" s="12"/>
      <c r="CY832" s="12"/>
      <c r="CZ832" s="12"/>
      <c r="DA832" s="12"/>
      <c r="DB832" s="12"/>
      <c r="DC832" s="12"/>
      <c r="DD832" s="12"/>
      <c r="DE832" s="12"/>
      <c r="DF832" s="12"/>
      <c r="DG832" s="12"/>
      <c r="DH832" s="12"/>
      <c r="DI832" s="12"/>
      <c r="DJ832" s="12"/>
      <c r="DK832" s="12"/>
      <c r="DL832" s="12"/>
      <c r="DM832" s="12"/>
      <c r="DN832" s="12"/>
      <c r="DO832" s="12"/>
      <c r="DP832" s="12"/>
      <c r="DQ832" s="12"/>
      <c r="DR832" s="12"/>
      <c r="DS832" s="12"/>
      <c r="DT832" s="12"/>
      <c r="DU832" s="12"/>
      <c r="DV832" s="12"/>
      <c r="DW832" s="12"/>
      <c r="DX832" s="12"/>
      <c r="DY832" s="12"/>
    </row>
    <row r="833" spans="2:129" x14ac:dyDescent="0.3">
      <c r="B833" s="2" t="str">
        <f>Product!$G$2</f>
        <v>Phase 2</v>
      </c>
      <c r="C833" s="2" t="str">
        <f>Product!$G$3</f>
        <v>50' Wide</v>
      </c>
      <c r="D833" s="127"/>
      <c r="E833" s="129"/>
      <c r="F833" s="128"/>
      <c r="G833" s="11">
        <f>SUM(H833:DZ833)</f>
        <v>677991190.32205772</v>
      </c>
      <c r="I833" s="12">
        <f t="shared" ref="I833:AN833" si="1887">H833+(-I360-I408-I456-I504-I552-I785)</f>
        <v>0</v>
      </c>
      <c r="J833" s="12">
        <f t="shared" si="1887"/>
        <v>5142.5797054539571</v>
      </c>
      <c r="K833" s="12">
        <f t="shared" si="1887"/>
        <v>41301.343259427093</v>
      </c>
      <c r="L833" s="12">
        <f t="shared" si="1887"/>
        <v>53354.264444084802</v>
      </c>
      <c r="M833" s="12">
        <f t="shared" si="1887"/>
        <v>69424.826023628411</v>
      </c>
      <c r="N833" s="12">
        <f t="shared" si="1887"/>
        <v>93530.66839294383</v>
      </c>
      <c r="O833" s="12">
        <f t="shared" si="1887"/>
        <v>141742.35313157467</v>
      </c>
      <c r="P833" s="12">
        <f t="shared" si="1887"/>
        <v>170669.36397475319</v>
      </c>
      <c r="Q833" s="12">
        <f t="shared" si="1887"/>
        <v>201203.43097588606</v>
      </c>
      <c r="R833" s="12">
        <f t="shared" si="1887"/>
        <v>232541.0260559961</v>
      </c>
      <c r="S833" s="12">
        <f t="shared" si="1887"/>
        <v>265485.67729406053</v>
      </c>
      <c r="T833" s="12">
        <f t="shared" si="1887"/>
        <v>323339.69898041757</v>
      </c>
      <c r="U833" s="12">
        <f t="shared" si="1887"/>
        <v>952266.70982359606</v>
      </c>
      <c r="V833" s="12">
        <f t="shared" si="1887"/>
        <v>971551.38371904835</v>
      </c>
      <c r="W833" s="12">
        <f t="shared" si="1887"/>
        <v>1111014.8891406376</v>
      </c>
      <c r="X833" s="12">
        <f t="shared" si="1887"/>
        <v>1240836.0576145006</v>
      </c>
      <c r="Y833" s="12">
        <f t="shared" si="1887"/>
        <v>1365836.0576145006</v>
      </c>
      <c r="Z833" s="12">
        <f t="shared" si="1887"/>
        <v>1490836.0576145006</v>
      </c>
      <c r="AA833" s="12">
        <f t="shared" si="1887"/>
        <v>1615836.0576145006</v>
      </c>
      <c r="AB833" s="12">
        <f t="shared" si="1887"/>
        <v>1740836.0576145006</v>
      </c>
      <c r="AC833" s="12">
        <f t="shared" si="1887"/>
        <v>2545836.0576145006</v>
      </c>
      <c r="AD833" s="12">
        <f t="shared" si="1887"/>
        <v>3355836.0576145006</v>
      </c>
      <c r="AE833" s="12">
        <f t="shared" si="1887"/>
        <v>4170836.0576145006</v>
      </c>
      <c r="AF833" s="12">
        <f t="shared" si="1887"/>
        <v>4990836.0576145006</v>
      </c>
      <c r="AG833" s="12">
        <f t="shared" si="1887"/>
        <v>5815836.0576145006</v>
      </c>
      <c r="AH833" s="12">
        <f t="shared" si="1887"/>
        <v>6645836.0576145006</v>
      </c>
      <c r="AI833" s="12">
        <f t="shared" si="1887"/>
        <v>6670836.0576145006</v>
      </c>
      <c r="AJ833" s="12">
        <f t="shared" si="1887"/>
        <v>6690836.0576145006</v>
      </c>
      <c r="AK833" s="12">
        <f t="shared" si="1887"/>
        <v>6705836.0576145006</v>
      </c>
      <c r="AL833" s="12">
        <f t="shared" si="1887"/>
        <v>6715836.0576145006</v>
      </c>
      <c r="AM833" s="12">
        <f t="shared" si="1887"/>
        <v>6720836.0576145006</v>
      </c>
      <c r="AN833" s="12">
        <f t="shared" si="1887"/>
        <v>6720836.0576145006</v>
      </c>
      <c r="AO833" s="12">
        <f t="shared" ref="AO833:BT833" si="1888">AN833+(-AO360-AO408-AO456-AO504-AO552-AO785)</f>
        <v>6720836.0576145006</v>
      </c>
      <c r="AP833" s="12">
        <f t="shared" si="1888"/>
        <v>6720836.0576145006</v>
      </c>
      <c r="AQ833" s="12">
        <f t="shared" si="1888"/>
        <v>6720836.0576145006</v>
      </c>
      <c r="AR833" s="12">
        <f t="shared" si="1888"/>
        <v>6720836.0576145006</v>
      </c>
      <c r="AS833" s="12">
        <f t="shared" si="1888"/>
        <v>6720836.0576145006</v>
      </c>
      <c r="AT833" s="12">
        <f t="shared" si="1888"/>
        <v>6720836.0576145006</v>
      </c>
      <c r="AU833" s="12">
        <f t="shared" si="1888"/>
        <v>6720836.0576145006</v>
      </c>
      <c r="AV833" s="12">
        <f t="shared" si="1888"/>
        <v>6720836.0576145006</v>
      </c>
      <c r="AW833" s="12">
        <f t="shared" si="1888"/>
        <v>6720836.0576145006</v>
      </c>
      <c r="AX833" s="12">
        <f t="shared" si="1888"/>
        <v>6720836.0576145006</v>
      </c>
      <c r="AY833" s="12">
        <f t="shared" si="1888"/>
        <v>6720836.0576145006</v>
      </c>
      <c r="AZ833" s="12">
        <f t="shared" si="1888"/>
        <v>6720836.0576145006</v>
      </c>
      <c r="BA833" s="12">
        <f t="shared" si="1888"/>
        <v>6720836.0576145006</v>
      </c>
      <c r="BB833" s="12">
        <f t="shared" si="1888"/>
        <v>6720836.0576145006</v>
      </c>
      <c r="BC833" s="12">
        <f t="shared" si="1888"/>
        <v>6720836.0576145006</v>
      </c>
      <c r="BD833" s="12">
        <f t="shared" si="1888"/>
        <v>6720836.0576145006</v>
      </c>
      <c r="BE833" s="12">
        <f t="shared" si="1888"/>
        <v>6720836.0576145006</v>
      </c>
      <c r="BF833" s="12">
        <f t="shared" si="1888"/>
        <v>6720836.0576145006</v>
      </c>
      <c r="BG833" s="12">
        <f t="shared" si="1888"/>
        <v>6720836.0576145006</v>
      </c>
      <c r="BH833" s="12">
        <f t="shared" si="1888"/>
        <v>6720836.0576145006</v>
      </c>
      <c r="BI833" s="12">
        <f t="shared" si="1888"/>
        <v>6720836.0576145006</v>
      </c>
      <c r="BJ833" s="12">
        <f t="shared" si="1888"/>
        <v>6720836.0576145006</v>
      </c>
      <c r="BK833" s="12">
        <f t="shared" si="1888"/>
        <v>6720836.0576145006</v>
      </c>
      <c r="BL833" s="12">
        <f t="shared" si="1888"/>
        <v>6720836.0576145006</v>
      </c>
      <c r="BM833" s="12">
        <f t="shared" si="1888"/>
        <v>6720836.0576145006</v>
      </c>
      <c r="BN833" s="12">
        <f t="shared" si="1888"/>
        <v>6720836.0576145006</v>
      </c>
      <c r="BO833" s="12">
        <f t="shared" si="1888"/>
        <v>6720836.0576145006</v>
      </c>
      <c r="BP833" s="12">
        <f t="shared" si="1888"/>
        <v>6720836.0576145006</v>
      </c>
      <c r="BQ833" s="12">
        <f t="shared" si="1888"/>
        <v>6720836.0576145006</v>
      </c>
      <c r="BR833" s="12">
        <f t="shared" si="1888"/>
        <v>6720836.0576145006</v>
      </c>
      <c r="BS833" s="12">
        <f t="shared" si="1888"/>
        <v>6720836.0576145006</v>
      </c>
      <c r="BT833" s="12">
        <f t="shared" si="1888"/>
        <v>6720836.0576145006</v>
      </c>
      <c r="BU833" s="12">
        <f t="shared" ref="BU833:CZ833" si="1889">BT833+(-BU360-BU408-BU456-BU504-BU552-BU785)</f>
        <v>6720836.0576145006</v>
      </c>
      <c r="BV833" s="12">
        <f t="shared" si="1889"/>
        <v>6720836.0576145006</v>
      </c>
      <c r="BW833" s="12">
        <f t="shared" si="1889"/>
        <v>6720836.0576145006</v>
      </c>
      <c r="BX833" s="12">
        <f t="shared" si="1889"/>
        <v>6720836.0576145006</v>
      </c>
      <c r="BY833" s="12">
        <f t="shared" si="1889"/>
        <v>6720836.0576145006</v>
      </c>
      <c r="BZ833" s="12">
        <f t="shared" si="1889"/>
        <v>6720836.0576145006</v>
      </c>
      <c r="CA833" s="12">
        <f t="shared" si="1889"/>
        <v>6720836.0576145006</v>
      </c>
      <c r="CB833" s="12">
        <f t="shared" si="1889"/>
        <v>6720836.0576145006</v>
      </c>
      <c r="CC833" s="12">
        <f t="shared" si="1889"/>
        <v>6720836.0576145006</v>
      </c>
      <c r="CD833" s="12">
        <f t="shared" si="1889"/>
        <v>6720836.0576145006</v>
      </c>
      <c r="CE833" s="12">
        <f t="shared" si="1889"/>
        <v>6720836.0576145006</v>
      </c>
      <c r="CF833" s="12">
        <f t="shared" si="1889"/>
        <v>6720836.0576145006</v>
      </c>
      <c r="CG833" s="12">
        <f t="shared" si="1889"/>
        <v>6720836.0576145006</v>
      </c>
      <c r="CH833" s="12">
        <f t="shared" si="1889"/>
        <v>6720836.0576145006</v>
      </c>
      <c r="CI833" s="12">
        <f t="shared" si="1889"/>
        <v>6720836.0576145006</v>
      </c>
      <c r="CJ833" s="12">
        <f t="shared" si="1889"/>
        <v>6720836.0576145006</v>
      </c>
      <c r="CK833" s="12">
        <f t="shared" si="1889"/>
        <v>6720836.0576145006</v>
      </c>
      <c r="CL833" s="12">
        <f t="shared" si="1889"/>
        <v>6720836.0576145006</v>
      </c>
      <c r="CM833" s="12">
        <f t="shared" si="1889"/>
        <v>6720836.0576145006</v>
      </c>
      <c r="CN833" s="12">
        <f t="shared" si="1889"/>
        <v>6720836.0576145006</v>
      </c>
      <c r="CO833" s="12">
        <f t="shared" si="1889"/>
        <v>6720836.0576145006</v>
      </c>
      <c r="CP833" s="12">
        <f t="shared" si="1889"/>
        <v>6720836.0576145006</v>
      </c>
      <c r="CQ833" s="12">
        <f t="shared" si="1889"/>
        <v>6720836.0576145006</v>
      </c>
      <c r="CR833" s="12">
        <f t="shared" si="1889"/>
        <v>6720836.0576145006</v>
      </c>
      <c r="CS833" s="12">
        <f t="shared" si="1889"/>
        <v>6720836.0576145006</v>
      </c>
      <c r="CT833" s="12">
        <f t="shared" si="1889"/>
        <v>6720836.0576145006</v>
      </c>
      <c r="CU833" s="12">
        <f t="shared" si="1889"/>
        <v>6720836.0576145006</v>
      </c>
      <c r="CV833" s="12">
        <f t="shared" si="1889"/>
        <v>6720836.0576145006</v>
      </c>
      <c r="CW833" s="12">
        <f t="shared" si="1889"/>
        <v>6720836.0576145006</v>
      </c>
      <c r="CX833" s="12">
        <f t="shared" si="1889"/>
        <v>6720836.0576145006</v>
      </c>
      <c r="CY833" s="12">
        <f t="shared" si="1889"/>
        <v>6720836.0576145006</v>
      </c>
      <c r="CZ833" s="12">
        <f t="shared" si="1889"/>
        <v>6720836.0576145006</v>
      </c>
      <c r="DA833" s="12">
        <f t="shared" ref="DA833:DY833" si="1890">CZ833+(-DA360-DA408-DA456-DA504-DA552-DA785)</f>
        <v>6720836.0576145006</v>
      </c>
      <c r="DB833" s="12">
        <f t="shared" si="1890"/>
        <v>6720836.0576145006</v>
      </c>
      <c r="DC833" s="12">
        <f t="shared" si="1890"/>
        <v>6720836.0576145006</v>
      </c>
      <c r="DD833" s="12">
        <f t="shared" si="1890"/>
        <v>6720836.0576145006</v>
      </c>
      <c r="DE833" s="12">
        <f t="shared" si="1890"/>
        <v>6720836.0576145006</v>
      </c>
      <c r="DF833" s="12">
        <f t="shared" si="1890"/>
        <v>6720836.0576145006</v>
      </c>
      <c r="DG833" s="12">
        <f t="shared" si="1890"/>
        <v>6720836.0576145006</v>
      </c>
      <c r="DH833" s="12">
        <f t="shared" si="1890"/>
        <v>6720836.0576145006</v>
      </c>
      <c r="DI833" s="12">
        <f t="shared" si="1890"/>
        <v>6720836.0576145006</v>
      </c>
      <c r="DJ833" s="12">
        <f t="shared" si="1890"/>
        <v>6720836.0576145006</v>
      </c>
      <c r="DK833" s="12">
        <f t="shared" si="1890"/>
        <v>6720836.0576145006</v>
      </c>
      <c r="DL833" s="12">
        <f t="shared" si="1890"/>
        <v>6720836.0576145006</v>
      </c>
      <c r="DM833" s="12">
        <f t="shared" si="1890"/>
        <v>6720836.0576145006</v>
      </c>
      <c r="DN833" s="12">
        <f t="shared" si="1890"/>
        <v>6720836.0576145006</v>
      </c>
      <c r="DO833" s="12">
        <f t="shared" si="1890"/>
        <v>6720836.0576145006</v>
      </c>
      <c r="DP833" s="12">
        <f t="shared" si="1890"/>
        <v>6720836.0576145006</v>
      </c>
      <c r="DQ833" s="12">
        <f t="shared" si="1890"/>
        <v>6720836.0576145006</v>
      </c>
      <c r="DR833" s="12">
        <f t="shared" si="1890"/>
        <v>6720836.0576145006</v>
      </c>
      <c r="DS833" s="12">
        <f t="shared" si="1890"/>
        <v>6720836.0576145006</v>
      </c>
      <c r="DT833" s="12">
        <f t="shared" si="1890"/>
        <v>6720836.0576145006</v>
      </c>
      <c r="DU833" s="12">
        <f t="shared" si="1890"/>
        <v>6720836.0576145006</v>
      </c>
      <c r="DV833" s="12">
        <f t="shared" si="1890"/>
        <v>6720836.0576145006</v>
      </c>
      <c r="DW833" s="12">
        <f t="shared" si="1890"/>
        <v>6720836.0576145006</v>
      </c>
      <c r="DX833" s="12">
        <f t="shared" si="1890"/>
        <v>6720836.0576145006</v>
      </c>
      <c r="DY833" s="12">
        <f t="shared" si="1890"/>
        <v>6720836.0576145006</v>
      </c>
    </row>
    <row r="834" spans="2:129" x14ac:dyDescent="0.3">
      <c r="B834" s="2" t="str">
        <f>Product!$H$2</f>
        <v>Phase 2</v>
      </c>
      <c r="C834" s="2" t="str">
        <f>Product!$H$3</f>
        <v>60' Wide</v>
      </c>
      <c r="D834" s="127"/>
      <c r="E834" s="129"/>
      <c r="F834" s="128"/>
      <c r="G834" s="11">
        <f>SUM(H834:DZ834)</f>
        <v>686191721.15229023</v>
      </c>
      <c r="I834" s="12">
        <f t="shared" ref="I834:AN834" si="1891">H834+(-I361-I409-I457-I505-I553-I786)</f>
        <v>0</v>
      </c>
      <c r="J834" s="12">
        <f t="shared" si="1891"/>
        <v>6098.074122026218</v>
      </c>
      <c r="K834" s="12">
        <f t="shared" si="1891"/>
        <v>48975.157792523067</v>
      </c>
      <c r="L834" s="12">
        <f t="shared" si="1891"/>
        <v>63267.519016022015</v>
      </c>
      <c r="M834" s="12">
        <f t="shared" si="1891"/>
        <v>82324.00064735394</v>
      </c>
      <c r="N834" s="12">
        <f t="shared" si="1891"/>
        <v>110908.72309435184</v>
      </c>
      <c r="O834" s="12">
        <f t="shared" si="1891"/>
        <v>168078.16798834765</v>
      </c>
      <c r="P834" s="12">
        <f t="shared" si="1891"/>
        <v>202379.83492474511</v>
      </c>
      <c r="Q834" s="12">
        <f t="shared" si="1891"/>
        <v>238587.15002427579</v>
      </c>
      <c r="R834" s="12">
        <f t="shared" si="1891"/>
        <v>275747.28920537303</v>
      </c>
      <c r="S834" s="12">
        <f t="shared" si="1891"/>
        <v>314813.07654960349</v>
      </c>
      <c r="T834" s="12">
        <f t="shared" si="1891"/>
        <v>383416.41042239842</v>
      </c>
      <c r="U834" s="12">
        <f t="shared" si="1891"/>
        <v>1017718.0773587958</v>
      </c>
      <c r="V834" s="12">
        <f t="shared" si="1891"/>
        <v>1040585.8553163941</v>
      </c>
      <c r="W834" s="12">
        <f t="shared" si="1891"/>
        <v>1182736.6887845928</v>
      </c>
      <c r="X834" s="12">
        <f t="shared" si="1891"/>
        <v>1313453.6332739925</v>
      </c>
      <c r="Y834" s="12">
        <f t="shared" si="1891"/>
        <v>1438453.6332739925</v>
      </c>
      <c r="Z834" s="12">
        <f t="shared" si="1891"/>
        <v>1563453.6332739925</v>
      </c>
      <c r="AA834" s="12">
        <f t="shared" si="1891"/>
        <v>1688453.6332739925</v>
      </c>
      <c r="AB834" s="12">
        <f t="shared" si="1891"/>
        <v>1813453.6332739925</v>
      </c>
      <c r="AC834" s="12">
        <f t="shared" si="1891"/>
        <v>2618453.6332739927</v>
      </c>
      <c r="AD834" s="12">
        <f t="shared" si="1891"/>
        <v>3428453.6332739927</v>
      </c>
      <c r="AE834" s="12">
        <f t="shared" si="1891"/>
        <v>4243453.6332739927</v>
      </c>
      <c r="AF834" s="12">
        <f t="shared" si="1891"/>
        <v>5063453.6332739927</v>
      </c>
      <c r="AG834" s="12">
        <f t="shared" si="1891"/>
        <v>5888453.6332739927</v>
      </c>
      <c r="AH834" s="12">
        <f t="shared" si="1891"/>
        <v>6718453.6332739927</v>
      </c>
      <c r="AI834" s="12">
        <f t="shared" si="1891"/>
        <v>6743453.6332739927</v>
      </c>
      <c r="AJ834" s="12">
        <f t="shared" si="1891"/>
        <v>6763453.6332739927</v>
      </c>
      <c r="AK834" s="12">
        <f t="shared" si="1891"/>
        <v>6778453.6332739927</v>
      </c>
      <c r="AL834" s="12">
        <f t="shared" si="1891"/>
        <v>6788453.6332739927</v>
      </c>
      <c r="AM834" s="12">
        <f t="shared" si="1891"/>
        <v>6793453.6332739927</v>
      </c>
      <c r="AN834" s="12">
        <f t="shared" si="1891"/>
        <v>6793453.6332739927</v>
      </c>
      <c r="AO834" s="12">
        <f t="shared" ref="AO834:BT834" si="1892">AN834+(-AO361-AO409-AO457-AO505-AO553-AO786)</f>
        <v>6793453.6332739927</v>
      </c>
      <c r="AP834" s="12">
        <f t="shared" si="1892"/>
        <v>6793453.6332739927</v>
      </c>
      <c r="AQ834" s="12">
        <f t="shared" si="1892"/>
        <v>6793453.6332739927</v>
      </c>
      <c r="AR834" s="12">
        <f t="shared" si="1892"/>
        <v>6793453.6332739927</v>
      </c>
      <c r="AS834" s="12">
        <f t="shared" si="1892"/>
        <v>6793453.6332739927</v>
      </c>
      <c r="AT834" s="12">
        <f t="shared" si="1892"/>
        <v>6793453.6332739927</v>
      </c>
      <c r="AU834" s="12">
        <f t="shared" si="1892"/>
        <v>6793453.6332739927</v>
      </c>
      <c r="AV834" s="12">
        <f t="shared" si="1892"/>
        <v>6793453.6332739927</v>
      </c>
      <c r="AW834" s="12">
        <f t="shared" si="1892"/>
        <v>6793453.6332739927</v>
      </c>
      <c r="AX834" s="12">
        <f t="shared" si="1892"/>
        <v>6793453.6332739927</v>
      </c>
      <c r="AY834" s="12">
        <f t="shared" si="1892"/>
        <v>6793453.6332739927</v>
      </c>
      <c r="AZ834" s="12">
        <f t="shared" si="1892"/>
        <v>6793453.6332739927</v>
      </c>
      <c r="BA834" s="12">
        <f t="shared" si="1892"/>
        <v>6793453.6332739927</v>
      </c>
      <c r="BB834" s="12">
        <f t="shared" si="1892"/>
        <v>6793453.6332739927</v>
      </c>
      <c r="BC834" s="12">
        <f t="shared" si="1892"/>
        <v>6793453.6332739927</v>
      </c>
      <c r="BD834" s="12">
        <f t="shared" si="1892"/>
        <v>6793453.6332739927</v>
      </c>
      <c r="BE834" s="12">
        <f t="shared" si="1892"/>
        <v>6793453.6332739927</v>
      </c>
      <c r="BF834" s="12">
        <f t="shared" si="1892"/>
        <v>6793453.6332739927</v>
      </c>
      <c r="BG834" s="12">
        <f t="shared" si="1892"/>
        <v>6793453.6332739927</v>
      </c>
      <c r="BH834" s="12">
        <f t="shared" si="1892"/>
        <v>6793453.6332739927</v>
      </c>
      <c r="BI834" s="12">
        <f t="shared" si="1892"/>
        <v>6793453.6332739927</v>
      </c>
      <c r="BJ834" s="12">
        <f t="shared" si="1892"/>
        <v>6793453.6332739927</v>
      </c>
      <c r="BK834" s="12">
        <f t="shared" si="1892"/>
        <v>6793453.6332739927</v>
      </c>
      <c r="BL834" s="12">
        <f t="shared" si="1892"/>
        <v>6793453.6332739927</v>
      </c>
      <c r="BM834" s="12">
        <f t="shared" si="1892"/>
        <v>6793453.6332739927</v>
      </c>
      <c r="BN834" s="12">
        <f t="shared" si="1892"/>
        <v>6793453.6332739927</v>
      </c>
      <c r="BO834" s="12">
        <f t="shared" si="1892"/>
        <v>6793453.6332739927</v>
      </c>
      <c r="BP834" s="12">
        <f t="shared" si="1892"/>
        <v>6793453.6332739927</v>
      </c>
      <c r="BQ834" s="12">
        <f t="shared" si="1892"/>
        <v>6793453.6332739927</v>
      </c>
      <c r="BR834" s="12">
        <f t="shared" si="1892"/>
        <v>6793453.6332739927</v>
      </c>
      <c r="BS834" s="12">
        <f t="shared" si="1892"/>
        <v>6793453.6332739927</v>
      </c>
      <c r="BT834" s="12">
        <f t="shared" si="1892"/>
        <v>6793453.6332739927</v>
      </c>
      <c r="BU834" s="12">
        <f t="shared" ref="BU834:CZ834" si="1893">BT834+(-BU361-BU409-BU457-BU505-BU553-BU786)</f>
        <v>6793453.6332739927</v>
      </c>
      <c r="BV834" s="12">
        <f t="shared" si="1893"/>
        <v>6793453.6332739927</v>
      </c>
      <c r="BW834" s="12">
        <f t="shared" si="1893"/>
        <v>6793453.6332739927</v>
      </c>
      <c r="BX834" s="12">
        <f t="shared" si="1893"/>
        <v>6793453.6332739927</v>
      </c>
      <c r="BY834" s="12">
        <f t="shared" si="1893"/>
        <v>6793453.6332739927</v>
      </c>
      <c r="BZ834" s="12">
        <f t="shared" si="1893"/>
        <v>6793453.6332739927</v>
      </c>
      <c r="CA834" s="12">
        <f t="shared" si="1893"/>
        <v>6793453.6332739927</v>
      </c>
      <c r="CB834" s="12">
        <f t="shared" si="1893"/>
        <v>6793453.6332739927</v>
      </c>
      <c r="CC834" s="12">
        <f t="shared" si="1893"/>
        <v>6793453.6332739927</v>
      </c>
      <c r="CD834" s="12">
        <f t="shared" si="1893"/>
        <v>6793453.6332739927</v>
      </c>
      <c r="CE834" s="12">
        <f t="shared" si="1893"/>
        <v>6793453.6332739927</v>
      </c>
      <c r="CF834" s="12">
        <f t="shared" si="1893"/>
        <v>6793453.6332739927</v>
      </c>
      <c r="CG834" s="12">
        <f t="shared" si="1893"/>
        <v>6793453.6332739927</v>
      </c>
      <c r="CH834" s="12">
        <f t="shared" si="1893"/>
        <v>6793453.6332739927</v>
      </c>
      <c r="CI834" s="12">
        <f t="shared" si="1893"/>
        <v>6793453.6332739927</v>
      </c>
      <c r="CJ834" s="12">
        <f t="shared" si="1893"/>
        <v>6793453.6332739927</v>
      </c>
      <c r="CK834" s="12">
        <f t="shared" si="1893"/>
        <v>6793453.6332739927</v>
      </c>
      <c r="CL834" s="12">
        <f t="shared" si="1893"/>
        <v>6793453.6332739927</v>
      </c>
      <c r="CM834" s="12">
        <f t="shared" si="1893"/>
        <v>6793453.6332739927</v>
      </c>
      <c r="CN834" s="12">
        <f t="shared" si="1893"/>
        <v>6793453.6332739927</v>
      </c>
      <c r="CO834" s="12">
        <f t="shared" si="1893"/>
        <v>6793453.6332739927</v>
      </c>
      <c r="CP834" s="12">
        <f t="shared" si="1893"/>
        <v>6793453.6332739927</v>
      </c>
      <c r="CQ834" s="12">
        <f t="shared" si="1893"/>
        <v>6793453.6332739927</v>
      </c>
      <c r="CR834" s="12">
        <f t="shared" si="1893"/>
        <v>6793453.6332739927</v>
      </c>
      <c r="CS834" s="12">
        <f t="shared" si="1893"/>
        <v>6793453.6332739927</v>
      </c>
      <c r="CT834" s="12">
        <f t="shared" si="1893"/>
        <v>6793453.6332739927</v>
      </c>
      <c r="CU834" s="12">
        <f t="shared" si="1893"/>
        <v>6793453.6332739927</v>
      </c>
      <c r="CV834" s="12">
        <f t="shared" si="1893"/>
        <v>6793453.6332739927</v>
      </c>
      <c r="CW834" s="12">
        <f t="shared" si="1893"/>
        <v>6793453.6332739927</v>
      </c>
      <c r="CX834" s="12">
        <f t="shared" si="1893"/>
        <v>6793453.6332739927</v>
      </c>
      <c r="CY834" s="12">
        <f t="shared" si="1893"/>
        <v>6793453.6332739927</v>
      </c>
      <c r="CZ834" s="12">
        <f t="shared" si="1893"/>
        <v>6793453.6332739927</v>
      </c>
      <c r="DA834" s="12">
        <f t="shared" ref="DA834:DY834" si="1894">CZ834+(-DA361-DA409-DA457-DA505-DA553-DA786)</f>
        <v>6793453.6332739927</v>
      </c>
      <c r="DB834" s="12">
        <f t="shared" si="1894"/>
        <v>6793453.6332739927</v>
      </c>
      <c r="DC834" s="12">
        <f t="shared" si="1894"/>
        <v>6793453.6332739927</v>
      </c>
      <c r="DD834" s="12">
        <f t="shared" si="1894"/>
        <v>6793453.6332739927</v>
      </c>
      <c r="DE834" s="12">
        <f t="shared" si="1894"/>
        <v>6793453.6332739927</v>
      </c>
      <c r="DF834" s="12">
        <f t="shared" si="1894"/>
        <v>6793453.6332739927</v>
      </c>
      <c r="DG834" s="12">
        <f t="shared" si="1894"/>
        <v>6793453.6332739927</v>
      </c>
      <c r="DH834" s="12">
        <f t="shared" si="1894"/>
        <v>6793453.6332739927</v>
      </c>
      <c r="DI834" s="12">
        <f t="shared" si="1894"/>
        <v>6793453.6332739927</v>
      </c>
      <c r="DJ834" s="12">
        <f t="shared" si="1894"/>
        <v>6793453.6332739927</v>
      </c>
      <c r="DK834" s="12">
        <f t="shared" si="1894"/>
        <v>6793453.6332739927</v>
      </c>
      <c r="DL834" s="12">
        <f t="shared" si="1894"/>
        <v>6793453.6332739927</v>
      </c>
      <c r="DM834" s="12">
        <f t="shared" si="1894"/>
        <v>6793453.6332739927</v>
      </c>
      <c r="DN834" s="12">
        <f t="shared" si="1894"/>
        <v>6793453.6332739927</v>
      </c>
      <c r="DO834" s="12">
        <f t="shared" si="1894"/>
        <v>6793453.6332739927</v>
      </c>
      <c r="DP834" s="12">
        <f t="shared" si="1894"/>
        <v>6793453.6332739927</v>
      </c>
      <c r="DQ834" s="12">
        <f t="shared" si="1894"/>
        <v>6793453.6332739927</v>
      </c>
      <c r="DR834" s="12">
        <f t="shared" si="1894"/>
        <v>6793453.6332739927</v>
      </c>
      <c r="DS834" s="12">
        <f t="shared" si="1894"/>
        <v>6793453.6332739927</v>
      </c>
      <c r="DT834" s="12">
        <f t="shared" si="1894"/>
        <v>6793453.6332739927</v>
      </c>
      <c r="DU834" s="12">
        <f t="shared" si="1894"/>
        <v>6793453.6332739927</v>
      </c>
      <c r="DV834" s="12">
        <f t="shared" si="1894"/>
        <v>6793453.6332739927</v>
      </c>
      <c r="DW834" s="12">
        <f t="shared" si="1894"/>
        <v>6793453.6332739927</v>
      </c>
      <c r="DX834" s="12">
        <f t="shared" si="1894"/>
        <v>6793453.6332739927</v>
      </c>
      <c r="DY834" s="12">
        <f t="shared" si="1894"/>
        <v>6793453.6332739927</v>
      </c>
    </row>
    <row r="835" spans="2:129" x14ac:dyDescent="0.3">
      <c r="B835" s="2" t="str">
        <f>Product!$I$2</f>
        <v>Phase 2</v>
      </c>
      <c r="C835" s="2" t="str">
        <f>Product!$I$3</f>
        <v>75' Wide</v>
      </c>
      <c r="D835" s="127"/>
      <c r="E835" s="129"/>
      <c r="F835" s="128"/>
      <c r="G835" s="11">
        <f>SUM(H835:DZ835)</f>
        <v>463417088.52565259</v>
      </c>
      <c r="I835" s="12">
        <f t="shared" ref="I835:AN835" si="1895">H835+(-I362-I410-I458-I506-I554-I787)</f>
        <v>0</v>
      </c>
      <c r="J835" s="12">
        <f t="shared" si="1895"/>
        <v>4759.3461725198249</v>
      </c>
      <c r="K835" s="12">
        <f t="shared" si="1895"/>
        <v>38223.498948049848</v>
      </c>
      <c r="L835" s="12">
        <f t="shared" si="1895"/>
        <v>49378.21653989319</v>
      </c>
      <c r="M835" s="12">
        <f t="shared" si="1895"/>
        <v>64251.173329017642</v>
      </c>
      <c r="N835" s="12">
        <f t="shared" si="1895"/>
        <v>86560.608512704319</v>
      </c>
      <c r="O835" s="12">
        <f t="shared" si="1895"/>
        <v>131179.47888007769</v>
      </c>
      <c r="P835" s="12">
        <f t="shared" si="1895"/>
        <v>157950.8011005017</v>
      </c>
      <c r="Q835" s="12">
        <f t="shared" si="1895"/>
        <v>186209.41899983818</v>
      </c>
      <c r="R835" s="12">
        <f t="shared" si="1895"/>
        <v>215211.68473863087</v>
      </c>
      <c r="S835" s="12">
        <f t="shared" si="1895"/>
        <v>245701.24615633598</v>
      </c>
      <c r="T835" s="12">
        <f t="shared" si="1895"/>
        <v>299243.89059718401</v>
      </c>
      <c r="U835" s="12">
        <f t="shared" si="1895"/>
        <v>726015.21281760803</v>
      </c>
      <c r="V835" s="12">
        <f t="shared" si="1895"/>
        <v>743862.76096455741</v>
      </c>
      <c r="W835" s="12">
        <f t="shared" si="1895"/>
        <v>840581.75540810276</v>
      </c>
      <c r="X835" s="12">
        <f t="shared" si="1895"/>
        <v>928376.97577817342</v>
      </c>
      <c r="Y835" s="12">
        <f t="shared" si="1895"/>
        <v>1011710.3091115068</v>
      </c>
      <c r="Z835" s="12">
        <f t="shared" si="1895"/>
        <v>1095043.6424448402</v>
      </c>
      <c r="AA835" s="12">
        <f t="shared" si="1895"/>
        <v>1178376.9757781734</v>
      </c>
      <c r="AB835" s="12">
        <f t="shared" si="1895"/>
        <v>1261710.3091115067</v>
      </c>
      <c r="AC835" s="12">
        <f t="shared" si="1895"/>
        <v>1798376.9757781734</v>
      </c>
      <c r="AD835" s="12">
        <f t="shared" si="1895"/>
        <v>2338376.9757781737</v>
      </c>
      <c r="AE835" s="12">
        <f t="shared" si="1895"/>
        <v>2881710.3091115071</v>
      </c>
      <c r="AF835" s="12">
        <f t="shared" si="1895"/>
        <v>3428376.9757781737</v>
      </c>
      <c r="AG835" s="12">
        <f t="shared" si="1895"/>
        <v>3978376.9757781737</v>
      </c>
      <c r="AH835" s="12">
        <f t="shared" si="1895"/>
        <v>4531710.3091115067</v>
      </c>
      <c r="AI835" s="12">
        <f t="shared" si="1895"/>
        <v>4548376.9757781737</v>
      </c>
      <c r="AJ835" s="12">
        <f t="shared" si="1895"/>
        <v>4561710.3091115067</v>
      </c>
      <c r="AK835" s="12">
        <f t="shared" si="1895"/>
        <v>4571710.3091115067</v>
      </c>
      <c r="AL835" s="12">
        <f t="shared" si="1895"/>
        <v>4578376.9757781737</v>
      </c>
      <c r="AM835" s="12">
        <f t="shared" si="1895"/>
        <v>4581710.3091115067</v>
      </c>
      <c r="AN835" s="12">
        <f t="shared" si="1895"/>
        <v>4581710.3091115067</v>
      </c>
      <c r="AO835" s="12">
        <f t="shared" ref="AO835:BT835" si="1896">AN835+(-AO362-AO410-AO458-AO506-AO554-AO787)</f>
        <v>4581710.3091115067</v>
      </c>
      <c r="AP835" s="12">
        <f t="shared" si="1896"/>
        <v>4581710.3091115067</v>
      </c>
      <c r="AQ835" s="12">
        <f t="shared" si="1896"/>
        <v>4581710.3091115067</v>
      </c>
      <c r="AR835" s="12">
        <f t="shared" si="1896"/>
        <v>4581710.3091115067</v>
      </c>
      <c r="AS835" s="12">
        <f t="shared" si="1896"/>
        <v>4581710.3091115067</v>
      </c>
      <c r="AT835" s="12">
        <f t="shared" si="1896"/>
        <v>4581710.3091115067</v>
      </c>
      <c r="AU835" s="12">
        <f t="shared" si="1896"/>
        <v>4581710.3091115067</v>
      </c>
      <c r="AV835" s="12">
        <f t="shared" si="1896"/>
        <v>4581710.3091115067</v>
      </c>
      <c r="AW835" s="12">
        <f t="shared" si="1896"/>
        <v>4581710.3091115067</v>
      </c>
      <c r="AX835" s="12">
        <f t="shared" si="1896"/>
        <v>4581710.3091115067</v>
      </c>
      <c r="AY835" s="12">
        <f t="shared" si="1896"/>
        <v>4581710.3091115067</v>
      </c>
      <c r="AZ835" s="12">
        <f t="shared" si="1896"/>
        <v>4581710.3091115067</v>
      </c>
      <c r="BA835" s="12">
        <f t="shared" si="1896"/>
        <v>4581710.3091115067</v>
      </c>
      <c r="BB835" s="12">
        <f t="shared" si="1896"/>
        <v>4581710.3091115067</v>
      </c>
      <c r="BC835" s="12">
        <f t="shared" si="1896"/>
        <v>4581710.3091115067</v>
      </c>
      <c r="BD835" s="12">
        <f t="shared" si="1896"/>
        <v>4581710.3091115067</v>
      </c>
      <c r="BE835" s="12">
        <f t="shared" si="1896"/>
        <v>4581710.3091115067</v>
      </c>
      <c r="BF835" s="12">
        <f t="shared" si="1896"/>
        <v>4581710.3091115067</v>
      </c>
      <c r="BG835" s="12">
        <f t="shared" si="1896"/>
        <v>4581710.3091115067</v>
      </c>
      <c r="BH835" s="12">
        <f t="shared" si="1896"/>
        <v>4581710.3091115067</v>
      </c>
      <c r="BI835" s="12">
        <f t="shared" si="1896"/>
        <v>4581710.3091115067</v>
      </c>
      <c r="BJ835" s="12">
        <f t="shared" si="1896"/>
        <v>4581710.3091115067</v>
      </c>
      <c r="BK835" s="12">
        <f t="shared" si="1896"/>
        <v>4581710.3091115067</v>
      </c>
      <c r="BL835" s="12">
        <f t="shared" si="1896"/>
        <v>4581710.3091115067</v>
      </c>
      <c r="BM835" s="12">
        <f t="shared" si="1896"/>
        <v>4581710.3091115067</v>
      </c>
      <c r="BN835" s="12">
        <f t="shared" si="1896"/>
        <v>4581710.3091115067</v>
      </c>
      <c r="BO835" s="12">
        <f t="shared" si="1896"/>
        <v>4581710.3091115067</v>
      </c>
      <c r="BP835" s="12">
        <f t="shared" si="1896"/>
        <v>4581710.3091115067</v>
      </c>
      <c r="BQ835" s="12">
        <f t="shared" si="1896"/>
        <v>4581710.3091115067</v>
      </c>
      <c r="BR835" s="12">
        <f t="shared" si="1896"/>
        <v>4581710.3091115067</v>
      </c>
      <c r="BS835" s="12">
        <f t="shared" si="1896"/>
        <v>4581710.3091115067</v>
      </c>
      <c r="BT835" s="12">
        <f t="shared" si="1896"/>
        <v>4581710.3091115067</v>
      </c>
      <c r="BU835" s="12">
        <f t="shared" ref="BU835:CZ835" si="1897">BT835+(-BU362-BU410-BU458-BU506-BU554-BU787)</f>
        <v>4581710.3091115067</v>
      </c>
      <c r="BV835" s="12">
        <f t="shared" si="1897"/>
        <v>4581710.3091115067</v>
      </c>
      <c r="BW835" s="12">
        <f t="shared" si="1897"/>
        <v>4581710.3091115067</v>
      </c>
      <c r="BX835" s="12">
        <f t="shared" si="1897"/>
        <v>4581710.3091115067</v>
      </c>
      <c r="BY835" s="12">
        <f t="shared" si="1897"/>
        <v>4581710.3091115067</v>
      </c>
      <c r="BZ835" s="12">
        <f t="shared" si="1897"/>
        <v>4581710.3091115067</v>
      </c>
      <c r="CA835" s="12">
        <f t="shared" si="1897"/>
        <v>4581710.3091115067</v>
      </c>
      <c r="CB835" s="12">
        <f t="shared" si="1897"/>
        <v>4581710.3091115067</v>
      </c>
      <c r="CC835" s="12">
        <f t="shared" si="1897"/>
        <v>4581710.3091115067</v>
      </c>
      <c r="CD835" s="12">
        <f t="shared" si="1897"/>
        <v>4581710.3091115067</v>
      </c>
      <c r="CE835" s="12">
        <f t="shared" si="1897"/>
        <v>4581710.3091115067</v>
      </c>
      <c r="CF835" s="12">
        <f t="shared" si="1897"/>
        <v>4581710.3091115067</v>
      </c>
      <c r="CG835" s="12">
        <f t="shared" si="1897"/>
        <v>4581710.3091115067</v>
      </c>
      <c r="CH835" s="12">
        <f t="shared" si="1897"/>
        <v>4581710.3091115067</v>
      </c>
      <c r="CI835" s="12">
        <f t="shared" si="1897"/>
        <v>4581710.3091115067</v>
      </c>
      <c r="CJ835" s="12">
        <f t="shared" si="1897"/>
        <v>4581710.3091115067</v>
      </c>
      <c r="CK835" s="12">
        <f t="shared" si="1897"/>
        <v>4581710.3091115067</v>
      </c>
      <c r="CL835" s="12">
        <f t="shared" si="1897"/>
        <v>4581710.3091115067</v>
      </c>
      <c r="CM835" s="12">
        <f t="shared" si="1897"/>
        <v>4581710.3091115067</v>
      </c>
      <c r="CN835" s="12">
        <f t="shared" si="1897"/>
        <v>4581710.3091115067</v>
      </c>
      <c r="CO835" s="12">
        <f t="shared" si="1897"/>
        <v>4581710.3091115067</v>
      </c>
      <c r="CP835" s="12">
        <f t="shared" si="1897"/>
        <v>4581710.3091115067</v>
      </c>
      <c r="CQ835" s="12">
        <f t="shared" si="1897"/>
        <v>4581710.3091115067</v>
      </c>
      <c r="CR835" s="12">
        <f t="shared" si="1897"/>
        <v>4581710.3091115067</v>
      </c>
      <c r="CS835" s="12">
        <f t="shared" si="1897"/>
        <v>4581710.3091115067</v>
      </c>
      <c r="CT835" s="12">
        <f t="shared" si="1897"/>
        <v>4581710.3091115067</v>
      </c>
      <c r="CU835" s="12">
        <f t="shared" si="1897"/>
        <v>4581710.3091115067</v>
      </c>
      <c r="CV835" s="12">
        <f t="shared" si="1897"/>
        <v>4581710.3091115067</v>
      </c>
      <c r="CW835" s="12">
        <f t="shared" si="1897"/>
        <v>4581710.3091115067</v>
      </c>
      <c r="CX835" s="12">
        <f t="shared" si="1897"/>
        <v>4581710.3091115067</v>
      </c>
      <c r="CY835" s="12">
        <f t="shared" si="1897"/>
        <v>4581710.3091115067</v>
      </c>
      <c r="CZ835" s="12">
        <f t="shared" si="1897"/>
        <v>4581710.3091115067</v>
      </c>
      <c r="DA835" s="12">
        <f t="shared" ref="DA835:DY835" si="1898">CZ835+(-DA362-DA410-DA458-DA506-DA554-DA787)</f>
        <v>4581710.3091115067</v>
      </c>
      <c r="DB835" s="12">
        <f t="shared" si="1898"/>
        <v>4581710.3091115067</v>
      </c>
      <c r="DC835" s="12">
        <f t="shared" si="1898"/>
        <v>4581710.3091115067</v>
      </c>
      <c r="DD835" s="12">
        <f t="shared" si="1898"/>
        <v>4581710.3091115067</v>
      </c>
      <c r="DE835" s="12">
        <f t="shared" si="1898"/>
        <v>4581710.3091115067</v>
      </c>
      <c r="DF835" s="12">
        <f t="shared" si="1898"/>
        <v>4581710.3091115067</v>
      </c>
      <c r="DG835" s="12">
        <f t="shared" si="1898"/>
        <v>4581710.3091115067</v>
      </c>
      <c r="DH835" s="12">
        <f t="shared" si="1898"/>
        <v>4581710.3091115067</v>
      </c>
      <c r="DI835" s="12">
        <f t="shared" si="1898"/>
        <v>4581710.3091115067</v>
      </c>
      <c r="DJ835" s="12">
        <f t="shared" si="1898"/>
        <v>4581710.3091115067</v>
      </c>
      <c r="DK835" s="12">
        <f t="shared" si="1898"/>
        <v>4581710.3091115067</v>
      </c>
      <c r="DL835" s="12">
        <f t="shared" si="1898"/>
        <v>4581710.3091115067</v>
      </c>
      <c r="DM835" s="12">
        <f t="shared" si="1898"/>
        <v>4581710.3091115067</v>
      </c>
      <c r="DN835" s="12">
        <f t="shared" si="1898"/>
        <v>4581710.3091115067</v>
      </c>
      <c r="DO835" s="12">
        <f t="shared" si="1898"/>
        <v>4581710.3091115067</v>
      </c>
      <c r="DP835" s="12">
        <f t="shared" si="1898"/>
        <v>4581710.3091115067</v>
      </c>
      <c r="DQ835" s="12">
        <f t="shared" si="1898"/>
        <v>4581710.3091115067</v>
      </c>
      <c r="DR835" s="12">
        <f t="shared" si="1898"/>
        <v>4581710.3091115067</v>
      </c>
      <c r="DS835" s="12">
        <f t="shared" si="1898"/>
        <v>4581710.3091115067</v>
      </c>
      <c r="DT835" s="12">
        <f t="shared" si="1898"/>
        <v>4581710.3091115067</v>
      </c>
      <c r="DU835" s="12">
        <f t="shared" si="1898"/>
        <v>4581710.3091115067</v>
      </c>
      <c r="DV835" s="12">
        <f t="shared" si="1898"/>
        <v>4581710.3091115067</v>
      </c>
      <c r="DW835" s="12">
        <f t="shared" si="1898"/>
        <v>4581710.3091115067</v>
      </c>
      <c r="DX835" s="12">
        <f t="shared" si="1898"/>
        <v>4581710.3091115067</v>
      </c>
      <c r="DY835" s="12">
        <f t="shared" si="1898"/>
        <v>4581710.3091115067</v>
      </c>
    </row>
    <row r="836" spans="2:129" x14ac:dyDescent="0.3">
      <c r="D836" s="127"/>
      <c r="E836" s="129"/>
      <c r="F836" s="128"/>
      <c r="I836" s="12"/>
      <c r="J836" s="12"/>
      <c r="K836" s="12"/>
      <c r="L836" s="12"/>
      <c r="M836" s="12"/>
      <c r="N836" s="12"/>
      <c r="O836" s="12"/>
      <c r="P836" s="12"/>
      <c r="Q836" s="12"/>
      <c r="R836" s="12"/>
      <c r="S836" s="12"/>
      <c r="T836" s="12"/>
      <c r="U836" s="12"/>
      <c r="V836" s="12"/>
      <c r="W836" s="12"/>
      <c r="X836" s="12"/>
      <c r="Y836" s="12"/>
      <c r="Z836" s="12"/>
      <c r="AA836" s="12"/>
      <c r="AB836" s="12"/>
      <c r="AC836" s="12"/>
      <c r="AD836" s="12"/>
      <c r="AE836" s="12"/>
      <c r="AF836" s="12"/>
      <c r="AG836" s="12"/>
      <c r="AH836" s="12"/>
      <c r="AI836" s="12"/>
      <c r="AJ836" s="12"/>
      <c r="AK836" s="12"/>
      <c r="AL836" s="12"/>
      <c r="AM836" s="12"/>
      <c r="AN836" s="12"/>
      <c r="AO836" s="12"/>
      <c r="AP836" s="12"/>
      <c r="AQ836" s="12"/>
      <c r="AR836" s="12"/>
      <c r="AS836" s="12"/>
      <c r="AT836" s="12"/>
      <c r="AU836" s="12"/>
      <c r="AV836" s="12"/>
      <c r="AW836" s="12"/>
      <c r="AX836" s="12"/>
      <c r="AY836" s="12"/>
      <c r="AZ836" s="12"/>
      <c r="BA836" s="12"/>
      <c r="BB836" s="12"/>
      <c r="BC836" s="12"/>
      <c r="BD836" s="12"/>
      <c r="BE836" s="12"/>
      <c r="BF836" s="12"/>
      <c r="BG836" s="12"/>
      <c r="BH836" s="12"/>
      <c r="BI836" s="12"/>
      <c r="BJ836" s="12"/>
      <c r="BK836" s="12"/>
      <c r="BL836" s="12"/>
      <c r="BM836" s="12"/>
      <c r="BN836" s="12"/>
      <c r="BO836" s="12"/>
      <c r="BP836" s="12"/>
      <c r="BQ836" s="12"/>
      <c r="BR836" s="12"/>
      <c r="BS836" s="12"/>
      <c r="BT836" s="12"/>
      <c r="BU836" s="12"/>
      <c r="BV836" s="12"/>
      <c r="BW836" s="12"/>
      <c r="BX836" s="12"/>
      <c r="BY836" s="12"/>
      <c r="BZ836" s="12"/>
      <c r="CA836" s="12"/>
      <c r="CB836" s="12"/>
      <c r="CC836" s="12"/>
      <c r="CD836" s="12"/>
      <c r="CE836" s="12"/>
      <c r="CF836" s="12"/>
      <c r="CG836" s="12"/>
      <c r="CH836" s="12"/>
      <c r="CI836" s="12"/>
      <c r="CJ836" s="12"/>
      <c r="CK836" s="12"/>
      <c r="CL836" s="12"/>
      <c r="CM836" s="12"/>
      <c r="CN836" s="12"/>
      <c r="CO836" s="12"/>
      <c r="CP836" s="12"/>
      <c r="CQ836" s="12"/>
      <c r="CR836" s="12"/>
      <c r="CS836" s="12"/>
      <c r="CT836" s="12"/>
      <c r="CU836" s="12"/>
      <c r="CV836" s="12"/>
      <c r="CW836" s="12"/>
      <c r="CX836" s="12"/>
      <c r="CY836" s="12"/>
      <c r="CZ836" s="12"/>
      <c r="DA836" s="12"/>
      <c r="DB836" s="12"/>
      <c r="DC836" s="12"/>
      <c r="DD836" s="12"/>
      <c r="DE836" s="12"/>
      <c r="DF836" s="12"/>
      <c r="DG836" s="12"/>
      <c r="DH836" s="12"/>
      <c r="DI836" s="12"/>
      <c r="DJ836" s="12"/>
      <c r="DK836" s="12"/>
      <c r="DL836" s="12"/>
      <c r="DM836" s="12"/>
      <c r="DN836" s="12"/>
      <c r="DO836" s="12"/>
      <c r="DP836" s="12"/>
      <c r="DQ836" s="12"/>
      <c r="DR836" s="12"/>
      <c r="DS836" s="12"/>
      <c r="DT836" s="12"/>
      <c r="DU836" s="12"/>
      <c r="DV836" s="12"/>
      <c r="DW836" s="12"/>
      <c r="DX836" s="12"/>
      <c r="DY836" s="12"/>
    </row>
    <row r="837" spans="2:129" x14ac:dyDescent="0.3">
      <c r="B837" s="2" t="str">
        <f>Product!$J$2</f>
        <v>Phase 3</v>
      </c>
      <c r="C837" s="2" t="str">
        <f>Product!$J$3</f>
        <v>50' Wide</v>
      </c>
      <c r="D837" s="127"/>
      <c r="E837" s="129"/>
      <c r="F837" s="128"/>
      <c r="G837" s="11">
        <f>SUM(H837:DZ837)</f>
        <v>602031190.32205832</v>
      </c>
      <c r="I837" s="12">
        <f t="shared" ref="I837:AN837" si="1899">H837+(-I364-I412-I460-I508-I556-I789)</f>
        <v>0</v>
      </c>
      <c r="J837" s="12">
        <f t="shared" si="1899"/>
        <v>5142.5797054539571</v>
      </c>
      <c r="K837" s="12">
        <f t="shared" si="1899"/>
        <v>41301.343259427093</v>
      </c>
      <c r="L837" s="12">
        <f t="shared" si="1899"/>
        <v>53354.264444084802</v>
      </c>
      <c r="M837" s="12">
        <f t="shared" si="1899"/>
        <v>69424.826023628411</v>
      </c>
      <c r="N837" s="12">
        <f t="shared" si="1899"/>
        <v>93530.66839294383</v>
      </c>
      <c r="O837" s="12">
        <f t="shared" si="1899"/>
        <v>141742.35313157467</v>
      </c>
      <c r="P837" s="12">
        <f t="shared" si="1899"/>
        <v>170669.36397475319</v>
      </c>
      <c r="Q837" s="12">
        <f t="shared" si="1899"/>
        <v>201203.43097588606</v>
      </c>
      <c r="R837" s="12">
        <f t="shared" si="1899"/>
        <v>232541.0260559961</v>
      </c>
      <c r="S837" s="12">
        <f t="shared" si="1899"/>
        <v>265485.67729406053</v>
      </c>
      <c r="T837" s="12">
        <f t="shared" si="1899"/>
        <v>323339.69898041757</v>
      </c>
      <c r="U837" s="12">
        <f t="shared" si="1899"/>
        <v>352266.70982359606</v>
      </c>
      <c r="V837" s="12">
        <f t="shared" si="1899"/>
        <v>371551.3837190484</v>
      </c>
      <c r="W837" s="12">
        <f t="shared" si="1899"/>
        <v>386014.88914063765</v>
      </c>
      <c r="X837" s="12">
        <f t="shared" si="1899"/>
        <v>390836.05761450075</v>
      </c>
      <c r="Y837" s="12">
        <f t="shared" si="1899"/>
        <v>390836.05761450075</v>
      </c>
      <c r="Z837" s="12">
        <f t="shared" si="1899"/>
        <v>390836.05761450075</v>
      </c>
      <c r="AA837" s="12">
        <f t="shared" si="1899"/>
        <v>390836.05761450075</v>
      </c>
      <c r="AB837" s="12">
        <f t="shared" si="1899"/>
        <v>390836.05761450075</v>
      </c>
      <c r="AC837" s="12">
        <f t="shared" si="1899"/>
        <v>390836.05761450075</v>
      </c>
      <c r="AD837" s="12">
        <f t="shared" si="1899"/>
        <v>390836.05761450075</v>
      </c>
      <c r="AE837" s="12">
        <f t="shared" si="1899"/>
        <v>390836.05761450075</v>
      </c>
      <c r="AF837" s="12">
        <f t="shared" si="1899"/>
        <v>390836.05761450075</v>
      </c>
      <c r="AG837" s="12">
        <f t="shared" si="1899"/>
        <v>990836.05761450075</v>
      </c>
      <c r="AH837" s="12">
        <f t="shared" si="1899"/>
        <v>990836.05761450075</v>
      </c>
      <c r="AI837" s="12">
        <f t="shared" si="1899"/>
        <v>1115836.0576145006</v>
      </c>
      <c r="AJ837" s="12">
        <f t="shared" si="1899"/>
        <v>1240836.0576145006</v>
      </c>
      <c r="AK837" s="12">
        <f t="shared" si="1899"/>
        <v>1365836.0576145006</v>
      </c>
      <c r="AL837" s="12">
        <f t="shared" si="1899"/>
        <v>1490836.0576145006</v>
      </c>
      <c r="AM837" s="12">
        <f t="shared" si="1899"/>
        <v>1615836.0576145006</v>
      </c>
      <c r="AN837" s="12">
        <f t="shared" si="1899"/>
        <v>1740836.0576145006</v>
      </c>
      <c r="AO837" s="12">
        <f t="shared" ref="AO837:BT837" si="1900">AN837+(-AO364-AO412-AO460-AO508-AO556-AO789)</f>
        <v>2545836.0576145006</v>
      </c>
      <c r="AP837" s="12">
        <f t="shared" si="1900"/>
        <v>3355836.0576145006</v>
      </c>
      <c r="AQ837" s="12">
        <f t="shared" si="1900"/>
        <v>4170836.0576145006</v>
      </c>
      <c r="AR837" s="12">
        <f t="shared" si="1900"/>
        <v>4990836.0576145006</v>
      </c>
      <c r="AS837" s="12">
        <f t="shared" si="1900"/>
        <v>5815836.0576145006</v>
      </c>
      <c r="AT837" s="12">
        <f t="shared" si="1900"/>
        <v>6645836.0576145006</v>
      </c>
      <c r="AU837" s="12">
        <f t="shared" si="1900"/>
        <v>6670836.0576145006</v>
      </c>
      <c r="AV837" s="12">
        <f t="shared" si="1900"/>
        <v>6690836.0576145006</v>
      </c>
      <c r="AW837" s="12">
        <f t="shared" si="1900"/>
        <v>6705836.0576145006</v>
      </c>
      <c r="AX837" s="12">
        <f t="shared" si="1900"/>
        <v>6715836.0576145006</v>
      </c>
      <c r="AY837" s="12">
        <f t="shared" si="1900"/>
        <v>6720836.0576145006</v>
      </c>
      <c r="AZ837" s="12">
        <f t="shared" si="1900"/>
        <v>6720836.0576145006</v>
      </c>
      <c r="BA837" s="12">
        <f t="shared" si="1900"/>
        <v>6720836.0576145006</v>
      </c>
      <c r="BB837" s="12">
        <f t="shared" si="1900"/>
        <v>6720836.0576145006</v>
      </c>
      <c r="BC837" s="12">
        <f t="shared" si="1900"/>
        <v>6720836.0576145006</v>
      </c>
      <c r="BD837" s="12">
        <f t="shared" si="1900"/>
        <v>6720836.0576145006</v>
      </c>
      <c r="BE837" s="12">
        <f t="shared" si="1900"/>
        <v>6720836.0576145006</v>
      </c>
      <c r="BF837" s="12">
        <f t="shared" si="1900"/>
        <v>6720836.0576145006</v>
      </c>
      <c r="BG837" s="12">
        <f t="shared" si="1900"/>
        <v>6720836.0576145006</v>
      </c>
      <c r="BH837" s="12">
        <f t="shared" si="1900"/>
        <v>6720836.0576145006</v>
      </c>
      <c r="BI837" s="12">
        <f t="shared" si="1900"/>
        <v>6720836.0576145006</v>
      </c>
      <c r="BJ837" s="12">
        <f t="shared" si="1900"/>
        <v>6720836.0576145006</v>
      </c>
      <c r="BK837" s="12">
        <f t="shared" si="1900"/>
        <v>6720836.0576145006</v>
      </c>
      <c r="BL837" s="12">
        <f t="shared" si="1900"/>
        <v>6720836.0576145006</v>
      </c>
      <c r="BM837" s="12">
        <f t="shared" si="1900"/>
        <v>6720836.0576145006</v>
      </c>
      <c r="BN837" s="12">
        <f t="shared" si="1900"/>
        <v>6720836.0576145006</v>
      </c>
      <c r="BO837" s="12">
        <f t="shared" si="1900"/>
        <v>6720836.0576145006</v>
      </c>
      <c r="BP837" s="12">
        <f t="shared" si="1900"/>
        <v>6720836.0576145006</v>
      </c>
      <c r="BQ837" s="12">
        <f t="shared" si="1900"/>
        <v>6720836.0576145006</v>
      </c>
      <c r="BR837" s="12">
        <f t="shared" si="1900"/>
        <v>6720836.0576145006</v>
      </c>
      <c r="BS837" s="12">
        <f t="shared" si="1900"/>
        <v>6720836.0576145006</v>
      </c>
      <c r="BT837" s="12">
        <f t="shared" si="1900"/>
        <v>6720836.0576145006</v>
      </c>
      <c r="BU837" s="12">
        <f t="shared" ref="BU837:CZ837" si="1901">BT837+(-BU364-BU412-BU460-BU508-BU556-BU789)</f>
        <v>6720836.0576145006</v>
      </c>
      <c r="BV837" s="12">
        <f t="shared" si="1901"/>
        <v>6720836.0576145006</v>
      </c>
      <c r="BW837" s="12">
        <f t="shared" si="1901"/>
        <v>6720836.0576145006</v>
      </c>
      <c r="BX837" s="12">
        <f t="shared" si="1901"/>
        <v>6720836.0576145006</v>
      </c>
      <c r="BY837" s="12">
        <f t="shared" si="1901"/>
        <v>6720836.0576145006</v>
      </c>
      <c r="BZ837" s="12">
        <f t="shared" si="1901"/>
        <v>6720836.0576145006</v>
      </c>
      <c r="CA837" s="12">
        <f t="shared" si="1901"/>
        <v>6720836.0576145006</v>
      </c>
      <c r="CB837" s="12">
        <f t="shared" si="1901"/>
        <v>6720836.0576145006</v>
      </c>
      <c r="CC837" s="12">
        <f t="shared" si="1901"/>
        <v>6720836.0576145006</v>
      </c>
      <c r="CD837" s="12">
        <f t="shared" si="1901"/>
        <v>6720836.0576145006</v>
      </c>
      <c r="CE837" s="12">
        <f t="shared" si="1901"/>
        <v>6720836.0576145006</v>
      </c>
      <c r="CF837" s="12">
        <f t="shared" si="1901"/>
        <v>6720836.0576145006</v>
      </c>
      <c r="CG837" s="12">
        <f t="shared" si="1901"/>
        <v>6720836.0576145006</v>
      </c>
      <c r="CH837" s="12">
        <f t="shared" si="1901"/>
        <v>6720836.0576145006</v>
      </c>
      <c r="CI837" s="12">
        <f t="shared" si="1901"/>
        <v>6720836.0576145006</v>
      </c>
      <c r="CJ837" s="12">
        <f t="shared" si="1901"/>
        <v>6720836.0576145006</v>
      </c>
      <c r="CK837" s="12">
        <f t="shared" si="1901"/>
        <v>6720836.0576145006</v>
      </c>
      <c r="CL837" s="12">
        <f t="shared" si="1901"/>
        <v>6720836.0576145006</v>
      </c>
      <c r="CM837" s="12">
        <f t="shared" si="1901"/>
        <v>6720836.0576145006</v>
      </c>
      <c r="CN837" s="12">
        <f t="shared" si="1901"/>
        <v>6720836.0576145006</v>
      </c>
      <c r="CO837" s="12">
        <f t="shared" si="1901"/>
        <v>6720836.0576145006</v>
      </c>
      <c r="CP837" s="12">
        <f t="shared" si="1901"/>
        <v>6720836.0576145006</v>
      </c>
      <c r="CQ837" s="12">
        <f t="shared" si="1901"/>
        <v>6720836.0576145006</v>
      </c>
      <c r="CR837" s="12">
        <f t="shared" si="1901"/>
        <v>6720836.0576145006</v>
      </c>
      <c r="CS837" s="12">
        <f t="shared" si="1901"/>
        <v>6720836.0576145006</v>
      </c>
      <c r="CT837" s="12">
        <f t="shared" si="1901"/>
        <v>6720836.0576145006</v>
      </c>
      <c r="CU837" s="12">
        <f t="shared" si="1901"/>
        <v>6720836.0576145006</v>
      </c>
      <c r="CV837" s="12">
        <f t="shared" si="1901"/>
        <v>6720836.0576145006</v>
      </c>
      <c r="CW837" s="12">
        <f t="shared" si="1901"/>
        <v>6720836.0576145006</v>
      </c>
      <c r="CX837" s="12">
        <f t="shared" si="1901"/>
        <v>6720836.0576145006</v>
      </c>
      <c r="CY837" s="12">
        <f t="shared" si="1901"/>
        <v>6720836.0576145006</v>
      </c>
      <c r="CZ837" s="12">
        <f t="shared" si="1901"/>
        <v>6720836.0576145006</v>
      </c>
      <c r="DA837" s="12">
        <f t="shared" ref="DA837:DY837" si="1902">CZ837+(-DA364-DA412-DA460-DA508-DA556-DA789)</f>
        <v>6720836.0576145006</v>
      </c>
      <c r="DB837" s="12">
        <f t="shared" si="1902"/>
        <v>6720836.0576145006</v>
      </c>
      <c r="DC837" s="12">
        <f t="shared" si="1902"/>
        <v>6720836.0576145006</v>
      </c>
      <c r="DD837" s="12">
        <f t="shared" si="1902"/>
        <v>6720836.0576145006</v>
      </c>
      <c r="DE837" s="12">
        <f t="shared" si="1902"/>
        <v>6720836.0576145006</v>
      </c>
      <c r="DF837" s="12">
        <f t="shared" si="1902"/>
        <v>6720836.0576145006</v>
      </c>
      <c r="DG837" s="12">
        <f t="shared" si="1902"/>
        <v>6720836.0576145006</v>
      </c>
      <c r="DH837" s="12">
        <f t="shared" si="1902"/>
        <v>6720836.0576145006</v>
      </c>
      <c r="DI837" s="12">
        <f t="shared" si="1902"/>
        <v>6720836.0576145006</v>
      </c>
      <c r="DJ837" s="12">
        <f t="shared" si="1902"/>
        <v>6720836.0576145006</v>
      </c>
      <c r="DK837" s="12">
        <f t="shared" si="1902"/>
        <v>6720836.0576145006</v>
      </c>
      <c r="DL837" s="12">
        <f t="shared" si="1902"/>
        <v>6720836.0576145006</v>
      </c>
      <c r="DM837" s="12">
        <f t="shared" si="1902"/>
        <v>6720836.0576145006</v>
      </c>
      <c r="DN837" s="12">
        <f t="shared" si="1902"/>
        <v>6720836.0576145006</v>
      </c>
      <c r="DO837" s="12">
        <f t="shared" si="1902"/>
        <v>6720836.0576145006</v>
      </c>
      <c r="DP837" s="12">
        <f t="shared" si="1902"/>
        <v>6720836.0576145006</v>
      </c>
      <c r="DQ837" s="12">
        <f t="shared" si="1902"/>
        <v>6720836.0576145006</v>
      </c>
      <c r="DR837" s="12">
        <f t="shared" si="1902"/>
        <v>6720836.0576145006</v>
      </c>
      <c r="DS837" s="12">
        <f t="shared" si="1902"/>
        <v>6720836.0576145006</v>
      </c>
      <c r="DT837" s="12">
        <f t="shared" si="1902"/>
        <v>6720836.0576145006</v>
      </c>
      <c r="DU837" s="12">
        <f t="shared" si="1902"/>
        <v>6720836.0576145006</v>
      </c>
      <c r="DV837" s="12">
        <f t="shared" si="1902"/>
        <v>6720836.0576145006</v>
      </c>
      <c r="DW837" s="12">
        <f t="shared" si="1902"/>
        <v>6720836.0576145006</v>
      </c>
      <c r="DX837" s="12">
        <f t="shared" si="1902"/>
        <v>6720836.0576145006</v>
      </c>
      <c r="DY837" s="12">
        <f t="shared" si="1902"/>
        <v>6720836.0576145006</v>
      </c>
    </row>
    <row r="838" spans="2:129" x14ac:dyDescent="0.3">
      <c r="B838" s="2" t="str">
        <f>Product!$K$2</f>
        <v>Phase 3</v>
      </c>
      <c r="C838" s="2" t="str">
        <f>Product!$K$3</f>
        <v>60' Wide</v>
      </c>
      <c r="D838" s="127"/>
      <c r="E838" s="129"/>
      <c r="F838" s="128"/>
      <c r="G838" s="11">
        <f>SUM(H838:DZ838)</f>
        <v>610231721.15229058</v>
      </c>
      <c r="I838" s="12">
        <f t="shared" ref="I838:AN838" si="1903">H838+(-I365-I413-I461-I509-I557-I790)</f>
        <v>0</v>
      </c>
      <c r="J838" s="12">
        <f t="shared" si="1903"/>
        <v>6098.074122026218</v>
      </c>
      <c r="K838" s="12">
        <f t="shared" si="1903"/>
        <v>48975.157792523067</v>
      </c>
      <c r="L838" s="12">
        <f t="shared" si="1903"/>
        <v>63267.519016022015</v>
      </c>
      <c r="M838" s="12">
        <f t="shared" si="1903"/>
        <v>82324.00064735394</v>
      </c>
      <c r="N838" s="12">
        <f t="shared" si="1903"/>
        <v>110908.72309435184</v>
      </c>
      <c r="O838" s="12">
        <f t="shared" si="1903"/>
        <v>168078.16798834765</v>
      </c>
      <c r="P838" s="12">
        <f t="shared" si="1903"/>
        <v>202379.83492474511</v>
      </c>
      <c r="Q838" s="12">
        <f t="shared" si="1903"/>
        <v>238587.15002427579</v>
      </c>
      <c r="R838" s="12">
        <f t="shared" si="1903"/>
        <v>275747.28920537303</v>
      </c>
      <c r="S838" s="12">
        <f t="shared" si="1903"/>
        <v>314813.07654960349</v>
      </c>
      <c r="T838" s="12">
        <f t="shared" si="1903"/>
        <v>383416.41042239842</v>
      </c>
      <c r="U838" s="12">
        <f t="shared" si="1903"/>
        <v>417718.07735879591</v>
      </c>
      <c r="V838" s="12">
        <f t="shared" si="1903"/>
        <v>440585.85531639424</v>
      </c>
      <c r="W838" s="12">
        <f t="shared" si="1903"/>
        <v>457736.68878459296</v>
      </c>
      <c r="X838" s="12">
        <f t="shared" si="1903"/>
        <v>463453.63327399251</v>
      </c>
      <c r="Y838" s="12">
        <f t="shared" si="1903"/>
        <v>463453.63327399251</v>
      </c>
      <c r="Z838" s="12">
        <f t="shared" si="1903"/>
        <v>463453.63327399251</v>
      </c>
      <c r="AA838" s="12">
        <f t="shared" si="1903"/>
        <v>463453.63327399251</v>
      </c>
      <c r="AB838" s="12">
        <f t="shared" si="1903"/>
        <v>463453.63327399251</v>
      </c>
      <c r="AC838" s="12">
        <f t="shared" si="1903"/>
        <v>463453.63327399251</v>
      </c>
      <c r="AD838" s="12">
        <f t="shared" si="1903"/>
        <v>463453.63327399251</v>
      </c>
      <c r="AE838" s="12">
        <f t="shared" si="1903"/>
        <v>463453.63327399251</v>
      </c>
      <c r="AF838" s="12">
        <f t="shared" si="1903"/>
        <v>463453.63327399251</v>
      </c>
      <c r="AG838" s="12">
        <f t="shared" si="1903"/>
        <v>1063453.6332739925</v>
      </c>
      <c r="AH838" s="12">
        <f t="shared" si="1903"/>
        <v>1063453.6332739925</v>
      </c>
      <c r="AI838" s="12">
        <f t="shared" si="1903"/>
        <v>1188453.6332739925</v>
      </c>
      <c r="AJ838" s="12">
        <f t="shared" si="1903"/>
        <v>1313453.6332739925</v>
      </c>
      <c r="AK838" s="12">
        <f t="shared" si="1903"/>
        <v>1438453.6332739925</v>
      </c>
      <c r="AL838" s="12">
        <f t="shared" si="1903"/>
        <v>1563453.6332739925</v>
      </c>
      <c r="AM838" s="12">
        <f t="shared" si="1903"/>
        <v>1688453.6332739925</v>
      </c>
      <c r="AN838" s="12">
        <f t="shared" si="1903"/>
        <v>1813453.6332739925</v>
      </c>
      <c r="AO838" s="12">
        <f t="shared" ref="AO838:BT838" si="1904">AN838+(-AO365-AO413-AO461-AO509-AO557-AO790)</f>
        <v>2618453.6332739927</v>
      </c>
      <c r="AP838" s="12">
        <f t="shared" si="1904"/>
        <v>3428453.6332739927</v>
      </c>
      <c r="AQ838" s="12">
        <f t="shared" si="1904"/>
        <v>4243453.6332739927</v>
      </c>
      <c r="AR838" s="12">
        <f t="shared" si="1904"/>
        <v>5063453.6332739927</v>
      </c>
      <c r="AS838" s="12">
        <f t="shared" si="1904"/>
        <v>5888453.6332739927</v>
      </c>
      <c r="AT838" s="12">
        <f t="shared" si="1904"/>
        <v>6718453.6332739927</v>
      </c>
      <c r="AU838" s="12">
        <f t="shared" si="1904"/>
        <v>6743453.6332739927</v>
      </c>
      <c r="AV838" s="12">
        <f t="shared" si="1904"/>
        <v>6763453.6332739927</v>
      </c>
      <c r="AW838" s="12">
        <f t="shared" si="1904"/>
        <v>6778453.6332739927</v>
      </c>
      <c r="AX838" s="12">
        <f t="shared" si="1904"/>
        <v>6788453.6332739927</v>
      </c>
      <c r="AY838" s="12">
        <f t="shared" si="1904"/>
        <v>6793453.6332739927</v>
      </c>
      <c r="AZ838" s="12">
        <f t="shared" si="1904"/>
        <v>6793453.6332739927</v>
      </c>
      <c r="BA838" s="12">
        <f t="shared" si="1904"/>
        <v>6793453.6332739927</v>
      </c>
      <c r="BB838" s="12">
        <f t="shared" si="1904"/>
        <v>6793453.6332739927</v>
      </c>
      <c r="BC838" s="12">
        <f t="shared" si="1904"/>
        <v>6793453.6332739927</v>
      </c>
      <c r="BD838" s="12">
        <f t="shared" si="1904"/>
        <v>6793453.6332739927</v>
      </c>
      <c r="BE838" s="12">
        <f t="shared" si="1904"/>
        <v>6793453.6332739927</v>
      </c>
      <c r="BF838" s="12">
        <f t="shared" si="1904"/>
        <v>6793453.6332739927</v>
      </c>
      <c r="BG838" s="12">
        <f t="shared" si="1904"/>
        <v>6793453.6332739927</v>
      </c>
      <c r="BH838" s="12">
        <f t="shared" si="1904"/>
        <v>6793453.6332739927</v>
      </c>
      <c r="BI838" s="12">
        <f t="shared" si="1904"/>
        <v>6793453.6332739927</v>
      </c>
      <c r="BJ838" s="12">
        <f t="shared" si="1904"/>
        <v>6793453.6332739927</v>
      </c>
      <c r="BK838" s="12">
        <f t="shared" si="1904"/>
        <v>6793453.6332739927</v>
      </c>
      <c r="BL838" s="12">
        <f t="shared" si="1904"/>
        <v>6793453.6332739927</v>
      </c>
      <c r="BM838" s="12">
        <f t="shared" si="1904"/>
        <v>6793453.6332739927</v>
      </c>
      <c r="BN838" s="12">
        <f t="shared" si="1904"/>
        <v>6793453.6332739927</v>
      </c>
      <c r="BO838" s="12">
        <f t="shared" si="1904"/>
        <v>6793453.6332739927</v>
      </c>
      <c r="BP838" s="12">
        <f t="shared" si="1904"/>
        <v>6793453.6332739927</v>
      </c>
      <c r="BQ838" s="12">
        <f t="shared" si="1904"/>
        <v>6793453.6332739927</v>
      </c>
      <c r="BR838" s="12">
        <f t="shared" si="1904"/>
        <v>6793453.6332739927</v>
      </c>
      <c r="BS838" s="12">
        <f t="shared" si="1904"/>
        <v>6793453.6332739927</v>
      </c>
      <c r="BT838" s="12">
        <f t="shared" si="1904"/>
        <v>6793453.6332739927</v>
      </c>
      <c r="BU838" s="12">
        <f t="shared" ref="BU838:CZ838" si="1905">BT838+(-BU365-BU413-BU461-BU509-BU557-BU790)</f>
        <v>6793453.6332739927</v>
      </c>
      <c r="BV838" s="12">
        <f t="shared" si="1905"/>
        <v>6793453.6332739927</v>
      </c>
      <c r="BW838" s="12">
        <f t="shared" si="1905"/>
        <v>6793453.6332739927</v>
      </c>
      <c r="BX838" s="12">
        <f t="shared" si="1905"/>
        <v>6793453.6332739927</v>
      </c>
      <c r="BY838" s="12">
        <f t="shared" si="1905"/>
        <v>6793453.6332739927</v>
      </c>
      <c r="BZ838" s="12">
        <f t="shared" si="1905"/>
        <v>6793453.6332739927</v>
      </c>
      <c r="CA838" s="12">
        <f t="shared" si="1905"/>
        <v>6793453.6332739927</v>
      </c>
      <c r="CB838" s="12">
        <f t="shared" si="1905"/>
        <v>6793453.6332739927</v>
      </c>
      <c r="CC838" s="12">
        <f t="shared" si="1905"/>
        <v>6793453.6332739927</v>
      </c>
      <c r="CD838" s="12">
        <f t="shared" si="1905"/>
        <v>6793453.6332739927</v>
      </c>
      <c r="CE838" s="12">
        <f t="shared" si="1905"/>
        <v>6793453.6332739927</v>
      </c>
      <c r="CF838" s="12">
        <f t="shared" si="1905"/>
        <v>6793453.6332739927</v>
      </c>
      <c r="CG838" s="12">
        <f t="shared" si="1905"/>
        <v>6793453.6332739927</v>
      </c>
      <c r="CH838" s="12">
        <f t="shared" si="1905"/>
        <v>6793453.6332739927</v>
      </c>
      <c r="CI838" s="12">
        <f t="shared" si="1905"/>
        <v>6793453.6332739927</v>
      </c>
      <c r="CJ838" s="12">
        <f t="shared" si="1905"/>
        <v>6793453.6332739927</v>
      </c>
      <c r="CK838" s="12">
        <f t="shared" si="1905"/>
        <v>6793453.6332739927</v>
      </c>
      <c r="CL838" s="12">
        <f t="shared" si="1905"/>
        <v>6793453.6332739927</v>
      </c>
      <c r="CM838" s="12">
        <f t="shared" si="1905"/>
        <v>6793453.6332739927</v>
      </c>
      <c r="CN838" s="12">
        <f t="shared" si="1905"/>
        <v>6793453.6332739927</v>
      </c>
      <c r="CO838" s="12">
        <f t="shared" si="1905"/>
        <v>6793453.6332739927</v>
      </c>
      <c r="CP838" s="12">
        <f t="shared" si="1905"/>
        <v>6793453.6332739927</v>
      </c>
      <c r="CQ838" s="12">
        <f t="shared" si="1905"/>
        <v>6793453.6332739927</v>
      </c>
      <c r="CR838" s="12">
        <f t="shared" si="1905"/>
        <v>6793453.6332739927</v>
      </c>
      <c r="CS838" s="12">
        <f t="shared" si="1905"/>
        <v>6793453.6332739927</v>
      </c>
      <c r="CT838" s="12">
        <f t="shared" si="1905"/>
        <v>6793453.6332739927</v>
      </c>
      <c r="CU838" s="12">
        <f t="shared" si="1905"/>
        <v>6793453.6332739927</v>
      </c>
      <c r="CV838" s="12">
        <f t="shared" si="1905"/>
        <v>6793453.6332739927</v>
      </c>
      <c r="CW838" s="12">
        <f t="shared" si="1905"/>
        <v>6793453.6332739927</v>
      </c>
      <c r="CX838" s="12">
        <f t="shared" si="1905"/>
        <v>6793453.6332739927</v>
      </c>
      <c r="CY838" s="12">
        <f t="shared" si="1905"/>
        <v>6793453.6332739927</v>
      </c>
      <c r="CZ838" s="12">
        <f t="shared" si="1905"/>
        <v>6793453.6332739927</v>
      </c>
      <c r="DA838" s="12">
        <f t="shared" ref="DA838:DY838" si="1906">CZ838+(-DA365-DA413-DA461-DA509-DA557-DA790)</f>
        <v>6793453.6332739927</v>
      </c>
      <c r="DB838" s="12">
        <f t="shared" si="1906"/>
        <v>6793453.6332739927</v>
      </c>
      <c r="DC838" s="12">
        <f t="shared" si="1906"/>
        <v>6793453.6332739927</v>
      </c>
      <c r="DD838" s="12">
        <f t="shared" si="1906"/>
        <v>6793453.6332739927</v>
      </c>
      <c r="DE838" s="12">
        <f t="shared" si="1906"/>
        <v>6793453.6332739927</v>
      </c>
      <c r="DF838" s="12">
        <f t="shared" si="1906"/>
        <v>6793453.6332739927</v>
      </c>
      <c r="DG838" s="12">
        <f t="shared" si="1906"/>
        <v>6793453.6332739927</v>
      </c>
      <c r="DH838" s="12">
        <f t="shared" si="1906"/>
        <v>6793453.6332739927</v>
      </c>
      <c r="DI838" s="12">
        <f t="shared" si="1906"/>
        <v>6793453.6332739927</v>
      </c>
      <c r="DJ838" s="12">
        <f t="shared" si="1906"/>
        <v>6793453.6332739927</v>
      </c>
      <c r="DK838" s="12">
        <f t="shared" si="1906"/>
        <v>6793453.6332739927</v>
      </c>
      <c r="DL838" s="12">
        <f t="shared" si="1906"/>
        <v>6793453.6332739927</v>
      </c>
      <c r="DM838" s="12">
        <f t="shared" si="1906"/>
        <v>6793453.6332739927</v>
      </c>
      <c r="DN838" s="12">
        <f t="shared" si="1906"/>
        <v>6793453.6332739927</v>
      </c>
      <c r="DO838" s="12">
        <f t="shared" si="1906"/>
        <v>6793453.6332739927</v>
      </c>
      <c r="DP838" s="12">
        <f t="shared" si="1906"/>
        <v>6793453.6332739927</v>
      </c>
      <c r="DQ838" s="12">
        <f t="shared" si="1906"/>
        <v>6793453.6332739927</v>
      </c>
      <c r="DR838" s="12">
        <f t="shared" si="1906"/>
        <v>6793453.6332739927</v>
      </c>
      <c r="DS838" s="12">
        <f t="shared" si="1906"/>
        <v>6793453.6332739927</v>
      </c>
      <c r="DT838" s="12">
        <f t="shared" si="1906"/>
        <v>6793453.6332739927</v>
      </c>
      <c r="DU838" s="12">
        <f t="shared" si="1906"/>
        <v>6793453.6332739927</v>
      </c>
      <c r="DV838" s="12">
        <f t="shared" si="1906"/>
        <v>6793453.6332739927</v>
      </c>
      <c r="DW838" s="12">
        <f t="shared" si="1906"/>
        <v>6793453.6332739927</v>
      </c>
      <c r="DX838" s="12">
        <f t="shared" si="1906"/>
        <v>6793453.6332739927</v>
      </c>
      <c r="DY838" s="12">
        <f t="shared" si="1906"/>
        <v>6793453.6332739927</v>
      </c>
    </row>
    <row r="839" spans="2:129" x14ac:dyDescent="0.3">
      <c r="B839" s="2" t="str">
        <f>Product!$L$2</f>
        <v>Phase 3</v>
      </c>
      <c r="C839" s="2" t="str">
        <f>Product!$L$3</f>
        <v>75' Wide</v>
      </c>
      <c r="D839" s="127"/>
      <c r="E839" s="129"/>
      <c r="F839" s="128"/>
      <c r="G839" s="11">
        <f>SUM(H839:DZ839)</f>
        <v>412777088.52565229</v>
      </c>
      <c r="I839" s="12">
        <f t="shared" ref="I839:AN839" si="1907">H839+(-I366-I414-I462-I510-I558-I791)</f>
        <v>0</v>
      </c>
      <c r="J839" s="12">
        <f t="shared" si="1907"/>
        <v>4759.3461725198249</v>
      </c>
      <c r="K839" s="12">
        <f t="shared" si="1907"/>
        <v>38223.498948049848</v>
      </c>
      <c r="L839" s="12">
        <f t="shared" si="1907"/>
        <v>49378.21653989319</v>
      </c>
      <c r="M839" s="12">
        <f t="shared" si="1907"/>
        <v>64251.173329017642</v>
      </c>
      <c r="N839" s="12">
        <f t="shared" si="1907"/>
        <v>86560.608512704319</v>
      </c>
      <c r="O839" s="12">
        <f t="shared" si="1907"/>
        <v>131179.47888007769</v>
      </c>
      <c r="P839" s="12">
        <f t="shared" si="1907"/>
        <v>157950.8011005017</v>
      </c>
      <c r="Q839" s="12">
        <f t="shared" si="1907"/>
        <v>186209.41899983818</v>
      </c>
      <c r="R839" s="12">
        <f t="shared" si="1907"/>
        <v>215211.68473863087</v>
      </c>
      <c r="S839" s="12">
        <f t="shared" si="1907"/>
        <v>245701.24615633598</v>
      </c>
      <c r="T839" s="12">
        <f t="shared" si="1907"/>
        <v>299243.89059718401</v>
      </c>
      <c r="U839" s="12">
        <f t="shared" si="1907"/>
        <v>326015.21281760803</v>
      </c>
      <c r="V839" s="12">
        <f t="shared" si="1907"/>
        <v>343862.76096455735</v>
      </c>
      <c r="W839" s="12">
        <f t="shared" si="1907"/>
        <v>357248.42207476939</v>
      </c>
      <c r="X839" s="12">
        <f t="shared" si="1907"/>
        <v>361710.30911150674</v>
      </c>
      <c r="Y839" s="12">
        <f t="shared" si="1907"/>
        <v>361710.30911150674</v>
      </c>
      <c r="Z839" s="12">
        <f t="shared" si="1907"/>
        <v>361710.30911150674</v>
      </c>
      <c r="AA839" s="12">
        <f t="shared" si="1907"/>
        <v>361710.30911150674</v>
      </c>
      <c r="AB839" s="12">
        <f t="shared" si="1907"/>
        <v>361710.30911150674</v>
      </c>
      <c r="AC839" s="12">
        <f t="shared" si="1907"/>
        <v>361710.30911150674</v>
      </c>
      <c r="AD839" s="12">
        <f t="shared" si="1907"/>
        <v>361710.30911150674</v>
      </c>
      <c r="AE839" s="12">
        <f t="shared" si="1907"/>
        <v>361710.30911150674</v>
      </c>
      <c r="AF839" s="12">
        <f t="shared" si="1907"/>
        <v>361710.30911150674</v>
      </c>
      <c r="AG839" s="12">
        <f t="shared" si="1907"/>
        <v>761710.30911150668</v>
      </c>
      <c r="AH839" s="12">
        <f t="shared" si="1907"/>
        <v>761710.30911150668</v>
      </c>
      <c r="AI839" s="12">
        <f t="shared" si="1907"/>
        <v>845043.64244484005</v>
      </c>
      <c r="AJ839" s="12">
        <f t="shared" si="1907"/>
        <v>928376.97577817342</v>
      </c>
      <c r="AK839" s="12">
        <f t="shared" si="1907"/>
        <v>1011710.3091115068</v>
      </c>
      <c r="AL839" s="12">
        <f t="shared" si="1907"/>
        <v>1095043.6424448402</v>
      </c>
      <c r="AM839" s="12">
        <f t="shared" si="1907"/>
        <v>1178376.9757781734</v>
      </c>
      <c r="AN839" s="12">
        <f t="shared" si="1907"/>
        <v>1261710.3091115067</v>
      </c>
      <c r="AO839" s="12">
        <f t="shared" ref="AO839:BT839" si="1908">AN839+(-AO366-AO414-AO462-AO510-AO558-AO791)</f>
        <v>1798376.9757781734</v>
      </c>
      <c r="AP839" s="12">
        <f t="shared" si="1908"/>
        <v>2338376.9757781737</v>
      </c>
      <c r="AQ839" s="12">
        <f t="shared" si="1908"/>
        <v>2881710.3091115071</v>
      </c>
      <c r="AR839" s="12">
        <f t="shared" si="1908"/>
        <v>3428376.9757781737</v>
      </c>
      <c r="AS839" s="12">
        <f t="shared" si="1908"/>
        <v>3978376.9757781737</v>
      </c>
      <c r="AT839" s="12">
        <f t="shared" si="1908"/>
        <v>4531710.3091115067</v>
      </c>
      <c r="AU839" s="12">
        <f t="shared" si="1908"/>
        <v>4548376.9757781737</v>
      </c>
      <c r="AV839" s="12">
        <f t="shared" si="1908"/>
        <v>4561710.3091115067</v>
      </c>
      <c r="AW839" s="12">
        <f t="shared" si="1908"/>
        <v>4571710.3091115067</v>
      </c>
      <c r="AX839" s="12">
        <f t="shared" si="1908"/>
        <v>4578376.9757781737</v>
      </c>
      <c r="AY839" s="12">
        <f t="shared" si="1908"/>
        <v>4581710.3091115067</v>
      </c>
      <c r="AZ839" s="12">
        <f t="shared" si="1908"/>
        <v>4581710.3091115067</v>
      </c>
      <c r="BA839" s="12">
        <f t="shared" si="1908"/>
        <v>4581710.3091115067</v>
      </c>
      <c r="BB839" s="12">
        <f t="shared" si="1908"/>
        <v>4581710.3091115067</v>
      </c>
      <c r="BC839" s="12">
        <f t="shared" si="1908"/>
        <v>4581710.3091115067</v>
      </c>
      <c r="BD839" s="12">
        <f t="shared" si="1908"/>
        <v>4581710.3091115067</v>
      </c>
      <c r="BE839" s="12">
        <f t="shared" si="1908"/>
        <v>4581710.3091115067</v>
      </c>
      <c r="BF839" s="12">
        <f t="shared" si="1908"/>
        <v>4581710.3091115067</v>
      </c>
      <c r="BG839" s="12">
        <f t="shared" si="1908"/>
        <v>4581710.3091115067</v>
      </c>
      <c r="BH839" s="12">
        <f t="shared" si="1908"/>
        <v>4581710.3091115067</v>
      </c>
      <c r="BI839" s="12">
        <f t="shared" si="1908"/>
        <v>4581710.3091115067</v>
      </c>
      <c r="BJ839" s="12">
        <f t="shared" si="1908"/>
        <v>4581710.3091115067</v>
      </c>
      <c r="BK839" s="12">
        <f t="shared" si="1908"/>
        <v>4581710.3091115067</v>
      </c>
      <c r="BL839" s="12">
        <f t="shared" si="1908"/>
        <v>4581710.3091115067</v>
      </c>
      <c r="BM839" s="12">
        <f t="shared" si="1908"/>
        <v>4581710.3091115067</v>
      </c>
      <c r="BN839" s="12">
        <f t="shared" si="1908"/>
        <v>4581710.3091115067</v>
      </c>
      <c r="BO839" s="12">
        <f t="shared" si="1908"/>
        <v>4581710.3091115067</v>
      </c>
      <c r="BP839" s="12">
        <f t="shared" si="1908"/>
        <v>4581710.3091115067</v>
      </c>
      <c r="BQ839" s="12">
        <f t="shared" si="1908"/>
        <v>4581710.3091115067</v>
      </c>
      <c r="BR839" s="12">
        <f t="shared" si="1908"/>
        <v>4581710.3091115067</v>
      </c>
      <c r="BS839" s="12">
        <f t="shared" si="1908"/>
        <v>4581710.3091115067</v>
      </c>
      <c r="BT839" s="12">
        <f t="shared" si="1908"/>
        <v>4581710.3091115067</v>
      </c>
      <c r="BU839" s="12">
        <f t="shared" ref="BU839:CZ839" si="1909">BT839+(-BU366-BU414-BU462-BU510-BU558-BU791)</f>
        <v>4581710.3091115067</v>
      </c>
      <c r="BV839" s="12">
        <f t="shared" si="1909"/>
        <v>4581710.3091115067</v>
      </c>
      <c r="BW839" s="12">
        <f t="shared" si="1909"/>
        <v>4581710.3091115067</v>
      </c>
      <c r="BX839" s="12">
        <f t="shared" si="1909"/>
        <v>4581710.3091115067</v>
      </c>
      <c r="BY839" s="12">
        <f t="shared" si="1909"/>
        <v>4581710.3091115067</v>
      </c>
      <c r="BZ839" s="12">
        <f t="shared" si="1909"/>
        <v>4581710.3091115067</v>
      </c>
      <c r="CA839" s="12">
        <f t="shared" si="1909"/>
        <v>4581710.3091115067</v>
      </c>
      <c r="CB839" s="12">
        <f t="shared" si="1909"/>
        <v>4581710.3091115067</v>
      </c>
      <c r="CC839" s="12">
        <f t="shared" si="1909"/>
        <v>4581710.3091115067</v>
      </c>
      <c r="CD839" s="12">
        <f t="shared" si="1909"/>
        <v>4581710.3091115067</v>
      </c>
      <c r="CE839" s="12">
        <f t="shared" si="1909"/>
        <v>4581710.3091115067</v>
      </c>
      <c r="CF839" s="12">
        <f t="shared" si="1909"/>
        <v>4581710.3091115067</v>
      </c>
      <c r="CG839" s="12">
        <f t="shared" si="1909"/>
        <v>4581710.3091115067</v>
      </c>
      <c r="CH839" s="12">
        <f t="shared" si="1909"/>
        <v>4581710.3091115067</v>
      </c>
      <c r="CI839" s="12">
        <f t="shared" si="1909"/>
        <v>4581710.3091115067</v>
      </c>
      <c r="CJ839" s="12">
        <f t="shared" si="1909"/>
        <v>4581710.3091115067</v>
      </c>
      <c r="CK839" s="12">
        <f t="shared" si="1909"/>
        <v>4581710.3091115067</v>
      </c>
      <c r="CL839" s="12">
        <f t="shared" si="1909"/>
        <v>4581710.3091115067</v>
      </c>
      <c r="CM839" s="12">
        <f t="shared" si="1909"/>
        <v>4581710.3091115067</v>
      </c>
      <c r="CN839" s="12">
        <f t="shared" si="1909"/>
        <v>4581710.3091115067</v>
      </c>
      <c r="CO839" s="12">
        <f t="shared" si="1909"/>
        <v>4581710.3091115067</v>
      </c>
      <c r="CP839" s="12">
        <f t="shared" si="1909"/>
        <v>4581710.3091115067</v>
      </c>
      <c r="CQ839" s="12">
        <f t="shared" si="1909"/>
        <v>4581710.3091115067</v>
      </c>
      <c r="CR839" s="12">
        <f t="shared" si="1909"/>
        <v>4581710.3091115067</v>
      </c>
      <c r="CS839" s="12">
        <f t="shared" si="1909"/>
        <v>4581710.3091115067</v>
      </c>
      <c r="CT839" s="12">
        <f t="shared" si="1909"/>
        <v>4581710.3091115067</v>
      </c>
      <c r="CU839" s="12">
        <f t="shared" si="1909"/>
        <v>4581710.3091115067</v>
      </c>
      <c r="CV839" s="12">
        <f t="shared" si="1909"/>
        <v>4581710.3091115067</v>
      </c>
      <c r="CW839" s="12">
        <f t="shared" si="1909"/>
        <v>4581710.3091115067</v>
      </c>
      <c r="CX839" s="12">
        <f t="shared" si="1909"/>
        <v>4581710.3091115067</v>
      </c>
      <c r="CY839" s="12">
        <f t="shared" si="1909"/>
        <v>4581710.3091115067</v>
      </c>
      <c r="CZ839" s="12">
        <f t="shared" si="1909"/>
        <v>4581710.3091115067</v>
      </c>
      <c r="DA839" s="12">
        <f t="shared" ref="DA839:DY839" si="1910">CZ839+(-DA366-DA414-DA462-DA510-DA558-DA791)</f>
        <v>4581710.3091115067</v>
      </c>
      <c r="DB839" s="12">
        <f t="shared" si="1910"/>
        <v>4581710.3091115067</v>
      </c>
      <c r="DC839" s="12">
        <f t="shared" si="1910"/>
        <v>4581710.3091115067</v>
      </c>
      <c r="DD839" s="12">
        <f t="shared" si="1910"/>
        <v>4581710.3091115067</v>
      </c>
      <c r="DE839" s="12">
        <f t="shared" si="1910"/>
        <v>4581710.3091115067</v>
      </c>
      <c r="DF839" s="12">
        <f t="shared" si="1910"/>
        <v>4581710.3091115067</v>
      </c>
      <c r="DG839" s="12">
        <f t="shared" si="1910"/>
        <v>4581710.3091115067</v>
      </c>
      <c r="DH839" s="12">
        <f t="shared" si="1910"/>
        <v>4581710.3091115067</v>
      </c>
      <c r="DI839" s="12">
        <f t="shared" si="1910"/>
        <v>4581710.3091115067</v>
      </c>
      <c r="DJ839" s="12">
        <f t="shared" si="1910"/>
        <v>4581710.3091115067</v>
      </c>
      <c r="DK839" s="12">
        <f t="shared" si="1910"/>
        <v>4581710.3091115067</v>
      </c>
      <c r="DL839" s="12">
        <f t="shared" si="1910"/>
        <v>4581710.3091115067</v>
      </c>
      <c r="DM839" s="12">
        <f t="shared" si="1910"/>
        <v>4581710.3091115067</v>
      </c>
      <c r="DN839" s="12">
        <f t="shared" si="1910"/>
        <v>4581710.3091115067</v>
      </c>
      <c r="DO839" s="12">
        <f t="shared" si="1910"/>
        <v>4581710.3091115067</v>
      </c>
      <c r="DP839" s="12">
        <f t="shared" si="1910"/>
        <v>4581710.3091115067</v>
      </c>
      <c r="DQ839" s="12">
        <f t="shared" si="1910"/>
        <v>4581710.3091115067</v>
      </c>
      <c r="DR839" s="12">
        <f t="shared" si="1910"/>
        <v>4581710.3091115067</v>
      </c>
      <c r="DS839" s="12">
        <f t="shared" si="1910"/>
        <v>4581710.3091115067</v>
      </c>
      <c r="DT839" s="12">
        <f t="shared" si="1910"/>
        <v>4581710.3091115067</v>
      </c>
      <c r="DU839" s="12">
        <f t="shared" si="1910"/>
        <v>4581710.3091115067</v>
      </c>
      <c r="DV839" s="12">
        <f t="shared" si="1910"/>
        <v>4581710.3091115067</v>
      </c>
      <c r="DW839" s="12">
        <f t="shared" si="1910"/>
        <v>4581710.3091115067</v>
      </c>
      <c r="DX839" s="12">
        <f t="shared" si="1910"/>
        <v>4581710.3091115067</v>
      </c>
      <c r="DY839" s="12">
        <f t="shared" si="1910"/>
        <v>4581710.3091115067</v>
      </c>
    </row>
    <row r="840" spans="2:129" x14ac:dyDescent="0.3">
      <c r="D840" s="127"/>
      <c r="E840" s="129"/>
      <c r="F840" s="128"/>
      <c r="I840" s="12"/>
      <c r="J840" s="12"/>
      <c r="K840" s="12"/>
      <c r="L840" s="12"/>
      <c r="M840" s="12"/>
      <c r="N840" s="12"/>
      <c r="O840" s="12"/>
      <c r="P840" s="12"/>
      <c r="Q840" s="12"/>
      <c r="R840" s="12"/>
      <c r="S840" s="12"/>
      <c r="T840" s="12"/>
      <c r="U840" s="12"/>
      <c r="V840" s="12"/>
      <c r="W840" s="12"/>
      <c r="X840" s="12"/>
      <c r="Y840" s="12"/>
      <c r="Z840" s="12"/>
      <c r="AA840" s="12"/>
      <c r="AB840" s="12"/>
      <c r="AC840" s="12"/>
      <c r="AD840" s="12"/>
      <c r="AE840" s="12"/>
      <c r="AF840" s="12"/>
      <c r="AG840" s="12"/>
      <c r="AH840" s="12"/>
      <c r="AI840" s="12"/>
      <c r="AJ840" s="12"/>
      <c r="AK840" s="12"/>
      <c r="AL840" s="12"/>
      <c r="AM840" s="12"/>
      <c r="AN840" s="12"/>
      <c r="AO840" s="12"/>
      <c r="AP840" s="12"/>
      <c r="AQ840" s="12"/>
      <c r="AR840" s="12"/>
      <c r="AS840" s="12"/>
      <c r="AT840" s="12"/>
      <c r="AU840" s="12"/>
      <c r="AV840" s="12"/>
      <c r="AW840" s="12"/>
      <c r="AX840" s="12"/>
      <c r="AY840" s="12"/>
      <c r="AZ840" s="12"/>
      <c r="BA840" s="12"/>
      <c r="BB840" s="12"/>
      <c r="BC840" s="12"/>
      <c r="BD840" s="12"/>
      <c r="BE840" s="12"/>
      <c r="BF840" s="12"/>
      <c r="BG840" s="12"/>
      <c r="BH840" s="12"/>
      <c r="BI840" s="12"/>
      <c r="BJ840" s="12"/>
      <c r="BK840" s="12"/>
      <c r="BL840" s="12"/>
      <c r="BM840" s="12"/>
      <c r="BN840" s="12"/>
      <c r="BO840" s="12"/>
      <c r="BP840" s="12"/>
      <c r="BQ840" s="12"/>
      <c r="BR840" s="12"/>
      <c r="BS840" s="12"/>
      <c r="BT840" s="12"/>
      <c r="BU840" s="12"/>
      <c r="BV840" s="12"/>
      <c r="BW840" s="12"/>
      <c r="BX840" s="12"/>
      <c r="BY840" s="12"/>
      <c r="BZ840" s="12"/>
      <c r="CA840" s="12"/>
      <c r="CB840" s="12"/>
      <c r="CC840" s="12"/>
      <c r="CD840" s="12"/>
      <c r="CE840" s="12"/>
      <c r="CF840" s="12"/>
      <c r="CG840" s="12"/>
      <c r="CH840" s="12"/>
      <c r="CI840" s="12"/>
      <c r="CJ840" s="12"/>
      <c r="CK840" s="12"/>
      <c r="CL840" s="12"/>
      <c r="CM840" s="12"/>
      <c r="CN840" s="12"/>
      <c r="CO840" s="12"/>
      <c r="CP840" s="12"/>
      <c r="CQ840" s="12"/>
      <c r="CR840" s="12"/>
      <c r="CS840" s="12"/>
      <c r="CT840" s="12"/>
      <c r="CU840" s="12"/>
      <c r="CV840" s="12"/>
      <c r="CW840" s="12"/>
      <c r="CX840" s="12"/>
      <c r="CY840" s="12"/>
      <c r="CZ840" s="12"/>
      <c r="DA840" s="12"/>
      <c r="DB840" s="12"/>
      <c r="DC840" s="12"/>
      <c r="DD840" s="12"/>
      <c r="DE840" s="12"/>
      <c r="DF840" s="12"/>
      <c r="DG840" s="12"/>
      <c r="DH840" s="12"/>
      <c r="DI840" s="12"/>
      <c r="DJ840" s="12"/>
      <c r="DK840" s="12"/>
      <c r="DL840" s="12"/>
      <c r="DM840" s="12"/>
      <c r="DN840" s="12"/>
      <c r="DO840" s="12"/>
      <c r="DP840" s="12"/>
      <c r="DQ840" s="12"/>
      <c r="DR840" s="12"/>
      <c r="DS840" s="12"/>
      <c r="DT840" s="12"/>
      <c r="DU840" s="12"/>
      <c r="DV840" s="12"/>
      <c r="DW840" s="12"/>
      <c r="DX840" s="12"/>
      <c r="DY840" s="12"/>
    </row>
    <row r="841" spans="2:129" x14ac:dyDescent="0.3">
      <c r="B841" s="2" t="str">
        <f>Product!$M$2</f>
        <v>Phase 4</v>
      </c>
      <c r="C841" s="2" t="str">
        <f>Product!$M$3</f>
        <v>50' Wide</v>
      </c>
      <c r="D841" s="127"/>
      <c r="E841" s="129"/>
      <c r="F841" s="128"/>
      <c r="G841" s="11">
        <f>SUM(H841:DZ841)</f>
        <v>526071190.32205886</v>
      </c>
      <c r="I841" s="12">
        <f t="shared" ref="I841:AN841" si="1911">H841+(-I368-I416-I464-I512-I560-I793)</f>
        <v>0</v>
      </c>
      <c r="J841" s="12">
        <f t="shared" si="1911"/>
        <v>5142.5797054539571</v>
      </c>
      <c r="K841" s="12">
        <f t="shared" si="1911"/>
        <v>41301.343259427093</v>
      </c>
      <c r="L841" s="12">
        <f t="shared" si="1911"/>
        <v>53354.264444084802</v>
      </c>
      <c r="M841" s="12">
        <f t="shared" si="1911"/>
        <v>69424.826023628411</v>
      </c>
      <c r="N841" s="12">
        <f t="shared" si="1911"/>
        <v>93530.66839294383</v>
      </c>
      <c r="O841" s="12">
        <f t="shared" si="1911"/>
        <v>141742.35313157467</v>
      </c>
      <c r="P841" s="12">
        <f t="shared" si="1911"/>
        <v>170669.36397475319</v>
      </c>
      <c r="Q841" s="12">
        <f t="shared" si="1911"/>
        <v>201203.43097588606</v>
      </c>
      <c r="R841" s="12">
        <f t="shared" si="1911"/>
        <v>232541.0260559961</v>
      </c>
      <c r="S841" s="12">
        <f t="shared" si="1911"/>
        <v>265485.67729406053</v>
      </c>
      <c r="T841" s="12">
        <f t="shared" si="1911"/>
        <v>323339.69898041757</v>
      </c>
      <c r="U841" s="12">
        <f t="shared" si="1911"/>
        <v>352266.70982359606</v>
      </c>
      <c r="V841" s="12">
        <f t="shared" si="1911"/>
        <v>371551.3837190484</v>
      </c>
      <c r="W841" s="12">
        <f t="shared" si="1911"/>
        <v>386014.88914063765</v>
      </c>
      <c r="X841" s="12">
        <f t="shared" si="1911"/>
        <v>390836.05761450075</v>
      </c>
      <c r="Y841" s="12">
        <f t="shared" si="1911"/>
        <v>390836.05761450075</v>
      </c>
      <c r="Z841" s="12">
        <f t="shared" si="1911"/>
        <v>390836.05761450075</v>
      </c>
      <c r="AA841" s="12">
        <f t="shared" si="1911"/>
        <v>390836.05761450075</v>
      </c>
      <c r="AB841" s="12">
        <f t="shared" si="1911"/>
        <v>390836.05761450075</v>
      </c>
      <c r="AC841" s="12">
        <f t="shared" si="1911"/>
        <v>390836.05761450075</v>
      </c>
      <c r="AD841" s="12">
        <f t="shared" si="1911"/>
        <v>390836.05761450075</v>
      </c>
      <c r="AE841" s="12">
        <f t="shared" si="1911"/>
        <v>390836.05761450075</v>
      </c>
      <c r="AF841" s="12">
        <f t="shared" si="1911"/>
        <v>390836.05761450075</v>
      </c>
      <c r="AG841" s="12">
        <f t="shared" si="1911"/>
        <v>390836.05761450075</v>
      </c>
      <c r="AH841" s="12">
        <f t="shared" si="1911"/>
        <v>390836.05761450075</v>
      </c>
      <c r="AI841" s="12">
        <f t="shared" si="1911"/>
        <v>390836.05761450075</v>
      </c>
      <c r="AJ841" s="12">
        <f t="shared" si="1911"/>
        <v>390836.05761450075</v>
      </c>
      <c r="AK841" s="12">
        <f t="shared" si="1911"/>
        <v>390836.05761450075</v>
      </c>
      <c r="AL841" s="12">
        <f t="shared" si="1911"/>
        <v>390836.05761450075</v>
      </c>
      <c r="AM841" s="12">
        <f t="shared" si="1911"/>
        <v>390836.05761450075</v>
      </c>
      <c r="AN841" s="12">
        <f t="shared" si="1911"/>
        <v>390836.05761450075</v>
      </c>
      <c r="AO841" s="12">
        <f t="shared" ref="AO841:BT841" si="1912">AN841+(-AO368-AO416-AO464-AO512-AO560-AO793)</f>
        <v>390836.05761450075</v>
      </c>
      <c r="AP841" s="12">
        <f t="shared" si="1912"/>
        <v>390836.05761450075</v>
      </c>
      <c r="AQ841" s="12">
        <f t="shared" si="1912"/>
        <v>390836.05761450075</v>
      </c>
      <c r="AR841" s="12">
        <f t="shared" si="1912"/>
        <v>390836.05761450075</v>
      </c>
      <c r="AS841" s="12">
        <f t="shared" si="1912"/>
        <v>990836.05761450075</v>
      </c>
      <c r="AT841" s="12">
        <f t="shared" si="1912"/>
        <v>990836.05761450075</v>
      </c>
      <c r="AU841" s="12">
        <f t="shared" si="1912"/>
        <v>1115836.0576145006</v>
      </c>
      <c r="AV841" s="12">
        <f t="shared" si="1912"/>
        <v>1240836.0576145006</v>
      </c>
      <c r="AW841" s="12">
        <f t="shared" si="1912"/>
        <v>1365836.0576145006</v>
      </c>
      <c r="AX841" s="12">
        <f t="shared" si="1912"/>
        <v>1490836.0576145006</v>
      </c>
      <c r="AY841" s="12">
        <f t="shared" si="1912"/>
        <v>1615836.0576145006</v>
      </c>
      <c r="AZ841" s="12">
        <f t="shared" si="1912"/>
        <v>1740836.0576145006</v>
      </c>
      <c r="BA841" s="12">
        <f t="shared" si="1912"/>
        <v>2545836.0576145006</v>
      </c>
      <c r="BB841" s="12">
        <f t="shared" si="1912"/>
        <v>3355836.0576145006</v>
      </c>
      <c r="BC841" s="12">
        <f t="shared" si="1912"/>
        <v>4170836.0576145006</v>
      </c>
      <c r="BD841" s="12">
        <f t="shared" si="1912"/>
        <v>4990836.0576145006</v>
      </c>
      <c r="BE841" s="12">
        <f t="shared" si="1912"/>
        <v>5815836.0576145006</v>
      </c>
      <c r="BF841" s="12">
        <f t="shared" si="1912"/>
        <v>6645836.0576145006</v>
      </c>
      <c r="BG841" s="12">
        <f t="shared" si="1912"/>
        <v>6670836.0576145006</v>
      </c>
      <c r="BH841" s="12">
        <f t="shared" si="1912"/>
        <v>6690836.0576145006</v>
      </c>
      <c r="BI841" s="12">
        <f t="shared" si="1912"/>
        <v>6705836.0576145006</v>
      </c>
      <c r="BJ841" s="12">
        <f t="shared" si="1912"/>
        <v>6715836.0576145006</v>
      </c>
      <c r="BK841" s="12">
        <f t="shared" si="1912"/>
        <v>6720836.0576145006</v>
      </c>
      <c r="BL841" s="12">
        <f t="shared" si="1912"/>
        <v>6720836.0576145006</v>
      </c>
      <c r="BM841" s="12">
        <f t="shared" si="1912"/>
        <v>6720836.0576145006</v>
      </c>
      <c r="BN841" s="12">
        <f t="shared" si="1912"/>
        <v>6720836.0576145006</v>
      </c>
      <c r="BO841" s="12">
        <f t="shared" si="1912"/>
        <v>6720836.0576145006</v>
      </c>
      <c r="BP841" s="12">
        <f t="shared" si="1912"/>
        <v>6720836.0576145006</v>
      </c>
      <c r="BQ841" s="12">
        <f t="shared" si="1912"/>
        <v>6720836.0576145006</v>
      </c>
      <c r="BR841" s="12">
        <f t="shared" si="1912"/>
        <v>6720836.0576145006</v>
      </c>
      <c r="BS841" s="12">
        <f t="shared" si="1912"/>
        <v>6720836.0576145006</v>
      </c>
      <c r="BT841" s="12">
        <f t="shared" si="1912"/>
        <v>6720836.0576145006</v>
      </c>
      <c r="BU841" s="12">
        <f t="shared" ref="BU841:CZ841" si="1913">BT841+(-BU368-BU416-BU464-BU512-BU560-BU793)</f>
        <v>6720836.0576145006</v>
      </c>
      <c r="BV841" s="12">
        <f t="shared" si="1913"/>
        <v>6720836.0576145006</v>
      </c>
      <c r="BW841" s="12">
        <f t="shared" si="1913"/>
        <v>6720836.0576145006</v>
      </c>
      <c r="BX841" s="12">
        <f t="shared" si="1913"/>
        <v>6720836.0576145006</v>
      </c>
      <c r="BY841" s="12">
        <f t="shared" si="1913"/>
        <v>6720836.0576145006</v>
      </c>
      <c r="BZ841" s="12">
        <f t="shared" si="1913"/>
        <v>6720836.0576145006</v>
      </c>
      <c r="CA841" s="12">
        <f t="shared" si="1913"/>
        <v>6720836.0576145006</v>
      </c>
      <c r="CB841" s="12">
        <f t="shared" si="1913"/>
        <v>6720836.0576145006</v>
      </c>
      <c r="CC841" s="12">
        <f t="shared" si="1913"/>
        <v>6720836.0576145006</v>
      </c>
      <c r="CD841" s="12">
        <f t="shared" si="1913"/>
        <v>6720836.0576145006</v>
      </c>
      <c r="CE841" s="12">
        <f t="shared" si="1913"/>
        <v>6720836.0576145006</v>
      </c>
      <c r="CF841" s="12">
        <f t="shared" si="1913"/>
        <v>6720836.0576145006</v>
      </c>
      <c r="CG841" s="12">
        <f t="shared" si="1913"/>
        <v>6720836.0576145006</v>
      </c>
      <c r="CH841" s="12">
        <f t="shared" si="1913"/>
        <v>6720836.0576145006</v>
      </c>
      <c r="CI841" s="12">
        <f t="shared" si="1913"/>
        <v>6720836.0576145006</v>
      </c>
      <c r="CJ841" s="12">
        <f t="shared" si="1913"/>
        <v>6720836.0576145006</v>
      </c>
      <c r="CK841" s="12">
        <f t="shared" si="1913"/>
        <v>6720836.0576145006</v>
      </c>
      <c r="CL841" s="12">
        <f t="shared" si="1913"/>
        <v>6720836.0576145006</v>
      </c>
      <c r="CM841" s="12">
        <f t="shared" si="1913"/>
        <v>6720836.0576145006</v>
      </c>
      <c r="CN841" s="12">
        <f t="shared" si="1913"/>
        <v>6720836.0576145006</v>
      </c>
      <c r="CO841" s="12">
        <f t="shared" si="1913"/>
        <v>6720836.0576145006</v>
      </c>
      <c r="CP841" s="12">
        <f t="shared" si="1913"/>
        <v>6720836.0576145006</v>
      </c>
      <c r="CQ841" s="12">
        <f t="shared" si="1913"/>
        <v>6720836.0576145006</v>
      </c>
      <c r="CR841" s="12">
        <f t="shared" si="1913"/>
        <v>6720836.0576145006</v>
      </c>
      <c r="CS841" s="12">
        <f t="shared" si="1913"/>
        <v>6720836.0576145006</v>
      </c>
      <c r="CT841" s="12">
        <f t="shared" si="1913"/>
        <v>6720836.0576145006</v>
      </c>
      <c r="CU841" s="12">
        <f t="shared" si="1913"/>
        <v>6720836.0576145006</v>
      </c>
      <c r="CV841" s="12">
        <f t="shared" si="1913"/>
        <v>6720836.0576145006</v>
      </c>
      <c r="CW841" s="12">
        <f t="shared" si="1913"/>
        <v>6720836.0576145006</v>
      </c>
      <c r="CX841" s="12">
        <f t="shared" si="1913"/>
        <v>6720836.0576145006</v>
      </c>
      <c r="CY841" s="12">
        <f t="shared" si="1913"/>
        <v>6720836.0576145006</v>
      </c>
      <c r="CZ841" s="12">
        <f t="shared" si="1913"/>
        <v>6720836.0576145006</v>
      </c>
      <c r="DA841" s="12">
        <f t="shared" ref="DA841:DY841" si="1914">CZ841+(-DA368-DA416-DA464-DA512-DA560-DA793)</f>
        <v>6720836.0576145006</v>
      </c>
      <c r="DB841" s="12">
        <f t="shared" si="1914"/>
        <v>6720836.0576145006</v>
      </c>
      <c r="DC841" s="12">
        <f t="shared" si="1914"/>
        <v>6720836.0576145006</v>
      </c>
      <c r="DD841" s="12">
        <f t="shared" si="1914"/>
        <v>6720836.0576145006</v>
      </c>
      <c r="DE841" s="12">
        <f t="shared" si="1914"/>
        <v>6720836.0576145006</v>
      </c>
      <c r="DF841" s="12">
        <f t="shared" si="1914"/>
        <v>6720836.0576145006</v>
      </c>
      <c r="DG841" s="12">
        <f t="shared" si="1914"/>
        <v>6720836.0576145006</v>
      </c>
      <c r="DH841" s="12">
        <f t="shared" si="1914"/>
        <v>6720836.0576145006</v>
      </c>
      <c r="DI841" s="12">
        <f t="shared" si="1914"/>
        <v>6720836.0576145006</v>
      </c>
      <c r="DJ841" s="12">
        <f t="shared" si="1914"/>
        <v>6720836.0576145006</v>
      </c>
      <c r="DK841" s="12">
        <f t="shared" si="1914"/>
        <v>6720836.0576145006</v>
      </c>
      <c r="DL841" s="12">
        <f t="shared" si="1914"/>
        <v>6720836.0576145006</v>
      </c>
      <c r="DM841" s="12">
        <f t="shared" si="1914"/>
        <v>6720836.0576145006</v>
      </c>
      <c r="DN841" s="12">
        <f t="shared" si="1914"/>
        <v>6720836.0576145006</v>
      </c>
      <c r="DO841" s="12">
        <f t="shared" si="1914"/>
        <v>6720836.0576145006</v>
      </c>
      <c r="DP841" s="12">
        <f t="shared" si="1914"/>
        <v>6720836.0576145006</v>
      </c>
      <c r="DQ841" s="12">
        <f t="shared" si="1914"/>
        <v>6720836.0576145006</v>
      </c>
      <c r="DR841" s="12">
        <f t="shared" si="1914"/>
        <v>6720836.0576145006</v>
      </c>
      <c r="DS841" s="12">
        <f t="shared" si="1914"/>
        <v>6720836.0576145006</v>
      </c>
      <c r="DT841" s="12">
        <f t="shared" si="1914"/>
        <v>6720836.0576145006</v>
      </c>
      <c r="DU841" s="12">
        <f t="shared" si="1914"/>
        <v>6720836.0576145006</v>
      </c>
      <c r="DV841" s="12">
        <f t="shared" si="1914"/>
        <v>6720836.0576145006</v>
      </c>
      <c r="DW841" s="12">
        <f t="shared" si="1914"/>
        <v>6720836.0576145006</v>
      </c>
      <c r="DX841" s="12">
        <f t="shared" si="1914"/>
        <v>6720836.0576145006</v>
      </c>
      <c r="DY841" s="12">
        <f t="shared" si="1914"/>
        <v>6720836.0576145006</v>
      </c>
    </row>
    <row r="842" spans="2:129" x14ac:dyDescent="0.3">
      <c r="B842" s="2" t="str">
        <f>Product!$N$2</f>
        <v>Phase 4</v>
      </c>
      <c r="C842" s="2" t="str">
        <f>Product!$N$3</f>
        <v>60' Wide</v>
      </c>
      <c r="D842" s="127"/>
      <c r="E842" s="129"/>
      <c r="F842" s="128"/>
      <c r="G842" s="11">
        <f>SUM(H842:DZ842)</f>
        <v>534271721.15229094</v>
      </c>
      <c r="I842" s="12">
        <f t="shared" ref="I842:AN842" si="1915">H842+(-I369-I417-I465-I513-I561-I794)</f>
        <v>0</v>
      </c>
      <c r="J842" s="12">
        <f t="shared" si="1915"/>
        <v>6098.074122026218</v>
      </c>
      <c r="K842" s="12">
        <f t="shared" si="1915"/>
        <v>48975.157792523067</v>
      </c>
      <c r="L842" s="12">
        <f t="shared" si="1915"/>
        <v>63267.519016022015</v>
      </c>
      <c r="M842" s="12">
        <f t="shared" si="1915"/>
        <v>82324.00064735394</v>
      </c>
      <c r="N842" s="12">
        <f t="shared" si="1915"/>
        <v>110908.72309435184</v>
      </c>
      <c r="O842" s="12">
        <f t="shared" si="1915"/>
        <v>168078.16798834765</v>
      </c>
      <c r="P842" s="12">
        <f t="shared" si="1915"/>
        <v>202379.83492474511</v>
      </c>
      <c r="Q842" s="12">
        <f t="shared" si="1915"/>
        <v>238587.15002427579</v>
      </c>
      <c r="R842" s="12">
        <f t="shared" si="1915"/>
        <v>275747.28920537303</v>
      </c>
      <c r="S842" s="12">
        <f t="shared" si="1915"/>
        <v>314813.07654960349</v>
      </c>
      <c r="T842" s="12">
        <f t="shared" si="1915"/>
        <v>383416.41042239842</v>
      </c>
      <c r="U842" s="12">
        <f t="shared" si="1915"/>
        <v>417718.07735879591</v>
      </c>
      <c r="V842" s="12">
        <f t="shared" si="1915"/>
        <v>440585.85531639424</v>
      </c>
      <c r="W842" s="12">
        <f t="shared" si="1915"/>
        <v>457736.68878459296</v>
      </c>
      <c r="X842" s="12">
        <f t="shared" si="1915"/>
        <v>463453.63327399251</v>
      </c>
      <c r="Y842" s="12">
        <f t="shared" si="1915"/>
        <v>463453.63327399251</v>
      </c>
      <c r="Z842" s="12">
        <f t="shared" si="1915"/>
        <v>463453.63327399251</v>
      </c>
      <c r="AA842" s="12">
        <f t="shared" si="1915"/>
        <v>463453.63327399251</v>
      </c>
      <c r="AB842" s="12">
        <f t="shared" si="1915"/>
        <v>463453.63327399251</v>
      </c>
      <c r="AC842" s="12">
        <f t="shared" si="1915"/>
        <v>463453.63327399251</v>
      </c>
      <c r="AD842" s="12">
        <f t="shared" si="1915"/>
        <v>463453.63327399251</v>
      </c>
      <c r="AE842" s="12">
        <f t="shared" si="1915"/>
        <v>463453.63327399251</v>
      </c>
      <c r="AF842" s="12">
        <f t="shared" si="1915"/>
        <v>463453.63327399251</v>
      </c>
      <c r="AG842" s="12">
        <f t="shared" si="1915"/>
        <v>463453.63327399251</v>
      </c>
      <c r="AH842" s="12">
        <f t="shared" si="1915"/>
        <v>463453.63327399251</v>
      </c>
      <c r="AI842" s="12">
        <f t="shared" si="1915"/>
        <v>463453.63327399251</v>
      </c>
      <c r="AJ842" s="12">
        <f t="shared" si="1915"/>
        <v>463453.63327399251</v>
      </c>
      <c r="AK842" s="12">
        <f t="shared" si="1915"/>
        <v>463453.63327399251</v>
      </c>
      <c r="AL842" s="12">
        <f t="shared" si="1915"/>
        <v>463453.63327399251</v>
      </c>
      <c r="AM842" s="12">
        <f t="shared" si="1915"/>
        <v>463453.63327399251</v>
      </c>
      <c r="AN842" s="12">
        <f t="shared" si="1915"/>
        <v>463453.63327399251</v>
      </c>
      <c r="AO842" s="12">
        <f t="shared" ref="AO842:BT842" si="1916">AN842+(-AO369-AO417-AO465-AO513-AO561-AO794)</f>
        <v>463453.63327399251</v>
      </c>
      <c r="AP842" s="12">
        <f t="shared" si="1916"/>
        <v>463453.63327399251</v>
      </c>
      <c r="AQ842" s="12">
        <f t="shared" si="1916"/>
        <v>463453.63327399251</v>
      </c>
      <c r="AR842" s="12">
        <f t="shared" si="1916"/>
        <v>463453.63327399251</v>
      </c>
      <c r="AS842" s="12">
        <f t="shared" si="1916"/>
        <v>1063453.6332739925</v>
      </c>
      <c r="AT842" s="12">
        <f t="shared" si="1916"/>
        <v>1063453.6332739925</v>
      </c>
      <c r="AU842" s="12">
        <f t="shared" si="1916"/>
        <v>1188453.6332739925</v>
      </c>
      <c r="AV842" s="12">
        <f t="shared" si="1916"/>
        <v>1313453.6332739925</v>
      </c>
      <c r="AW842" s="12">
        <f t="shared" si="1916"/>
        <v>1438453.6332739925</v>
      </c>
      <c r="AX842" s="12">
        <f t="shared" si="1916"/>
        <v>1563453.6332739925</v>
      </c>
      <c r="AY842" s="12">
        <f t="shared" si="1916"/>
        <v>1688453.6332739925</v>
      </c>
      <c r="AZ842" s="12">
        <f t="shared" si="1916"/>
        <v>1813453.6332739925</v>
      </c>
      <c r="BA842" s="12">
        <f t="shared" si="1916"/>
        <v>2618453.6332739927</v>
      </c>
      <c r="BB842" s="12">
        <f t="shared" si="1916"/>
        <v>3428453.6332739927</v>
      </c>
      <c r="BC842" s="12">
        <f t="shared" si="1916"/>
        <v>4243453.6332739927</v>
      </c>
      <c r="BD842" s="12">
        <f t="shared" si="1916"/>
        <v>5063453.6332739927</v>
      </c>
      <c r="BE842" s="12">
        <f t="shared" si="1916"/>
        <v>5888453.6332739927</v>
      </c>
      <c r="BF842" s="12">
        <f t="shared" si="1916"/>
        <v>6718453.6332739927</v>
      </c>
      <c r="BG842" s="12">
        <f t="shared" si="1916"/>
        <v>6743453.6332739927</v>
      </c>
      <c r="BH842" s="12">
        <f t="shared" si="1916"/>
        <v>6763453.6332739927</v>
      </c>
      <c r="BI842" s="12">
        <f t="shared" si="1916"/>
        <v>6778453.6332739927</v>
      </c>
      <c r="BJ842" s="12">
        <f t="shared" si="1916"/>
        <v>6788453.6332739927</v>
      </c>
      <c r="BK842" s="12">
        <f t="shared" si="1916"/>
        <v>6793453.6332739927</v>
      </c>
      <c r="BL842" s="12">
        <f t="shared" si="1916"/>
        <v>6793453.6332739927</v>
      </c>
      <c r="BM842" s="12">
        <f t="shared" si="1916"/>
        <v>6793453.6332739927</v>
      </c>
      <c r="BN842" s="12">
        <f t="shared" si="1916"/>
        <v>6793453.6332739927</v>
      </c>
      <c r="BO842" s="12">
        <f t="shared" si="1916"/>
        <v>6793453.6332739927</v>
      </c>
      <c r="BP842" s="12">
        <f t="shared" si="1916"/>
        <v>6793453.6332739927</v>
      </c>
      <c r="BQ842" s="12">
        <f t="shared" si="1916"/>
        <v>6793453.6332739927</v>
      </c>
      <c r="BR842" s="12">
        <f t="shared" si="1916"/>
        <v>6793453.6332739927</v>
      </c>
      <c r="BS842" s="12">
        <f t="shared" si="1916"/>
        <v>6793453.6332739927</v>
      </c>
      <c r="BT842" s="12">
        <f t="shared" si="1916"/>
        <v>6793453.6332739927</v>
      </c>
      <c r="BU842" s="12">
        <f t="shared" ref="BU842:CZ842" si="1917">BT842+(-BU369-BU417-BU465-BU513-BU561-BU794)</f>
        <v>6793453.6332739927</v>
      </c>
      <c r="BV842" s="12">
        <f t="shared" si="1917"/>
        <v>6793453.6332739927</v>
      </c>
      <c r="BW842" s="12">
        <f t="shared" si="1917"/>
        <v>6793453.6332739927</v>
      </c>
      <c r="BX842" s="12">
        <f t="shared" si="1917"/>
        <v>6793453.6332739927</v>
      </c>
      <c r="BY842" s="12">
        <f t="shared" si="1917"/>
        <v>6793453.6332739927</v>
      </c>
      <c r="BZ842" s="12">
        <f t="shared" si="1917"/>
        <v>6793453.6332739927</v>
      </c>
      <c r="CA842" s="12">
        <f t="shared" si="1917"/>
        <v>6793453.6332739927</v>
      </c>
      <c r="CB842" s="12">
        <f t="shared" si="1917"/>
        <v>6793453.6332739927</v>
      </c>
      <c r="CC842" s="12">
        <f t="shared" si="1917"/>
        <v>6793453.6332739927</v>
      </c>
      <c r="CD842" s="12">
        <f t="shared" si="1917"/>
        <v>6793453.6332739927</v>
      </c>
      <c r="CE842" s="12">
        <f t="shared" si="1917"/>
        <v>6793453.6332739927</v>
      </c>
      <c r="CF842" s="12">
        <f t="shared" si="1917"/>
        <v>6793453.6332739927</v>
      </c>
      <c r="CG842" s="12">
        <f t="shared" si="1917"/>
        <v>6793453.6332739927</v>
      </c>
      <c r="CH842" s="12">
        <f t="shared" si="1917"/>
        <v>6793453.6332739927</v>
      </c>
      <c r="CI842" s="12">
        <f t="shared" si="1917"/>
        <v>6793453.6332739927</v>
      </c>
      <c r="CJ842" s="12">
        <f t="shared" si="1917"/>
        <v>6793453.6332739927</v>
      </c>
      <c r="CK842" s="12">
        <f t="shared" si="1917"/>
        <v>6793453.6332739927</v>
      </c>
      <c r="CL842" s="12">
        <f t="shared" si="1917"/>
        <v>6793453.6332739927</v>
      </c>
      <c r="CM842" s="12">
        <f t="shared" si="1917"/>
        <v>6793453.6332739927</v>
      </c>
      <c r="CN842" s="12">
        <f t="shared" si="1917"/>
        <v>6793453.6332739927</v>
      </c>
      <c r="CO842" s="12">
        <f t="shared" si="1917"/>
        <v>6793453.6332739927</v>
      </c>
      <c r="CP842" s="12">
        <f t="shared" si="1917"/>
        <v>6793453.6332739927</v>
      </c>
      <c r="CQ842" s="12">
        <f t="shared" si="1917"/>
        <v>6793453.6332739927</v>
      </c>
      <c r="CR842" s="12">
        <f t="shared" si="1917"/>
        <v>6793453.6332739927</v>
      </c>
      <c r="CS842" s="12">
        <f t="shared" si="1917"/>
        <v>6793453.6332739927</v>
      </c>
      <c r="CT842" s="12">
        <f t="shared" si="1917"/>
        <v>6793453.6332739927</v>
      </c>
      <c r="CU842" s="12">
        <f t="shared" si="1917"/>
        <v>6793453.6332739927</v>
      </c>
      <c r="CV842" s="12">
        <f t="shared" si="1917"/>
        <v>6793453.6332739927</v>
      </c>
      <c r="CW842" s="12">
        <f t="shared" si="1917"/>
        <v>6793453.6332739927</v>
      </c>
      <c r="CX842" s="12">
        <f t="shared" si="1917"/>
        <v>6793453.6332739927</v>
      </c>
      <c r="CY842" s="12">
        <f t="shared" si="1917"/>
        <v>6793453.6332739927</v>
      </c>
      <c r="CZ842" s="12">
        <f t="shared" si="1917"/>
        <v>6793453.6332739927</v>
      </c>
      <c r="DA842" s="12">
        <f t="shared" ref="DA842:DY842" si="1918">CZ842+(-DA369-DA417-DA465-DA513-DA561-DA794)</f>
        <v>6793453.6332739927</v>
      </c>
      <c r="DB842" s="12">
        <f t="shared" si="1918"/>
        <v>6793453.6332739927</v>
      </c>
      <c r="DC842" s="12">
        <f t="shared" si="1918"/>
        <v>6793453.6332739927</v>
      </c>
      <c r="DD842" s="12">
        <f t="shared" si="1918"/>
        <v>6793453.6332739927</v>
      </c>
      <c r="DE842" s="12">
        <f t="shared" si="1918"/>
        <v>6793453.6332739927</v>
      </c>
      <c r="DF842" s="12">
        <f t="shared" si="1918"/>
        <v>6793453.6332739927</v>
      </c>
      <c r="DG842" s="12">
        <f t="shared" si="1918"/>
        <v>6793453.6332739927</v>
      </c>
      <c r="DH842" s="12">
        <f t="shared" si="1918"/>
        <v>6793453.6332739927</v>
      </c>
      <c r="DI842" s="12">
        <f t="shared" si="1918"/>
        <v>6793453.6332739927</v>
      </c>
      <c r="DJ842" s="12">
        <f t="shared" si="1918"/>
        <v>6793453.6332739927</v>
      </c>
      <c r="DK842" s="12">
        <f t="shared" si="1918"/>
        <v>6793453.6332739927</v>
      </c>
      <c r="DL842" s="12">
        <f t="shared" si="1918"/>
        <v>6793453.6332739927</v>
      </c>
      <c r="DM842" s="12">
        <f t="shared" si="1918"/>
        <v>6793453.6332739927</v>
      </c>
      <c r="DN842" s="12">
        <f t="shared" si="1918"/>
        <v>6793453.6332739927</v>
      </c>
      <c r="DO842" s="12">
        <f t="shared" si="1918"/>
        <v>6793453.6332739927</v>
      </c>
      <c r="DP842" s="12">
        <f t="shared" si="1918"/>
        <v>6793453.6332739927</v>
      </c>
      <c r="DQ842" s="12">
        <f t="shared" si="1918"/>
        <v>6793453.6332739927</v>
      </c>
      <c r="DR842" s="12">
        <f t="shared" si="1918"/>
        <v>6793453.6332739927</v>
      </c>
      <c r="DS842" s="12">
        <f t="shared" si="1918"/>
        <v>6793453.6332739927</v>
      </c>
      <c r="DT842" s="12">
        <f t="shared" si="1918"/>
        <v>6793453.6332739927</v>
      </c>
      <c r="DU842" s="12">
        <f t="shared" si="1918"/>
        <v>6793453.6332739927</v>
      </c>
      <c r="DV842" s="12">
        <f t="shared" si="1918"/>
        <v>6793453.6332739927</v>
      </c>
      <c r="DW842" s="12">
        <f t="shared" si="1918"/>
        <v>6793453.6332739927</v>
      </c>
      <c r="DX842" s="12">
        <f t="shared" si="1918"/>
        <v>6793453.6332739927</v>
      </c>
      <c r="DY842" s="12">
        <f t="shared" si="1918"/>
        <v>6793453.6332739927</v>
      </c>
    </row>
    <row r="843" spans="2:129" x14ac:dyDescent="0.3">
      <c r="B843" s="2" t="str">
        <f>Product!$O$2</f>
        <v>Phase 4</v>
      </c>
      <c r="C843" s="2" t="str">
        <f>Product!$O$3</f>
        <v>75' Wide</v>
      </c>
      <c r="D843" s="127"/>
      <c r="E843" s="129"/>
      <c r="F843" s="128"/>
      <c r="G843" s="11">
        <f>SUM(H843:DZ843)</f>
        <v>362137088.52565193</v>
      </c>
      <c r="I843" s="12">
        <f t="shared" ref="I843:AN843" si="1919">H843+(-I370-I418-I466-I514-I562-I795)</f>
        <v>0</v>
      </c>
      <c r="J843" s="12">
        <f t="shared" si="1919"/>
        <v>4759.3461725198249</v>
      </c>
      <c r="K843" s="12">
        <f t="shared" si="1919"/>
        <v>38223.498948049848</v>
      </c>
      <c r="L843" s="12">
        <f t="shared" si="1919"/>
        <v>49378.21653989319</v>
      </c>
      <c r="M843" s="12">
        <f t="shared" si="1919"/>
        <v>64251.173329017642</v>
      </c>
      <c r="N843" s="12">
        <f t="shared" si="1919"/>
        <v>86560.608512704319</v>
      </c>
      <c r="O843" s="12">
        <f t="shared" si="1919"/>
        <v>131179.47888007769</v>
      </c>
      <c r="P843" s="12">
        <f t="shared" si="1919"/>
        <v>157950.8011005017</v>
      </c>
      <c r="Q843" s="12">
        <f t="shared" si="1919"/>
        <v>186209.41899983818</v>
      </c>
      <c r="R843" s="12">
        <f t="shared" si="1919"/>
        <v>215211.68473863087</v>
      </c>
      <c r="S843" s="12">
        <f t="shared" si="1919"/>
        <v>245701.24615633598</v>
      </c>
      <c r="T843" s="12">
        <f t="shared" si="1919"/>
        <v>299243.89059718401</v>
      </c>
      <c r="U843" s="12">
        <f t="shared" si="1919"/>
        <v>326015.21281760803</v>
      </c>
      <c r="V843" s="12">
        <f t="shared" si="1919"/>
        <v>343862.76096455735</v>
      </c>
      <c r="W843" s="12">
        <f t="shared" si="1919"/>
        <v>357248.42207476939</v>
      </c>
      <c r="X843" s="12">
        <f t="shared" si="1919"/>
        <v>361710.30911150674</v>
      </c>
      <c r="Y843" s="12">
        <f t="shared" si="1919"/>
        <v>361710.30911150674</v>
      </c>
      <c r="Z843" s="12">
        <f t="shared" si="1919"/>
        <v>361710.30911150674</v>
      </c>
      <c r="AA843" s="12">
        <f t="shared" si="1919"/>
        <v>361710.30911150674</v>
      </c>
      <c r="AB843" s="12">
        <f t="shared" si="1919"/>
        <v>361710.30911150674</v>
      </c>
      <c r="AC843" s="12">
        <f t="shared" si="1919"/>
        <v>361710.30911150674</v>
      </c>
      <c r="AD843" s="12">
        <f t="shared" si="1919"/>
        <v>361710.30911150674</v>
      </c>
      <c r="AE843" s="12">
        <f t="shared" si="1919"/>
        <v>361710.30911150674</v>
      </c>
      <c r="AF843" s="12">
        <f t="shared" si="1919"/>
        <v>361710.30911150674</v>
      </c>
      <c r="AG843" s="12">
        <f t="shared" si="1919"/>
        <v>361710.30911150674</v>
      </c>
      <c r="AH843" s="12">
        <f t="shared" si="1919"/>
        <v>361710.30911150674</v>
      </c>
      <c r="AI843" s="12">
        <f t="shared" si="1919"/>
        <v>361710.30911150674</v>
      </c>
      <c r="AJ843" s="12">
        <f t="shared" si="1919"/>
        <v>361710.30911150674</v>
      </c>
      <c r="AK843" s="12">
        <f t="shared" si="1919"/>
        <v>361710.30911150674</v>
      </c>
      <c r="AL843" s="12">
        <f t="shared" si="1919"/>
        <v>361710.30911150674</v>
      </c>
      <c r="AM843" s="12">
        <f t="shared" si="1919"/>
        <v>361710.30911150674</v>
      </c>
      <c r="AN843" s="12">
        <f t="shared" si="1919"/>
        <v>361710.30911150674</v>
      </c>
      <c r="AO843" s="12">
        <f t="shared" ref="AO843:BT843" si="1920">AN843+(-AO370-AO418-AO466-AO514-AO562-AO795)</f>
        <v>361710.30911150674</v>
      </c>
      <c r="AP843" s="12">
        <f t="shared" si="1920"/>
        <v>361710.30911150674</v>
      </c>
      <c r="AQ843" s="12">
        <f t="shared" si="1920"/>
        <v>361710.30911150674</v>
      </c>
      <c r="AR843" s="12">
        <f t="shared" si="1920"/>
        <v>361710.30911150674</v>
      </c>
      <c r="AS843" s="12">
        <f t="shared" si="1920"/>
        <v>761710.30911150668</v>
      </c>
      <c r="AT843" s="12">
        <f t="shared" si="1920"/>
        <v>761710.30911150668</v>
      </c>
      <c r="AU843" s="12">
        <f t="shared" si="1920"/>
        <v>845043.64244484005</v>
      </c>
      <c r="AV843" s="12">
        <f t="shared" si="1920"/>
        <v>928376.97577817342</v>
      </c>
      <c r="AW843" s="12">
        <f t="shared" si="1920"/>
        <v>1011710.3091115068</v>
      </c>
      <c r="AX843" s="12">
        <f t="shared" si="1920"/>
        <v>1095043.6424448402</v>
      </c>
      <c r="AY843" s="12">
        <f t="shared" si="1920"/>
        <v>1178376.9757781734</v>
      </c>
      <c r="AZ843" s="12">
        <f t="shared" si="1920"/>
        <v>1261710.3091115067</v>
      </c>
      <c r="BA843" s="12">
        <f t="shared" si="1920"/>
        <v>1798376.9757781734</v>
      </c>
      <c r="BB843" s="12">
        <f t="shared" si="1920"/>
        <v>2338376.9757781737</v>
      </c>
      <c r="BC843" s="12">
        <f t="shared" si="1920"/>
        <v>2881710.3091115071</v>
      </c>
      <c r="BD843" s="12">
        <f t="shared" si="1920"/>
        <v>3428376.9757781737</v>
      </c>
      <c r="BE843" s="12">
        <f t="shared" si="1920"/>
        <v>3978376.9757781737</v>
      </c>
      <c r="BF843" s="12">
        <f t="shared" si="1920"/>
        <v>4531710.3091115067</v>
      </c>
      <c r="BG843" s="12">
        <f t="shared" si="1920"/>
        <v>4548376.9757781737</v>
      </c>
      <c r="BH843" s="12">
        <f t="shared" si="1920"/>
        <v>4561710.3091115067</v>
      </c>
      <c r="BI843" s="12">
        <f t="shared" si="1920"/>
        <v>4571710.3091115067</v>
      </c>
      <c r="BJ843" s="12">
        <f t="shared" si="1920"/>
        <v>4578376.9757781737</v>
      </c>
      <c r="BK843" s="12">
        <f t="shared" si="1920"/>
        <v>4581710.3091115067</v>
      </c>
      <c r="BL843" s="12">
        <f t="shared" si="1920"/>
        <v>4581710.3091115067</v>
      </c>
      <c r="BM843" s="12">
        <f t="shared" si="1920"/>
        <v>4581710.3091115067</v>
      </c>
      <c r="BN843" s="12">
        <f t="shared" si="1920"/>
        <v>4581710.3091115067</v>
      </c>
      <c r="BO843" s="12">
        <f t="shared" si="1920"/>
        <v>4581710.3091115067</v>
      </c>
      <c r="BP843" s="12">
        <f t="shared" si="1920"/>
        <v>4581710.3091115067</v>
      </c>
      <c r="BQ843" s="12">
        <f t="shared" si="1920"/>
        <v>4581710.3091115067</v>
      </c>
      <c r="BR843" s="12">
        <f t="shared" si="1920"/>
        <v>4581710.3091115067</v>
      </c>
      <c r="BS843" s="12">
        <f t="shared" si="1920"/>
        <v>4581710.3091115067</v>
      </c>
      <c r="BT843" s="12">
        <f t="shared" si="1920"/>
        <v>4581710.3091115067</v>
      </c>
      <c r="BU843" s="12">
        <f t="shared" ref="BU843:CZ843" si="1921">BT843+(-BU370-BU418-BU466-BU514-BU562-BU795)</f>
        <v>4581710.3091115067</v>
      </c>
      <c r="BV843" s="12">
        <f t="shared" si="1921"/>
        <v>4581710.3091115067</v>
      </c>
      <c r="BW843" s="12">
        <f t="shared" si="1921"/>
        <v>4581710.3091115067</v>
      </c>
      <c r="BX843" s="12">
        <f t="shared" si="1921"/>
        <v>4581710.3091115067</v>
      </c>
      <c r="BY843" s="12">
        <f t="shared" si="1921"/>
        <v>4581710.3091115067</v>
      </c>
      <c r="BZ843" s="12">
        <f t="shared" si="1921"/>
        <v>4581710.3091115067</v>
      </c>
      <c r="CA843" s="12">
        <f t="shared" si="1921"/>
        <v>4581710.3091115067</v>
      </c>
      <c r="CB843" s="12">
        <f t="shared" si="1921"/>
        <v>4581710.3091115067</v>
      </c>
      <c r="CC843" s="12">
        <f t="shared" si="1921"/>
        <v>4581710.3091115067</v>
      </c>
      <c r="CD843" s="12">
        <f t="shared" si="1921"/>
        <v>4581710.3091115067</v>
      </c>
      <c r="CE843" s="12">
        <f t="shared" si="1921"/>
        <v>4581710.3091115067</v>
      </c>
      <c r="CF843" s="12">
        <f t="shared" si="1921"/>
        <v>4581710.3091115067</v>
      </c>
      <c r="CG843" s="12">
        <f t="shared" si="1921"/>
        <v>4581710.3091115067</v>
      </c>
      <c r="CH843" s="12">
        <f t="shared" si="1921"/>
        <v>4581710.3091115067</v>
      </c>
      <c r="CI843" s="12">
        <f t="shared" si="1921"/>
        <v>4581710.3091115067</v>
      </c>
      <c r="CJ843" s="12">
        <f t="shared" si="1921"/>
        <v>4581710.3091115067</v>
      </c>
      <c r="CK843" s="12">
        <f t="shared" si="1921"/>
        <v>4581710.3091115067</v>
      </c>
      <c r="CL843" s="12">
        <f t="shared" si="1921"/>
        <v>4581710.3091115067</v>
      </c>
      <c r="CM843" s="12">
        <f t="shared" si="1921"/>
        <v>4581710.3091115067</v>
      </c>
      <c r="CN843" s="12">
        <f t="shared" si="1921"/>
        <v>4581710.3091115067</v>
      </c>
      <c r="CO843" s="12">
        <f t="shared" si="1921"/>
        <v>4581710.3091115067</v>
      </c>
      <c r="CP843" s="12">
        <f t="shared" si="1921"/>
        <v>4581710.3091115067</v>
      </c>
      <c r="CQ843" s="12">
        <f t="shared" si="1921"/>
        <v>4581710.3091115067</v>
      </c>
      <c r="CR843" s="12">
        <f t="shared" si="1921"/>
        <v>4581710.3091115067</v>
      </c>
      <c r="CS843" s="12">
        <f t="shared" si="1921"/>
        <v>4581710.3091115067</v>
      </c>
      <c r="CT843" s="12">
        <f t="shared" si="1921"/>
        <v>4581710.3091115067</v>
      </c>
      <c r="CU843" s="12">
        <f t="shared" si="1921"/>
        <v>4581710.3091115067</v>
      </c>
      <c r="CV843" s="12">
        <f t="shared" si="1921"/>
        <v>4581710.3091115067</v>
      </c>
      <c r="CW843" s="12">
        <f t="shared" si="1921"/>
        <v>4581710.3091115067</v>
      </c>
      <c r="CX843" s="12">
        <f t="shared" si="1921"/>
        <v>4581710.3091115067</v>
      </c>
      <c r="CY843" s="12">
        <f t="shared" si="1921"/>
        <v>4581710.3091115067</v>
      </c>
      <c r="CZ843" s="12">
        <f t="shared" si="1921"/>
        <v>4581710.3091115067</v>
      </c>
      <c r="DA843" s="12">
        <f t="shared" ref="DA843:DY843" si="1922">CZ843+(-DA370-DA418-DA466-DA514-DA562-DA795)</f>
        <v>4581710.3091115067</v>
      </c>
      <c r="DB843" s="12">
        <f t="shared" si="1922"/>
        <v>4581710.3091115067</v>
      </c>
      <c r="DC843" s="12">
        <f t="shared" si="1922"/>
        <v>4581710.3091115067</v>
      </c>
      <c r="DD843" s="12">
        <f t="shared" si="1922"/>
        <v>4581710.3091115067</v>
      </c>
      <c r="DE843" s="12">
        <f t="shared" si="1922"/>
        <v>4581710.3091115067</v>
      </c>
      <c r="DF843" s="12">
        <f t="shared" si="1922"/>
        <v>4581710.3091115067</v>
      </c>
      <c r="DG843" s="12">
        <f t="shared" si="1922"/>
        <v>4581710.3091115067</v>
      </c>
      <c r="DH843" s="12">
        <f t="shared" si="1922"/>
        <v>4581710.3091115067</v>
      </c>
      <c r="DI843" s="12">
        <f t="shared" si="1922"/>
        <v>4581710.3091115067</v>
      </c>
      <c r="DJ843" s="12">
        <f t="shared" si="1922"/>
        <v>4581710.3091115067</v>
      </c>
      <c r="DK843" s="12">
        <f t="shared" si="1922"/>
        <v>4581710.3091115067</v>
      </c>
      <c r="DL843" s="12">
        <f t="shared" si="1922"/>
        <v>4581710.3091115067</v>
      </c>
      <c r="DM843" s="12">
        <f t="shared" si="1922"/>
        <v>4581710.3091115067</v>
      </c>
      <c r="DN843" s="12">
        <f t="shared" si="1922"/>
        <v>4581710.3091115067</v>
      </c>
      <c r="DO843" s="12">
        <f t="shared" si="1922"/>
        <v>4581710.3091115067</v>
      </c>
      <c r="DP843" s="12">
        <f t="shared" si="1922"/>
        <v>4581710.3091115067</v>
      </c>
      <c r="DQ843" s="12">
        <f t="shared" si="1922"/>
        <v>4581710.3091115067</v>
      </c>
      <c r="DR843" s="12">
        <f t="shared" si="1922"/>
        <v>4581710.3091115067</v>
      </c>
      <c r="DS843" s="12">
        <f t="shared" si="1922"/>
        <v>4581710.3091115067</v>
      </c>
      <c r="DT843" s="12">
        <f t="shared" si="1922"/>
        <v>4581710.3091115067</v>
      </c>
      <c r="DU843" s="12">
        <f t="shared" si="1922"/>
        <v>4581710.3091115067</v>
      </c>
      <c r="DV843" s="12">
        <f t="shared" si="1922"/>
        <v>4581710.3091115067</v>
      </c>
      <c r="DW843" s="12">
        <f t="shared" si="1922"/>
        <v>4581710.3091115067</v>
      </c>
      <c r="DX843" s="12">
        <f t="shared" si="1922"/>
        <v>4581710.3091115067</v>
      </c>
      <c r="DY843" s="12">
        <f t="shared" si="1922"/>
        <v>4581710.3091115067</v>
      </c>
    </row>
    <row r="844" spans="2:129" x14ac:dyDescent="0.3">
      <c r="D844" s="127"/>
      <c r="E844" s="129"/>
      <c r="F844" s="128"/>
      <c r="I844" s="12"/>
      <c r="J844" s="12"/>
      <c r="K844" s="12"/>
      <c r="L844" s="12"/>
      <c r="M844" s="12"/>
      <c r="N844" s="12"/>
      <c r="O844" s="12"/>
      <c r="P844" s="12"/>
      <c r="Q844" s="12"/>
      <c r="R844" s="12"/>
      <c r="S844" s="12"/>
      <c r="T844" s="12"/>
      <c r="U844" s="12"/>
      <c r="V844" s="12"/>
      <c r="W844" s="12"/>
      <c r="X844" s="12"/>
      <c r="Y844" s="12"/>
      <c r="Z844" s="12"/>
      <c r="AA844" s="12"/>
      <c r="AB844" s="12"/>
      <c r="AC844" s="12"/>
      <c r="AD844" s="12"/>
      <c r="AE844" s="12"/>
      <c r="AF844" s="12"/>
      <c r="AG844" s="12"/>
      <c r="AH844" s="12"/>
      <c r="AI844" s="12"/>
      <c r="AJ844" s="12"/>
      <c r="AK844" s="12"/>
      <c r="AL844" s="12"/>
      <c r="AM844" s="12"/>
      <c r="AN844" s="12"/>
      <c r="AO844" s="12"/>
      <c r="AP844" s="12"/>
      <c r="AQ844" s="12"/>
      <c r="AR844" s="12"/>
      <c r="AS844" s="12"/>
      <c r="AT844" s="12"/>
      <c r="AU844" s="12"/>
      <c r="AV844" s="12"/>
      <c r="AW844" s="12"/>
      <c r="AX844" s="12"/>
      <c r="AY844" s="12"/>
      <c r="AZ844" s="12"/>
      <c r="BA844" s="12"/>
      <c r="BB844" s="12"/>
      <c r="BC844" s="12"/>
      <c r="BD844" s="12"/>
      <c r="BE844" s="12"/>
      <c r="BF844" s="12"/>
      <c r="BG844" s="12"/>
      <c r="BH844" s="12"/>
      <c r="BI844" s="12"/>
      <c r="BJ844" s="12"/>
      <c r="BK844" s="12"/>
      <c r="BL844" s="12"/>
      <c r="BM844" s="12"/>
      <c r="BN844" s="12"/>
      <c r="BO844" s="12"/>
      <c r="BP844" s="12"/>
      <c r="BQ844" s="12"/>
      <c r="BR844" s="12"/>
      <c r="BS844" s="12"/>
      <c r="BT844" s="12"/>
      <c r="BU844" s="12"/>
      <c r="BV844" s="12"/>
      <c r="BW844" s="12"/>
      <c r="BX844" s="12"/>
      <c r="BY844" s="12"/>
      <c r="BZ844" s="12"/>
      <c r="CA844" s="12"/>
      <c r="CB844" s="12"/>
      <c r="CC844" s="12"/>
      <c r="CD844" s="12"/>
      <c r="CE844" s="12"/>
      <c r="CF844" s="12"/>
      <c r="CG844" s="12"/>
      <c r="CH844" s="12"/>
      <c r="CI844" s="12"/>
      <c r="CJ844" s="12"/>
      <c r="CK844" s="12"/>
      <c r="CL844" s="12"/>
      <c r="CM844" s="12"/>
      <c r="CN844" s="12"/>
      <c r="CO844" s="12"/>
      <c r="CP844" s="12"/>
      <c r="CQ844" s="12"/>
      <c r="CR844" s="12"/>
      <c r="CS844" s="12"/>
      <c r="CT844" s="12"/>
      <c r="CU844" s="12"/>
      <c r="CV844" s="12"/>
      <c r="CW844" s="12"/>
      <c r="CX844" s="12"/>
      <c r="CY844" s="12"/>
      <c r="CZ844" s="12"/>
      <c r="DA844" s="12"/>
      <c r="DB844" s="12"/>
      <c r="DC844" s="12"/>
      <c r="DD844" s="12"/>
      <c r="DE844" s="12"/>
      <c r="DF844" s="12"/>
      <c r="DG844" s="12"/>
      <c r="DH844" s="12"/>
      <c r="DI844" s="12"/>
      <c r="DJ844" s="12"/>
      <c r="DK844" s="12"/>
      <c r="DL844" s="12"/>
      <c r="DM844" s="12"/>
      <c r="DN844" s="12"/>
      <c r="DO844" s="12"/>
      <c r="DP844" s="12"/>
      <c r="DQ844" s="12"/>
      <c r="DR844" s="12"/>
      <c r="DS844" s="12"/>
      <c r="DT844" s="12"/>
      <c r="DU844" s="12"/>
      <c r="DV844" s="12"/>
      <c r="DW844" s="12"/>
      <c r="DX844" s="12"/>
      <c r="DY844" s="12"/>
    </row>
    <row r="845" spans="2:129" x14ac:dyDescent="0.3">
      <c r="B845" s="2" t="str">
        <f>Product!$P$2</f>
        <v>Phase 5</v>
      </c>
      <c r="C845" s="2" t="str">
        <f>Product!$P$3</f>
        <v>50' Wide</v>
      </c>
      <c r="D845" s="127"/>
      <c r="E845" s="129"/>
      <c r="F845" s="128"/>
      <c r="G845" s="11">
        <f>SUM(H845:DZ845)</f>
        <v>450111190.3220588</v>
      </c>
      <c r="I845" s="12">
        <f t="shared" ref="I845:AN845" si="1923">H845+(-I372-I420-I468-I516-I564-I797)</f>
        <v>0</v>
      </c>
      <c r="J845" s="12">
        <f t="shared" si="1923"/>
        <v>5142.5797054539571</v>
      </c>
      <c r="K845" s="12">
        <f t="shared" si="1923"/>
        <v>41301.343259427093</v>
      </c>
      <c r="L845" s="12">
        <f t="shared" si="1923"/>
        <v>53354.264444084802</v>
      </c>
      <c r="M845" s="12">
        <f t="shared" si="1923"/>
        <v>69424.826023628411</v>
      </c>
      <c r="N845" s="12">
        <f t="shared" si="1923"/>
        <v>93530.66839294383</v>
      </c>
      <c r="O845" s="12">
        <f t="shared" si="1923"/>
        <v>141742.35313157467</v>
      </c>
      <c r="P845" s="12">
        <f t="shared" si="1923"/>
        <v>170669.36397475319</v>
      </c>
      <c r="Q845" s="12">
        <f t="shared" si="1923"/>
        <v>201203.43097588606</v>
      </c>
      <c r="R845" s="12">
        <f t="shared" si="1923"/>
        <v>232541.0260559961</v>
      </c>
      <c r="S845" s="12">
        <f t="shared" si="1923"/>
        <v>265485.67729406053</v>
      </c>
      <c r="T845" s="12">
        <f t="shared" si="1923"/>
        <v>323339.69898041757</v>
      </c>
      <c r="U845" s="12">
        <f t="shared" si="1923"/>
        <v>352266.70982359606</v>
      </c>
      <c r="V845" s="12">
        <f t="shared" si="1923"/>
        <v>371551.3837190484</v>
      </c>
      <c r="W845" s="12">
        <f t="shared" si="1923"/>
        <v>386014.88914063765</v>
      </c>
      <c r="X845" s="12">
        <f t="shared" si="1923"/>
        <v>390836.05761450075</v>
      </c>
      <c r="Y845" s="12">
        <f t="shared" si="1923"/>
        <v>390836.05761450075</v>
      </c>
      <c r="Z845" s="12">
        <f t="shared" si="1923"/>
        <v>390836.05761450075</v>
      </c>
      <c r="AA845" s="12">
        <f t="shared" si="1923"/>
        <v>390836.05761450075</v>
      </c>
      <c r="AB845" s="12">
        <f t="shared" si="1923"/>
        <v>390836.05761450075</v>
      </c>
      <c r="AC845" s="12">
        <f t="shared" si="1923"/>
        <v>390836.05761450075</v>
      </c>
      <c r="AD845" s="12">
        <f t="shared" si="1923"/>
        <v>390836.05761450075</v>
      </c>
      <c r="AE845" s="12">
        <f t="shared" si="1923"/>
        <v>390836.05761450075</v>
      </c>
      <c r="AF845" s="12">
        <f t="shared" si="1923"/>
        <v>390836.05761450075</v>
      </c>
      <c r="AG845" s="12">
        <f t="shared" si="1923"/>
        <v>390836.05761450075</v>
      </c>
      <c r="AH845" s="12">
        <f t="shared" si="1923"/>
        <v>390836.05761450075</v>
      </c>
      <c r="AI845" s="12">
        <f t="shared" si="1923"/>
        <v>390836.05761450075</v>
      </c>
      <c r="AJ845" s="12">
        <f t="shared" si="1923"/>
        <v>390836.05761450075</v>
      </c>
      <c r="AK845" s="12">
        <f t="shared" si="1923"/>
        <v>390836.05761450075</v>
      </c>
      <c r="AL845" s="12">
        <f t="shared" si="1923"/>
        <v>390836.05761450075</v>
      </c>
      <c r="AM845" s="12">
        <f t="shared" si="1923"/>
        <v>390836.05761450075</v>
      </c>
      <c r="AN845" s="12">
        <f t="shared" si="1923"/>
        <v>390836.05761450075</v>
      </c>
      <c r="AO845" s="12">
        <f t="shared" ref="AO845:BT845" si="1924">AN845+(-AO372-AO420-AO468-AO516-AO564-AO797)</f>
        <v>390836.05761450075</v>
      </c>
      <c r="AP845" s="12">
        <f t="shared" si="1924"/>
        <v>390836.05761450075</v>
      </c>
      <c r="AQ845" s="12">
        <f t="shared" si="1924"/>
        <v>390836.05761450075</v>
      </c>
      <c r="AR845" s="12">
        <f t="shared" si="1924"/>
        <v>390836.05761450075</v>
      </c>
      <c r="AS845" s="12">
        <f t="shared" si="1924"/>
        <v>390836.05761450075</v>
      </c>
      <c r="AT845" s="12">
        <f t="shared" si="1924"/>
        <v>390836.05761450075</v>
      </c>
      <c r="AU845" s="12">
        <f t="shared" si="1924"/>
        <v>390836.05761450075</v>
      </c>
      <c r="AV845" s="12">
        <f t="shared" si="1924"/>
        <v>390836.05761450075</v>
      </c>
      <c r="AW845" s="12">
        <f t="shared" si="1924"/>
        <v>390836.05761450075</v>
      </c>
      <c r="AX845" s="12">
        <f t="shared" si="1924"/>
        <v>390836.05761450075</v>
      </c>
      <c r="AY845" s="12">
        <f t="shared" si="1924"/>
        <v>390836.05761450075</v>
      </c>
      <c r="AZ845" s="12">
        <f t="shared" si="1924"/>
        <v>390836.05761450075</v>
      </c>
      <c r="BA845" s="12">
        <f t="shared" si="1924"/>
        <v>390836.05761450075</v>
      </c>
      <c r="BB845" s="12">
        <f t="shared" si="1924"/>
        <v>390836.05761450075</v>
      </c>
      <c r="BC845" s="12">
        <f t="shared" si="1924"/>
        <v>390836.05761450075</v>
      </c>
      <c r="BD845" s="12">
        <f t="shared" si="1924"/>
        <v>390836.05761450075</v>
      </c>
      <c r="BE845" s="12">
        <f t="shared" si="1924"/>
        <v>990836.05761450075</v>
      </c>
      <c r="BF845" s="12">
        <f t="shared" si="1924"/>
        <v>990836.05761450075</v>
      </c>
      <c r="BG845" s="12">
        <f t="shared" si="1924"/>
        <v>1115836.0576145006</v>
      </c>
      <c r="BH845" s="12">
        <f t="shared" si="1924"/>
        <v>1240836.0576145006</v>
      </c>
      <c r="BI845" s="12">
        <f t="shared" si="1924"/>
        <v>1365836.0576145006</v>
      </c>
      <c r="BJ845" s="12">
        <f t="shared" si="1924"/>
        <v>1490836.0576145006</v>
      </c>
      <c r="BK845" s="12">
        <f t="shared" si="1924"/>
        <v>1615836.0576145006</v>
      </c>
      <c r="BL845" s="12">
        <f t="shared" si="1924"/>
        <v>1740836.0576145006</v>
      </c>
      <c r="BM845" s="12">
        <f t="shared" si="1924"/>
        <v>2545836.0576145006</v>
      </c>
      <c r="BN845" s="12">
        <f t="shared" si="1924"/>
        <v>3355836.0576145006</v>
      </c>
      <c r="BO845" s="12">
        <f t="shared" si="1924"/>
        <v>4170836.0576145006</v>
      </c>
      <c r="BP845" s="12">
        <f t="shared" si="1924"/>
        <v>4990836.0576145006</v>
      </c>
      <c r="BQ845" s="12">
        <f t="shared" si="1924"/>
        <v>5815836.0576145006</v>
      </c>
      <c r="BR845" s="12">
        <f t="shared" si="1924"/>
        <v>6645836.0576145006</v>
      </c>
      <c r="BS845" s="12">
        <f t="shared" si="1924"/>
        <v>6670836.0576145006</v>
      </c>
      <c r="BT845" s="12">
        <f t="shared" si="1924"/>
        <v>6690836.0576145006</v>
      </c>
      <c r="BU845" s="12">
        <f t="shared" ref="BU845:CZ845" si="1925">BT845+(-BU372-BU420-BU468-BU516-BU564-BU797)</f>
        <v>6705836.0576145006</v>
      </c>
      <c r="BV845" s="12">
        <f t="shared" si="1925"/>
        <v>6715836.0576145006</v>
      </c>
      <c r="BW845" s="12">
        <f t="shared" si="1925"/>
        <v>6720836.0576145006</v>
      </c>
      <c r="BX845" s="12">
        <f t="shared" si="1925"/>
        <v>6720836.0576145006</v>
      </c>
      <c r="BY845" s="12">
        <f t="shared" si="1925"/>
        <v>6720836.0576145006</v>
      </c>
      <c r="BZ845" s="12">
        <f t="shared" si="1925"/>
        <v>6720836.0576145006</v>
      </c>
      <c r="CA845" s="12">
        <f t="shared" si="1925"/>
        <v>6720836.0576145006</v>
      </c>
      <c r="CB845" s="12">
        <f t="shared" si="1925"/>
        <v>6720836.0576145006</v>
      </c>
      <c r="CC845" s="12">
        <f t="shared" si="1925"/>
        <v>6720836.0576145006</v>
      </c>
      <c r="CD845" s="12">
        <f t="shared" si="1925"/>
        <v>6720836.0576145006</v>
      </c>
      <c r="CE845" s="12">
        <f t="shared" si="1925"/>
        <v>6720836.0576145006</v>
      </c>
      <c r="CF845" s="12">
        <f t="shared" si="1925"/>
        <v>6720836.0576145006</v>
      </c>
      <c r="CG845" s="12">
        <f t="shared" si="1925"/>
        <v>6720836.0576145006</v>
      </c>
      <c r="CH845" s="12">
        <f t="shared" si="1925"/>
        <v>6720836.0576145006</v>
      </c>
      <c r="CI845" s="12">
        <f t="shared" si="1925"/>
        <v>6720836.0576145006</v>
      </c>
      <c r="CJ845" s="12">
        <f t="shared" si="1925"/>
        <v>6720836.0576145006</v>
      </c>
      <c r="CK845" s="12">
        <f t="shared" si="1925"/>
        <v>6720836.0576145006</v>
      </c>
      <c r="CL845" s="12">
        <f t="shared" si="1925"/>
        <v>6720836.0576145006</v>
      </c>
      <c r="CM845" s="12">
        <f t="shared" si="1925"/>
        <v>6720836.0576145006</v>
      </c>
      <c r="CN845" s="12">
        <f t="shared" si="1925"/>
        <v>6720836.0576145006</v>
      </c>
      <c r="CO845" s="12">
        <f t="shared" si="1925"/>
        <v>6720836.0576145006</v>
      </c>
      <c r="CP845" s="12">
        <f t="shared" si="1925"/>
        <v>6720836.0576145006</v>
      </c>
      <c r="CQ845" s="12">
        <f t="shared" si="1925"/>
        <v>6720836.0576145006</v>
      </c>
      <c r="CR845" s="12">
        <f t="shared" si="1925"/>
        <v>6720836.0576145006</v>
      </c>
      <c r="CS845" s="12">
        <f t="shared" si="1925"/>
        <v>6720836.0576145006</v>
      </c>
      <c r="CT845" s="12">
        <f t="shared" si="1925"/>
        <v>6720836.0576145006</v>
      </c>
      <c r="CU845" s="12">
        <f t="shared" si="1925"/>
        <v>6720836.0576145006</v>
      </c>
      <c r="CV845" s="12">
        <f t="shared" si="1925"/>
        <v>6720836.0576145006</v>
      </c>
      <c r="CW845" s="12">
        <f t="shared" si="1925"/>
        <v>6720836.0576145006</v>
      </c>
      <c r="CX845" s="12">
        <f t="shared" si="1925"/>
        <v>6720836.0576145006</v>
      </c>
      <c r="CY845" s="12">
        <f t="shared" si="1925"/>
        <v>6720836.0576145006</v>
      </c>
      <c r="CZ845" s="12">
        <f t="shared" si="1925"/>
        <v>6720836.0576145006</v>
      </c>
      <c r="DA845" s="12">
        <f t="shared" ref="DA845:DY845" si="1926">CZ845+(-DA372-DA420-DA468-DA516-DA564-DA797)</f>
        <v>6720836.0576145006</v>
      </c>
      <c r="DB845" s="12">
        <f t="shared" si="1926"/>
        <v>6720836.0576145006</v>
      </c>
      <c r="DC845" s="12">
        <f t="shared" si="1926"/>
        <v>6720836.0576145006</v>
      </c>
      <c r="DD845" s="12">
        <f t="shared" si="1926"/>
        <v>6720836.0576145006</v>
      </c>
      <c r="DE845" s="12">
        <f t="shared" si="1926"/>
        <v>6720836.0576145006</v>
      </c>
      <c r="DF845" s="12">
        <f t="shared" si="1926"/>
        <v>6720836.0576145006</v>
      </c>
      <c r="DG845" s="12">
        <f t="shared" si="1926"/>
        <v>6720836.0576145006</v>
      </c>
      <c r="DH845" s="12">
        <f t="shared" si="1926"/>
        <v>6720836.0576145006</v>
      </c>
      <c r="DI845" s="12">
        <f t="shared" si="1926"/>
        <v>6720836.0576145006</v>
      </c>
      <c r="DJ845" s="12">
        <f t="shared" si="1926"/>
        <v>6720836.0576145006</v>
      </c>
      <c r="DK845" s="12">
        <f t="shared" si="1926"/>
        <v>6720836.0576145006</v>
      </c>
      <c r="DL845" s="12">
        <f t="shared" si="1926"/>
        <v>6720836.0576145006</v>
      </c>
      <c r="DM845" s="12">
        <f t="shared" si="1926"/>
        <v>6720836.0576145006</v>
      </c>
      <c r="DN845" s="12">
        <f t="shared" si="1926"/>
        <v>6720836.0576145006</v>
      </c>
      <c r="DO845" s="12">
        <f t="shared" si="1926"/>
        <v>6720836.0576145006</v>
      </c>
      <c r="DP845" s="12">
        <f t="shared" si="1926"/>
        <v>6720836.0576145006</v>
      </c>
      <c r="DQ845" s="12">
        <f t="shared" si="1926"/>
        <v>6720836.0576145006</v>
      </c>
      <c r="DR845" s="12">
        <f t="shared" si="1926"/>
        <v>6720836.0576145006</v>
      </c>
      <c r="DS845" s="12">
        <f t="shared" si="1926"/>
        <v>6720836.0576145006</v>
      </c>
      <c r="DT845" s="12">
        <f t="shared" si="1926"/>
        <v>6720836.0576145006</v>
      </c>
      <c r="DU845" s="12">
        <f t="shared" si="1926"/>
        <v>6720836.0576145006</v>
      </c>
      <c r="DV845" s="12">
        <f t="shared" si="1926"/>
        <v>6720836.0576145006</v>
      </c>
      <c r="DW845" s="12">
        <f t="shared" si="1926"/>
        <v>6720836.0576145006</v>
      </c>
      <c r="DX845" s="12">
        <f t="shared" si="1926"/>
        <v>6720836.0576145006</v>
      </c>
      <c r="DY845" s="12">
        <f t="shared" si="1926"/>
        <v>6720836.0576145006</v>
      </c>
    </row>
    <row r="846" spans="2:129" x14ac:dyDescent="0.3">
      <c r="B846" s="2" t="str">
        <f>Product!$Q$2</f>
        <v>Phase 5</v>
      </c>
      <c r="C846" s="2" t="str">
        <f>Product!$Q$3</f>
        <v>60' Wide</v>
      </c>
      <c r="D846" s="127"/>
      <c r="E846" s="129"/>
      <c r="F846" s="128"/>
      <c r="G846" s="11">
        <f>SUM(H846:DZ846)</f>
        <v>458311721.15229064</v>
      </c>
      <c r="I846" s="12">
        <f t="shared" ref="I846:AN846" si="1927">H846+(-I373-I421-I469-I517-I565-I798)</f>
        <v>0</v>
      </c>
      <c r="J846" s="12">
        <f t="shared" si="1927"/>
        <v>6098.074122026218</v>
      </c>
      <c r="K846" s="12">
        <f t="shared" si="1927"/>
        <v>48975.157792523067</v>
      </c>
      <c r="L846" s="12">
        <f t="shared" si="1927"/>
        <v>63267.519016022015</v>
      </c>
      <c r="M846" s="12">
        <f t="shared" si="1927"/>
        <v>82324.00064735394</v>
      </c>
      <c r="N846" s="12">
        <f t="shared" si="1927"/>
        <v>110908.72309435184</v>
      </c>
      <c r="O846" s="12">
        <f t="shared" si="1927"/>
        <v>168078.16798834765</v>
      </c>
      <c r="P846" s="12">
        <f t="shared" si="1927"/>
        <v>202379.83492474511</v>
      </c>
      <c r="Q846" s="12">
        <f t="shared" si="1927"/>
        <v>238587.15002427579</v>
      </c>
      <c r="R846" s="12">
        <f t="shared" si="1927"/>
        <v>275747.28920537303</v>
      </c>
      <c r="S846" s="12">
        <f t="shared" si="1927"/>
        <v>314813.07654960349</v>
      </c>
      <c r="T846" s="12">
        <f t="shared" si="1927"/>
        <v>383416.41042239842</v>
      </c>
      <c r="U846" s="12">
        <f t="shared" si="1927"/>
        <v>417718.07735879591</v>
      </c>
      <c r="V846" s="12">
        <f t="shared" si="1927"/>
        <v>440585.85531639424</v>
      </c>
      <c r="W846" s="12">
        <f t="shared" si="1927"/>
        <v>457736.68878459296</v>
      </c>
      <c r="X846" s="12">
        <f t="shared" si="1927"/>
        <v>463453.63327399251</v>
      </c>
      <c r="Y846" s="12">
        <f t="shared" si="1927"/>
        <v>463453.63327399251</v>
      </c>
      <c r="Z846" s="12">
        <f t="shared" si="1927"/>
        <v>463453.63327399251</v>
      </c>
      <c r="AA846" s="12">
        <f t="shared" si="1927"/>
        <v>463453.63327399251</v>
      </c>
      <c r="AB846" s="12">
        <f t="shared" si="1927"/>
        <v>463453.63327399251</v>
      </c>
      <c r="AC846" s="12">
        <f t="shared" si="1927"/>
        <v>463453.63327399251</v>
      </c>
      <c r="AD846" s="12">
        <f t="shared" si="1927"/>
        <v>463453.63327399251</v>
      </c>
      <c r="AE846" s="12">
        <f t="shared" si="1927"/>
        <v>463453.63327399251</v>
      </c>
      <c r="AF846" s="12">
        <f t="shared" si="1927"/>
        <v>463453.63327399251</v>
      </c>
      <c r="AG846" s="12">
        <f t="shared" si="1927"/>
        <v>463453.63327399251</v>
      </c>
      <c r="AH846" s="12">
        <f t="shared" si="1927"/>
        <v>463453.63327399251</v>
      </c>
      <c r="AI846" s="12">
        <f t="shared" si="1927"/>
        <v>463453.63327399251</v>
      </c>
      <c r="AJ846" s="12">
        <f t="shared" si="1927"/>
        <v>463453.63327399251</v>
      </c>
      <c r="AK846" s="12">
        <f t="shared" si="1927"/>
        <v>463453.63327399251</v>
      </c>
      <c r="AL846" s="12">
        <f t="shared" si="1927"/>
        <v>463453.63327399251</v>
      </c>
      <c r="AM846" s="12">
        <f t="shared" si="1927"/>
        <v>463453.63327399251</v>
      </c>
      <c r="AN846" s="12">
        <f t="shared" si="1927"/>
        <v>463453.63327399251</v>
      </c>
      <c r="AO846" s="12">
        <f t="shared" ref="AO846:BT846" si="1928">AN846+(-AO373-AO421-AO469-AO517-AO565-AO798)</f>
        <v>463453.63327399251</v>
      </c>
      <c r="AP846" s="12">
        <f t="shared" si="1928"/>
        <v>463453.63327399251</v>
      </c>
      <c r="AQ846" s="12">
        <f t="shared" si="1928"/>
        <v>463453.63327399251</v>
      </c>
      <c r="AR846" s="12">
        <f t="shared" si="1928"/>
        <v>463453.63327399251</v>
      </c>
      <c r="AS846" s="12">
        <f t="shared" si="1928"/>
        <v>463453.63327399251</v>
      </c>
      <c r="AT846" s="12">
        <f t="shared" si="1928"/>
        <v>463453.63327399251</v>
      </c>
      <c r="AU846" s="12">
        <f t="shared" si="1928"/>
        <v>463453.63327399251</v>
      </c>
      <c r="AV846" s="12">
        <f t="shared" si="1928"/>
        <v>463453.63327399251</v>
      </c>
      <c r="AW846" s="12">
        <f t="shared" si="1928"/>
        <v>463453.63327399251</v>
      </c>
      <c r="AX846" s="12">
        <f t="shared" si="1928"/>
        <v>463453.63327399251</v>
      </c>
      <c r="AY846" s="12">
        <f t="shared" si="1928"/>
        <v>463453.63327399251</v>
      </c>
      <c r="AZ846" s="12">
        <f t="shared" si="1928"/>
        <v>463453.63327399251</v>
      </c>
      <c r="BA846" s="12">
        <f t="shared" si="1928"/>
        <v>463453.63327399251</v>
      </c>
      <c r="BB846" s="12">
        <f t="shared" si="1928"/>
        <v>463453.63327399251</v>
      </c>
      <c r="BC846" s="12">
        <f t="shared" si="1928"/>
        <v>463453.63327399251</v>
      </c>
      <c r="BD846" s="12">
        <f t="shared" si="1928"/>
        <v>463453.63327399251</v>
      </c>
      <c r="BE846" s="12">
        <f t="shared" si="1928"/>
        <v>1063453.6332739925</v>
      </c>
      <c r="BF846" s="12">
        <f t="shared" si="1928"/>
        <v>1063453.6332739925</v>
      </c>
      <c r="BG846" s="12">
        <f t="shared" si="1928"/>
        <v>1188453.6332739925</v>
      </c>
      <c r="BH846" s="12">
        <f t="shared" si="1928"/>
        <v>1313453.6332739925</v>
      </c>
      <c r="BI846" s="12">
        <f t="shared" si="1928"/>
        <v>1438453.6332739925</v>
      </c>
      <c r="BJ846" s="12">
        <f t="shared" si="1928"/>
        <v>1563453.6332739925</v>
      </c>
      <c r="BK846" s="12">
        <f t="shared" si="1928"/>
        <v>1688453.6332739925</v>
      </c>
      <c r="BL846" s="12">
        <f t="shared" si="1928"/>
        <v>1813453.6332739925</v>
      </c>
      <c r="BM846" s="12">
        <f t="shared" si="1928"/>
        <v>2618453.6332739927</v>
      </c>
      <c r="BN846" s="12">
        <f t="shared" si="1928"/>
        <v>3428453.6332739927</v>
      </c>
      <c r="BO846" s="12">
        <f t="shared" si="1928"/>
        <v>4243453.6332739927</v>
      </c>
      <c r="BP846" s="12">
        <f t="shared" si="1928"/>
        <v>5063453.6332739927</v>
      </c>
      <c r="BQ846" s="12">
        <f t="shared" si="1928"/>
        <v>5888453.6332739927</v>
      </c>
      <c r="BR846" s="12">
        <f t="shared" si="1928"/>
        <v>6718453.6332739927</v>
      </c>
      <c r="BS846" s="12">
        <f t="shared" si="1928"/>
        <v>6743453.6332739927</v>
      </c>
      <c r="BT846" s="12">
        <f t="shared" si="1928"/>
        <v>6763453.6332739927</v>
      </c>
      <c r="BU846" s="12">
        <f t="shared" ref="BU846:CZ846" si="1929">BT846+(-BU373-BU421-BU469-BU517-BU565-BU798)</f>
        <v>6778453.6332739927</v>
      </c>
      <c r="BV846" s="12">
        <f t="shared" si="1929"/>
        <v>6788453.6332739927</v>
      </c>
      <c r="BW846" s="12">
        <f t="shared" si="1929"/>
        <v>6793453.6332739927</v>
      </c>
      <c r="BX846" s="12">
        <f t="shared" si="1929"/>
        <v>6793453.6332739927</v>
      </c>
      <c r="BY846" s="12">
        <f t="shared" si="1929"/>
        <v>6793453.6332739927</v>
      </c>
      <c r="BZ846" s="12">
        <f t="shared" si="1929"/>
        <v>6793453.6332739927</v>
      </c>
      <c r="CA846" s="12">
        <f t="shared" si="1929"/>
        <v>6793453.6332739927</v>
      </c>
      <c r="CB846" s="12">
        <f t="shared" si="1929"/>
        <v>6793453.6332739927</v>
      </c>
      <c r="CC846" s="12">
        <f t="shared" si="1929"/>
        <v>6793453.6332739927</v>
      </c>
      <c r="CD846" s="12">
        <f t="shared" si="1929"/>
        <v>6793453.6332739927</v>
      </c>
      <c r="CE846" s="12">
        <f t="shared" si="1929"/>
        <v>6793453.6332739927</v>
      </c>
      <c r="CF846" s="12">
        <f t="shared" si="1929"/>
        <v>6793453.6332739927</v>
      </c>
      <c r="CG846" s="12">
        <f t="shared" si="1929"/>
        <v>6793453.6332739927</v>
      </c>
      <c r="CH846" s="12">
        <f t="shared" si="1929"/>
        <v>6793453.6332739927</v>
      </c>
      <c r="CI846" s="12">
        <f t="shared" si="1929"/>
        <v>6793453.6332739927</v>
      </c>
      <c r="CJ846" s="12">
        <f t="shared" si="1929"/>
        <v>6793453.6332739927</v>
      </c>
      <c r="CK846" s="12">
        <f t="shared" si="1929"/>
        <v>6793453.6332739927</v>
      </c>
      <c r="CL846" s="12">
        <f t="shared" si="1929"/>
        <v>6793453.6332739927</v>
      </c>
      <c r="CM846" s="12">
        <f t="shared" si="1929"/>
        <v>6793453.6332739927</v>
      </c>
      <c r="CN846" s="12">
        <f t="shared" si="1929"/>
        <v>6793453.6332739927</v>
      </c>
      <c r="CO846" s="12">
        <f t="shared" si="1929"/>
        <v>6793453.6332739927</v>
      </c>
      <c r="CP846" s="12">
        <f t="shared" si="1929"/>
        <v>6793453.6332739927</v>
      </c>
      <c r="CQ846" s="12">
        <f t="shared" si="1929"/>
        <v>6793453.6332739927</v>
      </c>
      <c r="CR846" s="12">
        <f t="shared" si="1929"/>
        <v>6793453.6332739927</v>
      </c>
      <c r="CS846" s="12">
        <f t="shared" si="1929"/>
        <v>6793453.6332739927</v>
      </c>
      <c r="CT846" s="12">
        <f t="shared" si="1929"/>
        <v>6793453.6332739927</v>
      </c>
      <c r="CU846" s="12">
        <f t="shared" si="1929"/>
        <v>6793453.6332739927</v>
      </c>
      <c r="CV846" s="12">
        <f t="shared" si="1929"/>
        <v>6793453.6332739927</v>
      </c>
      <c r="CW846" s="12">
        <f t="shared" si="1929"/>
        <v>6793453.6332739927</v>
      </c>
      <c r="CX846" s="12">
        <f t="shared" si="1929"/>
        <v>6793453.6332739927</v>
      </c>
      <c r="CY846" s="12">
        <f t="shared" si="1929"/>
        <v>6793453.6332739927</v>
      </c>
      <c r="CZ846" s="12">
        <f t="shared" si="1929"/>
        <v>6793453.6332739927</v>
      </c>
      <c r="DA846" s="12">
        <f t="shared" ref="DA846:DY846" si="1930">CZ846+(-DA373-DA421-DA469-DA517-DA565-DA798)</f>
        <v>6793453.6332739927</v>
      </c>
      <c r="DB846" s="12">
        <f t="shared" si="1930"/>
        <v>6793453.6332739927</v>
      </c>
      <c r="DC846" s="12">
        <f t="shared" si="1930"/>
        <v>6793453.6332739927</v>
      </c>
      <c r="DD846" s="12">
        <f t="shared" si="1930"/>
        <v>6793453.6332739927</v>
      </c>
      <c r="DE846" s="12">
        <f t="shared" si="1930"/>
        <v>6793453.6332739927</v>
      </c>
      <c r="DF846" s="12">
        <f t="shared" si="1930"/>
        <v>6793453.6332739927</v>
      </c>
      <c r="DG846" s="12">
        <f t="shared" si="1930"/>
        <v>6793453.6332739927</v>
      </c>
      <c r="DH846" s="12">
        <f t="shared" si="1930"/>
        <v>6793453.6332739927</v>
      </c>
      <c r="DI846" s="12">
        <f t="shared" si="1930"/>
        <v>6793453.6332739927</v>
      </c>
      <c r="DJ846" s="12">
        <f t="shared" si="1930"/>
        <v>6793453.6332739927</v>
      </c>
      <c r="DK846" s="12">
        <f t="shared" si="1930"/>
        <v>6793453.6332739927</v>
      </c>
      <c r="DL846" s="12">
        <f t="shared" si="1930"/>
        <v>6793453.6332739927</v>
      </c>
      <c r="DM846" s="12">
        <f t="shared" si="1930"/>
        <v>6793453.6332739927</v>
      </c>
      <c r="DN846" s="12">
        <f t="shared" si="1930"/>
        <v>6793453.6332739927</v>
      </c>
      <c r="DO846" s="12">
        <f t="shared" si="1930"/>
        <v>6793453.6332739927</v>
      </c>
      <c r="DP846" s="12">
        <f t="shared" si="1930"/>
        <v>6793453.6332739927</v>
      </c>
      <c r="DQ846" s="12">
        <f t="shared" si="1930"/>
        <v>6793453.6332739927</v>
      </c>
      <c r="DR846" s="12">
        <f t="shared" si="1930"/>
        <v>6793453.6332739927</v>
      </c>
      <c r="DS846" s="12">
        <f t="shared" si="1930"/>
        <v>6793453.6332739927</v>
      </c>
      <c r="DT846" s="12">
        <f t="shared" si="1930"/>
        <v>6793453.6332739927</v>
      </c>
      <c r="DU846" s="12">
        <f t="shared" si="1930"/>
        <v>6793453.6332739927</v>
      </c>
      <c r="DV846" s="12">
        <f t="shared" si="1930"/>
        <v>6793453.6332739927</v>
      </c>
      <c r="DW846" s="12">
        <f t="shared" si="1930"/>
        <v>6793453.6332739927</v>
      </c>
      <c r="DX846" s="12">
        <f t="shared" si="1930"/>
        <v>6793453.6332739927</v>
      </c>
      <c r="DY846" s="12">
        <f t="shared" si="1930"/>
        <v>6793453.6332739927</v>
      </c>
    </row>
    <row r="847" spans="2:129" x14ac:dyDescent="0.3">
      <c r="B847" s="2" t="str">
        <f>Product!$R$2</f>
        <v>Phase 5</v>
      </c>
      <c r="C847" s="2" t="str">
        <f>Product!$R$3</f>
        <v>75' Wide</v>
      </c>
      <c r="D847" s="127"/>
      <c r="E847" s="129"/>
      <c r="F847" s="128"/>
      <c r="G847" s="11">
        <f>SUM(H847:DZ847)</f>
        <v>311497088.52565163</v>
      </c>
      <c r="I847" s="12">
        <f t="shared" ref="I847:AN847" si="1931">H847+(-I374-I422-I470-I518-I566-I799)</f>
        <v>0</v>
      </c>
      <c r="J847" s="12">
        <f t="shared" si="1931"/>
        <v>4759.3461725198249</v>
      </c>
      <c r="K847" s="12">
        <f t="shared" si="1931"/>
        <v>38223.498948049848</v>
      </c>
      <c r="L847" s="12">
        <f t="shared" si="1931"/>
        <v>49378.21653989319</v>
      </c>
      <c r="M847" s="12">
        <f t="shared" si="1931"/>
        <v>64251.173329017642</v>
      </c>
      <c r="N847" s="12">
        <f t="shared" si="1931"/>
        <v>86560.608512704319</v>
      </c>
      <c r="O847" s="12">
        <f t="shared" si="1931"/>
        <v>131179.47888007769</v>
      </c>
      <c r="P847" s="12">
        <f t="shared" si="1931"/>
        <v>157950.8011005017</v>
      </c>
      <c r="Q847" s="12">
        <f t="shared" si="1931"/>
        <v>186209.41899983818</v>
      </c>
      <c r="R847" s="12">
        <f t="shared" si="1931"/>
        <v>215211.68473863087</v>
      </c>
      <c r="S847" s="12">
        <f t="shared" si="1931"/>
        <v>245701.24615633598</v>
      </c>
      <c r="T847" s="12">
        <f t="shared" si="1931"/>
        <v>299243.89059718401</v>
      </c>
      <c r="U847" s="12">
        <f t="shared" si="1931"/>
        <v>326015.21281760803</v>
      </c>
      <c r="V847" s="12">
        <f t="shared" si="1931"/>
        <v>343862.76096455735</v>
      </c>
      <c r="W847" s="12">
        <f t="shared" si="1931"/>
        <v>357248.42207476939</v>
      </c>
      <c r="X847" s="12">
        <f t="shared" si="1931"/>
        <v>361710.30911150674</v>
      </c>
      <c r="Y847" s="12">
        <f t="shared" si="1931"/>
        <v>361710.30911150674</v>
      </c>
      <c r="Z847" s="12">
        <f t="shared" si="1931"/>
        <v>361710.30911150674</v>
      </c>
      <c r="AA847" s="12">
        <f t="shared" si="1931"/>
        <v>361710.30911150674</v>
      </c>
      <c r="AB847" s="12">
        <f t="shared" si="1931"/>
        <v>361710.30911150674</v>
      </c>
      <c r="AC847" s="12">
        <f t="shared" si="1931"/>
        <v>361710.30911150674</v>
      </c>
      <c r="AD847" s="12">
        <f t="shared" si="1931"/>
        <v>361710.30911150674</v>
      </c>
      <c r="AE847" s="12">
        <f t="shared" si="1931"/>
        <v>361710.30911150674</v>
      </c>
      <c r="AF847" s="12">
        <f t="shared" si="1931"/>
        <v>361710.30911150674</v>
      </c>
      <c r="AG847" s="12">
        <f t="shared" si="1931"/>
        <v>361710.30911150674</v>
      </c>
      <c r="AH847" s="12">
        <f t="shared" si="1931"/>
        <v>361710.30911150674</v>
      </c>
      <c r="AI847" s="12">
        <f t="shared" si="1931"/>
        <v>361710.30911150674</v>
      </c>
      <c r="AJ847" s="12">
        <f t="shared" si="1931"/>
        <v>361710.30911150674</v>
      </c>
      <c r="AK847" s="12">
        <f t="shared" si="1931"/>
        <v>361710.30911150674</v>
      </c>
      <c r="AL847" s="12">
        <f t="shared" si="1931"/>
        <v>361710.30911150674</v>
      </c>
      <c r="AM847" s="12">
        <f t="shared" si="1931"/>
        <v>361710.30911150674</v>
      </c>
      <c r="AN847" s="12">
        <f t="shared" si="1931"/>
        <v>361710.30911150674</v>
      </c>
      <c r="AO847" s="12">
        <f t="shared" ref="AO847:BT847" si="1932">AN847+(-AO374-AO422-AO470-AO518-AO566-AO799)</f>
        <v>361710.30911150674</v>
      </c>
      <c r="AP847" s="12">
        <f t="shared" si="1932"/>
        <v>361710.30911150674</v>
      </c>
      <c r="AQ847" s="12">
        <f t="shared" si="1932"/>
        <v>361710.30911150674</v>
      </c>
      <c r="AR847" s="12">
        <f t="shared" si="1932"/>
        <v>361710.30911150674</v>
      </c>
      <c r="AS847" s="12">
        <f t="shared" si="1932"/>
        <v>361710.30911150674</v>
      </c>
      <c r="AT847" s="12">
        <f t="shared" si="1932"/>
        <v>361710.30911150674</v>
      </c>
      <c r="AU847" s="12">
        <f t="shared" si="1932"/>
        <v>361710.30911150674</v>
      </c>
      <c r="AV847" s="12">
        <f t="shared" si="1932"/>
        <v>361710.30911150674</v>
      </c>
      <c r="AW847" s="12">
        <f t="shared" si="1932"/>
        <v>361710.30911150674</v>
      </c>
      <c r="AX847" s="12">
        <f t="shared" si="1932"/>
        <v>361710.30911150674</v>
      </c>
      <c r="AY847" s="12">
        <f t="shared" si="1932"/>
        <v>361710.30911150674</v>
      </c>
      <c r="AZ847" s="12">
        <f t="shared" si="1932"/>
        <v>361710.30911150674</v>
      </c>
      <c r="BA847" s="12">
        <f t="shared" si="1932"/>
        <v>361710.30911150674</v>
      </c>
      <c r="BB847" s="12">
        <f t="shared" si="1932"/>
        <v>361710.30911150674</v>
      </c>
      <c r="BC847" s="12">
        <f t="shared" si="1932"/>
        <v>361710.30911150674</v>
      </c>
      <c r="BD847" s="12">
        <f t="shared" si="1932"/>
        <v>361710.30911150674</v>
      </c>
      <c r="BE847" s="12">
        <f t="shared" si="1932"/>
        <v>761710.30911150668</v>
      </c>
      <c r="BF847" s="12">
        <f t="shared" si="1932"/>
        <v>761710.30911150668</v>
      </c>
      <c r="BG847" s="12">
        <f t="shared" si="1932"/>
        <v>845043.64244484005</v>
      </c>
      <c r="BH847" s="12">
        <f t="shared" si="1932"/>
        <v>928376.97577817342</v>
      </c>
      <c r="BI847" s="12">
        <f t="shared" si="1932"/>
        <v>1011710.3091115068</v>
      </c>
      <c r="BJ847" s="12">
        <f t="shared" si="1932"/>
        <v>1095043.6424448402</v>
      </c>
      <c r="BK847" s="12">
        <f t="shared" si="1932"/>
        <v>1178376.9757781734</v>
      </c>
      <c r="BL847" s="12">
        <f t="shared" si="1932"/>
        <v>1261710.3091115067</v>
      </c>
      <c r="BM847" s="12">
        <f t="shared" si="1932"/>
        <v>1798376.9757781734</v>
      </c>
      <c r="BN847" s="12">
        <f t="shared" si="1932"/>
        <v>2338376.9757781737</v>
      </c>
      <c r="BO847" s="12">
        <f t="shared" si="1932"/>
        <v>2881710.3091115071</v>
      </c>
      <c r="BP847" s="12">
        <f t="shared" si="1932"/>
        <v>3428376.9757781737</v>
      </c>
      <c r="BQ847" s="12">
        <f t="shared" si="1932"/>
        <v>3978376.9757781737</v>
      </c>
      <c r="BR847" s="12">
        <f t="shared" si="1932"/>
        <v>4531710.3091115067</v>
      </c>
      <c r="BS847" s="12">
        <f t="shared" si="1932"/>
        <v>4548376.9757781737</v>
      </c>
      <c r="BT847" s="12">
        <f t="shared" si="1932"/>
        <v>4561710.3091115067</v>
      </c>
      <c r="BU847" s="12">
        <f t="shared" ref="BU847:CZ847" si="1933">BT847+(-BU374-BU422-BU470-BU518-BU566-BU799)</f>
        <v>4571710.3091115067</v>
      </c>
      <c r="BV847" s="12">
        <f t="shared" si="1933"/>
        <v>4578376.9757781737</v>
      </c>
      <c r="BW847" s="12">
        <f t="shared" si="1933"/>
        <v>4581710.3091115067</v>
      </c>
      <c r="BX847" s="12">
        <f t="shared" si="1933"/>
        <v>4581710.3091115067</v>
      </c>
      <c r="BY847" s="12">
        <f t="shared" si="1933"/>
        <v>4581710.3091115067</v>
      </c>
      <c r="BZ847" s="12">
        <f t="shared" si="1933"/>
        <v>4581710.3091115067</v>
      </c>
      <c r="CA847" s="12">
        <f t="shared" si="1933"/>
        <v>4581710.3091115067</v>
      </c>
      <c r="CB847" s="12">
        <f t="shared" si="1933"/>
        <v>4581710.3091115067</v>
      </c>
      <c r="CC847" s="12">
        <f t="shared" si="1933"/>
        <v>4581710.3091115067</v>
      </c>
      <c r="CD847" s="12">
        <f t="shared" si="1933"/>
        <v>4581710.3091115067</v>
      </c>
      <c r="CE847" s="12">
        <f t="shared" si="1933"/>
        <v>4581710.3091115067</v>
      </c>
      <c r="CF847" s="12">
        <f t="shared" si="1933"/>
        <v>4581710.3091115067</v>
      </c>
      <c r="CG847" s="12">
        <f t="shared" si="1933"/>
        <v>4581710.3091115067</v>
      </c>
      <c r="CH847" s="12">
        <f t="shared" si="1933"/>
        <v>4581710.3091115067</v>
      </c>
      <c r="CI847" s="12">
        <f t="shared" si="1933"/>
        <v>4581710.3091115067</v>
      </c>
      <c r="CJ847" s="12">
        <f t="shared" si="1933"/>
        <v>4581710.3091115067</v>
      </c>
      <c r="CK847" s="12">
        <f t="shared" si="1933"/>
        <v>4581710.3091115067</v>
      </c>
      <c r="CL847" s="12">
        <f t="shared" si="1933"/>
        <v>4581710.3091115067</v>
      </c>
      <c r="CM847" s="12">
        <f t="shared" si="1933"/>
        <v>4581710.3091115067</v>
      </c>
      <c r="CN847" s="12">
        <f t="shared" si="1933"/>
        <v>4581710.3091115067</v>
      </c>
      <c r="CO847" s="12">
        <f t="shared" si="1933"/>
        <v>4581710.3091115067</v>
      </c>
      <c r="CP847" s="12">
        <f t="shared" si="1933"/>
        <v>4581710.3091115067</v>
      </c>
      <c r="CQ847" s="12">
        <f t="shared" si="1933"/>
        <v>4581710.3091115067</v>
      </c>
      <c r="CR847" s="12">
        <f t="shared" si="1933"/>
        <v>4581710.3091115067</v>
      </c>
      <c r="CS847" s="12">
        <f t="shared" si="1933"/>
        <v>4581710.3091115067</v>
      </c>
      <c r="CT847" s="12">
        <f t="shared" si="1933"/>
        <v>4581710.3091115067</v>
      </c>
      <c r="CU847" s="12">
        <f t="shared" si="1933"/>
        <v>4581710.3091115067</v>
      </c>
      <c r="CV847" s="12">
        <f t="shared" si="1933"/>
        <v>4581710.3091115067</v>
      </c>
      <c r="CW847" s="12">
        <f t="shared" si="1933"/>
        <v>4581710.3091115067</v>
      </c>
      <c r="CX847" s="12">
        <f t="shared" si="1933"/>
        <v>4581710.3091115067</v>
      </c>
      <c r="CY847" s="12">
        <f t="shared" si="1933"/>
        <v>4581710.3091115067</v>
      </c>
      <c r="CZ847" s="12">
        <f t="shared" si="1933"/>
        <v>4581710.3091115067</v>
      </c>
      <c r="DA847" s="12">
        <f t="shared" ref="DA847:DY847" si="1934">CZ847+(-DA374-DA422-DA470-DA518-DA566-DA799)</f>
        <v>4581710.3091115067</v>
      </c>
      <c r="DB847" s="12">
        <f t="shared" si="1934"/>
        <v>4581710.3091115067</v>
      </c>
      <c r="DC847" s="12">
        <f t="shared" si="1934"/>
        <v>4581710.3091115067</v>
      </c>
      <c r="DD847" s="12">
        <f t="shared" si="1934"/>
        <v>4581710.3091115067</v>
      </c>
      <c r="DE847" s="12">
        <f t="shared" si="1934"/>
        <v>4581710.3091115067</v>
      </c>
      <c r="DF847" s="12">
        <f t="shared" si="1934"/>
        <v>4581710.3091115067</v>
      </c>
      <c r="DG847" s="12">
        <f t="shared" si="1934"/>
        <v>4581710.3091115067</v>
      </c>
      <c r="DH847" s="12">
        <f t="shared" si="1934"/>
        <v>4581710.3091115067</v>
      </c>
      <c r="DI847" s="12">
        <f t="shared" si="1934"/>
        <v>4581710.3091115067</v>
      </c>
      <c r="DJ847" s="12">
        <f t="shared" si="1934"/>
        <v>4581710.3091115067</v>
      </c>
      <c r="DK847" s="12">
        <f t="shared" si="1934"/>
        <v>4581710.3091115067</v>
      </c>
      <c r="DL847" s="12">
        <f t="shared" si="1934"/>
        <v>4581710.3091115067</v>
      </c>
      <c r="DM847" s="12">
        <f t="shared" si="1934"/>
        <v>4581710.3091115067</v>
      </c>
      <c r="DN847" s="12">
        <f t="shared" si="1934"/>
        <v>4581710.3091115067</v>
      </c>
      <c r="DO847" s="12">
        <f t="shared" si="1934"/>
        <v>4581710.3091115067</v>
      </c>
      <c r="DP847" s="12">
        <f t="shared" si="1934"/>
        <v>4581710.3091115067</v>
      </c>
      <c r="DQ847" s="12">
        <f t="shared" si="1934"/>
        <v>4581710.3091115067</v>
      </c>
      <c r="DR847" s="12">
        <f t="shared" si="1934"/>
        <v>4581710.3091115067</v>
      </c>
      <c r="DS847" s="12">
        <f t="shared" si="1934"/>
        <v>4581710.3091115067</v>
      </c>
      <c r="DT847" s="12">
        <f t="shared" si="1934"/>
        <v>4581710.3091115067</v>
      </c>
      <c r="DU847" s="12">
        <f t="shared" si="1934"/>
        <v>4581710.3091115067</v>
      </c>
      <c r="DV847" s="12">
        <f t="shared" si="1934"/>
        <v>4581710.3091115067</v>
      </c>
      <c r="DW847" s="12">
        <f t="shared" si="1934"/>
        <v>4581710.3091115067</v>
      </c>
      <c r="DX847" s="12">
        <f t="shared" si="1934"/>
        <v>4581710.3091115067</v>
      </c>
      <c r="DY847" s="12">
        <f t="shared" si="1934"/>
        <v>4581710.3091115067</v>
      </c>
    </row>
    <row r="849" spans="1:136" x14ac:dyDescent="0.3">
      <c r="B849" s="18" t="s">
        <v>56</v>
      </c>
      <c r="C849" s="18"/>
      <c r="D849" s="18"/>
      <c r="E849" s="18"/>
      <c r="F849" s="18"/>
      <c r="G849" s="23">
        <f>SUM(G827:G848)</f>
        <v>8125200000.0000038</v>
      </c>
      <c r="H849" s="18"/>
      <c r="I849" s="19">
        <f t="shared" ref="I849:AN849" si="1935">SUM(I827:I848)</f>
        <v>1600000</v>
      </c>
      <c r="J849" s="19">
        <f t="shared" si="1935"/>
        <v>1680000</v>
      </c>
      <c r="K849" s="19">
        <f t="shared" si="1935"/>
        <v>2575833.3333333335</v>
      </c>
      <c r="L849" s="19">
        <f t="shared" si="1935"/>
        <v>3096666.6666666665</v>
      </c>
      <c r="M849" s="19">
        <f t="shared" si="1935"/>
        <v>3680000</v>
      </c>
      <c r="N849" s="19">
        <f t="shared" si="1935"/>
        <v>4388333.333333333</v>
      </c>
      <c r="O849" s="19">
        <f t="shared" si="1935"/>
        <v>5471666.666666667</v>
      </c>
      <c r="P849" s="19">
        <f t="shared" si="1935"/>
        <v>6255000</v>
      </c>
      <c r="Q849" s="19">
        <f t="shared" si="1935"/>
        <v>8876666.6666666679</v>
      </c>
      <c r="R849" s="19">
        <f t="shared" si="1935"/>
        <v>11524166.66666666</v>
      </c>
      <c r="S849" s="19">
        <f t="shared" si="1935"/>
        <v>14210000</v>
      </c>
      <c r="T849" s="19">
        <f t="shared" si="1935"/>
        <v>17296666.66666666</v>
      </c>
      <c r="U849" s="19">
        <f t="shared" si="1935"/>
        <v>21546666.666666679</v>
      </c>
      <c r="V849" s="19">
        <f t="shared" si="1935"/>
        <v>24060000</v>
      </c>
      <c r="W849" s="19">
        <f t="shared" si="1935"/>
        <v>24685000.000000004</v>
      </c>
      <c r="X849" s="19">
        <f t="shared" si="1935"/>
        <v>25146666.666666668</v>
      </c>
      <c r="Y849" s="19">
        <f t="shared" si="1935"/>
        <v>25520000</v>
      </c>
      <c r="Z849" s="19">
        <f t="shared" si="1935"/>
        <v>25880000.000000004</v>
      </c>
      <c r="AA849" s="19">
        <f t="shared" si="1935"/>
        <v>26226666.666666668</v>
      </c>
      <c r="AB849" s="19">
        <f t="shared" si="1935"/>
        <v>26560000</v>
      </c>
      <c r="AC849" s="19">
        <f t="shared" si="1935"/>
        <v>28706666.666666668</v>
      </c>
      <c r="AD849" s="19">
        <f t="shared" si="1935"/>
        <v>30866666.666666668</v>
      </c>
      <c r="AE849" s="19">
        <f t="shared" si="1935"/>
        <v>33040000</v>
      </c>
      <c r="AF849" s="19">
        <f t="shared" si="1935"/>
        <v>35226666.666666657</v>
      </c>
      <c r="AG849" s="19">
        <f t="shared" si="1935"/>
        <v>39026666.666666649</v>
      </c>
      <c r="AH849" s="19">
        <f t="shared" si="1935"/>
        <v>41239999.999999978</v>
      </c>
      <c r="AI849" s="19">
        <f t="shared" si="1935"/>
        <v>41639999.999999985</v>
      </c>
      <c r="AJ849" s="19">
        <f t="shared" si="1935"/>
        <v>42026666.666666642</v>
      </c>
      <c r="AK849" s="19">
        <f t="shared" si="1935"/>
        <v>42399999.999999978</v>
      </c>
      <c r="AL849" s="19">
        <f t="shared" si="1935"/>
        <v>42759999.999999985</v>
      </c>
      <c r="AM849" s="19">
        <f t="shared" si="1935"/>
        <v>43106666.666666642</v>
      </c>
      <c r="AN849" s="19">
        <f t="shared" si="1935"/>
        <v>43439999.999999978</v>
      </c>
      <c r="AO849" s="19">
        <f t="shared" ref="AO849:BT849" si="1936">SUM(AO827:AO848)</f>
        <v>45586666.666666649</v>
      </c>
      <c r="AP849" s="19">
        <f t="shared" si="1936"/>
        <v>47746666.666666657</v>
      </c>
      <c r="AQ849" s="19">
        <f t="shared" si="1936"/>
        <v>49919999.999999985</v>
      </c>
      <c r="AR849" s="19">
        <f t="shared" si="1936"/>
        <v>52106666.666666657</v>
      </c>
      <c r="AS849" s="19">
        <f t="shared" si="1936"/>
        <v>55906666.666666657</v>
      </c>
      <c r="AT849" s="19">
        <f t="shared" si="1936"/>
        <v>58119999.999999985</v>
      </c>
      <c r="AU849" s="19">
        <f t="shared" si="1936"/>
        <v>58519999.999999993</v>
      </c>
      <c r="AV849" s="19">
        <f t="shared" si="1936"/>
        <v>58906666.666666649</v>
      </c>
      <c r="AW849" s="19">
        <f t="shared" si="1936"/>
        <v>59279999.999999985</v>
      </c>
      <c r="AX849" s="19">
        <f t="shared" si="1936"/>
        <v>59639999.999999993</v>
      </c>
      <c r="AY849" s="19">
        <f t="shared" si="1936"/>
        <v>59986666.666666649</v>
      </c>
      <c r="AZ849" s="19">
        <f t="shared" si="1936"/>
        <v>60319999.999999985</v>
      </c>
      <c r="BA849" s="19">
        <f t="shared" si="1936"/>
        <v>62466666.666666657</v>
      </c>
      <c r="BB849" s="19">
        <f t="shared" si="1936"/>
        <v>64626666.666666664</v>
      </c>
      <c r="BC849" s="19">
        <f t="shared" si="1936"/>
        <v>66799999.999999993</v>
      </c>
      <c r="BD849" s="19">
        <f t="shared" si="1936"/>
        <v>68986666.666666672</v>
      </c>
      <c r="BE849" s="19">
        <f t="shared" si="1936"/>
        <v>72786666.666666672</v>
      </c>
      <c r="BF849" s="19">
        <f t="shared" si="1936"/>
        <v>75000000</v>
      </c>
      <c r="BG849" s="19">
        <f t="shared" si="1936"/>
        <v>75400000</v>
      </c>
      <c r="BH849" s="19">
        <f t="shared" si="1936"/>
        <v>75786666.666666672</v>
      </c>
      <c r="BI849" s="19">
        <f t="shared" si="1936"/>
        <v>76160000</v>
      </c>
      <c r="BJ849" s="19">
        <f t="shared" si="1936"/>
        <v>76520000</v>
      </c>
      <c r="BK849" s="19">
        <f t="shared" si="1936"/>
        <v>76866666.666666672</v>
      </c>
      <c r="BL849" s="19">
        <f t="shared" si="1936"/>
        <v>77200000</v>
      </c>
      <c r="BM849" s="19">
        <f t="shared" si="1936"/>
        <v>79346666.666666672</v>
      </c>
      <c r="BN849" s="19">
        <f t="shared" si="1936"/>
        <v>81506666.666666672</v>
      </c>
      <c r="BO849" s="19">
        <f t="shared" si="1936"/>
        <v>83680000</v>
      </c>
      <c r="BP849" s="19">
        <f t="shared" si="1936"/>
        <v>85866666.666666672</v>
      </c>
      <c r="BQ849" s="19">
        <f t="shared" si="1936"/>
        <v>88066666.666666672</v>
      </c>
      <c r="BR849" s="19">
        <f t="shared" si="1936"/>
        <v>90280000</v>
      </c>
      <c r="BS849" s="19">
        <f t="shared" si="1936"/>
        <v>90346666.666666672</v>
      </c>
      <c r="BT849" s="19">
        <f t="shared" si="1936"/>
        <v>90400000</v>
      </c>
      <c r="BU849" s="19">
        <f t="shared" ref="BU849:CZ849" si="1937">SUM(BU827:BU848)</f>
        <v>90440000</v>
      </c>
      <c r="BV849" s="19">
        <f t="shared" si="1937"/>
        <v>90466666.666666672</v>
      </c>
      <c r="BW849" s="19">
        <f t="shared" si="1937"/>
        <v>90480000</v>
      </c>
      <c r="BX849" s="19">
        <f t="shared" si="1937"/>
        <v>90480000</v>
      </c>
      <c r="BY849" s="19">
        <f t="shared" si="1937"/>
        <v>90480000</v>
      </c>
      <c r="BZ849" s="19">
        <f t="shared" si="1937"/>
        <v>90480000</v>
      </c>
      <c r="CA849" s="19">
        <f t="shared" si="1937"/>
        <v>90480000</v>
      </c>
      <c r="CB849" s="19">
        <f t="shared" si="1937"/>
        <v>90480000</v>
      </c>
      <c r="CC849" s="19">
        <f t="shared" si="1937"/>
        <v>90480000</v>
      </c>
      <c r="CD849" s="19">
        <f t="shared" si="1937"/>
        <v>90480000</v>
      </c>
      <c r="CE849" s="19">
        <f t="shared" si="1937"/>
        <v>90480000</v>
      </c>
      <c r="CF849" s="19">
        <f t="shared" si="1937"/>
        <v>90480000</v>
      </c>
      <c r="CG849" s="19">
        <f t="shared" si="1937"/>
        <v>90480000</v>
      </c>
      <c r="CH849" s="19">
        <f t="shared" si="1937"/>
        <v>90480000</v>
      </c>
      <c r="CI849" s="19">
        <f t="shared" si="1937"/>
        <v>90480000</v>
      </c>
      <c r="CJ849" s="19">
        <f t="shared" si="1937"/>
        <v>90480000</v>
      </c>
      <c r="CK849" s="19">
        <f t="shared" si="1937"/>
        <v>90480000</v>
      </c>
      <c r="CL849" s="19">
        <f t="shared" si="1937"/>
        <v>90480000</v>
      </c>
      <c r="CM849" s="19">
        <f t="shared" si="1937"/>
        <v>90480000</v>
      </c>
      <c r="CN849" s="19">
        <f t="shared" si="1937"/>
        <v>90480000</v>
      </c>
      <c r="CO849" s="19">
        <f t="shared" si="1937"/>
        <v>90480000</v>
      </c>
      <c r="CP849" s="19">
        <f t="shared" si="1937"/>
        <v>90480000</v>
      </c>
      <c r="CQ849" s="19">
        <f t="shared" si="1937"/>
        <v>90480000</v>
      </c>
      <c r="CR849" s="19">
        <f t="shared" si="1937"/>
        <v>90480000</v>
      </c>
      <c r="CS849" s="19">
        <f t="shared" si="1937"/>
        <v>90480000</v>
      </c>
      <c r="CT849" s="19">
        <f t="shared" si="1937"/>
        <v>90480000</v>
      </c>
      <c r="CU849" s="19">
        <f t="shared" si="1937"/>
        <v>90480000</v>
      </c>
      <c r="CV849" s="19">
        <f t="shared" si="1937"/>
        <v>90480000</v>
      </c>
      <c r="CW849" s="19">
        <f t="shared" si="1937"/>
        <v>90480000</v>
      </c>
      <c r="CX849" s="19">
        <f t="shared" si="1937"/>
        <v>90480000</v>
      </c>
      <c r="CY849" s="19">
        <f t="shared" si="1937"/>
        <v>90480000</v>
      </c>
      <c r="CZ849" s="19">
        <f t="shared" si="1937"/>
        <v>90480000</v>
      </c>
      <c r="DA849" s="19">
        <f t="shared" ref="DA849:DY849" si="1938">SUM(DA827:DA848)</f>
        <v>90480000</v>
      </c>
      <c r="DB849" s="19">
        <f t="shared" si="1938"/>
        <v>90480000</v>
      </c>
      <c r="DC849" s="19">
        <f t="shared" si="1938"/>
        <v>90480000</v>
      </c>
      <c r="DD849" s="19">
        <f t="shared" si="1938"/>
        <v>90480000</v>
      </c>
      <c r="DE849" s="19">
        <f t="shared" si="1938"/>
        <v>90480000</v>
      </c>
      <c r="DF849" s="19">
        <f t="shared" si="1938"/>
        <v>90480000</v>
      </c>
      <c r="DG849" s="19">
        <f t="shared" si="1938"/>
        <v>90480000</v>
      </c>
      <c r="DH849" s="19">
        <f t="shared" si="1938"/>
        <v>90480000</v>
      </c>
      <c r="DI849" s="19">
        <f t="shared" si="1938"/>
        <v>90480000</v>
      </c>
      <c r="DJ849" s="19">
        <f t="shared" si="1938"/>
        <v>90480000</v>
      </c>
      <c r="DK849" s="19">
        <f t="shared" si="1938"/>
        <v>90480000</v>
      </c>
      <c r="DL849" s="19">
        <f t="shared" si="1938"/>
        <v>90480000</v>
      </c>
      <c r="DM849" s="19">
        <f t="shared" si="1938"/>
        <v>90480000</v>
      </c>
      <c r="DN849" s="19">
        <f t="shared" si="1938"/>
        <v>90480000</v>
      </c>
      <c r="DO849" s="19">
        <f t="shared" si="1938"/>
        <v>90480000</v>
      </c>
      <c r="DP849" s="19">
        <f t="shared" si="1938"/>
        <v>90480000</v>
      </c>
      <c r="DQ849" s="19">
        <f t="shared" si="1938"/>
        <v>90480000</v>
      </c>
      <c r="DR849" s="19">
        <f t="shared" si="1938"/>
        <v>90480000</v>
      </c>
      <c r="DS849" s="19">
        <f t="shared" si="1938"/>
        <v>90480000</v>
      </c>
      <c r="DT849" s="19">
        <f t="shared" si="1938"/>
        <v>90480000</v>
      </c>
      <c r="DU849" s="19">
        <f t="shared" si="1938"/>
        <v>90480000</v>
      </c>
      <c r="DV849" s="19">
        <f t="shared" si="1938"/>
        <v>90480000</v>
      </c>
      <c r="DW849" s="19">
        <f t="shared" si="1938"/>
        <v>90480000</v>
      </c>
      <c r="DX849" s="19">
        <f t="shared" si="1938"/>
        <v>90480000</v>
      </c>
      <c r="DY849" s="19">
        <f t="shared" si="1938"/>
        <v>90480000</v>
      </c>
      <c r="EF849" s="110"/>
    </row>
    <row r="850" spans="1:136" x14ac:dyDescent="0.3">
      <c r="B850" s="27"/>
      <c r="C850" s="27"/>
      <c r="D850" s="27"/>
      <c r="E850" s="27"/>
      <c r="F850" s="27"/>
      <c r="G850" s="109"/>
      <c r="H850" s="27"/>
      <c r="I850" s="76"/>
      <c r="J850" s="76"/>
      <c r="K850" s="76"/>
      <c r="L850" s="76"/>
      <c r="M850" s="76"/>
      <c r="N850" s="76"/>
      <c r="O850" s="76"/>
      <c r="P850" s="76"/>
      <c r="Q850" s="76"/>
      <c r="R850" s="76"/>
      <c r="S850" s="76"/>
      <c r="T850" s="76"/>
      <c r="U850" s="76"/>
      <c r="V850" s="76"/>
      <c r="W850" s="76"/>
      <c r="X850" s="76"/>
      <c r="Y850" s="76"/>
      <c r="Z850" s="76"/>
      <c r="AA850" s="76"/>
      <c r="AB850" s="76"/>
      <c r="AC850" s="76"/>
      <c r="AD850" s="76"/>
      <c r="AE850" s="76"/>
      <c r="AF850" s="76"/>
      <c r="AG850" s="76"/>
      <c r="AH850" s="76"/>
      <c r="AI850" s="76"/>
      <c r="AJ850" s="76"/>
      <c r="AK850" s="76"/>
      <c r="AL850" s="76"/>
      <c r="AM850" s="76"/>
      <c r="AN850" s="76"/>
      <c r="AO850" s="76"/>
      <c r="AP850" s="76"/>
      <c r="AQ850" s="76"/>
      <c r="AR850" s="76"/>
      <c r="AS850" s="76"/>
      <c r="AT850" s="76"/>
      <c r="AU850" s="76"/>
      <c r="AV850" s="76"/>
      <c r="AW850" s="76"/>
      <c r="AX850" s="76"/>
      <c r="AY850" s="76"/>
      <c r="AZ850" s="76"/>
      <c r="BA850" s="76"/>
      <c r="BB850" s="76"/>
      <c r="BC850" s="76"/>
      <c r="BD850" s="76"/>
      <c r="BE850" s="76"/>
      <c r="BF850" s="76"/>
      <c r="BG850" s="76"/>
      <c r="BH850" s="76"/>
      <c r="BI850" s="76"/>
      <c r="BJ850" s="76"/>
      <c r="BK850" s="76"/>
      <c r="BL850" s="76"/>
      <c r="BM850" s="76"/>
      <c r="BN850" s="76"/>
      <c r="BO850" s="76"/>
      <c r="BP850" s="76"/>
      <c r="BQ850" s="76"/>
      <c r="BR850" s="76"/>
      <c r="BS850" s="76"/>
      <c r="BT850" s="76"/>
      <c r="BU850" s="76"/>
      <c r="BV850" s="76"/>
      <c r="BW850" s="76"/>
      <c r="BX850" s="76"/>
      <c r="BY850" s="76"/>
      <c r="BZ850" s="76"/>
      <c r="CA850" s="76"/>
      <c r="CB850" s="76"/>
      <c r="CC850" s="76"/>
      <c r="CD850" s="76"/>
      <c r="CE850" s="76"/>
      <c r="CF850" s="76"/>
      <c r="CG850" s="76"/>
      <c r="CH850" s="76"/>
      <c r="CI850" s="76"/>
      <c r="CJ850" s="76"/>
      <c r="CK850" s="76"/>
      <c r="CL850" s="76"/>
      <c r="CM850" s="76"/>
      <c r="CN850" s="76"/>
      <c r="CO850" s="76"/>
      <c r="CP850" s="76"/>
      <c r="CQ850" s="76"/>
      <c r="CR850" s="76"/>
      <c r="CS850" s="76"/>
      <c r="CT850" s="76"/>
      <c r="CU850" s="76"/>
      <c r="CV850" s="76"/>
      <c r="CW850" s="76"/>
      <c r="CX850" s="76"/>
      <c r="CY850" s="76"/>
      <c r="CZ850" s="76"/>
      <c r="DA850" s="76"/>
      <c r="DB850" s="76"/>
      <c r="DC850" s="76"/>
      <c r="DD850" s="76"/>
      <c r="DE850" s="76"/>
      <c r="DF850" s="76"/>
      <c r="DG850" s="76"/>
      <c r="DH850" s="76"/>
      <c r="DI850" s="76"/>
      <c r="DJ850" s="76"/>
      <c r="DK850" s="76"/>
      <c r="DL850" s="76"/>
      <c r="DM850" s="76"/>
      <c r="DN850" s="76"/>
      <c r="DO850" s="76"/>
      <c r="DP850" s="76"/>
      <c r="DQ850" s="76"/>
      <c r="DR850" s="76"/>
      <c r="DS850" s="76"/>
      <c r="DT850" s="76"/>
      <c r="DU850" s="76"/>
      <c r="DV850" s="76"/>
      <c r="DW850" s="76"/>
      <c r="DX850" s="76"/>
      <c r="DY850" s="76"/>
      <c r="EF850" s="110"/>
    </row>
    <row r="851" spans="1:136" x14ac:dyDescent="0.3">
      <c r="A851" s="36" t="s">
        <v>205</v>
      </c>
    </row>
    <row r="852" spans="1:136" ht="5.0999999999999996" customHeight="1" x14ac:dyDescent="0.3"/>
    <row r="853" spans="1:136" x14ac:dyDescent="0.3">
      <c r="B853" s="2" t="str">
        <f>A354</f>
        <v>Direct Costs - Land Acquisition</v>
      </c>
      <c r="I853" s="12">
        <f t="shared" ref="I853:AN853" si="1939">H853+I376</f>
        <v>-1600000</v>
      </c>
      <c r="J853" s="12">
        <f t="shared" si="1939"/>
        <v>-1600000</v>
      </c>
      <c r="K853" s="12">
        <f t="shared" si="1939"/>
        <v>-1600000</v>
      </c>
      <c r="L853" s="12">
        <f t="shared" si="1939"/>
        <v>-1600000</v>
      </c>
      <c r="M853" s="12">
        <f t="shared" si="1939"/>
        <v>-1600000</v>
      </c>
      <c r="N853" s="12">
        <f t="shared" si="1939"/>
        <v>-1600000</v>
      </c>
      <c r="O853" s="12">
        <f t="shared" si="1939"/>
        <v>-1600000</v>
      </c>
      <c r="P853" s="12">
        <f t="shared" si="1939"/>
        <v>-1600000</v>
      </c>
      <c r="Q853" s="12">
        <f t="shared" si="1939"/>
        <v>-1600000</v>
      </c>
      <c r="R853" s="12">
        <f t="shared" si="1939"/>
        <v>-1600000</v>
      </c>
      <c r="S853" s="12">
        <f t="shared" si="1939"/>
        <v>-1600000</v>
      </c>
      <c r="T853" s="12">
        <f t="shared" si="1939"/>
        <v>-1600000</v>
      </c>
      <c r="U853" s="12">
        <f t="shared" si="1939"/>
        <v>-3200000</v>
      </c>
      <c r="V853" s="12">
        <f t="shared" si="1939"/>
        <v>-3200000</v>
      </c>
      <c r="W853" s="12">
        <f t="shared" si="1939"/>
        <v>-3200000</v>
      </c>
      <c r="X853" s="12">
        <f t="shared" si="1939"/>
        <v>-3200000</v>
      </c>
      <c r="Y853" s="12">
        <f t="shared" si="1939"/>
        <v>-3200000</v>
      </c>
      <c r="Z853" s="12">
        <f t="shared" si="1939"/>
        <v>-3200000</v>
      </c>
      <c r="AA853" s="12">
        <f t="shared" si="1939"/>
        <v>-3200000</v>
      </c>
      <c r="AB853" s="12">
        <f t="shared" si="1939"/>
        <v>-3200000</v>
      </c>
      <c r="AC853" s="12">
        <f t="shared" si="1939"/>
        <v>-3200000</v>
      </c>
      <c r="AD853" s="12">
        <f t="shared" si="1939"/>
        <v>-3200000</v>
      </c>
      <c r="AE853" s="12">
        <f t="shared" si="1939"/>
        <v>-3200000</v>
      </c>
      <c r="AF853" s="12">
        <f t="shared" si="1939"/>
        <v>-3200000</v>
      </c>
      <c r="AG853" s="12">
        <f t="shared" si="1939"/>
        <v>-4800000</v>
      </c>
      <c r="AH853" s="12">
        <f t="shared" si="1939"/>
        <v>-4800000</v>
      </c>
      <c r="AI853" s="12">
        <f t="shared" si="1939"/>
        <v>-4800000</v>
      </c>
      <c r="AJ853" s="12">
        <f t="shared" si="1939"/>
        <v>-4800000</v>
      </c>
      <c r="AK853" s="12">
        <f t="shared" si="1939"/>
        <v>-4800000</v>
      </c>
      <c r="AL853" s="12">
        <f t="shared" si="1939"/>
        <v>-4800000</v>
      </c>
      <c r="AM853" s="12">
        <f t="shared" si="1939"/>
        <v>-4800000</v>
      </c>
      <c r="AN853" s="12">
        <f t="shared" si="1939"/>
        <v>-4800000</v>
      </c>
      <c r="AO853" s="12">
        <f t="shared" ref="AO853:BT853" si="1940">AN853+AO376</f>
        <v>-4800000</v>
      </c>
      <c r="AP853" s="12">
        <f t="shared" si="1940"/>
        <v>-4800000</v>
      </c>
      <c r="AQ853" s="12">
        <f t="shared" si="1940"/>
        <v>-4800000</v>
      </c>
      <c r="AR853" s="12">
        <f t="shared" si="1940"/>
        <v>-4800000</v>
      </c>
      <c r="AS853" s="12">
        <f t="shared" si="1940"/>
        <v>-6400000</v>
      </c>
      <c r="AT853" s="12">
        <f t="shared" si="1940"/>
        <v>-6400000</v>
      </c>
      <c r="AU853" s="12">
        <f t="shared" si="1940"/>
        <v>-6400000</v>
      </c>
      <c r="AV853" s="12">
        <f t="shared" si="1940"/>
        <v>-6400000</v>
      </c>
      <c r="AW853" s="12">
        <f t="shared" si="1940"/>
        <v>-6400000</v>
      </c>
      <c r="AX853" s="12">
        <f t="shared" si="1940"/>
        <v>-6400000</v>
      </c>
      <c r="AY853" s="12">
        <f t="shared" si="1940"/>
        <v>-6400000</v>
      </c>
      <c r="AZ853" s="12">
        <f t="shared" si="1940"/>
        <v>-6400000</v>
      </c>
      <c r="BA853" s="12">
        <f t="shared" si="1940"/>
        <v>-6400000</v>
      </c>
      <c r="BB853" s="12">
        <f t="shared" si="1940"/>
        <v>-6400000</v>
      </c>
      <c r="BC853" s="12">
        <f t="shared" si="1940"/>
        <v>-6400000</v>
      </c>
      <c r="BD853" s="12">
        <f t="shared" si="1940"/>
        <v>-6400000</v>
      </c>
      <c r="BE853" s="12">
        <f t="shared" si="1940"/>
        <v>-8000000</v>
      </c>
      <c r="BF853" s="12">
        <f t="shared" si="1940"/>
        <v>-8000000</v>
      </c>
      <c r="BG853" s="12">
        <f t="shared" si="1940"/>
        <v>-8000000</v>
      </c>
      <c r="BH853" s="12">
        <f t="shared" si="1940"/>
        <v>-8000000</v>
      </c>
      <c r="BI853" s="12">
        <f t="shared" si="1940"/>
        <v>-8000000</v>
      </c>
      <c r="BJ853" s="12">
        <f t="shared" si="1940"/>
        <v>-8000000</v>
      </c>
      <c r="BK853" s="12">
        <f t="shared" si="1940"/>
        <v>-8000000</v>
      </c>
      <c r="BL853" s="12">
        <f t="shared" si="1940"/>
        <v>-8000000</v>
      </c>
      <c r="BM853" s="12">
        <f t="shared" si="1940"/>
        <v>-8000000</v>
      </c>
      <c r="BN853" s="12">
        <f t="shared" si="1940"/>
        <v>-8000000</v>
      </c>
      <c r="BO853" s="12">
        <f t="shared" si="1940"/>
        <v>-8000000</v>
      </c>
      <c r="BP853" s="12">
        <f t="shared" si="1940"/>
        <v>-8000000</v>
      </c>
      <c r="BQ853" s="12">
        <f t="shared" si="1940"/>
        <v>-8000000</v>
      </c>
      <c r="BR853" s="12">
        <f t="shared" si="1940"/>
        <v>-8000000</v>
      </c>
      <c r="BS853" s="12">
        <f t="shared" si="1940"/>
        <v>-8000000</v>
      </c>
      <c r="BT853" s="12">
        <f t="shared" si="1940"/>
        <v>-8000000</v>
      </c>
      <c r="BU853" s="12">
        <f t="shared" ref="BU853:CZ853" si="1941">BT853+BU376</f>
        <v>-8000000</v>
      </c>
      <c r="BV853" s="12">
        <f t="shared" si="1941"/>
        <v>-8000000</v>
      </c>
      <c r="BW853" s="12">
        <f t="shared" si="1941"/>
        <v>-8000000</v>
      </c>
      <c r="BX853" s="12">
        <f t="shared" si="1941"/>
        <v>-8000000</v>
      </c>
      <c r="BY853" s="12">
        <f t="shared" si="1941"/>
        <v>-8000000</v>
      </c>
      <c r="BZ853" s="12">
        <f t="shared" si="1941"/>
        <v>-8000000</v>
      </c>
      <c r="CA853" s="12">
        <f t="shared" si="1941"/>
        <v>-8000000</v>
      </c>
      <c r="CB853" s="12">
        <f t="shared" si="1941"/>
        <v>-8000000</v>
      </c>
      <c r="CC853" s="12">
        <f t="shared" si="1941"/>
        <v>-8000000</v>
      </c>
      <c r="CD853" s="12">
        <f t="shared" si="1941"/>
        <v>-8000000</v>
      </c>
      <c r="CE853" s="12">
        <f t="shared" si="1941"/>
        <v>-8000000</v>
      </c>
      <c r="CF853" s="12">
        <f t="shared" si="1941"/>
        <v>-8000000</v>
      </c>
      <c r="CG853" s="12">
        <f t="shared" si="1941"/>
        <v>-8000000</v>
      </c>
      <c r="CH853" s="12">
        <f t="shared" si="1941"/>
        <v>-8000000</v>
      </c>
      <c r="CI853" s="12">
        <f t="shared" si="1941"/>
        <v>-8000000</v>
      </c>
      <c r="CJ853" s="12">
        <f t="shared" si="1941"/>
        <v>-8000000</v>
      </c>
      <c r="CK853" s="12">
        <f t="shared" si="1941"/>
        <v>-8000000</v>
      </c>
      <c r="CL853" s="12">
        <f t="shared" si="1941"/>
        <v>-8000000</v>
      </c>
      <c r="CM853" s="12">
        <f t="shared" si="1941"/>
        <v>-8000000</v>
      </c>
      <c r="CN853" s="12">
        <f t="shared" si="1941"/>
        <v>-8000000</v>
      </c>
      <c r="CO853" s="12">
        <f t="shared" si="1941"/>
        <v>-8000000</v>
      </c>
      <c r="CP853" s="12">
        <f t="shared" si="1941"/>
        <v>-8000000</v>
      </c>
      <c r="CQ853" s="12">
        <f t="shared" si="1941"/>
        <v>-8000000</v>
      </c>
      <c r="CR853" s="12">
        <f t="shared" si="1941"/>
        <v>-8000000</v>
      </c>
      <c r="CS853" s="12">
        <f t="shared" si="1941"/>
        <v>-8000000</v>
      </c>
      <c r="CT853" s="12">
        <f t="shared" si="1941"/>
        <v>-8000000</v>
      </c>
      <c r="CU853" s="12">
        <f t="shared" si="1941"/>
        <v>-8000000</v>
      </c>
      <c r="CV853" s="12">
        <f t="shared" si="1941"/>
        <v>-8000000</v>
      </c>
      <c r="CW853" s="12">
        <f t="shared" si="1941"/>
        <v>-8000000</v>
      </c>
      <c r="CX853" s="12">
        <f t="shared" si="1941"/>
        <v>-8000000</v>
      </c>
      <c r="CY853" s="12">
        <f t="shared" si="1941"/>
        <v>-8000000</v>
      </c>
      <c r="CZ853" s="12">
        <f t="shared" si="1941"/>
        <v>-8000000</v>
      </c>
      <c r="DA853" s="12">
        <f t="shared" ref="DA853:DY853" si="1942">CZ853+DA376</f>
        <v>-8000000</v>
      </c>
      <c r="DB853" s="12">
        <f t="shared" si="1942"/>
        <v>-8000000</v>
      </c>
      <c r="DC853" s="12">
        <f t="shared" si="1942"/>
        <v>-8000000</v>
      </c>
      <c r="DD853" s="12">
        <f t="shared" si="1942"/>
        <v>-8000000</v>
      </c>
      <c r="DE853" s="12">
        <f t="shared" si="1942"/>
        <v>-8000000</v>
      </c>
      <c r="DF853" s="12">
        <f t="shared" si="1942"/>
        <v>-8000000</v>
      </c>
      <c r="DG853" s="12">
        <f t="shared" si="1942"/>
        <v>-8000000</v>
      </c>
      <c r="DH853" s="12">
        <f t="shared" si="1942"/>
        <v>-8000000</v>
      </c>
      <c r="DI853" s="12">
        <f t="shared" si="1942"/>
        <v>-8000000</v>
      </c>
      <c r="DJ853" s="12">
        <f t="shared" si="1942"/>
        <v>-8000000</v>
      </c>
      <c r="DK853" s="12">
        <f t="shared" si="1942"/>
        <v>-8000000</v>
      </c>
      <c r="DL853" s="12">
        <f t="shared" si="1942"/>
        <v>-8000000</v>
      </c>
      <c r="DM853" s="12">
        <f t="shared" si="1942"/>
        <v>-8000000</v>
      </c>
      <c r="DN853" s="12">
        <f t="shared" si="1942"/>
        <v>-8000000</v>
      </c>
      <c r="DO853" s="12">
        <f t="shared" si="1942"/>
        <v>-8000000</v>
      </c>
      <c r="DP853" s="12">
        <f t="shared" si="1942"/>
        <v>-8000000</v>
      </c>
      <c r="DQ853" s="12">
        <f t="shared" si="1942"/>
        <v>-8000000</v>
      </c>
      <c r="DR853" s="12">
        <f t="shared" si="1942"/>
        <v>-8000000</v>
      </c>
      <c r="DS853" s="12">
        <f t="shared" si="1942"/>
        <v>-8000000</v>
      </c>
      <c r="DT853" s="12">
        <f t="shared" si="1942"/>
        <v>-8000000</v>
      </c>
      <c r="DU853" s="12">
        <f t="shared" si="1942"/>
        <v>-8000000</v>
      </c>
      <c r="DV853" s="12">
        <f t="shared" si="1942"/>
        <v>-8000000</v>
      </c>
      <c r="DW853" s="12">
        <f t="shared" si="1942"/>
        <v>-8000000</v>
      </c>
      <c r="DX853" s="12">
        <f t="shared" si="1942"/>
        <v>-8000000</v>
      </c>
      <c r="DY853" s="12">
        <f t="shared" si="1942"/>
        <v>-8000000</v>
      </c>
    </row>
    <row r="854" spans="1:136" x14ac:dyDescent="0.3">
      <c r="B854" s="2" t="str">
        <f>A402</f>
        <v>Direct Costs - Horizontal</v>
      </c>
      <c r="I854" s="12">
        <f t="shared" ref="I854:AN854" si="1943">H854+I424</f>
        <v>0</v>
      </c>
      <c r="J854" s="12">
        <f t="shared" si="1943"/>
        <v>0</v>
      </c>
      <c r="K854" s="12">
        <f t="shared" si="1943"/>
        <v>-333333.33333333337</v>
      </c>
      <c r="L854" s="12">
        <f t="shared" si="1943"/>
        <v>-666666.66666666674</v>
      </c>
      <c r="M854" s="12">
        <f t="shared" si="1943"/>
        <v>-1000000.0000000001</v>
      </c>
      <c r="N854" s="12">
        <f t="shared" si="1943"/>
        <v>-1333333.3333333335</v>
      </c>
      <c r="O854" s="12">
        <f t="shared" si="1943"/>
        <v>-1666666.666666667</v>
      </c>
      <c r="P854" s="12">
        <f t="shared" si="1943"/>
        <v>-2000000.0000000002</v>
      </c>
      <c r="Q854" s="12">
        <f t="shared" si="1943"/>
        <v>-2000000.0000000002</v>
      </c>
      <c r="R854" s="12">
        <f t="shared" si="1943"/>
        <v>-2000000.0000000002</v>
      </c>
      <c r="S854" s="12">
        <f t="shared" si="1943"/>
        <v>-2000000.0000000002</v>
      </c>
      <c r="T854" s="12">
        <f t="shared" si="1943"/>
        <v>-2000000.0000000002</v>
      </c>
      <c r="U854" s="12">
        <f t="shared" si="1943"/>
        <v>-2000000.0000000002</v>
      </c>
      <c r="V854" s="12">
        <f t="shared" si="1943"/>
        <v>-2000000.0000000002</v>
      </c>
      <c r="W854" s="12">
        <f t="shared" si="1943"/>
        <v>-2333333.3333333335</v>
      </c>
      <c r="X854" s="12">
        <f t="shared" si="1943"/>
        <v>-2666666.666666667</v>
      </c>
      <c r="Y854" s="12">
        <f t="shared" si="1943"/>
        <v>-3000000.0000000005</v>
      </c>
      <c r="Z854" s="12">
        <f t="shared" si="1943"/>
        <v>-3333333.333333334</v>
      </c>
      <c r="AA854" s="12">
        <f t="shared" si="1943"/>
        <v>-3666666.6666666674</v>
      </c>
      <c r="AB854" s="12">
        <f t="shared" si="1943"/>
        <v>-4000000.0000000009</v>
      </c>
      <c r="AC854" s="12">
        <f t="shared" si="1943"/>
        <v>-4000000.0000000009</v>
      </c>
      <c r="AD854" s="12">
        <f t="shared" si="1943"/>
        <v>-4000000.0000000009</v>
      </c>
      <c r="AE854" s="12">
        <f t="shared" si="1943"/>
        <v>-4000000.0000000009</v>
      </c>
      <c r="AF854" s="12">
        <f t="shared" si="1943"/>
        <v>-4000000.0000000009</v>
      </c>
      <c r="AG854" s="12">
        <f t="shared" si="1943"/>
        <v>-4000000.0000000009</v>
      </c>
      <c r="AH854" s="12">
        <f t="shared" si="1943"/>
        <v>-4000000.0000000009</v>
      </c>
      <c r="AI854" s="12">
        <f t="shared" si="1943"/>
        <v>-4333333.333333334</v>
      </c>
      <c r="AJ854" s="12">
        <f t="shared" si="1943"/>
        <v>-4666666.666666667</v>
      </c>
      <c r="AK854" s="12">
        <f t="shared" si="1943"/>
        <v>-5000000</v>
      </c>
      <c r="AL854" s="12">
        <f t="shared" si="1943"/>
        <v>-5333333.333333333</v>
      </c>
      <c r="AM854" s="12">
        <f t="shared" si="1943"/>
        <v>-5666666.666666666</v>
      </c>
      <c r="AN854" s="12">
        <f t="shared" si="1943"/>
        <v>-5999999.9999999991</v>
      </c>
      <c r="AO854" s="12">
        <f t="shared" ref="AO854:BT854" si="1944">AN854+AO424</f>
        <v>-5999999.9999999991</v>
      </c>
      <c r="AP854" s="12">
        <f t="shared" si="1944"/>
        <v>-5999999.9999999991</v>
      </c>
      <c r="AQ854" s="12">
        <f t="shared" si="1944"/>
        <v>-5999999.9999999991</v>
      </c>
      <c r="AR854" s="12">
        <f t="shared" si="1944"/>
        <v>-5999999.9999999991</v>
      </c>
      <c r="AS854" s="12">
        <f t="shared" si="1944"/>
        <v>-5999999.9999999991</v>
      </c>
      <c r="AT854" s="12">
        <f t="shared" si="1944"/>
        <v>-5999999.9999999991</v>
      </c>
      <c r="AU854" s="12">
        <f t="shared" si="1944"/>
        <v>-6333333.3333333321</v>
      </c>
      <c r="AV854" s="12">
        <f t="shared" si="1944"/>
        <v>-6666666.6666666651</v>
      </c>
      <c r="AW854" s="12">
        <f t="shared" si="1944"/>
        <v>-6999999.9999999981</v>
      </c>
      <c r="AX854" s="12">
        <f t="shared" si="1944"/>
        <v>-7333333.3333333312</v>
      </c>
      <c r="AY854" s="12">
        <f t="shared" si="1944"/>
        <v>-7666666.6666666642</v>
      </c>
      <c r="AZ854" s="12">
        <f t="shared" si="1944"/>
        <v>-7999999.9999999972</v>
      </c>
      <c r="BA854" s="12">
        <f t="shared" si="1944"/>
        <v>-7999999.9999999972</v>
      </c>
      <c r="BB854" s="12">
        <f t="shared" si="1944"/>
        <v>-7999999.9999999972</v>
      </c>
      <c r="BC854" s="12">
        <f t="shared" si="1944"/>
        <v>-7999999.9999999972</v>
      </c>
      <c r="BD854" s="12">
        <f t="shared" si="1944"/>
        <v>-7999999.9999999972</v>
      </c>
      <c r="BE854" s="12">
        <f t="shared" si="1944"/>
        <v>-7999999.9999999972</v>
      </c>
      <c r="BF854" s="12">
        <f t="shared" si="1944"/>
        <v>-7999999.9999999972</v>
      </c>
      <c r="BG854" s="12">
        <f t="shared" si="1944"/>
        <v>-8333333.3333333302</v>
      </c>
      <c r="BH854" s="12">
        <f t="shared" si="1944"/>
        <v>-8666666.6666666642</v>
      </c>
      <c r="BI854" s="12">
        <f t="shared" si="1944"/>
        <v>-8999999.9999999981</v>
      </c>
      <c r="BJ854" s="12">
        <f t="shared" si="1944"/>
        <v>-9333333.3333333321</v>
      </c>
      <c r="BK854" s="12">
        <f t="shared" si="1944"/>
        <v>-9666666.666666666</v>
      </c>
      <c r="BL854" s="12">
        <f t="shared" si="1944"/>
        <v>-10000000</v>
      </c>
      <c r="BM854" s="12">
        <f t="shared" si="1944"/>
        <v>-10000000</v>
      </c>
      <c r="BN854" s="12">
        <f t="shared" si="1944"/>
        <v>-10000000</v>
      </c>
      <c r="BO854" s="12">
        <f t="shared" si="1944"/>
        <v>-10000000</v>
      </c>
      <c r="BP854" s="12">
        <f t="shared" si="1944"/>
        <v>-10000000</v>
      </c>
      <c r="BQ854" s="12">
        <f t="shared" si="1944"/>
        <v>-10000000</v>
      </c>
      <c r="BR854" s="12">
        <f t="shared" si="1944"/>
        <v>-10000000</v>
      </c>
      <c r="BS854" s="12">
        <f t="shared" si="1944"/>
        <v>-10000000</v>
      </c>
      <c r="BT854" s="12">
        <f t="shared" si="1944"/>
        <v>-10000000</v>
      </c>
      <c r="BU854" s="12">
        <f t="shared" ref="BU854:CZ854" si="1945">BT854+BU424</f>
        <v>-10000000</v>
      </c>
      <c r="BV854" s="12">
        <f t="shared" si="1945"/>
        <v>-10000000</v>
      </c>
      <c r="BW854" s="12">
        <f t="shared" si="1945"/>
        <v>-10000000</v>
      </c>
      <c r="BX854" s="12">
        <f t="shared" si="1945"/>
        <v>-10000000</v>
      </c>
      <c r="BY854" s="12">
        <f t="shared" si="1945"/>
        <v>-10000000</v>
      </c>
      <c r="BZ854" s="12">
        <f t="shared" si="1945"/>
        <v>-10000000</v>
      </c>
      <c r="CA854" s="12">
        <f t="shared" si="1945"/>
        <v>-10000000</v>
      </c>
      <c r="CB854" s="12">
        <f t="shared" si="1945"/>
        <v>-10000000</v>
      </c>
      <c r="CC854" s="12">
        <f t="shared" si="1945"/>
        <v>-10000000</v>
      </c>
      <c r="CD854" s="12">
        <f t="shared" si="1945"/>
        <v>-10000000</v>
      </c>
      <c r="CE854" s="12">
        <f t="shared" si="1945"/>
        <v>-10000000</v>
      </c>
      <c r="CF854" s="12">
        <f t="shared" si="1945"/>
        <v>-10000000</v>
      </c>
      <c r="CG854" s="12">
        <f t="shared" si="1945"/>
        <v>-10000000</v>
      </c>
      <c r="CH854" s="12">
        <f t="shared" si="1945"/>
        <v>-10000000</v>
      </c>
      <c r="CI854" s="12">
        <f t="shared" si="1945"/>
        <v>-10000000</v>
      </c>
      <c r="CJ854" s="12">
        <f t="shared" si="1945"/>
        <v>-10000000</v>
      </c>
      <c r="CK854" s="12">
        <f t="shared" si="1945"/>
        <v>-10000000</v>
      </c>
      <c r="CL854" s="12">
        <f t="shared" si="1945"/>
        <v>-10000000</v>
      </c>
      <c r="CM854" s="12">
        <f t="shared" si="1945"/>
        <v>-10000000</v>
      </c>
      <c r="CN854" s="12">
        <f t="shared" si="1945"/>
        <v>-10000000</v>
      </c>
      <c r="CO854" s="12">
        <f t="shared" si="1945"/>
        <v>-10000000</v>
      </c>
      <c r="CP854" s="12">
        <f t="shared" si="1945"/>
        <v>-10000000</v>
      </c>
      <c r="CQ854" s="12">
        <f t="shared" si="1945"/>
        <v>-10000000</v>
      </c>
      <c r="CR854" s="12">
        <f t="shared" si="1945"/>
        <v>-10000000</v>
      </c>
      <c r="CS854" s="12">
        <f t="shared" si="1945"/>
        <v>-10000000</v>
      </c>
      <c r="CT854" s="12">
        <f t="shared" si="1945"/>
        <v>-10000000</v>
      </c>
      <c r="CU854" s="12">
        <f t="shared" si="1945"/>
        <v>-10000000</v>
      </c>
      <c r="CV854" s="12">
        <f t="shared" si="1945"/>
        <v>-10000000</v>
      </c>
      <c r="CW854" s="12">
        <f t="shared" si="1945"/>
        <v>-10000000</v>
      </c>
      <c r="CX854" s="12">
        <f t="shared" si="1945"/>
        <v>-10000000</v>
      </c>
      <c r="CY854" s="12">
        <f t="shared" si="1945"/>
        <v>-10000000</v>
      </c>
      <c r="CZ854" s="12">
        <f t="shared" si="1945"/>
        <v>-10000000</v>
      </c>
      <c r="DA854" s="12">
        <f t="shared" ref="DA854:DY854" si="1946">CZ854+DA424</f>
        <v>-10000000</v>
      </c>
      <c r="DB854" s="12">
        <f t="shared" si="1946"/>
        <v>-10000000</v>
      </c>
      <c r="DC854" s="12">
        <f t="shared" si="1946"/>
        <v>-10000000</v>
      </c>
      <c r="DD854" s="12">
        <f t="shared" si="1946"/>
        <v>-10000000</v>
      </c>
      <c r="DE854" s="12">
        <f t="shared" si="1946"/>
        <v>-10000000</v>
      </c>
      <c r="DF854" s="12">
        <f t="shared" si="1946"/>
        <v>-10000000</v>
      </c>
      <c r="DG854" s="12">
        <f t="shared" si="1946"/>
        <v>-10000000</v>
      </c>
      <c r="DH854" s="12">
        <f t="shared" si="1946"/>
        <v>-10000000</v>
      </c>
      <c r="DI854" s="12">
        <f t="shared" si="1946"/>
        <v>-10000000</v>
      </c>
      <c r="DJ854" s="12">
        <f t="shared" si="1946"/>
        <v>-10000000</v>
      </c>
      <c r="DK854" s="12">
        <f t="shared" si="1946"/>
        <v>-10000000</v>
      </c>
      <c r="DL854" s="12">
        <f t="shared" si="1946"/>
        <v>-10000000</v>
      </c>
      <c r="DM854" s="12">
        <f t="shared" si="1946"/>
        <v>-10000000</v>
      </c>
      <c r="DN854" s="12">
        <f t="shared" si="1946"/>
        <v>-10000000</v>
      </c>
      <c r="DO854" s="12">
        <f t="shared" si="1946"/>
        <v>-10000000</v>
      </c>
      <c r="DP854" s="12">
        <f t="shared" si="1946"/>
        <v>-10000000</v>
      </c>
      <c r="DQ854" s="12">
        <f t="shared" si="1946"/>
        <v>-10000000</v>
      </c>
      <c r="DR854" s="12">
        <f t="shared" si="1946"/>
        <v>-10000000</v>
      </c>
      <c r="DS854" s="12">
        <f t="shared" si="1946"/>
        <v>-10000000</v>
      </c>
      <c r="DT854" s="12">
        <f t="shared" si="1946"/>
        <v>-10000000</v>
      </c>
      <c r="DU854" s="12">
        <f t="shared" si="1946"/>
        <v>-10000000</v>
      </c>
      <c r="DV854" s="12">
        <f t="shared" si="1946"/>
        <v>-10000000</v>
      </c>
      <c r="DW854" s="12">
        <f t="shared" si="1946"/>
        <v>-10000000</v>
      </c>
      <c r="DX854" s="12">
        <f t="shared" si="1946"/>
        <v>-10000000</v>
      </c>
      <c r="DY854" s="12">
        <f t="shared" si="1946"/>
        <v>-10000000</v>
      </c>
    </row>
    <row r="855" spans="1:136" x14ac:dyDescent="0.3">
      <c r="B855" s="2" t="str">
        <f>A450</f>
        <v>Direct Costs - Base Vertical</v>
      </c>
      <c r="I855" s="12">
        <f t="shared" ref="I855:AN855" si="1947">H855+I472</f>
        <v>0</v>
      </c>
      <c r="J855" s="12">
        <f t="shared" si="1947"/>
        <v>0</v>
      </c>
      <c r="K855" s="12">
        <f t="shared" si="1947"/>
        <v>0</v>
      </c>
      <c r="L855" s="12">
        <f t="shared" si="1947"/>
        <v>0</v>
      </c>
      <c r="M855" s="12">
        <f t="shared" si="1947"/>
        <v>0</v>
      </c>
      <c r="N855" s="12">
        <f t="shared" si="1947"/>
        <v>0</v>
      </c>
      <c r="O855" s="12">
        <f t="shared" si="1947"/>
        <v>0</v>
      </c>
      <c r="P855" s="12">
        <f t="shared" si="1947"/>
        <v>0</v>
      </c>
      <c r="Q855" s="12">
        <f t="shared" si="1947"/>
        <v>-1733333.3333333335</v>
      </c>
      <c r="R855" s="12">
        <f t="shared" si="1947"/>
        <v>-3466666.666666667</v>
      </c>
      <c r="S855" s="12">
        <f t="shared" si="1947"/>
        <v>-5200000</v>
      </c>
      <c r="T855" s="12">
        <f t="shared" si="1947"/>
        <v>-6933333.333333334</v>
      </c>
      <c r="U855" s="12">
        <f t="shared" si="1947"/>
        <v>-8666666.6666666679</v>
      </c>
      <c r="V855" s="12">
        <f t="shared" si="1947"/>
        <v>-10400000.000000002</v>
      </c>
      <c r="W855" s="12">
        <f t="shared" si="1947"/>
        <v>-10400000.000000002</v>
      </c>
      <c r="X855" s="12">
        <f t="shared" si="1947"/>
        <v>-10400000.000000002</v>
      </c>
      <c r="Y855" s="12">
        <f t="shared" si="1947"/>
        <v>-10400000.000000002</v>
      </c>
      <c r="Z855" s="12">
        <f t="shared" si="1947"/>
        <v>-10400000.000000002</v>
      </c>
      <c r="AA855" s="12">
        <f t="shared" si="1947"/>
        <v>-10400000.000000002</v>
      </c>
      <c r="AB855" s="12">
        <f t="shared" si="1947"/>
        <v>-10400000.000000002</v>
      </c>
      <c r="AC855" s="12">
        <f t="shared" si="1947"/>
        <v>-12133333.333333336</v>
      </c>
      <c r="AD855" s="12">
        <f t="shared" si="1947"/>
        <v>-13866666.66666667</v>
      </c>
      <c r="AE855" s="12">
        <f t="shared" si="1947"/>
        <v>-15600000.000000004</v>
      </c>
      <c r="AF855" s="12">
        <f t="shared" si="1947"/>
        <v>-17333333.333333336</v>
      </c>
      <c r="AG855" s="12">
        <f t="shared" si="1947"/>
        <v>-19066666.666666668</v>
      </c>
      <c r="AH855" s="12">
        <f t="shared" si="1947"/>
        <v>-20800000</v>
      </c>
      <c r="AI855" s="12">
        <f t="shared" si="1947"/>
        <v>-20800000</v>
      </c>
      <c r="AJ855" s="12">
        <f t="shared" si="1947"/>
        <v>-20800000</v>
      </c>
      <c r="AK855" s="12">
        <f t="shared" si="1947"/>
        <v>-20800000</v>
      </c>
      <c r="AL855" s="12">
        <f t="shared" si="1947"/>
        <v>-20800000</v>
      </c>
      <c r="AM855" s="12">
        <f t="shared" si="1947"/>
        <v>-20800000</v>
      </c>
      <c r="AN855" s="12">
        <f t="shared" si="1947"/>
        <v>-20800000</v>
      </c>
      <c r="AO855" s="12">
        <f t="shared" ref="AO855:BT855" si="1948">AN855+AO472</f>
        <v>-22533333.333333332</v>
      </c>
      <c r="AP855" s="12">
        <f t="shared" si="1948"/>
        <v>-24266666.666666664</v>
      </c>
      <c r="AQ855" s="12">
        <f t="shared" si="1948"/>
        <v>-25999999.999999996</v>
      </c>
      <c r="AR855" s="12">
        <f t="shared" si="1948"/>
        <v>-27733333.333333328</v>
      </c>
      <c r="AS855" s="12">
        <f t="shared" si="1948"/>
        <v>-29466666.66666666</v>
      </c>
      <c r="AT855" s="12">
        <f t="shared" si="1948"/>
        <v>-31199999.999999993</v>
      </c>
      <c r="AU855" s="12">
        <f t="shared" si="1948"/>
        <v>-31199999.999999993</v>
      </c>
      <c r="AV855" s="12">
        <f t="shared" si="1948"/>
        <v>-31199999.999999993</v>
      </c>
      <c r="AW855" s="12">
        <f t="shared" si="1948"/>
        <v>-31199999.999999993</v>
      </c>
      <c r="AX855" s="12">
        <f t="shared" si="1948"/>
        <v>-31199999.999999993</v>
      </c>
      <c r="AY855" s="12">
        <f t="shared" si="1948"/>
        <v>-31199999.999999993</v>
      </c>
      <c r="AZ855" s="12">
        <f t="shared" si="1948"/>
        <v>-31199999.999999993</v>
      </c>
      <c r="BA855" s="12">
        <f t="shared" si="1948"/>
        <v>-32933333.333333325</v>
      </c>
      <c r="BB855" s="12">
        <f t="shared" si="1948"/>
        <v>-34666666.666666657</v>
      </c>
      <c r="BC855" s="12">
        <f t="shared" si="1948"/>
        <v>-36399999.999999993</v>
      </c>
      <c r="BD855" s="12">
        <f t="shared" si="1948"/>
        <v>-38133333.333333328</v>
      </c>
      <c r="BE855" s="12">
        <f t="shared" si="1948"/>
        <v>-39866666.666666664</v>
      </c>
      <c r="BF855" s="12">
        <f t="shared" si="1948"/>
        <v>-41600000</v>
      </c>
      <c r="BG855" s="12">
        <f t="shared" si="1948"/>
        <v>-41600000</v>
      </c>
      <c r="BH855" s="12">
        <f t="shared" si="1948"/>
        <v>-41600000</v>
      </c>
      <c r="BI855" s="12">
        <f t="shared" si="1948"/>
        <v>-41600000</v>
      </c>
      <c r="BJ855" s="12">
        <f t="shared" si="1948"/>
        <v>-41600000</v>
      </c>
      <c r="BK855" s="12">
        <f t="shared" si="1948"/>
        <v>-41600000</v>
      </c>
      <c r="BL855" s="12">
        <f t="shared" si="1948"/>
        <v>-41600000</v>
      </c>
      <c r="BM855" s="12">
        <f t="shared" si="1948"/>
        <v>-43333333.333333336</v>
      </c>
      <c r="BN855" s="12">
        <f t="shared" si="1948"/>
        <v>-45066666.666666672</v>
      </c>
      <c r="BO855" s="12">
        <f t="shared" si="1948"/>
        <v>-46800000.000000007</v>
      </c>
      <c r="BP855" s="12">
        <f t="shared" si="1948"/>
        <v>-48533333.333333343</v>
      </c>
      <c r="BQ855" s="12">
        <f t="shared" si="1948"/>
        <v>-50266666.666666679</v>
      </c>
      <c r="BR855" s="12">
        <f t="shared" si="1948"/>
        <v>-52000000.000000015</v>
      </c>
      <c r="BS855" s="12">
        <f t="shared" si="1948"/>
        <v>-52000000.000000015</v>
      </c>
      <c r="BT855" s="12">
        <f t="shared" si="1948"/>
        <v>-52000000.000000015</v>
      </c>
      <c r="BU855" s="12">
        <f t="shared" ref="BU855:CZ855" si="1949">BT855+BU472</f>
        <v>-52000000.000000015</v>
      </c>
      <c r="BV855" s="12">
        <f t="shared" si="1949"/>
        <v>-52000000.000000015</v>
      </c>
      <c r="BW855" s="12">
        <f t="shared" si="1949"/>
        <v>-52000000.000000015</v>
      </c>
      <c r="BX855" s="12">
        <f t="shared" si="1949"/>
        <v>-52000000.000000015</v>
      </c>
      <c r="BY855" s="12">
        <f t="shared" si="1949"/>
        <v>-52000000.000000015</v>
      </c>
      <c r="BZ855" s="12">
        <f t="shared" si="1949"/>
        <v>-52000000.000000015</v>
      </c>
      <c r="CA855" s="12">
        <f t="shared" si="1949"/>
        <v>-52000000.000000015</v>
      </c>
      <c r="CB855" s="12">
        <f t="shared" si="1949"/>
        <v>-52000000.000000015</v>
      </c>
      <c r="CC855" s="12">
        <f t="shared" si="1949"/>
        <v>-52000000.000000015</v>
      </c>
      <c r="CD855" s="12">
        <f t="shared" si="1949"/>
        <v>-52000000.000000015</v>
      </c>
      <c r="CE855" s="12">
        <f t="shared" si="1949"/>
        <v>-52000000.000000015</v>
      </c>
      <c r="CF855" s="12">
        <f t="shared" si="1949"/>
        <v>-52000000.000000015</v>
      </c>
      <c r="CG855" s="12">
        <f t="shared" si="1949"/>
        <v>-52000000.000000015</v>
      </c>
      <c r="CH855" s="12">
        <f t="shared" si="1949"/>
        <v>-52000000.000000015</v>
      </c>
      <c r="CI855" s="12">
        <f t="shared" si="1949"/>
        <v>-52000000.000000015</v>
      </c>
      <c r="CJ855" s="12">
        <f t="shared" si="1949"/>
        <v>-52000000.000000015</v>
      </c>
      <c r="CK855" s="12">
        <f t="shared" si="1949"/>
        <v>-52000000.000000015</v>
      </c>
      <c r="CL855" s="12">
        <f t="shared" si="1949"/>
        <v>-52000000.000000015</v>
      </c>
      <c r="CM855" s="12">
        <f t="shared" si="1949"/>
        <v>-52000000.000000015</v>
      </c>
      <c r="CN855" s="12">
        <f t="shared" si="1949"/>
        <v>-52000000.000000015</v>
      </c>
      <c r="CO855" s="12">
        <f t="shared" si="1949"/>
        <v>-52000000.000000015</v>
      </c>
      <c r="CP855" s="12">
        <f t="shared" si="1949"/>
        <v>-52000000.000000015</v>
      </c>
      <c r="CQ855" s="12">
        <f t="shared" si="1949"/>
        <v>-52000000.000000015</v>
      </c>
      <c r="CR855" s="12">
        <f t="shared" si="1949"/>
        <v>-52000000.000000015</v>
      </c>
      <c r="CS855" s="12">
        <f t="shared" si="1949"/>
        <v>-52000000.000000015</v>
      </c>
      <c r="CT855" s="12">
        <f t="shared" si="1949"/>
        <v>-52000000.000000015</v>
      </c>
      <c r="CU855" s="12">
        <f t="shared" si="1949"/>
        <v>-52000000.000000015</v>
      </c>
      <c r="CV855" s="12">
        <f t="shared" si="1949"/>
        <v>-52000000.000000015</v>
      </c>
      <c r="CW855" s="12">
        <f t="shared" si="1949"/>
        <v>-52000000.000000015</v>
      </c>
      <c r="CX855" s="12">
        <f t="shared" si="1949"/>
        <v>-52000000.000000015</v>
      </c>
      <c r="CY855" s="12">
        <f t="shared" si="1949"/>
        <v>-52000000.000000015</v>
      </c>
      <c r="CZ855" s="12">
        <f t="shared" si="1949"/>
        <v>-52000000.000000015</v>
      </c>
      <c r="DA855" s="12">
        <f t="shared" ref="DA855:DY855" si="1950">CZ855+DA472</f>
        <v>-52000000.000000015</v>
      </c>
      <c r="DB855" s="12">
        <f t="shared" si="1950"/>
        <v>-52000000.000000015</v>
      </c>
      <c r="DC855" s="12">
        <f t="shared" si="1950"/>
        <v>-52000000.000000015</v>
      </c>
      <c r="DD855" s="12">
        <f t="shared" si="1950"/>
        <v>-52000000.000000015</v>
      </c>
      <c r="DE855" s="12">
        <f t="shared" si="1950"/>
        <v>-52000000.000000015</v>
      </c>
      <c r="DF855" s="12">
        <f t="shared" si="1950"/>
        <v>-52000000.000000015</v>
      </c>
      <c r="DG855" s="12">
        <f t="shared" si="1950"/>
        <v>-52000000.000000015</v>
      </c>
      <c r="DH855" s="12">
        <f t="shared" si="1950"/>
        <v>-52000000.000000015</v>
      </c>
      <c r="DI855" s="12">
        <f t="shared" si="1950"/>
        <v>-52000000.000000015</v>
      </c>
      <c r="DJ855" s="12">
        <f t="shared" si="1950"/>
        <v>-52000000.000000015</v>
      </c>
      <c r="DK855" s="12">
        <f t="shared" si="1950"/>
        <v>-52000000.000000015</v>
      </c>
      <c r="DL855" s="12">
        <f t="shared" si="1950"/>
        <v>-52000000.000000015</v>
      </c>
      <c r="DM855" s="12">
        <f t="shared" si="1950"/>
        <v>-52000000.000000015</v>
      </c>
      <c r="DN855" s="12">
        <f t="shared" si="1950"/>
        <v>-52000000.000000015</v>
      </c>
      <c r="DO855" s="12">
        <f t="shared" si="1950"/>
        <v>-52000000.000000015</v>
      </c>
      <c r="DP855" s="12">
        <f t="shared" si="1950"/>
        <v>-52000000.000000015</v>
      </c>
      <c r="DQ855" s="12">
        <f t="shared" si="1950"/>
        <v>-52000000.000000015</v>
      </c>
      <c r="DR855" s="12">
        <f t="shared" si="1950"/>
        <v>-52000000.000000015</v>
      </c>
      <c r="DS855" s="12">
        <f t="shared" si="1950"/>
        <v>-52000000.000000015</v>
      </c>
      <c r="DT855" s="12">
        <f t="shared" si="1950"/>
        <v>-52000000.000000015</v>
      </c>
      <c r="DU855" s="12">
        <f t="shared" si="1950"/>
        <v>-52000000.000000015</v>
      </c>
      <c r="DV855" s="12">
        <f t="shared" si="1950"/>
        <v>-52000000.000000015</v>
      </c>
      <c r="DW855" s="12">
        <f t="shared" si="1950"/>
        <v>-52000000.000000015</v>
      </c>
      <c r="DX855" s="12">
        <f t="shared" si="1950"/>
        <v>-52000000.000000015</v>
      </c>
      <c r="DY855" s="12">
        <f t="shared" si="1950"/>
        <v>-52000000.000000015</v>
      </c>
    </row>
    <row r="856" spans="1:136" x14ac:dyDescent="0.3">
      <c r="B856" s="2" t="str">
        <f>A498</f>
        <v>Direct Costs - Options Vertical</v>
      </c>
      <c r="I856" s="12">
        <f t="shared" ref="I856:AN856" si="1951">H856+I520</f>
        <v>0</v>
      </c>
      <c r="J856" s="12">
        <f t="shared" si="1951"/>
        <v>0</v>
      </c>
      <c r="K856" s="12">
        <f t="shared" si="1951"/>
        <v>0</v>
      </c>
      <c r="L856" s="12">
        <f t="shared" si="1951"/>
        <v>0</v>
      </c>
      <c r="M856" s="12">
        <f t="shared" si="1951"/>
        <v>0</v>
      </c>
      <c r="N856" s="12">
        <f t="shared" si="1951"/>
        <v>0</v>
      </c>
      <c r="O856" s="12">
        <f t="shared" si="1951"/>
        <v>0</v>
      </c>
      <c r="P856" s="12">
        <f t="shared" si="1951"/>
        <v>0</v>
      </c>
      <c r="Q856" s="12">
        <f t="shared" si="1951"/>
        <v>-400000</v>
      </c>
      <c r="R856" s="12">
        <f t="shared" si="1951"/>
        <v>-800000</v>
      </c>
      <c r="S856" s="12">
        <f t="shared" si="1951"/>
        <v>-1200000</v>
      </c>
      <c r="T856" s="12">
        <f t="shared" si="1951"/>
        <v>-1600000</v>
      </c>
      <c r="U856" s="12">
        <f t="shared" si="1951"/>
        <v>-2000000</v>
      </c>
      <c r="V856" s="12">
        <f t="shared" si="1951"/>
        <v>-2400000</v>
      </c>
      <c r="W856" s="12">
        <f t="shared" si="1951"/>
        <v>-2400000</v>
      </c>
      <c r="X856" s="12">
        <f t="shared" si="1951"/>
        <v>-2400000</v>
      </c>
      <c r="Y856" s="12">
        <f t="shared" si="1951"/>
        <v>-2400000</v>
      </c>
      <c r="Z856" s="12">
        <f t="shared" si="1951"/>
        <v>-2400000</v>
      </c>
      <c r="AA856" s="12">
        <f t="shared" si="1951"/>
        <v>-2400000</v>
      </c>
      <c r="AB856" s="12">
        <f t="shared" si="1951"/>
        <v>-2400000</v>
      </c>
      <c r="AC856" s="12">
        <f t="shared" si="1951"/>
        <v>-2800000</v>
      </c>
      <c r="AD856" s="12">
        <f t="shared" si="1951"/>
        <v>-3200000</v>
      </c>
      <c r="AE856" s="12">
        <f t="shared" si="1951"/>
        <v>-3600000</v>
      </c>
      <c r="AF856" s="12">
        <f t="shared" si="1951"/>
        <v>-4000000</v>
      </c>
      <c r="AG856" s="12">
        <f t="shared" si="1951"/>
        <v>-4400000</v>
      </c>
      <c r="AH856" s="12">
        <f t="shared" si="1951"/>
        <v>-4800000</v>
      </c>
      <c r="AI856" s="12">
        <f t="shared" si="1951"/>
        <v>-4800000</v>
      </c>
      <c r="AJ856" s="12">
        <f t="shared" si="1951"/>
        <v>-4800000</v>
      </c>
      <c r="AK856" s="12">
        <f t="shared" si="1951"/>
        <v>-4800000</v>
      </c>
      <c r="AL856" s="12">
        <f t="shared" si="1951"/>
        <v>-4800000</v>
      </c>
      <c r="AM856" s="12">
        <f t="shared" si="1951"/>
        <v>-4800000</v>
      </c>
      <c r="AN856" s="12">
        <f t="shared" si="1951"/>
        <v>-4800000</v>
      </c>
      <c r="AO856" s="12">
        <f t="shared" ref="AO856:BT856" si="1952">AN856+AO520</f>
        <v>-5200000</v>
      </c>
      <c r="AP856" s="12">
        <f t="shared" si="1952"/>
        <v>-5600000</v>
      </c>
      <c r="AQ856" s="12">
        <f t="shared" si="1952"/>
        <v>-6000000</v>
      </c>
      <c r="AR856" s="12">
        <f t="shared" si="1952"/>
        <v>-6400000</v>
      </c>
      <c r="AS856" s="12">
        <f t="shared" si="1952"/>
        <v>-6800000</v>
      </c>
      <c r="AT856" s="12">
        <f t="shared" si="1952"/>
        <v>-7200000</v>
      </c>
      <c r="AU856" s="12">
        <f t="shared" si="1952"/>
        <v>-7200000</v>
      </c>
      <c r="AV856" s="12">
        <f t="shared" si="1952"/>
        <v>-7200000</v>
      </c>
      <c r="AW856" s="12">
        <f t="shared" si="1952"/>
        <v>-7200000</v>
      </c>
      <c r="AX856" s="12">
        <f t="shared" si="1952"/>
        <v>-7200000</v>
      </c>
      <c r="AY856" s="12">
        <f t="shared" si="1952"/>
        <v>-7200000</v>
      </c>
      <c r="AZ856" s="12">
        <f t="shared" si="1952"/>
        <v>-7200000</v>
      </c>
      <c r="BA856" s="12">
        <f t="shared" si="1952"/>
        <v>-7600000</v>
      </c>
      <c r="BB856" s="12">
        <f t="shared" si="1952"/>
        <v>-8000000</v>
      </c>
      <c r="BC856" s="12">
        <f t="shared" si="1952"/>
        <v>-8400000</v>
      </c>
      <c r="BD856" s="12">
        <f t="shared" si="1952"/>
        <v>-8800000</v>
      </c>
      <c r="BE856" s="12">
        <f t="shared" si="1952"/>
        <v>-9200000</v>
      </c>
      <c r="BF856" s="12">
        <f t="shared" si="1952"/>
        <v>-9600000</v>
      </c>
      <c r="BG856" s="12">
        <f t="shared" si="1952"/>
        <v>-9600000</v>
      </c>
      <c r="BH856" s="12">
        <f t="shared" si="1952"/>
        <v>-9600000</v>
      </c>
      <c r="BI856" s="12">
        <f t="shared" si="1952"/>
        <v>-9600000</v>
      </c>
      <c r="BJ856" s="12">
        <f t="shared" si="1952"/>
        <v>-9600000</v>
      </c>
      <c r="BK856" s="12">
        <f t="shared" si="1952"/>
        <v>-9600000</v>
      </c>
      <c r="BL856" s="12">
        <f t="shared" si="1952"/>
        <v>-9600000</v>
      </c>
      <c r="BM856" s="12">
        <f t="shared" si="1952"/>
        <v>-10000000</v>
      </c>
      <c r="BN856" s="12">
        <f t="shared" si="1952"/>
        <v>-10400000</v>
      </c>
      <c r="BO856" s="12">
        <f t="shared" si="1952"/>
        <v>-10800000</v>
      </c>
      <c r="BP856" s="12">
        <f t="shared" si="1952"/>
        <v>-11200000</v>
      </c>
      <c r="BQ856" s="12">
        <f t="shared" si="1952"/>
        <v>-11600000</v>
      </c>
      <c r="BR856" s="12">
        <f t="shared" si="1952"/>
        <v>-12000000</v>
      </c>
      <c r="BS856" s="12">
        <f t="shared" si="1952"/>
        <v>-12000000</v>
      </c>
      <c r="BT856" s="12">
        <f t="shared" si="1952"/>
        <v>-12000000</v>
      </c>
      <c r="BU856" s="12">
        <f t="shared" ref="BU856:CZ856" si="1953">BT856+BU520</f>
        <v>-12000000</v>
      </c>
      <c r="BV856" s="12">
        <f t="shared" si="1953"/>
        <v>-12000000</v>
      </c>
      <c r="BW856" s="12">
        <f t="shared" si="1953"/>
        <v>-12000000</v>
      </c>
      <c r="BX856" s="12">
        <f t="shared" si="1953"/>
        <v>-12000000</v>
      </c>
      <c r="BY856" s="12">
        <f t="shared" si="1953"/>
        <v>-12000000</v>
      </c>
      <c r="BZ856" s="12">
        <f t="shared" si="1953"/>
        <v>-12000000</v>
      </c>
      <c r="CA856" s="12">
        <f t="shared" si="1953"/>
        <v>-12000000</v>
      </c>
      <c r="CB856" s="12">
        <f t="shared" si="1953"/>
        <v>-12000000</v>
      </c>
      <c r="CC856" s="12">
        <f t="shared" si="1953"/>
        <v>-12000000</v>
      </c>
      <c r="CD856" s="12">
        <f t="shared" si="1953"/>
        <v>-12000000</v>
      </c>
      <c r="CE856" s="12">
        <f t="shared" si="1953"/>
        <v>-12000000</v>
      </c>
      <c r="CF856" s="12">
        <f t="shared" si="1953"/>
        <v>-12000000</v>
      </c>
      <c r="CG856" s="12">
        <f t="shared" si="1953"/>
        <v>-12000000</v>
      </c>
      <c r="CH856" s="12">
        <f t="shared" si="1953"/>
        <v>-12000000</v>
      </c>
      <c r="CI856" s="12">
        <f t="shared" si="1953"/>
        <v>-12000000</v>
      </c>
      <c r="CJ856" s="12">
        <f t="shared" si="1953"/>
        <v>-12000000</v>
      </c>
      <c r="CK856" s="12">
        <f t="shared" si="1953"/>
        <v>-12000000</v>
      </c>
      <c r="CL856" s="12">
        <f t="shared" si="1953"/>
        <v>-12000000</v>
      </c>
      <c r="CM856" s="12">
        <f t="shared" si="1953"/>
        <v>-12000000</v>
      </c>
      <c r="CN856" s="12">
        <f t="shared" si="1953"/>
        <v>-12000000</v>
      </c>
      <c r="CO856" s="12">
        <f t="shared" si="1953"/>
        <v>-12000000</v>
      </c>
      <c r="CP856" s="12">
        <f t="shared" si="1953"/>
        <v>-12000000</v>
      </c>
      <c r="CQ856" s="12">
        <f t="shared" si="1953"/>
        <v>-12000000</v>
      </c>
      <c r="CR856" s="12">
        <f t="shared" si="1953"/>
        <v>-12000000</v>
      </c>
      <c r="CS856" s="12">
        <f t="shared" si="1953"/>
        <v>-12000000</v>
      </c>
      <c r="CT856" s="12">
        <f t="shared" si="1953"/>
        <v>-12000000</v>
      </c>
      <c r="CU856" s="12">
        <f t="shared" si="1953"/>
        <v>-12000000</v>
      </c>
      <c r="CV856" s="12">
        <f t="shared" si="1953"/>
        <v>-12000000</v>
      </c>
      <c r="CW856" s="12">
        <f t="shared" si="1953"/>
        <v>-12000000</v>
      </c>
      <c r="CX856" s="12">
        <f t="shared" si="1953"/>
        <v>-12000000</v>
      </c>
      <c r="CY856" s="12">
        <f t="shared" si="1953"/>
        <v>-12000000</v>
      </c>
      <c r="CZ856" s="12">
        <f t="shared" si="1953"/>
        <v>-12000000</v>
      </c>
      <c r="DA856" s="12">
        <f t="shared" ref="DA856:DY856" si="1954">CZ856+DA520</f>
        <v>-12000000</v>
      </c>
      <c r="DB856" s="12">
        <f t="shared" si="1954"/>
        <v>-12000000</v>
      </c>
      <c r="DC856" s="12">
        <f t="shared" si="1954"/>
        <v>-12000000</v>
      </c>
      <c r="DD856" s="12">
        <f t="shared" si="1954"/>
        <v>-12000000</v>
      </c>
      <c r="DE856" s="12">
        <f t="shared" si="1954"/>
        <v>-12000000</v>
      </c>
      <c r="DF856" s="12">
        <f t="shared" si="1954"/>
        <v>-12000000</v>
      </c>
      <c r="DG856" s="12">
        <f t="shared" si="1954"/>
        <v>-12000000</v>
      </c>
      <c r="DH856" s="12">
        <f t="shared" si="1954"/>
        <v>-12000000</v>
      </c>
      <c r="DI856" s="12">
        <f t="shared" si="1954"/>
        <v>-12000000</v>
      </c>
      <c r="DJ856" s="12">
        <f t="shared" si="1954"/>
        <v>-12000000</v>
      </c>
      <c r="DK856" s="12">
        <f t="shared" si="1954"/>
        <v>-12000000</v>
      </c>
      <c r="DL856" s="12">
        <f t="shared" si="1954"/>
        <v>-12000000</v>
      </c>
      <c r="DM856" s="12">
        <f t="shared" si="1954"/>
        <v>-12000000</v>
      </c>
      <c r="DN856" s="12">
        <f t="shared" si="1954"/>
        <v>-12000000</v>
      </c>
      <c r="DO856" s="12">
        <f t="shared" si="1954"/>
        <v>-12000000</v>
      </c>
      <c r="DP856" s="12">
        <f t="shared" si="1954"/>
        <v>-12000000</v>
      </c>
      <c r="DQ856" s="12">
        <f t="shared" si="1954"/>
        <v>-12000000</v>
      </c>
      <c r="DR856" s="12">
        <f t="shared" si="1954"/>
        <v>-12000000</v>
      </c>
      <c r="DS856" s="12">
        <f t="shared" si="1954"/>
        <v>-12000000</v>
      </c>
      <c r="DT856" s="12">
        <f t="shared" si="1954"/>
        <v>-12000000</v>
      </c>
      <c r="DU856" s="12">
        <f t="shared" si="1954"/>
        <v>-12000000</v>
      </c>
      <c r="DV856" s="12">
        <f t="shared" si="1954"/>
        <v>-12000000</v>
      </c>
      <c r="DW856" s="12">
        <f t="shared" si="1954"/>
        <v>-12000000</v>
      </c>
      <c r="DX856" s="12">
        <f t="shared" si="1954"/>
        <v>-12000000</v>
      </c>
      <c r="DY856" s="12">
        <f t="shared" si="1954"/>
        <v>-12000000</v>
      </c>
    </row>
    <row r="857" spans="1:136" x14ac:dyDescent="0.3">
      <c r="B857" s="2" t="str">
        <f>A546</f>
        <v>Direct Costs - Direct Overhead</v>
      </c>
      <c r="I857" s="12">
        <f t="shared" ref="I857:AN857" si="1955">H857+I568</f>
        <v>0</v>
      </c>
      <c r="J857" s="12">
        <f t="shared" si="1955"/>
        <v>0</v>
      </c>
      <c r="K857" s="12">
        <f t="shared" si="1955"/>
        <v>0</v>
      </c>
      <c r="L857" s="12">
        <f t="shared" si="1955"/>
        <v>0</v>
      </c>
      <c r="M857" s="12">
        <f t="shared" si="1955"/>
        <v>0</v>
      </c>
      <c r="N857" s="12">
        <f t="shared" si="1955"/>
        <v>0</v>
      </c>
      <c r="O857" s="12">
        <f t="shared" si="1955"/>
        <v>0</v>
      </c>
      <c r="P857" s="12">
        <f t="shared" si="1955"/>
        <v>0</v>
      </c>
      <c r="Q857" s="12">
        <f t="shared" si="1955"/>
        <v>-13333.333333333334</v>
      </c>
      <c r="R857" s="12">
        <f t="shared" si="1955"/>
        <v>-40000</v>
      </c>
      <c r="S857" s="12">
        <f t="shared" si="1955"/>
        <v>-80000</v>
      </c>
      <c r="T857" s="12">
        <f t="shared" si="1955"/>
        <v>-133333.33333333334</v>
      </c>
      <c r="U857" s="12">
        <f t="shared" si="1955"/>
        <v>-200000</v>
      </c>
      <c r="V857" s="12">
        <f t="shared" si="1955"/>
        <v>-280000</v>
      </c>
      <c r="W857" s="12">
        <f t="shared" si="1955"/>
        <v>-346666.66666666669</v>
      </c>
      <c r="X857" s="12">
        <f t="shared" si="1955"/>
        <v>-400000</v>
      </c>
      <c r="Y857" s="12">
        <f t="shared" si="1955"/>
        <v>-440000</v>
      </c>
      <c r="Z857" s="12">
        <f t="shared" si="1955"/>
        <v>-466666.66666666669</v>
      </c>
      <c r="AA857" s="12">
        <f t="shared" si="1955"/>
        <v>-480000</v>
      </c>
      <c r="AB857" s="12">
        <f t="shared" si="1955"/>
        <v>-480000</v>
      </c>
      <c r="AC857" s="12">
        <f t="shared" si="1955"/>
        <v>-493333.33333333331</v>
      </c>
      <c r="AD857" s="12">
        <f t="shared" si="1955"/>
        <v>-520000</v>
      </c>
      <c r="AE857" s="12">
        <f t="shared" si="1955"/>
        <v>-560000</v>
      </c>
      <c r="AF857" s="12">
        <f t="shared" si="1955"/>
        <v>-613333.33333333337</v>
      </c>
      <c r="AG857" s="12">
        <f t="shared" si="1955"/>
        <v>-680000</v>
      </c>
      <c r="AH857" s="12">
        <f t="shared" si="1955"/>
        <v>-760000</v>
      </c>
      <c r="AI857" s="12">
        <f t="shared" si="1955"/>
        <v>-826666.66666666663</v>
      </c>
      <c r="AJ857" s="12">
        <f t="shared" si="1955"/>
        <v>-880000</v>
      </c>
      <c r="AK857" s="12">
        <f t="shared" si="1955"/>
        <v>-920000</v>
      </c>
      <c r="AL857" s="12">
        <f t="shared" si="1955"/>
        <v>-946666.66666666663</v>
      </c>
      <c r="AM857" s="12">
        <f t="shared" si="1955"/>
        <v>-960000</v>
      </c>
      <c r="AN857" s="12">
        <f t="shared" si="1955"/>
        <v>-960000</v>
      </c>
      <c r="AO857" s="12">
        <f t="shared" ref="AO857:BT857" si="1956">AN857+AO568</f>
        <v>-973333.33333333337</v>
      </c>
      <c r="AP857" s="12">
        <f t="shared" si="1956"/>
        <v>-1000000</v>
      </c>
      <c r="AQ857" s="12">
        <f t="shared" si="1956"/>
        <v>-1040000</v>
      </c>
      <c r="AR857" s="12">
        <f t="shared" si="1956"/>
        <v>-1093333.3333333333</v>
      </c>
      <c r="AS857" s="12">
        <f t="shared" si="1956"/>
        <v>-1160000</v>
      </c>
      <c r="AT857" s="12">
        <f t="shared" si="1956"/>
        <v>-1240000</v>
      </c>
      <c r="AU857" s="12">
        <f t="shared" si="1956"/>
        <v>-1306666.6666666667</v>
      </c>
      <c r="AV857" s="12">
        <f t="shared" si="1956"/>
        <v>-1360000</v>
      </c>
      <c r="AW857" s="12">
        <f t="shared" si="1956"/>
        <v>-1400000</v>
      </c>
      <c r="AX857" s="12">
        <f t="shared" si="1956"/>
        <v>-1426666.6666666667</v>
      </c>
      <c r="AY857" s="12">
        <f t="shared" si="1956"/>
        <v>-1440000</v>
      </c>
      <c r="AZ857" s="12">
        <f t="shared" si="1956"/>
        <v>-1440000</v>
      </c>
      <c r="BA857" s="12">
        <f t="shared" si="1956"/>
        <v>-1453333.3333333333</v>
      </c>
      <c r="BB857" s="12">
        <f t="shared" si="1956"/>
        <v>-1480000</v>
      </c>
      <c r="BC857" s="12">
        <f t="shared" si="1956"/>
        <v>-1520000</v>
      </c>
      <c r="BD857" s="12">
        <f t="shared" si="1956"/>
        <v>-1573333.3333333333</v>
      </c>
      <c r="BE857" s="12">
        <f t="shared" si="1956"/>
        <v>-1640000</v>
      </c>
      <c r="BF857" s="12">
        <f t="shared" si="1956"/>
        <v>-1720000</v>
      </c>
      <c r="BG857" s="12">
        <f t="shared" si="1956"/>
        <v>-1786666.6666666667</v>
      </c>
      <c r="BH857" s="12">
        <f t="shared" si="1956"/>
        <v>-1840000</v>
      </c>
      <c r="BI857" s="12">
        <f t="shared" si="1956"/>
        <v>-1880000</v>
      </c>
      <c r="BJ857" s="12">
        <f t="shared" si="1956"/>
        <v>-1906666.6666666667</v>
      </c>
      <c r="BK857" s="12">
        <f t="shared" si="1956"/>
        <v>-1920000</v>
      </c>
      <c r="BL857" s="12">
        <f t="shared" si="1956"/>
        <v>-1920000</v>
      </c>
      <c r="BM857" s="12">
        <f t="shared" si="1956"/>
        <v>-1933333.3333333333</v>
      </c>
      <c r="BN857" s="12">
        <f t="shared" si="1956"/>
        <v>-1960000</v>
      </c>
      <c r="BO857" s="12">
        <f t="shared" si="1956"/>
        <v>-2000000</v>
      </c>
      <c r="BP857" s="12">
        <f t="shared" si="1956"/>
        <v>-2053333.3333333333</v>
      </c>
      <c r="BQ857" s="12">
        <f t="shared" si="1956"/>
        <v>-2120000</v>
      </c>
      <c r="BR857" s="12">
        <f t="shared" si="1956"/>
        <v>-2200000</v>
      </c>
      <c r="BS857" s="12">
        <f t="shared" si="1956"/>
        <v>-2266666.6666666665</v>
      </c>
      <c r="BT857" s="12">
        <f t="shared" si="1956"/>
        <v>-2320000</v>
      </c>
      <c r="BU857" s="12">
        <f t="shared" ref="BU857:CZ857" si="1957">BT857+BU568</f>
        <v>-2360000</v>
      </c>
      <c r="BV857" s="12">
        <f t="shared" si="1957"/>
        <v>-2386666.6666666665</v>
      </c>
      <c r="BW857" s="12">
        <f t="shared" si="1957"/>
        <v>-2400000</v>
      </c>
      <c r="BX857" s="12">
        <f t="shared" si="1957"/>
        <v>-2400000</v>
      </c>
      <c r="BY857" s="12">
        <f t="shared" si="1957"/>
        <v>-2400000</v>
      </c>
      <c r="BZ857" s="12">
        <f t="shared" si="1957"/>
        <v>-2400000</v>
      </c>
      <c r="CA857" s="12">
        <f t="shared" si="1957"/>
        <v>-2400000</v>
      </c>
      <c r="CB857" s="12">
        <f t="shared" si="1957"/>
        <v>-2400000</v>
      </c>
      <c r="CC857" s="12">
        <f t="shared" si="1957"/>
        <v>-2400000</v>
      </c>
      <c r="CD857" s="12">
        <f t="shared" si="1957"/>
        <v>-2400000</v>
      </c>
      <c r="CE857" s="12">
        <f t="shared" si="1957"/>
        <v>-2400000</v>
      </c>
      <c r="CF857" s="12">
        <f t="shared" si="1957"/>
        <v>-2400000</v>
      </c>
      <c r="CG857" s="12">
        <f t="shared" si="1957"/>
        <v>-2400000</v>
      </c>
      <c r="CH857" s="12">
        <f t="shared" si="1957"/>
        <v>-2400000</v>
      </c>
      <c r="CI857" s="12">
        <f t="shared" si="1957"/>
        <v>-2400000</v>
      </c>
      <c r="CJ857" s="12">
        <f t="shared" si="1957"/>
        <v>-2400000</v>
      </c>
      <c r="CK857" s="12">
        <f t="shared" si="1957"/>
        <v>-2400000</v>
      </c>
      <c r="CL857" s="12">
        <f t="shared" si="1957"/>
        <v>-2400000</v>
      </c>
      <c r="CM857" s="12">
        <f t="shared" si="1957"/>
        <v>-2400000</v>
      </c>
      <c r="CN857" s="12">
        <f t="shared" si="1957"/>
        <v>-2400000</v>
      </c>
      <c r="CO857" s="12">
        <f t="shared" si="1957"/>
        <v>-2400000</v>
      </c>
      <c r="CP857" s="12">
        <f t="shared" si="1957"/>
        <v>-2400000</v>
      </c>
      <c r="CQ857" s="12">
        <f t="shared" si="1957"/>
        <v>-2400000</v>
      </c>
      <c r="CR857" s="12">
        <f t="shared" si="1957"/>
        <v>-2400000</v>
      </c>
      <c r="CS857" s="12">
        <f t="shared" si="1957"/>
        <v>-2400000</v>
      </c>
      <c r="CT857" s="12">
        <f t="shared" si="1957"/>
        <v>-2400000</v>
      </c>
      <c r="CU857" s="12">
        <f t="shared" si="1957"/>
        <v>-2400000</v>
      </c>
      <c r="CV857" s="12">
        <f t="shared" si="1957"/>
        <v>-2400000</v>
      </c>
      <c r="CW857" s="12">
        <f t="shared" si="1957"/>
        <v>-2400000</v>
      </c>
      <c r="CX857" s="12">
        <f t="shared" si="1957"/>
        <v>-2400000</v>
      </c>
      <c r="CY857" s="12">
        <f t="shared" si="1957"/>
        <v>-2400000</v>
      </c>
      <c r="CZ857" s="12">
        <f t="shared" si="1957"/>
        <v>-2400000</v>
      </c>
      <c r="DA857" s="12">
        <f t="shared" ref="DA857:DY857" si="1958">CZ857+DA568</f>
        <v>-2400000</v>
      </c>
      <c r="DB857" s="12">
        <f t="shared" si="1958"/>
        <v>-2400000</v>
      </c>
      <c r="DC857" s="12">
        <f t="shared" si="1958"/>
        <v>-2400000</v>
      </c>
      <c r="DD857" s="12">
        <f t="shared" si="1958"/>
        <v>-2400000</v>
      </c>
      <c r="DE857" s="12">
        <f t="shared" si="1958"/>
        <v>-2400000</v>
      </c>
      <c r="DF857" s="12">
        <f t="shared" si="1958"/>
        <v>-2400000</v>
      </c>
      <c r="DG857" s="12">
        <f t="shared" si="1958"/>
        <v>-2400000</v>
      </c>
      <c r="DH857" s="12">
        <f t="shared" si="1958"/>
        <v>-2400000</v>
      </c>
      <c r="DI857" s="12">
        <f t="shared" si="1958"/>
        <v>-2400000</v>
      </c>
      <c r="DJ857" s="12">
        <f t="shared" si="1958"/>
        <v>-2400000</v>
      </c>
      <c r="DK857" s="12">
        <f t="shared" si="1958"/>
        <v>-2400000</v>
      </c>
      <c r="DL857" s="12">
        <f t="shared" si="1958"/>
        <v>-2400000</v>
      </c>
      <c r="DM857" s="12">
        <f t="shared" si="1958"/>
        <v>-2400000</v>
      </c>
      <c r="DN857" s="12">
        <f t="shared" si="1958"/>
        <v>-2400000</v>
      </c>
      <c r="DO857" s="12">
        <f t="shared" si="1958"/>
        <v>-2400000</v>
      </c>
      <c r="DP857" s="12">
        <f t="shared" si="1958"/>
        <v>-2400000</v>
      </c>
      <c r="DQ857" s="12">
        <f t="shared" si="1958"/>
        <v>-2400000</v>
      </c>
      <c r="DR857" s="12">
        <f t="shared" si="1958"/>
        <v>-2400000</v>
      </c>
      <c r="DS857" s="12">
        <f t="shared" si="1958"/>
        <v>-2400000</v>
      </c>
      <c r="DT857" s="12">
        <f t="shared" si="1958"/>
        <v>-2400000</v>
      </c>
      <c r="DU857" s="12">
        <f t="shared" si="1958"/>
        <v>-2400000</v>
      </c>
      <c r="DV857" s="12">
        <f t="shared" si="1958"/>
        <v>-2400000</v>
      </c>
      <c r="DW857" s="12">
        <f t="shared" si="1958"/>
        <v>-2400000</v>
      </c>
      <c r="DX857" s="12">
        <f t="shared" si="1958"/>
        <v>-2400000</v>
      </c>
      <c r="DY857" s="12">
        <f t="shared" si="1958"/>
        <v>-2400000</v>
      </c>
    </row>
    <row r="858" spans="1:136" x14ac:dyDescent="0.3">
      <c r="B858" s="2" t="str">
        <f>A779</f>
        <v>Prop. Taxes - Alloc. of Infrastructure</v>
      </c>
      <c r="I858" s="12">
        <f t="shared" ref="I858:AN858" si="1959">H858+I801</f>
        <v>0</v>
      </c>
      <c r="J858" s="12">
        <f t="shared" si="1959"/>
        <v>-80000</v>
      </c>
      <c r="K858" s="12">
        <f t="shared" si="1959"/>
        <v>-642499.99999999988</v>
      </c>
      <c r="L858" s="12">
        <f t="shared" si="1959"/>
        <v>-829999.99999999988</v>
      </c>
      <c r="M858" s="12">
        <f t="shared" si="1959"/>
        <v>-1080000</v>
      </c>
      <c r="N858" s="12">
        <f t="shared" si="1959"/>
        <v>-1455000</v>
      </c>
      <c r="O858" s="12">
        <f t="shared" si="1959"/>
        <v>-2205000</v>
      </c>
      <c r="P858" s="12">
        <f t="shared" si="1959"/>
        <v>-2655000</v>
      </c>
      <c r="Q858" s="12">
        <f t="shared" si="1959"/>
        <v>-3130000</v>
      </c>
      <c r="R858" s="12">
        <f t="shared" si="1959"/>
        <v>-3617500</v>
      </c>
      <c r="S858" s="12">
        <f t="shared" si="1959"/>
        <v>-4130000</v>
      </c>
      <c r="T858" s="12">
        <f t="shared" si="1959"/>
        <v>-5030000</v>
      </c>
      <c r="U858" s="12">
        <f t="shared" si="1959"/>
        <v>-5480000</v>
      </c>
      <c r="V858" s="12">
        <f t="shared" si="1959"/>
        <v>-5780000</v>
      </c>
      <c r="W858" s="12">
        <f t="shared" si="1959"/>
        <v>-6005000</v>
      </c>
      <c r="X858" s="12">
        <f t="shared" si="1959"/>
        <v>-6080000</v>
      </c>
      <c r="Y858" s="12">
        <f t="shared" si="1959"/>
        <v>-6080000</v>
      </c>
      <c r="Z858" s="12">
        <f t="shared" si="1959"/>
        <v>-6080000</v>
      </c>
      <c r="AA858" s="12">
        <f t="shared" si="1959"/>
        <v>-6080000</v>
      </c>
      <c r="AB858" s="12">
        <f t="shared" si="1959"/>
        <v>-6080000</v>
      </c>
      <c r="AC858" s="12">
        <f t="shared" si="1959"/>
        <v>-6080000</v>
      </c>
      <c r="AD858" s="12">
        <f t="shared" si="1959"/>
        <v>-6080000</v>
      </c>
      <c r="AE858" s="12">
        <f t="shared" si="1959"/>
        <v>-6080000</v>
      </c>
      <c r="AF858" s="12">
        <f t="shared" si="1959"/>
        <v>-6080000</v>
      </c>
      <c r="AG858" s="12">
        <f t="shared" si="1959"/>
        <v>-6080000</v>
      </c>
      <c r="AH858" s="12">
        <f t="shared" si="1959"/>
        <v>-6080000</v>
      </c>
      <c r="AI858" s="12">
        <f t="shared" si="1959"/>
        <v>-6080000</v>
      </c>
      <c r="AJ858" s="12">
        <f t="shared" si="1959"/>
        <v>-6080000</v>
      </c>
      <c r="AK858" s="12">
        <f t="shared" si="1959"/>
        <v>-6080000</v>
      </c>
      <c r="AL858" s="12">
        <f t="shared" si="1959"/>
        <v>-6080000</v>
      </c>
      <c r="AM858" s="12">
        <f t="shared" si="1959"/>
        <v>-6080000</v>
      </c>
      <c r="AN858" s="12">
        <f t="shared" si="1959"/>
        <v>-6080000</v>
      </c>
      <c r="AO858" s="12">
        <f t="shared" ref="AO858:BT858" si="1960">AN858+AO801</f>
        <v>-6080000</v>
      </c>
      <c r="AP858" s="12">
        <f t="shared" si="1960"/>
        <v>-6080000</v>
      </c>
      <c r="AQ858" s="12">
        <f t="shared" si="1960"/>
        <v>-6080000</v>
      </c>
      <c r="AR858" s="12">
        <f t="shared" si="1960"/>
        <v>-6080000</v>
      </c>
      <c r="AS858" s="12">
        <f t="shared" si="1960"/>
        <v>-6080000</v>
      </c>
      <c r="AT858" s="12">
        <f t="shared" si="1960"/>
        <v>-6080000</v>
      </c>
      <c r="AU858" s="12">
        <f t="shared" si="1960"/>
        <v>-6080000</v>
      </c>
      <c r="AV858" s="12">
        <f t="shared" si="1960"/>
        <v>-6080000</v>
      </c>
      <c r="AW858" s="12">
        <f t="shared" si="1960"/>
        <v>-6080000</v>
      </c>
      <c r="AX858" s="12">
        <f t="shared" si="1960"/>
        <v>-6080000</v>
      </c>
      <c r="AY858" s="12">
        <f t="shared" si="1960"/>
        <v>-6080000</v>
      </c>
      <c r="AZ858" s="12">
        <f t="shared" si="1960"/>
        <v>-6080000</v>
      </c>
      <c r="BA858" s="12">
        <f t="shared" si="1960"/>
        <v>-6080000</v>
      </c>
      <c r="BB858" s="12">
        <f t="shared" si="1960"/>
        <v>-6080000</v>
      </c>
      <c r="BC858" s="12">
        <f t="shared" si="1960"/>
        <v>-6080000</v>
      </c>
      <c r="BD858" s="12">
        <f t="shared" si="1960"/>
        <v>-6080000</v>
      </c>
      <c r="BE858" s="12">
        <f t="shared" si="1960"/>
        <v>-6080000</v>
      </c>
      <c r="BF858" s="12">
        <f t="shared" si="1960"/>
        <v>-6080000</v>
      </c>
      <c r="BG858" s="12">
        <f t="shared" si="1960"/>
        <v>-6080000</v>
      </c>
      <c r="BH858" s="12">
        <f t="shared" si="1960"/>
        <v>-6080000</v>
      </c>
      <c r="BI858" s="12">
        <f t="shared" si="1960"/>
        <v>-6080000</v>
      </c>
      <c r="BJ858" s="12">
        <f t="shared" si="1960"/>
        <v>-6080000</v>
      </c>
      <c r="BK858" s="12">
        <f t="shared" si="1960"/>
        <v>-6080000</v>
      </c>
      <c r="BL858" s="12">
        <f t="shared" si="1960"/>
        <v>-6080000</v>
      </c>
      <c r="BM858" s="12">
        <f t="shared" si="1960"/>
        <v>-6080000</v>
      </c>
      <c r="BN858" s="12">
        <f t="shared" si="1960"/>
        <v>-6080000</v>
      </c>
      <c r="BO858" s="12">
        <f t="shared" si="1960"/>
        <v>-6080000</v>
      </c>
      <c r="BP858" s="12">
        <f t="shared" si="1960"/>
        <v>-6080000</v>
      </c>
      <c r="BQ858" s="12">
        <f t="shared" si="1960"/>
        <v>-6080000</v>
      </c>
      <c r="BR858" s="12">
        <f t="shared" si="1960"/>
        <v>-6080000</v>
      </c>
      <c r="BS858" s="12">
        <f t="shared" si="1960"/>
        <v>-6080000</v>
      </c>
      <c r="BT858" s="12">
        <f t="shared" si="1960"/>
        <v>-6080000</v>
      </c>
      <c r="BU858" s="12">
        <f t="shared" ref="BU858:CZ858" si="1961">BT858+BU801</f>
        <v>-6080000</v>
      </c>
      <c r="BV858" s="12">
        <f t="shared" si="1961"/>
        <v>-6080000</v>
      </c>
      <c r="BW858" s="12">
        <f t="shared" si="1961"/>
        <v>-6080000</v>
      </c>
      <c r="BX858" s="12">
        <f t="shared" si="1961"/>
        <v>-6080000</v>
      </c>
      <c r="BY858" s="12">
        <f t="shared" si="1961"/>
        <v>-6080000</v>
      </c>
      <c r="BZ858" s="12">
        <f t="shared" si="1961"/>
        <v>-6080000</v>
      </c>
      <c r="CA858" s="12">
        <f t="shared" si="1961"/>
        <v>-6080000</v>
      </c>
      <c r="CB858" s="12">
        <f t="shared" si="1961"/>
        <v>-6080000</v>
      </c>
      <c r="CC858" s="12">
        <f t="shared" si="1961"/>
        <v>-6080000</v>
      </c>
      <c r="CD858" s="12">
        <f t="shared" si="1961"/>
        <v>-6080000</v>
      </c>
      <c r="CE858" s="12">
        <f t="shared" si="1961"/>
        <v>-6080000</v>
      </c>
      <c r="CF858" s="12">
        <f t="shared" si="1961"/>
        <v>-6080000</v>
      </c>
      <c r="CG858" s="12">
        <f t="shared" si="1961"/>
        <v>-6080000</v>
      </c>
      <c r="CH858" s="12">
        <f t="shared" si="1961"/>
        <v>-6080000</v>
      </c>
      <c r="CI858" s="12">
        <f t="shared" si="1961"/>
        <v>-6080000</v>
      </c>
      <c r="CJ858" s="12">
        <f t="shared" si="1961"/>
        <v>-6080000</v>
      </c>
      <c r="CK858" s="12">
        <f t="shared" si="1961"/>
        <v>-6080000</v>
      </c>
      <c r="CL858" s="12">
        <f t="shared" si="1961"/>
        <v>-6080000</v>
      </c>
      <c r="CM858" s="12">
        <f t="shared" si="1961"/>
        <v>-6080000</v>
      </c>
      <c r="CN858" s="12">
        <f t="shared" si="1961"/>
        <v>-6080000</v>
      </c>
      <c r="CO858" s="12">
        <f t="shared" si="1961"/>
        <v>-6080000</v>
      </c>
      <c r="CP858" s="12">
        <f t="shared" si="1961"/>
        <v>-6080000</v>
      </c>
      <c r="CQ858" s="12">
        <f t="shared" si="1961"/>
        <v>-6080000</v>
      </c>
      <c r="CR858" s="12">
        <f t="shared" si="1961"/>
        <v>-6080000</v>
      </c>
      <c r="CS858" s="12">
        <f t="shared" si="1961"/>
        <v>-6080000</v>
      </c>
      <c r="CT858" s="12">
        <f t="shared" si="1961"/>
        <v>-6080000</v>
      </c>
      <c r="CU858" s="12">
        <f t="shared" si="1961"/>
        <v>-6080000</v>
      </c>
      <c r="CV858" s="12">
        <f t="shared" si="1961"/>
        <v>-6080000</v>
      </c>
      <c r="CW858" s="12">
        <f t="shared" si="1961"/>
        <v>-6080000</v>
      </c>
      <c r="CX858" s="12">
        <f t="shared" si="1961"/>
        <v>-6080000</v>
      </c>
      <c r="CY858" s="12">
        <f t="shared" si="1961"/>
        <v>-6080000</v>
      </c>
      <c r="CZ858" s="12">
        <f t="shared" si="1961"/>
        <v>-6080000</v>
      </c>
      <c r="DA858" s="12">
        <f t="shared" ref="DA858:DY858" si="1962">CZ858+DA801</f>
        <v>-6080000</v>
      </c>
      <c r="DB858" s="12">
        <f t="shared" si="1962"/>
        <v>-6080000</v>
      </c>
      <c r="DC858" s="12">
        <f t="shared" si="1962"/>
        <v>-6080000</v>
      </c>
      <c r="DD858" s="12">
        <f t="shared" si="1962"/>
        <v>-6080000</v>
      </c>
      <c r="DE858" s="12">
        <f t="shared" si="1962"/>
        <v>-6080000</v>
      </c>
      <c r="DF858" s="12">
        <f t="shared" si="1962"/>
        <v>-6080000</v>
      </c>
      <c r="DG858" s="12">
        <f t="shared" si="1962"/>
        <v>-6080000</v>
      </c>
      <c r="DH858" s="12">
        <f t="shared" si="1962"/>
        <v>-6080000</v>
      </c>
      <c r="DI858" s="12">
        <f t="shared" si="1962"/>
        <v>-6080000</v>
      </c>
      <c r="DJ858" s="12">
        <f t="shared" si="1962"/>
        <v>-6080000</v>
      </c>
      <c r="DK858" s="12">
        <f t="shared" si="1962"/>
        <v>-6080000</v>
      </c>
      <c r="DL858" s="12">
        <f t="shared" si="1962"/>
        <v>-6080000</v>
      </c>
      <c r="DM858" s="12">
        <f t="shared" si="1962"/>
        <v>-6080000</v>
      </c>
      <c r="DN858" s="12">
        <f t="shared" si="1962"/>
        <v>-6080000</v>
      </c>
      <c r="DO858" s="12">
        <f t="shared" si="1962"/>
        <v>-6080000</v>
      </c>
      <c r="DP858" s="12">
        <f t="shared" si="1962"/>
        <v>-6080000</v>
      </c>
      <c r="DQ858" s="12">
        <f t="shared" si="1962"/>
        <v>-6080000</v>
      </c>
      <c r="DR858" s="12">
        <f t="shared" si="1962"/>
        <v>-6080000</v>
      </c>
      <c r="DS858" s="12">
        <f t="shared" si="1962"/>
        <v>-6080000</v>
      </c>
      <c r="DT858" s="12">
        <f t="shared" si="1962"/>
        <v>-6080000</v>
      </c>
      <c r="DU858" s="12">
        <f t="shared" si="1962"/>
        <v>-6080000</v>
      </c>
      <c r="DV858" s="12">
        <f t="shared" si="1962"/>
        <v>-6080000</v>
      </c>
      <c r="DW858" s="12">
        <f t="shared" si="1962"/>
        <v>-6080000</v>
      </c>
      <c r="DX858" s="12">
        <f t="shared" si="1962"/>
        <v>-6080000</v>
      </c>
      <c r="DY858" s="12">
        <f t="shared" si="1962"/>
        <v>-6080000</v>
      </c>
    </row>
    <row r="859" spans="1:136" ht="5.0999999999999996" customHeight="1" x14ac:dyDescent="0.3">
      <c r="I859" s="12"/>
      <c r="J859" s="12"/>
      <c r="K859" s="12"/>
      <c r="L859" s="12"/>
      <c r="M859" s="12"/>
      <c r="N859" s="12"/>
      <c r="O859" s="12"/>
      <c r="P859" s="12"/>
      <c r="Q859" s="12"/>
      <c r="R859" s="12"/>
      <c r="S859" s="12"/>
      <c r="T859" s="12"/>
      <c r="U859" s="12"/>
      <c r="V859" s="12"/>
      <c r="W859" s="12"/>
      <c r="X859" s="12"/>
      <c r="Y859" s="12"/>
      <c r="Z859" s="12"/>
      <c r="AA859" s="12"/>
      <c r="AB859" s="12"/>
      <c r="AC859" s="12"/>
      <c r="AD859" s="12"/>
      <c r="AE859" s="12"/>
      <c r="AF859" s="12"/>
      <c r="AG859" s="12"/>
      <c r="AH859" s="12"/>
      <c r="AI859" s="12"/>
      <c r="AJ859" s="12"/>
      <c r="AK859" s="12"/>
      <c r="AL859" s="12"/>
      <c r="AM859" s="12"/>
      <c r="AN859" s="12"/>
      <c r="AO859" s="12"/>
      <c r="AP859" s="12"/>
      <c r="AQ859" s="12"/>
      <c r="AR859" s="12"/>
      <c r="AS859" s="12"/>
      <c r="AT859" s="12"/>
      <c r="AU859" s="12"/>
      <c r="AV859" s="12"/>
      <c r="AW859" s="12"/>
      <c r="AX859" s="12"/>
      <c r="AY859" s="12"/>
      <c r="AZ859" s="12"/>
      <c r="BA859" s="12"/>
      <c r="BB859" s="12"/>
      <c r="BC859" s="12"/>
      <c r="BD859" s="12"/>
      <c r="BE859" s="12"/>
      <c r="BF859" s="12"/>
      <c r="BG859" s="12"/>
      <c r="BH859" s="12"/>
      <c r="BI859" s="12"/>
      <c r="BJ859" s="12"/>
      <c r="BK859" s="12"/>
      <c r="BL859" s="12"/>
      <c r="BM859" s="12"/>
      <c r="BN859" s="12"/>
      <c r="BO859" s="12"/>
      <c r="BP859" s="12"/>
      <c r="BQ859" s="12"/>
      <c r="BR859" s="12"/>
      <c r="BS859" s="12"/>
      <c r="BT859" s="12"/>
      <c r="BU859" s="12"/>
      <c r="BV859" s="12"/>
      <c r="BW859" s="12"/>
      <c r="BX859" s="12"/>
      <c r="BY859" s="12"/>
      <c r="BZ859" s="12"/>
      <c r="CA859" s="12"/>
      <c r="CB859" s="12"/>
      <c r="CC859" s="12"/>
      <c r="CD859" s="12"/>
      <c r="CE859" s="12"/>
      <c r="CF859" s="12"/>
      <c r="CG859" s="12"/>
      <c r="CH859" s="12"/>
      <c r="CI859" s="12"/>
      <c r="CJ859" s="12"/>
      <c r="CK859" s="12"/>
      <c r="CL859" s="12"/>
      <c r="CM859" s="12"/>
      <c r="CN859" s="12"/>
      <c r="CO859" s="12"/>
      <c r="CP859" s="12"/>
      <c r="CQ859" s="12"/>
      <c r="CR859" s="12"/>
      <c r="CS859" s="12"/>
      <c r="CT859" s="12"/>
      <c r="CU859" s="12"/>
      <c r="CV859" s="12"/>
      <c r="CW859" s="12"/>
      <c r="CX859" s="12"/>
      <c r="CY859" s="12"/>
      <c r="CZ859" s="12"/>
      <c r="DA859" s="12"/>
      <c r="DB859" s="12"/>
      <c r="DC859" s="12"/>
      <c r="DD859" s="12"/>
      <c r="DE859" s="12"/>
      <c r="DF859" s="12"/>
      <c r="DG859" s="12"/>
      <c r="DH859" s="12"/>
      <c r="DI859" s="12"/>
      <c r="DJ859" s="12"/>
      <c r="DK859" s="12"/>
      <c r="DL859" s="12"/>
      <c r="DM859" s="12"/>
      <c r="DN859" s="12"/>
      <c r="DO859" s="12"/>
      <c r="DP859" s="12"/>
      <c r="DQ859" s="12"/>
      <c r="DR859" s="12"/>
      <c r="DS859" s="12"/>
      <c r="DT859" s="12"/>
      <c r="DU859" s="12"/>
      <c r="DV859" s="12"/>
      <c r="DW859" s="12"/>
      <c r="DX859" s="12"/>
      <c r="DY859" s="12"/>
    </row>
    <row r="860" spans="1:136" x14ac:dyDescent="0.3">
      <c r="B860" s="18" t="s">
        <v>56</v>
      </c>
      <c r="C860" s="18"/>
      <c r="D860" s="18"/>
      <c r="E860" s="18"/>
      <c r="F860" s="18"/>
      <c r="G860" s="200"/>
      <c r="H860" s="18"/>
      <c r="I860" s="43">
        <f>SUM(I852:I859)</f>
        <v>-1600000</v>
      </c>
      <c r="J860" s="43">
        <f t="shared" ref="J860:BU860" si="1963">SUM(J852:J859)</f>
        <v>-1680000</v>
      </c>
      <c r="K860" s="43">
        <f t="shared" si="1963"/>
        <v>-2575833.3333333335</v>
      </c>
      <c r="L860" s="43">
        <f t="shared" si="1963"/>
        <v>-3096666.666666667</v>
      </c>
      <c r="M860" s="43">
        <f t="shared" si="1963"/>
        <v>-3680000</v>
      </c>
      <c r="N860" s="43">
        <f t="shared" si="1963"/>
        <v>-4388333.333333334</v>
      </c>
      <c r="O860" s="43">
        <f t="shared" si="1963"/>
        <v>-5471666.666666667</v>
      </c>
      <c r="P860" s="43">
        <f t="shared" si="1963"/>
        <v>-6255000</v>
      </c>
      <c r="Q860" s="43">
        <f t="shared" si="1963"/>
        <v>-8876666.6666666679</v>
      </c>
      <c r="R860" s="43">
        <f t="shared" si="1963"/>
        <v>-11524166.666666668</v>
      </c>
      <c r="S860" s="43">
        <f t="shared" si="1963"/>
        <v>-14210000</v>
      </c>
      <c r="T860" s="43">
        <f t="shared" si="1963"/>
        <v>-17296666.666666668</v>
      </c>
      <c r="U860" s="43">
        <f t="shared" si="1963"/>
        <v>-21546666.666666668</v>
      </c>
      <c r="V860" s="43">
        <f t="shared" si="1963"/>
        <v>-24060000</v>
      </c>
      <c r="W860" s="43">
        <f t="shared" si="1963"/>
        <v>-24685000.000000004</v>
      </c>
      <c r="X860" s="43">
        <f t="shared" si="1963"/>
        <v>-25146666.666666668</v>
      </c>
      <c r="Y860" s="43">
        <f t="shared" si="1963"/>
        <v>-25520000</v>
      </c>
      <c r="Z860" s="43">
        <f t="shared" si="1963"/>
        <v>-25880000.000000004</v>
      </c>
      <c r="AA860" s="43">
        <f t="shared" si="1963"/>
        <v>-26226666.666666672</v>
      </c>
      <c r="AB860" s="43">
        <f t="shared" si="1963"/>
        <v>-26560000.000000004</v>
      </c>
      <c r="AC860" s="43">
        <f t="shared" si="1963"/>
        <v>-28706666.666666668</v>
      </c>
      <c r="AD860" s="43">
        <f t="shared" si="1963"/>
        <v>-30866666.666666672</v>
      </c>
      <c r="AE860" s="43">
        <f t="shared" si="1963"/>
        <v>-33040000.000000004</v>
      </c>
      <c r="AF860" s="43">
        <f t="shared" si="1963"/>
        <v>-35226666.666666672</v>
      </c>
      <c r="AG860" s="43">
        <f t="shared" si="1963"/>
        <v>-39026666.666666672</v>
      </c>
      <c r="AH860" s="43">
        <f t="shared" si="1963"/>
        <v>-41240000</v>
      </c>
      <c r="AI860" s="43">
        <f t="shared" si="1963"/>
        <v>-41640000</v>
      </c>
      <c r="AJ860" s="43">
        <f t="shared" si="1963"/>
        <v>-42026666.666666672</v>
      </c>
      <c r="AK860" s="43">
        <f t="shared" si="1963"/>
        <v>-42400000</v>
      </c>
      <c r="AL860" s="43">
        <f t="shared" si="1963"/>
        <v>-42759999.999999993</v>
      </c>
      <c r="AM860" s="43">
        <f t="shared" si="1963"/>
        <v>-43106666.666666664</v>
      </c>
      <c r="AN860" s="43">
        <f t="shared" si="1963"/>
        <v>-43440000</v>
      </c>
      <c r="AO860" s="43">
        <f t="shared" si="1963"/>
        <v>-45586666.666666664</v>
      </c>
      <c r="AP860" s="43">
        <f t="shared" si="1963"/>
        <v>-47746666.666666664</v>
      </c>
      <c r="AQ860" s="43">
        <f t="shared" si="1963"/>
        <v>-49920000</v>
      </c>
      <c r="AR860" s="43">
        <f t="shared" si="1963"/>
        <v>-52106666.666666664</v>
      </c>
      <c r="AS860" s="43">
        <f t="shared" si="1963"/>
        <v>-55906666.666666657</v>
      </c>
      <c r="AT860" s="43">
        <f t="shared" si="1963"/>
        <v>-58119999.999999993</v>
      </c>
      <c r="AU860" s="43">
        <f t="shared" si="1963"/>
        <v>-58519999.999999993</v>
      </c>
      <c r="AV860" s="43">
        <f t="shared" si="1963"/>
        <v>-58906666.666666657</v>
      </c>
      <c r="AW860" s="43">
        <f t="shared" si="1963"/>
        <v>-59279999.999999993</v>
      </c>
      <c r="AX860" s="43">
        <f t="shared" si="1963"/>
        <v>-59639999.999999993</v>
      </c>
      <c r="AY860" s="43">
        <f t="shared" si="1963"/>
        <v>-59986666.666666657</v>
      </c>
      <c r="AZ860" s="43">
        <f t="shared" si="1963"/>
        <v>-60319999.999999985</v>
      </c>
      <c r="BA860" s="43">
        <f t="shared" si="1963"/>
        <v>-62466666.666666657</v>
      </c>
      <c r="BB860" s="43">
        <f t="shared" si="1963"/>
        <v>-64626666.666666657</v>
      </c>
      <c r="BC860" s="43">
        <f t="shared" si="1963"/>
        <v>-66799999.999999985</v>
      </c>
      <c r="BD860" s="43">
        <f t="shared" si="1963"/>
        <v>-68986666.666666657</v>
      </c>
      <c r="BE860" s="43">
        <f t="shared" si="1963"/>
        <v>-72786666.666666657</v>
      </c>
      <c r="BF860" s="43">
        <f t="shared" si="1963"/>
        <v>-75000000</v>
      </c>
      <c r="BG860" s="43">
        <f t="shared" si="1963"/>
        <v>-75400000</v>
      </c>
      <c r="BH860" s="43">
        <f t="shared" si="1963"/>
        <v>-75786666.666666657</v>
      </c>
      <c r="BI860" s="43">
        <f t="shared" si="1963"/>
        <v>-76160000</v>
      </c>
      <c r="BJ860" s="43">
        <f t="shared" si="1963"/>
        <v>-76520000</v>
      </c>
      <c r="BK860" s="43">
        <f t="shared" si="1963"/>
        <v>-76866666.666666657</v>
      </c>
      <c r="BL860" s="43">
        <f t="shared" si="1963"/>
        <v>-77200000</v>
      </c>
      <c r="BM860" s="43">
        <f t="shared" si="1963"/>
        <v>-79346666.666666672</v>
      </c>
      <c r="BN860" s="43">
        <f t="shared" si="1963"/>
        <v>-81506666.666666672</v>
      </c>
      <c r="BO860" s="43">
        <f t="shared" si="1963"/>
        <v>-83680000</v>
      </c>
      <c r="BP860" s="43">
        <f t="shared" si="1963"/>
        <v>-85866666.666666672</v>
      </c>
      <c r="BQ860" s="43">
        <f t="shared" si="1963"/>
        <v>-88066666.666666687</v>
      </c>
      <c r="BR860" s="43">
        <f t="shared" si="1963"/>
        <v>-90280000.000000015</v>
      </c>
      <c r="BS860" s="43">
        <f t="shared" si="1963"/>
        <v>-90346666.666666687</v>
      </c>
      <c r="BT860" s="43">
        <f t="shared" si="1963"/>
        <v>-90400000.000000015</v>
      </c>
      <c r="BU860" s="43">
        <f t="shared" si="1963"/>
        <v>-90440000.000000015</v>
      </c>
      <c r="BV860" s="43">
        <f t="shared" ref="BV860:DY860" si="1964">SUM(BV852:BV859)</f>
        <v>-90466666.666666687</v>
      </c>
      <c r="BW860" s="43">
        <f t="shared" si="1964"/>
        <v>-90480000.000000015</v>
      </c>
      <c r="BX860" s="43">
        <f t="shared" si="1964"/>
        <v>-90480000.000000015</v>
      </c>
      <c r="BY860" s="43">
        <f t="shared" si="1964"/>
        <v>-90480000.000000015</v>
      </c>
      <c r="BZ860" s="43">
        <f t="shared" si="1964"/>
        <v>-90480000.000000015</v>
      </c>
      <c r="CA860" s="43">
        <f t="shared" si="1964"/>
        <v>-90480000.000000015</v>
      </c>
      <c r="CB860" s="43">
        <f t="shared" si="1964"/>
        <v>-90480000.000000015</v>
      </c>
      <c r="CC860" s="43">
        <f t="shared" si="1964"/>
        <v>-90480000.000000015</v>
      </c>
      <c r="CD860" s="43">
        <f t="shared" si="1964"/>
        <v>-90480000.000000015</v>
      </c>
      <c r="CE860" s="43">
        <f t="shared" si="1964"/>
        <v>-90480000.000000015</v>
      </c>
      <c r="CF860" s="43">
        <f t="shared" si="1964"/>
        <v>-90480000.000000015</v>
      </c>
      <c r="CG860" s="43">
        <f t="shared" si="1964"/>
        <v>-90480000.000000015</v>
      </c>
      <c r="CH860" s="43">
        <f t="shared" si="1964"/>
        <v>-90480000.000000015</v>
      </c>
      <c r="CI860" s="43">
        <f t="shared" si="1964"/>
        <v>-90480000.000000015</v>
      </c>
      <c r="CJ860" s="43">
        <f t="shared" si="1964"/>
        <v>-90480000.000000015</v>
      </c>
      <c r="CK860" s="43">
        <f t="shared" si="1964"/>
        <v>-90480000.000000015</v>
      </c>
      <c r="CL860" s="43">
        <f t="shared" si="1964"/>
        <v>-90480000.000000015</v>
      </c>
      <c r="CM860" s="43">
        <f t="shared" si="1964"/>
        <v>-90480000.000000015</v>
      </c>
      <c r="CN860" s="43">
        <f t="shared" si="1964"/>
        <v>-90480000.000000015</v>
      </c>
      <c r="CO860" s="43">
        <f t="shared" si="1964"/>
        <v>-90480000.000000015</v>
      </c>
      <c r="CP860" s="43">
        <f t="shared" si="1964"/>
        <v>-90480000.000000015</v>
      </c>
      <c r="CQ860" s="43">
        <f t="shared" si="1964"/>
        <v>-90480000.000000015</v>
      </c>
      <c r="CR860" s="43">
        <f t="shared" si="1964"/>
        <v>-90480000.000000015</v>
      </c>
      <c r="CS860" s="43">
        <f t="shared" si="1964"/>
        <v>-90480000.000000015</v>
      </c>
      <c r="CT860" s="43">
        <f t="shared" si="1964"/>
        <v>-90480000.000000015</v>
      </c>
      <c r="CU860" s="43">
        <f t="shared" si="1964"/>
        <v>-90480000.000000015</v>
      </c>
      <c r="CV860" s="43">
        <f t="shared" si="1964"/>
        <v>-90480000.000000015</v>
      </c>
      <c r="CW860" s="43">
        <f t="shared" si="1964"/>
        <v>-90480000.000000015</v>
      </c>
      <c r="CX860" s="43">
        <f t="shared" si="1964"/>
        <v>-90480000.000000015</v>
      </c>
      <c r="CY860" s="43">
        <f t="shared" si="1964"/>
        <v>-90480000.000000015</v>
      </c>
      <c r="CZ860" s="43">
        <f t="shared" si="1964"/>
        <v>-90480000.000000015</v>
      </c>
      <c r="DA860" s="43">
        <f t="shared" si="1964"/>
        <v>-90480000.000000015</v>
      </c>
      <c r="DB860" s="43">
        <f t="shared" si="1964"/>
        <v>-90480000.000000015</v>
      </c>
      <c r="DC860" s="43">
        <f t="shared" si="1964"/>
        <v>-90480000.000000015</v>
      </c>
      <c r="DD860" s="43">
        <f t="shared" si="1964"/>
        <v>-90480000.000000015</v>
      </c>
      <c r="DE860" s="43">
        <f t="shared" si="1964"/>
        <v>-90480000.000000015</v>
      </c>
      <c r="DF860" s="43">
        <f t="shared" si="1964"/>
        <v>-90480000.000000015</v>
      </c>
      <c r="DG860" s="43">
        <f t="shared" si="1964"/>
        <v>-90480000.000000015</v>
      </c>
      <c r="DH860" s="43">
        <f t="shared" si="1964"/>
        <v>-90480000.000000015</v>
      </c>
      <c r="DI860" s="43">
        <f t="shared" si="1964"/>
        <v>-90480000.000000015</v>
      </c>
      <c r="DJ860" s="43">
        <f t="shared" si="1964"/>
        <v>-90480000.000000015</v>
      </c>
      <c r="DK860" s="43">
        <f t="shared" si="1964"/>
        <v>-90480000.000000015</v>
      </c>
      <c r="DL860" s="43">
        <f t="shared" si="1964"/>
        <v>-90480000.000000015</v>
      </c>
      <c r="DM860" s="43">
        <f t="shared" si="1964"/>
        <v>-90480000.000000015</v>
      </c>
      <c r="DN860" s="43">
        <f t="shared" si="1964"/>
        <v>-90480000.000000015</v>
      </c>
      <c r="DO860" s="43">
        <f t="shared" si="1964"/>
        <v>-90480000.000000015</v>
      </c>
      <c r="DP860" s="43">
        <f t="shared" si="1964"/>
        <v>-90480000.000000015</v>
      </c>
      <c r="DQ860" s="43">
        <f t="shared" si="1964"/>
        <v>-90480000.000000015</v>
      </c>
      <c r="DR860" s="43">
        <f t="shared" si="1964"/>
        <v>-90480000.000000015</v>
      </c>
      <c r="DS860" s="43">
        <f t="shared" si="1964"/>
        <v>-90480000.000000015</v>
      </c>
      <c r="DT860" s="43">
        <f t="shared" si="1964"/>
        <v>-90480000.000000015</v>
      </c>
      <c r="DU860" s="43">
        <f t="shared" si="1964"/>
        <v>-90480000.000000015</v>
      </c>
      <c r="DV860" s="43">
        <f t="shared" si="1964"/>
        <v>-90480000.000000015</v>
      </c>
      <c r="DW860" s="43">
        <f t="shared" si="1964"/>
        <v>-90480000.000000015</v>
      </c>
      <c r="DX860" s="43">
        <f t="shared" si="1964"/>
        <v>-90480000.000000015</v>
      </c>
      <c r="DY860" s="43">
        <f t="shared" si="1964"/>
        <v>-90480000.000000015</v>
      </c>
    </row>
    <row r="861" spans="1:136" x14ac:dyDescent="0.3">
      <c r="I861" s="199">
        <f>I849--I860</f>
        <v>0</v>
      </c>
      <c r="J861" s="199">
        <f t="shared" ref="J861:BU861" si="1965">J849--J860</f>
        <v>0</v>
      </c>
      <c r="K861" s="199">
        <f t="shared" si="1965"/>
        <v>0</v>
      </c>
      <c r="L861" s="199">
        <f t="shared" si="1965"/>
        <v>0</v>
      </c>
      <c r="M861" s="199">
        <f t="shared" si="1965"/>
        <v>0</v>
      </c>
      <c r="N861" s="199">
        <f t="shared" si="1965"/>
        <v>0</v>
      </c>
      <c r="O861" s="199">
        <f t="shared" si="1965"/>
        <v>0</v>
      </c>
      <c r="P861" s="199">
        <f t="shared" si="1965"/>
        <v>0</v>
      </c>
      <c r="Q861" s="199">
        <f t="shared" si="1965"/>
        <v>0</v>
      </c>
      <c r="R861" s="199">
        <f t="shared" si="1965"/>
        <v>0</v>
      </c>
      <c r="S861" s="199">
        <f t="shared" si="1965"/>
        <v>0</v>
      </c>
      <c r="T861" s="199">
        <f t="shared" si="1965"/>
        <v>0</v>
      </c>
      <c r="U861" s="199">
        <f t="shared" si="1965"/>
        <v>0</v>
      </c>
      <c r="V861" s="199">
        <f t="shared" si="1965"/>
        <v>0</v>
      </c>
      <c r="W861" s="199">
        <f t="shared" si="1965"/>
        <v>0</v>
      </c>
      <c r="X861" s="199">
        <f t="shared" si="1965"/>
        <v>0</v>
      </c>
      <c r="Y861" s="199">
        <f t="shared" si="1965"/>
        <v>0</v>
      </c>
      <c r="Z861" s="199">
        <f t="shared" si="1965"/>
        <v>0</v>
      </c>
      <c r="AA861" s="199">
        <f t="shared" si="1965"/>
        <v>0</v>
      </c>
      <c r="AB861" s="199">
        <f t="shared" si="1965"/>
        <v>0</v>
      </c>
      <c r="AC861" s="199">
        <f t="shared" si="1965"/>
        <v>0</v>
      </c>
      <c r="AD861" s="199">
        <f t="shared" si="1965"/>
        <v>0</v>
      </c>
      <c r="AE861" s="199">
        <f t="shared" si="1965"/>
        <v>0</v>
      </c>
      <c r="AF861" s="199">
        <f t="shared" si="1965"/>
        <v>0</v>
      </c>
      <c r="AG861" s="199">
        <f t="shared" si="1965"/>
        <v>0</v>
      </c>
      <c r="AH861" s="199">
        <f t="shared" si="1965"/>
        <v>0</v>
      </c>
      <c r="AI861" s="199">
        <f t="shared" si="1965"/>
        <v>0</v>
      </c>
      <c r="AJ861" s="199">
        <f t="shared" si="1965"/>
        <v>0</v>
      </c>
      <c r="AK861" s="199">
        <f t="shared" si="1965"/>
        <v>0</v>
      </c>
      <c r="AL861" s="199">
        <f t="shared" si="1965"/>
        <v>0</v>
      </c>
      <c r="AM861" s="199">
        <f t="shared" si="1965"/>
        <v>0</v>
      </c>
      <c r="AN861" s="199">
        <f t="shared" si="1965"/>
        <v>0</v>
      </c>
      <c r="AO861" s="199">
        <f t="shared" si="1965"/>
        <v>0</v>
      </c>
      <c r="AP861" s="199">
        <f t="shared" si="1965"/>
        <v>0</v>
      </c>
      <c r="AQ861" s="199">
        <f t="shared" si="1965"/>
        <v>0</v>
      </c>
      <c r="AR861" s="199">
        <f t="shared" si="1965"/>
        <v>0</v>
      </c>
      <c r="AS861" s="199">
        <f t="shared" si="1965"/>
        <v>0</v>
      </c>
      <c r="AT861" s="199">
        <f t="shared" si="1965"/>
        <v>0</v>
      </c>
      <c r="AU861" s="199">
        <f t="shared" si="1965"/>
        <v>0</v>
      </c>
      <c r="AV861" s="199">
        <f t="shared" si="1965"/>
        <v>0</v>
      </c>
      <c r="AW861" s="199">
        <f t="shared" si="1965"/>
        <v>0</v>
      </c>
      <c r="AX861" s="199">
        <f t="shared" si="1965"/>
        <v>0</v>
      </c>
      <c r="AY861" s="199">
        <f t="shared" si="1965"/>
        <v>0</v>
      </c>
      <c r="AZ861" s="199">
        <f t="shared" si="1965"/>
        <v>0</v>
      </c>
      <c r="BA861" s="199">
        <f t="shared" si="1965"/>
        <v>0</v>
      </c>
      <c r="BB861" s="199">
        <f t="shared" si="1965"/>
        <v>0</v>
      </c>
      <c r="BC861" s="199">
        <f t="shared" si="1965"/>
        <v>0</v>
      </c>
      <c r="BD861" s="199">
        <f t="shared" si="1965"/>
        <v>0</v>
      </c>
      <c r="BE861" s="199">
        <f t="shared" si="1965"/>
        <v>0</v>
      </c>
      <c r="BF861" s="199">
        <f t="shared" si="1965"/>
        <v>0</v>
      </c>
      <c r="BG861" s="199">
        <f t="shared" si="1965"/>
        <v>0</v>
      </c>
      <c r="BH861" s="199">
        <f t="shared" si="1965"/>
        <v>0</v>
      </c>
      <c r="BI861" s="199">
        <f t="shared" si="1965"/>
        <v>0</v>
      </c>
      <c r="BJ861" s="199">
        <f t="shared" si="1965"/>
        <v>0</v>
      </c>
      <c r="BK861" s="199">
        <f t="shared" si="1965"/>
        <v>0</v>
      </c>
      <c r="BL861" s="199">
        <f t="shared" si="1965"/>
        <v>0</v>
      </c>
      <c r="BM861" s="199">
        <f t="shared" si="1965"/>
        <v>0</v>
      </c>
      <c r="BN861" s="199">
        <f t="shared" si="1965"/>
        <v>0</v>
      </c>
      <c r="BO861" s="199">
        <f t="shared" si="1965"/>
        <v>0</v>
      </c>
      <c r="BP861" s="199">
        <f t="shared" si="1965"/>
        <v>0</v>
      </c>
      <c r="BQ861" s="199">
        <f t="shared" si="1965"/>
        <v>0</v>
      </c>
      <c r="BR861" s="199">
        <f t="shared" si="1965"/>
        <v>0</v>
      </c>
      <c r="BS861" s="199">
        <f t="shared" si="1965"/>
        <v>0</v>
      </c>
      <c r="BT861" s="199">
        <f t="shared" si="1965"/>
        <v>0</v>
      </c>
      <c r="BU861" s="199">
        <f t="shared" si="1965"/>
        <v>0</v>
      </c>
      <c r="BV861" s="199">
        <f t="shared" ref="BV861:DY861" si="1966">BV849--BV860</f>
        <v>0</v>
      </c>
      <c r="BW861" s="199">
        <f t="shared" si="1966"/>
        <v>0</v>
      </c>
      <c r="BX861" s="199">
        <f t="shared" si="1966"/>
        <v>0</v>
      </c>
      <c r="BY861" s="199">
        <f t="shared" si="1966"/>
        <v>0</v>
      </c>
      <c r="BZ861" s="199">
        <f t="shared" si="1966"/>
        <v>0</v>
      </c>
      <c r="CA861" s="199">
        <f t="shared" si="1966"/>
        <v>0</v>
      </c>
      <c r="CB861" s="199">
        <f t="shared" si="1966"/>
        <v>0</v>
      </c>
      <c r="CC861" s="199">
        <f t="shared" si="1966"/>
        <v>0</v>
      </c>
      <c r="CD861" s="199">
        <f t="shared" si="1966"/>
        <v>0</v>
      </c>
      <c r="CE861" s="199">
        <f t="shared" si="1966"/>
        <v>0</v>
      </c>
      <c r="CF861" s="199">
        <f t="shared" si="1966"/>
        <v>0</v>
      </c>
      <c r="CG861" s="199">
        <f t="shared" si="1966"/>
        <v>0</v>
      </c>
      <c r="CH861" s="199">
        <f t="shared" si="1966"/>
        <v>0</v>
      </c>
      <c r="CI861" s="199">
        <f t="shared" si="1966"/>
        <v>0</v>
      </c>
      <c r="CJ861" s="199">
        <f t="shared" si="1966"/>
        <v>0</v>
      </c>
      <c r="CK861" s="199">
        <f t="shared" si="1966"/>
        <v>0</v>
      </c>
      <c r="CL861" s="199">
        <f t="shared" si="1966"/>
        <v>0</v>
      </c>
      <c r="CM861" s="199">
        <f t="shared" si="1966"/>
        <v>0</v>
      </c>
      <c r="CN861" s="199">
        <f t="shared" si="1966"/>
        <v>0</v>
      </c>
      <c r="CO861" s="199">
        <f t="shared" si="1966"/>
        <v>0</v>
      </c>
      <c r="CP861" s="199">
        <f t="shared" si="1966"/>
        <v>0</v>
      </c>
      <c r="CQ861" s="199">
        <f t="shared" si="1966"/>
        <v>0</v>
      </c>
      <c r="CR861" s="199">
        <f t="shared" si="1966"/>
        <v>0</v>
      </c>
      <c r="CS861" s="199">
        <f t="shared" si="1966"/>
        <v>0</v>
      </c>
      <c r="CT861" s="199">
        <f t="shared" si="1966"/>
        <v>0</v>
      </c>
      <c r="CU861" s="199">
        <f t="shared" si="1966"/>
        <v>0</v>
      </c>
      <c r="CV861" s="199">
        <f t="shared" si="1966"/>
        <v>0</v>
      </c>
      <c r="CW861" s="199">
        <f t="shared" si="1966"/>
        <v>0</v>
      </c>
      <c r="CX861" s="199">
        <f t="shared" si="1966"/>
        <v>0</v>
      </c>
      <c r="CY861" s="199">
        <f t="shared" si="1966"/>
        <v>0</v>
      </c>
      <c r="CZ861" s="199">
        <f t="shared" si="1966"/>
        <v>0</v>
      </c>
      <c r="DA861" s="199">
        <f t="shared" si="1966"/>
        <v>0</v>
      </c>
      <c r="DB861" s="199">
        <f t="shared" si="1966"/>
        <v>0</v>
      </c>
      <c r="DC861" s="199">
        <f t="shared" si="1966"/>
        <v>0</v>
      </c>
      <c r="DD861" s="199">
        <f t="shared" si="1966"/>
        <v>0</v>
      </c>
      <c r="DE861" s="199">
        <f t="shared" si="1966"/>
        <v>0</v>
      </c>
      <c r="DF861" s="199">
        <f t="shared" si="1966"/>
        <v>0</v>
      </c>
      <c r="DG861" s="199">
        <f t="shared" si="1966"/>
        <v>0</v>
      </c>
      <c r="DH861" s="199">
        <f t="shared" si="1966"/>
        <v>0</v>
      </c>
      <c r="DI861" s="199">
        <f t="shared" si="1966"/>
        <v>0</v>
      </c>
      <c r="DJ861" s="199">
        <f t="shared" si="1966"/>
        <v>0</v>
      </c>
      <c r="DK861" s="199">
        <f t="shared" si="1966"/>
        <v>0</v>
      </c>
      <c r="DL861" s="199">
        <f t="shared" si="1966"/>
        <v>0</v>
      </c>
      <c r="DM861" s="199">
        <f t="shared" si="1966"/>
        <v>0</v>
      </c>
      <c r="DN861" s="199">
        <f t="shared" si="1966"/>
        <v>0</v>
      </c>
      <c r="DO861" s="199">
        <f t="shared" si="1966"/>
        <v>0</v>
      </c>
      <c r="DP861" s="199">
        <f t="shared" si="1966"/>
        <v>0</v>
      </c>
      <c r="DQ861" s="199">
        <f t="shared" si="1966"/>
        <v>0</v>
      </c>
      <c r="DR861" s="199">
        <f t="shared" si="1966"/>
        <v>0</v>
      </c>
      <c r="DS861" s="199">
        <f t="shared" si="1966"/>
        <v>0</v>
      </c>
      <c r="DT861" s="199">
        <f t="shared" si="1966"/>
        <v>0</v>
      </c>
      <c r="DU861" s="199">
        <f t="shared" si="1966"/>
        <v>0</v>
      </c>
      <c r="DV861" s="199">
        <f t="shared" si="1966"/>
        <v>0</v>
      </c>
      <c r="DW861" s="199">
        <f t="shared" si="1966"/>
        <v>0</v>
      </c>
      <c r="DX861" s="199">
        <f t="shared" si="1966"/>
        <v>0</v>
      </c>
      <c r="DY861" s="199">
        <f t="shared" si="1966"/>
        <v>0</v>
      </c>
    </row>
    <row r="863" spans="1:136" ht="33" x14ac:dyDescent="0.3">
      <c r="A863" s="8" t="s">
        <v>144</v>
      </c>
      <c r="B863" s="4"/>
      <c r="C863" s="4"/>
      <c r="D863" s="9" t="str">
        <f>Product!$B$5</f>
        <v># Units (Total)</v>
      </c>
      <c r="E863" s="9"/>
      <c r="F863" s="9"/>
      <c r="G863" s="7"/>
    </row>
    <row r="865" spans="2:129" x14ac:dyDescent="0.3">
      <c r="B865" s="2" t="str">
        <f>Product!$D$2</f>
        <v>Phase 1</v>
      </c>
      <c r="C865" s="2" t="str">
        <f>Product!$D$3</f>
        <v>50' Wide</v>
      </c>
      <c r="D865" s="128">
        <f>SUMIFS(INDEX(Product!$B$2:$U$97, MATCH(D863, Product!$B$2:$B$97, 0), ), Product!$B$2:$U$2, $B865, Product!$B$3:$U$3, $C865)</f>
        <v>30</v>
      </c>
      <c r="E865" s="129"/>
      <c r="F865" s="128"/>
      <c r="G865" s="11">
        <f>SUM(H865:DZ865)</f>
        <v>40683750.323676974</v>
      </c>
      <c r="I865" s="12">
        <f t="shared" ref="I865:AN865" si="1967">MAX(I805, I829*(1-I139/$D865))</f>
        <v>600000</v>
      </c>
      <c r="J865" s="12">
        <f t="shared" si="1967"/>
        <v>605142.57970545394</v>
      </c>
      <c r="K865" s="12">
        <f t="shared" si="1967"/>
        <v>766301.34325942711</v>
      </c>
      <c r="L865" s="12">
        <f t="shared" si="1967"/>
        <v>903354.26444408484</v>
      </c>
      <c r="M865" s="12">
        <f t="shared" si="1967"/>
        <v>1044424.8260236285</v>
      </c>
      <c r="N865" s="12">
        <f t="shared" si="1967"/>
        <v>1193530.6683929439</v>
      </c>
      <c r="O865" s="12">
        <f t="shared" si="1967"/>
        <v>1366742.3531315748</v>
      </c>
      <c r="P865" s="12">
        <f t="shared" si="1967"/>
        <v>1520669.3639747533</v>
      </c>
      <c r="Q865" s="12">
        <f t="shared" si="1967"/>
        <v>2159853.1450612289</v>
      </c>
      <c r="R865" s="12">
        <f t="shared" si="1967"/>
        <v>2664617.5217133304</v>
      </c>
      <c r="S865" s="12">
        <f t="shared" si="1967"/>
        <v>3034114.2579705454</v>
      </c>
      <c r="T865" s="12">
        <f t="shared" si="1967"/>
        <v>3310000</v>
      </c>
      <c r="U865" s="12">
        <f t="shared" si="1967"/>
        <v>4137500</v>
      </c>
      <c r="V865" s="12">
        <f t="shared" si="1967"/>
        <v>4965000</v>
      </c>
      <c r="W865" s="12">
        <f t="shared" si="1967"/>
        <v>4137500</v>
      </c>
      <c r="X865" s="12">
        <f t="shared" si="1967"/>
        <v>3310000</v>
      </c>
      <c r="Y865" s="12">
        <f t="shared" si="1967"/>
        <v>2482500</v>
      </c>
      <c r="Z865" s="12">
        <f t="shared" si="1967"/>
        <v>1655000</v>
      </c>
      <c r="AA865" s="12">
        <f t="shared" si="1967"/>
        <v>827500</v>
      </c>
      <c r="AB865" s="12">
        <f t="shared" si="1967"/>
        <v>0</v>
      </c>
      <c r="AC865" s="12">
        <f t="shared" si="1967"/>
        <v>0</v>
      </c>
      <c r="AD865" s="12">
        <f t="shared" si="1967"/>
        <v>0</v>
      </c>
      <c r="AE865" s="12">
        <f t="shared" si="1967"/>
        <v>0</v>
      </c>
      <c r="AF865" s="12">
        <f t="shared" si="1967"/>
        <v>0</v>
      </c>
      <c r="AG865" s="12">
        <f t="shared" si="1967"/>
        <v>0</v>
      </c>
      <c r="AH865" s="12">
        <f t="shared" si="1967"/>
        <v>0</v>
      </c>
      <c r="AI865" s="12">
        <f t="shared" si="1967"/>
        <v>0</v>
      </c>
      <c r="AJ865" s="12">
        <f t="shared" si="1967"/>
        <v>0</v>
      </c>
      <c r="AK865" s="12">
        <f t="shared" si="1967"/>
        <v>0</v>
      </c>
      <c r="AL865" s="12">
        <f t="shared" si="1967"/>
        <v>0</v>
      </c>
      <c r="AM865" s="12">
        <f t="shared" si="1967"/>
        <v>0</v>
      </c>
      <c r="AN865" s="12">
        <f t="shared" si="1967"/>
        <v>0</v>
      </c>
      <c r="AO865" s="12">
        <f t="shared" ref="AO865:BT865" si="1968">MAX(AO805, AO829*(1-AO139/$D865))</f>
        <v>0</v>
      </c>
      <c r="AP865" s="12">
        <f t="shared" si="1968"/>
        <v>0</v>
      </c>
      <c r="AQ865" s="12">
        <f t="shared" si="1968"/>
        <v>0</v>
      </c>
      <c r="AR865" s="12">
        <f t="shared" si="1968"/>
        <v>0</v>
      </c>
      <c r="AS865" s="12">
        <f t="shared" si="1968"/>
        <v>0</v>
      </c>
      <c r="AT865" s="12">
        <f t="shared" si="1968"/>
        <v>0</v>
      </c>
      <c r="AU865" s="12">
        <f t="shared" si="1968"/>
        <v>0</v>
      </c>
      <c r="AV865" s="12">
        <f t="shared" si="1968"/>
        <v>0</v>
      </c>
      <c r="AW865" s="12">
        <f t="shared" si="1968"/>
        <v>0</v>
      </c>
      <c r="AX865" s="12">
        <f t="shared" si="1968"/>
        <v>0</v>
      </c>
      <c r="AY865" s="12">
        <f t="shared" si="1968"/>
        <v>0</v>
      </c>
      <c r="AZ865" s="12">
        <f t="shared" si="1968"/>
        <v>0</v>
      </c>
      <c r="BA865" s="12">
        <f t="shared" si="1968"/>
        <v>0</v>
      </c>
      <c r="BB865" s="12">
        <f t="shared" si="1968"/>
        <v>0</v>
      </c>
      <c r="BC865" s="12">
        <f t="shared" si="1968"/>
        <v>0</v>
      </c>
      <c r="BD865" s="12">
        <f t="shared" si="1968"/>
        <v>0</v>
      </c>
      <c r="BE865" s="12">
        <f t="shared" si="1968"/>
        <v>0</v>
      </c>
      <c r="BF865" s="12">
        <f t="shared" si="1968"/>
        <v>0</v>
      </c>
      <c r="BG865" s="12">
        <f t="shared" si="1968"/>
        <v>0</v>
      </c>
      <c r="BH865" s="12">
        <f t="shared" si="1968"/>
        <v>0</v>
      </c>
      <c r="BI865" s="12">
        <f t="shared" si="1968"/>
        <v>0</v>
      </c>
      <c r="BJ865" s="12">
        <f t="shared" si="1968"/>
        <v>0</v>
      </c>
      <c r="BK865" s="12">
        <f t="shared" si="1968"/>
        <v>0</v>
      </c>
      <c r="BL865" s="12">
        <f t="shared" si="1968"/>
        <v>0</v>
      </c>
      <c r="BM865" s="12">
        <f t="shared" si="1968"/>
        <v>0</v>
      </c>
      <c r="BN865" s="12">
        <f t="shared" si="1968"/>
        <v>0</v>
      </c>
      <c r="BO865" s="12">
        <f t="shared" si="1968"/>
        <v>0</v>
      </c>
      <c r="BP865" s="12">
        <f t="shared" si="1968"/>
        <v>0</v>
      </c>
      <c r="BQ865" s="12">
        <f t="shared" si="1968"/>
        <v>0</v>
      </c>
      <c r="BR865" s="12">
        <f t="shared" si="1968"/>
        <v>0</v>
      </c>
      <c r="BS865" s="12">
        <f t="shared" si="1968"/>
        <v>0</v>
      </c>
      <c r="BT865" s="12">
        <f t="shared" si="1968"/>
        <v>0</v>
      </c>
      <c r="BU865" s="12">
        <f t="shared" ref="BU865:CZ865" si="1969">MAX(BU805, BU829*(1-BU139/$D865))</f>
        <v>0</v>
      </c>
      <c r="BV865" s="12">
        <f t="shared" si="1969"/>
        <v>0</v>
      </c>
      <c r="BW865" s="12">
        <f t="shared" si="1969"/>
        <v>0</v>
      </c>
      <c r="BX865" s="12">
        <f t="shared" si="1969"/>
        <v>0</v>
      </c>
      <c r="BY865" s="12">
        <f t="shared" si="1969"/>
        <v>0</v>
      </c>
      <c r="BZ865" s="12">
        <f t="shared" si="1969"/>
        <v>0</v>
      </c>
      <c r="CA865" s="12">
        <f t="shared" si="1969"/>
        <v>0</v>
      </c>
      <c r="CB865" s="12">
        <f t="shared" si="1969"/>
        <v>0</v>
      </c>
      <c r="CC865" s="12">
        <f t="shared" si="1969"/>
        <v>0</v>
      </c>
      <c r="CD865" s="12">
        <f t="shared" si="1969"/>
        <v>0</v>
      </c>
      <c r="CE865" s="12">
        <f t="shared" si="1969"/>
        <v>0</v>
      </c>
      <c r="CF865" s="12">
        <f t="shared" si="1969"/>
        <v>0</v>
      </c>
      <c r="CG865" s="12">
        <f t="shared" si="1969"/>
        <v>0</v>
      </c>
      <c r="CH865" s="12">
        <f t="shared" si="1969"/>
        <v>0</v>
      </c>
      <c r="CI865" s="12">
        <f t="shared" si="1969"/>
        <v>0</v>
      </c>
      <c r="CJ865" s="12">
        <f t="shared" si="1969"/>
        <v>0</v>
      </c>
      <c r="CK865" s="12">
        <f t="shared" si="1969"/>
        <v>0</v>
      </c>
      <c r="CL865" s="12">
        <f t="shared" si="1969"/>
        <v>0</v>
      </c>
      <c r="CM865" s="12">
        <f t="shared" si="1969"/>
        <v>0</v>
      </c>
      <c r="CN865" s="12">
        <f t="shared" si="1969"/>
        <v>0</v>
      </c>
      <c r="CO865" s="12">
        <f t="shared" si="1969"/>
        <v>0</v>
      </c>
      <c r="CP865" s="12">
        <f t="shared" si="1969"/>
        <v>0</v>
      </c>
      <c r="CQ865" s="12">
        <f t="shared" si="1969"/>
        <v>0</v>
      </c>
      <c r="CR865" s="12">
        <f t="shared" si="1969"/>
        <v>0</v>
      </c>
      <c r="CS865" s="12">
        <f t="shared" si="1969"/>
        <v>0</v>
      </c>
      <c r="CT865" s="12">
        <f t="shared" si="1969"/>
        <v>0</v>
      </c>
      <c r="CU865" s="12">
        <f t="shared" si="1969"/>
        <v>0</v>
      </c>
      <c r="CV865" s="12">
        <f t="shared" si="1969"/>
        <v>0</v>
      </c>
      <c r="CW865" s="12">
        <f t="shared" si="1969"/>
        <v>0</v>
      </c>
      <c r="CX865" s="12">
        <f t="shared" si="1969"/>
        <v>0</v>
      </c>
      <c r="CY865" s="12">
        <f t="shared" si="1969"/>
        <v>0</v>
      </c>
      <c r="CZ865" s="12">
        <f t="shared" si="1969"/>
        <v>0</v>
      </c>
      <c r="DA865" s="12">
        <f t="shared" ref="DA865:DY865" si="1970">MAX(DA805, DA829*(1-DA139/$D865))</f>
        <v>0</v>
      </c>
      <c r="DB865" s="12">
        <f t="shared" si="1970"/>
        <v>0</v>
      </c>
      <c r="DC865" s="12">
        <f t="shared" si="1970"/>
        <v>0</v>
      </c>
      <c r="DD865" s="12">
        <f t="shared" si="1970"/>
        <v>0</v>
      </c>
      <c r="DE865" s="12">
        <f t="shared" si="1970"/>
        <v>0</v>
      </c>
      <c r="DF865" s="12">
        <f t="shared" si="1970"/>
        <v>0</v>
      </c>
      <c r="DG865" s="12">
        <f t="shared" si="1970"/>
        <v>0</v>
      </c>
      <c r="DH865" s="12">
        <f t="shared" si="1970"/>
        <v>0</v>
      </c>
      <c r="DI865" s="12">
        <f t="shared" si="1970"/>
        <v>0</v>
      </c>
      <c r="DJ865" s="12">
        <f t="shared" si="1970"/>
        <v>0</v>
      </c>
      <c r="DK865" s="12">
        <f t="shared" si="1970"/>
        <v>0</v>
      </c>
      <c r="DL865" s="12">
        <f t="shared" si="1970"/>
        <v>0</v>
      </c>
      <c r="DM865" s="12">
        <f t="shared" si="1970"/>
        <v>0</v>
      </c>
      <c r="DN865" s="12">
        <f t="shared" si="1970"/>
        <v>0</v>
      </c>
      <c r="DO865" s="12">
        <f t="shared" si="1970"/>
        <v>0</v>
      </c>
      <c r="DP865" s="12">
        <f t="shared" si="1970"/>
        <v>0</v>
      </c>
      <c r="DQ865" s="12">
        <f t="shared" si="1970"/>
        <v>0</v>
      </c>
      <c r="DR865" s="12">
        <f t="shared" si="1970"/>
        <v>0</v>
      </c>
      <c r="DS865" s="12">
        <f t="shared" si="1970"/>
        <v>0</v>
      </c>
      <c r="DT865" s="12">
        <f t="shared" si="1970"/>
        <v>0</v>
      </c>
      <c r="DU865" s="12">
        <f t="shared" si="1970"/>
        <v>0</v>
      </c>
      <c r="DV865" s="12">
        <f t="shared" si="1970"/>
        <v>0</v>
      </c>
      <c r="DW865" s="12">
        <f t="shared" si="1970"/>
        <v>0</v>
      </c>
      <c r="DX865" s="12">
        <f t="shared" si="1970"/>
        <v>0</v>
      </c>
      <c r="DY865" s="12">
        <f t="shared" si="1970"/>
        <v>0</v>
      </c>
    </row>
    <row r="866" spans="2:129" x14ac:dyDescent="0.3">
      <c r="B866" s="2" t="str">
        <f>Product!$E$2</f>
        <v>Phase 1</v>
      </c>
      <c r="C866" s="2" t="str">
        <f>Product!$E$3</f>
        <v>60' Wide</v>
      </c>
      <c r="D866" s="128">
        <f>SUMIFS(INDEX(Product!$B$2:$U$97, MATCH(D863, Product!$B$2:$B$97, 0), ), Product!$B$2:$U$2, $B866, Product!$B$3:$U$3, $C866)</f>
        <v>30</v>
      </c>
      <c r="E866" s="129"/>
      <c r="F866" s="128"/>
      <c r="G866" s="11">
        <f>SUM(H866:DZ866)</f>
        <v>45510385.580190971</v>
      </c>
      <c r="I866" s="12">
        <f t="shared" ref="I866:AN866" si="1971">MAX(I806, I830*(1-I140/$D866))</f>
        <v>600000</v>
      </c>
      <c r="J866" s="12">
        <f t="shared" si="1971"/>
        <v>606098.07412202621</v>
      </c>
      <c r="K866" s="12">
        <f t="shared" si="1971"/>
        <v>773975.15779252304</v>
      </c>
      <c r="L866" s="12">
        <f t="shared" si="1971"/>
        <v>913267.51901602198</v>
      </c>
      <c r="M866" s="12">
        <f t="shared" si="1971"/>
        <v>1057324.0006473539</v>
      </c>
      <c r="N866" s="12">
        <f t="shared" si="1971"/>
        <v>1210908.7230943518</v>
      </c>
      <c r="O866" s="12">
        <f t="shared" si="1971"/>
        <v>1393078.1679883476</v>
      </c>
      <c r="P866" s="12">
        <f t="shared" si="1971"/>
        <v>1552379.8349247451</v>
      </c>
      <c r="Q866" s="12">
        <f t="shared" si="1971"/>
        <v>2194121.5541889193</v>
      </c>
      <c r="R866" s="12">
        <f t="shared" si="1971"/>
        <v>2700622.7410044777</v>
      </c>
      <c r="S866" s="12">
        <f t="shared" si="1971"/>
        <v>3071109.8074122025</v>
      </c>
      <c r="T866" s="12">
        <f t="shared" si="1971"/>
        <v>3925000</v>
      </c>
      <c r="U866" s="12">
        <f t="shared" si="1971"/>
        <v>4906250</v>
      </c>
      <c r="V866" s="12">
        <f t="shared" si="1971"/>
        <v>5887500</v>
      </c>
      <c r="W866" s="12">
        <f t="shared" si="1971"/>
        <v>4906250</v>
      </c>
      <c r="X866" s="12">
        <f t="shared" si="1971"/>
        <v>3925000</v>
      </c>
      <c r="Y866" s="12">
        <f t="shared" si="1971"/>
        <v>2943750</v>
      </c>
      <c r="Z866" s="12">
        <f t="shared" si="1971"/>
        <v>1962500</v>
      </c>
      <c r="AA866" s="12">
        <f t="shared" si="1971"/>
        <v>981250</v>
      </c>
      <c r="AB866" s="12">
        <f t="shared" si="1971"/>
        <v>0</v>
      </c>
      <c r="AC866" s="12">
        <f t="shared" si="1971"/>
        <v>0</v>
      </c>
      <c r="AD866" s="12">
        <f t="shared" si="1971"/>
        <v>0</v>
      </c>
      <c r="AE866" s="12">
        <f t="shared" si="1971"/>
        <v>0</v>
      </c>
      <c r="AF866" s="12">
        <f t="shared" si="1971"/>
        <v>0</v>
      </c>
      <c r="AG866" s="12">
        <f t="shared" si="1971"/>
        <v>0</v>
      </c>
      <c r="AH866" s="12">
        <f t="shared" si="1971"/>
        <v>0</v>
      </c>
      <c r="AI866" s="12">
        <f t="shared" si="1971"/>
        <v>0</v>
      </c>
      <c r="AJ866" s="12">
        <f t="shared" si="1971"/>
        <v>0</v>
      </c>
      <c r="AK866" s="12">
        <f t="shared" si="1971"/>
        <v>0</v>
      </c>
      <c r="AL866" s="12">
        <f t="shared" si="1971"/>
        <v>0</v>
      </c>
      <c r="AM866" s="12">
        <f t="shared" si="1971"/>
        <v>0</v>
      </c>
      <c r="AN866" s="12">
        <f t="shared" si="1971"/>
        <v>0</v>
      </c>
      <c r="AO866" s="12">
        <f t="shared" ref="AO866:BT866" si="1972">MAX(AO806, AO830*(1-AO140/$D866))</f>
        <v>0</v>
      </c>
      <c r="AP866" s="12">
        <f t="shared" si="1972"/>
        <v>0</v>
      </c>
      <c r="AQ866" s="12">
        <f t="shared" si="1972"/>
        <v>0</v>
      </c>
      <c r="AR866" s="12">
        <f t="shared" si="1972"/>
        <v>0</v>
      </c>
      <c r="AS866" s="12">
        <f t="shared" si="1972"/>
        <v>0</v>
      </c>
      <c r="AT866" s="12">
        <f t="shared" si="1972"/>
        <v>0</v>
      </c>
      <c r="AU866" s="12">
        <f t="shared" si="1972"/>
        <v>0</v>
      </c>
      <c r="AV866" s="12">
        <f t="shared" si="1972"/>
        <v>0</v>
      </c>
      <c r="AW866" s="12">
        <f t="shared" si="1972"/>
        <v>0</v>
      </c>
      <c r="AX866" s="12">
        <f t="shared" si="1972"/>
        <v>0</v>
      </c>
      <c r="AY866" s="12">
        <f t="shared" si="1972"/>
        <v>0</v>
      </c>
      <c r="AZ866" s="12">
        <f t="shared" si="1972"/>
        <v>0</v>
      </c>
      <c r="BA866" s="12">
        <f t="shared" si="1972"/>
        <v>0</v>
      </c>
      <c r="BB866" s="12">
        <f t="shared" si="1972"/>
        <v>0</v>
      </c>
      <c r="BC866" s="12">
        <f t="shared" si="1972"/>
        <v>0</v>
      </c>
      <c r="BD866" s="12">
        <f t="shared" si="1972"/>
        <v>0</v>
      </c>
      <c r="BE866" s="12">
        <f t="shared" si="1972"/>
        <v>0</v>
      </c>
      <c r="BF866" s="12">
        <f t="shared" si="1972"/>
        <v>0</v>
      </c>
      <c r="BG866" s="12">
        <f t="shared" si="1972"/>
        <v>0</v>
      </c>
      <c r="BH866" s="12">
        <f t="shared" si="1972"/>
        <v>0</v>
      </c>
      <c r="BI866" s="12">
        <f t="shared" si="1972"/>
        <v>0</v>
      </c>
      <c r="BJ866" s="12">
        <f t="shared" si="1972"/>
        <v>0</v>
      </c>
      <c r="BK866" s="12">
        <f t="shared" si="1972"/>
        <v>0</v>
      </c>
      <c r="BL866" s="12">
        <f t="shared" si="1972"/>
        <v>0</v>
      </c>
      <c r="BM866" s="12">
        <f t="shared" si="1972"/>
        <v>0</v>
      </c>
      <c r="BN866" s="12">
        <f t="shared" si="1972"/>
        <v>0</v>
      </c>
      <c r="BO866" s="12">
        <f t="shared" si="1972"/>
        <v>0</v>
      </c>
      <c r="BP866" s="12">
        <f t="shared" si="1972"/>
        <v>0</v>
      </c>
      <c r="BQ866" s="12">
        <f t="shared" si="1972"/>
        <v>0</v>
      </c>
      <c r="BR866" s="12">
        <f t="shared" si="1972"/>
        <v>0</v>
      </c>
      <c r="BS866" s="12">
        <f t="shared" si="1972"/>
        <v>0</v>
      </c>
      <c r="BT866" s="12">
        <f t="shared" si="1972"/>
        <v>0</v>
      </c>
      <c r="BU866" s="12">
        <f t="shared" ref="BU866:CZ866" si="1973">MAX(BU806, BU830*(1-BU140/$D866))</f>
        <v>0</v>
      </c>
      <c r="BV866" s="12">
        <f t="shared" si="1973"/>
        <v>0</v>
      </c>
      <c r="BW866" s="12">
        <f t="shared" si="1973"/>
        <v>0</v>
      </c>
      <c r="BX866" s="12">
        <f t="shared" si="1973"/>
        <v>0</v>
      </c>
      <c r="BY866" s="12">
        <f t="shared" si="1973"/>
        <v>0</v>
      </c>
      <c r="BZ866" s="12">
        <f t="shared" si="1973"/>
        <v>0</v>
      </c>
      <c r="CA866" s="12">
        <f t="shared" si="1973"/>
        <v>0</v>
      </c>
      <c r="CB866" s="12">
        <f t="shared" si="1973"/>
        <v>0</v>
      </c>
      <c r="CC866" s="12">
        <f t="shared" si="1973"/>
        <v>0</v>
      </c>
      <c r="CD866" s="12">
        <f t="shared" si="1973"/>
        <v>0</v>
      </c>
      <c r="CE866" s="12">
        <f t="shared" si="1973"/>
        <v>0</v>
      </c>
      <c r="CF866" s="12">
        <f t="shared" si="1973"/>
        <v>0</v>
      </c>
      <c r="CG866" s="12">
        <f t="shared" si="1973"/>
        <v>0</v>
      </c>
      <c r="CH866" s="12">
        <f t="shared" si="1973"/>
        <v>0</v>
      </c>
      <c r="CI866" s="12">
        <f t="shared" si="1973"/>
        <v>0</v>
      </c>
      <c r="CJ866" s="12">
        <f t="shared" si="1973"/>
        <v>0</v>
      </c>
      <c r="CK866" s="12">
        <f t="shared" si="1973"/>
        <v>0</v>
      </c>
      <c r="CL866" s="12">
        <f t="shared" si="1973"/>
        <v>0</v>
      </c>
      <c r="CM866" s="12">
        <f t="shared" si="1973"/>
        <v>0</v>
      </c>
      <c r="CN866" s="12">
        <f t="shared" si="1973"/>
        <v>0</v>
      </c>
      <c r="CO866" s="12">
        <f t="shared" si="1973"/>
        <v>0</v>
      </c>
      <c r="CP866" s="12">
        <f t="shared" si="1973"/>
        <v>0</v>
      </c>
      <c r="CQ866" s="12">
        <f t="shared" si="1973"/>
        <v>0</v>
      </c>
      <c r="CR866" s="12">
        <f t="shared" si="1973"/>
        <v>0</v>
      </c>
      <c r="CS866" s="12">
        <f t="shared" si="1973"/>
        <v>0</v>
      </c>
      <c r="CT866" s="12">
        <f t="shared" si="1973"/>
        <v>0</v>
      </c>
      <c r="CU866" s="12">
        <f t="shared" si="1973"/>
        <v>0</v>
      </c>
      <c r="CV866" s="12">
        <f t="shared" si="1973"/>
        <v>0</v>
      </c>
      <c r="CW866" s="12">
        <f t="shared" si="1973"/>
        <v>0</v>
      </c>
      <c r="CX866" s="12">
        <f t="shared" si="1973"/>
        <v>0</v>
      </c>
      <c r="CY866" s="12">
        <f t="shared" si="1973"/>
        <v>0</v>
      </c>
      <c r="CZ866" s="12">
        <f t="shared" si="1973"/>
        <v>0</v>
      </c>
      <c r="DA866" s="12">
        <f t="shared" ref="DA866:DY866" si="1974">MAX(DA806, DA830*(1-DA140/$D866))</f>
        <v>0</v>
      </c>
      <c r="DB866" s="12">
        <f t="shared" si="1974"/>
        <v>0</v>
      </c>
      <c r="DC866" s="12">
        <f t="shared" si="1974"/>
        <v>0</v>
      </c>
      <c r="DD866" s="12">
        <f t="shared" si="1974"/>
        <v>0</v>
      </c>
      <c r="DE866" s="12">
        <f t="shared" si="1974"/>
        <v>0</v>
      </c>
      <c r="DF866" s="12">
        <f t="shared" si="1974"/>
        <v>0</v>
      </c>
      <c r="DG866" s="12">
        <f t="shared" si="1974"/>
        <v>0</v>
      </c>
      <c r="DH866" s="12">
        <f t="shared" si="1974"/>
        <v>0</v>
      </c>
      <c r="DI866" s="12">
        <f t="shared" si="1974"/>
        <v>0</v>
      </c>
      <c r="DJ866" s="12">
        <f t="shared" si="1974"/>
        <v>0</v>
      </c>
      <c r="DK866" s="12">
        <f t="shared" si="1974"/>
        <v>0</v>
      </c>
      <c r="DL866" s="12">
        <f t="shared" si="1974"/>
        <v>0</v>
      </c>
      <c r="DM866" s="12">
        <f t="shared" si="1974"/>
        <v>0</v>
      </c>
      <c r="DN866" s="12">
        <f t="shared" si="1974"/>
        <v>0</v>
      </c>
      <c r="DO866" s="12">
        <f t="shared" si="1974"/>
        <v>0</v>
      </c>
      <c r="DP866" s="12">
        <f t="shared" si="1974"/>
        <v>0</v>
      </c>
      <c r="DQ866" s="12">
        <f t="shared" si="1974"/>
        <v>0</v>
      </c>
      <c r="DR866" s="12">
        <f t="shared" si="1974"/>
        <v>0</v>
      </c>
      <c r="DS866" s="12">
        <f t="shared" si="1974"/>
        <v>0</v>
      </c>
      <c r="DT866" s="12">
        <f t="shared" si="1974"/>
        <v>0</v>
      </c>
      <c r="DU866" s="12">
        <f t="shared" si="1974"/>
        <v>0</v>
      </c>
      <c r="DV866" s="12">
        <f t="shared" si="1974"/>
        <v>0</v>
      </c>
      <c r="DW866" s="12">
        <f t="shared" si="1974"/>
        <v>0</v>
      </c>
      <c r="DX866" s="12">
        <f t="shared" si="1974"/>
        <v>0</v>
      </c>
      <c r="DY866" s="12">
        <f t="shared" si="1974"/>
        <v>0</v>
      </c>
    </row>
    <row r="867" spans="2:129" x14ac:dyDescent="0.3">
      <c r="B867" s="2" t="str">
        <f>Product!$F$2</f>
        <v>Phase 1</v>
      </c>
      <c r="C867" s="2" t="str">
        <f>Product!$F$3</f>
        <v>75' Wide</v>
      </c>
      <c r="D867" s="128">
        <f>SUMIFS(INDEX(Product!$B$2:$U$97, MATCH(D863, Product!$B$2:$B$97, 0), ), Product!$B$2:$U$2, $B867, Product!$B$3:$U$3, $C867)</f>
        <v>20</v>
      </c>
      <c r="E867" s="129"/>
      <c r="F867" s="128"/>
      <c r="G867" s="11">
        <f>SUM(H867:DZ867)</f>
        <v>34069004.828181475</v>
      </c>
      <c r="I867" s="12">
        <f t="shared" ref="I867:AN867" si="1975">MAX(I807, I831*(1-I141/$D867))</f>
        <v>400000</v>
      </c>
      <c r="J867" s="12">
        <f t="shared" si="1975"/>
        <v>404759.34617251984</v>
      </c>
      <c r="K867" s="12">
        <f t="shared" si="1975"/>
        <v>521556.83228138322</v>
      </c>
      <c r="L867" s="12">
        <f t="shared" si="1975"/>
        <v>616044.88320655993</v>
      </c>
      <c r="M867" s="12">
        <f t="shared" si="1975"/>
        <v>714251.17332901771</v>
      </c>
      <c r="N867" s="12">
        <f t="shared" si="1975"/>
        <v>819893.94184603775</v>
      </c>
      <c r="O867" s="12">
        <f t="shared" si="1975"/>
        <v>947846.14554674446</v>
      </c>
      <c r="P867" s="12">
        <f t="shared" si="1975"/>
        <v>1057950.8011005018</v>
      </c>
      <c r="Q867" s="12">
        <f t="shared" si="1975"/>
        <v>1487636.4118609631</v>
      </c>
      <c r="R867" s="12">
        <f t="shared" si="1975"/>
        <v>1826565.2928377481</v>
      </c>
      <c r="S867" s="12">
        <f t="shared" si="1975"/>
        <v>2297500</v>
      </c>
      <c r="T867" s="12">
        <f t="shared" si="1975"/>
        <v>3063333.3333333335</v>
      </c>
      <c r="U867" s="12">
        <f t="shared" si="1975"/>
        <v>3829166.666666667</v>
      </c>
      <c r="V867" s="12">
        <f t="shared" si="1975"/>
        <v>4595000</v>
      </c>
      <c r="W867" s="12">
        <f t="shared" si="1975"/>
        <v>3829166.666666667</v>
      </c>
      <c r="X867" s="12">
        <f t="shared" si="1975"/>
        <v>3063333.333333334</v>
      </c>
      <c r="Y867" s="12">
        <f t="shared" si="1975"/>
        <v>2297500.0000000009</v>
      </c>
      <c r="Z867" s="12">
        <f t="shared" si="1975"/>
        <v>1531666.6666666677</v>
      </c>
      <c r="AA867" s="12">
        <f t="shared" si="1975"/>
        <v>765833.33333333384</v>
      </c>
      <c r="AB867" s="12">
        <f t="shared" si="1975"/>
        <v>0</v>
      </c>
      <c r="AC867" s="12">
        <f t="shared" si="1975"/>
        <v>0</v>
      </c>
      <c r="AD867" s="12">
        <f t="shared" si="1975"/>
        <v>0</v>
      </c>
      <c r="AE867" s="12">
        <f t="shared" si="1975"/>
        <v>0</v>
      </c>
      <c r="AF867" s="12">
        <f t="shared" si="1975"/>
        <v>0</v>
      </c>
      <c r="AG867" s="12">
        <f t="shared" si="1975"/>
        <v>0</v>
      </c>
      <c r="AH867" s="12">
        <f t="shared" si="1975"/>
        <v>0</v>
      </c>
      <c r="AI867" s="12">
        <f t="shared" si="1975"/>
        <v>0</v>
      </c>
      <c r="AJ867" s="12">
        <f t="shared" si="1975"/>
        <v>0</v>
      </c>
      <c r="AK867" s="12">
        <f t="shared" si="1975"/>
        <v>0</v>
      </c>
      <c r="AL867" s="12">
        <f t="shared" si="1975"/>
        <v>0</v>
      </c>
      <c r="AM867" s="12">
        <f t="shared" si="1975"/>
        <v>0</v>
      </c>
      <c r="AN867" s="12">
        <f t="shared" si="1975"/>
        <v>0</v>
      </c>
      <c r="AO867" s="12">
        <f t="shared" ref="AO867:BT867" si="1976">MAX(AO807, AO831*(1-AO141/$D867))</f>
        <v>0</v>
      </c>
      <c r="AP867" s="12">
        <f t="shared" si="1976"/>
        <v>0</v>
      </c>
      <c r="AQ867" s="12">
        <f t="shared" si="1976"/>
        <v>0</v>
      </c>
      <c r="AR867" s="12">
        <f t="shared" si="1976"/>
        <v>0</v>
      </c>
      <c r="AS867" s="12">
        <f t="shared" si="1976"/>
        <v>0</v>
      </c>
      <c r="AT867" s="12">
        <f t="shared" si="1976"/>
        <v>0</v>
      </c>
      <c r="AU867" s="12">
        <f t="shared" si="1976"/>
        <v>0</v>
      </c>
      <c r="AV867" s="12">
        <f t="shared" si="1976"/>
        <v>0</v>
      </c>
      <c r="AW867" s="12">
        <f t="shared" si="1976"/>
        <v>0</v>
      </c>
      <c r="AX867" s="12">
        <f t="shared" si="1976"/>
        <v>0</v>
      </c>
      <c r="AY867" s="12">
        <f t="shared" si="1976"/>
        <v>0</v>
      </c>
      <c r="AZ867" s="12">
        <f t="shared" si="1976"/>
        <v>0</v>
      </c>
      <c r="BA867" s="12">
        <f t="shared" si="1976"/>
        <v>0</v>
      </c>
      <c r="BB867" s="12">
        <f t="shared" si="1976"/>
        <v>0</v>
      </c>
      <c r="BC867" s="12">
        <f t="shared" si="1976"/>
        <v>0</v>
      </c>
      <c r="BD867" s="12">
        <f t="shared" si="1976"/>
        <v>0</v>
      </c>
      <c r="BE867" s="12">
        <f t="shared" si="1976"/>
        <v>0</v>
      </c>
      <c r="BF867" s="12">
        <f t="shared" si="1976"/>
        <v>0</v>
      </c>
      <c r="BG867" s="12">
        <f t="shared" si="1976"/>
        <v>0</v>
      </c>
      <c r="BH867" s="12">
        <f t="shared" si="1976"/>
        <v>0</v>
      </c>
      <c r="BI867" s="12">
        <f t="shared" si="1976"/>
        <v>0</v>
      </c>
      <c r="BJ867" s="12">
        <f t="shared" si="1976"/>
        <v>0</v>
      </c>
      <c r="BK867" s="12">
        <f t="shared" si="1976"/>
        <v>0</v>
      </c>
      <c r="BL867" s="12">
        <f t="shared" si="1976"/>
        <v>0</v>
      </c>
      <c r="BM867" s="12">
        <f t="shared" si="1976"/>
        <v>0</v>
      </c>
      <c r="BN867" s="12">
        <f t="shared" si="1976"/>
        <v>0</v>
      </c>
      <c r="BO867" s="12">
        <f t="shared" si="1976"/>
        <v>0</v>
      </c>
      <c r="BP867" s="12">
        <f t="shared" si="1976"/>
        <v>0</v>
      </c>
      <c r="BQ867" s="12">
        <f t="shared" si="1976"/>
        <v>0</v>
      </c>
      <c r="BR867" s="12">
        <f t="shared" si="1976"/>
        <v>0</v>
      </c>
      <c r="BS867" s="12">
        <f t="shared" si="1976"/>
        <v>0</v>
      </c>
      <c r="BT867" s="12">
        <f t="shared" si="1976"/>
        <v>0</v>
      </c>
      <c r="BU867" s="12">
        <f t="shared" ref="BU867:CZ867" si="1977">MAX(BU807, BU831*(1-BU141/$D867))</f>
        <v>0</v>
      </c>
      <c r="BV867" s="12">
        <f t="shared" si="1977"/>
        <v>0</v>
      </c>
      <c r="BW867" s="12">
        <f t="shared" si="1977"/>
        <v>0</v>
      </c>
      <c r="BX867" s="12">
        <f t="shared" si="1977"/>
        <v>0</v>
      </c>
      <c r="BY867" s="12">
        <f t="shared" si="1977"/>
        <v>0</v>
      </c>
      <c r="BZ867" s="12">
        <f t="shared" si="1977"/>
        <v>0</v>
      </c>
      <c r="CA867" s="12">
        <f t="shared" si="1977"/>
        <v>0</v>
      </c>
      <c r="CB867" s="12">
        <f t="shared" si="1977"/>
        <v>0</v>
      </c>
      <c r="CC867" s="12">
        <f t="shared" si="1977"/>
        <v>0</v>
      </c>
      <c r="CD867" s="12">
        <f t="shared" si="1977"/>
        <v>0</v>
      </c>
      <c r="CE867" s="12">
        <f t="shared" si="1977"/>
        <v>0</v>
      </c>
      <c r="CF867" s="12">
        <f t="shared" si="1977"/>
        <v>0</v>
      </c>
      <c r="CG867" s="12">
        <f t="shared" si="1977"/>
        <v>0</v>
      </c>
      <c r="CH867" s="12">
        <f t="shared" si="1977"/>
        <v>0</v>
      </c>
      <c r="CI867" s="12">
        <f t="shared" si="1977"/>
        <v>0</v>
      </c>
      <c r="CJ867" s="12">
        <f t="shared" si="1977"/>
        <v>0</v>
      </c>
      <c r="CK867" s="12">
        <f t="shared" si="1977"/>
        <v>0</v>
      </c>
      <c r="CL867" s="12">
        <f t="shared" si="1977"/>
        <v>0</v>
      </c>
      <c r="CM867" s="12">
        <f t="shared" si="1977"/>
        <v>0</v>
      </c>
      <c r="CN867" s="12">
        <f t="shared" si="1977"/>
        <v>0</v>
      </c>
      <c r="CO867" s="12">
        <f t="shared" si="1977"/>
        <v>0</v>
      </c>
      <c r="CP867" s="12">
        <f t="shared" si="1977"/>
        <v>0</v>
      </c>
      <c r="CQ867" s="12">
        <f t="shared" si="1977"/>
        <v>0</v>
      </c>
      <c r="CR867" s="12">
        <f t="shared" si="1977"/>
        <v>0</v>
      </c>
      <c r="CS867" s="12">
        <f t="shared" si="1977"/>
        <v>0</v>
      </c>
      <c r="CT867" s="12">
        <f t="shared" si="1977"/>
        <v>0</v>
      </c>
      <c r="CU867" s="12">
        <f t="shared" si="1977"/>
        <v>0</v>
      </c>
      <c r="CV867" s="12">
        <f t="shared" si="1977"/>
        <v>0</v>
      </c>
      <c r="CW867" s="12">
        <f t="shared" si="1977"/>
        <v>0</v>
      </c>
      <c r="CX867" s="12">
        <f t="shared" si="1977"/>
        <v>0</v>
      </c>
      <c r="CY867" s="12">
        <f t="shared" si="1977"/>
        <v>0</v>
      </c>
      <c r="CZ867" s="12">
        <f t="shared" si="1977"/>
        <v>0</v>
      </c>
      <c r="DA867" s="12">
        <f t="shared" ref="DA867:DY867" si="1978">MAX(DA807, DA831*(1-DA141/$D867))</f>
        <v>0</v>
      </c>
      <c r="DB867" s="12">
        <f t="shared" si="1978"/>
        <v>0</v>
      </c>
      <c r="DC867" s="12">
        <f t="shared" si="1978"/>
        <v>0</v>
      </c>
      <c r="DD867" s="12">
        <f t="shared" si="1978"/>
        <v>0</v>
      </c>
      <c r="DE867" s="12">
        <f t="shared" si="1978"/>
        <v>0</v>
      </c>
      <c r="DF867" s="12">
        <f t="shared" si="1978"/>
        <v>0</v>
      </c>
      <c r="DG867" s="12">
        <f t="shared" si="1978"/>
        <v>0</v>
      </c>
      <c r="DH867" s="12">
        <f t="shared" si="1978"/>
        <v>0</v>
      </c>
      <c r="DI867" s="12">
        <f t="shared" si="1978"/>
        <v>0</v>
      </c>
      <c r="DJ867" s="12">
        <f t="shared" si="1978"/>
        <v>0</v>
      </c>
      <c r="DK867" s="12">
        <f t="shared" si="1978"/>
        <v>0</v>
      </c>
      <c r="DL867" s="12">
        <f t="shared" si="1978"/>
        <v>0</v>
      </c>
      <c r="DM867" s="12">
        <f t="shared" si="1978"/>
        <v>0</v>
      </c>
      <c r="DN867" s="12">
        <f t="shared" si="1978"/>
        <v>0</v>
      </c>
      <c r="DO867" s="12">
        <f t="shared" si="1978"/>
        <v>0</v>
      </c>
      <c r="DP867" s="12">
        <f t="shared" si="1978"/>
        <v>0</v>
      </c>
      <c r="DQ867" s="12">
        <f t="shared" si="1978"/>
        <v>0</v>
      </c>
      <c r="DR867" s="12">
        <f t="shared" si="1978"/>
        <v>0</v>
      </c>
      <c r="DS867" s="12">
        <f t="shared" si="1978"/>
        <v>0</v>
      </c>
      <c r="DT867" s="12">
        <f t="shared" si="1978"/>
        <v>0</v>
      </c>
      <c r="DU867" s="12">
        <f t="shared" si="1978"/>
        <v>0</v>
      </c>
      <c r="DV867" s="12">
        <f t="shared" si="1978"/>
        <v>0</v>
      </c>
      <c r="DW867" s="12">
        <f t="shared" si="1978"/>
        <v>0</v>
      </c>
      <c r="DX867" s="12">
        <f t="shared" si="1978"/>
        <v>0</v>
      </c>
      <c r="DY867" s="12">
        <f t="shared" si="1978"/>
        <v>0</v>
      </c>
    </row>
    <row r="868" spans="2:129" x14ac:dyDescent="0.3">
      <c r="D868" s="128"/>
      <c r="E868" s="129"/>
      <c r="F868" s="128"/>
      <c r="I868" s="12"/>
      <c r="J868" s="12"/>
      <c r="K868" s="12"/>
      <c r="L868" s="12"/>
      <c r="M868" s="12"/>
      <c r="N868" s="12"/>
      <c r="O868" s="12"/>
      <c r="P868" s="12"/>
      <c r="Q868" s="12"/>
      <c r="R868" s="12"/>
      <c r="S868" s="12"/>
      <c r="T868" s="12"/>
      <c r="U868" s="12"/>
      <c r="V868" s="12"/>
      <c r="W868" s="12"/>
      <c r="X868" s="12"/>
      <c r="Y868" s="12"/>
      <c r="Z868" s="12"/>
      <c r="AA868" s="12"/>
      <c r="AB868" s="12"/>
      <c r="AC868" s="12"/>
      <c r="AD868" s="12"/>
      <c r="AE868" s="12"/>
      <c r="AF868" s="12"/>
      <c r="AG868" s="12"/>
      <c r="AH868" s="12"/>
      <c r="AI868" s="12"/>
      <c r="AJ868" s="12"/>
      <c r="AK868" s="12"/>
      <c r="AL868" s="12"/>
      <c r="AM868" s="12"/>
      <c r="AN868" s="12"/>
      <c r="AO868" s="12"/>
      <c r="AP868" s="12"/>
      <c r="AQ868" s="12"/>
      <c r="AR868" s="12"/>
      <c r="AS868" s="12"/>
      <c r="AT868" s="12"/>
      <c r="AU868" s="12"/>
      <c r="AV868" s="12"/>
      <c r="AW868" s="12"/>
      <c r="AX868" s="12"/>
      <c r="AY868" s="12"/>
      <c r="AZ868" s="12"/>
      <c r="BA868" s="12"/>
      <c r="BB868" s="12"/>
      <c r="BC868" s="12"/>
      <c r="BD868" s="12"/>
      <c r="BE868" s="12"/>
      <c r="BF868" s="12"/>
      <c r="BG868" s="12"/>
      <c r="BH868" s="12"/>
      <c r="BI868" s="12"/>
      <c r="BJ868" s="12"/>
      <c r="BK868" s="12"/>
      <c r="BL868" s="12"/>
      <c r="BM868" s="12"/>
      <c r="BN868" s="12"/>
      <c r="BO868" s="12"/>
      <c r="BP868" s="12"/>
      <c r="BQ868" s="12"/>
      <c r="BR868" s="12"/>
      <c r="BS868" s="12"/>
      <c r="BT868" s="12"/>
      <c r="BU868" s="12"/>
      <c r="BV868" s="12"/>
      <c r="BW868" s="12"/>
      <c r="BX868" s="12"/>
      <c r="BY868" s="12"/>
      <c r="BZ868" s="12"/>
      <c r="CA868" s="12"/>
      <c r="CB868" s="12"/>
      <c r="CC868" s="12"/>
      <c r="CD868" s="12"/>
      <c r="CE868" s="12"/>
      <c r="CF868" s="12"/>
      <c r="CG868" s="12"/>
      <c r="CH868" s="12"/>
      <c r="CI868" s="12"/>
      <c r="CJ868" s="12"/>
      <c r="CK868" s="12"/>
      <c r="CL868" s="12"/>
      <c r="CM868" s="12"/>
      <c r="CN868" s="12"/>
      <c r="CO868" s="12"/>
      <c r="CP868" s="12"/>
      <c r="CQ868" s="12"/>
      <c r="CR868" s="12"/>
      <c r="CS868" s="12"/>
      <c r="CT868" s="12"/>
      <c r="CU868" s="12"/>
      <c r="CV868" s="12"/>
      <c r="CW868" s="12"/>
      <c r="CX868" s="12"/>
      <c r="CY868" s="12"/>
      <c r="CZ868" s="12"/>
      <c r="DA868" s="12"/>
      <c r="DB868" s="12"/>
      <c r="DC868" s="12"/>
      <c r="DD868" s="12"/>
      <c r="DE868" s="12"/>
      <c r="DF868" s="12"/>
      <c r="DG868" s="12"/>
      <c r="DH868" s="12"/>
      <c r="DI868" s="12"/>
      <c r="DJ868" s="12"/>
      <c r="DK868" s="12"/>
      <c r="DL868" s="12"/>
      <c r="DM868" s="12"/>
      <c r="DN868" s="12"/>
      <c r="DO868" s="12"/>
      <c r="DP868" s="12"/>
      <c r="DQ868" s="12"/>
      <c r="DR868" s="12"/>
      <c r="DS868" s="12"/>
      <c r="DT868" s="12"/>
      <c r="DU868" s="12"/>
      <c r="DV868" s="12"/>
      <c r="DW868" s="12"/>
      <c r="DX868" s="12"/>
      <c r="DY868" s="12"/>
    </row>
    <row r="869" spans="2:129" x14ac:dyDescent="0.3">
      <c r="B869" s="2" t="str">
        <f>Product!$G$2</f>
        <v>Phase 2</v>
      </c>
      <c r="C869" s="2" t="str">
        <f>Product!$G$3</f>
        <v>50' Wide</v>
      </c>
      <c r="D869" s="128">
        <f>SUMIFS(INDEX(Product!$B$2:$U$97, MATCH(D863, Product!$B$2:$B$97, 0), ), Product!$B$2:$U$2, $B869, Product!$B$3:$U$3, $C869)</f>
        <v>30</v>
      </c>
      <c r="E869" s="129"/>
      <c r="F869" s="128"/>
      <c r="G869" s="11">
        <f>SUM(H869:DZ869)</f>
        <v>45187312.685439929</v>
      </c>
      <c r="I869" s="12">
        <f t="shared" ref="I869:AN869" si="1979">MAX(I809, I833*(1-I143/$D869))</f>
        <v>0</v>
      </c>
      <c r="J869" s="12">
        <f t="shared" si="1979"/>
        <v>5142.5797054539571</v>
      </c>
      <c r="K869" s="12">
        <f t="shared" si="1979"/>
        <v>41301.343259427093</v>
      </c>
      <c r="L869" s="12">
        <f t="shared" si="1979"/>
        <v>53354.264444084802</v>
      </c>
      <c r="M869" s="12">
        <f t="shared" si="1979"/>
        <v>69424.826023628411</v>
      </c>
      <c r="N869" s="12">
        <f t="shared" si="1979"/>
        <v>93530.66839294383</v>
      </c>
      <c r="O869" s="12">
        <f t="shared" si="1979"/>
        <v>141742.35313157467</v>
      </c>
      <c r="P869" s="12">
        <f t="shared" si="1979"/>
        <v>170669.36397475319</v>
      </c>
      <c r="Q869" s="12">
        <f t="shared" si="1979"/>
        <v>201203.43097588606</v>
      </c>
      <c r="R869" s="12">
        <f t="shared" si="1979"/>
        <v>232541.0260559961</v>
      </c>
      <c r="S869" s="12">
        <f t="shared" si="1979"/>
        <v>265485.67729406053</v>
      </c>
      <c r="T869" s="12">
        <f t="shared" si="1979"/>
        <v>323339.69898041757</v>
      </c>
      <c r="U869" s="12">
        <f t="shared" si="1979"/>
        <v>952266.70982359606</v>
      </c>
      <c r="V869" s="12">
        <f t="shared" si="1979"/>
        <v>971551.38371904835</v>
      </c>
      <c r="W869" s="12">
        <f t="shared" si="1979"/>
        <v>1111014.8891406376</v>
      </c>
      <c r="X869" s="12">
        <f t="shared" si="1979"/>
        <v>1240836.0576145006</v>
      </c>
      <c r="Y869" s="12">
        <f t="shared" si="1979"/>
        <v>1365836.0576145006</v>
      </c>
      <c r="Z869" s="12">
        <f t="shared" si="1979"/>
        <v>1490836.0576145006</v>
      </c>
      <c r="AA869" s="12">
        <f t="shared" si="1979"/>
        <v>1615836.0576145006</v>
      </c>
      <c r="AB869" s="12">
        <f t="shared" si="1979"/>
        <v>1740836.0576145006</v>
      </c>
      <c r="AC869" s="12">
        <f t="shared" si="1979"/>
        <v>2333683.052813292</v>
      </c>
      <c r="AD869" s="12">
        <f t="shared" si="1979"/>
        <v>2796530.0480120839</v>
      </c>
      <c r="AE869" s="12">
        <f t="shared" si="1979"/>
        <v>3128127.0432108752</v>
      </c>
      <c r="AF869" s="12">
        <f t="shared" si="1979"/>
        <v>3327224.0384096676</v>
      </c>
      <c r="AG869" s="12">
        <f t="shared" si="1979"/>
        <v>4137500</v>
      </c>
      <c r="AH869" s="12">
        <f t="shared" si="1979"/>
        <v>4965000</v>
      </c>
      <c r="AI869" s="12">
        <f t="shared" si="1979"/>
        <v>4137500</v>
      </c>
      <c r="AJ869" s="12">
        <f t="shared" si="1979"/>
        <v>3310000</v>
      </c>
      <c r="AK869" s="12">
        <f t="shared" si="1979"/>
        <v>2482500</v>
      </c>
      <c r="AL869" s="12">
        <f t="shared" si="1979"/>
        <v>1655000</v>
      </c>
      <c r="AM869" s="12">
        <f t="shared" si="1979"/>
        <v>827500</v>
      </c>
      <c r="AN869" s="12">
        <f t="shared" si="1979"/>
        <v>0</v>
      </c>
      <c r="AO869" s="12">
        <f t="shared" ref="AO869:BT869" si="1980">MAX(AO809, AO833*(1-AO143/$D869))</f>
        <v>0</v>
      </c>
      <c r="AP869" s="12">
        <f t="shared" si="1980"/>
        <v>0</v>
      </c>
      <c r="AQ869" s="12">
        <f t="shared" si="1980"/>
        <v>0</v>
      </c>
      <c r="AR869" s="12">
        <f t="shared" si="1980"/>
        <v>0</v>
      </c>
      <c r="AS869" s="12">
        <f t="shared" si="1980"/>
        <v>0</v>
      </c>
      <c r="AT869" s="12">
        <f t="shared" si="1980"/>
        <v>0</v>
      </c>
      <c r="AU869" s="12">
        <f t="shared" si="1980"/>
        <v>0</v>
      </c>
      <c r="AV869" s="12">
        <f t="shared" si="1980"/>
        <v>0</v>
      </c>
      <c r="AW869" s="12">
        <f t="shared" si="1980"/>
        <v>0</v>
      </c>
      <c r="AX869" s="12">
        <f t="shared" si="1980"/>
        <v>0</v>
      </c>
      <c r="AY869" s="12">
        <f t="shared" si="1980"/>
        <v>0</v>
      </c>
      <c r="AZ869" s="12">
        <f t="shared" si="1980"/>
        <v>0</v>
      </c>
      <c r="BA869" s="12">
        <f t="shared" si="1980"/>
        <v>0</v>
      </c>
      <c r="BB869" s="12">
        <f t="shared" si="1980"/>
        <v>0</v>
      </c>
      <c r="BC869" s="12">
        <f t="shared" si="1980"/>
        <v>0</v>
      </c>
      <c r="BD869" s="12">
        <f t="shared" si="1980"/>
        <v>0</v>
      </c>
      <c r="BE869" s="12">
        <f t="shared" si="1980"/>
        <v>0</v>
      </c>
      <c r="BF869" s="12">
        <f t="shared" si="1980"/>
        <v>0</v>
      </c>
      <c r="BG869" s="12">
        <f t="shared" si="1980"/>
        <v>0</v>
      </c>
      <c r="BH869" s="12">
        <f t="shared" si="1980"/>
        <v>0</v>
      </c>
      <c r="BI869" s="12">
        <f t="shared" si="1980"/>
        <v>0</v>
      </c>
      <c r="BJ869" s="12">
        <f t="shared" si="1980"/>
        <v>0</v>
      </c>
      <c r="BK869" s="12">
        <f t="shared" si="1980"/>
        <v>0</v>
      </c>
      <c r="BL869" s="12">
        <f t="shared" si="1980"/>
        <v>0</v>
      </c>
      <c r="BM869" s="12">
        <f t="shared" si="1980"/>
        <v>0</v>
      </c>
      <c r="BN869" s="12">
        <f t="shared" si="1980"/>
        <v>0</v>
      </c>
      <c r="BO869" s="12">
        <f t="shared" si="1980"/>
        <v>0</v>
      </c>
      <c r="BP869" s="12">
        <f t="shared" si="1980"/>
        <v>0</v>
      </c>
      <c r="BQ869" s="12">
        <f t="shared" si="1980"/>
        <v>0</v>
      </c>
      <c r="BR869" s="12">
        <f t="shared" si="1980"/>
        <v>0</v>
      </c>
      <c r="BS869" s="12">
        <f t="shared" si="1980"/>
        <v>0</v>
      </c>
      <c r="BT869" s="12">
        <f t="shared" si="1980"/>
        <v>0</v>
      </c>
      <c r="BU869" s="12">
        <f t="shared" ref="BU869:CZ869" si="1981">MAX(BU809, BU833*(1-BU143/$D869))</f>
        <v>0</v>
      </c>
      <c r="BV869" s="12">
        <f t="shared" si="1981"/>
        <v>0</v>
      </c>
      <c r="BW869" s="12">
        <f t="shared" si="1981"/>
        <v>0</v>
      </c>
      <c r="BX869" s="12">
        <f t="shared" si="1981"/>
        <v>0</v>
      </c>
      <c r="BY869" s="12">
        <f t="shared" si="1981"/>
        <v>0</v>
      </c>
      <c r="BZ869" s="12">
        <f t="shared" si="1981"/>
        <v>0</v>
      </c>
      <c r="CA869" s="12">
        <f t="shared" si="1981"/>
        <v>0</v>
      </c>
      <c r="CB869" s="12">
        <f t="shared" si="1981"/>
        <v>0</v>
      </c>
      <c r="CC869" s="12">
        <f t="shared" si="1981"/>
        <v>0</v>
      </c>
      <c r="CD869" s="12">
        <f t="shared" si="1981"/>
        <v>0</v>
      </c>
      <c r="CE869" s="12">
        <f t="shared" si="1981"/>
        <v>0</v>
      </c>
      <c r="CF869" s="12">
        <f t="shared" si="1981"/>
        <v>0</v>
      </c>
      <c r="CG869" s="12">
        <f t="shared" si="1981"/>
        <v>0</v>
      </c>
      <c r="CH869" s="12">
        <f t="shared" si="1981"/>
        <v>0</v>
      </c>
      <c r="CI869" s="12">
        <f t="shared" si="1981"/>
        <v>0</v>
      </c>
      <c r="CJ869" s="12">
        <f t="shared" si="1981"/>
        <v>0</v>
      </c>
      <c r="CK869" s="12">
        <f t="shared" si="1981"/>
        <v>0</v>
      </c>
      <c r="CL869" s="12">
        <f t="shared" si="1981"/>
        <v>0</v>
      </c>
      <c r="CM869" s="12">
        <f t="shared" si="1981"/>
        <v>0</v>
      </c>
      <c r="CN869" s="12">
        <f t="shared" si="1981"/>
        <v>0</v>
      </c>
      <c r="CO869" s="12">
        <f t="shared" si="1981"/>
        <v>0</v>
      </c>
      <c r="CP869" s="12">
        <f t="shared" si="1981"/>
        <v>0</v>
      </c>
      <c r="CQ869" s="12">
        <f t="shared" si="1981"/>
        <v>0</v>
      </c>
      <c r="CR869" s="12">
        <f t="shared" si="1981"/>
        <v>0</v>
      </c>
      <c r="CS869" s="12">
        <f t="shared" si="1981"/>
        <v>0</v>
      </c>
      <c r="CT869" s="12">
        <f t="shared" si="1981"/>
        <v>0</v>
      </c>
      <c r="CU869" s="12">
        <f t="shared" si="1981"/>
        <v>0</v>
      </c>
      <c r="CV869" s="12">
        <f t="shared" si="1981"/>
        <v>0</v>
      </c>
      <c r="CW869" s="12">
        <f t="shared" si="1981"/>
        <v>0</v>
      </c>
      <c r="CX869" s="12">
        <f t="shared" si="1981"/>
        <v>0</v>
      </c>
      <c r="CY869" s="12">
        <f t="shared" si="1981"/>
        <v>0</v>
      </c>
      <c r="CZ869" s="12">
        <f t="shared" si="1981"/>
        <v>0</v>
      </c>
      <c r="DA869" s="12">
        <f t="shared" ref="DA869:DY869" si="1982">MAX(DA809, DA833*(1-DA143/$D869))</f>
        <v>0</v>
      </c>
      <c r="DB869" s="12">
        <f t="shared" si="1982"/>
        <v>0</v>
      </c>
      <c r="DC869" s="12">
        <f t="shared" si="1982"/>
        <v>0</v>
      </c>
      <c r="DD869" s="12">
        <f t="shared" si="1982"/>
        <v>0</v>
      </c>
      <c r="DE869" s="12">
        <f t="shared" si="1982"/>
        <v>0</v>
      </c>
      <c r="DF869" s="12">
        <f t="shared" si="1982"/>
        <v>0</v>
      </c>
      <c r="DG869" s="12">
        <f t="shared" si="1982"/>
        <v>0</v>
      </c>
      <c r="DH869" s="12">
        <f t="shared" si="1982"/>
        <v>0</v>
      </c>
      <c r="DI869" s="12">
        <f t="shared" si="1982"/>
        <v>0</v>
      </c>
      <c r="DJ869" s="12">
        <f t="shared" si="1982"/>
        <v>0</v>
      </c>
      <c r="DK869" s="12">
        <f t="shared" si="1982"/>
        <v>0</v>
      </c>
      <c r="DL869" s="12">
        <f t="shared" si="1982"/>
        <v>0</v>
      </c>
      <c r="DM869" s="12">
        <f t="shared" si="1982"/>
        <v>0</v>
      </c>
      <c r="DN869" s="12">
        <f t="shared" si="1982"/>
        <v>0</v>
      </c>
      <c r="DO869" s="12">
        <f t="shared" si="1982"/>
        <v>0</v>
      </c>
      <c r="DP869" s="12">
        <f t="shared" si="1982"/>
        <v>0</v>
      </c>
      <c r="DQ869" s="12">
        <f t="shared" si="1982"/>
        <v>0</v>
      </c>
      <c r="DR869" s="12">
        <f t="shared" si="1982"/>
        <v>0</v>
      </c>
      <c r="DS869" s="12">
        <f t="shared" si="1982"/>
        <v>0</v>
      </c>
      <c r="DT869" s="12">
        <f t="shared" si="1982"/>
        <v>0</v>
      </c>
      <c r="DU869" s="12">
        <f t="shared" si="1982"/>
        <v>0</v>
      </c>
      <c r="DV869" s="12">
        <f t="shared" si="1982"/>
        <v>0</v>
      </c>
      <c r="DW869" s="12">
        <f t="shared" si="1982"/>
        <v>0</v>
      </c>
      <c r="DX869" s="12">
        <f t="shared" si="1982"/>
        <v>0</v>
      </c>
      <c r="DY869" s="12">
        <f t="shared" si="1982"/>
        <v>0</v>
      </c>
    </row>
    <row r="870" spans="2:129" x14ac:dyDescent="0.3">
      <c r="B870" s="2" t="str">
        <f>Product!$H$2</f>
        <v>Phase 2</v>
      </c>
      <c r="C870" s="2" t="str">
        <f>Product!$H$3</f>
        <v>60' Wide</v>
      </c>
      <c r="D870" s="128">
        <f>SUMIFS(INDEX(Product!$B$2:$U$97, MATCH(D863, Product!$B$2:$B$97, 0), ), Product!$B$2:$U$2, $B870, Product!$B$3:$U$3, $C870)</f>
        <v>30</v>
      </c>
      <c r="E870" s="129"/>
      <c r="F870" s="128"/>
      <c r="G870" s="11">
        <f>SUM(H870:DZ870)</f>
        <v>50830288.274801746</v>
      </c>
      <c r="I870" s="12">
        <f t="shared" ref="I870:AN870" si="1983">MAX(I810, I834*(1-I144/$D870))</f>
        <v>0</v>
      </c>
      <c r="J870" s="12">
        <f t="shared" si="1983"/>
        <v>6098.074122026218</v>
      </c>
      <c r="K870" s="12">
        <f t="shared" si="1983"/>
        <v>48975.157792523067</v>
      </c>
      <c r="L870" s="12">
        <f t="shared" si="1983"/>
        <v>63267.519016022015</v>
      </c>
      <c r="M870" s="12">
        <f t="shared" si="1983"/>
        <v>82324.00064735394</v>
      </c>
      <c r="N870" s="12">
        <f t="shared" si="1983"/>
        <v>110908.72309435184</v>
      </c>
      <c r="O870" s="12">
        <f t="shared" si="1983"/>
        <v>168078.16798834765</v>
      </c>
      <c r="P870" s="12">
        <f t="shared" si="1983"/>
        <v>202379.83492474511</v>
      </c>
      <c r="Q870" s="12">
        <f t="shared" si="1983"/>
        <v>238587.15002427579</v>
      </c>
      <c r="R870" s="12">
        <f t="shared" si="1983"/>
        <v>275747.28920537303</v>
      </c>
      <c r="S870" s="12">
        <f t="shared" si="1983"/>
        <v>314813.07654960349</v>
      </c>
      <c r="T870" s="12">
        <f t="shared" si="1983"/>
        <v>383416.41042239842</v>
      </c>
      <c r="U870" s="12">
        <f t="shared" si="1983"/>
        <v>1017718.0773587958</v>
      </c>
      <c r="V870" s="12">
        <f t="shared" si="1983"/>
        <v>1040585.8553163941</v>
      </c>
      <c r="W870" s="12">
        <f t="shared" si="1983"/>
        <v>1182736.6887845928</v>
      </c>
      <c r="X870" s="12">
        <f t="shared" si="1983"/>
        <v>1313453.6332739925</v>
      </c>
      <c r="Y870" s="12">
        <f t="shared" si="1983"/>
        <v>1438453.6332739925</v>
      </c>
      <c r="Z870" s="12">
        <f t="shared" si="1983"/>
        <v>1563453.6332739925</v>
      </c>
      <c r="AA870" s="12">
        <f t="shared" si="1983"/>
        <v>1688453.6332739925</v>
      </c>
      <c r="AB870" s="12">
        <f t="shared" si="1983"/>
        <v>1813453.6332739925</v>
      </c>
      <c r="AC870" s="12">
        <f t="shared" si="1983"/>
        <v>2400249.1638344931</v>
      </c>
      <c r="AD870" s="12">
        <f t="shared" si="1983"/>
        <v>2857044.6943949941</v>
      </c>
      <c r="AE870" s="12">
        <f t="shared" si="1983"/>
        <v>3182590.2249554945</v>
      </c>
      <c r="AF870" s="12">
        <f t="shared" si="1983"/>
        <v>3925000</v>
      </c>
      <c r="AG870" s="12">
        <f t="shared" si="1983"/>
        <v>4906250</v>
      </c>
      <c r="AH870" s="12">
        <f t="shared" si="1983"/>
        <v>5887500</v>
      </c>
      <c r="AI870" s="12">
        <f t="shared" si="1983"/>
        <v>4906250</v>
      </c>
      <c r="AJ870" s="12">
        <f t="shared" si="1983"/>
        <v>3925000</v>
      </c>
      <c r="AK870" s="12">
        <f t="shared" si="1983"/>
        <v>2943750</v>
      </c>
      <c r="AL870" s="12">
        <f t="shared" si="1983"/>
        <v>1962500</v>
      </c>
      <c r="AM870" s="12">
        <f t="shared" si="1983"/>
        <v>981250</v>
      </c>
      <c r="AN870" s="12">
        <f t="shared" si="1983"/>
        <v>0</v>
      </c>
      <c r="AO870" s="12">
        <f t="shared" ref="AO870:BT870" si="1984">MAX(AO810, AO834*(1-AO144/$D870))</f>
        <v>0</v>
      </c>
      <c r="AP870" s="12">
        <f t="shared" si="1984"/>
        <v>0</v>
      </c>
      <c r="AQ870" s="12">
        <f t="shared" si="1984"/>
        <v>0</v>
      </c>
      <c r="AR870" s="12">
        <f t="shared" si="1984"/>
        <v>0</v>
      </c>
      <c r="AS870" s="12">
        <f t="shared" si="1984"/>
        <v>0</v>
      </c>
      <c r="AT870" s="12">
        <f t="shared" si="1984"/>
        <v>0</v>
      </c>
      <c r="AU870" s="12">
        <f t="shared" si="1984"/>
        <v>0</v>
      </c>
      <c r="AV870" s="12">
        <f t="shared" si="1984"/>
        <v>0</v>
      </c>
      <c r="AW870" s="12">
        <f t="shared" si="1984"/>
        <v>0</v>
      </c>
      <c r="AX870" s="12">
        <f t="shared" si="1984"/>
        <v>0</v>
      </c>
      <c r="AY870" s="12">
        <f t="shared" si="1984"/>
        <v>0</v>
      </c>
      <c r="AZ870" s="12">
        <f t="shared" si="1984"/>
        <v>0</v>
      </c>
      <c r="BA870" s="12">
        <f t="shared" si="1984"/>
        <v>0</v>
      </c>
      <c r="BB870" s="12">
        <f t="shared" si="1984"/>
        <v>0</v>
      </c>
      <c r="BC870" s="12">
        <f t="shared" si="1984"/>
        <v>0</v>
      </c>
      <c r="BD870" s="12">
        <f t="shared" si="1984"/>
        <v>0</v>
      </c>
      <c r="BE870" s="12">
        <f t="shared" si="1984"/>
        <v>0</v>
      </c>
      <c r="BF870" s="12">
        <f t="shared" si="1984"/>
        <v>0</v>
      </c>
      <c r="BG870" s="12">
        <f t="shared" si="1984"/>
        <v>0</v>
      </c>
      <c r="BH870" s="12">
        <f t="shared" si="1984"/>
        <v>0</v>
      </c>
      <c r="BI870" s="12">
        <f t="shared" si="1984"/>
        <v>0</v>
      </c>
      <c r="BJ870" s="12">
        <f t="shared" si="1984"/>
        <v>0</v>
      </c>
      <c r="BK870" s="12">
        <f t="shared" si="1984"/>
        <v>0</v>
      </c>
      <c r="BL870" s="12">
        <f t="shared" si="1984"/>
        <v>0</v>
      </c>
      <c r="BM870" s="12">
        <f t="shared" si="1984"/>
        <v>0</v>
      </c>
      <c r="BN870" s="12">
        <f t="shared" si="1984"/>
        <v>0</v>
      </c>
      <c r="BO870" s="12">
        <f t="shared" si="1984"/>
        <v>0</v>
      </c>
      <c r="BP870" s="12">
        <f t="shared" si="1984"/>
        <v>0</v>
      </c>
      <c r="BQ870" s="12">
        <f t="shared" si="1984"/>
        <v>0</v>
      </c>
      <c r="BR870" s="12">
        <f t="shared" si="1984"/>
        <v>0</v>
      </c>
      <c r="BS870" s="12">
        <f t="shared" si="1984"/>
        <v>0</v>
      </c>
      <c r="BT870" s="12">
        <f t="shared" si="1984"/>
        <v>0</v>
      </c>
      <c r="BU870" s="12">
        <f t="shared" ref="BU870:CZ870" si="1985">MAX(BU810, BU834*(1-BU144/$D870))</f>
        <v>0</v>
      </c>
      <c r="BV870" s="12">
        <f t="shared" si="1985"/>
        <v>0</v>
      </c>
      <c r="BW870" s="12">
        <f t="shared" si="1985"/>
        <v>0</v>
      </c>
      <c r="BX870" s="12">
        <f t="shared" si="1985"/>
        <v>0</v>
      </c>
      <c r="BY870" s="12">
        <f t="shared" si="1985"/>
        <v>0</v>
      </c>
      <c r="BZ870" s="12">
        <f t="shared" si="1985"/>
        <v>0</v>
      </c>
      <c r="CA870" s="12">
        <f t="shared" si="1985"/>
        <v>0</v>
      </c>
      <c r="CB870" s="12">
        <f t="shared" si="1985"/>
        <v>0</v>
      </c>
      <c r="CC870" s="12">
        <f t="shared" si="1985"/>
        <v>0</v>
      </c>
      <c r="CD870" s="12">
        <f t="shared" si="1985"/>
        <v>0</v>
      </c>
      <c r="CE870" s="12">
        <f t="shared" si="1985"/>
        <v>0</v>
      </c>
      <c r="CF870" s="12">
        <f t="shared" si="1985"/>
        <v>0</v>
      </c>
      <c r="CG870" s="12">
        <f t="shared" si="1985"/>
        <v>0</v>
      </c>
      <c r="CH870" s="12">
        <f t="shared" si="1985"/>
        <v>0</v>
      </c>
      <c r="CI870" s="12">
        <f t="shared" si="1985"/>
        <v>0</v>
      </c>
      <c r="CJ870" s="12">
        <f t="shared" si="1985"/>
        <v>0</v>
      </c>
      <c r="CK870" s="12">
        <f t="shared" si="1985"/>
        <v>0</v>
      </c>
      <c r="CL870" s="12">
        <f t="shared" si="1985"/>
        <v>0</v>
      </c>
      <c r="CM870" s="12">
        <f t="shared" si="1985"/>
        <v>0</v>
      </c>
      <c r="CN870" s="12">
        <f t="shared" si="1985"/>
        <v>0</v>
      </c>
      <c r="CO870" s="12">
        <f t="shared" si="1985"/>
        <v>0</v>
      </c>
      <c r="CP870" s="12">
        <f t="shared" si="1985"/>
        <v>0</v>
      </c>
      <c r="CQ870" s="12">
        <f t="shared" si="1985"/>
        <v>0</v>
      </c>
      <c r="CR870" s="12">
        <f t="shared" si="1985"/>
        <v>0</v>
      </c>
      <c r="CS870" s="12">
        <f t="shared" si="1985"/>
        <v>0</v>
      </c>
      <c r="CT870" s="12">
        <f t="shared" si="1985"/>
        <v>0</v>
      </c>
      <c r="CU870" s="12">
        <f t="shared" si="1985"/>
        <v>0</v>
      </c>
      <c r="CV870" s="12">
        <f t="shared" si="1985"/>
        <v>0</v>
      </c>
      <c r="CW870" s="12">
        <f t="shared" si="1985"/>
        <v>0</v>
      </c>
      <c r="CX870" s="12">
        <f t="shared" si="1985"/>
        <v>0</v>
      </c>
      <c r="CY870" s="12">
        <f t="shared" si="1985"/>
        <v>0</v>
      </c>
      <c r="CZ870" s="12">
        <f t="shared" si="1985"/>
        <v>0</v>
      </c>
      <c r="DA870" s="12">
        <f t="shared" ref="DA870:DY870" si="1986">MAX(DA810, DA834*(1-DA144/$D870))</f>
        <v>0</v>
      </c>
      <c r="DB870" s="12">
        <f t="shared" si="1986"/>
        <v>0</v>
      </c>
      <c r="DC870" s="12">
        <f t="shared" si="1986"/>
        <v>0</v>
      </c>
      <c r="DD870" s="12">
        <f t="shared" si="1986"/>
        <v>0</v>
      </c>
      <c r="DE870" s="12">
        <f t="shared" si="1986"/>
        <v>0</v>
      </c>
      <c r="DF870" s="12">
        <f t="shared" si="1986"/>
        <v>0</v>
      </c>
      <c r="DG870" s="12">
        <f t="shared" si="1986"/>
        <v>0</v>
      </c>
      <c r="DH870" s="12">
        <f t="shared" si="1986"/>
        <v>0</v>
      </c>
      <c r="DI870" s="12">
        <f t="shared" si="1986"/>
        <v>0</v>
      </c>
      <c r="DJ870" s="12">
        <f t="shared" si="1986"/>
        <v>0</v>
      </c>
      <c r="DK870" s="12">
        <f t="shared" si="1986"/>
        <v>0</v>
      </c>
      <c r="DL870" s="12">
        <f t="shared" si="1986"/>
        <v>0</v>
      </c>
      <c r="DM870" s="12">
        <f t="shared" si="1986"/>
        <v>0</v>
      </c>
      <c r="DN870" s="12">
        <f t="shared" si="1986"/>
        <v>0</v>
      </c>
      <c r="DO870" s="12">
        <f t="shared" si="1986"/>
        <v>0</v>
      </c>
      <c r="DP870" s="12">
        <f t="shared" si="1986"/>
        <v>0</v>
      </c>
      <c r="DQ870" s="12">
        <f t="shared" si="1986"/>
        <v>0</v>
      </c>
      <c r="DR870" s="12">
        <f t="shared" si="1986"/>
        <v>0</v>
      </c>
      <c r="DS870" s="12">
        <f t="shared" si="1986"/>
        <v>0</v>
      </c>
      <c r="DT870" s="12">
        <f t="shared" si="1986"/>
        <v>0</v>
      </c>
      <c r="DU870" s="12">
        <f t="shared" si="1986"/>
        <v>0</v>
      </c>
      <c r="DV870" s="12">
        <f t="shared" si="1986"/>
        <v>0</v>
      </c>
      <c r="DW870" s="12">
        <f t="shared" si="1986"/>
        <v>0</v>
      </c>
      <c r="DX870" s="12">
        <f t="shared" si="1986"/>
        <v>0</v>
      </c>
      <c r="DY870" s="12">
        <f t="shared" si="1986"/>
        <v>0</v>
      </c>
    </row>
    <row r="871" spans="2:129" x14ac:dyDescent="0.3">
      <c r="B871" s="2" t="str">
        <f>Product!$I$2</f>
        <v>Phase 2</v>
      </c>
      <c r="C871" s="2" t="str">
        <f>Product!$I$3</f>
        <v>75' Wide</v>
      </c>
      <c r="D871" s="128">
        <f>SUMIFS(INDEX(Product!$B$2:$U$97, MATCH(D863, Product!$B$2:$B$97, 0), ), Product!$B$2:$U$2, $B871, Product!$B$3:$U$3, $C871)</f>
        <v>20</v>
      </c>
      <c r="E871" s="129"/>
      <c r="F871" s="128"/>
      <c r="G871" s="11">
        <f>SUM(H871:DZ871)</f>
        <v>38134007.013001025</v>
      </c>
      <c r="I871" s="12">
        <f t="shared" ref="I871:AN871" si="1987">MAX(I811, I835*(1-I145/$D871))</f>
        <v>0</v>
      </c>
      <c r="J871" s="12">
        <f t="shared" si="1987"/>
        <v>4759.3461725198249</v>
      </c>
      <c r="K871" s="12">
        <f t="shared" si="1987"/>
        <v>38223.498948049848</v>
      </c>
      <c r="L871" s="12">
        <f t="shared" si="1987"/>
        <v>49378.21653989319</v>
      </c>
      <c r="M871" s="12">
        <f t="shared" si="1987"/>
        <v>64251.173329017642</v>
      </c>
      <c r="N871" s="12">
        <f t="shared" si="1987"/>
        <v>86560.608512704319</v>
      </c>
      <c r="O871" s="12">
        <f t="shared" si="1987"/>
        <v>131179.47888007769</v>
      </c>
      <c r="P871" s="12">
        <f t="shared" si="1987"/>
        <v>157950.8011005017</v>
      </c>
      <c r="Q871" s="12">
        <f t="shared" si="1987"/>
        <v>186209.41899983818</v>
      </c>
      <c r="R871" s="12">
        <f t="shared" si="1987"/>
        <v>215211.68473863087</v>
      </c>
      <c r="S871" s="12">
        <f t="shared" si="1987"/>
        <v>245701.24615633598</v>
      </c>
      <c r="T871" s="12">
        <f t="shared" si="1987"/>
        <v>299243.89059718401</v>
      </c>
      <c r="U871" s="12">
        <f t="shared" si="1987"/>
        <v>726015.21281760803</v>
      </c>
      <c r="V871" s="12">
        <f t="shared" si="1987"/>
        <v>743862.76096455741</v>
      </c>
      <c r="W871" s="12">
        <f t="shared" si="1987"/>
        <v>840581.75540810276</v>
      </c>
      <c r="X871" s="12">
        <f t="shared" si="1987"/>
        <v>928376.97577817342</v>
      </c>
      <c r="Y871" s="12">
        <f t="shared" si="1987"/>
        <v>1011710.3091115068</v>
      </c>
      <c r="Z871" s="12">
        <f t="shared" si="1987"/>
        <v>1095043.6424448402</v>
      </c>
      <c r="AA871" s="12">
        <f t="shared" si="1987"/>
        <v>1178376.9757781734</v>
      </c>
      <c r="AB871" s="12">
        <f t="shared" si="1987"/>
        <v>1261710.3091115067</v>
      </c>
      <c r="AC871" s="12">
        <f t="shared" si="1987"/>
        <v>1648512.2277966589</v>
      </c>
      <c r="AD871" s="12">
        <f t="shared" si="1987"/>
        <v>1948647.4798151446</v>
      </c>
      <c r="AE871" s="12">
        <f t="shared" si="1987"/>
        <v>2297500</v>
      </c>
      <c r="AF871" s="12">
        <f t="shared" si="1987"/>
        <v>3063333.3333333335</v>
      </c>
      <c r="AG871" s="12">
        <f t="shared" si="1987"/>
        <v>3829166.666666667</v>
      </c>
      <c r="AH871" s="12">
        <f t="shared" si="1987"/>
        <v>4595000</v>
      </c>
      <c r="AI871" s="12">
        <f t="shared" si="1987"/>
        <v>3829166.666666667</v>
      </c>
      <c r="AJ871" s="12">
        <f t="shared" si="1987"/>
        <v>3063333.333333334</v>
      </c>
      <c r="AK871" s="12">
        <f t="shared" si="1987"/>
        <v>2297500.0000000009</v>
      </c>
      <c r="AL871" s="12">
        <f t="shared" si="1987"/>
        <v>1531666.6666666677</v>
      </c>
      <c r="AM871" s="12">
        <f t="shared" si="1987"/>
        <v>765833.33333333384</v>
      </c>
      <c r="AN871" s="12">
        <f t="shared" si="1987"/>
        <v>0</v>
      </c>
      <c r="AO871" s="12">
        <f t="shared" ref="AO871:BT871" si="1988">MAX(AO811, AO835*(1-AO145/$D871))</f>
        <v>0</v>
      </c>
      <c r="AP871" s="12">
        <f t="shared" si="1988"/>
        <v>0</v>
      </c>
      <c r="AQ871" s="12">
        <f t="shared" si="1988"/>
        <v>0</v>
      </c>
      <c r="AR871" s="12">
        <f t="shared" si="1988"/>
        <v>0</v>
      </c>
      <c r="AS871" s="12">
        <f t="shared" si="1988"/>
        <v>0</v>
      </c>
      <c r="AT871" s="12">
        <f t="shared" si="1988"/>
        <v>0</v>
      </c>
      <c r="AU871" s="12">
        <f t="shared" si="1988"/>
        <v>0</v>
      </c>
      <c r="AV871" s="12">
        <f t="shared" si="1988"/>
        <v>0</v>
      </c>
      <c r="AW871" s="12">
        <f t="shared" si="1988"/>
        <v>0</v>
      </c>
      <c r="AX871" s="12">
        <f t="shared" si="1988"/>
        <v>0</v>
      </c>
      <c r="AY871" s="12">
        <f t="shared" si="1988"/>
        <v>0</v>
      </c>
      <c r="AZ871" s="12">
        <f t="shared" si="1988"/>
        <v>0</v>
      </c>
      <c r="BA871" s="12">
        <f t="shared" si="1988"/>
        <v>0</v>
      </c>
      <c r="BB871" s="12">
        <f t="shared" si="1988"/>
        <v>0</v>
      </c>
      <c r="BC871" s="12">
        <f t="shared" si="1988"/>
        <v>0</v>
      </c>
      <c r="BD871" s="12">
        <f t="shared" si="1988"/>
        <v>0</v>
      </c>
      <c r="BE871" s="12">
        <f t="shared" si="1988"/>
        <v>0</v>
      </c>
      <c r="BF871" s="12">
        <f t="shared" si="1988"/>
        <v>0</v>
      </c>
      <c r="BG871" s="12">
        <f t="shared" si="1988"/>
        <v>0</v>
      </c>
      <c r="BH871" s="12">
        <f t="shared" si="1988"/>
        <v>0</v>
      </c>
      <c r="BI871" s="12">
        <f t="shared" si="1988"/>
        <v>0</v>
      </c>
      <c r="BJ871" s="12">
        <f t="shared" si="1988"/>
        <v>0</v>
      </c>
      <c r="BK871" s="12">
        <f t="shared" si="1988"/>
        <v>0</v>
      </c>
      <c r="BL871" s="12">
        <f t="shared" si="1988"/>
        <v>0</v>
      </c>
      <c r="BM871" s="12">
        <f t="shared" si="1988"/>
        <v>0</v>
      </c>
      <c r="BN871" s="12">
        <f t="shared" si="1988"/>
        <v>0</v>
      </c>
      <c r="BO871" s="12">
        <f t="shared" si="1988"/>
        <v>0</v>
      </c>
      <c r="BP871" s="12">
        <f t="shared" si="1988"/>
        <v>0</v>
      </c>
      <c r="BQ871" s="12">
        <f t="shared" si="1988"/>
        <v>0</v>
      </c>
      <c r="BR871" s="12">
        <f t="shared" si="1988"/>
        <v>0</v>
      </c>
      <c r="BS871" s="12">
        <f t="shared" si="1988"/>
        <v>0</v>
      </c>
      <c r="BT871" s="12">
        <f t="shared" si="1988"/>
        <v>0</v>
      </c>
      <c r="BU871" s="12">
        <f t="shared" ref="BU871:CZ871" si="1989">MAX(BU811, BU835*(1-BU145/$D871))</f>
        <v>0</v>
      </c>
      <c r="BV871" s="12">
        <f t="shared" si="1989"/>
        <v>0</v>
      </c>
      <c r="BW871" s="12">
        <f t="shared" si="1989"/>
        <v>0</v>
      </c>
      <c r="BX871" s="12">
        <f t="shared" si="1989"/>
        <v>0</v>
      </c>
      <c r="BY871" s="12">
        <f t="shared" si="1989"/>
        <v>0</v>
      </c>
      <c r="BZ871" s="12">
        <f t="shared" si="1989"/>
        <v>0</v>
      </c>
      <c r="CA871" s="12">
        <f t="shared" si="1989"/>
        <v>0</v>
      </c>
      <c r="CB871" s="12">
        <f t="shared" si="1989"/>
        <v>0</v>
      </c>
      <c r="CC871" s="12">
        <f t="shared" si="1989"/>
        <v>0</v>
      </c>
      <c r="CD871" s="12">
        <f t="shared" si="1989"/>
        <v>0</v>
      </c>
      <c r="CE871" s="12">
        <f t="shared" si="1989"/>
        <v>0</v>
      </c>
      <c r="CF871" s="12">
        <f t="shared" si="1989"/>
        <v>0</v>
      </c>
      <c r="CG871" s="12">
        <f t="shared" si="1989"/>
        <v>0</v>
      </c>
      <c r="CH871" s="12">
        <f t="shared" si="1989"/>
        <v>0</v>
      </c>
      <c r="CI871" s="12">
        <f t="shared" si="1989"/>
        <v>0</v>
      </c>
      <c r="CJ871" s="12">
        <f t="shared" si="1989"/>
        <v>0</v>
      </c>
      <c r="CK871" s="12">
        <f t="shared" si="1989"/>
        <v>0</v>
      </c>
      <c r="CL871" s="12">
        <f t="shared" si="1989"/>
        <v>0</v>
      </c>
      <c r="CM871" s="12">
        <f t="shared" si="1989"/>
        <v>0</v>
      </c>
      <c r="CN871" s="12">
        <f t="shared" si="1989"/>
        <v>0</v>
      </c>
      <c r="CO871" s="12">
        <f t="shared" si="1989"/>
        <v>0</v>
      </c>
      <c r="CP871" s="12">
        <f t="shared" si="1989"/>
        <v>0</v>
      </c>
      <c r="CQ871" s="12">
        <f t="shared" si="1989"/>
        <v>0</v>
      </c>
      <c r="CR871" s="12">
        <f t="shared" si="1989"/>
        <v>0</v>
      </c>
      <c r="CS871" s="12">
        <f t="shared" si="1989"/>
        <v>0</v>
      </c>
      <c r="CT871" s="12">
        <f t="shared" si="1989"/>
        <v>0</v>
      </c>
      <c r="CU871" s="12">
        <f t="shared" si="1989"/>
        <v>0</v>
      </c>
      <c r="CV871" s="12">
        <f t="shared" si="1989"/>
        <v>0</v>
      </c>
      <c r="CW871" s="12">
        <f t="shared" si="1989"/>
        <v>0</v>
      </c>
      <c r="CX871" s="12">
        <f t="shared" si="1989"/>
        <v>0</v>
      </c>
      <c r="CY871" s="12">
        <f t="shared" si="1989"/>
        <v>0</v>
      </c>
      <c r="CZ871" s="12">
        <f t="shared" si="1989"/>
        <v>0</v>
      </c>
      <c r="DA871" s="12">
        <f t="shared" ref="DA871:DY871" si="1990">MAX(DA811, DA835*(1-DA145/$D871))</f>
        <v>0</v>
      </c>
      <c r="DB871" s="12">
        <f t="shared" si="1990"/>
        <v>0</v>
      </c>
      <c r="DC871" s="12">
        <f t="shared" si="1990"/>
        <v>0</v>
      </c>
      <c r="DD871" s="12">
        <f t="shared" si="1990"/>
        <v>0</v>
      </c>
      <c r="DE871" s="12">
        <f t="shared" si="1990"/>
        <v>0</v>
      </c>
      <c r="DF871" s="12">
        <f t="shared" si="1990"/>
        <v>0</v>
      </c>
      <c r="DG871" s="12">
        <f t="shared" si="1990"/>
        <v>0</v>
      </c>
      <c r="DH871" s="12">
        <f t="shared" si="1990"/>
        <v>0</v>
      </c>
      <c r="DI871" s="12">
        <f t="shared" si="1990"/>
        <v>0</v>
      </c>
      <c r="DJ871" s="12">
        <f t="shared" si="1990"/>
        <v>0</v>
      </c>
      <c r="DK871" s="12">
        <f t="shared" si="1990"/>
        <v>0</v>
      </c>
      <c r="DL871" s="12">
        <f t="shared" si="1990"/>
        <v>0</v>
      </c>
      <c r="DM871" s="12">
        <f t="shared" si="1990"/>
        <v>0</v>
      </c>
      <c r="DN871" s="12">
        <f t="shared" si="1990"/>
        <v>0</v>
      </c>
      <c r="DO871" s="12">
        <f t="shared" si="1990"/>
        <v>0</v>
      </c>
      <c r="DP871" s="12">
        <f t="shared" si="1990"/>
        <v>0</v>
      </c>
      <c r="DQ871" s="12">
        <f t="shared" si="1990"/>
        <v>0</v>
      </c>
      <c r="DR871" s="12">
        <f t="shared" si="1990"/>
        <v>0</v>
      </c>
      <c r="DS871" s="12">
        <f t="shared" si="1990"/>
        <v>0</v>
      </c>
      <c r="DT871" s="12">
        <f t="shared" si="1990"/>
        <v>0</v>
      </c>
      <c r="DU871" s="12">
        <f t="shared" si="1990"/>
        <v>0</v>
      </c>
      <c r="DV871" s="12">
        <f t="shared" si="1990"/>
        <v>0</v>
      </c>
      <c r="DW871" s="12">
        <f t="shared" si="1990"/>
        <v>0</v>
      </c>
      <c r="DX871" s="12">
        <f t="shared" si="1990"/>
        <v>0</v>
      </c>
      <c r="DY871" s="12">
        <f t="shared" si="1990"/>
        <v>0</v>
      </c>
    </row>
    <row r="872" spans="2:129" x14ac:dyDescent="0.3">
      <c r="D872" s="128"/>
      <c r="E872" s="129"/>
      <c r="F872" s="128"/>
      <c r="I872" s="12"/>
      <c r="J872" s="12"/>
      <c r="K872" s="12"/>
      <c r="L872" s="12"/>
      <c r="M872" s="12"/>
      <c r="N872" s="12"/>
      <c r="O872" s="12"/>
      <c r="P872" s="12"/>
      <c r="Q872" s="12"/>
      <c r="R872" s="12"/>
      <c r="S872" s="12"/>
      <c r="T872" s="12"/>
      <c r="U872" s="12"/>
      <c r="V872" s="12"/>
      <c r="W872" s="12"/>
      <c r="X872" s="12"/>
      <c r="Y872" s="12"/>
      <c r="Z872" s="12"/>
      <c r="AA872" s="12"/>
      <c r="AB872" s="12"/>
      <c r="AC872" s="12"/>
      <c r="AD872" s="12"/>
      <c r="AE872" s="12"/>
      <c r="AF872" s="12"/>
      <c r="AG872" s="12"/>
      <c r="AH872" s="12"/>
      <c r="AI872" s="12"/>
      <c r="AJ872" s="12"/>
      <c r="AK872" s="12"/>
      <c r="AL872" s="12"/>
      <c r="AM872" s="12"/>
      <c r="AN872" s="12"/>
      <c r="AO872" s="12"/>
      <c r="AP872" s="12"/>
      <c r="AQ872" s="12"/>
      <c r="AR872" s="12"/>
      <c r="AS872" s="12"/>
      <c r="AT872" s="12"/>
      <c r="AU872" s="12"/>
      <c r="AV872" s="12"/>
      <c r="AW872" s="12"/>
      <c r="AX872" s="12"/>
      <c r="AY872" s="12"/>
      <c r="AZ872" s="12"/>
      <c r="BA872" s="12"/>
      <c r="BB872" s="12"/>
      <c r="BC872" s="12"/>
      <c r="BD872" s="12"/>
      <c r="BE872" s="12"/>
      <c r="BF872" s="12"/>
      <c r="BG872" s="12"/>
      <c r="BH872" s="12"/>
      <c r="BI872" s="12"/>
      <c r="BJ872" s="12"/>
      <c r="BK872" s="12"/>
      <c r="BL872" s="12"/>
      <c r="BM872" s="12"/>
      <c r="BN872" s="12"/>
      <c r="BO872" s="12"/>
      <c r="BP872" s="12"/>
      <c r="BQ872" s="12"/>
      <c r="BR872" s="12"/>
      <c r="BS872" s="12"/>
      <c r="BT872" s="12"/>
      <c r="BU872" s="12"/>
      <c r="BV872" s="12"/>
      <c r="BW872" s="12"/>
      <c r="BX872" s="12"/>
      <c r="BY872" s="12"/>
      <c r="BZ872" s="12"/>
      <c r="CA872" s="12"/>
      <c r="CB872" s="12"/>
      <c r="CC872" s="12"/>
      <c r="CD872" s="12"/>
      <c r="CE872" s="12"/>
      <c r="CF872" s="12"/>
      <c r="CG872" s="12"/>
      <c r="CH872" s="12"/>
      <c r="CI872" s="12"/>
      <c r="CJ872" s="12"/>
      <c r="CK872" s="12"/>
      <c r="CL872" s="12"/>
      <c r="CM872" s="12"/>
      <c r="CN872" s="12"/>
      <c r="CO872" s="12"/>
      <c r="CP872" s="12"/>
      <c r="CQ872" s="12"/>
      <c r="CR872" s="12"/>
      <c r="CS872" s="12"/>
      <c r="CT872" s="12"/>
      <c r="CU872" s="12"/>
      <c r="CV872" s="12"/>
      <c r="CW872" s="12"/>
      <c r="CX872" s="12"/>
      <c r="CY872" s="12"/>
      <c r="CZ872" s="12"/>
      <c r="DA872" s="12"/>
      <c r="DB872" s="12"/>
      <c r="DC872" s="12"/>
      <c r="DD872" s="12"/>
      <c r="DE872" s="12"/>
      <c r="DF872" s="12"/>
      <c r="DG872" s="12"/>
      <c r="DH872" s="12"/>
      <c r="DI872" s="12"/>
      <c r="DJ872" s="12"/>
      <c r="DK872" s="12"/>
      <c r="DL872" s="12"/>
      <c r="DM872" s="12"/>
      <c r="DN872" s="12"/>
      <c r="DO872" s="12"/>
      <c r="DP872" s="12"/>
      <c r="DQ872" s="12"/>
      <c r="DR872" s="12"/>
      <c r="DS872" s="12"/>
      <c r="DT872" s="12"/>
      <c r="DU872" s="12"/>
      <c r="DV872" s="12"/>
      <c r="DW872" s="12"/>
      <c r="DX872" s="12"/>
      <c r="DY872" s="12"/>
    </row>
    <row r="873" spans="2:129" x14ac:dyDescent="0.3">
      <c r="B873" s="2" t="str">
        <f>Product!$J$2</f>
        <v>Phase 3</v>
      </c>
      <c r="C873" s="2" t="str">
        <f>Product!$J$3</f>
        <v>50' Wide</v>
      </c>
      <c r="D873" s="128">
        <f>SUMIFS(INDEX(Product!$B$2:$U$97, MATCH(D863, Product!$B$2:$B$97, 0), ), Product!$B$2:$U$2, $B873, Product!$B$3:$U$3, $C873)</f>
        <v>30</v>
      </c>
      <c r="E873" s="129"/>
      <c r="F873" s="128"/>
      <c r="G873" s="11">
        <f>SUM(H873:DZ873)</f>
        <v>49877345.376813948</v>
      </c>
      <c r="I873" s="12">
        <f t="shared" ref="I873:AN873" si="1991">MAX(I813, I837*(1-I147/$D873))</f>
        <v>0</v>
      </c>
      <c r="J873" s="12">
        <f t="shared" si="1991"/>
        <v>5142.5797054539571</v>
      </c>
      <c r="K873" s="12">
        <f t="shared" si="1991"/>
        <v>41301.343259427093</v>
      </c>
      <c r="L873" s="12">
        <f t="shared" si="1991"/>
        <v>53354.264444084802</v>
      </c>
      <c r="M873" s="12">
        <f t="shared" si="1991"/>
        <v>69424.826023628411</v>
      </c>
      <c r="N873" s="12">
        <f t="shared" si="1991"/>
        <v>93530.66839294383</v>
      </c>
      <c r="O873" s="12">
        <f t="shared" si="1991"/>
        <v>141742.35313157467</v>
      </c>
      <c r="P873" s="12">
        <f t="shared" si="1991"/>
        <v>170669.36397475319</v>
      </c>
      <c r="Q873" s="12">
        <f t="shared" si="1991"/>
        <v>201203.43097588606</v>
      </c>
      <c r="R873" s="12">
        <f t="shared" si="1991"/>
        <v>232541.0260559961</v>
      </c>
      <c r="S873" s="12">
        <f t="shared" si="1991"/>
        <v>265485.67729406053</v>
      </c>
      <c r="T873" s="12">
        <f t="shared" si="1991"/>
        <v>323339.69898041757</v>
      </c>
      <c r="U873" s="12">
        <f t="shared" si="1991"/>
        <v>352266.70982359606</v>
      </c>
      <c r="V873" s="12">
        <f t="shared" si="1991"/>
        <v>371551.3837190484</v>
      </c>
      <c r="W873" s="12">
        <f t="shared" si="1991"/>
        <v>386014.88914063765</v>
      </c>
      <c r="X873" s="12">
        <f t="shared" si="1991"/>
        <v>390836.05761450075</v>
      </c>
      <c r="Y873" s="12">
        <f t="shared" si="1991"/>
        <v>390836.05761450075</v>
      </c>
      <c r="Z873" s="12">
        <f t="shared" si="1991"/>
        <v>390836.05761450075</v>
      </c>
      <c r="AA873" s="12">
        <f t="shared" si="1991"/>
        <v>390836.05761450075</v>
      </c>
      <c r="AB873" s="12">
        <f t="shared" si="1991"/>
        <v>390836.05761450075</v>
      </c>
      <c r="AC873" s="12">
        <f t="shared" si="1991"/>
        <v>390836.05761450075</v>
      </c>
      <c r="AD873" s="12">
        <f t="shared" si="1991"/>
        <v>390836.05761450075</v>
      </c>
      <c r="AE873" s="12">
        <f t="shared" si="1991"/>
        <v>390836.05761450075</v>
      </c>
      <c r="AF873" s="12">
        <f t="shared" si="1991"/>
        <v>390836.05761450075</v>
      </c>
      <c r="AG873" s="12">
        <f t="shared" si="1991"/>
        <v>990836.05761450075</v>
      </c>
      <c r="AH873" s="12">
        <f t="shared" si="1991"/>
        <v>990836.05761450075</v>
      </c>
      <c r="AI873" s="12">
        <f t="shared" si="1991"/>
        <v>1115836.0576145006</v>
      </c>
      <c r="AJ873" s="12">
        <f t="shared" si="1991"/>
        <v>1240836.0576145006</v>
      </c>
      <c r="AK873" s="12">
        <f t="shared" si="1991"/>
        <v>1365836.0576145006</v>
      </c>
      <c r="AL873" s="12">
        <f t="shared" si="1991"/>
        <v>1490836.0576145006</v>
      </c>
      <c r="AM873" s="12">
        <f t="shared" si="1991"/>
        <v>1615836.0576145006</v>
      </c>
      <c r="AN873" s="12">
        <f t="shared" si="1991"/>
        <v>1740836.0576145006</v>
      </c>
      <c r="AO873" s="12">
        <f t="shared" ref="AO873:BT873" si="1992">MAX(AO813, AO837*(1-AO147/$D873))</f>
        <v>2333683.052813292</v>
      </c>
      <c r="AP873" s="12">
        <f t="shared" si="1992"/>
        <v>2796530.0480120839</v>
      </c>
      <c r="AQ873" s="12">
        <f t="shared" si="1992"/>
        <v>3128127.0432108752</v>
      </c>
      <c r="AR873" s="12">
        <f t="shared" si="1992"/>
        <v>3327224.0384096676</v>
      </c>
      <c r="AS873" s="12">
        <f t="shared" si="1992"/>
        <v>4137500</v>
      </c>
      <c r="AT873" s="12">
        <f t="shared" si="1992"/>
        <v>4965000</v>
      </c>
      <c r="AU873" s="12">
        <f t="shared" si="1992"/>
        <v>4137500</v>
      </c>
      <c r="AV873" s="12">
        <f t="shared" si="1992"/>
        <v>3310000</v>
      </c>
      <c r="AW873" s="12">
        <f t="shared" si="1992"/>
        <v>2482500</v>
      </c>
      <c r="AX873" s="12">
        <f t="shared" si="1992"/>
        <v>1655000</v>
      </c>
      <c r="AY873" s="12">
        <f t="shared" si="1992"/>
        <v>827500</v>
      </c>
      <c r="AZ873" s="12">
        <f t="shared" si="1992"/>
        <v>0</v>
      </c>
      <c r="BA873" s="12">
        <f t="shared" si="1992"/>
        <v>0</v>
      </c>
      <c r="BB873" s="12">
        <f t="shared" si="1992"/>
        <v>0</v>
      </c>
      <c r="BC873" s="12">
        <f t="shared" si="1992"/>
        <v>0</v>
      </c>
      <c r="BD873" s="12">
        <f t="shared" si="1992"/>
        <v>0</v>
      </c>
      <c r="BE873" s="12">
        <f t="shared" si="1992"/>
        <v>0</v>
      </c>
      <c r="BF873" s="12">
        <f t="shared" si="1992"/>
        <v>0</v>
      </c>
      <c r="BG873" s="12">
        <f t="shared" si="1992"/>
        <v>0</v>
      </c>
      <c r="BH873" s="12">
        <f t="shared" si="1992"/>
        <v>0</v>
      </c>
      <c r="BI873" s="12">
        <f t="shared" si="1992"/>
        <v>0</v>
      </c>
      <c r="BJ873" s="12">
        <f t="shared" si="1992"/>
        <v>0</v>
      </c>
      <c r="BK873" s="12">
        <f t="shared" si="1992"/>
        <v>0</v>
      </c>
      <c r="BL873" s="12">
        <f t="shared" si="1992"/>
        <v>0</v>
      </c>
      <c r="BM873" s="12">
        <f t="shared" si="1992"/>
        <v>0</v>
      </c>
      <c r="BN873" s="12">
        <f t="shared" si="1992"/>
        <v>0</v>
      </c>
      <c r="BO873" s="12">
        <f t="shared" si="1992"/>
        <v>0</v>
      </c>
      <c r="BP873" s="12">
        <f t="shared" si="1992"/>
        <v>0</v>
      </c>
      <c r="BQ873" s="12">
        <f t="shared" si="1992"/>
        <v>0</v>
      </c>
      <c r="BR873" s="12">
        <f t="shared" si="1992"/>
        <v>0</v>
      </c>
      <c r="BS873" s="12">
        <f t="shared" si="1992"/>
        <v>0</v>
      </c>
      <c r="BT873" s="12">
        <f t="shared" si="1992"/>
        <v>0</v>
      </c>
      <c r="BU873" s="12">
        <f t="shared" ref="BU873:CZ873" si="1993">MAX(BU813, BU837*(1-BU147/$D873))</f>
        <v>0</v>
      </c>
      <c r="BV873" s="12">
        <f t="shared" si="1993"/>
        <v>0</v>
      </c>
      <c r="BW873" s="12">
        <f t="shared" si="1993"/>
        <v>0</v>
      </c>
      <c r="BX873" s="12">
        <f t="shared" si="1993"/>
        <v>0</v>
      </c>
      <c r="BY873" s="12">
        <f t="shared" si="1993"/>
        <v>0</v>
      </c>
      <c r="BZ873" s="12">
        <f t="shared" si="1993"/>
        <v>0</v>
      </c>
      <c r="CA873" s="12">
        <f t="shared" si="1993"/>
        <v>0</v>
      </c>
      <c r="CB873" s="12">
        <f t="shared" si="1993"/>
        <v>0</v>
      </c>
      <c r="CC873" s="12">
        <f t="shared" si="1993"/>
        <v>0</v>
      </c>
      <c r="CD873" s="12">
        <f t="shared" si="1993"/>
        <v>0</v>
      </c>
      <c r="CE873" s="12">
        <f t="shared" si="1993"/>
        <v>0</v>
      </c>
      <c r="CF873" s="12">
        <f t="shared" si="1993"/>
        <v>0</v>
      </c>
      <c r="CG873" s="12">
        <f t="shared" si="1993"/>
        <v>0</v>
      </c>
      <c r="CH873" s="12">
        <f t="shared" si="1993"/>
        <v>0</v>
      </c>
      <c r="CI873" s="12">
        <f t="shared" si="1993"/>
        <v>0</v>
      </c>
      <c r="CJ873" s="12">
        <f t="shared" si="1993"/>
        <v>0</v>
      </c>
      <c r="CK873" s="12">
        <f t="shared" si="1993"/>
        <v>0</v>
      </c>
      <c r="CL873" s="12">
        <f t="shared" si="1993"/>
        <v>0</v>
      </c>
      <c r="CM873" s="12">
        <f t="shared" si="1993"/>
        <v>0</v>
      </c>
      <c r="CN873" s="12">
        <f t="shared" si="1993"/>
        <v>0</v>
      </c>
      <c r="CO873" s="12">
        <f t="shared" si="1993"/>
        <v>0</v>
      </c>
      <c r="CP873" s="12">
        <f t="shared" si="1993"/>
        <v>0</v>
      </c>
      <c r="CQ873" s="12">
        <f t="shared" si="1993"/>
        <v>0</v>
      </c>
      <c r="CR873" s="12">
        <f t="shared" si="1993"/>
        <v>0</v>
      </c>
      <c r="CS873" s="12">
        <f t="shared" si="1993"/>
        <v>0</v>
      </c>
      <c r="CT873" s="12">
        <f t="shared" si="1993"/>
        <v>0</v>
      </c>
      <c r="CU873" s="12">
        <f t="shared" si="1993"/>
        <v>0</v>
      </c>
      <c r="CV873" s="12">
        <f t="shared" si="1993"/>
        <v>0</v>
      </c>
      <c r="CW873" s="12">
        <f t="shared" si="1993"/>
        <v>0</v>
      </c>
      <c r="CX873" s="12">
        <f t="shared" si="1993"/>
        <v>0</v>
      </c>
      <c r="CY873" s="12">
        <f t="shared" si="1993"/>
        <v>0</v>
      </c>
      <c r="CZ873" s="12">
        <f t="shared" si="1993"/>
        <v>0</v>
      </c>
      <c r="DA873" s="12">
        <f t="shared" ref="DA873:DY873" si="1994">MAX(DA813, DA837*(1-DA147/$D873))</f>
        <v>0</v>
      </c>
      <c r="DB873" s="12">
        <f t="shared" si="1994"/>
        <v>0</v>
      </c>
      <c r="DC873" s="12">
        <f t="shared" si="1994"/>
        <v>0</v>
      </c>
      <c r="DD873" s="12">
        <f t="shared" si="1994"/>
        <v>0</v>
      </c>
      <c r="DE873" s="12">
        <f t="shared" si="1994"/>
        <v>0</v>
      </c>
      <c r="DF873" s="12">
        <f t="shared" si="1994"/>
        <v>0</v>
      </c>
      <c r="DG873" s="12">
        <f t="shared" si="1994"/>
        <v>0</v>
      </c>
      <c r="DH873" s="12">
        <f t="shared" si="1994"/>
        <v>0</v>
      </c>
      <c r="DI873" s="12">
        <f t="shared" si="1994"/>
        <v>0</v>
      </c>
      <c r="DJ873" s="12">
        <f t="shared" si="1994"/>
        <v>0</v>
      </c>
      <c r="DK873" s="12">
        <f t="shared" si="1994"/>
        <v>0</v>
      </c>
      <c r="DL873" s="12">
        <f t="shared" si="1994"/>
        <v>0</v>
      </c>
      <c r="DM873" s="12">
        <f t="shared" si="1994"/>
        <v>0</v>
      </c>
      <c r="DN873" s="12">
        <f t="shared" si="1994"/>
        <v>0</v>
      </c>
      <c r="DO873" s="12">
        <f t="shared" si="1994"/>
        <v>0</v>
      </c>
      <c r="DP873" s="12">
        <f t="shared" si="1994"/>
        <v>0</v>
      </c>
      <c r="DQ873" s="12">
        <f t="shared" si="1994"/>
        <v>0</v>
      </c>
      <c r="DR873" s="12">
        <f t="shared" si="1994"/>
        <v>0</v>
      </c>
      <c r="DS873" s="12">
        <f t="shared" si="1994"/>
        <v>0</v>
      </c>
      <c r="DT873" s="12">
        <f t="shared" si="1994"/>
        <v>0</v>
      </c>
      <c r="DU873" s="12">
        <f t="shared" si="1994"/>
        <v>0</v>
      </c>
      <c r="DV873" s="12">
        <f t="shared" si="1994"/>
        <v>0</v>
      </c>
      <c r="DW873" s="12">
        <f t="shared" si="1994"/>
        <v>0</v>
      </c>
      <c r="DX873" s="12">
        <f t="shared" si="1994"/>
        <v>0</v>
      </c>
      <c r="DY873" s="12">
        <f t="shared" si="1994"/>
        <v>0</v>
      </c>
    </row>
    <row r="874" spans="2:129" x14ac:dyDescent="0.3">
      <c r="B874" s="2" t="str">
        <f>Product!$K$2</f>
        <v>Phase 3</v>
      </c>
      <c r="C874" s="2" t="str">
        <f>Product!$K$3</f>
        <v>60' Wide</v>
      </c>
      <c r="D874" s="128">
        <f>SUMIFS(INDEX(Product!$B$2:$U$97, MATCH(D863, Product!$B$2:$B$97, 0), ), Product!$B$2:$U$2, $B874, Product!$B$3:$U$3, $C874)</f>
        <v>30</v>
      </c>
      <c r="E874" s="129"/>
      <c r="F874" s="128"/>
      <c r="G874" s="11">
        <f>SUM(H874:DZ874)</f>
        <v>56391731.874089658</v>
      </c>
      <c r="I874" s="12">
        <f t="shared" ref="I874:AN874" si="1995">MAX(I814, I838*(1-I148/$D874))</f>
        <v>0</v>
      </c>
      <c r="J874" s="12">
        <f t="shared" si="1995"/>
        <v>6098.074122026218</v>
      </c>
      <c r="K874" s="12">
        <f t="shared" si="1995"/>
        <v>48975.157792523067</v>
      </c>
      <c r="L874" s="12">
        <f t="shared" si="1995"/>
        <v>63267.519016022015</v>
      </c>
      <c r="M874" s="12">
        <f t="shared" si="1995"/>
        <v>82324.00064735394</v>
      </c>
      <c r="N874" s="12">
        <f t="shared" si="1995"/>
        <v>110908.72309435184</v>
      </c>
      <c r="O874" s="12">
        <f t="shared" si="1995"/>
        <v>168078.16798834765</v>
      </c>
      <c r="P874" s="12">
        <f t="shared" si="1995"/>
        <v>202379.83492474511</v>
      </c>
      <c r="Q874" s="12">
        <f t="shared" si="1995"/>
        <v>238587.15002427579</v>
      </c>
      <c r="R874" s="12">
        <f t="shared" si="1995"/>
        <v>275747.28920537303</v>
      </c>
      <c r="S874" s="12">
        <f t="shared" si="1995"/>
        <v>314813.07654960349</v>
      </c>
      <c r="T874" s="12">
        <f t="shared" si="1995"/>
        <v>383416.41042239842</v>
      </c>
      <c r="U874" s="12">
        <f t="shared" si="1995"/>
        <v>417718.07735879591</v>
      </c>
      <c r="V874" s="12">
        <f t="shared" si="1995"/>
        <v>440585.85531639424</v>
      </c>
      <c r="W874" s="12">
        <f t="shared" si="1995"/>
        <v>457736.68878459296</v>
      </c>
      <c r="X874" s="12">
        <f t="shared" si="1995"/>
        <v>463453.63327399251</v>
      </c>
      <c r="Y874" s="12">
        <f t="shared" si="1995"/>
        <v>463453.63327399251</v>
      </c>
      <c r="Z874" s="12">
        <f t="shared" si="1995"/>
        <v>463453.63327399251</v>
      </c>
      <c r="AA874" s="12">
        <f t="shared" si="1995"/>
        <v>463453.63327399251</v>
      </c>
      <c r="AB874" s="12">
        <f t="shared" si="1995"/>
        <v>463453.63327399251</v>
      </c>
      <c r="AC874" s="12">
        <f t="shared" si="1995"/>
        <v>463453.63327399251</v>
      </c>
      <c r="AD874" s="12">
        <f t="shared" si="1995"/>
        <v>463453.63327399251</v>
      </c>
      <c r="AE874" s="12">
        <f t="shared" si="1995"/>
        <v>463453.63327399251</v>
      </c>
      <c r="AF874" s="12">
        <f t="shared" si="1995"/>
        <v>463453.63327399251</v>
      </c>
      <c r="AG874" s="12">
        <f t="shared" si="1995"/>
        <v>1063453.6332739925</v>
      </c>
      <c r="AH874" s="12">
        <f t="shared" si="1995"/>
        <v>1063453.6332739925</v>
      </c>
      <c r="AI874" s="12">
        <f t="shared" si="1995"/>
        <v>1188453.6332739925</v>
      </c>
      <c r="AJ874" s="12">
        <f t="shared" si="1995"/>
        <v>1313453.6332739925</v>
      </c>
      <c r="AK874" s="12">
        <f t="shared" si="1995"/>
        <v>1438453.6332739925</v>
      </c>
      <c r="AL874" s="12">
        <f t="shared" si="1995"/>
        <v>1563453.6332739925</v>
      </c>
      <c r="AM874" s="12">
        <f t="shared" si="1995"/>
        <v>1688453.6332739925</v>
      </c>
      <c r="AN874" s="12">
        <f t="shared" si="1995"/>
        <v>1813453.6332739925</v>
      </c>
      <c r="AO874" s="12">
        <f t="shared" ref="AO874:BT874" si="1996">MAX(AO814, AO838*(1-AO148/$D874))</f>
        <v>2400249.1638344931</v>
      </c>
      <c r="AP874" s="12">
        <f t="shared" si="1996"/>
        <v>2857044.6943949941</v>
      </c>
      <c r="AQ874" s="12">
        <f t="shared" si="1996"/>
        <v>3182590.2249554945</v>
      </c>
      <c r="AR874" s="12">
        <f t="shared" si="1996"/>
        <v>3925000</v>
      </c>
      <c r="AS874" s="12">
        <f t="shared" si="1996"/>
        <v>4906250</v>
      </c>
      <c r="AT874" s="12">
        <f t="shared" si="1996"/>
        <v>5887500</v>
      </c>
      <c r="AU874" s="12">
        <f t="shared" si="1996"/>
        <v>4906250</v>
      </c>
      <c r="AV874" s="12">
        <f t="shared" si="1996"/>
        <v>3925000</v>
      </c>
      <c r="AW874" s="12">
        <f t="shared" si="1996"/>
        <v>2943750</v>
      </c>
      <c r="AX874" s="12">
        <f t="shared" si="1996"/>
        <v>1962500</v>
      </c>
      <c r="AY874" s="12">
        <f t="shared" si="1996"/>
        <v>981250</v>
      </c>
      <c r="AZ874" s="12">
        <f t="shared" si="1996"/>
        <v>0</v>
      </c>
      <c r="BA874" s="12">
        <f t="shared" si="1996"/>
        <v>0</v>
      </c>
      <c r="BB874" s="12">
        <f t="shared" si="1996"/>
        <v>0</v>
      </c>
      <c r="BC874" s="12">
        <f t="shared" si="1996"/>
        <v>0</v>
      </c>
      <c r="BD874" s="12">
        <f t="shared" si="1996"/>
        <v>0</v>
      </c>
      <c r="BE874" s="12">
        <f t="shared" si="1996"/>
        <v>0</v>
      </c>
      <c r="BF874" s="12">
        <f t="shared" si="1996"/>
        <v>0</v>
      </c>
      <c r="BG874" s="12">
        <f t="shared" si="1996"/>
        <v>0</v>
      </c>
      <c r="BH874" s="12">
        <f t="shared" si="1996"/>
        <v>0</v>
      </c>
      <c r="BI874" s="12">
        <f t="shared" si="1996"/>
        <v>0</v>
      </c>
      <c r="BJ874" s="12">
        <f t="shared" si="1996"/>
        <v>0</v>
      </c>
      <c r="BK874" s="12">
        <f t="shared" si="1996"/>
        <v>0</v>
      </c>
      <c r="BL874" s="12">
        <f t="shared" si="1996"/>
        <v>0</v>
      </c>
      <c r="BM874" s="12">
        <f t="shared" si="1996"/>
        <v>0</v>
      </c>
      <c r="BN874" s="12">
        <f t="shared" si="1996"/>
        <v>0</v>
      </c>
      <c r="BO874" s="12">
        <f t="shared" si="1996"/>
        <v>0</v>
      </c>
      <c r="BP874" s="12">
        <f t="shared" si="1996"/>
        <v>0</v>
      </c>
      <c r="BQ874" s="12">
        <f t="shared" si="1996"/>
        <v>0</v>
      </c>
      <c r="BR874" s="12">
        <f t="shared" si="1996"/>
        <v>0</v>
      </c>
      <c r="BS874" s="12">
        <f t="shared" si="1996"/>
        <v>0</v>
      </c>
      <c r="BT874" s="12">
        <f t="shared" si="1996"/>
        <v>0</v>
      </c>
      <c r="BU874" s="12">
        <f t="shared" ref="BU874:CZ874" si="1997">MAX(BU814, BU838*(1-BU148/$D874))</f>
        <v>0</v>
      </c>
      <c r="BV874" s="12">
        <f t="shared" si="1997"/>
        <v>0</v>
      </c>
      <c r="BW874" s="12">
        <f t="shared" si="1997"/>
        <v>0</v>
      </c>
      <c r="BX874" s="12">
        <f t="shared" si="1997"/>
        <v>0</v>
      </c>
      <c r="BY874" s="12">
        <f t="shared" si="1997"/>
        <v>0</v>
      </c>
      <c r="BZ874" s="12">
        <f t="shared" si="1997"/>
        <v>0</v>
      </c>
      <c r="CA874" s="12">
        <f t="shared" si="1997"/>
        <v>0</v>
      </c>
      <c r="CB874" s="12">
        <f t="shared" si="1997"/>
        <v>0</v>
      </c>
      <c r="CC874" s="12">
        <f t="shared" si="1997"/>
        <v>0</v>
      </c>
      <c r="CD874" s="12">
        <f t="shared" si="1997"/>
        <v>0</v>
      </c>
      <c r="CE874" s="12">
        <f t="shared" si="1997"/>
        <v>0</v>
      </c>
      <c r="CF874" s="12">
        <f t="shared" si="1997"/>
        <v>0</v>
      </c>
      <c r="CG874" s="12">
        <f t="shared" si="1997"/>
        <v>0</v>
      </c>
      <c r="CH874" s="12">
        <f t="shared" si="1997"/>
        <v>0</v>
      </c>
      <c r="CI874" s="12">
        <f t="shared" si="1997"/>
        <v>0</v>
      </c>
      <c r="CJ874" s="12">
        <f t="shared" si="1997"/>
        <v>0</v>
      </c>
      <c r="CK874" s="12">
        <f t="shared" si="1997"/>
        <v>0</v>
      </c>
      <c r="CL874" s="12">
        <f t="shared" si="1997"/>
        <v>0</v>
      </c>
      <c r="CM874" s="12">
        <f t="shared" si="1997"/>
        <v>0</v>
      </c>
      <c r="CN874" s="12">
        <f t="shared" si="1997"/>
        <v>0</v>
      </c>
      <c r="CO874" s="12">
        <f t="shared" si="1997"/>
        <v>0</v>
      </c>
      <c r="CP874" s="12">
        <f t="shared" si="1997"/>
        <v>0</v>
      </c>
      <c r="CQ874" s="12">
        <f t="shared" si="1997"/>
        <v>0</v>
      </c>
      <c r="CR874" s="12">
        <f t="shared" si="1997"/>
        <v>0</v>
      </c>
      <c r="CS874" s="12">
        <f t="shared" si="1997"/>
        <v>0</v>
      </c>
      <c r="CT874" s="12">
        <f t="shared" si="1997"/>
        <v>0</v>
      </c>
      <c r="CU874" s="12">
        <f t="shared" si="1997"/>
        <v>0</v>
      </c>
      <c r="CV874" s="12">
        <f t="shared" si="1997"/>
        <v>0</v>
      </c>
      <c r="CW874" s="12">
        <f t="shared" si="1997"/>
        <v>0</v>
      </c>
      <c r="CX874" s="12">
        <f t="shared" si="1997"/>
        <v>0</v>
      </c>
      <c r="CY874" s="12">
        <f t="shared" si="1997"/>
        <v>0</v>
      </c>
      <c r="CZ874" s="12">
        <f t="shared" si="1997"/>
        <v>0</v>
      </c>
      <c r="DA874" s="12">
        <f t="shared" ref="DA874:DY874" si="1998">MAX(DA814, DA838*(1-DA148/$D874))</f>
        <v>0</v>
      </c>
      <c r="DB874" s="12">
        <f t="shared" si="1998"/>
        <v>0</v>
      </c>
      <c r="DC874" s="12">
        <f t="shared" si="1998"/>
        <v>0</v>
      </c>
      <c r="DD874" s="12">
        <f t="shared" si="1998"/>
        <v>0</v>
      </c>
      <c r="DE874" s="12">
        <f t="shared" si="1998"/>
        <v>0</v>
      </c>
      <c r="DF874" s="12">
        <f t="shared" si="1998"/>
        <v>0</v>
      </c>
      <c r="DG874" s="12">
        <f t="shared" si="1998"/>
        <v>0</v>
      </c>
      <c r="DH874" s="12">
        <f t="shared" si="1998"/>
        <v>0</v>
      </c>
      <c r="DI874" s="12">
        <f t="shared" si="1998"/>
        <v>0</v>
      </c>
      <c r="DJ874" s="12">
        <f t="shared" si="1998"/>
        <v>0</v>
      </c>
      <c r="DK874" s="12">
        <f t="shared" si="1998"/>
        <v>0</v>
      </c>
      <c r="DL874" s="12">
        <f t="shared" si="1998"/>
        <v>0</v>
      </c>
      <c r="DM874" s="12">
        <f t="shared" si="1998"/>
        <v>0</v>
      </c>
      <c r="DN874" s="12">
        <f t="shared" si="1998"/>
        <v>0</v>
      </c>
      <c r="DO874" s="12">
        <f t="shared" si="1998"/>
        <v>0</v>
      </c>
      <c r="DP874" s="12">
        <f t="shared" si="1998"/>
        <v>0</v>
      </c>
      <c r="DQ874" s="12">
        <f t="shared" si="1998"/>
        <v>0</v>
      </c>
      <c r="DR874" s="12">
        <f t="shared" si="1998"/>
        <v>0</v>
      </c>
      <c r="DS874" s="12">
        <f t="shared" si="1998"/>
        <v>0</v>
      </c>
      <c r="DT874" s="12">
        <f t="shared" si="1998"/>
        <v>0</v>
      </c>
      <c r="DU874" s="12">
        <f t="shared" si="1998"/>
        <v>0</v>
      </c>
      <c r="DV874" s="12">
        <f t="shared" si="1998"/>
        <v>0</v>
      </c>
      <c r="DW874" s="12">
        <f t="shared" si="1998"/>
        <v>0</v>
      </c>
      <c r="DX874" s="12">
        <f t="shared" si="1998"/>
        <v>0</v>
      </c>
      <c r="DY874" s="12">
        <f t="shared" si="1998"/>
        <v>0</v>
      </c>
    </row>
    <row r="875" spans="2:129" x14ac:dyDescent="0.3">
      <c r="B875" s="2" t="str">
        <f>Product!$L$2</f>
        <v>Phase 3</v>
      </c>
      <c r="C875" s="2" t="str">
        <f>Product!$L$3</f>
        <v>75' Wide</v>
      </c>
      <c r="D875" s="128">
        <f>SUMIFS(INDEX(Product!$B$2:$U$97, MATCH(D863, Product!$B$2:$B$97, 0), ), Product!$B$2:$U$2, $B875, Product!$B$3:$U$3, $C875)</f>
        <v>20</v>
      </c>
      <c r="E875" s="129"/>
      <c r="F875" s="128"/>
      <c r="G875" s="11">
        <f>SUM(H875:DZ875)</f>
        <v>42474530.722339109</v>
      </c>
      <c r="I875" s="12">
        <f t="shared" ref="I875:AN875" si="1999">MAX(I815, I839*(1-I149/$D875))</f>
        <v>0</v>
      </c>
      <c r="J875" s="12">
        <f t="shared" si="1999"/>
        <v>4759.3461725198249</v>
      </c>
      <c r="K875" s="12">
        <f t="shared" si="1999"/>
        <v>38223.498948049848</v>
      </c>
      <c r="L875" s="12">
        <f t="shared" si="1999"/>
        <v>49378.21653989319</v>
      </c>
      <c r="M875" s="12">
        <f t="shared" si="1999"/>
        <v>64251.173329017642</v>
      </c>
      <c r="N875" s="12">
        <f t="shared" si="1999"/>
        <v>86560.608512704319</v>
      </c>
      <c r="O875" s="12">
        <f t="shared" si="1999"/>
        <v>131179.47888007769</v>
      </c>
      <c r="P875" s="12">
        <f t="shared" si="1999"/>
        <v>157950.8011005017</v>
      </c>
      <c r="Q875" s="12">
        <f t="shared" si="1999"/>
        <v>186209.41899983818</v>
      </c>
      <c r="R875" s="12">
        <f t="shared" si="1999"/>
        <v>215211.68473863087</v>
      </c>
      <c r="S875" s="12">
        <f t="shared" si="1999"/>
        <v>245701.24615633598</v>
      </c>
      <c r="T875" s="12">
        <f t="shared" si="1999"/>
        <v>299243.89059718401</v>
      </c>
      <c r="U875" s="12">
        <f t="shared" si="1999"/>
        <v>326015.21281760803</v>
      </c>
      <c r="V875" s="12">
        <f t="shared" si="1999"/>
        <v>343862.76096455735</v>
      </c>
      <c r="W875" s="12">
        <f t="shared" si="1999"/>
        <v>357248.42207476939</v>
      </c>
      <c r="X875" s="12">
        <f t="shared" si="1999"/>
        <v>361710.30911150674</v>
      </c>
      <c r="Y875" s="12">
        <f t="shared" si="1999"/>
        <v>361710.30911150674</v>
      </c>
      <c r="Z875" s="12">
        <f t="shared" si="1999"/>
        <v>361710.30911150674</v>
      </c>
      <c r="AA875" s="12">
        <f t="shared" si="1999"/>
        <v>361710.30911150674</v>
      </c>
      <c r="AB875" s="12">
        <f t="shared" si="1999"/>
        <v>361710.30911150674</v>
      </c>
      <c r="AC875" s="12">
        <f t="shared" si="1999"/>
        <v>361710.30911150674</v>
      </c>
      <c r="AD875" s="12">
        <f t="shared" si="1999"/>
        <v>361710.30911150674</v>
      </c>
      <c r="AE875" s="12">
        <f t="shared" si="1999"/>
        <v>361710.30911150674</v>
      </c>
      <c r="AF875" s="12">
        <f t="shared" si="1999"/>
        <v>361710.30911150674</v>
      </c>
      <c r="AG875" s="12">
        <f t="shared" si="1999"/>
        <v>761710.30911150668</v>
      </c>
      <c r="AH875" s="12">
        <f t="shared" si="1999"/>
        <v>761710.30911150668</v>
      </c>
      <c r="AI875" s="12">
        <f t="shared" si="1999"/>
        <v>845043.64244484005</v>
      </c>
      <c r="AJ875" s="12">
        <f t="shared" si="1999"/>
        <v>928376.97577817342</v>
      </c>
      <c r="AK875" s="12">
        <f t="shared" si="1999"/>
        <v>1011710.3091115068</v>
      </c>
      <c r="AL875" s="12">
        <f t="shared" si="1999"/>
        <v>1095043.6424448402</v>
      </c>
      <c r="AM875" s="12">
        <f t="shared" si="1999"/>
        <v>1178376.9757781734</v>
      </c>
      <c r="AN875" s="12">
        <f t="shared" si="1999"/>
        <v>1261710.3091115067</v>
      </c>
      <c r="AO875" s="12">
        <f t="shared" ref="AO875:BT875" si="2000">MAX(AO815, AO839*(1-AO149/$D875))</f>
        <v>1648512.2277966589</v>
      </c>
      <c r="AP875" s="12">
        <f t="shared" si="2000"/>
        <v>1948647.4798151446</v>
      </c>
      <c r="AQ875" s="12">
        <f t="shared" si="2000"/>
        <v>2297500</v>
      </c>
      <c r="AR875" s="12">
        <f t="shared" si="2000"/>
        <v>3063333.3333333335</v>
      </c>
      <c r="AS875" s="12">
        <f t="shared" si="2000"/>
        <v>3829166.666666667</v>
      </c>
      <c r="AT875" s="12">
        <f t="shared" si="2000"/>
        <v>4595000</v>
      </c>
      <c r="AU875" s="12">
        <f t="shared" si="2000"/>
        <v>3829166.666666667</v>
      </c>
      <c r="AV875" s="12">
        <f t="shared" si="2000"/>
        <v>3063333.333333334</v>
      </c>
      <c r="AW875" s="12">
        <f t="shared" si="2000"/>
        <v>2297500.0000000009</v>
      </c>
      <c r="AX875" s="12">
        <f t="shared" si="2000"/>
        <v>1531666.6666666677</v>
      </c>
      <c r="AY875" s="12">
        <f t="shared" si="2000"/>
        <v>765833.33333333384</v>
      </c>
      <c r="AZ875" s="12">
        <f t="shared" si="2000"/>
        <v>0</v>
      </c>
      <c r="BA875" s="12">
        <f t="shared" si="2000"/>
        <v>0</v>
      </c>
      <c r="BB875" s="12">
        <f t="shared" si="2000"/>
        <v>0</v>
      </c>
      <c r="BC875" s="12">
        <f t="shared" si="2000"/>
        <v>0</v>
      </c>
      <c r="BD875" s="12">
        <f t="shared" si="2000"/>
        <v>0</v>
      </c>
      <c r="BE875" s="12">
        <f t="shared" si="2000"/>
        <v>0</v>
      </c>
      <c r="BF875" s="12">
        <f t="shared" si="2000"/>
        <v>0</v>
      </c>
      <c r="BG875" s="12">
        <f t="shared" si="2000"/>
        <v>0</v>
      </c>
      <c r="BH875" s="12">
        <f t="shared" si="2000"/>
        <v>0</v>
      </c>
      <c r="BI875" s="12">
        <f t="shared" si="2000"/>
        <v>0</v>
      </c>
      <c r="BJ875" s="12">
        <f t="shared" si="2000"/>
        <v>0</v>
      </c>
      <c r="BK875" s="12">
        <f t="shared" si="2000"/>
        <v>0</v>
      </c>
      <c r="BL875" s="12">
        <f t="shared" si="2000"/>
        <v>0</v>
      </c>
      <c r="BM875" s="12">
        <f t="shared" si="2000"/>
        <v>0</v>
      </c>
      <c r="BN875" s="12">
        <f t="shared" si="2000"/>
        <v>0</v>
      </c>
      <c r="BO875" s="12">
        <f t="shared" si="2000"/>
        <v>0</v>
      </c>
      <c r="BP875" s="12">
        <f t="shared" si="2000"/>
        <v>0</v>
      </c>
      <c r="BQ875" s="12">
        <f t="shared" si="2000"/>
        <v>0</v>
      </c>
      <c r="BR875" s="12">
        <f t="shared" si="2000"/>
        <v>0</v>
      </c>
      <c r="BS875" s="12">
        <f t="shared" si="2000"/>
        <v>0</v>
      </c>
      <c r="BT875" s="12">
        <f t="shared" si="2000"/>
        <v>0</v>
      </c>
      <c r="BU875" s="12">
        <f t="shared" ref="BU875:CZ875" si="2001">MAX(BU815, BU839*(1-BU149/$D875))</f>
        <v>0</v>
      </c>
      <c r="BV875" s="12">
        <f t="shared" si="2001"/>
        <v>0</v>
      </c>
      <c r="BW875" s="12">
        <f t="shared" si="2001"/>
        <v>0</v>
      </c>
      <c r="BX875" s="12">
        <f t="shared" si="2001"/>
        <v>0</v>
      </c>
      <c r="BY875" s="12">
        <f t="shared" si="2001"/>
        <v>0</v>
      </c>
      <c r="BZ875" s="12">
        <f t="shared" si="2001"/>
        <v>0</v>
      </c>
      <c r="CA875" s="12">
        <f t="shared" si="2001"/>
        <v>0</v>
      </c>
      <c r="CB875" s="12">
        <f t="shared" si="2001"/>
        <v>0</v>
      </c>
      <c r="CC875" s="12">
        <f t="shared" si="2001"/>
        <v>0</v>
      </c>
      <c r="CD875" s="12">
        <f t="shared" si="2001"/>
        <v>0</v>
      </c>
      <c r="CE875" s="12">
        <f t="shared" si="2001"/>
        <v>0</v>
      </c>
      <c r="CF875" s="12">
        <f t="shared" si="2001"/>
        <v>0</v>
      </c>
      <c r="CG875" s="12">
        <f t="shared" si="2001"/>
        <v>0</v>
      </c>
      <c r="CH875" s="12">
        <f t="shared" si="2001"/>
        <v>0</v>
      </c>
      <c r="CI875" s="12">
        <f t="shared" si="2001"/>
        <v>0</v>
      </c>
      <c r="CJ875" s="12">
        <f t="shared" si="2001"/>
        <v>0</v>
      </c>
      <c r="CK875" s="12">
        <f t="shared" si="2001"/>
        <v>0</v>
      </c>
      <c r="CL875" s="12">
        <f t="shared" si="2001"/>
        <v>0</v>
      </c>
      <c r="CM875" s="12">
        <f t="shared" si="2001"/>
        <v>0</v>
      </c>
      <c r="CN875" s="12">
        <f t="shared" si="2001"/>
        <v>0</v>
      </c>
      <c r="CO875" s="12">
        <f t="shared" si="2001"/>
        <v>0</v>
      </c>
      <c r="CP875" s="12">
        <f t="shared" si="2001"/>
        <v>0</v>
      </c>
      <c r="CQ875" s="12">
        <f t="shared" si="2001"/>
        <v>0</v>
      </c>
      <c r="CR875" s="12">
        <f t="shared" si="2001"/>
        <v>0</v>
      </c>
      <c r="CS875" s="12">
        <f t="shared" si="2001"/>
        <v>0</v>
      </c>
      <c r="CT875" s="12">
        <f t="shared" si="2001"/>
        <v>0</v>
      </c>
      <c r="CU875" s="12">
        <f t="shared" si="2001"/>
        <v>0</v>
      </c>
      <c r="CV875" s="12">
        <f t="shared" si="2001"/>
        <v>0</v>
      </c>
      <c r="CW875" s="12">
        <f t="shared" si="2001"/>
        <v>0</v>
      </c>
      <c r="CX875" s="12">
        <f t="shared" si="2001"/>
        <v>0</v>
      </c>
      <c r="CY875" s="12">
        <f t="shared" si="2001"/>
        <v>0</v>
      </c>
      <c r="CZ875" s="12">
        <f t="shared" si="2001"/>
        <v>0</v>
      </c>
      <c r="DA875" s="12">
        <f t="shared" ref="DA875:DY875" si="2002">MAX(DA815, DA839*(1-DA149/$D875))</f>
        <v>0</v>
      </c>
      <c r="DB875" s="12">
        <f t="shared" si="2002"/>
        <v>0</v>
      </c>
      <c r="DC875" s="12">
        <f t="shared" si="2002"/>
        <v>0</v>
      </c>
      <c r="DD875" s="12">
        <f t="shared" si="2002"/>
        <v>0</v>
      </c>
      <c r="DE875" s="12">
        <f t="shared" si="2002"/>
        <v>0</v>
      </c>
      <c r="DF875" s="12">
        <f t="shared" si="2002"/>
        <v>0</v>
      </c>
      <c r="DG875" s="12">
        <f t="shared" si="2002"/>
        <v>0</v>
      </c>
      <c r="DH875" s="12">
        <f t="shared" si="2002"/>
        <v>0</v>
      </c>
      <c r="DI875" s="12">
        <f t="shared" si="2002"/>
        <v>0</v>
      </c>
      <c r="DJ875" s="12">
        <f t="shared" si="2002"/>
        <v>0</v>
      </c>
      <c r="DK875" s="12">
        <f t="shared" si="2002"/>
        <v>0</v>
      </c>
      <c r="DL875" s="12">
        <f t="shared" si="2002"/>
        <v>0</v>
      </c>
      <c r="DM875" s="12">
        <f t="shared" si="2002"/>
        <v>0</v>
      </c>
      <c r="DN875" s="12">
        <f t="shared" si="2002"/>
        <v>0</v>
      </c>
      <c r="DO875" s="12">
        <f t="shared" si="2002"/>
        <v>0</v>
      </c>
      <c r="DP875" s="12">
        <f t="shared" si="2002"/>
        <v>0</v>
      </c>
      <c r="DQ875" s="12">
        <f t="shared" si="2002"/>
        <v>0</v>
      </c>
      <c r="DR875" s="12">
        <f t="shared" si="2002"/>
        <v>0</v>
      </c>
      <c r="DS875" s="12">
        <f t="shared" si="2002"/>
        <v>0</v>
      </c>
      <c r="DT875" s="12">
        <f t="shared" si="2002"/>
        <v>0</v>
      </c>
      <c r="DU875" s="12">
        <f t="shared" si="2002"/>
        <v>0</v>
      </c>
      <c r="DV875" s="12">
        <f t="shared" si="2002"/>
        <v>0</v>
      </c>
      <c r="DW875" s="12">
        <f t="shared" si="2002"/>
        <v>0</v>
      </c>
      <c r="DX875" s="12">
        <f t="shared" si="2002"/>
        <v>0</v>
      </c>
      <c r="DY875" s="12">
        <f t="shared" si="2002"/>
        <v>0</v>
      </c>
    </row>
    <row r="876" spans="2:129" x14ac:dyDescent="0.3">
      <c r="D876" s="128"/>
      <c r="E876" s="129"/>
      <c r="F876" s="128"/>
      <c r="I876" s="12"/>
      <c r="J876" s="12"/>
      <c r="K876" s="12"/>
      <c r="L876" s="12"/>
      <c r="M876" s="12"/>
      <c r="N876" s="12"/>
      <c r="O876" s="12"/>
      <c r="P876" s="12"/>
      <c r="Q876" s="12"/>
      <c r="R876" s="12"/>
      <c r="S876" s="12"/>
      <c r="T876" s="12"/>
      <c r="U876" s="12"/>
      <c r="V876" s="12"/>
      <c r="W876" s="12"/>
      <c r="X876" s="12"/>
      <c r="Y876" s="12"/>
      <c r="Z876" s="12"/>
      <c r="AA876" s="12"/>
      <c r="AB876" s="12"/>
      <c r="AC876" s="12"/>
      <c r="AD876" s="12"/>
      <c r="AE876" s="12"/>
      <c r="AF876" s="12"/>
      <c r="AG876" s="12"/>
      <c r="AH876" s="12"/>
      <c r="AI876" s="12"/>
      <c r="AJ876" s="12"/>
      <c r="AK876" s="12"/>
      <c r="AL876" s="12"/>
      <c r="AM876" s="12"/>
      <c r="AN876" s="12"/>
      <c r="AO876" s="12"/>
      <c r="AP876" s="12"/>
      <c r="AQ876" s="12"/>
      <c r="AR876" s="12"/>
      <c r="AS876" s="12"/>
      <c r="AT876" s="12"/>
      <c r="AU876" s="12"/>
      <c r="AV876" s="12"/>
      <c r="AW876" s="12"/>
      <c r="AX876" s="12"/>
      <c r="AY876" s="12"/>
      <c r="AZ876" s="12"/>
      <c r="BA876" s="12"/>
      <c r="BB876" s="12"/>
      <c r="BC876" s="12"/>
      <c r="BD876" s="12"/>
      <c r="BE876" s="12"/>
      <c r="BF876" s="12"/>
      <c r="BG876" s="12"/>
      <c r="BH876" s="12"/>
      <c r="BI876" s="12"/>
      <c r="BJ876" s="12"/>
      <c r="BK876" s="12"/>
      <c r="BL876" s="12"/>
      <c r="BM876" s="12"/>
      <c r="BN876" s="12"/>
      <c r="BO876" s="12"/>
      <c r="BP876" s="12"/>
      <c r="BQ876" s="12"/>
      <c r="BR876" s="12"/>
      <c r="BS876" s="12"/>
      <c r="BT876" s="12"/>
      <c r="BU876" s="12"/>
      <c r="BV876" s="12"/>
      <c r="BW876" s="12"/>
      <c r="BX876" s="12"/>
      <c r="BY876" s="12"/>
      <c r="BZ876" s="12"/>
      <c r="CA876" s="12"/>
      <c r="CB876" s="12"/>
      <c r="CC876" s="12"/>
      <c r="CD876" s="12"/>
      <c r="CE876" s="12"/>
      <c r="CF876" s="12"/>
      <c r="CG876" s="12"/>
      <c r="CH876" s="12"/>
      <c r="CI876" s="12"/>
      <c r="CJ876" s="12"/>
      <c r="CK876" s="12"/>
      <c r="CL876" s="12"/>
      <c r="CM876" s="12"/>
      <c r="CN876" s="12"/>
      <c r="CO876" s="12"/>
      <c r="CP876" s="12"/>
      <c r="CQ876" s="12"/>
      <c r="CR876" s="12"/>
      <c r="CS876" s="12"/>
      <c r="CT876" s="12"/>
      <c r="CU876" s="12"/>
      <c r="CV876" s="12"/>
      <c r="CW876" s="12"/>
      <c r="CX876" s="12"/>
      <c r="CY876" s="12"/>
      <c r="CZ876" s="12"/>
      <c r="DA876" s="12"/>
      <c r="DB876" s="12"/>
      <c r="DC876" s="12"/>
      <c r="DD876" s="12"/>
      <c r="DE876" s="12"/>
      <c r="DF876" s="12"/>
      <c r="DG876" s="12"/>
      <c r="DH876" s="12"/>
      <c r="DI876" s="12"/>
      <c r="DJ876" s="12"/>
      <c r="DK876" s="12"/>
      <c r="DL876" s="12"/>
      <c r="DM876" s="12"/>
      <c r="DN876" s="12"/>
      <c r="DO876" s="12"/>
      <c r="DP876" s="12"/>
      <c r="DQ876" s="12"/>
      <c r="DR876" s="12"/>
      <c r="DS876" s="12"/>
      <c r="DT876" s="12"/>
      <c r="DU876" s="12"/>
      <c r="DV876" s="12"/>
      <c r="DW876" s="12"/>
      <c r="DX876" s="12"/>
      <c r="DY876" s="12"/>
    </row>
    <row r="877" spans="2:129" x14ac:dyDescent="0.3">
      <c r="B877" s="2" t="str">
        <f>Product!$M$2</f>
        <v>Phase 4</v>
      </c>
      <c r="C877" s="2" t="str">
        <f>Product!$M$3</f>
        <v>50' Wide</v>
      </c>
      <c r="D877" s="128">
        <f>SUMIFS(INDEX(Product!$B$2:$U$97, MATCH(D863, Product!$B$2:$B$97, 0), ), Product!$B$2:$U$2, $B877, Product!$B$3:$U$3, $C877)</f>
        <v>30</v>
      </c>
      <c r="E877" s="129"/>
      <c r="F877" s="128"/>
      <c r="G877" s="11">
        <f>SUM(H877:DZ877)</f>
        <v>54567378.068187959</v>
      </c>
      <c r="I877" s="12">
        <f t="shared" ref="I877:AN877" si="2003">MAX(I817, I841*(1-I151/$D877))</f>
        <v>0</v>
      </c>
      <c r="J877" s="12">
        <f t="shared" si="2003"/>
        <v>5142.5797054539571</v>
      </c>
      <c r="K877" s="12">
        <f t="shared" si="2003"/>
        <v>41301.343259427093</v>
      </c>
      <c r="L877" s="12">
        <f t="shared" si="2003"/>
        <v>53354.264444084802</v>
      </c>
      <c r="M877" s="12">
        <f t="shared" si="2003"/>
        <v>69424.826023628411</v>
      </c>
      <c r="N877" s="12">
        <f t="shared" si="2003"/>
        <v>93530.66839294383</v>
      </c>
      <c r="O877" s="12">
        <f t="shared" si="2003"/>
        <v>141742.35313157467</v>
      </c>
      <c r="P877" s="12">
        <f t="shared" si="2003"/>
        <v>170669.36397475319</v>
      </c>
      <c r="Q877" s="12">
        <f t="shared" si="2003"/>
        <v>201203.43097588606</v>
      </c>
      <c r="R877" s="12">
        <f t="shared" si="2003"/>
        <v>232541.0260559961</v>
      </c>
      <c r="S877" s="12">
        <f t="shared" si="2003"/>
        <v>265485.67729406053</v>
      </c>
      <c r="T877" s="12">
        <f t="shared" si="2003"/>
        <v>323339.69898041757</v>
      </c>
      <c r="U877" s="12">
        <f t="shared" si="2003"/>
        <v>352266.70982359606</v>
      </c>
      <c r="V877" s="12">
        <f t="shared" si="2003"/>
        <v>371551.3837190484</v>
      </c>
      <c r="W877" s="12">
        <f t="shared" si="2003"/>
        <v>386014.88914063765</v>
      </c>
      <c r="X877" s="12">
        <f t="shared" si="2003"/>
        <v>390836.05761450075</v>
      </c>
      <c r="Y877" s="12">
        <f t="shared" si="2003"/>
        <v>390836.05761450075</v>
      </c>
      <c r="Z877" s="12">
        <f t="shared" si="2003"/>
        <v>390836.05761450075</v>
      </c>
      <c r="AA877" s="12">
        <f t="shared" si="2003"/>
        <v>390836.05761450075</v>
      </c>
      <c r="AB877" s="12">
        <f t="shared" si="2003"/>
        <v>390836.05761450075</v>
      </c>
      <c r="AC877" s="12">
        <f t="shared" si="2003"/>
        <v>390836.05761450075</v>
      </c>
      <c r="AD877" s="12">
        <f t="shared" si="2003"/>
        <v>390836.05761450075</v>
      </c>
      <c r="AE877" s="12">
        <f t="shared" si="2003"/>
        <v>390836.05761450075</v>
      </c>
      <c r="AF877" s="12">
        <f t="shared" si="2003"/>
        <v>390836.05761450075</v>
      </c>
      <c r="AG877" s="12">
        <f t="shared" si="2003"/>
        <v>390836.05761450075</v>
      </c>
      <c r="AH877" s="12">
        <f t="shared" si="2003"/>
        <v>390836.05761450075</v>
      </c>
      <c r="AI877" s="12">
        <f t="shared" si="2003"/>
        <v>390836.05761450075</v>
      </c>
      <c r="AJ877" s="12">
        <f t="shared" si="2003"/>
        <v>390836.05761450075</v>
      </c>
      <c r="AK877" s="12">
        <f t="shared" si="2003"/>
        <v>390836.05761450075</v>
      </c>
      <c r="AL877" s="12">
        <f t="shared" si="2003"/>
        <v>390836.05761450075</v>
      </c>
      <c r="AM877" s="12">
        <f t="shared" si="2003"/>
        <v>390836.05761450075</v>
      </c>
      <c r="AN877" s="12">
        <f t="shared" si="2003"/>
        <v>390836.05761450075</v>
      </c>
      <c r="AO877" s="12">
        <f t="shared" ref="AO877:BT877" si="2004">MAX(AO817, AO841*(1-AO151/$D877))</f>
        <v>390836.05761450075</v>
      </c>
      <c r="AP877" s="12">
        <f t="shared" si="2004"/>
        <v>390836.05761450075</v>
      </c>
      <c r="AQ877" s="12">
        <f t="shared" si="2004"/>
        <v>390836.05761450075</v>
      </c>
      <c r="AR877" s="12">
        <f t="shared" si="2004"/>
        <v>390836.05761450075</v>
      </c>
      <c r="AS877" s="12">
        <f t="shared" si="2004"/>
        <v>990836.05761450075</v>
      </c>
      <c r="AT877" s="12">
        <f t="shared" si="2004"/>
        <v>990836.05761450075</v>
      </c>
      <c r="AU877" s="12">
        <f t="shared" si="2004"/>
        <v>1115836.0576145006</v>
      </c>
      <c r="AV877" s="12">
        <f t="shared" si="2004"/>
        <v>1240836.0576145006</v>
      </c>
      <c r="AW877" s="12">
        <f t="shared" si="2004"/>
        <v>1365836.0576145006</v>
      </c>
      <c r="AX877" s="12">
        <f t="shared" si="2004"/>
        <v>1490836.0576145006</v>
      </c>
      <c r="AY877" s="12">
        <f t="shared" si="2004"/>
        <v>1615836.0576145006</v>
      </c>
      <c r="AZ877" s="12">
        <f t="shared" si="2004"/>
        <v>1740836.0576145006</v>
      </c>
      <c r="BA877" s="12">
        <f t="shared" si="2004"/>
        <v>2333683.052813292</v>
      </c>
      <c r="BB877" s="12">
        <f t="shared" si="2004"/>
        <v>2796530.0480120839</v>
      </c>
      <c r="BC877" s="12">
        <f t="shared" si="2004"/>
        <v>3128127.0432108752</v>
      </c>
      <c r="BD877" s="12">
        <f t="shared" si="2004"/>
        <v>3327224.0384096676</v>
      </c>
      <c r="BE877" s="12">
        <f t="shared" si="2004"/>
        <v>4137500</v>
      </c>
      <c r="BF877" s="12">
        <f t="shared" si="2004"/>
        <v>4965000</v>
      </c>
      <c r="BG877" s="12">
        <f t="shared" si="2004"/>
        <v>4137500</v>
      </c>
      <c r="BH877" s="12">
        <f t="shared" si="2004"/>
        <v>3310000</v>
      </c>
      <c r="BI877" s="12">
        <f t="shared" si="2004"/>
        <v>2482500</v>
      </c>
      <c r="BJ877" s="12">
        <f t="shared" si="2004"/>
        <v>1655000</v>
      </c>
      <c r="BK877" s="12">
        <f t="shared" si="2004"/>
        <v>827500</v>
      </c>
      <c r="BL877" s="12">
        <f t="shared" si="2004"/>
        <v>0</v>
      </c>
      <c r="BM877" s="12">
        <f t="shared" si="2004"/>
        <v>0</v>
      </c>
      <c r="BN877" s="12">
        <f t="shared" si="2004"/>
        <v>0</v>
      </c>
      <c r="BO877" s="12">
        <f t="shared" si="2004"/>
        <v>0</v>
      </c>
      <c r="BP877" s="12">
        <f t="shared" si="2004"/>
        <v>0</v>
      </c>
      <c r="BQ877" s="12">
        <f t="shared" si="2004"/>
        <v>0</v>
      </c>
      <c r="BR877" s="12">
        <f t="shared" si="2004"/>
        <v>0</v>
      </c>
      <c r="BS877" s="12">
        <f t="shared" si="2004"/>
        <v>0</v>
      </c>
      <c r="BT877" s="12">
        <f t="shared" si="2004"/>
        <v>0</v>
      </c>
      <c r="BU877" s="12">
        <f t="shared" ref="BU877:CZ877" si="2005">MAX(BU817, BU841*(1-BU151/$D877))</f>
        <v>0</v>
      </c>
      <c r="BV877" s="12">
        <f t="shared" si="2005"/>
        <v>0</v>
      </c>
      <c r="BW877" s="12">
        <f t="shared" si="2005"/>
        <v>0</v>
      </c>
      <c r="BX877" s="12">
        <f t="shared" si="2005"/>
        <v>0</v>
      </c>
      <c r="BY877" s="12">
        <f t="shared" si="2005"/>
        <v>0</v>
      </c>
      <c r="BZ877" s="12">
        <f t="shared" si="2005"/>
        <v>0</v>
      </c>
      <c r="CA877" s="12">
        <f t="shared" si="2005"/>
        <v>0</v>
      </c>
      <c r="CB877" s="12">
        <f t="shared" si="2005"/>
        <v>0</v>
      </c>
      <c r="CC877" s="12">
        <f t="shared" si="2005"/>
        <v>0</v>
      </c>
      <c r="CD877" s="12">
        <f t="shared" si="2005"/>
        <v>0</v>
      </c>
      <c r="CE877" s="12">
        <f t="shared" si="2005"/>
        <v>0</v>
      </c>
      <c r="CF877" s="12">
        <f t="shared" si="2005"/>
        <v>0</v>
      </c>
      <c r="CG877" s="12">
        <f t="shared" si="2005"/>
        <v>0</v>
      </c>
      <c r="CH877" s="12">
        <f t="shared" si="2005"/>
        <v>0</v>
      </c>
      <c r="CI877" s="12">
        <f t="shared" si="2005"/>
        <v>0</v>
      </c>
      <c r="CJ877" s="12">
        <f t="shared" si="2005"/>
        <v>0</v>
      </c>
      <c r="CK877" s="12">
        <f t="shared" si="2005"/>
        <v>0</v>
      </c>
      <c r="CL877" s="12">
        <f t="shared" si="2005"/>
        <v>0</v>
      </c>
      <c r="CM877" s="12">
        <f t="shared" si="2005"/>
        <v>0</v>
      </c>
      <c r="CN877" s="12">
        <f t="shared" si="2005"/>
        <v>0</v>
      </c>
      <c r="CO877" s="12">
        <f t="shared" si="2005"/>
        <v>0</v>
      </c>
      <c r="CP877" s="12">
        <f t="shared" si="2005"/>
        <v>0</v>
      </c>
      <c r="CQ877" s="12">
        <f t="shared" si="2005"/>
        <v>0</v>
      </c>
      <c r="CR877" s="12">
        <f t="shared" si="2005"/>
        <v>0</v>
      </c>
      <c r="CS877" s="12">
        <f t="shared" si="2005"/>
        <v>0</v>
      </c>
      <c r="CT877" s="12">
        <f t="shared" si="2005"/>
        <v>0</v>
      </c>
      <c r="CU877" s="12">
        <f t="shared" si="2005"/>
        <v>0</v>
      </c>
      <c r="CV877" s="12">
        <f t="shared" si="2005"/>
        <v>0</v>
      </c>
      <c r="CW877" s="12">
        <f t="shared" si="2005"/>
        <v>0</v>
      </c>
      <c r="CX877" s="12">
        <f t="shared" si="2005"/>
        <v>0</v>
      </c>
      <c r="CY877" s="12">
        <f t="shared" si="2005"/>
        <v>0</v>
      </c>
      <c r="CZ877" s="12">
        <f t="shared" si="2005"/>
        <v>0</v>
      </c>
      <c r="DA877" s="12">
        <f t="shared" ref="DA877:DY877" si="2006">MAX(DA817, DA841*(1-DA151/$D877))</f>
        <v>0</v>
      </c>
      <c r="DB877" s="12">
        <f t="shared" si="2006"/>
        <v>0</v>
      </c>
      <c r="DC877" s="12">
        <f t="shared" si="2006"/>
        <v>0</v>
      </c>
      <c r="DD877" s="12">
        <f t="shared" si="2006"/>
        <v>0</v>
      </c>
      <c r="DE877" s="12">
        <f t="shared" si="2006"/>
        <v>0</v>
      </c>
      <c r="DF877" s="12">
        <f t="shared" si="2006"/>
        <v>0</v>
      </c>
      <c r="DG877" s="12">
        <f t="shared" si="2006"/>
        <v>0</v>
      </c>
      <c r="DH877" s="12">
        <f t="shared" si="2006"/>
        <v>0</v>
      </c>
      <c r="DI877" s="12">
        <f t="shared" si="2006"/>
        <v>0</v>
      </c>
      <c r="DJ877" s="12">
        <f t="shared" si="2006"/>
        <v>0</v>
      </c>
      <c r="DK877" s="12">
        <f t="shared" si="2006"/>
        <v>0</v>
      </c>
      <c r="DL877" s="12">
        <f t="shared" si="2006"/>
        <v>0</v>
      </c>
      <c r="DM877" s="12">
        <f t="shared" si="2006"/>
        <v>0</v>
      </c>
      <c r="DN877" s="12">
        <f t="shared" si="2006"/>
        <v>0</v>
      </c>
      <c r="DO877" s="12">
        <f t="shared" si="2006"/>
        <v>0</v>
      </c>
      <c r="DP877" s="12">
        <f t="shared" si="2006"/>
        <v>0</v>
      </c>
      <c r="DQ877" s="12">
        <f t="shared" si="2006"/>
        <v>0</v>
      </c>
      <c r="DR877" s="12">
        <f t="shared" si="2006"/>
        <v>0</v>
      </c>
      <c r="DS877" s="12">
        <f t="shared" si="2006"/>
        <v>0</v>
      </c>
      <c r="DT877" s="12">
        <f t="shared" si="2006"/>
        <v>0</v>
      </c>
      <c r="DU877" s="12">
        <f t="shared" si="2006"/>
        <v>0</v>
      </c>
      <c r="DV877" s="12">
        <f t="shared" si="2006"/>
        <v>0</v>
      </c>
      <c r="DW877" s="12">
        <f t="shared" si="2006"/>
        <v>0</v>
      </c>
      <c r="DX877" s="12">
        <f t="shared" si="2006"/>
        <v>0</v>
      </c>
      <c r="DY877" s="12">
        <f t="shared" si="2006"/>
        <v>0</v>
      </c>
    </row>
    <row r="878" spans="2:129" x14ac:dyDescent="0.3">
      <c r="B878" s="2" t="str">
        <f>Product!$N$2</f>
        <v>Phase 4</v>
      </c>
      <c r="C878" s="2" t="str">
        <f>Product!$N$3</f>
        <v>60' Wide</v>
      </c>
      <c r="D878" s="128">
        <f>SUMIFS(INDEX(Product!$B$2:$U$97, MATCH(D863, Product!$B$2:$B$97, 0), ), Product!$B$2:$U$2, $B878, Product!$B$3:$U$3, $C878)</f>
        <v>30</v>
      </c>
      <c r="E878" s="129"/>
      <c r="F878" s="128"/>
      <c r="G878" s="11">
        <f>SUM(H878:DZ878)</f>
        <v>61953175.473377571</v>
      </c>
      <c r="I878" s="12">
        <f t="shared" ref="I878:AN878" si="2007">MAX(I818, I842*(1-I152/$D878))</f>
        <v>0</v>
      </c>
      <c r="J878" s="12">
        <f t="shared" si="2007"/>
        <v>6098.074122026218</v>
      </c>
      <c r="K878" s="12">
        <f t="shared" si="2007"/>
        <v>48975.157792523067</v>
      </c>
      <c r="L878" s="12">
        <f t="shared" si="2007"/>
        <v>63267.519016022015</v>
      </c>
      <c r="M878" s="12">
        <f t="shared" si="2007"/>
        <v>82324.00064735394</v>
      </c>
      <c r="N878" s="12">
        <f t="shared" si="2007"/>
        <v>110908.72309435184</v>
      </c>
      <c r="O878" s="12">
        <f t="shared" si="2007"/>
        <v>168078.16798834765</v>
      </c>
      <c r="P878" s="12">
        <f t="shared" si="2007"/>
        <v>202379.83492474511</v>
      </c>
      <c r="Q878" s="12">
        <f t="shared" si="2007"/>
        <v>238587.15002427579</v>
      </c>
      <c r="R878" s="12">
        <f t="shared" si="2007"/>
        <v>275747.28920537303</v>
      </c>
      <c r="S878" s="12">
        <f t="shared" si="2007"/>
        <v>314813.07654960349</v>
      </c>
      <c r="T878" s="12">
        <f t="shared" si="2007"/>
        <v>383416.41042239842</v>
      </c>
      <c r="U878" s="12">
        <f t="shared" si="2007"/>
        <v>417718.07735879591</v>
      </c>
      <c r="V878" s="12">
        <f t="shared" si="2007"/>
        <v>440585.85531639424</v>
      </c>
      <c r="W878" s="12">
        <f t="shared" si="2007"/>
        <v>457736.68878459296</v>
      </c>
      <c r="X878" s="12">
        <f t="shared" si="2007"/>
        <v>463453.63327399251</v>
      </c>
      <c r="Y878" s="12">
        <f t="shared" si="2007"/>
        <v>463453.63327399251</v>
      </c>
      <c r="Z878" s="12">
        <f t="shared" si="2007"/>
        <v>463453.63327399251</v>
      </c>
      <c r="AA878" s="12">
        <f t="shared" si="2007"/>
        <v>463453.63327399251</v>
      </c>
      <c r="AB878" s="12">
        <f t="shared" si="2007"/>
        <v>463453.63327399251</v>
      </c>
      <c r="AC878" s="12">
        <f t="shared" si="2007"/>
        <v>463453.63327399251</v>
      </c>
      <c r="AD878" s="12">
        <f t="shared" si="2007"/>
        <v>463453.63327399251</v>
      </c>
      <c r="AE878" s="12">
        <f t="shared" si="2007"/>
        <v>463453.63327399251</v>
      </c>
      <c r="AF878" s="12">
        <f t="shared" si="2007"/>
        <v>463453.63327399251</v>
      </c>
      <c r="AG878" s="12">
        <f t="shared" si="2007"/>
        <v>463453.63327399251</v>
      </c>
      <c r="AH878" s="12">
        <f t="shared" si="2007"/>
        <v>463453.63327399251</v>
      </c>
      <c r="AI878" s="12">
        <f t="shared" si="2007"/>
        <v>463453.63327399251</v>
      </c>
      <c r="AJ878" s="12">
        <f t="shared" si="2007"/>
        <v>463453.63327399251</v>
      </c>
      <c r="AK878" s="12">
        <f t="shared" si="2007"/>
        <v>463453.63327399251</v>
      </c>
      <c r="AL878" s="12">
        <f t="shared" si="2007"/>
        <v>463453.63327399251</v>
      </c>
      <c r="AM878" s="12">
        <f t="shared" si="2007"/>
        <v>463453.63327399251</v>
      </c>
      <c r="AN878" s="12">
        <f t="shared" si="2007"/>
        <v>463453.63327399251</v>
      </c>
      <c r="AO878" s="12">
        <f t="shared" ref="AO878:BT878" si="2008">MAX(AO818, AO842*(1-AO152/$D878))</f>
        <v>463453.63327399251</v>
      </c>
      <c r="AP878" s="12">
        <f t="shared" si="2008"/>
        <v>463453.63327399251</v>
      </c>
      <c r="AQ878" s="12">
        <f t="shared" si="2008"/>
        <v>463453.63327399251</v>
      </c>
      <c r="AR878" s="12">
        <f t="shared" si="2008"/>
        <v>463453.63327399251</v>
      </c>
      <c r="AS878" s="12">
        <f t="shared" si="2008"/>
        <v>1063453.6332739925</v>
      </c>
      <c r="AT878" s="12">
        <f t="shared" si="2008"/>
        <v>1063453.6332739925</v>
      </c>
      <c r="AU878" s="12">
        <f t="shared" si="2008"/>
        <v>1188453.6332739925</v>
      </c>
      <c r="AV878" s="12">
        <f t="shared" si="2008"/>
        <v>1313453.6332739925</v>
      </c>
      <c r="AW878" s="12">
        <f t="shared" si="2008"/>
        <v>1438453.6332739925</v>
      </c>
      <c r="AX878" s="12">
        <f t="shared" si="2008"/>
        <v>1563453.6332739925</v>
      </c>
      <c r="AY878" s="12">
        <f t="shared" si="2008"/>
        <v>1688453.6332739925</v>
      </c>
      <c r="AZ878" s="12">
        <f t="shared" si="2008"/>
        <v>1813453.6332739925</v>
      </c>
      <c r="BA878" s="12">
        <f t="shared" si="2008"/>
        <v>2400249.1638344931</v>
      </c>
      <c r="BB878" s="12">
        <f t="shared" si="2008"/>
        <v>2857044.6943949941</v>
      </c>
      <c r="BC878" s="12">
        <f t="shared" si="2008"/>
        <v>3182590.2249554945</v>
      </c>
      <c r="BD878" s="12">
        <f t="shared" si="2008"/>
        <v>3925000</v>
      </c>
      <c r="BE878" s="12">
        <f t="shared" si="2008"/>
        <v>4906250</v>
      </c>
      <c r="BF878" s="12">
        <f t="shared" si="2008"/>
        <v>5887500</v>
      </c>
      <c r="BG878" s="12">
        <f t="shared" si="2008"/>
        <v>4906250</v>
      </c>
      <c r="BH878" s="12">
        <f t="shared" si="2008"/>
        <v>3925000</v>
      </c>
      <c r="BI878" s="12">
        <f t="shared" si="2008"/>
        <v>2943750</v>
      </c>
      <c r="BJ878" s="12">
        <f t="shared" si="2008"/>
        <v>1962500</v>
      </c>
      <c r="BK878" s="12">
        <f t="shared" si="2008"/>
        <v>981250</v>
      </c>
      <c r="BL878" s="12">
        <f t="shared" si="2008"/>
        <v>0</v>
      </c>
      <c r="BM878" s="12">
        <f t="shared" si="2008"/>
        <v>0</v>
      </c>
      <c r="BN878" s="12">
        <f t="shared" si="2008"/>
        <v>0</v>
      </c>
      <c r="BO878" s="12">
        <f t="shared" si="2008"/>
        <v>0</v>
      </c>
      <c r="BP878" s="12">
        <f t="shared" si="2008"/>
        <v>0</v>
      </c>
      <c r="BQ878" s="12">
        <f t="shared" si="2008"/>
        <v>0</v>
      </c>
      <c r="BR878" s="12">
        <f t="shared" si="2008"/>
        <v>0</v>
      </c>
      <c r="BS878" s="12">
        <f t="shared" si="2008"/>
        <v>0</v>
      </c>
      <c r="BT878" s="12">
        <f t="shared" si="2008"/>
        <v>0</v>
      </c>
      <c r="BU878" s="12">
        <f t="shared" ref="BU878:CZ878" si="2009">MAX(BU818, BU842*(1-BU152/$D878))</f>
        <v>0</v>
      </c>
      <c r="BV878" s="12">
        <f t="shared" si="2009"/>
        <v>0</v>
      </c>
      <c r="BW878" s="12">
        <f t="shared" si="2009"/>
        <v>0</v>
      </c>
      <c r="BX878" s="12">
        <f t="shared" si="2009"/>
        <v>0</v>
      </c>
      <c r="BY878" s="12">
        <f t="shared" si="2009"/>
        <v>0</v>
      </c>
      <c r="BZ878" s="12">
        <f t="shared" si="2009"/>
        <v>0</v>
      </c>
      <c r="CA878" s="12">
        <f t="shared" si="2009"/>
        <v>0</v>
      </c>
      <c r="CB878" s="12">
        <f t="shared" si="2009"/>
        <v>0</v>
      </c>
      <c r="CC878" s="12">
        <f t="shared" si="2009"/>
        <v>0</v>
      </c>
      <c r="CD878" s="12">
        <f t="shared" si="2009"/>
        <v>0</v>
      </c>
      <c r="CE878" s="12">
        <f t="shared" si="2009"/>
        <v>0</v>
      </c>
      <c r="CF878" s="12">
        <f t="shared" si="2009"/>
        <v>0</v>
      </c>
      <c r="CG878" s="12">
        <f t="shared" si="2009"/>
        <v>0</v>
      </c>
      <c r="CH878" s="12">
        <f t="shared" si="2009"/>
        <v>0</v>
      </c>
      <c r="CI878" s="12">
        <f t="shared" si="2009"/>
        <v>0</v>
      </c>
      <c r="CJ878" s="12">
        <f t="shared" si="2009"/>
        <v>0</v>
      </c>
      <c r="CK878" s="12">
        <f t="shared" si="2009"/>
        <v>0</v>
      </c>
      <c r="CL878" s="12">
        <f t="shared" si="2009"/>
        <v>0</v>
      </c>
      <c r="CM878" s="12">
        <f t="shared" si="2009"/>
        <v>0</v>
      </c>
      <c r="CN878" s="12">
        <f t="shared" si="2009"/>
        <v>0</v>
      </c>
      <c r="CO878" s="12">
        <f t="shared" si="2009"/>
        <v>0</v>
      </c>
      <c r="CP878" s="12">
        <f t="shared" si="2009"/>
        <v>0</v>
      </c>
      <c r="CQ878" s="12">
        <f t="shared" si="2009"/>
        <v>0</v>
      </c>
      <c r="CR878" s="12">
        <f t="shared" si="2009"/>
        <v>0</v>
      </c>
      <c r="CS878" s="12">
        <f t="shared" si="2009"/>
        <v>0</v>
      </c>
      <c r="CT878" s="12">
        <f t="shared" si="2009"/>
        <v>0</v>
      </c>
      <c r="CU878" s="12">
        <f t="shared" si="2009"/>
        <v>0</v>
      </c>
      <c r="CV878" s="12">
        <f t="shared" si="2009"/>
        <v>0</v>
      </c>
      <c r="CW878" s="12">
        <f t="shared" si="2009"/>
        <v>0</v>
      </c>
      <c r="CX878" s="12">
        <f t="shared" si="2009"/>
        <v>0</v>
      </c>
      <c r="CY878" s="12">
        <f t="shared" si="2009"/>
        <v>0</v>
      </c>
      <c r="CZ878" s="12">
        <f t="shared" si="2009"/>
        <v>0</v>
      </c>
      <c r="DA878" s="12">
        <f t="shared" ref="DA878:DY878" si="2010">MAX(DA818, DA842*(1-DA152/$D878))</f>
        <v>0</v>
      </c>
      <c r="DB878" s="12">
        <f t="shared" si="2010"/>
        <v>0</v>
      </c>
      <c r="DC878" s="12">
        <f t="shared" si="2010"/>
        <v>0</v>
      </c>
      <c r="DD878" s="12">
        <f t="shared" si="2010"/>
        <v>0</v>
      </c>
      <c r="DE878" s="12">
        <f t="shared" si="2010"/>
        <v>0</v>
      </c>
      <c r="DF878" s="12">
        <f t="shared" si="2010"/>
        <v>0</v>
      </c>
      <c r="DG878" s="12">
        <f t="shared" si="2010"/>
        <v>0</v>
      </c>
      <c r="DH878" s="12">
        <f t="shared" si="2010"/>
        <v>0</v>
      </c>
      <c r="DI878" s="12">
        <f t="shared" si="2010"/>
        <v>0</v>
      </c>
      <c r="DJ878" s="12">
        <f t="shared" si="2010"/>
        <v>0</v>
      </c>
      <c r="DK878" s="12">
        <f t="shared" si="2010"/>
        <v>0</v>
      </c>
      <c r="DL878" s="12">
        <f t="shared" si="2010"/>
        <v>0</v>
      </c>
      <c r="DM878" s="12">
        <f t="shared" si="2010"/>
        <v>0</v>
      </c>
      <c r="DN878" s="12">
        <f t="shared" si="2010"/>
        <v>0</v>
      </c>
      <c r="DO878" s="12">
        <f t="shared" si="2010"/>
        <v>0</v>
      </c>
      <c r="DP878" s="12">
        <f t="shared" si="2010"/>
        <v>0</v>
      </c>
      <c r="DQ878" s="12">
        <f t="shared" si="2010"/>
        <v>0</v>
      </c>
      <c r="DR878" s="12">
        <f t="shared" si="2010"/>
        <v>0</v>
      </c>
      <c r="DS878" s="12">
        <f t="shared" si="2010"/>
        <v>0</v>
      </c>
      <c r="DT878" s="12">
        <f t="shared" si="2010"/>
        <v>0</v>
      </c>
      <c r="DU878" s="12">
        <f t="shared" si="2010"/>
        <v>0</v>
      </c>
      <c r="DV878" s="12">
        <f t="shared" si="2010"/>
        <v>0</v>
      </c>
      <c r="DW878" s="12">
        <f t="shared" si="2010"/>
        <v>0</v>
      </c>
      <c r="DX878" s="12">
        <f t="shared" si="2010"/>
        <v>0</v>
      </c>
      <c r="DY878" s="12">
        <f t="shared" si="2010"/>
        <v>0</v>
      </c>
    </row>
    <row r="879" spans="2:129" x14ac:dyDescent="0.3">
      <c r="B879" s="2" t="str">
        <f>Product!$O$2</f>
        <v>Phase 4</v>
      </c>
      <c r="C879" s="2" t="str">
        <f>Product!$O$3</f>
        <v>75' Wide</v>
      </c>
      <c r="D879" s="128">
        <f>SUMIFS(INDEX(Product!$B$2:$U$97, MATCH(D863, Product!$B$2:$B$97, 0), ), Product!$B$2:$U$2, $B879, Product!$B$3:$U$3, $C879)</f>
        <v>20</v>
      </c>
      <c r="E879" s="129"/>
      <c r="F879" s="128"/>
      <c r="G879" s="11">
        <f>SUM(H879:DZ879)</f>
        <v>46815054.431677192</v>
      </c>
      <c r="I879" s="12">
        <f t="shared" ref="I879:AN879" si="2011">MAX(I819, I843*(1-I153/$D879))</f>
        <v>0</v>
      </c>
      <c r="J879" s="12">
        <f t="shared" si="2011"/>
        <v>4759.3461725198249</v>
      </c>
      <c r="K879" s="12">
        <f t="shared" si="2011"/>
        <v>38223.498948049848</v>
      </c>
      <c r="L879" s="12">
        <f t="shared" si="2011"/>
        <v>49378.21653989319</v>
      </c>
      <c r="M879" s="12">
        <f t="shared" si="2011"/>
        <v>64251.173329017642</v>
      </c>
      <c r="N879" s="12">
        <f t="shared" si="2011"/>
        <v>86560.608512704319</v>
      </c>
      <c r="O879" s="12">
        <f t="shared" si="2011"/>
        <v>131179.47888007769</v>
      </c>
      <c r="P879" s="12">
        <f t="shared" si="2011"/>
        <v>157950.8011005017</v>
      </c>
      <c r="Q879" s="12">
        <f t="shared" si="2011"/>
        <v>186209.41899983818</v>
      </c>
      <c r="R879" s="12">
        <f t="shared" si="2011"/>
        <v>215211.68473863087</v>
      </c>
      <c r="S879" s="12">
        <f t="shared" si="2011"/>
        <v>245701.24615633598</v>
      </c>
      <c r="T879" s="12">
        <f t="shared" si="2011"/>
        <v>299243.89059718401</v>
      </c>
      <c r="U879" s="12">
        <f t="shared" si="2011"/>
        <v>326015.21281760803</v>
      </c>
      <c r="V879" s="12">
        <f t="shared" si="2011"/>
        <v>343862.76096455735</v>
      </c>
      <c r="W879" s="12">
        <f t="shared" si="2011"/>
        <v>357248.42207476939</v>
      </c>
      <c r="X879" s="12">
        <f t="shared" si="2011"/>
        <v>361710.30911150674</v>
      </c>
      <c r="Y879" s="12">
        <f t="shared" si="2011"/>
        <v>361710.30911150674</v>
      </c>
      <c r="Z879" s="12">
        <f t="shared" si="2011"/>
        <v>361710.30911150674</v>
      </c>
      <c r="AA879" s="12">
        <f t="shared" si="2011"/>
        <v>361710.30911150674</v>
      </c>
      <c r="AB879" s="12">
        <f t="shared" si="2011"/>
        <v>361710.30911150674</v>
      </c>
      <c r="AC879" s="12">
        <f t="shared" si="2011"/>
        <v>361710.30911150674</v>
      </c>
      <c r="AD879" s="12">
        <f t="shared" si="2011"/>
        <v>361710.30911150674</v>
      </c>
      <c r="AE879" s="12">
        <f t="shared" si="2011"/>
        <v>361710.30911150674</v>
      </c>
      <c r="AF879" s="12">
        <f t="shared" si="2011"/>
        <v>361710.30911150674</v>
      </c>
      <c r="AG879" s="12">
        <f t="shared" si="2011"/>
        <v>361710.30911150674</v>
      </c>
      <c r="AH879" s="12">
        <f t="shared" si="2011"/>
        <v>361710.30911150674</v>
      </c>
      <c r="AI879" s="12">
        <f t="shared" si="2011"/>
        <v>361710.30911150674</v>
      </c>
      <c r="AJ879" s="12">
        <f t="shared" si="2011"/>
        <v>361710.30911150674</v>
      </c>
      <c r="AK879" s="12">
        <f t="shared" si="2011"/>
        <v>361710.30911150674</v>
      </c>
      <c r="AL879" s="12">
        <f t="shared" si="2011"/>
        <v>361710.30911150674</v>
      </c>
      <c r="AM879" s="12">
        <f t="shared" si="2011"/>
        <v>361710.30911150674</v>
      </c>
      <c r="AN879" s="12">
        <f t="shared" si="2011"/>
        <v>361710.30911150674</v>
      </c>
      <c r="AO879" s="12">
        <f t="shared" ref="AO879:BT879" si="2012">MAX(AO819, AO843*(1-AO153/$D879))</f>
        <v>361710.30911150674</v>
      </c>
      <c r="AP879" s="12">
        <f t="shared" si="2012"/>
        <v>361710.30911150674</v>
      </c>
      <c r="AQ879" s="12">
        <f t="shared" si="2012"/>
        <v>361710.30911150674</v>
      </c>
      <c r="AR879" s="12">
        <f t="shared" si="2012"/>
        <v>361710.30911150674</v>
      </c>
      <c r="AS879" s="12">
        <f t="shared" si="2012"/>
        <v>761710.30911150668</v>
      </c>
      <c r="AT879" s="12">
        <f t="shared" si="2012"/>
        <v>761710.30911150668</v>
      </c>
      <c r="AU879" s="12">
        <f t="shared" si="2012"/>
        <v>845043.64244484005</v>
      </c>
      <c r="AV879" s="12">
        <f t="shared" si="2012"/>
        <v>928376.97577817342</v>
      </c>
      <c r="AW879" s="12">
        <f t="shared" si="2012"/>
        <v>1011710.3091115068</v>
      </c>
      <c r="AX879" s="12">
        <f t="shared" si="2012"/>
        <v>1095043.6424448402</v>
      </c>
      <c r="AY879" s="12">
        <f t="shared" si="2012"/>
        <v>1178376.9757781734</v>
      </c>
      <c r="AZ879" s="12">
        <f t="shared" si="2012"/>
        <v>1261710.3091115067</v>
      </c>
      <c r="BA879" s="12">
        <f t="shared" si="2012"/>
        <v>1648512.2277966589</v>
      </c>
      <c r="BB879" s="12">
        <f t="shared" si="2012"/>
        <v>1948647.4798151446</v>
      </c>
      <c r="BC879" s="12">
        <f t="shared" si="2012"/>
        <v>2297500</v>
      </c>
      <c r="BD879" s="12">
        <f t="shared" si="2012"/>
        <v>3063333.3333333335</v>
      </c>
      <c r="BE879" s="12">
        <f t="shared" si="2012"/>
        <v>3829166.666666667</v>
      </c>
      <c r="BF879" s="12">
        <f t="shared" si="2012"/>
        <v>4595000</v>
      </c>
      <c r="BG879" s="12">
        <f t="shared" si="2012"/>
        <v>3829166.666666667</v>
      </c>
      <c r="BH879" s="12">
        <f t="shared" si="2012"/>
        <v>3063333.333333334</v>
      </c>
      <c r="BI879" s="12">
        <f t="shared" si="2012"/>
        <v>2297500.0000000009</v>
      </c>
      <c r="BJ879" s="12">
        <f t="shared" si="2012"/>
        <v>1531666.6666666677</v>
      </c>
      <c r="BK879" s="12">
        <f t="shared" si="2012"/>
        <v>765833.33333333384</v>
      </c>
      <c r="BL879" s="12">
        <f t="shared" si="2012"/>
        <v>0</v>
      </c>
      <c r="BM879" s="12">
        <f t="shared" si="2012"/>
        <v>0</v>
      </c>
      <c r="BN879" s="12">
        <f t="shared" si="2012"/>
        <v>0</v>
      </c>
      <c r="BO879" s="12">
        <f t="shared" si="2012"/>
        <v>0</v>
      </c>
      <c r="BP879" s="12">
        <f t="shared" si="2012"/>
        <v>0</v>
      </c>
      <c r="BQ879" s="12">
        <f t="shared" si="2012"/>
        <v>0</v>
      </c>
      <c r="BR879" s="12">
        <f t="shared" si="2012"/>
        <v>0</v>
      </c>
      <c r="BS879" s="12">
        <f t="shared" si="2012"/>
        <v>0</v>
      </c>
      <c r="BT879" s="12">
        <f t="shared" si="2012"/>
        <v>0</v>
      </c>
      <c r="BU879" s="12">
        <f t="shared" ref="BU879:CZ879" si="2013">MAX(BU819, BU843*(1-BU153/$D879))</f>
        <v>0</v>
      </c>
      <c r="BV879" s="12">
        <f t="shared" si="2013"/>
        <v>0</v>
      </c>
      <c r="BW879" s="12">
        <f t="shared" si="2013"/>
        <v>0</v>
      </c>
      <c r="BX879" s="12">
        <f t="shared" si="2013"/>
        <v>0</v>
      </c>
      <c r="BY879" s="12">
        <f t="shared" si="2013"/>
        <v>0</v>
      </c>
      <c r="BZ879" s="12">
        <f t="shared" si="2013"/>
        <v>0</v>
      </c>
      <c r="CA879" s="12">
        <f t="shared" si="2013"/>
        <v>0</v>
      </c>
      <c r="CB879" s="12">
        <f t="shared" si="2013"/>
        <v>0</v>
      </c>
      <c r="CC879" s="12">
        <f t="shared" si="2013"/>
        <v>0</v>
      </c>
      <c r="CD879" s="12">
        <f t="shared" si="2013"/>
        <v>0</v>
      </c>
      <c r="CE879" s="12">
        <f t="shared" si="2013"/>
        <v>0</v>
      </c>
      <c r="CF879" s="12">
        <f t="shared" si="2013"/>
        <v>0</v>
      </c>
      <c r="CG879" s="12">
        <f t="shared" si="2013"/>
        <v>0</v>
      </c>
      <c r="CH879" s="12">
        <f t="shared" si="2013"/>
        <v>0</v>
      </c>
      <c r="CI879" s="12">
        <f t="shared" si="2013"/>
        <v>0</v>
      </c>
      <c r="CJ879" s="12">
        <f t="shared" si="2013"/>
        <v>0</v>
      </c>
      <c r="CK879" s="12">
        <f t="shared" si="2013"/>
        <v>0</v>
      </c>
      <c r="CL879" s="12">
        <f t="shared" si="2013"/>
        <v>0</v>
      </c>
      <c r="CM879" s="12">
        <f t="shared" si="2013"/>
        <v>0</v>
      </c>
      <c r="CN879" s="12">
        <f t="shared" si="2013"/>
        <v>0</v>
      </c>
      <c r="CO879" s="12">
        <f t="shared" si="2013"/>
        <v>0</v>
      </c>
      <c r="CP879" s="12">
        <f t="shared" si="2013"/>
        <v>0</v>
      </c>
      <c r="CQ879" s="12">
        <f t="shared" si="2013"/>
        <v>0</v>
      </c>
      <c r="CR879" s="12">
        <f t="shared" si="2013"/>
        <v>0</v>
      </c>
      <c r="CS879" s="12">
        <f t="shared" si="2013"/>
        <v>0</v>
      </c>
      <c r="CT879" s="12">
        <f t="shared" si="2013"/>
        <v>0</v>
      </c>
      <c r="CU879" s="12">
        <f t="shared" si="2013"/>
        <v>0</v>
      </c>
      <c r="CV879" s="12">
        <f t="shared" si="2013"/>
        <v>0</v>
      </c>
      <c r="CW879" s="12">
        <f t="shared" si="2013"/>
        <v>0</v>
      </c>
      <c r="CX879" s="12">
        <f t="shared" si="2013"/>
        <v>0</v>
      </c>
      <c r="CY879" s="12">
        <f t="shared" si="2013"/>
        <v>0</v>
      </c>
      <c r="CZ879" s="12">
        <f t="shared" si="2013"/>
        <v>0</v>
      </c>
      <c r="DA879" s="12">
        <f t="shared" ref="DA879:DY879" si="2014">MAX(DA819, DA843*(1-DA153/$D879))</f>
        <v>0</v>
      </c>
      <c r="DB879" s="12">
        <f t="shared" si="2014"/>
        <v>0</v>
      </c>
      <c r="DC879" s="12">
        <f t="shared" si="2014"/>
        <v>0</v>
      </c>
      <c r="DD879" s="12">
        <f t="shared" si="2014"/>
        <v>0</v>
      </c>
      <c r="DE879" s="12">
        <f t="shared" si="2014"/>
        <v>0</v>
      </c>
      <c r="DF879" s="12">
        <f t="shared" si="2014"/>
        <v>0</v>
      </c>
      <c r="DG879" s="12">
        <f t="shared" si="2014"/>
        <v>0</v>
      </c>
      <c r="DH879" s="12">
        <f t="shared" si="2014"/>
        <v>0</v>
      </c>
      <c r="DI879" s="12">
        <f t="shared" si="2014"/>
        <v>0</v>
      </c>
      <c r="DJ879" s="12">
        <f t="shared" si="2014"/>
        <v>0</v>
      </c>
      <c r="DK879" s="12">
        <f t="shared" si="2014"/>
        <v>0</v>
      </c>
      <c r="DL879" s="12">
        <f t="shared" si="2014"/>
        <v>0</v>
      </c>
      <c r="DM879" s="12">
        <f t="shared" si="2014"/>
        <v>0</v>
      </c>
      <c r="DN879" s="12">
        <f t="shared" si="2014"/>
        <v>0</v>
      </c>
      <c r="DO879" s="12">
        <f t="shared" si="2014"/>
        <v>0</v>
      </c>
      <c r="DP879" s="12">
        <f t="shared" si="2014"/>
        <v>0</v>
      </c>
      <c r="DQ879" s="12">
        <f t="shared" si="2014"/>
        <v>0</v>
      </c>
      <c r="DR879" s="12">
        <f t="shared" si="2014"/>
        <v>0</v>
      </c>
      <c r="DS879" s="12">
        <f t="shared" si="2014"/>
        <v>0</v>
      </c>
      <c r="DT879" s="12">
        <f t="shared" si="2014"/>
        <v>0</v>
      </c>
      <c r="DU879" s="12">
        <f t="shared" si="2014"/>
        <v>0</v>
      </c>
      <c r="DV879" s="12">
        <f t="shared" si="2014"/>
        <v>0</v>
      </c>
      <c r="DW879" s="12">
        <f t="shared" si="2014"/>
        <v>0</v>
      </c>
      <c r="DX879" s="12">
        <f t="shared" si="2014"/>
        <v>0</v>
      </c>
      <c r="DY879" s="12">
        <f t="shared" si="2014"/>
        <v>0</v>
      </c>
    </row>
    <row r="880" spans="2:129" x14ac:dyDescent="0.3">
      <c r="D880" s="128"/>
      <c r="E880" s="129"/>
      <c r="F880" s="128"/>
      <c r="I880" s="12"/>
      <c r="J880" s="12"/>
      <c r="K880" s="12"/>
      <c r="L880" s="12"/>
      <c r="M880" s="12"/>
      <c r="N880" s="12"/>
      <c r="O880" s="12"/>
      <c r="P880" s="12"/>
      <c r="Q880" s="12"/>
      <c r="R880" s="12"/>
      <c r="S880" s="12"/>
      <c r="T880" s="12"/>
      <c r="U880" s="12"/>
      <c r="V880" s="12"/>
      <c r="W880" s="12"/>
      <c r="X880" s="12"/>
      <c r="Y880" s="12"/>
      <c r="Z880" s="12"/>
      <c r="AA880" s="12"/>
      <c r="AB880" s="12"/>
      <c r="AC880" s="12"/>
      <c r="AD880" s="12"/>
      <c r="AE880" s="12"/>
      <c r="AF880" s="12"/>
      <c r="AG880" s="12"/>
      <c r="AH880" s="12"/>
      <c r="AI880" s="12"/>
      <c r="AJ880" s="12"/>
      <c r="AK880" s="12"/>
      <c r="AL880" s="12"/>
      <c r="AM880" s="12"/>
      <c r="AN880" s="12"/>
      <c r="AO880" s="12"/>
      <c r="AP880" s="12"/>
      <c r="AQ880" s="12"/>
      <c r="AR880" s="12"/>
      <c r="AS880" s="12"/>
      <c r="AT880" s="12"/>
      <c r="AU880" s="12"/>
      <c r="AV880" s="12"/>
      <c r="AW880" s="12"/>
      <c r="AX880" s="12"/>
      <c r="AY880" s="12"/>
      <c r="AZ880" s="12"/>
      <c r="BA880" s="12"/>
      <c r="BB880" s="12"/>
      <c r="BC880" s="12"/>
      <c r="BD880" s="12"/>
      <c r="BE880" s="12"/>
      <c r="BF880" s="12"/>
      <c r="BG880" s="12"/>
      <c r="BH880" s="12"/>
      <c r="BI880" s="12"/>
      <c r="BJ880" s="12"/>
      <c r="BK880" s="12"/>
      <c r="BL880" s="12"/>
      <c r="BM880" s="12"/>
      <c r="BN880" s="12"/>
      <c r="BO880" s="12"/>
      <c r="BP880" s="12"/>
      <c r="BQ880" s="12"/>
      <c r="BR880" s="12"/>
      <c r="BS880" s="12"/>
      <c r="BT880" s="12"/>
      <c r="BU880" s="12"/>
      <c r="BV880" s="12"/>
      <c r="BW880" s="12"/>
      <c r="BX880" s="12"/>
      <c r="BY880" s="12"/>
      <c r="BZ880" s="12"/>
      <c r="CA880" s="12"/>
      <c r="CB880" s="12"/>
      <c r="CC880" s="12"/>
      <c r="CD880" s="12"/>
      <c r="CE880" s="12"/>
      <c r="CF880" s="12"/>
      <c r="CG880" s="12"/>
      <c r="CH880" s="12"/>
      <c r="CI880" s="12"/>
      <c r="CJ880" s="12"/>
      <c r="CK880" s="12"/>
      <c r="CL880" s="12"/>
      <c r="CM880" s="12"/>
      <c r="CN880" s="12"/>
      <c r="CO880" s="12"/>
      <c r="CP880" s="12"/>
      <c r="CQ880" s="12"/>
      <c r="CR880" s="12"/>
      <c r="CS880" s="12"/>
      <c r="CT880" s="12"/>
      <c r="CU880" s="12"/>
      <c r="CV880" s="12"/>
      <c r="CW880" s="12"/>
      <c r="CX880" s="12"/>
      <c r="CY880" s="12"/>
      <c r="CZ880" s="12"/>
      <c r="DA880" s="12"/>
      <c r="DB880" s="12"/>
      <c r="DC880" s="12"/>
      <c r="DD880" s="12"/>
      <c r="DE880" s="12"/>
      <c r="DF880" s="12"/>
      <c r="DG880" s="12"/>
      <c r="DH880" s="12"/>
      <c r="DI880" s="12"/>
      <c r="DJ880" s="12"/>
      <c r="DK880" s="12"/>
      <c r="DL880" s="12"/>
      <c r="DM880" s="12"/>
      <c r="DN880" s="12"/>
      <c r="DO880" s="12"/>
      <c r="DP880" s="12"/>
      <c r="DQ880" s="12"/>
      <c r="DR880" s="12"/>
      <c r="DS880" s="12"/>
      <c r="DT880" s="12"/>
      <c r="DU880" s="12"/>
      <c r="DV880" s="12"/>
      <c r="DW880" s="12"/>
      <c r="DX880" s="12"/>
      <c r="DY880" s="12"/>
    </row>
    <row r="881" spans="1:136" x14ac:dyDescent="0.3">
      <c r="B881" s="2" t="str">
        <f>Product!$P$2</f>
        <v>Phase 5</v>
      </c>
      <c r="C881" s="2" t="str">
        <f>Product!$P$3</f>
        <v>50' Wide</v>
      </c>
      <c r="D881" s="128">
        <f>SUMIFS(INDEX(Product!$B$2:$U$97, MATCH(D863, Product!$B$2:$B$97, 0), ), Product!$B$2:$U$2, $B881, Product!$B$3:$U$3, $C881)</f>
        <v>30</v>
      </c>
      <c r="E881" s="129"/>
      <c r="F881" s="128"/>
      <c r="G881" s="11">
        <f>SUM(H881:DZ881)</f>
        <v>59257410.759561971</v>
      </c>
      <c r="I881" s="12">
        <f t="shared" ref="I881:AN881" si="2015">MAX(I821, I845*(1-I155/$D881))</f>
        <v>0</v>
      </c>
      <c r="J881" s="12">
        <f t="shared" si="2015"/>
        <v>5142.5797054539571</v>
      </c>
      <c r="K881" s="12">
        <f t="shared" si="2015"/>
        <v>41301.343259427093</v>
      </c>
      <c r="L881" s="12">
        <f t="shared" si="2015"/>
        <v>53354.264444084802</v>
      </c>
      <c r="M881" s="12">
        <f t="shared" si="2015"/>
        <v>69424.826023628411</v>
      </c>
      <c r="N881" s="12">
        <f t="shared" si="2015"/>
        <v>93530.66839294383</v>
      </c>
      <c r="O881" s="12">
        <f t="shared" si="2015"/>
        <v>141742.35313157467</v>
      </c>
      <c r="P881" s="12">
        <f t="shared" si="2015"/>
        <v>170669.36397475319</v>
      </c>
      <c r="Q881" s="12">
        <f t="shared" si="2015"/>
        <v>201203.43097588606</v>
      </c>
      <c r="R881" s="12">
        <f t="shared" si="2015"/>
        <v>232541.0260559961</v>
      </c>
      <c r="S881" s="12">
        <f t="shared" si="2015"/>
        <v>265485.67729406053</v>
      </c>
      <c r="T881" s="12">
        <f t="shared" si="2015"/>
        <v>323339.69898041757</v>
      </c>
      <c r="U881" s="12">
        <f t="shared" si="2015"/>
        <v>352266.70982359606</v>
      </c>
      <c r="V881" s="12">
        <f t="shared" si="2015"/>
        <v>371551.3837190484</v>
      </c>
      <c r="W881" s="12">
        <f t="shared" si="2015"/>
        <v>386014.88914063765</v>
      </c>
      <c r="X881" s="12">
        <f t="shared" si="2015"/>
        <v>390836.05761450075</v>
      </c>
      <c r="Y881" s="12">
        <f t="shared" si="2015"/>
        <v>390836.05761450075</v>
      </c>
      <c r="Z881" s="12">
        <f t="shared" si="2015"/>
        <v>390836.05761450075</v>
      </c>
      <c r="AA881" s="12">
        <f t="shared" si="2015"/>
        <v>390836.05761450075</v>
      </c>
      <c r="AB881" s="12">
        <f t="shared" si="2015"/>
        <v>390836.05761450075</v>
      </c>
      <c r="AC881" s="12">
        <f t="shared" si="2015"/>
        <v>390836.05761450075</v>
      </c>
      <c r="AD881" s="12">
        <f t="shared" si="2015"/>
        <v>390836.05761450075</v>
      </c>
      <c r="AE881" s="12">
        <f t="shared" si="2015"/>
        <v>390836.05761450075</v>
      </c>
      <c r="AF881" s="12">
        <f t="shared" si="2015"/>
        <v>390836.05761450075</v>
      </c>
      <c r="AG881" s="12">
        <f t="shared" si="2015"/>
        <v>390836.05761450075</v>
      </c>
      <c r="AH881" s="12">
        <f t="shared" si="2015"/>
        <v>390836.05761450075</v>
      </c>
      <c r="AI881" s="12">
        <f t="shared" si="2015"/>
        <v>390836.05761450075</v>
      </c>
      <c r="AJ881" s="12">
        <f t="shared" si="2015"/>
        <v>390836.05761450075</v>
      </c>
      <c r="AK881" s="12">
        <f t="shared" si="2015"/>
        <v>390836.05761450075</v>
      </c>
      <c r="AL881" s="12">
        <f t="shared" si="2015"/>
        <v>390836.05761450075</v>
      </c>
      <c r="AM881" s="12">
        <f t="shared" si="2015"/>
        <v>390836.05761450075</v>
      </c>
      <c r="AN881" s="12">
        <f t="shared" si="2015"/>
        <v>390836.05761450075</v>
      </c>
      <c r="AO881" s="12">
        <f t="shared" ref="AO881:BT881" si="2016">MAX(AO821, AO845*(1-AO155/$D881))</f>
        <v>390836.05761450075</v>
      </c>
      <c r="AP881" s="12">
        <f t="shared" si="2016"/>
        <v>390836.05761450075</v>
      </c>
      <c r="AQ881" s="12">
        <f t="shared" si="2016"/>
        <v>390836.05761450075</v>
      </c>
      <c r="AR881" s="12">
        <f t="shared" si="2016"/>
        <v>390836.05761450075</v>
      </c>
      <c r="AS881" s="12">
        <f t="shared" si="2016"/>
        <v>390836.05761450075</v>
      </c>
      <c r="AT881" s="12">
        <f t="shared" si="2016"/>
        <v>390836.05761450075</v>
      </c>
      <c r="AU881" s="12">
        <f t="shared" si="2016"/>
        <v>390836.05761450075</v>
      </c>
      <c r="AV881" s="12">
        <f t="shared" si="2016"/>
        <v>390836.05761450075</v>
      </c>
      <c r="AW881" s="12">
        <f t="shared" si="2016"/>
        <v>390836.05761450075</v>
      </c>
      <c r="AX881" s="12">
        <f t="shared" si="2016"/>
        <v>390836.05761450075</v>
      </c>
      <c r="AY881" s="12">
        <f t="shared" si="2016"/>
        <v>390836.05761450075</v>
      </c>
      <c r="AZ881" s="12">
        <f t="shared" si="2016"/>
        <v>390836.05761450075</v>
      </c>
      <c r="BA881" s="12">
        <f t="shared" si="2016"/>
        <v>390836.05761450075</v>
      </c>
      <c r="BB881" s="12">
        <f t="shared" si="2016"/>
        <v>390836.05761450075</v>
      </c>
      <c r="BC881" s="12">
        <f t="shared" si="2016"/>
        <v>390836.05761450075</v>
      </c>
      <c r="BD881" s="12">
        <f t="shared" si="2016"/>
        <v>390836.05761450075</v>
      </c>
      <c r="BE881" s="12">
        <f t="shared" si="2016"/>
        <v>990836.05761450075</v>
      </c>
      <c r="BF881" s="12">
        <f t="shared" si="2016"/>
        <v>990836.05761450075</v>
      </c>
      <c r="BG881" s="12">
        <f t="shared" si="2016"/>
        <v>1115836.0576145006</v>
      </c>
      <c r="BH881" s="12">
        <f t="shared" si="2016"/>
        <v>1240836.0576145006</v>
      </c>
      <c r="BI881" s="12">
        <f t="shared" si="2016"/>
        <v>1365836.0576145006</v>
      </c>
      <c r="BJ881" s="12">
        <f t="shared" si="2016"/>
        <v>1490836.0576145006</v>
      </c>
      <c r="BK881" s="12">
        <f t="shared" si="2016"/>
        <v>1615836.0576145006</v>
      </c>
      <c r="BL881" s="12">
        <f t="shared" si="2016"/>
        <v>1740836.0576145006</v>
      </c>
      <c r="BM881" s="12">
        <f t="shared" si="2016"/>
        <v>2333683.052813292</v>
      </c>
      <c r="BN881" s="12">
        <f t="shared" si="2016"/>
        <v>2796530.0480120839</v>
      </c>
      <c r="BO881" s="12">
        <f t="shared" si="2016"/>
        <v>3128127.0432108752</v>
      </c>
      <c r="BP881" s="12">
        <f t="shared" si="2016"/>
        <v>3327224.0384096676</v>
      </c>
      <c r="BQ881" s="12">
        <f t="shared" si="2016"/>
        <v>4137500</v>
      </c>
      <c r="BR881" s="12">
        <f t="shared" si="2016"/>
        <v>4965000</v>
      </c>
      <c r="BS881" s="12">
        <f t="shared" si="2016"/>
        <v>4137500</v>
      </c>
      <c r="BT881" s="12">
        <f t="shared" si="2016"/>
        <v>3310000</v>
      </c>
      <c r="BU881" s="12">
        <f t="shared" ref="BU881:CZ881" si="2017">MAX(BU821, BU845*(1-BU155/$D881))</f>
        <v>2482500</v>
      </c>
      <c r="BV881" s="12">
        <f t="shared" si="2017"/>
        <v>1655000</v>
      </c>
      <c r="BW881" s="12">
        <f t="shared" si="2017"/>
        <v>827500</v>
      </c>
      <c r="BX881" s="12">
        <f t="shared" si="2017"/>
        <v>0</v>
      </c>
      <c r="BY881" s="12">
        <f t="shared" si="2017"/>
        <v>0</v>
      </c>
      <c r="BZ881" s="12">
        <f t="shared" si="2017"/>
        <v>0</v>
      </c>
      <c r="CA881" s="12">
        <f t="shared" si="2017"/>
        <v>0</v>
      </c>
      <c r="CB881" s="12">
        <f t="shared" si="2017"/>
        <v>0</v>
      </c>
      <c r="CC881" s="12">
        <f t="shared" si="2017"/>
        <v>0</v>
      </c>
      <c r="CD881" s="12">
        <f t="shared" si="2017"/>
        <v>0</v>
      </c>
      <c r="CE881" s="12">
        <f t="shared" si="2017"/>
        <v>0</v>
      </c>
      <c r="CF881" s="12">
        <f t="shared" si="2017"/>
        <v>0</v>
      </c>
      <c r="CG881" s="12">
        <f t="shared" si="2017"/>
        <v>0</v>
      </c>
      <c r="CH881" s="12">
        <f t="shared" si="2017"/>
        <v>0</v>
      </c>
      <c r="CI881" s="12">
        <f t="shared" si="2017"/>
        <v>0</v>
      </c>
      <c r="CJ881" s="12">
        <f t="shared" si="2017"/>
        <v>0</v>
      </c>
      <c r="CK881" s="12">
        <f t="shared" si="2017"/>
        <v>0</v>
      </c>
      <c r="CL881" s="12">
        <f t="shared" si="2017"/>
        <v>0</v>
      </c>
      <c r="CM881" s="12">
        <f t="shared" si="2017"/>
        <v>0</v>
      </c>
      <c r="CN881" s="12">
        <f t="shared" si="2017"/>
        <v>0</v>
      </c>
      <c r="CO881" s="12">
        <f t="shared" si="2017"/>
        <v>0</v>
      </c>
      <c r="CP881" s="12">
        <f t="shared" si="2017"/>
        <v>0</v>
      </c>
      <c r="CQ881" s="12">
        <f t="shared" si="2017"/>
        <v>0</v>
      </c>
      <c r="CR881" s="12">
        <f t="shared" si="2017"/>
        <v>0</v>
      </c>
      <c r="CS881" s="12">
        <f t="shared" si="2017"/>
        <v>0</v>
      </c>
      <c r="CT881" s="12">
        <f t="shared" si="2017"/>
        <v>0</v>
      </c>
      <c r="CU881" s="12">
        <f t="shared" si="2017"/>
        <v>0</v>
      </c>
      <c r="CV881" s="12">
        <f t="shared" si="2017"/>
        <v>0</v>
      </c>
      <c r="CW881" s="12">
        <f t="shared" si="2017"/>
        <v>0</v>
      </c>
      <c r="CX881" s="12">
        <f t="shared" si="2017"/>
        <v>0</v>
      </c>
      <c r="CY881" s="12">
        <f t="shared" si="2017"/>
        <v>0</v>
      </c>
      <c r="CZ881" s="12">
        <f t="shared" si="2017"/>
        <v>0</v>
      </c>
      <c r="DA881" s="12">
        <f t="shared" ref="DA881:DY881" si="2018">MAX(DA821, DA845*(1-DA155/$D881))</f>
        <v>0</v>
      </c>
      <c r="DB881" s="12">
        <f t="shared" si="2018"/>
        <v>0</v>
      </c>
      <c r="DC881" s="12">
        <f t="shared" si="2018"/>
        <v>0</v>
      </c>
      <c r="DD881" s="12">
        <f t="shared" si="2018"/>
        <v>0</v>
      </c>
      <c r="DE881" s="12">
        <f t="shared" si="2018"/>
        <v>0</v>
      </c>
      <c r="DF881" s="12">
        <f t="shared" si="2018"/>
        <v>0</v>
      </c>
      <c r="DG881" s="12">
        <f t="shared" si="2018"/>
        <v>0</v>
      </c>
      <c r="DH881" s="12">
        <f t="shared" si="2018"/>
        <v>0</v>
      </c>
      <c r="DI881" s="12">
        <f t="shared" si="2018"/>
        <v>0</v>
      </c>
      <c r="DJ881" s="12">
        <f t="shared" si="2018"/>
        <v>0</v>
      </c>
      <c r="DK881" s="12">
        <f t="shared" si="2018"/>
        <v>0</v>
      </c>
      <c r="DL881" s="12">
        <f t="shared" si="2018"/>
        <v>0</v>
      </c>
      <c r="DM881" s="12">
        <f t="shared" si="2018"/>
        <v>0</v>
      </c>
      <c r="DN881" s="12">
        <f t="shared" si="2018"/>
        <v>0</v>
      </c>
      <c r="DO881" s="12">
        <f t="shared" si="2018"/>
        <v>0</v>
      </c>
      <c r="DP881" s="12">
        <f t="shared" si="2018"/>
        <v>0</v>
      </c>
      <c r="DQ881" s="12">
        <f t="shared" si="2018"/>
        <v>0</v>
      </c>
      <c r="DR881" s="12">
        <f t="shared" si="2018"/>
        <v>0</v>
      </c>
      <c r="DS881" s="12">
        <f t="shared" si="2018"/>
        <v>0</v>
      </c>
      <c r="DT881" s="12">
        <f t="shared" si="2018"/>
        <v>0</v>
      </c>
      <c r="DU881" s="12">
        <f t="shared" si="2018"/>
        <v>0</v>
      </c>
      <c r="DV881" s="12">
        <f t="shared" si="2018"/>
        <v>0</v>
      </c>
      <c r="DW881" s="12">
        <f t="shared" si="2018"/>
        <v>0</v>
      </c>
      <c r="DX881" s="12">
        <f t="shared" si="2018"/>
        <v>0</v>
      </c>
      <c r="DY881" s="12">
        <f t="shared" si="2018"/>
        <v>0</v>
      </c>
    </row>
    <row r="882" spans="1:136" x14ac:dyDescent="0.3">
      <c r="B882" s="2" t="str">
        <f>Product!$Q$2</f>
        <v>Phase 5</v>
      </c>
      <c r="C882" s="2" t="str">
        <f>Product!$Q$3</f>
        <v>60' Wide</v>
      </c>
      <c r="D882" s="128">
        <f>SUMIFS(INDEX(Product!$B$2:$U$97, MATCH(D863, Product!$B$2:$B$97, 0), ), Product!$B$2:$U$2, $B882, Product!$B$3:$U$3, $C882)</f>
        <v>30</v>
      </c>
      <c r="E882" s="129"/>
      <c r="F882" s="128"/>
      <c r="G882" s="11">
        <f>SUM(H882:DZ882)</f>
        <v>67514619.072665483</v>
      </c>
      <c r="I882" s="12">
        <f t="shared" ref="I882:AN882" si="2019">MAX(I822, I846*(1-I156/$D882))</f>
        <v>0</v>
      </c>
      <c r="J882" s="12">
        <f t="shared" si="2019"/>
        <v>6098.074122026218</v>
      </c>
      <c r="K882" s="12">
        <f t="shared" si="2019"/>
        <v>48975.157792523067</v>
      </c>
      <c r="L882" s="12">
        <f t="shared" si="2019"/>
        <v>63267.519016022015</v>
      </c>
      <c r="M882" s="12">
        <f t="shared" si="2019"/>
        <v>82324.00064735394</v>
      </c>
      <c r="N882" s="12">
        <f t="shared" si="2019"/>
        <v>110908.72309435184</v>
      </c>
      <c r="O882" s="12">
        <f t="shared" si="2019"/>
        <v>168078.16798834765</v>
      </c>
      <c r="P882" s="12">
        <f t="shared" si="2019"/>
        <v>202379.83492474511</v>
      </c>
      <c r="Q882" s="12">
        <f t="shared" si="2019"/>
        <v>238587.15002427579</v>
      </c>
      <c r="R882" s="12">
        <f t="shared" si="2019"/>
        <v>275747.28920537303</v>
      </c>
      <c r="S882" s="12">
        <f t="shared" si="2019"/>
        <v>314813.07654960349</v>
      </c>
      <c r="T882" s="12">
        <f t="shared" si="2019"/>
        <v>383416.41042239842</v>
      </c>
      <c r="U882" s="12">
        <f t="shared" si="2019"/>
        <v>417718.07735879591</v>
      </c>
      <c r="V882" s="12">
        <f t="shared" si="2019"/>
        <v>440585.85531639424</v>
      </c>
      <c r="W882" s="12">
        <f t="shared" si="2019"/>
        <v>457736.68878459296</v>
      </c>
      <c r="X882" s="12">
        <f t="shared" si="2019"/>
        <v>463453.63327399251</v>
      </c>
      <c r="Y882" s="12">
        <f t="shared" si="2019"/>
        <v>463453.63327399251</v>
      </c>
      <c r="Z882" s="12">
        <f t="shared" si="2019"/>
        <v>463453.63327399251</v>
      </c>
      <c r="AA882" s="12">
        <f t="shared" si="2019"/>
        <v>463453.63327399251</v>
      </c>
      <c r="AB882" s="12">
        <f t="shared" si="2019"/>
        <v>463453.63327399251</v>
      </c>
      <c r="AC882" s="12">
        <f t="shared" si="2019"/>
        <v>463453.63327399251</v>
      </c>
      <c r="AD882" s="12">
        <f t="shared" si="2019"/>
        <v>463453.63327399251</v>
      </c>
      <c r="AE882" s="12">
        <f t="shared" si="2019"/>
        <v>463453.63327399251</v>
      </c>
      <c r="AF882" s="12">
        <f t="shared" si="2019"/>
        <v>463453.63327399251</v>
      </c>
      <c r="AG882" s="12">
        <f t="shared" si="2019"/>
        <v>463453.63327399251</v>
      </c>
      <c r="AH882" s="12">
        <f t="shared" si="2019"/>
        <v>463453.63327399251</v>
      </c>
      <c r="AI882" s="12">
        <f t="shared" si="2019"/>
        <v>463453.63327399251</v>
      </c>
      <c r="AJ882" s="12">
        <f t="shared" si="2019"/>
        <v>463453.63327399251</v>
      </c>
      <c r="AK882" s="12">
        <f t="shared" si="2019"/>
        <v>463453.63327399251</v>
      </c>
      <c r="AL882" s="12">
        <f t="shared" si="2019"/>
        <v>463453.63327399251</v>
      </c>
      <c r="AM882" s="12">
        <f t="shared" si="2019"/>
        <v>463453.63327399251</v>
      </c>
      <c r="AN882" s="12">
        <f t="shared" si="2019"/>
        <v>463453.63327399251</v>
      </c>
      <c r="AO882" s="12">
        <f t="shared" ref="AO882:BT882" si="2020">MAX(AO822, AO846*(1-AO156/$D882))</f>
        <v>463453.63327399251</v>
      </c>
      <c r="AP882" s="12">
        <f t="shared" si="2020"/>
        <v>463453.63327399251</v>
      </c>
      <c r="AQ882" s="12">
        <f t="shared" si="2020"/>
        <v>463453.63327399251</v>
      </c>
      <c r="AR882" s="12">
        <f t="shared" si="2020"/>
        <v>463453.63327399251</v>
      </c>
      <c r="AS882" s="12">
        <f t="shared" si="2020"/>
        <v>463453.63327399251</v>
      </c>
      <c r="AT882" s="12">
        <f t="shared" si="2020"/>
        <v>463453.63327399251</v>
      </c>
      <c r="AU882" s="12">
        <f t="shared" si="2020"/>
        <v>463453.63327399251</v>
      </c>
      <c r="AV882" s="12">
        <f t="shared" si="2020"/>
        <v>463453.63327399251</v>
      </c>
      <c r="AW882" s="12">
        <f t="shared" si="2020"/>
        <v>463453.63327399251</v>
      </c>
      <c r="AX882" s="12">
        <f t="shared" si="2020"/>
        <v>463453.63327399251</v>
      </c>
      <c r="AY882" s="12">
        <f t="shared" si="2020"/>
        <v>463453.63327399251</v>
      </c>
      <c r="AZ882" s="12">
        <f t="shared" si="2020"/>
        <v>463453.63327399251</v>
      </c>
      <c r="BA882" s="12">
        <f t="shared" si="2020"/>
        <v>463453.63327399251</v>
      </c>
      <c r="BB882" s="12">
        <f t="shared" si="2020"/>
        <v>463453.63327399251</v>
      </c>
      <c r="BC882" s="12">
        <f t="shared" si="2020"/>
        <v>463453.63327399251</v>
      </c>
      <c r="BD882" s="12">
        <f t="shared" si="2020"/>
        <v>463453.63327399251</v>
      </c>
      <c r="BE882" s="12">
        <f t="shared" si="2020"/>
        <v>1063453.6332739925</v>
      </c>
      <c r="BF882" s="12">
        <f t="shared" si="2020"/>
        <v>1063453.6332739925</v>
      </c>
      <c r="BG882" s="12">
        <f t="shared" si="2020"/>
        <v>1188453.6332739925</v>
      </c>
      <c r="BH882" s="12">
        <f t="shared" si="2020"/>
        <v>1313453.6332739925</v>
      </c>
      <c r="BI882" s="12">
        <f t="shared" si="2020"/>
        <v>1438453.6332739925</v>
      </c>
      <c r="BJ882" s="12">
        <f t="shared" si="2020"/>
        <v>1563453.6332739925</v>
      </c>
      <c r="BK882" s="12">
        <f t="shared" si="2020"/>
        <v>1688453.6332739925</v>
      </c>
      <c r="BL882" s="12">
        <f t="shared" si="2020"/>
        <v>1813453.6332739925</v>
      </c>
      <c r="BM882" s="12">
        <f t="shared" si="2020"/>
        <v>2400249.1638344931</v>
      </c>
      <c r="BN882" s="12">
        <f t="shared" si="2020"/>
        <v>2857044.6943949941</v>
      </c>
      <c r="BO882" s="12">
        <f t="shared" si="2020"/>
        <v>3182590.2249554945</v>
      </c>
      <c r="BP882" s="12">
        <f t="shared" si="2020"/>
        <v>3925000</v>
      </c>
      <c r="BQ882" s="12">
        <f t="shared" si="2020"/>
        <v>4906250</v>
      </c>
      <c r="BR882" s="12">
        <f t="shared" si="2020"/>
        <v>5887500</v>
      </c>
      <c r="BS882" s="12">
        <f t="shared" si="2020"/>
        <v>4906250</v>
      </c>
      <c r="BT882" s="12">
        <f t="shared" si="2020"/>
        <v>3925000</v>
      </c>
      <c r="BU882" s="12">
        <f t="shared" ref="BU882:CZ882" si="2021">MAX(BU822, BU846*(1-BU156/$D882))</f>
        <v>2943750</v>
      </c>
      <c r="BV882" s="12">
        <f t="shared" si="2021"/>
        <v>1962500</v>
      </c>
      <c r="BW882" s="12">
        <f t="shared" si="2021"/>
        <v>981250</v>
      </c>
      <c r="BX882" s="12">
        <f t="shared" si="2021"/>
        <v>0</v>
      </c>
      <c r="BY882" s="12">
        <f t="shared" si="2021"/>
        <v>0</v>
      </c>
      <c r="BZ882" s="12">
        <f t="shared" si="2021"/>
        <v>0</v>
      </c>
      <c r="CA882" s="12">
        <f t="shared" si="2021"/>
        <v>0</v>
      </c>
      <c r="CB882" s="12">
        <f t="shared" si="2021"/>
        <v>0</v>
      </c>
      <c r="CC882" s="12">
        <f t="shared" si="2021"/>
        <v>0</v>
      </c>
      <c r="CD882" s="12">
        <f t="shared" si="2021"/>
        <v>0</v>
      </c>
      <c r="CE882" s="12">
        <f t="shared" si="2021"/>
        <v>0</v>
      </c>
      <c r="CF882" s="12">
        <f t="shared" si="2021"/>
        <v>0</v>
      </c>
      <c r="CG882" s="12">
        <f t="shared" si="2021"/>
        <v>0</v>
      </c>
      <c r="CH882" s="12">
        <f t="shared" si="2021"/>
        <v>0</v>
      </c>
      <c r="CI882" s="12">
        <f t="shared" si="2021"/>
        <v>0</v>
      </c>
      <c r="CJ882" s="12">
        <f t="shared" si="2021"/>
        <v>0</v>
      </c>
      <c r="CK882" s="12">
        <f t="shared" si="2021"/>
        <v>0</v>
      </c>
      <c r="CL882" s="12">
        <f t="shared" si="2021"/>
        <v>0</v>
      </c>
      <c r="CM882" s="12">
        <f t="shared" si="2021"/>
        <v>0</v>
      </c>
      <c r="CN882" s="12">
        <f t="shared" si="2021"/>
        <v>0</v>
      </c>
      <c r="CO882" s="12">
        <f t="shared" si="2021"/>
        <v>0</v>
      </c>
      <c r="CP882" s="12">
        <f t="shared" si="2021"/>
        <v>0</v>
      </c>
      <c r="CQ882" s="12">
        <f t="shared" si="2021"/>
        <v>0</v>
      </c>
      <c r="CR882" s="12">
        <f t="shared" si="2021"/>
        <v>0</v>
      </c>
      <c r="CS882" s="12">
        <f t="shared" si="2021"/>
        <v>0</v>
      </c>
      <c r="CT882" s="12">
        <f t="shared" si="2021"/>
        <v>0</v>
      </c>
      <c r="CU882" s="12">
        <f t="shared" si="2021"/>
        <v>0</v>
      </c>
      <c r="CV882" s="12">
        <f t="shared" si="2021"/>
        <v>0</v>
      </c>
      <c r="CW882" s="12">
        <f t="shared" si="2021"/>
        <v>0</v>
      </c>
      <c r="CX882" s="12">
        <f t="shared" si="2021"/>
        <v>0</v>
      </c>
      <c r="CY882" s="12">
        <f t="shared" si="2021"/>
        <v>0</v>
      </c>
      <c r="CZ882" s="12">
        <f t="shared" si="2021"/>
        <v>0</v>
      </c>
      <c r="DA882" s="12">
        <f t="shared" ref="DA882:DY882" si="2022">MAX(DA822, DA846*(1-DA156/$D882))</f>
        <v>0</v>
      </c>
      <c r="DB882" s="12">
        <f t="shared" si="2022"/>
        <v>0</v>
      </c>
      <c r="DC882" s="12">
        <f t="shared" si="2022"/>
        <v>0</v>
      </c>
      <c r="DD882" s="12">
        <f t="shared" si="2022"/>
        <v>0</v>
      </c>
      <c r="DE882" s="12">
        <f t="shared" si="2022"/>
        <v>0</v>
      </c>
      <c r="DF882" s="12">
        <f t="shared" si="2022"/>
        <v>0</v>
      </c>
      <c r="DG882" s="12">
        <f t="shared" si="2022"/>
        <v>0</v>
      </c>
      <c r="DH882" s="12">
        <f t="shared" si="2022"/>
        <v>0</v>
      </c>
      <c r="DI882" s="12">
        <f t="shared" si="2022"/>
        <v>0</v>
      </c>
      <c r="DJ882" s="12">
        <f t="shared" si="2022"/>
        <v>0</v>
      </c>
      <c r="DK882" s="12">
        <f t="shared" si="2022"/>
        <v>0</v>
      </c>
      <c r="DL882" s="12">
        <f t="shared" si="2022"/>
        <v>0</v>
      </c>
      <c r="DM882" s="12">
        <f t="shared" si="2022"/>
        <v>0</v>
      </c>
      <c r="DN882" s="12">
        <f t="shared" si="2022"/>
        <v>0</v>
      </c>
      <c r="DO882" s="12">
        <f t="shared" si="2022"/>
        <v>0</v>
      </c>
      <c r="DP882" s="12">
        <f t="shared" si="2022"/>
        <v>0</v>
      </c>
      <c r="DQ882" s="12">
        <f t="shared" si="2022"/>
        <v>0</v>
      </c>
      <c r="DR882" s="12">
        <f t="shared" si="2022"/>
        <v>0</v>
      </c>
      <c r="DS882" s="12">
        <f t="shared" si="2022"/>
        <v>0</v>
      </c>
      <c r="DT882" s="12">
        <f t="shared" si="2022"/>
        <v>0</v>
      </c>
      <c r="DU882" s="12">
        <f t="shared" si="2022"/>
        <v>0</v>
      </c>
      <c r="DV882" s="12">
        <f t="shared" si="2022"/>
        <v>0</v>
      </c>
      <c r="DW882" s="12">
        <f t="shared" si="2022"/>
        <v>0</v>
      </c>
      <c r="DX882" s="12">
        <f t="shared" si="2022"/>
        <v>0</v>
      </c>
      <c r="DY882" s="12">
        <f t="shared" si="2022"/>
        <v>0</v>
      </c>
    </row>
    <row r="883" spans="1:136" x14ac:dyDescent="0.3">
      <c r="B883" s="2" t="str">
        <f>Product!$R$2</f>
        <v>Phase 5</v>
      </c>
      <c r="C883" s="2" t="str">
        <f>Product!$R$3</f>
        <v>75' Wide</v>
      </c>
      <c r="D883" s="128">
        <f>SUMIFS(INDEX(Product!$B$2:$U$97, MATCH(D863, Product!$B$2:$B$97, 0), ), Product!$B$2:$U$2, $B883, Product!$B$3:$U$3, $C883)</f>
        <v>20</v>
      </c>
      <c r="E883" s="129"/>
      <c r="F883" s="128"/>
      <c r="G883" s="11">
        <f>SUM(H883:DZ883)</f>
        <v>51155578.141015276</v>
      </c>
      <c r="I883" s="12">
        <f t="shared" ref="I883:AN883" si="2023">MAX(I823, I847*(1-I157/$D883))</f>
        <v>0</v>
      </c>
      <c r="J883" s="12">
        <f t="shared" si="2023"/>
        <v>4759.3461725198249</v>
      </c>
      <c r="K883" s="12">
        <f t="shared" si="2023"/>
        <v>38223.498948049848</v>
      </c>
      <c r="L883" s="12">
        <f t="shared" si="2023"/>
        <v>49378.21653989319</v>
      </c>
      <c r="M883" s="12">
        <f t="shared" si="2023"/>
        <v>64251.173329017642</v>
      </c>
      <c r="N883" s="12">
        <f t="shared" si="2023"/>
        <v>86560.608512704319</v>
      </c>
      <c r="O883" s="12">
        <f t="shared" si="2023"/>
        <v>131179.47888007769</v>
      </c>
      <c r="P883" s="12">
        <f t="shared" si="2023"/>
        <v>157950.8011005017</v>
      </c>
      <c r="Q883" s="12">
        <f t="shared" si="2023"/>
        <v>186209.41899983818</v>
      </c>
      <c r="R883" s="12">
        <f t="shared" si="2023"/>
        <v>215211.68473863087</v>
      </c>
      <c r="S883" s="12">
        <f t="shared" si="2023"/>
        <v>245701.24615633598</v>
      </c>
      <c r="T883" s="12">
        <f t="shared" si="2023"/>
        <v>299243.89059718401</v>
      </c>
      <c r="U883" s="12">
        <f t="shared" si="2023"/>
        <v>326015.21281760803</v>
      </c>
      <c r="V883" s="12">
        <f t="shared" si="2023"/>
        <v>343862.76096455735</v>
      </c>
      <c r="W883" s="12">
        <f t="shared" si="2023"/>
        <v>357248.42207476939</v>
      </c>
      <c r="X883" s="12">
        <f t="shared" si="2023"/>
        <v>361710.30911150674</v>
      </c>
      <c r="Y883" s="12">
        <f t="shared" si="2023"/>
        <v>361710.30911150674</v>
      </c>
      <c r="Z883" s="12">
        <f t="shared" si="2023"/>
        <v>361710.30911150674</v>
      </c>
      <c r="AA883" s="12">
        <f t="shared" si="2023"/>
        <v>361710.30911150674</v>
      </c>
      <c r="AB883" s="12">
        <f t="shared" si="2023"/>
        <v>361710.30911150674</v>
      </c>
      <c r="AC883" s="12">
        <f t="shared" si="2023"/>
        <v>361710.30911150674</v>
      </c>
      <c r="AD883" s="12">
        <f t="shared" si="2023"/>
        <v>361710.30911150674</v>
      </c>
      <c r="AE883" s="12">
        <f t="shared" si="2023"/>
        <v>361710.30911150674</v>
      </c>
      <c r="AF883" s="12">
        <f t="shared" si="2023"/>
        <v>361710.30911150674</v>
      </c>
      <c r="AG883" s="12">
        <f t="shared" si="2023"/>
        <v>361710.30911150674</v>
      </c>
      <c r="AH883" s="12">
        <f t="shared" si="2023"/>
        <v>361710.30911150674</v>
      </c>
      <c r="AI883" s="12">
        <f t="shared" si="2023"/>
        <v>361710.30911150674</v>
      </c>
      <c r="AJ883" s="12">
        <f t="shared" si="2023"/>
        <v>361710.30911150674</v>
      </c>
      <c r="AK883" s="12">
        <f t="shared" si="2023"/>
        <v>361710.30911150674</v>
      </c>
      <c r="AL883" s="12">
        <f t="shared" si="2023"/>
        <v>361710.30911150674</v>
      </c>
      <c r="AM883" s="12">
        <f t="shared" si="2023"/>
        <v>361710.30911150674</v>
      </c>
      <c r="AN883" s="12">
        <f t="shared" si="2023"/>
        <v>361710.30911150674</v>
      </c>
      <c r="AO883" s="12">
        <f t="shared" ref="AO883:BT883" si="2024">MAX(AO823, AO847*(1-AO157/$D883))</f>
        <v>361710.30911150674</v>
      </c>
      <c r="AP883" s="12">
        <f t="shared" si="2024"/>
        <v>361710.30911150674</v>
      </c>
      <c r="AQ883" s="12">
        <f t="shared" si="2024"/>
        <v>361710.30911150674</v>
      </c>
      <c r="AR883" s="12">
        <f t="shared" si="2024"/>
        <v>361710.30911150674</v>
      </c>
      <c r="AS883" s="12">
        <f t="shared" si="2024"/>
        <v>361710.30911150674</v>
      </c>
      <c r="AT883" s="12">
        <f t="shared" si="2024"/>
        <v>361710.30911150674</v>
      </c>
      <c r="AU883" s="12">
        <f t="shared" si="2024"/>
        <v>361710.30911150674</v>
      </c>
      <c r="AV883" s="12">
        <f t="shared" si="2024"/>
        <v>361710.30911150674</v>
      </c>
      <c r="AW883" s="12">
        <f t="shared" si="2024"/>
        <v>361710.30911150674</v>
      </c>
      <c r="AX883" s="12">
        <f t="shared" si="2024"/>
        <v>361710.30911150674</v>
      </c>
      <c r="AY883" s="12">
        <f t="shared" si="2024"/>
        <v>361710.30911150674</v>
      </c>
      <c r="AZ883" s="12">
        <f t="shared" si="2024"/>
        <v>361710.30911150674</v>
      </c>
      <c r="BA883" s="12">
        <f t="shared" si="2024"/>
        <v>361710.30911150674</v>
      </c>
      <c r="BB883" s="12">
        <f t="shared" si="2024"/>
        <v>361710.30911150674</v>
      </c>
      <c r="BC883" s="12">
        <f t="shared" si="2024"/>
        <v>361710.30911150674</v>
      </c>
      <c r="BD883" s="12">
        <f t="shared" si="2024"/>
        <v>361710.30911150674</v>
      </c>
      <c r="BE883" s="12">
        <f t="shared" si="2024"/>
        <v>761710.30911150668</v>
      </c>
      <c r="BF883" s="12">
        <f t="shared" si="2024"/>
        <v>761710.30911150668</v>
      </c>
      <c r="BG883" s="12">
        <f t="shared" si="2024"/>
        <v>845043.64244484005</v>
      </c>
      <c r="BH883" s="12">
        <f t="shared" si="2024"/>
        <v>928376.97577817342</v>
      </c>
      <c r="BI883" s="12">
        <f t="shared" si="2024"/>
        <v>1011710.3091115068</v>
      </c>
      <c r="BJ883" s="12">
        <f t="shared" si="2024"/>
        <v>1095043.6424448402</v>
      </c>
      <c r="BK883" s="12">
        <f t="shared" si="2024"/>
        <v>1178376.9757781734</v>
      </c>
      <c r="BL883" s="12">
        <f t="shared" si="2024"/>
        <v>1261710.3091115067</v>
      </c>
      <c r="BM883" s="12">
        <f t="shared" si="2024"/>
        <v>1648512.2277966589</v>
      </c>
      <c r="BN883" s="12">
        <f t="shared" si="2024"/>
        <v>1948647.4798151446</v>
      </c>
      <c r="BO883" s="12">
        <f t="shared" si="2024"/>
        <v>2297500</v>
      </c>
      <c r="BP883" s="12">
        <f t="shared" si="2024"/>
        <v>3063333.3333333335</v>
      </c>
      <c r="BQ883" s="12">
        <f t="shared" si="2024"/>
        <v>3829166.666666667</v>
      </c>
      <c r="BR883" s="12">
        <f t="shared" si="2024"/>
        <v>4595000</v>
      </c>
      <c r="BS883" s="12">
        <f t="shared" si="2024"/>
        <v>3829166.666666667</v>
      </c>
      <c r="BT883" s="12">
        <f t="shared" si="2024"/>
        <v>3063333.333333334</v>
      </c>
      <c r="BU883" s="12">
        <f t="shared" ref="BU883:CZ883" si="2025">MAX(BU823, BU847*(1-BU157/$D883))</f>
        <v>2297500.0000000009</v>
      </c>
      <c r="BV883" s="12">
        <f t="shared" si="2025"/>
        <v>1531666.6666666677</v>
      </c>
      <c r="BW883" s="12">
        <f t="shared" si="2025"/>
        <v>765833.33333333384</v>
      </c>
      <c r="BX883" s="12">
        <f t="shared" si="2025"/>
        <v>0</v>
      </c>
      <c r="BY883" s="12">
        <f t="shared" si="2025"/>
        <v>0</v>
      </c>
      <c r="BZ883" s="12">
        <f t="shared" si="2025"/>
        <v>0</v>
      </c>
      <c r="CA883" s="12">
        <f t="shared" si="2025"/>
        <v>0</v>
      </c>
      <c r="CB883" s="12">
        <f t="shared" si="2025"/>
        <v>0</v>
      </c>
      <c r="CC883" s="12">
        <f t="shared" si="2025"/>
        <v>0</v>
      </c>
      <c r="CD883" s="12">
        <f t="shared" si="2025"/>
        <v>0</v>
      </c>
      <c r="CE883" s="12">
        <f t="shared" si="2025"/>
        <v>0</v>
      </c>
      <c r="CF883" s="12">
        <f t="shared" si="2025"/>
        <v>0</v>
      </c>
      <c r="CG883" s="12">
        <f t="shared" si="2025"/>
        <v>0</v>
      </c>
      <c r="CH883" s="12">
        <f t="shared" si="2025"/>
        <v>0</v>
      </c>
      <c r="CI883" s="12">
        <f t="shared" si="2025"/>
        <v>0</v>
      </c>
      <c r="CJ883" s="12">
        <f t="shared" si="2025"/>
        <v>0</v>
      </c>
      <c r="CK883" s="12">
        <f t="shared" si="2025"/>
        <v>0</v>
      </c>
      <c r="CL883" s="12">
        <f t="shared" si="2025"/>
        <v>0</v>
      </c>
      <c r="CM883" s="12">
        <f t="shared" si="2025"/>
        <v>0</v>
      </c>
      <c r="CN883" s="12">
        <f t="shared" si="2025"/>
        <v>0</v>
      </c>
      <c r="CO883" s="12">
        <f t="shared" si="2025"/>
        <v>0</v>
      </c>
      <c r="CP883" s="12">
        <f t="shared" si="2025"/>
        <v>0</v>
      </c>
      <c r="CQ883" s="12">
        <f t="shared" si="2025"/>
        <v>0</v>
      </c>
      <c r="CR883" s="12">
        <f t="shared" si="2025"/>
        <v>0</v>
      </c>
      <c r="CS883" s="12">
        <f t="shared" si="2025"/>
        <v>0</v>
      </c>
      <c r="CT883" s="12">
        <f t="shared" si="2025"/>
        <v>0</v>
      </c>
      <c r="CU883" s="12">
        <f t="shared" si="2025"/>
        <v>0</v>
      </c>
      <c r="CV883" s="12">
        <f t="shared" si="2025"/>
        <v>0</v>
      </c>
      <c r="CW883" s="12">
        <f t="shared" si="2025"/>
        <v>0</v>
      </c>
      <c r="CX883" s="12">
        <f t="shared" si="2025"/>
        <v>0</v>
      </c>
      <c r="CY883" s="12">
        <f t="shared" si="2025"/>
        <v>0</v>
      </c>
      <c r="CZ883" s="12">
        <f t="shared" si="2025"/>
        <v>0</v>
      </c>
      <c r="DA883" s="12">
        <f t="shared" ref="DA883:DY883" si="2026">MAX(DA823, DA847*(1-DA157/$D883))</f>
        <v>0</v>
      </c>
      <c r="DB883" s="12">
        <f t="shared" si="2026"/>
        <v>0</v>
      </c>
      <c r="DC883" s="12">
        <f t="shared" si="2026"/>
        <v>0</v>
      </c>
      <c r="DD883" s="12">
        <f t="shared" si="2026"/>
        <v>0</v>
      </c>
      <c r="DE883" s="12">
        <f t="shared" si="2026"/>
        <v>0</v>
      </c>
      <c r="DF883" s="12">
        <f t="shared" si="2026"/>
        <v>0</v>
      </c>
      <c r="DG883" s="12">
        <f t="shared" si="2026"/>
        <v>0</v>
      </c>
      <c r="DH883" s="12">
        <f t="shared" si="2026"/>
        <v>0</v>
      </c>
      <c r="DI883" s="12">
        <f t="shared" si="2026"/>
        <v>0</v>
      </c>
      <c r="DJ883" s="12">
        <f t="shared" si="2026"/>
        <v>0</v>
      </c>
      <c r="DK883" s="12">
        <f t="shared" si="2026"/>
        <v>0</v>
      </c>
      <c r="DL883" s="12">
        <f t="shared" si="2026"/>
        <v>0</v>
      </c>
      <c r="DM883" s="12">
        <f t="shared" si="2026"/>
        <v>0</v>
      </c>
      <c r="DN883" s="12">
        <f t="shared" si="2026"/>
        <v>0</v>
      </c>
      <c r="DO883" s="12">
        <f t="shared" si="2026"/>
        <v>0</v>
      </c>
      <c r="DP883" s="12">
        <f t="shared" si="2026"/>
        <v>0</v>
      </c>
      <c r="DQ883" s="12">
        <f t="shared" si="2026"/>
        <v>0</v>
      </c>
      <c r="DR883" s="12">
        <f t="shared" si="2026"/>
        <v>0</v>
      </c>
      <c r="DS883" s="12">
        <f t="shared" si="2026"/>
        <v>0</v>
      </c>
      <c r="DT883" s="12">
        <f t="shared" si="2026"/>
        <v>0</v>
      </c>
      <c r="DU883" s="12">
        <f t="shared" si="2026"/>
        <v>0</v>
      </c>
      <c r="DV883" s="12">
        <f t="shared" si="2026"/>
        <v>0</v>
      </c>
      <c r="DW883" s="12">
        <f t="shared" si="2026"/>
        <v>0</v>
      </c>
      <c r="DX883" s="12">
        <f t="shared" si="2026"/>
        <v>0</v>
      </c>
      <c r="DY883" s="12">
        <f t="shared" si="2026"/>
        <v>0</v>
      </c>
    </row>
    <row r="885" spans="1:136" x14ac:dyDescent="0.3">
      <c r="B885" s="18" t="s">
        <v>56</v>
      </c>
      <c r="C885" s="18"/>
      <c r="D885" s="18"/>
      <c r="E885" s="18"/>
      <c r="F885" s="18"/>
      <c r="G885" s="23">
        <f>SUM(G863:G884)</f>
        <v>744421572.62502027</v>
      </c>
      <c r="H885" s="18"/>
      <c r="I885" s="19">
        <f t="shared" ref="I885:AN885" si="2027">SUM(I863:I884)</f>
        <v>1600000</v>
      </c>
      <c r="J885" s="19">
        <f t="shared" si="2027"/>
        <v>1680000</v>
      </c>
      <c r="K885" s="19">
        <f t="shared" si="2027"/>
        <v>2575833.3333333335</v>
      </c>
      <c r="L885" s="19">
        <f t="shared" si="2027"/>
        <v>3096666.6666666665</v>
      </c>
      <c r="M885" s="19">
        <f t="shared" si="2027"/>
        <v>3680000</v>
      </c>
      <c r="N885" s="19">
        <f t="shared" si="2027"/>
        <v>4388333.333333333</v>
      </c>
      <c r="O885" s="19">
        <f t="shared" si="2027"/>
        <v>5471666.666666667</v>
      </c>
      <c r="P885" s="19">
        <f t="shared" si="2027"/>
        <v>6255000</v>
      </c>
      <c r="Q885" s="19">
        <f t="shared" si="2027"/>
        <v>8345611.1111111119</v>
      </c>
      <c r="R885" s="19">
        <f t="shared" si="2027"/>
        <v>10085805.555555552</v>
      </c>
      <c r="S885" s="19">
        <f t="shared" si="2027"/>
        <v>11706724.065382749</v>
      </c>
      <c r="T885" s="19">
        <f t="shared" si="2027"/>
        <v>14322333.333333327</v>
      </c>
      <c r="U885" s="19">
        <f t="shared" si="2027"/>
        <v>18856916.666666672</v>
      </c>
      <c r="V885" s="19">
        <f t="shared" si="2027"/>
        <v>21671500</v>
      </c>
      <c r="W885" s="19">
        <f t="shared" si="2027"/>
        <v>19610250</v>
      </c>
      <c r="X885" s="19">
        <f t="shared" si="2027"/>
        <v>17429000.000000004</v>
      </c>
      <c r="Y885" s="19">
        <f t="shared" si="2027"/>
        <v>15187750.000000007</v>
      </c>
      <c r="Z885" s="19">
        <f t="shared" si="2027"/>
        <v>12946500.000000007</v>
      </c>
      <c r="AA885" s="19">
        <f t="shared" si="2027"/>
        <v>10705250.000000004</v>
      </c>
      <c r="AB885" s="19">
        <f t="shared" si="2027"/>
        <v>8464000</v>
      </c>
      <c r="AC885" s="19">
        <f t="shared" si="2027"/>
        <v>10030444.444444446</v>
      </c>
      <c r="AD885" s="19">
        <f t="shared" si="2027"/>
        <v>11250222.222222226</v>
      </c>
      <c r="AE885" s="19">
        <f t="shared" si="2027"/>
        <v>12256217.268166376</v>
      </c>
      <c r="AF885" s="19">
        <f t="shared" si="2027"/>
        <v>13963557.371743007</v>
      </c>
      <c r="AG885" s="19">
        <f t="shared" si="2027"/>
        <v>18120916.666666668</v>
      </c>
      <c r="AH885" s="19">
        <f t="shared" si="2027"/>
        <v>20695500</v>
      </c>
      <c r="AI885" s="19">
        <f t="shared" si="2027"/>
        <v>18454250</v>
      </c>
      <c r="AJ885" s="19">
        <f t="shared" si="2027"/>
        <v>16213000.000000004</v>
      </c>
      <c r="AK885" s="19">
        <f t="shared" si="2027"/>
        <v>13971750.000000006</v>
      </c>
      <c r="AL885" s="19">
        <f t="shared" si="2027"/>
        <v>11730500.000000006</v>
      </c>
      <c r="AM885" s="19">
        <f t="shared" si="2027"/>
        <v>9489250.0000000019</v>
      </c>
      <c r="AN885" s="19">
        <f t="shared" si="2027"/>
        <v>7248000</v>
      </c>
      <c r="AO885" s="19">
        <f t="shared" ref="AO885:BT885" si="2028">SUM(AO863:AO884)</f>
        <v>8814444.444444444</v>
      </c>
      <c r="AP885" s="19">
        <f t="shared" si="2028"/>
        <v>10034222.222222224</v>
      </c>
      <c r="AQ885" s="19">
        <f t="shared" si="2028"/>
        <v>11040217.268166374</v>
      </c>
      <c r="AR885" s="19">
        <f t="shared" si="2028"/>
        <v>12747557.371743005</v>
      </c>
      <c r="AS885" s="19">
        <f t="shared" si="2028"/>
        <v>16904916.666666668</v>
      </c>
      <c r="AT885" s="19">
        <f t="shared" si="2028"/>
        <v>19479500</v>
      </c>
      <c r="AU885" s="19">
        <f t="shared" si="2028"/>
        <v>17238250</v>
      </c>
      <c r="AV885" s="19">
        <f t="shared" si="2028"/>
        <v>14997000.000000002</v>
      </c>
      <c r="AW885" s="19">
        <f t="shared" si="2028"/>
        <v>12755750.000000004</v>
      </c>
      <c r="AX885" s="19">
        <f t="shared" si="2028"/>
        <v>10514500.000000004</v>
      </c>
      <c r="AY885" s="19">
        <f t="shared" si="2028"/>
        <v>8273250.0000000009</v>
      </c>
      <c r="AZ885" s="19">
        <f t="shared" si="2028"/>
        <v>6032000</v>
      </c>
      <c r="BA885" s="19">
        <f t="shared" si="2028"/>
        <v>7598444.444444444</v>
      </c>
      <c r="BB885" s="19">
        <f t="shared" si="2028"/>
        <v>8818222.222222222</v>
      </c>
      <c r="BC885" s="19">
        <f t="shared" si="2028"/>
        <v>9824217.2681663726</v>
      </c>
      <c r="BD885" s="19">
        <f t="shared" si="2028"/>
        <v>11531557.371743003</v>
      </c>
      <c r="BE885" s="19">
        <f t="shared" si="2028"/>
        <v>15688916.666666668</v>
      </c>
      <c r="BF885" s="19">
        <f t="shared" si="2028"/>
        <v>18263500</v>
      </c>
      <c r="BG885" s="19">
        <f t="shared" si="2028"/>
        <v>16022250.000000002</v>
      </c>
      <c r="BH885" s="19">
        <f t="shared" si="2028"/>
        <v>13781000</v>
      </c>
      <c r="BI885" s="19">
        <f t="shared" si="2028"/>
        <v>11539750.000000002</v>
      </c>
      <c r="BJ885" s="19">
        <f t="shared" si="2028"/>
        <v>9298500.0000000019</v>
      </c>
      <c r="BK885" s="19">
        <f t="shared" si="2028"/>
        <v>7057250.0000000009</v>
      </c>
      <c r="BL885" s="19">
        <f t="shared" si="2028"/>
        <v>4816000</v>
      </c>
      <c r="BM885" s="19">
        <f t="shared" si="2028"/>
        <v>6382444.444444444</v>
      </c>
      <c r="BN885" s="19">
        <f t="shared" si="2028"/>
        <v>7602222.222222222</v>
      </c>
      <c r="BO885" s="19">
        <f t="shared" si="2028"/>
        <v>8608217.2681663707</v>
      </c>
      <c r="BP885" s="19">
        <f t="shared" si="2028"/>
        <v>10315557.371743001</v>
      </c>
      <c r="BQ885" s="19">
        <f t="shared" si="2028"/>
        <v>12872916.666666668</v>
      </c>
      <c r="BR885" s="19">
        <f t="shared" si="2028"/>
        <v>15447500</v>
      </c>
      <c r="BS885" s="19">
        <f t="shared" si="2028"/>
        <v>12872916.666666668</v>
      </c>
      <c r="BT885" s="19">
        <f t="shared" si="2028"/>
        <v>10298333.333333334</v>
      </c>
      <c r="BU885" s="19">
        <f t="shared" ref="BU885:CZ885" si="2029">SUM(BU863:BU884)</f>
        <v>7723750.0000000009</v>
      </c>
      <c r="BV885" s="19">
        <f t="shared" si="2029"/>
        <v>5149166.6666666679</v>
      </c>
      <c r="BW885" s="19">
        <f t="shared" si="2029"/>
        <v>2574583.333333334</v>
      </c>
      <c r="BX885" s="19">
        <f t="shared" si="2029"/>
        <v>0</v>
      </c>
      <c r="BY885" s="19">
        <f t="shared" si="2029"/>
        <v>0</v>
      </c>
      <c r="BZ885" s="19">
        <f t="shared" si="2029"/>
        <v>0</v>
      </c>
      <c r="CA885" s="19">
        <f t="shared" si="2029"/>
        <v>0</v>
      </c>
      <c r="CB885" s="19">
        <f t="shared" si="2029"/>
        <v>0</v>
      </c>
      <c r="CC885" s="19">
        <f t="shared" si="2029"/>
        <v>0</v>
      </c>
      <c r="CD885" s="19">
        <f t="shared" si="2029"/>
        <v>0</v>
      </c>
      <c r="CE885" s="19">
        <f t="shared" si="2029"/>
        <v>0</v>
      </c>
      <c r="CF885" s="19">
        <f t="shared" si="2029"/>
        <v>0</v>
      </c>
      <c r="CG885" s="19">
        <f t="shared" si="2029"/>
        <v>0</v>
      </c>
      <c r="CH885" s="19">
        <f t="shared" si="2029"/>
        <v>0</v>
      </c>
      <c r="CI885" s="19">
        <f t="shared" si="2029"/>
        <v>0</v>
      </c>
      <c r="CJ885" s="19">
        <f t="shared" si="2029"/>
        <v>0</v>
      </c>
      <c r="CK885" s="19">
        <f t="shared" si="2029"/>
        <v>0</v>
      </c>
      <c r="CL885" s="19">
        <f t="shared" si="2029"/>
        <v>0</v>
      </c>
      <c r="CM885" s="19">
        <f t="shared" si="2029"/>
        <v>0</v>
      </c>
      <c r="CN885" s="19">
        <f t="shared" si="2029"/>
        <v>0</v>
      </c>
      <c r="CO885" s="19">
        <f t="shared" si="2029"/>
        <v>0</v>
      </c>
      <c r="CP885" s="19">
        <f t="shared" si="2029"/>
        <v>0</v>
      </c>
      <c r="CQ885" s="19">
        <f t="shared" si="2029"/>
        <v>0</v>
      </c>
      <c r="CR885" s="19">
        <f t="shared" si="2029"/>
        <v>0</v>
      </c>
      <c r="CS885" s="19">
        <f t="shared" si="2029"/>
        <v>0</v>
      </c>
      <c r="CT885" s="19">
        <f t="shared" si="2029"/>
        <v>0</v>
      </c>
      <c r="CU885" s="19">
        <f t="shared" si="2029"/>
        <v>0</v>
      </c>
      <c r="CV885" s="19">
        <f t="shared" si="2029"/>
        <v>0</v>
      </c>
      <c r="CW885" s="19">
        <f t="shared" si="2029"/>
        <v>0</v>
      </c>
      <c r="CX885" s="19">
        <f t="shared" si="2029"/>
        <v>0</v>
      </c>
      <c r="CY885" s="19">
        <f t="shared" si="2029"/>
        <v>0</v>
      </c>
      <c r="CZ885" s="19">
        <f t="shared" si="2029"/>
        <v>0</v>
      </c>
      <c r="DA885" s="19">
        <f t="shared" ref="DA885:DY885" si="2030">SUM(DA863:DA884)</f>
        <v>0</v>
      </c>
      <c r="DB885" s="19">
        <f t="shared" si="2030"/>
        <v>0</v>
      </c>
      <c r="DC885" s="19">
        <f t="shared" si="2030"/>
        <v>0</v>
      </c>
      <c r="DD885" s="19">
        <f t="shared" si="2030"/>
        <v>0</v>
      </c>
      <c r="DE885" s="19">
        <f t="shared" si="2030"/>
        <v>0</v>
      </c>
      <c r="DF885" s="19">
        <f t="shared" si="2030"/>
        <v>0</v>
      </c>
      <c r="DG885" s="19">
        <f t="shared" si="2030"/>
        <v>0</v>
      </c>
      <c r="DH885" s="19">
        <f t="shared" si="2030"/>
        <v>0</v>
      </c>
      <c r="DI885" s="19">
        <f t="shared" si="2030"/>
        <v>0</v>
      </c>
      <c r="DJ885" s="19">
        <f t="shared" si="2030"/>
        <v>0</v>
      </c>
      <c r="DK885" s="19">
        <f t="shared" si="2030"/>
        <v>0</v>
      </c>
      <c r="DL885" s="19">
        <f t="shared" si="2030"/>
        <v>0</v>
      </c>
      <c r="DM885" s="19">
        <f t="shared" si="2030"/>
        <v>0</v>
      </c>
      <c r="DN885" s="19">
        <f t="shared" si="2030"/>
        <v>0</v>
      </c>
      <c r="DO885" s="19">
        <f t="shared" si="2030"/>
        <v>0</v>
      </c>
      <c r="DP885" s="19">
        <f t="shared" si="2030"/>
        <v>0</v>
      </c>
      <c r="DQ885" s="19">
        <f t="shared" si="2030"/>
        <v>0</v>
      </c>
      <c r="DR885" s="19">
        <f t="shared" si="2030"/>
        <v>0</v>
      </c>
      <c r="DS885" s="19">
        <f t="shared" si="2030"/>
        <v>0</v>
      </c>
      <c r="DT885" s="19">
        <f t="shared" si="2030"/>
        <v>0</v>
      </c>
      <c r="DU885" s="19">
        <f t="shared" si="2030"/>
        <v>0</v>
      </c>
      <c r="DV885" s="19">
        <f t="shared" si="2030"/>
        <v>0</v>
      </c>
      <c r="DW885" s="19">
        <f t="shared" si="2030"/>
        <v>0</v>
      </c>
      <c r="DX885" s="19">
        <f t="shared" si="2030"/>
        <v>0</v>
      </c>
      <c r="DY885" s="19">
        <f t="shared" si="2030"/>
        <v>0</v>
      </c>
      <c r="EF885" s="110"/>
    </row>
    <row r="886" spans="1:136" x14ac:dyDescent="0.3">
      <c r="B886" s="144" t="s">
        <v>150</v>
      </c>
      <c r="C886" s="144"/>
      <c r="D886" s="144"/>
      <c r="E886" s="144"/>
      <c r="F886" s="144"/>
    </row>
    <row r="887" spans="1:136" x14ac:dyDescent="0.3">
      <c r="B887" s="144" t="s">
        <v>153</v>
      </c>
      <c r="C887" s="144"/>
      <c r="D887" s="144"/>
      <c r="E887" s="144"/>
      <c r="F887" s="144"/>
    </row>
    <row r="888" spans="1:136" x14ac:dyDescent="0.3">
      <c r="B888" s="144" t="s">
        <v>158</v>
      </c>
      <c r="C888" s="144"/>
      <c r="D888" s="144"/>
      <c r="E888" s="144"/>
      <c r="F888" s="144"/>
    </row>
    <row r="890" spans="1:136" ht="33" x14ac:dyDescent="0.3">
      <c r="A890" s="8" t="s">
        <v>31</v>
      </c>
      <c r="B890" s="4"/>
      <c r="C890" s="4"/>
      <c r="D890" s="9" t="str">
        <f>Product!$B$45</f>
        <v>Prop. Tax Rate</v>
      </c>
      <c r="E890" s="9"/>
      <c r="F890" s="9"/>
      <c r="G890" s="7"/>
    </row>
    <row r="892" spans="1:136" x14ac:dyDescent="0.3">
      <c r="B892" s="2" t="str">
        <f>Product!$D$2</f>
        <v>Phase 1</v>
      </c>
      <c r="C892" s="2" t="str">
        <f>Product!$D$3</f>
        <v>50' Wide</v>
      </c>
      <c r="D892" s="130">
        <f>SUMIFS(INDEX(Product!$B$2:$U$97, MATCH(D890, Product!$B$2:$B$97, 0), ), Product!$B$2:$U$2, $B892, Product!$B$3:$U$3, $C892)</f>
        <v>-5.0000000000000001E-3</v>
      </c>
      <c r="E892" s="155"/>
      <c r="F892" s="128"/>
      <c r="G892" s="11">
        <f>SUM(H892:DZ892)</f>
        <v>-203418.75161838485</v>
      </c>
      <c r="I892" s="12">
        <f>I865*$D892</f>
        <v>-3000</v>
      </c>
      <c r="J892" s="12">
        <f t="shared" ref="J892:BU893" si="2031">J865*$D892</f>
        <v>-3025.7128985272698</v>
      </c>
      <c r="K892" s="12">
        <f t="shared" si="2031"/>
        <v>-3831.5067162971354</v>
      </c>
      <c r="L892" s="12">
        <f t="shared" si="2031"/>
        <v>-4516.7713222204247</v>
      </c>
      <c r="M892" s="12">
        <f t="shared" si="2031"/>
        <v>-5222.1241301181426</v>
      </c>
      <c r="N892" s="12">
        <f t="shared" si="2031"/>
        <v>-5967.6533419647194</v>
      </c>
      <c r="O892" s="12">
        <f t="shared" si="2031"/>
        <v>-6833.7117656578739</v>
      </c>
      <c r="P892" s="12">
        <f t="shared" si="2031"/>
        <v>-7603.3468198737664</v>
      </c>
      <c r="Q892" s="12">
        <f t="shared" si="2031"/>
        <v>-10799.265725306144</v>
      </c>
      <c r="R892" s="12">
        <f t="shared" si="2031"/>
        <v>-13323.087608566653</v>
      </c>
      <c r="S892" s="12">
        <f t="shared" si="2031"/>
        <v>-15170.571289852727</v>
      </c>
      <c r="T892" s="12">
        <f t="shared" si="2031"/>
        <v>-16550</v>
      </c>
      <c r="U892" s="12">
        <f t="shared" si="2031"/>
        <v>-20687.5</v>
      </c>
      <c r="V892" s="12">
        <f t="shared" si="2031"/>
        <v>-24825</v>
      </c>
      <c r="W892" s="12">
        <f t="shared" si="2031"/>
        <v>-20687.5</v>
      </c>
      <c r="X892" s="12">
        <f t="shared" si="2031"/>
        <v>-16550</v>
      </c>
      <c r="Y892" s="12">
        <f t="shared" si="2031"/>
        <v>-12412.5</v>
      </c>
      <c r="Z892" s="12">
        <f t="shared" si="2031"/>
        <v>-8275</v>
      </c>
      <c r="AA892" s="12">
        <f t="shared" si="2031"/>
        <v>-4137.5</v>
      </c>
      <c r="AB892" s="12">
        <f t="shared" si="2031"/>
        <v>0</v>
      </c>
      <c r="AC892" s="12">
        <f t="shared" si="2031"/>
        <v>0</v>
      </c>
      <c r="AD892" s="12">
        <f t="shared" si="2031"/>
        <v>0</v>
      </c>
      <c r="AE892" s="12">
        <f t="shared" si="2031"/>
        <v>0</v>
      </c>
      <c r="AF892" s="12">
        <f t="shared" si="2031"/>
        <v>0</v>
      </c>
      <c r="AG892" s="12">
        <f t="shared" si="2031"/>
        <v>0</v>
      </c>
      <c r="AH892" s="12">
        <f t="shared" si="2031"/>
        <v>0</v>
      </c>
      <c r="AI892" s="12">
        <f t="shared" si="2031"/>
        <v>0</v>
      </c>
      <c r="AJ892" s="12">
        <f t="shared" si="2031"/>
        <v>0</v>
      </c>
      <c r="AK892" s="12">
        <f t="shared" si="2031"/>
        <v>0</v>
      </c>
      <c r="AL892" s="12">
        <f t="shared" si="2031"/>
        <v>0</v>
      </c>
      <c r="AM892" s="12">
        <f t="shared" si="2031"/>
        <v>0</v>
      </c>
      <c r="AN892" s="12">
        <f t="shared" si="2031"/>
        <v>0</v>
      </c>
      <c r="AO892" s="12">
        <f t="shared" si="2031"/>
        <v>0</v>
      </c>
      <c r="AP892" s="12">
        <f t="shared" si="2031"/>
        <v>0</v>
      </c>
      <c r="AQ892" s="12">
        <f t="shared" si="2031"/>
        <v>0</v>
      </c>
      <c r="AR892" s="12">
        <f t="shared" si="2031"/>
        <v>0</v>
      </c>
      <c r="AS892" s="12">
        <f t="shared" si="2031"/>
        <v>0</v>
      </c>
      <c r="AT892" s="12">
        <f t="shared" si="2031"/>
        <v>0</v>
      </c>
      <c r="AU892" s="12">
        <f t="shared" si="2031"/>
        <v>0</v>
      </c>
      <c r="AV892" s="12">
        <f t="shared" si="2031"/>
        <v>0</v>
      </c>
      <c r="AW892" s="12">
        <f t="shared" si="2031"/>
        <v>0</v>
      </c>
      <c r="AX892" s="12">
        <f t="shared" si="2031"/>
        <v>0</v>
      </c>
      <c r="AY892" s="12">
        <f t="shared" si="2031"/>
        <v>0</v>
      </c>
      <c r="AZ892" s="12">
        <f t="shared" si="2031"/>
        <v>0</v>
      </c>
      <c r="BA892" s="12">
        <f t="shared" si="2031"/>
        <v>0</v>
      </c>
      <c r="BB892" s="12">
        <f t="shared" si="2031"/>
        <v>0</v>
      </c>
      <c r="BC892" s="12">
        <f t="shared" si="2031"/>
        <v>0</v>
      </c>
      <c r="BD892" s="12">
        <f t="shared" si="2031"/>
        <v>0</v>
      </c>
      <c r="BE892" s="12">
        <f t="shared" si="2031"/>
        <v>0</v>
      </c>
      <c r="BF892" s="12">
        <f t="shared" si="2031"/>
        <v>0</v>
      </c>
      <c r="BG892" s="12">
        <f t="shared" si="2031"/>
        <v>0</v>
      </c>
      <c r="BH892" s="12">
        <f t="shared" si="2031"/>
        <v>0</v>
      </c>
      <c r="BI892" s="12">
        <f t="shared" si="2031"/>
        <v>0</v>
      </c>
      <c r="BJ892" s="12">
        <f t="shared" si="2031"/>
        <v>0</v>
      </c>
      <c r="BK892" s="12">
        <f t="shared" si="2031"/>
        <v>0</v>
      </c>
      <c r="BL892" s="12">
        <f t="shared" si="2031"/>
        <v>0</v>
      </c>
      <c r="BM892" s="12">
        <f t="shared" si="2031"/>
        <v>0</v>
      </c>
      <c r="BN892" s="12">
        <f t="shared" si="2031"/>
        <v>0</v>
      </c>
      <c r="BO892" s="12">
        <f t="shared" si="2031"/>
        <v>0</v>
      </c>
      <c r="BP892" s="12">
        <f t="shared" si="2031"/>
        <v>0</v>
      </c>
      <c r="BQ892" s="12">
        <f t="shared" si="2031"/>
        <v>0</v>
      </c>
      <c r="BR892" s="12">
        <f t="shared" si="2031"/>
        <v>0</v>
      </c>
      <c r="BS892" s="12">
        <f t="shared" si="2031"/>
        <v>0</v>
      </c>
      <c r="BT892" s="12">
        <f t="shared" si="2031"/>
        <v>0</v>
      </c>
      <c r="BU892" s="12">
        <f t="shared" si="2031"/>
        <v>0</v>
      </c>
      <c r="BV892" s="12">
        <f t="shared" ref="BV892:DY894" si="2032">BV865*$D892</f>
        <v>0</v>
      </c>
      <c r="BW892" s="12">
        <f t="shared" si="2032"/>
        <v>0</v>
      </c>
      <c r="BX892" s="12">
        <f t="shared" si="2032"/>
        <v>0</v>
      </c>
      <c r="BY892" s="12">
        <f t="shared" si="2032"/>
        <v>0</v>
      </c>
      <c r="BZ892" s="12">
        <f t="shared" si="2032"/>
        <v>0</v>
      </c>
      <c r="CA892" s="12">
        <f t="shared" si="2032"/>
        <v>0</v>
      </c>
      <c r="CB892" s="12">
        <f t="shared" si="2032"/>
        <v>0</v>
      </c>
      <c r="CC892" s="12">
        <f t="shared" si="2032"/>
        <v>0</v>
      </c>
      <c r="CD892" s="12">
        <f t="shared" si="2032"/>
        <v>0</v>
      </c>
      <c r="CE892" s="12">
        <f t="shared" si="2032"/>
        <v>0</v>
      </c>
      <c r="CF892" s="12">
        <f t="shared" si="2032"/>
        <v>0</v>
      </c>
      <c r="CG892" s="12">
        <f t="shared" si="2032"/>
        <v>0</v>
      </c>
      <c r="CH892" s="12">
        <f t="shared" si="2032"/>
        <v>0</v>
      </c>
      <c r="CI892" s="12">
        <f t="shared" si="2032"/>
        <v>0</v>
      </c>
      <c r="CJ892" s="12">
        <f t="shared" si="2032"/>
        <v>0</v>
      </c>
      <c r="CK892" s="12">
        <f t="shared" si="2032"/>
        <v>0</v>
      </c>
      <c r="CL892" s="12">
        <f t="shared" si="2032"/>
        <v>0</v>
      </c>
      <c r="CM892" s="12">
        <f t="shared" si="2032"/>
        <v>0</v>
      </c>
      <c r="CN892" s="12">
        <f t="shared" si="2032"/>
        <v>0</v>
      </c>
      <c r="CO892" s="12">
        <f t="shared" si="2032"/>
        <v>0</v>
      </c>
      <c r="CP892" s="12">
        <f t="shared" si="2032"/>
        <v>0</v>
      </c>
      <c r="CQ892" s="12">
        <f t="shared" si="2032"/>
        <v>0</v>
      </c>
      <c r="CR892" s="12">
        <f t="shared" si="2032"/>
        <v>0</v>
      </c>
      <c r="CS892" s="12">
        <f t="shared" si="2032"/>
        <v>0</v>
      </c>
      <c r="CT892" s="12">
        <f t="shared" si="2032"/>
        <v>0</v>
      </c>
      <c r="CU892" s="12">
        <f t="shared" si="2032"/>
        <v>0</v>
      </c>
      <c r="CV892" s="12">
        <f t="shared" si="2032"/>
        <v>0</v>
      </c>
      <c r="CW892" s="12">
        <f t="shared" si="2032"/>
        <v>0</v>
      </c>
      <c r="CX892" s="12">
        <f t="shared" si="2032"/>
        <v>0</v>
      </c>
      <c r="CY892" s="12">
        <f t="shared" si="2032"/>
        <v>0</v>
      </c>
      <c r="CZ892" s="12">
        <f t="shared" si="2032"/>
        <v>0</v>
      </c>
      <c r="DA892" s="12">
        <f t="shared" si="2032"/>
        <v>0</v>
      </c>
      <c r="DB892" s="12">
        <f t="shared" si="2032"/>
        <v>0</v>
      </c>
      <c r="DC892" s="12">
        <f t="shared" si="2032"/>
        <v>0</v>
      </c>
      <c r="DD892" s="12">
        <f t="shared" si="2032"/>
        <v>0</v>
      </c>
      <c r="DE892" s="12">
        <f t="shared" si="2032"/>
        <v>0</v>
      </c>
      <c r="DF892" s="12">
        <f t="shared" si="2032"/>
        <v>0</v>
      </c>
      <c r="DG892" s="12">
        <f t="shared" si="2032"/>
        <v>0</v>
      </c>
      <c r="DH892" s="12">
        <f t="shared" si="2032"/>
        <v>0</v>
      </c>
      <c r="DI892" s="12">
        <f t="shared" si="2032"/>
        <v>0</v>
      </c>
      <c r="DJ892" s="12">
        <f t="shared" si="2032"/>
        <v>0</v>
      </c>
      <c r="DK892" s="12">
        <f t="shared" si="2032"/>
        <v>0</v>
      </c>
      <c r="DL892" s="12">
        <f t="shared" si="2032"/>
        <v>0</v>
      </c>
      <c r="DM892" s="12">
        <f t="shared" si="2032"/>
        <v>0</v>
      </c>
      <c r="DN892" s="12">
        <f t="shared" si="2032"/>
        <v>0</v>
      </c>
      <c r="DO892" s="12">
        <f t="shared" si="2032"/>
        <v>0</v>
      </c>
      <c r="DP892" s="12">
        <f t="shared" si="2032"/>
        <v>0</v>
      </c>
      <c r="DQ892" s="12">
        <f t="shared" si="2032"/>
        <v>0</v>
      </c>
      <c r="DR892" s="12">
        <f t="shared" si="2032"/>
        <v>0</v>
      </c>
      <c r="DS892" s="12">
        <f t="shared" si="2032"/>
        <v>0</v>
      </c>
      <c r="DT892" s="12">
        <f t="shared" si="2032"/>
        <v>0</v>
      </c>
      <c r="DU892" s="12">
        <f t="shared" si="2032"/>
        <v>0</v>
      </c>
      <c r="DV892" s="12">
        <f t="shared" si="2032"/>
        <v>0</v>
      </c>
      <c r="DW892" s="12">
        <f t="shared" si="2032"/>
        <v>0</v>
      </c>
      <c r="DX892" s="12">
        <f t="shared" si="2032"/>
        <v>0</v>
      </c>
      <c r="DY892" s="12">
        <f t="shared" si="2032"/>
        <v>0</v>
      </c>
      <c r="EB892" s="116">
        <f>ROW(EB892)-ROW($EB$2)+1</f>
        <v>891</v>
      </c>
      <c r="EC892" s="2" t="str">
        <f>B892</f>
        <v>Phase 1</v>
      </c>
      <c r="ED892" s="2" t="str">
        <f>C892</f>
        <v>50' Wide</v>
      </c>
      <c r="EE892" s="33" t="str">
        <f>EE912</f>
        <v>Cash</v>
      </c>
      <c r="EF892" s="2" t="str">
        <f>EF912</f>
        <v>Property Taxes</v>
      </c>
    </row>
    <row r="893" spans="1:136" x14ac:dyDescent="0.3">
      <c r="B893" s="2" t="str">
        <f>Product!$E$2</f>
        <v>Phase 1</v>
      </c>
      <c r="C893" s="2" t="str">
        <f>Product!$E$3</f>
        <v>60' Wide</v>
      </c>
      <c r="D893" s="130">
        <f>SUMIFS(INDEX(Product!$B$2:$U$97, MATCH(D890, Product!$B$2:$B$97, 0), ), Product!$B$2:$U$2, $B893, Product!$B$3:$U$3, $C893)</f>
        <v>-5.0000000000000001E-3</v>
      </c>
      <c r="E893" s="155"/>
      <c r="F893" s="128"/>
      <c r="G893" s="11">
        <f>SUM(H893:DZ893)</f>
        <v>-227551.92790095485</v>
      </c>
      <c r="I893" s="12">
        <f t="shared" ref="I893:X910" si="2033">I866*$D893</f>
        <v>-3000</v>
      </c>
      <c r="J893" s="12">
        <f t="shared" si="2033"/>
        <v>-3030.4903706101313</v>
      </c>
      <c r="K893" s="12">
        <f t="shared" si="2033"/>
        <v>-3869.8757889626154</v>
      </c>
      <c r="L893" s="12">
        <f t="shared" si="2033"/>
        <v>-4566.3375950801101</v>
      </c>
      <c r="M893" s="12">
        <f t="shared" si="2033"/>
        <v>-5286.6200032367697</v>
      </c>
      <c r="N893" s="12">
        <f t="shared" si="2033"/>
        <v>-6054.543615471759</v>
      </c>
      <c r="O893" s="12">
        <f t="shared" si="2033"/>
        <v>-6965.3908399417378</v>
      </c>
      <c r="P893" s="12">
        <f t="shared" si="2033"/>
        <v>-7761.8991746237261</v>
      </c>
      <c r="Q893" s="12">
        <f t="shared" si="2033"/>
        <v>-10970.607770944596</v>
      </c>
      <c r="R893" s="12">
        <f t="shared" si="2033"/>
        <v>-13503.11370502239</v>
      </c>
      <c r="S893" s="12">
        <f t="shared" si="2033"/>
        <v>-15355.549037061013</v>
      </c>
      <c r="T893" s="12">
        <f t="shared" si="2033"/>
        <v>-19625</v>
      </c>
      <c r="U893" s="12">
        <f t="shared" si="2033"/>
        <v>-24531.25</v>
      </c>
      <c r="V893" s="12">
        <f t="shared" si="2033"/>
        <v>-29437.5</v>
      </c>
      <c r="W893" s="12">
        <f t="shared" si="2033"/>
        <v>-24531.25</v>
      </c>
      <c r="X893" s="12">
        <f t="shared" si="2033"/>
        <v>-19625</v>
      </c>
      <c r="Y893" s="12">
        <f t="shared" si="2031"/>
        <v>-14718.75</v>
      </c>
      <c r="Z893" s="12">
        <f t="shared" si="2031"/>
        <v>-9812.5</v>
      </c>
      <c r="AA893" s="12">
        <f t="shared" si="2031"/>
        <v>-4906.25</v>
      </c>
      <c r="AB893" s="12">
        <f t="shared" si="2031"/>
        <v>0</v>
      </c>
      <c r="AC893" s="12">
        <f t="shared" si="2031"/>
        <v>0</v>
      </c>
      <c r="AD893" s="12">
        <f t="shared" si="2031"/>
        <v>0</v>
      </c>
      <c r="AE893" s="12">
        <f t="shared" si="2031"/>
        <v>0</v>
      </c>
      <c r="AF893" s="12">
        <f t="shared" si="2031"/>
        <v>0</v>
      </c>
      <c r="AG893" s="12">
        <f t="shared" si="2031"/>
        <v>0</v>
      </c>
      <c r="AH893" s="12">
        <f t="shared" si="2031"/>
        <v>0</v>
      </c>
      <c r="AI893" s="12">
        <f t="shared" si="2031"/>
        <v>0</v>
      </c>
      <c r="AJ893" s="12">
        <f t="shared" si="2031"/>
        <v>0</v>
      </c>
      <c r="AK893" s="12">
        <f t="shared" si="2031"/>
        <v>0</v>
      </c>
      <c r="AL893" s="12">
        <f t="shared" si="2031"/>
        <v>0</v>
      </c>
      <c r="AM893" s="12">
        <f t="shared" si="2031"/>
        <v>0</v>
      </c>
      <c r="AN893" s="12">
        <f t="shared" si="2031"/>
        <v>0</v>
      </c>
      <c r="AO893" s="12">
        <f t="shared" si="2031"/>
        <v>0</v>
      </c>
      <c r="AP893" s="12">
        <f t="shared" si="2031"/>
        <v>0</v>
      </c>
      <c r="AQ893" s="12">
        <f t="shared" si="2031"/>
        <v>0</v>
      </c>
      <c r="AR893" s="12">
        <f t="shared" si="2031"/>
        <v>0</v>
      </c>
      <c r="AS893" s="12">
        <f t="shared" si="2031"/>
        <v>0</v>
      </c>
      <c r="AT893" s="12">
        <f t="shared" si="2031"/>
        <v>0</v>
      </c>
      <c r="AU893" s="12">
        <f t="shared" si="2031"/>
        <v>0</v>
      </c>
      <c r="AV893" s="12">
        <f t="shared" si="2031"/>
        <v>0</v>
      </c>
      <c r="AW893" s="12">
        <f t="shared" si="2031"/>
        <v>0</v>
      </c>
      <c r="AX893" s="12">
        <f t="shared" si="2031"/>
        <v>0</v>
      </c>
      <c r="AY893" s="12">
        <f t="shared" si="2031"/>
        <v>0</v>
      </c>
      <c r="AZ893" s="12">
        <f t="shared" si="2031"/>
        <v>0</v>
      </c>
      <c r="BA893" s="12">
        <f t="shared" si="2031"/>
        <v>0</v>
      </c>
      <c r="BB893" s="12">
        <f t="shared" si="2031"/>
        <v>0</v>
      </c>
      <c r="BC893" s="12">
        <f t="shared" si="2031"/>
        <v>0</v>
      </c>
      <c r="BD893" s="12">
        <f t="shared" si="2031"/>
        <v>0</v>
      </c>
      <c r="BE893" s="12">
        <f t="shared" si="2031"/>
        <v>0</v>
      </c>
      <c r="BF893" s="12">
        <f t="shared" si="2031"/>
        <v>0</v>
      </c>
      <c r="BG893" s="12">
        <f t="shared" si="2031"/>
        <v>0</v>
      </c>
      <c r="BH893" s="12">
        <f t="shared" si="2031"/>
        <v>0</v>
      </c>
      <c r="BI893" s="12">
        <f t="shared" si="2031"/>
        <v>0</v>
      </c>
      <c r="BJ893" s="12">
        <f t="shared" si="2031"/>
        <v>0</v>
      </c>
      <c r="BK893" s="12">
        <f t="shared" si="2031"/>
        <v>0</v>
      </c>
      <c r="BL893" s="12">
        <f t="shared" si="2031"/>
        <v>0</v>
      </c>
      <c r="BM893" s="12">
        <f t="shared" si="2031"/>
        <v>0</v>
      </c>
      <c r="BN893" s="12">
        <f t="shared" si="2031"/>
        <v>0</v>
      </c>
      <c r="BO893" s="12">
        <f t="shared" si="2031"/>
        <v>0</v>
      </c>
      <c r="BP893" s="12">
        <f t="shared" si="2031"/>
        <v>0</v>
      </c>
      <c r="BQ893" s="12">
        <f t="shared" si="2031"/>
        <v>0</v>
      </c>
      <c r="BR893" s="12">
        <f t="shared" si="2031"/>
        <v>0</v>
      </c>
      <c r="BS893" s="12">
        <f t="shared" si="2031"/>
        <v>0</v>
      </c>
      <c r="BT893" s="12">
        <f t="shared" si="2031"/>
        <v>0</v>
      </c>
      <c r="BU893" s="12">
        <f t="shared" si="2031"/>
        <v>0</v>
      </c>
      <c r="BV893" s="12">
        <f t="shared" si="2032"/>
        <v>0</v>
      </c>
      <c r="BW893" s="12">
        <f t="shared" si="2032"/>
        <v>0</v>
      </c>
      <c r="BX893" s="12">
        <f t="shared" si="2032"/>
        <v>0</v>
      </c>
      <c r="BY893" s="12">
        <f t="shared" si="2032"/>
        <v>0</v>
      </c>
      <c r="BZ893" s="12">
        <f t="shared" si="2032"/>
        <v>0</v>
      </c>
      <c r="CA893" s="12">
        <f t="shared" si="2032"/>
        <v>0</v>
      </c>
      <c r="CB893" s="12">
        <f t="shared" si="2032"/>
        <v>0</v>
      </c>
      <c r="CC893" s="12">
        <f t="shared" si="2032"/>
        <v>0</v>
      </c>
      <c r="CD893" s="12">
        <f t="shared" si="2032"/>
        <v>0</v>
      </c>
      <c r="CE893" s="12">
        <f t="shared" si="2032"/>
        <v>0</v>
      </c>
      <c r="CF893" s="12">
        <f t="shared" si="2032"/>
        <v>0</v>
      </c>
      <c r="CG893" s="12">
        <f t="shared" si="2032"/>
        <v>0</v>
      </c>
      <c r="CH893" s="12">
        <f t="shared" si="2032"/>
        <v>0</v>
      </c>
      <c r="CI893" s="12">
        <f t="shared" si="2032"/>
        <v>0</v>
      </c>
      <c r="CJ893" s="12">
        <f t="shared" si="2032"/>
        <v>0</v>
      </c>
      <c r="CK893" s="12">
        <f t="shared" si="2032"/>
        <v>0</v>
      </c>
      <c r="CL893" s="12">
        <f t="shared" si="2032"/>
        <v>0</v>
      </c>
      <c r="CM893" s="12">
        <f t="shared" si="2032"/>
        <v>0</v>
      </c>
      <c r="CN893" s="12">
        <f t="shared" si="2032"/>
        <v>0</v>
      </c>
      <c r="CO893" s="12">
        <f t="shared" si="2032"/>
        <v>0</v>
      </c>
      <c r="CP893" s="12">
        <f t="shared" si="2032"/>
        <v>0</v>
      </c>
      <c r="CQ893" s="12">
        <f t="shared" si="2032"/>
        <v>0</v>
      </c>
      <c r="CR893" s="12">
        <f t="shared" si="2032"/>
        <v>0</v>
      </c>
      <c r="CS893" s="12">
        <f t="shared" si="2032"/>
        <v>0</v>
      </c>
      <c r="CT893" s="12">
        <f t="shared" si="2032"/>
        <v>0</v>
      </c>
      <c r="CU893" s="12">
        <f t="shared" si="2032"/>
        <v>0</v>
      </c>
      <c r="CV893" s="12">
        <f t="shared" si="2032"/>
        <v>0</v>
      </c>
      <c r="CW893" s="12">
        <f t="shared" si="2032"/>
        <v>0</v>
      </c>
      <c r="CX893" s="12">
        <f t="shared" si="2032"/>
        <v>0</v>
      </c>
      <c r="CY893" s="12">
        <f t="shared" si="2032"/>
        <v>0</v>
      </c>
      <c r="CZ893" s="12">
        <f t="shared" si="2032"/>
        <v>0</v>
      </c>
      <c r="DA893" s="12">
        <f t="shared" si="2032"/>
        <v>0</v>
      </c>
      <c r="DB893" s="12">
        <f t="shared" si="2032"/>
        <v>0</v>
      </c>
      <c r="DC893" s="12">
        <f t="shared" si="2032"/>
        <v>0</v>
      </c>
      <c r="DD893" s="12">
        <f t="shared" si="2032"/>
        <v>0</v>
      </c>
      <c r="DE893" s="12">
        <f t="shared" si="2032"/>
        <v>0</v>
      </c>
      <c r="DF893" s="12">
        <f t="shared" si="2032"/>
        <v>0</v>
      </c>
      <c r="DG893" s="12">
        <f t="shared" si="2032"/>
        <v>0</v>
      </c>
      <c r="DH893" s="12">
        <f t="shared" si="2032"/>
        <v>0</v>
      </c>
      <c r="DI893" s="12">
        <f t="shared" si="2032"/>
        <v>0</v>
      </c>
      <c r="DJ893" s="12">
        <f t="shared" si="2032"/>
        <v>0</v>
      </c>
      <c r="DK893" s="12">
        <f t="shared" si="2032"/>
        <v>0</v>
      </c>
      <c r="DL893" s="12">
        <f t="shared" si="2032"/>
        <v>0</v>
      </c>
      <c r="DM893" s="12">
        <f t="shared" si="2032"/>
        <v>0</v>
      </c>
      <c r="DN893" s="12">
        <f t="shared" si="2032"/>
        <v>0</v>
      </c>
      <c r="DO893" s="12">
        <f t="shared" si="2032"/>
        <v>0</v>
      </c>
      <c r="DP893" s="12">
        <f t="shared" si="2032"/>
        <v>0</v>
      </c>
      <c r="DQ893" s="12">
        <f t="shared" si="2032"/>
        <v>0</v>
      </c>
      <c r="DR893" s="12">
        <f t="shared" si="2032"/>
        <v>0</v>
      </c>
      <c r="DS893" s="12">
        <f t="shared" si="2032"/>
        <v>0</v>
      </c>
      <c r="DT893" s="12">
        <f t="shared" si="2032"/>
        <v>0</v>
      </c>
      <c r="DU893" s="12">
        <f t="shared" si="2032"/>
        <v>0</v>
      </c>
      <c r="DV893" s="12">
        <f t="shared" si="2032"/>
        <v>0</v>
      </c>
      <c r="DW893" s="12">
        <f t="shared" si="2032"/>
        <v>0</v>
      </c>
      <c r="DX893" s="12">
        <f t="shared" si="2032"/>
        <v>0</v>
      </c>
      <c r="DY893" s="12">
        <f t="shared" si="2032"/>
        <v>0</v>
      </c>
      <c r="EB893" s="116">
        <f t="shared" ref="EB893:EB910" si="2034">ROW(EB893)-ROW($EB$2)+1</f>
        <v>892</v>
      </c>
      <c r="EC893" s="2" t="str">
        <f t="shared" ref="EC893:EC894" si="2035">B893</f>
        <v>Phase 1</v>
      </c>
      <c r="ED893" s="2" t="str">
        <f t="shared" ref="ED893:ED894" si="2036">C893</f>
        <v>60' Wide</v>
      </c>
      <c r="EE893" s="33" t="str">
        <f>EE912</f>
        <v>Cash</v>
      </c>
      <c r="EF893" s="2" t="str">
        <f>EF912</f>
        <v>Property Taxes</v>
      </c>
    </row>
    <row r="894" spans="1:136" x14ac:dyDescent="0.3">
      <c r="B894" s="2" t="str">
        <f>Product!$F$2</f>
        <v>Phase 1</v>
      </c>
      <c r="C894" s="2" t="str">
        <f>Product!$F$3</f>
        <v>75' Wide</v>
      </c>
      <c r="D894" s="130">
        <f>SUMIFS(INDEX(Product!$B$2:$U$97, MATCH(D890, Product!$B$2:$B$97, 0), ), Product!$B$2:$U$2, $B894, Product!$B$3:$U$3, $C894)</f>
        <v>-5.0000000000000001E-3</v>
      </c>
      <c r="E894" s="155"/>
      <c r="F894" s="128"/>
      <c r="G894" s="11">
        <f>SUM(H894:DZ894)</f>
        <v>-170345.02414090739</v>
      </c>
      <c r="I894" s="12">
        <f t="shared" si="2033"/>
        <v>-2000</v>
      </c>
      <c r="J894" s="12">
        <f t="shared" ref="J894:BU894" si="2037">J867*$D894</f>
        <v>-2023.7967308625994</v>
      </c>
      <c r="K894" s="12">
        <f t="shared" si="2037"/>
        <v>-2607.7841614069162</v>
      </c>
      <c r="L894" s="12">
        <f t="shared" si="2037"/>
        <v>-3080.2244160327996</v>
      </c>
      <c r="M894" s="12">
        <f t="shared" si="2037"/>
        <v>-3571.2558666450886</v>
      </c>
      <c r="N894" s="12">
        <f t="shared" si="2037"/>
        <v>-4099.4697092301885</v>
      </c>
      <c r="O894" s="12">
        <f t="shared" si="2037"/>
        <v>-4739.2307277337222</v>
      </c>
      <c r="P894" s="12">
        <f t="shared" si="2037"/>
        <v>-5289.7540055025092</v>
      </c>
      <c r="Q894" s="12">
        <f t="shared" si="2037"/>
        <v>-7438.182059304816</v>
      </c>
      <c r="R894" s="12">
        <f t="shared" si="2037"/>
        <v>-9132.8264641887399</v>
      </c>
      <c r="S894" s="12">
        <f t="shared" si="2037"/>
        <v>-11487.5</v>
      </c>
      <c r="T894" s="12">
        <f t="shared" si="2037"/>
        <v>-15316.666666666668</v>
      </c>
      <c r="U894" s="12">
        <f t="shared" si="2037"/>
        <v>-19145.833333333336</v>
      </c>
      <c r="V894" s="12">
        <f t="shared" si="2037"/>
        <v>-22975</v>
      </c>
      <c r="W894" s="12">
        <f t="shared" si="2037"/>
        <v>-19145.833333333336</v>
      </c>
      <c r="X894" s="12">
        <f t="shared" si="2037"/>
        <v>-15316.66666666667</v>
      </c>
      <c r="Y894" s="12">
        <f t="shared" si="2037"/>
        <v>-11487.500000000005</v>
      </c>
      <c r="Z894" s="12">
        <f t="shared" si="2037"/>
        <v>-7658.3333333333385</v>
      </c>
      <c r="AA894" s="12">
        <f t="shared" si="2037"/>
        <v>-3829.1666666666692</v>
      </c>
      <c r="AB894" s="12">
        <f t="shared" si="2037"/>
        <v>0</v>
      </c>
      <c r="AC894" s="12">
        <f t="shared" si="2037"/>
        <v>0</v>
      </c>
      <c r="AD894" s="12">
        <f t="shared" si="2037"/>
        <v>0</v>
      </c>
      <c r="AE894" s="12">
        <f t="shared" si="2037"/>
        <v>0</v>
      </c>
      <c r="AF894" s="12">
        <f t="shared" si="2037"/>
        <v>0</v>
      </c>
      <c r="AG894" s="12">
        <f t="shared" si="2037"/>
        <v>0</v>
      </c>
      <c r="AH894" s="12">
        <f t="shared" si="2037"/>
        <v>0</v>
      </c>
      <c r="AI894" s="12">
        <f t="shared" si="2037"/>
        <v>0</v>
      </c>
      <c r="AJ894" s="12">
        <f t="shared" si="2037"/>
        <v>0</v>
      </c>
      <c r="AK894" s="12">
        <f t="shared" si="2037"/>
        <v>0</v>
      </c>
      <c r="AL894" s="12">
        <f t="shared" si="2037"/>
        <v>0</v>
      </c>
      <c r="AM894" s="12">
        <f t="shared" si="2037"/>
        <v>0</v>
      </c>
      <c r="AN894" s="12">
        <f t="shared" si="2037"/>
        <v>0</v>
      </c>
      <c r="AO894" s="12">
        <f t="shared" si="2037"/>
        <v>0</v>
      </c>
      <c r="AP894" s="12">
        <f t="shared" si="2037"/>
        <v>0</v>
      </c>
      <c r="AQ894" s="12">
        <f t="shared" si="2037"/>
        <v>0</v>
      </c>
      <c r="AR894" s="12">
        <f t="shared" si="2037"/>
        <v>0</v>
      </c>
      <c r="AS894" s="12">
        <f t="shared" si="2037"/>
        <v>0</v>
      </c>
      <c r="AT894" s="12">
        <f t="shared" si="2037"/>
        <v>0</v>
      </c>
      <c r="AU894" s="12">
        <f t="shared" si="2037"/>
        <v>0</v>
      </c>
      <c r="AV894" s="12">
        <f t="shared" si="2037"/>
        <v>0</v>
      </c>
      <c r="AW894" s="12">
        <f t="shared" si="2037"/>
        <v>0</v>
      </c>
      <c r="AX894" s="12">
        <f t="shared" si="2037"/>
        <v>0</v>
      </c>
      <c r="AY894" s="12">
        <f t="shared" si="2037"/>
        <v>0</v>
      </c>
      <c r="AZ894" s="12">
        <f t="shared" si="2037"/>
        <v>0</v>
      </c>
      <c r="BA894" s="12">
        <f t="shared" si="2037"/>
        <v>0</v>
      </c>
      <c r="BB894" s="12">
        <f t="shared" si="2037"/>
        <v>0</v>
      </c>
      <c r="BC894" s="12">
        <f t="shared" si="2037"/>
        <v>0</v>
      </c>
      <c r="BD894" s="12">
        <f t="shared" si="2037"/>
        <v>0</v>
      </c>
      <c r="BE894" s="12">
        <f t="shared" si="2037"/>
        <v>0</v>
      </c>
      <c r="BF894" s="12">
        <f t="shared" si="2037"/>
        <v>0</v>
      </c>
      <c r="BG894" s="12">
        <f t="shared" si="2037"/>
        <v>0</v>
      </c>
      <c r="BH894" s="12">
        <f t="shared" si="2037"/>
        <v>0</v>
      </c>
      <c r="BI894" s="12">
        <f t="shared" si="2037"/>
        <v>0</v>
      </c>
      <c r="BJ894" s="12">
        <f t="shared" si="2037"/>
        <v>0</v>
      </c>
      <c r="BK894" s="12">
        <f t="shared" si="2037"/>
        <v>0</v>
      </c>
      <c r="BL894" s="12">
        <f t="shared" si="2037"/>
        <v>0</v>
      </c>
      <c r="BM894" s="12">
        <f t="shared" si="2037"/>
        <v>0</v>
      </c>
      <c r="BN894" s="12">
        <f t="shared" si="2037"/>
        <v>0</v>
      </c>
      <c r="BO894" s="12">
        <f t="shared" si="2037"/>
        <v>0</v>
      </c>
      <c r="BP894" s="12">
        <f t="shared" si="2037"/>
        <v>0</v>
      </c>
      <c r="BQ894" s="12">
        <f t="shared" si="2037"/>
        <v>0</v>
      </c>
      <c r="BR894" s="12">
        <f t="shared" si="2037"/>
        <v>0</v>
      </c>
      <c r="BS894" s="12">
        <f t="shared" si="2037"/>
        <v>0</v>
      </c>
      <c r="BT894" s="12">
        <f t="shared" si="2037"/>
        <v>0</v>
      </c>
      <c r="BU894" s="12">
        <f t="shared" si="2037"/>
        <v>0</v>
      </c>
      <c r="BV894" s="12">
        <f t="shared" si="2032"/>
        <v>0</v>
      </c>
      <c r="BW894" s="12">
        <f t="shared" si="2032"/>
        <v>0</v>
      </c>
      <c r="BX894" s="12">
        <f t="shared" si="2032"/>
        <v>0</v>
      </c>
      <c r="BY894" s="12">
        <f t="shared" si="2032"/>
        <v>0</v>
      </c>
      <c r="BZ894" s="12">
        <f t="shared" si="2032"/>
        <v>0</v>
      </c>
      <c r="CA894" s="12">
        <f t="shared" si="2032"/>
        <v>0</v>
      </c>
      <c r="CB894" s="12">
        <f t="shared" si="2032"/>
        <v>0</v>
      </c>
      <c r="CC894" s="12">
        <f t="shared" si="2032"/>
        <v>0</v>
      </c>
      <c r="CD894" s="12">
        <f t="shared" si="2032"/>
        <v>0</v>
      </c>
      <c r="CE894" s="12">
        <f t="shared" si="2032"/>
        <v>0</v>
      </c>
      <c r="CF894" s="12">
        <f t="shared" si="2032"/>
        <v>0</v>
      </c>
      <c r="CG894" s="12">
        <f t="shared" si="2032"/>
        <v>0</v>
      </c>
      <c r="CH894" s="12">
        <f t="shared" si="2032"/>
        <v>0</v>
      </c>
      <c r="CI894" s="12">
        <f t="shared" si="2032"/>
        <v>0</v>
      </c>
      <c r="CJ894" s="12">
        <f t="shared" si="2032"/>
        <v>0</v>
      </c>
      <c r="CK894" s="12">
        <f t="shared" si="2032"/>
        <v>0</v>
      </c>
      <c r="CL894" s="12">
        <f t="shared" si="2032"/>
        <v>0</v>
      </c>
      <c r="CM894" s="12">
        <f t="shared" si="2032"/>
        <v>0</v>
      </c>
      <c r="CN894" s="12">
        <f t="shared" si="2032"/>
        <v>0</v>
      </c>
      <c r="CO894" s="12">
        <f t="shared" si="2032"/>
        <v>0</v>
      </c>
      <c r="CP894" s="12">
        <f t="shared" si="2032"/>
        <v>0</v>
      </c>
      <c r="CQ894" s="12">
        <f t="shared" si="2032"/>
        <v>0</v>
      </c>
      <c r="CR894" s="12">
        <f t="shared" si="2032"/>
        <v>0</v>
      </c>
      <c r="CS894" s="12">
        <f t="shared" si="2032"/>
        <v>0</v>
      </c>
      <c r="CT894" s="12">
        <f t="shared" si="2032"/>
        <v>0</v>
      </c>
      <c r="CU894" s="12">
        <f t="shared" si="2032"/>
        <v>0</v>
      </c>
      <c r="CV894" s="12">
        <f t="shared" si="2032"/>
        <v>0</v>
      </c>
      <c r="CW894" s="12">
        <f t="shared" si="2032"/>
        <v>0</v>
      </c>
      <c r="CX894" s="12">
        <f t="shared" si="2032"/>
        <v>0</v>
      </c>
      <c r="CY894" s="12">
        <f t="shared" si="2032"/>
        <v>0</v>
      </c>
      <c r="CZ894" s="12">
        <f t="shared" si="2032"/>
        <v>0</v>
      </c>
      <c r="DA894" s="12">
        <f t="shared" si="2032"/>
        <v>0</v>
      </c>
      <c r="DB894" s="12">
        <f t="shared" si="2032"/>
        <v>0</v>
      </c>
      <c r="DC894" s="12">
        <f t="shared" si="2032"/>
        <v>0</v>
      </c>
      <c r="DD894" s="12">
        <f t="shared" si="2032"/>
        <v>0</v>
      </c>
      <c r="DE894" s="12">
        <f t="shared" si="2032"/>
        <v>0</v>
      </c>
      <c r="DF894" s="12">
        <f t="shared" si="2032"/>
        <v>0</v>
      </c>
      <c r="DG894" s="12">
        <f t="shared" si="2032"/>
        <v>0</v>
      </c>
      <c r="DH894" s="12">
        <f t="shared" si="2032"/>
        <v>0</v>
      </c>
      <c r="DI894" s="12">
        <f t="shared" si="2032"/>
        <v>0</v>
      </c>
      <c r="DJ894" s="12">
        <f t="shared" si="2032"/>
        <v>0</v>
      </c>
      <c r="DK894" s="12">
        <f t="shared" si="2032"/>
        <v>0</v>
      </c>
      <c r="DL894" s="12">
        <f t="shared" si="2032"/>
        <v>0</v>
      </c>
      <c r="DM894" s="12">
        <f t="shared" si="2032"/>
        <v>0</v>
      </c>
      <c r="DN894" s="12">
        <f t="shared" si="2032"/>
        <v>0</v>
      </c>
      <c r="DO894" s="12">
        <f t="shared" si="2032"/>
        <v>0</v>
      </c>
      <c r="DP894" s="12">
        <f t="shared" si="2032"/>
        <v>0</v>
      </c>
      <c r="DQ894" s="12">
        <f t="shared" si="2032"/>
        <v>0</v>
      </c>
      <c r="DR894" s="12">
        <f t="shared" si="2032"/>
        <v>0</v>
      </c>
      <c r="DS894" s="12">
        <f t="shared" si="2032"/>
        <v>0</v>
      </c>
      <c r="DT894" s="12">
        <f t="shared" si="2032"/>
        <v>0</v>
      </c>
      <c r="DU894" s="12">
        <f t="shared" si="2032"/>
        <v>0</v>
      </c>
      <c r="DV894" s="12">
        <f t="shared" si="2032"/>
        <v>0</v>
      </c>
      <c r="DW894" s="12">
        <f t="shared" si="2032"/>
        <v>0</v>
      </c>
      <c r="DX894" s="12">
        <f t="shared" si="2032"/>
        <v>0</v>
      </c>
      <c r="DY894" s="12">
        <f t="shared" si="2032"/>
        <v>0</v>
      </c>
      <c r="EB894" s="116">
        <f t="shared" si="2034"/>
        <v>893</v>
      </c>
      <c r="EC894" s="2" t="str">
        <f t="shared" si="2035"/>
        <v>Phase 1</v>
      </c>
      <c r="ED894" s="2" t="str">
        <f t="shared" si="2036"/>
        <v>75' Wide</v>
      </c>
      <c r="EE894" s="33" t="str">
        <f>EE912</f>
        <v>Cash</v>
      </c>
      <c r="EF894" s="2" t="str">
        <f>EF912</f>
        <v>Property Taxes</v>
      </c>
    </row>
    <row r="895" spans="1:136" x14ac:dyDescent="0.3">
      <c r="D895" s="130"/>
      <c r="E895" s="155"/>
      <c r="F895" s="128"/>
      <c r="I895" s="12"/>
      <c r="J895" s="12"/>
      <c r="K895" s="12"/>
      <c r="L895" s="12"/>
      <c r="M895" s="12"/>
      <c r="N895" s="12"/>
      <c r="O895" s="12"/>
      <c r="P895" s="12"/>
      <c r="Q895" s="12"/>
      <c r="R895" s="12"/>
      <c r="S895" s="12"/>
      <c r="T895" s="12"/>
      <c r="U895" s="12"/>
      <c r="V895" s="12"/>
      <c r="W895" s="12"/>
      <c r="X895" s="12"/>
      <c r="Y895" s="12"/>
      <c r="Z895" s="12"/>
      <c r="AA895" s="12"/>
      <c r="AB895" s="12"/>
      <c r="AC895" s="12"/>
      <c r="AD895" s="12"/>
      <c r="AE895" s="12"/>
      <c r="AF895" s="12"/>
      <c r="AG895" s="12"/>
      <c r="AH895" s="12"/>
      <c r="AI895" s="12"/>
      <c r="AJ895" s="12"/>
      <c r="AK895" s="12"/>
      <c r="AL895" s="12"/>
      <c r="AM895" s="12"/>
      <c r="AN895" s="12"/>
      <c r="AO895" s="12"/>
      <c r="AP895" s="12"/>
      <c r="AQ895" s="12"/>
      <c r="AR895" s="12"/>
      <c r="AS895" s="12"/>
      <c r="AT895" s="12"/>
      <c r="AU895" s="12"/>
      <c r="AV895" s="12"/>
      <c r="AW895" s="12"/>
      <c r="AX895" s="12"/>
      <c r="AY895" s="12"/>
      <c r="AZ895" s="12"/>
      <c r="BA895" s="12"/>
      <c r="BB895" s="12"/>
      <c r="BC895" s="12"/>
      <c r="BD895" s="12"/>
      <c r="BE895" s="12"/>
      <c r="BF895" s="12"/>
      <c r="BG895" s="12"/>
      <c r="BH895" s="12"/>
      <c r="BI895" s="12"/>
      <c r="BJ895" s="12"/>
      <c r="BK895" s="12"/>
      <c r="BL895" s="12"/>
      <c r="BM895" s="12"/>
      <c r="BN895" s="12"/>
      <c r="BO895" s="12"/>
      <c r="BP895" s="12"/>
      <c r="BQ895" s="12"/>
      <c r="BR895" s="12"/>
      <c r="BS895" s="12"/>
      <c r="BT895" s="12"/>
      <c r="BU895" s="12"/>
      <c r="BV895" s="12"/>
      <c r="BW895" s="12"/>
      <c r="BX895" s="12"/>
      <c r="BY895" s="12"/>
      <c r="BZ895" s="12"/>
      <c r="CA895" s="12"/>
      <c r="CB895" s="12"/>
      <c r="CC895" s="12"/>
      <c r="CD895" s="12"/>
      <c r="CE895" s="12"/>
      <c r="CF895" s="12"/>
      <c r="CG895" s="12"/>
      <c r="CH895" s="12"/>
      <c r="CI895" s="12"/>
      <c r="CJ895" s="12"/>
      <c r="CK895" s="12"/>
      <c r="CL895" s="12"/>
      <c r="CM895" s="12"/>
      <c r="CN895" s="12"/>
      <c r="CO895" s="12"/>
      <c r="CP895" s="12"/>
      <c r="CQ895" s="12"/>
      <c r="CR895" s="12"/>
      <c r="CS895" s="12"/>
      <c r="CT895" s="12"/>
      <c r="CU895" s="12"/>
      <c r="CV895" s="12"/>
      <c r="CW895" s="12"/>
      <c r="CX895" s="12"/>
      <c r="CY895" s="12"/>
      <c r="CZ895" s="12"/>
      <c r="DA895" s="12"/>
      <c r="DB895" s="12"/>
      <c r="DC895" s="12"/>
      <c r="DD895" s="12"/>
      <c r="DE895" s="12"/>
      <c r="DF895" s="12"/>
      <c r="DG895" s="12"/>
      <c r="DH895" s="12"/>
      <c r="DI895" s="12"/>
      <c r="DJ895" s="12"/>
      <c r="DK895" s="12"/>
      <c r="DL895" s="12"/>
      <c r="DM895" s="12"/>
      <c r="DN895" s="12"/>
      <c r="DO895" s="12"/>
      <c r="DP895" s="12"/>
      <c r="DQ895" s="12"/>
      <c r="DR895" s="12"/>
      <c r="DS895" s="12"/>
      <c r="DT895" s="12"/>
      <c r="DU895" s="12"/>
      <c r="DV895" s="12"/>
      <c r="DW895" s="12"/>
      <c r="DX895" s="12"/>
      <c r="DY895" s="12"/>
      <c r="EE895" s="33"/>
    </row>
    <row r="896" spans="1:136" x14ac:dyDescent="0.3">
      <c r="B896" s="2" t="str">
        <f>Product!$G$2</f>
        <v>Phase 2</v>
      </c>
      <c r="C896" s="2" t="str">
        <f>Product!$G$3</f>
        <v>50' Wide</v>
      </c>
      <c r="D896" s="130">
        <f>SUMIFS(INDEX(Product!$B$2:$U$97, MATCH(D890, Product!$B$2:$B$97, 0), ), Product!$B$2:$U$2, $B896, Product!$B$3:$U$3, $C896)</f>
        <v>-5.0000000000000001E-3</v>
      </c>
      <c r="E896" s="155"/>
      <c r="F896" s="128"/>
      <c r="G896" s="11">
        <f>SUM(H896:DZ896)</f>
        <v>-225936.56342719964</v>
      </c>
      <c r="I896" s="12">
        <f t="shared" si="2033"/>
        <v>0</v>
      </c>
      <c r="J896" s="12">
        <f t="shared" ref="J896:BU898" si="2038">J869*$D896</f>
        <v>-25.712898527269786</v>
      </c>
      <c r="K896" s="12">
        <f t="shared" si="2038"/>
        <v>-206.50671629713545</v>
      </c>
      <c r="L896" s="12">
        <f t="shared" si="2038"/>
        <v>-266.771322220424</v>
      </c>
      <c r="M896" s="12">
        <f t="shared" si="2038"/>
        <v>-347.12413011814209</v>
      </c>
      <c r="N896" s="12">
        <f t="shared" si="2038"/>
        <v>-467.65334196471917</v>
      </c>
      <c r="O896" s="12">
        <f t="shared" si="2038"/>
        <v>-708.71176565787334</v>
      </c>
      <c r="P896" s="12">
        <f t="shared" si="2038"/>
        <v>-853.34681987376598</v>
      </c>
      <c r="Q896" s="12">
        <f t="shared" si="2038"/>
        <v>-1006.0171548794303</v>
      </c>
      <c r="R896" s="12">
        <f t="shared" si="2038"/>
        <v>-1162.7051302799805</v>
      </c>
      <c r="S896" s="12">
        <f t="shared" si="2038"/>
        <v>-1327.4283864703027</v>
      </c>
      <c r="T896" s="12">
        <f t="shared" si="2038"/>
        <v>-1616.698494902088</v>
      </c>
      <c r="U896" s="12">
        <f t="shared" si="2038"/>
        <v>-4761.3335491179805</v>
      </c>
      <c r="V896" s="12">
        <f t="shared" si="2038"/>
        <v>-4857.7569185952416</v>
      </c>
      <c r="W896" s="12">
        <f t="shared" si="2038"/>
        <v>-5555.0744457031878</v>
      </c>
      <c r="X896" s="12">
        <f t="shared" si="2038"/>
        <v>-6204.1802880725036</v>
      </c>
      <c r="Y896" s="12">
        <f t="shared" si="2038"/>
        <v>-6829.1802880725036</v>
      </c>
      <c r="Z896" s="12">
        <f t="shared" si="2038"/>
        <v>-7454.1802880725036</v>
      </c>
      <c r="AA896" s="12">
        <f t="shared" si="2038"/>
        <v>-8079.1802880725036</v>
      </c>
      <c r="AB896" s="12">
        <f t="shared" si="2038"/>
        <v>-8704.1802880725027</v>
      </c>
      <c r="AC896" s="12">
        <f t="shared" si="2038"/>
        <v>-11668.41526406646</v>
      </c>
      <c r="AD896" s="12">
        <f t="shared" si="2038"/>
        <v>-13982.65024006042</v>
      </c>
      <c r="AE896" s="12">
        <f t="shared" si="2038"/>
        <v>-15640.635216054376</v>
      </c>
      <c r="AF896" s="12">
        <f t="shared" si="2038"/>
        <v>-16636.120192048336</v>
      </c>
      <c r="AG896" s="12">
        <f t="shared" si="2038"/>
        <v>-20687.5</v>
      </c>
      <c r="AH896" s="12">
        <f t="shared" si="2038"/>
        <v>-24825</v>
      </c>
      <c r="AI896" s="12">
        <f t="shared" si="2038"/>
        <v>-20687.5</v>
      </c>
      <c r="AJ896" s="12">
        <f t="shared" si="2038"/>
        <v>-16550</v>
      </c>
      <c r="AK896" s="12">
        <f t="shared" si="2038"/>
        <v>-12412.5</v>
      </c>
      <c r="AL896" s="12">
        <f t="shared" si="2038"/>
        <v>-8275</v>
      </c>
      <c r="AM896" s="12">
        <f t="shared" si="2038"/>
        <v>-4137.5</v>
      </c>
      <c r="AN896" s="12">
        <f t="shared" si="2038"/>
        <v>0</v>
      </c>
      <c r="AO896" s="12">
        <f t="shared" si="2038"/>
        <v>0</v>
      </c>
      <c r="AP896" s="12">
        <f t="shared" si="2038"/>
        <v>0</v>
      </c>
      <c r="AQ896" s="12">
        <f t="shared" si="2038"/>
        <v>0</v>
      </c>
      <c r="AR896" s="12">
        <f t="shared" si="2038"/>
        <v>0</v>
      </c>
      <c r="AS896" s="12">
        <f t="shared" si="2038"/>
        <v>0</v>
      </c>
      <c r="AT896" s="12">
        <f t="shared" si="2038"/>
        <v>0</v>
      </c>
      <c r="AU896" s="12">
        <f t="shared" si="2038"/>
        <v>0</v>
      </c>
      <c r="AV896" s="12">
        <f t="shared" si="2038"/>
        <v>0</v>
      </c>
      <c r="AW896" s="12">
        <f t="shared" si="2038"/>
        <v>0</v>
      </c>
      <c r="AX896" s="12">
        <f t="shared" si="2038"/>
        <v>0</v>
      </c>
      <c r="AY896" s="12">
        <f t="shared" si="2038"/>
        <v>0</v>
      </c>
      <c r="AZ896" s="12">
        <f t="shared" si="2038"/>
        <v>0</v>
      </c>
      <c r="BA896" s="12">
        <f t="shared" si="2038"/>
        <v>0</v>
      </c>
      <c r="BB896" s="12">
        <f t="shared" si="2038"/>
        <v>0</v>
      </c>
      <c r="BC896" s="12">
        <f t="shared" si="2038"/>
        <v>0</v>
      </c>
      <c r="BD896" s="12">
        <f t="shared" si="2038"/>
        <v>0</v>
      </c>
      <c r="BE896" s="12">
        <f t="shared" si="2038"/>
        <v>0</v>
      </c>
      <c r="BF896" s="12">
        <f t="shared" si="2038"/>
        <v>0</v>
      </c>
      <c r="BG896" s="12">
        <f t="shared" si="2038"/>
        <v>0</v>
      </c>
      <c r="BH896" s="12">
        <f t="shared" si="2038"/>
        <v>0</v>
      </c>
      <c r="BI896" s="12">
        <f t="shared" si="2038"/>
        <v>0</v>
      </c>
      <c r="BJ896" s="12">
        <f t="shared" si="2038"/>
        <v>0</v>
      </c>
      <c r="BK896" s="12">
        <f t="shared" si="2038"/>
        <v>0</v>
      </c>
      <c r="BL896" s="12">
        <f t="shared" si="2038"/>
        <v>0</v>
      </c>
      <c r="BM896" s="12">
        <f t="shared" si="2038"/>
        <v>0</v>
      </c>
      <c r="BN896" s="12">
        <f t="shared" si="2038"/>
        <v>0</v>
      </c>
      <c r="BO896" s="12">
        <f t="shared" si="2038"/>
        <v>0</v>
      </c>
      <c r="BP896" s="12">
        <f t="shared" si="2038"/>
        <v>0</v>
      </c>
      <c r="BQ896" s="12">
        <f t="shared" si="2038"/>
        <v>0</v>
      </c>
      <c r="BR896" s="12">
        <f t="shared" si="2038"/>
        <v>0</v>
      </c>
      <c r="BS896" s="12">
        <f t="shared" si="2038"/>
        <v>0</v>
      </c>
      <c r="BT896" s="12">
        <f t="shared" si="2038"/>
        <v>0</v>
      </c>
      <c r="BU896" s="12">
        <f t="shared" si="2038"/>
        <v>0</v>
      </c>
      <c r="BV896" s="12">
        <f t="shared" ref="BV896:DY898" si="2039">BV869*$D896</f>
        <v>0</v>
      </c>
      <c r="BW896" s="12">
        <f t="shared" si="2039"/>
        <v>0</v>
      </c>
      <c r="BX896" s="12">
        <f t="shared" si="2039"/>
        <v>0</v>
      </c>
      <c r="BY896" s="12">
        <f t="shared" si="2039"/>
        <v>0</v>
      </c>
      <c r="BZ896" s="12">
        <f t="shared" si="2039"/>
        <v>0</v>
      </c>
      <c r="CA896" s="12">
        <f t="shared" si="2039"/>
        <v>0</v>
      </c>
      <c r="CB896" s="12">
        <f t="shared" si="2039"/>
        <v>0</v>
      </c>
      <c r="CC896" s="12">
        <f t="shared" si="2039"/>
        <v>0</v>
      </c>
      <c r="CD896" s="12">
        <f t="shared" si="2039"/>
        <v>0</v>
      </c>
      <c r="CE896" s="12">
        <f t="shared" si="2039"/>
        <v>0</v>
      </c>
      <c r="CF896" s="12">
        <f t="shared" si="2039"/>
        <v>0</v>
      </c>
      <c r="CG896" s="12">
        <f t="shared" si="2039"/>
        <v>0</v>
      </c>
      <c r="CH896" s="12">
        <f t="shared" si="2039"/>
        <v>0</v>
      </c>
      <c r="CI896" s="12">
        <f t="shared" si="2039"/>
        <v>0</v>
      </c>
      <c r="CJ896" s="12">
        <f t="shared" si="2039"/>
        <v>0</v>
      </c>
      <c r="CK896" s="12">
        <f t="shared" si="2039"/>
        <v>0</v>
      </c>
      <c r="CL896" s="12">
        <f t="shared" si="2039"/>
        <v>0</v>
      </c>
      <c r="CM896" s="12">
        <f t="shared" si="2039"/>
        <v>0</v>
      </c>
      <c r="CN896" s="12">
        <f t="shared" si="2039"/>
        <v>0</v>
      </c>
      <c r="CO896" s="12">
        <f t="shared" si="2039"/>
        <v>0</v>
      </c>
      <c r="CP896" s="12">
        <f t="shared" si="2039"/>
        <v>0</v>
      </c>
      <c r="CQ896" s="12">
        <f t="shared" si="2039"/>
        <v>0</v>
      </c>
      <c r="CR896" s="12">
        <f t="shared" si="2039"/>
        <v>0</v>
      </c>
      <c r="CS896" s="12">
        <f t="shared" si="2039"/>
        <v>0</v>
      </c>
      <c r="CT896" s="12">
        <f t="shared" si="2039"/>
        <v>0</v>
      </c>
      <c r="CU896" s="12">
        <f t="shared" si="2039"/>
        <v>0</v>
      </c>
      <c r="CV896" s="12">
        <f t="shared" si="2039"/>
        <v>0</v>
      </c>
      <c r="CW896" s="12">
        <f t="shared" si="2039"/>
        <v>0</v>
      </c>
      <c r="CX896" s="12">
        <f t="shared" si="2039"/>
        <v>0</v>
      </c>
      <c r="CY896" s="12">
        <f t="shared" si="2039"/>
        <v>0</v>
      </c>
      <c r="CZ896" s="12">
        <f t="shared" si="2039"/>
        <v>0</v>
      </c>
      <c r="DA896" s="12">
        <f t="shared" si="2039"/>
        <v>0</v>
      </c>
      <c r="DB896" s="12">
        <f t="shared" si="2039"/>
        <v>0</v>
      </c>
      <c r="DC896" s="12">
        <f t="shared" si="2039"/>
        <v>0</v>
      </c>
      <c r="DD896" s="12">
        <f t="shared" si="2039"/>
        <v>0</v>
      </c>
      <c r="DE896" s="12">
        <f t="shared" si="2039"/>
        <v>0</v>
      </c>
      <c r="DF896" s="12">
        <f t="shared" si="2039"/>
        <v>0</v>
      </c>
      <c r="DG896" s="12">
        <f t="shared" si="2039"/>
        <v>0</v>
      </c>
      <c r="DH896" s="12">
        <f t="shared" si="2039"/>
        <v>0</v>
      </c>
      <c r="DI896" s="12">
        <f t="shared" si="2039"/>
        <v>0</v>
      </c>
      <c r="DJ896" s="12">
        <f t="shared" si="2039"/>
        <v>0</v>
      </c>
      <c r="DK896" s="12">
        <f t="shared" si="2039"/>
        <v>0</v>
      </c>
      <c r="DL896" s="12">
        <f t="shared" si="2039"/>
        <v>0</v>
      </c>
      <c r="DM896" s="12">
        <f t="shared" si="2039"/>
        <v>0</v>
      </c>
      <c r="DN896" s="12">
        <f t="shared" si="2039"/>
        <v>0</v>
      </c>
      <c r="DO896" s="12">
        <f t="shared" si="2039"/>
        <v>0</v>
      </c>
      <c r="DP896" s="12">
        <f t="shared" si="2039"/>
        <v>0</v>
      </c>
      <c r="DQ896" s="12">
        <f t="shared" si="2039"/>
        <v>0</v>
      </c>
      <c r="DR896" s="12">
        <f t="shared" si="2039"/>
        <v>0</v>
      </c>
      <c r="DS896" s="12">
        <f t="shared" si="2039"/>
        <v>0</v>
      </c>
      <c r="DT896" s="12">
        <f t="shared" si="2039"/>
        <v>0</v>
      </c>
      <c r="DU896" s="12">
        <f t="shared" si="2039"/>
        <v>0</v>
      </c>
      <c r="DV896" s="12">
        <f t="shared" si="2039"/>
        <v>0</v>
      </c>
      <c r="DW896" s="12">
        <f t="shared" si="2039"/>
        <v>0</v>
      </c>
      <c r="DX896" s="12">
        <f t="shared" si="2039"/>
        <v>0</v>
      </c>
      <c r="DY896" s="12">
        <f t="shared" si="2039"/>
        <v>0</v>
      </c>
      <c r="EB896" s="116">
        <f t="shared" si="2034"/>
        <v>895</v>
      </c>
      <c r="EC896" s="2" t="str">
        <f t="shared" ref="EC896:EC898" si="2040">B896</f>
        <v>Phase 2</v>
      </c>
      <c r="ED896" s="2" t="str">
        <f t="shared" ref="ED896:ED898" si="2041">C896</f>
        <v>50' Wide</v>
      </c>
      <c r="EE896" s="33" t="str">
        <f>EE912</f>
        <v>Cash</v>
      </c>
      <c r="EF896" s="2" t="str">
        <f>EF912</f>
        <v>Property Taxes</v>
      </c>
    </row>
    <row r="897" spans="2:136" x14ac:dyDescent="0.3">
      <c r="B897" s="2" t="str">
        <f>Product!$H$2</f>
        <v>Phase 2</v>
      </c>
      <c r="C897" s="2" t="str">
        <f>Product!$H$3</f>
        <v>60' Wide</v>
      </c>
      <c r="D897" s="130">
        <f>SUMIFS(INDEX(Product!$B$2:$U$97, MATCH(D890, Product!$B$2:$B$97, 0), ), Product!$B$2:$U$2, $B897, Product!$B$3:$U$3, $C897)</f>
        <v>-5.0000000000000001E-3</v>
      </c>
      <c r="E897" s="155"/>
      <c r="F897" s="128"/>
      <c r="G897" s="11">
        <f>SUM(H897:DZ897)</f>
        <v>-254151.44137400875</v>
      </c>
      <c r="I897" s="12">
        <f t="shared" si="2033"/>
        <v>0</v>
      </c>
      <c r="J897" s="12">
        <f t="shared" si="2038"/>
        <v>-30.490370610131091</v>
      </c>
      <c r="K897" s="12">
        <f t="shared" si="2038"/>
        <v>-244.87578896261533</v>
      </c>
      <c r="L897" s="12">
        <f t="shared" si="2038"/>
        <v>-316.33759508011008</v>
      </c>
      <c r="M897" s="12">
        <f t="shared" si="2038"/>
        <v>-411.62000323676972</v>
      </c>
      <c r="N897" s="12">
        <f t="shared" si="2038"/>
        <v>-554.54361547175915</v>
      </c>
      <c r="O897" s="12">
        <f t="shared" si="2038"/>
        <v>-840.39083994173825</v>
      </c>
      <c r="P897" s="12">
        <f t="shared" si="2038"/>
        <v>-1011.8991746237256</v>
      </c>
      <c r="Q897" s="12">
        <f t="shared" si="2038"/>
        <v>-1192.935750121379</v>
      </c>
      <c r="R897" s="12">
        <f t="shared" si="2038"/>
        <v>-1378.7364460268652</v>
      </c>
      <c r="S897" s="12">
        <f t="shared" si="2038"/>
        <v>-1574.0653827480176</v>
      </c>
      <c r="T897" s="12">
        <f t="shared" si="2038"/>
        <v>-1917.0820521119922</v>
      </c>
      <c r="U897" s="12">
        <f t="shared" si="2038"/>
        <v>-5088.5903867939787</v>
      </c>
      <c r="V897" s="12">
        <f t="shared" si="2038"/>
        <v>-5202.929276581971</v>
      </c>
      <c r="W897" s="12">
        <f t="shared" si="2038"/>
        <v>-5913.6834439229642</v>
      </c>
      <c r="X897" s="12">
        <f t="shared" si="2038"/>
        <v>-6567.2681663699623</v>
      </c>
      <c r="Y897" s="12">
        <f t="shared" si="2038"/>
        <v>-7192.2681663699623</v>
      </c>
      <c r="Z897" s="12">
        <f t="shared" si="2038"/>
        <v>-7817.2681663699623</v>
      </c>
      <c r="AA897" s="12">
        <f t="shared" si="2038"/>
        <v>-8442.2681663699623</v>
      </c>
      <c r="AB897" s="12">
        <f t="shared" si="2038"/>
        <v>-9067.2681663699623</v>
      </c>
      <c r="AC897" s="12">
        <f t="shared" si="2038"/>
        <v>-12001.245819172465</v>
      </c>
      <c r="AD897" s="12">
        <f t="shared" si="2038"/>
        <v>-14285.22347197497</v>
      </c>
      <c r="AE897" s="12">
        <f t="shared" si="2038"/>
        <v>-15912.951124777474</v>
      </c>
      <c r="AF897" s="12">
        <f t="shared" si="2038"/>
        <v>-19625</v>
      </c>
      <c r="AG897" s="12">
        <f t="shared" si="2038"/>
        <v>-24531.25</v>
      </c>
      <c r="AH897" s="12">
        <f t="shared" si="2038"/>
        <v>-29437.5</v>
      </c>
      <c r="AI897" s="12">
        <f t="shared" si="2038"/>
        <v>-24531.25</v>
      </c>
      <c r="AJ897" s="12">
        <f t="shared" si="2038"/>
        <v>-19625</v>
      </c>
      <c r="AK897" s="12">
        <f t="shared" si="2038"/>
        <v>-14718.75</v>
      </c>
      <c r="AL897" s="12">
        <f t="shared" si="2038"/>
        <v>-9812.5</v>
      </c>
      <c r="AM897" s="12">
        <f t="shared" si="2038"/>
        <v>-4906.25</v>
      </c>
      <c r="AN897" s="12">
        <f t="shared" si="2038"/>
        <v>0</v>
      </c>
      <c r="AO897" s="12">
        <f t="shared" si="2038"/>
        <v>0</v>
      </c>
      <c r="AP897" s="12">
        <f t="shared" si="2038"/>
        <v>0</v>
      </c>
      <c r="AQ897" s="12">
        <f t="shared" si="2038"/>
        <v>0</v>
      </c>
      <c r="AR897" s="12">
        <f t="shared" si="2038"/>
        <v>0</v>
      </c>
      <c r="AS897" s="12">
        <f t="shared" si="2038"/>
        <v>0</v>
      </c>
      <c r="AT897" s="12">
        <f t="shared" si="2038"/>
        <v>0</v>
      </c>
      <c r="AU897" s="12">
        <f t="shared" si="2038"/>
        <v>0</v>
      </c>
      <c r="AV897" s="12">
        <f t="shared" si="2038"/>
        <v>0</v>
      </c>
      <c r="AW897" s="12">
        <f t="shared" si="2038"/>
        <v>0</v>
      </c>
      <c r="AX897" s="12">
        <f t="shared" si="2038"/>
        <v>0</v>
      </c>
      <c r="AY897" s="12">
        <f t="shared" si="2038"/>
        <v>0</v>
      </c>
      <c r="AZ897" s="12">
        <f t="shared" si="2038"/>
        <v>0</v>
      </c>
      <c r="BA897" s="12">
        <f t="shared" si="2038"/>
        <v>0</v>
      </c>
      <c r="BB897" s="12">
        <f t="shared" si="2038"/>
        <v>0</v>
      </c>
      <c r="BC897" s="12">
        <f t="shared" si="2038"/>
        <v>0</v>
      </c>
      <c r="BD897" s="12">
        <f t="shared" si="2038"/>
        <v>0</v>
      </c>
      <c r="BE897" s="12">
        <f t="shared" si="2038"/>
        <v>0</v>
      </c>
      <c r="BF897" s="12">
        <f t="shared" si="2038"/>
        <v>0</v>
      </c>
      <c r="BG897" s="12">
        <f t="shared" si="2038"/>
        <v>0</v>
      </c>
      <c r="BH897" s="12">
        <f t="shared" si="2038"/>
        <v>0</v>
      </c>
      <c r="BI897" s="12">
        <f t="shared" si="2038"/>
        <v>0</v>
      </c>
      <c r="BJ897" s="12">
        <f t="shared" si="2038"/>
        <v>0</v>
      </c>
      <c r="BK897" s="12">
        <f t="shared" si="2038"/>
        <v>0</v>
      </c>
      <c r="BL897" s="12">
        <f t="shared" si="2038"/>
        <v>0</v>
      </c>
      <c r="BM897" s="12">
        <f t="shared" si="2038"/>
        <v>0</v>
      </c>
      <c r="BN897" s="12">
        <f t="shared" si="2038"/>
        <v>0</v>
      </c>
      <c r="BO897" s="12">
        <f t="shared" si="2038"/>
        <v>0</v>
      </c>
      <c r="BP897" s="12">
        <f t="shared" si="2038"/>
        <v>0</v>
      </c>
      <c r="BQ897" s="12">
        <f t="shared" si="2038"/>
        <v>0</v>
      </c>
      <c r="BR897" s="12">
        <f t="shared" si="2038"/>
        <v>0</v>
      </c>
      <c r="BS897" s="12">
        <f t="shared" si="2038"/>
        <v>0</v>
      </c>
      <c r="BT897" s="12">
        <f t="shared" si="2038"/>
        <v>0</v>
      </c>
      <c r="BU897" s="12">
        <f t="shared" si="2038"/>
        <v>0</v>
      </c>
      <c r="BV897" s="12">
        <f t="shared" si="2039"/>
        <v>0</v>
      </c>
      <c r="BW897" s="12">
        <f t="shared" si="2039"/>
        <v>0</v>
      </c>
      <c r="BX897" s="12">
        <f t="shared" si="2039"/>
        <v>0</v>
      </c>
      <c r="BY897" s="12">
        <f t="shared" si="2039"/>
        <v>0</v>
      </c>
      <c r="BZ897" s="12">
        <f t="shared" si="2039"/>
        <v>0</v>
      </c>
      <c r="CA897" s="12">
        <f t="shared" si="2039"/>
        <v>0</v>
      </c>
      <c r="CB897" s="12">
        <f t="shared" si="2039"/>
        <v>0</v>
      </c>
      <c r="CC897" s="12">
        <f t="shared" si="2039"/>
        <v>0</v>
      </c>
      <c r="CD897" s="12">
        <f t="shared" si="2039"/>
        <v>0</v>
      </c>
      <c r="CE897" s="12">
        <f t="shared" si="2039"/>
        <v>0</v>
      </c>
      <c r="CF897" s="12">
        <f t="shared" si="2039"/>
        <v>0</v>
      </c>
      <c r="CG897" s="12">
        <f t="shared" si="2039"/>
        <v>0</v>
      </c>
      <c r="CH897" s="12">
        <f t="shared" si="2039"/>
        <v>0</v>
      </c>
      <c r="CI897" s="12">
        <f t="shared" si="2039"/>
        <v>0</v>
      </c>
      <c r="CJ897" s="12">
        <f t="shared" si="2039"/>
        <v>0</v>
      </c>
      <c r="CK897" s="12">
        <f t="shared" si="2039"/>
        <v>0</v>
      </c>
      <c r="CL897" s="12">
        <f t="shared" si="2039"/>
        <v>0</v>
      </c>
      <c r="CM897" s="12">
        <f t="shared" si="2039"/>
        <v>0</v>
      </c>
      <c r="CN897" s="12">
        <f t="shared" si="2039"/>
        <v>0</v>
      </c>
      <c r="CO897" s="12">
        <f t="shared" si="2039"/>
        <v>0</v>
      </c>
      <c r="CP897" s="12">
        <f t="shared" si="2039"/>
        <v>0</v>
      </c>
      <c r="CQ897" s="12">
        <f t="shared" si="2039"/>
        <v>0</v>
      </c>
      <c r="CR897" s="12">
        <f t="shared" si="2039"/>
        <v>0</v>
      </c>
      <c r="CS897" s="12">
        <f t="shared" si="2039"/>
        <v>0</v>
      </c>
      <c r="CT897" s="12">
        <f t="shared" si="2039"/>
        <v>0</v>
      </c>
      <c r="CU897" s="12">
        <f t="shared" si="2039"/>
        <v>0</v>
      </c>
      <c r="CV897" s="12">
        <f t="shared" si="2039"/>
        <v>0</v>
      </c>
      <c r="CW897" s="12">
        <f t="shared" si="2039"/>
        <v>0</v>
      </c>
      <c r="CX897" s="12">
        <f t="shared" si="2039"/>
        <v>0</v>
      </c>
      <c r="CY897" s="12">
        <f t="shared" si="2039"/>
        <v>0</v>
      </c>
      <c r="CZ897" s="12">
        <f t="shared" si="2039"/>
        <v>0</v>
      </c>
      <c r="DA897" s="12">
        <f t="shared" si="2039"/>
        <v>0</v>
      </c>
      <c r="DB897" s="12">
        <f t="shared" si="2039"/>
        <v>0</v>
      </c>
      <c r="DC897" s="12">
        <f t="shared" si="2039"/>
        <v>0</v>
      </c>
      <c r="DD897" s="12">
        <f t="shared" si="2039"/>
        <v>0</v>
      </c>
      <c r="DE897" s="12">
        <f t="shared" si="2039"/>
        <v>0</v>
      </c>
      <c r="DF897" s="12">
        <f t="shared" si="2039"/>
        <v>0</v>
      </c>
      <c r="DG897" s="12">
        <f t="shared" si="2039"/>
        <v>0</v>
      </c>
      <c r="DH897" s="12">
        <f t="shared" si="2039"/>
        <v>0</v>
      </c>
      <c r="DI897" s="12">
        <f t="shared" si="2039"/>
        <v>0</v>
      </c>
      <c r="DJ897" s="12">
        <f t="shared" si="2039"/>
        <v>0</v>
      </c>
      <c r="DK897" s="12">
        <f t="shared" si="2039"/>
        <v>0</v>
      </c>
      <c r="DL897" s="12">
        <f t="shared" si="2039"/>
        <v>0</v>
      </c>
      <c r="DM897" s="12">
        <f t="shared" si="2039"/>
        <v>0</v>
      </c>
      <c r="DN897" s="12">
        <f t="shared" si="2039"/>
        <v>0</v>
      </c>
      <c r="DO897" s="12">
        <f t="shared" si="2039"/>
        <v>0</v>
      </c>
      <c r="DP897" s="12">
        <f t="shared" si="2039"/>
        <v>0</v>
      </c>
      <c r="DQ897" s="12">
        <f t="shared" si="2039"/>
        <v>0</v>
      </c>
      <c r="DR897" s="12">
        <f t="shared" si="2039"/>
        <v>0</v>
      </c>
      <c r="DS897" s="12">
        <f t="shared" si="2039"/>
        <v>0</v>
      </c>
      <c r="DT897" s="12">
        <f t="shared" si="2039"/>
        <v>0</v>
      </c>
      <c r="DU897" s="12">
        <f t="shared" si="2039"/>
        <v>0</v>
      </c>
      <c r="DV897" s="12">
        <f t="shared" si="2039"/>
        <v>0</v>
      </c>
      <c r="DW897" s="12">
        <f t="shared" si="2039"/>
        <v>0</v>
      </c>
      <c r="DX897" s="12">
        <f t="shared" si="2039"/>
        <v>0</v>
      </c>
      <c r="DY897" s="12">
        <f t="shared" si="2039"/>
        <v>0</v>
      </c>
      <c r="EB897" s="116">
        <f t="shared" si="2034"/>
        <v>896</v>
      </c>
      <c r="EC897" s="2" t="str">
        <f t="shared" si="2040"/>
        <v>Phase 2</v>
      </c>
      <c r="ED897" s="2" t="str">
        <f t="shared" si="2041"/>
        <v>60' Wide</v>
      </c>
      <c r="EE897" s="33" t="str">
        <f>EE912</f>
        <v>Cash</v>
      </c>
      <c r="EF897" s="2" t="str">
        <f>EF912</f>
        <v>Property Taxes</v>
      </c>
    </row>
    <row r="898" spans="2:136" x14ac:dyDescent="0.3">
      <c r="B898" s="2" t="str">
        <f>Product!$I$2</f>
        <v>Phase 2</v>
      </c>
      <c r="C898" s="2" t="str">
        <f>Product!$I$3</f>
        <v>75' Wide</v>
      </c>
      <c r="D898" s="130">
        <f>SUMIFS(INDEX(Product!$B$2:$U$97, MATCH(D890, Product!$B$2:$B$97, 0), ), Product!$B$2:$U$2, $B898, Product!$B$3:$U$3, $C898)</f>
        <v>-5.0000000000000001E-3</v>
      </c>
      <c r="E898" s="155"/>
      <c r="F898" s="128"/>
      <c r="G898" s="11">
        <f>SUM(H898:DZ898)</f>
        <v>-190670.03506500513</v>
      </c>
      <c r="I898" s="12">
        <f t="shared" si="2033"/>
        <v>0</v>
      </c>
      <c r="J898" s="12">
        <f t="shared" si="2038"/>
        <v>-23.796730862599127</v>
      </c>
      <c r="K898" s="12">
        <f t="shared" si="2038"/>
        <v>-191.11749474024924</v>
      </c>
      <c r="L898" s="12">
        <f t="shared" si="2038"/>
        <v>-246.89108269946595</v>
      </c>
      <c r="M898" s="12">
        <f t="shared" si="2038"/>
        <v>-321.25586664508819</v>
      </c>
      <c r="N898" s="12">
        <f t="shared" si="2038"/>
        <v>-432.80304256352161</v>
      </c>
      <c r="O898" s="12">
        <f t="shared" si="2038"/>
        <v>-655.89739440038841</v>
      </c>
      <c r="P898" s="12">
        <f t="shared" si="2038"/>
        <v>-789.75400550250856</v>
      </c>
      <c r="Q898" s="12">
        <f t="shared" si="2038"/>
        <v>-931.0470949991909</v>
      </c>
      <c r="R898" s="12">
        <f t="shared" si="2038"/>
        <v>-1076.0584236931543</v>
      </c>
      <c r="S898" s="12">
        <f t="shared" si="2038"/>
        <v>-1228.50623078168</v>
      </c>
      <c r="T898" s="12">
        <f t="shared" si="2038"/>
        <v>-1496.21945298592</v>
      </c>
      <c r="U898" s="12">
        <f t="shared" si="2038"/>
        <v>-3630.0760640880403</v>
      </c>
      <c r="V898" s="12">
        <f t="shared" si="2038"/>
        <v>-3719.313804822787</v>
      </c>
      <c r="W898" s="12">
        <f t="shared" si="2038"/>
        <v>-4202.908777040514</v>
      </c>
      <c r="X898" s="12">
        <f t="shared" si="2038"/>
        <v>-4641.8848788908672</v>
      </c>
      <c r="Y898" s="12">
        <f t="shared" si="2038"/>
        <v>-5058.5515455575342</v>
      </c>
      <c r="Z898" s="12">
        <f t="shared" si="2038"/>
        <v>-5475.2182122242011</v>
      </c>
      <c r="AA898" s="12">
        <f t="shared" si="2038"/>
        <v>-5891.8848788908672</v>
      </c>
      <c r="AB898" s="12">
        <f t="shared" si="2038"/>
        <v>-6308.5515455575332</v>
      </c>
      <c r="AC898" s="12">
        <f t="shared" si="2038"/>
        <v>-8242.5611389832939</v>
      </c>
      <c r="AD898" s="12">
        <f t="shared" si="2038"/>
        <v>-9743.2373990757224</v>
      </c>
      <c r="AE898" s="12">
        <f t="shared" si="2038"/>
        <v>-11487.5</v>
      </c>
      <c r="AF898" s="12">
        <f t="shared" si="2038"/>
        <v>-15316.666666666668</v>
      </c>
      <c r="AG898" s="12">
        <f t="shared" si="2038"/>
        <v>-19145.833333333336</v>
      </c>
      <c r="AH898" s="12">
        <f t="shared" si="2038"/>
        <v>-22975</v>
      </c>
      <c r="AI898" s="12">
        <f t="shared" si="2038"/>
        <v>-19145.833333333336</v>
      </c>
      <c r="AJ898" s="12">
        <f t="shared" si="2038"/>
        <v>-15316.66666666667</v>
      </c>
      <c r="AK898" s="12">
        <f t="shared" si="2038"/>
        <v>-11487.500000000005</v>
      </c>
      <c r="AL898" s="12">
        <f t="shared" si="2038"/>
        <v>-7658.3333333333385</v>
      </c>
      <c r="AM898" s="12">
        <f t="shared" si="2038"/>
        <v>-3829.1666666666692</v>
      </c>
      <c r="AN898" s="12">
        <f t="shared" si="2038"/>
        <v>0</v>
      </c>
      <c r="AO898" s="12">
        <f t="shared" si="2038"/>
        <v>0</v>
      </c>
      <c r="AP898" s="12">
        <f t="shared" si="2038"/>
        <v>0</v>
      </c>
      <c r="AQ898" s="12">
        <f t="shared" si="2038"/>
        <v>0</v>
      </c>
      <c r="AR898" s="12">
        <f t="shared" si="2038"/>
        <v>0</v>
      </c>
      <c r="AS898" s="12">
        <f t="shared" si="2038"/>
        <v>0</v>
      </c>
      <c r="AT898" s="12">
        <f t="shared" si="2038"/>
        <v>0</v>
      </c>
      <c r="AU898" s="12">
        <f t="shared" si="2038"/>
        <v>0</v>
      </c>
      <c r="AV898" s="12">
        <f t="shared" si="2038"/>
        <v>0</v>
      </c>
      <c r="AW898" s="12">
        <f t="shared" si="2038"/>
        <v>0</v>
      </c>
      <c r="AX898" s="12">
        <f t="shared" si="2038"/>
        <v>0</v>
      </c>
      <c r="AY898" s="12">
        <f t="shared" si="2038"/>
        <v>0</v>
      </c>
      <c r="AZ898" s="12">
        <f t="shared" si="2038"/>
        <v>0</v>
      </c>
      <c r="BA898" s="12">
        <f t="shared" si="2038"/>
        <v>0</v>
      </c>
      <c r="BB898" s="12">
        <f t="shared" si="2038"/>
        <v>0</v>
      </c>
      <c r="BC898" s="12">
        <f t="shared" si="2038"/>
        <v>0</v>
      </c>
      <c r="BD898" s="12">
        <f t="shared" si="2038"/>
        <v>0</v>
      </c>
      <c r="BE898" s="12">
        <f t="shared" si="2038"/>
        <v>0</v>
      </c>
      <c r="BF898" s="12">
        <f t="shared" si="2038"/>
        <v>0</v>
      </c>
      <c r="BG898" s="12">
        <f t="shared" si="2038"/>
        <v>0</v>
      </c>
      <c r="BH898" s="12">
        <f t="shared" si="2038"/>
        <v>0</v>
      </c>
      <c r="BI898" s="12">
        <f t="shared" si="2038"/>
        <v>0</v>
      </c>
      <c r="BJ898" s="12">
        <f t="shared" si="2038"/>
        <v>0</v>
      </c>
      <c r="BK898" s="12">
        <f t="shared" si="2038"/>
        <v>0</v>
      </c>
      <c r="BL898" s="12">
        <f t="shared" si="2038"/>
        <v>0</v>
      </c>
      <c r="BM898" s="12">
        <f t="shared" si="2038"/>
        <v>0</v>
      </c>
      <c r="BN898" s="12">
        <f t="shared" si="2038"/>
        <v>0</v>
      </c>
      <c r="BO898" s="12">
        <f t="shared" si="2038"/>
        <v>0</v>
      </c>
      <c r="BP898" s="12">
        <f t="shared" si="2038"/>
        <v>0</v>
      </c>
      <c r="BQ898" s="12">
        <f t="shared" si="2038"/>
        <v>0</v>
      </c>
      <c r="BR898" s="12">
        <f t="shared" si="2038"/>
        <v>0</v>
      </c>
      <c r="BS898" s="12">
        <f t="shared" si="2038"/>
        <v>0</v>
      </c>
      <c r="BT898" s="12">
        <f t="shared" si="2038"/>
        <v>0</v>
      </c>
      <c r="BU898" s="12">
        <f t="shared" si="2038"/>
        <v>0</v>
      </c>
      <c r="BV898" s="12">
        <f t="shared" si="2039"/>
        <v>0</v>
      </c>
      <c r="BW898" s="12">
        <f t="shared" si="2039"/>
        <v>0</v>
      </c>
      <c r="BX898" s="12">
        <f t="shared" si="2039"/>
        <v>0</v>
      </c>
      <c r="BY898" s="12">
        <f t="shared" si="2039"/>
        <v>0</v>
      </c>
      <c r="BZ898" s="12">
        <f t="shared" si="2039"/>
        <v>0</v>
      </c>
      <c r="CA898" s="12">
        <f t="shared" si="2039"/>
        <v>0</v>
      </c>
      <c r="CB898" s="12">
        <f t="shared" si="2039"/>
        <v>0</v>
      </c>
      <c r="CC898" s="12">
        <f t="shared" si="2039"/>
        <v>0</v>
      </c>
      <c r="CD898" s="12">
        <f t="shared" si="2039"/>
        <v>0</v>
      </c>
      <c r="CE898" s="12">
        <f t="shared" si="2039"/>
        <v>0</v>
      </c>
      <c r="CF898" s="12">
        <f t="shared" si="2039"/>
        <v>0</v>
      </c>
      <c r="CG898" s="12">
        <f t="shared" si="2039"/>
        <v>0</v>
      </c>
      <c r="CH898" s="12">
        <f t="shared" si="2039"/>
        <v>0</v>
      </c>
      <c r="CI898" s="12">
        <f t="shared" si="2039"/>
        <v>0</v>
      </c>
      <c r="CJ898" s="12">
        <f t="shared" si="2039"/>
        <v>0</v>
      </c>
      <c r="CK898" s="12">
        <f t="shared" si="2039"/>
        <v>0</v>
      </c>
      <c r="CL898" s="12">
        <f t="shared" si="2039"/>
        <v>0</v>
      </c>
      <c r="CM898" s="12">
        <f t="shared" si="2039"/>
        <v>0</v>
      </c>
      <c r="CN898" s="12">
        <f t="shared" si="2039"/>
        <v>0</v>
      </c>
      <c r="CO898" s="12">
        <f t="shared" si="2039"/>
        <v>0</v>
      </c>
      <c r="CP898" s="12">
        <f t="shared" si="2039"/>
        <v>0</v>
      </c>
      <c r="CQ898" s="12">
        <f t="shared" si="2039"/>
        <v>0</v>
      </c>
      <c r="CR898" s="12">
        <f t="shared" si="2039"/>
        <v>0</v>
      </c>
      <c r="CS898" s="12">
        <f t="shared" si="2039"/>
        <v>0</v>
      </c>
      <c r="CT898" s="12">
        <f t="shared" si="2039"/>
        <v>0</v>
      </c>
      <c r="CU898" s="12">
        <f t="shared" si="2039"/>
        <v>0</v>
      </c>
      <c r="CV898" s="12">
        <f t="shared" si="2039"/>
        <v>0</v>
      </c>
      <c r="CW898" s="12">
        <f t="shared" si="2039"/>
        <v>0</v>
      </c>
      <c r="CX898" s="12">
        <f t="shared" si="2039"/>
        <v>0</v>
      </c>
      <c r="CY898" s="12">
        <f t="shared" si="2039"/>
        <v>0</v>
      </c>
      <c r="CZ898" s="12">
        <f t="shared" si="2039"/>
        <v>0</v>
      </c>
      <c r="DA898" s="12">
        <f t="shared" si="2039"/>
        <v>0</v>
      </c>
      <c r="DB898" s="12">
        <f t="shared" si="2039"/>
        <v>0</v>
      </c>
      <c r="DC898" s="12">
        <f t="shared" si="2039"/>
        <v>0</v>
      </c>
      <c r="DD898" s="12">
        <f t="shared" si="2039"/>
        <v>0</v>
      </c>
      <c r="DE898" s="12">
        <f t="shared" si="2039"/>
        <v>0</v>
      </c>
      <c r="DF898" s="12">
        <f t="shared" si="2039"/>
        <v>0</v>
      </c>
      <c r="DG898" s="12">
        <f t="shared" si="2039"/>
        <v>0</v>
      </c>
      <c r="DH898" s="12">
        <f t="shared" si="2039"/>
        <v>0</v>
      </c>
      <c r="DI898" s="12">
        <f t="shared" si="2039"/>
        <v>0</v>
      </c>
      <c r="DJ898" s="12">
        <f t="shared" si="2039"/>
        <v>0</v>
      </c>
      <c r="DK898" s="12">
        <f t="shared" si="2039"/>
        <v>0</v>
      </c>
      <c r="DL898" s="12">
        <f t="shared" si="2039"/>
        <v>0</v>
      </c>
      <c r="DM898" s="12">
        <f t="shared" si="2039"/>
        <v>0</v>
      </c>
      <c r="DN898" s="12">
        <f t="shared" si="2039"/>
        <v>0</v>
      </c>
      <c r="DO898" s="12">
        <f t="shared" si="2039"/>
        <v>0</v>
      </c>
      <c r="DP898" s="12">
        <f t="shared" si="2039"/>
        <v>0</v>
      </c>
      <c r="DQ898" s="12">
        <f t="shared" si="2039"/>
        <v>0</v>
      </c>
      <c r="DR898" s="12">
        <f t="shared" si="2039"/>
        <v>0</v>
      </c>
      <c r="DS898" s="12">
        <f t="shared" si="2039"/>
        <v>0</v>
      </c>
      <c r="DT898" s="12">
        <f t="shared" si="2039"/>
        <v>0</v>
      </c>
      <c r="DU898" s="12">
        <f t="shared" si="2039"/>
        <v>0</v>
      </c>
      <c r="DV898" s="12">
        <f t="shared" si="2039"/>
        <v>0</v>
      </c>
      <c r="DW898" s="12">
        <f t="shared" si="2039"/>
        <v>0</v>
      </c>
      <c r="DX898" s="12">
        <f t="shared" si="2039"/>
        <v>0</v>
      </c>
      <c r="DY898" s="12">
        <f t="shared" si="2039"/>
        <v>0</v>
      </c>
      <c r="EB898" s="116">
        <f t="shared" si="2034"/>
        <v>897</v>
      </c>
      <c r="EC898" s="2" t="str">
        <f t="shared" si="2040"/>
        <v>Phase 2</v>
      </c>
      <c r="ED898" s="2" t="str">
        <f t="shared" si="2041"/>
        <v>75' Wide</v>
      </c>
      <c r="EE898" s="33" t="str">
        <f>EE912</f>
        <v>Cash</v>
      </c>
      <c r="EF898" s="2" t="str">
        <f>EF912</f>
        <v>Property Taxes</v>
      </c>
    </row>
    <row r="899" spans="2:136" x14ac:dyDescent="0.3">
      <c r="D899" s="130"/>
      <c r="E899" s="155"/>
      <c r="F899" s="128"/>
      <c r="I899" s="12"/>
      <c r="J899" s="12"/>
      <c r="K899" s="12"/>
      <c r="L899" s="12"/>
      <c r="M899" s="12"/>
      <c r="N899" s="12"/>
      <c r="O899" s="12"/>
      <c r="P899" s="12"/>
      <c r="Q899" s="12"/>
      <c r="R899" s="12"/>
      <c r="S899" s="12"/>
      <c r="T899" s="12"/>
      <c r="U899" s="12"/>
      <c r="V899" s="12"/>
      <c r="W899" s="12"/>
      <c r="X899" s="12"/>
      <c r="Y899" s="12"/>
      <c r="Z899" s="12"/>
      <c r="AA899" s="12"/>
      <c r="AB899" s="12"/>
      <c r="AC899" s="12"/>
      <c r="AD899" s="12"/>
      <c r="AE899" s="12"/>
      <c r="AF899" s="12"/>
      <c r="AG899" s="12"/>
      <c r="AH899" s="12"/>
      <c r="AI899" s="12"/>
      <c r="AJ899" s="12"/>
      <c r="AK899" s="12"/>
      <c r="AL899" s="12"/>
      <c r="AM899" s="12"/>
      <c r="AN899" s="12"/>
      <c r="AO899" s="12"/>
      <c r="AP899" s="12"/>
      <c r="AQ899" s="12"/>
      <c r="AR899" s="12"/>
      <c r="AS899" s="12"/>
      <c r="AT899" s="12"/>
      <c r="AU899" s="12"/>
      <c r="AV899" s="12"/>
      <c r="AW899" s="12"/>
      <c r="AX899" s="12"/>
      <c r="AY899" s="12"/>
      <c r="AZ899" s="12"/>
      <c r="BA899" s="12"/>
      <c r="BB899" s="12"/>
      <c r="BC899" s="12"/>
      <c r="BD899" s="12"/>
      <c r="BE899" s="12"/>
      <c r="BF899" s="12"/>
      <c r="BG899" s="12"/>
      <c r="BH899" s="12"/>
      <c r="BI899" s="12"/>
      <c r="BJ899" s="12"/>
      <c r="BK899" s="12"/>
      <c r="BL899" s="12"/>
      <c r="BM899" s="12"/>
      <c r="BN899" s="12"/>
      <c r="BO899" s="12"/>
      <c r="BP899" s="12"/>
      <c r="BQ899" s="12"/>
      <c r="BR899" s="12"/>
      <c r="BS899" s="12"/>
      <c r="BT899" s="12"/>
      <c r="BU899" s="12"/>
      <c r="BV899" s="12"/>
      <c r="BW899" s="12"/>
      <c r="BX899" s="12"/>
      <c r="BY899" s="12"/>
      <c r="BZ899" s="12"/>
      <c r="CA899" s="12"/>
      <c r="CB899" s="12"/>
      <c r="CC899" s="12"/>
      <c r="CD899" s="12"/>
      <c r="CE899" s="12"/>
      <c r="CF899" s="12"/>
      <c r="CG899" s="12"/>
      <c r="CH899" s="12"/>
      <c r="CI899" s="12"/>
      <c r="CJ899" s="12"/>
      <c r="CK899" s="12"/>
      <c r="CL899" s="12"/>
      <c r="CM899" s="12"/>
      <c r="CN899" s="12"/>
      <c r="CO899" s="12"/>
      <c r="CP899" s="12"/>
      <c r="CQ899" s="12"/>
      <c r="CR899" s="12"/>
      <c r="CS899" s="12"/>
      <c r="CT899" s="12"/>
      <c r="CU899" s="12"/>
      <c r="CV899" s="12"/>
      <c r="CW899" s="12"/>
      <c r="CX899" s="12"/>
      <c r="CY899" s="12"/>
      <c r="CZ899" s="12"/>
      <c r="DA899" s="12"/>
      <c r="DB899" s="12"/>
      <c r="DC899" s="12"/>
      <c r="DD899" s="12"/>
      <c r="DE899" s="12"/>
      <c r="DF899" s="12"/>
      <c r="DG899" s="12"/>
      <c r="DH899" s="12"/>
      <c r="DI899" s="12"/>
      <c r="DJ899" s="12"/>
      <c r="DK899" s="12"/>
      <c r="DL899" s="12"/>
      <c r="DM899" s="12"/>
      <c r="DN899" s="12"/>
      <c r="DO899" s="12"/>
      <c r="DP899" s="12"/>
      <c r="DQ899" s="12"/>
      <c r="DR899" s="12"/>
      <c r="DS899" s="12"/>
      <c r="DT899" s="12"/>
      <c r="DU899" s="12"/>
      <c r="DV899" s="12"/>
      <c r="DW899" s="12"/>
      <c r="DX899" s="12"/>
      <c r="DY899" s="12"/>
      <c r="EE899" s="33"/>
    </row>
    <row r="900" spans="2:136" x14ac:dyDescent="0.3">
      <c r="B900" s="2" t="str">
        <f>Product!$J$2</f>
        <v>Phase 3</v>
      </c>
      <c r="C900" s="2" t="str">
        <f>Product!$J$3</f>
        <v>50' Wide</v>
      </c>
      <c r="D900" s="130">
        <f>SUMIFS(INDEX(Product!$B$2:$U$97, MATCH(D890, Product!$B$2:$B$97, 0), ), Product!$B$2:$U$2, $B900, Product!$B$3:$U$3, $C900)</f>
        <v>-5.0000000000000001E-3</v>
      </c>
      <c r="E900" s="155"/>
      <c r="F900" s="128"/>
      <c r="G900" s="11">
        <f>SUM(H900:DZ900)</f>
        <v>-249386.72688406968</v>
      </c>
      <c r="I900" s="12">
        <f t="shared" si="2033"/>
        <v>0</v>
      </c>
      <c r="J900" s="12">
        <f t="shared" ref="J900:BU902" si="2042">J873*$D900</f>
        <v>-25.712898527269786</v>
      </c>
      <c r="K900" s="12">
        <f t="shared" si="2042"/>
        <v>-206.50671629713545</v>
      </c>
      <c r="L900" s="12">
        <f t="shared" si="2042"/>
        <v>-266.771322220424</v>
      </c>
      <c r="M900" s="12">
        <f t="shared" si="2042"/>
        <v>-347.12413011814209</v>
      </c>
      <c r="N900" s="12">
        <f t="shared" si="2042"/>
        <v>-467.65334196471917</v>
      </c>
      <c r="O900" s="12">
        <f t="shared" si="2042"/>
        <v>-708.71176565787334</v>
      </c>
      <c r="P900" s="12">
        <f t="shared" si="2042"/>
        <v>-853.34681987376598</v>
      </c>
      <c r="Q900" s="12">
        <f t="shared" si="2042"/>
        <v>-1006.0171548794303</v>
      </c>
      <c r="R900" s="12">
        <f t="shared" si="2042"/>
        <v>-1162.7051302799805</v>
      </c>
      <c r="S900" s="12">
        <f t="shared" si="2042"/>
        <v>-1327.4283864703027</v>
      </c>
      <c r="T900" s="12">
        <f t="shared" si="2042"/>
        <v>-1616.698494902088</v>
      </c>
      <c r="U900" s="12">
        <f t="shared" si="2042"/>
        <v>-1761.3335491179803</v>
      </c>
      <c r="V900" s="12">
        <f t="shared" si="2042"/>
        <v>-1857.756918595242</v>
      </c>
      <c r="W900" s="12">
        <f t="shared" si="2042"/>
        <v>-1930.0744457031883</v>
      </c>
      <c r="X900" s="12">
        <f t="shared" si="2042"/>
        <v>-1954.1802880725038</v>
      </c>
      <c r="Y900" s="12">
        <f t="shared" si="2042"/>
        <v>-1954.1802880725038</v>
      </c>
      <c r="Z900" s="12">
        <f t="shared" si="2042"/>
        <v>-1954.1802880725038</v>
      </c>
      <c r="AA900" s="12">
        <f t="shared" si="2042"/>
        <v>-1954.1802880725038</v>
      </c>
      <c r="AB900" s="12">
        <f t="shared" si="2042"/>
        <v>-1954.1802880725038</v>
      </c>
      <c r="AC900" s="12">
        <f t="shared" si="2042"/>
        <v>-1954.1802880725038</v>
      </c>
      <c r="AD900" s="12">
        <f t="shared" si="2042"/>
        <v>-1954.1802880725038</v>
      </c>
      <c r="AE900" s="12">
        <f t="shared" si="2042"/>
        <v>-1954.1802880725038</v>
      </c>
      <c r="AF900" s="12">
        <f t="shared" si="2042"/>
        <v>-1954.1802880725038</v>
      </c>
      <c r="AG900" s="12">
        <f t="shared" si="2042"/>
        <v>-4954.1802880725036</v>
      </c>
      <c r="AH900" s="12">
        <f t="shared" si="2042"/>
        <v>-4954.1802880725036</v>
      </c>
      <c r="AI900" s="12">
        <f t="shared" si="2042"/>
        <v>-5579.1802880725036</v>
      </c>
      <c r="AJ900" s="12">
        <f t="shared" si="2042"/>
        <v>-6204.1802880725036</v>
      </c>
      <c r="AK900" s="12">
        <f t="shared" si="2042"/>
        <v>-6829.1802880725036</v>
      </c>
      <c r="AL900" s="12">
        <f t="shared" si="2042"/>
        <v>-7454.1802880725036</v>
      </c>
      <c r="AM900" s="12">
        <f t="shared" si="2042"/>
        <v>-8079.1802880725036</v>
      </c>
      <c r="AN900" s="12">
        <f t="shared" si="2042"/>
        <v>-8704.1802880725027</v>
      </c>
      <c r="AO900" s="12">
        <f t="shared" si="2042"/>
        <v>-11668.41526406646</v>
      </c>
      <c r="AP900" s="12">
        <f t="shared" si="2042"/>
        <v>-13982.65024006042</v>
      </c>
      <c r="AQ900" s="12">
        <f t="shared" si="2042"/>
        <v>-15640.635216054376</v>
      </c>
      <c r="AR900" s="12">
        <f t="shared" si="2042"/>
        <v>-16636.120192048336</v>
      </c>
      <c r="AS900" s="12">
        <f t="shared" si="2042"/>
        <v>-20687.5</v>
      </c>
      <c r="AT900" s="12">
        <f t="shared" si="2042"/>
        <v>-24825</v>
      </c>
      <c r="AU900" s="12">
        <f t="shared" si="2042"/>
        <v>-20687.5</v>
      </c>
      <c r="AV900" s="12">
        <f t="shared" si="2042"/>
        <v>-16550</v>
      </c>
      <c r="AW900" s="12">
        <f t="shared" si="2042"/>
        <v>-12412.5</v>
      </c>
      <c r="AX900" s="12">
        <f t="shared" si="2042"/>
        <v>-8275</v>
      </c>
      <c r="AY900" s="12">
        <f t="shared" si="2042"/>
        <v>-4137.5</v>
      </c>
      <c r="AZ900" s="12">
        <f t="shared" si="2042"/>
        <v>0</v>
      </c>
      <c r="BA900" s="12">
        <f t="shared" si="2042"/>
        <v>0</v>
      </c>
      <c r="BB900" s="12">
        <f t="shared" si="2042"/>
        <v>0</v>
      </c>
      <c r="BC900" s="12">
        <f t="shared" si="2042"/>
        <v>0</v>
      </c>
      <c r="BD900" s="12">
        <f t="shared" si="2042"/>
        <v>0</v>
      </c>
      <c r="BE900" s="12">
        <f t="shared" si="2042"/>
        <v>0</v>
      </c>
      <c r="BF900" s="12">
        <f t="shared" si="2042"/>
        <v>0</v>
      </c>
      <c r="BG900" s="12">
        <f t="shared" si="2042"/>
        <v>0</v>
      </c>
      <c r="BH900" s="12">
        <f t="shared" si="2042"/>
        <v>0</v>
      </c>
      <c r="BI900" s="12">
        <f t="shared" si="2042"/>
        <v>0</v>
      </c>
      <c r="BJ900" s="12">
        <f t="shared" si="2042"/>
        <v>0</v>
      </c>
      <c r="BK900" s="12">
        <f t="shared" si="2042"/>
        <v>0</v>
      </c>
      <c r="BL900" s="12">
        <f t="shared" si="2042"/>
        <v>0</v>
      </c>
      <c r="BM900" s="12">
        <f t="shared" si="2042"/>
        <v>0</v>
      </c>
      <c r="BN900" s="12">
        <f t="shared" si="2042"/>
        <v>0</v>
      </c>
      <c r="BO900" s="12">
        <f t="shared" si="2042"/>
        <v>0</v>
      </c>
      <c r="BP900" s="12">
        <f t="shared" si="2042"/>
        <v>0</v>
      </c>
      <c r="BQ900" s="12">
        <f t="shared" si="2042"/>
        <v>0</v>
      </c>
      <c r="BR900" s="12">
        <f t="shared" si="2042"/>
        <v>0</v>
      </c>
      <c r="BS900" s="12">
        <f t="shared" si="2042"/>
        <v>0</v>
      </c>
      <c r="BT900" s="12">
        <f t="shared" si="2042"/>
        <v>0</v>
      </c>
      <c r="BU900" s="12">
        <f t="shared" si="2042"/>
        <v>0</v>
      </c>
      <c r="BV900" s="12">
        <f t="shared" ref="BV900:DY902" si="2043">BV873*$D900</f>
        <v>0</v>
      </c>
      <c r="BW900" s="12">
        <f t="shared" si="2043"/>
        <v>0</v>
      </c>
      <c r="BX900" s="12">
        <f t="shared" si="2043"/>
        <v>0</v>
      </c>
      <c r="BY900" s="12">
        <f t="shared" si="2043"/>
        <v>0</v>
      </c>
      <c r="BZ900" s="12">
        <f t="shared" si="2043"/>
        <v>0</v>
      </c>
      <c r="CA900" s="12">
        <f t="shared" si="2043"/>
        <v>0</v>
      </c>
      <c r="CB900" s="12">
        <f t="shared" si="2043"/>
        <v>0</v>
      </c>
      <c r="CC900" s="12">
        <f t="shared" si="2043"/>
        <v>0</v>
      </c>
      <c r="CD900" s="12">
        <f t="shared" si="2043"/>
        <v>0</v>
      </c>
      <c r="CE900" s="12">
        <f t="shared" si="2043"/>
        <v>0</v>
      </c>
      <c r="CF900" s="12">
        <f t="shared" si="2043"/>
        <v>0</v>
      </c>
      <c r="CG900" s="12">
        <f t="shared" si="2043"/>
        <v>0</v>
      </c>
      <c r="CH900" s="12">
        <f t="shared" si="2043"/>
        <v>0</v>
      </c>
      <c r="CI900" s="12">
        <f t="shared" si="2043"/>
        <v>0</v>
      </c>
      <c r="CJ900" s="12">
        <f t="shared" si="2043"/>
        <v>0</v>
      </c>
      <c r="CK900" s="12">
        <f t="shared" si="2043"/>
        <v>0</v>
      </c>
      <c r="CL900" s="12">
        <f t="shared" si="2043"/>
        <v>0</v>
      </c>
      <c r="CM900" s="12">
        <f t="shared" si="2043"/>
        <v>0</v>
      </c>
      <c r="CN900" s="12">
        <f t="shared" si="2043"/>
        <v>0</v>
      </c>
      <c r="CO900" s="12">
        <f t="shared" si="2043"/>
        <v>0</v>
      </c>
      <c r="CP900" s="12">
        <f t="shared" si="2043"/>
        <v>0</v>
      </c>
      <c r="CQ900" s="12">
        <f t="shared" si="2043"/>
        <v>0</v>
      </c>
      <c r="CR900" s="12">
        <f t="shared" si="2043"/>
        <v>0</v>
      </c>
      <c r="CS900" s="12">
        <f t="shared" si="2043"/>
        <v>0</v>
      </c>
      <c r="CT900" s="12">
        <f t="shared" si="2043"/>
        <v>0</v>
      </c>
      <c r="CU900" s="12">
        <f t="shared" si="2043"/>
        <v>0</v>
      </c>
      <c r="CV900" s="12">
        <f t="shared" si="2043"/>
        <v>0</v>
      </c>
      <c r="CW900" s="12">
        <f t="shared" si="2043"/>
        <v>0</v>
      </c>
      <c r="CX900" s="12">
        <f t="shared" si="2043"/>
        <v>0</v>
      </c>
      <c r="CY900" s="12">
        <f t="shared" si="2043"/>
        <v>0</v>
      </c>
      <c r="CZ900" s="12">
        <f t="shared" si="2043"/>
        <v>0</v>
      </c>
      <c r="DA900" s="12">
        <f t="shared" si="2043"/>
        <v>0</v>
      </c>
      <c r="DB900" s="12">
        <f t="shared" si="2043"/>
        <v>0</v>
      </c>
      <c r="DC900" s="12">
        <f t="shared" si="2043"/>
        <v>0</v>
      </c>
      <c r="DD900" s="12">
        <f t="shared" si="2043"/>
        <v>0</v>
      </c>
      <c r="DE900" s="12">
        <f t="shared" si="2043"/>
        <v>0</v>
      </c>
      <c r="DF900" s="12">
        <f t="shared" si="2043"/>
        <v>0</v>
      </c>
      <c r="DG900" s="12">
        <f t="shared" si="2043"/>
        <v>0</v>
      </c>
      <c r="DH900" s="12">
        <f t="shared" si="2043"/>
        <v>0</v>
      </c>
      <c r="DI900" s="12">
        <f t="shared" si="2043"/>
        <v>0</v>
      </c>
      <c r="DJ900" s="12">
        <f t="shared" si="2043"/>
        <v>0</v>
      </c>
      <c r="DK900" s="12">
        <f t="shared" si="2043"/>
        <v>0</v>
      </c>
      <c r="DL900" s="12">
        <f t="shared" si="2043"/>
        <v>0</v>
      </c>
      <c r="DM900" s="12">
        <f t="shared" si="2043"/>
        <v>0</v>
      </c>
      <c r="DN900" s="12">
        <f t="shared" si="2043"/>
        <v>0</v>
      </c>
      <c r="DO900" s="12">
        <f t="shared" si="2043"/>
        <v>0</v>
      </c>
      <c r="DP900" s="12">
        <f t="shared" si="2043"/>
        <v>0</v>
      </c>
      <c r="DQ900" s="12">
        <f t="shared" si="2043"/>
        <v>0</v>
      </c>
      <c r="DR900" s="12">
        <f t="shared" si="2043"/>
        <v>0</v>
      </c>
      <c r="DS900" s="12">
        <f t="shared" si="2043"/>
        <v>0</v>
      </c>
      <c r="DT900" s="12">
        <f t="shared" si="2043"/>
        <v>0</v>
      </c>
      <c r="DU900" s="12">
        <f t="shared" si="2043"/>
        <v>0</v>
      </c>
      <c r="DV900" s="12">
        <f t="shared" si="2043"/>
        <v>0</v>
      </c>
      <c r="DW900" s="12">
        <f t="shared" si="2043"/>
        <v>0</v>
      </c>
      <c r="DX900" s="12">
        <f t="shared" si="2043"/>
        <v>0</v>
      </c>
      <c r="DY900" s="12">
        <f t="shared" si="2043"/>
        <v>0</v>
      </c>
      <c r="EB900" s="116">
        <f t="shared" si="2034"/>
        <v>899</v>
      </c>
      <c r="EC900" s="2" t="str">
        <f t="shared" ref="EC900:EC902" si="2044">B900</f>
        <v>Phase 3</v>
      </c>
      <c r="ED900" s="2" t="str">
        <f t="shared" ref="ED900:ED902" si="2045">C900</f>
        <v>50' Wide</v>
      </c>
      <c r="EE900" s="33" t="str">
        <f>EE912</f>
        <v>Cash</v>
      </c>
      <c r="EF900" s="2" t="str">
        <f>EF912</f>
        <v>Property Taxes</v>
      </c>
    </row>
    <row r="901" spans="2:136" x14ac:dyDescent="0.3">
      <c r="B901" s="2" t="str">
        <f>Product!$K$2</f>
        <v>Phase 3</v>
      </c>
      <c r="C901" s="2" t="str">
        <f>Product!$K$3</f>
        <v>60' Wide</v>
      </c>
      <c r="D901" s="130">
        <f>SUMIFS(INDEX(Product!$B$2:$U$97, MATCH(D890, Product!$B$2:$B$97, 0), ), Product!$B$2:$U$2, $B901, Product!$B$3:$U$3, $C901)</f>
        <v>-5.0000000000000001E-3</v>
      </c>
      <c r="E901" s="155"/>
      <c r="F901" s="128"/>
      <c r="G901" s="11">
        <f>SUM(H901:DZ901)</f>
        <v>-281958.65937044832</v>
      </c>
      <c r="I901" s="12">
        <f t="shared" si="2033"/>
        <v>0</v>
      </c>
      <c r="J901" s="12">
        <f t="shared" si="2042"/>
        <v>-30.490370610131091</v>
      </c>
      <c r="K901" s="12">
        <f t="shared" si="2042"/>
        <v>-244.87578896261533</v>
      </c>
      <c r="L901" s="12">
        <f t="shared" si="2042"/>
        <v>-316.33759508011008</v>
      </c>
      <c r="M901" s="12">
        <f t="shared" si="2042"/>
        <v>-411.62000323676972</v>
      </c>
      <c r="N901" s="12">
        <f t="shared" si="2042"/>
        <v>-554.54361547175915</v>
      </c>
      <c r="O901" s="12">
        <f t="shared" si="2042"/>
        <v>-840.39083994173825</v>
      </c>
      <c r="P901" s="12">
        <f t="shared" si="2042"/>
        <v>-1011.8991746237256</v>
      </c>
      <c r="Q901" s="12">
        <f t="shared" si="2042"/>
        <v>-1192.935750121379</v>
      </c>
      <c r="R901" s="12">
        <f t="shared" si="2042"/>
        <v>-1378.7364460268652</v>
      </c>
      <c r="S901" s="12">
        <f t="shared" si="2042"/>
        <v>-1574.0653827480176</v>
      </c>
      <c r="T901" s="12">
        <f t="shared" si="2042"/>
        <v>-1917.0820521119922</v>
      </c>
      <c r="U901" s="12">
        <f t="shared" si="2042"/>
        <v>-2088.5903867939796</v>
      </c>
      <c r="V901" s="12">
        <f t="shared" si="2042"/>
        <v>-2202.9292765819714</v>
      </c>
      <c r="W901" s="12">
        <f t="shared" si="2042"/>
        <v>-2288.6834439229647</v>
      </c>
      <c r="X901" s="12">
        <f t="shared" si="2042"/>
        <v>-2317.2681663699627</v>
      </c>
      <c r="Y901" s="12">
        <f t="shared" si="2042"/>
        <v>-2317.2681663699627</v>
      </c>
      <c r="Z901" s="12">
        <f t="shared" si="2042"/>
        <v>-2317.2681663699627</v>
      </c>
      <c r="AA901" s="12">
        <f t="shared" si="2042"/>
        <v>-2317.2681663699627</v>
      </c>
      <c r="AB901" s="12">
        <f t="shared" si="2042"/>
        <v>-2317.2681663699627</v>
      </c>
      <c r="AC901" s="12">
        <f t="shared" si="2042"/>
        <v>-2317.2681663699627</v>
      </c>
      <c r="AD901" s="12">
        <f t="shared" si="2042"/>
        <v>-2317.2681663699627</v>
      </c>
      <c r="AE901" s="12">
        <f t="shared" si="2042"/>
        <v>-2317.2681663699627</v>
      </c>
      <c r="AF901" s="12">
        <f t="shared" si="2042"/>
        <v>-2317.2681663699627</v>
      </c>
      <c r="AG901" s="12">
        <f t="shared" si="2042"/>
        <v>-5317.2681663699623</v>
      </c>
      <c r="AH901" s="12">
        <f t="shared" si="2042"/>
        <v>-5317.2681663699623</v>
      </c>
      <c r="AI901" s="12">
        <f t="shared" si="2042"/>
        <v>-5942.2681663699623</v>
      </c>
      <c r="AJ901" s="12">
        <f t="shared" si="2042"/>
        <v>-6567.2681663699623</v>
      </c>
      <c r="AK901" s="12">
        <f t="shared" si="2042"/>
        <v>-7192.2681663699623</v>
      </c>
      <c r="AL901" s="12">
        <f t="shared" si="2042"/>
        <v>-7817.2681663699623</v>
      </c>
      <c r="AM901" s="12">
        <f t="shared" si="2042"/>
        <v>-8442.2681663699623</v>
      </c>
      <c r="AN901" s="12">
        <f t="shared" si="2042"/>
        <v>-9067.2681663699623</v>
      </c>
      <c r="AO901" s="12">
        <f t="shared" si="2042"/>
        <v>-12001.245819172465</v>
      </c>
      <c r="AP901" s="12">
        <f t="shared" si="2042"/>
        <v>-14285.22347197497</v>
      </c>
      <c r="AQ901" s="12">
        <f t="shared" si="2042"/>
        <v>-15912.951124777474</v>
      </c>
      <c r="AR901" s="12">
        <f t="shared" si="2042"/>
        <v>-19625</v>
      </c>
      <c r="AS901" s="12">
        <f t="shared" si="2042"/>
        <v>-24531.25</v>
      </c>
      <c r="AT901" s="12">
        <f t="shared" si="2042"/>
        <v>-29437.5</v>
      </c>
      <c r="AU901" s="12">
        <f t="shared" si="2042"/>
        <v>-24531.25</v>
      </c>
      <c r="AV901" s="12">
        <f t="shared" si="2042"/>
        <v>-19625</v>
      </c>
      <c r="AW901" s="12">
        <f t="shared" si="2042"/>
        <v>-14718.75</v>
      </c>
      <c r="AX901" s="12">
        <f t="shared" si="2042"/>
        <v>-9812.5</v>
      </c>
      <c r="AY901" s="12">
        <f t="shared" si="2042"/>
        <v>-4906.25</v>
      </c>
      <c r="AZ901" s="12">
        <f t="shared" si="2042"/>
        <v>0</v>
      </c>
      <c r="BA901" s="12">
        <f t="shared" si="2042"/>
        <v>0</v>
      </c>
      <c r="BB901" s="12">
        <f t="shared" si="2042"/>
        <v>0</v>
      </c>
      <c r="BC901" s="12">
        <f t="shared" si="2042"/>
        <v>0</v>
      </c>
      <c r="BD901" s="12">
        <f t="shared" si="2042"/>
        <v>0</v>
      </c>
      <c r="BE901" s="12">
        <f t="shared" si="2042"/>
        <v>0</v>
      </c>
      <c r="BF901" s="12">
        <f t="shared" si="2042"/>
        <v>0</v>
      </c>
      <c r="BG901" s="12">
        <f t="shared" si="2042"/>
        <v>0</v>
      </c>
      <c r="BH901" s="12">
        <f t="shared" si="2042"/>
        <v>0</v>
      </c>
      <c r="BI901" s="12">
        <f t="shared" si="2042"/>
        <v>0</v>
      </c>
      <c r="BJ901" s="12">
        <f t="shared" si="2042"/>
        <v>0</v>
      </c>
      <c r="BK901" s="12">
        <f t="shared" si="2042"/>
        <v>0</v>
      </c>
      <c r="BL901" s="12">
        <f t="shared" si="2042"/>
        <v>0</v>
      </c>
      <c r="BM901" s="12">
        <f t="shared" si="2042"/>
        <v>0</v>
      </c>
      <c r="BN901" s="12">
        <f t="shared" si="2042"/>
        <v>0</v>
      </c>
      <c r="BO901" s="12">
        <f t="shared" si="2042"/>
        <v>0</v>
      </c>
      <c r="BP901" s="12">
        <f t="shared" si="2042"/>
        <v>0</v>
      </c>
      <c r="BQ901" s="12">
        <f t="shared" si="2042"/>
        <v>0</v>
      </c>
      <c r="BR901" s="12">
        <f t="shared" si="2042"/>
        <v>0</v>
      </c>
      <c r="BS901" s="12">
        <f t="shared" si="2042"/>
        <v>0</v>
      </c>
      <c r="BT901" s="12">
        <f t="shared" si="2042"/>
        <v>0</v>
      </c>
      <c r="BU901" s="12">
        <f t="shared" si="2042"/>
        <v>0</v>
      </c>
      <c r="BV901" s="12">
        <f t="shared" si="2043"/>
        <v>0</v>
      </c>
      <c r="BW901" s="12">
        <f t="shared" si="2043"/>
        <v>0</v>
      </c>
      <c r="BX901" s="12">
        <f t="shared" si="2043"/>
        <v>0</v>
      </c>
      <c r="BY901" s="12">
        <f t="shared" si="2043"/>
        <v>0</v>
      </c>
      <c r="BZ901" s="12">
        <f t="shared" si="2043"/>
        <v>0</v>
      </c>
      <c r="CA901" s="12">
        <f t="shared" si="2043"/>
        <v>0</v>
      </c>
      <c r="CB901" s="12">
        <f t="shared" si="2043"/>
        <v>0</v>
      </c>
      <c r="CC901" s="12">
        <f t="shared" si="2043"/>
        <v>0</v>
      </c>
      <c r="CD901" s="12">
        <f t="shared" si="2043"/>
        <v>0</v>
      </c>
      <c r="CE901" s="12">
        <f t="shared" si="2043"/>
        <v>0</v>
      </c>
      <c r="CF901" s="12">
        <f t="shared" si="2043"/>
        <v>0</v>
      </c>
      <c r="CG901" s="12">
        <f t="shared" si="2043"/>
        <v>0</v>
      </c>
      <c r="CH901" s="12">
        <f t="shared" si="2043"/>
        <v>0</v>
      </c>
      <c r="CI901" s="12">
        <f t="shared" si="2043"/>
        <v>0</v>
      </c>
      <c r="CJ901" s="12">
        <f t="shared" si="2043"/>
        <v>0</v>
      </c>
      <c r="CK901" s="12">
        <f t="shared" si="2043"/>
        <v>0</v>
      </c>
      <c r="CL901" s="12">
        <f t="shared" si="2043"/>
        <v>0</v>
      </c>
      <c r="CM901" s="12">
        <f t="shared" si="2043"/>
        <v>0</v>
      </c>
      <c r="CN901" s="12">
        <f t="shared" si="2043"/>
        <v>0</v>
      </c>
      <c r="CO901" s="12">
        <f t="shared" si="2043"/>
        <v>0</v>
      </c>
      <c r="CP901" s="12">
        <f t="shared" si="2043"/>
        <v>0</v>
      </c>
      <c r="CQ901" s="12">
        <f t="shared" si="2043"/>
        <v>0</v>
      </c>
      <c r="CR901" s="12">
        <f t="shared" si="2043"/>
        <v>0</v>
      </c>
      <c r="CS901" s="12">
        <f t="shared" si="2043"/>
        <v>0</v>
      </c>
      <c r="CT901" s="12">
        <f t="shared" si="2043"/>
        <v>0</v>
      </c>
      <c r="CU901" s="12">
        <f t="shared" si="2043"/>
        <v>0</v>
      </c>
      <c r="CV901" s="12">
        <f t="shared" si="2043"/>
        <v>0</v>
      </c>
      <c r="CW901" s="12">
        <f t="shared" si="2043"/>
        <v>0</v>
      </c>
      <c r="CX901" s="12">
        <f t="shared" si="2043"/>
        <v>0</v>
      </c>
      <c r="CY901" s="12">
        <f t="shared" si="2043"/>
        <v>0</v>
      </c>
      <c r="CZ901" s="12">
        <f t="shared" si="2043"/>
        <v>0</v>
      </c>
      <c r="DA901" s="12">
        <f t="shared" si="2043"/>
        <v>0</v>
      </c>
      <c r="DB901" s="12">
        <f t="shared" si="2043"/>
        <v>0</v>
      </c>
      <c r="DC901" s="12">
        <f t="shared" si="2043"/>
        <v>0</v>
      </c>
      <c r="DD901" s="12">
        <f t="shared" si="2043"/>
        <v>0</v>
      </c>
      <c r="DE901" s="12">
        <f t="shared" si="2043"/>
        <v>0</v>
      </c>
      <c r="DF901" s="12">
        <f t="shared" si="2043"/>
        <v>0</v>
      </c>
      <c r="DG901" s="12">
        <f t="shared" si="2043"/>
        <v>0</v>
      </c>
      <c r="DH901" s="12">
        <f t="shared" si="2043"/>
        <v>0</v>
      </c>
      <c r="DI901" s="12">
        <f t="shared" si="2043"/>
        <v>0</v>
      </c>
      <c r="DJ901" s="12">
        <f t="shared" si="2043"/>
        <v>0</v>
      </c>
      <c r="DK901" s="12">
        <f t="shared" si="2043"/>
        <v>0</v>
      </c>
      <c r="DL901" s="12">
        <f t="shared" si="2043"/>
        <v>0</v>
      </c>
      <c r="DM901" s="12">
        <f t="shared" si="2043"/>
        <v>0</v>
      </c>
      <c r="DN901" s="12">
        <f t="shared" si="2043"/>
        <v>0</v>
      </c>
      <c r="DO901" s="12">
        <f t="shared" si="2043"/>
        <v>0</v>
      </c>
      <c r="DP901" s="12">
        <f t="shared" si="2043"/>
        <v>0</v>
      </c>
      <c r="DQ901" s="12">
        <f t="shared" si="2043"/>
        <v>0</v>
      </c>
      <c r="DR901" s="12">
        <f t="shared" si="2043"/>
        <v>0</v>
      </c>
      <c r="DS901" s="12">
        <f t="shared" si="2043"/>
        <v>0</v>
      </c>
      <c r="DT901" s="12">
        <f t="shared" si="2043"/>
        <v>0</v>
      </c>
      <c r="DU901" s="12">
        <f t="shared" si="2043"/>
        <v>0</v>
      </c>
      <c r="DV901" s="12">
        <f t="shared" si="2043"/>
        <v>0</v>
      </c>
      <c r="DW901" s="12">
        <f t="shared" si="2043"/>
        <v>0</v>
      </c>
      <c r="DX901" s="12">
        <f t="shared" si="2043"/>
        <v>0</v>
      </c>
      <c r="DY901" s="12">
        <f t="shared" si="2043"/>
        <v>0</v>
      </c>
      <c r="EB901" s="116">
        <f t="shared" si="2034"/>
        <v>900</v>
      </c>
      <c r="EC901" s="2" t="str">
        <f t="shared" si="2044"/>
        <v>Phase 3</v>
      </c>
      <c r="ED901" s="2" t="str">
        <f t="shared" si="2045"/>
        <v>60' Wide</v>
      </c>
      <c r="EE901" s="33" t="str">
        <f>EE912</f>
        <v>Cash</v>
      </c>
      <c r="EF901" s="2" t="str">
        <f>EF912</f>
        <v>Property Taxes</v>
      </c>
    </row>
    <row r="902" spans="2:136" x14ac:dyDescent="0.3">
      <c r="B902" s="2" t="str">
        <f>Product!$L$2</f>
        <v>Phase 3</v>
      </c>
      <c r="C902" s="2" t="str">
        <f>Product!$L$3</f>
        <v>75' Wide</v>
      </c>
      <c r="D902" s="130">
        <f>SUMIFS(INDEX(Product!$B$2:$U$97, MATCH(D890, Product!$B$2:$B$97, 0), ), Product!$B$2:$U$2, $B902, Product!$B$3:$U$3, $C902)</f>
        <v>-5.0000000000000001E-3</v>
      </c>
      <c r="E902" s="155"/>
      <c r="F902" s="128"/>
      <c r="G902" s="11">
        <f>SUM(H902:DZ902)</f>
        <v>-212372.65361169554</v>
      </c>
      <c r="I902" s="12">
        <f t="shared" si="2033"/>
        <v>0</v>
      </c>
      <c r="J902" s="12">
        <f t="shared" si="2042"/>
        <v>-23.796730862599127</v>
      </c>
      <c r="K902" s="12">
        <f t="shared" si="2042"/>
        <v>-191.11749474024924</v>
      </c>
      <c r="L902" s="12">
        <f t="shared" si="2042"/>
        <v>-246.89108269946595</v>
      </c>
      <c r="M902" s="12">
        <f t="shared" si="2042"/>
        <v>-321.25586664508819</v>
      </c>
      <c r="N902" s="12">
        <f t="shared" si="2042"/>
        <v>-432.80304256352161</v>
      </c>
      <c r="O902" s="12">
        <f t="shared" si="2042"/>
        <v>-655.89739440038841</v>
      </c>
      <c r="P902" s="12">
        <f t="shared" si="2042"/>
        <v>-789.75400550250856</v>
      </c>
      <c r="Q902" s="12">
        <f t="shared" si="2042"/>
        <v>-931.0470949991909</v>
      </c>
      <c r="R902" s="12">
        <f t="shared" si="2042"/>
        <v>-1076.0584236931543</v>
      </c>
      <c r="S902" s="12">
        <f t="shared" si="2042"/>
        <v>-1228.50623078168</v>
      </c>
      <c r="T902" s="12">
        <f t="shared" si="2042"/>
        <v>-1496.21945298592</v>
      </c>
      <c r="U902" s="12">
        <f t="shared" si="2042"/>
        <v>-1630.0760640880401</v>
      </c>
      <c r="V902" s="12">
        <f t="shared" si="2042"/>
        <v>-1719.3138048227868</v>
      </c>
      <c r="W902" s="12">
        <f t="shared" si="2042"/>
        <v>-1786.242110373847</v>
      </c>
      <c r="X902" s="12">
        <f t="shared" si="2042"/>
        <v>-1808.5515455575337</v>
      </c>
      <c r="Y902" s="12">
        <f t="shared" si="2042"/>
        <v>-1808.5515455575337</v>
      </c>
      <c r="Z902" s="12">
        <f t="shared" si="2042"/>
        <v>-1808.5515455575337</v>
      </c>
      <c r="AA902" s="12">
        <f t="shared" si="2042"/>
        <v>-1808.5515455575337</v>
      </c>
      <c r="AB902" s="12">
        <f t="shared" si="2042"/>
        <v>-1808.5515455575337</v>
      </c>
      <c r="AC902" s="12">
        <f t="shared" si="2042"/>
        <v>-1808.5515455575337</v>
      </c>
      <c r="AD902" s="12">
        <f t="shared" si="2042"/>
        <v>-1808.5515455575337</v>
      </c>
      <c r="AE902" s="12">
        <f t="shared" si="2042"/>
        <v>-1808.5515455575337</v>
      </c>
      <c r="AF902" s="12">
        <f t="shared" si="2042"/>
        <v>-1808.5515455575337</v>
      </c>
      <c r="AG902" s="12">
        <f t="shared" si="2042"/>
        <v>-3808.5515455575332</v>
      </c>
      <c r="AH902" s="12">
        <f t="shared" si="2042"/>
        <v>-3808.5515455575332</v>
      </c>
      <c r="AI902" s="12">
        <f t="shared" si="2042"/>
        <v>-4225.2182122242002</v>
      </c>
      <c r="AJ902" s="12">
        <f t="shared" si="2042"/>
        <v>-4641.8848788908672</v>
      </c>
      <c r="AK902" s="12">
        <f t="shared" si="2042"/>
        <v>-5058.5515455575342</v>
      </c>
      <c r="AL902" s="12">
        <f t="shared" si="2042"/>
        <v>-5475.2182122242011</v>
      </c>
      <c r="AM902" s="12">
        <f t="shared" si="2042"/>
        <v>-5891.8848788908672</v>
      </c>
      <c r="AN902" s="12">
        <f t="shared" si="2042"/>
        <v>-6308.5515455575332</v>
      </c>
      <c r="AO902" s="12">
        <f t="shared" si="2042"/>
        <v>-8242.5611389832939</v>
      </c>
      <c r="AP902" s="12">
        <f t="shared" si="2042"/>
        <v>-9743.2373990757224</v>
      </c>
      <c r="AQ902" s="12">
        <f t="shared" si="2042"/>
        <v>-11487.5</v>
      </c>
      <c r="AR902" s="12">
        <f t="shared" si="2042"/>
        <v>-15316.666666666668</v>
      </c>
      <c r="AS902" s="12">
        <f t="shared" si="2042"/>
        <v>-19145.833333333336</v>
      </c>
      <c r="AT902" s="12">
        <f t="shared" si="2042"/>
        <v>-22975</v>
      </c>
      <c r="AU902" s="12">
        <f t="shared" si="2042"/>
        <v>-19145.833333333336</v>
      </c>
      <c r="AV902" s="12">
        <f t="shared" si="2042"/>
        <v>-15316.66666666667</v>
      </c>
      <c r="AW902" s="12">
        <f t="shared" si="2042"/>
        <v>-11487.500000000005</v>
      </c>
      <c r="AX902" s="12">
        <f t="shared" si="2042"/>
        <v>-7658.3333333333385</v>
      </c>
      <c r="AY902" s="12">
        <f t="shared" si="2042"/>
        <v>-3829.1666666666692</v>
      </c>
      <c r="AZ902" s="12">
        <f t="shared" si="2042"/>
        <v>0</v>
      </c>
      <c r="BA902" s="12">
        <f t="shared" si="2042"/>
        <v>0</v>
      </c>
      <c r="BB902" s="12">
        <f t="shared" si="2042"/>
        <v>0</v>
      </c>
      <c r="BC902" s="12">
        <f t="shared" si="2042"/>
        <v>0</v>
      </c>
      <c r="BD902" s="12">
        <f t="shared" si="2042"/>
        <v>0</v>
      </c>
      <c r="BE902" s="12">
        <f t="shared" si="2042"/>
        <v>0</v>
      </c>
      <c r="BF902" s="12">
        <f t="shared" si="2042"/>
        <v>0</v>
      </c>
      <c r="BG902" s="12">
        <f t="shared" si="2042"/>
        <v>0</v>
      </c>
      <c r="BH902" s="12">
        <f t="shared" si="2042"/>
        <v>0</v>
      </c>
      <c r="BI902" s="12">
        <f t="shared" si="2042"/>
        <v>0</v>
      </c>
      <c r="BJ902" s="12">
        <f t="shared" si="2042"/>
        <v>0</v>
      </c>
      <c r="BK902" s="12">
        <f t="shared" si="2042"/>
        <v>0</v>
      </c>
      <c r="BL902" s="12">
        <f t="shared" si="2042"/>
        <v>0</v>
      </c>
      <c r="BM902" s="12">
        <f t="shared" si="2042"/>
        <v>0</v>
      </c>
      <c r="BN902" s="12">
        <f t="shared" si="2042"/>
        <v>0</v>
      </c>
      <c r="BO902" s="12">
        <f t="shared" si="2042"/>
        <v>0</v>
      </c>
      <c r="BP902" s="12">
        <f t="shared" si="2042"/>
        <v>0</v>
      </c>
      <c r="BQ902" s="12">
        <f t="shared" si="2042"/>
        <v>0</v>
      </c>
      <c r="BR902" s="12">
        <f t="shared" si="2042"/>
        <v>0</v>
      </c>
      <c r="BS902" s="12">
        <f t="shared" si="2042"/>
        <v>0</v>
      </c>
      <c r="BT902" s="12">
        <f t="shared" si="2042"/>
        <v>0</v>
      </c>
      <c r="BU902" s="12">
        <f t="shared" si="2042"/>
        <v>0</v>
      </c>
      <c r="BV902" s="12">
        <f t="shared" si="2043"/>
        <v>0</v>
      </c>
      <c r="BW902" s="12">
        <f t="shared" si="2043"/>
        <v>0</v>
      </c>
      <c r="BX902" s="12">
        <f t="shared" si="2043"/>
        <v>0</v>
      </c>
      <c r="BY902" s="12">
        <f t="shared" si="2043"/>
        <v>0</v>
      </c>
      <c r="BZ902" s="12">
        <f t="shared" si="2043"/>
        <v>0</v>
      </c>
      <c r="CA902" s="12">
        <f t="shared" si="2043"/>
        <v>0</v>
      </c>
      <c r="CB902" s="12">
        <f t="shared" si="2043"/>
        <v>0</v>
      </c>
      <c r="CC902" s="12">
        <f t="shared" si="2043"/>
        <v>0</v>
      </c>
      <c r="CD902" s="12">
        <f t="shared" si="2043"/>
        <v>0</v>
      </c>
      <c r="CE902" s="12">
        <f t="shared" si="2043"/>
        <v>0</v>
      </c>
      <c r="CF902" s="12">
        <f t="shared" si="2043"/>
        <v>0</v>
      </c>
      <c r="CG902" s="12">
        <f t="shared" si="2043"/>
        <v>0</v>
      </c>
      <c r="CH902" s="12">
        <f t="shared" si="2043"/>
        <v>0</v>
      </c>
      <c r="CI902" s="12">
        <f t="shared" si="2043"/>
        <v>0</v>
      </c>
      <c r="CJ902" s="12">
        <f t="shared" si="2043"/>
        <v>0</v>
      </c>
      <c r="CK902" s="12">
        <f t="shared" si="2043"/>
        <v>0</v>
      </c>
      <c r="CL902" s="12">
        <f t="shared" si="2043"/>
        <v>0</v>
      </c>
      <c r="CM902" s="12">
        <f t="shared" si="2043"/>
        <v>0</v>
      </c>
      <c r="CN902" s="12">
        <f t="shared" si="2043"/>
        <v>0</v>
      </c>
      <c r="CO902" s="12">
        <f t="shared" si="2043"/>
        <v>0</v>
      </c>
      <c r="CP902" s="12">
        <f t="shared" si="2043"/>
        <v>0</v>
      </c>
      <c r="CQ902" s="12">
        <f t="shared" si="2043"/>
        <v>0</v>
      </c>
      <c r="CR902" s="12">
        <f t="shared" si="2043"/>
        <v>0</v>
      </c>
      <c r="CS902" s="12">
        <f t="shared" si="2043"/>
        <v>0</v>
      </c>
      <c r="CT902" s="12">
        <f t="shared" si="2043"/>
        <v>0</v>
      </c>
      <c r="CU902" s="12">
        <f t="shared" si="2043"/>
        <v>0</v>
      </c>
      <c r="CV902" s="12">
        <f t="shared" si="2043"/>
        <v>0</v>
      </c>
      <c r="CW902" s="12">
        <f t="shared" si="2043"/>
        <v>0</v>
      </c>
      <c r="CX902" s="12">
        <f t="shared" si="2043"/>
        <v>0</v>
      </c>
      <c r="CY902" s="12">
        <f t="shared" si="2043"/>
        <v>0</v>
      </c>
      <c r="CZ902" s="12">
        <f t="shared" si="2043"/>
        <v>0</v>
      </c>
      <c r="DA902" s="12">
        <f t="shared" si="2043"/>
        <v>0</v>
      </c>
      <c r="DB902" s="12">
        <f t="shared" si="2043"/>
        <v>0</v>
      </c>
      <c r="DC902" s="12">
        <f t="shared" si="2043"/>
        <v>0</v>
      </c>
      <c r="DD902" s="12">
        <f t="shared" si="2043"/>
        <v>0</v>
      </c>
      <c r="DE902" s="12">
        <f t="shared" si="2043"/>
        <v>0</v>
      </c>
      <c r="DF902" s="12">
        <f t="shared" si="2043"/>
        <v>0</v>
      </c>
      <c r="DG902" s="12">
        <f t="shared" si="2043"/>
        <v>0</v>
      </c>
      <c r="DH902" s="12">
        <f t="shared" si="2043"/>
        <v>0</v>
      </c>
      <c r="DI902" s="12">
        <f t="shared" si="2043"/>
        <v>0</v>
      </c>
      <c r="DJ902" s="12">
        <f t="shared" si="2043"/>
        <v>0</v>
      </c>
      <c r="DK902" s="12">
        <f t="shared" si="2043"/>
        <v>0</v>
      </c>
      <c r="DL902" s="12">
        <f t="shared" si="2043"/>
        <v>0</v>
      </c>
      <c r="DM902" s="12">
        <f t="shared" si="2043"/>
        <v>0</v>
      </c>
      <c r="DN902" s="12">
        <f t="shared" si="2043"/>
        <v>0</v>
      </c>
      <c r="DO902" s="12">
        <f t="shared" si="2043"/>
        <v>0</v>
      </c>
      <c r="DP902" s="12">
        <f t="shared" si="2043"/>
        <v>0</v>
      </c>
      <c r="DQ902" s="12">
        <f t="shared" si="2043"/>
        <v>0</v>
      </c>
      <c r="DR902" s="12">
        <f t="shared" si="2043"/>
        <v>0</v>
      </c>
      <c r="DS902" s="12">
        <f t="shared" si="2043"/>
        <v>0</v>
      </c>
      <c r="DT902" s="12">
        <f t="shared" si="2043"/>
        <v>0</v>
      </c>
      <c r="DU902" s="12">
        <f t="shared" si="2043"/>
        <v>0</v>
      </c>
      <c r="DV902" s="12">
        <f t="shared" si="2043"/>
        <v>0</v>
      </c>
      <c r="DW902" s="12">
        <f t="shared" si="2043"/>
        <v>0</v>
      </c>
      <c r="DX902" s="12">
        <f t="shared" si="2043"/>
        <v>0</v>
      </c>
      <c r="DY902" s="12">
        <f t="shared" si="2043"/>
        <v>0</v>
      </c>
      <c r="EB902" s="116">
        <f t="shared" si="2034"/>
        <v>901</v>
      </c>
      <c r="EC902" s="2" t="str">
        <f t="shared" si="2044"/>
        <v>Phase 3</v>
      </c>
      <c r="ED902" s="2" t="str">
        <f t="shared" si="2045"/>
        <v>75' Wide</v>
      </c>
      <c r="EE902" s="33" t="str">
        <f>EE912</f>
        <v>Cash</v>
      </c>
      <c r="EF902" s="2" t="str">
        <f>EF912</f>
        <v>Property Taxes</v>
      </c>
    </row>
    <row r="903" spans="2:136" x14ac:dyDescent="0.3">
      <c r="D903" s="130"/>
      <c r="E903" s="155"/>
      <c r="F903" s="128"/>
      <c r="I903" s="12"/>
      <c r="J903" s="12"/>
      <c r="K903" s="12"/>
      <c r="L903" s="12"/>
      <c r="M903" s="12"/>
      <c r="N903" s="12"/>
      <c r="O903" s="12"/>
      <c r="P903" s="12"/>
      <c r="Q903" s="12"/>
      <c r="R903" s="12"/>
      <c r="S903" s="12"/>
      <c r="T903" s="12"/>
      <c r="U903" s="12"/>
      <c r="V903" s="12"/>
      <c r="W903" s="12"/>
      <c r="X903" s="12"/>
      <c r="Y903" s="12"/>
      <c r="Z903" s="12"/>
      <c r="AA903" s="12"/>
      <c r="AB903" s="12"/>
      <c r="AC903" s="12"/>
      <c r="AD903" s="12"/>
      <c r="AE903" s="12"/>
      <c r="AF903" s="12"/>
      <c r="AG903" s="12"/>
      <c r="AH903" s="12"/>
      <c r="AI903" s="12"/>
      <c r="AJ903" s="12"/>
      <c r="AK903" s="12"/>
      <c r="AL903" s="12"/>
      <c r="AM903" s="12"/>
      <c r="AN903" s="12"/>
      <c r="AO903" s="12"/>
      <c r="AP903" s="12"/>
      <c r="AQ903" s="12"/>
      <c r="AR903" s="12"/>
      <c r="AS903" s="12"/>
      <c r="AT903" s="12"/>
      <c r="AU903" s="12"/>
      <c r="AV903" s="12"/>
      <c r="AW903" s="12"/>
      <c r="AX903" s="12"/>
      <c r="AY903" s="12"/>
      <c r="AZ903" s="12"/>
      <c r="BA903" s="12"/>
      <c r="BB903" s="12"/>
      <c r="BC903" s="12"/>
      <c r="BD903" s="12"/>
      <c r="BE903" s="12"/>
      <c r="BF903" s="12"/>
      <c r="BG903" s="12"/>
      <c r="BH903" s="12"/>
      <c r="BI903" s="12"/>
      <c r="BJ903" s="12"/>
      <c r="BK903" s="12"/>
      <c r="BL903" s="12"/>
      <c r="BM903" s="12"/>
      <c r="BN903" s="12"/>
      <c r="BO903" s="12"/>
      <c r="BP903" s="12"/>
      <c r="BQ903" s="12"/>
      <c r="BR903" s="12"/>
      <c r="BS903" s="12"/>
      <c r="BT903" s="12"/>
      <c r="BU903" s="12"/>
      <c r="BV903" s="12"/>
      <c r="BW903" s="12"/>
      <c r="BX903" s="12"/>
      <c r="BY903" s="12"/>
      <c r="BZ903" s="12"/>
      <c r="CA903" s="12"/>
      <c r="CB903" s="12"/>
      <c r="CC903" s="12"/>
      <c r="CD903" s="12"/>
      <c r="CE903" s="12"/>
      <c r="CF903" s="12"/>
      <c r="CG903" s="12"/>
      <c r="CH903" s="12"/>
      <c r="CI903" s="12"/>
      <c r="CJ903" s="12"/>
      <c r="CK903" s="12"/>
      <c r="CL903" s="12"/>
      <c r="CM903" s="12"/>
      <c r="CN903" s="12"/>
      <c r="CO903" s="12"/>
      <c r="CP903" s="12"/>
      <c r="CQ903" s="12"/>
      <c r="CR903" s="12"/>
      <c r="CS903" s="12"/>
      <c r="CT903" s="12"/>
      <c r="CU903" s="12"/>
      <c r="CV903" s="12"/>
      <c r="CW903" s="12"/>
      <c r="CX903" s="12"/>
      <c r="CY903" s="12"/>
      <c r="CZ903" s="12"/>
      <c r="DA903" s="12"/>
      <c r="DB903" s="12"/>
      <c r="DC903" s="12"/>
      <c r="DD903" s="12"/>
      <c r="DE903" s="12"/>
      <c r="DF903" s="12"/>
      <c r="DG903" s="12"/>
      <c r="DH903" s="12"/>
      <c r="DI903" s="12"/>
      <c r="DJ903" s="12"/>
      <c r="DK903" s="12"/>
      <c r="DL903" s="12"/>
      <c r="DM903" s="12"/>
      <c r="DN903" s="12"/>
      <c r="DO903" s="12"/>
      <c r="DP903" s="12"/>
      <c r="DQ903" s="12"/>
      <c r="DR903" s="12"/>
      <c r="DS903" s="12"/>
      <c r="DT903" s="12"/>
      <c r="DU903" s="12"/>
      <c r="DV903" s="12"/>
      <c r="DW903" s="12"/>
      <c r="DX903" s="12"/>
      <c r="DY903" s="12"/>
      <c r="EE903" s="33"/>
    </row>
    <row r="904" spans="2:136" x14ac:dyDescent="0.3">
      <c r="B904" s="2" t="str">
        <f>Product!$M$2</f>
        <v>Phase 4</v>
      </c>
      <c r="C904" s="2" t="str">
        <f>Product!$M$3</f>
        <v>50' Wide</v>
      </c>
      <c r="D904" s="130">
        <f>SUMIFS(INDEX(Product!$B$2:$U$97, MATCH(D890, Product!$B$2:$B$97, 0), ), Product!$B$2:$U$2, $B904, Product!$B$3:$U$3, $C904)</f>
        <v>-5.0000000000000001E-3</v>
      </c>
      <c r="E904" s="155"/>
      <c r="F904" s="128"/>
      <c r="G904" s="11">
        <f>SUM(H904:DZ904)</f>
        <v>-272836.89034093975</v>
      </c>
      <c r="I904" s="12">
        <f t="shared" si="2033"/>
        <v>0</v>
      </c>
      <c r="J904" s="12">
        <f t="shared" ref="J904:BU906" si="2046">J877*$D904</f>
        <v>-25.712898527269786</v>
      </c>
      <c r="K904" s="12">
        <f t="shared" si="2046"/>
        <v>-206.50671629713545</v>
      </c>
      <c r="L904" s="12">
        <f t="shared" si="2046"/>
        <v>-266.771322220424</v>
      </c>
      <c r="M904" s="12">
        <f t="shared" si="2046"/>
        <v>-347.12413011814209</v>
      </c>
      <c r="N904" s="12">
        <f t="shared" si="2046"/>
        <v>-467.65334196471917</v>
      </c>
      <c r="O904" s="12">
        <f t="shared" si="2046"/>
        <v>-708.71176565787334</v>
      </c>
      <c r="P904" s="12">
        <f t="shared" si="2046"/>
        <v>-853.34681987376598</v>
      </c>
      <c r="Q904" s="12">
        <f t="shared" si="2046"/>
        <v>-1006.0171548794303</v>
      </c>
      <c r="R904" s="12">
        <f t="shared" si="2046"/>
        <v>-1162.7051302799805</v>
      </c>
      <c r="S904" s="12">
        <f t="shared" si="2046"/>
        <v>-1327.4283864703027</v>
      </c>
      <c r="T904" s="12">
        <f t="shared" si="2046"/>
        <v>-1616.698494902088</v>
      </c>
      <c r="U904" s="12">
        <f t="shared" si="2046"/>
        <v>-1761.3335491179803</v>
      </c>
      <c r="V904" s="12">
        <f t="shared" si="2046"/>
        <v>-1857.756918595242</v>
      </c>
      <c r="W904" s="12">
        <f t="shared" si="2046"/>
        <v>-1930.0744457031883</v>
      </c>
      <c r="X904" s="12">
        <f t="shared" si="2046"/>
        <v>-1954.1802880725038</v>
      </c>
      <c r="Y904" s="12">
        <f t="shared" si="2046"/>
        <v>-1954.1802880725038</v>
      </c>
      <c r="Z904" s="12">
        <f t="shared" si="2046"/>
        <v>-1954.1802880725038</v>
      </c>
      <c r="AA904" s="12">
        <f t="shared" si="2046"/>
        <v>-1954.1802880725038</v>
      </c>
      <c r="AB904" s="12">
        <f t="shared" si="2046"/>
        <v>-1954.1802880725038</v>
      </c>
      <c r="AC904" s="12">
        <f t="shared" si="2046"/>
        <v>-1954.1802880725038</v>
      </c>
      <c r="AD904" s="12">
        <f t="shared" si="2046"/>
        <v>-1954.1802880725038</v>
      </c>
      <c r="AE904" s="12">
        <f t="shared" si="2046"/>
        <v>-1954.1802880725038</v>
      </c>
      <c r="AF904" s="12">
        <f t="shared" si="2046"/>
        <v>-1954.1802880725038</v>
      </c>
      <c r="AG904" s="12">
        <f t="shared" si="2046"/>
        <v>-1954.1802880725038</v>
      </c>
      <c r="AH904" s="12">
        <f t="shared" si="2046"/>
        <v>-1954.1802880725038</v>
      </c>
      <c r="AI904" s="12">
        <f t="shared" si="2046"/>
        <v>-1954.1802880725038</v>
      </c>
      <c r="AJ904" s="12">
        <f t="shared" si="2046"/>
        <v>-1954.1802880725038</v>
      </c>
      <c r="AK904" s="12">
        <f t="shared" si="2046"/>
        <v>-1954.1802880725038</v>
      </c>
      <c r="AL904" s="12">
        <f t="shared" si="2046"/>
        <v>-1954.1802880725038</v>
      </c>
      <c r="AM904" s="12">
        <f t="shared" si="2046"/>
        <v>-1954.1802880725038</v>
      </c>
      <c r="AN904" s="12">
        <f t="shared" si="2046"/>
        <v>-1954.1802880725038</v>
      </c>
      <c r="AO904" s="12">
        <f t="shared" si="2046"/>
        <v>-1954.1802880725038</v>
      </c>
      <c r="AP904" s="12">
        <f t="shared" si="2046"/>
        <v>-1954.1802880725038</v>
      </c>
      <c r="AQ904" s="12">
        <f t="shared" si="2046"/>
        <v>-1954.1802880725038</v>
      </c>
      <c r="AR904" s="12">
        <f t="shared" si="2046"/>
        <v>-1954.1802880725038</v>
      </c>
      <c r="AS904" s="12">
        <f t="shared" si="2046"/>
        <v>-4954.1802880725036</v>
      </c>
      <c r="AT904" s="12">
        <f t="shared" si="2046"/>
        <v>-4954.1802880725036</v>
      </c>
      <c r="AU904" s="12">
        <f t="shared" si="2046"/>
        <v>-5579.1802880725036</v>
      </c>
      <c r="AV904" s="12">
        <f t="shared" si="2046"/>
        <v>-6204.1802880725036</v>
      </c>
      <c r="AW904" s="12">
        <f t="shared" si="2046"/>
        <v>-6829.1802880725036</v>
      </c>
      <c r="AX904" s="12">
        <f t="shared" si="2046"/>
        <v>-7454.1802880725036</v>
      </c>
      <c r="AY904" s="12">
        <f t="shared" si="2046"/>
        <v>-8079.1802880725036</v>
      </c>
      <c r="AZ904" s="12">
        <f t="shared" si="2046"/>
        <v>-8704.1802880725027</v>
      </c>
      <c r="BA904" s="12">
        <f t="shared" si="2046"/>
        <v>-11668.41526406646</v>
      </c>
      <c r="BB904" s="12">
        <f t="shared" si="2046"/>
        <v>-13982.65024006042</v>
      </c>
      <c r="BC904" s="12">
        <f t="shared" si="2046"/>
        <v>-15640.635216054376</v>
      </c>
      <c r="BD904" s="12">
        <f t="shared" si="2046"/>
        <v>-16636.120192048336</v>
      </c>
      <c r="BE904" s="12">
        <f t="shared" si="2046"/>
        <v>-20687.5</v>
      </c>
      <c r="BF904" s="12">
        <f t="shared" si="2046"/>
        <v>-24825</v>
      </c>
      <c r="BG904" s="12">
        <f t="shared" si="2046"/>
        <v>-20687.5</v>
      </c>
      <c r="BH904" s="12">
        <f t="shared" si="2046"/>
        <v>-16550</v>
      </c>
      <c r="BI904" s="12">
        <f t="shared" si="2046"/>
        <v>-12412.5</v>
      </c>
      <c r="BJ904" s="12">
        <f t="shared" si="2046"/>
        <v>-8275</v>
      </c>
      <c r="BK904" s="12">
        <f t="shared" si="2046"/>
        <v>-4137.5</v>
      </c>
      <c r="BL904" s="12">
        <f t="shared" si="2046"/>
        <v>0</v>
      </c>
      <c r="BM904" s="12">
        <f t="shared" si="2046"/>
        <v>0</v>
      </c>
      <c r="BN904" s="12">
        <f t="shared" si="2046"/>
        <v>0</v>
      </c>
      <c r="BO904" s="12">
        <f t="shared" si="2046"/>
        <v>0</v>
      </c>
      <c r="BP904" s="12">
        <f t="shared" si="2046"/>
        <v>0</v>
      </c>
      <c r="BQ904" s="12">
        <f t="shared" si="2046"/>
        <v>0</v>
      </c>
      <c r="BR904" s="12">
        <f t="shared" si="2046"/>
        <v>0</v>
      </c>
      <c r="BS904" s="12">
        <f t="shared" si="2046"/>
        <v>0</v>
      </c>
      <c r="BT904" s="12">
        <f t="shared" si="2046"/>
        <v>0</v>
      </c>
      <c r="BU904" s="12">
        <f t="shared" si="2046"/>
        <v>0</v>
      </c>
      <c r="BV904" s="12">
        <f t="shared" ref="BV904:DY906" si="2047">BV877*$D904</f>
        <v>0</v>
      </c>
      <c r="BW904" s="12">
        <f t="shared" si="2047"/>
        <v>0</v>
      </c>
      <c r="BX904" s="12">
        <f t="shared" si="2047"/>
        <v>0</v>
      </c>
      <c r="BY904" s="12">
        <f t="shared" si="2047"/>
        <v>0</v>
      </c>
      <c r="BZ904" s="12">
        <f t="shared" si="2047"/>
        <v>0</v>
      </c>
      <c r="CA904" s="12">
        <f t="shared" si="2047"/>
        <v>0</v>
      </c>
      <c r="CB904" s="12">
        <f t="shared" si="2047"/>
        <v>0</v>
      </c>
      <c r="CC904" s="12">
        <f t="shared" si="2047"/>
        <v>0</v>
      </c>
      <c r="CD904" s="12">
        <f t="shared" si="2047"/>
        <v>0</v>
      </c>
      <c r="CE904" s="12">
        <f t="shared" si="2047"/>
        <v>0</v>
      </c>
      <c r="CF904" s="12">
        <f t="shared" si="2047"/>
        <v>0</v>
      </c>
      <c r="CG904" s="12">
        <f t="shared" si="2047"/>
        <v>0</v>
      </c>
      <c r="CH904" s="12">
        <f t="shared" si="2047"/>
        <v>0</v>
      </c>
      <c r="CI904" s="12">
        <f t="shared" si="2047"/>
        <v>0</v>
      </c>
      <c r="CJ904" s="12">
        <f t="shared" si="2047"/>
        <v>0</v>
      </c>
      <c r="CK904" s="12">
        <f t="shared" si="2047"/>
        <v>0</v>
      </c>
      <c r="CL904" s="12">
        <f t="shared" si="2047"/>
        <v>0</v>
      </c>
      <c r="CM904" s="12">
        <f t="shared" si="2047"/>
        <v>0</v>
      </c>
      <c r="CN904" s="12">
        <f t="shared" si="2047"/>
        <v>0</v>
      </c>
      <c r="CO904" s="12">
        <f t="shared" si="2047"/>
        <v>0</v>
      </c>
      <c r="CP904" s="12">
        <f t="shared" si="2047"/>
        <v>0</v>
      </c>
      <c r="CQ904" s="12">
        <f t="shared" si="2047"/>
        <v>0</v>
      </c>
      <c r="CR904" s="12">
        <f t="shared" si="2047"/>
        <v>0</v>
      </c>
      <c r="CS904" s="12">
        <f t="shared" si="2047"/>
        <v>0</v>
      </c>
      <c r="CT904" s="12">
        <f t="shared" si="2047"/>
        <v>0</v>
      </c>
      <c r="CU904" s="12">
        <f t="shared" si="2047"/>
        <v>0</v>
      </c>
      <c r="CV904" s="12">
        <f t="shared" si="2047"/>
        <v>0</v>
      </c>
      <c r="CW904" s="12">
        <f t="shared" si="2047"/>
        <v>0</v>
      </c>
      <c r="CX904" s="12">
        <f t="shared" si="2047"/>
        <v>0</v>
      </c>
      <c r="CY904" s="12">
        <f t="shared" si="2047"/>
        <v>0</v>
      </c>
      <c r="CZ904" s="12">
        <f t="shared" si="2047"/>
        <v>0</v>
      </c>
      <c r="DA904" s="12">
        <f t="shared" si="2047"/>
        <v>0</v>
      </c>
      <c r="DB904" s="12">
        <f t="shared" si="2047"/>
        <v>0</v>
      </c>
      <c r="DC904" s="12">
        <f t="shared" si="2047"/>
        <v>0</v>
      </c>
      <c r="DD904" s="12">
        <f t="shared" si="2047"/>
        <v>0</v>
      </c>
      <c r="DE904" s="12">
        <f t="shared" si="2047"/>
        <v>0</v>
      </c>
      <c r="DF904" s="12">
        <f t="shared" si="2047"/>
        <v>0</v>
      </c>
      <c r="DG904" s="12">
        <f t="shared" si="2047"/>
        <v>0</v>
      </c>
      <c r="DH904" s="12">
        <f t="shared" si="2047"/>
        <v>0</v>
      </c>
      <c r="DI904" s="12">
        <f t="shared" si="2047"/>
        <v>0</v>
      </c>
      <c r="DJ904" s="12">
        <f t="shared" si="2047"/>
        <v>0</v>
      </c>
      <c r="DK904" s="12">
        <f t="shared" si="2047"/>
        <v>0</v>
      </c>
      <c r="DL904" s="12">
        <f t="shared" si="2047"/>
        <v>0</v>
      </c>
      <c r="DM904" s="12">
        <f t="shared" si="2047"/>
        <v>0</v>
      </c>
      <c r="DN904" s="12">
        <f t="shared" si="2047"/>
        <v>0</v>
      </c>
      <c r="DO904" s="12">
        <f t="shared" si="2047"/>
        <v>0</v>
      </c>
      <c r="DP904" s="12">
        <f t="shared" si="2047"/>
        <v>0</v>
      </c>
      <c r="DQ904" s="12">
        <f t="shared" si="2047"/>
        <v>0</v>
      </c>
      <c r="DR904" s="12">
        <f t="shared" si="2047"/>
        <v>0</v>
      </c>
      <c r="DS904" s="12">
        <f t="shared" si="2047"/>
        <v>0</v>
      </c>
      <c r="DT904" s="12">
        <f t="shared" si="2047"/>
        <v>0</v>
      </c>
      <c r="DU904" s="12">
        <f t="shared" si="2047"/>
        <v>0</v>
      </c>
      <c r="DV904" s="12">
        <f t="shared" si="2047"/>
        <v>0</v>
      </c>
      <c r="DW904" s="12">
        <f t="shared" si="2047"/>
        <v>0</v>
      </c>
      <c r="DX904" s="12">
        <f t="shared" si="2047"/>
        <v>0</v>
      </c>
      <c r="DY904" s="12">
        <f t="shared" si="2047"/>
        <v>0</v>
      </c>
      <c r="EB904" s="116">
        <f t="shared" si="2034"/>
        <v>903</v>
      </c>
      <c r="EC904" s="2" t="str">
        <f t="shared" ref="EC904:EC906" si="2048">B904</f>
        <v>Phase 4</v>
      </c>
      <c r="ED904" s="2" t="str">
        <f t="shared" ref="ED904:ED906" si="2049">C904</f>
        <v>50' Wide</v>
      </c>
      <c r="EE904" s="33" t="str">
        <f>EE912</f>
        <v>Cash</v>
      </c>
      <c r="EF904" s="2" t="str">
        <f>EF912</f>
        <v>Property Taxes</v>
      </c>
    </row>
    <row r="905" spans="2:136" x14ac:dyDescent="0.3">
      <c r="B905" s="2" t="str">
        <f>Product!$N$2</f>
        <v>Phase 4</v>
      </c>
      <c r="C905" s="2" t="str">
        <f>Product!$N$3</f>
        <v>60' Wide</v>
      </c>
      <c r="D905" s="130">
        <f>SUMIFS(INDEX(Product!$B$2:$U$97, MATCH(D890, Product!$B$2:$B$97, 0), ), Product!$B$2:$U$2, $B905, Product!$B$3:$U$3, $C905)</f>
        <v>-5.0000000000000001E-3</v>
      </c>
      <c r="E905" s="155"/>
      <c r="F905" s="128"/>
      <c r="G905" s="11">
        <f>SUM(H905:DZ905)</f>
        <v>-309765.87736688787</v>
      </c>
      <c r="I905" s="12">
        <f t="shared" si="2033"/>
        <v>0</v>
      </c>
      <c r="J905" s="12">
        <f t="shared" si="2046"/>
        <v>-30.490370610131091</v>
      </c>
      <c r="K905" s="12">
        <f t="shared" si="2046"/>
        <v>-244.87578896261533</v>
      </c>
      <c r="L905" s="12">
        <f t="shared" si="2046"/>
        <v>-316.33759508011008</v>
      </c>
      <c r="M905" s="12">
        <f t="shared" si="2046"/>
        <v>-411.62000323676972</v>
      </c>
      <c r="N905" s="12">
        <f t="shared" si="2046"/>
        <v>-554.54361547175915</v>
      </c>
      <c r="O905" s="12">
        <f t="shared" si="2046"/>
        <v>-840.39083994173825</v>
      </c>
      <c r="P905" s="12">
        <f t="shared" si="2046"/>
        <v>-1011.8991746237256</v>
      </c>
      <c r="Q905" s="12">
        <f t="shared" si="2046"/>
        <v>-1192.935750121379</v>
      </c>
      <c r="R905" s="12">
        <f t="shared" si="2046"/>
        <v>-1378.7364460268652</v>
      </c>
      <c r="S905" s="12">
        <f t="shared" si="2046"/>
        <v>-1574.0653827480176</v>
      </c>
      <c r="T905" s="12">
        <f t="shared" si="2046"/>
        <v>-1917.0820521119922</v>
      </c>
      <c r="U905" s="12">
        <f t="shared" si="2046"/>
        <v>-2088.5903867939796</v>
      </c>
      <c r="V905" s="12">
        <f t="shared" si="2046"/>
        <v>-2202.9292765819714</v>
      </c>
      <c r="W905" s="12">
        <f t="shared" si="2046"/>
        <v>-2288.6834439229647</v>
      </c>
      <c r="X905" s="12">
        <f t="shared" si="2046"/>
        <v>-2317.2681663699627</v>
      </c>
      <c r="Y905" s="12">
        <f t="shared" si="2046"/>
        <v>-2317.2681663699627</v>
      </c>
      <c r="Z905" s="12">
        <f t="shared" si="2046"/>
        <v>-2317.2681663699627</v>
      </c>
      <c r="AA905" s="12">
        <f t="shared" si="2046"/>
        <v>-2317.2681663699627</v>
      </c>
      <c r="AB905" s="12">
        <f t="shared" si="2046"/>
        <v>-2317.2681663699627</v>
      </c>
      <c r="AC905" s="12">
        <f t="shared" si="2046"/>
        <v>-2317.2681663699627</v>
      </c>
      <c r="AD905" s="12">
        <f t="shared" si="2046"/>
        <v>-2317.2681663699627</v>
      </c>
      <c r="AE905" s="12">
        <f t="shared" si="2046"/>
        <v>-2317.2681663699627</v>
      </c>
      <c r="AF905" s="12">
        <f t="shared" si="2046"/>
        <v>-2317.2681663699627</v>
      </c>
      <c r="AG905" s="12">
        <f t="shared" si="2046"/>
        <v>-2317.2681663699627</v>
      </c>
      <c r="AH905" s="12">
        <f t="shared" si="2046"/>
        <v>-2317.2681663699627</v>
      </c>
      <c r="AI905" s="12">
        <f t="shared" si="2046"/>
        <v>-2317.2681663699627</v>
      </c>
      <c r="AJ905" s="12">
        <f t="shared" si="2046"/>
        <v>-2317.2681663699627</v>
      </c>
      <c r="AK905" s="12">
        <f t="shared" si="2046"/>
        <v>-2317.2681663699627</v>
      </c>
      <c r="AL905" s="12">
        <f t="shared" si="2046"/>
        <v>-2317.2681663699627</v>
      </c>
      <c r="AM905" s="12">
        <f t="shared" si="2046"/>
        <v>-2317.2681663699627</v>
      </c>
      <c r="AN905" s="12">
        <f t="shared" si="2046"/>
        <v>-2317.2681663699627</v>
      </c>
      <c r="AO905" s="12">
        <f t="shared" si="2046"/>
        <v>-2317.2681663699627</v>
      </c>
      <c r="AP905" s="12">
        <f t="shared" si="2046"/>
        <v>-2317.2681663699627</v>
      </c>
      <c r="AQ905" s="12">
        <f t="shared" si="2046"/>
        <v>-2317.2681663699627</v>
      </c>
      <c r="AR905" s="12">
        <f t="shared" si="2046"/>
        <v>-2317.2681663699627</v>
      </c>
      <c r="AS905" s="12">
        <f t="shared" si="2046"/>
        <v>-5317.2681663699623</v>
      </c>
      <c r="AT905" s="12">
        <f t="shared" si="2046"/>
        <v>-5317.2681663699623</v>
      </c>
      <c r="AU905" s="12">
        <f t="shared" si="2046"/>
        <v>-5942.2681663699623</v>
      </c>
      <c r="AV905" s="12">
        <f t="shared" si="2046"/>
        <v>-6567.2681663699623</v>
      </c>
      <c r="AW905" s="12">
        <f t="shared" si="2046"/>
        <v>-7192.2681663699623</v>
      </c>
      <c r="AX905" s="12">
        <f t="shared" si="2046"/>
        <v>-7817.2681663699623</v>
      </c>
      <c r="AY905" s="12">
        <f t="shared" si="2046"/>
        <v>-8442.2681663699623</v>
      </c>
      <c r="AZ905" s="12">
        <f t="shared" si="2046"/>
        <v>-9067.2681663699623</v>
      </c>
      <c r="BA905" s="12">
        <f t="shared" si="2046"/>
        <v>-12001.245819172465</v>
      </c>
      <c r="BB905" s="12">
        <f t="shared" si="2046"/>
        <v>-14285.22347197497</v>
      </c>
      <c r="BC905" s="12">
        <f t="shared" si="2046"/>
        <v>-15912.951124777474</v>
      </c>
      <c r="BD905" s="12">
        <f t="shared" si="2046"/>
        <v>-19625</v>
      </c>
      <c r="BE905" s="12">
        <f t="shared" si="2046"/>
        <v>-24531.25</v>
      </c>
      <c r="BF905" s="12">
        <f t="shared" si="2046"/>
        <v>-29437.5</v>
      </c>
      <c r="BG905" s="12">
        <f t="shared" si="2046"/>
        <v>-24531.25</v>
      </c>
      <c r="BH905" s="12">
        <f t="shared" si="2046"/>
        <v>-19625</v>
      </c>
      <c r="BI905" s="12">
        <f t="shared" si="2046"/>
        <v>-14718.75</v>
      </c>
      <c r="BJ905" s="12">
        <f t="shared" si="2046"/>
        <v>-9812.5</v>
      </c>
      <c r="BK905" s="12">
        <f t="shared" si="2046"/>
        <v>-4906.25</v>
      </c>
      <c r="BL905" s="12">
        <f t="shared" si="2046"/>
        <v>0</v>
      </c>
      <c r="BM905" s="12">
        <f t="shared" si="2046"/>
        <v>0</v>
      </c>
      <c r="BN905" s="12">
        <f t="shared" si="2046"/>
        <v>0</v>
      </c>
      <c r="BO905" s="12">
        <f t="shared" si="2046"/>
        <v>0</v>
      </c>
      <c r="BP905" s="12">
        <f t="shared" si="2046"/>
        <v>0</v>
      </c>
      <c r="BQ905" s="12">
        <f t="shared" si="2046"/>
        <v>0</v>
      </c>
      <c r="BR905" s="12">
        <f t="shared" si="2046"/>
        <v>0</v>
      </c>
      <c r="BS905" s="12">
        <f t="shared" si="2046"/>
        <v>0</v>
      </c>
      <c r="BT905" s="12">
        <f t="shared" si="2046"/>
        <v>0</v>
      </c>
      <c r="BU905" s="12">
        <f t="shared" si="2046"/>
        <v>0</v>
      </c>
      <c r="BV905" s="12">
        <f t="shared" si="2047"/>
        <v>0</v>
      </c>
      <c r="BW905" s="12">
        <f t="shared" si="2047"/>
        <v>0</v>
      </c>
      <c r="BX905" s="12">
        <f t="shared" si="2047"/>
        <v>0</v>
      </c>
      <c r="BY905" s="12">
        <f t="shared" si="2047"/>
        <v>0</v>
      </c>
      <c r="BZ905" s="12">
        <f t="shared" si="2047"/>
        <v>0</v>
      </c>
      <c r="CA905" s="12">
        <f t="shared" si="2047"/>
        <v>0</v>
      </c>
      <c r="CB905" s="12">
        <f t="shared" si="2047"/>
        <v>0</v>
      </c>
      <c r="CC905" s="12">
        <f t="shared" si="2047"/>
        <v>0</v>
      </c>
      <c r="CD905" s="12">
        <f t="shared" si="2047"/>
        <v>0</v>
      </c>
      <c r="CE905" s="12">
        <f t="shared" si="2047"/>
        <v>0</v>
      </c>
      <c r="CF905" s="12">
        <f t="shared" si="2047"/>
        <v>0</v>
      </c>
      <c r="CG905" s="12">
        <f t="shared" si="2047"/>
        <v>0</v>
      </c>
      <c r="CH905" s="12">
        <f t="shared" si="2047"/>
        <v>0</v>
      </c>
      <c r="CI905" s="12">
        <f t="shared" si="2047"/>
        <v>0</v>
      </c>
      <c r="CJ905" s="12">
        <f t="shared" si="2047"/>
        <v>0</v>
      </c>
      <c r="CK905" s="12">
        <f t="shared" si="2047"/>
        <v>0</v>
      </c>
      <c r="CL905" s="12">
        <f t="shared" si="2047"/>
        <v>0</v>
      </c>
      <c r="CM905" s="12">
        <f t="shared" si="2047"/>
        <v>0</v>
      </c>
      <c r="CN905" s="12">
        <f t="shared" si="2047"/>
        <v>0</v>
      </c>
      <c r="CO905" s="12">
        <f t="shared" si="2047"/>
        <v>0</v>
      </c>
      <c r="CP905" s="12">
        <f t="shared" si="2047"/>
        <v>0</v>
      </c>
      <c r="CQ905" s="12">
        <f t="shared" si="2047"/>
        <v>0</v>
      </c>
      <c r="CR905" s="12">
        <f t="shared" si="2047"/>
        <v>0</v>
      </c>
      <c r="CS905" s="12">
        <f t="shared" si="2047"/>
        <v>0</v>
      </c>
      <c r="CT905" s="12">
        <f t="shared" si="2047"/>
        <v>0</v>
      </c>
      <c r="CU905" s="12">
        <f t="shared" si="2047"/>
        <v>0</v>
      </c>
      <c r="CV905" s="12">
        <f t="shared" si="2047"/>
        <v>0</v>
      </c>
      <c r="CW905" s="12">
        <f t="shared" si="2047"/>
        <v>0</v>
      </c>
      <c r="CX905" s="12">
        <f t="shared" si="2047"/>
        <v>0</v>
      </c>
      <c r="CY905" s="12">
        <f t="shared" si="2047"/>
        <v>0</v>
      </c>
      <c r="CZ905" s="12">
        <f t="shared" si="2047"/>
        <v>0</v>
      </c>
      <c r="DA905" s="12">
        <f t="shared" si="2047"/>
        <v>0</v>
      </c>
      <c r="DB905" s="12">
        <f t="shared" si="2047"/>
        <v>0</v>
      </c>
      <c r="DC905" s="12">
        <f t="shared" si="2047"/>
        <v>0</v>
      </c>
      <c r="DD905" s="12">
        <f t="shared" si="2047"/>
        <v>0</v>
      </c>
      <c r="DE905" s="12">
        <f t="shared" si="2047"/>
        <v>0</v>
      </c>
      <c r="DF905" s="12">
        <f t="shared" si="2047"/>
        <v>0</v>
      </c>
      <c r="DG905" s="12">
        <f t="shared" si="2047"/>
        <v>0</v>
      </c>
      <c r="DH905" s="12">
        <f t="shared" si="2047"/>
        <v>0</v>
      </c>
      <c r="DI905" s="12">
        <f t="shared" si="2047"/>
        <v>0</v>
      </c>
      <c r="DJ905" s="12">
        <f t="shared" si="2047"/>
        <v>0</v>
      </c>
      <c r="DK905" s="12">
        <f t="shared" si="2047"/>
        <v>0</v>
      </c>
      <c r="DL905" s="12">
        <f t="shared" si="2047"/>
        <v>0</v>
      </c>
      <c r="DM905" s="12">
        <f t="shared" si="2047"/>
        <v>0</v>
      </c>
      <c r="DN905" s="12">
        <f t="shared" si="2047"/>
        <v>0</v>
      </c>
      <c r="DO905" s="12">
        <f t="shared" si="2047"/>
        <v>0</v>
      </c>
      <c r="DP905" s="12">
        <f t="shared" si="2047"/>
        <v>0</v>
      </c>
      <c r="DQ905" s="12">
        <f t="shared" si="2047"/>
        <v>0</v>
      </c>
      <c r="DR905" s="12">
        <f t="shared" si="2047"/>
        <v>0</v>
      </c>
      <c r="DS905" s="12">
        <f t="shared" si="2047"/>
        <v>0</v>
      </c>
      <c r="DT905" s="12">
        <f t="shared" si="2047"/>
        <v>0</v>
      </c>
      <c r="DU905" s="12">
        <f t="shared" si="2047"/>
        <v>0</v>
      </c>
      <c r="DV905" s="12">
        <f t="shared" si="2047"/>
        <v>0</v>
      </c>
      <c r="DW905" s="12">
        <f t="shared" si="2047"/>
        <v>0</v>
      </c>
      <c r="DX905" s="12">
        <f t="shared" si="2047"/>
        <v>0</v>
      </c>
      <c r="DY905" s="12">
        <f t="shared" si="2047"/>
        <v>0</v>
      </c>
      <c r="EB905" s="116">
        <f t="shared" si="2034"/>
        <v>904</v>
      </c>
      <c r="EC905" s="2" t="str">
        <f t="shared" si="2048"/>
        <v>Phase 4</v>
      </c>
      <c r="ED905" s="2" t="str">
        <f t="shared" si="2049"/>
        <v>60' Wide</v>
      </c>
      <c r="EE905" s="33" t="str">
        <f>EE912</f>
        <v>Cash</v>
      </c>
      <c r="EF905" s="2" t="str">
        <f>EF912</f>
        <v>Property Taxes</v>
      </c>
    </row>
    <row r="906" spans="2:136" x14ac:dyDescent="0.3">
      <c r="B906" s="2" t="str">
        <f>Product!$O$2</f>
        <v>Phase 4</v>
      </c>
      <c r="C906" s="2" t="str">
        <f>Product!$O$3</f>
        <v>75' Wide</v>
      </c>
      <c r="D906" s="130">
        <f>SUMIFS(INDEX(Product!$B$2:$U$97, MATCH(D890, Product!$B$2:$B$97, 0), ), Product!$B$2:$U$2, $B906, Product!$B$3:$U$3, $C906)</f>
        <v>-5.0000000000000001E-3</v>
      </c>
      <c r="E906" s="155"/>
      <c r="F906" s="128"/>
      <c r="G906" s="11">
        <f>SUM(H906:DZ906)</f>
        <v>-234075.27215838598</v>
      </c>
      <c r="I906" s="12">
        <f t="shared" si="2033"/>
        <v>0</v>
      </c>
      <c r="J906" s="12">
        <f t="shared" si="2046"/>
        <v>-23.796730862599127</v>
      </c>
      <c r="K906" s="12">
        <f t="shared" si="2046"/>
        <v>-191.11749474024924</v>
      </c>
      <c r="L906" s="12">
        <f t="shared" si="2046"/>
        <v>-246.89108269946595</v>
      </c>
      <c r="M906" s="12">
        <f t="shared" si="2046"/>
        <v>-321.25586664508819</v>
      </c>
      <c r="N906" s="12">
        <f t="shared" si="2046"/>
        <v>-432.80304256352161</v>
      </c>
      <c r="O906" s="12">
        <f t="shared" si="2046"/>
        <v>-655.89739440038841</v>
      </c>
      <c r="P906" s="12">
        <f t="shared" si="2046"/>
        <v>-789.75400550250856</v>
      </c>
      <c r="Q906" s="12">
        <f t="shared" si="2046"/>
        <v>-931.0470949991909</v>
      </c>
      <c r="R906" s="12">
        <f t="shared" si="2046"/>
        <v>-1076.0584236931543</v>
      </c>
      <c r="S906" s="12">
        <f t="shared" si="2046"/>
        <v>-1228.50623078168</v>
      </c>
      <c r="T906" s="12">
        <f t="shared" si="2046"/>
        <v>-1496.21945298592</v>
      </c>
      <c r="U906" s="12">
        <f t="shared" si="2046"/>
        <v>-1630.0760640880401</v>
      </c>
      <c r="V906" s="12">
        <f t="shared" si="2046"/>
        <v>-1719.3138048227868</v>
      </c>
      <c r="W906" s="12">
        <f t="shared" si="2046"/>
        <v>-1786.242110373847</v>
      </c>
      <c r="X906" s="12">
        <f t="shared" si="2046"/>
        <v>-1808.5515455575337</v>
      </c>
      <c r="Y906" s="12">
        <f t="shared" si="2046"/>
        <v>-1808.5515455575337</v>
      </c>
      <c r="Z906" s="12">
        <f t="shared" si="2046"/>
        <v>-1808.5515455575337</v>
      </c>
      <c r="AA906" s="12">
        <f t="shared" si="2046"/>
        <v>-1808.5515455575337</v>
      </c>
      <c r="AB906" s="12">
        <f t="shared" si="2046"/>
        <v>-1808.5515455575337</v>
      </c>
      <c r="AC906" s="12">
        <f t="shared" si="2046"/>
        <v>-1808.5515455575337</v>
      </c>
      <c r="AD906" s="12">
        <f t="shared" si="2046"/>
        <v>-1808.5515455575337</v>
      </c>
      <c r="AE906" s="12">
        <f t="shared" si="2046"/>
        <v>-1808.5515455575337</v>
      </c>
      <c r="AF906" s="12">
        <f t="shared" si="2046"/>
        <v>-1808.5515455575337</v>
      </c>
      <c r="AG906" s="12">
        <f t="shared" si="2046"/>
        <v>-1808.5515455575337</v>
      </c>
      <c r="AH906" s="12">
        <f t="shared" si="2046"/>
        <v>-1808.5515455575337</v>
      </c>
      <c r="AI906" s="12">
        <f t="shared" si="2046"/>
        <v>-1808.5515455575337</v>
      </c>
      <c r="AJ906" s="12">
        <f t="shared" si="2046"/>
        <v>-1808.5515455575337</v>
      </c>
      <c r="AK906" s="12">
        <f t="shared" si="2046"/>
        <v>-1808.5515455575337</v>
      </c>
      <c r="AL906" s="12">
        <f t="shared" si="2046"/>
        <v>-1808.5515455575337</v>
      </c>
      <c r="AM906" s="12">
        <f t="shared" si="2046"/>
        <v>-1808.5515455575337</v>
      </c>
      <c r="AN906" s="12">
        <f t="shared" si="2046"/>
        <v>-1808.5515455575337</v>
      </c>
      <c r="AO906" s="12">
        <f t="shared" si="2046"/>
        <v>-1808.5515455575337</v>
      </c>
      <c r="AP906" s="12">
        <f t="shared" si="2046"/>
        <v>-1808.5515455575337</v>
      </c>
      <c r="AQ906" s="12">
        <f t="shared" si="2046"/>
        <v>-1808.5515455575337</v>
      </c>
      <c r="AR906" s="12">
        <f t="shared" si="2046"/>
        <v>-1808.5515455575337</v>
      </c>
      <c r="AS906" s="12">
        <f t="shared" si="2046"/>
        <v>-3808.5515455575332</v>
      </c>
      <c r="AT906" s="12">
        <f t="shared" si="2046"/>
        <v>-3808.5515455575332</v>
      </c>
      <c r="AU906" s="12">
        <f t="shared" si="2046"/>
        <v>-4225.2182122242002</v>
      </c>
      <c r="AV906" s="12">
        <f t="shared" si="2046"/>
        <v>-4641.8848788908672</v>
      </c>
      <c r="AW906" s="12">
        <f t="shared" si="2046"/>
        <v>-5058.5515455575342</v>
      </c>
      <c r="AX906" s="12">
        <f t="shared" si="2046"/>
        <v>-5475.2182122242011</v>
      </c>
      <c r="AY906" s="12">
        <f t="shared" si="2046"/>
        <v>-5891.8848788908672</v>
      </c>
      <c r="AZ906" s="12">
        <f t="shared" si="2046"/>
        <v>-6308.5515455575332</v>
      </c>
      <c r="BA906" s="12">
        <f t="shared" si="2046"/>
        <v>-8242.5611389832939</v>
      </c>
      <c r="BB906" s="12">
        <f t="shared" si="2046"/>
        <v>-9743.2373990757224</v>
      </c>
      <c r="BC906" s="12">
        <f t="shared" si="2046"/>
        <v>-11487.5</v>
      </c>
      <c r="BD906" s="12">
        <f t="shared" si="2046"/>
        <v>-15316.666666666668</v>
      </c>
      <c r="BE906" s="12">
        <f t="shared" si="2046"/>
        <v>-19145.833333333336</v>
      </c>
      <c r="BF906" s="12">
        <f t="shared" si="2046"/>
        <v>-22975</v>
      </c>
      <c r="BG906" s="12">
        <f t="shared" si="2046"/>
        <v>-19145.833333333336</v>
      </c>
      <c r="BH906" s="12">
        <f t="shared" si="2046"/>
        <v>-15316.66666666667</v>
      </c>
      <c r="BI906" s="12">
        <f t="shared" si="2046"/>
        <v>-11487.500000000005</v>
      </c>
      <c r="BJ906" s="12">
        <f t="shared" si="2046"/>
        <v>-7658.3333333333385</v>
      </c>
      <c r="BK906" s="12">
        <f t="shared" si="2046"/>
        <v>-3829.1666666666692</v>
      </c>
      <c r="BL906" s="12">
        <f t="shared" si="2046"/>
        <v>0</v>
      </c>
      <c r="BM906" s="12">
        <f t="shared" si="2046"/>
        <v>0</v>
      </c>
      <c r="BN906" s="12">
        <f t="shared" si="2046"/>
        <v>0</v>
      </c>
      <c r="BO906" s="12">
        <f t="shared" si="2046"/>
        <v>0</v>
      </c>
      <c r="BP906" s="12">
        <f t="shared" si="2046"/>
        <v>0</v>
      </c>
      <c r="BQ906" s="12">
        <f t="shared" si="2046"/>
        <v>0</v>
      </c>
      <c r="BR906" s="12">
        <f t="shared" si="2046"/>
        <v>0</v>
      </c>
      <c r="BS906" s="12">
        <f t="shared" si="2046"/>
        <v>0</v>
      </c>
      <c r="BT906" s="12">
        <f t="shared" si="2046"/>
        <v>0</v>
      </c>
      <c r="BU906" s="12">
        <f t="shared" si="2046"/>
        <v>0</v>
      </c>
      <c r="BV906" s="12">
        <f t="shared" si="2047"/>
        <v>0</v>
      </c>
      <c r="BW906" s="12">
        <f t="shared" si="2047"/>
        <v>0</v>
      </c>
      <c r="BX906" s="12">
        <f t="shared" si="2047"/>
        <v>0</v>
      </c>
      <c r="BY906" s="12">
        <f t="shared" si="2047"/>
        <v>0</v>
      </c>
      <c r="BZ906" s="12">
        <f t="shared" si="2047"/>
        <v>0</v>
      </c>
      <c r="CA906" s="12">
        <f t="shared" si="2047"/>
        <v>0</v>
      </c>
      <c r="CB906" s="12">
        <f t="shared" si="2047"/>
        <v>0</v>
      </c>
      <c r="CC906" s="12">
        <f t="shared" si="2047"/>
        <v>0</v>
      </c>
      <c r="CD906" s="12">
        <f t="shared" si="2047"/>
        <v>0</v>
      </c>
      <c r="CE906" s="12">
        <f t="shared" si="2047"/>
        <v>0</v>
      </c>
      <c r="CF906" s="12">
        <f t="shared" si="2047"/>
        <v>0</v>
      </c>
      <c r="CG906" s="12">
        <f t="shared" si="2047"/>
        <v>0</v>
      </c>
      <c r="CH906" s="12">
        <f t="shared" si="2047"/>
        <v>0</v>
      </c>
      <c r="CI906" s="12">
        <f t="shared" si="2047"/>
        <v>0</v>
      </c>
      <c r="CJ906" s="12">
        <f t="shared" si="2047"/>
        <v>0</v>
      </c>
      <c r="CK906" s="12">
        <f t="shared" si="2047"/>
        <v>0</v>
      </c>
      <c r="CL906" s="12">
        <f t="shared" si="2047"/>
        <v>0</v>
      </c>
      <c r="CM906" s="12">
        <f t="shared" si="2047"/>
        <v>0</v>
      </c>
      <c r="CN906" s="12">
        <f t="shared" si="2047"/>
        <v>0</v>
      </c>
      <c r="CO906" s="12">
        <f t="shared" si="2047"/>
        <v>0</v>
      </c>
      <c r="CP906" s="12">
        <f t="shared" si="2047"/>
        <v>0</v>
      </c>
      <c r="CQ906" s="12">
        <f t="shared" si="2047"/>
        <v>0</v>
      </c>
      <c r="CR906" s="12">
        <f t="shared" si="2047"/>
        <v>0</v>
      </c>
      <c r="CS906" s="12">
        <f t="shared" si="2047"/>
        <v>0</v>
      </c>
      <c r="CT906" s="12">
        <f t="shared" si="2047"/>
        <v>0</v>
      </c>
      <c r="CU906" s="12">
        <f t="shared" si="2047"/>
        <v>0</v>
      </c>
      <c r="CV906" s="12">
        <f t="shared" si="2047"/>
        <v>0</v>
      </c>
      <c r="CW906" s="12">
        <f t="shared" si="2047"/>
        <v>0</v>
      </c>
      <c r="CX906" s="12">
        <f t="shared" si="2047"/>
        <v>0</v>
      </c>
      <c r="CY906" s="12">
        <f t="shared" si="2047"/>
        <v>0</v>
      </c>
      <c r="CZ906" s="12">
        <f t="shared" si="2047"/>
        <v>0</v>
      </c>
      <c r="DA906" s="12">
        <f t="shared" si="2047"/>
        <v>0</v>
      </c>
      <c r="DB906" s="12">
        <f t="shared" si="2047"/>
        <v>0</v>
      </c>
      <c r="DC906" s="12">
        <f t="shared" si="2047"/>
        <v>0</v>
      </c>
      <c r="DD906" s="12">
        <f t="shared" si="2047"/>
        <v>0</v>
      </c>
      <c r="DE906" s="12">
        <f t="shared" si="2047"/>
        <v>0</v>
      </c>
      <c r="DF906" s="12">
        <f t="shared" si="2047"/>
        <v>0</v>
      </c>
      <c r="DG906" s="12">
        <f t="shared" si="2047"/>
        <v>0</v>
      </c>
      <c r="DH906" s="12">
        <f t="shared" si="2047"/>
        <v>0</v>
      </c>
      <c r="DI906" s="12">
        <f t="shared" si="2047"/>
        <v>0</v>
      </c>
      <c r="DJ906" s="12">
        <f t="shared" si="2047"/>
        <v>0</v>
      </c>
      <c r="DK906" s="12">
        <f t="shared" si="2047"/>
        <v>0</v>
      </c>
      <c r="DL906" s="12">
        <f t="shared" si="2047"/>
        <v>0</v>
      </c>
      <c r="DM906" s="12">
        <f t="shared" si="2047"/>
        <v>0</v>
      </c>
      <c r="DN906" s="12">
        <f t="shared" si="2047"/>
        <v>0</v>
      </c>
      <c r="DO906" s="12">
        <f t="shared" si="2047"/>
        <v>0</v>
      </c>
      <c r="DP906" s="12">
        <f t="shared" si="2047"/>
        <v>0</v>
      </c>
      <c r="DQ906" s="12">
        <f t="shared" si="2047"/>
        <v>0</v>
      </c>
      <c r="DR906" s="12">
        <f t="shared" si="2047"/>
        <v>0</v>
      </c>
      <c r="DS906" s="12">
        <f t="shared" si="2047"/>
        <v>0</v>
      </c>
      <c r="DT906" s="12">
        <f t="shared" si="2047"/>
        <v>0</v>
      </c>
      <c r="DU906" s="12">
        <f t="shared" si="2047"/>
        <v>0</v>
      </c>
      <c r="DV906" s="12">
        <f t="shared" si="2047"/>
        <v>0</v>
      </c>
      <c r="DW906" s="12">
        <f t="shared" si="2047"/>
        <v>0</v>
      </c>
      <c r="DX906" s="12">
        <f t="shared" si="2047"/>
        <v>0</v>
      </c>
      <c r="DY906" s="12">
        <f t="shared" si="2047"/>
        <v>0</v>
      </c>
      <c r="EB906" s="116">
        <f t="shared" si="2034"/>
        <v>905</v>
      </c>
      <c r="EC906" s="2" t="str">
        <f t="shared" si="2048"/>
        <v>Phase 4</v>
      </c>
      <c r="ED906" s="2" t="str">
        <f t="shared" si="2049"/>
        <v>75' Wide</v>
      </c>
      <c r="EE906" s="33" t="str">
        <f>EE912</f>
        <v>Cash</v>
      </c>
      <c r="EF906" s="2" t="str">
        <f>EF912</f>
        <v>Property Taxes</v>
      </c>
    </row>
    <row r="907" spans="2:136" x14ac:dyDescent="0.3">
      <c r="D907" s="130"/>
      <c r="E907" s="155"/>
      <c r="F907" s="128"/>
      <c r="I907" s="12"/>
      <c r="J907" s="12"/>
      <c r="K907" s="12"/>
      <c r="L907" s="12"/>
      <c r="M907" s="12"/>
      <c r="N907" s="12"/>
      <c r="O907" s="12"/>
      <c r="P907" s="12"/>
      <c r="Q907" s="12"/>
      <c r="R907" s="12"/>
      <c r="S907" s="12"/>
      <c r="T907" s="12"/>
      <c r="U907" s="12"/>
      <c r="V907" s="12"/>
      <c r="W907" s="12"/>
      <c r="X907" s="12"/>
      <c r="Y907" s="12"/>
      <c r="Z907" s="12"/>
      <c r="AA907" s="12"/>
      <c r="AB907" s="12"/>
      <c r="AC907" s="12"/>
      <c r="AD907" s="12"/>
      <c r="AE907" s="12"/>
      <c r="AF907" s="12"/>
      <c r="AG907" s="12"/>
      <c r="AH907" s="12"/>
      <c r="AI907" s="12"/>
      <c r="AJ907" s="12"/>
      <c r="AK907" s="12"/>
      <c r="AL907" s="12"/>
      <c r="AM907" s="12"/>
      <c r="AN907" s="12"/>
      <c r="AO907" s="12"/>
      <c r="AP907" s="12"/>
      <c r="AQ907" s="12"/>
      <c r="AR907" s="12"/>
      <c r="AS907" s="12"/>
      <c r="AT907" s="12"/>
      <c r="AU907" s="12"/>
      <c r="AV907" s="12"/>
      <c r="AW907" s="12"/>
      <c r="AX907" s="12"/>
      <c r="AY907" s="12"/>
      <c r="AZ907" s="12"/>
      <c r="BA907" s="12"/>
      <c r="BB907" s="12"/>
      <c r="BC907" s="12"/>
      <c r="BD907" s="12"/>
      <c r="BE907" s="12"/>
      <c r="BF907" s="12"/>
      <c r="BG907" s="12"/>
      <c r="BH907" s="12"/>
      <c r="BI907" s="12"/>
      <c r="BJ907" s="12"/>
      <c r="BK907" s="12"/>
      <c r="BL907" s="12"/>
      <c r="BM907" s="12"/>
      <c r="BN907" s="12"/>
      <c r="BO907" s="12"/>
      <c r="BP907" s="12"/>
      <c r="BQ907" s="12"/>
      <c r="BR907" s="12"/>
      <c r="BS907" s="12"/>
      <c r="BT907" s="12"/>
      <c r="BU907" s="12"/>
      <c r="BV907" s="12"/>
      <c r="BW907" s="12"/>
      <c r="BX907" s="12"/>
      <c r="BY907" s="12"/>
      <c r="BZ907" s="12"/>
      <c r="CA907" s="12"/>
      <c r="CB907" s="12"/>
      <c r="CC907" s="12"/>
      <c r="CD907" s="12"/>
      <c r="CE907" s="12"/>
      <c r="CF907" s="12"/>
      <c r="CG907" s="12"/>
      <c r="CH907" s="12"/>
      <c r="CI907" s="12"/>
      <c r="CJ907" s="12"/>
      <c r="CK907" s="12"/>
      <c r="CL907" s="12"/>
      <c r="CM907" s="12"/>
      <c r="CN907" s="12"/>
      <c r="CO907" s="12"/>
      <c r="CP907" s="12"/>
      <c r="CQ907" s="12"/>
      <c r="CR907" s="12"/>
      <c r="CS907" s="12"/>
      <c r="CT907" s="12"/>
      <c r="CU907" s="12"/>
      <c r="CV907" s="12"/>
      <c r="CW907" s="12"/>
      <c r="CX907" s="12"/>
      <c r="CY907" s="12"/>
      <c r="CZ907" s="12"/>
      <c r="DA907" s="12"/>
      <c r="DB907" s="12"/>
      <c r="DC907" s="12"/>
      <c r="DD907" s="12"/>
      <c r="DE907" s="12"/>
      <c r="DF907" s="12"/>
      <c r="DG907" s="12"/>
      <c r="DH907" s="12"/>
      <c r="DI907" s="12"/>
      <c r="DJ907" s="12"/>
      <c r="DK907" s="12"/>
      <c r="DL907" s="12"/>
      <c r="DM907" s="12"/>
      <c r="DN907" s="12"/>
      <c r="DO907" s="12"/>
      <c r="DP907" s="12"/>
      <c r="DQ907" s="12"/>
      <c r="DR907" s="12"/>
      <c r="DS907" s="12"/>
      <c r="DT907" s="12"/>
      <c r="DU907" s="12"/>
      <c r="DV907" s="12"/>
      <c r="DW907" s="12"/>
      <c r="DX907" s="12"/>
      <c r="DY907" s="12"/>
      <c r="EE907" s="33"/>
    </row>
    <row r="908" spans="2:136" x14ac:dyDescent="0.3">
      <c r="B908" s="2" t="str">
        <f>Product!$P$2</f>
        <v>Phase 5</v>
      </c>
      <c r="C908" s="2" t="str">
        <f>Product!$P$3</f>
        <v>50' Wide</v>
      </c>
      <c r="D908" s="130">
        <f>SUMIFS(INDEX(Product!$B$2:$U$97, MATCH(D890, Product!$B$2:$B$97, 0), ), Product!$B$2:$U$2, $B908, Product!$B$3:$U$3, $C908)</f>
        <v>-5.0000000000000001E-3</v>
      </c>
      <c r="E908" s="155"/>
      <c r="F908" s="128"/>
      <c r="G908" s="11">
        <f>SUM(H908:DZ908)</f>
        <v>-296287.05379780976</v>
      </c>
      <c r="I908" s="12">
        <f t="shared" si="2033"/>
        <v>0</v>
      </c>
      <c r="J908" s="12">
        <f t="shared" ref="J908:BU910" si="2050">J881*$D908</f>
        <v>-25.712898527269786</v>
      </c>
      <c r="K908" s="12">
        <f t="shared" si="2050"/>
        <v>-206.50671629713545</v>
      </c>
      <c r="L908" s="12">
        <f t="shared" si="2050"/>
        <v>-266.771322220424</v>
      </c>
      <c r="M908" s="12">
        <f t="shared" si="2050"/>
        <v>-347.12413011814209</v>
      </c>
      <c r="N908" s="12">
        <f t="shared" si="2050"/>
        <v>-467.65334196471917</v>
      </c>
      <c r="O908" s="12">
        <f t="shared" si="2050"/>
        <v>-708.71176565787334</v>
      </c>
      <c r="P908" s="12">
        <f t="shared" si="2050"/>
        <v>-853.34681987376598</v>
      </c>
      <c r="Q908" s="12">
        <f t="shared" si="2050"/>
        <v>-1006.0171548794303</v>
      </c>
      <c r="R908" s="12">
        <f t="shared" si="2050"/>
        <v>-1162.7051302799805</v>
      </c>
      <c r="S908" s="12">
        <f t="shared" si="2050"/>
        <v>-1327.4283864703027</v>
      </c>
      <c r="T908" s="12">
        <f t="shared" si="2050"/>
        <v>-1616.698494902088</v>
      </c>
      <c r="U908" s="12">
        <f t="shared" si="2050"/>
        <v>-1761.3335491179803</v>
      </c>
      <c r="V908" s="12">
        <f t="shared" si="2050"/>
        <v>-1857.756918595242</v>
      </c>
      <c r="W908" s="12">
        <f t="shared" si="2050"/>
        <v>-1930.0744457031883</v>
      </c>
      <c r="X908" s="12">
        <f t="shared" si="2050"/>
        <v>-1954.1802880725038</v>
      </c>
      <c r="Y908" s="12">
        <f t="shared" si="2050"/>
        <v>-1954.1802880725038</v>
      </c>
      <c r="Z908" s="12">
        <f t="shared" si="2050"/>
        <v>-1954.1802880725038</v>
      </c>
      <c r="AA908" s="12">
        <f t="shared" si="2050"/>
        <v>-1954.1802880725038</v>
      </c>
      <c r="AB908" s="12">
        <f t="shared" si="2050"/>
        <v>-1954.1802880725038</v>
      </c>
      <c r="AC908" s="12">
        <f t="shared" si="2050"/>
        <v>-1954.1802880725038</v>
      </c>
      <c r="AD908" s="12">
        <f t="shared" si="2050"/>
        <v>-1954.1802880725038</v>
      </c>
      <c r="AE908" s="12">
        <f t="shared" si="2050"/>
        <v>-1954.1802880725038</v>
      </c>
      <c r="AF908" s="12">
        <f t="shared" si="2050"/>
        <v>-1954.1802880725038</v>
      </c>
      <c r="AG908" s="12">
        <f t="shared" si="2050"/>
        <v>-1954.1802880725038</v>
      </c>
      <c r="AH908" s="12">
        <f t="shared" si="2050"/>
        <v>-1954.1802880725038</v>
      </c>
      <c r="AI908" s="12">
        <f t="shared" si="2050"/>
        <v>-1954.1802880725038</v>
      </c>
      <c r="AJ908" s="12">
        <f t="shared" si="2050"/>
        <v>-1954.1802880725038</v>
      </c>
      <c r="AK908" s="12">
        <f t="shared" si="2050"/>
        <v>-1954.1802880725038</v>
      </c>
      <c r="AL908" s="12">
        <f t="shared" si="2050"/>
        <v>-1954.1802880725038</v>
      </c>
      <c r="AM908" s="12">
        <f t="shared" si="2050"/>
        <v>-1954.1802880725038</v>
      </c>
      <c r="AN908" s="12">
        <f t="shared" si="2050"/>
        <v>-1954.1802880725038</v>
      </c>
      <c r="AO908" s="12">
        <f t="shared" si="2050"/>
        <v>-1954.1802880725038</v>
      </c>
      <c r="AP908" s="12">
        <f t="shared" si="2050"/>
        <v>-1954.1802880725038</v>
      </c>
      <c r="AQ908" s="12">
        <f t="shared" si="2050"/>
        <v>-1954.1802880725038</v>
      </c>
      <c r="AR908" s="12">
        <f t="shared" si="2050"/>
        <v>-1954.1802880725038</v>
      </c>
      <c r="AS908" s="12">
        <f t="shared" si="2050"/>
        <v>-1954.1802880725038</v>
      </c>
      <c r="AT908" s="12">
        <f t="shared" si="2050"/>
        <v>-1954.1802880725038</v>
      </c>
      <c r="AU908" s="12">
        <f t="shared" si="2050"/>
        <v>-1954.1802880725038</v>
      </c>
      <c r="AV908" s="12">
        <f t="shared" si="2050"/>
        <v>-1954.1802880725038</v>
      </c>
      <c r="AW908" s="12">
        <f t="shared" si="2050"/>
        <v>-1954.1802880725038</v>
      </c>
      <c r="AX908" s="12">
        <f t="shared" si="2050"/>
        <v>-1954.1802880725038</v>
      </c>
      <c r="AY908" s="12">
        <f t="shared" si="2050"/>
        <v>-1954.1802880725038</v>
      </c>
      <c r="AZ908" s="12">
        <f t="shared" si="2050"/>
        <v>-1954.1802880725038</v>
      </c>
      <c r="BA908" s="12">
        <f t="shared" si="2050"/>
        <v>-1954.1802880725038</v>
      </c>
      <c r="BB908" s="12">
        <f t="shared" si="2050"/>
        <v>-1954.1802880725038</v>
      </c>
      <c r="BC908" s="12">
        <f t="shared" si="2050"/>
        <v>-1954.1802880725038</v>
      </c>
      <c r="BD908" s="12">
        <f t="shared" si="2050"/>
        <v>-1954.1802880725038</v>
      </c>
      <c r="BE908" s="12">
        <f t="shared" si="2050"/>
        <v>-4954.1802880725036</v>
      </c>
      <c r="BF908" s="12">
        <f t="shared" si="2050"/>
        <v>-4954.1802880725036</v>
      </c>
      <c r="BG908" s="12">
        <f t="shared" si="2050"/>
        <v>-5579.1802880725036</v>
      </c>
      <c r="BH908" s="12">
        <f t="shared" si="2050"/>
        <v>-6204.1802880725036</v>
      </c>
      <c r="BI908" s="12">
        <f t="shared" si="2050"/>
        <v>-6829.1802880725036</v>
      </c>
      <c r="BJ908" s="12">
        <f t="shared" si="2050"/>
        <v>-7454.1802880725036</v>
      </c>
      <c r="BK908" s="12">
        <f t="shared" si="2050"/>
        <v>-8079.1802880725036</v>
      </c>
      <c r="BL908" s="12">
        <f t="shared" si="2050"/>
        <v>-8704.1802880725027</v>
      </c>
      <c r="BM908" s="12">
        <f t="shared" si="2050"/>
        <v>-11668.41526406646</v>
      </c>
      <c r="BN908" s="12">
        <f t="shared" si="2050"/>
        <v>-13982.65024006042</v>
      </c>
      <c r="BO908" s="12">
        <f t="shared" si="2050"/>
        <v>-15640.635216054376</v>
      </c>
      <c r="BP908" s="12">
        <f t="shared" si="2050"/>
        <v>-16636.120192048336</v>
      </c>
      <c r="BQ908" s="12">
        <f t="shared" si="2050"/>
        <v>-20687.5</v>
      </c>
      <c r="BR908" s="12">
        <f t="shared" si="2050"/>
        <v>-24825</v>
      </c>
      <c r="BS908" s="12">
        <f t="shared" si="2050"/>
        <v>-20687.5</v>
      </c>
      <c r="BT908" s="12">
        <f t="shared" si="2050"/>
        <v>-16550</v>
      </c>
      <c r="BU908" s="12">
        <f t="shared" si="2050"/>
        <v>-12412.5</v>
      </c>
      <c r="BV908" s="12">
        <f t="shared" ref="BV908:DY910" si="2051">BV881*$D908</f>
        <v>-8275</v>
      </c>
      <c r="BW908" s="12">
        <f t="shared" si="2051"/>
        <v>-4137.5</v>
      </c>
      <c r="BX908" s="12">
        <f t="shared" si="2051"/>
        <v>0</v>
      </c>
      <c r="BY908" s="12">
        <f t="shared" si="2051"/>
        <v>0</v>
      </c>
      <c r="BZ908" s="12">
        <f t="shared" si="2051"/>
        <v>0</v>
      </c>
      <c r="CA908" s="12">
        <f t="shared" si="2051"/>
        <v>0</v>
      </c>
      <c r="CB908" s="12">
        <f t="shared" si="2051"/>
        <v>0</v>
      </c>
      <c r="CC908" s="12">
        <f t="shared" si="2051"/>
        <v>0</v>
      </c>
      <c r="CD908" s="12">
        <f t="shared" si="2051"/>
        <v>0</v>
      </c>
      <c r="CE908" s="12">
        <f t="shared" si="2051"/>
        <v>0</v>
      </c>
      <c r="CF908" s="12">
        <f t="shared" si="2051"/>
        <v>0</v>
      </c>
      <c r="CG908" s="12">
        <f t="shared" si="2051"/>
        <v>0</v>
      </c>
      <c r="CH908" s="12">
        <f t="shared" si="2051"/>
        <v>0</v>
      </c>
      <c r="CI908" s="12">
        <f t="shared" si="2051"/>
        <v>0</v>
      </c>
      <c r="CJ908" s="12">
        <f t="shared" si="2051"/>
        <v>0</v>
      </c>
      <c r="CK908" s="12">
        <f t="shared" si="2051"/>
        <v>0</v>
      </c>
      <c r="CL908" s="12">
        <f t="shared" si="2051"/>
        <v>0</v>
      </c>
      <c r="CM908" s="12">
        <f t="shared" si="2051"/>
        <v>0</v>
      </c>
      <c r="CN908" s="12">
        <f t="shared" si="2051"/>
        <v>0</v>
      </c>
      <c r="CO908" s="12">
        <f t="shared" si="2051"/>
        <v>0</v>
      </c>
      <c r="CP908" s="12">
        <f t="shared" si="2051"/>
        <v>0</v>
      </c>
      <c r="CQ908" s="12">
        <f t="shared" si="2051"/>
        <v>0</v>
      </c>
      <c r="CR908" s="12">
        <f t="shared" si="2051"/>
        <v>0</v>
      </c>
      <c r="CS908" s="12">
        <f t="shared" si="2051"/>
        <v>0</v>
      </c>
      <c r="CT908" s="12">
        <f t="shared" si="2051"/>
        <v>0</v>
      </c>
      <c r="CU908" s="12">
        <f t="shared" si="2051"/>
        <v>0</v>
      </c>
      <c r="CV908" s="12">
        <f t="shared" si="2051"/>
        <v>0</v>
      </c>
      <c r="CW908" s="12">
        <f t="shared" si="2051"/>
        <v>0</v>
      </c>
      <c r="CX908" s="12">
        <f t="shared" si="2051"/>
        <v>0</v>
      </c>
      <c r="CY908" s="12">
        <f t="shared" si="2051"/>
        <v>0</v>
      </c>
      <c r="CZ908" s="12">
        <f t="shared" si="2051"/>
        <v>0</v>
      </c>
      <c r="DA908" s="12">
        <f t="shared" si="2051"/>
        <v>0</v>
      </c>
      <c r="DB908" s="12">
        <f t="shared" si="2051"/>
        <v>0</v>
      </c>
      <c r="DC908" s="12">
        <f t="shared" si="2051"/>
        <v>0</v>
      </c>
      <c r="DD908" s="12">
        <f t="shared" si="2051"/>
        <v>0</v>
      </c>
      <c r="DE908" s="12">
        <f t="shared" si="2051"/>
        <v>0</v>
      </c>
      <c r="DF908" s="12">
        <f t="shared" si="2051"/>
        <v>0</v>
      </c>
      <c r="DG908" s="12">
        <f t="shared" si="2051"/>
        <v>0</v>
      </c>
      <c r="DH908" s="12">
        <f t="shared" si="2051"/>
        <v>0</v>
      </c>
      <c r="DI908" s="12">
        <f t="shared" si="2051"/>
        <v>0</v>
      </c>
      <c r="DJ908" s="12">
        <f t="shared" si="2051"/>
        <v>0</v>
      </c>
      <c r="DK908" s="12">
        <f t="shared" si="2051"/>
        <v>0</v>
      </c>
      <c r="DL908" s="12">
        <f t="shared" si="2051"/>
        <v>0</v>
      </c>
      <c r="DM908" s="12">
        <f t="shared" si="2051"/>
        <v>0</v>
      </c>
      <c r="DN908" s="12">
        <f t="shared" si="2051"/>
        <v>0</v>
      </c>
      <c r="DO908" s="12">
        <f t="shared" si="2051"/>
        <v>0</v>
      </c>
      <c r="DP908" s="12">
        <f t="shared" si="2051"/>
        <v>0</v>
      </c>
      <c r="DQ908" s="12">
        <f t="shared" si="2051"/>
        <v>0</v>
      </c>
      <c r="DR908" s="12">
        <f t="shared" si="2051"/>
        <v>0</v>
      </c>
      <c r="DS908" s="12">
        <f t="shared" si="2051"/>
        <v>0</v>
      </c>
      <c r="DT908" s="12">
        <f t="shared" si="2051"/>
        <v>0</v>
      </c>
      <c r="DU908" s="12">
        <f t="shared" si="2051"/>
        <v>0</v>
      </c>
      <c r="DV908" s="12">
        <f t="shared" si="2051"/>
        <v>0</v>
      </c>
      <c r="DW908" s="12">
        <f t="shared" si="2051"/>
        <v>0</v>
      </c>
      <c r="DX908" s="12">
        <f t="shared" si="2051"/>
        <v>0</v>
      </c>
      <c r="DY908" s="12">
        <f t="shared" si="2051"/>
        <v>0</v>
      </c>
      <c r="EB908" s="116">
        <f t="shared" si="2034"/>
        <v>907</v>
      </c>
      <c r="EC908" s="2" t="str">
        <f t="shared" ref="EC908:EC910" si="2052">B908</f>
        <v>Phase 5</v>
      </c>
      <c r="ED908" s="2" t="str">
        <f t="shared" ref="ED908:ED910" si="2053">C908</f>
        <v>50' Wide</v>
      </c>
      <c r="EE908" s="33" t="str">
        <f>EE912</f>
        <v>Cash</v>
      </c>
      <c r="EF908" s="2" t="str">
        <f>EF912</f>
        <v>Property Taxes</v>
      </c>
    </row>
    <row r="909" spans="2:136" x14ac:dyDescent="0.3">
      <c r="B909" s="2" t="str">
        <f>Product!$Q$2</f>
        <v>Phase 5</v>
      </c>
      <c r="C909" s="2" t="str">
        <f>Product!$Q$3</f>
        <v>60' Wide</v>
      </c>
      <c r="D909" s="130">
        <f>SUMIFS(INDEX(Product!$B$2:$U$97, MATCH(D890, Product!$B$2:$B$97, 0), ), Product!$B$2:$U$2, $B909, Product!$B$3:$U$3, $C909)</f>
        <v>-5.0000000000000001E-3</v>
      </c>
      <c r="E909" s="155"/>
      <c r="F909" s="128"/>
      <c r="G909" s="11">
        <f>SUM(H909:DZ909)</f>
        <v>-337573.09536332742</v>
      </c>
      <c r="I909" s="12">
        <f t="shared" si="2033"/>
        <v>0</v>
      </c>
      <c r="J909" s="12">
        <f t="shared" si="2050"/>
        <v>-30.490370610131091</v>
      </c>
      <c r="K909" s="12">
        <f t="shared" si="2050"/>
        <v>-244.87578896261533</v>
      </c>
      <c r="L909" s="12">
        <f t="shared" si="2050"/>
        <v>-316.33759508011008</v>
      </c>
      <c r="M909" s="12">
        <f t="shared" si="2050"/>
        <v>-411.62000323676972</v>
      </c>
      <c r="N909" s="12">
        <f t="shared" si="2050"/>
        <v>-554.54361547175915</v>
      </c>
      <c r="O909" s="12">
        <f t="shared" si="2050"/>
        <v>-840.39083994173825</v>
      </c>
      <c r="P909" s="12">
        <f t="shared" si="2050"/>
        <v>-1011.8991746237256</v>
      </c>
      <c r="Q909" s="12">
        <f t="shared" si="2050"/>
        <v>-1192.935750121379</v>
      </c>
      <c r="R909" s="12">
        <f t="shared" si="2050"/>
        <v>-1378.7364460268652</v>
      </c>
      <c r="S909" s="12">
        <f t="shared" si="2050"/>
        <v>-1574.0653827480176</v>
      </c>
      <c r="T909" s="12">
        <f t="shared" si="2050"/>
        <v>-1917.0820521119922</v>
      </c>
      <c r="U909" s="12">
        <f t="shared" si="2050"/>
        <v>-2088.5903867939796</v>
      </c>
      <c r="V909" s="12">
        <f t="shared" si="2050"/>
        <v>-2202.9292765819714</v>
      </c>
      <c r="W909" s="12">
        <f t="shared" si="2050"/>
        <v>-2288.6834439229647</v>
      </c>
      <c r="X909" s="12">
        <f t="shared" si="2050"/>
        <v>-2317.2681663699627</v>
      </c>
      <c r="Y909" s="12">
        <f t="shared" si="2050"/>
        <v>-2317.2681663699627</v>
      </c>
      <c r="Z909" s="12">
        <f t="shared" si="2050"/>
        <v>-2317.2681663699627</v>
      </c>
      <c r="AA909" s="12">
        <f t="shared" si="2050"/>
        <v>-2317.2681663699627</v>
      </c>
      <c r="AB909" s="12">
        <f t="shared" si="2050"/>
        <v>-2317.2681663699627</v>
      </c>
      <c r="AC909" s="12">
        <f t="shared" si="2050"/>
        <v>-2317.2681663699627</v>
      </c>
      <c r="AD909" s="12">
        <f t="shared" si="2050"/>
        <v>-2317.2681663699627</v>
      </c>
      <c r="AE909" s="12">
        <f t="shared" si="2050"/>
        <v>-2317.2681663699627</v>
      </c>
      <c r="AF909" s="12">
        <f t="shared" si="2050"/>
        <v>-2317.2681663699627</v>
      </c>
      <c r="AG909" s="12">
        <f t="shared" si="2050"/>
        <v>-2317.2681663699627</v>
      </c>
      <c r="AH909" s="12">
        <f t="shared" si="2050"/>
        <v>-2317.2681663699627</v>
      </c>
      <c r="AI909" s="12">
        <f t="shared" si="2050"/>
        <v>-2317.2681663699627</v>
      </c>
      <c r="AJ909" s="12">
        <f t="shared" si="2050"/>
        <v>-2317.2681663699627</v>
      </c>
      <c r="AK909" s="12">
        <f t="shared" si="2050"/>
        <v>-2317.2681663699627</v>
      </c>
      <c r="AL909" s="12">
        <f t="shared" si="2050"/>
        <v>-2317.2681663699627</v>
      </c>
      <c r="AM909" s="12">
        <f t="shared" si="2050"/>
        <v>-2317.2681663699627</v>
      </c>
      <c r="AN909" s="12">
        <f t="shared" si="2050"/>
        <v>-2317.2681663699627</v>
      </c>
      <c r="AO909" s="12">
        <f t="shared" si="2050"/>
        <v>-2317.2681663699627</v>
      </c>
      <c r="AP909" s="12">
        <f t="shared" si="2050"/>
        <v>-2317.2681663699627</v>
      </c>
      <c r="AQ909" s="12">
        <f t="shared" si="2050"/>
        <v>-2317.2681663699627</v>
      </c>
      <c r="AR909" s="12">
        <f t="shared" si="2050"/>
        <v>-2317.2681663699627</v>
      </c>
      <c r="AS909" s="12">
        <f t="shared" si="2050"/>
        <v>-2317.2681663699627</v>
      </c>
      <c r="AT909" s="12">
        <f t="shared" si="2050"/>
        <v>-2317.2681663699627</v>
      </c>
      <c r="AU909" s="12">
        <f t="shared" si="2050"/>
        <v>-2317.2681663699627</v>
      </c>
      <c r="AV909" s="12">
        <f t="shared" si="2050"/>
        <v>-2317.2681663699627</v>
      </c>
      <c r="AW909" s="12">
        <f t="shared" si="2050"/>
        <v>-2317.2681663699627</v>
      </c>
      <c r="AX909" s="12">
        <f t="shared" si="2050"/>
        <v>-2317.2681663699627</v>
      </c>
      <c r="AY909" s="12">
        <f t="shared" si="2050"/>
        <v>-2317.2681663699627</v>
      </c>
      <c r="AZ909" s="12">
        <f t="shared" si="2050"/>
        <v>-2317.2681663699627</v>
      </c>
      <c r="BA909" s="12">
        <f t="shared" si="2050"/>
        <v>-2317.2681663699627</v>
      </c>
      <c r="BB909" s="12">
        <f t="shared" si="2050"/>
        <v>-2317.2681663699627</v>
      </c>
      <c r="BC909" s="12">
        <f t="shared" si="2050"/>
        <v>-2317.2681663699627</v>
      </c>
      <c r="BD909" s="12">
        <f t="shared" si="2050"/>
        <v>-2317.2681663699627</v>
      </c>
      <c r="BE909" s="12">
        <f t="shared" si="2050"/>
        <v>-5317.2681663699623</v>
      </c>
      <c r="BF909" s="12">
        <f t="shared" si="2050"/>
        <v>-5317.2681663699623</v>
      </c>
      <c r="BG909" s="12">
        <f t="shared" si="2050"/>
        <v>-5942.2681663699623</v>
      </c>
      <c r="BH909" s="12">
        <f t="shared" si="2050"/>
        <v>-6567.2681663699623</v>
      </c>
      <c r="BI909" s="12">
        <f t="shared" si="2050"/>
        <v>-7192.2681663699623</v>
      </c>
      <c r="BJ909" s="12">
        <f t="shared" si="2050"/>
        <v>-7817.2681663699623</v>
      </c>
      <c r="BK909" s="12">
        <f t="shared" si="2050"/>
        <v>-8442.2681663699623</v>
      </c>
      <c r="BL909" s="12">
        <f t="shared" si="2050"/>
        <v>-9067.2681663699623</v>
      </c>
      <c r="BM909" s="12">
        <f t="shared" si="2050"/>
        <v>-12001.245819172465</v>
      </c>
      <c r="BN909" s="12">
        <f t="shared" si="2050"/>
        <v>-14285.22347197497</v>
      </c>
      <c r="BO909" s="12">
        <f t="shared" si="2050"/>
        <v>-15912.951124777474</v>
      </c>
      <c r="BP909" s="12">
        <f t="shared" si="2050"/>
        <v>-19625</v>
      </c>
      <c r="BQ909" s="12">
        <f t="shared" si="2050"/>
        <v>-24531.25</v>
      </c>
      <c r="BR909" s="12">
        <f t="shared" si="2050"/>
        <v>-29437.5</v>
      </c>
      <c r="BS909" s="12">
        <f t="shared" si="2050"/>
        <v>-24531.25</v>
      </c>
      <c r="BT909" s="12">
        <f t="shared" si="2050"/>
        <v>-19625</v>
      </c>
      <c r="BU909" s="12">
        <f t="shared" si="2050"/>
        <v>-14718.75</v>
      </c>
      <c r="BV909" s="12">
        <f t="shared" si="2051"/>
        <v>-9812.5</v>
      </c>
      <c r="BW909" s="12">
        <f t="shared" si="2051"/>
        <v>-4906.25</v>
      </c>
      <c r="BX909" s="12">
        <f t="shared" si="2051"/>
        <v>0</v>
      </c>
      <c r="BY909" s="12">
        <f t="shared" si="2051"/>
        <v>0</v>
      </c>
      <c r="BZ909" s="12">
        <f t="shared" si="2051"/>
        <v>0</v>
      </c>
      <c r="CA909" s="12">
        <f t="shared" si="2051"/>
        <v>0</v>
      </c>
      <c r="CB909" s="12">
        <f t="shared" si="2051"/>
        <v>0</v>
      </c>
      <c r="CC909" s="12">
        <f t="shared" si="2051"/>
        <v>0</v>
      </c>
      <c r="CD909" s="12">
        <f t="shared" si="2051"/>
        <v>0</v>
      </c>
      <c r="CE909" s="12">
        <f t="shared" si="2051"/>
        <v>0</v>
      </c>
      <c r="CF909" s="12">
        <f t="shared" si="2051"/>
        <v>0</v>
      </c>
      <c r="CG909" s="12">
        <f t="shared" si="2051"/>
        <v>0</v>
      </c>
      <c r="CH909" s="12">
        <f t="shared" si="2051"/>
        <v>0</v>
      </c>
      <c r="CI909" s="12">
        <f t="shared" si="2051"/>
        <v>0</v>
      </c>
      <c r="CJ909" s="12">
        <f t="shared" si="2051"/>
        <v>0</v>
      </c>
      <c r="CK909" s="12">
        <f t="shared" si="2051"/>
        <v>0</v>
      </c>
      <c r="CL909" s="12">
        <f t="shared" si="2051"/>
        <v>0</v>
      </c>
      <c r="CM909" s="12">
        <f t="shared" si="2051"/>
        <v>0</v>
      </c>
      <c r="CN909" s="12">
        <f t="shared" si="2051"/>
        <v>0</v>
      </c>
      <c r="CO909" s="12">
        <f t="shared" si="2051"/>
        <v>0</v>
      </c>
      <c r="CP909" s="12">
        <f t="shared" si="2051"/>
        <v>0</v>
      </c>
      <c r="CQ909" s="12">
        <f t="shared" si="2051"/>
        <v>0</v>
      </c>
      <c r="CR909" s="12">
        <f t="shared" si="2051"/>
        <v>0</v>
      </c>
      <c r="CS909" s="12">
        <f t="shared" si="2051"/>
        <v>0</v>
      </c>
      <c r="CT909" s="12">
        <f t="shared" si="2051"/>
        <v>0</v>
      </c>
      <c r="CU909" s="12">
        <f t="shared" si="2051"/>
        <v>0</v>
      </c>
      <c r="CV909" s="12">
        <f t="shared" si="2051"/>
        <v>0</v>
      </c>
      <c r="CW909" s="12">
        <f t="shared" si="2051"/>
        <v>0</v>
      </c>
      <c r="CX909" s="12">
        <f t="shared" si="2051"/>
        <v>0</v>
      </c>
      <c r="CY909" s="12">
        <f t="shared" si="2051"/>
        <v>0</v>
      </c>
      <c r="CZ909" s="12">
        <f t="shared" si="2051"/>
        <v>0</v>
      </c>
      <c r="DA909" s="12">
        <f t="shared" si="2051"/>
        <v>0</v>
      </c>
      <c r="DB909" s="12">
        <f t="shared" si="2051"/>
        <v>0</v>
      </c>
      <c r="DC909" s="12">
        <f t="shared" si="2051"/>
        <v>0</v>
      </c>
      <c r="DD909" s="12">
        <f t="shared" si="2051"/>
        <v>0</v>
      </c>
      <c r="DE909" s="12">
        <f t="shared" si="2051"/>
        <v>0</v>
      </c>
      <c r="DF909" s="12">
        <f t="shared" si="2051"/>
        <v>0</v>
      </c>
      <c r="DG909" s="12">
        <f t="shared" si="2051"/>
        <v>0</v>
      </c>
      <c r="DH909" s="12">
        <f t="shared" si="2051"/>
        <v>0</v>
      </c>
      <c r="DI909" s="12">
        <f t="shared" si="2051"/>
        <v>0</v>
      </c>
      <c r="DJ909" s="12">
        <f t="shared" si="2051"/>
        <v>0</v>
      </c>
      <c r="DK909" s="12">
        <f t="shared" si="2051"/>
        <v>0</v>
      </c>
      <c r="DL909" s="12">
        <f t="shared" si="2051"/>
        <v>0</v>
      </c>
      <c r="DM909" s="12">
        <f t="shared" si="2051"/>
        <v>0</v>
      </c>
      <c r="DN909" s="12">
        <f t="shared" si="2051"/>
        <v>0</v>
      </c>
      <c r="DO909" s="12">
        <f t="shared" si="2051"/>
        <v>0</v>
      </c>
      <c r="DP909" s="12">
        <f t="shared" si="2051"/>
        <v>0</v>
      </c>
      <c r="DQ909" s="12">
        <f t="shared" si="2051"/>
        <v>0</v>
      </c>
      <c r="DR909" s="12">
        <f t="shared" si="2051"/>
        <v>0</v>
      </c>
      <c r="DS909" s="12">
        <f t="shared" si="2051"/>
        <v>0</v>
      </c>
      <c r="DT909" s="12">
        <f t="shared" si="2051"/>
        <v>0</v>
      </c>
      <c r="DU909" s="12">
        <f t="shared" si="2051"/>
        <v>0</v>
      </c>
      <c r="DV909" s="12">
        <f t="shared" si="2051"/>
        <v>0</v>
      </c>
      <c r="DW909" s="12">
        <f t="shared" si="2051"/>
        <v>0</v>
      </c>
      <c r="DX909" s="12">
        <f t="shared" si="2051"/>
        <v>0</v>
      </c>
      <c r="DY909" s="12">
        <f t="shared" si="2051"/>
        <v>0</v>
      </c>
      <c r="EB909" s="116">
        <f t="shared" si="2034"/>
        <v>908</v>
      </c>
      <c r="EC909" s="2" t="str">
        <f t="shared" si="2052"/>
        <v>Phase 5</v>
      </c>
      <c r="ED909" s="2" t="str">
        <f t="shared" si="2053"/>
        <v>60' Wide</v>
      </c>
      <c r="EE909" s="33" t="str">
        <f>EE912</f>
        <v>Cash</v>
      </c>
      <c r="EF909" s="2" t="str">
        <f>EF912</f>
        <v>Property Taxes</v>
      </c>
    </row>
    <row r="910" spans="2:136" x14ac:dyDescent="0.3">
      <c r="B910" s="2" t="str">
        <f>Product!$R$2</f>
        <v>Phase 5</v>
      </c>
      <c r="C910" s="2" t="str">
        <f>Product!$R$3</f>
        <v>75' Wide</v>
      </c>
      <c r="D910" s="130">
        <f>SUMIFS(INDEX(Product!$B$2:$U$97, MATCH(D890, Product!$B$2:$B$97, 0), ), Product!$B$2:$U$2, $B910, Product!$B$3:$U$3, $C910)</f>
        <v>-5.0000000000000001E-3</v>
      </c>
      <c r="E910" s="155"/>
      <c r="F910" s="128"/>
      <c r="G910" s="11">
        <f>SUM(H910:DZ910)</f>
        <v>-255777.8907050764</v>
      </c>
      <c r="I910" s="12">
        <f t="shared" si="2033"/>
        <v>0</v>
      </c>
      <c r="J910" s="12">
        <f t="shared" si="2050"/>
        <v>-23.796730862599127</v>
      </c>
      <c r="K910" s="12">
        <f t="shared" si="2050"/>
        <v>-191.11749474024924</v>
      </c>
      <c r="L910" s="12">
        <f t="shared" si="2050"/>
        <v>-246.89108269946595</v>
      </c>
      <c r="M910" s="12">
        <f t="shared" si="2050"/>
        <v>-321.25586664508819</v>
      </c>
      <c r="N910" s="12">
        <f t="shared" si="2050"/>
        <v>-432.80304256352161</v>
      </c>
      <c r="O910" s="12">
        <f t="shared" si="2050"/>
        <v>-655.89739440038841</v>
      </c>
      <c r="P910" s="12">
        <f t="shared" si="2050"/>
        <v>-789.75400550250856</v>
      </c>
      <c r="Q910" s="12">
        <f t="shared" si="2050"/>
        <v>-931.0470949991909</v>
      </c>
      <c r="R910" s="12">
        <f t="shared" si="2050"/>
        <v>-1076.0584236931543</v>
      </c>
      <c r="S910" s="12">
        <f t="shared" si="2050"/>
        <v>-1228.50623078168</v>
      </c>
      <c r="T910" s="12">
        <f t="shared" si="2050"/>
        <v>-1496.21945298592</v>
      </c>
      <c r="U910" s="12">
        <f t="shared" si="2050"/>
        <v>-1630.0760640880401</v>
      </c>
      <c r="V910" s="12">
        <f t="shared" si="2050"/>
        <v>-1719.3138048227868</v>
      </c>
      <c r="W910" s="12">
        <f t="shared" si="2050"/>
        <v>-1786.242110373847</v>
      </c>
      <c r="X910" s="12">
        <f t="shared" si="2050"/>
        <v>-1808.5515455575337</v>
      </c>
      <c r="Y910" s="12">
        <f t="shared" si="2050"/>
        <v>-1808.5515455575337</v>
      </c>
      <c r="Z910" s="12">
        <f t="shared" si="2050"/>
        <v>-1808.5515455575337</v>
      </c>
      <c r="AA910" s="12">
        <f t="shared" si="2050"/>
        <v>-1808.5515455575337</v>
      </c>
      <c r="AB910" s="12">
        <f t="shared" si="2050"/>
        <v>-1808.5515455575337</v>
      </c>
      <c r="AC910" s="12">
        <f t="shared" si="2050"/>
        <v>-1808.5515455575337</v>
      </c>
      <c r="AD910" s="12">
        <f t="shared" si="2050"/>
        <v>-1808.5515455575337</v>
      </c>
      <c r="AE910" s="12">
        <f t="shared" si="2050"/>
        <v>-1808.5515455575337</v>
      </c>
      <c r="AF910" s="12">
        <f t="shared" si="2050"/>
        <v>-1808.5515455575337</v>
      </c>
      <c r="AG910" s="12">
        <f t="shared" si="2050"/>
        <v>-1808.5515455575337</v>
      </c>
      <c r="AH910" s="12">
        <f t="shared" si="2050"/>
        <v>-1808.5515455575337</v>
      </c>
      <c r="AI910" s="12">
        <f t="shared" si="2050"/>
        <v>-1808.5515455575337</v>
      </c>
      <c r="AJ910" s="12">
        <f t="shared" si="2050"/>
        <v>-1808.5515455575337</v>
      </c>
      <c r="AK910" s="12">
        <f t="shared" si="2050"/>
        <v>-1808.5515455575337</v>
      </c>
      <c r="AL910" s="12">
        <f t="shared" si="2050"/>
        <v>-1808.5515455575337</v>
      </c>
      <c r="AM910" s="12">
        <f t="shared" si="2050"/>
        <v>-1808.5515455575337</v>
      </c>
      <c r="AN910" s="12">
        <f t="shared" si="2050"/>
        <v>-1808.5515455575337</v>
      </c>
      <c r="AO910" s="12">
        <f t="shared" si="2050"/>
        <v>-1808.5515455575337</v>
      </c>
      <c r="AP910" s="12">
        <f t="shared" si="2050"/>
        <v>-1808.5515455575337</v>
      </c>
      <c r="AQ910" s="12">
        <f t="shared" si="2050"/>
        <v>-1808.5515455575337</v>
      </c>
      <c r="AR910" s="12">
        <f t="shared" si="2050"/>
        <v>-1808.5515455575337</v>
      </c>
      <c r="AS910" s="12">
        <f t="shared" si="2050"/>
        <v>-1808.5515455575337</v>
      </c>
      <c r="AT910" s="12">
        <f t="shared" si="2050"/>
        <v>-1808.5515455575337</v>
      </c>
      <c r="AU910" s="12">
        <f t="shared" si="2050"/>
        <v>-1808.5515455575337</v>
      </c>
      <c r="AV910" s="12">
        <f t="shared" si="2050"/>
        <v>-1808.5515455575337</v>
      </c>
      <c r="AW910" s="12">
        <f t="shared" si="2050"/>
        <v>-1808.5515455575337</v>
      </c>
      <c r="AX910" s="12">
        <f t="shared" si="2050"/>
        <v>-1808.5515455575337</v>
      </c>
      <c r="AY910" s="12">
        <f t="shared" si="2050"/>
        <v>-1808.5515455575337</v>
      </c>
      <c r="AZ910" s="12">
        <f t="shared" si="2050"/>
        <v>-1808.5515455575337</v>
      </c>
      <c r="BA910" s="12">
        <f t="shared" si="2050"/>
        <v>-1808.5515455575337</v>
      </c>
      <c r="BB910" s="12">
        <f t="shared" si="2050"/>
        <v>-1808.5515455575337</v>
      </c>
      <c r="BC910" s="12">
        <f t="shared" si="2050"/>
        <v>-1808.5515455575337</v>
      </c>
      <c r="BD910" s="12">
        <f t="shared" si="2050"/>
        <v>-1808.5515455575337</v>
      </c>
      <c r="BE910" s="12">
        <f t="shared" si="2050"/>
        <v>-3808.5515455575332</v>
      </c>
      <c r="BF910" s="12">
        <f t="shared" si="2050"/>
        <v>-3808.5515455575332</v>
      </c>
      <c r="BG910" s="12">
        <f t="shared" si="2050"/>
        <v>-4225.2182122242002</v>
      </c>
      <c r="BH910" s="12">
        <f t="shared" si="2050"/>
        <v>-4641.8848788908672</v>
      </c>
      <c r="BI910" s="12">
        <f t="shared" si="2050"/>
        <v>-5058.5515455575342</v>
      </c>
      <c r="BJ910" s="12">
        <f t="shared" si="2050"/>
        <v>-5475.2182122242011</v>
      </c>
      <c r="BK910" s="12">
        <f t="shared" si="2050"/>
        <v>-5891.8848788908672</v>
      </c>
      <c r="BL910" s="12">
        <f t="shared" si="2050"/>
        <v>-6308.5515455575332</v>
      </c>
      <c r="BM910" s="12">
        <f t="shared" si="2050"/>
        <v>-8242.5611389832939</v>
      </c>
      <c r="BN910" s="12">
        <f t="shared" si="2050"/>
        <v>-9743.2373990757224</v>
      </c>
      <c r="BO910" s="12">
        <f t="shared" si="2050"/>
        <v>-11487.5</v>
      </c>
      <c r="BP910" s="12">
        <f t="shared" si="2050"/>
        <v>-15316.666666666668</v>
      </c>
      <c r="BQ910" s="12">
        <f t="shared" si="2050"/>
        <v>-19145.833333333336</v>
      </c>
      <c r="BR910" s="12">
        <f t="shared" si="2050"/>
        <v>-22975</v>
      </c>
      <c r="BS910" s="12">
        <f t="shared" si="2050"/>
        <v>-19145.833333333336</v>
      </c>
      <c r="BT910" s="12">
        <f t="shared" si="2050"/>
        <v>-15316.66666666667</v>
      </c>
      <c r="BU910" s="12">
        <f t="shared" si="2050"/>
        <v>-11487.500000000005</v>
      </c>
      <c r="BV910" s="12">
        <f t="shared" si="2051"/>
        <v>-7658.3333333333385</v>
      </c>
      <c r="BW910" s="12">
        <f t="shared" si="2051"/>
        <v>-3829.1666666666692</v>
      </c>
      <c r="BX910" s="12">
        <f t="shared" si="2051"/>
        <v>0</v>
      </c>
      <c r="BY910" s="12">
        <f t="shared" si="2051"/>
        <v>0</v>
      </c>
      <c r="BZ910" s="12">
        <f t="shared" si="2051"/>
        <v>0</v>
      </c>
      <c r="CA910" s="12">
        <f t="shared" si="2051"/>
        <v>0</v>
      </c>
      <c r="CB910" s="12">
        <f t="shared" si="2051"/>
        <v>0</v>
      </c>
      <c r="CC910" s="12">
        <f t="shared" si="2051"/>
        <v>0</v>
      </c>
      <c r="CD910" s="12">
        <f t="shared" si="2051"/>
        <v>0</v>
      </c>
      <c r="CE910" s="12">
        <f t="shared" si="2051"/>
        <v>0</v>
      </c>
      <c r="CF910" s="12">
        <f t="shared" si="2051"/>
        <v>0</v>
      </c>
      <c r="CG910" s="12">
        <f t="shared" si="2051"/>
        <v>0</v>
      </c>
      <c r="CH910" s="12">
        <f t="shared" si="2051"/>
        <v>0</v>
      </c>
      <c r="CI910" s="12">
        <f t="shared" si="2051"/>
        <v>0</v>
      </c>
      <c r="CJ910" s="12">
        <f t="shared" si="2051"/>
        <v>0</v>
      </c>
      <c r="CK910" s="12">
        <f t="shared" si="2051"/>
        <v>0</v>
      </c>
      <c r="CL910" s="12">
        <f t="shared" si="2051"/>
        <v>0</v>
      </c>
      <c r="CM910" s="12">
        <f t="shared" si="2051"/>
        <v>0</v>
      </c>
      <c r="CN910" s="12">
        <f t="shared" si="2051"/>
        <v>0</v>
      </c>
      <c r="CO910" s="12">
        <f t="shared" si="2051"/>
        <v>0</v>
      </c>
      <c r="CP910" s="12">
        <f t="shared" si="2051"/>
        <v>0</v>
      </c>
      <c r="CQ910" s="12">
        <f t="shared" si="2051"/>
        <v>0</v>
      </c>
      <c r="CR910" s="12">
        <f t="shared" si="2051"/>
        <v>0</v>
      </c>
      <c r="CS910" s="12">
        <f t="shared" si="2051"/>
        <v>0</v>
      </c>
      <c r="CT910" s="12">
        <f t="shared" si="2051"/>
        <v>0</v>
      </c>
      <c r="CU910" s="12">
        <f t="shared" si="2051"/>
        <v>0</v>
      </c>
      <c r="CV910" s="12">
        <f t="shared" si="2051"/>
        <v>0</v>
      </c>
      <c r="CW910" s="12">
        <f t="shared" si="2051"/>
        <v>0</v>
      </c>
      <c r="CX910" s="12">
        <f t="shared" si="2051"/>
        <v>0</v>
      </c>
      <c r="CY910" s="12">
        <f t="shared" si="2051"/>
        <v>0</v>
      </c>
      <c r="CZ910" s="12">
        <f t="shared" si="2051"/>
        <v>0</v>
      </c>
      <c r="DA910" s="12">
        <f t="shared" si="2051"/>
        <v>0</v>
      </c>
      <c r="DB910" s="12">
        <f t="shared" si="2051"/>
        <v>0</v>
      </c>
      <c r="DC910" s="12">
        <f t="shared" si="2051"/>
        <v>0</v>
      </c>
      <c r="DD910" s="12">
        <f t="shared" si="2051"/>
        <v>0</v>
      </c>
      <c r="DE910" s="12">
        <f t="shared" si="2051"/>
        <v>0</v>
      </c>
      <c r="DF910" s="12">
        <f t="shared" si="2051"/>
        <v>0</v>
      </c>
      <c r="DG910" s="12">
        <f t="shared" si="2051"/>
        <v>0</v>
      </c>
      <c r="DH910" s="12">
        <f t="shared" si="2051"/>
        <v>0</v>
      </c>
      <c r="DI910" s="12">
        <f t="shared" si="2051"/>
        <v>0</v>
      </c>
      <c r="DJ910" s="12">
        <f t="shared" si="2051"/>
        <v>0</v>
      </c>
      <c r="DK910" s="12">
        <f t="shared" si="2051"/>
        <v>0</v>
      </c>
      <c r="DL910" s="12">
        <f t="shared" si="2051"/>
        <v>0</v>
      </c>
      <c r="DM910" s="12">
        <f t="shared" si="2051"/>
        <v>0</v>
      </c>
      <c r="DN910" s="12">
        <f t="shared" si="2051"/>
        <v>0</v>
      </c>
      <c r="DO910" s="12">
        <f t="shared" si="2051"/>
        <v>0</v>
      </c>
      <c r="DP910" s="12">
        <f t="shared" si="2051"/>
        <v>0</v>
      </c>
      <c r="DQ910" s="12">
        <f t="shared" si="2051"/>
        <v>0</v>
      </c>
      <c r="DR910" s="12">
        <f t="shared" si="2051"/>
        <v>0</v>
      </c>
      <c r="DS910" s="12">
        <f t="shared" si="2051"/>
        <v>0</v>
      </c>
      <c r="DT910" s="12">
        <f t="shared" si="2051"/>
        <v>0</v>
      </c>
      <c r="DU910" s="12">
        <f t="shared" si="2051"/>
        <v>0</v>
      </c>
      <c r="DV910" s="12">
        <f t="shared" si="2051"/>
        <v>0</v>
      </c>
      <c r="DW910" s="12">
        <f t="shared" si="2051"/>
        <v>0</v>
      </c>
      <c r="DX910" s="12">
        <f t="shared" si="2051"/>
        <v>0</v>
      </c>
      <c r="DY910" s="12">
        <f t="shared" si="2051"/>
        <v>0</v>
      </c>
      <c r="EB910" s="116">
        <f t="shared" si="2034"/>
        <v>909</v>
      </c>
      <c r="EC910" s="2" t="str">
        <f t="shared" si="2052"/>
        <v>Phase 5</v>
      </c>
      <c r="ED910" s="2" t="str">
        <f t="shared" si="2053"/>
        <v>75' Wide</v>
      </c>
      <c r="EE910" s="33" t="str">
        <f>EE912</f>
        <v>Cash</v>
      </c>
      <c r="EF910" s="2" t="str">
        <f>EF912</f>
        <v>Property Taxes</v>
      </c>
    </row>
    <row r="912" spans="2:136" x14ac:dyDescent="0.3">
      <c r="B912" s="18" t="s">
        <v>56</v>
      </c>
      <c r="C912" s="18"/>
      <c r="D912" s="18"/>
      <c r="E912" s="18"/>
      <c r="F912" s="18"/>
      <c r="G912" s="23">
        <f>SUM(G890:G911)</f>
        <v>-3722107.8631251017</v>
      </c>
      <c r="H912" s="18"/>
      <c r="I912" s="19">
        <f t="shared" ref="I912:AN912" si="2054">SUM(I890:I911)</f>
        <v>-8000</v>
      </c>
      <c r="J912" s="19">
        <f t="shared" si="2054"/>
        <v>-8400.0000000000018</v>
      </c>
      <c r="K912" s="19">
        <f t="shared" si="2054"/>
        <v>-12879.166666666668</v>
      </c>
      <c r="L912" s="19">
        <f t="shared" si="2054"/>
        <v>-15483.333333333332</v>
      </c>
      <c r="M912" s="19">
        <f t="shared" si="2054"/>
        <v>-18400.000000000007</v>
      </c>
      <c r="N912" s="19">
        <f t="shared" si="2054"/>
        <v>-21941.666666666679</v>
      </c>
      <c r="O912" s="19">
        <f t="shared" si="2054"/>
        <v>-27358.333333333336</v>
      </c>
      <c r="P912" s="19">
        <f t="shared" si="2054"/>
        <v>-31275</v>
      </c>
      <c r="Q912" s="19">
        <f t="shared" si="2054"/>
        <v>-41728.055555555577</v>
      </c>
      <c r="R912" s="19">
        <f t="shared" si="2054"/>
        <v>-50429.027777777781</v>
      </c>
      <c r="S912" s="19">
        <f t="shared" si="2054"/>
        <v>-58533.62032691374</v>
      </c>
      <c r="T912" s="19">
        <f t="shared" si="2054"/>
        <v>-71611.666666666672</v>
      </c>
      <c r="U912" s="19">
        <f t="shared" si="2054"/>
        <v>-94284.583333333343</v>
      </c>
      <c r="V912" s="19">
        <f t="shared" si="2054"/>
        <v>-108357.5</v>
      </c>
      <c r="W912" s="19">
        <f t="shared" si="2054"/>
        <v>-98051.25</v>
      </c>
      <c r="X912" s="19">
        <f t="shared" si="2054"/>
        <v>-87145</v>
      </c>
      <c r="Y912" s="19">
        <f t="shared" si="2054"/>
        <v>-75938.750000000015</v>
      </c>
      <c r="Z912" s="19">
        <f t="shared" si="2054"/>
        <v>-64732.500000000007</v>
      </c>
      <c r="AA912" s="19">
        <f t="shared" si="2054"/>
        <v>-53526.25</v>
      </c>
      <c r="AB912" s="19">
        <f t="shared" si="2054"/>
        <v>-42320</v>
      </c>
      <c r="AC912" s="19">
        <f t="shared" si="2054"/>
        <v>-50152.222222222219</v>
      </c>
      <c r="AD912" s="19">
        <f t="shared" si="2054"/>
        <v>-56251.111111111109</v>
      </c>
      <c r="AE912" s="19">
        <f t="shared" si="2054"/>
        <v>-61281.086340831847</v>
      </c>
      <c r="AF912" s="19">
        <f t="shared" si="2054"/>
        <v>-69817.786858715001</v>
      </c>
      <c r="AG912" s="19">
        <f t="shared" si="2054"/>
        <v>-90604.583333333343</v>
      </c>
      <c r="AH912" s="19">
        <f t="shared" si="2054"/>
        <v>-103477.5</v>
      </c>
      <c r="AI912" s="19">
        <f t="shared" si="2054"/>
        <v>-92271.25</v>
      </c>
      <c r="AJ912" s="19">
        <f t="shared" si="2054"/>
        <v>-81065</v>
      </c>
      <c r="AK912" s="19">
        <f t="shared" si="2054"/>
        <v>-69858.750000000015</v>
      </c>
      <c r="AL912" s="19">
        <f t="shared" si="2054"/>
        <v>-58652.500000000007</v>
      </c>
      <c r="AM912" s="19">
        <f t="shared" si="2054"/>
        <v>-47446.25</v>
      </c>
      <c r="AN912" s="19">
        <f t="shared" si="2054"/>
        <v>-36240</v>
      </c>
      <c r="AO912" s="19">
        <f t="shared" ref="AO912:BT912" si="2055">SUM(AO890:AO911)</f>
        <v>-44072.222222222219</v>
      </c>
      <c r="AP912" s="19">
        <f t="shared" si="2055"/>
        <v>-50171.111111111109</v>
      </c>
      <c r="AQ912" s="19">
        <f t="shared" si="2055"/>
        <v>-55201.086340831847</v>
      </c>
      <c r="AR912" s="19">
        <f t="shared" si="2055"/>
        <v>-63737.786858715001</v>
      </c>
      <c r="AS912" s="19">
        <f t="shared" si="2055"/>
        <v>-84524.583333333343</v>
      </c>
      <c r="AT912" s="19">
        <f t="shared" si="2055"/>
        <v>-97397.5</v>
      </c>
      <c r="AU912" s="19">
        <f t="shared" si="2055"/>
        <v>-86191.25</v>
      </c>
      <c r="AV912" s="19">
        <f t="shared" si="2055"/>
        <v>-74985</v>
      </c>
      <c r="AW912" s="19">
        <f t="shared" si="2055"/>
        <v>-63778.750000000007</v>
      </c>
      <c r="AX912" s="19">
        <f t="shared" si="2055"/>
        <v>-52572.500000000007</v>
      </c>
      <c r="AY912" s="19">
        <f t="shared" si="2055"/>
        <v>-41366.25</v>
      </c>
      <c r="AZ912" s="19">
        <f t="shared" si="2055"/>
        <v>-30159.999999999996</v>
      </c>
      <c r="BA912" s="19">
        <f t="shared" si="2055"/>
        <v>-37992.222222222219</v>
      </c>
      <c r="BB912" s="19">
        <f t="shared" si="2055"/>
        <v>-44091.111111111109</v>
      </c>
      <c r="BC912" s="19">
        <f t="shared" si="2055"/>
        <v>-49121.086340831847</v>
      </c>
      <c r="BD912" s="19">
        <f t="shared" si="2055"/>
        <v>-57657.786858715001</v>
      </c>
      <c r="BE912" s="19">
        <f t="shared" si="2055"/>
        <v>-78444.583333333343</v>
      </c>
      <c r="BF912" s="19">
        <f t="shared" si="2055"/>
        <v>-91317.5</v>
      </c>
      <c r="BG912" s="19">
        <f t="shared" si="2055"/>
        <v>-80111.25</v>
      </c>
      <c r="BH912" s="19">
        <f t="shared" si="2055"/>
        <v>-68905</v>
      </c>
      <c r="BI912" s="19">
        <f t="shared" si="2055"/>
        <v>-57698.750000000007</v>
      </c>
      <c r="BJ912" s="19">
        <f t="shared" si="2055"/>
        <v>-46492.500000000007</v>
      </c>
      <c r="BK912" s="19">
        <f t="shared" si="2055"/>
        <v>-35286.25</v>
      </c>
      <c r="BL912" s="19">
        <f t="shared" si="2055"/>
        <v>-24079.999999999996</v>
      </c>
      <c r="BM912" s="19">
        <f t="shared" si="2055"/>
        <v>-31912.222222222219</v>
      </c>
      <c r="BN912" s="19">
        <f t="shared" si="2055"/>
        <v>-38011.111111111109</v>
      </c>
      <c r="BO912" s="19">
        <f t="shared" si="2055"/>
        <v>-43041.086340831847</v>
      </c>
      <c r="BP912" s="19">
        <f t="shared" si="2055"/>
        <v>-51577.786858715001</v>
      </c>
      <c r="BQ912" s="19">
        <f t="shared" si="2055"/>
        <v>-64364.583333333336</v>
      </c>
      <c r="BR912" s="19">
        <f t="shared" si="2055"/>
        <v>-77237.5</v>
      </c>
      <c r="BS912" s="19">
        <f t="shared" si="2055"/>
        <v>-64364.583333333336</v>
      </c>
      <c r="BT912" s="19">
        <f t="shared" si="2055"/>
        <v>-51491.666666666672</v>
      </c>
      <c r="BU912" s="19">
        <f t="shared" ref="BU912:CZ912" si="2056">SUM(BU890:BU911)</f>
        <v>-38618.750000000007</v>
      </c>
      <c r="BV912" s="19">
        <f t="shared" si="2056"/>
        <v>-25745.833333333339</v>
      </c>
      <c r="BW912" s="19">
        <f t="shared" si="2056"/>
        <v>-12872.91666666667</v>
      </c>
      <c r="BX912" s="19">
        <f t="shared" si="2056"/>
        <v>0</v>
      </c>
      <c r="BY912" s="19">
        <f t="shared" si="2056"/>
        <v>0</v>
      </c>
      <c r="BZ912" s="19">
        <f t="shared" si="2056"/>
        <v>0</v>
      </c>
      <c r="CA912" s="19">
        <f t="shared" si="2056"/>
        <v>0</v>
      </c>
      <c r="CB912" s="19">
        <f t="shared" si="2056"/>
        <v>0</v>
      </c>
      <c r="CC912" s="19">
        <f t="shared" si="2056"/>
        <v>0</v>
      </c>
      <c r="CD912" s="19">
        <f t="shared" si="2056"/>
        <v>0</v>
      </c>
      <c r="CE912" s="19">
        <f t="shared" si="2056"/>
        <v>0</v>
      </c>
      <c r="CF912" s="19">
        <f t="shared" si="2056"/>
        <v>0</v>
      </c>
      <c r="CG912" s="19">
        <f t="shared" si="2056"/>
        <v>0</v>
      </c>
      <c r="CH912" s="19">
        <f t="shared" si="2056"/>
        <v>0</v>
      </c>
      <c r="CI912" s="19">
        <f t="shared" si="2056"/>
        <v>0</v>
      </c>
      <c r="CJ912" s="19">
        <f t="shared" si="2056"/>
        <v>0</v>
      </c>
      <c r="CK912" s="19">
        <f t="shared" si="2056"/>
        <v>0</v>
      </c>
      <c r="CL912" s="19">
        <f t="shared" si="2056"/>
        <v>0</v>
      </c>
      <c r="CM912" s="19">
        <f t="shared" si="2056"/>
        <v>0</v>
      </c>
      <c r="CN912" s="19">
        <f t="shared" si="2056"/>
        <v>0</v>
      </c>
      <c r="CO912" s="19">
        <f t="shared" si="2056"/>
        <v>0</v>
      </c>
      <c r="CP912" s="19">
        <f t="shared" si="2056"/>
        <v>0</v>
      </c>
      <c r="CQ912" s="19">
        <f t="shared" si="2056"/>
        <v>0</v>
      </c>
      <c r="CR912" s="19">
        <f t="shared" si="2056"/>
        <v>0</v>
      </c>
      <c r="CS912" s="19">
        <f t="shared" si="2056"/>
        <v>0</v>
      </c>
      <c r="CT912" s="19">
        <f t="shared" si="2056"/>
        <v>0</v>
      </c>
      <c r="CU912" s="19">
        <f t="shared" si="2056"/>
        <v>0</v>
      </c>
      <c r="CV912" s="19">
        <f t="shared" si="2056"/>
        <v>0</v>
      </c>
      <c r="CW912" s="19">
        <f t="shared" si="2056"/>
        <v>0</v>
      </c>
      <c r="CX912" s="19">
        <f t="shared" si="2056"/>
        <v>0</v>
      </c>
      <c r="CY912" s="19">
        <f t="shared" si="2056"/>
        <v>0</v>
      </c>
      <c r="CZ912" s="19">
        <f t="shared" si="2056"/>
        <v>0</v>
      </c>
      <c r="DA912" s="19">
        <f t="shared" ref="DA912:DY912" si="2057">SUM(DA890:DA911)</f>
        <v>0</v>
      </c>
      <c r="DB912" s="19">
        <f t="shared" si="2057"/>
        <v>0</v>
      </c>
      <c r="DC912" s="19">
        <f t="shared" si="2057"/>
        <v>0</v>
      </c>
      <c r="DD912" s="19">
        <f t="shared" si="2057"/>
        <v>0</v>
      </c>
      <c r="DE912" s="19">
        <f t="shared" si="2057"/>
        <v>0</v>
      </c>
      <c r="DF912" s="19">
        <f t="shared" si="2057"/>
        <v>0</v>
      </c>
      <c r="DG912" s="19">
        <f t="shared" si="2057"/>
        <v>0</v>
      </c>
      <c r="DH912" s="19">
        <f t="shared" si="2057"/>
        <v>0</v>
      </c>
      <c r="DI912" s="19">
        <f t="shared" si="2057"/>
        <v>0</v>
      </c>
      <c r="DJ912" s="19">
        <f t="shared" si="2057"/>
        <v>0</v>
      </c>
      <c r="DK912" s="19">
        <f t="shared" si="2057"/>
        <v>0</v>
      </c>
      <c r="DL912" s="19">
        <f t="shared" si="2057"/>
        <v>0</v>
      </c>
      <c r="DM912" s="19">
        <f t="shared" si="2057"/>
        <v>0</v>
      </c>
      <c r="DN912" s="19">
        <f t="shared" si="2057"/>
        <v>0</v>
      </c>
      <c r="DO912" s="19">
        <f t="shared" si="2057"/>
        <v>0</v>
      </c>
      <c r="DP912" s="19">
        <f t="shared" si="2057"/>
        <v>0</v>
      </c>
      <c r="DQ912" s="19">
        <f t="shared" si="2057"/>
        <v>0</v>
      </c>
      <c r="DR912" s="19">
        <f t="shared" si="2057"/>
        <v>0</v>
      </c>
      <c r="DS912" s="19">
        <f t="shared" si="2057"/>
        <v>0</v>
      </c>
      <c r="DT912" s="19">
        <f t="shared" si="2057"/>
        <v>0</v>
      </c>
      <c r="DU912" s="19">
        <f t="shared" si="2057"/>
        <v>0</v>
      </c>
      <c r="DV912" s="19">
        <f t="shared" si="2057"/>
        <v>0</v>
      </c>
      <c r="DW912" s="19">
        <f t="shared" si="2057"/>
        <v>0</v>
      </c>
      <c r="DX912" s="19">
        <f t="shared" si="2057"/>
        <v>0</v>
      </c>
      <c r="DY912" s="19">
        <f t="shared" si="2057"/>
        <v>0</v>
      </c>
      <c r="EB912" s="116">
        <f>ROW(EB912)-ROW($EB$2)+1</f>
        <v>911</v>
      </c>
      <c r="EC912" s="2" t="s">
        <v>0</v>
      </c>
      <c r="ED912" s="2" t="s">
        <v>0</v>
      </c>
      <c r="EE912" s="117" t="s">
        <v>24</v>
      </c>
      <c r="EF912" s="110" t="str">
        <f>CF!$C$47</f>
        <v>Property Taxes</v>
      </c>
    </row>
    <row r="913" spans="1:136" x14ac:dyDescent="0.3">
      <c r="B913" s="144" t="s">
        <v>156</v>
      </c>
      <c r="C913" s="144"/>
      <c r="D913" s="144"/>
      <c r="E913" s="144"/>
      <c r="F913" s="144"/>
    </row>
    <row r="914" spans="1:136" x14ac:dyDescent="0.3">
      <c r="B914" s="144" t="s">
        <v>159</v>
      </c>
      <c r="C914" s="144"/>
      <c r="D914" s="144"/>
      <c r="E914" s="144"/>
      <c r="F914" s="144"/>
    </row>
    <row r="915" spans="1:136" x14ac:dyDescent="0.3">
      <c r="B915" s="144" t="s">
        <v>160</v>
      </c>
      <c r="C915" s="144"/>
      <c r="D915" s="144"/>
      <c r="E915" s="144"/>
      <c r="F915" s="144"/>
    </row>
    <row r="917" spans="1:136" ht="33" x14ac:dyDescent="0.3">
      <c r="A917" s="8" t="s">
        <v>31</v>
      </c>
      <c r="B917" s="4"/>
      <c r="C917" s="4"/>
      <c r="D917" s="9" t="s">
        <v>0</v>
      </c>
      <c r="E917" s="9" t="str">
        <f>Product!$B$5</f>
        <v># Units (Total)</v>
      </c>
      <c r="F917" s="9" t="s">
        <v>247</v>
      </c>
    </row>
    <row r="918" spans="1:136" x14ac:dyDescent="0.3">
      <c r="G918" s="7"/>
      <c r="I918" s="10"/>
      <c r="J918" s="10"/>
      <c r="K918" s="10"/>
      <c r="L918" s="10"/>
      <c r="M918" s="10"/>
      <c r="N918" s="10"/>
      <c r="O918" s="10"/>
      <c r="P918" s="10"/>
      <c r="Q918" s="10"/>
      <c r="R918" s="10"/>
      <c r="S918" s="10"/>
      <c r="T918" s="10"/>
      <c r="U918" s="10"/>
      <c r="V918" s="10"/>
      <c r="W918" s="10"/>
      <c r="X918" s="10"/>
      <c r="Y918" s="10"/>
      <c r="Z918" s="10"/>
      <c r="AA918" s="10"/>
      <c r="AB918" s="10"/>
      <c r="AC918" s="10"/>
      <c r="AD918" s="10"/>
      <c r="AE918" s="10"/>
      <c r="AF918" s="10"/>
      <c r="AG918" s="10"/>
      <c r="AH918" s="10"/>
      <c r="AI918" s="10"/>
      <c r="AJ918" s="10"/>
      <c r="AK918" s="10"/>
      <c r="AL918" s="10"/>
      <c r="AM918" s="10"/>
      <c r="AN918" s="10"/>
      <c r="AO918" s="10"/>
      <c r="AP918" s="10"/>
      <c r="AQ918" s="10"/>
      <c r="AR918" s="10"/>
      <c r="AS918" s="10"/>
      <c r="AT918" s="10"/>
      <c r="AU918" s="10"/>
      <c r="AV918" s="10"/>
      <c r="AW918" s="10"/>
      <c r="AX918" s="10"/>
      <c r="AY918" s="10"/>
      <c r="AZ918" s="10"/>
      <c r="BA918" s="10"/>
      <c r="BB918" s="10"/>
      <c r="BC918" s="10"/>
      <c r="BD918" s="10"/>
      <c r="BE918" s="10"/>
      <c r="BF918" s="10"/>
      <c r="BG918" s="10"/>
      <c r="BH918" s="10"/>
      <c r="BI918" s="10"/>
      <c r="BJ918" s="10"/>
      <c r="BK918" s="10"/>
      <c r="BL918" s="10"/>
      <c r="BM918" s="10"/>
      <c r="BN918" s="10"/>
      <c r="BO918" s="10"/>
      <c r="BP918" s="10"/>
      <c r="BQ918" s="10"/>
      <c r="BR918" s="10"/>
      <c r="BS918" s="10"/>
      <c r="BT918" s="10"/>
      <c r="BU918" s="10"/>
      <c r="BV918" s="10"/>
      <c r="BW918" s="10"/>
      <c r="BX918" s="10"/>
      <c r="BY918" s="10"/>
      <c r="BZ918" s="10"/>
      <c r="CA918" s="10"/>
      <c r="CB918" s="10"/>
      <c r="CC918" s="10"/>
      <c r="CD918" s="10"/>
      <c r="CE918" s="10"/>
      <c r="CF918" s="10"/>
      <c r="CG918" s="10"/>
      <c r="CH918" s="10"/>
      <c r="CI918" s="10"/>
      <c r="CJ918" s="10"/>
      <c r="CK918" s="10"/>
      <c r="CL918" s="10"/>
      <c r="CM918" s="10"/>
      <c r="CN918" s="10"/>
      <c r="CO918" s="10"/>
      <c r="CP918" s="10"/>
      <c r="CQ918" s="10"/>
      <c r="CR918" s="10"/>
      <c r="CS918" s="10"/>
      <c r="CT918" s="10"/>
      <c r="CU918" s="10"/>
      <c r="CV918" s="10"/>
      <c r="CW918" s="10"/>
      <c r="CX918" s="10"/>
      <c r="CY918" s="10"/>
      <c r="CZ918" s="10"/>
      <c r="DA918" s="10"/>
      <c r="DB918" s="10"/>
      <c r="DC918" s="10"/>
      <c r="DD918" s="10"/>
      <c r="DE918" s="10"/>
      <c r="DF918" s="10"/>
      <c r="DG918" s="10"/>
      <c r="DH918" s="10"/>
      <c r="DI918" s="10"/>
      <c r="DJ918" s="10"/>
      <c r="DK918" s="10"/>
      <c r="DL918" s="10"/>
      <c r="DM918" s="10"/>
      <c r="DN918" s="10"/>
      <c r="DO918" s="10"/>
      <c r="DP918" s="10"/>
      <c r="DQ918" s="10"/>
      <c r="DR918" s="10"/>
      <c r="DS918" s="10"/>
      <c r="DT918" s="10"/>
      <c r="DU918" s="10"/>
      <c r="DV918" s="10"/>
      <c r="DW918" s="10"/>
      <c r="DX918" s="10"/>
      <c r="DY918" s="10"/>
    </row>
    <row r="919" spans="1:136" x14ac:dyDescent="0.3">
      <c r="B919" s="2" t="str">
        <f>Product!$D$2</f>
        <v>Phase 1</v>
      </c>
      <c r="C919" s="2" t="str">
        <f>Product!$D$3</f>
        <v>50' Wide</v>
      </c>
      <c r="D919" s="203">
        <f>G892</f>
        <v>-203418.75161838485</v>
      </c>
      <c r="E919" s="128">
        <f>SUMIFS(INDEX(Product!$B$2:$U$97, MATCH(E917, Product!$B$2:$B$97, 0), ), Product!$B$2:$U$2, $B919, Product!$B$3:$U$3, $C919)</f>
        <v>30</v>
      </c>
      <c r="F919" s="203">
        <f>D919/E919</f>
        <v>-6780.6250539461616</v>
      </c>
      <c r="G919" s="11">
        <f>SUM(H919:DZ919)</f>
        <v>-203418.75161838485</v>
      </c>
      <c r="I919" s="12">
        <f t="shared" ref="I919:AN919" si="2058">I163*$F919</f>
        <v>0</v>
      </c>
      <c r="J919" s="12">
        <f t="shared" si="2058"/>
        <v>0</v>
      </c>
      <c r="K919" s="12">
        <f t="shared" si="2058"/>
        <v>0</v>
      </c>
      <c r="L919" s="12">
        <f t="shared" si="2058"/>
        <v>0</v>
      </c>
      <c r="M919" s="12">
        <f t="shared" si="2058"/>
        <v>0</v>
      </c>
      <c r="N919" s="12">
        <f t="shared" si="2058"/>
        <v>0</v>
      </c>
      <c r="O919" s="12">
        <f t="shared" si="2058"/>
        <v>0</v>
      </c>
      <c r="P919" s="12">
        <f t="shared" si="2058"/>
        <v>0</v>
      </c>
      <c r="Q919" s="12">
        <f t="shared" si="2058"/>
        <v>0</v>
      </c>
      <c r="R919" s="12">
        <f t="shared" si="2058"/>
        <v>0</v>
      </c>
      <c r="S919" s="12">
        <f t="shared" si="2058"/>
        <v>0</v>
      </c>
      <c r="T919" s="12">
        <f t="shared" si="2058"/>
        <v>0</v>
      </c>
      <c r="U919" s="12">
        <f t="shared" si="2058"/>
        <v>0</v>
      </c>
      <c r="V919" s="12">
        <f t="shared" si="2058"/>
        <v>0</v>
      </c>
      <c r="W919" s="12">
        <f t="shared" si="2058"/>
        <v>-16951.562634865404</v>
      </c>
      <c r="X919" s="12">
        <f t="shared" si="2058"/>
        <v>-16951.562634865404</v>
      </c>
      <c r="Y919" s="12">
        <f t="shared" si="2058"/>
        <v>-16951.562634865404</v>
      </c>
      <c r="Z919" s="12">
        <f t="shared" si="2058"/>
        <v>-16951.562634865404</v>
      </c>
      <c r="AA919" s="12">
        <f t="shared" si="2058"/>
        <v>-16951.562634865404</v>
      </c>
      <c r="AB919" s="12">
        <f t="shared" si="2058"/>
        <v>-16951.562634865404</v>
      </c>
      <c r="AC919" s="12">
        <f t="shared" si="2058"/>
        <v>-16951.562634865404</v>
      </c>
      <c r="AD919" s="12">
        <f t="shared" si="2058"/>
        <v>-16951.562634865404</v>
      </c>
      <c r="AE919" s="12">
        <f t="shared" si="2058"/>
        <v>-16951.562634865404</v>
      </c>
      <c r="AF919" s="12">
        <f t="shared" si="2058"/>
        <v>-16951.562634865404</v>
      </c>
      <c r="AG919" s="12">
        <f t="shared" si="2058"/>
        <v>-16951.562634865404</v>
      </c>
      <c r="AH919" s="12">
        <f t="shared" si="2058"/>
        <v>-16951.562634865404</v>
      </c>
      <c r="AI919" s="12">
        <f t="shared" si="2058"/>
        <v>0</v>
      </c>
      <c r="AJ919" s="12">
        <f t="shared" si="2058"/>
        <v>0</v>
      </c>
      <c r="AK919" s="12">
        <f t="shared" si="2058"/>
        <v>0</v>
      </c>
      <c r="AL919" s="12">
        <f t="shared" si="2058"/>
        <v>0</v>
      </c>
      <c r="AM919" s="12">
        <f t="shared" si="2058"/>
        <v>0</v>
      </c>
      <c r="AN919" s="12">
        <f t="shared" si="2058"/>
        <v>0</v>
      </c>
      <c r="AO919" s="12">
        <f t="shared" ref="AO919:BT919" si="2059">AO163*$F919</f>
        <v>0</v>
      </c>
      <c r="AP919" s="12">
        <f t="shared" si="2059"/>
        <v>0</v>
      </c>
      <c r="AQ919" s="12">
        <f t="shared" si="2059"/>
        <v>0</v>
      </c>
      <c r="AR919" s="12">
        <f t="shared" si="2059"/>
        <v>0</v>
      </c>
      <c r="AS919" s="12">
        <f t="shared" si="2059"/>
        <v>0</v>
      </c>
      <c r="AT919" s="12">
        <f t="shared" si="2059"/>
        <v>0</v>
      </c>
      <c r="AU919" s="12">
        <f t="shared" si="2059"/>
        <v>0</v>
      </c>
      <c r="AV919" s="12">
        <f t="shared" si="2059"/>
        <v>0</v>
      </c>
      <c r="AW919" s="12">
        <f t="shared" si="2059"/>
        <v>0</v>
      </c>
      <c r="AX919" s="12">
        <f t="shared" si="2059"/>
        <v>0</v>
      </c>
      <c r="AY919" s="12">
        <f t="shared" si="2059"/>
        <v>0</v>
      </c>
      <c r="AZ919" s="12">
        <f t="shared" si="2059"/>
        <v>0</v>
      </c>
      <c r="BA919" s="12">
        <f t="shared" si="2059"/>
        <v>0</v>
      </c>
      <c r="BB919" s="12">
        <f t="shared" si="2059"/>
        <v>0</v>
      </c>
      <c r="BC919" s="12">
        <f t="shared" si="2059"/>
        <v>0</v>
      </c>
      <c r="BD919" s="12">
        <f t="shared" si="2059"/>
        <v>0</v>
      </c>
      <c r="BE919" s="12">
        <f t="shared" si="2059"/>
        <v>0</v>
      </c>
      <c r="BF919" s="12">
        <f t="shared" si="2059"/>
        <v>0</v>
      </c>
      <c r="BG919" s="12">
        <f t="shared" si="2059"/>
        <v>0</v>
      </c>
      <c r="BH919" s="12">
        <f t="shared" si="2059"/>
        <v>0</v>
      </c>
      <c r="BI919" s="12">
        <f t="shared" si="2059"/>
        <v>0</v>
      </c>
      <c r="BJ919" s="12">
        <f t="shared" si="2059"/>
        <v>0</v>
      </c>
      <c r="BK919" s="12">
        <f t="shared" si="2059"/>
        <v>0</v>
      </c>
      <c r="BL919" s="12">
        <f t="shared" si="2059"/>
        <v>0</v>
      </c>
      <c r="BM919" s="12">
        <f t="shared" si="2059"/>
        <v>0</v>
      </c>
      <c r="BN919" s="12">
        <f t="shared" si="2059"/>
        <v>0</v>
      </c>
      <c r="BO919" s="12">
        <f t="shared" si="2059"/>
        <v>0</v>
      </c>
      <c r="BP919" s="12">
        <f t="shared" si="2059"/>
        <v>0</v>
      </c>
      <c r="BQ919" s="12">
        <f t="shared" si="2059"/>
        <v>0</v>
      </c>
      <c r="BR919" s="12">
        <f t="shared" si="2059"/>
        <v>0</v>
      </c>
      <c r="BS919" s="12">
        <f t="shared" si="2059"/>
        <v>0</v>
      </c>
      <c r="BT919" s="12">
        <f t="shared" si="2059"/>
        <v>0</v>
      </c>
      <c r="BU919" s="12">
        <f t="shared" ref="BU919:CZ919" si="2060">BU163*$F919</f>
        <v>0</v>
      </c>
      <c r="BV919" s="12">
        <f t="shared" si="2060"/>
        <v>0</v>
      </c>
      <c r="BW919" s="12">
        <f t="shared" si="2060"/>
        <v>0</v>
      </c>
      <c r="BX919" s="12">
        <f t="shared" si="2060"/>
        <v>0</v>
      </c>
      <c r="BY919" s="12">
        <f t="shared" si="2060"/>
        <v>0</v>
      </c>
      <c r="BZ919" s="12">
        <f t="shared" si="2060"/>
        <v>0</v>
      </c>
      <c r="CA919" s="12">
        <f t="shared" si="2060"/>
        <v>0</v>
      </c>
      <c r="CB919" s="12">
        <f t="shared" si="2060"/>
        <v>0</v>
      </c>
      <c r="CC919" s="12">
        <f t="shared" si="2060"/>
        <v>0</v>
      </c>
      <c r="CD919" s="12">
        <f t="shared" si="2060"/>
        <v>0</v>
      </c>
      <c r="CE919" s="12">
        <f t="shared" si="2060"/>
        <v>0</v>
      </c>
      <c r="CF919" s="12">
        <f t="shared" si="2060"/>
        <v>0</v>
      </c>
      <c r="CG919" s="12">
        <f t="shared" si="2060"/>
        <v>0</v>
      </c>
      <c r="CH919" s="12">
        <f t="shared" si="2060"/>
        <v>0</v>
      </c>
      <c r="CI919" s="12">
        <f t="shared" si="2060"/>
        <v>0</v>
      </c>
      <c r="CJ919" s="12">
        <f t="shared" si="2060"/>
        <v>0</v>
      </c>
      <c r="CK919" s="12">
        <f t="shared" si="2060"/>
        <v>0</v>
      </c>
      <c r="CL919" s="12">
        <f t="shared" si="2060"/>
        <v>0</v>
      </c>
      <c r="CM919" s="12">
        <f t="shared" si="2060"/>
        <v>0</v>
      </c>
      <c r="CN919" s="12">
        <f t="shared" si="2060"/>
        <v>0</v>
      </c>
      <c r="CO919" s="12">
        <f t="shared" si="2060"/>
        <v>0</v>
      </c>
      <c r="CP919" s="12">
        <f t="shared" si="2060"/>
        <v>0</v>
      </c>
      <c r="CQ919" s="12">
        <f t="shared" si="2060"/>
        <v>0</v>
      </c>
      <c r="CR919" s="12">
        <f t="shared" si="2060"/>
        <v>0</v>
      </c>
      <c r="CS919" s="12">
        <f t="shared" si="2060"/>
        <v>0</v>
      </c>
      <c r="CT919" s="12">
        <f t="shared" si="2060"/>
        <v>0</v>
      </c>
      <c r="CU919" s="12">
        <f t="shared" si="2060"/>
        <v>0</v>
      </c>
      <c r="CV919" s="12">
        <f t="shared" si="2060"/>
        <v>0</v>
      </c>
      <c r="CW919" s="12">
        <f t="shared" si="2060"/>
        <v>0</v>
      </c>
      <c r="CX919" s="12">
        <f t="shared" si="2060"/>
        <v>0</v>
      </c>
      <c r="CY919" s="12">
        <f t="shared" si="2060"/>
        <v>0</v>
      </c>
      <c r="CZ919" s="12">
        <f t="shared" si="2060"/>
        <v>0</v>
      </c>
      <c r="DA919" s="12">
        <f t="shared" ref="DA919:DY919" si="2061">DA163*$F919</f>
        <v>0</v>
      </c>
      <c r="DB919" s="12">
        <f t="shared" si="2061"/>
        <v>0</v>
      </c>
      <c r="DC919" s="12">
        <f t="shared" si="2061"/>
        <v>0</v>
      </c>
      <c r="DD919" s="12">
        <f t="shared" si="2061"/>
        <v>0</v>
      </c>
      <c r="DE919" s="12">
        <f t="shared" si="2061"/>
        <v>0</v>
      </c>
      <c r="DF919" s="12">
        <f t="shared" si="2061"/>
        <v>0</v>
      </c>
      <c r="DG919" s="12">
        <f t="shared" si="2061"/>
        <v>0</v>
      </c>
      <c r="DH919" s="12">
        <f t="shared" si="2061"/>
        <v>0</v>
      </c>
      <c r="DI919" s="12">
        <f t="shared" si="2061"/>
        <v>0</v>
      </c>
      <c r="DJ919" s="12">
        <f t="shared" si="2061"/>
        <v>0</v>
      </c>
      <c r="DK919" s="12">
        <f t="shared" si="2061"/>
        <v>0</v>
      </c>
      <c r="DL919" s="12">
        <f t="shared" si="2061"/>
        <v>0</v>
      </c>
      <c r="DM919" s="12">
        <f t="shared" si="2061"/>
        <v>0</v>
      </c>
      <c r="DN919" s="12">
        <f t="shared" si="2061"/>
        <v>0</v>
      </c>
      <c r="DO919" s="12">
        <f t="shared" si="2061"/>
        <v>0</v>
      </c>
      <c r="DP919" s="12">
        <f t="shared" si="2061"/>
        <v>0</v>
      </c>
      <c r="DQ919" s="12">
        <f t="shared" si="2061"/>
        <v>0</v>
      </c>
      <c r="DR919" s="12">
        <f t="shared" si="2061"/>
        <v>0</v>
      </c>
      <c r="DS919" s="12">
        <f t="shared" si="2061"/>
        <v>0</v>
      </c>
      <c r="DT919" s="12">
        <f t="shared" si="2061"/>
        <v>0</v>
      </c>
      <c r="DU919" s="12">
        <f t="shared" si="2061"/>
        <v>0</v>
      </c>
      <c r="DV919" s="12">
        <f t="shared" si="2061"/>
        <v>0</v>
      </c>
      <c r="DW919" s="12">
        <f t="shared" si="2061"/>
        <v>0</v>
      </c>
      <c r="DX919" s="12">
        <f t="shared" si="2061"/>
        <v>0</v>
      </c>
      <c r="DY919" s="12">
        <f t="shared" si="2061"/>
        <v>0</v>
      </c>
      <c r="EB919" s="116">
        <f>ROW(EB919)-ROW($EB$2)+1</f>
        <v>918</v>
      </c>
      <c r="EC919" s="2" t="str">
        <f>B919</f>
        <v>Phase 1</v>
      </c>
      <c r="ED919" s="2" t="str">
        <f>C919</f>
        <v>50' Wide</v>
      </c>
      <c r="EE919" s="33" t="str">
        <f>EE939</f>
        <v>GAAP</v>
      </c>
      <c r="EF919" s="2" t="str">
        <f>EF939</f>
        <v>Property Taxes</v>
      </c>
    </row>
    <row r="920" spans="1:136" x14ac:dyDescent="0.3">
      <c r="B920" s="2" t="str">
        <f>Product!$E$2</f>
        <v>Phase 1</v>
      </c>
      <c r="C920" s="2" t="str">
        <f>Product!$E$3</f>
        <v>60' Wide</v>
      </c>
      <c r="D920" s="203">
        <f t="shared" ref="D920:D937" si="2062">G893</f>
        <v>-227551.92790095485</v>
      </c>
      <c r="E920" s="128">
        <f>SUMIFS(INDEX(Product!$B$2:$U$97, MATCH(E917, Product!$B$2:$B$97, 0), ), Product!$B$2:$U$2, $B920, Product!$B$3:$U$3, $C920)</f>
        <v>30</v>
      </c>
      <c r="F920" s="203">
        <f t="shared" ref="F920:F937" si="2063">D920/E920</f>
        <v>-7585.0642633651614</v>
      </c>
      <c r="G920" s="11">
        <f>SUM(H920:DZ920)</f>
        <v>-227551.92790095485</v>
      </c>
      <c r="I920" s="12">
        <f t="shared" ref="I920:AN920" si="2064">I164*$F920</f>
        <v>0</v>
      </c>
      <c r="J920" s="12">
        <f t="shared" si="2064"/>
        <v>0</v>
      </c>
      <c r="K920" s="12">
        <f t="shared" si="2064"/>
        <v>0</v>
      </c>
      <c r="L920" s="12">
        <f t="shared" si="2064"/>
        <v>0</v>
      </c>
      <c r="M920" s="12">
        <f t="shared" si="2064"/>
        <v>0</v>
      </c>
      <c r="N920" s="12">
        <f t="shared" si="2064"/>
        <v>0</v>
      </c>
      <c r="O920" s="12">
        <f t="shared" si="2064"/>
        <v>0</v>
      </c>
      <c r="P920" s="12">
        <f t="shared" si="2064"/>
        <v>0</v>
      </c>
      <c r="Q920" s="12">
        <f t="shared" si="2064"/>
        <v>0</v>
      </c>
      <c r="R920" s="12">
        <f t="shared" si="2064"/>
        <v>0</v>
      </c>
      <c r="S920" s="12">
        <f t="shared" si="2064"/>
        <v>0</v>
      </c>
      <c r="T920" s="12">
        <f t="shared" si="2064"/>
        <v>0</v>
      </c>
      <c r="U920" s="12">
        <f t="shared" si="2064"/>
        <v>0</v>
      </c>
      <c r="V920" s="12">
        <f t="shared" si="2064"/>
        <v>0</v>
      </c>
      <c r="W920" s="12">
        <f t="shared" si="2064"/>
        <v>-18962.660658412904</v>
      </c>
      <c r="X920" s="12">
        <f t="shared" si="2064"/>
        <v>-18962.660658412904</v>
      </c>
      <c r="Y920" s="12">
        <f t="shared" si="2064"/>
        <v>-18962.660658412904</v>
      </c>
      <c r="Z920" s="12">
        <f t="shared" si="2064"/>
        <v>-18962.660658412904</v>
      </c>
      <c r="AA920" s="12">
        <f t="shared" si="2064"/>
        <v>-18962.660658412904</v>
      </c>
      <c r="AB920" s="12">
        <f t="shared" si="2064"/>
        <v>-18962.660658412904</v>
      </c>
      <c r="AC920" s="12">
        <f t="shared" si="2064"/>
        <v>-18962.660658412904</v>
      </c>
      <c r="AD920" s="12">
        <f t="shared" si="2064"/>
        <v>-18962.660658412904</v>
      </c>
      <c r="AE920" s="12">
        <f t="shared" si="2064"/>
        <v>-18962.660658412904</v>
      </c>
      <c r="AF920" s="12">
        <f t="shared" si="2064"/>
        <v>-18962.660658412904</v>
      </c>
      <c r="AG920" s="12">
        <f t="shared" si="2064"/>
        <v>-18962.660658412904</v>
      </c>
      <c r="AH920" s="12">
        <f t="shared" si="2064"/>
        <v>-18962.660658412904</v>
      </c>
      <c r="AI920" s="12">
        <f t="shared" si="2064"/>
        <v>0</v>
      </c>
      <c r="AJ920" s="12">
        <f t="shared" si="2064"/>
        <v>0</v>
      </c>
      <c r="AK920" s="12">
        <f t="shared" si="2064"/>
        <v>0</v>
      </c>
      <c r="AL920" s="12">
        <f t="shared" si="2064"/>
        <v>0</v>
      </c>
      <c r="AM920" s="12">
        <f t="shared" si="2064"/>
        <v>0</v>
      </c>
      <c r="AN920" s="12">
        <f t="shared" si="2064"/>
        <v>0</v>
      </c>
      <c r="AO920" s="12">
        <f t="shared" ref="AO920:BT920" si="2065">AO164*$F920</f>
        <v>0</v>
      </c>
      <c r="AP920" s="12">
        <f t="shared" si="2065"/>
        <v>0</v>
      </c>
      <c r="AQ920" s="12">
        <f t="shared" si="2065"/>
        <v>0</v>
      </c>
      <c r="AR920" s="12">
        <f t="shared" si="2065"/>
        <v>0</v>
      </c>
      <c r="AS920" s="12">
        <f t="shared" si="2065"/>
        <v>0</v>
      </c>
      <c r="AT920" s="12">
        <f t="shared" si="2065"/>
        <v>0</v>
      </c>
      <c r="AU920" s="12">
        <f t="shared" si="2065"/>
        <v>0</v>
      </c>
      <c r="AV920" s="12">
        <f t="shared" si="2065"/>
        <v>0</v>
      </c>
      <c r="AW920" s="12">
        <f t="shared" si="2065"/>
        <v>0</v>
      </c>
      <c r="AX920" s="12">
        <f t="shared" si="2065"/>
        <v>0</v>
      </c>
      <c r="AY920" s="12">
        <f t="shared" si="2065"/>
        <v>0</v>
      </c>
      <c r="AZ920" s="12">
        <f t="shared" si="2065"/>
        <v>0</v>
      </c>
      <c r="BA920" s="12">
        <f t="shared" si="2065"/>
        <v>0</v>
      </c>
      <c r="BB920" s="12">
        <f t="shared" si="2065"/>
        <v>0</v>
      </c>
      <c r="BC920" s="12">
        <f t="shared" si="2065"/>
        <v>0</v>
      </c>
      <c r="BD920" s="12">
        <f t="shared" si="2065"/>
        <v>0</v>
      </c>
      <c r="BE920" s="12">
        <f t="shared" si="2065"/>
        <v>0</v>
      </c>
      <c r="BF920" s="12">
        <f t="shared" si="2065"/>
        <v>0</v>
      </c>
      <c r="BG920" s="12">
        <f t="shared" si="2065"/>
        <v>0</v>
      </c>
      <c r="BH920" s="12">
        <f t="shared" si="2065"/>
        <v>0</v>
      </c>
      <c r="BI920" s="12">
        <f t="shared" si="2065"/>
        <v>0</v>
      </c>
      <c r="BJ920" s="12">
        <f t="shared" si="2065"/>
        <v>0</v>
      </c>
      <c r="BK920" s="12">
        <f t="shared" si="2065"/>
        <v>0</v>
      </c>
      <c r="BL920" s="12">
        <f t="shared" si="2065"/>
        <v>0</v>
      </c>
      <c r="BM920" s="12">
        <f t="shared" si="2065"/>
        <v>0</v>
      </c>
      <c r="BN920" s="12">
        <f t="shared" si="2065"/>
        <v>0</v>
      </c>
      <c r="BO920" s="12">
        <f t="shared" si="2065"/>
        <v>0</v>
      </c>
      <c r="BP920" s="12">
        <f t="shared" si="2065"/>
        <v>0</v>
      </c>
      <c r="BQ920" s="12">
        <f t="shared" si="2065"/>
        <v>0</v>
      </c>
      <c r="BR920" s="12">
        <f t="shared" si="2065"/>
        <v>0</v>
      </c>
      <c r="BS920" s="12">
        <f t="shared" si="2065"/>
        <v>0</v>
      </c>
      <c r="BT920" s="12">
        <f t="shared" si="2065"/>
        <v>0</v>
      </c>
      <c r="BU920" s="12">
        <f t="shared" ref="BU920:CZ920" si="2066">BU164*$F920</f>
        <v>0</v>
      </c>
      <c r="BV920" s="12">
        <f t="shared" si="2066"/>
        <v>0</v>
      </c>
      <c r="BW920" s="12">
        <f t="shared" si="2066"/>
        <v>0</v>
      </c>
      <c r="BX920" s="12">
        <f t="shared" si="2066"/>
        <v>0</v>
      </c>
      <c r="BY920" s="12">
        <f t="shared" si="2066"/>
        <v>0</v>
      </c>
      <c r="BZ920" s="12">
        <f t="shared" si="2066"/>
        <v>0</v>
      </c>
      <c r="CA920" s="12">
        <f t="shared" si="2066"/>
        <v>0</v>
      </c>
      <c r="CB920" s="12">
        <f t="shared" si="2066"/>
        <v>0</v>
      </c>
      <c r="CC920" s="12">
        <f t="shared" si="2066"/>
        <v>0</v>
      </c>
      <c r="CD920" s="12">
        <f t="shared" si="2066"/>
        <v>0</v>
      </c>
      <c r="CE920" s="12">
        <f t="shared" si="2066"/>
        <v>0</v>
      </c>
      <c r="CF920" s="12">
        <f t="shared" si="2066"/>
        <v>0</v>
      </c>
      <c r="CG920" s="12">
        <f t="shared" si="2066"/>
        <v>0</v>
      </c>
      <c r="CH920" s="12">
        <f t="shared" si="2066"/>
        <v>0</v>
      </c>
      <c r="CI920" s="12">
        <f t="shared" si="2066"/>
        <v>0</v>
      </c>
      <c r="CJ920" s="12">
        <f t="shared" si="2066"/>
        <v>0</v>
      </c>
      <c r="CK920" s="12">
        <f t="shared" si="2066"/>
        <v>0</v>
      </c>
      <c r="CL920" s="12">
        <f t="shared" si="2066"/>
        <v>0</v>
      </c>
      <c r="CM920" s="12">
        <f t="shared" si="2066"/>
        <v>0</v>
      </c>
      <c r="CN920" s="12">
        <f t="shared" si="2066"/>
        <v>0</v>
      </c>
      <c r="CO920" s="12">
        <f t="shared" si="2066"/>
        <v>0</v>
      </c>
      <c r="CP920" s="12">
        <f t="shared" si="2066"/>
        <v>0</v>
      </c>
      <c r="CQ920" s="12">
        <f t="shared" si="2066"/>
        <v>0</v>
      </c>
      <c r="CR920" s="12">
        <f t="shared" si="2066"/>
        <v>0</v>
      </c>
      <c r="CS920" s="12">
        <f t="shared" si="2066"/>
        <v>0</v>
      </c>
      <c r="CT920" s="12">
        <f t="shared" si="2066"/>
        <v>0</v>
      </c>
      <c r="CU920" s="12">
        <f t="shared" si="2066"/>
        <v>0</v>
      </c>
      <c r="CV920" s="12">
        <f t="shared" si="2066"/>
        <v>0</v>
      </c>
      <c r="CW920" s="12">
        <f t="shared" si="2066"/>
        <v>0</v>
      </c>
      <c r="CX920" s="12">
        <f t="shared" si="2066"/>
        <v>0</v>
      </c>
      <c r="CY920" s="12">
        <f t="shared" si="2066"/>
        <v>0</v>
      </c>
      <c r="CZ920" s="12">
        <f t="shared" si="2066"/>
        <v>0</v>
      </c>
      <c r="DA920" s="12">
        <f t="shared" ref="DA920:DY920" si="2067">DA164*$F920</f>
        <v>0</v>
      </c>
      <c r="DB920" s="12">
        <f t="shared" si="2067"/>
        <v>0</v>
      </c>
      <c r="DC920" s="12">
        <f t="shared" si="2067"/>
        <v>0</v>
      </c>
      <c r="DD920" s="12">
        <f t="shared" si="2067"/>
        <v>0</v>
      </c>
      <c r="DE920" s="12">
        <f t="shared" si="2067"/>
        <v>0</v>
      </c>
      <c r="DF920" s="12">
        <f t="shared" si="2067"/>
        <v>0</v>
      </c>
      <c r="DG920" s="12">
        <f t="shared" si="2067"/>
        <v>0</v>
      </c>
      <c r="DH920" s="12">
        <f t="shared" si="2067"/>
        <v>0</v>
      </c>
      <c r="DI920" s="12">
        <f t="shared" si="2067"/>
        <v>0</v>
      </c>
      <c r="DJ920" s="12">
        <f t="shared" si="2067"/>
        <v>0</v>
      </c>
      <c r="DK920" s="12">
        <f t="shared" si="2067"/>
        <v>0</v>
      </c>
      <c r="DL920" s="12">
        <f t="shared" si="2067"/>
        <v>0</v>
      </c>
      <c r="DM920" s="12">
        <f t="shared" si="2067"/>
        <v>0</v>
      </c>
      <c r="DN920" s="12">
        <f t="shared" si="2067"/>
        <v>0</v>
      </c>
      <c r="DO920" s="12">
        <f t="shared" si="2067"/>
        <v>0</v>
      </c>
      <c r="DP920" s="12">
        <f t="shared" si="2067"/>
        <v>0</v>
      </c>
      <c r="DQ920" s="12">
        <f t="shared" si="2067"/>
        <v>0</v>
      </c>
      <c r="DR920" s="12">
        <f t="shared" si="2067"/>
        <v>0</v>
      </c>
      <c r="DS920" s="12">
        <f t="shared" si="2067"/>
        <v>0</v>
      </c>
      <c r="DT920" s="12">
        <f t="shared" si="2067"/>
        <v>0</v>
      </c>
      <c r="DU920" s="12">
        <f t="shared" si="2067"/>
        <v>0</v>
      </c>
      <c r="DV920" s="12">
        <f t="shared" si="2067"/>
        <v>0</v>
      </c>
      <c r="DW920" s="12">
        <f t="shared" si="2067"/>
        <v>0</v>
      </c>
      <c r="DX920" s="12">
        <f t="shared" si="2067"/>
        <v>0</v>
      </c>
      <c r="DY920" s="12">
        <f t="shared" si="2067"/>
        <v>0</v>
      </c>
      <c r="EB920" s="116">
        <f t="shared" ref="EB920:EB937" si="2068">ROW(EB920)-ROW($EB$2)+1</f>
        <v>919</v>
      </c>
      <c r="EC920" s="2" t="str">
        <f t="shared" ref="EC920:EC921" si="2069">B920</f>
        <v>Phase 1</v>
      </c>
      <c r="ED920" s="2" t="str">
        <f t="shared" ref="ED920:ED921" si="2070">C920</f>
        <v>60' Wide</v>
      </c>
      <c r="EE920" s="33" t="str">
        <f>EE939</f>
        <v>GAAP</v>
      </c>
      <c r="EF920" s="2" t="str">
        <f>EF939</f>
        <v>Property Taxes</v>
      </c>
    </row>
    <row r="921" spans="1:136" x14ac:dyDescent="0.3">
      <c r="B921" s="2" t="str">
        <f>Product!$F$2</f>
        <v>Phase 1</v>
      </c>
      <c r="C921" s="2" t="str">
        <f>Product!$F$3</f>
        <v>75' Wide</v>
      </c>
      <c r="D921" s="203">
        <f t="shared" si="2062"/>
        <v>-170345.02414090739</v>
      </c>
      <c r="E921" s="128">
        <f>SUMIFS(INDEX(Product!$B$2:$U$97, MATCH(E917, Product!$B$2:$B$97, 0), ), Product!$B$2:$U$2, $B921, Product!$B$3:$U$3, $C921)</f>
        <v>20</v>
      </c>
      <c r="F921" s="203">
        <f t="shared" si="2063"/>
        <v>-8517.2512070453704</v>
      </c>
      <c r="G921" s="11">
        <f>SUM(H921:DZ921)</f>
        <v>-170345.02414090742</v>
      </c>
      <c r="I921" s="12">
        <f t="shared" ref="I921:AN921" si="2071">I165*$F921</f>
        <v>0</v>
      </c>
      <c r="J921" s="12">
        <f t="shared" si="2071"/>
        <v>0</v>
      </c>
      <c r="K921" s="12">
        <f t="shared" si="2071"/>
        <v>0</v>
      </c>
      <c r="L921" s="12">
        <f t="shared" si="2071"/>
        <v>0</v>
      </c>
      <c r="M921" s="12">
        <f t="shared" si="2071"/>
        <v>0</v>
      </c>
      <c r="N921" s="12">
        <f t="shared" si="2071"/>
        <v>0</v>
      </c>
      <c r="O921" s="12">
        <f t="shared" si="2071"/>
        <v>0</v>
      </c>
      <c r="P921" s="12">
        <f t="shared" si="2071"/>
        <v>0</v>
      </c>
      <c r="Q921" s="12">
        <f t="shared" si="2071"/>
        <v>0</v>
      </c>
      <c r="R921" s="12">
        <f t="shared" si="2071"/>
        <v>0</v>
      </c>
      <c r="S921" s="12">
        <f t="shared" si="2071"/>
        <v>0</v>
      </c>
      <c r="T921" s="12">
        <f t="shared" si="2071"/>
        <v>0</v>
      </c>
      <c r="U921" s="12">
        <f t="shared" si="2071"/>
        <v>0</v>
      </c>
      <c r="V921" s="12">
        <f t="shared" si="2071"/>
        <v>0</v>
      </c>
      <c r="W921" s="12">
        <f t="shared" si="2071"/>
        <v>-14195.418678408951</v>
      </c>
      <c r="X921" s="12">
        <f t="shared" si="2071"/>
        <v>-14195.418678408951</v>
      </c>
      <c r="Y921" s="12">
        <f t="shared" si="2071"/>
        <v>-14195.418678408951</v>
      </c>
      <c r="Z921" s="12">
        <f t="shared" si="2071"/>
        <v>-14195.418678408951</v>
      </c>
      <c r="AA921" s="12">
        <f t="shared" si="2071"/>
        <v>-14195.418678408951</v>
      </c>
      <c r="AB921" s="12">
        <f t="shared" si="2071"/>
        <v>-14195.418678408951</v>
      </c>
      <c r="AC921" s="12">
        <f t="shared" si="2071"/>
        <v>-14195.418678408951</v>
      </c>
      <c r="AD921" s="12">
        <f t="shared" si="2071"/>
        <v>-14195.418678408951</v>
      </c>
      <c r="AE921" s="12">
        <f t="shared" si="2071"/>
        <v>-14195.418678408951</v>
      </c>
      <c r="AF921" s="12">
        <f t="shared" si="2071"/>
        <v>-14195.418678408951</v>
      </c>
      <c r="AG921" s="12">
        <f t="shared" si="2071"/>
        <v>-14195.418678408951</v>
      </c>
      <c r="AH921" s="12">
        <f t="shared" si="2071"/>
        <v>-14195.418678408951</v>
      </c>
      <c r="AI921" s="12">
        <f t="shared" si="2071"/>
        <v>0</v>
      </c>
      <c r="AJ921" s="12">
        <f t="shared" si="2071"/>
        <v>0</v>
      </c>
      <c r="AK921" s="12">
        <f t="shared" si="2071"/>
        <v>0</v>
      </c>
      <c r="AL921" s="12">
        <f t="shared" si="2071"/>
        <v>0</v>
      </c>
      <c r="AM921" s="12">
        <f t="shared" si="2071"/>
        <v>0</v>
      </c>
      <c r="AN921" s="12">
        <f t="shared" si="2071"/>
        <v>0</v>
      </c>
      <c r="AO921" s="12">
        <f t="shared" ref="AO921:BT921" si="2072">AO165*$F921</f>
        <v>0</v>
      </c>
      <c r="AP921" s="12">
        <f t="shared" si="2072"/>
        <v>0</v>
      </c>
      <c r="AQ921" s="12">
        <f t="shared" si="2072"/>
        <v>0</v>
      </c>
      <c r="AR921" s="12">
        <f t="shared" si="2072"/>
        <v>0</v>
      </c>
      <c r="AS921" s="12">
        <f t="shared" si="2072"/>
        <v>0</v>
      </c>
      <c r="AT921" s="12">
        <f t="shared" si="2072"/>
        <v>0</v>
      </c>
      <c r="AU921" s="12">
        <f t="shared" si="2072"/>
        <v>0</v>
      </c>
      <c r="AV921" s="12">
        <f t="shared" si="2072"/>
        <v>0</v>
      </c>
      <c r="AW921" s="12">
        <f t="shared" si="2072"/>
        <v>0</v>
      </c>
      <c r="AX921" s="12">
        <f t="shared" si="2072"/>
        <v>0</v>
      </c>
      <c r="AY921" s="12">
        <f t="shared" si="2072"/>
        <v>0</v>
      </c>
      <c r="AZ921" s="12">
        <f t="shared" si="2072"/>
        <v>0</v>
      </c>
      <c r="BA921" s="12">
        <f t="shared" si="2072"/>
        <v>0</v>
      </c>
      <c r="BB921" s="12">
        <f t="shared" si="2072"/>
        <v>0</v>
      </c>
      <c r="BC921" s="12">
        <f t="shared" si="2072"/>
        <v>0</v>
      </c>
      <c r="BD921" s="12">
        <f t="shared" si="2072"/>
        <v>0</v>
      </c>
      <c r="BE921" s="12">
        <f t="shared" si="2072"/>
        <v>0</v>
      </c>
      <c r="BF921" s="12">
        <f t="shared" si="2072"/>
        <v>0</v>
      </c>
      <c r="BG921" s="12">
        <f t="shared" si="2072"/>
        <v>0</v>
      </c>
      <c r="BH921" s="12">
        <f t="shared" si="2072"/>
        <v>0</v>
      </c>
      <c r="BI921" s="12">
        <f t="shared" si="2072"/>
        <v>0</v>
      </c>
      <c r="BJ921" s="12">
        <f t="shared" si="2072"/>
        <v>0</v>
      </c>
      <c r="BK921" s="12">
        <f t="shared" si="2072"/>
        <v>0</v>
      </c>
      <c r="BL921" s="12">
        <f t="shared" si="2072"/>
        <v>0</v>
      </c>
      <c r="BM921" s="12">
        <f t="shared" si="2072"/>
        <v>0</v>
      </c>
      <c r="BN921" s="12">
        <f t="shared" si="2072"/>
        <v>0</v>
      </c>
      <c r="BO921" s="12">
        <f t="shared" si="2072"/>
        <v>0</v>
      </c>
      <c r="BP921" s="12">
        <f t="shared" si="2072"/>
        <v>0</v>
      </c>
      <c r="BQ921" s="12">
        <f t="shared" si="2072"/>
        <v>0</v>
      </c>
      <c r="BR921" s="12">
        <f t="shared" si="2072"/>
        <v>0</v>
      </c>
      <c r="BS921" s="12">
        <f t="shared" si="2072"/>
        <v>0</v>
      </c>
      <c r="BT921" s="12">
        <f t="shared" si="2072"/>
        <v>0</v>
      </c>
      <c r="BU921" s="12">
        <f t="shared" ref="BU921:CZ921" si="2073">BU165*$F921</f>
        <v>0</v>
      </c>
      <c r="BV921" s="12">
        <f t="shared" si="2073"/>
        <v>0</v>
      </c>
      <c r="BW921" s="12">
        <f t="shared" si="2073"/>
        <v>0</v>
      </c>
      <c r="BX921" s="12">
        <f t="shared" si="2073"/>
        <v>0</v>
      </c>
      <c r="BY921" s="12">
        <f t="shared" si="2073"/>
        <v>0</v>
      </c>
      <c r="BZ921" s="12">
        <f t="shared" si="2073"/>
        <v>0</v>
      </c>
      <c r="CA921" s="12">
        <f t="shared" si="2073"/>
        <v>0</v>
      </c>
      <c r="CB921" s="12">
        <f t="shared" si="2073"/>
        <v>0</v>
      </c>
      <c r="CC921" s="12">
        <f t="shared" si="2073"/>
        <v>0</v>
      </c>
      <c r="CD921" s="12">
        <f t="shared" si="2073"/>
        <v>0</v>
      </c>
      <c r="CE921" s="12">
        <f t="shared" si="2073"/>
        <v>0</v>
      </c>
      <c r="CF921" s="12">
        <f t="shared" si="2073"/>
        <v>0</v>
      </c>
      <c r="CG921" s="12">
        <f t="shared" si="2073"/>
        <v>0</v>
      </c>
      <c r="CH921" s="12">
        <f t="shared" si="2073"/>
        <v>0</v>
      </c>
      <c r="CI921" s="12">
        <f t="shared" si="2073"/>
        <v>0</v>
      </c>
      <c r="CJ921" s="12">
        <f t="shared" si="2073"/>
        <v>0</v>
      </c>
      <c r="CK921" s="12">
        <f t="shared" si="2073"/>
        <v>0</v>
      </c>
      <c r="CL921" s="12">
        <f t="shared" si="2073"/>
        <v>0</v>
      </c>
      <c r="CM921" s="12">
        <f t="shared" si="2073"/>
        <v>0</v>
      </c>
      <c r="CN921" s="12">
        <f t="shared" si="2073"/>
        <v>0</v>
      </c>
      <c r="CO921" s="12">
        <f t="shared" si="2073"/>
        <v>0</v>
      </c>
      <c r="CP921" s="12">
        <f t="shared" si="2073"/>
        <v>0</v>
      </c>
      <c r="CQ921" s="12">
        <f t="shared" si="2073"/>
        <v>0</v>
      </c>
      <c r="CR921" s="12">
        <f t="shared" si="2073"/>
        <v>0</v>
      </c>
      <c r="CS921" s="12">
        <f t="shared" si="2073"/>
        <v>0</v>
      </c>
      <c r="CT921" s="12">
        <f t="shared" si="2073"/>
        <v>0</v>
      </c>
      <c r="CU921" s="12">
        <f t="shared" si="2073"/>
        <v>0</v>
      </c>
      <c r="CV921" s="12">
        <f t="shared" si="2073"/>
        <v>0</v>
      </c>
      <c r="CW921" s="12">
        <f t="shared" si="2073"/>
        <v>0</v>
      </c>
      <c r="CX921" s="12">
        <f t="shared" si="2073"/>
        <v>0</v>
      </c>
      <c r="CY921" s="12">
        <f t="shared" si="2073"/>
        <v>0</v>
      </c>
      <c r="CZ921" s="12">
        <f t="shared" si="2073"/>
        <v>0</v>
      </c>
      <c r="DA921" s="12">
        <f t="shared" ref="DA921:DY921" si="2074">DA165*$F921</f>
        <v>0</v>
      </c>
      <c r="DB921" s="12">
        <f t="shared" si="2074"/>
        <v>0</v>
      </c>
      <c r="DC921" s="12">
        <f t="shared" si="2074"/>
        <v>0</v>
      </c>
      <c r="DD921" s="12">
        <f t="shared" si="2074"/>
        <v>0</v>
      </c>
      <c r="DE921" s="12">
        <f t="shared" si="2074"/>
        <v>0</v>
      </c>
      <c r="DF921" s="12">
        <f t="shared" si="2074"/>
        <v>0</v>
      </c>
      <c r="DG921" s="12">
        <f t="shared" si="2074"/>
        <v>0</v>
      </c>
      <c r="DH921" s="12">
        <f t="shared" si="2074"/>
        <v>0</v>
      </c>
      <c r="DI921" s="12">
        <f t="shared" si="2074"/>
        <v>0</v>
      </c>
      <c r="DJ921" s="12">
        <f t="shared" si="2074"/>
        <v>0</v>
      </c>
      <c r="DK921" s="12">
        <f t="shared" si="2074"/>
        <v>0</v>
      </c>
      <c r="DL921" s="12">
        <f t="shared" si="2074"/>
        <v>0</v>
      </c>
      <c r="DM921" s="12">
        <f t="shared" si="2074"/>
        <v>0</v>
      </c>
      <c r="DN921" s="12">
        <f t="shared" si="2074"/>
        <v>0</v>
      </c>
      <c r="DO921" s="12">
        <f t="shared" si="2074"/>
        <v>0</v>
      </c>
      <c r="DP921" s="12">
        <f t="shared" si="2074"/>
        <v>0</v>
      </c>
      <c r="DQ921" s="12">
        <f t="shared" si="2074"/>
        <v>0</v>
      </c>
      <c r="DR921" s="12">
        <f t="shared" si="2074"/>
        <v>0</v>
      </c>
      <c r="DS921" s="12">
        <f t="shared" si="2074"/>
        <v>0</v>
      </c>
      <c r="DT921" s="12">
        <f t="shared" si="2074"/>
        <v>0</v>
      </c>
      <c r="DU921" s="12">
        <f t="shared" si="2074"/>
        <v>0</v>
      </c>
      <c r="DV921" s="12">
        <f t="shared" si="2074"/>
        <v>0</v>
      </c>
      <c r="DW921" s="12">
        <f t="shared" si="2074"/>
        <v>0</v>
      </c>
      <c r="DX921" s="12">
        <f t="shared" si="2074"/>
        <v>0</v>
      </c>
      <c r="DY921" s="12">
        <f t="shared" si="2074"/>
        <v>0</v>
      </c>
      <c r="EB921" s="116">
        <f t="shared" si="2068"/>
        <v>920</v>
      </c>
      <c r="EC921" s="2" t="str">
        <f t="shared" si="2069"/>
        <v>Phase 1</v>
      </c>
      <c r="ED921" s="2" t="str">
        <f t="shared" si="2070"/>
        <v>75' Wide</v>
      </c>
      <c r="EE921" s="33" t="str">
        <f>EE939</f>
        <v>GAAP</v>
      </c>
      <c r="EF921" s="2" t="str">
        <f>EF939</f>
        <v>Property Taxes</v>
      </c>
    </row>
    <row r="922" spans="1:136" x14ac:dyDescent="0.3">
      <c r="D922" s="203"/>
      <c r="E922" s="128"/>
      <c r="F922" s="203"/>
      <c r="G922" s="13"/>
      <c r="I922" s="12"/>
      <c r="J922" s="12"/>
      <c r="K922" s="12"/>
      <c r="L922" s="12"/>
      <c r="M922" s="12"/>
      <c r="N922" s="12"/>
      <c r="O922" s="12"/>
      <c r="P922" s="12"/>
      <c r="Q922" s="12"/>
      <c r="R922" s="12"/>
      <c r="S922" s="12"/>
      <c r="T922" s="12"/>
      <c r="U922" s="12"/>
      <c r="V922" s="12"/>
      <c r="W922" s="12"/>
      <c r="X922" s="12"/>
      <c r="Y922" s="12"/>
      <c r="Z922" s="12"/>
      <c r="AA922" s="12"/>
      <c r="AB922" s="12"/>
      <c r="AC922" s="12"/>
      <c r="AD922" s="12"/>
      <c r="AE922" s="12"/>
      <c r="AF922" s="12"/>
      <c r="AG922" s="12"/>
      <c r="AH922" s="12"/>
      <c r="AI922" s="12"/>
      <c r="AJ922" s="12"/>
      <c r="AK922" s="12"/>
      <c r="AL922" s="12"/>
      <c r="AM922" s="12"/>
      <c r="AN922" s="12"/>
      <c r="AO922" s="12"/>
      <c r="AP922" s="12"/>
      <c r="AQ922" s="12"/>
      <c r="AR922" s="12"/>
      <c r="AS922" s="12"/>
      <c r="AT922" s="12"/>
      <c r="AU922" s="12"/>
      <c r="AV922" s="12"/>
      <c r="AW922" s="12"/>
      <c r="AX922" s="12"/>
      <c r="AY922" s="12"/>
      <c r="AZ922" s="12"/>
      <c r="BA922" s="12"/>
      <c r="BB922" s="12"/>
      <c r="BC922" s="12"/>
      <c r="BD922" s="12"/>
      <c r="BE922" s="12"/>
      <c r="BF922" s="12"/>
      <c r="BG922" s="12"/>
      <c r="BH922" s="12"/>
      <c r="BI922" s="12"/>
      <c r="BJ922" s="12"/>
      <c r="BK922" s="12"/>
      <c r="BL922" s="12"/>
      <c r="BM922" s="12"/>
      <c r="BN922" s="12"/>
      <c r="BO922" s="12"/>
      <c r="BP922" s="12"/>
      <c r="BQ922" s="12"/>
      <c r="BR922" s="12"/>
      <c r="BS922" s="12"/>
      <c r="BT922" s="12"/>
      <c r="BU922" s="12"/>
      <c r="BV922" s="12"/>
      <c r="BW922" s="12"/>
      <c r="BX922" s="12"/>
      <c r="BY922" s="12"/>
      <c r="BZ922" s="12"/>
      <c r="CA922" s="12"/>
      <c r="CB922" s="12"/>
      <c r="CC922" s="12"/>
      <c r="CD922" s="12"/>
      <c r="CE922" s="12"/>
      <c r="CF922" s="12"/>
      <c r="CG922" s="12"/>
      <c r="CH922" s="12"/>
      <c r="CI922" s="12"/>
      <c r="CJ922" s="12"/>
      <c r="CK922" s="12"/>
      <c r="CL922" s="12"/>
      <c r="CM922" s="12"/>
      <c r="CN922" s="12"/>
      <c r="CO922" s="12"/>
      <c r="CP922" s="12"/>
      <c r="CQ922" s="12"/>
      <c r="CR922" s="12"/>
      <c r="CS922" s="12"/>
      <c r="CT922" s="12"/>
      <c r="CU922" s="12"/>
      <c r="CV922" s="12"/>
      <c r="CW922" s="12"/>
      <c r="CX922" s="12"/>
      <c r="CY922" s="12"/>
      <c r="CZ922" s="12"/>
      <c r="DA922" s="12"/>
      <c r="DB922" s="12"/>
      <c r="DC922" s="12"/>
      <c r="DD922" s="12"/>
      <c r="DE922" s="12"/>
      <c r="DF922" s="12"/>
      <c r="DG922" s="12"/>
      <c r="DH922" s="12"/>
      <c r="DI922" s="12"/>
      <c r="DJ922" s="12"/>
      <c r="DK922" s="12"/>
      <c r="DL922" s="12"/>
      <c r="DM922" s="12"/>
      <c r="DN922" s="12"/>
      <c r="DO922" s="12"/>
      <c r="DP922" s="12"/>
      <c r="DQ922" s="12"/>
      <c r="DR922" s="12"/>
      <c r="DS922" s="12"/>
      <c r="DT922" s="12"/>
      <c r="DU922" s="12"/>
      <c r="DV922" s="12"/>
      <c r="DW922" s="12"/>
      <c r="DX922" s="12"/>
      <c r="DY922" s="12"/>
      <c r="EE922" s="33"/>
    </row>
    <row r="923" spans="1:136" x14ac:dyDescent="0.3">
      <c r="B923" s="2" t="str">
        <f>Product!$G$2</f>
        <v>Phase 2</v>
      </c>
      <c r="C923" s="2" t="str">
        <f>Product!$G$3</f>
        <v>50' Wide</v>
      </c>
      <c r="D923" s="203">
        <f t="shared" si="2062"/>
        <v>-225936.56342719964</v>
      </c>
      <c r="E923" s="128">
        <f>SUMIFS(INDEX(Product!$B$2:$U$97, MATCH(E917, Product!$B$2:$B$97, 0), ), Product!$B$2:$U$2, $B923, Product!$B$3:$U$3, $C923)</f>
        <v>30</v>
      </c>
      <c r="F923" s="203">
        <f t="shared" si="2063"/>
        <v>-7531.2187809066545</v>
      </c>
      <c r="G923" s="11">
        <f>SUM(H923:DZ923)</f>
        <v>-225936.56342719958</v>
      </c>
      <c r="I923" s="12">
        <f t="shared" ref="I923:AN923" si="2075">I167*$F923</f>
        <v>0</v>
      </c>
      <c r="J923" s="12">
        <f t="shared" si="2075"/>
        <v>0</v>
      </c>
      <c r="K923" s="12">
        <f t="shared" si="2075"/>
        <v>0</v>
      </c>
      <c r="L923" s="12">
        <f t="shared" si="2075"/>
        <v>0</v>
      </c>
      <c r="M923" s="12">
        <f t="shared" si="2075"/>
        <v>0</v>
      </c>
      <c r="N923" s="12">
        <f t="shared" si="2075"/>
        <v>0</v>
      </c>
      <c r="O923" s="12">
        <f t="shared" si="2075"/>
        <v>0</v>
      </c>
      <c r="P923" s="12">
        <f t="shared" si="2075"/>
        <v>0</v>
      </c>
      <c r="Q923" s="12">
        <f t="shared" si="2075"/>
        <v>0</v>
      </c>
      <c r="R923" s="12">
        <f t="shared" si="2075"/>
        <v>0</v>
      </c>
      <c r="S923" s="12">
        <f t="shared" si="2075"/>
        <v>0</v>
      </c>
      <c r="T923" s="12">
        <f t="shared" si="2075"/>
        <v>0</v>
      </c>
      <c r="U923" s="12">
        <f t="shared" si="2075"/>
        <v>0</v>
      </c>
      <c r="V923" s="12">
        <f t="shared" si="2075"/>
        <v>0</v>
      </c>
      <c r="W923" s="12">
        <f t="shared" si="2075"/>
        <v>0</v>
      </c>
      <c r="X923" s="12">
        <f t="shared" si="2075"/>
        <v>0</v>
      </c>
      <c r="Y923" s="12">
        <f t="shared" si="2075"/>
        <v>0</v>
      </c>
      <c r="Z923" s="12">
        <f t="shared" si="2075"/>
        <v>0</v>
      </c>
      <c r="AA923" s="12">
        <f t="shared" si="2075"/>
        <v>0</v>
      </c>
      <c r="AB923" s="12">
        <f t="shared" si="2075"/>
        <v>0</v>
      </c>
      <c r="AC923" s="12">
        <f t="shared" si="2075"/>
        <v>0</v>
      </c>
      <c r="AD923" s="12">
        <f t="shared" si="2075"/>
        <v>0</v>
      </c>
      <c r="AE923" s="12">
        <f t="shared" si="2075"/>
        <v>0</v>
      </c>
      <c r="AF923" s="12">
        <f t="shared" si="2075"/>
        <v>0</v>
      </c>
      <c r="AG923" s="12">
        <f t="shared" si="2075"/>
        <v>0</v>
      </c>
      <c r="AH923" s="12">
        <f t="shared" si="2075"/>
        <v>0</v>
      </c>
      <c r="AI923" s="12">
        <f t="shared" si="2075"/>
        <v>-18828.046952266635</v>
      </c>
      <c r="AJ923" s="12">
        <f t="shared" si="2075"/>
        <v>-18828.046952266635</v>
      </c>
      <c r="AK923" s="12">
        <f t="shared" si="2075"/>
        <v>-18828.046952266635</v>
      </c>
      <c r="AL923" s="12">
        <f t="shared" si="2075"/>
        <v>-18828.046952266635</v>
      </c>
      <c r="AM923" s="12">
        <f t="shared" si="2075"/>
        <v>-18828.046952266635</v>
      </c>
      <c r="AN923" s="12">
        <f t="shared" si="2075"/>
        <v>-18828.046952266635</v>
      </c>
      <c r="AO923" s="12">
        <f t="shared" ref="AO923:BT923" si="2076">AO167*$F923</f>
        <v>-18828.046952266635</v>
      </c>
      <c r="AP923" s="12">
        <f t="shared" si="2076"/>
        <v>-18828.046952266635</v>
      </c>
      <c r="AQ923" s="12">
        <f t="shared" si="2076"/>
        <v>-18828.046952266635</v>
      </c>
      <c r="AR923" s="12">
        <f t="shared" si="2076"/>
        <v>-18828.046952266635</v>
      </c>
      <c r="AS923" s="12">
        <f t="shared" si="2076"/>
        <v>-18828.046952266635</v>
      </c>
      <c r="AT923" s="12">
        <f t="shared" si="2076"/>
        <v>-18828.046952266635</v>
      </c>
      <c r="AU923" s="12">
        <f t="shared" si="2076"/>
        <v>0</v>
      </c>
      <c r="AV923" s="12">
        <f t="shared" si="2076"/>
        <v>0</v>
      </c>
      <c r="AW923" s="12">
        <f t="shared" si="2076"/>
        <v>0</v>
      </c>
      <c r="AX923" s="12">
        <f t="shared" si="2076"/>
        <v>0</v>
      </c>
      <c r="AY923" s="12">
        <f t="shared" si="2076"/>
        <v>0</v>
      </c>
      <c r="AZ923" s="12">
        <f t="shared" si="2076"/>
        <v>0</v>
      </c>
      <c r="BA923" s="12">
        <f t="shared" si="2076"/>
        <v>0</v>
      </c>
      <c r="BB923" s="12">
        <f t="shared" si="2076"/>
        <v>0</v>
      </c>
      <c r="BC923" s="12">
        <f t="shared" si="2076"/>
        <v>0</v>
      </c>
      <c r="BD923" s="12">
        <f t="shared" si="2076"/>
        <v>0</v>
      </c>
      <c r="BE923" s="12">
        <f t="shared" si="2076"/>
        <v>0</v>
      </c>
      <c r="BF923" s="12">
        <f t="shared" si="2076"/>
        <v>0</v>
      </c>
      <c r="BG923" s="12">
        <f t="shared" si="2076"/>
        <v>0</v>
      </c>
      <c r="BH923" s="12">
        <f t="shared" si="2076"/>
        <v>0</v>
      </c>
      <c r="BI923" s="12">
        <f t="shared" si="2076"/>
        <v>0</v>
      </c>
      <c r="BJ923" s="12">
        <f t="shared" si="2076"/>
        <v>0</v>
      </c>
      <c r="BK923" s="12">
        <f t="shared" si="2076"/>
        <v>0</v>
      </c>
      <c r="BL923" s="12">
        <f t="shared" si="2076"/>
        <v>0</v>
      </c>
      <c r="BM923" s="12">
        <f t="shared" si="2076"/>
        <v>0</v>
      </c>
      <c r="BN923" s="12">
        <f t="shared" si="2076"/>
        <v>0</v>
      </c>
      <c r="BO923" s="12">
        <f t="shared" si="2076"/>
        <v>0</v>
      </c>
      <c r="BP923" s="12">
        <f t="shared" si="2076"/>
        <v>0</v>
      </c>
      <c r="BQ923" s="12">
        <f t="shared" si="2076"/>
        <v>0</v>
      </c>
      <c r="BR923" s="12">
        <f t="shared" si="2076"/>
        <v>0</v>
      </c>
      <c r="BS923" s="12">
        <f t="shared" si="2076"/>
        <v>0</v>
      </c>
      <c r="BT923" s="12">
        <f t="shared" si="2076"/>
        <v>0</v>
      </c>
      <c r="BU923" s="12">
        <f t="shared" ref="BU923:CZ923" si="2077">BU167*$F923</f>
        <v>0</v>
      </c>
      <c r="BV923" s="12">
        <f t="shared" si="2077"/>
        <v>0</v>
      </c>
      <c r="BW923" s="12">
        <f t="shared" si="2077"/>
        <v>0</v>
      </c>
      <c r="BX923" s="12">
        <f t="shared" si="2077"/>
        <v>0</v>
      </c>
      <c r="BY923" s="12">
        <f t="shared" si="2077"/>
        <v>0</v>
      </c>
      <c r="BZ923" s="12">
        <f t="shared" si="2077"/>
        <v>0</v>
      </c>
      <c r="CA923" s="12">
        <f t="shared" si="2077"/>
        <v>0</v>
      </c>
      <c r="CB923" s="12">
        <f t="shared" si="2077"/>
        <v>0</v>
      </c>
      <c r="CC923" s="12">
        <f t="shared" si="2077"/>
        <v>0</v>
      </c>
      <c r="CD923" s="12">
        <f t="shared" si="2077"/>
        <v>0</v>
      </c>
      <c r="CE923" s="12">
        <f t="shared" si="2077"/>
        <v>0</v>
      </c>
      <c r="CF923" s="12">
        <f t="shared" si="2077"/>
        <v>0</v>
      </c>
      <c r="CG923" s="12">
        <f t="shared" si="2077"/>
        <v>0</v>
      </c>
      <c r="CH923" s="12">
        <f t="shared" si="2077"/>
        <v>0</v>
      </c>
      <c r="CI923" s="12">
        <f t="shared" si="2077"/>
        <v>0</v>
      </c>
      <c r="CJ923" s="12">
        <f t="shared" si="2077"/>
        <v>0</v>
      </c>
      <c r="CK923" s="12">
        <f t="shared" si="2077"/>
        <v>0</v>
      </c>
      <c r="CL923" s="12">
        <f t="shared" si="2077"/>
        <v>0</v>
      </c>
      <c r="CM923" s="12">
        <f t="shared" si="2077"/>
        <v>0</v>
      </c>
      <c r="CN923" s="12">
        <f t="shared" si="2077"/>
        <v>0</v>
      </c>
      <c r="CO923" s="12">
        <f t="shared" si="2077"/>
        <v>0</v>
      </c>
      <c r="CP923" s="12">
        <f t="shared" si="2077"/>
        <v>0</v>
      </c>
      <c r="CQ923" s="12">
        <f t="shared" si="2077"/>
        <v>0</v>
      </c>
      <c r="CR923" s="12">
        <f t="shared" si="2077"/>
        <v>0</v>
      </c>
      <c r="CS923" s="12">
        <f t="shared" si="2077"/>
        <v>0</v>
      </c>
      <c r="CT923" s="12">
        <f t="shared" si="2077"/>
        <v>0</v>
      </c>
      <c r="CU923" s="12">
        <f t="shared" si="2077"/>
        <v>0</v>
      </c>
      <c r="CV923" s="12">
        <f t="shared" si="2077"/>
        <v>0</v>
      </c>
      <c r="CW923" s="12">
        <f t="shared" si="2077"/>
        <v>0</v>
      </c>
      <c r="CX923" s="12">
        <f t="shared" si="2077"/>
        <v>0</v>
      </c>
      <c r="CY923" s="12">
        <f t="shared" si="2077"/>
        <v>0</v>
      </c>
      <c r="CZ923" s="12">
        <f t="shared" si="2077"/>
        <v>0</v>
      </c>
      <c r="DA923" s="12">
        <f t="shared" ref="DA923:DY923" si="2078">DA167*$F923</f>
        <v>0</v>
      </c>
      <c r="DB923" s="12">
        <f t="shared" si="2078"/>
        <v>0</v>
      </c>
      <c r="DC923" s="12">
        <f t="shared" si="2078"/>
        <v>0</v>
      </c>
      <c r="DD923" s="12">
        <f t="shared" si="2078"/>
        <v>0</v>
      </c>
      <c r="DE923" s="12">
        <f t="shared" si="2078"/>
        <v>0</v>
      </c>
      <c r="DF923" s="12">
        <f t="shared" si="2078"/>
        <v>0</v>
      </c>
      <c r="DG923" s="12">
        <f t="shared" si="2078"/>
        <v>0</v>
      </c>
      <c r="DH923" s="12">
        <f t="shared" si="2078"/>
        <v>0</v>
      </c>
      <c r="DI923" s="12">
        <f t="shared" si="2078"/>
        <v>0</v>
      </c>
      <c r="DJ923" s="12">
        <f t="shared" si="2078"/>
        <v>0</v>
      </c>
      <c r="DK923" s="12">
        <f t="shared" si="2078"/>
        <v>0</v>
      </c>
      <c r="DL923" s="12">
        <f t="shared" si="2078"/>
        <v>0</v>
      </c>
      <c r="DM923" s="12">
        <f t="shared" si="2078"/>
        <v>0</v>
      </c>
      <c r="DN923" s="12">
        <f t="shared" si="2078"/>
        <v>0</v>
      </c>
      <c r="DO923" s="12">
        <f t="shared" si="2078"/>
        <v>0</v>
      </c>
      <c r="DP923" s="12">
        <f t="shared" si="2078"/>
        <v>0</v>
      </c>
      <c r="DQ923" s="12">
        <f t="shared" si="2078"/>
        <v>0</v>
      </c>
      <c r="DR923" s="12">
        <f t="shared" si="2078"/>
        <v>0</v>
      </c>
      <c r="DS923" s="12">
        <f t="shared" si="2078"/>
        <v>0</v>
      </c>
      <c r="DT923" s="12">
        <f t="shared" si="2078"/>
        <v>0</v>
      </c>
      <c r="DU923" s="12">
        <f t="shared" si="2078"/>
        <v>0</v>
      </c>
      <c r="DV923" s="12">
        <f t="shared" si="2078"/>
        <v>0</v>
      </c>
      <c r="DW923" s="12">
        <f t="shared" si="2078"/>
        <v>0</v>
      </c>
      <c r="DX923" s="12">
        <f t="shared" si="2078"/>
        <v>0</v>
      </c>
      <c r="DY923" s="12">
        <f t="shared" si="2078"/>
        <v>0</v>
      </c>
      <c r="EB923" s="116">
        <f t="shared" si="2068"/>
        <v>922</v>
      </c>
      <c r="EC923" s="2" t="str">
        <f t="shared" ref="EC923:EC925" si="2079">B923</f>
        <v>Phase 2</v>
      </c>
      <c r="ED923" s="2" t="str">
        <f t="shared" ref="ED923:ED925" si="2080">C923</f>
        <v>50' Wide</v>
      </c>
      <c r="EE923" s="33" t="str">
        <f>EE939</f>
        <v>GAAP</v>
      </c>
      <c r="EF923" s="2" t="str">
        <f>EF939</f>
        <v>Property Taxes</v>
      </c>
    </row>
    <row r="924" spans="1:136" x14ac:dyDescent="0.3">
      <c r="B924" s="2" t="str">
        <f>Product!$H$2</f>
        <v>Phase 2</v>
      </c>
      <c r="C924" s="2" t="str">
        <f>Product!$H$3</f>
        <v>60' Wide</v>
      </c>
      <c r="D924" s="203">
        <f t="shared" si="2062"/>
        <v>-254151.44137400875</v>
      </c>
      <c r="E924" s="128">
        <f>SUMIFS(INDEX(Product!$B$2:$U$97, MATCH(E917, Product!$B$2:$B$97, 0), ), Product!$B$2:$U$2, $B924, Product!$B$3:$U$3, $C924)</f>
        <v>30</v>
      </c>
      <c r="F924" s="203">
        <f t="shared" si="2063"/>
        <v>-8471.7147124669591</v>
      </c>
      <c r="G924" s="11">
        <f>SUM(H924:DZ924)</f>
        <v>-254151.44137400881</v>
      </c>
      <c r="I924" s="12">
        <f t="shared" ref="I924:AN924" si="2081">I168*$F924</f>
        <v>0</v>
      </c>
      <c r="J924" s="12">
        <f t="shared" si="2081"/>
        <v>0</v>
      </c>
      <c r="K924" s="12">
        <f t="shared" si="2081"/>
        <v>0</v>
      </c>
      <c r="L924" s="12">
        <f t="shared" si="2081"/>
        <v>0</v>
      </c>
      <c r="M924" s="12">
        <f t="shared" si="2081"/>
        <v>0</v>
      </c>
      <c r="N924" s="12">
        <f t="shared" si="2081"/>
        <v>0</v>
      </c>
      <c r="O924" s="12">
        <f t="shared" si="2081"/>
        <v>0</v>
      </c>
      <c r="P924" s="12">
        <f t="shared" si="2081"/>
        <v>0</v>
      </c>
      <c r="Q924" s="12">
        <f t="shared" si="2081"/>
        <v>0</v>
      </c>
      <c r="R924" s="12">
        <f t="shared" si="2081"/>
        <v>0</v>
      </c>
      <c r="S924" s="12">
        <f t="shared" si="2081"/>
        <v>0</v>
      </c>
      <c r="T924" s="12">
        <f t="shared" si="2081"/>
        <v>0</v>
      </c>
      <c r="U924" s="12">
        <f t="shared" si="2081"/>
        <v>0</v>
      </c>
      <c r="V924" s="12">
        <f t="shared" si="2081"/>
        <v>0</v>
      </c>
      <c r="W924" s="12">
        <f t="shared" si="2081"/>
        <v>0</v>
      </c>
      <c r="X924" s="12">
        <f t="shared" si="2081"/>
        <v>0</v>
      </c>
      <c r="Y924" s="12">
        <f t="shared" si="2081"/>
        <v>0</v>
      </c>
      <c r="Z924" s="12">
        <f t="shared" si="2081"/>
        <v>0</v>
      </c>
      <c r="AA924" s="12">
        <f t="shared" si="2081"/>
        <v>0</v>
      </c>
      <c r="AB924" s="12">
        <f t="shared" si="2081"/>
        <v>0</v>
      </c>
      <c r="AC924" s="12">
        <f t="shared" si="2081"/>
        <v>0</v>
      </c>
      <c r="AD924" s="12">
        <f t="shared" si="2081"/>
        <v>0</v>
      </c>
      <c r="AE924" s="12">
        <f t="shared" si="2081"/>
        <v>0</v>
      </c>
      <c r="AF924" s="12">
        <f t="shared" si="2081"/>
        <v>0</v>
      </c>
      <c r="AG924" s="12">
        <f t="shared" si="2081"/>
        <v>0</v>
      </c>
      <c r="AH924" s="12">
        <f t="shared" si="2081"/>
        <v>0</v>
      </c>
      <c r="AI924" s="12">
        <f t="shared" si="2081"/>
        <v>-21179.286781167397</v>
      </c>
      <c r="AJ924" s="12">
        <f t="shared" si="2081"/>
        <v>-21179.286781167397</v>
      </c>
      <c r="AK924" s="12">
        <f t="shared" si="2081"/>
        <v>-21179.286781167397</v>
      </c>
      <c r="AL924" s="12">
        <f t="shared" si="2081"/>
        <v>-21179.286781167397</v>
      </c>
      <c r="AM924" s="12">
        <f t="shared" si="2081"/>
        <v>-21179.286781167397</v>
      </c>
      <c r="AN924" s="12">
        <f t="shared" si="2081"/>
        <v>-21179.286781167397</v>
      </c>
      <c r="AO924" s="12">
        <f t="shared" ref="AO924:BT924" si="2082">AO168*$F924</f>
        <v>-21179.286781167397</v>
      </c>
      <c r="AP924" s="12">
        <f t="shared" si="2082"/>
        <v>-21179.286781167397</v>
      </c>
      <c r="AQ924" s="12">
        <f t="shared" si="2082"/>
        <v>-21179.286781167397</v>
      </c>
      <c r="AR924" s="12">
        <f t="shared" si="2082"/>
        <v>-21179.286781167397</v>
      </c>
      <c r="AS924" s="12">
        <f t="shared" si="2082"/>
        <v>-21179.286781167397</v>
      </c>
      <c r="AT924" s="12">
        <f t="shared" si="2082"/>
        <v>-21179.286781167397</v>
      </c>
      <c r="AU924" s="12">
        <f t="shared" si="2082"/>
        <v>0</v>
      </c>
      <c r="AV924" s="12">
        <f t="shared" si="2082"/>
        <v>0</v>
      </c>
      <c r="AW924" s="12">
        <f t="shared" si="2082"/>
        <v>0</v>
      </c>
      <c r="AX924" s="12">
        <f t="shared" si="2082"/>
        <v>0</v>
      </c>
      <c r="AY924" s="12">
        <f t="shared" si="2082"/>
        <v>0</v>
      </c>
      <c r="AZ924" s="12">
        <f t="shared" si="2082"/>
        <v>0</v>
      </c>
      <c r="BA924" s="12">
        <f t="shared" si="2082"/>
        <v>0</v>
      </c>
      <c r="BB924" s="12">
        <f t="shared" si="2082"/>
        <v>0</v>
      </c>
      <c r="BC924" s="12">
        <f t="shared" si="2082"/>
        <v>0</v>
      </c>
      <c r="BD924" s="12">
        <f t="shared" si="2082"/>
        <v>0</v>
      </c>
      <c r="BE924" s="12">
        <f t="shared" si="2082"/>
        <v>0</v>
      </c>
      <c r="BF924" s="12">
        <f t="shared" si="2082"/>
        <v>0</v>
      </c>
      <c r="BG924" s="12">
        <f t="shared" si="2082"/>
        <v>0</v>
      </c>
      <c r="BH924" s="12">
        <f t="shared" si="2082"/>
        <v>0</v>
      </c>
      <c r="BI924" s="12">
        <f t="shared" si="2082"/>
        <v>0</v>
      </c>
      <c r="BJ924" s="12">
        <f t="shared" si="2082"/>
        <v>0</v>
      </c>
      <c r="BK924" s="12">
        <f t="shared" si="2082"/>
        <v>0</v>
      </c>
      <c r="BL924" s="12">
        <f t="shared" si="2082"/>
        <v>0</v>
      </c>
      <c r="BM924" s="12">
        <f t="shared" si="2082"/>
        <v>0</v>
      </c>
      <c r="BN924" s="12">
        <f t="shared" si="2082"/>
        <v>0</v>
      </c>
      <c r="BO924" s="12">
        <f t="shared" si="2082"/>
        <v>0</v>
      </c>
      <c r="BP924" s="12">
        <f t="shared" si="2082"/>
        <v>0</v>
      </c>
      <c r="BQ924" s="12">
        <f t="shared" si="2082"/>
        <v>0</v>
      </c>
      <c r="BR924" s="12">
        <f t="shared" si="2082"/>
        <v>0</v>
      </c>
      <c r="BS924" s="12">
        <f t="shared" si="2082"/>
        <v>0</v>
      </c>
      <c r="BT924" s="12">
        <f t="shared" si="2082"/>
        <v>0</v>
      </c>
      <c r="BU924" s="12">
        <f t="shared" ref="BU924:CZ924" si="2083">BU168*$F924</f>
        <v>0</v>
      </c>
      <c r="BV924" s="12">
        <f t="shared" si="2083"/>
        <v>0</v>
      </c>
      <c r="BW924" s="12">
        <f t="shared" si="2083"/>
        <v>0</v>
      </c>
      <c r="BX924" s="12">
        <f t="shared" si="2083"/>
        <v>0</v>
      </c>
      <c r="BY924" s="12">
        <f t="shared" si="2083"/>
        <v>0</v>
      </c>
      <c r="BZ924" s="12">
        <f t="shared" si="2083"/>
        <v>0</v>
      </c>
      <c r="CA924" s="12">
        <f t="shared" si="2083"/>
        <v>0</v>
      </c>
      <c r="CB924" s="12">
        <f t="shared" si="2083"/>
        <v>0</v>
      </c>
      <c r="CC924" s="12">
        <f t="shared" si="2083"/>
        <v>0</v>
      </c>
      <c r="CD924" s="12">
        <f t="shared" si="2083"/>
        <v>0</v>
      </c>
      <c r="CE924" s="12">
        <f t="shared" si="2083"/>
        <v>0</v>
      </c>
      <c r="CF924" s="12">
        <f t="shared" si="2083"/>
        <v>0</v>
      </c>
      <c r="CG924" s="12">
        <f t="shared" si="2083"/>
        <v>0</v>
      </c>
      <c r="CH924" s="12">
        <f t="shared" si="2083"/>
        <v>0</v>
      </c>
      <c r="CI924" s="12">
        <f t="shared" si="2083"/>
        <v>0</v>
      </c>
      <c r="CJ924" s="12">
        <f t="shared" si="2083"/>
        <v>0</v>
      </c>
      <c r="CK924" s="12">
        <f t="shared" si="2083"/>
        <v>0</v>
      </c>
      <c r="CL924" s="12">
        <f t="shared" si="2083"/>
        <v>0</v>
      </c>
      <c r="CM924" s="12">
        <f t="shared" si="2083"/>
        <v>0</v>
      </c>
      <c r="CN924" s="12">
        <f t="shared" si="2083"/>
        <v>0</v>
      </c>
      <c r="CO924" s="12">
        <f t="shared" si="2083"/>
        <v>0</v>
      </c>
      <c r="CP924" s="12">
        <f t="shared" si="2083"/>
        <v>0</v>
      </c>
      <c r="CQ924" s="12">
        <f t="shared" si="2083"/>
        <v>0</v>
      </c>
      <c r="CR924" s="12">
        <f t="shared" si="2083"/>
        <v>0</v>
      </c>
      <c r="CS924" s="12">
        <f t="shared" si="2083"/>
        <v>0</v>
      </c>
      <c r="CT924" s="12">
        <f t="shared" si="2083"/>
        <v>0</v>
      </c>
      <c r="CU924" s="12">
        <f t="shared" si="2083"/>
        <v>0</v>
      </c>
      <c r="CV924" s="12">
        <f t="shared" si="2083"/>
        <v>0</v>
      </c>
      <c r="CW924" s="12">
        <f t="shared" si="2083"/>
        <v>0</v>
      </c>
      <c r="CX924" s="12">
        <f t="shared" si="2083"/>
        <v>0</v>
      </c>
      <c r="CY924" s="12">
        <f t="shared" si="2083"/>
        <v>0</v>
      </c>
      <c r="CZ924" s="12">
        <f t="shared" si="2083"/>
        <v>0</v>
      </c>
      <c r="DA924" s="12">
        <f t="shared" ref="DA924:DY924" si="2084">DA168*$F924</f>
        <v>0</v>
      </c>
      <c r="DB924" s="12">
        <f t="shared" si="2084"/>
        <v>0</v>
      </c>
      <c r="DC924" s="12">
        <f t="shared" si="2084"/>
        <v>0</v>
      </c>
      <c r="DD924" s="12">
        <f t="shared" si="2084"/>
        <v>0</v>
      </c>
      <c r="DE924" s="12">
        <f t="shared" si="2084"/>
        <v>0</v>
      </c>
      <c r="DF924" s="12">
        <f t="shared" si="2084"/>
        <v>0</v>
      </c>
      <c r="DG924" s="12">
        <f t="shared" si="2084"/>
        <v>0</v>
      </c>
      <c r="DH924" s="12">
        <f t="shared" si="2084"/>
        <v>0</v>
      </c>
      <c r="DI924" s="12">
        <f t="shared" si="2084"/>
        <v>0</v>
      </c>
      <c r="DJ924" s="12">
        <f t="shared" si="2084"/>
        <v>0</v>
      </c>
      <c r="DK924" s="12">
        <f t="shared" si="2084"/>
        <v>0</v>
      </c>
      <c r="DL924" s="12">
        <f t="shared" si="2084"/>
        <v>0</v>
      </c>
      <c r="DM924" s="12">
        <f t="shared" si="2084"/>
        <v>0</v>
      </c>
      <c r="DN924" s="12">
        <f t="shared" si="2084"/>
        <v>0</v>
      </c>
      <c r="DO924" s="12">
        <f t="shared" si="2084"/>
        <v>0</v>
      </c>
      <c r="DP924" s="12">
        <f t="shared" si="2084"/>
        <v>0</v>
      </c>
      <c r="DQ924" s="12">
        <f t="shared" si="2084"/>
        <v>0</v>
      </c>
      <c r="DR924" s="12">
        <f t="shared" si="2084"/>
        <v>0</v>
      </c>
      <c r="DS924" s="12">
        <f t="shared" si="2084"/>
        <v>0</v>
      </c>
      <c r="DT924" s="12">
        <f t="shared" si="2084"/>
        <v>0</v>
      </c>
      <c r="DU924" s="12">
        <f t="shared" si="2084"/>
        <v>0</v>
      </c>
      <c r="DV924" s="12">
        <f t="shared" si="2084"/>
        <v>0</v>
      </c>
      <c r="DW924" s="12">
        <f t="shared" si="2084"/>
        <v>0</v>
      </c>
      <c r="DX924" s="12">
        <f t="shared" si="2084"/>
        <v>0</v>
      </c>
      <c r="DY924" s="12">
        <f t="shared" si="2084"/>
        <v>0</v>
      </c>
      <c r="EB924" s="116">
        <f t="shared" si="2068"/>
        <v>923</v>
      </c>
      <c r="EC924" s="2" t="str">
        <f t="shared" si="2079"/>
        <v>Phase 2</v>
      </c>
      <c r="ED924" s="2" t="str">
        <f t="shared" si="2080"/>
        <v>60' Wide</v>
      </c>
      <c r="EE924" s="33" t="str">
        <f>EE939</f>
        <v>GAAP</v>
      </c>
      <c r="EF924" s="2" t="str">
        <f>EF939</f>
        <v>Property Taxes</v>
      </c>
    </row>
    <row r="925" spans="1:136" x14ac:dyDescent="0.3">
      <c r="B925" s="2" t="str">
        <f>Product!$I$2</f>
        <v>Phase 2</v>
      </c>
      <c r="C925" s="2" t="str">
        <f>Product!$I$3</f>
        <v>75' Wide</v>
      </c>
      <c r="D925" s="203">
        <f t="shared" si="2062"/>
        <v>-190670.03506500513</v>
      </c>
      <c r="E925" s="128">
        <f>SUMIFS(INDEX(Product!$B$2:$U$97, MATCH(E917, Product!$B$2:$B$97, 0), ), Product!$B$2:$U$2, $B925, Product!$B$3:$U$3, $C925)</f>
        <v>20</v>
      </c>
      <c r="F925" s="203">
        <f t="shared" si="2063"/>
        <v>-9533.501753250257</v>
      </c>
      <c r="G925" s="11">
        <f>SUM(H925:DZ925)</f>
        <v>-190670.03506500516</v>
      </c>
      <c r="I925" s="12">
        <f t="shared" ref="I925:AN925" si="2085">I169*$F925</f>
        <v>0</v>
      </c>
      <c r="J925" s="12">
        <f t="shared" si="2085"/>
        <v>0</v>
      </c>
      <c r="K925" s="12">
        <f t="shared" si="2085"/>
        <v>0</v>
      </c>
      <c r="L925" s="12">
        <f t="shared" si="2085"/>
        <v>0</v>
      </c>
      <c r="M925" s="12">
        <f t="shared" si="2085"/>
        <v>0</v>
      </c>
      <c r="N925" s="12">
        <f t="shared" si="2085"/>
        <v>0</v>
      </c>
      <c r="O925" s="12">
        <f t="shared" si="2085"/>
        <v>0</v>
      </c>
      <c r="P925" s="12">
        <f t="shared" si="2085"/>
        <v>0</v>
      </c>
      <c r="Q925" s="12">
        <f t="shared" si="2085"/>
        <v>0</v>
      </c>
      <c r="R925" s="12">
        <f t="shared" si="2085"/>
        <v>0</v>
      </c>
      <c r="S925" s="12">
        <f t="shared" si="2085"/>
        <v>0</v>
      </c>
      <c r="T925" s="12">
        <f t="shared" si="2085"/>
        <v>0</v>
      </c>
      <c r="U925" s="12">
        <f t="shared" si="2085"/>
        <v>0</v>
      </c>
      <c r="V925" s="12">
        <f t="shared" si="2085"/>
        <v>0</v>
      </c>
      <c r="W925" s="12">
        <f t="shared" si="2085"/>
        <v>0</v>
      </c>
      <c r="X925" s="12">
        <f t="shared" si="2085"/>
        <v>0</v>
      </c>
      <c r="Y925" s="12">
        <f t="shared" si="2085"/>
        <v>0</v>
      </c>
      <c r="Z925" s="12">
        <f t="shared" si="2085"/>
        <v>0</v>
      </c>
      <c r="AA925" s="12">
        <f t="shared" si="2085"/>
        <v>0</v>
      </c>
      <c r="AB925" s="12">
        <f t="shared" si="2085"/>
        <v>0</v>
      </c>
      <c r="AC925" s="12">
        <f t="shared" si="2085"/>
        <v>0</v>
      </c>
      <c r="AD925" s="12">
        <f t="shared" si="2085"/>
        <v>0</v>
      </c>
      <c r="AE925" s="12">
        <f t="shared" si="2085"/>
        <v>0</v>
      </c>
      <c r="AF925" s="12">
        <f t="shared" si="2085"/>
        <v>0</v>
      </c>
      <c r="AG925" s="12">
        <f t="shared" si="2085"/>
        <v>0</v>
      </c>
      <c r="AH925" s="12">
        <f t="shared" si="2085"/>
        <v>0</v>
      </c>
      <c r="AI925" s="12">
        <f t="shared" si="2085"/>
        <v>-15889.169588750428</v>
      </c>
      <c r="AJ925" s="12">
        <f t="shared" si="2085"/>
        <v>-15889.169588750428</v>
      </c>
      <c r="AK925" s="12">
        <f t="shared" si="2085"/>
        <v>-15889.169588750428</v>
      </c>
      <c r="AL925" s="12">
        <f t="shared" si="2085"/>
        <v>-15889.169588750428</v>
      </c>
      <c r="AM925" s="12">
        <f t="shared" si="2085"/>
        <v>-15889.169588750428</v>
      </c>
      <c r="AN925" s="12">
        <f t="shared" si="2085"/>
        <v>-15889.169588750428</v>
      </c>
      <c r="AO925" s="12">
        <f t="shared" ref="AO925:BT925" si="2086">AO169*$F925</f>
        <v>-15889.169588750428</v>
      </c>
      <c r="AP925" s="12">
        <f t="shared" si="2086"/>
        <v>-15889.169588750428</v>
      </c>
      <c r="AQ925" s="12">
        <f t="shared" si="2086"/>
        <v>-15889.169588750428</v>
      </c>
      <c r="AR925" s="12">
        <f t="shared" si="2086"/>
        <v>-15889.169588750428</v>
      </c>
      <c r="AS925" s="12">
        <f t="shared" si="2086"/>
        <v>-15889.169588750428</v>
      </c>
      <c r="AT925" s="12">
        <f t="shared" si="2086"/>
        <v>-15889.169588750428</v>
      </c>
      <c r="AU925" s="12">
        <f t="shared" si="2086"/>
        <v>0</v>
      </c>
      <c r="AV925" s="12">
        <f t="shared" si="2086"/>
        <v>0</v>
      </c>
      <c r="AW925" s="12">
        <f t="shared" si="2086"/>
        <v>0</v>
      </c>
      <c r="AX925" s="12">
        <f t="shared" si="2086"/>
        <v>0</v>
      </c>
      <c r="AY925" s="12">
        <f t="shared" si="2086"/>
        <v>0</v>
      </c>
      <c r="AZ925" s="12">
        <f t="shared" si="2086"/>
        <v>0</v>
      </c>
      <c r="BA925" s="12">
        <f t="shared" si="2086"/>
        <v>0</v>
      </c>
      <c r="BB925" s="12">
        <f t="shared" si="2086"/>
        <v>0</v>
      </c>
      <c r="BC925" s="12">
        <f t="shared" si="2086"/>
        <v>0</v>
      </c>
      <c r="BD925" s="12">
        <f t="shared" si="2086"/>
        <v>0</v>
      </c>
      <c r="BE925" s="12">
        <f t="shared" si="2086"/>
        <v>0</v>
      </c>
      <c r="BF925" s="12">
        <f t="shared" si="2086"/>
        <v>0</v>
      </c>
      <c r="BG925" s="12">
        <f t="shared" si="2086"/>
        <v>0</v>
      </c>
      <c r="BH925" s="12">
        <f t="shared" si="2086"/>
        <v>0</v>
      </c>
      <c r="BI925" s="12">
        <f t="shared" si="2086"/>
        <v>0</v>
      </c>
      <c r="BJ925" s="12">
        <f t="shared" si="2086"/>
        <v>0</v>
      </c>
      <c r="BK925" s="12">
        <f t="shared" si="2086"/>
        <v>0</v>
      </c>
      <c r="BL925" s="12">
        <f t="shared" si="2086"/>
        <v>0</v>
      </c>
      <c r="BM925" s="12">
        <f t="shared" si="2086"/>
        <v>0</v>
      </c>
      <c r="BN925" s="12">
        <f t="shared" si="2086"/>
        <v>0</v>
      </c>
      <c r="BO925" s="12">
        <f t="shared" si="2086"/>
        <v>0</v>
      </c>
      <c r="BP925" s="12">
        <f t="shared" si="2086"/>
        <v>0</v>
      </c>
      <c r="BQ925" s="12">
        <f t="shared" si="2086"/>
        <v>0</v>
      </c>
      <c r="BR925" s="12">
        <f t="shared" si="2086"/>
        <v>0</v>
      </c>
      <c r="BS925" s="12">
        <f t="shared" si="2086"/>
        <v>0</v>
      </c>
      <c r="BT925" s="12">
        <f t="shared" si="2086"/>
        <v>0</v>
      </c>
      <c r="BU925" s="12">
        <f t="shared" ref="BU925:CZ925" si="2087">BU169*$F925</f>
        <v>0</v>
      </c>
      <c r="BV925" s="12">
        <f t="shared" si="2087"/>
        <v>0</v>
      </c>
      <c r="BW925" s="12">
        <f t="shared" si="2087"/>
        <v>0</v>
      </c>
      <c r="BX925" s="12">
        <f t="shared" si="2087"/>
        <v>0</v>
      </c>
      <c r="BY925" s="12">
        <f t="shared" si="2087"/>
        <v>0</v>
      </c>
      <c r="BZ925" s="12">
        <f t="shared" si="2087"/>
        <v>0</v>
      </c>
      <c r="CA925" s="12">
        <f t="shared" si="2087"/>
        <v>0</v>
      </c>
      <c r="CB925" s="12">
        <f t="shared" si="2087"/>
        <v>0</v>
      </c>
      <c r="CC925" s="12">
        <f t="shared" si="2087"/>
        <v>0</v>
      </c>
      <c r="CD925" s="12">
        <f t="shared" si="2087"/>
        <v>0</v>
      </c>
      <c r="CE925" s="12">
        <f t="shared" si="2087"/>
        <v>0</v>
      </c>
      <c r="CF925" s="12">
        <f t="shared" si="2087"/>
        <v>0</v>
      </c>
      <c r="CG925" s="12">
        <f t="shared" si="2087"/>
        <v>0</v>
      </c>
      <c r="CH925" s="12">
        <f t="shared" si="2087"/>
        <v>0</v>
      </c>
      <c r="CI925" s="12">
        <f t="shared" si="2087"/>
        <v>0</v>
      </c>
      <c r="CJ925" s="12">
        <f t="shared" si="2087"/>
        <v>0</v>
      </c>
      <c r="CK925" s="12">
        <f t="shared" si="2087"/>
        <v>0</v>
      </c>
      <c r="CL925" s="12">
        <f t="shared" si="2087"/>
        <v>0</v>
      </c>
      <c r="CM925" s="12">
        <f t="shared" si="2087"/>
        <v>0</v>
      </c>
      <c r="CN925" s="12">
        <f t="shared" si="2087"/>
        <v>0</v>
      </c>
      <c r="CO925" s="12">
        <f t="shared" si="2087"/>
        <v>0</v>
      </c>
      <c r="CP925" s="12">
        <f t="shared" si="2087"/>
        <v>0</v>
      </c>
      <c r="CQ925" s="12">
        <f t="shared" si="2087"/>
        <v>0</v>
      </c>
      <c r="CR925" s="12">
        <f t="shared" si="2087"/>
        <v>0</v>
      </c>
      <c r="CS925" s="12">
        <f t="shared" si="2087"/>
        <v>0</v>
      </c>
      <c r="CT925" s="12">
        <f t="shared" si="2087"/>
        <v>0</v>
      </c>
      <c r="CU925" s="12">
        <f t="shared" si="2087"/>
        <v>0</v>
      </c>
      <c r="CV925" s="12">
        <f t="shared" si="2087"/>
        <v>0</v>
      </c>
      <c r="CW925" s="12">
        <f t="shared" si="2087"/>
        <v>0</v>
      </c>
      <c r="CX925" s="12">
        <f t="shared" si="2087"/>
        <v>0</v>
      </c>
      <c r="CY925" s="12">
        <f t="shared" si="2087"/>
        <v>0</v>
      </c>
      <c r="CZ925" s="12">
        <f t="shared" si="2087"/>
        <v>0</v>
      </c>
      <c r="DA925" s="12">
        <f t="shared" ref="DA925:DY925" si="2088">DA169*$F925</f>
        <v>0</v>
      </c>
      <c r="DB925" s="12">
        <f t="shared" si="2088"/>
        <v>0</v>
      </c>
      <c r="DC925" s="12">
        <f t="shared" si="2088"/>
        <v>0</v>
      </c>
      <c r="DD925" s="12">
        <f t="shared" si="2088"/>
        <v>0</v>
      </c>
      <c r="DE925" s="12">
        <f t="shared" si="2088"/>
        <v>0</v>
      </c>
      <c r="DF925" s="12">
        <f t="shared" si="2088"/>
        <v>0</v>
      </c>
      <c r="DG925" s="12">
        <f t="shared" si="2088"/>
        <v>0</v>
      </c>
      <c r="DH925" s="12">
        <f t="shared" si="2088"/>
        <v>0</v>
      </c>
      <c r="DI925" s="12">
        <f t="shared" si="2088"/>
        <v>0</v>
      </c>
      <c r="DJ925" s="12">
        <f t="shared" si="2088"/>
        <v>0</v>
      </c>
      <c r="DK925" s="12">
        <f t="shared" si="2088"/>
        <v>0</v>
      </c>
      <c r="DL925" s="12">
        <f t="shared" si="2088"/>
        <v>0</v>
      </c>
      <c r="DM925" s="12">
        <f t="shared" si="2088"/>
        <v>0</v>
      </c>
      <c r="DN925" s="12">
        <f t="shared" si="2088"/>
        <v>0</v>
      </c>
      <c r="DO925" s="12">
        <f t="shared" si="2088"/>
        <v>0</v>
      </c>
      <c r="DP925" s="12">
        <f t="shared" si="2088"/>
        <v>0</v>
      </c>
      <c r="DQ925" s="12">
        <f t="shared" si="2088"/>
        <v>0</v>
      </c>
      <c r="DR925" s="12">
        <f t="shared" si="2088"/>
        <v>0</v>
      </c>
      <c r="DS925" s="12">
        <f t="shared" si="2088"/>
        <v>0</v>
      </c>
      <c r="DT925" s="12">
        <f t="shared" si="2088"/>
        <v>0</v>
      </c>
      <c r="DU925" s="12">
        <f t="shared" si="2088"/>
        <v>0</v>
      </c>
      <c r="DV925" s="12">
        <f t="shared" si="2088"/>
        <v>0</v>
      </c>
      <c r="DW925" s="12">
        <f t="shared" si="2088"/>
        <v>0</v>
      </c>
      <c r="DX925" s="12">
        <f t="shared" si="2088"/>
        <v>0</v>
      </c>
      <c r="DY925" s="12">
        <f t="shared" si="2088"/>
        <v>0</v>
      </c>
      <c r="EB925" s="116">
        <f t="shared" si="2068"/>
        <v>924</v>
      </c>
      <c r="EC925" s="2" t="str">
        <f t="shared" si="2079"/>
        <v>Phase 2</v>
      </c>
      <c r="ED925" s="2" t="str">
        <f t="shared" si="2080"/>
        <v>75' Wide</v>
      </c>
      <c r="EE925" s="33" t="str">
        <f>EE939</f>
        <v>GAAP</v>
      </c>
      <c r="EF925" s="2" t="str">
        <f>EF939</f>
        <v>Property Taxes</v>
      </c>
    </row>
    <row r="926" spans="1:136" x14ac:dyDescent="0.3">
      <c r="D926" s="203"/>
      <c r="E926" s="128"/>
      <c r="F926" s="203"/>
      <c r="G926" s="13"/>
      <c r="I926" s="12"/>
      <c r="J926" s="12"/>
      <c r="K926" s="12"/>
      <c r="L926" s="12"/>
      <c r="M926" s="12"/>
      <c r="N926" s="12"/>
      <c r="O926" s="12"/>
      <c r="P926" s="12"/>
      <c r="Q926" s="12"/>
      <c r="R926" s="12"/>
      <c r="S926" s="12"/>
      <c r="T926" s="12"/>
      <c r="U926" s="12"/>
      <c r="V926" s="12"/>
      <c r="W926" s="12"/>
      <c r="X926" s="12"/>
      <c r="Y926" s="12"/>
      <c r="Z926" s="12"/>
      <c r="AA926" s="12"/>
      <c r="AB926" s="12"/>
      <c r="AC926" s="12"/>
      <c r="AD926" s="12"/>
      <c r="AE926" s="12"/>
      <c r="AF926" s="12"/>
      <c r="AG926" s="12"/>
      <c r="AH926" s="12"/>
      <c r="AI926" s="12"/>
      <c r="AJ926" s="12"/>
      <c r="AK926" s="12"/>
      <c r="AL926" s="12"/>
      <c r="AM926" s="12"/>
      <c r="AN926" s="12"/>
      <c r="AO926" s="12"/>
      <c r="AP926" s="12"/>
      <c r="AQ926" s="12"/>
      <c r="AR926" s="12"/>
      <c r="AS926" s="12"/>
      <c r="AT926" s="12"/>
      <c r="AU926" s="12"/>
      <c r="AV926" s="12"/>
      <c r="AW926" s="12"/>
      <c r="AX926" s="12"/>
      <c r="AY926" s="12"/>
      <c r="AZ926" s="12"/>
      <c r="BA926" s="12"/>
      <c r="BB926" s="12"/>
      <c r="BC926" s="12"/>
      <c r="BD926" s="12"/>
      <c r="BE926" s="12"/>
      <c r="BF926" s="12"/>
      <c r="BG926" s="12"/>
      <c r="BH926" s="12"/>
      <c r="BI926" s="12"/>
      <c r="BJ926" s="12"/>
      <c r="BK926" s="12"/>
      <c r="BL926" s="12"/>
      <c r="BM926" s="12"/>
      <c r="BN926" s="12"/>
      <c r="BO926" s="12"/>
      <c r="BP926" s="12"/>
      <c r="BQ926" s="12"/>
      <c r="BR926" s="12"/>
      <c r="BS926" s="12"/>
      <c r="BT926" s="12"/>
      <c r="BU926" s="12"/>
      <c r="BV926" s="12"/>
      <c r="BW926" s="12"/>
      <c r="BX926" s="12"/>
      <c r="BY926" s="12"/>
      <c r="BZ926" s="12"/>
      <c r="CA926" s="12"/>
      <c r="CB926" s="12"/>
      <c r="CC926" s="12"/>
      <c r="CD926" s="12"/>
      <c r="CE926" s="12"/>
      <c r="CF926" s="12"/>
      <c r="CG926" s="12"/>
      <c r="CH926" s="12"/>
      <c r="CI926" s="12"/>
      <c r="CJ926" s="12"/>
      <c r="CK926" s="12"/>
      <c r="CL926" s="12"/>
      <c r="CM926" s="12"/>
      <c r="CN926" s="12"/>
      <c r="CO926" s="12"/>
      <c r="CP926" s="12"/>
      <c r="CQ926" s="12"/>
      <c r="CR926" s="12"/>
      <c r="CS926" s="12"/>
      <c r="CT926" s="12"/>
      <c r="CU926" s="12"/>
      <c r="CV926" s="12"/>
      <c r="CW926" s="12"/>
      <c r="CX926" s="12"/>
      <c r="CY926" s="12"/>
      <c r="CZ926" s="12"/>
      <c r="DA926" s="12"/>
      <c r="DB926" s="12"/>
      <c r="DC926" s="12"/>
      <c r="DD926" s="12"/>
      <c r="DE926" s="12"/>
      <c r="DF926" s="12"/>
      <c r="DG926" s="12"/>
      <c r="DH926" s="12"/>
      <c r="DI926" s="12"/>
      <c r="DJ926" s="12"/>
      <c r="DK926" s="12"/>
      <c r="DL926" s="12"/>
      <c r="DM926" s="12"/>
      <c r="DN926" s="12"/>
      <c r="DO926" s="12"/>
      <c r="DP926" s="12"/>
      <c r="DQ926" s="12"/>
      <c r="DR926" s="12"/>
      <c r="DS926" s="12"/>
      <c r="DT926" s="12"/>
      <c r="DU926" s="12"/>
      <c r="DV926" s="12"/>
      <c r="DW926" s="12"/>
      <c r="DX926" s="12"/>
      <c r="DY926" s="12"/>
      <c r="EE926" s="33"/>
    </row>
    <row r="927" spans="1:136" x14ac:dyDescent="0.3">
      <c r="B927" s="2" t="str">
        <f>Product!$J$2</f>
        <v>Phase 3</v>
      </c>
      <c r="C927" s="2" t="str">
        <f>Product!$J$3</f>
        <v>50' Wide</v>
      </c>
      <c r="D927" s="203">
        <f t="shared" si="2062"/>
        <v>-249386.72688406968</v>
      </c>
      <c r="E927" s="128">
        <f>SUMIFS(INDEX(Product!$B$2:$U$97, MATCH(E917, Product!$B$2:$B$97, 0), ), Product!$B$2:$U$2, $B927, Product!$B$3:$U$3, $C927)</f>
        <v>30</v>
      </c>
      <c r="F927" s="203">
        <f t="shared" si="2063"/>
        <v>-8312.8908961356556</v>
      </c>
      <c r="G927" s="11">
        <f>SUM(H927:DZ927)</f>
        <v>-249386.72688406974</v>
      </c>
      <c r="I927" s="12">
        <f t="shared" ref="I927:AN927" si="2089">I171*$F927</f>
        <v>0</v>
      </c>
      <c r="J927" s="12">
        <f t="shared" si="2089"/>
        <v>0</v>
      </c>
      <c r="K927" s="12">
        <f t="shared" si="2089"/>
        <v>0</v>
      </c>
      <c r="L927" s="12">
        <f t="shared" si="2089"/>
        <v>0</v>
      </c>
      <c r="M927" s="12">
        <f t="shared" si="2089"/>
        <v>0</v>
      </c>
      <c r="N927" s="12">
        <f t="shared" si="2089"/>
        <v>0</v>
      </c>
      <c r="O927" s="12">
        <f t="shared" si="2089"/>
        <v>0</v>
      </c>
      <c r="P927" s="12">
        <f t="shared" si="2089"/>
        <v>0</v>
      </c>
      <c r="Q927" s="12">
        <f t="shared" si="2089"/>
        <v>0</v>
      </c>
      <c r="R927" s="12">
        <f t="shared" si="2089"/>
        <v>0</v>
      </c>
      <c r="S927" s="12">
        <f t="shared" si="2089"/>
        <v>0</v>
      </c>
      <c r="T927" s="12">
        <f t="shared" si="2089"/>
        <v>0</v>
      </c>
      <c r="U927" s="12">
        <f t="shared" si="2089"/>
        <v>0</v>
      </c>
      <c r="V927" s="12">
        <f t="shared" si="2089"/>
        <v>0</v>
      </c>
      <c r="W927" s="12">
        <f t="shared" si="2089"/>
        <v>0</v>
      </c>
      <c r="X927" s="12">
        <f t="shared" si="2089"/>
        <v>0</v>
      </c>
      <c r="Y927" s="12">
        <f t="shared" si="2089"/>
        <v>0</v>
      </c>
      <c r="Z927" s="12">
        <f t="shared" si="2089"/>
        <v>0</v>
      </c>
      <c r="AA927" s="12">
        <f t="shared" si="2089"/>
        <v>0</v>
      </c>
      <c r="AB927" s="12">
        <f t="shared" si="2089"/>
        <v>0</v>
      </c>
      <c r="AC927" s="12">
        <f t="shared" si="2089"/>
        <v>0</v>
      </c>
      <c r="AD927" s="12">
        <f t="shared" si="2089"/>
        <v>0</v>
      </c>
      <c r="AE927" s="12">
        <f t="shared" si="2089"/>
        <v>0</v>
      </c>
      <c r="AF927" s="12">
        <f t="shared" si="2089"/>
        <v>0</v>
      </c>
      <c r="AG927" s="12">
        <f t="shared" si="2089"/>
        <v>0</v>
      </c>
      <c r="AH927" s="12">
        <f t="shared" si="2089"/>
        <v>0</v>
      </c>
      <c r="AI927" s="12">
        <f t="shared" si="2089"/>
        <v>0</v>
      </c>
      <c r="AJ927" s="12">
        <f t="shared" si="2089"/>
        <v>0</v>
      </c>
      <c r="AK927" s="12">
        <f t="shared" si="2089"/>
        <v>0</v>
      </c>
      <c r="AL927" s="12">
        <f t="shared" si="2089"/>
        <v>0</v>
      </c>
      <c r="AM927" s="12">
        <f t="shared" si="2089"/>
        <v>0</v>
      </c>
      <c r="AN927" s="12">
        <f t="shared" si="2089"/>
        <v>0</v>
      </c>
      <c r="AO927" s="12">
        <f t="shared" ref="AO927:BT927" si="2090">AO171*$F927</f>
        <v>0</v>
      </c>
      <c r="AP927" s="12">
        <f t="shared" si="2090"/>
        <v>0</v>
      </c>
      <c r="AQ927" s="12">
        <f t="shared" si="2090"/>
        <v>0</v>
      </c>
      <c r="AR927" s="12">
        <f t="shared" si="2090"/>
        <v>0</v>
      </c>
      <c r="AS927" s="12">
        <f t="shared" si="2090"/>
        <v>0</v>
      </c>
      <c r="AT927" s="12">
        <f t="shared" si="2090"/>
        <v>0</v>
      </c>
      <c r="AU927" s="12">
        <f t="shared" si="2090"/>
        <v>-20782.22724033914</v>
      </c>
      <c r="AV927" s="12">
        <f t="shared" si="2090"/>
        <v>-20782.22724033914</v>
      </c>
      <c r="AW927" s="12">
        <f t="shared" si="2090"/>
        <v>-20782.22724033914</v>
      </c>
      <c r="AX927" s="12">
        <f t="shared" si="2090"/>
        <v>-20782.22724033914</v>
      </c>
      <c r="AY927" s="12">
        <f t="shared" si="2090"/>
        <v>-20782.22724033914</v>
      </c>
      <c r="AZ927" s="12">
        <f t="shared" si="2090"/>
        <v>-20782.22724033914</v>
      </c>
      <c r="BA927" s="12">
        <f t="shared" si="2090"/>
        <v>-20782.22724033914</v>
      </c>
      <c r="BB927" s="12">
        <f t="shared" si="2090"/>
        <v>-20782.22724033914</v>
      </c>
      <c r="BC927" s="12">
        <f t="shared" si="2090"/>
        <v>-20782.22724033914</v>
      </c>
      <c r="BD927" s="12">
        <f t="shared" si="2090"/>
        <v>-20782.22724033914</v>
      </c>
      <c r="BE927" s="12">
        <f t="shared" si="2090"/>
        <v>-20782.22724033914</v>
      </c>
      <c r="BF927" s="12">
        <f t="shared" si="2090"/>
        <v>-20782.22724033914</v>
      </c>
      <c r="BG927" s="12">
        <f t="shared" si="2090"/>
        <v>0</v>
      </c>
      <c r="BH927" s="12">
        <f t="shared" si="2090"/>
        <v>0</v>
      </c>
      <c r="BI927" s="12">
        <f t="shared" si="2090"/>
        <v>0</v>
      </c>
      <c r="BJ927" s="12">
        <f t="shared" si="2090"/>
        <v>0</v>
      </c>
      <c r="BK927" s="12">
        <f t="shared" si="2090"/>
        <v>0</v>
      </c>
      <c r="BL927" s="12">
        <f t="shared" si="2090"/>
        <v>0</v>
      </c>
      <c r="BM927" s="12">
        <f t="shared" si="2090"/>
        <v>0</v>
      </c>
      <c r="BN927" s="12">
        <f t="shared" si="2090"/>
        <v>0</v>
      </c>
      <c r="BO927" s="12">
        <f t="shared" si="2090"/>
        <v>0</v>
      </c>
      <c r="BP927" s="12">
        <f t="shared" si="2090"/>
        <v>0</v>
      </c>
      <c r="BQ927" s="12">
        <f t="shared" si="2090"/>
        <v>0</v>
      </c>
      <c r="BR927" s="12">
        <f t="shared" si="2090"/>
        <v>0</v>
      </c>
      <c r="BS927" s="12">
        <f t="shared" si="2090"/>
        <v>0</v>
      </c>
      <c r="BT927" s="12">
        <f t="shared" si="2090"/>
        <v>0</v>
      </c>
      <c r="BU927" s="12">
        <f t="shared" ref="BU927:CZ927" si="2091">BU171*$F927</f>
        <v>0</v>
      </c>
      <c r="BV927" s="12">
        <f t="shared" si="2091"/>
        <v>0</v>
      </c>
      <c r="BW927" s="12">
        <f t="shared" si="2091"/>
        <v>0</v>
      </c>
      <c r="BX927" s="12">
        <f t="shared" si="2091"/>
        <v>0</v>
      </c>
      <c r="BY927" s="12">
        <f t="shared" si="2091"/>
        <v>0</v>
      </c>
      <c r="BZ927" s="12">
        <f t="shared" si="2091"/>
        <v>0</v>
      </c>
      <c r="CA927" s="12">
        <f t="shared" si="2091"/>
        <v>0</v>
      </c>
      <c r="CB927" s="12">
        <f t="shared" si="2091"/>
        <v>0</v>
      </c>
      <c r="CC927" s="12">
        <f t="shared" si="2091"/>
        <v>0</v>
      </c>
      <c r="CD927" s="12">
        <f t="shared" si="2091"/>
        <v>0</v>
      </c>
      <c r="CE927" s="12">
        <f t="shared" si="2091"/>
        <v>0</v>
      </c>
      <c r="CF927" s="12">
        <f t="shared" si="2091"/>
        <v>0</v>
      </c>
      <c r="CG927" s="12">
        <f t="shared" si="2091"/>
        <v>0</v>
      </c>
      <c r="CH927" s="12">
        <f t="shared" si="2091"/>
        <v>0</v>
      </c>
      <c r="CI927" s="12">
        <f t="shared" si="2091"/>
        <v>0</v>
      </c>
      <c r="CJ927" s="12">
        <f t="shared" si="2091"/>
        <v>0</v>
      </c>
      <c r="CK927" s="12">
        <f t="shared" si="2091"/>
        <v>0</v>
      </c>
      <c r="CL927" s="12">
        <f t="shared" si="2091"/>
        <v>0</v>
      </c>
      <c r="CM927" s="12">
        <f t="shared" si="2091"/>
        <v>0</v>
      </c>
      <c r="CN927" s="12">
        <f t="shared" si="2091"/>
        <v>0</v>
      </c>
      <c r="CO927" s="12">
        <f t="shared" si="2091"/>
        <v>0</v>
      </c>
      <c r="CP927" s="12">
        <f t="shared" si="2091"/>
        <v>0</v>
      </c>
      <c r="CQ927" s="12">
        <f t="shared" si="2091"/>
        <v>0</v>
      </c>
      <c r="CR927" s="12">
        <f t="shared" si="2091"/>
        <v>0</v>
      </c>
      <c r="CS927" s="12">
        <f t="shared" si="2091"/>
        <v>0</v>
      </c>
      <c r="CT927" s="12">
        <f t="shared" si="2091"/>
        <v>0</v>
      </c>
      <c r="CU927" s="12">
        <f t="shared" si="2091"/>
        <v>0</v>
      </c>
      <c r="CV927" s="12">
        <f t="shared" si="2091"/>
        <v>0</v>
      </c>
      <c r="CW927" s="12">
        <f t="shared" si="2091"/>
        <v>0</v>
      </c>
      <c r="CX927" s="12">
        <f t="shared" si="2091"/>
        <v>0</v>
      </c>
      <c r="CY927" s="12">
        <f t="shared" si="2091"/>
        <v>0</v>
      </c>
      <c r="CZ927" s="12">
        <f t="shared" si="2091"/>
        <v>0</v>
      </c>
      <c r="DA927" s="12">
        <f t="shared" ref="DA927:DY927" si="2092">DA171*$F927</f>
        <v>0</v>
      </c>
      <c r="DB927" s="12">
        <f t="shared" si="2092"/>
        <v>0</v>
      </c>
      <c r="DC927" s="12">
        <f t="shared" si="2092"/>
        <v>0</v>
      </c>
      <c r="DD927" s="12">
        <f t="shared" si="2092"/>
        <v>0</v>
      </c>
      <c r="DE927" s="12">
        <f t="shared" si="2092"/>
        <v>0</v>
      </c>
      <c r="DF927" s="12">
        <f t="shared" si="2092"/>
        <v>0</v>
      </c>
      <c r="DG927" s="12">
        <f t="shared" si="2092"/>
        <v>0</v>
      </c>
      <c r="DH927" s="12">
        <f t="shared" si="2092"/>
        <v>0</v>
      </c>
      <c r="DI927" s="12">
        <f t="shared" si="2092"/>
        <v>0</v>
      </c>
      <c r="DJ927" s="12">
        <f t="shared" si="2092"/>
        <v>0</v>
      </c>
      <c r="DK927" s="12">
        <f t="shared" si="2092"/>
        <v>0</v>
      </c>
      <c r="DL927" s="12">
        <f t="shared" si="2092"/>
        <v>0</v>
      </c>
      <c r="DM927" s="12">
        <f t="shared" si="2092"/>
        <v>0</v>
      </c>
      <c r="DN927" s="12">
        <f t="shared" si="2092"/>
        <v>0</v>
      </c>
      <c r="DO927" s="12">
        <f t="shared" si="2092"/>
        <v>0</v>
      </c>
      <c r="DP927" s="12">
        <f t="shared" si="2092"/>
        <v>0</v>
      </c>
      <c r="DQ927" s="12">
        <f t="shared" si="2092"/>
        <v>0</v>
      </c>
      <c r="DR927" s="12">
        <f t="shared" si="2092"/>
        <v>0</v>
      </c>
      <c r="DS927" s="12">
        <f t="shared" si="2092"/>
        <v>0</v>
      </c>
      <c r="DT927" s="12">
        <f t="shared" si="2092"/>
        <v>0</v>
      </c>
      <c r="DU927" s="12">
        <f t="shared" si="2092"/>
        <v>0</v>
      </c>
      <c r="DV927" s="12">
        <f t="shared" si="2092"/>
        <v>0</v>
      </c>
      <c r="DW927" s="12">
        <f t="shared" si="2092"/>
        <v>0</v>
      </c>
      <c r="DX927" s="12">
        <f t="shared" si="2092"/>
        <v>0</v>
      </c>
      <c r="DY927" s="12">
        <f t="shared" si="2092"/>
        <v>0</v>
      </c>
      <c r="EB927" s="116">
        <f t="shared" si="2068"/>
        <v>926</v>
      </c>
      <c r="EC927" s="2" t="str">
        <f t="shared" ref="EC927:EC929" si="2093">B927</f>
        <v>Phase 3</v>
      </c>
      <c r="ED927" s="2" t="str">
        <f t="shared" ref="ED927:ED929" si="2094">C927</f>
        <v>50' Wide</v>
      </c>
      <c r="EE927" s="33" t="str">
        <f>EE939</f>
        <v>GAAP</v>
      </c>
      <c r="EF927" s="2" t="str">
        <f>EF939</f>
        <v>Property Taxes</v>
      </c>
    </row>
    <row r="928" spans="1:136" x14ac:dyDescent="0.3">
      <c r="B928" s="2" t="str">
        <f>Product!$K$2</f>
        <v>Phase 3</v>
      </c>
      <c r="C928" s="2" t="str">
        <f>Product!$K$3</f>
        <v>60' Wide</v>
      </c>
      <c r="D928" s="203">
        <f t="shared" si="2062"/>
        <v>-281958.65937044832</v>
      </c>
      <c r="E928" s="128">
        <f>SUMIFS(INDEX(Product!$B$2:$U$97, MATCH(E917, Product!$B$2:$B$97, 0), ), Product!$B$2:$U$2, $B928, Product!$B$3:$U$3, $C928)</f>
        <v>30</v>
      </c>
      <c r="F928" s="203">
        <f t="shared" si="2063"/>
        <v>-9398.6219790149444</v>
      </c>
      <c r="G928" s="11">
        <f>SUM(H928:DZ928)</f>
        <v>-281958.65937044838</v>
      </c>
      <c r="I928" s="12">
        <f t="shared" ref="I928:AN928" si="2095">I172*$F928</f>
        <v>0</v>
      </c>
      <c r="J928" s="12">
        <f t="shared" si="2095"/>
        <v>0</v>
      </c>
      <c r="K928" s="12">
        <f t="shared" si="2095"/>
        <v>0</v>
      </c>
      <c r="L928" s="12">
        <f t="shared" si="2095"/>
        <v>0</v>
      </c>
      <c r="M928" s="12">
        <f t="shared" si="2095"/>
        <v>0</v>
      </c>
      <c r="N928" s="12">
        <f t="shared" si="2095"/>
        <v>0</v>
      </c>
      <c r="O928" s="12">
        <f t="shared" si="2095"/>
        <v>0</v>
      </c>
      <c r="P928" s="12">
        <f t="shared" si="2095"/>
        <v>0</v>
      </c>
      <c r="Q928" s="12">
        <f t="shared" si="2095"/>
        <v>0</v>
      </c>
      <c r="R928" s="12">
        <f t="shared" si="2095"/>
        <v>0</v>
      </c>
      <c r="S928" s="12">
        <f t="shared" si="2095"/>
        <v>0</v>
      </c>
      <c r="T928" s="12">
        <f t="shared" si="2095"/>
        <v>0</v>
      </c>
      <c r="U928" s="12">
        <f t="shared" si="2095"/>
        <v>0</v>
      </c>
      <c r="V928" s="12">
        <f t="shared" si="2095"/>
        <v>0</v>
      </c>
      <c r="W928" s="12">
        <f t="shared" si="2095"/>
        <v>0</v>
      </c>
      <c r="X928" s="12">
        <f t="shared" si="2095"/>
        <v>0</v>
      </c>
      <c r="Y928" s="12">
        <f t="shared" si="2095"/>
        <v>0</v>
      </c>
      <c r="Z928" s="12">
        <f t="shared" si="2095"/>
        <v>0</v>
      </c>
      <c r="AA928" s="12">
        <f t="shared" si="2095"/>
        <v>0</v>
      </c>
      <c r="AB928" s="12">
        <f t="shared" si="2095"/>
        <v>0</v>
      </c>
      <c r="AC928" s="12">
        <f t="shared" si="2095"/>
        <v>0</v>
      </c>
      <c r="AD928" s="12">
        <f t="shared" si="2095"/>
        <v>0</v>
      </c>
      <c r="AE928" s="12">
        <f t="shared" si="2095"/>
        <v>0</v>
      </c>
      <c r="AF928" s="12">
        <f t="shared" si="2095"/>
        <v>0</v>
      </c>
      <c r="AG928" s="12">
        <f t="shared" si="2095"/>
        <v>0</v>
      </c>
      <c r="AH928" s="12">
        <f t="shared" si="2095"/>
        <v>0</v>
      </c>
      <c r="AI928" s="12">
        <f t="shared" si="2095"/>
        <v>0</v>
      </c>
      <c r="AJ928" s="12">
        <f t="shared" si="2095"/>
        <v>0</v>
      </c>
      <c r="AK928" s="12">
        <f t="shared" si="2095"/>
        <v>0</v>
      </c>
      <c r="AL928" s="12">
        <f t="shared" si="2095"/>
        <v>0</v>
      </c>
      <c r="AM928" s="12">
        <f t="shared" si="2095"/>
        <v>0</v>
      </c>
      <c r="AN928" s="12">
        <f t="shared" si="2095"/>
        <v>0</v>
      </c>
      <c r="AO928" s="12">
        <f t="shared" ref="AO928:BT928" si="2096">AO172*$F928</f>
        <v>0</v>
      </c>
      <c r="AP928" s="12">
        <f t="shared" si="2096"/>
        <v>0</v>
      </c>
      <c r="AQ928" s="12">
        <f t="shared" si="2096"/>
        <v>0</v>
      </c>
      <c r="AR928" s="12">
        <f t="shared" si="2096"/>
        <v>0</v>
      </c>
      <c r="AS928" s="12">
        <f t="shared" si="2096"/>
        <v>0</v>
      </c>
      <c r="AT928" s="12">
        <f t="shared" si="2096"/>
        <v>0</v>
      </c>
      <c r="AU928" s="12">
        <f t="shared" si="2096"/>
        <v>-23496.554947537363</v>
      </c>
      <c r="AV928" s="12">
        <f t="shared" si="2096"/>
        <v>-23496.554947537363</v>
      </c>
      <c r="AW928" s="12">
        <f t="shared" si="2096"/>
        <v>-23496.554947537363</v>
      </c>
      <c r="AX928" s="12">
        <f t="shared" si="2096"/>
        <v>-23496.554947537363</v>
      </c>
      <c r="AY928" s="12">
        <f t="shared" si="2096"/>
        <v>-23496.554947537363</v>
      </c>
      <c r="AZ928" s="12">
        <f t="shared" si="2096"/>
        <v>-23496.554947537363</v>
      </c>
      <c r="BA928" s="12">
        <f t="shared" si="2096"/>
        <v>-23496.554947537363</v>
      </c>
      <c r="BB928" s="12">
        <f t="shared" si="2096"/>
        <v>-23496.554947537363</v>
      </c>
      <c r="BC928" s="12">
        <f t="shared" si="2096"/>
        <v>-23496.554947537363</v>
      </c>
      <c r="BD928" s="12">
        <f t="shared" si="2096"/>
        <v>-23496.554947537363</v>
      </c>
      <c r="BE928" s="12">
        <f t="shared" si="2096"/>
        <v>-23496.554947537363</v>
      </c>
      <c r="BF928" s="12">
        <f t="shared" si="2096"/>
        <v>-23496.554947537363</v>
      </c>
      <c r="BG928" s="12">
        <f t="shared" si="2096"/>
        <v>0</v>
      </c>
      <c r="BH928" s="12">
        <f t="shared" si="2096"/>
        <v>0</v>
      </c>
      <c r="BI928" s="12">
        <f t="shared" si="2096"/>
        <v>0</v>
      </c>
      <c r="BJ928" s="12">
        <f t="shared" si="2096"/>
        <v>0</v>
      </c>
      <c r="BK928" s="12">
        <f t="shared" si="2096"/>
        <v>0</v>
      </c>
      <c r="BL928" s="12">
        <f t="shared" si="2096"/>
        <v>0</v>
      </c>
      <c r="BM928" s="12">
        <f t="shared" si="2096"/>
        <v>0</v>
      </c>
      <c r="BN928" s="12">
        <f t="shared" si="2096"/>
        <v>0</v>
      </c>
      <c r="BO928" s="12">
        <f t="shared" si="2096"/>
        <v>0</v>
      </c>
      <c r="BP928" s="12">
        <f t="shared" si="2096"/>
        <v>0</v>
      </c>
      <c r="BQ928" s="12">
        <f t="shared" si="2096"/>
        <v>0</v>
      </c>
      <c r="BR928" s="12">
        <f t="shared" si="2096"/>
        <v>0</v>
      </c>
      <c r="BS928" s="12">
        <f t="shared" si="2096"/>
        <v>0</v>
      </c>
      <c r="BT928" s="12">
        <f t="shared" si="2096"/>
        <v>0</v>
      </c>
      <c r="BU928" s="12">
        <f t="shared" ref="BU928:CZ928" si="2097">BU172*$F928</f>
        <v>0</v>
      </c>
      <c r="BV928" s="12">
        <f t="shared" si="2097"/>
        <v>0</v>
      </c>
      <c r="BW928" s="12">
        <f t="shared" si="2097"/>
        <v>0</v>
      </c>
      <c r="BX928" s="12">
        <f t="shared" si="2097"/>
        <v>0</v>
      </c>
      <c r="BY928" s="12">
        <f t="shared" si="2097"/>
        <v>0</v>
      </c>
      <c r="BZ928" s="12">
        <f t="shared" si="2097"/>
        <v>0</v>
      </c>
      <c r="CA928" s="12">
        <f t="shared" si="2097"/>
        <v>0</v>
      </c>
      <c r="CB928" s="12">
        <f t="shared" si="2097"/>
        <v>0</v>
      </c>
      <c r="CC928" s="12">
        <f t="shared" si="2097"/>
        <v>0</v>
      </c>
      <c r="CD928" s="12">
        <f t="shared" si="2097"/>
        <v>0</v>
      </c>
      <c r="CE928" s="12">
        <f t="shared" si="2097"/>
        <v>0</v>
      </c>
      <c r="CF928" s="12">
        <f t="shared" si="2097"/>
        <v>0</v>
      </c>
      <c r="CG928" s="12">
        <f t="shared" si="2097"/>
        <v>0</v>
      </c>
      <c r="CH928" s="12">
        <f t="shared" si="2097"/>
        <v>0</v>
      </c>
      <c r="CI928" s="12">
        <f t="shared" si="2097"/>
        <v>0</v>
      </c>
      <c r="CJ928" s="12">
        <f t="shared" si="2097"/>
        <v>0</v>
      </c>
      <c r="CK928" s="12">
        <f t="shared" si="2097"/>
        <v>0</v>
      </c>
      <c r="CL928" s="12">
        <f t="shared" si="2097"/>
        <v>0</v>
      </c>
      <c r="CM928" s="12">
        <f t="shared" si="2097"/>
        <v>0</v>
      </c>
      <c r="CN928" s="12">
        <f t="shared" si="2097"/>
        <v>0</v>
      </c>
      <c r="CO928" s="12">
        <f t="shared" si="2097"/>
        <v>0</v>
      </c>
      <c r="CP928" s="12">
        <f t="shared" si="2097"/>
        <v>0</v>
      </c>
      <c r="CQ928" s="12">
        <f t="shared" si="2097"/>
        <v>0</v>
      </c>
      <c r="CR928" s="12">
        <f t="shared" si="2097"/>
        <v>0</v>
      </c>
      <c r="CS928" s="12">
        <f t="shared" si="2097"/>
        <v>0</v>
      </c>
      <c r="CT928" s="12">
        <f t="shared" si="2097"/>
        <v>0</v>
      </c>
      <c r="CU928" s="12">
        <f t="shared" si="2097"/>
        <v>0</v>
      </c>
      <c r="CV928" s="12">
        <f t="shared" si="2097"/>
        <v>0</v>
      </c>
      <c r="CW928" s="12">
        <f t="shared" si="2097"/>
        <v>0</v>
      </c>
      <c r="CX928" s="12">
        <f t="shared" si="2097"/>
        <v>0</v>
      </c>
      <c r="CY928" s="12">
        <f t="shared" si="2097"/>
        <v>0</v>
      </c>
      <c r="CZ928" s="12">
        <f t="shared" si="2097"/>
        <v>0</v>
      </c>
      <c r="DA928" s="12">
        <f t="shared" ref="DA928:DY928" si="2098">DA172*$F928</f>
        <v>0</v>
      </c>
      <c r="DB928" s="12">
        <f t="shared" si="2098"/>
        <v>0</v>
      </c>
      <c r="DC928" s="12">
        <f t="shared" si="2098"/>
        <v>0</v>
      </c>
      <c r="DD928" s="12">
        <f t="shared" si="2098"/>
        <v>0</v>
      </c>
      <c r="DE928" s="12">
        <f t="shared" si="2098"/>
        <v>0</v>
      </c>
      <c r="DF928" s="12">
        <f t="shared" si="2098"/>
        <v>0</v>
      </c>
      <c r="DG928" s="12">
        <f t="shared" si="2098"/>
        <v>0</v>
      </c>
      <c r="DH928" s="12">
        <f t="shared" si="2098"/>
        <v>0</v>
      </c>
      <c r="DI928" s="12">
        <f t="shared" si="2098"/>
        <v>0</v>
      </c>
      <c r="DJ928" s="12">
        <f t="shared" si="2098"/>
        <v>0</v>
      </c>
      <c r="DK928" s="12">
        <f t="shared" si="2098"/>
        <v>0</v>
      </c>
      <c r="DL928" s="12">
        <f t="shared" si="2098"/>
        <v>0</v>
      </c>
      <c r="DM928" s="12">
        <f t="shared" si="2098"/>
        <v>0</v>
      </c>
      <c r="DN928" s="12">
        <f t="shared" si="2098"/>
        <v>0</v>
      </c>
      <c r="DO928" s="12">
        <f t="shared" si="2098"/>
        <v>0</v>
      </c>
      <c r="DP928" s="12">
        <f t="shared" si="2098"/>
        <v>0</v>
      </c>
      <c r="DQ928" s="12">
        <f t="shared" si="2098"/>
        <v>0</v>
      </c>
      <c r="DR928" s="12">
        <f t="shared" si="2098"/>
        <v>0</v>
      </c>
      <c r="DS928" s="12">
        <f t="shared" si="2098"/>
        <v>0</v>
      </c>
      <c r="DT928" s="12">
        <f t="shared" si="2098"/>
        <v>0</v>
      </c>
      <c r="DU928" s="12">
        <f t="shared" si="2098"/>
        <v>0</v>
      </c>
      <c r="DV928" s="12">
        <f t="shared" si="2098"/>
        <v>0</v>
      </c>
      <c r="DW928" s="12">
        <f t="shared" si="2098"/>
        <v>0</v>
      </c>
      <c r="DX928" s="12">
        <f t="shared" si="2098"/>
        <v>0</v>
      </c>
      <c r="DY928" s="12">
        <f t="shared" si="2098"/>
        <v>0</v>
      </c>
      <c r="EB928" s="116">
        <f t="shared" si="2068"/>
        <v>927</v>
      </c>
      <c r="EC928" s="2" t="str">
        <f t="shared" si="2093"/>
        <v>Phase 3</v>
      </c>
      <c r="ED928" s="2" t="str">
        <f t="shared" si="2094"/>
        <v>60' Wide</v>
      </c>
      <c r="EE928" s="33" t="str">
        <f>EE939</f>
        <v>GAAP</v>
      </c>
      <c r="EF928" s="2" t="str">
        <f>EF939</f>
        <v>Property Taxes</v>
      </c>
    </row>
    <row r="929" spans="1:136" x14ac:dyDescent="0.3">
      <c r="B929" s="2" t="str">
        <f>Product!$L$2</f>
        <v>Phase 3</v>
      </c>
      <c r="C929" s="2" t="str">
        <f>Product!$L$3</f>
        <v>75' Wide</v>
      </c>
      <c r="D929" s="203">
        <f t="shared" si="2062"/>
        <v>-212372.65361169554</v>
      </c>
      <c r="E929" s="128">
        <f>SUMIFS(INDEX(Product!$B$2:$U$97, MATCH(E917, Product!$B$2:$B$97, 0), ), Product!$B$2:$U$2, $B929, Product!$B$3:$U$3, $C929)</f>
        <v>20</v>
      </c>
      <c r="F929" s="203">
        <f t="shared" si="2063"/>
        <v>-10618.632680584777</v>
      </c>
      <c r="G929" s="11">
        <f>SUM(H929:DZ929)</f>
        <v>-212372.6536116956</v>
      </c>
      <c r="I929" s="12">
        <f t="shared" ref="I929:AN929" si="2099">I173*$F929</f>
        <v>0</v>
      </c>
      <c r="J929" s="12">
        <f t="shared" si="2099"/>
        <v>0</v>
      </c>
      <c r="K929" s="12">
        <f t="shared" si="2099"/>
        <v>0</v>
      </c>
      <c r="L929" s="12">
        <f t="shared" si="2099"/>
        <v>0</v>
      </c>
      <c r="M929" s="12">
        <f t="shared" si="2099"/>
        <v>0</v>
      </c>
      <c r="N929" s="12">
        <f t="shared" si="2099"/>
        <v>0</v>
      </c>
      <c r="O929" s="12">
        <f t="shared" si="2099"/>
        <v>0</v>
      </c>
      <c r="P929" s="12">
        <f t="shared" si="2099"/>
        <v>0</v>
      </c>
      <c r="Q929" s="12">
        <f t="shared" si="2099"/>
        <v>0</v>
      </c>
      <c r="R929" s="12">
        <f t="shared" si="2099"/>
        <v>0</v>
      </c>
      <c r="S929" s="12">
        <f t="shared" si="2099"/>
        <v>0</v>
      </c>
      <c r="T929" s="12">
        <f t="shared" si="2099"/>
        <v>0</v>
      </c>
      <c r="U929" s="12">
        <f t="shared" si="2099"/>
        <v>0</v>
      </c>
      <c r="V929" s="12">
        <f t="shared" si="2099"/>
        <v>0</v>
      </c>
      <c r="W929" s="12">
        <f t="shared" si="2099"/>
        <v>0</v>
      </c>
      <c r="X929" s="12">
        <f t="shared" si="2099"/>
        <v>0</v>
      </c>
      <c r="Y929" s="12">
        <f t="shared" si="2099"/>
        <v>0</v>
      </c>
      <c r="Z929" s="12">
        <f t="shared" si="2099"/>
        <v>0</v>
      </c>
      <c r="AA929" s="12">
        <f t="shared" si="2099"/>
        <v>0</v>
      </c>
      <c r="AB929" s="12">
        <f t="shared" si="2099"/>
        <v>0</v>
      </c>
      <c r="AC929" s="12">
        <f t="shared" si="2099"/>
        <v>0</v>
      </c>
      <c r="AD929" s="12">
        <f t="shared" si="2099"/>
        <v>0</v>
      </c>
      <c r="AE929" s="12">
        <f t="shared" si="2099"/>
        <v>0</v>
      </c>
      <c r="AF929" s="12">
        <f t="shared" si="2099"/>
        <v>0</v>
      </c>
      <c r="AG929" s="12">
        <f t="shared" si="2099"/>
        <v>0</v>
      </c>
      <c r="AH929" s="12">
        <f t="shared" si="2099"/>
        <v>0</v>
      </c>
      <c r="AI929" s="12">
        <f t="shared" si="2099"/>
        <v>0</v>
      </c>
      <c r="AJ929" s="12">
        <f t="shared" si="2099"/>
        <v>0</v>
      </c>
      <c r="AK929" s="12">
        <f t="shared" si="2099"/>
        <v>0</v>
      </c>
      <c r="AL929" s="12">
        <f t="shared" si="2099"/>
        <v>0</v>
      </c>
      <c r="AM929" s="12">
        <f t="shared" si="2099"/>
        <v>0</v>
      </c>
      <c r="AN929" s="12">
        <f t="shared" si="2099"/>
        <v>0</v>
      </c>
      <c r="AO929" s="12">
        <f t="shared" ref="AO929:BT929" si="2100">AO173*$F929</f>
        <v>0</v>
      </c>
      <c r="AP929" s="12">
        <f t="shared" si="2100"/>
        <v>0</v>
      </c>
      <c r="AQ929" s="12">
        <f t="shared" si="2100"/>
        <v>0</v>
      </c>
      <c r="AR929" s="12">
        <f t="shared" si="2100"/>
        <v>0</v>
      </c>
      <c r="AS929" s="12">
        <f t="shared" si="2100"/>
        <v>0</v>
      </c>
      <c r="AT929" s="12">
        <f t="shared" si="2100"/>
        <v>0</v>
      </c>
      <c r="AU929" s="12">
        <f t="shared" si="2100"/>
        <v>-17697.721134307962</v>
      </c>
      <c r="AV929" s="12">
        <f t="shared" si="2100"/>
        <v>-17697.721134307962</v>
      </c>
      <c r="AW929" s="12">
        <f t="shared" si="2100"/>
        <v>-17697.721134307962</v>
      </c>
      <c r="AX929" s="12">
        <f t="shared" si="2100"/>
        <v>-17697.721134307962</v>
      </c>
      <c r="AY929" s="12">
        <f t="shared" si="2100"/>
        <v>-17697.721134307962</v>
      </c>
      <c r="AZ929" s="12">
        <f t="shared" si="2100"/>
        <v>-17697.721134307962</v>
      </c>
      <c r="BA929" s="12">
        <f t="shared" si="2100"/>
        <v>-17697.721134307962</v>
      </c>
      <c r="BB929" s="12">
        <f t="shared" si="2100"/>
        <v>-17697.721134307962</v>
      </c>
      <c r="BC929" s="12">
        <f t="shared" si="2100"/>
        <v>-17697.721134307962</v>
      </c>
      <c r="BD929" s="12">
        <f t="shared" si="2100"/>
        <v>-17697.721134307962</v>
      </c>
      <c r="BE929" s="12">
        <f t="shared" si="2100"/>
        <v>-17697.721134307962</v>
      </c>
      <c r="BF929" s="12">
        <f t="shared" si="2100"/>
        <v>-17697.721134307962</v>
      </c>
      <c r="BG929" s="12">
        <f t="shared" si="2100"/>
        <v>0</v>
      </c>
      <c r="BH929" s="12">
        <f t="shared" si="2100"/>
        <v>0</v>
      </c>
      <c r="BI929" s="12">
        <f t="shared" si="2100"/>
        <v>0</v>
      </c>
      <c r="BJ929" s="12">
        <f t="shared" si="2100"/>
        <v>0</v>
      </c>
      <c r="BK929" s="12">
        <f t="shared" si="2100"/>
        <v>0</v>
      </c>
      <c r="BL929" s="12">
        <f t="shared" si="2100"/>
        <v>0</v>
      </c>
      <c r="BM929" s="12">
        <f t="shared" si="2100"/>
        <v>0</v>
      </c>
      <c r="BN929" s="12">
        <f t="shared" si="2100"/>
        <v>0</v>
      </c>
      <c r="BO929" s="12">
        <f t="shared" si="2100"/>
        <v>0</v>
      </c>
      <c r="BP929" s="12">
        <f t="shared" si="2100"/>
        <v>0</v>
      </c>
      <c r="BQ929" s="12">
        <f t="shared" si="2100"/>
        <v>0</v>
      </c>
      <c r="BR929" s="12">
        <f t="shared" si="2100"/>
        <v>0</v>
      </c>
      <c r="BS929" s="12">
        <f t="shared" si="2100"/>
        <v>0</v>
      </c>
      <c r="BT929" s="12">
        <f t="shared" si="2100"/>
        <v>0</v>
      </c>
      <c r="BU929" s="12">
        <f t="shared" ref="BU929:CZ929" si="2101">BU173*$F929</f>
        <v>0</v>
      </c>
      <c r="BV929" s="12">
        <f t="shared" si="2101"/>
        <v>0</v>
      </c>
      <c r="BW929" s="12">
        <f t="shared" si="2101"/>
        <v>0</v>
      </c>
      <c r="BX929" s="12">
        <f t="shared" si="2101"/>
        <v>0</v>
      </c>
      <c r="BY929" s="12">
        <f t="shared" si="2101"/>
        <v>0</v>
      </c>
      <c r="BZ929" s="12">
        <f t="shared" si="2101"/>
        <v>0</v>
      </c>
      <c r="CA929" s="12">
        <f t="shared" si="2101"/>
        <v>0</v>
      </c>
      <c r="CB929" s="12">
        <f t="shared" si="2101"/>
        <v>0</v>
      </c>
      <c r="CC929" s="12">
        <f t="shared" si="2101"/>
        <v>0</v>
      </c>
      <c r="CD929" s="12">
        <f t="shared" si="2101"/>
        <v>0</v>
      </c>
      <c r="CE929" s="12">
        <f t="shared" si="2101"/>
        <v>0</v>
      </c>
      <c r="CF929" s="12">
        <f t="shared" si="2101"/>
        <v>0</v>
      </c>
      <c r="CG929" s="12">
        <f t="shared" si="2101"/>
        <v>0</v>
      </c>
      <c r="CH929" s="12">
        <f t="shared" si="2101"/>
        <v>0</v>
      </c>
      <c r="CI929" s="12">
        <f t="shared" si="2101"/>
        <v>0</v>
      </c>
      <c r="CJ929" s="12">
        <f t="shared" si="2101"/>
        <v>0</v>
      </c>
      <c r="CK929" s="12">
        <f t="shared" si="2101"/>
        <v>0</v>
      </c>
      <c r="CL929" s="12">
        <f t="shared" si="2101"/>
        <v>0</v>
      </c>
      <c r="CM929" s="12">
        <f t="shared" si="2101"/>
        <v>0</v>
      </c>
      <c r="CN929" s="12">
        <f t="shared" si="2101"/>
        <v>0</v>
      </c>
      <c r="CO929" s="12">
        <f t="shared" si="2101"/>
        <v>0</v>
      </c>
      <c r="CP929" s="12">
        <f t="shared" si="2101"/>
        <v>0</v>
      </c>
      <c r="CQ929" s="12">
        <f t="shared" si="2101"/>
        <v>0</v>
      </c>
      <c r="CR929" s="12">
        <f t="shared" si="2101"/>
        <v>0</v>
      </c>
      <c r="CS929" s="12">
        <f t="shared" si="2101"/>
        <v>0</v>
      </c>
      <c r="CT929" s="12">
        <f t="shared" si="2101"/>
        <v>0</v>
      </c>
      <c r="CU929" s="12">
        <f t="shared" si="2101"/>
        <v>0</v>
      </c>
      <c r="CV929" s="12">
        <f t="shared" si="2101"/>
        <v>0</v>
      </c>
      <c r="CW929" s="12">
        <f t="shared" si="2101"/>
        <v>0</v>
      </c>
      <c r="CX929" s="12">
        <f t="shared" si="2101"/>
        <v>0</v>
      </c>
      <c r="CY929" s="12">
        <f t="shared" si="2101"/>
        <v>0</v>
      </c>
      <c r="CZ929" s="12">
        <f t="shared" si="2101"/>
        <v>0</v>
      </c>
      <c r="DA929" s="12">
        <f t="shared" ref="DA929:DY929" si="2102">DA173*$F929</f>
        <v>0</v>
      </c>
      <c r="DB929" s="12">
        <f t="shared" si="2102"/>
        <v>0</v>
      </c>
      <c r="DC929" s="12">
        <f t="shared" si="2102"/>
        <v>0</v>
      </c>
      <c r="DD929" s="12">
        <f t="shared" si="2102"/>
        <v>0</v>
      </c>
      <c r="DE929" s="12">
        <f t="shared" si="2102"/>
        <v>0</v>
      </c>
      <c r="DF929" s="12">
        <f t="shared" si="2102"/>
        <v>0</v>
      </c>
      <c r="DG929" s="12">
        <f t="shared" si="2102"/>
        <v>0</v>
      </c>
      <c r="DH929" s="12">
        <f t="shared" si="2102"/>
        <v>0</v>
      </c>
      <c r="DI929" s="12">
        <f t="shared" si="2102"/>
        <v>0</v>
      </c>
      <c r="DJ929" s="12">
        <f t="shared" si="2102"/>
        <v>0</v>
      </c>
      <c r="DK929" s="12">
        <f t="shared" si="2102"/>
        <v>0</v>
      </c>
      <c r="DL929" s="12">
        <f t="shared" si="2102"/>
        <v>0</v>
      </c>
      <c r="DM929" s="12">
        <f t="shared" si="2102"/>
        <v>0</v>
      </c>
      <c r="DN929" s="12">
        <f t="shared" si="2102"/>
        <v>0</v>
      </c>
      <c r="DO929" s="12">
        <f t="shared" si="2102"/>
        <v>0</v>
      </c>
      <c r="DP929" s="12">
        <f t="shared" si="2102"/>
        <v>0</v>
      </c>
      <c r="DQ929" s="12">
        <f t="shared" si="2102"/>
        <v>0</v>
      </c>
      <c r="DR929" s="12">
        <f t="shared" si="2102"/>
        <v>0</v>
      </c>
      <c r="DS929" s="12">
        <f t="shared" si="2102"/>
        <v>0</v>
      </c>
      <c r="DT929" s="12">
        <f t="shared" si="2102"/>
        <v>0</v>
      </c>
      <c r="DU929" s="12">
        <f t="shared" si="2102"/>
        <v>0</v>
      </c>
      <c r="DV929" s="12">
        <f t="shared" si="2102"/>
        <v>0</v>
      </c>
      <c r="DW929" s="12">
        <f t="shared" si="2102"/>
        <v>0</v>
      </c>
      <c r="DX929" s="12">
        <f t="shared" si="2102"/>
        <v>0</v>
      </c>
      <c r="DY929" s="12">
        <f t="shared" si="2102"/>
        <v>0</v>
      </c>
      <c r="EB929" s="116">
        <f t="shared" si="2068"/>
        <v>928</v>
      </c>
      <c r="EC929" s="2" t="str">
        <f t="shared" si="2093"/>
        <v>Phase 3</v>
      </c>
      <c r="ED929" s="2" t="str">
        <f t="shared" si="2094"/>
        <v>75' Wide</v>
      </c>
      <c r="EE929" s="33" t="str">
        <f>EE939</f>
        <v>GAAP</v>
      </c>
      <c r="EF929" s="2" t="str">
        <f>EF939</f>
        <v>Property Taxes</v>
      </c>
    </row>
    <row r="930" spans="1:136" x14ac:dyDescent="0.3">
      <c r="D930" s="203"/>
      <c r="E930" s="128"/>
      <c r="F930" s="203"/>
      <c r="G930" s="13"/>
      <c r="I930" s="12"/>
      <c r="J930" s="12"/>
      <c r="K930" s="12"/>
      <c r="L930" s="12"/>
      <c r="M930" s="12"/>
      <c r="N930" s="12"/>
      <c r="O930" s="12"/>
      <c r="P930" s="12"/>
      <c r="Q930" s="12"/>
      <c r="R930" s="12"/>
      <c r="S930" s="12"/>
      <c r="T930" s="12"/>
      <c r="U930" s="12"/>
      <c r="V930" s="12"/>
      <c r="W930" s="12"/>
      <c r="X930" s="12"/>
      <c r="Y930" s="12"/>
      <c r="Z930" s="12"/>
      <c r="AA930" s="12"/>
      <c r="AB930" s="12"/>
      <c r="AC930" s="12"/>
      <c r="AD930" s="12"/>
      <c r="AE930" s="12"/>
      <c r="AF930" s="12"/>
      <c r="AG930" s="12"/>
      <c r="AH930" s="12"/>
      <c r="AI930" s="12"/>
      <c r="AJ930" s="12"/>
      <c r="AK930" s="12"/>
      <c r="AL930" s="12"/>
      <c r="AM930" s="12"/>
      <c r="AN930" s="12"/>
      <c r="AO930" s="12"/>
      <c r="AP930" s="12"/>
      <c r="AQ930" s="12"/>
      <c r="AR930" s="12"/>
      <c r="AS930" s="12"/>
      <c r="AT930" s="12"/>
      <c r="AU930" s="12"/>
      <c r="AV930" s="12"/>
      <c r="AW930" s="12"/>
      <c r="AX930" s="12"/>
      <c r="AY930" s="12"/>
      <c r="AZ930" s="12"/>
      <c r="BA930" s="12"/>
      <c r="BB930" s="12"/>
      <c r="BC930" s="12"/>
      <c r="BD930" s="12"/>
      <c r="BE930" s="12"/>
      <c r="BF930" s="12"/>
      <c r="BG930" s="12"/>
      <c r="BH930" s="12"/>
      <c r="BI930" s="12"/>
      <c r="BJ930" s="12"/>
      <c r="BK930" s="12"/>
      <c r="BL930" s="12"/>
      <c r="BM930" s="12"/>
      <c r="BN930" s="12"/>
      <c r="BO930" s="12"/>
      <c r="BP930" s="12"/>
      <c r="BQ930" s="12"/>
      <c r="BR930" s="12"/>
      <c r="BS930" s="12"/>
      <c r="BT930" s="12"/>
      <c r="BU930" s="12"/>
      <c r="BV930" s="12"/>
      <c r="BW930" s="12"/>
      <c r="BX930" s="12"/>
      <c r="BY930" s="12"/>
      <c r="BZ930" s="12"/>
      <c r="CA930" s="12"/>
      <c r="CB930" s="12"/>
      <c r="CC930" s="12"/>
      <c r="CD930" s="12"/>
      <c r="CE930" s="12"/>
      <c r="CF930" s="12"/>
      <c r="CG930" s="12"/>
      <c r="CH930" s="12"/>
      <c r="CI930" s="12"/>
      <c r="CJ930" s="12"/>
      <c r="CK930" s="12"/>
      <c r="CL930" s="12"/>
      <c r="CM930" s="12"/>
      <c r="CN930" s="12"/>
      <c r="CO930" s="12"/>
      <c r="CP930" s="12"/>
      <c r="CQ930" s="12"/>
      <c r="CR930" s="12"/>
      <c r="CS930" s="12"/>
      <c r="CT930" s="12"/>
      <c r="CU930" s="12"/>
      <c r="CV930" s="12"/>
      <c r="CW930" s="12"/>
      <c r="CX930" s="12"/>
      <c r="CY930" s="12"/>
      <c r="CZ930" s="12"/>
      <c r="DA930" s="12"/>
      <c r="DB930" s="12"/>
      <c r="DC930" s="12"/>
      <c r="DD930" s="12"/>
      <c r="DE930" s="12"/>
      <c r="DF930" s="12"/>
      <c r="DG930" s="12"/>
      <c r="DH930" s="12"/>
      <c r="DI930" s="12"/>
      <c r="DJ930" s="12"/>
      <c r="DK930" s="12"/>
      <c r="DL930" s="12"/>
      <c r="DM930" s="12"/>
      <c r="DN930" s="12"/>
      <c r="DO930" s="12"/>
      <c r="DP930" s="12"/>
      <c r="DQ930" s="12"/>
      <c r="DR930" s="12"/>
      <c r="DS930" s="12"/>
      <c r="DT930" s="12"/>
      <c r="DU930" s="12"/>
      <c r="DV930" s="12"/>
      <c r="DW930" s="12"/>
      <c r="DX930" s="12"/>
      <c r="DY930" s="12"/>
      <c r="EE930" s="33"/>
    </row>
    <row r="931" spans="1:136" x14ac:dyDescent="0.3">
      <c r="B931" s="2" t="str">
        <f>Product!$M$2</f>
        <v>Phase 4</v>
      </c>
      <c r="C931" s="2" t="str">
        <f>Product!$M$3</f>
        <v>50' Wide</v>
      </c>
      <c r="D931" s="203">
        <f t="shared" si="2062"/>
        <v>-272836.89034093975</v>
      </c>
      <c r="E931" s="128">
        <f>SUMIFS(INDEX(Product!$B$2:$U$97, MATCH(E917, Product!$B$2:$B$97, 0), ), Product!$B$2:$U$2, $B931, Product!$B$3:$U$3, $C931)</f>
        <v>30</v>
      </c>
      <c r="F931" s="203">
        <f t="shared" si="2063"/>
        <v>-9094.5630113646585</v>
      </c>
      <c r="G931" s="11">
        <f>SUM(H931:DZ931)</f>
        <v>-272836.8903409398</v>
      </c>
      <c r="I931" s="12">
        <f t="shared" ref="I931:AN931" si="2103">I175*$F931</f>
        <v>0</v>
      </c>
      <c r="J931" s="12">
        <f t="shared" si="2103"/>
        <v>0</v>
      </c>
      <c r="K931" s="12">
        <f t="shared" si="2103"/>
        <v>0</v>
      </c>
      <c r="L931" s="12">
        <f t="shared" si="2103"/>
        <v>0</v>
      </c>
      <c r="M931" s="12">
        <f t="shared" si="2103"/>
        <v>0</v>
      </c>
      <c r="N931" s="12">
        <f t="shared" si="2103"/>
        <v>0</v>
      </c>
      <c r="O931" s="12">
        <f t="shared" si="2103"/>
        <v>0</v>
      </c>
      <c r="P931" s="12">
        <f t="shared" si="2103"/>
        <v>0</v>
      </c>
      <c r="Q931" s="12">
        <f t="shared" si="2103"/>
        <v>0</v>
      </c>
      <c r="R931" s="12">
        <f t="shared" si="2103"/>
        <v>0</v>
      </c>
      <c r="S931" s="12">
        <f t="shared" si="2103"/>
        <v>0</v>
      </c>
      <c r="T931" s="12">
        <f t="shared" si="2103"/>
        <v>0</v>
      </c>
      <c r="U931" s="12">
        <f t="shared" si="2103"/>
        <v>0</v>
      </c>
      <c r="V931" s="12">
        <f t="shared" si="2103"/>
        <v>0</v>
      </c>
      <c r="W931" s="12">
        <f t="shared" si="2103"/>
        <v>0</v>
      </c>
      <c r="X931" s="12">
        <f t="shared" si="2103"/>
        <v>0</v>
      </c>
      <c r="Y931" s="12">
        <f t="shared" si="2103"/>
        <v>0</v>
      </c>
      <c r="Z931" s="12">
        <f t="shared" si="2103"/>
        <v>0</v>
      </c>
      <c r="AA931" s="12">
        <f t="shared" si="2103"/>
        <v>0</v>
      </c>
      <c r="AB931" s="12">
        <f t="shared" si="2103"/>
        <v>0</v>
      </c>
      <c r="AC931" s="12">
        <f t="shared" si="2103"/>
        <v>0</v>
      </c>
      <c r="AD931" s="12">
        <f t="shared" si="2103"/>
        <v>0</v>
      </c>
      <c r="AE931" s="12">
        <f t="shared" si="2103"/>
        <v>0</v>
      </c>
      <c r="AF931" s="12">
        <f t="shared" si="2103"/>
        <v>0</v>
      </c>
      <c r="AG931" s="12">
        <f t="shared" si="2103"/>
        <v>0</v>
      </c>
      <c r="AH931" s="12">
        <f t="shared" si="2103"/>
        <v>0</v>
      </c>
      <c r="AI931" s="12">
        <f t="shared" si="2103"/>
        <v>0</v>
      </c>
      <c r="AJ931" s="12">
        <f t="shared" si="2103"/>
        <v>0</v>
      </c>
      <c r="AK931" s="12">
        <f t="shared" si="2103"/>
        <v>0</v>
      </c>
      <c r="AL931" s="12">
        <f t="shared" si="2103"/>
        <v>0</v>
      </c>
      <c r="AM931" s="12">
        <f t="shared" si="2103"/>
        <v>0</v>
      </c>
      <c r="AN931" s="12">
        <f t="shared" si="2103"/>
        <v>0</v>
      </c>
      <c r="AO931" s="12">
        <f t="shared" ref="AO931:BT931" si="2104">AO175*$F931</f>
        <v>0</v>
      </c>
      <c r="AP931" s="12">
        <f t="shared" si="2104"/>
        <v>0</v>
      </c>
      <c r="AQ931" s="12">
        <f t="shared" si="2104"/>
        <v>0</v>
      </c>
      <c r="AR931" s="12">
        <f t="shared" si="2104"/>
        <v>0</v>
      </c>
      <c r="AS931" s="12">
        <f t="shared" si="2104"/>
        <v>0</v>
      </c>
      <c r="AT931" s="12">
        <f t="shared" si="2104"/>
        <v>0</v>
      </c>
      <c r="AU931" s="12">
        <f t="shared" si="2104"/>
        <v>0</v>
      </c>
      <c r="AV931" s="12">
        <f t="shared" si="2104"/>
        <v>0</v>
      </c>
      <c r="AW931" s="12">
        <f t="shared" si="2104"/>
        <v>0</v>
      </c>
      <c r="AX931" s="12">
        <f t="shared" si="2104"/>
        <v>0</v>
      </c>
      <c r="AY931" s="12">
        <f t="shared" si="2104"/>
        <v>0</v>
      </c>
      <c r="AZ931" s="12">
        <f t="shared" si="2104"/>
        <v>0</v>
      </c>
      <c r="BA931" s="12">
        <f t="shared" si="2104"/>
        <v>0</v>
      </c>
      <c r="BB931" s="12">
        <f t="shared" si="2104"/>
        <v>0</v>
      </c>
      <c r="BC931" s="12">
        <f t="shared" si="2104"/>
        <v>0</v>
      </c>
      <c r="BD931" s="12">
        <f t="shared" si="2104"/>
        <v>0</v>
      </c>
      <c r="BE931" s="12">
        <f t="shared" si="2104"/>
        <v>0</v>
      </c>
      <c r="BF931" s="12">
        <f t="shared" si="2104"/>
        <v>0</v>
      </c>
      <c r="BG931" s="12">
        <f t="shared" si="2104"/>
        <v>-22736.407528411648</v>
      </c>
      <c r="BH931" s="12">
        <f t="shared" si="2104"/>
        <v>-22736.407528411648</v>
      </c>
      <c r="BI931" s="12">
        <f t="shared" si="2104"/>
        <v>-22736.407528411648</v>
      </c>
      <c r="BJ931" s="12">
        <f t="shared" si="2104"/>
        <v>-22736.407528411648</v>
      </c>
      <c r="BK931" s="12">
        <f t="shared" si="2104"/>
        <v>-22736.407528411648</v>
      </c>
      <c r="BL931" s="12">
        <f t="shared" si="2104"/>
        <v>-22736.407528411648</v>
      </c>
      <c r="BM931" s="12">
        <f t="shared" si="2104"/>
        <v>-22736.407528411648</v>
      </c>
      <c r="BN931" s="12">
        <f t="shared" si="2104"/>
        <v>-22736.407528411648</v>
      </c>
      <c r="BO931" s="12">
        <f t="shared" si="2104"/>
        <v>-22736.407528411648</v>
      </c>
      <c r="BP931" s="12">
        <f t="shared" si="2104"/>
        <v>-22736.407528411648</v>
      </c>
      <c r="BQ931" s="12">
        <f t="shared" si="2104"/>
        <v>-22736.407528411648</v>
      </c>
      <c r="BR931" s="12">
        <f t="shared" si="2104"/>
        <v>-22736.407528411648</v>
      </c>
      <c r="BS931" s="12">
        <f t="shared" si="2104"/>
        <v>0</v>
      </c>
      <c r="BT931" s="12">
        <f t="shared" si="2104"/>
        <v>0</v>
      </c>
      <c r="BU931" s="12">
        <f t="shared" ref="BU931:CZ931" si="2105">BU175*$F931</f>
        <v>0</v>
      </c>
      <c r="BV931" s="12">
        <f t="shared" si="2105"/>
        <v>0</v>
      </c>
      <c r="BW931" s="12">
        <f t="shared" si="2105"/>
        <v>0</v>
      </c>
      <c r="BX931" s="12">
        <f t="shared" si="2105"/>
        <v>0</v>
      </c>
      <c r="BY931" s="12">
        <f t="shared" si="2105"/>
        <v>0</v>
      </c>
      <c r="BZ931" s="12">
        <f t="shared" si="2105"/>
        <v>0</v>
      </c>
      <c r="CA931" s="12">
        <f t="shared" si="2105"/>
        <v>0</v>
      </c>
      <c r="CB931" s="12">
        <f t="shared" si="2105"/>
        <v>0</v>
      </c>
      <c r="CC931" s="12">
        <f t="shared" si="2105"/>
        <v>0</v>
      </c>
      <c r="CD931" s="12">
        <f t="shared" si="2105"/>
        <v>0</v>
      </c>
      <c r="CE931" s="12">
        <f t="shared" si="2105"/>
        <v>0</v>
      </c>
      <c r="CF931" s="12">
        <f t="shared" si="2105"/>
        <v>0</v>
      </c>
      <c r="CG931" s="12">
        <f t="shared" si="2105"/>
        <v>0</v>
      </c>
      <c r="CH931" s="12">
        <f t="shared" si="2105"/>
        <v>0</v>
      </c>
      <c r="CI931" s="12">
        <f t="shared" si="2105"/>
        <v>0</v>
      </c>
      <c r="CJ931" s="12">
        <f t="shared" si="2105"/>
        <v>0</v>
      </c>
      <c r="CK931" s="12">
        <f t="shared" si="2105"/>
        <v>0</v>
      </c>
      <c r="CL931" s="12">
        <f t="shared" si="2105"/>
        <v>0</v>
      </c>
      <c r="CM931" s="12">
        <f t="shared" si="2105"/>
        <v>0</v>
      </c>
      <c r="CN931" s="12">
        <f t="shared" si="2105"/>
        <v>0</v>
      </c>
      <c r="CO931" s="12">
        <f t="shared" si="2105"/>
        <v>0</v>
      </c>
      <c r="CP931" s="12">
        <f t="shared" si="2105"/>
        <v>0</v>
      </c>
      <c r="CQ931" s="12">
        <f t="shared" si="2105"/>
        <v>0</v>
      </c>
      <c r="CR931" s="12">
        <f t="shared" si="2105"/>
        <v>0</v>
      </c>
      <c r="CS931" s="12">
        <f t="shared" si="2105"/>
        <v>0</v>
      </c>
      <c r="CT931" s="12">
        <f t="shared" si="2105"/>
        <v>0</v>
      </c>
      <c r="CU931" s="12">
        <f t="shared" si="2105"/>
        <v>0</v>
      </c>
      <c r="CV931" s="12">
        <f t="shared" si="2105"/>
        <v>0</v>
      </c>
      <c r="CW931" s="12">
        <f t="shared" si="2105"/>
        <v>0</v>
      </c>
      <c r="CX931" s="12">
        <f t="shared" si="2105"/>
        <v>0</v>
      </c>
      <c r="CY931" s="12">
        <f t="shared" si="2105"/>
        <v>0</v>
      </c>
      <c r="CZ931" s="12">
        <f t="shared" si="2105"/>
        <v>0</v>
      </c>
      <c r="DA931" s="12">
        <f t="shared" ref="DA931:DY931" si="2106">DA175*$F931</f>
        <v>0</v>
      </c>
      <c r="DB931" s="12">
        <f t="shared" si="2106"/>
        <v>0</v>
      </c>
      <c r="DC931" s="12">
        <f t="shared" si="2106"/>
        <v>0</v>
      </c>
      <c r="DD931" s="12">
        <f t="shared" si="2106"/>
        <v>0</v>
      </c>
      <c r="DE931" s="12">
        <f t="shared" si="2106"/>
        <v>0</v>
      </c>
      <c r="DF931" s="12">
        <f t="shared" si="2106"/>
        <v>0</v>
      </c>
      <c r="DG931" s="12">
        <f t="shared" si="2106"/>
        <v>0</v>
      </c>
      <c r="DH931" s="12">
        <f t="shared" si="2106"/>
        <v>0</v>
      </c>
      <c r="DI931" s="12">
        <f t="shared" si="2106"/>
        <v>0</v>
      </c>
      <c r="DJ931" s="12">
        <f t="shared" si="2106"/>
        <v>0</v>
      </c>
      <c r="DK931" s="12">
        <f t="shared" si="2106"/>
        <v>0</v>
      </c>
      <c r="DL931" s="12">
        <f t="shared" si="2106"/>
        <v>0</v>
      </c>
      <c r="DM931" s="12">
        <f t="shared" si="2106"/>
        <v>0</v>
      </c>
      <c r="DN931" s="12">
        <f t="shared" si="2106"/>
        <v>0</v>
      </c>
      <c r="DO931" s="12">
        <f t="shared" si="2106"/>
        <v>0</v>
      </c>
      <c r="DP931" s="12">
        <f t="shared" si="2106"/>
        <v>0</v>
      </c>
      <c r="DQ931" s="12">
        <f t="shared" si="2106"/>
        <v>0</v>
      </c>
      <c r="DR931" s="12">
        <f t="shared" si="2106"/>
        <v>0</v>
      </c>
      <c r="DS931" s="12">
        <f t="shared" si="2106"/>
        <v>0</v>
      </c>
      <c r="DT931" s="12">
        <f t="shared" si="2106"/>
        <v>0</v>
      </c>
      <c r="DU931" s="12">
        <f t="shared" si="2106"/>
        <v>0</v>
      </c>
      <c r="DV931" s="12">
        <f t="shared" si="2106"/>
        <v>0</v>
      </c>
      <c r="DW931" s="12">
        <f t="shared" si="2106"/>
        <v>0</v>
      </c>
      <c r="DX931" s="12">
        <f t="shared" si="2106"/>
        <v>0</v>
      </c>
      <c r="DY931" s="12">
        <f t="shared" si="2106"/>
        <v>0</v>
      </c>
      <c r="EB931" s="116">
        <f t="shared" si="2068"/>
        <v>930</v>
      </c>
      <c r="EC931" s="2" t="str">
        <f t="shared" ref="EC931:EC933" si="2107">B931</f>
        <v>Phase 4</v>
      </c>
      <c r="ED931" s="2" t="str">
        <f t="shared" ref="ED931:ED933" si="2108">C931</f>
        <v>50' Wide</v>
      </c>
      <c r="EE931" s="33" t="str">
        <f>EE939</f>
        <v>GAAP</v>
      </c>
      <c r="EF931" s="2" t="str">
        <f>EF939</f>
        <v>Property Taxes</v>
      </c>
    </row>
    <row r="932" spans="1:136" x14ac:dyDescent="0.3">
      <c r="B932" s="2" t="str">
        <f>Product!$N$2</f>
        <v>Phase 4</v>
      </c>
      <c r="C932" s="2" t="str">
        <f>Product!$N$3</f>
        <v>60' Wide</v>
      </c>
      <c r="D932" s="203">
        <f t="shared" si="2062"/>
        <v>-309765.87736688787</v>
      </c>
      <c r="E932" s="128">
        <f>SUMIFS(INDEX(Product!$B$2:$U$97, MATCH(E917, Product!$B$2:$B$97, 0), ), Product!$B$2:$U$2, $B932, Product!$B$3:$U$3, $C932)</f>
        <v>30</v>
      </c>
      <c r="F932" s="203">
        <f t="shared" si="2063"/>
        <v>-10325.52924556293</v>
      </c>
      <c r="G932" s="11">
        <f>SUM(H932:DZ932)</f>
        <v>-309765.87736688793</v>
      </c>
      <c r="I932" s="12">
        <f t="shared" ref="I932:AN932" si="2109">I176*$F932</f>
        <v>0</v>
      </c>
      <c r="J932" s="12">
        <f t="shared" si="2109"/>
        <v>0</v>
      </c>
      <c r="K932" s="12">
        <f t="shared" si="2109"/>
        <v>0</v>
      </c>
      <c r="L932" s="12">
        <f t="shared" si="2109"/>
        <v>0</v>
      </c>
      <c r="M932" s="12">
        <f t="shared" si="2109"/>
        <v>0</v>
      </c>
      <c r="N932" s="12">
        <f t="shared" si="2109"/>
        <v>0</v>
      </c>
      <c r="O932" s="12">
        <f t="shared" si="2109"/>
        <v>0</v>
      </c>
      <c r="P932" s="12">
        <f t="shared" si="2109"/>
        <v>0</v>
      </c>
      <c r="Q932" s="12">
        <f t="shared" si="2109"/>
        <v>0</v>
      </c>
      <c r="R932" s="12">
        <f t="shared" si="2109"/>
        <v>0</v>
      </c>
      <c r="S932" s="12">
        <f t="shared" si="2109"/>
        <v>0</v>
      </c>
      <c r="T932" s="12">
        <f t="shared" si="2109"/>
        <v>0</v>
      </c>
      <c r="U932" s="12">
        <f t="shared" si="2109"/>
        <v>0</v>
      </c>
      <c r="V932" s="12">
        <f t="shared" si="2109"/>
        <v>0</v>
      </c>
      <c r="W932" s="12">
        <f t="shared" si="2109"/>
        <v>0</v>
      </c>
      <c r="X932" s="12">
        <f t="shared" si="2109"/>
        <v>0</v>
      </c>
      <c r="Y932" s="12">
        <f t="shared" si="2109"/>
        <v>0</v>
      </c>
      <c r="Z932" s="12">
        <f t="shared" si="2109"/>
        <v>0</v>
      </c>
      <c r="AA932" s="12">
        <f t="shared" si="2109"/>
        <v>0</v>
      </c>
      <c r="AB932" s="12">
        <f t="shared" si="2109"/>
        <v>0</v>
      </c>
      <c r="AC932" s="12">
        <f t="shared" si="2109"/>
        <v>0</v>
      </c>
      <c r="AD932" s="12">
        <f t="shared" si="2109"/>
        <v>0</v>
      </c>
      <c r="AE932" s="12">
        <f t="shared" si="2109"/>
        <v>0</v>
      </c>
      <c r="AF932" s="12">
        <f t="shared" si="2109"/>
        <v>0</v>
      </c>
      <c r="AG932" s="12">
        <f t="shared" si="2109"/>
        <v>0</v>
      </c>
      <c r="AH932" s="12">
        <f t="shared" si="2109"/>
        <v>0</v>
      </c>
      <c r="AI932" s="12">
        <f t="shared" si="2109"/>
        <v>0</v>
      </c>
      <c r="AJ932" s="12">
        <f t="shared" si="2109"/>
        <v>0</v>
      </c>
      <c r="AK932" s="12">
        <f t="shared" si="2109"/>
        <v>0</v>
      </c>
      <c r="AL932" s="12">
        <f t="shared" si="2109"/>
        <v>0</v>
      </c>
      <c r="AM932" s="12">
        <f t="shared" si="2109"/>
        <v>0</v>
      </c>
      <c r="AN932" s="12">
        <f t="shared" si="2109"/>
        <v>0</v>
      </c>
      <c r="AO932" s="12">
        <f t="shared" ref="AO932:BT932" si="2110">AO176*$F932</f>
        <v>0</v>
      </c>
      <c r="AP932" s="12">
        <f t="shared" si="2110"/>
        <v>0</v>
      </c>
      <c r="AQ932" s="12">
        <f t="shared" si="2110"/>
        <v>0</v>
      </c>
      <c r="AR932" s="12">
        <f t="shared" si="2110"/>
        <v>0</v>
      </c>
      <c r="AS932" s="12">
        <f t="shared" si="2110"/>
        <v>0</v>
      </c>
      <c r="AT932" s="12">
        <f t="shared" si="2110"/>
        <v>0</v>
      </c>
      <c r="AU932" s="12">
        <f t="shared" si="2110"/>
        <v>0</v>
      </c>
      <c r="AV932" s="12">
        <f t="shared" si="2110"/>
        <v>0</v>
      </c>
      <c r="AW932" s="12">
        <f t="shared" si="2110"/>
        <v>0</v>
      </c>
      <c r="AX932" s="12">
        <f t="shared" si="2110"/>
        <v>0</v>
      </c>
      <c r="AY932" s="12">
        <f t="shared" si="2110"/>
        <v>0</v>
      </c>
      <c r="AZ932" s="12">
        <f t="shared" si="2110"/>
        <v>0</v>
      </c>
      <c r="BA932" s="12">
        <f t="shared" si="2110"/>
        <v>0</v>
      </c>
      <c r="BB932" s="12">
        <f t="shared" si="2110"/>
        <v>0</v>
      </c>
      <c r="BC932" s="12">
        <f t="shared" si="2110"/>
        <v>0</v>
      </c>
      <c r="BD932" s="12">
        <f t="shared" si="2110"/>
        <v>0</v>
      </c>
      <c r="BE932" s="12">
        <f t="shared" si="2110"/>
        <v>0</v>
      </c>
      <c r="BF932" s="12">
        <f t="shared" si="2110"/>
        <v>0</v>
      </c>
      <c r="BG932" s="12">
        <f t="shared" si="2110"/>
        <v>-25813.823113907325</v>
      </c>
      <c r="BH932" s="12">
        <f t="shared" si="2110"/>
        <v>-25813.823113907325</v>
      </c>
      <c r="BI932" s="12">
        <f t="shared" si="2110"/>
        <v>-25813.823113907325</v>
      </c>
      <c r="BJ932" s="12">
        <f t="shared" si="2110"/>
        <v>-25813.823113907325</v>
      </c>
      <c r="BK932" s="12">
        <f t="shared" si="2110"/>
        <v>-25813.823113907325</v>
      </c>
      <c r="BL932" s="12">
        <f t="shared" si="2110"/>
        <v>-25813.823113907325</v>
      </c>
      <c r="BM932" s="12">
        <f t="shared" si="2110"/>
        <v>-25813.823113907325</v>
      </c>
      <c r="BN932" s="12">
        <f t="shared" si="2110"/>
        <v>-25813.823113907325</v>
      </c>
      <c r="BO932" s="12">
        <f t="shared" si="2110"/>
        <v>-25813.823113907325</v>
      </c>
      <c r="BP932" s="12">
        <f t="shared" si="2110"/>
        <v>-25813.823113907325</v>
      </c>
      <c r="BQ932" s="12">
        <f t="shared" si="2110"/>
        <v>-25813.823113907325</v>
      </c>
      <c r="BR932" s="12">
        <f t="shared" si="2110"/>
        <v>-25813.823113907325</v>
      </c>
      <c r="BS932" s="12">
        <f t="shared" si="2110"/>
        <v>0</v>
      </c>
      <c r="BT932" s="12">
        <f t="shared" si="2110"/>
        <v>0</v>
      </c>
      <c r="BU932" s="12">
        <f t="shared" ref="BU932:CZ932" si="2111">BU176*$F932</f>
        <v>0</v>
      </c>
      <c r="BV932" s="12">
        <f t="shared" si="2111"/>
        <v>0</v>
      </c>
      <c r="BW932" s="12">
        <f t="shared" si="2111"/>
        <v>0</v>
      </c>
      <c r="BX932" s="12">
        <f t="shared" si="2111"/>
        <v>0</v>
      </c>
      <c r="BY932" s="12">
        <f t="shared" si="2111"/>
        <v>0</v>
      </c>
      <c r="BZ932" s="12">
        <f t="shared" si="2111"/>
        <v>0</v>
      </c>
      <c r="CA932" s="12">
        <f t="shared" si="2111"/>
        <v>0</v>
      </c>
      <c r="CB932" s="12">
        <f t="shared" si="2111"/>
        <v>0</v>
      </c>
      <c r="CC932" s="12">
        <f t="shared" si="2111"/>
        <v>0</v>
      </c>
      <c r="CD932" s="12">
        <f t="shared" si="2111"/>
        <v>0</v>
      </c>
      <c r="CE932" s="12">
        <f t="shared" si="2111"/>
        <v>0</v>
      </c>
      <c r="CF932" s="12">
        <f t="shared" si="2111"/>
        <v>0</v>
      </c>
      <c r="CG932" s="12">
        <f t="shared" si="2111"/>
        <v>0</v>
      </c>
      <c r="CH932" s="12">
        <f t="shared" si="2111"/>
        <v>0</v>
      </c>
      <c r="CI932" s="12">
        <f t="shared" si="2111"/>
        <v>0</v>
      </c>
      <c r="CJ932" s="12">
        <f t="shared" si="2111"/>
        <v>0</v>
      </c>
      <c r="CK932" s="12">
        <f t="shared" si="2111"/>
        <v>0</v>
      </c>
      <c r="CL932" s="12">
        <f t="shared" si="2111"/>
        <v>0</v>
      </c>
      <c r="CM932" s="12">
        <f t="shared" si="2111"/>
        <v>0</v>
      </c>
      <c r="CN932" s="12">
        <f t="shared" si="2111"/>
        <v>0</v>
      </c>
      <c r="CO932" s="12">
        <f t="shared" si="2111"/>
        <v>0</v>
      </c>
      <c r="CP932" s="12">
        <f t="shared" si="2111"/>
        <v>0</v>
      </c>
      <c r="CQ932" s="12">
        <f t="shared" si="2111"/>
        <v>0</v>
      </c>
      <c r="CR932" s="12">
        <f t="shared" si="2111"/>
        <v>0</v>
      </c>
      <c r="CS932" s="12">
        <f t="shared" si="2111"/>
        <v>0</v>
      </c>
      <c r="CT932" s="12">
        <f t="shared" si="2111"/>
        <v>0</v>
      </c>
      <c r="CU932" s="12">
        <f t="shared" si="2111"/>
        <v>0</v>
      </c>
      <c r="CV932" s="12">
        <f t="shared" si="2111"/>
        <v>0</v>
      </c>
      <c r="CW932" s="12">
        <f t="shared" si="2111"/>
        <v>0</v>
      </c>
      <c r="CX932" s="12">
        <f t="shared" si="2111"/>
        <v>0</v>
      </c>
      <c r="CY932" s="12">
        <f t="shared" si="2111"/>
        <v>0</v>
      </c>
      <c r="CZ932" s="12">
        <f t="shared" si="2111"/>
        <v>0</v>
      </c>
      <c r="DA932" s="12">
        <f t="shared" ref="DA932:DY932" si="2112">DA176*$F932</f>
        <v>0</v>
      </c>
      <c r="DB932" s="12">
        <f t="shared" si="2112"/>
        <v>0</v>
      </c>
      <c r="DC932" s="12">
        <f t="shared" si="2112"/>
        <v>0</v>
      </c>
      <c r="DD932" s="12">
        <f t="shared" si="2112"/>
        <v>0</v>
      </c>
      <c r="DE932" s="12">
        <f t="shared" si="2112"/>
        <v>0</v>
      </c>
      <c r="DF932" s="12">
        <f t="shared" si="2112"/>
        <v>0</v>
      </c>
      <c r="DG932" s="12">
        <f t="shared" si="2112"/>
        <v>0</v>
      </c>
      <c r="DH932" s="12">
        <f t="shared" si="2112"/>
        <v>0</v>
      </c>
      <c r="DI932" s="12">
        <f t="shared" si="2112"/>
        <v>0</v>
      </c>
      <c r="DJ932" s="12">
        <f t="shared" si="2112"/>
        <v>0</v>
      </c>
      <c r="DK932" s="12">
        <f t="shared" si="2112"/>
        <v>0</v>
      </c>
      <c r="DL932" s="12">
        <f t="shared" si="2112"/>
        <v>0</v>
      </c>
      <c r="DM932" s="12">
        <f t="shared" si="2112"/>
        <v>0</v>
      </c>
      <c r="DN932" s="12">
        <f t="shared" si="2112"/>
        <v>0</v>
      </c>
      <c r="DO932" s="12">
        <f t="shared" si="2112"/>
        <v>0</v>
      </c>
      <c r="DP932" s="12">
        <f t="shared" si="2112"/>
        <v>0</v>
      </c>
      <c r="DQ932" s="12">
        <f t="shared" si="2112"/>
        <v>0</v>
      </c>
      <c r="DR932" s="12">
        <f t="shared" si="2112"/>
        <v>0</v>
      </c>
      <c r="DS932" s="12">
        <f t="shared" si="2112"/>
        <v>0</v>
      </c>
      <c r="DT932" s="12">
        <f t="shared" si="2112"/>
        <v>0</v>
      </c>
      <c r="DU932" s="12">
        <f t="shared" si="2112"/>
        <v>0</v>
      </c>
      <c r="DV932" s="12">
        <f t="shared" si="2112"/>
        <v>0</v>
      </c>
      <c r="DW932" s="12">
        <f t="shared" si="2112"/>
        <v>0</v>
      </c>
      <c r="DX932" s="12">
        <f t="shared" si="2112"/>
        <v>0</v>
      </c>
      <c r="DY932" s="12">
        <f t="shared" si="2112"/>
        <v>0</v>
      </c>
      <c r="EB932" s="116">
        <f t="shared" si="2068"/>
        <v>931</v>
      </c>
      <c r="EC932" s="2" t="str">
        <f t="shared" si="2107"/>
        <v>Phase 4</v>
      </c>
      <c r="ED932" s="2" t="str">
        <f t="shared" si="2108"/>
        <v>60' Wide</v>
      </c>
      <c r="EE932" s="33" t="str">
        <f>EE939</f>
        <v>GAAP</v>
      </c>
      <c r="EF932" s="2" t="str">
        <f>EF939</f>
        <v>Property Taxes</v>
      </c>
    </row>
    <row r="933" spans="1:136" x14ac:dyDescent="0.3">
      <c r="B933" s="2" t="str">
        <f>Product!$O$2</f>
        <v>Phase 4</v>
      </c>
      <c r="C933" s="2" t="str">
        <f>Product!$O$3</f>
        <v>75' Wide</v>
      </c>
      <c r="D933" s="203">
        <f t="shared" si="2062"/>
        <v>-234075.27215838598</v>
      </c>
      <c r="E933" s="128">
        <f>SUMIFS(INDEX(Product!$B$2:$U$97, MATCH(E917, Product!$B$2:$B$97, 0), ), Product!$B$2:$U$2, $B933, Product!$B$3:$U$3, $C933)</f>
        <v>20</v>
      </c>
      <c r="F933" s="203">
        <f t="shared" si="2063"/>
        <v>-11703.7636079193</v>
      </c>
      <c r="G933" s="11">
        <f>SUM(H933:DZ933)</f>
        <v>-234075.27215838604</v>
      </c>
      <c r="I933" s="12">
        <f t="shared" ref="I933:AN933" si="2113">I177*$F933</f>
        <v>0</v>
      </c>
      <c r="J933" s="12">
        <f t="shared" si="2113"/>
        <v>0</v>
      </c>
      <c r="K933" s="12">
        <f t="shared" si="2113"/>
        <v>0</v>
      </c>
      <c r="L933" s="12">
        <f t="shared" si="2113"/>
        <v>0</v>
      </c>
      <c r="M933" s="12">
        <f t="shared" si="2113"/>
        <v>0</v>
      </c>
      <c r="N933" s="12">
        <f t="shared" si="2113"/>
        <v>0</v>
      </c>
      <c r="O933" s="12">
        <f t="shared" si="2113"/>
        <v>0</v>
      </c>
      <c r="P933" s="12">
        <f t="shared" si="2113"/>
        <v>0</v>
      </c>
      <c r="Q933" s="12">
        <f t="shared" si="2113"/>
        <v>0</v>
      </c>
      <c r="R933" s="12">
        <f t="shared" si="2113"/>
        <v>0</v>
      </c>
      <c r="S933" s="12">
        <f t="shared" si="2113"/>
        <v>0</v>
      </c>
      <c r="T933" s="12">
        <f t="shared" si="2113"/>
        <v>0</v>
      </c>
      <c r="U933" s="12">
        <f t="shared" si="2113"/>
        <v>0</v>
      </c>
      <c r="V933" s="12">
        <f t="shared" si="2113"/>
        <v>0</v>
      </c>
      <c r="W933" s="12">
        <f t="shared" si="2113"/>
        <v>0</v>
      </c>
      <c r="X933" s="12">
        <f t="shared" si="2113"/>
        <v>0</v>
      </c>
      <c r="Y933" s="12">
        <f t="shared" si="2113"/>
        <v>0</v>
      </c>
      <c r="Z933" s="12">
        <f t="shared" si="2113"/>
        <v>0</v>
      </c>
      <c r="AA933" s="12">
        <f t="shared" si="2113"/>
        <v>0</v>
      </c>
      <c r="AB933" s="12">
        <f t="shared" si="2113"/>
        <v>0</v>
      </c>
      <c r="AC933" s="12">
        <f t="shared" si="2113"/>
        <v>0</v>
      </c>
      <c r="AD933" s="12">
        <f t="shared" si="2113"/>
        <v>0</v>
      </c>
      <c r="AE933" s="12">
        <f t="shared" si="2113"/>
        <v>0</v>
      </c>
      <c r="AF933" s="12">
        <f t="shared" si="2113"/>
        <v>0</v>
      </c>
      <c r="AG933" s="12">
        <f t="shared" si="2113"/>
        <v>0</v>
      </c>
      <c r="AH933" s="12">
        <f t="shared" si="2113"/>
        <v>0</v>
      </c>
      <c r="AI933" s="12">
        <f t="shared" si="2113"/>
        <v>0</v>
      </c>
      <c r="AJ933" s="12">
        <f t="shared" si="2113"/>
        <v>0</v>
      </c>
      <c r="AK933" s="12">
        <f t="shared" si="2113"/>
        <v>0</v>
      </c>
      <c r="AL933" s="12">
        <f t="shared" si="2113"/>
        <v>0</v>
      </c>
      <c r="AM933" s="12">
        <f t="shared" si="2113"/>
        <v>0</v>
      </c>
      <c r="AN933" s="12">
        <f t="shared" si="2113"/>
        <v>0</v>
      </c>
      <c r="AO933" s="12">
        <f t="shared" ref="AO933:BT933" si="2114">AO177*$F933</f>
        <v>0</v>
      </c>
      <c r="AP933" s="12">
        <f t="shared" si="2114"/>
        <v>0</v>
      </c>
      <c r="AQ933" s="12">
        <f t="shared" si="2114"/>
        <v>0</v>
      </c>
      <c r="AR933" s="12">
        <f t="shared" si="2114"/>
        <v>0</v>
      </c>
      <c r="AS933" s="12">
        <f t="shared" si="2114"/>
        <v>0</v>
      </c>
      <c r="AT933" s="12">
        <f t="shared" si="2114"/>
        <v>0</v>
      </c>
      <c r="AU933" s="12">
        <f t="shared" si="2114"/>
        <v>0</v>
      </c>
      <c r="AV933" s="12">
        <f t="shared" si="2114"/>
        <v>0</v>
      </c>
      <c r="AW933" s="12">
        <f t="shared" si="2114"/>
        <v>0</v>
      </c>
      <c r="AX933" s="12">
        <f t="shared" si="2114"/>
        <v>0</v>
      </c>
      <c r="AY933" s="12">
        <f t="shared" si="2114"/>
        <v>0</v>
      </c>
      <c r="AZ933" s="12">
        <f t="shared" si="2114"/>
        <v>0</v>
      </c>
      <c r="BA933" s="12">
        <f t="shared" si="2114"/>
        <v>0</v>
      </c>
      <c r="BB933" s="12">
        <f t="shared" si="2114"/>
        <v>0</v>
      </c>
      <c r="BC933" s="12">
        <f t="shared" si="2114"/>
        <v>0</v>
      </c>
      <c r="BD933" s="12">
        <f t="shared" si="2114"/>
        <v>0</v>
      </c>
      <c r="BE933" s="12">
        <f t="shared" si="2114"/>
        <v>0</v>
      </c>
      <c r="BF933" s="12">
        <f t="shared" si="2114"/>
        <v>0</v>
      </c>
      <c r="BG933" s="12">
        <f t="shared" si="2114"/>
        <v>-19506.272679865502</v>
      </c>
      <c r="BH933" s="12">
        <f t="shared" si="2114"/>
        <v>-19506.272679865502</v>
      </c>
      <c r="BI933" s="12">
        <f t="shared" si="2114"/>
        <v>-19506.272679865502</v>
      </c>
      <c r="BJ933" s="12">
        <f t="shared" si="2114"/>
        <v>-19506.272679865502</v>
      </c>
      <c r="BK933" s="12">
        <f t="shared" si="2114"/>
        <v>-19506.272679865502</v>
      </c>
      <c r="BL933" s="12">
        <f t="shared" si="2114"/>
        <v>-19506.272679865502</v>
      </c>
      <c r="BM933" s="12">
        <f t="shared" si="2114"/>
        <v>-19506.272679865502</v>
      </c>
      <c r="BN933" s="12">
        <f t="shared" si="2114"/>
        <v>-19506.272679865502</v>
      </c>
      <c r="BO933" s="12">
        <f t="shared" si="2114"/>
        <v>-19506.272679865502</v>
      </c>
      <c r="BP933" s="12">
        <f t="shared" si="2114"/>
        <v>-19506.272679865502</v>
      </c>
      <c r="BQ933" s="12">
        <f t="shared" si="2114"/>
        <v>-19506.272679865502</v>
      </c>
      <c r="BR933" s="12">
        <f t="shared" si="2114"/>
        <v>-19506.272679865502</v>
      </c>
      <c r="BS933" s="12">
        <f t="shared" si="2114"/>
        <v>0</v>
      </c>
      <c r="BT933" s="12">
        <f t="shared" si="2114"/>
        <v>0</v>
      </c>
      <c r="BU933" s="12">
        <f t="shared" ref="BU933:CZ933" si="2115">BU177*$F933</f>
        <v>0</v>
      </c>
      <c r="BV933" s="12">
        <f t="shared" si="2115"/>
        <v>0</v>
      </c>
      <c r="BW933" s="12">
        <f t="shared" si="2115"/>
        <v>0</v>
      </c>
      <c r="BX933" s="12">
        <f t="shared" si="2115"/>
        <v>0</v>
      </c>
      <c r="BY933" s="12">
        <f t="shared" si="2115"/>
        <v>0</v>
      </c>
      <c r="BZ933" s="12">
        <f t="shared" si="2115"/>
        <v>0</v>
      </c>
      <c r="CA933" s="12">
        <f t="shared" si="2115"/>
        <v>0</v>
      </c>
      <c r="CB933" s="12">
        <f t="shared" si="2115"/>
        <v>0</v>
      </c>
      <c r="CC933" s="12">
        <f t="shared" si="2115"/>
        <v>0</v>
      </c>
      <c r="CD933" s="12">
        <f t="shared" si="2115"/>
        <v>0</v>
      </c>
      <c r="CE933" s="12">
        <f t="shared" si="2115"/>
        <v>0</v>
      </c>
      <c r="CF933" s="12">
        <f t="shared" si="2115"/>
        <v>0</v>
      </c>
      <c r="CG933" s="12">
        <f t="shared" si="2115"/>
        <v>0</v>
      </c>
      <c r="CH933" s="12">
        <f t="shared" si="2115"/>
        <v>0</v>
      </c>
      <c r="CI933" s="12">
        <f t="shared" si="2115"/>
        <v>0</v>
      </c>
      <c r="CJ933" s="12">
        <f t="shared" si="2115"/>
        <v>0</v>
      </c>
      <c r="CK933" s="12">
        <f t="shared" si="2115"/>
        <v>0</v>
      </c>
      <c r="CL933" s="12">
        <f t="shared" si="2115"/>
        <v>0</v>
      </c>
      <c r="CM933" s="12">
        <f t="shared" si="2115"/>
        <v>0</v>
      </c>
      <c r="CN933" s="12">
        <f t="shared" si="2115"/>
        <v>0</v>
      </c>
      <c r="CO933" s="12">
        <f t="shared" si="2115"/>
        <v>0</v>
      </c>
      <c r="CP933" s="12">
        <f t="shared" si="2115"/>
        <v>0</v>
      </c>
      <c r="CQ933" s="12">
        <f t="shared" si="2115"/>
        <v>0</v>
      </c>
      <c r="CR933" s="12">
        <f t="shared" si="2115"/>
        <v>0</v>
      </c>
      <c r="CS933" s="12">
        <f t="shared" si="2115"/>
        <v>0</v>
      </c>
      <c r="CT933" s="12">
        <f t="shared" si="2115"/>
        <v>0</v>
      </c>
      <c r="CU933" s="12">
        <f t="shared" si="2115"/>
        <v>0</v>
      </c>
      <c r="CV933" s="12">
        <f t="shared" si="2115"/>
        <v>0</v>
      </c>
      <c r="CW933" s="12">
        <f t="shared" si="2115"/>
        <v>0</v>
      </c>
      <c r="CX933" s="12">
        <f t="shared" si="2115"/>
        <v>0</v>
      </c>
      <c r="CY933" s="12">
        <f t="shared" si="2115"/>
        <v>0</v>
      </c>
      <c r="CZ933" s="12">
        <f t="shared" si="2115"/>
        <v>0</v>
      </c>
      <c r="DA933" s="12">
        <f t="shared" ref="DA933:DY933" si="2116">DA177*$F933</f>
        <v>0</v>
      </c>
      <c r="DB933" s="12">
        <f t="shared" si="2116"/>
        <v>0</v>
      </c>
      <c r="DC933" s="12">
        <f t="shared" si="2116"/>
        <v>0</v>
      </c>
      <c r="DD933" s="12">
        <f t="shared" si="2116"/>
        <v>0</v>
      </c>
      <c r="DE933" s="12">
        <f t="shared" si="2116"/>
        <v>0</v>
      </c>
      <c r="DF933" s="12">
        <f t="shared" si="2116"/>
        <v>0</v>
      </c>
      <c r="DG933" s="12">
        <f t="shared" si="2116"/>
        <v>0</v>
      </c>
      <c r="DH933" s="12">
        <f t="shared" si="2116"/>
        <v>0</v>
      </c>
      <c r="DI933" s="12">
        <f t="shared" si="2116"/>
        <v>0</v>
      </c>
      <c r="DJ933" s="12">
        <f t="shared" si="2116"/>
        <v>0</v>
      </c>
      <c r="DK933" s="12">
        <f t="shared" si="2116"/>
        <v>0</v>
      </c>
      <c r="DL933" s="12">
        <f t="shared" si="2116"/>
        <v>0</v>
      </c>
      <c r="DM933" s="12">
        <f t="shared" si="2116"/>
        <v>0</v>
      </c>
      <c r="DN933" s="12">
        <f t="shared" si="2116"/>
        <v>0</v>
      </c>
      <c r="DO933" s="12">
        <f t="shared" si="2116"/>
        <v>0</v>
      </c>
      <c r="DP933" s="12">
        <f t="shared" si="2116"/>
        <v>0</v>
      </c>
      <c r="DQ933" s="12">
        <f t="shared" si="2116"/>
        <v>0</v>
      </c>
      <c r="DR933" s="12">
        <f t="shared" si="2116"/>
        <v>0</v>
      </c>
      <c r="DS933" s="12">
        <f t="shared" si="2116"/>
        <v>0</v>
      </c>
      <c r="DT933" s="12">
        <f t="shared" si="2116"/>
        <v>0</v>
      </c>
      <c r="DU933" s="12">
        <f t="shared" si="2116"/>
        <v>0</v>
      </c>
      <c r="DV933" s="12">
        <f t="shared" si="2116"/>
        <v>0</v>
      </c>
      <c r="DW933" s="12">
        <f t="shared" si="2116"/>
        <v>0</v>
      </c>
      <c r="DX933" s="12">
        <f t="shared" si="2116"/>
        <v>0</v>
      </c>
      <c r="DY933" s="12">
        <f t="shared" si="2116"/>
        <v>0</v>
      </c>
      <c r="EB933" s="116">
        <f t="shared" si="2068"/>
        <v>932</v>
      </c>
      <c r="EC933" s="2" t="str">
        <f t="shared" si="2107"/>
        <v>Phase 4</v>
      </c>
      <c r="ED933" s="2" t="str">
        <f t="shared" si="2108"/>
        <v>75' Wide</v>
      </c>
      <c r="EE933" s="33" t="str">
        <f>EE939</f>
        <v>GAAP</v>
      </c>
      <c r="EF933" s="2" t="str">
        <f>EF939</f>
        <v>Property Taxes</v>
      </c>
    </row>
    <row r="934" spans="1:136" x14ac:dyDescent="0.3">
      <c r="D934" s="203"/>
      <c r="E934" s="128"/>
      <c r="F934" s="203"/>
      <c r="G934" s="13"/>
      <c r="I934" s="12"/>
      <c r="J934" s="12"/>
      <c r="K934" s="12"/>
      <c r="L934" s="12"/>
      <c r="M934" s="12"/>
      <c r="N934" s="12"/>
      <c r="O934" s="12"/>
      <c r="P934" s="12"/>
      <c r="Q934" s="12"/>
      <c r="R934" s="12"/>
      <c r="S934" s="12"/>
      <c r="T934" s="12"/>
      <c r="U934" s="12"/>
      <c r="V934" s="12"/>
      <c r="W934" s="12"/>
      <c r="X934" s="12"/>
      <c r="Y934" s="12"/>
      <c r="Z934" s="12"/>
      <c r="AA934" s="12"/>
      <c r="AB934" s="12"/>
      <c r="AC934" s="12"/>
      <c r="AD934" s="12"/>
      <c r="AE934" s="12"/>
      <c r="AF934" s="12"/>
      <c r="AG934" s="12"/>
      <c r="AH934" s="12"/>
      <c r="AI934" s="12"/>
      <c r="AJ934" s="12"/>
      <c r="AK934" s="12"/>
      <c r="AL934" s="12"/>
      <c r="AM934" s="12"/>
      <c r="AN934" s="12"/>
      <c r="AO934" s="12"/>
      <c r="AP934" s="12"/>
      <c r="AQ934" s="12"/>
      <c r="AR934" s="12"/>
      <c r="AS934" s="12"/>
      <c r="AT934" s="12"/>
      <c r="AU934" s="12"/>
      <c r="AV934" s="12"/>
      <c r="AW934" s="12"/>
      <c r="AX934" s="12"/>
      <c r="AY934" s="12"/>
      <c r="AZ934" s="12"/>
      <c r="BA934" s="12"/>
      <c r="BB934" s="12"/>
      <c r="BC934" s="12"/>
      <c r="BD934" s="12"/>
      <c r="BE934" s="12"/>
      <c r="BF934" s="12"/>
      <c r="BG934" s="12"/>
      <c r="BH934" s="12"/>
      <c r="BI934" s="12"/>
      <c r="BJ934" s="12"/>
      <c r="BK934" s="12"/>
      <c r="BL934" s="12"/>
      <c r="BM934" s="12"/>
      <c r="BN934" s="12"/>
      <c r="BO934" s="12"/>
      <c r="BP934" s="12"/>
      <c r="BQ934" s="12"/>
      <c r="BR934" s="12"/>
      <c r="BS934" s="12"/>
      <c r="BT934" s="12"/>
      <c r="BU934" s="12"/>
      <c r="BV934" s="12"/>
      <c r="BW934" s="12"/>
      <c r="BX934" s="12"/>
      <c r="BY934" s="12"/>
      <c r="BZ934" s="12"/>
      <c r="CA934" s="12"/>
      <c r="CB934" s="12"/>
      <c r="CC934" s="12"/>
      <c r="CD934" s="12"/>
      <c r="CE934" s="12"/>
      <c r="CF934" s="12"/>
      <c r="CG934" s="12"/>
      <c r="CH934" s="12"/>
      <c r="CI934" s="12"/>
      <c r="CJ934" s="12"/>
      <c r="CK934" s="12"/>
      <c r="CL934" s="12"/>
      <c r="CM934" s="12"/>
      <c r="CN934" s="12"/>
      <c r="CO934" s="12"/>
      <c r="CP934" s="12"/>
      <c r="CQ934" s="12"/>
      <c r="CR934" s="12"/>
      <c r="CS934" s="12"/>
      <c r="CT934" s="12"/>
      <c r="CU934" s="12"/>
      <c r="CV934" s="12"/>
      <c r="CW934" s="12"/>
      <c r="CX934" s="12"/>
      <c r="CY934" s="12"/>
      <c r="CZ934" s="12"/>
      <c r="DA934" s="12"/>
      <c r="DB934" s="12"/>
      <c r="DC934" s="12"/>
      <c r="DD934" s="12"/>
      <c r="DE934" s="12"/>
      <c r="DF934" s="12"/>
      <c r="DG934" s="12"/>
      <c r="DH934" s="12"/>
      <c r="DI934" s="12"/>
      <c r="DJ934" s="12"/>
      <c r="DK934" s="12"/>
      <c r="DL934" s="12"/>
      <c r="DM934" s="12"/>
      <c r="DN934" s="12"/>
      <c r="DO934" s="12"/>
      <c r="DP934" s="12"/>
      <c r="DQ934" s="12"/>
      <c r="DR934" s="12"/>
      <c r="DS934" s="12"/>
      <c r="DT934" s="12"/>
      <c r="DU934" s="12"/>
      <c r="DV934" s="12"/>
      <c r="DW934" s="12"/>
      <c r="DX934" s="12"/>
      <c r="DY934" s="12"/>
      <c r="EE934" s="33"/>
    </row>
    <row r="935" spans="1:136" x14ac:dyDescent="0.3">
      <c r="B935" s="2" t="str">
        <f>Product!$P$2</f>
        <v>Phase 5</v>
      </c>
      <c r="C935" s="2" t="str">
        <f>Product!$P$3</f>
        <v>50' Wide</v>
      </c>
      <c r="D935" s="203">
        <f t="shared" si="2062"/>
        <v>-296287.05379780976</v>
      </c>
      <c r="E935" s="128">
        <f>SUMIFS(INDEX(Product!$B$2:$U$97, MATCH(E917, Product!$B$2:$B$97, 0), ), Product!$B$2:$U$2, $B935, Product!$B$3:$U$3, $C935)</f>
        <v>30</v>
      </c>
      <c r="F935" s="203">
        <f t="shared" si="2063"/>
        <v>-9876.2351265936577</v>
      </c>
      <c r="G935" s="11">
        <f>SUM(H935:DZ935)</f>
        <v>-296287.05379780981</v>
      </c>
      <c r="I935" s="12">
        <f t="shared" ref="I935:AN935" si="2117">I179*$F935</f>
        <v>0</v>
      </c>
      <c r="J935" s="12">
        <f t="shared" si="2117"/>
        <v>0</v>
      </c>
      <c r="K935" s="12">
        <f t="shared" si="2117"/>
        <v>0</v>
      </c>
      <c r="L935" s="12">
        <f t="shared" si="2117"/>
        <v>0</v>
      </c>
      <c r="M935" s="12">
        <f t="shared" si="2117"/>
        <v>0</v>
      </c>
      <c r="N935" s="12">
        <f t="shared" si="2117"/>
        <v>0</v>
      </c>
      <c r="O935" s="12">
        <f t="shared" si="2117"/>
        <v>0</v>
      </c>
      <c r="P935" s="12">
        <f t="shared" si="2117"/>
        <v>0</v>
      </c>
      <c r="Q935" s="12">
        <f t="shared" si="2117"/>
        <v>0</v>
      </c>
      <c r="R935" s="12">
        <f t="shared" si="2117"/>
        <v>0</v>
      </c>
      <c r="S935" s="12">
        <f t="shared" si="2117"/>
        <v>0</v>
      </c>
      <c r="T935" s="12">
        <f t="shared" si="2117"/>
        <v>0</v>
      </c>
      <c r="U935" s="12">
        <f t="shared" si="2117"/>
        <v>0</v>
      </c>
      <c r="V935" s="12">
        <f t="shared" si="2117"/>
        <v>0</v>
      </c>
      <c r="W935" s="12">
        <f t="shared" si="2117"/>
        <v>0</v>
      </c>
      <c r="X935" s="12">
        <f t="shared" si="2117"/>
        <v>0</v>
      </c>
      <c r="Y935" s="12">
        <f t="shared" si="2117"/>
        <v>0</v>
      </c>
      <c r="Z935" s="12">
        <f t="shared" si="2117"/>
        <v>0</v>
      </c>
      <c r="AA935" s="12">
        <f t="shared" si="2117"/>
        <v>0</v>
      </c>
      <c r="AB935" s="12">
        <f t="shared" si="2117"/>
        <v>0</v>
      </c>
      <c r="AC935" s="12">
        <f t="shared" si="2117"/>
        <v>0</v>
      </c>
      <c r="AD935" s="12">
        <f t="shared" si="2117"/>
        <v>0</v>
      </c>
      <c r="AE935" s="12">
        <f t="shared" si="2117"/>
        <v>0</v>
      </c>
      <c r="AF935" s="12">
        <f t="shared" si="2117"/>
        <v>0</v>
      </c>
      <c r="AG935" s="12">
        <f t="shared" si="2117"/>
        <v>0</v>
      </c>
      <c r="AH935" s="12">
        <f t="shared" si="2117"/>
        <v>0</v>
      </c>
      <c r="AI935" s="12">
        <f t="shared" si="2117"/>
        <v>0</v>
      </c>
      <c r="AJ935" s="12">
        <f t="shared" si="2117"/>
        <v>0</v>
      </c>
      <c r="AK935" s="12">
        <f t="shared" si="2117"/>
        <v>0</v>
      </c>
      <c r="AL935" s="12">
        <f t="shared" si="2117"/>
        <v>0</v>
      </c>
      <c r="AM935" s="12">
        <f t="shared" si="2117"/>
        <v>0</v>
      </c>
      <c r="AN935" s="12">
        <f t="shared" si="2117"/>
        <v>0</v>
      </c>
      <c r="AO935" s="12">
        <f t="shared" ref="AO935:BT935" si="2118">AO179*$F935</f>
        <v>0</v>
      </c>
      <c r="AP935" s="12">
        <f t="shared" si="2118"/>
        <v>0</v>
      </c>
      <c r="AQ935" s="12">
        <f t="shared" si="2118"/>
        <v>0</v>
      </c>
      <c r="AR935" s="12">
        <f t="shared" si="2118"/>
        <v>0</v>
      </c>
      <c r="AS935" s="12">
        <f t="shared" si="2118"/>
        <v>0</v>
      </c>
      <c r="AT935" s="12">
        <f t="shared" si="2118"/>
        <v>0</v>
      </c>
      <c r="AU935" s="12">
        <f t="shared" si="2118"/>
        <v>0</v>
      </c>
      <c r="AV935" s="12">
        <f t="shared" si="2118"/>
        <v>0</v>
      </c>
      <c r="AW935" s="12">
        <f t="shared" si="2118"/>
        <v>0</v>
      </c>
      <c r="AX935" s="12">
        <f t="shared" si="2118"/>
        <v>0</v>
      </c>
      <c r="AY935" s="12">
        <f t="shared" si="2118"/>
        <v>0</v>
      </c>
      <c r="AZ935" s="12">
        <f t="shared" si="2118"/>
        <v>0</v>
      </c>
      <c r="BA935" s="12">
        <f t="shared" si="2118"/>
        <v>0</v>
      </c>
      <c r="BB935" s="12">
        <f t="shared" si="2118"/>
        <v>0</v>
      </c>
      <c r="BC935" s="12">
        <f t="shared" si="2118"/>
        <v>0</v>
      </c>
      <c r="BD935" s="12">
        <f t="shared" si="2118"/>
        <v>0</v>
      </c>
      <c r="BE935" s="12">
        <f t="shared" si="2118"/>
        <v>0</v>
      </c>
      <c r="BF935" s="12">
        <f t="shared" si="2118"/>
        <v>0</v>
      </c>
      <c r="BG935" s="12">
        <f t="shared" si="2118"/>
        <v>0</v>
      </c>
      <c r="BH935" s="12">
        <f t="shared" si="2118"/>
        <v>0</v>
      </c>
      <c r="BI935" s="12">
        <f t="shared" si="2118"/>
        <v>0</v>
      </c>
      <c r="BJ935" s="12">
        <f t="shared" si="2118"/>
        <v>0</v>
      </c>
      <c r="BK935" s="12">
        <f t="shared" si="2118"/>
        <v>0</v>
      </c>
      <c r="BL935" s="12">
        <f t="shared" si="2118"/>
        <v>0</v>
      </c>
      <c r="BM935" s="12">
        <f t="shared" si="2118"/>
        <v>0</v>
      </c>
      <c r="BN935" s="12">
        <f t="shared" si="2118"/>
        <v>0</v>
      </c>
      <c r="BO935" s="12">
        <f t="shared" si="2118"/>
        <v>0</v>
      </c>
      <c r="BP935" s="12">
        <f t="shared" si="2118"/>
        <v>0</v>
      </c>
      <c r="BQ935" s="12">
        <f t="shared" si="2118"/>
        <v>0</v>
      </c>
      <c r="BR935" s="12">
        <f t="shared" si="2118"/>
        <v>0</v>
      </c>
      <c r="BS935" s="12">
        <f t="shared" si="2118"/>
        <v>-24690.587816484145</v>
      </c>
      <c r="BT935" s="12">
        <f t="shared" si="2118"/>
        <v>-24690.587816484145</v>
      </c>
      <c r="BU935" s="12">
        <f t="shared" ref="BU935:CZ935" si="2119">BU179*$F935</f>
        <v>-24690.587816484145</v>
      </c>
      <c r="BV935" s="12">
        <f t="shared" si="2119"/>
        <v>-24690.587816484145</v>
      </c>
      <c r="BW935" s="12">
        <f t="shared" si="2119"/>
        <v>-24690.587816484145</v>
      </c>
      <c r="BX935" s="12">
        <f t="shared" si="2119"/>
        <v>-24690.587816484145</v>
      </c>
      <c r="BY935" s="12">
        <f t="shared" si="2119"/>
        <v>-24690.587816484145</v>
      </c>
      <c r="BZ935" s="12">
        <f t="shared" si="2119"/>
        <v>-24690.587816484145</v>
      </c>
      <c r="CA935" s="12">
        <f t="shared" si="2119"/>
        <v>-24690.587816484145</v>
      </c>
      <c r="CB935" s="12">
        <f t="shared" si="2119"/>
        <v>-24690.587816484145</v>
      </c>
      <c r="CC935" s="12">
        <f t="shared" si="2119"/>
        <v>-24690.587816484145</v>
      </c>
      <c r="CD935" s="12">
        <f t="shared" si="2119"/>
        <v>-24690.587816484145</v>
      </c>
      <c r="CE935" s="12">
        <f t="shared" si="2119"/>
        <v>0</v>
      </c>
      <c r="CF935" s="12">
        <f t="shared" si="2119"/>
        <v>0</v>
      </c>
      <c r="CG935" s="12">
        <f t="shared" si="2119"/>
        <v>0</v>
      </c>
      <c r="CH935" s="12">
        <f t="shared" si="2119"/>
        <v>0</v>
      </c>
      <c r="CI935" s="12">
        <f t="shared" si="2119"/>
        <v>0</v>
      </c>
      <c r="CJ935" s="12">
        <f t="shared" si="2119"/>
        <v>0</v>
      </c>
      <c r="CK935" s="12">
        <f t="shared" si="2119"/>
        <v>0</v>
      </c>
      <c r="CL935" s="12">
        <f t="shared" si="2119"/>
        <v>0</v>
      </c>
      <c r="CM935" s="12">
        <f t="shared" si="2119"/>
        <v>0</v>
      </c>
      <c r="CN935" s="12">
        <f t="shared" si="2119"/>
        <v>0</v>
      </c>
      <c r="CO935" s="12">
        <f t="shared" si="2119"/>
        <v>0</v>
      </c>
      <c r="CP935" s="12">
        <f t="shared" si="2119"/>
        <v>0</v>
      </c>
      <c r="CQ935" s="12">
        <f t="shared" si="2119"/>
        <v>0</v>
      </c>
      <c r="CR935" s="12">
        <f t="shared" si="2119"/>
        <v>0</v>
      </c>
      <c r="CS935" s="12">
        <f t="shared" si="2119"/>
        <v>0</v>
      </c>
      <c r="CT935" s="12">
        <f t="shared" si="2119"/>
        <v>0</v>
      </c>
      <c r="CU935" s="12">
        <f t="shared" si="2119"/>
        <v>0</v>
      </c>
      <c r="CV935" s="12">
        <f t="shared" si="2119"/>
        <v>0</v>
      </c>
      <c r="CW935" s="12">
        <f t="shared" si="2119"/>
        <v>0</v>
      </c>
      <c r="CX935" s="12">
        <f t="shared" si="2119"/>
        <v>0</v>
      </c>
      <c r="CY935" s="12">
        <f t="shared" si="2119"/>
        <v>0</v>
      </c>
      <c r="CZ935" s="12">
        <f t="shared" si="2119"/>
        <v>0</v>
      </c>
      <c r="DA935" s="12">
        <f t="shared" ref="DA935:DY935" si="2120">DA179*$F935</f>
        <v>0</v>
      </c>
      <c r="DB935" s="12">
        <f t="shared" si="2120"/>
        <v>0</v>
      </c>
      <c r="DC935" s="12">
        <f t="shared" si="2120"/>
        <v>0</v>
      </c>
      <c r="DD935" s="12">
        <f t="shared" si="2120"/>
        <v>0</v>
      </c>
      <c r="DE935" s="12">
        <f t="shared" si="2120"/>
        <v>0</v>
      </c>
      <c r="DF935" s="12">
        <f t="shared" si="2120"/>
        <v>0</v>
      </c>
      <c r="DG935" s="12">
        <f t="shared" si="2120"/>
        <v>0</v>
      </c>
      <c r="DH935" s="12">
        <f t="shared" si="2120"/>
        <v>0</v>
      </c>
      <c r="DI935" s="12">
        <f t="shared" si="2120"/>
        <v>0</v>
      </c>
      <c r="DJ935" s="12">
        <f t="shared" si="2120"/>
        <v>0</v>
      </c>
      <c r="DK935" s="12">
        <f t="shared" si="2120"/>
        <v>0</v>
      </c>
      <c r="DL935" s="12">
        <f t="shared" si="2120"/>
        <v>0</v>
      </c>
      <c r="DM935" s="12">
        <f t="shared" si="2120"/>
        <v>0</v>
      </c>
      <c r="DN935" s="12">
        <f t="shared" si="2120"/>
        <v>0</v>
      </c>
      <c r="DO935" s="12">
        <f t="shared" si="2120"/>
        <v>0</v>
      </c>
      <c r="DP935" s="12">
        <f t="shared" si="2120"/>
        <v>0</v>
      </c>
      <c r="DQ935" s="12">
        <f t="shared" si="2120"/>
        <v>0</v>
      </c>
      <c r="DR935" s="12">
        <f t="shared" si="2120"/>
        <v>0</v>
      </c>
      <c r="DS935" s="12">
        <f t="shared" si="2120"/>
        <v>0</v>
      </c>
      <c r="DT935" s="12">
        <f t="shared" si="2120"/>
        <v>0</v>
      </c>
      <c r="DU935" s="12">
        <f t="shared" si="2120"/>
        <v>0</v>
      </c>
      <c r="DV935" s="12">
        <f t="shared" si="2120"/>
        <v>0</v>
      </c>
      <c r="DW935" s="12">
        <f t="shared" si="2120"/>
        <v>0</v>
      </c>
      <c r="DX935" s="12">
        <f t="shared" si="2120"/>
        <v>0</v>
      </c>
      <c r="DY935" s="12">
        <f t="shared" si="2120"/>
        <v>0</v>
      </c>
      <c r="EB935" s="116">
        <f t="shared" si="2068"/>
        <v>934</v>
      </c>
      <c r="EC935" s="2" t="str">
        <f t="shared" ref="EC935:EC937" si="2121">B935</f>
        <v>Phase 5</v>
      </c>
      <c r="ED935" s="2" t="str">
        <f t="shared" ref="ED935:ED937" si="2122">C935</f>
        <v>50' Wide</v>
      </c>
      <c r="EE935" s="33" t="str">
        <f>EE939</f>
        <v>GAAP</v>
      </c>
      <c r="EF935" s="2" t="str">
        <f>EF939</f>
        <v>Property Taxes</v>
      </c>
    </row>
    <row r="936" spans="1:136" x14ac:dyDescent="0.3">
      <c r="B936" s="2" t="str">
        <f>Product!$Q$2</f>
        <v>Phase 5</v>
      </c>
      <c r="C936" s="2" t="str">
        <f>Product!$Q$3</f>
        <v>60' Wide</v>
      </c>
      <c r="D936" s="203">
        <f t="shared" si="2062"/>
        <v>-337573.09536332742</v>
      </c>
      <c r="E936" s="128">
        <f>SUMIFS(INDEX(Product!$B$2:$U$97, MATCH(E917, Product!$B$2:$B$97, 0), ), Product!$B$2:$U$2, $B936, Product!$B$3:$U$3, $C936)</f>
        <v>30</v>
      </c>
      <c r="F936" s="203">
        <f t="shared" si="2063"/>
        <v>-11252.436512110913</v>
      </c>
      <c r="G936" s="11">
        <f>SUM(H936:DZ936)</f>
        <v>-337573.09536332748</v>
      </c>
      <c r="I936" s="12">
        <f t="shared" ref="I936:AN936" si="2123">I180*$F936</f>
        <v>0</v>
      </c>
      <c r="J936" s="12">
        <f t="shared" si="2123"/>
        <v>0</v>
      </c>
      <c r="K936" s="12">
        <f t="shared" si="2123"/>
        <v>0</v>
      </c>
      <c r="L936" s="12">
        <f t="shared" si="2123"/>
        <v>0</v>
      </c>
      <c r="M936" s="12">
        <f t="shared" si="2123"/>
        <v>0</v>
      </c>
      <c r="N936" s="12">
        <f t="shared" si="2123"/>
        <v>0</v>
      </c>
      <c r="O936" s="12">
        <f t="shared" si="2123"/>
        <v>0</v>
      </c>
      <c r="P936" s="12">
        <f t="shared" si="2123"/>
        <v>0</v>
      </c>
      <c r="Q936" s="12">
        <f t="shared" si="2123"/>
        <v>0</v>
      </c>
      <c r="R936" s="12">
        <f t="shared" si="2123"/>
        <v>0</v>
      </c>
      <c r="S936" s="12">
        <f t="shared" si="2123"/>
        <v>0</v>
      </c>
      <c r="T936" s="12">
        <f t="shared" si="2123"/>
        <v>0</v>
      </c>
      <c r="U936" s="12">
        <f t="shared" si="2123"/>
        <v>0</v>
      </c>
      <c r="V936" s="12">
        <f t="shared" si="2123"/>
        <v>0</v>
      </c>
      <c r="W936" s="12">
        <f t="shared" si="2123"/>
        <v>0</v>
      </c>
      <c r="X936" s="12">
        <f t="shared" si="2123"/>
        <v>0</v>
      </c>
      <c r="Y936" s="12">
        <f t="shared" si="2123"/>
        <v>0</v>
      </c>
      <c r="Z936" s="12">
        <f t="shared" si="2123"/>
        <v>0</v>
      </c>
      <c r="AA936" s="12">
        <f t="shared" si="2123"/>
        <v>0</v>
      </c>
      <c r="AB936" s="12">
        <f t="shared" si="2123"/>
        <v>0</v>
      </c>
      <c r="AC936" s="12">
        <f t="shared" si="2123"/>
        <v>0</v>
      </c>
      <c r="AD936" s="12">
        <f t="shared" si="2123"/>
        <v>0</v>
      </c>
      <c r="AE936" s="12">
        <f t="shared" si="2123"/>
        <v>0</v>
      </c>
      <c r="AF936" s="12">
        <f t="shared" si="2123"/>
        <v>0</v>
      </c>
      <c r="AG936" s="12">
        <f t="shared" si="2123"/>
        <v>0</v>
      </c>
      <c r="AH936" s="12">
        <f t="shared" si="2123"/>
        <v>0</v>
      </c>
      <c r="AI936" s="12">
        <f t="shared" si="2123"/>
        <v>0</v>
      </c>
      <c r="AJ936" s="12">
        <f t="shared" si="2123"/>
        <v>0</v>
      </c>
      <c r="AK936" s="12">
        <f t="shared" si="2123"/>
        <v>0</v>
      </c>
      <c r="AL936" s="12">
        <f t="shared" si="2123"/>
        <v>0</v>
      </c>
      <c r="AM936" s="12">
        <f t="shared" si="2123"/>
        <v>0</v>
      </c>
      <c r="AN936" s="12">
        <f t="shared" si="2123"/>
        <v>0</v>
      </c>
      <c r="AO936" s="12">
        <f t="shared" ref="AO936:BT936" si="2124">AO180*$F936</f>
        <v>0</v>
      </c>
      <c r="AP936" s="12">
        <f t="shared" si="2124"/>
        <v>0</v>
      </c>
      <c r="AQ936" s="12">
        <f t="shared" si="2124"/>
        <v>0</v>
      </c>
      <c r="AR936" s="12">
        <f t="shared" si="2124"/>
        <v>0</v>
      </c>
      <c r="AS936" s="12">
        <f t="shared" si="2124"/>
        <v>0</v>
      </c>
      <c r="AT936" s="12">
        <f t="shared" si="2124"/>
        <v>0</v>
      </c>
      <c r="AU936" s="12">
        <f t="shared" si="2124"/>
        <v>0</v>
      </c>
      <c r="AV936" s="12">
        <f t="shared" si="2124"/>
        <v>0</v>
      </c>
      <c r="AW936" s="12">
        <f t="shared" si="2124"/>
        <v>0</v>
      </c>
      <c r="AX936" s="12">
        <f t="shared" si="2124"/>
        <v>0</v>
      </c>
      <c r="AY936" s="12">
        <f t="shared" si="2124"/>
        <v>0</v>
      </c>
      <c r="AZ936" s="12">
        <f t="shared" si="2124"/>
        <v>0</v>
      </c>
      <c r="BA936" s="12">
        <f t="shared" si="2124"/>
        <v>0</v>
      </c>
      <c r="BB936" s="12">
        <f t="shared" si="2124"/>
        <v>0</v>
      </c>
      <c r="BC936" s="12">
        <f t="shared" si="2124"/>
        <v>0</v>
      </c>
      <c r="BD936" s="12">
        <f t="shared" si="2124"/>
        <v>0</v>
      </c>
      <c r="BE936" s="12">
        <f t="shared" si="2124"/>
        <v>0</v>
      </c>
      <c r="BF936" s="12">
        <f t="shared" si="2124"/>
        <v>0</v>
      </c>
      <c r="BG936" s="12">
        <f t="shared" si="2124"/>
        <v>0</v>
      </c>
      <c r="BH936" s="12">
        <f t="shared" si="2124"/>
        <v>0</v>
      </c>
      <c r="BI936" s="12">
        <f t="shared" si="2124"/>
        <v>0</v>
      </c>
      <c r="BJ936" s="12">
        <f t="shared" si="2124"/>
        <v>0</v>
      </c>
      <c r="BK936" s="12">
        <f t="shared" si="2124"/>
        <v>0</v>
      </c>
      <c r="BL936" s="12">
        <f t="shared" si="2124"/>
        <v>0</v>
      </c>
      <c r="BM936" s="12">
        <f t="shared" si="2124"/>
        <v>0</v>
      </c>
      <c r="BN936" s="12">
        <f t="shared" si="2124"/>
        <v>0</v>
      </c>
      <c r="BO936" s="12">
        <f t="shared" si="2124"/>
        <v>0</v>
      </c>
      <c r="BP936" s="12">
        <f t="shared" si="2124"/>
        <v>0</v>
      </c>
      <c r="BQ936" s="12">
        <f t="shared" si="2124"/>
        <v>0</v>
      </c>
      <c r="BR936" s="12">
        <f t="shared" si="2124"/>
        <v>0</v>
      </c>
      <c r="BS936" s="12">
        <f t="shared" si="2124"/>
        <v>-28131.091280277284</v>
      </c>
      <c r="BT936" s="12">
        <f t="shared" si="2124"/>
        <v>-28131.091280277284</v>
      </c>
      <c r="BU936" s="12">
        <f t="shared" ref="BU936:CZ936" si="2125">BU180*$F936</f>
        <v>-28131.091280277284</v>
      </c>
      <c r="BV936" s="12">
        <f t="shared" si="2125"/>
        <v>-28131.091280277284</v>
      </c>
      <c r="BW936" s="12">
        <f t="shared" si="2125"/>
        <v>-28131.091280277284</v>
      </c>
      <c r="BX936" s="12">
        <f t="shared" si="2125"/>
        <v>-28131.091280277284</v>
      </c>
      <c r="BY936" s="12">
        <f t="shared" si="2125"/>
        <v>-28131.091280277284</v>
      </c>
      <c r="BZ936" s="12">
        <f t="shared" si="2125"/>
        <v>-28131.091280277284</v>
      </c>
      <c r="CA936" s="12">
        <f t="shared" si="2125"/>
        <v>-28131.091280277284</v>
      </c>
      <c r="CB936" s="12">
        <f t="shared" si="2125"/>
        <v>-28131.091280277284</v>
      </c>
      <c r="CC936" s="12">
        <f t="shared" si="2125"/>
        <v>-28131.091280277284</v>
      </c>
      <c r="CD936" s="12">
        <f t="shared" si="2125"/>
        <v>-28131.091280277284</v>
      </c>
      <c r="CE936" s="12">
        <f t="shared" si="2125"/>
        <v>0</v>
      </c>
      <c r="CF936" s="12">
        <f t="shared" si="2125"/>
        <v>0</v>
      </c>
      <c r="CG936" s="12">
        <f t="shared" si="2125"/>
        <v>0</v>
      </c>
      <c r="CH936" s="12">
        <f t="shared" si="2125"/>
        <v>0</v>
      </c>
      <c r="CI936" s="12">
        <f t="shared" si="2125"/>
        <v>0</v>
      </c>
      <c r="CJ936" s="12">
        <f t="shared" si="2125"/>
        <v>0</v>
      </c>
      <c r="CK936" s="12">
        <f t="shared" si="2125"/>
        <v>0</v>
      </c>
      <c r="CL936" s="12">
        <f t="shared" si="2125"/>
        <v>0</v>
      </c>
      <c r="CM936" s="12">
        <f t="shared" si="2125"/>
        <v>0</v>
      </c>
      <c r="CN936" s="12">
        <f t="shared" si="2125"/>
        <v>0</v>
      </c>
      <c r="CO936" s="12">
        <f t="shared" si="2125"/>
        <v>0</v>
      </c>
      <c r="CP936" s="12">
        <f t="shared" si="2125"/>
        <v>0</v>
      </c>
      <c r="CQ936" s="12">
        <f t="shared" si="2125"/>
        <v>0</v>
      </c>
      <c r="CR936" s="12">
        <f t="shared" si="2125"/>
        <v>0</v>
      </c>
      <c r="CS936" s="12">
        <f t="shared" si="2125"/>
        <v>0</v>
      </c>
      <c r="CT936" s="12">
        <f t="shared" si="2125"/>
        <v>0</v>
      </c>
      <c r="CU936" s="12">
        <f t="shared" si="2125"/>
        <v>0</v>
      </c>
      <c r="CV936" s="12">
        <f t="shared" si="2125"/>
        <v>0</v>
      </c>
      <c r="CW936" s="12">
        <f t="shared" si="2125"/>
        <v>0</v>
      </c>
      <c r="CX936" s="12">
        <f t="shared" si="2125"/>
        <v>0</v>
      </c>
      <c r="CY936" s="12">
        <f t="shared" si="2125"/>
        <v>0</v>
      </c>
      <c r="CZ936" s="12">
        <f t="shared" si="2125"/>
        <v>0</v>
      </c>
      <c r="DA936" s="12">
        <f t="shared" ref="DA936:DY936" si="2126">DA180*$F936</f>
        <v>0</v>
      </c>
      <c r="DB936" s="12">
        <f t="shared" si="2126"/>
        <v>0</v>
      </c>
      <c r="DC936" s="12">
        <f t="shared" si="2126"/>
        <v>0</v>
      </c>
      <c r="DD936" s="12">
        <f t="shared" si="2126"/>
        <v>0</v>
      </c>
      <c r="DE936" s="12">
        <f t="shared" si="2126"/>
        <v>0</v>
      </c>
      <c r="DF936" s="12">
        <f t="shared" si="2126"/>
        <v>0</v>
      </c>
      <c r="DG936" s="12">
        <f t="shared" si="2126"/>
        <v>0</v>
      </c>
      <c r="DH936" s="12">
        <f t="shared" si="2126"/>
        <v>0</v>
      </c>
      <c r="DI936" s="12">
        <f t="shared" si="2126"/>
        <v>0</v>
      </c>
      <c r="DJ936" s="12">
        <f t="shared" si="2126"/>
        <v>0</v>
      </c>
      <c r="DK936" s="12">
        <f t="shared" si="2126"/>
        <v>0</v>
      </c>
      <c r="DL936" s="12">
        <f t="shared" si="2126"/>
        <v>0</v>
      </c>
      <c r="DM936" s="12">
        <f t="shared" si="2126"/>
        <v>0</v>
      </c>
      <c r="DN936" s="12">
        <f t="shared" si="2126"/>
        <v>0</v>
      </c>
      <c r="DO936" s="12">
        <f t="shared" si="2126"/>
        <v>0</v>
      </c>
      <c r="DP936" s="12">
        <f t="shared" si="2126"/>
        <v>0</v>
      </c>
      <c r="DQ936" s="12">
        <f t="shared" si="2126"/>
        <v>0</v>
      </c>
      <c r="DR936" s="12">
        <f t="shared" si="2126"/>
        <v>0</v>
      </c>
      <c r="DS936" s="12">
        <f t="shared" si="2126"/>
        <v>0</v>
      </c>
      <c r="DT936" s="12">
        <f t="shared" si="2126"/>
        <v>0</v>
      </c>
      <c r="DU936" s="12">
        <f t="shared" si="2126"/>
        <v>0</v>
      </c>
      <c r="DV936" s="12">
        <f t="shared" si="2126"/>
        <v>0</v>
      </c>
      <c r="DW936" s="12">
        <f t="shared" si="2126"/>
        <v>0</v>
      </c>
      <c r="DX936" s="12">
        <f t="shared" si="2126"/>
        <v>0</v>
      </c>
      <c r="DY936" s="12">
        <f t="shared" si="2126"/>
        <v>0</v>
      </c>
      <c r="EB936" s="116">
        <f t="shared" si="2068"/>
        <v>935</v>
      </c>
      <c r="EC936" s="2" t="str">
        <f t="shared" si="2121"/>
        <v>Phase 5</v>
      </c>
      <c r="ED936" s="2" t="str">
        <f t="shared" si="2122"/>
        <v>60' Wide</v>
      </c>
      <c r="EE936" s="33" t="str">
        <f>EE939</f>
        <v>GAAP</v>
      </c>
      <c r="EF936" s="2" t="str">
        <f>EF939</f>
        <v>Property Taxes</v>
      </c>
    </row>
    <row r="937" spans="1:136" x14ac:dyDescent="0.3">
      <c r="B937" s="2" t="str">
        <f>Product!$R$2</f>
        <v>Phase 5</v>
      </c>
      <c r="C937" s="2" t="str">
        <f>Product!$R$3</f>
        <v>75' Wide</v>
      </c>
      <c r="D937" s="203">
        <f t="shared" si="2062"/>
        <v>-255777.8907050764</v>
      </c>
      <c r="E937" s="128">
        <f>SUMIFS(INDEX(Product!$B$2:$U$97, MATCH(E917, Product!$B$2:$B$97, 0), ), Product!$B$2:$U$2, $B937, Product!$B$3:$U$3, $C937)</f>
        <v>20</v>
      </c>
      <c r="F937" s="203">
        <f t="shared" si="2063"/>
        <v>-12788.894535253819</v>
      </c>
      <c r="G937" s="11">
        <f>SUM(H937:DZ937)</f>
        <v>-255777.89070507642</v>
      </c>
      <c r="I937" s="12">
        <f t="shared" ref="I937:AN937" si="2127">I181*$F937</f>
        <v>0</v>
      </c>
      <c r="J937" s="12">
        <f t="shared" si="2127"/>
        <v>0</v>
      </c>
      <c r="K937" s="12">
        <f t="shared" si="2127"/>
        <v>0</v>
      </c>
      <c r="L937" s="12">
        <f t="shared" si="2127"/>
        <v>0</v>
      </c>
      <c r="M937" s="12">
        <f t="shared" si="2127"/>
        <v>0</v>
      </c>
      <c r="N937" s="12">
        <f t="shared" si="2127"/>
        <v>0</v>
      </c>
      <c r="O937" s="12">
        <f t="shared" si="2127"/>
        <v>0</v>
      </c>
      <c r="P937" s="12">
        <f t="shared" si="2127"/>
        <v>0</v>
      </c>
      <c r="Q937" s="12">
        <f t="shared" si="2127"/>
        <v>0</v>
      </c>
      <c r="R937" s="12">
        <f t="shared" si="2127"/>
        <v>0</v>
      </c>
      <c r="S937" s="12">
        <f t="shared" si="2127"/>
        <v>0</v>
      </c>
      <c r="T937" s="12">
        <f t="shared" si="2127"/>
        <v>0</v>
      </c>
      <c r="U937" s="12">
        <f t="shared" si="2127"/>
        <v>0</v>
      </c>
      <c r="V937" s="12">
        <f t="shared" si="2127"/>
        <v>0</v>
      </c>
      <c r="W937" s="12">
        <f t="shared" si="2127"/>
        <v>0</v>
      </c>
      <c r="X937" s="12">
        <f t="shared" si="2127"/>
        <v>0</v>
      </c>
      <c r="Y937" s="12">
        <f t="shared" si="2127"/>
        <v>0</v>
      </c>
      <c r="Z937" s="12">
        <f t="shared" si="2127"/>
        <v>0</v>
      </c>
      <c r="AA937" s="12">
        <f t="shared" si="2127"/>
        <v>0</v>
      </c>
      <c r="AB937" s="12">
        <f t="shared" si="2127"/>
        <v>0</v>
      </c>
      <c r="AC937" s="12">
        <f t="shared" si="2127"/>
        <v>0</v>
      </c>
      <c r="AD937" s="12">
        <f t="shared" si="2127"/>
        <v>0</v>
      </c>
      <c r="AE937" s="12">
        <f t="shared" si="2127"/>
        <v>0</v>
      </c>
      <c r="AF937" s="12">
        <f t="shared" si="2127"/>
        <v>0</v>
      </c>
      <c r="AG937" s="12">
        <f t="shared" si="2127"/>
        <v>0</v>
      </c>
      <c r="AH937" s="12">
        <f t="shared" si="2127"/>
        <v>0</v>
      </c>
      <c r="AI937" s="12">
        <f t="shared" si="2127"/>
        <v>0</v>
      </c>
      <c r="AJ937" s="12">
        <f t="shared" si="2127"/>
        <v>0</v>
      </c>
      <c r="AK937" s="12">
        <f t="shared" si="2127"/>
        <v>0</v>
      </c>
      <c r="AL937" s="12">
        <f t="shared" si="2127"/>
        <v>0</v>
      </c>
      <c r="AM937" s="12">
        <f t="shared" si="2127"/>
        <v>0</v>
      </c>
      <c r="AN937" s="12">
        <f t="shared" si="2127"/>
        <v>0</v>
      </c>
      <c r="AO937" s="12">
        <f t="shared" ref="AO937:BT937" si="2128">AO181*$F937</f>
        <v>0</v>
      </c>
      <c r="AP937" s="12">
        <f t="shared" si="2128"/>
        <v>0</v>
      </c>
      <c r="AQ937" s="12">
        <f t="shared" si="2128"/>
        <v>0</v>
      </c>
      <c r="AR937" s="12">
        <f t="shared" si="2128"/>
        <v>0</v>
      </c>
      <c r="AS937" s="12">
        <f t="shared" si="2128"/>
        <v>0</v>
      </c>
      <c r="AT937" s="12">
        <f t="shared" si="2128"/>
        <v>0</v>
      </c>
      <c r="AU937" s="12">
        <f t="shared" si="2128"/>
        <v>0</v>
      </c>
      <c r="AV937" s="12">
        <f t="shared" si="2128"/>
        <v>0</v>
      </c>
      <c r="AW937" s="12">
        <f t="shared" si="2128"/>
        <v>0</v>
      </c>
      <c r="AX937" s="12">
        <f t="shared" si="2128"/>
        <v>0</v>
      </c>
      <c r="AY937" s="12">
        <f t="shared" si="2128"/>
        <v>0</v>
      </c>
      <c r="AZ937" s="12">
        <f t="shared" si="2128"/>
        <v>0</v>
      </c>
      <c r="BA937" s="12">
        <f t="shared" si="2128"/>
        <v>0</v>
      </c>
      <c r="BB937" s="12">
        <f t="shared" si="2128"/>
        <v>0</v>
      </c>
      <c r="BC937" s="12">
        <f t="shared" si="2128"/>
        <v>0</v>
      </c>
      <c r="BD937" s="12">
        <f t="shared" si="2128"/>
        <v>0</v>
      </c>
      <c r="BE937" s="12">
        <f t="shared" si="2128"/>
        <v>0</v>
      </c>
      <c r="BF937" s="12">
        <f t="shared" si="2128"/>
        <v>0</v>
      </c>
      <c r="BG937" s="12">
        <f t="shared" si="2128"/>
        <v>0</v>
      </c>
      <c r="BH937" s="12">
        <f t="shared" si="2128"/>
        <v>0</v>
      </c>
      <c r="BI937" s="12">
        <f t="shared" si="2128"/>
        <v>0</v>
      </c>
      <c r="BJ937" s="12">
        <f t="shared" si="2128"/>
        <v>0</v>
      </c>
      <c r="BK937" s="12">
        <f t="shared" si="2128"/>
        <v>0</v>
      </c>
      <c r="BL937" s="12">
        <f t="shared" si="2128"/>
        <v>0</v>
      </c>
      <c r="BM937" s="12">
        <f t="shared" si="2128"/>
        <v>0</v>
      </c>
      <c r="BN937" s="12">
        <f t="shared" si="2128"/>
        <v>0</v>
      </c>
      <c r="BO937" s="12">
        <f t="shared" si="2128"/>
        <v>0</v>
      </c>
      <c r="BP937" s="12">
        <f t="shared" si="2128"/>
        <v>0</v>
      </c>
      <c r="BQ937" s="12">
        <f t="shared" si="2128"/>
        <v>0</v>
      </c>
      <c r="BR937" s="12">
        <f t="shared" si="2128"/>
        <v>0</v>
      </c>
      <c r="BS937" s="12">
        <f t="shared" si="2128"/>
        <v>-21314.824225423032</v>
      </c>
      <c r="BT937" s="12">
        <f t="shared" si="2128"/>
        <v>-21314.824225423032</v>
      </c>
      <c r="BU937" s="12">
        <f t="shared" ref="BU937:CZ937" si="2129">BU181*$F937</f>
        <v>-21314.824225423032</v>
      </c>
      <c r="BV937" s="12">
        <f t="shared" si="2129"/>
        <v>-21314.824225423032</v>
      </c>
      <c r="BW937" s="12">
        <f t="shared" si="2129"/>
        <v>-21314.824225423032</v>
      </c>
      <c r="BX937" s="12">
        <f t="shared" si="2129"/>
        <v>-21314.824225423032</v>
      </c>
      <c r="BY937" s="12">
        <f t="shared" si="2129"/>
        <v>-21314.824225423032</v>
      </c>
      <c r="BZ937" s="12">
        <f t="shared" si="2129"/>
        <v>-21314.824225423032</v>
      </c>
      <c r="CA937" s="12">
        <f t="shared" si="2129"/>
        <v>-21314.824225423032</v>
      </c>
      <c r="CB937" s="12">
        <f t="shared" si="2129"/>
        <v>-21314.824225423032</v>
      </c>
      <c r="CC937" s="12">
        <f t="shared" si="2129"/>
        <v>-21314.824225423032</v>
      </c>
      <c r="CD937" s="12">
        <f t="shared" si="2129"/>
        <v>-21314.824225423032</v>
      </c>
      <c r="CE937" s="12">
        <f t="shared" si="2129"/>
        <v>0</v>
      </c>
      <c r="CF937" s="12">
        <f t="shared" si="2129"/>
        <v>0</v>
      </c>
      <c r="CG937" s="12">
        <f t="shared" si="2129"/>
        <v>0</v>
      </c>
      <c r="CH937" s="12">
        <f t="shared" si="2129"/>
        <v>0</v>
      </c>
      <c r="CI937" s="12">
        <f t="shared" si="2129"/>
        <v>0</v>
      </c>
      <c r="CJ937" s="12">
        <f t="shared" si="2129"/>
        <v>0</v>
      </c>
      <c r="CK937" s="12">
        <f t="shared" si="2129"/>
        <v>0</v>
      </c>
      <c r="CL937" s="12">
        <f t="shared" si="2129"/>
        <v>0</v>
      </c>
      <c r="CM937" s="12">
        <f t="shared" si="2129"/>
        <v>0</v>
      </c>
      <c r="CN937" s="12">
        <f t="shared" si="2129"/>
        <v>0</v>
      </c>
      <c r="CO937" s="12">
        <f t="shared" si="2129"/>
        <v>0</v>
      </c>
      <c r="CP937" s="12">
        <f t="shared" si="2129"/>
        <v>0</v>
      </c>
      <c r="CQ937" s="12">
        <f t="shared" si="2129"/>
        <v>0</v>
      </c>
      <c r="CR937" s="12">
        <f t="shared" si="2129"/>
        <v>0</v>
      </c>
      <c r="CS937" s="12">
        <f t="shared" si="2129"/>
        <v>0</v>
      </c>
      <c r="CT937" s="12">
        <f t="shared" si="2129"/>
        <v>0</v>
      </c>
      <c r="CU937" s="12">
        <f t="shared" si="2129"/>
        <v>0</v>
      </c>
      <c r="CV937" s="12">
        <f t="shared" si="2129"/>
        <v>0</v>
      </c>
      <c r="CW937" s="12">
        <f t="shared" si="2129"/>
        <v>0</v>
      </c>
      <c r="CX937" s="12">
        <f t="shared" si="2129"/>
        <v>0</v>
      </c>
      <c r="CY937" s="12">
        <f t="shared" si="2129"/>
        <v>0</v>
      </c>
      <c r="CZ937" s="12">
        <f t="shared" si="2129"/>
        <v>0</v>
      </c>
      <c r="DA937" s="12">
        <f t="shared" ref="DA937:DY937" si="2130">DA181*$F937</f>
        <v>0</v>
      </c>
      <c r="DB937" s="12">
        <f t="shared" si="2130"/>
        <v>0</v>
      </c>
      <c r="DC937" s="12">
        <f t="shared" si="2130"/>
        <v>0</v>
      </c>
      <c r="DD937" s="12">
        <f t="shared" si="2130"/>
        <v>0</v>
      </c>
      <c r="DE937" s="12">
        <f t="shared" si="2130"/>
        <v>0</v>
      </c>
      <c r="DF937" s="12">
        <f t="shared" si="2130"/>
        <v>0</v>
      </c>
      <c r="DG937" s="12">
        <f t="shared" si="2130"/>
        <v>0</v>
      </c>
      <c r="DH937" s="12">
        <f t="shared" si="2130"/>
        <v>0</v>
      </c>
      <c r="DI937" s="12">
        <f t="shared" si="2130"/>
        <v>0</v>
      </c>
      <c r="DJ937" s="12">
        <f t="shared" si="2130"/>
        <v>0</v>
      </c>
      <c r="DK937" s="12">
        <f t="shared" si="2130"/>
        <v>0</v>
      </c>
      <c r="DL937" s="12">
        <f t="shared" si="2130"/>
        <v>0</v>
      </c>
      <c r="DM937" s="12">
        <f t="shared" si="2130"/>
        <v>0</v>
      </c>
      <c r="DN937" s="12">
        <f t="shared" si="2130"/>
        <v>0</v>
      </c>
      <c r="DO937" s="12">
        <f t="shared" si="2130"/>
        <v>0</v>
      </c>
      <c r="DP937" s="12">
        <f t="shared" si="2130"/>
        <v>0</v>
      </c>
      <c r="DQ937" s="12">
        <f t="shared" si="2130"/>
        <v>0</v>
      </c>
      <c r="DR937" s="12">
        <f t="shared" si="2130"/>
        <v>0</v>
      </c>
      <c r="DS937" s="12">
        <f t="shared" si="2130"/>
        <v>0</v>
      </c>
      <c r="DT937" s="12">
        <f t="shared" si="2130"/>
        <v>0</v>
      </c>
      <c r="DU937" s="12">
        <f t="shared" si="2130"/>
        <v>0</v>
      </c>
      <c r="DV937" s="12">
        <f t="shared" si="2130"/>
        <v>0</v>
      </c>
      <c r="DW937" s="12">
        <f t="shared" si="2130"/>
        <v>0</v>
      </c>
      <c r="DX937" s="12">
        <f t="shared" si="2130"/>
        <v>0</v>
      </c>
      <c r="DY937" s="12">
        <f t="shared" si="2130"/>
        <v>0</v>
      </c>
      <c r="EB937" s="116">
        <f t="shared" si="2068"/>
        <v>936</v>
      </c>
      <c r="EC937" s="2" t="str">
        <f t="shared" si="2121"/>
        <v>Phase 5</v>
      </c>
      <c r="ED937" s="2" t="str">
        <f t="shared" si="2122"/>
        <v>75' Wide</v>
      </c>
      <c r="EE937" s="33" t="str">
        <f>EE939</f>
        <v>GAAP</v>
      </c>
      <c r="EF937" s="2" t="str">
        <f>EF939</f>
        <v>Property Taxes</v>
      </c>
    </row>
    <row r="938" spans="1:136" x14ac:dyDescent="0.3">
      <c r="G938" s="7"/>
    </row>
    <row r="939" spans="1:136" x14ac:dyDescent="0.3">
      <c r="B939" s="18" t="s">
        <v>56</v>
      </c>
      <c r="C939" s="18"/>
      <c r="D939" s="18"/>
      <c r="E939" s="18"/>
      <c r="F939" s="18"/>
      <c r="G939" s="23">
        <f>SUM(G917:G938)</f>
        <v>-3722107.8631251021</v>
      </c>
      <c r="H939" s="18"/>
      <c r="I939" s="19">
        <f>SUM(I917:I938)</f>
        <v>0</v>
      </c>
      <c r="J939" s="19">
        <f t="shared" ref="J939:BU939" si="2131">SUM(J917:J938)</f>
        <v>0</v>
      </c>
      <c r="K939" s="19">
        <f t="shared" si="2131"/>
        <v>0</v>
      </c>
      <c r="L939" s="19">
        <f t="shared" si="2131"/>
        <v>0</v>
      </c>
      <c r="M939" s="19">
        <f t="shared" si="2131"/>
        <v>0</v>
      </c>
      <c r="N939" s="19">
        <f t="shared" si="2131"/>
        <v>0</v>
      </c>
      <c r="O939" s="19">
        <f t="shared" si="2131"/>
        <v>0</v>
      </c>
      <c r="P939" s="19">
        <f t="shared" si="2131"/>
        <v>0</v>
      </c>
      <c r="Q939" s="19">
        <f t="shared" si="2131"/>
        <v>0</v>
      </c>
      <c r="R939" s="19">
        <f t="shared" si="2131"/>
        <v>0</v>
      </c>
      <c r="S939" s="19">
        <f t="shared" si="2131"/>
        <v>0</v>
      </c>
      <c r="T939" s="19">
        <f t="shared" si="2131"/>
        <v>0</v>
      </c>
      <c r="U939" s="19">
        <f t="shared" si="2131"/>
        <v>0</v>
      </c>
      <c r="V939" s="19">
        <f t="shared" si="2131"/>
        <v>0</v>
      </c>
      <c r="W939" s="19">
        <f t="shared" si="2131"/>
        <v>-50109.641971687262</v>
      </c>
      <c r="X939" s="19">
        <f t="shared" si="2131"/>
        <v>-50109.641971687262</v>
      </c>
      <c r="Y939" s="19">
        <f t="shared" si="2131"/>
        <v>-50109.641971687262</v>
      </c>
      <c r="Z939" s="19">
        <f t="shared" si="2131"/>
        <v>-50109.641971687262</v>
      </c>
      <c r="AA939" s="19">
        <f t="shared" si="2131"/>
        <v>-50109.641971687262</v>
      </c>
      <c r="AB939" s="19">
        <f t="shared" si="2131"/>
        <v>-50109.641971687262</v>
      </c>
      <c r="AC939" s="19">
        <f t="shared" si="2131"/>
        <v>-50109.641971687262</v>
      </c>
      <c r="AD939" s="19">
        <f t="shared" si="2131"/>
        <v>-50109.641971687262</v>
      </c>
      <c r="AE939" s="19">
        <f t="shared" si="2131"/>
        <v>-50109.641971687262</v>
      </c>
      <c r="AF939" s="19">
        <f t="shared" si="2131"/>
        <v>-50109.641971687262</v>
      </c>
      <c r="AG939" s="19">
        <f t="shared" si="2131"/>
        <v>-50109.641971687262</v>
      </c>
      <c r="AH939" s="19">
        <f t="shared" si="2131"/>
        <v>-50109.641971687262</v>
      </c>
      <c r="AI939" s="19">
        <f t="shared" si="2131"/>
        <v>-55896.503322184464</v>
      </c>
      <c r="AJ939" s="19">
        <f t="shared" si="2131"/>
        <v>-55896.503322184464</v>
      </c>
      <c r="AK939" s="19">
        <f t="shared" si="2131"/>
        <v>-55896.503322184464</v>
      </c>
      <c r="AL939" s="19">
        <f t="shared" si="2131"/>
        <v>-55896.503322184464</v>
      </c>
      <c r="AM939" s="19">
        <f t="shared" si="2131"/>
        <v>-55896.503322184464</v>
      </c>
      <c r="AN939" s="19">
        <f t="shared" si="2131"/>
        <v>-55896.503322184464</v>
      </c>
      <c r="AO939" s="19">
        <f t="shared" si="2131"/>
        <v>-55896.503322184464</v>
      </c>
      <c r="AP939" s="19">
        <f t="shared" si="2131"/>
        <v>-55896.503322184464</v>
      </c>
      <c r="AQ939" s="19">
        <f t="shared" si="2131"/>
        <v>-55896.503322184464</v>
      </c>
      <c r="AR939" s="19">
        <f t="shared" si="2131"/>
        <v>-55896.503322184464</v>
      </c>
      <c r="AS939" s="19">
        <f t="shared" si="2131"/>
        <v>-55896.503322184464</v>
      </c>
      <c r="AT939" s="19">
        <f t="shared" si="2131"/>
        <v>-55896.503322184464</v>
      </c>
      <c r="AU939" s="19">
        <f t="shared" si="2131"/>
        <v>-61976.503322184464</v>
      </c>
      <c r="AV939" s="19">
        <f t="shared" si="2131"/>
        <v>-61976.503322184464</v>
      </c>
      <c r="AW939" s="19">
        <f t="shared" si="2131"/>
        <v>-61976.503322184464</v>
      </c>
      <c r="AX939" s="19">
        <f t="shared" si="2131"/>
        <v>-61976.503322184464</v>
      </c>
      <c r="AY939" s="19">
        <f t="shared" si="2131"/>
        <v>-61976.503322184464</v>
      </c>
      <c r="AZ939" s="19">
        <f t="shared" si="2131"/>
        <v>-61976.503322184464</v>
      </c>
      <c r="BA939" s="19">
        <f t="shared" si="2131"/>
        <v>-61976.503322184464</v>
      </c>
      <c r="BB939" s="19">
        <f t="shared" si="2131"/>
        <v>-61976.503322184464</v>
      </c>
      <c r="BC939" s="19">
        <f t="shared" si="2131"/>
        <v>-61976.503322184464</v>
      </c>
      <c r="BD939" s="19">
        <f t="shared" si="2131"/>
        <v>-61976.503322184464</v>
      </c>
      <c r="BE939" s="19">
        <f t="shared" si="2131"/>
        <v>-61976.503322184464</v>
      </c>
      <c r="BF939" s="19">
        <f t="shared" si="2131"/>
        <v>-61976.503322184464</v>
      </c>
      <c r="BG939" s="19">
        <f t="shared" si="2131"/>
        <v>-68056.503322184479</v>
      </c>
      <c r="BH939" s="19">
        <f t="shared" si="2131"/>
        <v>-68056.503322184479</v>
      </c>
      <c r="BI939" s="19">
        <f t="shared" si="2131"/>
        <v>-68056.503322184479</v>
      </c>
      <c r="BJ939" s="19">
        <f t="shared" si="2131"/>
        <v>-68056.503322184479</v>
      </c>
      <c r="BK939" s="19">
        <f t="shared" si="2131"/>
        <v>-68056.503322184479</v>
      </c>
      <c r="BL939" s="19">
        <f t="shared" si="2131"/>
        <v>-68056.503322184479</v>
      </c>
      <c r="BM939" s="19">
        <f t="shared" si="2131"/>
        <v>-68056.503322184479</v>
      </c>
      <c r="BN939" s="19">
        <f t="shared" si="2131"/>
        <v>-68056.503322184479</v>
      </c>
      <c r="BO939" s="19">
        <f t="shared" si="2131"/>
        <v>-68056.503322184479</v>
      </c>
      <c r="BP939" s="19">
        <f t="shared" si="2131"/>
        <v>-68056.503322184479</v>
      </c>
      <c r="BQ939" s="19">
        <f t="shared" si="2131"/>
        <v>-68056.503322184479</v>
      </c>
      <c r="BR939" s="19">
        <f t="shared" si="2131"/>
        <v>-68056.503322184479</v>
      </c>
      <c r="BS939" s="19">
        <f t="shared" si="2131"/>
        <v>-74136.503322184464</v>
      </c>
      <c r="BT939" s="19">
        <f t="shared" si="2131"/>
        <v>-74136.503322184464</v>
      </c>
      <c r="BU939" s="19">
        <f t="shared" si="2131"/>
        <v>-74136.503322184464</v>
      </c>
      <c r="BV939" s="19">
        <f t="shared" ref="BV939:DY939" si="2132">SUM(BV917:BV938)</f>
        <v>-74136.503322184464</v>
      </c>
      <c r="BW939" s="19">
        <f t="shared" si="2132"/>
        <v>-74136.503322184464</v>
      </c>
      <c r="BX939" s="19">
        <f t="shared" si="2132"/>
        <v>-74136.503322184464</v>
      </c>
      <c r="BY939" s="19">
        <f t="shared" si="2132"/>
        <v>-74136.503322184464</v>
      </c>
      <c r="BZ939" s="19">
        <f t="shared" si="2132"/>
        <v>-74136.503322184464</v>
      </c>
      <c r="CA939" s="19">
        <f t="shared" si="2132"/>
        <v>-74136.503322184464</v>
      </c>
      <c r="CB939" s="19">
        <f t="shared" si="2132"/>
        <v>-74136.503322184464</v>
      </c>
      <c r="CC939" s="19">
        <f t="shared" si="2132"/>
        <v>-74136.503322184464</v>
      </c>
      <c r="CD939" s="19">
        <f t="shared" si="2132"/>
        <v>-74136.503322184464</v>
      </c>
      <c r="CE939" s="19">
        <f t="shared" si="2132"/>
        <v>0</v>
      </c>
      <c r="CF939" s="19">
        <f t="shared" si="2132"/>
        <v>0</v>
      </c>
      <c r="CG939" s="19">
        <f t="shared" si="2132"/>
        <v>0</v>
      </c>
      <c r="CH939" s="19">
        <f t="shared" si="2132"/>
        <v>0</v>
      </c>
      <c r="CI939" s="19">
        <f t="shared" si="2132"/>
        <v>0</v>
      </c>
      <c r="CJ939" s="19">
        <f t="shared" si="2132"/>
        <v>0</v>
      </c>
      <c r="CK939" s="19">
        <f t="shared" si="2132"/>
        <v>0</v>
      </c>
      <c r="CL939" s="19">
        <f t="shared" si="2132"/>
        <v>0</v>
      </c>
      <c r="CM939" s="19">
        <f t="shared" si="2132"/>
        <v>0</v>
      </c>
      <c r="CN939" s="19">
        <f t="shared" si="2132"/>
        <v>0</v>
      </c>
      <c r="CO939" s="19">
        <f t="shared" si="2132"/>
        <v>0</v>
      </c>
      <c r="CP939" s="19">
        <f t="shared" si="2132"/>
        <v>0</v>
      </c>
      <c r="CQ939" s="19">
        <f t="shared" si="2132"/>
        <v>0</v>
      </c>
      <c r="CR939" s="19">
        <f t="shared" si="2132"/>
        <v>0</v>
      </c>
      <c r="CS939" s="19">
        <f t="shared" si="2132"/>
        <v>0</v>
      </c>
      <c r="CT939" s="19">
        <f t="shared" si="2132"/>
        <v>0</v>
      </c>
      <c r="CU939" s="19">
        <f t="shared" si="2132"/>
        <v>0</v>
      </c>
      <c r="CV939" s="19">
        <f t="shared" si="2132"/>
        <v>0</v>
      </c>
      <c r="CW939" s="19">
        <f t="shared" si="2132"/>
        <v>0</v>
      </c>
      <c r="CX939" s="19">
        <f t="shared" si="2132"/>
        <v>0</v>
      </c>
      <c r="CY939" s="19">
        <f t="shared" si="2132"/>
        <v>0</v>
      </c>
      <c r="CZ939" s="19">
        <f t="shared" si="2132"/>
        <v>0</v>
      </c>
      <c r="DA939" s="19">
        <f t="shared" si="2132"/>
        <v>0</v>
      </c>
      <c r="DB939" s="19">
        <f t="shared" si="2132"/>
        <v>0</v>
      </c>
      <c r="DC939" s="19">
        <f t="shared" si="2132"/>
        <v>0</v>
      </c>
      <c r="DD939" s="19">
        <f t="shared" si="2132"/>
        <v>0</v>
      </c>
      <c r="DE939" s="19">
        <f t="shared" si="2132"/>
        <v>0</v>
      </c>
      <c r="DF939" s="19">
        <f t="shared" si="2132"/>
        <v>0</v>
      </c>
      <c r="DG939" s="19">
        <f t="shared" si="2132"/>
        <v>0</v>
      </c>
      <c r="DH939" s="19">
        <f t="shared" si="2132"/>
        <v>0</v>
      </c>
      <c r="DI939" s="19">
        <f t="shared" si="2132"/>
        <v>0</v>
      </c>
      <c r="DJ939" s="19">
        <f t="shared" si="2132"/>
        <v>0</v>
      </c>
      <c r="DK939" s="19">
        <f t="shared" si="2132"/>
        <v>0</v>
      </c>
      <c r="DL939" s="19">
        <f t="shared" si="2132"/>
        <v>0</v>
      </c>
      <c r="DM939" s="19">
        <f t="shared" si="2132"/>
        <v>0</v>
      </c>
      <c r="DN939" s="19">
        <f t="shared" si="2132"/>
        <v>0</v>
      </c>
      <c r="DO939" s="19">
        <f t="shared" si="2132"/>
        <v>0</v>
      </c>
      <c r="DP939" s="19">
        <f t="shared" si="2132"/>
        <v>0</v>
      </c>
      <c r="DQ939" s="19">
        <f t="shared" si="2132"/>
        <v>0</v>
      </c>
      <c r="DR939" s="19">
        <f t="shared" si="2132"/>
        <v>0</v>
      </c>
      <c r="DS939" s="19">
        <f t="shared" si="2132"/>
        <v>0</v>
      </c>
      <c r="DT939" s="19">
        <f t="shared" si="2132"/>
        <v>0</v>
      </c>
      <c r="DU939" s="19">
        <f t="shared" si="2132"/>
        <v>0</v>
      </c>
      <c r="DV939" s="19">
        <f t="shared" si="2132"/>
        <v>0</v>
      </c>
      <c r="DW939" s="19">
        <f t="shared" si="2132"/>
        <v>0</v>
      </c>
      <c r="DX939" s="19">
        <f t="shared" si="2132"/>
        <v>0</v>
      </c>
      <c r="DY939" s="19">
        <f t="shared" si="2132"/>
        <v>0</v>
      </c>
      <c r="EB939" s="116">
        <f>ROW(EB939)-ROW($EB$2)+1</f>
        <v>938</v>
      </c>
      <c r="EC939" s="2" t="s">
        <v>0</v>
      </c>
      <c r="ED939" s="2" t="s">
        <v>0</v>
      </c>
      <c r="EE939" s="117" t="s">
        <v>233</v>
      </c>
      <c r="EF939" s="110" t="str">
        <f>CF!$C$47</f>
        <v>Property Taxes</v>
      </c>
    </row>
    <row r="941" spans="1:136" ht="33" x14ac:dyDescent="0.3">
      <c r="A941" s="8" t="s">
        <v>163</v>
      </c>
      <c r="B941" s="4"/>
      <c r="C941" s="4"/>
      <c r="D941" s="9" t="str">
        <f>Product!$B$60</f>
        <v>Total HOA Dues</v>
      </c>
      <c r="E941" s="9" t="str">
        <f>Product!$B$5</f>
        <v># Units (Total)</v>
      </c>
      <c r="F941" s="9"/>
      <c r="G941" s="7"/>
    </row>
    <row r="943" spans="1:136" x14ac:dyDescent="0.3">
      <c r="B943" s="2" t="str">
        <f>Product!$D$2</f>
        <v>Phase 1</v>
      </c>
      <c r="C943" s="2" t="str">
        <f>Product!$D$3</f>
        <v>50' Wide</v>
      </c>
      <c r="D943" s="129">
        <f>SUMIFS(INDEX(Product!$B$2:$U$97, MATCH(D941, Product!$B$2:$B$97, 0), ), Product!$B$2:$U$2, $B943, Product!$B$3:$U$3, $C943)</f>
        <v>-15000</v>
      </c>
      <c r="E943" s="128">
        <f>SUMIFS(INDEX(Product!$B$2:$U$97, MATCH(E941, Product!$B$2:$B$97, 0), ), Product!$B$2:$U$2, $B943, Product!$B$3:$U$3, $C943)</f>
        <v>30</v>
      </c>
      <c r="F943" s="128"/>
      <c r="G943" s="11">
        <f>SUM(H943:DZ943)</f>
        <v>-292500</v>
      </c>
      <c r="I943" s="12">
        <f t="shared" ref="I943:AN943" si="2133">$D943*(1-I187/$E943)</f>
        <v>-15000</v>
      </c>
      <c r="J943" s="12">
        <f t="shared" si="2133"/>
        <v>-15000</v>
      </c>
      <c r="K943" s="12">
        <f t="shared" si="2133"/>
        <v>-15000</v>
      </c>
      <c r="L943" s="12">
        <f t="shared" si="2133"/>
        <v>-15000</v>
      </c>
      <c r="M943" s="12">
        <f t="shared" si="2133"/>
        <v>-15000</v>
      </c>
      <c r="N943" s="12">
        <f t="shared" si="2133"/>
        <v>-15000</v>
      </c>
      <c r="O943" s="12">
        <f t="shared" si="2133"/>
        <v>-15000</v>
      </c>
      <c r="P943" s="12">
        <f t="shared" si="2133"/>
        <v>-15000</v>
      </c>
      <c r="Q943" s="12">
        <f t="shared" si="2133"/>
        <v>-15000</v>
      </c>
      <c r="R943" s="12">
        <f t="shared" si="2133"/>
        <v>-15000</v>
      </c>
      <c r="S943" s="12">
        <f t="shared" si="2133"/>
        <v>-15000</v>
      </c>
      <c r="T943" s="12">
        <f t="shared" si="2133"/>
        <v>-15000</v>
      </c>
      <c r="U943" s="12">
        <f t="shared" si="2133"/>
        <v>-15000</v>
      </c>
      <c r="V943" s="12">
        <f t="shared" si="2133"/>
        <v>-15000</v>
      </c>
      <c r="W943" s="12">
        <f t="shared" si="2133"/>
        <v>-13750</v>
      </c>
      <c r="X943" s="12">
        <f t="shared" si="2133"/>
        <v>-12500</v>
      </c>
      <c r="Y943" s="12">
        <f t="shared" si="2133"/>
        <v>-11250</v>
      </c>
      <c r="Z943" s="12">
        <f t="shared" si="2133"/>
        <v>-10000.000000000002</v>
      </c>
      <c r="AA943" s="12">
        <f t="shared" si="2133"/>
        <v>-8749.9999999999982</v>
      </c>
      <c r="AB943" s="12">
        <f t="shared" si="2133"/>
        <v>-7500</v>
      </c>
      <c r="AC943" s="12">
        <f t="shared" si="2133"/>
        <v>-6249.9999999999991</v>
      </c>
      <c r="AD943" s="12">
        <f t="shared" si="2133"/>
        <v>-5000.0000000000009</v>
      </c>
      <c r="AE943" s="12">
        <f t="shared" si="2133"/>
        <v>-3750</v>
      </c>
      <c r="AF943" s="12">
        <f t="shared" si="2133"/>
        <v>-2499.9999999999995</v>
      </c>
      <c r="AG943" s="12">
        <f t="shared" si="2133"/>
        <v>-1250.0000000000005</v>
      </c>
      <c r="AH943" s="12">
        <f t="shared" si="2133"/>
        <v>0</v>
      </c>
      <c r="AI943" s="12">
        <f t="shared" si="2133"/>
        <v>0</v>
      </c>
      <c r="AJ943" s="12">
        <f t="shared" si="2133"/>
        <v>0</v>
      </c>
      <c r="AK943" s="12">
        <f t="shared" si="2133"/>
        <v>0</v>
      </c>
      <c r="AL943" s="12">
        <f t="shared" si="2133"/>
        <v>0</v>
      </c>
      <c r="AM943" s="12">
        <f t="shared" si="2133"/>
        <v>0</v>
      </c>
      <c r="AN943" s="12">
        <f t="shared" si="2133"/>
        <v>0</v>
      </c>
      <c r="AO943" s="12">
        <f t="shared" ref="AO943:BT943" si="2134">$D943*(1-AO187/$E943)</f>
        <v>0</v>
      </c>
      <c r="AP943" s="12">
        <f t="shared" si="2134"/>
        <v>0</v>
      </c>
      <c r="AQ943" s="12">
        <f t="shared" si="2134"/>
        <v>0</v>
      </c>
      <c r="AR943" s="12">
        <f t="shared" si="2134"/>
        <v>0</v>
      </c>
      <c r="AS943" s="12">
        <f t="shared" si="2134"/>
        <v>0</v>
      </c>
      <c r="AT943" s="12">
        <f t="shared" si="2134"/>
        <v>0</v>
      </c>
      <c r="AU943" s="12">
        <f t="shared" si="2134"/>
        <v>0</v>
      </c>
      <c r="AV943" s="12">
        <f t="shared" si="2134"/>
        <v>0</v>
      </c>
      <c r="AW943" s="12">
        <f t="shared" si="2134"/>
        <v>0</v>
      </c>
      <c r="AX943" s="12">
        <f t="shared" si="2134"/>
        <v>0</v>
      </c>
      <c r="AY943" s="12">
        <f t="shared" si="2134"/>
        <v>0</v>
      </c>
      <c r="AZ943" s="12">
        <f t="shared" si="2134"/>
        <v>0</v>
      </c>
      <c r="BA943" s="12">
        <f t="shared" si="2134"/>
        <v>0</v>
      </c>
      <c r="BB943" s="12">
        <f t="shared" si="2134"/>
        <v>0</v>
      </c>
      <c r="BC943" s="12">
        <f t="shared" si="2134"/>
        <v>0</v>
      </c>
      <c r="BD943" s="12">
        <f t="shared" si="2134"/>
        <v>0</v>
      </c>
      <c r="BE943" s="12">
        <f t="shared" si="2134"/>
        <v>0</v>
      </c>
      <c r="BF943" s="12">
        <f t="shared" si="2134"/>
        <v>0</v>
      </c>
      <c r="BG943" s="12">
        <f t="shared" si="2134"/>
        <v>0</v>
      </c>
      <c r="BH943" s="12">
        <f t="shared" si="2134"/>
        <v>0</v>
      </c>
      <c r="BI943" s="12">
        <f t="shared" si="2134"/>
        <v>0</v>
      </c>
      <c r="BJ943" s="12">
        <f t="shared" si="2134"/>
        <v>0</v>
      </c>
      <c r="BK943" s="12">
        <f t="shared" si="2134"/>
        <v>0</v>
      </c>
      <c r="BL943" s="12">
        <f t="shared" si="2134"/>
        <v>0</v>
      </c>
      <c r="BM943" s="12">
        <f t="shared" si="2134"/>
        <v>0</v>
      </c>
      <c r="BN943" s="12">
        <f t="shared" si="2134"/>
        <v>0</v>
      </c>
      <c r="BO943" s="12">
        <f t="shared" si="2134"/>
        <v>0</v>
      </c>
      <c r="BP943" s="12">
        <f t="shared" si="2134"/>
        <v>0</v>
      </c>
      <c r="BQ943" s="12">
        <f t="shared" si="2134"/>
        <v>0</v>
      </c>
      <c r="BR943" s="12">
        <f t="shared" si="2134"/>
        <v>0</v>
      </c>
      <c r="BS943" s="12">
        <f t="shared" si="2134"/>
        <v>0</v>
      </c>
      <c r="BT943" s="12">
        <f t="shared" si="2134"/>
        <v>0</v>
      </c>
      <c r="BU943" s="12">
        <f t="shared" ref="BU943:CZ943" si="2135">$D943*(1-BU187/$E943)</f>
        <v>0</v>
      </c>
      <c r="BV943" s="12">
        <f t="shared" si="2135"/>
        <v>0</v>
      </c>
      <c r="BW943" s="12">
        <f t="shared" si="2135"/>
        <v>0</v>
      </c>
      <c r="BX943" s="12">
        <f t="shared" si="2135"/>
        <v>0</v>
      </c>
      <c r="BY943" s="12">
        <f t="shared" si="2135"/>
        <v>0</v>
      </c>
      <c r="BZ943" s="12">
        <f t="shared" si="2135"/>
        <v>0</v>
      </c>
      <c r="CA943" s="12">
        <f t="shared" si="2135"/>
        <v>0</v>
      </c>
      <c r="CB943" s="12">
        <f t="shared" si="2135"/>
        <v>0</v>
      </c>
      <c r="CC943" s="12">
        <f t="shared" si="2135"/>
        <v>0</v>
      </c>
      <c r="CD943" s="12">
        <f t="shared" si="2135"/>
        <v>0</v>
      </c>
      <c r="CE943" s="12">
        <f t="shared" si="2135"/>
        <v>0</v>
      </c>
      <c r="CF943" s="12">
        <f t="shared" si="2135"/>
        <v>0</v>
      </c>
      <c r="CG943" s="12">
        <f t="shared" si="2135"/>
        <v>0</v>
      </c>
      <c r="CH943" s="12">
        <f t="shared" si="2135"/>
        <v>0</v>
      </c>
      <c r="CI943" s="12">
        <f t="shared" si="2135"/>
        <v>0</v>
      </c>
      <c r="CJ943" s="12">
        <f t="shared" si="2135"/>
        <v>0</v>
      </c>
      <c r="CK943" s="12">
        <f t="shared" si="2135"/>
        <v>0</v>
      </c>
      <c r="CL943" s="12">
        <f t="shared" si="2135"/>
        <v>0</v>
      </c>
      <c r="CM943" s="12">
        <f t="shared" si="2135"/>
        <v>0</v>
      </c>
      <c r="CN943" s="12">
        <f t="shared" si="2135"/>
        <v>0</v>
      </c>
      <c r="CO943" s="12">
        <f t="shared" si="2135"/>
        <v>0</v>
      </c>
      <c r="CP943" s="12">
        <f t="shared" si="2135"/>
        <v>0</v>
      </c>
      <c r="CQ943" s="12">
        <f t="shared" si="2135"/>
        <v>0</v>
      </c>
      <c r="CR943" s="12">
        <f t="shared" si="2135"/>
        <v>0</v>
      </c>
      <c r="CS943" s="12">
        <f t="shared" si="2135"/>
        <v>0</v>
      </c>
      <c r="CT943" s="12">
        <f t="shared" si="2135"/>
        <v>0</v>
      </c>
      <c r="CU943" s="12">
        <f t="shared" si="2135"/>
        <v>0</v>
      </c>
      <c r="CV943" s="12">
        <f t="shared" si="2135"/>
        <v>0</v>
      </c>
      <c r="CW943" s="12">
        <f t="shared" si="2135"/>
        <v>0</v>
      </c>
      <c r="CX943" s="12">
        <f t="shared" si="2135"/>
        <v>0</v>
      </c>
      <c r="CY943" s="12">
        <f t="shared" si="2135"/>
        <v>0</v>
      </c>
      <c r="CZ943" s="12">
        <f t="shared" si="2135"/>
        <v>0</v>
      </c>
      <c r="DA943" s="12">
        <f t="shared" ref="DA943:DY943" si="2136">$D943*(1-DA187/$E943)</f>
        <v>0</v>
      </c>
      <c r="DB943" s="12">
        <f t="shared" si="2136"/>
        <v>0</v>
      </c>
      <c r="DC943" s="12">
        <f t="shared" si="2136"/>
        <v>0</v>
      </c>
      <c r="DD943" s="12">
        <f t="shared" si="2136"/>
        <v>0</v>
      </c>
      <c r="DE943" s="12">
        <f t="shared" si="2136"/>
        <v>0</v>
      </c>
      <c r="DF943" s="12">
        <f t="shared" si="2136"/>
        <v>0</v>
      </c>
      <c r="DG943" s="12">
        <f t="shared" si="2136"/>
        <v>0</v>
      </c>
      <c r="DH943" s="12">
        <f t="shared" si="2136"/>
        <v>0</v>
      </c>
      <c r="DI943" s="12">
        <f t="shared" si="2136"/>
        <v>0</v>
      </c>
      <c r="DJ943" s="12">
        <f t="shared" si="2136"/>
        <v>0</v>
      </c>
      <c r="DK943" s="12">
        <f t="shared" si="2136"/>
        <v>0</v>
      </c>
      <c r="DL943" s="12">
        <f t="shared" si="2136"/>
        <v>0</v>
      </c>
      <c r="DM943" s="12">
        <f t="shared" si="2136"/>
        <v>0</v>
      </c>
      <c r="DN943" s="12">
        <f t="shared" si="2136"/>
        <v>0</v>
      </c>
      <c r="DO943" s="12">
        <f t="shared" si="2136"/>
        <v>0</v>
      </c>
      <c r="DP943" s="12">
        <f t="shared" si="2136"/>
        <v>0</v>
      </c>
      <c r="DQ943" s="12">
        <f t="shared" si="2136"/>
        <v>0</v>
      </c>
      <c r="DR943" s="12">
        <f t="shared" si="2136"/>
        <v>0</v>
      </c>
      <c r="DS943" s="12">
        <f t="shared" si="2136"/>
        <v>0</v>
      </c>
      <c r="DT943" s="12">
        <f t="shared" si="2136"/>
        <v>0</v>
      </c>
      <c r="DU943" s="12">
        <f t="shared" si="2136"/>
        <v>0</v>
      </c>
      <c r="DV943" s="12">
        <f t="shared" si="2136"/>
        <v>0</v>
      </c>
      <c r="DW943" s="12">
        <f t="shared" si="2136"/>
        <v>0</v>
      </c>
      <c r="DX943" s="12">
        <f t="shared" si="2136"/>
        <v>0</v>
      </c>
      <c r="DY943" s="12">
        <f t="shared" si="2136"/>
        <v>0</v>
      </c>
      <c r="EB943" s="116">
        <f>ROW(EB943)-ROW($EB$2)+1</f>
        <v>942</v>
      </c>
      <c r="EC943" s="2" t="str">
        <f>B943</f>
        <v>Phase 1</v>
      </c>
      <c r="ED943" s="2" t="str">
        <f>C943</f>
        <v>50' Wide</v>
      </c>
      <c r="EE943" s="33" t="str">
        <f>EE963</f>
        <v>*</v>
      </c>
      <c r="EF943" s="2" t="str">
        <f>EF963</f>
        <v>HOA Dues / Fees</v>
      </c>
    </row>
    <row r="944" spans="1:136" x14ac:dyDescent="0.3">
      <c r="B944" s="2" t="str">
        <f>Product!$E$2</f>
        <v>Phase 1</v>
      </c>
      <c r="C944" s="2" t="str">
        <f>Product!$E$3</f>
        <v>60' Wide</v>
      </c>
      <c r="D944" s="129">
        <f>SUMIFS(INDEX(Product!$B$2:$U$97, MATCH(D941, Product!$B$2:$B$97, 0), ), Product!$B$2:$U$2, $B944, Product!$B$3:$U$3, $C944)</f>
        <v>-15000</v>
      </c>
      <c r="E944" s="128">
        <f>SUMIFS(INDEX(Product!$B$2:$U$97, MATCH(E941, Product!$B$2:$B$97, 0), ), Product!$B$2:$U$2, $B944, Product!$B$3:$U$3, $C944)</f>
        <v>30</v>
      </c>
      <c r="F944" s="128"/>
      <c r="G944" s="11">
        <f>SUM(H944:DZ944)</f>
        <v>-292500</v>
      </c>
      <c r="I944" s="12">
        <f t="shared" ref="I944:AN944" si="2137">$D944*(1-I188/$E944)</f>
        <v>-15000</v>
      </c>
      <c r="J944" s="12">
        <f t="shared" si="2137"/>
        <v>-15000</v>
      </c>
      <c r="K944" s="12">
        <f t="shared" si="2137"/>
        <v>-15000</v>
      </c>
      <c r="L944" s="12">
        <f t="shared" si="2137"/>
        <v>-15000</v>
      </c>
      <c r="M944" s="12">
        <f t="shared" si="2137"/>
        <v>-15000</v>
      </c>
      <c r="N944" s="12">
        <f t="shared" si="2137"/>
        <v>-15000</v>
      </c>
      <c r="O944" s="12">
        <f t="shared" si="2137"/>
        <v>-15000</v>
      </c>
      <c r="P944" s="12">
        <f t="shared" si="2137"/>
        <v>-15000</v>
      </c>
      <c r="Q944" s="12">
        <f t="shared" si="2137"/>
        <v>-15000</v>
      </c>
      <c r="R944" s="12">
        <f t="shared" si="2137"/>
        <v>-15000</v>
      </c>
      <c r="S944" s="12">
        <f t="shared" si="2137"/>
        <v>-15000</v>
      </c>
      <c r="T944" s="12">
        <f t="shared" si="2137"/>
        <v>-15000</v>
      </c>
      <c r="U944" s="12">
        <f t="shared" si="2137"/>
        <v>-15000</v>
      </c>
      <c r="V944" s="12">
        <f t="shared" si="2137"/>
        <v>-15000</v>
      </c>
      <c r="W944" s="12">
        <f t="shared" si="2137"/>
        <v>-13750</v>
      </c>
      <c r="X944" s="12">
        <f t="shared" si="2137"/>
        <v>-12500</v>
      </c>
      <c r="Y944" s="12">
        <f t="shared" si="2137"/>
        <v>-11250</v>
      </c>
      <c r="Z944" s="12">
        <f t="shared" si="2137"/>
        <v>-10000.000000000002</v>
      </c>
      <c r="AA944" s="12">
        <f t="shared" si="2137"/>
        <v>-8749.9999999999982</v>
      </c>
      <c r="AB944" s="12">
        <f t="shared" si="2137"/>
        <v>-7500</v>
      </c>
      <c r="AC944" s="12">
        <f t="shared" si="2137"/>
        <v>-6249.9999999999991</v>
      </c>
      <c r="AD944" s="12">
        <f t="shared" si="2137"/>
        <v>-5000.0000000000009</v>
      </c>
      <c r="AE944" s="12">
        <f t="shared" si="2137"/>
        <v>-3750</v>
      </c>
      <c r="AF944" s="12">
        <f t="shared" si="2137"/>
        <v>-2499.9999999999995</v>
      </c>
      <c r="AG944" s="12">
        <f t="shared" si="2137"/>
        <v>-1250.0000000000005</v>
      </c>
      <c r="AH944" s="12">
        <f t="shared" si="2137"/>
        <v>0</v>
      </c>
      <c r="AI944" s="12">
        <f t="shared" si="2137"/>
        <v>0</v>
      </c>
      <c r="AJ944" s="12">
        <f t="shared" si="2137"/>
        <v>0</v>
      </c>
      <c r="AK944" s="12">
        <f t="shared" si="2137"/>
        <v>0</v>
      </c>
      <c r="AL944" s="12">
        <f t="shared" si="2137"/>
        <v>0</v>
      </c>
      <c r="AM944" s="12">
        <f t="shared" si="2137"/>
        <v>0</v>
      </c>
      <c r="AN944" s="12">
        <f t="shared" si="2137"/>
        <v>0</v>
      </c>
      <c r="AO944" s="12">
        <f t="shared" ref="AO944:BT944" si="2138">$D944*(1-AO188/$E944)</f>
        <v>0</v>
      </c>
      <c r="AP944" s="12">
        <f t="shared" si="2138"/>
        <v>0</v>
      </c>
      <c r="AQ944" s="12">
        <f t="shared" si="2138"/>
        <v>0</v>
      </c>
      <c r="AR944" s="12">
        <f t="shared" si="2138"/>
        <v>0</v>
      </c>
      <c r="AS944" s="12">
        <f t="shared" si="2138"/>
        <v>0</v>
      </c>
      <c r="AT944" s="12">
        <f t="shared" si="2138"/>
        <v>0</v>
      </c>
      <c r="AU944" s="12">
        <f t="shared" si="2138"/>
        <v>0</v>
      </c>
      <c r="AV944" s="12">
        <f t="shared" si="2138"/>
        <v>0</v>
      </c>
      <c r="AW944" s="12">
        <f t="shared" si="2138"/>
        <v>0</v>
      </c>
      <c r="AX944" s="12">
        <f t="shared" si="2138"/>
        <v>0</v>
      </c>
      <c r="AY944" s="12">
        <f t="shared" si="2138"/>
        <v>0</v>
      </c>
      <c r="AZ944" s="12">
        <f t="shared" si="2138"/>
        <v>0</v>
      </c>
      <c r="BA944" s="12">
        <f t="shared" si="2138"/>
        <v>0</v>
      </c>
      <c r="BB944" s="12">
        <f t="shared" si="2138"/>
        <v>0</v>
      </c>
      <c r="BC944" s="12">
        <f t="shared" si="2138"/>
        <v>0</v>
      </c>
      <c r="BD944" s="12">
        <f t="shared" si="2138"/>
        <v>0</v>
      </c>
      <c r="BE944" s="12">
        <f t="shared" si="2138"/>
        <v>0</v>
      </c>
      <c r="BF944" s="12">
        <f t="shared" si="2138"/>
        <v>0</v>
      </c>
      <c r="BG944" s="12">
        <f t="shared" si="2138"/>
        <v>0</v>
      </c>
      <c r="BH944" s="12">
        <f t="shared" si="2138"/>
        <v>0</v>
      </c>
      <c r="BI944" s="12">
        <f t="shared" si="2138"/>
        <v>0</v>
      </c>
      <c r="BJ944" s="12">
        <f t="shared" si="2138"/>
        <v>0</v>
      </c>
      <c r="BK944" s="12">
        <f t="shared" si="2138"/>
        <v>0</v>
      </c>
      <c r="BL944" s="12">
        <f t="shared" si="2138"/>
        <v>0</v>
      </c>
      <c r="BM944" s="12">
        <f t="shared" si="2138"/>
        <v>0</v>
      </c>
      <c r="BN944" s="12">
        <f t="shared" si="2138"/>
        <v>0</v>
      </c>
      <c r="BO944" s="12">
        <f t="shared" si="2138"/>
        <v>0</v>
      </c>
      <c r="BP944" s="12">
        <f t="shared" si="2138"/>
        <v>0</v>
      </c>
      <c r="BQ944" s="12">
        <f t="shared" si="2138"/>
        <v>0</v>
      </c>
      <c r="BR944" s="12">
        <f t="shared" si="2138"/>
        <v>0</v>
      </c>
      <c r="BS944" s="12">
        <f t="shared" si="2138"/>
        <v>0</v>
      </c>
      <c r="BT944" s="12">
        <f t="shared" si="2138"/>
        <v>0</v>
      </c>
      <c r="BU944" s="12">
        <f t="shared" ref="BU944:CZ944" si="2139">$D944*(1-BU188/$E944)</f>
        <v>0</v>
      </c>
      <c r="BV944" s="12">
        <f t="shared" si="2139"/>
        <v>0</v>
      </c>
      <c r="BW944" s="12">
        <f t="shared" si="2139"/>
        <v>0</v>
      </c>
      <c r="BX944" s="12">
        <f t="shared" si="2139"/>
        <v>0</v>
      </c>
      <c r="BY944" s="12">
        <f t="shared" si="2139"/>
        <v>0</v>
      </c>
      <c r="BZ944" s="12">
        <f t="shared" si="2139"/>
        <v>0</v>
      </c>
      <c r="CA944" s="12">
        <f t="shared" si="2139"/>
        <v>0</v>
      </c>
      <c r="CB944" s="12">
        <f t="shared" si="2139"/>
        <v>0</v>
      </c>
      <c r="CC944" s="12">
        <f t="shared" si="2139"/>
        <v>0</v>
      </c>
      <c r="CD944" s="12">
        <f t="shared" si="2139"/>
        <v>0</v>
      </c>
      <c r="CE944" s="12">
        <f t="shared" si="2139"/>
        <v>0</v>
      </c>
      <c r="CF944" s="12">
        <f t="shared" si="2139"/>
        <v>0</v>
      </c>
      <c r="CG944" s="12">
        <f t="shared" si="2139"/>
        <v>0</v>
      </c>
      <c r="CH944" s="12">
        <f t="shared" si="2139"/>
        <v>0</v>
      </c>
      <c r="CI944" s="12">
        <f t="shared" si="2139"/>
        <v>0</v>
      </c>
      <c r="CJ944" s="12">
        <f t="shared" si="2139"/>
        <v>0</v>
      </c>
      <c r="CK944" s="12">
        <f t="shared" si="2139"/>
        <v>0</v>
      </c>
      <c r="CL944" s="12">
        <f t="shared" si="2139"/>
        <v>0</v>
      </c>
      <c r="CM944" s="12">
        <f t="shared" si="2139"/>
        <v>0</v>
      </c>
      <c r="CN944" s="12">
        <f t="shared" si="2139"/>
        <v>0</v>
      </c>
      <c r="CO944" s="12">
        <f t="shared" si="2139"/>
        <v>0</v>
      </c>
      <c r="CP944" s="12">
        <f t="shared" si="2139"/>
        <v>0</v>
      </c>
      <c r="CQ944" s="12">
        <f t="shared" si="2139"/>
        <v>0</v>
      </c>
      <c r="CR944" s="12">
        <f t="shared" si="2139"/>
        <v>0</v>
      </c>
      <c r="CS944" s="12">
        <f t="shared" si="2139"/>
        <v>0</v>
      </c>
      <c r="CT944" s="12">
        <f t="shared" si="2139"/>
        <v>0</v>
      </c>
      <c r="CU944" s="12">
        <f t="shared" si="2139"/>
        <v>0</v>
      </c>
      <c r="CV944" s="12">
        <f t="shared" si="2139"/>
        <v>0</v>
      </c>
      <c r="CW944" s="12">
        <f t="shared" si="2139"/>
        <v>0</v>
      </c>
      <c r="CX944" s="12">
        <f t="shared" si="2139"/>
        <v>0</v>
      </c>
      <c r="CY944" s="12">
        <f t="shared" si="2139"/>
        <v>0</v>
      </c>
      <c r="CZ944" s="12">
        <f t="shared" si="2139"/>
        <v>0</v>
      </c>
      <c r="DA944" s="12">
        <f t="shared" ref="DA944:DY944" si="2140">$D944*(1-DA188/$E944)</f>
        <v>0</v>
      </c>
      <c r="DB944" s="12">
        <f t="shared" si="2140"/>
        <v>0</v>
      </c>
      <c r="DC944" s="12">
        <f t="shared" si="2140"/>
        <v>0</v>
      </c>
      <c r="DD944" s="12">
        <f t="shared" si="2140"/>
        <v>0</v>
      </c>
      <c r="DE944" s="12">
        <f t="shared" si="2140"/>
        <v>0</v>
      </c>
      <c r="DF944" s="12">
        <f t="shared" si="2140"/>
        <v>0</v>
      </c>
      <c r="DG944" s="12">
        <f t="shared" si="2140"/>
        <v>0</v>
      </c>
      <c r="DH944" s="12">
        <f t="shared" si="2140"/>
        <v>0</v>
      </c>
      <c r="DI944" s="12">
        <f t="shared" si="2140"/>
        <v>0</v>
      </c>
      <c r="DJ944" s="12">
        <f t="shared" si="2140"/>
        <v>0</v>
      </c>
      <c r="DK944" s="12">
        <f t="shared" si="2140"/>
        <v>0</v>
      </c>
      <c r="DL944" s="12">
        <f t="shared" si="2140"/>
        <v>0</v>
      </c>
      <c r="DM944" s="12">
        <f t="shared" si="2140"/>
        <v>0</v>
      </c>
      <c r="DN944" s="12">
        <f t="shared" si="2140"/>
        <v>0</v>
      </c>
      <c r="DO944" s="12">
        <f t="shared" si="2140"/>
        <v>0</v>
      </c>
      <c r="DP944" s="12">
        <f t="shared" si="2140"/>
        <v>0</v>
      </c>
      <c r="DQ944" s="12">
        <f t="shared" si="2140"/>
        <v>0</v>
      </c>
      <c r="DR944" s="12">
        <f t="shared" si="2140"/>
        <v>0</v>
      </c>
      <c r="DS944" s="12">
        <f t="shared" si="2140"/>
        <v>0</v>
      </c>
      <c r="DT944" s="12">
        <f t="shared" si="2140"/>
        <v>0</v>
      </c>
      <c r="DU944" s="12">
        <f t="shared" si="2140"/>
        <v>0</v>
      </c>
      <c r="DV944" s="12">
        <f t="shared" si="2140"/>
        <v>0</v>
      </c>
      <c r="DW944" s="12">
        <f t="shared" si="2140"/>
        <v>0</v>
      </c>
      <c r="DX944" s="12">
        <f t="shared" si="2140"/>
        <v>0</v>
      </c>
      <c r="DY944" s="12">
        <f t="shared" si="2140"/>
        <v>0</v>
      </c>
      <c r="EB944" s="116">
        <f t="shared" ref="EB944:EB961" si="2141">ROW(EB944)-ROW($EB$2)+1</f>
        <v>943</v>
      </c>
      <c r="EC944" s="2" t="str">
        <f t="shared" ref="EC944:EC945" si="2142">B944</f>
        <v>Phase 1</v>
      </c>
      <c r="ED944" s="2" t="str">
        <f t="shared" ref="ED944:ED945" si="2143">C944</f>
        <v>60' Wide</v>
      </c>
      <c r="EE944" s="33" t="str">
        <f>EE963</f>
        <v>*</v>
      </c>
      <c r="EF944" s="2" t="str">
        <f>EF963</f>
        <v>HOA Dues / Fees</v>
      </c>
    </row>
    <row r="945" spans="2:136" x14ac:dyDescent="0.3">
      <c r="B945" s="2" t="str">
        <f>Product!$F$2</f>
        <v>Phase 1</v>
      </c>
      <c r="C945" s="2" t="str">
        <f>Product!$F$3</f>
        <v>75' Wide</v>
      </c>
      <c r="D945" s="129">
        <f>SUMIFS(INDEX(Product!$B$2:$U$97, MATCH(D941, Product!$B$2:$B$97, 0), ), Product!$B$2:$U$2, $B945, Product!$B$3:$U$3, $C945)</f>
        <v>-10000</v>
      </c>
      <c r="E945" s="128">
        <f>SUMIFS(INDEX(Product!$B$2:$U$97, MATCH(E941, Product!$B$2:$B$97, 0), ), Product!$B$2:$U$2, $B945, Product!$B$3:$U$3, $C945)</f>
        <v>20</v>
      </c>
      <c r="F945" s="128"/>
      <c r="G945" s="11">
        <f>SUM(H945:DZ945)</f>
        <v>-195000</v>
      </c>
      <c r="I945" s="12">
        <f t="shared" ref="I945:AN945" si="2144">$D945*(1-I189/$E945)</f>
        <v>-10000</v>
      </c>
      <c r="J945" s="12">
        <f t="shared" si="2144"/>
        <v>-10000</v>
      </c>
      <c r="K945" s="12">
        <f t="shared" si="2144"/>
        <v>-10000</v>
      </c>
      <c r="L945" s="12">
        <f t="shared" si="2144"/>
        <v>-10000</v>
      </c>
      <c r="M945" s="12">
        <f t="shared" si="2144"/>
        <v>-10000</v>
      </c>
      <c r="N945" s="12">
        <f t="shared" si="2144"/>
        <v>-10000</v>
      </c>
      <c r="O945" s="12">
        <f t="shared" si="2144"/>
        <v>-10000</v>
      </c>
      <c r="P945" s="12">
        <f t="shared" si="2144"/>
        <v>-10000</v>
      </c>
      <c r="Q945" s="12">
        <f t="shared" si="2144"/>
        <v>-10000</v>
      </c>
      <c r="R945" s="12">
        <f t="shared" si="2144"/>
        <v>-10000</v>
      </c>
      <c r="S945" s="12">
        <f t="shared" si="2144"/>
        <v>-10000</v>
      </c>
      <c r="T945" s="12">
        <f t="shared" si="2144"/>
        <v>-10000</v>
      </c>
      <c r="U945" s="12">
        <f t="shared" si="2144"/>
        <v>-10000</v>
      </c>
      <c r="V945" s="12">
        <f t="shared" si="2144"/>
        <v>-10000</v>
      </c>
      <c r="W945" s="12">
        <f t="shared" si="2144"/>
        <v>-9166.6666666666661</v>
      </c>
      <c r="X945" s="12">
        <f t="shared" si="2144"/>
        <v>-8333.3333333333321</v>
      </c>
      <c r="Y945" s="12">
        <f t="shared" si="2144"/>
        <v>-7500</v>
      </c>
      <c r="Z945" s="12">
        <f t="shared" si="2144"/>
        <v>-6666.6666666666661</v>
      </c>
      <c r="AA945" s="12">
        <f t="shared" si="2144"/>
        <v>-5833.333333333333</v>
      </c>
      <c r="AB945" s="12">
        <f t="shared" si="2144"/>
        <v>-5000</v>
      </c>
      <c r="AC945" s="12">
        <f t="shared" si="2144"/>
        <v>-4166.666666666667</v>
      </c>
      <c r="AD945" s="12">
        <f t="shared" si="2144"/>
        <v>-3333.3333333333335</v>
      </c>
      <c r="AE945" s="12">
        <f t="shared" si="2144"/>
        <v>-2500.0000000000009</v>
      </c>
      <c r="AF945" s="12">
        <f t="shared" si="2144"/>
        <v>-1666.6666666666674</v>
      </c>
      <c r="AG945" s="12">
        <f t="shared" si="2144"/>
        <v>-833.33333333333371</v>
      </c>
      <c r="AH945" s="12">
        <f t="shared" si="2144"/>
        <v>0</v>
      </c>
      <c r="AI945" s="12">
        <f t="shared" si="2144"/>
        <v>0</v>
      </c>
      <c r="AJ945" s="12">
        <f t="shared" si="2144"/>
        <v>0</v>
      </c>
      <c r="AK945" s="12">
        <f t="shared" si="2144"/>
        <v>0</v>
      </c>
      <c r="AL945" s="12">
        <f t="shared" si="2144"/>
        <v>0</v>
      </c>
      <c r="AM945" s="12">
        <f t="shared" si="2144"/>
        <v>0</v>
      </c>
      <c r="AN945" s="12">
        <f t="shared" si="2144"/>
        <v>0</v>
      </c>
      <c r="AO945" s="12">
        <f t="shared" ref="AO945:BT945" si="2145">$D945*(1-AO189/$E945)</f>
        <v>0</v>
      </c>
      <c r="AP945" s="12">
        <f t="shared" si="2145"/>
        <v>0</v>
      </c>
      <c r="AQ945" s="12">
        <f t="shared" si="2145"/>
        <v>0</v>
      </c>
      <c r="AR945" s="12">
        <f t="shared" si="2145"/>
        <v>0</v>
      </c>
      <c r="AS945" s="12">
        <f t="shared" si="2145"/>
        <v>0</v>
      </c>
      <c r="AT945" s="12">
        <f t="shared" si="2145"/>
        <v>0</v>
      </c>
      <c r="AU945" s="12">
        <f t="shared" si="2145"/>
        <v>0</v>
      </c>
      <c r="AV945" s="12">
        <f t="shared" si="2145"/>
        <v>0</v>
      </c>
      <c r="AW945" s="12">
        <f t="shared" si="2145"/>
        <v>0</v>
      </c>
      <c r="AX945" s="12">
        <f t="shared" si="2145"/>
        <v>0</v>
      </c>
      <c r="AY945" s="12">
        <f t="shared" si="2145"/>
        <v>0</v>
      </c>
      <c r="AZ945" s="12">
        <f t="shared" si="2145"/>
        <v>0</v>
      </c>
      <c r="BA945" s="12">
        <f t="shared" si="2145"/>
        <v>0</v>
      </c>
      <c r="BB945" s="12">
        <f t="shared" si="2145"/>
        <v>0</v>
      </c>
      <c r="BC945" s="12">
        <f t="shared" si="2145"/>
        <v>0</v>
      </c>
      <c r="BD945" s="12">
        <f t="shared" si="2145"/>
        <v>0</v>
      </c>
      <c r="BE945" s="12">
        <f t="shared" si="2145"/>
        <v>0</v>
      </c>
      <c r="BF945" s="12">
        <f t="shared" si="2145"/>
        <v>0</v>
      </c>
      <c r="BG945" s="12">
        <f t="shared" si="2145"/>
        <v>0</v>
      </c>
      <c r="BH945" s="12">
        <f t="shared" si="2145"/>
        <v>0</v>
      </c>
      <c r="BI945" s="12">
        <f t="shared" si="2145"/>
        <v>0</v>
      </c>
      <c r="BJ945" s="12">
        <f t="shared" si="2145"/>
        <v>0</v>
      </c>
      <c r="BK945" s="12">
        <f t="shared" si="2145"/>
        <v>0</v>
      </c>
      <c r="BL945" s="12">
        <f t="shared" si="2145"/>
        <v>0</v>
      </c>
      <c r="BM945" s="12">
        <f t="shared" si="2145"/>
        <v>0</v>
      </c>
      <c r="BN945" s="12">
        <f t="shared" si="2145"/>
        <v>0</v>
      </c>
      <c r="BO945" s="12">
        <f t="shared" si="2145"/>
        <v>0</v>
      </c>
      <c r="BP945" s="12">
        <f t="shared" si="2145"/>
        <v>0</v>
      </c>
      <c r="BQ945" s="12">
        <f t="shared" si="2145"/>
        <v>0</v>
      </c>
      <c r="BR945" s="12">
        <f t="shared" si="2145"/>
        <v>0</v>
      </c>
      <c r="BS945" s="12">
        <f t="shared" si="2145"/>
        <v>0</v>
      </c>
      <c r="BT945" s="12">
        <f t="shared" si="2145"/>
        <v>0</v>
      </c>
      <c r="BU945" s="12">
        <f t="shared" ref="BU945:CZ945" si="2146">$D945*(1-BU189/$E945)</f>
        <v>0</v>
      </c>
      <c r="BV945" s="12">
        <f t="shared" si="2146"/>
        <v>0</v>
      </c>
      <c r="BW945" s="12">
        <f t="shared" si="2146"/>
        <v>0</v>
      </c>
      <c r="BX945" s="12">
        <f t="shared" si="2146"/>
        <v>0</v>
      </c>
      <c r="BY945" s="12">
        <f t="shared" si="2146"/>
        <v>0</v>
      </c>
      <c r="BZ945" s="12">
        <f t="shared" si="2146"/>
        <v>0</v>
      </c>
      <c r="CA945" s="12">
        <f t="shared" si="2146"/>
        <v>0</v>
      </c>
      <c r="CB945" s="12">
        <f t="shared" si="2146"/>
        <v>0</v>
      </c>
      <c r="CC945" s="12">
        <f t="shared" si="2146"/>
        <v>0</v>
      </c>
      <c r="CD945" s="12">
        <f t="shared" si="2146"/>
        <v>0</v>
      </c>
      <c r="CE945" s="12">
        <f t="shared" si="2146"/>
        <v>0</v>
      </c>
      <c r="CF945" s="12">
        <f t="shared" si="2146"/>
        <v>0</v>
      </c>
      <c r="CG945" s="12">
        <f t="shared" si="2146"/>
        <v>0</v>
      </c>
      <c r="CH945" s="12">
        <f t="shared" si="2146"/>
        <v>0</v>
      </c>
      <c r="CI945" s="12">
        <f t="shared" si="2146"/>
        <v>0</v>
      </c>
      <c r="CJ945" s="12">
        <f t="shared" si="2146"/>
        <v>0</v>
      </c>
      <c r="CK945" s="12">
        <f t="shared" si="2146"/>
        <v>0</v>
      </c>
      <c r="CL945" s="12">
        <f t="shared" si="2146"/>
        <v>0</v>
      </c>
      <c r="CM945" s="12">
        <f t="shared" si="2146"/>
        <v>0</v>
      </c>
      <c r="CN945" s="12">
        <f t="shared" si="2146"/>
        <v>0</v>
      </c>
      <c r="CO945" s="12">
        <f t="shared" si="2146"/>
        <v>0</v>
      </c>
      <c r="CP945" s="12">
        <f t="shared" si="2146"/>
        <v>0</v>
      </c>
      <c r="CQ945" s="12">
        <f t="shared" si="2146"/>
        <v>0</v>
      </c>
      <c r="CR945" s="12">
        <f t="shared" si="2146"/>
        <v>0</v>
      </c>
      <c r="CS945" s="12">
        <f t="shared" si="2146"/>
        <v>0</v>
      </c>
      <c r="CT945" s="12">
        <f t="shared" si="2146"/>
        <v>0</v>
      </c>
      <c r="CU945" s="12">
        <f t="shared" si="2146"/>
        <v>0</v>
      </c>
      <c r="CV945" s="12">
        <f t="shared" si="2146"/>
        <v>0</v>
      </c>
      <c r="CW945" s="12">
        <f t="shared" si="2146"/>
        <v>0</v>
      </c>
      <c r="CX945" s="12">
        <f t="shared" si="2146"/>
        <v>0</v>
      </c>
      <c r="CY945" s="12">
        <f t="shared" si="2146"/>
        <v>0</v>
      </c>
      <c r="CZ945" s="12">
        <f t="shared" si="2146"/>
        <v>0</v>
      </c>
      <c r="DA945" s="12">
        <f t="shared" ref="DA945:DY945" si="2147">$D945*(1-DA189/$E945)</f>
        <v>0</v>
      </c>
      <c r="DB945" s="12">
        <f t="shared" si="2147"/>
        <v>0</v>
      </c>
      <c r="DC945" s="12">
        <f t="shared" si="2147"/>
        <v>0</v>
      </c>
      <c r="DD945" s="12">
        <f t="shared" si="2147"/>
        <v>0</v>
      </c>
      <c r="DE945" s="12">
        <f t="shared" si="2147"/>
        <v>0</v>
      </c>
      <c r="DF945" s="12">
        <f t="shared" si="2147"/>
        <v>0</v>
      </c>
      <c r="DG945" s="12">
        <f t="shared" si="2147"/>
        <v>0</v>
      </c>
      <c r="DH945" s="12">
        <f t="shared" si="2147"/>
        <v>0</v>
      </c>
      <c r="DI945" s="12">
        <f t="shared" si="2147"/>
        <v>0</v>
      </c>
      <c r="DJ945" s="12">
        <f t="shared" si="2147"/>
        <v>0</v>
      </c>
      <c r="DK945" s="12">
        <f t="shared" si="2147"/>
        <v>0</v>
      </c>
      <c r="DL945" s="12">
        <f t="shared" si="2147"/>
        <v>0</v>
      </c>
      <c r="DM945" s="12">
        <f t="shared" si="2147"/>
        <v>0</v>
      </c>
      <c r="DN945" s="12">
        <f t="shared" si="2147"/>
        <v>0</v>
      </c>
      <c r="DO945" s="12">
        <f t="shared" si="2147"/>
        <v>0</v>
      </c>
      <c r="DP945" s="12">
        <f t="shared" si="2147"/>
        <v>0</v>
      </c>
      <c r="DQ945" s="12">
        <f t="shared" si="2147"/>
        <v>0</v>
      </c>
      <c r="DR945" s="12">
        <f t="shared" si="2147"/>
        <v>0</v>
      </c>
      <c r="DS945" s="12">
        <f t="shared" si="2147"/>
        <v>0</v>
      </c>
      <c r="DT945" s="12">
        <f t="shared" si="2147"/>
        <v>0</v>
      </c>
      <c r="DU945" s="12">
        <f t="shared" si="2147"/>
        <v>0</v>
      </c>
      <c r="DV945" s="12">
        <f t="shared" si="2147"/>
        <v>0</v>
      </c>
      <c r="DW945" s="12">
        <f t="shared" si="2147"/>
        <v>0</v>
      </c>
      <c r="DX945" s="12">
        <f t="shared" si="2147"/>
        <v>0</v>
      </c>
      <c r="DY945" s="12">
        <f t="shared" si="2147"/>
        <v>0</v>
      </c>
      <c r="EB945" s="116">
        <f t="shared" si="2141"/>
        <v>944</v>
      </c>
      <c r="EC945" s="2" t="str">
        <f t="shared" si="2142"/>
        <v>Phase 1</v>
      </c>
      <c r="ED945" s="2" t="str">
        <f t="shared" si="2143"/>
        <v>75' Wide</v>
      </c>
      <c r="EE945" s="33" t="str">
        <f>EE963</f>
        <v>*</v>
      </c>
      <c r="EF945" s="2" t="str">
        <f>EF963</f>
        <v>HOA Dues / Fees</v>
      </c>
    </row>
    <row r="946" spans="2:136" x14ac:dyDescent="0.3">
      <c r="D946" s="129"/>
      <c r="E946" s="128"/>
      <c r="F946" s="128"/>
      <c r="I946" s="12"/>
      <c r="J946" s="12"/>
      <c r="K946" s="12"/>
      <c r="L946" s="12"/>
      <c r="M946" s="12"/>
      <c r="N946" s="12"/>
      <c r="O946" s="12"/>
      <c r="P946" s="12"/>
      <c r="Q946" s="12"/>
      <c r="R946" s="12"/>
      <c r="S946" s="12"/>
      <c r="T946" s="12"/>
      <c r="U946" s="12"/>
      <c r="V946" s="12"/>
      <c r="W946" s="12"/>
      <c r="X946" s="12"/>
      <c r="Y946" s="12"/>
      <c r="Z946" s="12"/>
      <c r="AA946" s="12"/>
      <c r="AB946" s="12"/>
      <c r="AC946" s="12"/>
      <c r="AD946" s="12"/>
      <c r="AE946" s="12"/>
      <c r="AF946" s="12"/>
      <c r="AG946" s="12"/>
      <c r="AH946" s="12"/>
      <c r="AI946" s="12"/>
      <c r="AJ946" s="12"/>
      <c r="AK946" s="12"/>
      <c r="AL946" s="12"/>
      <c r="AM946" s="12"/>
      <c r="AN946" s="12"/>
      <c r="AO946" s="12"/>
      <c r="AP946" s="12"/>
      <c r="AQ946" s="12"/>
      <c r="AR946" s="12"/>
      <c r="AS946" s="12"/>
      <c r="AT946" s="12"/>
      <c r="AU946" s="12"/>
      <c r="AV946" s="12"/>
      <c r="AW946" s="12"/>
      <c r="AX946" s="12"/>
      <c r="AY946" s="12"/>
      <c r="AZ946" s="12"/>
      <c r="BA946" s="12"/>
      <c r="BB946" s="12"/>
      <c r="BC946" s="12"/>
      <c r="BD946" s="12"/>
      <c r="BE946" s="12"/>
      <c r="BF946" s="12"/>
      <c r="BG946" s="12"/>
      <c r="BH946" s="12"/>
      <c r="BI946" s="12"/>
      <c r="BJ946" s="12"/>
      <c r="BK946" s="12"/>
      <c r="BL946" s="12"/>
      <c r="BM946" s="12"/>
      <c r="BN946" s="12"/>
      <c r="BO946" s="12"/>
      <c r="BP946" s="12"/>
      <c r="BQ946" s="12"/>
      <c r="BR946" s="12"/>
      <c r="BS946" s="12"/>
      <c r="BT946" s="12"/>
      <c r="BU946" s="12"/>
      <c r="BV946" s="12"/>
      <c r="BW946" s="12"/>
      <c r="BX946" s="12"/>
      <c r="BY946" s="12"/>
      <c r="BZ946" s="12"/>
      <c r="CA946" s="12"/>
      <c r="CB946" s="12"/>
      <c r="CC946" s="12"/>
      <c r="CD946" s="12"/>
      <c r="CE946" s="12"/>
      <c r="CF946" s="12"/>
      <c r="CG946" s="12"/>
      <c r="CH946" s="12"/>
      <c r="CI946" s="12"/>
      <c r="CJ946" s="12"/>
      <c r="CK946" s="12"/>
      <c r="CL946" s="12"/>
      <c r="CM946" s="12"/>
      <c r="CN946" s="12"/>
      <c r="CO946" s="12"/>
      <c r="CP946" s="12"/>
      <c r="CQ946" s="12"/>
      <c r="CR946" s="12"/>
      <c r="CS946" s="12"/>
      <c r="CT946" s="12"/>
      <c r="CU946" s="12"/>
      <c r="CV946" s="12"/>
      <c r="CW946" s="12"/>
      <c r="CX946" s="12"/>
      <c r="CY946" s="12"/>
      <c r="CZ946" s="12"/>
      <c r="DA946" s="12"/>
      <c r="DB946" s="12"/>
      <c r="DC946" s="12"/>
      <c r="DD946" s="12"/>
      <c r="DE946" s="12"/>
      <c r="DF946" s="12"/>
      <c r="DG946" s="12"/>
      <c r="DH946" s="12"/>
      <c r="DI946" s="12"/>
      <c r="DJ946" s="12"/>
      <c r="DK946" s="12"/>
      <c r="DL946" s="12"/>
      <c r="DM946" s="12"/>
      <c r="DN946" s="12"/>
      <c r="DO946" s="12"/>
      <c r="DP946" s="12"/>
      <c r="DQ946" s="12"/>
      <c r="DR946" s="12"/>
      <c r="DS946" s="12"/>
      <c r="DT946" s="12"/>
      <c r="DU946" s="12"/>
      <c r="DV946" s="12"/>
      <c r="DW946" s="12"/>
      <c r="DX946" s="12"/>
      <c r="DY946" s="12"/>
      <c r="EE946" s="33"/>
    </row>
    <row r="947" spans="2:136" x14ac:dyDescent="0.3">
      <c r="B947" s="2" t="str">
        <f>Product!$G$2</f>
        <v>Phase 2</v>
      </c>
      <c r="C947" s="2" t="str">
        <f>Product!$G$3</f>
        <v>50' Wide</v>
      </c>
      <c r="D947" s="129">
        <f>SUMIFS(INDEX(Product!$B$2:$U$97, MATCH(D941, Product!$B$2:$B$97, 0), ), Product!$B$2:$U$2, $B947, Product!$B$3:$U$3, $C947)</f>
        <v>-15000</v>
      </c>
      <c r="E947" s="128">
        <f>SUMIFS(INDEX(Product!$B$2:$U$97, MATCH(E941, Product!$B$2:$B$97, 0), ), Product!$B$2:$U$2, $B947, Product!$B$3:$U$3, $C947)</f>
        <v>30</v>
      </c>
      <c r="F947" s="128"/>
      <c r="G947" s="11">
        <f>SUM(H947:DZ947)</f>
        <v>-472500</v>
      </c>
      <c r="I947" s="12">
        <f t="shared" ref="I947:AN947" si="2148">$D947*(1-I191/$E947)</f>
        <v>-15000</v>
      </c>
      <c r="J947" s="12">
        <f t="shared" si="2148"/>
        <v>-15000</v>
      </c>
      <c r="K947" s="12">
        <f t="shared" si="2148"/>
        <v>-15000</v>
      </c>
      <c r="L947" s="12">
        <f t="shared" si="2148"/>
        <v>-15000</v>
      </c>
      <c r="M947" s="12">
        <f t="shared" si="2148"/>
        <v>-15000</v>
      </c>
      <c r="N947" s="12">
        <f t="shared" si="2148"/>
        <v>-15000</v>
      </c>
      <c r="O947" s="12">
        <f t="shared" si="2148"/>
        <v>-15000</v>
      </c>
      <c r="P947" s="12">
        <f t="shared" si="2148"/>
        <v>-15000</v>
      </c>
      <c r="Q947" s="12">
        <f t="shared" si="2148"/>
        <v>-15000</v>
      </c>
      <c r="R947" s="12">
        <f t="shared" si="2148"/>
        <v>-15000</v>
      </c>
      <c r="S947" s="12">
        <f t="shared" si="2148"/>
        <v>-15000</v>
      </c>
      <c r="T947" s="12">
        <f t="shared" si="2148"/>
        <v>-15000</v>
      </c>
      <c r="U947" s="12">
        <f t="shared" si="2148"/>
        <v>-15000</v>
      </c>
      <c r="V947" s="12">
        <f t="shared" si="2148"/>
        <v>-15000</v>
      </c>
      <c r="W947" s="12">
        <f t="shared" si="2148"/>
        <v>-15000</v>
      </c>
      <c r="X947" s="12">
        <f t="shared" si="2148"/>
        <v>-15000</v>
      </c>
      <c r="Y947" s="12">
        <f t="shared" si="2148"/>
        <v>-15000</v>
      </c>
      <c r="Z947" s="12">
        <f t="shared" si="2148"/>
        <v>-15000</v>
      </c>
      <c r="AA947" s="12">
        <f t="shared" si="2148"/>
        <v>-15000</v>
      </c>
      <c r="AB947" s="12">
        <f t="shared" si="2148"/>
        <v>-15000</v>
      </c>
      <c r="AC947" s="12">
        <f t="shared" si="2148"/>
        <v>-15000</v>
      </c>
      <c r="AD947" s="12">
        <f t="shared" si="2148"/>
        <v>-15000</v>
      </c>
      <c r="AE947" s="12">
        <f t="shared" si="2148"/>
        <v>-15000</v>
      </c>
      <c r="AF947" s="12">
        <f t="shared" si="2148"/>
        <v>-15000</v>
      </c>
      <c r="AG947" s="12">
        <f t="shared" si="2148"/>
        <v>-15000</v>
      </c>
      <c r="AH947" s="12">
        <f t="shared" si="2148"/>
        <v>-15000</v>
      </c>
      <c r="AI947" s="12">
        <f t="shared" si="2148"/>
        <v>-13750</v>
      </c>
      <c r="AJ947" s="12">
        <f t="shared" si="2148"/>
        <v>-12500</v>
      </c>
      <c r="AK947" s="12">
        <f t="shared" si="2148"/>
        <v>-11250</v>
      </c>
      <c r="AL947" s="12">
        <f t="shared" si="2148"/>
        <v>-10000.000000000002</v>
      </c>
      <c r="AM947" s="12">
        <f t="shared" si="2148"/>
        <v>-8749.9999999999982</v>
      </c>
      <c r="AN947" s="12">
        <f t="shared" si="2148"/>
        <v>-7500</v>
      </c>
      <c r="AO947" s="12">
        <f t="shared" ref="AO947:BT947" si="2149">$D947*(1-AO191/$E947)</f>
        <v>-6249.9999999999991</v>
      </c>
      <c r="AP947" s="12">
        <f t="shared" si="2149"/>
        <v>-5000.0000000000009</v>
      </c>
      <c r="AQ947" s="12">
        <f t="shared" si="2149"/>
        <v>-3750</v>
      </c>
      <c r="AR947" s="12">
        <f t="shared" si="2149"/>
        <v>-2499.9999999999995</v>
      </c>
      <c r="AS947" s="12">
        <f t="shared" si="2149"/>
        <v>-1250.0000000000005</v>
      </c>
      <c r="AT947" s="12">
        <f t="shared" si="2149"/>
        <v>0</v>
      </c>
      <c r="AU947" s="12">
        <f t="shared" si="2149"/>
        <v>0</v>
      </c>
      <c r="AV947" s="12">
        <f t="shared" si="2149"/>
        <v>0</v>
      </c>
      <c r="AW947" s="12">
        <f t="shared" si="2149"/>
        <v>0</v>
      </c>
      <c r="AX947" s="12">
        <f t="shared" si="2149"/>
        <v>0</v>
      </c>
      <c r="AY947" s="12">
        <f t="shared" si="2149"/>
        <v>0</v>
      </c>
      <c r="AZ947" s="12">
        <f t="shared" si="2149"/>
        <v>0</v>
      </c>
      <c r="BA947" s="12">
        <f t="shared" si="2149"/>
        <v>0</v>
      </c>
      <c r="BB947" s="12">
        <f t="shared" si="2149"/>
        <v>0</v>
      </c>
      <c r="BC947" s="12">
        <f t="shared" si="2149"/>
        <v>0</v>
      </c>
      <c r="BD947" s="12">
        <f t="shared" si="2149"/>
        <v>0</v>
      </c>
      <c r="BE947" s="12">
        <f t="shared" si="2149"/>
        <v>0</v>
      </c>
      <c r="BF947" s="12">
        <f t="shared" si="2149"/>
        <v>0</v>
      </c>
      <c r="BG947" s="12">
        <f t="shared" si="2149"/>
        <v>0</v>
      </c>
      <c r="BH947" s="12">
        <f t="shared" si="2149"/>
        <v>0</v>
      </c>
      <c r="BI947" s="12">
        <f t="shared" si="2149"/>
        <v>0</v>
      </c>
      <c r="BJ947" s="12">
        <f t="shared" si="2149"/>
        <v>0</v>
      </c>
      <c r="BK947" s="12">
        <f t="shared" si="2149"/>
        <v>0</v>
      </c>
      <c r="BL947" s="12">
        <f t="shared" si="2149"/>
        <v>0</v>
      </c>
      <c r="BM947" s="12">
        <f t="shared" si="2149"/>
        <v>0</v>
      </c>
      <c r="BN947" s="12">
        <f t="shared" si="2149"/>
        <v>0</v>
      </c>
      <c r="BO947" s="12">
        <f t="shared" si="2149"/>
        <v>0</v>
      </c>
      <c r="BP947" s="12">
        <f t="shared" si="2149"/>
        <v>0</v>
      </c>
      <c r="BQ947" s="12">
        <f t="shared" si="2149"/>
        <v>0</v>
      </c>
      <c r="BR947" s="12">
        <f t="shared" si="2149"/>
        <v>0</v>
      </c>
      <c r="BS947" s="12">
        <f t="shared" si="2149"/>
        <v>0</v>
      </c>
      <c r="BT947" s="12">
        <f t="shared" si="2149"/>
        <v>0</v>
      </c>
      <c r="BU947" s="12">
        <f t="shared" ref="BU947:CZ947" si="2150">$D947*(1-BU191/$E947)</f>
        <v>0</v>
      </c>
      <c r="BV947" s="12">
        <f t="shared" si="2150"/>
        <v>0</v>
      </c>
      <c r="BW947" s="12">
        <f t="shared" si="2150"/>
        <v>0</v>
      </c>
      <c r="BX947" s="12">
        <f t="shared" si="2150"/>
        <v>0</v>
      </c>
      <c r="BY947" s="12">
        <f t="shared" si="2150"/>
        <v>0</v>
      </c>
      <c r="BZ947" s="12">
        <f t="shared" si="2150"/>
        <v>0</v>
      </c>
      <c r="CA947" s="12">
        <f t="shared" si="2150"/>
        <v>0</v>
      </c>
      <c r="CB947" s="12">
        <f t="shared" si="2150"/>
        <v>0</v>
      </c>
      <c r="CC947" s="12">
        <f t="shared" si="2150"/>
        <v>0</v>
      </c>
      <c r="CD947" s="12">
        <f t="shared" si="2150"/>
        <v>0</v>
      </c>
      <c r="CE947" s="12">
        <f t="shared" si="2150"/>
        <v>0</v>
      </c>
      <c r="CF947" s="12">
        <f t="shared" si="2150"/>
        <v>0</v>
      </c>
      <c r="CG947" s="12">
        <f t="shared" si="2150"/>
        <v>0</v>
      </c>
      <c r="CH947" s="12">
        <f t="shared" si="2150"/>
        <v>0</v>
      </c>
      <c r="CI947" s="12">
        <f t="shared" si="2150"/>
        <v>0</v>
      </c>
      <c r="CJ947" s="12">
        <f t="shared" si="2150"/>
        <v>0</v>
      </c>
      <c r="CK947" s="12">
        <f t="shared" si="2150"/>
        <v>0</v>
      </c>
      <c r="CL947" s="12">
        <f t="shared" si="2150"/>
        <v>0</v>
      </c>
      <c r="CM947" s="12">
        <f t="shared" si="2150"/>
        <v>0</v>
      </c>
      <c r="CN947" s="12">
        <f t="shared" si="2150"/>
        <v>0</v>
      </c>
      <c r="CO947" s="12">
        <f t="shared" si="2150"/>
        <v>0</v>
      </c>
      <c r="CP947" s="12">
        <f t="shared" si="2150"/>
        <v>0</v>
      </c>
      <c r="CQ947" s="12">
        <f t="shared" si="2150"/>
        <v>0</v>
      </c>
      <c r="CR947" s="12">
        <f t="shared" si="2150"/>
        <v>0</v>
      </c>
      <c r="CS947" s="12">
        <f t="shared" si="2150"/>
        <v>0</v>
      </c>
      <c r="CT947" s="12">
        <f t="shared" si="2150"/>
        <v>0</v>
      </c>
      <c r="CU947" s="12">
        <f t="shared" si="2150"/>
        <v>0</v>
      </c>
      <c r="CV947" s="12">
        <f t="shared" si="2150"/>
        <v>0</v>
      </c>
      <c r="CW947" s="12">
        <f t="shared" si="2150"/>
        <v>0</v>
      </c>
      <c r="CX947" s="12">
        <f t="shared" si="2150"/>
        <v>0</v>
      </c>
      <c r="CY947" s="12">
        <f t="shared" si="2150"/>
        <v>0</v>
      </c>
      <c r="CZ947" s="12">
        <f t="shared" si="2150"/>
        <v>0</v>
      </c>
      <c r="DA947" s="12">
        <f t="shared" ref="DA947:DY947" si="2151">$D947*(1-DA191/$E947)</f>
        <v>0</v>
      </c>
      <c r="DB947" s="12">
        <f t="shared" si="2151"/>
        <v>0</v>
      </c>
      <c r="DC947" s="12">
        <f t="shared" si="2151"/>
        <v>0</v>
      </c>
      <c r="DD947" s="12">
        <f t="shared" si="2151"/>
        <v>0</v>
      </c>
      <c r="DE947" s="12">
        <f t="shared" si="2151"/>
        <v>0</v>
      </c>
      <c r="DF947" s="12">
        <f t="shared" si="2151"/>
        <v>0</v>
      </c>
      <c r="DG947" s="12">
        <f t="shared" si="2151"/>
        <v>0</v>
      </c>
      <c r="DH947" s="12">
        <f t="shared" si="2151"/>
        <v>0</v>
      </c>
      <c r="DI947" s="12">
        <f t="shared" si="2151"/>
        <v>0</v>
      </c>
      <c r="DJ947" s="12">
        <f t="shared" si="2151"/>
        <v>0</v>
      </c>
      <c r="DK947" s="12">
        <f t="shared" si="2151"/>
        <v>0</v>
      </c>
      <c r="DL947" s="12">
        <f t="shared" si="2151"/>
        <v>0</v>
      </c>
      <c r="DM947" s="12">
        <f t="shared" si="2151"/>
        <v>0</v>
      </c>
      <c r="DN947" s="12">
        <f t="shared" si="2151"/>
        <v>0</v>
      </c>
      <c r="DO947" s="12">
        <f t="shared" si="2151"/>
        <v>0</v>
      </c>
      <c r="DP947" s="12">
        <f t="shared" si="2151"/>
        <v>0</v>
      </c>
      <c r="DQ947" s="12">
        <f t="shared" si="2151"/>
        <v>0</v>
      </c>
      <c r="DR947" s="12">
        <f t="shared" si="2151"/>
        <v>0</v>
      </c>
      <c r="DS947" s="12">
        <f t="shared" si="2151"/>
        <v>0</v>
      </c>
      <c r="DT947" s="12">
        <f t="shared" si="2151"/>
        <v>0</v>
      </c>
      <c r="DU947" s="12">
        <f t="shared" si="2151"/>
        <v>0</v>
      </c>
      <c r="DV947" s="12">
        <f t="shared" si="2151"/>
        <v>0</v>
      </c>
      <c r="DW947" s="12">
        <f t="shared" si="2151"/>
        <v>0</v>
      </c>
      <c r="DX947" s="12">
        <f t="shared" si="2151"/>
        <v>0</v>
      </c>
      <c r="DY947" s="12">
        <f t="shared" si="2151"/>
        <v>0</v>
      </c>
      <c r="EB947" s="116">
        <f t="shared" si="2141"/>
        <v>946</v>
      </c>
      <c r="EC947" s="2" t="str">
        <f t="shared" ref="EC947:EC949" si="2152">B947</f>
        <v>Phase 2</v>
      </c>
      <c r="ED947" s="2" t="str">
        <f t="shared" ref="ED947:ED949" si="2153">C947</f>
        <v>50' Wide</v>
      </c>
      <c r="EE947" s="33" t="str">
        <f>EE963</f>
        <v>*</v>
      </c>
      <c r="EF947" s="2" t="str">
        <f>EF963</f>
        <v>HOA Dues / Fees</v>
      </c>
    </row>
    <row r="948" spans="2:136" x14ac:dyDescent="0.3">
      <c r="B948" s="2" t="str">
        <f>Product!$H$2</f>
        <v>Phase 2</v>
      </c>
      <c r="C948" s="2" t="str">
        <f>Product!$H$3</f>
        <v>60' Wide</v>
      </c>
      <c r="D948" s="129">
        <f>SUMIFS(INDEX(Product!$B$2:$U$97, MATCH(D941, Product!$B$2:$B$97, 0), ), Product!$B$2:$U$2, $B948, Product!$B$3:$U$3, $C948)</f>
        <v>-15000</v>
      </c>
      <c r="E948" s="128">
        <f>SUMIFS(INDEX(Product!$B$2:$U$97, MATCH(E941, Product!$B$2:$B$97, 0), ), Product!$B$2:$U$2, $B948, Product!$B$3:$U$3, $C948)</f>
        <v>30</v>
      </c>
      <c r="F948" s="128"/>
      <c r="G948" s="11">
        <f>SUM(H948:DZ948)</f>
        <v>-472500</v>
      </c>
      <c r="I948" s="12">
        <f t="shared" ref="I948:AN948" si="2154">$D948*(1-I192/$E948)</f>
        <v>-15000</v>
      </c>
      <c r="J948" s="12">
        <f t="shared" si="2154"/>
        <v>-15000</v>
      </c>
      <c r="K948" s="12">
        <f t="shared" si="2154"/>
        <v>-15000</v>
      </c>
      <c r="L948" s="12">
        <f t="shared" si="2154"/>
        <v>-15000</v>
      </c>
      <c r="M948" s="12">
        <f t="shared" si="2154"/>
        <v>-15000</v>
      </c>
      <c r="N948" s="12">
        <f t="shared" si="2154"/>
        <v>-15000</v>
      </c>
      <c r="O948" s="12">
        <f t="shared" si="2154"/>
        <v>-15000</v>
      </c>
      <c r="P948" s="12">
        <f t="shared" si="2154"/>
        <v>-15000</v>
      </c>
      <c r="Q948" s="12">
        <f t="shared" si="2154"/>
        <v>-15000</v>
      </c>
      <c r="R948" s="12">
        <f t="shared" si="2154"/>
        <v>-15000</v>
      </c>
      <c r="S948" s="12">
        <f t="shared" si="2154"/>
        <v>-15000</v>
      </c>
      <c r="T948" s="12">
        <f t="shared" si="2154"/>
        <v>-15000</v>
      </c>
      <c r="U948" s="12">
        <f t="shared" si="2154"/>
        <v>-15000</v>
      </c>
      <c r="V948" s="12">
        <f t="shared" si="2154"/>
        <v>-15000</v>
      </c>
      <c r="W948" s="12">
        <f t="shared" si="2154"/>
        <v>-15000</v>
      </c>
      <c r="X948" s="12">
        <f t="shared" si="2154"/>
        <v>-15000</v>
      </c>
      <c r="Y948" s="12">
        <f t="shared" si="2154"/>
        <v>-15000</v>
      </c>
      <c r="Z948" s="12">
        <f t="shared" si="2154"/>
        <v>-15000</v>
      </c>
      <c r="AA948" s="12">
        <f t="shared" si="2154"/>
        <v>-15000</v>
      </c>
      <c r="AB948" s="12">
        <f t="shared" si="2154"/>
        <v>-15000</v>
      </c>
      <c r="AC948" s="12">
        <f t="shared" si="2154"/>
        <v>-15000</v>
      </c>
      <c r="AD948" s="12">
        <f t="shared" si="2154"/>
        <v>-15000</v>
      </c>
      <c r="AE948" s="12">
        <f t="shared" si="2154"/>
        <v>-15000</v>
      </c>
      <c r="AF948" s="12">
        <f t="shared" si="2154"/>
        <v>-15000</v>
      </c>
      <c r="AG948" s="12">
        <f t="shared" si="2154"/>
        <v>-15000</v>
      </c>
      <c r="AH948" s="12">
        <f t="shared" si="2154"/>
        <v>-15000</v>
      </c>
      <c r="AI948" s="12">
        <f t="shared" si="2154"/>
        <v>-13750</v>
      </c>
      <c r="AJ948" s="12">
        <f t="shared" si="2154"/>
        <v>-12500</v>
      </c>
      <c r="AK948" s="12">
        <f t="shared" si="2154"/>
        <v>-11250</v>
      </c>
      <c r="AL948" s="12">
        <f t="shared" si="2154"/>
        <v>-10000.000000000002</v>
      </c>
      <c r="AM948" s="12">
        <f t="shared" si="2154"/>
        <v>-8749.9999999999982</v>
      </c>
      <c r="AN948" s="12">
        <f t="shared" si="2154"/>
        <v>-7500</v>
      </c>
      <c r="AO948" s="12">
        <f t="shared" ref="AO948:BT948" si="2155">$D948*(1-AO192/$E948)</f>
        <v>-6249.9999999999991</v>
      </c>
      <c r="AP948" s="12">
        <f t="shared" si="2155"/>
        <v>-5000.0000000000009</v>
      </c>
      <c r="AQ948" s="12">
        <f t="shared" si="2155"/>
        <v>-3750</v>
      </c>
      <c r="AR948" s="12">
        <f t="shared" si="2155"/>
        <v>-2499.9999999999995</v>
      </c>
      <c r="AS948" s="12">
        <f t="shared" si="2155"/>
        <v>-1250.0000000000005</v>
      </c>
      <c r="AT948" s="12">
        <f t="shared" si="2155"/>
        <v>0</v>
      </c>
      <c r="AU948" s="12">
        <f t="shared" si="2155"/>
        <v>0</v>
      </c>
      <c r="AV948" s="12">
        <f t="shared" si="2155"/>
        <v>0</v>
      </c>
      <c r="AW948" s="12">
        <f t="shared" si="2155"/>
        <v>0</v>
      </c>
      <c r="AX948" s="12">
        <f t="shared" si="2155"/>
        <v>0</v>
      </c>
      <c r="AY948" s="12">
        <f t="shared" si="2155"/>
        <v>0</v>
      </c>
      <c r="AZ948" s="12">
        <f t="shared" si="2155"/>
        <v>0</v>
      </c>
      <c r="BA948" s="12">
        <f t="shared" si="2155"/>
        <v>0</v>
      </c>
      <c r="BB948" s="12">
        <f t="shared" si="2155"/>
        <v>0</v>
      </c>
      <c r="BC948" s="12">
        <f t="shared" si="2155"/>
        <v>0</v>
      </c>
      <c r="BD948" s="12">
        <f t="shared" si="2155"/>
        <v>0</v>
      </c>
      <c r="BE948" s="12">
        <f t="shared" si="2155"/>
        <v>0</v>
      </c>
      <c r="BF948" s="12">
        <f t="shared" si="2155"/>
        <v>0</v>
      </c>
      <c r="BG948" s="12">
        <f t="shared" si="2155"/>
        <v>0</v>
      </c>
      <c r="BH948" s="12">
        <f t="shared" si="2155"/>
        <v>0</v>
      </c>
      <c r="BI948" s="12">
        <f t="shared" si="2155"/>
        <v>0</v>
      </c>
      <c r="BJ948" s="12">
        <f t="shared" si="2155"/>
        <v>0</v>
      </c>
      <c r="BK948" s="12">
        <f t="shared" si="2155"/>
        <v>0</v>
      </c>
      <c r="BL948" s="12">
        <f t="shared" si="2155"/>
        <v>0</v>
      </c>
      <c r="BM948" s="12">
        <f t="shared" si="2155"/>
        <v>0</v>
      </c>
      <c r="BN948" s="12">
        <f t="shared" si="2155"/>
        <v>0</v>
      </c>
      <c r="BO948" s="12">
        <f t="shared" si="2155"/>
        <v>0</v>
      </c>
      <c r="BP948" s="12">
        <f t="shared" si="2155"/>
        <v>0</v>
      </c>
      <c r="BQ948" s="12">
        <f t="shared" si="2155"/>
        <v>0</v>
      </c>
      <c r="BR948" s="12">
        <f t="shared" si="2155"/>
        <v>0</v>
      </c>
      <c r="BS948" s="12">
        <f t="shared" si="2155"/>
        <v>0</v>
      </c>
      <c r="BT948" s="12">
        <f t="shared" si="2155"/>
        <v>0</v>
      </c>
      <c r="BU948" s="12">
        <f t="shared" ref="BU948:CZ948" si="2156">$D948*(1-BU192/$E948)</f>
        <v>0</v>
      </c>
      <c r="BV948" s="12">
        <f t="shared" si="2156"/>
        <v>0</v>
      </c>
      <c r="BW948" s="12">
        <f t="shared" si="2156"/>
        <v>0</v>
      </c>
      <c r="BX948" s="12">
        <f t="shared" si="2156"/>
        <v>0</v>
      </c>
      <c r="BY948" s="12">
        <f t="shared" si="2156"/>
        <v>0</v>
      </c>
      <c r="BZ948" s="12">
        <f t="shared" si="2156"/>
        <v>0</v>
      </c>
      <c r="CA948" s="12">
        <f t="shared" si="2156"/>
        <v>0</v>
      </c>
      <c r="CB948" s="12">
        <f t="shared" si="2156"/>
        <v>0</v>
      </c>
      <c r="CC948" s="12">
        <f t="shared" si="2156"/>
        <v>0</v>
      </c>
      <c r="CD948" s="12">
        <f t="shared" si="2156"/>
        <v>0</v>
      </c>
      <c r="CE948" s="12">
        <f t="shared" si="2156"/>
        <v>0</v>
      </c>
      <c r="CF948" s="12">
        <f t="shared" si="2156"/>
        <v>0</v>
      </c>
      <c r="CG948" s="12">
        <f t="shared" si="2156"/>
        <v>0</v>
      </c>
      <c r="CH948" s="12">
        <f t="shared" si="2156"/>
        <v>0</v>
      </c>
      <c r="CI948" s="12">
        <f t="shared" si="2156"/>
        <v>0</v>
      </c>
      <c r="CJ948" s="12">
        <f t="shared" si="2156"/>
        <v>0</v>
      </c>
      <c r="CK948" s="12">
        <f t="shared" si="2156"/>
        <v>0</v>
      </c>
      <c r="CL948" s="12">
        <f t="shared" si="2156"/>
        <v>0</v>
      </c>
      <c r="CM948" s="12">
        <f t="shared" si="2156"/>
        <v>0</v>
      </c>
      <c r="CN948" s="12">
        <f t="shared" si="2156"/>
        <v>0</v>
      </c>
      <c r="CO948" s="12">
        <f t="shared" si="2156"/>
        <v>0</v>
      </c>
      <c r="CP948" s="12">
        <f t="shared" si="2156"/>
        <v>0</v>
      </c>
      <c r="CQ948" s="12">
        <f t="shared" si="2156"/>
        <v>0</v>
      </c>
      <c r="CR948" s="12">
        <f t="shared" si="2156"/>
        <v>0</v>
      </c>
      <c r="CS948" s="12">
        <f t="shared" si="2156"/>
        <v>0</v>
      </c>
      <c r="CT948" s="12">
        <f t="shared" si="2156"/>
        <v>0</v>
      </c>
      <c r="CU948" s="12">
        <f t="shared" si="2156"/>
        <v>0</v>
      </c>
      <c r="CV948" s="12">
        <f t="shared" si="2156"/>
        <v>0</v>
      </c>
      <c r="CW948" s="12">
        <f t="shared" si="2156"/>
        <v>0</v>
      </c>
      <c r="CX948" s="12">
        <f t="shared" si="2156"/>
        <v>0</v>
      </c>
      <c r="CY948" s="12">
        <f t="shared" si="2156"/>
        <v>0</v>
      </c>
      <c r="CZ948" s="12">
        <f t="shared" si="2156"/>
        <v>0</v>
      </c>
      <c r="DA948" s="12">
        <f t="shared" ref="DA948:DY948" si="2157">$D948*(1-DA192/$E948)</f>
        <v>0</v>
      </c>
      <c r="DB948" s="12">
        <f t="shared" si="2157"/>
        <v>0</v>
      </c>
      <c r="DC948" s="12">
        <f t="shared" si="2157"/>
        <v>0</v>
      </c>
      <c r="DD948" s="12">
        <f t="shared" si="2157"/>
        <v>0</v>
      </c>
      <c r="DE948" s="12">
        <f t="shared" si="2157"/>
        <v>0</v>
      </c>
      <c r="DF948" s="12">
        <f t="shared" si="2157"/>
        <v>0</v>
      </c>
      <c r="DG948" s="12">
        <f t="shared" si="2157"/>
        <v>0</v>
      </c>
      <c r="DH948" s="12">
        <f t="shared" si="2157"/>
        <v>0</v>
      </c>
      <c r="DI948" s="12">
        <f t="shared" si="2157"/>
        <v>0</v>
      </c>
      <c r="DJ948" s="12">
        <f t="shared" si="2157"/>
        <v>0</v>
      </c>
      <c r="DK948" s="12">
        <f t="shared" si="2157"/>
        <v>0</v>
      </c>
      <c r="DL948" s="12">
        <f t="shared" si="2157"/>
        <v>0</v>
      </c>
      <c r="DM948" s="12">
        <f t="shared" si="2157"/>
        <v>0</v>
      </c>
      <c r="DN948" s="12">
        <f t="shared" si="2157"/>
        <v>0</v>
      </c>
      <c r="DO948" s="12">
        <f t="shared" si="2157"/>
        <v>0</v>
      </c>
      <c r="DP948" s="12">
        <f t="shared" si="2157"/>
        <v>0</v>
      </c>
      <c r="DQ948" s="12">
        <f t="shared" si="2157"/>
        <v>0</v>
      </c>
      <c r="DR948" s="12">
        <f t="shared" si="2157"/>
        <v>0</v>
      </c>
      <c r="DS948" s="12">
        <f t="shared" si="2157"/>
        <v>0</v>
      </c>
      <c r="DT948" s="12">
        <f t="shared" si="2157"/>
        <v>0</v>
      </c>
      <c r="DU948" s="12">
        <f t="shared" si="2157"/>
        <v>0</v>
      </c>
      <c r="DV948" s="12">
        <f t="shared" si="2157"/>
        <v>0</v>
      </c>
      <c r="DW948" s="12">
        <f t="shared" si="2157"/>
        <v>0</v>
      </c>
      <c r="DX948" s="12">
        <f t="shared" si="2157"/>
        <v>0</v>
      </c>
      <c r="DY948" s="12">
        <f t="shared" si="2157"/>
        <v>0</v>
      </c>
      <c r="EB948" s="116">
        <f t="shared" si="2141"/>
        <v>947</v>
      </c>
      <c r="EC948" s="2" t="str">
        <f t="shared" si="2152"/>
        <v>Phase 2</v>
      </c>
      <c r="ED948" s="2" t="str">
        <f t="shared" si="2153"/>
        <v>60' Wide</v>
      </c>
      <c r="EE948" s="33" t="str">
        <f>EE963</f>
        <v>*</v>
      </c>
      <c r="EF948" s="2" t="str">
        <f>EF963</f>
        <v>HOA Dues / Fees</v>
      </c>
    </row>
    <row r="949" spans="2:136" x14ac:dyDescent="0.3">
      <c r="B949" s="2" t="str">
        <f>Product!$I$2</f>
        <v>Phase 2</v>
      </c>
      <c r="C949" s="2" t="str">
        <f>Product!$I$3</f>
        <v>75' Wide</v>
      </c>
      <c r="D949" s="129">
        <f>SUMIFS(INDEX(Product!$B$2:$U$97, MATCH(D941, Product!$B$2:$B$97, 0), ), Product!$B$2:$U$2, $B949, Product!$B$3:$U$3, $C949)</f>
        <v>-10000</v>
      </c>
      <c r="E949" s="128">
        <f>SUMIFS(INDEX(Product!$B$2:$U$97, MATCH(E941, Product!$B$2:$B$97, 0), ), Product!$B$2:$U$2, $B949, Product!$B$3:$U$3, $C949)</f>
        <v>20</v>
      </c>
      <c r="F949" s="128"/>
      <c r="G949" s="11">
        <f>SUM(H949:DZ949)</f>
        <v>-315000</v>
      </c>
      <c r="I949" s="12">
        <f t="shared" ref="I949:AN949" si="2158">$D949*(1-I193/$E949)</f>
        <v>-10000</v>
      </c>
      <c r="J949" s="12">
        <f t="shared" si="2158"/>
        <v>-10000</v>
      </c>
      <c r="K949" s="12">
        <f t="shared" si="2158"/>
        <v>-10000</v>
      </c>
      <c r="L949" s="12">
        <f t="shared" si="2158"/>
        <v>-10000</v>
      </c>
      <c r="M949" s="12">
        <f t="shared" si="2158"/>
        <v>-10000</v>
      </c>
      <c r="N949" s="12">
        <f t="shared" si="2158"/>
        <v>-10000</v>
      </c>
      <c r="O949" s="12">
        <f t="shared" si="2158"/>
        <v>-10000</v>
      </c>
      <c r="P949" s="12">
        <f t="shared" si="2158"/>
        <v>-10000</v>
      </c>
      <c r="Q949" s="12">
        <f t="shared" si="2158"/>
        <v>-10000</v>
      </c>
      <c r="R949" s="12">
        <f t="shared" si="2158"/>
        <v>-10000</v>
      </c>
      <c r="S949" s="12">
        <f t="shared" si="2158"/>
        <v>-10000</v>
      </c>
      <c r="T949" s="12">
        <f t="shared" si="2158"/>
        <v>-10000</v>
      </c>
      <c r="U949" s="12">
        <f t="shared" si="2158"/>
        <v>-10000</v>
      </c>
      <c r="V949" s="12">
        <f t="shared" si="2158"/>
        <v>-10000</v>
      </c>
      <c r="W949" s="12">
        <f t="shared" si="2158"/>
        <v>-10000</v>
      </c>
      <c r="X949" s="12">
        <f t="shared" si="2158"/>
        <v>-10000</v>
      </c>
      <c r="Y949" s="12">
        <f t="shared" si="2158"/>
        <v>-10000</v>
      </c>
      <c r="Z949" s="12">
        <f t="shared" si="2158"/>
        <v>-10000</v>
      </c>
      <c r="AA949" s="12">
        <f t="shared" si="2158"/>
        <v>-10000</v>
      </c>
      <c r="AB949" s="12">
        <f t="shared" si="2158"/>
        <v>-10000</v>
      </c>
      <c r="AC949" s="12">
        <f t="shared" si="2158"/>
        <v>-10000</v>
      </c>
      <c r="AD949" s="12">
        <f t="shared" si="2158"/>
        <v>-10000</v>
      </c>
      <c r="AE949" s="12">
        <f t="shared" si="2158"/>
        <v>-10000</v>
      </c>
      <c r="AF949" s="12">
        <f t="shared" si="2158"/>
        <v>-10000</v>
      </c>
      <c r="AG949" s="12">
        <f t="shared" si="2158"/>
        <v>-10000</v>
      </c>
      <c r="AH949" s="12">
        <f t="shared" si="2158"/>
        <v>-10000</v>
      </c>
      <c r="AI949" s="12">
        <f t="shared" si="2158"/>
        <v>-9166.6666666666661</v>
      </c>
      <c r="AJ949" s="12">
        <f t="shared" si="2158"/>
        <v>-8333.3333333333321</v>
      </c>
      <c r="AK949" s="12">
        <f t="shared" si="2158"/>
        <v>-7500</v>
      </c>
      <c r="AL949" s="12">
        <f t="shared" si="2158"/>
        <v>-6666.6666666666661</v>
      </c>
      <c r="AM949" s="12">
        <f t="shared" si="2158"/>
        <v>-5833.333333333333</v>
      </c>
      <c r="AN949" s="12">
        <f t="shared" si="2158"/>
        <v>-5000</v>
      </c>
      <c r="AO949" s="12">
        <f t="shared" ref="AO949:BT949" si="2159">$D949*(1-AO193/$E949)</f>
        <v>-4166.666666666667</v>
      </c>
      <c r="AP949" s="12">
        <f t="shared" si="2159"/>
        <v>-3333.3333333333335</v>
      </c>
      <c r="AQ949" s="12">
        <f t="shared" si="2159"/>
        <v>-2500.0000000000009</v>
      </c>
      <c r="AR949" s="12">
        <f t="shared" si="2159"/>
        <v>-1666.6666666666674</v>
      </c>
      <c r="AS949" s="12">
        <f t="shared" si="2159"/>
        <v>-833.33333333333371</v>
      </c>
      <c r="AT949" s="12">
        <f t="shared" si="2159"/>
        <v>0</v>
      </c>
      <c r="AU949" s="12">
        <f t="shared" si="2159"/>
        <v>0</v>
      </c>
      <c r="AV949" s="12">
        <f t="shared" si="2159"/>
        <v>0</v>
      </c>
      <c r="AW949" s="12">
        <f t="shared" si="2159"/>
        <v>0</v>
      </c>
      <c r="AX949" s="12">
        <f t="shared" si="2159"/>
        <v>0</v>
      </c>
      <c r="AY949" s="12">
        <f t="shared" si="2159"/>
        <v>0</v>
      </c>
      <c r="AZ949" s="12">
        <f t="shared" si="2159"/>
        <v>0</v>
      </c>
      <c r="BA949" s="12">
        <f t="shared" si="2159"/>
        <v>0</v>
      </c>
      <c r="BB949" s="12">
        <f t="shared" si="2159"/>
        <v>0</v>
      </c>
      <c r="BC949" s="12">
        <f t="shared" si="2159"/>
        <v>0</v>
      </c>
      <c r="BD949" s="12">
        <f t="shared" si="2159"/>
        <v>0</v>
      </c>
      <c r="BE949" s="12">
        <f t="shared" si="2159"/>
        <v>0</v>
      </c>
      <c r="BF949" s="12">
        <f t="shared" si="2159"/>
        <v>0</v>
      </c>
      <c r="BG949" s="12">
        <f t="shared" si="2159"/>
        <v>0</v>
      </c>
      <c r="BH949" s="12">
        <f t="shared" si="2159"/>
        <v>0</v>
      </c>
      <c r="BI949" s="12">
        <f t="shared" si="2159"/>
        <v>0</v>
      </c>
      <c r="BJ949" s="12">
        <f t="shared" si="2159"/>
        <v>0</v>
      </c>
      <c r="BK949" s="12">
        <f t="shared" si="2159"/>
        <v>0</v>
      </c>
      <c r="BL949" s="12">
        <f t="shared" si="2159"/>
        <v>0</v>
      </c>
      <c r="BM949" s="12">
        <f t="shared" si="2159"/>
        <v>0</v>
      </c>
      <c r="BN949" s="12">
        <f t="shared" si="2159"/>
        <v>0</v>
      </c>
      <c r="BO949" s="12">
        <f t="shared" si="2159"/>
        <v>0</v>
      </c>
      <c r="BP949" s="12">
        <f t="shared" si="2159"/>
        <v>0</v>
      </c>
      <c r="BQ949" s="12">
        <f t="shared" si="2159"/>
        <v>0</v>
      </c>
      <c r="BR949" s="12">
        <f t="shared" si="2159"/>
        <v>0</v>
      </c>
      <c r="BS949" s="12">
        <f t="shared" si="2159"/>
        <v>0</v>
      </c>
      <c r="BT949" s="12">
        <f t="shared" si="2159"/>
        <v>0</v>
      </c>
      <c r="BU949" s="12">
        <f t="shared" ref="BU949:CZ949" si="2160">$D949*(1-BU193/$E949)</f>
        <v>0</v>
      </c>
      <c r="BV949" s="12">
        <f t="shared" si="2160"/>
        <v>0</v>
      </c>
      <c r="BW949" s="12">
        <f t="shared" si="2160"/>
        <v>0</v>
      </c>
      <c r="BX949" s="12">
        <f t="shared" si="2160"/>
        <v>0</v>
      </c>
      <c r="BY949" s="12">
        <f t="shared" si="2160"/>
        <v>0</v>
      </c>
      <c r="BZ949" s="12">
        <f t="shared" si="2160"/>
        <v>0</v>
      </c>
      <c r="CA949" s="12">
        <f t="shared" si="2160"/>
        <v>0</v>
      </c>
      <c r="CB949" s="12">
        <f t="shared" si="2160"/>
        <v>0</v>
      </c>
      <c r="CC949" s="12">
        <f t="shared" si="2160"/>
        <v>0</v>
      </c>
      <c r="CD949" s="12">
        <f t="shared" si="2160"/>
        <v>0</v>
      </c>
      <c r="CE949" s="12">
        <f t="shared" si="2160"/>
        <v>0</v>
      </c>
      <c r="CF949" s="12">
        <f t="shared" si="2160"/>
        <v>0</v>
      </c>
      <c r="CG949" s="12">
        <f t="shared" si="2160"/>
        <v>0</v>
      </c>
      <c r="CH949" s="12">
        <f t="shared" si="2160"/>
        <v>0</v>
      </c>
      <c r="CI949" s="12">
        <f t="shared" si="2160"/>
        <v>0</v>
      </c>
      <c r="CJ949" s="12">
        <f t="shared" si="2160"/>
        <v>0</v>
      </c>
      <c r="CK949" s="12">
        <f t="shared" si="2160"/>
        <v>0</v>
      </c>
      <c r="CL949" s="12">
        <f t="shared" si="2160"/>
        <v>0</v>
      </c>
      <c r="CM949" s="12">
        <f t="shared" si="2160"/>
        <v>0</v>
      </c>
      <c r="CN949" s="12">
        <f t="shared" si="2160"/>
        <v>0</v>
      </c>
      <c r="CO949" s="12">
        <f t="shared" si="2160"/>
        <v>0</v>
      </c>
      <c r="CP949" s="12">
        <f t="shared" si="2160"/>
        <v>0</v>
      </c>
      <c r="CQ949" s="12">
        <f t="shared" si="2160"/>
        <v>0</v>
      </c>
      <c r="CR949" s="12">
        <f t="shared" si="2160"/>
        <v>0</v>
      </c>
      <c r="CS949" s="12">
        <f t="shared" si="2160"/>
        <v>0</v>
      </c>
      <c r="CT949" s="12">
        <f t="shared" si="2160"/>
        <v>0</v>
      </c>
      <c r="CU949" s="12">
        <f t="shared" si="2160"/>
        <v>0</v>
      </c>
      <c r="CV949" s="12">
        <f t="shared" si="2160"/>
        <v>0</v>
      </c>
      <c r="CW949" s="12">
        <f t="shared" si="2160"/>
        <v>0</v>
      </c>
      <c r="CX949" s="12">
        <f t="shared" si="2160"/>
        <v>0</v>
      </c>
      <c r="CY949" s="12">
        <f t="shared" si="2160"/>
        <v>0</v>
      </c>
      <c r="CZ949" s="12">
        <f t="shared" si="2160"/>
        <v>0</v>
      </c>
      <c r="DA949" s="12">
        <f t="shared" ref="DA949:DY949" si="2161">$D949*(1-DA193/$E949)</f>
        <v>0</v>
      </c>
      <c r="DB949" s="12">
        <f t="shared" si="2161"/>
        <v>0</v>
      </c>
      <c r="DC949" s="12">
        <f t="shared" si="2161"/>
        <v>0</v>
      </c>
      <c r="DD949" s="12">
        <f t="shared" si="2161"/>
        <v>0</v>
      </c>
      <c r="DE949" s="12">
        <f t="shared" si="2161"/>
        <v>0</v>
      </c>
      <c r="DF949" s="12">
        <f t="shared" si="2161"/>
        <v>0</v>
      </c>
      <c r="DG949" s="12">
        <f t="shared" si="2161"/>
        <v>0</v>
      </c>
      <c r="DH949" s="12">
        <f t="shared" si="2161"/>
        <v>0</v>
      </c>
      <c r="DI949" s="12">
        <f t="shared" si="2161"/>
        <v>0</v>
      </c>
      <c r="DJ949" s="12">
        <f t="shared" si="2161"/>
        <v>0</v>
      </c>
      <c r="DK949" s="12">
        <f t="shared" si="2161"/>
        <v>0</v>
      </c>
      <c r="DL949" s="12">
        <f t="shared" si="2161"/>
        <v>0</v>
      </c>
      <c r="DM949" s="12">
        <f t="shared" si="2161"/>
        <v>0</v>
      </c>
      <c r="DN949" s="12">
        <f t="shared" si="2161"/>
        <v>0</v>
      </c>
      <c r="DO949" s="12">
        <f t="shared" si="2161"/>
        <v>0</v>
      </c>
      <c r="DP949" s="12">
        <f t="shared" si="2161"/>
        <v>0</v>
      </c>
      <c r="DQ949" s="12">
        <f t="shared" si="2161"/>
        <v>0</v>
      </c>
      <c r="DR949" s="12">
        <f t="shared" si="2161"/>
        <v>0</v>
      </c>
      <c r="DS949" s="12">
        <f t="shared" si="2161"/>
        <v>0</v>
      </c>
      <c r="DT949" s="12">
        <f t="shared" si="2161"/>
        <v>0</v>
      </c>
      <c r="DU949" s="12">
        <f t="shared" si="2161"/>
        <v>0</v>
      </c>
      <c r="DV949" s="12">
        <f t="shared" si="2161"/>
        <v>0</v>
      </c>
      <c r="DW949" s="12">
        <f t="shared" si="2161"/>
        <v>0</v>
      </c>
      <c r="DX949" s="12">
        <f t="shared" si="2161"/>
        <v>0</v>
      </c>
      <c r="DY949" s="12">
        <f t="shared" si="2161"/>
        <v>0</v>
      </c>
      <c r="EB949" s="116">
        <f t="shared" si="2141"/>
        <v>948</v>
      </c>
      <c r="EC949" s="2" t="str">
        <f t="shared" si="2152"/>
        <v>Phase 2</v>
      </c>
      <c r="ED949" s="2" t="str">
        <f t="shared" si="2153"/>
        <v>75' Wide</v>
      </c>
      <c r="EE949" s="33" t="str">
        <f>EE963</f>
        <v>*</v>
      </c>
      <c r="EF949" s="2" t="str">
        <f>EF963</f>
        <v>HOA Dues / Fees</v>
      </c>
    </row>
    <row r="950" spans="2:136" x14ac:dyDescent="0.3">
      <c r="D950" s="129"/>
      <c r="E950" s="128"/>
      <c r="F950" s="128"/>
      <c r="I950" s="12"/>
      <c r="J950" s="12"/>
      <c r="K950" s="12"/>
      <c r="L950" s="12"/>
      <c r="M950" s="12"/>
      <c r="N950" s="12"/>
      <c r="O950" s="12"/>
      <c r="P950" s="12"/>
      <c r="Q950" s="12"/>
      <c r="R950" s="12"/>
      <c r="S950" s="12"/>
      <c r="T950" s="12"/>
      <c r="U950" s="12"/>
      <c r="V950" s="12"/>
      <c r="W950" s="12"/>
      <c r="X950" s="12"/>
      <c r="Y950" s="12"/>
      <c r="Z950" s="12"/>
      <c r="AA950" s="12"/>
      <c r="AB950" s="12"/>
      <c r="AC950" s="12"/>
      <c r="AD950" s="12"/>
      <c r="AE950" s="12"/>
      <c r="AF950" s="12"/>
      <c r="AG950" s="12"/>
      <c r="AH950" s="12"/>
      <c r="AI950" s="12"/>
      <c r="AJ950" s="12"/>
      <c r="AK950" s="12"/>
      <c r="AL950" s="12"/>
      <c r="AM950" s="12"/>
      <c r="AN950" s="12"/>
      <c r="AO950" s="12"/>
      <c r="AP950" s="12"/>
      <c r="AQ950" s="12"/>
      <c r="AR950" s="12"/>
      <c r="AS950" s="12"/>
      <c r="AT950" s="12"/>
      <c r="AU950" s="12"/>
      <c r="AV950" s="12"/>
      <c r="AW950" s="12"/>
      <c r="AX950" s="12"/>
      <c r="AY950" s="12"/>
      <c r="AZ950" s="12"/>
      <c r="BA950" s="12"/>
      <c r="BB950" s="12"/>
      <c r="BC950" s="12"/>
      <c r="BD950" s="12"/>
      <c r="BE950" s="12"/>
      <c r="BF950" s="12"/>
      <c r="BG950" s="12"/>
      <c r="BH950" s="12"/>
      <c r="BI950" s="12"/>
      <c r="BJ950" s="12"/>
      <c r="BK950" s="12"/>
      <c r="BL950" s="12"/>
      <c r="BM950" s="12"/>
      <c r="BN950" s="12"/>
      <c r="BO950" s="12"/>
      <c r="BP950" s="12"/>
      <c r="BQ950" s="12"/>
      <c r="BR950" s="12"/>
      <c r="BS950" s="12"/>
      <c r="BT950" s="12"/>
      <c r="BU950" s="12"/>
      <c r="BV950" s="12"/>
      <c r="BW950" s="12"/>
      <c r="BX950" s="12"/>
      <c r="BY950" s="12"/>
      <c r="BZ950" s="12"/>
      <c r="CA950" s="12"/>
      <c r="CB950" s="12"/>
      <c r="CC950" s="12"/>
      <c r="CD950" s="12"/>
      <c r="CE950" s="12"/>
      <c r="CF950" s="12"/>
      <c r="CG950" s="12"/>
      <c r="CH950" s="12"/>
      <c r="CI950" s="12"/>
      <c r="CJ950" s="12"/>
      <c r="CK950" s="12"/>
      <c r="CL950" s="12"/>
      <c r="CM950" s="12"/>
      <c r="CN950" s="12"/>
      <c r="CO950" s="12"/>
      <c r="CP950" s="12"/>
      <c r="CQ950" s="12"/>
      <c r="CR950" s="12"/>
      <c r="CS950" s="12"/>
      <c r="CT950" s="12"/>
      <c r="CU950" s="12"/>
      <c r="CV950" s="12"/>
      <c r="CW950" s="12"/>
      <c r="CX950" s="12"/>
      <c r="CY950" s="12"/>
      <c r="CZ950" s="12"/>
      <c r="DA950" s="12"/>
      <c r="DB950" s="12"/>
      <c r="DC950" s="12"/>
      <c r="DD950" s="12"/>
      <c r="DE950" s="12"/>
      <c r="DF950" s="12"/>
      <c r="DG950" s="12"/>
      <c r="DH950" s="12"/>
      <c r="DI950" s="12"/>
      <c r="DJ950" s="12"/>
      <c r="DK950" s="12"/>
      <c r="DL950" s="12"/>
      <c r="DM950" s="12"/>
      <c r="DN950" s="12"/>
      <c r="DO950" s="12"/>
      <c r="DP950" s="12"/>
      <c r="DQ950" s="12"/>
      <c r="DR950" s="12"/>
      <c r="DS950" s="12"/>
      <c r="DT950" s="12"/>
      <c r="DU950" s="12"/>
      <c r="DV950" s="12"/>
      <c r="DW950" s="12"/>
      <c r="DX950" s="12"/>
      <c r="DY950" s="12"/>
      <c r="EE950" s="33"/>
    </row>
    <row r="951" spans="2:136" x14ac:dyDescent="0.3">
      <c r="B951" s="2" t="str">
        <f>Product!$J$2</f>
        <v>Phase 3</v>
      </c>
      <c r="C951" s="2" t="str">
        <f>Product!$J$3</f>
        <v>50' Wide</v>
      </c>
      <c r="D951" s="129">
        <f>SUMIFS(INDEX(Product!$B$2:$U$97, MATCH(D941, Product!$B$2:$B$97, 0), ), Product!$B$2:$U$2, $B951, Product!$B$3:$U$3, $C951)</f>
        <v>-15000</v>
      </c>
      <c r="E951" s="128">
        <f>SUMIFS(INDEX(Product!$B$2:$U$97, MATCH(E941, Product!$B$2:$B$97, 0), ), Product!$B$2:$U$2, $B951, Product!$B$3:$U$3, $C951)</f>
        <v>30</v>
      </c>
      <c r="F951" s="128"/>
      <c r="G951" s="11">
        <f>SUM(H951:DZ951)</f>
        <v>-652500</v>
      </c>
      <c r="I951" s="12">
        <f t="shared" ref="I951:AN951" si="2162">$D951*(1-I195/$E951)</f>
        <v>-15000</v>
      </c>
      <c r="J951" s="12">
        <f t="shared" si="2162"/>
        <v>-15000</v>
      </c>
      <c r="K951" s="12">
        <f t="shared" si="2162"/>
        <v>-15000</v>
      </c>
      <c r="L951" s="12">
        <f t="shared" si="2162"/>
        <v>-15000</v>
      </c>
      <c r="M951" s="12">
        <f t="shared" si="2162"/>
        <v>-15000</v>
      </c>
      <c r="N951" s="12">
        <f t="shared" si="2162"/>
        <v>-15000</v>
      </c>
      <c r="O951" s="12">
        <f t="shared" si="2162"/>
        <v>-15000</v>
      </c>
      <c r="P951" s="12">
        <f t="shared" si="2162"/>
        <v>-15000</v>
      </c>
      <c r="Q951" s="12">
        <f t="shared" si="2162"/>
        <v>-15000</v>
      </c>
      <c r="R951" s="12">
        <f t="shared" si="2162"/>
        <v>-15000</v>
      </c>
      <c r="S951" s="12">
        <f t="shared" si="2162"/>
        <v>-15000</v>
      </c>
      <c r="T951" s="12">
        <f t="shared" si="2162"/>
        <v>-15000</v>
      </c>
      <c r="U951" s="12">
        <f t="shared" si="2162"/>
        <v>-15000</v>
      </c>
      <c r="V951" s="12">
        <f t="shared" si="2162"/>
        <v>-15000</v>
      </c>
      <c r="W951" s="12">
        <f t="shared" si="2162"/>
        <v>-15000</v>
      </c>
      <c r="X951" s="12">
        <f t="shared" si="2162"/>
        <v>-15000</v>
      </c>
      <c r="Y951" s="12">
        <f t="shared" si="2162"/>
        <v>-15000</v>
      </c>
      <c r="Z951" s="12">
        <f t="shared" si="2162"/>
        <v>-15000</v>
      </c>
      <c r="AA951" s="12">
        <f t="shared" si="2162"/>
        <v>-15000</v>
      </c>
      <c r="AB951" s="12">
        <f t="shared" si="2162"/>
        <v>-15000</v>
      </c>
      <c r="AC951" s="12">
        <f t="shared" si="2162"/>
        <v>-15000</v>
      </c>
      <c r="AD951" s="12">
        <f t="shared" si="2162"/>
        <v>-15000</v>
      </c>
      <c r="AE951" s="12">
        <f t="shared" si="2162"/>
        <v>-15000</v>
      </c>
      <c r="AF951" s="12">
        <f t="shared" si="2162"/>
        <v>-15000</v>
      </c>
      <c r="AG951" s="12">
        <f t="shared" si="2162"/>
        <v>-15000</v>
      </c>
      <c r="AH951" s="12">
        <f t="shared" si="2162"/>
        <v>-15000</v>
      </c>
      <c r="AI951" s="12">
        <f t="shared" si="2162"/>
        <v>-15000</v>
      </c>
      <c r="AJ951" s="12">
        <f t="shared" si="2162"/>
        <v>-15000</v>
      </c>
      <c r="AK951" s="12">
        <f t="shared" si="2162"/>
        <v>-15000</v>
      </c>
      <c r="AL951" s="12">
        <f t="shared" si="2162"/>
        <v>-15000</v>
      </c>
      <c r="AM951" s="12">
        <f t="shared" si="2162"/>
        <v>-15000</v>
      </c>
      <c r="AN951" s="12">
        <f t="shared" si="2162"/>
        <v>-15000</v>
      </c>
      <c r="AO951" s="12">
        <f t="shared" ref="AO951:BT951" si="2163">$D951*(1-AO195/$E951)</f>
        <v>-15000</v>
      </c>
      <c r="AP951" s="12">
        <f t="shared" si="2163"/>
        <v>-15000</v>
      </c>
      <c r="AQ951" s="12">
        <f t="shared" si="2163"/>
        <v>-15000</v>
      </c>
      <c r="AR951" s="12">
        <f t="shared" si="2163"/>
        <v>-15000</v>
      </c>
      <c r="AS951" s="12">
        <f t="shared" si="2163"/>
        <v>-15000</v>
      </c>
      <c r="AT951" s="12">
        <f t="shared" si="2163"/>
        <v>-15000</v>
      </c>
      <c r="AU951" s="12">
        <f t="shared" si="2163"/>
        <v>-13750</v>
      </c>
      <c r="AV951" s="12">
        <f t="shared" si="2163"/>
        <v>-12500</v>
      </c>
      <c r="AW951" s="12">
        <f t="shared" si="2163"/>
        <v>-11250</v>
      </c>
      <c r="AX951" s="12">
        <f t="shared" si="2163"/>
        <v>-10000.000000000002</v>
      </c>
      <c r="AY951" s="12">
        <f t="shared" si="2163"/>
        <v>-8749.9999999999982</v>
      </c>
      <c r="AZ951" s="12">
        <f t="shared" si="2163"/>
        <v>-7500</v>
      </c>
      <c r="BA951" s="12">
        <f t="shared" si="2163"/>
        <v>-6249.9999999999991</v>
      </c>
      <c r="BB951" s="12">
        <f t="shared" si="2163"/>
        <v>-5000.0000000000009</v>
      </c>
      <c r="BC951" s="12">
        <f t="shared" si="2163"/>
        <v>-3750</v>
      </c>
      <c r="BD951" s="12">
        <f t="shared" si="2163"/>
        <v>-2499.9999999999995</v>
      </c>
      <c r="BE951" s="12">
        <f t="shared" si="2163"/>
        <v>-1250.0000000000005</v>
      </c>
      <c r="BF951" s="12">
        <f t="shared" si="2163"/>
        <v>0</v>
      </c>
      <c r="BG951" s="12">
        <f t="shared" si="2163"/>
        <v>0</v>
      </c>
      <c r="BH951" s="12">
        <f t="shared" si="2163"/>
        <v>0</v>
      </c>
      <c r="BI951" s="12">
        <f t="shared" si="2163"/>
        <v>0</v>
      </c>
      <c r="BJ951" s="12">
        <f t="shared" si="2163"/>
        <v>0</v>
      </c>
      <c r="BK951" s="12">
        <f t="shared" si="2163"/>
        <v>0</v>
      </c>
      <c r="BL951" s="12">
        <f t="shared" si="2163"/>
        <v>0</v>
      </c>
      <c r="BM951" s="12">
        <f t="shared" si="2163"/>
        <v>0</v>
      </c>
      <c r="BN951" s="12">
        <f t="shared" si="2163"/>
        <v>0</v>
      </c>
      <c r="BO951" s="12">
        <f t="shared" si="2163"/>
        <v>0</v>
      </c>
      <c r="BP951" s="12">
        <f t="shared" si="2163"/>
        <v>0</v>
      </c>
      <c r="BQ951" s="12">
        <f t="shared" si="2163"/>
        <v>0</v>
      </c>
      <c r="BR951" s="12">
        <f t="shared" si="2163"/>
        <v>0</v>
      </c>
      <c r="BS951" s="12">
        <f t="shared" si="2163"/>
        <v>0</v>
      </c>
      <c r="BT951" s="12">
        <f t="shared" si="2163"/>
        <v>0</v>
      </c>
      <c r="BU951" s="12">
        <f t="shared" ref="BU951:CZ951" si="2164">$D951*(1-BU195/$E951)</f>
        <v>0</v>
      </c>
      <c r="BV951" s="12">
        <f t="shared" si="2164"/>
        <v>0</v>
      </c>
      <c r="BW951" s="12">
        <f t="shared" si="2164"/>
        <v>0</v>
      </c>
      <c r="BX951" s="12">
        <f t="shared" si="2164"/>
        <v>0</v>
      </c>
      <c r="BY951" s="12">
        <f t="shared" si="2164"/>
        <v>0</v>
      </c>
      <c r="BZ951" s="12">
        <f t="shared" si="2164"/>
        <v>0</v>
      </c>
      <c r="CA951" s="12">
        <f t="shared" si="2164"/>
        <v>0</v>
      </c>
      <c r="CB951" s="12">
        <f t="shared" si="2164"/>
        <v>0</v>
      </c>
      <c r="CC951" s="12">
        <f t="shared" si="2164"/>
        <v>0</v>
      </c>
      <c r="CD951" s="12">
        <f t="shared" si="2164"/>
        <v>0</v>
      </c>
      <c r="CE951" s="12">
        <f t="shared" si="2164"/>
        <v>0</v>
      </c>
      <c r="CF951" s="12">
        <f t="shared" si="2164"/>
        <v>0</v>
      </c>
      <c r="CG951" s="12">
        <f t="shared" si="2164"/>
        <v>0</v>
      </c>
      <c r="CH951" s="12">
        <f t="shared" si="2164"/>
        <v>0</v>
      </c>
      <c r="CI951" s="12">
        <f t="shared" si="2164"/>
        <v>0</v>
      </c>
      <c r="CJ951" s="12">
        <f t="shared" si="2164"/>
        <v>0</v>
      </c>
      <c r="CK951" s="12">
        <f t="shared" si="2164"/>
        <v>0</v>
      </c>
      <c r="CL951" s="12">
        <f t="shared" si="2164"/>
        <v>0</v>
      </c>
      <c r="CM951" s="12">
        <f t="shared" si="2164"/>
        <v>0</v>
      </c>
      <c r="CN951" s="12">
        <f t="shared" si="2164"/>
        <v>0</v>
      </c>
      <c r="CO951" s="12">
        <f t="shared" si="2164"/>
        <v>0</v>
      </c>
      <c r="CP951" s="12">
        <f t="shared" si="2164"/>
        <v>0</v>
      </c>
      <c r="CQ951" s="12">
        <f t="shared" si="2164"/>
        <v>0</v>
      </c>
      <c r="CR951" s="12">
        <f t="shared" si="2164"/>
        <v>0</v>
      </c>
      <c r="CS951" s="12">
        <f t="shared" si="2164"/>
        <v>0</v>
      </c>
      <c r="CT951" s="12">
        <f t="shared" si="2164"/>
        <v>0</v>
      </c>
      <c r="CU951" s="12">
        <f t="shared" si="2164"/>
        <v>0</v>
      </c>
      <c r="CV951" s="12">
        <f t="shared" si="2164"/>
        <v>0</v>
      </c>
      <c r="CW951" s="12">
        <f t="shared" si="2164"/>
        <v>0</v>
      </c>
      <c r="CX951" s="12">
        <f t="shared" si="2164"/>
        <v>0</v>
      </c>
      <c r="CY951" s="12">
        <f t="shared" si="2164"/>
        <v>0</v>
      </c>
      <c r="CZ951" s="12">
        <f t="shared" si="2164"/>
        <v>0</v>
      </c>
      <c r="DA951" s="12">
        <f t="shared" ref="DA951:DY951" si="2165">$D951*(1-DA195/$E951)</f>
        <v>0</v>
      </c>
      <c r="DB951" s="12">
        <f t="shared" si="2165"/>
        <v>0</v>
      </c>
      <c r="DC951" s="12">
        <f t="shared" si="2165"/>
        <v>0</v>
      </c>
      <c r="DD951" s="12">
        <f t="shared" si="2165"/>
        <v>0</v>
      </c>
      <c r="DE951" s="12">
        <f t="shared" si="2165"/>
        <v>0</v>
      </c>
      <c r="DF951" s="12">
        <f t="shared" si="2165"/>
        <v>0</v>
      </c>
      <c r="DG951" s="12">
        <f t="shared" si="2165"/>
        <v>0</v>
      </c>
      <c r="DH951" s="12">
        <f t="shared" si="2165"/>
        <v>0</v>
      </c>
      <c r="DI951" s="12">
        <f t="shared" si="2165"/>
        <v>0</v>
      </c>
      <c r="DJ951" s="12">
        <f t="shared" si="2165"/>
        <v>0</v>
      </c>
      <c r="DK951" s="12">
        <f t="shared" si="2165"/>
        <v>0</v>
      </c>
      <c r="DL951" s="12">
        <f t="shared" si="2165"/>
        <v>0</v>
      </c>
      <c r="DM951" s="12">
        <f t="shared" si="2165"/>
        <v>0</v>
      </c>
      <c r="DN951" s="12">
        <f t="shared" si="2165"/>
        <v>0</v>
      </c>
      <c r="DO951" s="12">
        <f t="shared" si="2165"/>
        <v>0</v>
      </c>
      <c r="DP951" s="12">
        <f t="shared" si="2165"/>
        <v>0</v>
      </c>
      <c r="DQ951" s="12">
        <f t="shared" si="2165"/>
        <v>0</v>
      </c>
      <c r="DR951" s="12">
        <f t="shared" si="2165"/>
        <v>0</v>
      </c>
      <c r="DS951" s="12">
        <f t="shared" si="2165"/>
        <v>0</v>
      </c>
      <c r="DT951" s="12">
        <f t="shared" si="2165"/>
        <v>0</v>
      </c>
      <c r="DU951" s="12">
        <f t="shared" si="2165"/>
        <v>0</v>
      </c>
      <c r="DV951" s="12">
        <f t="shared" si="2165"/>
        <v>0</v>
      </c>
      <c r="DW951" s="12">
        <f t="shared" si="2165"/>
        <v>0</v>
      </c>
      <c r="DX951" s="12">
        <f t="shared" si="2165"/>
        <v>0</v>
      </c>
      <c r="DY951" s="12">
        <f t="shared" si="2165"/>
        <v>0</v>
      </c>
      <c r="EB951" s="116">
        <f t="shared" si="2141"/>
        <v>950</v>
      </c>
      <c r="EC951" s="2" t="str">
        <f t="shared" ref="EC951:EC953" si="2166">B951</f>
        <v>Phase 3</v>
      </c>
      <c r="ED951" s="2" t="str">
        <f t="shared" ref="ED951:ED953" si="2167">C951</f>
        <v>50' Wide</v>
      </c>
      <c r="EE951" s="33" t="str">
        <f>EE963</f>
        <v>*</v>
      </c>
      <c r="EF951" s="2" t="str">
        <f>EF963</f>
        <v>HOA Dues / Fees</v>
      </c>
    </row>
    <row r="952" spans="2:136" x14ac:dyDescent="0.3">
      <c r="B952" s="2" t="str">
        <f>Product!$K$2</f>
        <v>Phase 3</v>
      </c>
      <c r="C952" s="2" t="str">
        <f>Product!$K$3</f>
        <v>60' Wide</v>
      </c>
      <c r="D952" s="129">
        <f>SUMIFS(INDEX(Product!$B$2:$U$97, MATCH(D941, Product!$B$2:$B$97, 0), ), Product!$B$2:$U$2, $B952, Product!$B$3:$U$3, $C952)</f>
        <v>-15000</v>
      </c>
      <c r="E952" s="128">
        <f>SUMIFS(INDEX(Product!$B$2:$U$97, MATCH(E941, Product!$B$2:$B$97, 0), ), Product!$B$2:$U$2, $B952, Product!$B$3:$U$3, $C952)</f>
        <v>30</v>
      </c>
      <c r="F952" s="128"/>
      <c r="G952" s="11">
        <f>SUM(H952:DZ952)</f>
        <v>-652500</v>
      </c>
      <c r="I952" s="12">
        <f t="shared" ref="I952:AN952" si="2168">$D952*(1-I196/$E952)</f>
        <v>-15000</v>
      </c>
      <c r="J952" s="12">
        <f t="shared" si="2168"/>
        <v>-15000</v>
      </c>
      <c r="K952" s="12">
        <f t="shared" si="2168"/>
        <v>-15000</v>
      </c>
      <c r="L952" s="12">
        <f t="shared" si="2168"/>
        <v>-15000</v>
      </c>
      <c r="M952" s="12">
        <f t="shared" si="2168"/>
        <v>-15000</v>
      </c>
      <c r="N952" s="12">
        <f t="shared" si="2168"/>
        <v>-15000</v>
      </c>
      <c r="O952" s="12">
        <f t="shared" si="2168"/>
        <v>-15000</v>
      </c>
      <c r="P952" s="12">
        <f t="shared" si="2168"/>
        <v>-15000</v>
      </c>
      <c r="Q952" s="12">
        <f t="shared" si="2168"/>
        <v>-15000</v>
      </c>
      <c r="R952" s="12">
        <f t="shared" si="2168"/>
        <v>-15000</v>
      </c>
      <c r="S952" s="12">
        <f t="shared" si="2168"/>
        <v>-15000</v>
      </c>
      <c r="T952" s="12">
        <f t="shared" si="2168"/>
        <v>-15000</v>
      </c>
      <c r="U952" s="12">
        <f t="shared" si="2168"/>
        <v>-15000</v>
      </c>
      <c r="V952" s="12">
        <f t="shared" si="2168"/>
        <v>-15000</v>
      </c>
      <c r="W952" s="12">
        <f t="shared" si="2168"/>
        <v>-15000</v>
      </c>
      <c r="X952" s="12">
        <f t="shared" si="2168"/>
        <v>-15000</v>
      </c>
      <c r="Y952" s="12">
        <f t="shared" si="2168"/>
        <v>-15000</v>
      </c>
      <c r="Z952" s="12">
        <f t="shared" si="2168"/>
        <v>-15000</v>
      </c>
      <c r="AA952" s="12">
        <f t="shared" si="2168"/>
        <v>-15000</v>
      </c>
      <c r="AB952" s="12">
        <f t="shared" si="2168"/>
        <v>-15000</v>
      </c>
      <c r="AC952" s="12">
        <f t="shared" si="2168"/>
        <v>-15000</v>
      </c>
      <c r="AD952" s="12">
        <f t="shared" si="2168"/>
        <v>-15000</v>
      </c>
      <c r="AE952" s="12">
        <f t="shared" si="2168"/>
        <v>-15000</v>
      </c>
      <c r="AF952" s="12">
        <f t="shared" si="2168"/>
        <v>-15000</v>
      </c>
      <c r="AG952" s="12">
        <f t="shared" si="2168"/>
        <v>-15000</v>
      </c>
      <c r="AH952" s="12">
        <f t="shared" si="2168"/>
        <v>-15000</v>
      </c>
      <c r="AI952" s="12">
        <f t="shared" si="2168"/>
        <v>-15000</v>
      </c>
      <c r="AJ952" s="12">
        <f t="shared" si="2168"/>
        <v>-15000</v>
      </c>
      <c r="AK952" s="12">
        <f t="shared" si="2168"/>
        <v>-15000</v>
      </c>
      <c r="AL952" s="12">
        <f t="shared" si="2168"/>
        <v>-15000</v>
      </c>
      <c r="AM952" s="12">
        <f t="shared" si="2168"/>
        <v>-15000</v>
      </c>
      <c r="AN952" s="12">
        <f t="shared" si="2168"/>
        <v>-15000</v>
      </c>
      <c r="AO952" s="12">
        <f t="shared" ref="AO952:BT952" si="2169">$D952*(1-AO196/$E952)</f>
        <v>-15000</v>
      </c>
      <c r="AP952" s="12">
        <f t="shared" si="2169"/>
        <v>-15000</v>
      </c>
      <c r="AQ952" s="12">
        <f t="shared" si="2169"/>
        <v>-15000</v>
      </c>
      <c r="AR952" s="12">
        <f t="shared" si="2169"/>
        <v>-15000</v>
      </c>
      <c r="AS952" s="12">
        <f t="shared" si="2169"/>
        <v>-15000</v>
      </c>
      <c r="AT952" s="12">
        <f t="shared" si="2169"/>
        <v>-15000</v>
      </c>
      <c r="AU952" s="12">
        <f t="shared" si="2169"/>
        <v>-13750</v>
      </c>
      <c r="AV952" s="12">
        <f t="shared" si="2169"/>
        <v>-12500</v>
      </c>
      <c r="AW952" s="12">
        <f t="shared" si="2169"/>
        <v>-11250</v>
      </c>
      <c r="AX952" s="12">
        <f t="shared" si="2169"/>
        <v>-10000.000000000002</v>
      </c>
      <c r="AY952" s="12">
        <f t="shared" si="2169"/>
        <v>-8749.9999999999982</v>
      </c>
      <c r="AZ952" s="12">
        <f t="shared" si="2169"/>
        <v>-7500</v>
      </c>
      <c r="BA952" s="12">
        <f t="shared" si="2169"/>
        <v>-6249.9999999999991</v>
      </c>
      <c r="BB952" s="12">
        <f t="shared" si="2169"/>
        <v>-5000.0000000000009</v>
      </c>
      <c r="BC952" s="12">
        <f t="shared" si="2169"/>
        <v>-3750</v>
      </c>
      <c r="BD952" s="12">
        <f t="shared" si="2169"/>
        <v>-2499.9999999999995</v>
      </c>
      <c r="BE952" s="12">
        <f t="shared" si="2169"/>
        <v>-1250.0000000000005</v>
      </c>
      <c r="BF952" s="12">
        <f t="shared" si="2169"/>
        <v>0</v>
      </c>
      <c r="BG952" s="12">
        <f t="shared" si="2169"/>
        <v>0</v>
      </c>
      <c r="BH952" s="12">
        <f t="shared" si="2169"/>
        <v>0</v>
      </c>
      <c r="BI952" s="12">
        <f t="shared" si="2169"/>
        <v>0</v>
      </c>
      <c r="BJ952" s="12">
        <f t="shared" si="2169"/>
        <v>0</v>
      </c>
      <c r="BK952" s="12">
        <f t="shared" si="2169"/>
        <v>0</v>
      </c>
      <c r="BL952" s="12">
        <f t="shared" si="2169"/>
        <v>0</v>
      </c>
      <c r="BM952" s="12">
        <f t="shared" si="2169"/>
        <v>0</v>
      </c>
      <c r="BN952" s="12">
        <f t="shared" si="2169"/>
        <v>0</v>
      </c>
      <c r="BO952" s="12">
        <f t="shared" si="2169"/>
        <v>0</v>
      </c>
      <c r="BP952" s="12">
        <f t="shared" si="2169"/>
        <v>0</v>
      </c>
      <c r="BQ952" s="12">
        <f t="shared" si="2169"/>
        <v>0</v>
      </c>
      <c r="BR952" s="12">
        <f t="shared" si="2169"/>
        <v>0</v>
      </c>
      <c r="BS952" s="12">
        <f t="shared" si="2169"/>
        <v>0</v>
      </c>
      <c r="BT952" s="12">
        <f t="shared" si="2169"/>
        <v>0</v>
      </c>
      <c r="BU952" s="12">
        <f t="shared" ref="BU952:CZ952" si="2170">$D952*(1-BU196/$E952)</f>
        <v>0</v>
      </c>
      <c r="BV952" s="12">
        <f t="shared" si="2170"/>
        <v>0</v>
      </c>
      <c r="BW952" s="12">
        <f t="shared" si="2170"/>
        <v>0</v>
      </c>
      <c r="BX952" s="12">
        <f t="shared" si="2170"/>
        <v>0</v>
      </c>
      <c r="BY952" s="12">
        <f t="shared" si="2170"/>
        <v>0</v>
      </c>
      <c r="BZ952" s="12">
        <f t="shared" si="2170"/>
        <v>0</v>
      </c>
      <c r="CA952" s="12">
        <f t="shared" si="2170"/>
        <v>0</v>
      </c>
      <c r="CB952" s="12">
        <f t="shared" si="2170"/>
        <v>0</v>
      </c>
      <c r="CC952" s="12">
        <f t="shared" si="2170"/>
        <v>0</v>
      </c>
      <c r="CD952" s="12">
        <f t="shared" si="2170"/>
        <v>0</v>
      </c>
      <c r="CE952" s="12">
        <f t="shared" si="2170"/>
        <v>0</v>
      </c>
      <c r="CF952" s="12">
        <f t="shared" si="2170"/>
        <v>0</v>
      </c>
      <c r="CG952" s="12">
        <f t="shared" si="2170"/>
        <v>0</v>
      </c>
      <c r="CH952" s="12">
        <f t="shared" si="2170"/>
        <v>0</v>
      </c>
      <c r="CI952" s="12">
        <f t="shared" si="2170"/>
        <v>0</v>
      </c>
      <c r="CJ952" s="12">
        <f t="shared" si="2170"/>
        <v>0</v>
      </c>
      <c r="CK952" s="12">
        <f t="shared" si="2170"/>
        <v>0</v>
      </c>
      <c r="CL952" s="12">
        <f t="shared" si="2170"/>
        <v>0</v>
      </c>
      <c r="CM952" s="12">
        <f t="shared" si="2170"/>
        <v>0</v>
      </c>
      <c r="CN952" s="12">
        <f t="shared" si="2170"/>
        <v>0</v>
      </c>
      <c r="CO952" s="12">
        <f t="shared" si="2170"/>
        <v>0</v>
      </c>
      <c r="CP952" s="12">
        <f t="shared" si="2170"/>
        <v>0</v>
      </c>
      <c r="CQ952" s="12">
        <f t="shared" si="2170"/>
        <v>0</v>
      </c>
      <c r="CR952" s="12">
        <f t="shared" si="2170"/>
        <v>0</v>
      </c>
      <c r="CS952" s="12">
        <f t="shared" si="2170"/>
        <v>0</v>
      </c>
      <c r="CT952" s="12">
        <f t="shared" si="2170"/>
        <v>0</v>
      </c>
      <c r="CU952" s="12">
        <f t="shared" si="2170"/>
        <v>0</v>
      </c>
      <c r="CV952" s="12">
        <f t="shared" si="2170"/>
        <v>0</v>
      </c>
      <c r="CW952" s="12">
        <f t="shared" si="2170"/>
        <v>0</v>
      </c>
      <c r="CX952" s="12">
        <f t="shared" si="2170"/>
        <v>0</v>
      </c>
      <c r="CY952" s="12">
        <f t="shared" si="2170"/>
        <v>0</v>
      </c>
      <c r="CZ952" s="12">
        <f t="shared" si="2170"/>
        <v>0</v>
      </c>
      <c r="DA952" s="12">
        <f t="shared" ref="DA952:DY952" si="2171">$D952*(1-DA196/$E952)</f>
        <v>0</v>
      </c>
      <c r="DB952" s="12">
        <f t="shared" si="2171"/>
        <v>0</v>
      </c>
      <c r="DC952" s="12">
        <f t="shared" si="2171"/>
        <v>0</v>
      </c>
      <c r="DD952" s="12">
        <f t="shared" si="2171"/>
        <v>0</v>
      </c>
      <c r="DE952" s="12">
        <f t="shared" si="2171"/>
        <v>0</v>
      </c>
      <c r="DF952" s="12">
        <f t="shared" si="2171"/>
        <v>0</v>
      </c>
      <c r="DG952" s="12">
        <f t="shared" si="2171"/>
        <v>0</v>
      </c>
      <c r="DH952" s="12">
        <f t="shared" si="2171"/>
        <v>0</v>
      </c>
      <c r="DI952" s="12">
        <f t="shared" si="2171"/>
        <v>0</v>
      </c>
      <c r="DJ952" s="12">
        <f t="shared" si="2171"/>
        <v>0</v>
      </c>
      <c r="DK952" s="12">
        <f t="shared" si="2171"/>
        <v>0</v>
      </c>
      <c r="DL952" s="12">
        <f t="shared" si="2171"/>
        <v>0</v>
      </c>
      <c r="DM952" s="12">
        <f t="shared" si="2171"/>
        <v>0</v>
      </c>
      <c r="DN952" s="12">
        <f t="shared" si="2171"/>
        <v>0</v>
      </c>
      <c r="DO952" s="12">
        <f t="shared" si="2171"/>
        <v>0</v>
      </c>
      <c r="DP952" s="12">
        <f t="shared" si="2171"/>
        <v>0</v>
      </c>
      <c r="DQ952" s="12">
        <f t="shared" si="2171"/>
        <v>0</v>
      </c>
      <c r="DR952" s="12">
        <f t="shared" si="2171"/>
        <v>0</v>
      </c>
      <c r="DS952" s="12">
        <f t="shared" si="2171"/>
        <v>0</v>
      </c>
      <c r="DT952" s="12">
        <f t="shared" si="2171"/>
        <v>0</v>
      </c>
      <c r="DU952" s="12">
        <f t="shared" si="2171"/>
        <v>0</v>
      </c>
      <c r="DV952" s="12">
        <f t="shared" si="2171"/>
        <v>0</v>
      </c>
      <c r="DW952" s="12">
        <f t="shared" si="2171"/>
        <v>0</v>
      </c>
      <c r="DX952" s="12">
        <f t="shared" si="2171"/>
        <v>0</v>
      </c>
      <c r="DY952" s="12">
        <f t="shared" si="2171"/>
        <v>0</v>
      </c>
      <c r="EB952" s="116">
        <f t="shared" si="2141"/>
        <v>951</v>
      </c>
      <c r="EC952" s="2" t="str">
        <f t="shared" si="2166"/>
        <v>Phase 3</v>
      </c>
      <c r="ED952" s="2" t="str">
        <f t="shared" si="2167"/>
        <v>60' Wide</v>
      </c>
      <c r="EE952" s="33" t="str">
        <f>EE963</f>
        <v>*</v>
      </c>
      <c r="EF952" s="2" t="str">
        <f>EF963</f>
        <v>HOA Dues / Fees</v>
      </c>
    </row>
    <row r="953" spans="2:136" x14ac:dyDescent="0.3">
      <c r="B953" s="2" t="str">
        <f>Product!$L$2</f>
        <v>Phase 3</v>
      </c>
      <c r="C953" s="2" t="str">
        <f>Product!$L$3</f>
        <v>75' Wide</v>
      </c>
      <c r="D953" s="129">
        <f>SUMIFS(INDEX(Product!$B$2:$U$97, MATCH(D941, Product!$B$2:$B$97, 0), ), Product!$B$2:$U$2, $B953, Product!$B$3:$U$3, $C953)</f>
        <v>-10000</v>
      </c>
      <c r="E953" s="128">
        <f>SUMIFS(INDEX(Product!$B$2:$U$97, MATCH(E941, Product!$B$2:$B$97, 0), ), Product!$B$2:$U$2, $B953, Product!$B$3:$U$3, $C953)</f>
        <v>20</v>
      </c>
      <c r="F953" s="128"/>
      <c r="G953" s="11">
        <f>SUM(H953:DZ953)</f>
        <v>-435000</v>
      </c>
      <c r="I953" s="12">
        <f t="shared" ref="I953:AN953" si="2172">$D953*(1-I197/$E953)</f>
        <v>-10000</v>
      </c>
      <c r="J953" s="12">
        <f t="shared" si="2172"/>
        <v>-10000</v>
      </c>
      <c r="K953" s="12">
        <f t="shared" si="2172"/>
        <v>-10000</v>
      </c>
      <c r="L953" s="12">
        <f t="shared" si="2172"/>
        <v>-10000</v>
      </c>
      <c r="M953" s="12">
        <f t="shared" si="2172"/>
        <v>-10000</v>
      </c>
      <c r="N953" s="12">
        <f t="shared" si="2172"/>
        <v>-10000</v>
      </c>
      <c r="O953" s="12">
        <f t="shared" si="2172"/>
        <v>-10000</v>
      </c>
      <c r="P953" s="12">
        <f t="shared" si="2172"/>
        <v>-10000</v>
      </c>
      <c r="Q953" s="12">
        <f t="shared" si="2172"/>
        <v>-10000</v>
      </c>
      <c r="R953" s="12">
        <f t="shared" si="2172"/>
        <v>-10000</v>
      </c>
      <c r="S953" s="12">
        <f t="shared" si="2172"/>
        <v>-10000</v>
      </c>
      <c r="T953" s="12">
        <f t="shared" si="2172"/>
        <v>-10000</v>
      </c>
      <c r="U953" s="12">
        <f t="shared" si="2172"/>
        <v>-10000</v>
      </c>
      <c r="V953" s="12">
        <f t="shared" si="2172"/>
        <v>-10000</v>
      </c>
      <c r="W953" s="12">
        <f t="shared" si="2172"/>
        <v>-10000</v>
      </c>
      <c r="X953" s="12">
        <f t="shared" si="2172"/>
        <v>-10000</v>
      </c>
      <c r="Y953" s="12">
        <f t="shared" si="2172"/>
        <v>-10000</v>
      </c>
      <c r="Z953" s="12">
        <f t="shared" si="2172"/>
        <v>-10000</v>
      </c>
      <c r="AA953" s="12">
        <f t="shared" si="2172"/>
        <v>-10000</v>
      </c>
      <c r="AB953" s="12">
        <f t="shared" si="2172"/>
        <v>-10000</v>
      </c>
      <c r="AC953" s="12">
        <f t="shared" si="2172"/>
        <v>-10000</v>
      </c>
      <c r="AD953" s="12">
        <f t="shared" si="2172"/>
        <v>-10000</v>
      </c>
      <c r="AE953" s="12">
        <f t="shared" si="2172"/>
        <v>-10000</v>
      </c>
      <c r="AF953" s="12">
        <f t="shared" si="2172"/>
        <v>-10000</v>
      </c>
      <c r="AG953" s="12">
        <f t="shared" si="2172"/>
        <v>-10000</v>
      </c>
      <c r="AH953" s="12">
        <f t="shared" si="2172"/>
        <v>-10000</v>
      </c>
      <c r="AI953" s="12">
        <f t="shared" si="2172"/>
        <v>-10000</v>
      </c>
      <c r="AJ953" s="12">
        <f t="shared" si="2172"/>
        <v>-10000</v>
      </c>
      <c r="AK953" s="12">
        <f t="shared" si="2172"/>
        <v>-10000</v>
      </c>
      <c r="AL953" s="12">
        <f t="shared" si="2172"/>
        <v>-10000</v>
      </c>
      <c r="AM953" s="12">
        <f t="shared" si="2172"/>
        <v>-10000</v>
      </c>
      <c r="AN953" s="12">
        <f t="shared" si="2172"/>
        <v>-10000</v>
      </c>
      <c r="AO953" s="12">
        <f t="shared" ref="AO953:BT953" si="2173">$D953*(1-AO197/$E953)</f>
        <v>-10000</v>
      </c>
      <c r="AP953" s="12">
        <f t="shared" si="2173"/>
        <v>-10000</v>
      </c>
      <c r="AQ953" s="12">
        <f t="shared" si="2173"/>
        <v>-10000</v>
      </c>
      <c r="AR953" s="12">
        <f t="shared" si="2173"/>
        <v>-10000</v>
      </c>
      <c r="AS953" s="12">
        <f t="shared" si="2173"/>
        <v>-10000</v>
      </c>
      <c r="AT953" s="12">
        <f t="shared" si="2173"/>
        <v>-10000</v>
      </c>
      <c r="AU953" s="12">
        <f t="shared" si="2173"/>
        <v>-9166.6666666666661</v>
      </c>
      <c r="AV953" s="12">
        <f t="shared" si="2173"/>
        <v>-8333.3333333333321</v>
      </c>
      <c r="AW953" s="12">
        <f t="shared" si="2173"/>
        <v>-7500</v>
      </c>
      <c r="AX953" s="12">
        <f t="shared" si="2173"/>
        <v>-6666.6666666666661</v>
      </c>
      <c r="AY953" s="12">
        <f t="shared" si="2173"/>
        <v>-5833.333333333333</v>
      </c>
      <c r="AZ953" s="12">
        <f t="shared" si="2173"/>
        <v>-5000</v>
      </c>
      <c r="BA953" s="12">
        <f t="shared" si="2173"/>
        <v>-4166.666666666667</v>
      </c>
      <c r="BB953" s="12">
        <f t="shared" si="2173"/>
        <v>-3333.3333333333335</v>
      </c>
      <c r="BC953" s="12">
        <f t="shared" si="2173"/>
        <v>-2500.0000000000009</v>
      </c>
      <c r="BD953" s="12">
        <f t="shared" si="2173"/>
        <v>-1666.6666666666674</v>
      </c>
      <c r="BE953" s="12">
        <f t="shared" si="2173"/>
        <v>-833.33333333333371</v>
      </c>
      <c r="BF953" s="12">
        <f t="shared" si="2173"/>
        <v>0</v>
      </c>
      <c r="BG953" s="12">
        <f t="shared" si="2173"/>
        <v>0</v>
      </c>
      <c r="BH953" s="12">
        <f t="shared" si="2173"/>
        <v>0</v>
      </c>
      <c r="BI953" s="12">
        <f t="shared" si="2173"/>
        <v>0</v>
      </c>
      <c r="BJ953" s="12">
        <f t="shared" si="2173"/>
        <v>0</v>
      </c>
      <c r="BK953" s="12">
        <f t="shared" si="2173"/>
        <v>0</v>
      </c>
      <c r="BL953" s="12">
        <f t="shared" si="2173"/>
        <v>0</v>
      </c>
      <c r="BM953" s="12">
        <f t="shared" si="2173"/>
        <v>0</v>
      </c>
      <c r="BN953" s="12">
        <f t="shared" si="2173"/>
        <v>0</v>
      </c>
      <c r="BO953" s="12">
        <f t="shared" si="2173"/>
        <v>0</v>
      </c>
      <c r="BP953" s="12">
        <f t="shared" si="2173"/>
        <v>0</v>
      </c>
      <c r="BQ953" s="12">
        <f t="shared" si="2173"/>
        <v>0</v>
      </c>
      <c r="BR953" s="12">
        <f t="shared" si="2173"/>
        <v>0</v>
      </c>
      <c r="BS953" s="12">
        <f t="shared" si="2173"/>
        <v>0</v>
      </c>
      <c r="BT953" s="12">
        <f t="shared" si="2173"/>
        <v>0</v>
      </c>
      <c r="BU953" s="12">
        <f t="shared" ref="BU953:CZ953" si="2174">$D953*(1-BU197/$E953)</f>
        <v>0</v>
      </c>
      <c r="BV953" s="12">
        <f t="shared" si="2174"/>
        <v>0</v>
      </c>
      <c r="BW953" s="12">
        <f t="shared" si="2174"/>
        <v>0</v>
      </c>
      <c r="BX953" s="12">
        <f t="shared" si="2174"/>
        <v>0</v>
      </c>
      <c r="BY953" s="12">
        <f t="shared" si="2174"/>
        <v>0</v>
      </c>
      <c r="BZ953" s="12">
        <f t="shared" si="2174"/>
        <v>0</v>
      </c>
      <c r="CA953" s="12">
        <f t="shared" si="2174"/>
        <v>0</v>
      </c>
      <c r="CB953" s="12">
        <f t="shared" si="2174"/>
        <v>0</v>
      </c>
      <c r="CC953" s="12">
        <f t="shared" si="2174"/>
        <v>0</v>
      </c>
      <c r="CD953" s="12">
        <f t="shared" si="2174"/>
        <v>0</v>
      </c>
      <c r="CE953" s="12">
        <f t="shared" si="2174"/>
        <v>0</v>
      </c>
      <c r="CF953" s="12">
        <f t="shared" si="2174"/>
        <v>0</v>
      </c>
      <c r="CG953" s="12">
        <f t="shared" si="2174"/>
        <v>0</v>
      </c>
      <c r="CH953" s="12">
        <f t="shared" si="2174"/>
        <v>0</v>
      </c>
      <c r="CI953" s="12">
        <f t="shared" si="2174"/>
        <v>0</v>
      </c>
      <c r="CJ953" s="12">
        <f t="shared" si="2174"/>
        <v>0</v>
      </c>
      <c r="CK953" s="12">
        <f t="shared" si="2174"/>
        <v>0</v>
      </c>
      <c r="CL953" s="12">
        <f t="shared" si="2174"/>
        <v>0</v>
      </c>
      <c r="CM953" s="12">
        <f t="shared" si="2174"/>
        <v>0</v>
      </c>
      <c r="CN953" s="12">
        <f t="shared" si="2174"/>
        <v>0</v>
      </c>
      <c r="CO953" s="12">
        <f t="shared" si="2174"/>
        <v>0</v>
      </c>
      <c r="CP953" s="12">
        <f t="shared" si="2174"/>
        <v>0</v>
      </c>
      <c r="CQ953" s="12">
        <f t="shared" si="2174"/>
        <v>0</v>
      </c>
      <c r="CR953" s="12">
        <f t="shared" si="2174"/>
        <v>0</v>
      </c>
      <c r="CS953" s="12">
        <f t="shared" si="2174"/>
        <v>0</v>
      </c>
      <c r="CT953" s="12">
        <f t="shared" si="2174"/>
        <v>0</v>
      </c>
      <c r="CU953" s="12">
        <f t="shared" si="2174"/>
        <v>0</v>
      </c>
      <c r="CV953" s="12">
        <f t="shared" si="2174"/>
        <v>0</v>
      </c>
      <c r="CW953" s="12">
        <f t="shared" si="2174"/>
        <v>0</v>
      </c>
      <c r="CX953" s="12">
        <f t="shared" si="2174"/>
        <v>0</v>
      </c>
      <c r="CY953" s="12">
        <f t="shared" si="2174"/>
        <v>0</v>
      </c>
      <c r="CZ953" s="12">
        <f t="shared" si="2174"/>
        <v>0</v>
      </c>
      <c r="DA953" s="12">
        <f t="shared" ref="DA953:DY953" si="2175">$D953*(1-DA197/$E953)</f>
        <v>0</v>
      </c>
      <c r="DB953" s="12">
        <f t="shared" si="2175"/>
        <v>0</v>
      </c>
      <c r="DC953" s="12">
        <f t="shared" si="2175"/>
        <v>0</v>
      </c>
      <c r="DD953" s="12">
        <f t="shared" si="2175"/>
        <v>0</v>
      </c>
      <c r="DE953" s="12">
        <f t="shared" si="2175"/>
        <v>0</v>
      </c>
      <c r="DF953" s="12">
        <f t="shared" si="2175"/>
        <v>0</v>
      </c>
      <c r="DG953" s="12">
        <f t="shared" si="2175"/>
        <v>0</v>
      </c>
      <c r="DH953" s="12">
        <f t="shared" si="2175"/>
        <v>0</v>
      </c>
      <c r="DI953" s="12">
        <f t="shared" si="2175"/>
        <v>0</v>
      </c>
      <c r="DJ953" s="12">
        <f t="shared" si="2175"/>
        <v>0</v>
      </c>
      <c r="DK953" s="12">
        <f t="shared" si="2175"/>
        <v>0</v>
      </c>
      <c r="DL953" s="12">
        <f t="shared" si="2175"/>
        <v>0</v>
      </c>
      <c r="DM953" s="12">
        <f t="shared" si="2175"/>
        <v>0</v>
      </c>
      <c r="DN953" s="12">
        <f t="shared" si="2175"/>
        <v>0</v>
      </c>
      <c r="DO953" s="12">
        <f t="shared" si="2175"/>
        <v>0</v>
      </c>
      <c r="DP953" s="12">
        <f t="shared" si="2175"/>
        <v>0</v>
      </c>
      <c r="DQ953" s="12">
        <f t="shared" si="2175"/>
        <v>0</v>
      </c>
      <c r="DR953" s="12">
        <f t="shared" si="2175"/>
        <v>0</v>
      </c>
      <c r="DS953" s="12">
        <f t="shared" si="2175"/>
        <v>0</v>
      </c>
      <c r="DT953" s="12">
        <f t="shared" si="2175"/>
        <v>0</v>
      </c>
      <c r="DU953" s="12">
        <f t="shared" si="2175"/>
        <v>0</v>
      </c>
      <c r="DV953" s="12">
        <f t="shared" si="2175"/>
        <v>0</v>
      </c>
      <c r="DW953" s="12">
        <f t="shared" si="2175"/>
        <v>0</v>
      </c>
      <c r="DX953" s="12">
        <f t="shared" si="2175"/>
        <v>0</v>
      </c>
      <c r="DY953" s="12">
        <f t="shared" si="2175"/>
        <v>0</v>
      </c>
      <c r="EB953" s="116">
        <f t="shared" si="2141"/>
        <v>952</v>
      </c>
      <c r="EC953" s="2" t="str">
        <f t="shared" si="2166"/>
        <v>Phase 3</v>
      </c>
      <c r="ED953" s="2" t="str">
        <f t="shared" si="2167"/>
        <v>75' Wide</v>
      </c>
      <c r="EE953" s="33" t="str">
        <f>EE963</f>
        <v>*</v>
      </c>
      <c r="EF953" s="2" t="str">
        <f>EF963</f>
        <v>HOA Dues / Fees</v>
      </c>
    </row>
    <row r="954" spans="2:136" x14ac:dyDescent="0.3">
      <c r="D954" s="129"/>
      <c r="E954" s="128"/>
      <c r="F954" s="128"/>
      <c r="I954" s="12"/>
      <c r="J954" s="12"/>
      <c r="K954" s="12"/>
      <c r="L954" s="12"/>
      <c r="M954" s="12"/>
      <c r="N954" s="12"/>
      <c r="O954" s="12"/>
      <c r="P954" s="12"/>
      <c r="Q954" s="12"/>
      <c r="R954" s="12"/>
      <c r="S954" s="12"/>
      <c r="T954" s="12"/>
      <c r="U954" s="12"/>
      <c r="V954" s="12"/>
      <c r="W954" s="12"/>
      <c r="X954" s="12"/>
      <c r="Y954" s="12"/>
      <c r="Z954" s="12"/>
      <c r="AA954" s="12"/>
      <c r="AB954" s="12"/>
      <c r="AC954" s="12"/>
      <c r="AD954" s="12"/>
      <c r="AE954" s="12"/>
      <c r="AF954" s="12"/>
      <c r="AG954" s="12"/>
      <c r="AH954" s="12"/>
      <c r="AI954" s="12"/>
      <c r="AJ954" s="12"/>
      <c r="AK954" s="12"/>
      <c r="AL954" s="12"/>
      <c r="AM954" s="12"/>
      <c r="AN954" s="12"/>
      <c r="AO954" s="12"/>
      <c r="AP954" s="12"/>
      <c r="AQ954" s="12"/>
      <c r="AR954" s="12"/>
      <c r="AS954" s="12"/>
      <c r="AT954" s="12"/>
      <c r="AU954" s="12"/>
      <c r="AV954" s="12"/>
      <c r="AW954" s="12"/>
      <c r="AX954" s="12"/>
      <c r="AY954" s="12"/>
      <c r="AZ954" s="12"/>
      <c r="BA954" s="12"/>
      <c r="BB954" s="12"/>
      <c r="BC954" s="12"/>
      <c r="BD954" s="12"/>
      <c r="BE954" s="12"/>
      <c r="BF954" s="12"/>
      <c r="BG954" s="12"/>
      <c r="BH954" s="12"/>
      <c r="BI954" s="12"/>
      <c r="BJ954" s="12"/>
      <c r="BK954" s="12"/>
      <c r="BL954" s="12"/>
      <c r="BM954" s="12"/>
      <c r="BN954" s="12"/>
      <c r="BO954" s="12"/>
      <c r="BP954" s="12"/>
      <c r="BQ954" s="12"/>
      <c r="BR954" s="12"/>
      <c r="BS954" s="12"/>
      <c r="BT954" s="12"/>
      <c r="BU954" s="12"/>
      <c r="BV954" s="12"/>
      <c r="BW954" s="12"/>
      <c r="BX954" s="12"/>
      <c r="BY954" s="12"/>
      <c r="BZ954" s="12"/>
      <c r="CA954" s="12"/>
      <c r="CB954" s="12"/>
      <c r="CC954" s="12"/>
      <c r="CD954" s="12"/>
      <c r="CE954" s="12"/>
      <c r="CF954" s="12"/>
      <c r="CG954" s="12"/>
      <c r="CH954" s="12"/>
      <c r="CI954" s="12"/>
      <c r="CJ954" s="12"/>
      <c r="CK954" s="12"/>
      <c r="CL954" s="12"/>
      <c r="CM954" s="12"/>
      <c r="CN954" s="12"/>
      <c r="CO954" s="12"/>
      <c r="CP954" s="12"/>
      <c r="CQ954" s="12"/>
      <c r="CR954" s="12"/>
      <c r="CS954" s="12"/>
      <c r="CT954" s="12"/>
      <c r="CU954" s="12"/>
      <c r="CV954" s="12"/>
      <c r="CW954" s="12"/>
      <c r="CX954" s="12"/>
      <c r="CY954" s="12"/>
      <c r="CZ954" s="12"/>
      <c r="DA954" s="12"/>
      <c r="DB954" s="12"/>
      <c r="DC954" s="12"/>
      <c r="DD954" s="12"/>
      <c r="DE954" s="12"/>
      <c r="DF954" s="12"/>
      <c r="DG954" s="12"/>
      <c r="DH954" s="12"/>
      <c r="DI954" s="12"/>
      <c r="DJ954" s="12"/>
      <c r="DK954" s="12"/>
      <c r="DL954" s="12"/>
      <c r="DM954" s="12"/>
      <c r="DN954" s="12"/>
      <c r="DO954" s="12"/>
      <c r="DP954" s="12"/>
      <c r="DQ954" s="12"/>
      <c r="DR954" s="12"/>
      <c r="DS954" s="12"/>
      <c r="DT954" s="12"/>
      <c r="DU954" s="12"/>
      <c r="DV954" s="12"/>
      <c r="DW954" s="12"/>
      <c r="DX954" s="12"/>
      <c r="DY954" s="12"/>
      <c r="EE954" s="33"/>
    </row>
    <row r="955" spans="2:136" x14ac:dyDescent="0.3">
      <c r="B955" s="2" t="str">
        <f>Product!$M$2</f>
        <v>Phase 4</v>
      </c>
      <c r="C955" s="2" t="str">
        <f>Product!$M$3</f>
        <v>50' Wide</v>
      </c>
      <c r="D955" s="129">
        <f>SUMIFS(INDEX(Product!$B$2:$U$97, MATCH(D941, Product!$B$2:$B$97, 0), ), Product!$B$2:$U$2, $B955, Product!$B$3:$U$3, $C955)</f>
        <v>-15000</v>
      </c>
      <c r="E955" s="128">
        <f>SUMIFS(INDEX(Product!$B$2:$U$97, MATCH(E941, Product!$B$2:$B$97, 0), ), Product!$B$2:$U$2, $B955, Product!$B$3:$U$3, $C955)</f>
        <v>30</v>
      </c>
      <c r="F955" s="128"/>
      <c r="G955" s="11">
        <f>SUM(H955:DZ955)</f>
        <v>-832500</v>
      </c>
      <c r="I955" s="12">
        <f t="shared" ref="I955:AN955" si="2176">$D955*(1-I199/$E955)</f>
        <v>-15000</v>
      </c>
      <c r="J955" s="12">
        <f t="shared" si="2176"/>
        <v>-15000</v>
      </c>
      <c r="K955" s="12">
        <f t="shared" si="2176"/>
        <v>-15000</v>
      </c>
      <c r="L955" s="12">
        <f t="shared" si="2176"/>
        <v>-15000</v>
      </c>
      <c r="M955" s="12">
        <f t="shared" si="2176"/>
        <v>-15000</v>
      </c>
      <c r="N955" s="12">
        <f t="shared" si="2176"/>
        <v>-15000</v>
      </c>
      <c r="O955" s="12">
        <f t="shared" si="2176"/>
        <v>-15000</v>
      </c>
      <c r="P955" s="12">
        <f t="shared" si="2176"/>
        <v>-15000</v>
      </c>
      <c r="Q955" s="12">
        <f t="shared" si="2176"/>
        <v>-15000</v>
      </c>
      <c r="R955" s="12">
        <f t="shared" si="2176"/>
        <v>-15000</v>
      </c>
      <c r="S955" s="12">
        <f t="shared" si="2176"/>
        <v>-15000</v>
      </c>
      <c r="T955" s="12">
        <f t="shared" si="2176"/>
        <v>-15000</v>
      </c>
      <c r="U955" s="12">
        <f t="shared" si="2176"/>
        <v>-15000</v>
      </c>
      <c r="V955" s="12">
        <f t="shared" si="2176"/>
        <v>-15000</v>
      </c>
      <c r="W955" s="12">
        <f t="shared" si="2176"/>
        <v>-15000</v>
      </c>
      <c r="X955" s="12">
        <f t="shared" si="2176"/>
        <v>-15000</v>
      </c>
      <c r="Y955" s="12">
        <f t="shared" si="2176"/>
        <v>-15000</v>
      </c>
      <c r="Z955" s="12">
        <f t="shared" si="2176"/>
        <v>-15000</v>
      </c>
      <c r="AA955" s="12">
        <f t="shared" si="2176"/>
        <v>-15000</v>
      </c>
      <c r="AB955" s="12">
        <f t="shared" si="2176"/>
        <v>-15000</v>
      </c>
      <c r="AC955" s="12">
        <f t="shared" si="2176"/>
        <v>-15000</v>
      </c>
      <c r="AD955" s="12">
        <f t="shared" si="2176"/>
        <v>-15000</v>
      </c>
      <c r="AE955" s="12">
        <f t="shared" si="2176"/>
        <v>-15000</v>
      </c>
      <c r="AF955" s="12">
        <f t="shared" si="2176"/>
        <v>-15000</v>
      </c>
      <c r="AG955" s="12">
        <f t="shared" si="2176"/>
        <v>-15000</v>
      </c>
      <c r="AH955" s="12">
        <f t="shared" si="2176"/>
        <v>-15000</v>
      </c>
      <c r="AI955" s="12">
        <f t="shared" si="2176"/>
        <v>-15000</v>
      </c>
      <c r="AJ955" s="12">
        <f t="shared" si="2176"/>
        <v>-15000</v>
      </c>
      <c r="AK955" s="12">
        <f t="shared" si="2176"/>
        <v>-15000</v>
      </c>
      <c r="AL955" s="12">
        <f t="shared" si="2176"/>
        <v>-15000</v>
      </c>
      <c r="AM955" s="12">
        <f t="shared" si="2176"/>
        <v>-15000</v>
      </c>
      <c r="AN955" s="12">
        <f t="shared" si="2176"/>
        <v>-15000</v>
      </c>
      <c r="AO955" s="12">
        <f t="shared" ref="AO955:BT955" si="2177">$D955*(1-AO199/$E955)</f>
        <v>-15000</v>
      </c>
      <c r="AP955" s="12">
        <f t="shared" si="2177"/>
        <v>-15000</v>
      </c>
      <c r="AQ955" s="12">
        <f t="shared" si="2177"/>
        <v>-15000</v>
      </c>
      <c r="AR955" s="12">
        <f t="shared" si="2177"/>
        <v>-15000</v>
      </c>
      <c r="AS955" s="12">
        <f t="shared" si="2177"/>
        <v>-15000</v>
      </c>
      <c r="AT955" s="12">
        <f t="shared" si="2177"/>
        <v>-15000</v>
      </c>
      <c r="AU955" s="12">
        <f t="shared" si="2177"/>
        <v>-15000</v>
      </c>
      <c r="AV955" s="12">
        <f t="shared" si="2177"/>
        <v>-15000</v>
      </c>
      <c r="AW955" s="12">
        <f t="shared" si="2177"/>
        <v>-15000</v>
      </c>
      <c r="AX955" s="12">
        <f t="shared" si="2177"/>
        <v>-15000</v>
      </c>
      <c r="AY955" s="12">
        <f t="shared" si="2177"/>
        <v>-15000</v>
      </c>
      <c r="AZ955" s="12">
        <f t="shared" si="2177"/>
        <v>-15000</v>
      </c>
      <c r="BA955" s="12">
        <f t="shared" si="2177"/>
        <v>-15000</v>
      </c>
      <c r="BB955" s="12">
        <f t="shared" si="2177"/>
        <v>-15000</v>
      </c>
      <c r="BC955" s="12">
        <f t="shared" si="2177"/>
        <v>-15000</v>
      </c>
      <c r="BD955" s="12">
        <f t="shared" si="2177"/>
        <v>-15000</v>
      </c>
      <c r="BE955" s="12">
        <f t="shared" si="2177"/>
        <v>-15000</v>
      </c>
      <c r="BF955" s="12">
        <f t="shared" si="2177"/>
        <v>-15000</v>
      </c>
      <c r="BG955" s="12">
        <f t="shared" si="2177"/>
        <v>-13750</v>
      </c>
      <c r="BH955" s="12">
        <f t="shared" si="2177"/>
        <v>-12500</v>
      </c>
      <c r="BI955" s="12">
        <f t="shared" si="2177"/>
        <v>-11250</v>
      </c>
      <c r="BJ955" s="12">
        <f t="shared" si="2177"/>
        <v>-10000.000000000002</v>
      </c>
      <c r="BK955" s="12">
        <f t="shared" si="2177"/>
        <v>-8749.9999999999982</v>
      </c>
      <c r="BL955" s="12">
        <f t="shared" si="2177"/>
        <v>-7500</v>
      </c>
      <c r="BM955" s="12">
        <f t="shared" si="2177"/>
        <v>-6249.9999999999991</v>
      </c>
      <c r="BN955" s="12">
        <f t="shared" si="2177"/>
        <v>-5000.0000000000009</v>
      </c>
      <c r="BO955" s="12">
        <f t="shared" si="2177"/>
        <v>-3750</v>
      </c>
      <c r="BP955" s="12">
        <f t="shared" si="2177"/>
        <v>-2499.9999999999995</v>
      </c>
      <c r="BQ955" s="12">
        <f t="shared" si="2177"/>
        <v>-1250.0000000000005</v>
      </c>
      <c r="BR955" s="12">
        <f t="shared" si="2177"/>
        <v>0</v>
      </c>
      <c r="BS955" s="12">
        <f t="shared" si="2177"/>
        <v>0</v>
      </c>
      <c r="BT955" s="12">
        <f t="shared" si="2177"/>
        <v>0</v>
      </c>
      <c r="BU955" s="12">
        <f t="shared" ref="BU955:CZ955" si="2178">$D955*(1-BU199/$E955)</f>
        <v>0</v>
      </c>
      <c r="BV955" s="12">
        <f t="shared" si="2178"/>
        <v>0</v>
      </c>
      <c r="BW955" s="12">
        <f t="shared" si="2178"/>
        <v>0</v>
      </c>
      <c r="BX955" s="12">
        <f t="shared" si="2178"/>
        <v>0</v>
      </c>
      <c r="BY955" s="12">
        <f t="shared" si="2178"/>
        <v>0</v>
      </c>
      <c r="BZ955" s="12">
        <f t="shared" si="2178"/>
        <v>0</v>
      </c>
      <c r="CA955" s="12">
        <f t="shared" si="2178"/>
        <v>0</v>
      </c>
      <c r="CB955" s="12">
        <f t="shared" si="2178"/>
        <v>0</v>
      </c>
      <c r="CC955" s="12">
        <f t="shared" si="2178"/>
        <v>0</v>
      </c>
      <c r="CD955" s="12">
        <f t="shared" si="2178"/>
        <v>0</v>
      </c>
      <c r="CE955" s="12">
        <f t="shared" si="2178"/>
        <v>0</v>
      </c>
      <c r="CF955" s="12">
        <f t="shared" si="2178"/>
        <v>0</v>
      </c>
      <c r="CG955" s="12">
        <f t="shared" si="2178"/>
        <v>0</v>
      </c>
      <c r="CH955" s="12">
        <f t="shared" si="2178"/>
        <v>0</v>
      </c>
      <c r="CI955" s="12">
        <f t="shared" si="2178"/>
        <v>0</v>
      </c>
      <c r="CJ955" s="12">
        <f t="shared" si="2178"/>
        <v>0</v>
      </c>
      <c r="CK955" s="12">
        <f t="shared" si="2178"/>
        <v>0</v>
      </c>
      <c r="CL955" s="12">
        <f t="shared" si="2178"/>
        <v>0</v>
      </c>
      <c r="CM955" s="12">
        <f t="shared" si="2178"/>
        <v>0</v>
      </c>
      <c r="CN955" s="12">
        <f t="shared" si="2178"/>
        <v>0</v>
      </c>
      <c r="CO955" s="12">
        <f t="shared" si="2178"/>
        <v>0</v>
      </c>
      <c r="CP955" s="12">
        <f t="shared" si="2178"/>
        <v>0</v>
      </c>
      <c r="CQ955" s="12">
        <f t="shared" si="2178"/>
        <v>0</v>
      </c>
      <c r="CR955" s="12">
        <f t="shared" si="2178"/>
        <v>0</v>
      </c>
      <c r="CS955" s="12">
        <f t="shared" si="2178"/>
        <v>0</v>
      </c>
      <c r="CT955" s="12">
        <f t="shared" si="2178"/>
        <v>0</v>
      </c>
      <c r="CU955" s="12">
        <f t="shared" si="2178"/>
        <v>0</v>
      </c>
      <c r="CV955" s="12">
        <f t="shared" si="2178"/>
        <v>0</v>
      </c>
      <c r="CW955" s="12">
        <f t="shared" si="2178"/>
        <v>0</v>
      </c>
      <c r="CX955" s="12">
        <f t="shared" si="2178"/>
        <v>0</v>
      </c>
      <c r="CY955" s="12">
        <f t="shared" si="2178"/>
        <v>0</v>
      </c>
      <c r="CZ955" s="12">
        <f t="shared" si="2178"/>
        <v>0</v>
      </c>
      <c r="DA955" s="12">
        <f t="shared" ref="DA955:DY955" si="2179">$D955*(1-DA199/$E955)</f>
        <v>0</v>
      </c>
      <c r="DB955" s="12">
        <f t="shared" si="2179"/>
        <v>0</v>
      </c>
      <c r="DC955" s="12">
        <f t="shared" si="2179"/>
        <v>0</v>
      </c>
      <c r="DD955" s="12">
        <f t="shared" si="2179"/>
        <v>0</v>
      </c>
      <c r="DE955" s="12">
        <f t="shared" si="2179"/>
        <v>0</v>
      </c>
      <c r="DF955" s="12">
        <f t="shared" si="2179"/>
        <v>0</v>
      </c>
      <c r="DG955" s="12">
        <f t="shared" si="2179"/>
        <v>0</v>
      </c>
      <c r="DH955" s="12">
        <f t="shared" si="2179"/>
        <v>0</v>
      </c>
      <c r="DI955" s="12">
        <f t="shared" si="2179"/>
        <v>0</v>
      </c>
      <c r="DJ955" s="12">
        <f t="shared" si="2179"/>
        <v>0</v>
      </c>
      <c r="DK955" s="12">
        <f t="shared" si="2179"/>
        <v>0</v>
      </c>
      <c r="DL955" s="12">
        <f t="shared" si="2179"/>
        <v>0</v>
      </c>
      <c r="DM955" s="12">
        <f t="shared" si="2179"/>
        <v>0</v>
      </c>
      <c r="DN955" s="12">
        <f t="shared" si="2179"/>
        <v>0</v>
      </c>
      <c r="DO955" s="12">
        <f t="shared" si="2179"/>
        <v>0</v>
      </c>
      <c r="DP955" s="12">
        <f t="shared" si="2179"/>
        <v>0</v>
      </c>
      <c r="DQ955" s="12">
        <f t="shared" si="2179"/>
        <v>0</v>
      </c>
      <c r="DR955" s="12">
        <f t="shared" si="2179"/>
        <v>0</v>
      </c>
      <c r="DS955" s="12">
        <f t="shared" si="2179"/>
        <v>0</v>
      </c>
      <c r="DT955" s="12">
        <f t="shared" si="2179"/>
        <v>0</v>
      </c>
      <c r="DU955" s="12">
        <f t="shared" si="2179"/>
        <v>0</v>
      </c>
      <c r="DV955" s="12">
        <f t="shared" si="2179"/>
        <v>0</v>
      </c>
      <c r="DW955" s="12">
        <f t="shared" si="2179"/>
        <v>0</v>
      </c>
      <c r="DX955" s="12">
        <f t="shared" si="2179"/>
        <v>0</v>
      </c>
      <c r="DY955" s="12">
        <f t="shared" si="2179"/>
        <v>0</v>
      </c>
      <c r="EB955" s="116">
        <f t="shared" si="2141"/>
        <v>954</v>
      </c>
      <c r="EC955" s="2" t="str">
        <f t="shared" ref="EC955:EC957" si="2180">B955</f>
        <v>Phase 4</v>
      </c>
      <c r="ED955" s="2" t="str">
        <f t="shared" ref="ED955:ED957" si="2181">C955</f>
        <v>50' Wide</v>
      </c>
      <c r="EE955" s="33" t="str">
        <f>EE963</f>
        <v>*</v>
      </c>
      <c r="EF955" s="2" t="str">
        <f>EF963</f>
        <v>HOA Dues / Fees</v>
      </c>
    </row>
    <row r="956" spans="2:136" x14ac:dyDescent="0.3">
      <c r="B956" s="2" t="str">
        <f>Product!$N$2</f>
        <v>Phase 4</v>
      </c>
      <c r="C956" s="2" t="str">
        <f>Product!$N$3</f>
        <v>60' Wide</v>
      </c>
      <c r="D956" s="129">
        <f>SUMIFS(INDEX(Product!$B$2:$U$97, MATCH(D941, Product!$B$2:$B$97, 0), ), Product!$B$2:$U$2, $B956, Product!$B$3:$U$3, $C956)</f>
        <v>-15000</v>
      </c>
      <c r="E956" s="128">
        <f>SUMIFS(INDEX(Product!$B$2:$U$97, MATCH(E941, Product!$B$2:$B$97, 0), ), Product!$B$2:$U$2, $B956, Product!$B$3:$U$3, $C956)</f>
        <v>30</v>
      </c>
      <c r="F956" s="128"/>
      <c r="G956" s="11">
        <f>SUM(H956:DZ956)</f>
        <v>-832500</v>
      </c>
      <c r="I956" s="12">
        <f t="shared" ref="I956:AN956" si="2182">$D956*(1-I200/$E956)</f>
        <v>-15000</v>
      </c>
      <c r="J956" s="12">
        <f t="shared" si="2182"/>
        <v>-15000</v>
      </c>
      <c r="K956" s="12">
        <f t="shared" si="2182"/>
        <v>-15000</v>
      </c>
      <c r="L956" s="12">
        <f t="shared" si="2182"/>
        <v>-15000</v>
      </c>
      <c r="M956" s="12">
        <f t="shared" si="2182"/>
        <v>-15000</v>
      </c>
      <c r="N956" s="12">
        <f t="shared" si="2182"/>
        <v>-15000</v>
      </c>
      <c r="O956" s="12">
        <f t="shared" si="2182"/>
        <v>-15000</v>
      </c>
      <c r="P956" s="12">
        <f t="shared" si="2182"/>
        <v>-15000</v>
      </c>
      <c r="Q956" s="12">
        <f t="shared" si="2182"/>
        <v>-15000</v>
      </c>
      <c r="R956" s="12">
        <f t="shared" si="2182"/>
        <v>-15000</v>
      </c>
      <c r="S956" s="12">
        <f t="shared" si="2182"/>
        <v>-15000</v>
      </c>
      <c r="T956" s="12">
        <f t="shared" si="2182"/>
        <v>-15000</v>
      </c>
      <c r="U956" s="12">
        <f t="shared" si="2182"/>
        <v>-15000</v>
      </c>
      <c r="V956" s="12">
        <f t="shared" si="2182"/>
        <v>-15000</v>
      </c>
      <c r="W956" s="12">
        <f t="shared" si="2182"/>
        <v>-15000</v>
      </c>
      <c r="X956" s="12">
        <f t="shared" si="2182"/>
        <v>-15000</v>
      </c>
      <c r="Y956" s="12">
        <f t="shared" si="2182"/>
        <v>-15000</v>
      </c>
      <c r="Z956" s="12">
        <f t="shared" si="2182"/>
        <v>-15000</v>
      </c>
      <c r="AA956" s="12">
        <f t="shared" si="2182"/>
        <v>-15000</v>
      </c>
      <c r="AB956" s="12">
        <f t="shared" si="2182"/>
        <v>-15000</v>
      </c>
      <c r="AC956" s="12">
        <f t="shared" si="2182"/>
        <v>-15000</v>
      </c>
      <c r="AD956" s="12">
        <f t="shared" si="2182"/>
        <v>-15000</v>
      </c>
      <c r="AE956" s="12">
        <f t="shared" si="2182"/>
        <v>-15000</v>
      </c>
      <c r="AF956" s="12">
        <f t="shared" si="2182"/>
        <v>-15000</v>
      </c>
      <c r="AG956" s="12">
        <f t="shared" si="2182"/>
        <v>-15000</v>
      </c>
      <c r="AH956" s="12">
        <f t="shared" si="2182"/>
        <v>-15000</v>
      </c>
      <c r="AI956" s="12">
        <f t="shared" si="2182"/>
        <v>-15000</v>
      </c>
      <c r="AJ956" s="12">
        <f t="shared" si="2182"/>
        <v>-15000</v>
      </c>
      <c r="AK956" s="12">
        <f t="shared" si="2182"/>
        <v>-15000</v>
      </c>
      <c r="AL956" s="12">
        <f t="shared" si="2182"/>
        <v>-15000</v>
      </c>
      <c r="AM956" s="12">
        <f t="shared" si="2182"/>
        <v>-15000</v>
      </c>
      <c r="AN956" s="12">
        <f t="shared" si="2182"/>
        <v>-15000</v>
      </c>
      <c r="AO956" s="12">
        <f t="shared" ref="AO956:BT956" si="2183">$D956*(1-AO200/$E956)</f>
        <v>-15000</v>
      </c>
      <c r="AP956" s="12">
        <f t="shared" si="2183"/>
        <v>-15000</v>
      </c>
      <c r="AQ956" s="12">
        <f t="shared" si="2183"/>
        <v>-15000</v>
      </c>
      <c r="AR956" s="12">
        <f t="shared" si="2183"/>
        <v>-15000</v>
      </c>
      <c r="AS956" s="12">
        <f t="shared" si="2183"/>
        <v>-15000</v>
      </c>
      <c r="AT956" s="12">
        <f t="shared" si="2183"/>
        <v>-15000</v>
      </c>
      <c r="AU956" s="12">
        <f t="shared" si="2183"/>
        <v>-15000</v>
      </c>
      <c r="AV956" s="12">
        <f t="shared" si="2183"/>
        <v>-15000</v>
      </c>
      <c r="AW956" s="12">
        <f t="shared" si="2183"/>
        <v>-15000</v>
      </c>
      <c r="AX956" s="12">
        <f t="shared" si="2183"/>
        <v>-15000</v>
      </c>
      <c r="AY956" s="12">
        <f t="shared" si="2183"/>
        <v>-15000</v>
      </c>
      <c r="AZ956" s="12">
        <f t="shared" si="2183"/>
        <v>-15000</v>
      </c>
      <c r="BA956" s="12">
        <f t="shared" si="2183"/>
        <v>-15000</v>
      </c>
      <c r="BB956" s="12">
        <f t="shared" si="2183"/>
        <v>-15000</v>
      </c>
      <c r="BC956" s="12">
        <f t="shared" si="2183"/>
        <v>-15000</v>
      </c>
      <c r="BD956" s="12">
        <f t="shared" si="2183"/>
        <v>-15000</v>
      </c>
      <c r="BE956" s="12">
        <f t="shared" si="2183"/>
        <v>-15000</v>
      </c>
      <c r="BF956" s="12">
        <f t="shared" si="2183"/>
        <v>-15000</v>
      </c>
      <c r="BG956" s="12">
        <f t="shared" si="2183"/>
        <v>-13750</v>
      </c>
      <c r="BH956" s="12">
        <f t="shared" si="2183"/>
        <v>-12500</v>
      </c>
      <c r="BI956" s="12">
        <f t="shared" si="2183"/>
        <v>-11250</v>
      </c>
      <c r="BJ956" s="12">
        <f t="shared" si="2183"/>
        <v>-10000.000000000002</v>
      </c>
      <c r="BK956" s="12">
        <f t="shared" si="2183"/>
        <v>-8749.9999999999982</v>
      </c>
      <c r="BL956" s="12">
        <f t="shared" si="2183"/>
        <v>-7500</v>
      </c>
      <c r="BM956" s="12">
        <f t="shared" si="2183"/>
        <v>-6249.9999999999991</v>
      </c>
      <c r="BN956" s="12">
        <f t="shared" si="2183"/>
        <v>-5000.0000000000009</v>
      </c>
      <c r="BO956" s="12">
        <f t="shared" si="2183"/>
        <v>-3750</v>
      </c>
      <c r="BP956" s="12">
        <f t="shared" si="2183"/>
        <v>-2499.9999999999995</v>
      </c>
      <c r="BQ956" s="12">
        <f t="shared" si="2183"/>
        <v>-1250.0000000000005</v>
      </c>
      <c r="BR956" s="12">
        <f t="shared" si="2183"/>
        <v>0</v>
      </c>
      <c r="BS956" s="12">
        <f t="shared" si="2183"/>
        <v>0</v>
      </c>
      <c r="BT956" s="12">
        <f t="shared" si="2183"/>
        <v>0</v>
      </c>
      <c r="BU956" s="12">
        <f t="shared" ref="BU956:CZ956" si="2184">$D956*(1-BU200/$E956)</f>
        <v>0</v>
      </c>
      <c r="BV956" s="12">
        <f t="shared" si="2184"/>
        <v>0</v>
      </c>
      <c r="BW956" s="12">
        <f t="shared" si="2184"/>
        <v>0</v>
      </c>
      <c r="BX956" s="12">
        <f t="shared" si="2184"/>
        <v>0</v>
      </c>
      <c r="BY956" s="12">
        <f t="shared" si="2184"/>
        <v>0</v>
      </c>
      <c r="BZ956" s="12">
        <f t="shared" si="2184"/>
        <v>0</v>
      </c>
      <c r="CA956" s="12">
        <f t="shared" si="2184"/>
        <v>0</v>
      </c>
      <c r="CB956" s="12">
        <f t="shared" si="2184"/>
        <v>0</v>
      </c>
      <c r="CC956" s="12">
        <f t="shared" si="2184"/>
        <v>0</v>
      </c>
      <c r="CD956" s="12">
        <f t="shared" si="2184"/>
        <v>0</v>
      </c>
      <c r="CE956" s="12">
        <f t="shared" si="2184"/>
        <v>0</v>
      </c>
      <c r="CF956" s="12">
        <f t="shared" si="2184"/>
        <v>0</v>
      </c>
      <c r="CG956" s="12">
        <f t="shared" si="2184"/>
        <v>0</v>
      </c>
      <c r="CH956" s="12">
        <f t="shared" si="2184"/>
        <v>0</v>
      </c>
      <c r="CI956" s="12">
        <f t="shared" si="2184"/>
        <v>0</v>
      </c>
      <c r="CJ956" s="12">
        <f t="shared" si="2184"/>
        <v>0</v>
      </c>
      <c r="CK956" s="12">
        <f t="shared" si="2184"/>
        <v>0</v>
      </c>
      <c r="CL956" s="12">
        <f t="shared" si="2184"/>
        <v>0</v>
      </c>
      <c r="CM956" s="12">
        <f t="shared" si="2184"/>
        <v>0</v>
      </c>
      <c r="CN956" s="12">
        <f t="shared" si="2184"/>
        <v>0</v>
      </c>
      <c r="CO956" s="12">
        <f t="shared" si="2184"/>
        <v>0</v>
      </c>
      <c r="CP956" s="12">
        <f t="shared" si="2184"/>
        <v>0</v>
      </c>
      <c r="CQ956" s="12">
        <f t="shared" si="2184"/>
        <v>0</v>
      </c>
      <c r="CR956" s="12">
        <f t="shared" si="2184"/>
        <v>0</v>
      </c>
      <c r="CS956" s="12">
        <f t="shared" si="2184"/>
        <v>0</v>
      </c>
      <c r="CT956" s="12">
        <f t="shared" si="2184"/>
        <v>0</v>
      </c>
      <c r="CU956" s="12">
        <f t="shared" si="2184"/>
        <v>0</v>
      </c>
      <c r="CV956" s="12">
        <f t="shared" si="2184"/>
        <v>0</v>
      </c>
      <c r="CW956" s="12">
        <f t="shared" si="2184"/>
        <v>0</v>
      </c>
      <c r="CX956" s="12">
        <f t="shared" si="2184"/>
        <v>0</v>
      </c>
      <c r="CY956" s="12">
        <f t="shared" si="2184"/>
        <v>0</v>
      </c>
      <c r="CZ956" s="12">
        <f t="shared" si="2184"/>
        <v>0</v>
      </c>
      <c r="DA956" s="12">
        <f t="shared" ref="DA956:DY956" si="2185">$D956*(1-DA200/$E956)</f>
        <v>0</v>
      </c>
      <c r="DB956" s="12">
        <f t="shared" si="2185"/>
        <v>0</v>
      </c>
      <c r="DC956" s="12">
        <f t="shared" si="2185"/>
        <v>0</v>
      </c>
      <c r="DD956" s="12">
        <f t="shared" si="2185"/>
        <v>0</v>
      </c>
      <c r="DE956" s="12">
        <f t="shared" si="2185"/>
        <v>0</v>
      </c>
      <c r="DF956" s="12">
        <f t="shared" si="2185"/>
        <v>0</v>
      </c>
      <c r="DG956" s="12">
        <f t="shared" si="2185"/>
        <v>0</v>
      </c>
      <c r="DH956" s="12">
        <f t="shared" si="2185"/>
        <v>0</v>
      </c>
      <c r="DI956" s="12">
        <f t="shared" si="2185"/>
        <v>0</v>
      </c>
      <c r="DJ956" s="12">
        <f t="shared" si="2185"/>
        <v>0</v>
      </c>
      <c r="DK956" s="12">
        <f t="shared" si="2185"/>
        <v>0</v>
      </c>
      <c r="DL956" s="12">
        <f t="shared" si="2185"/>
        <v>0</v>
      </c>
      <c r="DM956" s="12">
        <f t="shared" si="2185"/>
        <v>0</v>
      </c>
      <c r="DN956" s="12">
        <f t="shared" si="2185"/>
        <v>0</v>
      </c>
      <c r="DO956" s="12">
        <f t="shared" si="2185"/>
        <v>0</v>
      </c>
      <c r="DP956" s="12">
        <f t="shared" si="2185"/>
        <v>0</v>
      </c>
      <c r="DQ956" s="12">
        <f t="shared" si="2185"/>
        <v>0</v>
      </c>
      <c r="DR956" s="12">
        <f t="shared" si="2185"/>
        <v>0</v>
      </c>
      <c r="DS956" s="12">
        <f t="shared" si="2185"/>
        <v>0</v>
      </c>
      <c r="DT956" s="12">
        <f t="shared" si="2185"/>
        <v>0</v>
      </c>
      <c r="DU956" s="12">
        <f t="shared" si="2185"/>
        <v>0</v>
      </c>
      <c r="DV956" s="12">
        <f t="shared" si="2185"/>
        <v>0</v>
      </c>
      <c r="DW956" s="12">
        <f t="shared" si="2185"/>
        <v>0</v>
      </c>
      <c r="DX956" s="12">
        <f t="shared" si="2185"/>
        <v>0</v>
      </c>
      <c r="DY956" s="12">
        <f t="shared" si="2185"/>
        <v>0</v>
      </c>
      <c r="EB956" s="116">
        <f t="shared" si="2141"/>
        <v>955</v>
      </c>
      <c r="EC956" s="2" t="str">
        <f t="shared" si="2180"/>
        <v>Phase 4</v>
      </c>
      <c r="ED956" s="2" t="str">
        <f t="shared" si="2181"/>
        <v>60' Wide</v>
      </c>
      <c r="EE956" s="33" t="str">
        <f>EE963</f>
        <v>*</v>
      </c>
      <c r="EF956" s="2" t="str">
        <f>EF963</f>
        <v>HOA Dues / Fees</v>
      </c>
    </row>
    <row r="957" spans="2:136" x14ac:dyDescent="0.3">
      <c r="B957" s="2" t="str">
        <f>Product!$O$2</f>
        <v>Phase 4</v>
      </c>
      <c r="C957" s="2" t="str">
        <f>Product!$O$3</f>
        <v>75' Wide</v>
      </c>
      <c r="D957" s="129">
        <f>SUMIFS(INDEX(Product!$B$2:$U$97, MATCH(D941, Product!$B$2:$B$97, 0), ), Product!$B$2:$U$2, $B957, Product!$B$3:$U$3, $C957)</f>
        <v>-10000</v>
      </c>
      <c r="E957" s="128">
        <f>SUMIFS(INDEX(Product!$B$2:$U$97, MATCH(E941, Product!$B$2:$B$97, 0), ), Product!$B$2:$U$2, $B957, Product!$B$3:$U$3, $C957)</f>
        <v>20</v>
      </c>
      <c r="F957" s="128"/>
      <c r="G957" s="11">
        <f>SUM(H957:DZ957)</f>
        <v>-555000</v>
      </c>
      <c r="I957" s="12">
        <f t="shared" ref="I957:AN957" si="2186">$D957*(1-I201/$E957)</f>
        <v>-10000</v>
      </c>
      <c r="J957" s="12">
        <f t="shared" si="2186"/>
        <v>-10000</v>
      </c>
      <c r="K957" s="12">
        <f t="shared" si="2186"/>
        <v>-10000</v>
      </c>
      <c r="L957" s="12">
        <f t="shared" si="2186"/>
        <v>-10000</v>
      </c>
      <c r="M957" s="12">
        <f t="shared" si="2186"/>
        <v>-10000</v>
      </c>
      <c r="N957" s="12">
        <f t="shared" si="2186"/>
        <v>-10000</v>
      </c>
      <c r="O957" s="12">
        <f t="shared" si="2186"/>
        <v>-10000</v>
      </c>
      <c r="P957" s="12">
        <f t="shared" si="2186"/>
        <v>-10000</v>
      </c>
      <c r="Q957" s="12">
        <f t="shared" si="2186"/>
        <v>-10000</v>
      </c>
      <c r="R957" s="12">
        <f t="shared" si="2186"/>
        <v>-10000</v>
      </c>
      <c r="S957" s="12">
        <f t="shared" si="2186"/>
        <v>-10000</v>
      </c>
      <c r="T957" s="12">
        <f t="shared" si="2186"/>
        <v>-10000</v>
      </c>
      <c r="U957" s="12">
        <f t="shared" si="2186"/>
        <v>-10000</v>
      </c>
      <c r="V957" s="12">
        <f t="shared" si="2186"/>
        <v>-10000</v>
      </c>
      <c r="W957" s="12">
        <f t="shared" si="2186"/>
        <v>-10000</v>
      </c>
      <c r="X957" s="12">
        <f t="shared" si="2186"/>
        <v>-10000</v>
      </c>
      <c r="Y957" s="12">
        <f t="shared" si="2186"/>
        <v>-10000</v>
      </c>
      <c r="Z957" s="12">
        <f t="shared" si="2186"/>
        <v>-10000</v>
      </c>
      <c r="AA957" s="12">
        <f t="shared" si="2186"/>
        <v>-10000</v>
      </c>
      <c r="AB957" s="12">
        <f t="shared" si="2186"/>
        <v>-10000</v>
      </c>
      <c r="AC957" s="12">
        <f t="shared" si="2186"/>
        <v>-10000</v>
      </c>
      <c r="AD957" s="12">
        <f t="shared" si="2186"/>
        <v>-10000</v>
      </c>
      <c r="AE957" s="12">
        <f t="shared" si="2186"/>
        <v>-10000</v>
      </c>
      <c r="AF957" s="12">
        <f t="shared" si="2186"/>
        <v>-10000</v>
      </c>
      <c r="AG957" s="12">
        <f t="shared" si="2186"/>
        <v>-10000</v>
      </c>
      <c r="AH957" s="12">
        <f t="shared" si="2186"/>
        <v>-10000</v>
      </c>
      <c r="AI957" s="12">
        <f t="shared" si="2186"/>
        <v>-10000</v>
      </c>
      <c r="AJ957" s="12">
        <f t="shared" si="2186"/>
        <v>-10000</v>
      </c>
      <c r="AK957" s="12">
        <f t="shared" si="2186"/>
        <v>-10000</v>
      </c>
      <c r="AL957" s="12">
        <f t="shared" si="2186"/>
        <v>-10000</v>
      </c>
      <c r="AM957" s="12">
        <f t="shared" si="2186"/>
        <v>-10000</v>
      </c>
      <c r="AN957" s="12">
        <f t="shared" si="2186"/>
        <v>-10000</v>
      </c>
      <c r="AO957" s="12">
        <f t="shared" ref="AO957:BT957" si="2187">$D957*(1-AO201/$E957)</f>
        <v>-10000</v>
      </c>
      <c r="AP957" s="12">
        <f t="shared" si="2187"/>
        <v>-10000</v>
      </c>
      <c r="AQ957" s="12">
        <f t="shared" si="2187"/>
        <v>-10000</v>
      </c>
      <c r="AR957" s="12">
        <f t="shared" si="2187"/>
        <v>-10000</v>
      </c>
      <c r="AS957" s="12">
        <f t="shared" si="2187"/>
        <v>-10000</v>
      </c>
      <c r="AT957" s="12">
        <f t="shared" si="2187"/>
        <v>-10000</v>
      </c>
      <c r="AU957" s="12">
        <f t="shared" si="2187"/>
        <v>-10000</v>
      </c>
      <c r="AV957" s="12">
        <f t="shared" si="2187"/>
        <v>-10000</v>
      </c>
      <c r="AW957" s="12">
        <f t="shared" si="2187"/>
        <v>-10000</v>
      </c>
      <c r="AX957" s="12">
        <f t="shared" si="2187"/>
        <v>-10000</v>
      </c>
      <c r="AY957" s="12">
        <f t="shared" si="2187"/>
        <v>-10000</v>
      </c>
      <c r="AZ957" s="12">
        <f t="shared" si="2187"/>
        <v>-10000</v>
      </c>
      <c r="BA957" s="12">
        <f t="shared" si="2187"/>
        <v>-10000</v>
      </c>
      <c r="BB957" s="12">
        <f t="shared" si="2187"/>
        <v>-10000</v>
      </c>
      <c r="BC957" s="12">
        <f t="shared" si="2187"/>
        <v>-10000</v>
      </c>
      <c r="BD957" s="12">
        <f t="shared" si="2187"/>
        <v>-10000</v>
      </c>
      <c r="BE957" s="12">
        <f t="shared" si="2187"/>
        <v>-10000</v>
      </c>
      <c r="BF957" s="12">
        <f t="shared" si="2187"/>
        <v>-10000</v>
      </c>
      <c r="BG957" s="12">
        <f t="shared" si="2187"/>
        <v>-9166.6666666666661</v>
      </c>
      <c r="BH957" s="12">
        <f t="shared" si="2187"/>
        <v>-8333.3333333333321</v>
      </c>
      <c r="BI957" s="12">
        <f t="shared" si="2187"/>
        <v>-7500</v>
      </c>
      <c r="BJ957" s="12">
        <f t="shared" si="2187"/>
        <v>-6666.6666666666661</v>
      </c>
      <c r="BK957" s="12">
        <f t="shared" si="2187"/>
        <v>-5833.333333333333</v>
      </c>
      <c r="BL957" s="12">
        <f t="shared" si="2187"/>
        <v>-5000</v>
      </c>
      <c r="BM957" s="12">
        <f t="shared" si="2187"/>
        <v>-4166.666666666667</v>
      </c>
      <c r="BN957" s="12">
        <f t="shared" si="2187"/>
        <v>-3333.3333333333335</v>
      </c>
      <c r="BO957" s="12">
        <f t="shared" si="2187"/>
        <v>-2500.0000000000009</v>
      </c>
      <c r="BP957" s="12">
        <f t="shared" si="2187"/>
        <v>-1666.6666666666674</v>
      </c>
      <c r="BQ957" s="12">
        <f t="shared" si="2187"/>
        <v>-833.33333333333371</v>
      </c>
      <c r="BR957" s="12">
        <f t="shared" si="2187"/>
        <v>0</v>
      </c>
      <c r="BS957" s="12">
        <f t="shared" si="2187"/>
        <v>0</v>
      </c>
      <c r="BT957" s="12">
        <f t="shared" si="2187"/>
        <v>0</v>
      </c>
      <c r="BU957" s="12">
        <f t="shared" ref="BU957:CZ957" si="2188">$D957*(1-BU201/$E957)</f>
        <v>0</v>
      </c>
      <c r="BV957" s="12">
        <f t="shared" si="2188"/>
        <v>0</v>
      </c>
      <c r="BW957" s="12">
        <f t="shared" si="2188"/>
        <v>0</v>
      </c>
      <c r="BX957" s="12">
        <f t="shared" si="2188"/>
        <v>0</v>
      </c>
      <c r="BY957" s="12">
        <f t="shared" si="2188"/>
        <v>0</v>
      </c>
      <c r="BZ957" s="12">
        <f t="shared" si="2188"/>
        <v>0</v>
      </c>
      <c r="CA957" s="12">
        <f t="shared" si="2188"/>
        <v>0</v>
      </c>
      <c r="CB957" s="12">
        <f t="shared" si="2188"/>
        <v>0</v>
      </c>
      <c r="CC957" s="12">
        <f t="shared" si="2188"/>
        <v>0</v>
      </c>
      <c r="CD957" s="12">
        <f t="shared" si="2188"/>
        <v>0</v>
      </c>
      <c r="CE957" s="12">
        <f t="shared" si="2188"/>
        <v>0</v>
      </c>
      <c r="CF957" s="12">
        <f t="shared" si="2188"/>
        <v>0</v>
      </c>
      <c r="CG957" s="12">
        <f t="shared" si="2188"/>
        <v>0</v>
      </c>
      <c r="CH957" s="12">
        <f t="shared" si="2188"/>
        <v>0</v>
      </c>
      <c r="CI957" s="12">
        <f t="shared" si="2188"/>
        <v>0</v>
      </c>
      <c r="CJ957" s="12">
        <f t="shared" si="2188"/>
        <v>0</v>
      </c>
      <c r="CK957" s="12">
        <f t="shared" si="2188"/>
        <v>0</v>
      </c>
      <c r="CL957" s="12">
        <f t="shared" si="2188"/>
        <v>0</v>
      </c>
      <c r="CM957" s="12">
        <f t="shared" si="2188"/>
        <v>0</v>
      </c>
      <c r="CN957" s="12">
        <f t="shared" si="2188"/>
        <v>0</v>
      </c>
      <c r="CO957" s="12">
        <f t="shared" si="2188"/>
        <v>0</v>
      </c>
      <c r="CP957" s="12">
        <f t="shared" si="2188"/>
        <v>0</v>
      </c>
      <c r="CQ957" s="12">
        <f t="shared" si="2188"/>
        <v>0</v>
      </c>
      <c r="CR957" s="12">
        <f t="shared" si="2188"/>
        <v>0</v>
      </c>
      <c r="CS957" s="12">
        <f t="shared" si="2188"/>
        <v>0</v>
      </c>
      <c r="CT957" s="12">
        <f t="shared" si="2188"/>
        <v>0</v>
      </c>
      <c r="CU957" s="12">
        <f t="shared" si="2188"/>
        <v>0</v>
      </c>
      <c r="CV957" s="12">
        <f t="shared" si="2188"/>
        <v>0</v>
      </c>
      <c r="CW957" s="12">
        <f t="shared" si="2188"/>
        <v>0</v>
      </c>
      <c r="CX957" s="12">
        <f t="shared" si="2188"/>
        <v>0</v>
      </c>
      <c r="CY957" s="12">
        <f t="shared" si="2188"/>
        <v>0</v>
      </c>
      <c r="CZ957" s="12">
        <f t="shared" si="2188"/>
        <v>0</v>
      </c>
      <c r="DA957" s="12">
        <f t="shared" ref="DA957:DY957" si="2189">$D957*(1-DA201/$E957)</f>
        <v>0</v>
      </c>
      <c r="DB957" s="12">
        <f t="shared" si="2189"/>
        <v>0</v>
      </c>
      <c r="DC957" s="12">
        <f t="shared" si="2189"/>
        <v>0</v>
      </c>
      <c r="DD957" s="12">
        <f t="shared" si="2189"/>
        <v>0</v>
      </c>
      <c r="DE957" s="12">
        <f t="shared" si="2189"/>
        <v>0</v>
      </c>
      <c r="DF957" s="12">
        <f t="shared" si="2189"/>
        <v>0</v>
      </c>
      <c r="DG957" s="12">
        <f t="shared" si="2189"/>
        <v>0</v>
      </c>
      <c r="DH957" s="12">
        <f t="shared" si="2189"/>
        <v>0</v>
      </c>
      <c r="DI957" s="12">
        <f t="shared" si="2189"/>
        <v>0</v>
      </c>
      <c r="DJ957" s="12">
        <f t="shared" si="2189"/>
        <v>0</v>
      </c>
      <c r="DK957" s="12">
        <f t="shared" si="2189"/>
        <v>0</v>
      </c>
      <c r="DL957" s="12">
        <f t="shared" si="2189"/>
        <v>0</v>
      </c>
      <c r="DM957" s="12">
        <f t="shared" si="2189"/>
        <v>0</v>
      </c>
      <c r="DN957" s="12">
        <f t="shared" si="2189"/>
        <v>0</v>
      </c>
      <c r="DO957" s="12">
        <f t="shared" si="2189"/>
        <v>0</v>
      </c>
      <c r="DP957" s="12">
        <f t="shared" si="2189"/>
        <v>0</v>
      </c>
      <c r="DQ957" s="12">
        <f t="shared" si="2189"/>
        <v>0</v>
      </c>
      <c r="DR957" s="12">
        <f t="shared" si="2189"/>
        <v>0</v>
      </c>
      <c r="DS957" s="12">
        <f t="shared" si="2189"/>
        <v>0</v>
      </c>
      <c r="DT957" s="12">
        <f t="shared" si="2189"/>
        <v>0</v>
      </c>
      <c r="DU957" s="12">
        <f t="shared" si="2189"/>
        <v>0</v>
      </c>
      <c r="DV957" s="12">
        <f t="shared" si="2189"/>
        <v>0</v>
      </c>
      <c r="DW957" s="12">
        <f t="shared" si="2189"/>
        <v>0</v>
      </c>
      <c r="DX957" s="12">
        <f t="shared" si="2189"/>
        <v>0</v>
      </c>
      <c r="DY957" s="12">
        <f t="shared" si="2189"/>
        <v>0</v>
      </c>
      <c r="EB957" s="116">
        <f t="shared" si="2141"/>
        <v>956</v>
      </c>
      <c r="EC957" s="2" t="str">
        <f t="shared" si="2180"/>
        <v>Phase 4</v>
      </c>
      <c r="ED957" s="2" t="str">
        <f t="shared" si="2181"/>
        <v>75' Wide</v>
      </c>
      <c r="EE957" s="33" t="str">
        <f>EE963</f>
        <v>*</v>
      </c>
      <c r="EF957" s="2" t="str">
        <f>EF963</f>
        <v>HOA Dues / Fees</v>
      </c>
    </row>
    <row r="958" spans="2:136" x14ac:dyDescent="0.3">
      <c r="D958" s="129"/>
      <c r="E958" s="128"/>
      <c r="F958" s="128"/>
      <c r="I958" s="12"/>
      <c r="J958" s="12"/>
      <c r="K958" s="12"/>
      <c r="L958" s="12"/>
      <c r="M958" s="12"/>
      <c r="N958" s="12"/>
      <c r="O958" s="12"/>
      <c r="P958" s="12"/>
      <c r="Q958" s="12"/>
      <c r="R958" s="12"/>
      <c r="S958" s="12"/>
      <c r="T958" s="12"/>
      <c r="U958" s="12"/>
      <c r="V958" s="12"/>
      <c r="W958" s="12"/>
      <c r="X958" s="12"/>
      <c r="Y958" s="12"/>
      <c r="Z958" s="12"/>
      <c r="AA958" s="12"/>
      <c r="AB958" s="12"/>
      <c r="AC958" s="12"/>
      <c r="AD958" s="12"/>
      <c r="AE958" s="12"/>
      <c r="AF958" s="12"/>
      <c r="AG958" s="12"/>
      <c r="AH958" s="12"/>
      <c r="AI958" s="12"/>
      <c r="AJ958" s="12"/>
      <c r="AK958" s="12"/>
      <c r="AL958" s="12"/>
      <c r="AM958" s="12"/>
      <c r="AN958" s="12"/>
      <c r="AO958" s="12"/>
      <c r="AP958" s="12"/>
      <c r="AQ958" s="12"/>
      <c r="AR958" s="12"/>
      <c r="AS958" s="12"/>
      <c r="AT958" s="12"/>
      <c r="AU958" s="12"/>
      <c r="AV958" s="12"/>
      <c r="AW958" s="12"/>
      <c r="AX958" s="12"/>
      <c r="AY958" s="12"/>
      <c r="AZ958" s="12"/>
      <c r="BA958" s="12"/>
      <c r="BB958" s="12"/>
      <c r="BC958" s="12"/>
      <c r="BD958" s="12"/>
      <c r="BE958" s="12"/>
      <c r="BF958" s="12"/>
      <c r="BG958" s="12"/>
      <c r="BH958" s="12"/>
      <c r="BI958" s="12"/>
      <c r="BJ958" s="12"/>
      <c r="BK958" s="12"/>
      <c r="BL958" s="12"/>
      <c r="BM958" s="12"/>
      <c r="BN958" s="12"/>
      <c r="BO958" s="12"/>
      <c r="BP958" s="12"/>
      <c r="BQ958" s="12"/>
      <c r="BR958" s="12"/>
      <c r="BS958" s="12"/>
      <c r="BT958" s="12"/>
      <c r="BU958" s="12"/>
      <c r="BV958" s="12"/>
      <c r="BW958" s="12"/>
      <c r="BX958" s="12"/>
      <c r="BY958" s="12"/>
      <c r="BZ958" s="12"/>
      <c r="CA958" s="12"/>
      <c r="CB958" s="12"/>
      <c r="CC958" s="12"/>
      <c r="CD958" s="12"/>
      <c r="CE958" s="12"/>
      <c r="CF958" s="12"/>
      <c r="CG958" s="12"/>
      <c r="CH958" s="12"/>
      <c r="CI958" s="12"/>
      <c r="CJ958" s="12"/>
      <c r="CK958" s="12"/>
      <c r="CL958" s="12"/>
      <c r="CM958" s="12"/>
      <c r="CN958" s="12"/>
      <c r="CO958" s="12"/>
      <c r="CP958" s="12"/>
      <c r="CQ958" s="12"/>
      <c r="CR958" s="12"/>
      <c r="CS958" s="12"/>
      <c r="CT958" s="12"/>
      <c r="CU958" s="12"/>
      <c r="CV958" s="12"/>
      <c r="CW958" s="12"/>
      <c r="CX958" s="12"/>
      <c r="CY958" s="12"/>
      <c r="CZ958" s="12"/>
      <c r="DA958" s="12"/>
      <c r="DB958" s="12"/>
      <c r="DC958" s="12"/>
      <c r="DD958" s="12"/>
      <c r="DE958" s="12"/>
      <c r="DF958" s="12"/>
      <c r="DG958" s="12"/>
      <c r="DH958" s="12"/>
      <c r="DI958" s="12"/>
      <c r="DJ958" s="12"/>
      <c r="DK958" s="12"/>
      <c r="DL958" s="12"/>
      <c r="DM958" s="12"/>
      <c r="DN958" s="12"/>
      <c r="DO958" s="12"/>
      <c r="DP958" s="12"/>
      <c r="DQ958" s="12"/>
      <c r="DR958" s="12"/>
      <c r="DS958" s="12"/>
      <c r="DT958" s="12"/>
      <c r="DU958" s="12"/>
      <c r="DV958" s="12"/>
      <c r="DW958" s="12"/>
      <c r="DX958" s="12"/>
      <c r="DY958" s="12"/>
      <c r="EE958" s="33"/>
    </row>
    <row r="959" spans="2:136" x14ac:dyDescent="0.3">
      <c r="B959" s="2" t="str">
        <f>Product!$P$2</f>
        <v>Phase 5</v>
      </c>
      <c r="C959" s="2" t="str">
        <f>Product!$P$3</f>
        <v>50' Wide</v>
      </c>
      <c r="D959" s="129">
        <f>SUMIFS(INDEX(Product!$B$2:$U$97, MATCH(D941, Product!$B$2:$B$97, 0), ), Product!$B$2:$U$2, $B959, Product!$B$3:$U$3, $C959)</f>
        <v>-15000</v>
      </c>
      <c r="E959" s="128">
        <f>SUMIFS(INDEX(Product!$B$2:$U$97, MATCH(E941, Product!$B$2:$B$97, 0), ), Product!$B$2:$U$2, $B959, Product!$B$3:$U$3, $C959)</f>
        <v>30</v>
      </c>
      <c r="F959" s="128"/>
      <c r="G959" s="11">
        <f>SUM(H959:DZ959)</f>
        <v>-1012500</v>
      </c>
      <c r="I959" s="12">
        <f t="shared" ref="I959:AN959" si="2190">$D959*(1-I203/$E959)</f>
        <v>-15000</v>
      </c>
      <c r="J959" s="12">
        <f t="shared" si="2190"/>
        <v>-15000</v>
      </c>
      <c r="K959" s="12">
        <f t="shared" si="2190"/>
        <v>-15000</v>
      </c>
      <c r="L959" s="12">
        <f t="shared" si="2190"/>
        <v>-15000</v>
      </c>
      <c r="M959" s="12">
        <f t="shared" si="2190"/>
        <v>-15000</v>
      </c>
      <c r="N959" s="12">
        <f t="shared" si="2190"/>
        <v>-15000</v>
      </c>
      <c r="O959" s="12">
        <f t="shared" si="2190"/>
        <v>-15000</v>
      </c>
      <c r="P959" s="12">
        <f t="shared" si="2190"/>
        <v>-15000</v>
      </c>
      <c r="Q959" s="12">
        <f t="shared" si="2190"/>
        <v>-15000</v>
      </c>
      <c r="R959" s="12">
        <f t="shared" si="2190"/>
        <v>-15000</v>
      </c>
      <c r="S959" s="12">
        <f t="shared" si="2190"/>
        <v>-15000</v>
      </c>
      <c r="T959" s="12">
        <f t="shared" si="2190"/>
        <v>-15000</v>
      </c>
      <c r="U959" s="12">
        <f t="shared" si="2190"/>
        <v>-15000</v>
      </c>
      <c r="V959" s="12">
        <f t="shared" si="2190"/>
        <v>-15000</v>
      </c>
      <c r="W959" s="12">
        <f t="shared" si="2190"/>
        <v>-15000</v>
      </c>
      <c r="X959" s="12">
        <f t="shared" si="2190"/>
        <v>-15000</v>
      </c>
      <c r="Y959" s="12">
        <f t="shared" si="2190"/>
        <v>-15000</v>
      </c>
      <c r="Z959" s="12">
        <f t="shared" si="2190"/>
        <v>-15000</v>
      </c>
      <c r="AA959" s="12">
        <f t="shared" si="2190"/>
        <v>-15000</v>
      </c>
      <c r="AB959" s="12">
        <f t="shared" si="2190"/>
        <v>-15000</v>
      </c>
      <c r="AC959" s="12">
        <f t="shared" si="2190"/>
        <v>-15000</v>
      </c>
      <c r="AD959" s="12">
        <f t="shared" si="2190"/>
        <v>-15000</v>
      </c>
      <c r="AE959" s="12">
        <f t="shared" si="2190"/>
        <v>-15000</v>
      </c>
      <c r="AF959" s="12">
        <f t="shared" si="2190"/>
        <v>-15000</v>
      </c>
      <c r="AG959" s="12">
        <f t="shared" si="2190"/>
        <v>-15000</v>
      </c>
      <c r="AH959" s="12">
        <f t="shared" si="2190"/>
        <v>-15000</v>
      </c>
      <c r="AI959" s="12">
        <f t="shared" si="2190"/>
        <v>-15000</v>
      </c>
      <c r="AJ959" s="12">
        <f t="shared" si="2190"/>
        <v>-15000</v>
      </c>
      <c r="AK959" s="12">
        <f t="shared" si="2190"/>
        <v>-15000</v>
      </c>
      <c r="AL959" s="12">
        <f t="shared" si="2190"/>
        <v>-15000</v>
      </c>
      <c r="AM959" s="12">
        <f t="shared" si="2190"/>
        <v>-15000</v>
      </c>
      <c r="AN959" s="12">
        <f t="shared" si="2190"/>
        <v>-15000</v>
      </c>
      <c r="AO959" s="12">
        <f t="shared" ref="AO959:BT959" si="2191">$D959*(1-AO203/$E959)</f>
        <v>-15000</v>
      </c>
      <c r="AP959" s="12">
        <f t="shared" si="2191"/>
        <v>-15000</v>
      </c>
      <c r="AQ959" s="12">
        <f t="shared" si="2191"/>
        <v>-15000</v>
      </c>
      <c r="AR959" s="12">
        <f t="shared" si="2191"/>
        <v>-15000</v>
      </c>
      <c r="AS959" s="12">
        <f t="shared" si="2191"/>
        <v>-15000</v>
      </c>
      <c r="AT959" s="12">
        <f t="shared" si="2191"/>
        <v>-15000</v>
      </c>
      <c r="AU959" s="12">
        <f t="shared" si="2191"/>
        <v>-15000</v>
      </c>
      <c r="AV959" s="12">
        <f t="shared" si="2191"/>
        <v>-15000</v>
      </c>
      <c r="AW959" s="12">
        <f t="shared" si="2191"/>
        <v>-15000</v>
      </c>
      <c r="AX959" s="12">
        <f t="shared" si="2191"/>
        <v>-15000</v>
      </c>
      <c r="AY959" s="12">
        <f t="shared" si="2191"/>
        <v>-15000</v>
      </c>
      <c r="AZ959" s="12">
        <f t="shared" si="2191"/>
        <v>-15000</v>
      </c>
      <c r="BA959" s="12">
        <f t="shared" si="2191"/>
        <v>-15000</v>
      </c>
      <c r="BB959" s="12">
        <f t="shared" si="2191"/>
        <v>-15000</v>
      </c>
      <c r="BC959" s="12">
        <f t="shared" si="2191"/>
        <v>-15000</v>
      </c>
      <c r="BD959" s="12">
        <f t="shared" si="2191"/>
        <v>-15000</v>
      </c>
      <c r="BE959" s="12">
        <f t="shared" si="2191"/>
        <v>-15000</v>
      </c>
      <c r="BF959" s="12">
        <f t="shared" si="2191"/>
        <v>-15000</v>
      </c>
      <c r="BG959" s="12">
        <f t="shared" si="2191"/>
        <v>-15000</v>
      </c>
      <c r="BH959" s="12">
        <f t="shared" si="2191"/>
        <v>-15000</v>
      </c>
      <c r="BI959" s="12">
        <f t="shared" si="2191"/>
        <v>-15000</v>
      </c>
      <c r="BJ959" s="12">
        <f t="shared" si="2191"/>
        <v>-15000</v>
      </c>
      <c r="BK959" s="12">
        <f t="shared" si="2191"/>
        <v>-15000</v>
      </c>
      <c r="BL959" s="12">
        <f t="shared" si="2191"/>
        <v>-15000</v>
      </c>
      <c r="BM959" s="12">
        <f t="shared" si="2191"/>
        <v>-15000</v>
      </c>
      <c r="BN959" s="12">
        <f t="shared" si="2191"/>
        <v>-15000</v>
      </c>
      <c r="BO959" s="12">
        <f t="shared" si="2191"/>
        <v>-15000</v>
      </c>
      <c r="BP959" s="12">
        <f t="shared" si="2191"/>
        <v>-15000</v>
      </c>
      <c r="BQ959" s="12">
        <f t="shared" si="2191"/>
        <v>-15000</v>
      </c>
      <c r="BR959" s="12">
        <f t="shared" si="2191"/>
        <v>-15000</v>
      </c>
      <c r="BS959" s="12">
        <f t="shared" si="2191"/>
        <v>-13750</v>
      </c>
      <c r="BT959" s="12">
        <f t="shared" si="2191"/>
        <v>-12500</v>
      </c>
      <c r="BU959" s="12">
        <f t="shared" ref="BU959:CZ959" si="2192">$D959*(1-BU203/$E959)</f>
        <v>-11250</v>
      </c>
      <c r="BV959" s="12">
        <f t="shared" si="2192"/>
        <v>-10000.000000000002</v>
      </c>
      <c r="BW959" s="12">
        <f t="shared" si="2192"/>
        <v>-8749.9999999999982</v>
      </c>
      <c r="BX959" s="12">
        <f t="shared" si="2192"/>
        <v>-7500</v>
      </c>
      <c r="BY959" s="12">
        <f t="shared" si="2192"/>
        <v>-6249.9999999999991</v>
      </c>
      <c r="BZ959" s="12">
        <f t="shared" si="2192"/>
        <v>-5000.0000000000009</v>
      </c>
      <c r="CA959" s="12">
        <f t="shared" si="2192"/>
        <v>-3750</v>
      </c>
      <c r="CB959" s="12">
        <f t="shared" si="2192"/>
        <v>-2499.9999999999995</v>
      </c>
      <c r="CC959" s="12">
        <f t="shared" si="2192"/>
        <v>-1250.0000000000005</v>
      </c>
      <c r="CD959" s="12">
        <f t="shared" si="2192"/>
        <v>0</v>
      </c>
      <c r="CE959" s="12">
        <f t="shared" si="2192"/>
        <v>0</v>
      </c>
      <c r="CF959" s="12">
        <f t="shared" si="2192"/>
        <v>0</v>
      </c>
      <c r="CG959" s="12">
        <f t="shared" si="2192"/>
        <v>0</v>
      </c>
      <c r="CH959" s="12">
        <f t="shared" si="2192"/>
        <v>0</v>
      </c>
      <c r="CI959" s="12">
        <f t="shared" si="2192"/>
        <v>0</v>
      </c>
      <c r="CJ959" s="12">
        <f t="shared" si="2192"/>
        <v>0</v>
      </c>
      <c r="CK959" s="12">
        <f t="shared" si="2192"/>
        <v>0</v>
      </c>
      <c r="CL959" s="12">
        <f t="shared" si="2192"/>
        <v>0</v>
      </c>
      <c r="CM959" s="12">
        <f t="shared" si="2192"/>
        <v>0</v>
      </c>
      <c r="CN959" s="12">
        <f t="shared" si="2192"/>
        <v>0</v>
      </c>
      <c r="CO959" s="12">
        <f t="shared" si="2192"/>
        <v>0</v>
      </c>
      <c r="CP959" s="12">
        <f t="shared" si="2192"/>
        <v>0</v>
      </c>
      <c r="CQ959" s="12">
        <f t="shared" si="2192"/>
        <v>0</v>
      </c>
      <c r="CR959" s="12">
        <f t="shared" si="2192"/>
        <v>0</v>
      </c>
      <c r="CS959" s="12">
        <f t="shared" si="2192"/>
        <v>0</v>
      </c>
      <c r="CT959" s="12">
        <f t="shared" si="2192"/>
        <v>0</v>
      </c>
      <c r="CU959" s="12">
        <f t="shared" si="2192"/>
        <v>0</v>
      </c>
      <c r="CV959" s="12">
        <f t="shared" si="2192"/>
        <v>0</v>
      </c>
      <c r="CW959" s="12">
        <f t="shared" si="2192"/>
        <v>0</v>
      </c>
      <c r="CX959" s="12">
        <f t="shared" si="2192"/>
        <v>0</v>
      </c>
      <c r="CY959" s="12">
        <f t="shared" si="2192"/>
        <v>0</v>
      </c>
      <c r="CZ959" s="12">
        <f t="shared" si="2192"/>
        <v>0</v>
      </c>
      <c r="DA959" s="12">
        <f t="shared" ref="DA959:DY959" si="2193">$D959*(1-DA203/$E959)</f>
        <v>0</v>
      </c>
      <c r="DB959" s="12">
        <f t="shared" si="2193"/>
        <v>0</v>
      </c>
      <c r="DC959" s="12">
        <f t="shared" si="2193"/>
        <v>0</v>
      </c>
      <c r="DD959" s="12">
        <f t="shared" si="2193"/>
        <v>0</v>
      </c>
      <c r="DE959" s="12">
        <f t="shared" si="2193"/>
        <v>0</v>
      </c>
      <c r="DF959" s="12">
        <f t="shared" si="2193"/>
        <v>0</v>
      </c>
      <c r="DG959" s="12">
        <f t="shared" si="2193"/>
        <v>0</v>
      </c>
      <c r="DH959" s="12">
        <f t="shared" si="2193"/>
        <v>0</v>
      </c>
      <c r="DI959" s="12">
        <f t="shared" si="2193"/>
        <v>0</v>
      </c>
      <c r="DJ959" s="12">
        <f t="shared" si="2193"/>
        <v>0</v>
      </c>
      <c r="DK959" s="12">
        <f t="shared" si="2193"/>
        <v>0</v>
      </c>
      <c r="DL959" s="12">
        <f t="shared" si="2193"/>
        <v>0</v>
      </c>
      <c r="DM959" s="12">
        <f t="shared" si="2193"/>
        <v>0</v>
      </c>
      <c r="DN959" s="12">
        <f t="shared" si="2193"/>
        <v>0</v>
      </c>
      <c r="DO959" s="12">
        <f t="shared" si="2193"/>
        <v>0</v>
      </c>
      <c r="DP959" s="12">
        <f t="shared" si="2193"/>
        <v>0</v>
      </c>
      <c r="DQ959" s="12">
        <f t="shared" si="2193"/>
        <v>0</v>
      </c>
      <c r="DR959" s="12">
        <f t="shared" si="2193"/>
        <v>0</v>
      </c>
      <c r="DS959" s="12">
        <f t="shared" si="2193"/>
        <v>0</v>
      </c>
      <c r="DT959" s="12">
        <f t="shared" si="2193"/>
        <v>0</v>
      </c>
      <c r="DU959" s="12">
        <f t="shared" si="2193"/>
        <v>0</v>
      </c>
      <c r="DV959" s="12">
        <f t="shared" si="2193"/>
        <v>0</v>
      </c>
      <c r="DW959" s="12">
        <f t="shared" si="2193"/>
        <v>0</v>
      </c>
      <c r="DX959" s="12">
        <f t="shared" si="2193"/>
        <v>0</v>
      </c>
      <c r="DY959" s="12">
        <f t="shared" si="2193"/>
        <v>0</v>
      </c>
      <c r="EB959" s="116">
        <f t="shared" si="2141"/>
        <v>958</v>
      </c>
      <c r="EC959" s="2" t="str">
        <f t="shared" ref="EC959:EC961" si="2194">B959</f>
        <v>Phase 5</v>
      </c>
      <c r="ED959" s="2" t="str">
        <f t="shared" ref="ED959:ED961" si="2195">C959</f>
        <v>50' Wide</v>
      </c>
      <c r="EE959" s="33" t="str">
        <f>EE963</f>
        <v>*</v>
      </c>
      <c r="EF959" s="2" t="str">
        <f>EF963</f>
        <v>HOA Dues / Fees</v>
      </c>
    </row>
    <row r="960" spans="2:136" x14ac:dyDescent="0.3">
      <c r="B960" s="2" t="str">
        <f>Product!$Q$2</f>
        <v>Phase 5</v>
      </c>
      <c r="C960" s="2" t="str">
        <f>Product!$Q$3</f>
        <v>60' Wide</v>
      </c>
      <c r="D960" s="129">
        <f>SUMIFS(INDEX(Product!$B$2:$U$97, MATCH(D941, Product!$B$2:$B$97, 0), ), Product!$B$2:$U$2, $B960, Product!$B$3:$U$3, $C960)</f>
        <v>-15000</v>
      </c>
      <c r="E960" s="128">
        <f>SUMIFS(INDEX(Product!$B$2:$U$97, MATCH(E941, Product!$B$2:$B$97, 0), ), Product!$B$2:$U$2, $B960, Product!$B$3:$U$3, $C960)</f>
        <v>30</v>
      </c>
      <c r="F960" s="128"/>
      <c r="G960" s="11">
        <f>SUM(H960:DZ960)</f>
        <v>-1012500</v>
      </c>
      <c r="I960" s="12">
        <f t="shared" ref="I960:AN960" si="2196">$D960*(1-I204/$E960)</f>
        <v>-15000</v>
      </c>
      <c r="J960" s="12">
        <f t="shared" si="2196"/>
        <v>-15000</v>
      </c>
      <c r="K960" s="12">
        <f t="shared" si="2196"/>
        <v>-15000</v>
      </c>
      <c r="L960" s="12">
        <f t="shared" si="2196"/>
        <v>-15000</v>
      </c>
      <c r="M960" s="12">
        <f t="shared" si="2196"/>
        <v>-15000</v>
      </c>
      <c r="N960" s="12">
        <f t="shared" si="2196"/>
        <v>-15000</v>
      </c>
      <c r="O960" s="12">
        <f t="shared" si="2196"/>
        <v>-15000</v>
      </c>
      <c r="P960" s="12">
        <f t="shared" si="2196"/>
        <v>-15000</v>
      </c>
      <c r="Q960" s="12">
        <f t="shared" si="2196"/>
        <v>-15000</v>
      </c>
      <c r="R960" s="12">
        <f t="shared" si="2196"/>
        <v>-15000</v>
      </c>
      <c r="S960" s="12">
        <f t="shared" si="2196"/>
        <v>-15000</v>
      </c>
      <c r="T960" s="12">
        <f t="shared" si="2196"/>
        <v>-15000</v>
      </c>
      <c r="U960" s="12">
        <f t="shared" si="2196"/>
        <v>-15000</v>
      </c>
      <c r="V960" s="12">
        <f t="shared" si="2196"/>
        <v>-15000</v>
      </c>
      <c r="W960" s="12">
        <f t="shared" si="2196"/>
        <v>-15000</v>
      </c>
      <c r="X960" s="12">
        <f t="shared" si="2196"/>
        <v>-15000</v>
      </c>
      <c r="Y960" s="12">
        <f t="shared" si="2196"/>
        <v>-15000</v>
      </c>
      <c r="Z960" s="12">
        <f t="shared" si="2196"/>
        <v>-15000</v>
      </c>
      <c r="AA960" s="12">
        <f t="shared" si="2196"/>
        <v>-15000</v>
      </c>
      <c r="AB960" s="12">
        <f t="shared" si="2196"/>
        <v>-15000</v>
      </c>
      <c r="AC960" s="12">
        <f t="shared" si="2196"/>
        <v>-15000</v>
      </c>
      <c r="AD960" s="12">
        <f t="shared" si="2196"/>
        <v>-15000</v>
      </c>
      <c r="AE960" s="12">
        <f t="shared" si="2196"/>
        <v>-15000</v>
      </c>
      <c r="AF960" s="12">
        <f t="shared" si="2196"/>
        <v>-15000</v>
      </c>
      <c r="AG960" s="12">
        <f t="shared" si="2196"/>
        <v>-15000</v>
      </c>
      <c r="AH960" s="12">
        <f t="shared" si="2196"/>
        <v>-15000</v>
      </c>
      <c r="AI960" s="12">
        <f t="shared" si="2196"/>
        <v>-15000</v>
      </c>
      <c r="AJ960" s="12">
        <f t="shared" si="2196"/>
        <v>-15000</v>
      </c>
      <c r="AK960" s="12">
        <f t="shared" si="2196"/>
        <v>-15000</v>
      </c>
      <c r="AL960" s="12">
        <f t="shared" si="2196"/>
        <v>-15000</v>
      </c>
      <c r="AM960" s="12">
        <f t="shared" si="2196"/>
        <v>-15000</v>
      </c>
      <c r="AN960" s="12">
        <f t="shared" si="2196"/>
        <v>-15000</v>
      </c>
      <c r="AO960" s="12">
        <f t="shared" ref="AO960:BT960" si="2197">$D960*(1-AO204/$E960)</f>
        <v>-15000</v>
      </c>
      <c r="AP960" s="12">
        <f t="shared" si="2197"/>
        <v>-15000</v>
      </c>
      <c r="AQ960" s="12">
        <f t="shared" si="2197"/>
        <v>-15000</v>
      </c>
      <c r="AR960" s="12">
        <f t="shared" si="2197"/>
        <v>-15000</v>
      </c>
      <c r="AS960" s="12">
        <f t="shared" si="2197"/>
        <v>-15000</v>
      </c>
      <c r="AT960" s="12">
        <f t="shared" si="2197"/>
        <v>-15000</v>
      </c>
      <c r="AU960" s="12">
        <f t="shared" si="2197"/>
        <v>-15000</v>
      </c>
      <c r="AV960" s="12">
        <f t="shared" si="2197"/>
        <v>-15000</v>
      </c>
      <c r="AW960" s="12">
        <f t="shared" si="2197"/>
        <v>-15000</v>
      </c>
      <c r="AX960" s="12">
        <f t="shared" si="2197"/>
        <v>-15000</v>
      </c>
      <c r="AY960" s="12">
        <f t="shared" si="2197"/>
        <v>-15000</v>
      </c>
      <c r="AZ960" s="12">
        <f t="shared" si="2197"/>
        <v>-15000</v>
      </c>
      <c r="BA960" s="12">
        <f t="shared" si="2197"/>
        <v>-15000</v>
      </c>
      <c r="BB960" s="12">
        <f t="shared" si="2197"/>
        <v>-15000</v>
      </c>
      <c r="BC960" s="12">
        <f t="shared" si="2197"/>
        <v>-15000</v>
      </c>
      <c r="BD960" s="12">
        <f t="shared" si="2197"/>
        <v>-15000</v>
      </c>
      <c r="BE960" s="12">
        <f t="shared" si="2197"/>
        <v>-15000</v>
      </c>
      <c r="BF960" s="12">
        <f t="shared" si="2197"/>
        <v>-15000</v>
      </c>
      <c r="BG960" s="12">
        <f t="shared" si="2197"/>
        <v>-15000</v>
      </c>
      <c r="BH960" s="12">
        <f t="shared" si="2197"/>
        <v>-15000</v>
      </c>
      <c r="BI960" s="12">
        <f t="shared" si="2197"/>
        <v>-15000</v>
      </c>
      <c r="BJ960" s="12">
        <f t="shared" si="2197"/>
        <v>-15000</v>
      </c>
      <c r="BK960" s="12">
        <f t="shared" si="2197"/>
        <v>-15000</v>
      </c>
      <c r="BL960" s="12">
        <f t="shared" si="2197"/>
        <v>-15000</v>
      </c>
      <c r="BM960" s="12">
        <f t="shared" si="2197"/>
        <v>-15000</v>
      </c>
      <c r="BN960" s="12">
        <f t="shared" si="2197"/>
        <v>-15000</v>
      </c>
      <c r="BO960" s="12">
        <f t="shared" si="2197"/>
        <v>-15000</v>
      </c>
      <c r="BP960" s="12">
        <f t="shared" si="2197"/>
        <v>-15000</v>
      </c>
      <c r="BQ960" s="12">
        <f t="shared" si="2197"/>
        <v>-15000</v>
      </c>
      <c r="BR960" s="12">
        <f t="shared" si="2197"/>
        <v>-15000</v>
      </c>
      <c r="BS960" s="12">
        <f t="shared" si="2197"/>
        <v>-13750</v>
      </c>
      <c r="BT960" s="12">
        <f t="shared" si="2197"/>
        <v>-12500</v>
      </c>
      <c r="BU960" s="12">
        <f t="shared" ref="BU960:CZ960" si="2198">$D960*(1-BU204/$E960)</f>
        <v>-11250</v>
      </c>
      <c r="BV960" s="12">
        <f t="shared" si="2198"/>
        <v>-10000.000000000002</v>
      </c>
      <c r="BW960" s="12">
        <f t="shared" si="2198"/>
        <v>-8749.9999999999982</v>
      </c>
      <c r="BX960" s="12">
        <f t="shared" si="2198"/>
        <v>-7500</v>
      </c>
      <c r="BY960" s="12">
        <f t="shared" si="2198"/>
        <v>-6249.9999999999991</v>
      </c>
      <c r="BZ960" s="12">
        <f t="shared" si="2198"/>
        <v>-5000.0000000000009</v>
      </c>
      <c r="CA960" s="12">
        <f t="shared" si="2198"/>
        <v>-3750</v>
      </c>
      <c r="CB960" s="12">
        <f t="shared" si="2198"/>
        <v>-2499.9999999999995</v>
      </c>
      <c r="CC960" s="12">
        <f t="shared" si="2198"/>
        <v>-1250.0000000000005</v>
      </c>
      <c r="CD960" s="12">
        <f t="shared" si="2198"/>
        <v>0</v>
      </c>
      <c r="CE960" s="12">
        <f t="shared" si="2198"/>
        <v>0</v>
      </c>
      <c r="CF960" s="12">
        <f t="shared" si="2198"/>
        <v>0</v>
      </c>
      <c r="CG960" s="12">
        <f t="shared" si="2198"/>
        <v>0</v>
      </c>
      <c r="CH960" s="12">
        <f t="shared" si="2198"/>
        <v>0</v>
      </c>
      <c r="CI960" s="12">
        <f t="shared" si="2198"/>
        <v>0</v>
      </c>
      <c r="CJ960" s="12">
        <f t="shared" si="2198"/>
        <v>0</v>
      </c>
      <c r="CK960" s="12">
        <f t="shared" si="2198"/>
        <v>0</v>
      </c>
      <c r="CL960" s="12">
        <f t="shared" si="2198"/>
        <v>0</v>
      </c>
      <c r="CM960" s="12">
        <f t="shared" si="2198"/>
        <v>0</v>
      </c>
      <c r="CN960" s="12">
        <f t="shared" si="2198"/>
        <v>0</v>
      </c>
      <c r="CO960" s="12">
        <f t="shared" si="2198"/>
        <v>0</v>
      </c>
      <c r="CP960" s="12">
        <f t="shared" si="2198"/>
        <v>0</v>
      </c>
      <c r="CQ960" s="12">
        <f t="shared" si="2198"/>
        <v>0</v>
      </c>
      <c r="CR960" s="12">
        <f t="shared" si="2198"/>
        <v>0</v>
      </c>
      <c r="CS960" s="12">
        <f t="shared" si="2198"/>
        <v>0</v>
      </c>
      <c r="CT960" s="12">
        <f t="shared" si="2198"/>
        <v>0</v>
      </c>
      <c r="CU960" s="12">
        <f t="shared" si="2198"/>
        <v>0</v>
      </c>
      <c r="CV960" s="12">
        <f t="shared" si="2198"/>
        <v>0</v>
      </c>
      <c r="CW960" s="12">
        <f t="shared" si="2198"/>
        <v>0</v>
      </c>
      <c r="CX960" s="12">
        <f t="shared" si="2198"/>
        <v>0</v>
      </c>
      <c r="CY960" s="12">
        <f t="shared" si="2198"/>
        <v>0</v>
      </c>
      <c r="CZ960" s="12">
        <f t="shared" si="2198"/>
        <v>0</v>
      </c>
      <c r="DA960" s="12">
        <f t="shared" ref="DA960:DY960" si="2199">$D960*(1-DA204/$E960)</f>
        <v>0</v>
      </c>
      <c r="DB960" s="12">
        <f t="shared" si="2199"/>
        <v>0</v>
      </c>
      <c r="DC960" s="12">
        <f t="shared" si="2199"/>
        <v>0</v>
      </c>
      <c r="DD960" s="12">
        <f t="shared" si="2199"/>
        <v>0</v>
      </c>
      <c r="DE960" s="12">
        <f t="shared" si="2199"/>
        <v>0</v>
      </c>
      <c r="DF960" s="12">
        <f t="shared" si="2199"/>
        <v>0</v>
      </c>
      <c r="DG960" s="12">
        <f t="shared" si="2199"/>
        <v>0</v>
      </c>
      <c r="DH960" s="12">
        <f t="shared" si="2199"/>
        <v>0</v>
      </c>
      <c r="DI960" s="12">
        <f t="shared" si="2199"/>
        <v>0</v>
      </c>
      <c r="DJ960" s="12">
        <f t="shared" si="2199"/>
        <v>0</v>
      </c>
      <c r="DK960" s="12">
        <f t="shared" si="2199"/>
        <v>0</v>
      </c>
      <c r="DL960" s="12">
        <f t="shared" si="2199"/>
        <v>0</v>
      </c>
      <c r="DM960" s="12">
        <f t="shared" si="2199"/>
        <v>0</v>
      </c>
      <c r="DN960" s="12">
        <f t="shared" si="2199"/>
        <v>0</v>
      </c>
      <c r="DO960" s="12">
        <f t="shared" si="2199"/>
        <v>0</v>
      </c>
      <c r="DP960" s="12">
        <f t="shared" si="2199"/>
        <v>0</v>
      </c>
      <c r="DQ960" s="12">
        <f t="shared" si="2199"/>
        <v>0</v>
      </c>
      <c r="DR960" s="12">
        <f t="shared" si="2199"/>
        <v>0</v>
      </c>
      <c r="DS960" s="12">
        <f t="shared" si="2199"/>
        <v>0</v>
      </c>
      <c r="DT960" s="12">
        <f t="shared" si="2199"/>
        <v>0</v>
      </c>
      <c r="DU960" s="12">
        <f t="shared" si="2199"/>
        <v>0</v>
      </c>
      <c r="DV960" s="12">
        <f t="shared" si="2199"/>
        <v>0</v>
      </c>
      <c r="DW960" s="12">
        <f t="shared" si="2199"/>
        <v>0</v>
      </c>
      <c r="DX960" s="12">
        <f t="shared" si="2199"/>
        <v>0</v>
      </c>
      <c r="DY960" s="12">
        <f t="shared" si="2199"/>
        <v>0</v>
      </c>
      <c r="EB960" s="116">
        <f t="shared" si="2141"/>
        <v>959</v>
      </c>
      <c r="EC960" s="2" t="str">
        <f t="shared" si="2194"/>
        <v>Phase 5</v>
      </c>
      <c r="ED960" s="2" t="str">
        <f t="shared" si="2195"/>
        <v>60' Wide</v>
      </c>
      <c r="EE960" s="33" t="str">
        <f>EE963</f>
        <v>*</v>
      </c>
      <c r="EF960" s="2" t="str">
        <f>EF963</f>
        <v>HOA Dues / Fees</v>
      </c>
    </row>
    <row r="961" spans="1:136" x14ac:dyDescent="0.3">
      <c r="B961" s="2" t="str">
        <f>Product!$R$2</f>
        <v>Phase 5</v>
      </c>
      <c r="C961" s="2" t="str">
        <f>Product!$R$3</f>
        <v>75' Wide</v>
      </c>
      <c r="D961" s="129">
        <f>SUMIFS(INDEX(Product!$B$2:$U$97, MATCH(D941, Product!$B$2:$B$97, 0), ), Product!$B$2:$U$2, $B961, Product!$B$3:$U$3, $C961)</f>
        <v>-10000</v>
      </c>
      <c r="E961" s="128">
        <f>SUMIFS(INDEX(Product!$B$2:$U$97, MATCH(E941, Product!$B$2:$B$97, 0), ), Product!$B$2:$U$2, $B961, Product!$B$3:$U$3, $C961)</f>
        <v>20</v>
      </c>
      <c r="F961" s="128"/>
      <c r="G961" s="11">
        <f>SUM(H961:DZ961)</f>
        <v>-675000</v>
      </c>
      <c r="I961" s="12">
        <f t="shared" ref="I961:AN961" si="2200">$D961*(1-I205/$E961)</f>
        <v>-10000</v>
      </c>
      <c r="J961" s="12">
        <f t="shared" si="2200"/>
        <v>-10000</v>
      </c>
      <c r="K961" s="12">
        <f t="shared" si="2200"/>
        <v>-10000</v>
      </c>
      <c r="L961" s="12">
        <f t="shared" si="2200"/>
        <v>-10000</v>
      </c>
      <c r="M961" s="12">
        <f t="shared" si="2200"/>
        <v>-10000</v>
      </c>
      <c r="N961" s="12">
        <f t="shared" si="2200"/>
        <v>-10000</v>
      </c>
      <c r="O961" s="12">
        <f t="shared" si="2200"/>
        <v>-10000</v>
      </c>
      <c r="P961" s="12">
        <f t="shared" si="2200"/>
        <v>-10000</v>
      </c>
      <c r="Q961" s="12">
        <f t="shared" si="2200"/>
        <v>-10000</v>
      </c>
      <c r="R961" s="12">
        <f t="shared" si="2200"/>
        <v>-10000</v>
      </c>
      <c r="S961" s="12">
        <f t="shared" si="2200"/>
        <v>-10000</v>
      </c>
      <c r="T961" s="12">
        <f t="shared" si="2200"/>
        <v>-10000</v>
      </c>
      <c r="U961" s="12">
        <f t="shared" si="2200"/>
        <v>-10000</v>
      </c>
      <c r="V961" s="12">
        <f t="shared" si="2200"/>
        <v>-10000</v>
      </c>
      <c r="W961" s="12">
        <f t="shared" si="2200"/>
        <v>-10000</v>
      </c>
      <c r="X961" s="12">
        <f t="shared" si="2200"/>
        <v>-10000</v>
      </c>
      <c r="Y961" s="12">
        <f t="shared" si="2200"/>
        <v>-10000</v>
      </c>
      <c r="Z961" s="12">
        <f t="shared" si="2200"/>
        <v>-10000</v>
      </c>
      <c r="AA961" s="12">
        <f t="shared" si="2200"/>
        <v>-10000</v>
      </c>
      <c r="AB961" s="12">
        <f t="shared" si="2200"/>
        <v>-10000</v>
      </c>
      <c r="AC961" s="12">
        <f t="shared" si="2200"/>
        <v>-10000</v>
      </c>
      <c r="AD961" s="12">
        <f t="shared" si="2200"/>
        <v>-10000</v>
      </c>
      <c r="AE961" s="12">
        <f t="shared" si="2200"/>
        <v>-10000</v>
      </c>
      <c r="AF961" s="12">
        <f t="shared" si="2200"/>
        <v>-10000</v>
      </c>
      <c r="AG961" s="12">
        <f t="shared" si="2200"/>
        <v>-10000</v>
      </c>
      <c r="AH961" s="12">
        <f t="shared" si="2200"/>
        <v>-10000</v>
      </c>
      <c r="AI961" s="12">
        <f t="shared" si="2200"/>
        <v>-10000</v>
      </c>
      <c r="AJ961" s="12">
        <f t="shared" si="2200"/>
        <v>-10000</v>
      </c>
      <c r="AK961" s="12">
        <f t="shared" si="2200"/>
        <v>-10000</v>
      </c>
      <c r="AL961" s="12">
        <f t="shared" si="2200"/>
        <v>-10000</v>
      </c>
      <c r="AM961" s="12">
        <f t="shared" si="2200"/>
        <v>-10000</v>
      </c>
      <c r="AN961" s="12">
        <f t="shared" si="2200"/>
        <v>-10000</v>
      </c>
      <c r="AO961" s="12">
        <f t="shared" ref="AO961:BT961" si="2201">$D961*(1-AO205/$E961)</f>
        <v>-10000</v>
      </c>
      <c r="AP961" s="12">
        <f t="shared" si="2201"/>
        <v>-10000</v>
      </c>
      <c r="AQ961" s="12">
        <f t="shared" si="2201"/>
        <v>-10000</v>
      </c>
      <c r="AR961" s="12">
        <f t="shared" si="2201"/>
        <v>-10000</v>
      </c>
      <c r="AS961" s="12">
        <f t="shared" si="2201"/>
        <v>-10000</v>
      </c>
      <c r="AT961" s="12">
        <f t="shared" si="2201"/>
        <v>-10000</v>
      </c>
      <c r="AU961" s="12">
        <f t="shared" si="2201"/>
        <v>-10000</v>
      </c>
      <c r="AV961" s="12">
        <f t="shared" si="2201"/>
        <v>-10000</v>
      </c>
      <c r="AW961" s="12">
        <f t="shared" si="2201"/>
        <v>-10000</v>
      </c>
      <c r="AX961" s="12">
        <f t="shared" si="2201"/>
        <v>-10000</v>
      </c>
      <c r="AY961" s="12">
        <f t="shared" si="2201"/>
        <v>-10000</v>
      </c>
      <c r="AZ961" s="12">
        <f t="shared" si="2201"/>
        <v>-10000</v>
      </c>
      <c r="BA961" s="12">
        <f t="shared" si="2201"/>
        <v>-10000</v>
      </c>
      <c r="BB961" s="12">
        <f t="shared" si="2201"/>
        <v>-10000</v>
      </c>
      <c r="BC961" s="12">
        <f t="shared" si="2201"/>
        <v>-10000</v>
      </c>
      <c r="BD961" s="12">
        <f t="shared" si="2201"/>
        <v>-10000</v>
      </c>
      <c r="BE961" s="12">
        <f t="shared" si="2201"/>
        <v>-10000</v>
      </c>
      <c r="BF961" s="12">
        <f t="shared" si="2201"/>
        <v>-10000</v>
      </c>
      <c r="BG961" s="12">
        <f t="shared" si="2201"/>
        <v>-10000</v>
      </c>
      <c r="BH961" s="12">
        <f t="shared" si="2201"/>
        <v>-10000</v>
      </c>
      <c r="BI961" s="12">
        <f t="shared" si="2201"/>
        <v>-10000</v>
      </c>
      <c r="BJ961" s="12">
        <f t="shared" si="2201"/>
        <v>-10000</v>
      </c>
      <c r="BK961" s="12">
        <f t="shared" si="2201"/>
        <v>-10000</v>
      </c>
      <c r="BL961" s="12">
        <f t="shared" si="2201"/>
        <v>-10000</v>
      </c>
      <c r="BM961" s="12">
        <f t="shared" si="2201"/>
        <v>-10000</v>
      </c>
      <c r="BN961" s="12">
        <f t="shared" si="2201"/>
        <v>-10000</v>
      </c>
      <c r="BO961" s="12">
        <f t="shared" si="2201"/>
        <v>-10000</v>
      </c>
      <c r="BP961" s="12">
        <f t="shared" si="2201"/>
        <v>-10000</v>
      </c>
      <c r="BQ961" s="12">
        <f t="shared" si="2201"/>
        <v>-10000</v>
      </c>
      <c r="BR961" s="12">
        <f t="shared" si="2201"/>
        <v>-10000</v>
      </c>
      <c r="BS961" s="12">
        <f t="shared" si="2201"/>
        <v>-9166.6666666666661</v>
      </c>
      <c r="BT961" s="12">
        <f t="shared" si="2201"/>
        <v>-8333.3333333333321</v>
      </c>
      <c r="BU961" s="12">
        <f t="shared" ref="BU961:CZ961" si="2202">$D961*(1-BU205/$E961)</f>
        <v>-7500</v>
      </c>
      <c r="BV961" s="12">
        <f t="shared" si="2202"/>
        <v>-6666.6666666666661</v>
      </c>
      <c r="BW961" s="12">
        <f t="shared" si="2202"/>
        <v>-5833.333333333333</v>
      </c>
      <c r="BX961" s="12">
        <f t="shared" si="2202"/>
        <v>-5000</v>
      </c>
      <c r="BY961" s="12">
        <f t="shared" si="2202"/>
        <v>-4166.666666666667</v>
      </c>
      <c r="BZ961" s="12">
        <f t="shared" si="2202"/>
        <v>-3333.3333333333335</v>
      </c>
      <c r="CA961" s="12">
        <f t="shared" si="2202"/>
        <v>-2500.0000000000009</v>
      </c>
      <c r="CB961" s="12">
        <f t="shared" si="2202"/>
        <v>-1666.6666666666674</v>
      </c>
      <c r="CC961" s="12">
        <f t="shared" si="2202"/>
        <v>-833.33333333333371</v>
      </c>
      <c r="CD961" s="12">
        <f t="shared" si="2202"/>
        <v>0</v>
      </c>
      <c r="CE961" s="12">
        <f t="shared" si="2202"/>
        <v>0</v>
      </c>
      <c r="CF961" s="12">
        <f t="shared" si="2202"/>
        <v>0</v>
      </c>
      <c r="CG961" s="12">
        <f t="shared" si="2202"/>
        <v>0</v>
      </c>
      <c r="CH961" s="12">
        <f t="shared" si="2202"/>
        <v>0</v>
      </c>
      <c r="CI961" s="12">
        <f t="shared" si="2202"/>
        <v>0</v>
      </c>
      <c r="CJ961" s="12">
        <f t="shared" si="2202"/>
        <v>0</v>
      </c>
      <c r="CK961" s="12">
        <f t="shared" si="2202"/>
        <v>0</v>
      </c>
      <c r="CL961" s="12">
        <f t="shared" si="2202"/>
        <v>0</v>
      </c>
      <c r="CM961" s="12">
        <f t="shared" si="2202"/>
        <v>0</v>
      </c>
      <c r="CN961" s="12">
        <f t="shared" si="2202"/>
        <v>0</v>
      </c>
      <c r="CO961" s="12">
        <f t="shared" si="2202"/>
        <v>0</v>
      </c>
      <c r="CP961" s="12">
        <f t="shared" si="2202"/>
        <v>0</v>
      </c>
      <c r="CQ961" s="12">
        <f t="shared" si="2202"/>
        <v>0</v>
      </c>
      <c r="CR961" s="12">
        <f t="shared" si="2202"/>
        <v>0</v>
      </c>
      <c r="CS961" s="12">
        <f t="shared" si="2202"/>
        <v>0</v>
      </c>
      <c r="CT961" s="12">
        <f t="shared" si="2202"/>
        <v>0</v>
      </c>
      <c r="CU961" s="12">
        <f t="shared" si="2202"/>
        <v>0</v>
      </c>
      <c r="CV961" s="12">
        <f t="shared" si="2202"/>
        <v>0</v>
      </c>
      <c r="CW961" s="12">
        <f t="shared" si="2202"/>
        <v>0</v>
      </c>
      <c r="CX961" s="12">
        <f t="shared" si="2202"/>
        <v>0</v>
      </c>
      <c r="CY961" s="12">
        <f t="shared" si="2202"/>
        <v>0</v>
      </c>
      <c r="CZ961" s="12">
        <f t="shared" si="2202"/>
        <v>0</v>
      </c>
      <c r="DA961" s="12">
        <f t="shared" ref="DA961:DY961" si="2203">$D961*(1-DA205/$E961)</f>
        <v>0</v>
      </c>
      <c r="DB961" s="12">
        <f t="shared" si="2203"/>
        <v>0</v>
      </c>
      <c r="DC961" s="12">
        <f t="shared" si="2203"/>
        <v>0</v>
      </c>
      <c r="DD961" s="12">
        <f t="shared" si="2203"/>
        <v>0</v>
      </c>
      <c r="DE961" s="12">
        <f t="shared" si="2203"/>
        <v>0</v>
      </c>
      <c r="DF961" s="12">
        <f t="shared" si="2203"/>
        <v>0</v>
      </c>
      <c r="DG961" s="12">
        <f t="shared" si="2203"/>
        <v>0</v>
      </c>
      <c r="DH961" s="12">
        <f t="shared" si="2203"/>
        <v>0</v>
      </c>
      <c r="DI961" s="12">
        <f t="shared" si="2203"/>
        <v>0</v>
      </c>
      <c r="DJ961" s="12">
        <f t="shared" si="2203"/>
        <v>0</v>
      </c>
      <c r="DK961" s="12">
        <f t="shared" si="2203"/>
        <v>0</v>
      </c>
      <c r="DL961" s="12">
        <f t="shared" si="2203"/>
        <v>0</v>
      </c>
      <c r="DM961" s="12">
        <f t="shared" si="2203"/>
        <v>0</v>
      </c>
      <c r="DN961" s="12">
        <f t="shared" si="2203"/>
        <v>0</v>
      </c>
      <c r="DO961" s="12">
        <f t="shared" si="2203"/>
        <v>0</v>
      </c>
      <c r="DP961" s="12">
        <f t="shared" si="2203"/>
        <v>0</v>
      </c>
      <c r="DQ961" s="12">
        <f t="shared" si="2203"/>
        <v>0</v>
      </c>
      <c r="DR961" s="12">
        <f t="shared" si="2203"/>
        <v>0</v>
      </c>
      <c r="DS961" s="12">
        <f t="shared" si="2203"/>
        <v>0</v>
      </c>
      <c r="DT961" s="12">
        <f t="shared" si="2203"/>
        <v>0</v>
      </c>
      <c r="DU961" s="12">
        <f t="shared" si="2203"/>
        <v>0</v>
      </c>
      <c r="DV961" s="12">
        <f t="shared" si="2203"/>
        <v>0</v>
      </c>
      <c r="DW961" s="12">
        <f t="shared" si="2203"/>
        <v>0</v>
      </c>
      <c r="DX961" s="12">
        <f t="shared" si="2203"/>
        <v>0</v>
      </c>
      <c r="DY961" s="12">
        <f t="shared" si="2203"/>
        <v>0</v>
      </c>
      <c r="EB961" s="116">
        <f t="shared" si="2141"/>
        <v>960</v>
      </c>
      <c r="EC961" s="2" t="str">
        <f t="shared" si="2194"/>
        <v>Phase 5</v>
      </c>
      <c r="ED961" s="2" t="str">
        <f t="shared" si="2195"/>
        <v>75' Wide</v>
      </c>
      <c r="EE961" s="33" t="str">
        <f>EE963</f>
        <v>*</v>
      </c>
      <c r="EF961" s="2" t="str">
        <f>EF963</f>
        <v>HOA Dues / Fees</v>
      </c>
    </row>
    <row r="963" spans="1:136" x14ac:dyDescent="0.3">
      <c r="B963" s="18" t="s">
        <v>56</v>
      </c>
      <c r="C963" s="18"/>
      <c r="D963" s="18"/>
      <c r="E963" s="18"/>
      <c r="F963" s="18"/>
      <c r="G963" s="23">
        <f>SUM(G941:G962)</f>
        <v>-8700000</v>
      </c>
      <c r="H963" s="18"/>
      <c r="I963" s="19">
        <f t="shared" ref="I963" si="2204">SUM(I941:I962)</f>
        <v>-200000</v>
      </c>
      <c r="J963" s="19">
        <f t="shared" ref="J963" si="2205">SUM(J941:J962)</f>
        <v>-200000</v>
      </c>
      <c r="K963" s="19">
        <f t="shared" ref="K963" si="2206">SUM(K941:K962)</f>
        <v>-200000</v>
      </c>
      <c r="L963" s="19">
        <f t="shared" ref="L963" si="2207">SUM(L941:L962)</f>
        <v>-200000</v>
      </c>
      <c r="M963" s="19">
        <f t="shared" ref="M963" si="2208">SUM(M941:M962)</f>
        <v>-200000</v>
      </c>
      <c r="N963" s="19">
        <f t="shared" ref="N963" si="2209">SUM(N941:N962)</f>
        <v>-200000</v>
      </c>
      <c r="O963" s="19">
        <f t="shared" ref="O963" si="2210">SUM(O941:O962)</f>
        <v>-200000</v>
      </c>
      <c r="P963" s="19">
        <f t="shared" ref="P963" si="2211">SUM(P941:P962)</f>
        <v>-200000</v>
      </c>
      <c r="Q963" s="19">
        <f t="shared" ref="Q963" si="2212">SUM(Q941:Q962)</f>
        <v>-200000</v>
      </c>
      <c r="R963" s="19">
        <f t="shared" ref="R963" si="2213">SUM(R941:R962)</f>
        <v>-200000</v>
      </c>
      <c r="S963" s="19">
        <f t="shared" ref="S963" si="2214">SUM(S941:S962)</f>
        <v>-200000</v>
      </c>
      <c r="T963" s="19">
        <f t="shared" ref="T963" si="2215">SUM(T941:T962)</f>
        <v>-200000</v>
      </c>
      <c r="U963" s="19">
        <f t="shared" ref="U963" si="2216">SUM(U941:U962)</f>
        <v>-200000</v>
      </c>
      <c r="V963" s="19">
        <f t="shared" ref="V963" si="2217">SUM(V941:V962)</f>
        <v>-200000</v>
      </c>
      <c r="W963" s="19">
        <f t="shared" ref="W963" si="2218">SUM(W941:W962)</f>
        <v>-196666.66666666666</v>
      </c>
      <c r="X963" s="19">
        <f t="shared" ref="X963" si="2219">SUM(X941:X962)</f>
        <v>-193333.33333333331</v>
      </c>
      <c r="Y963" s="19">
        <f t="shared" ref="Y963" si="2220">SUM(Y941:Y962)</f>
        <v>-190000</v>
      </c>
      <c r="Z963" s="19">
        <f t="shared" ref="Z963" si="2221">SUM(Z941:Z962)</f>
        <v>-186666.66666666669</v>
      </c>
      <c r="AA963" s="19">
        <f t="shared" ref="AA963" si="2222">SUM(AA941:AA962)</f>
        <v>-183333.33333333331</v>
      </c>
      <c r="AB963" s="19">
        <f t="shared" ref="AB963" si="2223">SUM(AB941:AB962)</f>
        <v>-180000</v>
      </c>
      <c r="AC963" s="19">
        <f t="shared" ref="AC963" si="2224">SUM(AC941:AC962)</f>
        <v>-176666.66666666666</v>
      </c>
      <c r="AD963" s="19">
        <f t="shared" ref="AD963" si="2225">SUM(AD941:AD962)</f>
        <v>-173333.33333333334</v>
      </c>
      <c r="AE963" s="19">
        <f t="shared" ref="AE963" si="2226">SUM(AE941:AE962)</f>
        <v>-170000</v>
      </c>
      <c r="AF963" s="19">
        <f t="shared" ref="AF963" si="2227">SUM(AF941:AF962)</f>
        <v>-166666.66666666666</v>
      </c>
      <c r="AG963" s="19">
        <f t="shared" ref="AG963" si="2228">SUM(AG941:AG962)</f>
        <v>-163333.33333333334</v>
      </c>
      <c r="AH963" s="19">
        <f t="shared" ref="AH963" si="2229">SUM(AH941:AH962)</f>
        <v>-160000</v>
      </c>
      <c r="AI963" s="19">
        <f t="shared" ref="AI963" si="2230">SUM(AI941:AI962)</f>
        <v>-156666.66666666666</v>
      </c>
      <c r="AJ963" s="19">
        <f t="shared" ref="AJ963" si="2231">SUM(AJ941:AJ962)</f>
        <v>-153333.33333333331</v>
      </c>
      <c r="AK963" s="19">
        <f t="shared" ref="AK963" si="2232">SUM(AK941:AK962)</f>
        <v>-150000</v>
      </c>
      <c r="AL963" s="19">
        <f t="shared" ref="AL963" si="2233">SUM(AL941:AL962)</f>
        <v>-146666.66666666669</v>
      </c>
      <c r="AM963" s="19">
        <f t="shared" ref="AM963" si="2234">SUM(AM941:AM962)</f>
        <v>-143333.33333333331</v>
      </c>
      <c r="AN963" s="19">
        <f t="shared" ref="AN963" si="2235">SUM(AN941:AN962)</f>
        <v>-140000</v>
      </c>
      <c r="AO963" s="19">
        <f t="shared" ref="AO963" si="2236">SUM(AO941:AO962)</f>
        <v>-136666.66666666666</v>
      </c>
      <c r="AP963" s="19">
        <f t="shared" ref="AP963" si="2237">SUM(AP941:AP962)</f>
        <v>-133333.33333333334</v>
      </c>
      <c r="AQ963" s="19">
        <f t="shared" ref="AQ963" si="2238">SUM(AQ941:AQ962)</f>
        <v>-130000</v>
      </c>
      <c r="AR963" s="19">
        <f t="shared" ref="AR963" si="2239">SUM(AR941:AR962)</f>
        <v>-126666.66666666666</v>
      </c>
      <c r="AS963" s="19">
        <f t="shared" ref="AS963" si="2240">SUM(AS941:AS962)</f>
        <v>-123333.33333333334</v>
      </c>
      <c r="AT963" s="19">
        <f t="shared" ref="AT963" si="2241">SUM(AT941:AT962)</f>
        <v>-120000</v>
      </c>
      <c r="AU963" s="19">
        <f t="shared" ref="AU963" si="2242">SUM(AU941:AU962)</f>
        <v>-116666.66666666666</v>
      </c>
      <c r="AV963" s="19">
        <f t="shared" ref="AV963" si="2243">SUM(AV941:AV962)</f>
        <v>-113333.33333333333</v>
      </c>
      <c r="AW963" s="19">
        <f t="shared" ref="AW963" si="2244">SUM(AW941:AW962)</f>
        <v>-110000</v>
      </c>
      <c r="AX963" s="19">
        <f t="shared" ref="AX963" si="2245">SUM(AX941:AX962)</f>
        <v>-106666.66666666667</v>
      </c>
      <c r="AY963" s="19">
        <f t="shared" ref="AY963" si="2246">SUM(AY941:AY962)</f>
        <v>-103333.33333333333</v>
      </c>
      <c r="AZ963" s="19">
        <f t="shared" ref="AZ963" si="2247">SUM(AZ941:AZ962)</f>
        <v>-100000</v>
      </c>
      <c r="BA963" s="19">
        <f t="shared" ref="BA963" si="2248">SUM(BA941:BA962)</f>
        <v>-96666.666666666657</v>
      </c>
      <c r="BB963" s="19">
        <f t="shared" ref="BB963" si="2249">SUM(BB941:BB962)</f>
        <v>-93333.333333333343</v>
      </c>
      <c r="BC963" s="19">
        <f t="shared" ref="BC963" si="2250">SUM(BC941:BC962)</f>
        <v>-90000</v>
      </c>
      <c r="BD963" s="19">
        <f t="shared" ref="BD963" si="2251">SUM(BD941:BD962)</f>
        <v>-86666.666666666657</v>
      </c>
      <c r="BE963" s="19">
        <f t="shared" ref="BE963" si="2252">SUM(BE941:BE962)</f>
        <v>-83333.333333333343</v>
      </c>
      <c r="BF963" s="19">
        <f t="shared" ref="BF963" si="2253">SUM(BF941:BF962)</f>
        <v>-80000</v>
      </c>
      <c r="BG963" s="19">
        <f t="shared" ref="BG963" si="2254">SUM(BG941:BG962)</f>
        <v>-76666.666666666657</v>
      </c>
      <c r="BH963" s="19">
        <f t="shared" ref="BH963" si="2255">SUM(BH941:BH962)</f>
        <v>-73333.333333333328</v>
      </c>
      <c r="BI963" s="19">
        <f t="shared" ref="BI963" si="2256">SUM(BI941:BI962)</f>
        <v>-70000</v>
      </c>
      <c r="BJ963" s="19">
        <f t="shared" ref="BJ963" si="2257">SUM(BJ941:BJ962)</f>
        <v>-66666.666666666672</v>
      </c>
      <c r="BK963" s="19">
        <f t="shared" ref="BK963" si="2258">SUM(BK941:BK962)</f>
        <v>-63333.333333333328</v>
      </c>
      <c r="BL963" s="19">
        <f t="shared" ref="BL963" si="2259">SUM(BL941:BL962)</f>
        <v>-60000</v>
      </c>
      <c r="BM963" s="19">
        <f t="shared" ref="BM963" si="2260">SUM(BM941:BM962)</f>
        <v>-56666.666666666664</v>
      </c>
      <c r="BN963" s="19">
        <f t="shared" ref="BN963" si="2261">SUM(BN941:BN962)</f>
        <v>-53333.333333333336</v>
      </c>
      <c r="BO963" s="19">
        <f t="shared" ref="BO963" si="2262">SUM(BO941:BO962)</f>
        <v>-50000</v>
      </c>
      <c r="BP963" s="19">
        <f t="shared" ref="BP963" si="2263">SUM(BP941:BP962)</f>
        <v>-46666.666666666664</v>
      </c>
      <c r="BQ963" s="19">
        <f t="shared" ref="BQ963" si="2264">SUM(BQ941:BQ962)</f>
        <v>-43333.333333333336</v>
      </c>
      <c r="BR963" s="19">
        <f t="shared" ref="BR963" si="2265">SUM(BR941:BR962)</f>
        <v>-40000</v>
      </c>
      <c r="BS963" s="19">
        <f t="shared" ref="BS963" si="2266">SUM(BS941:BS962)</f>
        <v>-36666.666666666664</v>
      </c>
      <c r="BT963" s="19">
        <f t="shared" ref="BT963" si="2267">SUM(BT941:BT962)</f>
        <v>-33333.333333333328</v>
      </c>
      <c r="BU963" s="19">
        <f t="shared" ref="BU963" si="2268">SUM(BU941:BU962)</f>
        <v>-30000</v>
      </c>
      <c r="BV963" s="19">
        <f t="shared" ref="BV963" si="2269">SUM(BV941:BV962)</f>
        <v>-26666.666666666672</v>
      </c>
      <c r="BW963" s="19">
        <f t="shared" ref="BW963" si="2270">SUM(BW941:BW962)</f>
        <v>-23333.333333333328</v>
      </c>
      <c r="BX963" s="19">
        <f t="shared" ref="BX963" si="2271">SUM(BX941:BX962)</f>
        <v>-20000</v>
      </c>
      <c r="BY963" s="19">
        <f t="shared" ref="BY963" si="2272">SUM(BY941:BY962)</f>
        <v>-16666.666666666664</v>
      </c>
      <c r="BZ963" s="19">
        <f t="shared" ref="BZ963" si="2273">SUM(BZ941:BZ962)</f>
        <v>-13333.333333333336</v>
      </c>
      <c r="CA963" s="19">
        <f t="shared" ref="CA963" si="2274">SUM(CA941:CA962)</f>
        <v>-10000</v>
      </c>
      <c r="CB963" s="19">
        <f t="shared" ref="CB963" si="2275">SUM(CB941:CB962)</f>
        <v>-6666.6666666666661</v>
      </c>
      <c r="CC963" s="19">
        <f t="shared" ref="CC963" si="2276">SUM(CC941:CC962)</f>
        <v>-3333.3333333333348</v>
      </c>
      <c r="CD963" s="19">
        <f t="shared" ref="CD963" si="2277">SUM(CD941:CD962)</f>
        <v>0</v>
      </c>
      <c r="CE963" s="19">
        <f t="shared" ref="CE963" si="2278">SUM(CE941:CE962)</f>
        <v>0</v>
      </c>
      <c r="CF963" s="19">
        <f t="shared" ref="CF963" si="2279">SUM(CF941:CF962)</f>
        <v>0</v>
      </c>
      <c r="CG963" s="19">
        <f t="shared" ref="CG963" si="2280">SUM(CG941:CG962)</f>
        <v>0</v>
      </c>
      <c r="CH963" s="19">
        <f t="shared" ref="CH963" si="2281">SUM(CH941:CH962)</f>
        <v>0</v>
      </c>
      <c r="CI963" s="19">
        <f t="shared" ref="CI963" si="2282">SUM(CI941:CI962)</f>
        <v>0</v>
      </c>
      <c r="CJ963" s="19">
        <f t="shared" ref="CJ963" si="2283">SUM(CJ941:CJ962)</f>
        <v>0</v>
      </c>
      <c r="CK963" s="19">
        <f t="shared" ref="CK963" si="2284">SUM(CK941:CK962)</f>
        <v>0</v>
      </c>
      <c r="CL963" s="19">
        <f t="shared" ref="CL963" si="2285">SUM(CL941:CL962)</f>
        <v>0</v>
      </c>
      <c r="CM963" s="19">
        <f t="shared" ref="CM963" si="2286">SUM(CM941:CM962)</f>
        <v>0</v>
      </c>
      <c r="CN963" s="19">
        <f t="shared" ref="CN963" si="2287">SUM(CN941:CN962)</f>
        <v>0</v>
      </c>
      <c r="CO963" s="19">
        <f t="shared" ref="CO963" si="2288">SUM(CO941:CO962)</f>
        <v>0</v>
      </c>
      <c r="CP963" s="19">
        <f t="shared" ref="CP963" si="2289">SUM(CP941:CP962)</f>
        <v>0</v>
      </c>
      <c r="CQ963" s="19">
        <f t="shared" ref="CQ963" si="2290">SUM(CQ941:CQ962)</f>
        <v>0</v>
      </c>
      <c r="CR963" s="19">
        <f t="shared" ref="CR963" si="2291">SUM(CR941:CR962)</f>
        <v>0</v>
      </c>
      <c r="CS963" s="19">
        <f t="shared" ref="CS963" si="2292">SUM(CS941:CS962)</f>
        <v>0</v>
      </c>
      <c r="CT963" s="19">
        <f t="shared" ref="CT963" si="2293">SUM(CT941:CT962)</f>
        <v>0</v>
      </c>
      <c r="CU963" s="19">
        <f t="shared" ref="CU963" si="2294">SUM(CU941:CU962)</f>
        <v>0</v>
      </c>
      <c r="CV963" s="19">
        <f t="shared" ref="CV963" si="2295">SUM(CV941:CV962)</f>
        <v>0</v>
      </c>
      <c r="CW963" s="19">
        <f t="shared" ref="CW963" si="2296">SUM(CW941:CW962)</f>
        <v>0</v>
      </c>
      <c r="CX963" s="19">
        <f t="shared" ref="CX963" si="2297">SUM(CX941:CX962)</f>
        <v>0</v>
      </c>
      <c r="CY963" s="19">
        <f t="shared" ref="CY963" si="2298">SUM(CY941:CY962)</f>
        <v>0</v>
      </c>
      <c r="CZ963" s="19">
        <f t="shared" ref="CZ963" si="2299">SUM(CZ941:CZ962)</f>
        <v>0</v>
      </c>
      <c r="DA963" s="19">
        <f t="shared" ref="DA963" si="2300">SUM(DA941:DA962)</f>
        <v>0</v>
      </c>
      <c r="DB963" s="19">
        <f t="shared" ref="DB963" si="2301">SUM(DB941:DB962)</f>
        <v>0</v>
      </c>
      <c r="DC963" s="19">
        <f t="shared" ref="DC963" si="2302">SUM(DC941:DC962)</f>
        <v>0</v>
      </c>
      <c r="DD963" s="19">
        <f t="shared" ref="DD963" si="2303">SUM(DD941:DD962)</f>
        <v>0</v>
      </c>
      <c r="DE963" s="19">
        <f t="shared" ref="DE963" si="2304">SUM(DE941:DE962)</f>
        <v>0</v>
      </c>
      <c r="DF963" s="19">
        <f t="shared" ref="DF963" si="2305">SUM(DF941:DF962)</f>
        <v>0</v>
      </c>
      <c r="DG963" s="19">
        <f t="shared" ref="DG963" si="2306">SUM(DG941:DG962)</f>
        <v>0</v>
      </c>
      <c r="DH963" s="19">
        <f t="shared" ref="DH963" si="2307">SUM(DH941:DH962)</f>
        <v>0</v>
      </c>
      <c r="DI963" s="19">
        <f t="shared" ref="DI963" si="2308">SUM(DI941:DI962)</f>
        <v>0</v>
      </c>
      <c r="DJ963" s="19">
        <f t="shared" ref="DJ963" si="2309">SUM(DJ941:DJ962)</f>
        <v>0</v>
      </c>
      <c r="DK963" s="19">
        <f t="shared" ref="DK963" si="2310">SUM(DK941:DK962)</f>
        <v>0</v>
      </c>
      <c r="DL963" s="19">
        <f t="shared" ref="DL963" si="2311">SUM(DL941:DL962)</f>
        <v>0</v>
      </c>
      <c r="DM963" s="19">
        <f t="shared" ref="DM963" si="2312">SUM(DM941:DM962)</f>
        <v>0</v>
      </c>
      <c r="DN963" s="19">
        <f t="shared" ref="DN963" si="2313">SUM(DN941:DN962)</f>
        <v>0</v>
      </c>
      <c r="DO963" s="19">
        <f t="shared" ref="DO963" si="2314">SUM(DO941:DO962)</f>
        <v>0</v>
      </c>
      <c r="DP963" s="19">
        <f t="shared" ref="DP963" si="2315">SUM(DP941:DP962)</f>
        <v>0</v>
      </c>
      <c r="DQ963" s="19">
        <f t="shared" ref="DQ963" si="2316">SUM(DQ941:DQ962)</f>
        <v>0</v>
      </c>
      <c r="DR963" s="19">
        <f t="shared" ref="DR963" si="2317">SUM(DR941:DR962)</f>
        <v>0</v>
      </c>
      <c r="DS963" s="19">
        <f t="shared" ref="DS963" si="2318">SUM(DS941:DS962)</f>
        <v>0</v>
      </c>
      <c r="DT963" s="19">
        <f t="shared" ref="DT963" si="2319">SUM(DT941:DT962)</f>
        <v>0</v>
      </c>
      <c r="DU963" s="19">
        <f t="shared" ref="DU963" si="2320">SUM(DU941:DU962)</f>
        <v>0</v>
      </c>
      <c r="DV963" s="19">
        <f t="shared" ref="DV963" si="2321">SUM(DV941:DV962)</f>
        <v>0</v>
      </c>
      <c r="DW963" s="19">
        <f t="shared" ref="DW963" si="2322">SUM(DW941:DW962)</f>
        <v>0</v>
      </c>
      <c r="DX963" s="19">
        <f t="shared" ref="DX963" si="2323">SUM(DX941:DX962)</f>
        <v>0</v>
      </c>
      <c r="DY963" s="19">
        <f t="shared" ref="DY963" si="2324">SUM(DY941:DY962)</f>
        <v>0</v>
      </c>
      <c r="EB963" s="116">
        <f>ROW(EB963)-ROW($EB$2)+1</f>
        <v>962</v>
      </c>
      <c r="EC963" s="2" t="s">
        <v>0</v>
      </c>
      <c r="ED963" s="2" t="s">
        <v>0</v>
      </c>
      <c r="EE963" s="117" t="s">
        <v>79</v>
      </c>
      <c r="EF963" s="110" t="str">
        <f>CF!$C$48</f>
        <v>HOA Dues / Fees</v>
      </c>
    </row>
    <row r="965" spans="1:136" ht="33" x14ac:dyDescent="0.3">
      <c r="A965" s="8" t="s">
        <v>248</v>
      </c>
      <c r="B965" s="4"/>
      <c r="C965" s="4"/>
      <c r="D965" s="9" t="str">
        <f>Product!$B$55</f>
        <v>Total Revenue</v>
      </c>
      <c r="E965" s="9"/>
      <c r="F965" s="9"/>
      <c r="G965" s="7"/>
    </row>
    <row r="967" spans="1:136" x14ac:dyDescent="0.3">
      <c r="B967" s="2" t="str">
        <f>Product!$D$2</f>
        <v>Phase 1</v>
      </c>
      <c r="C967" s="2" t="str">
        <f>Product!$D$3</f>
        <v>50' Wide</v>
      </c>
      <c r="D967" s="129">
        <f>SUMIFS(INDEX(Product!$B$2:$U$97, MATCH(D965, Product!$B$2:$B$97, 0), ), Product!$B$2:$U$2, $B967, Product!$B$3:$U$3, $C967)</f>
        <v>9930000</v>
      </c>
      <c r="F967" s="128"/>
      <c r="G967" s="11">
        <f>SUM(H967:DZ967)</f>
        <v>-5142.5797054539571</v>
      </c>
      <c r="I967" s="12">
        <f t="shared" ref="I967:R969" si="2325">I$771*$D967/SUM($D$966:$D$986)</f>
        <v>0</v>
      </c>
      <c r="J967" s="12">
        <f t="shared" si="2325"/>
        <v>-5142.5797054539571</v>
      </c>
      <c r="K967" s="12">
        <f t="shared" si="2325"/>
        <v>0</v>
      </c>
      <c r="L967" s="12">
        <f t="shared" si="2325"/>
        <v>0</v>
      </c>
      <c r="M967" s="12">
        <f t="shared" si="2325"/>
        <v>0</v>
      </c>
      <c r="N967" s="12">
        <f t="shared" si="2325"/>
        <v>0</v>
      </c>
      <c r="O967" s="12">
        <f t="shared" si="2325"/>
        <v>0</v>
      </c>
      <c r="P967" s="12">
        <f t="shared" si="2325"/>
        <v>0</v>
      </c>
      <c r="Q967" s="12">
        <f t="shared" si="2325"/>
        <v>0</v>
      </c>
      <c r="R967" s="12">
        <f t="shared" si="2325"/>
        <v>0</v>
      </c>
      <c r="S967" s="12">
        <f t="shared" ref="S967:AB969" si="2326">S$771*$D967/SUM($D$966:$D$986)</f>
        <v>0</v>
      </c>
      <c r="T967" s="12">
        <f t="shared" si="2326"/>
        <v>0</v>
      </c>
      <c r="U967" s="12">
        <f t="shared" si="2326"/>
        <v>0</v>
      </c>
      <c r="V967" s="12">
        <f t="shared" si="2326"/>
        <v>0</v>
      </c>
      <c r="W967" s="12">
        <f t="shared" si="2326"/>
        <v>0</v>
      </c>
      <c r="X967" s="12">
        <f t="shared" si="2326"/>
        <v>0</v>
      </c>
      <c r="Y967" s="12">
        <f t="shared" si="2326"/>
        <v>0</v>
      </c>
      <c r="Z967" s="12">
        <f t="shared" si="2326"/>
        <v>0</v>
      </c>
      <c r="AA967" s="12">
        <f t="shared" si="2326"/>
        <v>0</v>
      </c>
      <c r="AB967" s="12">
        <f t="shared" si="2326"/>
        <v>0</v>
      </c>
      <c r="AC967" s="12">
        <f t="shared" ref="AC967:AL969" si="2327">AC$771*$D967/SUM($D$966:$D$986)</f>
        <v>0</v>
      </c>
      <c r="AD967" s="12">
        <f t="shared" si="2327"/>
        <v>0</v>
      </c>
      <c r="AE967" s="12">
        <f t="shared" si="2327"/>
        <v>0</v>
      </c>
      <c r="AF967" s="12">
        <f t="shared" si="2327"/>
        <v>0</v>
      </c>
      <c r="AG967" s="12">
        <f t="shared" si="2327"/>
        <v>0</v>
      </c>
      <c r="AH967" s="12">
        <f t="shared" si="2327"/>
        <v>0</v>
      </c>
      <c r="AI967" s="12">
        <f t="shared" si="2327"/>
        <v>0</v>
      </c>
      <c r="AJ967" s="12">
        <f t="shared" si="2327"/>
        <v>0</v>
      </c>
      <c r="AK967" s="12">
        <f t="shared" si="2327"/>
        <v>0</v>
      </c>
      <c r="AL967" s="12">
        <f t="shared" si="2327"/>
        <v>0</v>
      </c>
      <c r="AM967" s="12">
        <f t="shared" ref="AM967:AV969" si="2328">AM$771*$D967/SUM($D$966:$D$986)</f>
        <v>0</v>
      </c>
      <c r="AN967" s="12">
        <f t="shared" si="2328"/>
        <v>0</v>
      </c>
      <c r="AO967" s="12">
        <f t="shared" si="2328"/>
        <v>0</v>
      </c>
      <c r="AP967" s="12">
        <f t="shared" si="2328"/>
        <v>0</v>
      </c>
      <c r="AQ967" s="12">
        <f t="shared" si="2328"/>
        <v>0</v>
      </c>
      <c r="AR967" s="12">
        <f t="shared" si="2328"/>
        <v>0</v>
      </c>
      <c r="AS967" s="12">
        <f t="shared" si="2328"/>
        <v>0</v>
      </c>
      <c r="AT967" s="12">
        <f t="shared" si="2328"/>
        <v>0</v>
      </c>
      <c r="AU967" s="12">
        <f t="shared" si="2328"/>
        <v>0</v>
      </c>
      <c r="AV967" s="12">
        <f t="shared" si="2328"/>
        <v>0</v>
      </c>
      <c r="AW967" s="12">
        <f t="shared" ref="AW967:BF969" si="2329">AW$771*$D967/SUM($D$966:$D$986)</f>
        <v>0</v>
      </c>
      <c r="AX967" s="12">
        <f t="shared" si="2329"/>
        <v>0</v>
      </c>
      <c r="AY967" s="12">
        <f t="shared" si="2329"/>
        <v>0</v>
      </c>
      <c r="AZ967" s="12">
        <f t="shared" si="2329"/>
        <v>0</v>
      </c>
      <c r="BA967" s="12">
        <f t="shared" si="2329"/>
        <v>0</v>
      </c>
      <c r="BB967" s="12">
        <f t="shared" si="2329"/>
        <v>0</v>
      </c>
      <c r="BC967" s="12">
        <f t="shared" si="2329"/>
        <v>0</v>
      </c>
      <c r="BD967" s="12">
        <f t="shared" si="2329"/>
        <v>0</v>
      </c>
      <c r="BE967" s="12">
        <f t="shared" si="2329"/>
        <v>0</v>
      </c>
      <c r="BF967" s="12">
        <f t="shared" si="2329"/>
        <v>0</v>
      </c>
      <c r="BG967" s="12">
        <f t="shared" ref="BG967:BP969" si="2330">BG$771*$D967/SUM($D$966:$D$986)</f>
        <v>0</v>
      </c>
      <c r="BH967" s="12">
        <f t="shared" si="2330"/>
        <v>0</v>
      </c>
      <c r="BI967" s="12">
        <f t="shared" si="2330"/>
        <v>0</v>
      </c>
      <c r="BJ967" s="12">
        <f t="shared" si="2330"/>
        <v>0</v>
      </c>
      <c r="BK967" s="12">
        <f t="shared" si="2330"/>
        <v>0</v>
      </c>
      <c r="BL967" s="12">
        <f t="shared" si="2330"/>
        <v>0</v>
      </c>
      <c r="BM967" s="12">
        <f t="shared" si="2330"/>
        <v>0</v>
      </c>
      <c r="BN967" s="12">
        <f t="shared" si="2330"/>
        <v>0</v>
      </c>
      <c r="BO967" s="12">
        <f t="shared" si="2330"/>
        <v>0</v>
      </c>
      <c r="BP967" s="12">
        <f t="shared" si="2330"/>
        <v>0</v>
      </c>
      <c r="BQ967" s="12">
        <f t="shared" ref="BQ967:BZ969" si="2331">BQ$771*$D967/SUM($D$966:$D$986)</f>
        <v>0</v>
      </c>
      <c r="BR967" s="12">
        <f t="shared" si="2331"/>
        <v>0</v>
      </c>
      <c r="BS967" s="12">
        <f t="shared" si="2331"/>
        <v>0</v>
      </c>
      <c r="BT967" s="12">
        <f t="shared" si="2331"/>
        <v>0</v>
      </c>
      <c r="BU967" s="12">
        <f t="shared" si="2331"/>
        <v>0</v>
      </c>
      <c r="BV967" s="12">
        <f t="shared" si="2331"/>
        <v>0</v>
      </c>
      <c r="BW967" s="12">
        <f t="shared" si="2331"/>
        <v>0</v>
      </c>
      <c r="BX967" s="12">
        <f t="shared" si="2331"/>
        <v>0</v>
      </c>
      <c r="BY967" s="12">
        <f t="shared" si="2331"/>
        <v>0</v>
      </c>
      <c r="BZ967" s="12">
        <f t="shared" si="2331"/>
        <v>0</v>
      </c>
      <c r="CA967" s="12">
        <f t="shared" ref="CA967:CJ969" si="2332">CA$771*$D967/SUM($D$966:$D$986)</f>
        <v>0</v>
      </c>
      <c r="CB967" s="12">
        <f t="shared" si="2332"/>
        <v>0</v>
      </c>
      <c r="CC967" s="12">
        <f t="shared" si="2332"/>
        <v>0</v>
      </c>
      <c r="CD967" s="12">
        <f t="shared" si="2332"/>
        <v>0</v>
      </c>
      <c r="CE967" s="12">
        <f t="shared" si="2332"/>
        <v>0</v>
      </c>
      <c r="CF967" s="12">
        <f t="shared" si="2332"/>
        <v>0</v>
      </c>
      <c r="CG967" s="12">
        <f t="shared" si="2332"/>
        <v>0</v>
      </c>
      <c r="CH967" s="12">
        <f t="shared" si="2332"/>
        <v>0</v>
      </c>
      <c r="CI967" s="12">
        <f t="shared" si="2332"/>
        <v>0</v>
      </c>
      <c r="CJ967" s="12">
        <f t="shared" si="2332"/>
        <v>0</v>
      </c>
      <c r="CK967" s="12">
        <f t="shared" ref="CK967:CT969" si="2333">CK$771*$D967/SUM($D$966:$D$986)</f>
        <v>0</v>
      </c>
      <c r="CL967" s="12">
        <f t="shared" si="2333"/>
        <v>0</v>
      </c>
      <c r="CM967" s="12">
        <f t="shared" si="2333"/>
        <v>0</v>
      </c>
      <c r="CN967" s="12">
        <f t="shared" si="2333"/>
        <v>0</v>
      </c>
      <c r="CO967" s="12">
        <f t="shared" si="2333"/>
        <v>0</v>
      </c>
      <c r="CP967" s="12">
        <f t="shared" si="2333"/>
        <v>0</v>
      </c>
      <c r="CQ967" s="12">
        <f t="shared" si="2333"/>
        <v>0</v>
      </c>
      <c r="CR967" s="12">
        <f t="shared" si="2333"/>
        <v>0</v>
      </c>
      <c r="CS967" s="12">
        <f t="shared" si="2333"/>
        <v>0</v>
      </c>
      <c r="CT967" s="12">
        <f t="shared" si="2333"/>
        <v>0</v>
      </c>
      <c r="CU967" s="12">
        <f t="shared" ref="CU967:DD969" si="2334">CU$771*$D967/SUM($D$966:$D$986)</f>
        <v>0</v>
      </c>
      <c r="CV967" s="12">
        <f t="shared" si="2334"/>
        <v>0</v>
      </c>
      <c r="CW967" s="12">
        <f t="shared" si="2334"/>
        <v>0</v>
      </c>
      <c r="CX967" s="12">
        <f t="shared" si="2334"/>
        <v>0</v>
      </c>
      <c r="CY967" s="12">
        <f t="shared" si="2334"/>
        <v>0</v>
      </c>
      <c r="CZ967" s="12">
        <f t="shared" si="2334"/>
        <v>0</v>
      </c>
      <c r="DA967" s="12">
        <f t="shared" si="2334"/>
        <v>0</v>
      </c>
      <c r="DB967" s="12">
        <f t="shared" si="2334"/>
        <v>0</v>
      </c>
      <c r="DC967" s="12">
        <f t="shared" si="2334"/>
        <v>0</v>
      </c>
      <c r="DD967" s="12">
        <f t="shared" si="2334"/>
        <v>0</v>
      </c>
      <c r="DE967" s="12">
        <f t="shared" ref="DE967:DN969" si="2335">DE$771*$D967/SUM($D$966:$D$986)</f>
        <v>0</v>
      </c>
      <c r="DF967" s="12">
        <f t="shared" si="2335"/>
        <v>0</v>
      </c>
      <c r="DG967" s="12">
        <f t="shared" si="2335"/>
        <v>0</v>
      </c>
      <c r="DH967" s="12">
        <f t="shared" si="2335"/>
        <v>0</v>
      </c>
      <c r="DI967" s="12">
        <f t="shared" si="2335"/>
        <v>0</v>
      </c>
      <c r="DJ967" s="12">
        <f t="shared" si="2335"/>
        <v>0</v>
      </c>
      <c r="DK967" s="12">
        <f t="shared" si="2335"/>
        <v>0</v>
      </c>
      <c r="DL967" s="12">
        <f t="shared" si="2335"/>
        <v>0</v>
      </c>
      <c r="DM967" s="12">
        <f t="shared" si="2335"/>
        <v>0</v>
      </c>
      <c r="DN967" s="12">
        <f t="shared" si="2335"/>
        <v>0</v>
      </c>
      <c r="DO967" s="12">
        <f t="shared" ref="DO967:DY969" si="2336">DO$771*$D967/SUM($D$966:$D$986)</f>
        <v>0</v>
      </c>
      <c r="DP967" s="12">
        <f t="shared" si="2336"/>
        <v>0</v>
      </c>
      <c r="DQ967" s="12">
        <f t="shared" si="2336"/>
        <v>0</v>
      </c>
      <c r="DR967" s="12">
        <f t="shared" si="2336"/>
        <v>0</v>
      </c>
      <c r="DS967" s="12">
        <f t="shared" si="2336"/>
        <v>0</v>
      </c>
      <c r="DT967" s="12">
        <f t="shared" si="2336"/>
        <v>0</v>
      </c>
      <c r="DU967" s="12">
        <f t="shared" si="2336"/>
        <v>0</v>
      </c>
      <c r="DV967" s="12">
        <f t="shared" si="2336"/>
        <v>0</v>
      </c>
      <c r="DW967" s="12">
        <f t="shared" si="2336"/>
        <v>0</v>
      </c>
      <c r="DX967" s="12">
        <f t="shared" si="2336"/>
        <v>0</v>
      </c>
      <c r="DY967" s="12">
        <f t="shared" si="2336"/>
        <v>0</v>
      </c>
      <c r="EB967" s="116">
        <f>ROW(EB967)-ROW($EB$2)+1</f>
        <v>966</v>
      </c>
      <c r="EC967" s="2" t="str">
        <f>B967</f>
        <v>Phase 1</v>
      </c>
      <c r="ED967" s="2" t="str">
        <f>C967</f>
        <v>50' Wide</v>
      </c>
      <c r="EE967" s="33" t="str">
        <f>EE987</f>
        <v>Cash</v>
      </c>
      <c r="EF967" s="2" t="str">
        <f>EF987</f>
        <v>Legal</v>
      </c>
    </row>
    <row r="968" spans="1:136" x14ac:dyDescent="0.3">
      <c r="B968" s="2" t="str">
        <f>Product!$E$2</f>
        <v>Phase 1</v>
      </c>
      <c r="C968" s="2" t="str">
        <f>Product!$E$3</f>
        <v>60' Wide</v>
      </c>
      <c r="D968" s="129">
        <f>SUMIFS(INDEX(Product!$B$2:$U$97, MATCH(D965, Product!$B$2:$B$97, 0), ), Product!$B$2:$U$2, $B968, Product!$B$3:$U$3, $C968)</f>
        <v>11775000</v>
      </c>
      <c r="F968" s="128"/>
      <c r="G968" s="11">
        <f>SUM(H968:DZ968)</f>
        <v>-6098.074122026218</v>
      </c>
      <c r="I968" s="12">
        <f t="shared" si="2325"/>
        <v>0</v>
      </c>
      <c r="J968" s="12">
        <f t="shared" si="2325"/>
        <v>-6098.074122026218</v>
      </c>
      <c r="K968" s="12">
        <f t="shared" si="2325"/>
        <v>0</v>
      </c>
      <c r="L968" s="12">
        <f t="shared" si="2325"/>
        <v>0</v>
      </c>
      <c r="M968" s="12">
        <f t="shared" si="2325"/>
        <v>0</v>
      </c>
      <c r="N968" s="12">
        <f t="shared" si="2325"/>
        <v>0</v>
      </c>
      <c r="O968" s="12">
        <f t="shared" si="2325"/>
        <v>0</v>
      </c>
      <c r="P968" s="12">
        <f t="shared" si="2325"/>
        <v>0</v>
      </c>
      <c r="Q968" s="12">
        <f t="shared" si="2325"/>
        <v>0</v>
      </c>
      <c r="R968" s="12">
        <f t="shared" si="2325"/>
        <v>0</v>
      </c>
      <c r="S968" s="12">
        <f t="shared" si="2326"/>
        <v>0</v>
      </c>
      <c r="T968" s="12">
        <f t="shared" si="2326"/>
        <v>0</v>
      </c>
      <c r="U968" s="12">
        <f t="shared" si="2326"/>
        <v>0</v>
      </c>
      <c r="V968" s="12">
        <f t="shared" si="2326"/>
        <v>0</v>
      </c>
      <c r="W968" s="12">
        <f t="shared" si="2326"/>
        <v>0</v>
      </c>
      <c r="X968" s="12">
        <f t="shared" si="2326"/>
        <v>0</v>
      </c>
      <c r="Y968" s="12">
        <f t="shared" si="2326"/>
        <v>0</v>
      </c>
      <c r="Z968" s="12">
        <f t="shared" si="2326"/>
        <v>0</v>
      </c>
      <c r="AA968" s="12">
        <f t="shared" si="2326"/>
        <v>0</v>
      </c>
      <c r="AB968" s="12">
        <f t="shared" si="2326"/>
        <v>0</v>
      </c>
      <c r="AC968" s="12">
        <f t="shared" si="2327"/>
        <v>0</v>
      </c>
      <c r="AD968" s="12">
        <f t="shared" si="2327"/>
        <v>0</v>
      </c>
      <c r="AE968" s="12">
        <f t="shared" si="2327"/>
        <v>0</v>
      </c>
      <c r="AF968" s="12">
        <f t="shared" si="2327"/>
        <v>0</v>
      </c>
      <c r="AG968" s="12">
        <f t="shared" si="2327"/>
        <v>0</v>
      </c>
      <c r="AH968" s="12">
        <f t="shared" si="2327"/>
        <v>0</v>
      </c>
      <c r="AI968" s="12">
        <f t="shared" si="2327"/>
        <v>0</v>
      </c>
      <c r="AJ968" s="12">
        <f t="shared" si="2327"/>
        <v>0</v>
      </c>
      <c r="AK968" s="12">
        <f t="shared" si="2327"/>
        <v>0</v>
      </c>
      <c r="AL968" s="12">
        <f t="shared" si="2327"/>
        <v>0</v>
      </c>
      <c r="AM968" s="12">
        <f t="shared" si="2328"/>
        <v>0</v>
      </c>
      <c r="AN968" s="12">
        <f t="shared" si="2328"/>
        <v>0</v>
      </c>
      <c r="AO968" s="12">
        <f t="shared" si="2328"/>
        <v>0</v>
      </c>
      <c r="AP968" s="12">
        <f t="shared" si="2328"/>
        <v>0</v>
      </c>
      <c r="AQ968" s="12">
        <f t="shared" si="2328"/>
        <v>0</v>
      </c>
      <c r="AR968" s="12">
        <f t="shared" si="2328"/>
        <v>0</v>
      </c>
      <c r="AS968" s="12">
        <f t="shared" si="2328"/>
        <v>0</v>
      </c>
      <c r="AT968" s="12">
        <f t="shared" si="2328"/>
        <v>0</v>
      </c>
      <c r="AU968" s="12">
        <f t="shared" si="2328"/>
        <v>0</v>
      </c>
      <c r="AV968" s="12">
        <f t="shared" si="2328"/>
        <v>0</v>
      </c>
      <c r="AW968" s="12">
        <f t="shared" si="2329"/>
        <v>0</v>
      </c>
      <c r="AX968" s="12">
        <f t="shared" si="2329"/>
        <v>0</v>
      </c>
      <c r="AY968" s="12">
        <f t="shared" si="2329"/>
        <v>0</v>
      </c>
      <c r="AZ968" s="12">
        <f t="shared" si="2329"/>
        <v>0</v>
      </c>
      <c r="BA968" s="12">
        <f t="shared" si="2329"/>
        <v>0</v>
      </c>
      <c r="BB968" s="12">
        <f t="shared" si="2329"/>
        <v>0</v>
      </c>
      <c r="BC968" s="12">
        <f t="shared" si="2329"/>
        <v>0</v>
      </c>
      <c r="BD968" s="12">
        <f t="shared" si="2329"/>
        <v>0</v>
      </c>
      <c r="BE968" s="12">
        <f t="shared" si="2329"/>
        <v>0</v>
      </c>
      <c r="BF968" s="12">
        <f t="shared" si="2329"/>
        <v>0</v>
      </c>
      <c r="BG968" s="12">
        <f t="shared" si="2330"/>
        <v>0</v>
      </c>
      <c r="BH968" s="12">
        <f t="shared" si="2330"/>
        <v>0</v>
      </c>
      <c r="BI968" s="12">
        <f t="shared" si="2330"/>
        <v>0</v>
      </c>
      <c r="BJ968" s="12">
        <f t="shared" si="2330"/>
        <v>0</v>
      </c>
      <c r="BK968" s="12">
        <f t="shared" si="2330"/>
        <v>0</v>
      </c>
      <c r="BL968" s="12">
        <f t="shared" si="2330"/>
        <v>0</v>
      </c>
      <c r="BM968" s="12">
        <f t="shared" si="2330"/>
        <v>0</v>
      </c>
      <c r="BN968" s="12">
        <f t="shared" si="2330"/>
        <v>0</v>
      </c>
      <c r="BO968" s="12">
        <f t="shared" si="2330"/>
        <v>0</v>
      </c>
      <c r="BP968" s="12">
        <f t="shared" si="2330"/>
        <v>0</v>
      </c>
      <c r="BQ968" s="12">
        <f t="shared" si="2331"/>
        <v>0</v>
      </c>
      <c r="BR968" s="12">
        <f t="shared" si="2331"/>
        <v>0</v>
      </c>
      <c r="BS968" s="12">
        <f t="shared" si="2331"/>
        <v>0</v>
      </c>
      <c r="BT968" s="12">
        <f t="shared" si="2331"/>
        <v>0</v>
      </c>
      <c r="BU968" s="12">
        <f t="shared" si="2331"/>
        <v>0</v>
      </c>
      <c r="BV968" s="12">
        <f t="shared" si="2331"/>
        <v>0</v>
      </c>
      <c r="BW968" s="12">
        <f t="shared" si="2331"/>
        <v>0</v>
      </c>
      <c r="BX968" s="12">
        <f t="shared" si="2331"/>
        <v>0</v>
      </c>
      <c r="BY968" s="12">
        <f t="shared" si="2331"/>
        <v>0</v>
      </c>
      <c r="BZ968" s="12">
        <f t="shared" si="2331"/>
        <v>0</v>
      </c>
      <c r="CA968" s="12">
        <f t="shared" si="2332"/>
        <v>0</v>
      </c>
      <c r="CB968" s="12">
        <f t="shared" si="2332"/>
        <v>0</v>
      </c>
      <c r="CC968" s="12">
        <f t="shared" si="2332"/>
        <v>0</v>
      </c>
      <c r="CD968" s="12">
        <f t="shared" si="2332"/>
        <v>0</v>
      </c>
      <c r="CE968" s="12">
        <f t="shared" si="2332"/>
        <v>0</v>
      </c>
      <c r="CF968" s="12">
        <f t="shared" si="2332"/>
        <v>0</v>
      </c>
      <c r="CG968" s="12">
        <f t="shared" si="2332"/>
        <v>0</v>
      </c>
      <c r="CH968" s="12">
        <f t="shared" si="2332"/>
        <v>0</v>
      </c>
      <c r="CI968" s="12">
        <f t="shared" si="2332"/>
        <v>0</v>
      </c>
      <c r="CJ968" s="12">
        <f t="shared" si="2332"/>
        <v>0</v>
      </c>
      <c r="CK968" s="12">
        <f t="shared" si="2333"/>
        <v>0</v>
      </c>
      <c r="CL968" s="12">
        <f t="shared" si="2333"/>
        <v>0</v>
      </c>
      <c r="CM968" s="12">
        <f t="shared" si="2333"/>
        <v>0</v>
      </c>
      <c r="CN968" s="12">
        <f t="shared" si="2333"/>
        <v>0</v>
      </c>
      <c r="CO968" s="12">
        <f t="shared" si="2333"/>
        <v>0</v>
      </c>
      <c r="CP968" s="12">
        <f t="shared" si="2333"/>
        <v>0</v>
      </c>
      <c r="CQ968" s="12">
        <f t="shared" si="2333"/>
        <v>0</v>
      </c>
      <c r="CR968" s="12">
        <f t="shared" si="2333"/>
        <v>0</v>
      </c>
      <c r="CS968" s="12">
        <f t="shared" si="2333"/>
        <v>0</v>
      </c>
      <c r="CT968" s="12">
        <f t="shared" si="2333"/>
        <v>0</v>
      </c>
      <c r="CU968" s="12">
        <f t="shared" si="2334"/>
        <v>0</v>
      </c>
      <c r="CV968" s="12">
        <f t="shared" si="2334"/>
        <v>0</v>
      </c>
      <c r="CW968" s="12">
        <f t="shared" si="2334"/>
        <v>0</v>
      </c>
      <c r="CX968" s="12">
        <f t="shared" si="2334"/>
        <v>0</v>
      </c>
      <c r="CY968" s="12">
        <f t="shared" si="2334"/>
        <v>0</v>
      </c>
      <c r="CZ968" s="12">
        <f t="shared" si="2334"/>
        <v>0</v>
      </c>
      <c r="DA968" s="12">
        <f t="shared" si="2334"/>
        <v>0</v>
      </c>
      <c r="DB968" s="12">
        <f t="shared" si="2334"/>
        <v>0</v>
      </c>
      <c r="DC968" s="12">
        <f t="shared" si="2334"/>
        <v>0</v>
      </c>
      <c r="DD968" s="12">
        <f t="shared" si="2334"/>
        <v>0</v>
      </c>
      <c r="DE968" s="12">
        <f t="shared" si="2335"/>
        <v>0</v>
      </c>
      <c r="DF968" s="12">
        <f t="shared" si="2335"/>
        <v>0</v>
      </c>
      <c r="DG968" s="12">
        <f t="shared" si="2335"/>
        <v>0</v>
      </c>
      <c r="DH968" s="12">
        <f t="shared" si="2335"/>
        <v>0</v>
      </c>
      <c r="DI968" s="12">
        <f t="shared" si="2335"/>
        <v>0</v>
      </c>
      <c r="DJ968" s="12">
        <f t="shared" si="2335"/>
        <v>0</v>
      </c>
      <c r="DK968" s="12">
        <f t="shared" si="2335"/>
        <v>0</v>
      </c>
      <c r="DL968" s="12">
        <f t="shared" si="2335"/>
        <v>0</v>
      </c>
      <c r="DM968" s="12">
        <f t="shared" si="2335"/>
        <v>0</v>
      </c>
      <c r="DN968" s="12">
        <f t="shared" si="2335"/>
        <v>0</v>
      </c>
      <c r="DO968" s="12">
        <f t="shared" si="2336"/>
        <v>0</v>
      </c>
      <c r="DP968" s="12">
        <f t="shared" si="2336"/>
        <v>0</v>
      </c>
      <c r="DQ968" s="12">
        <f t="shared" si="2336"/>
        <v>0</v>
      </c>
      <c r="DR968" s="12">
        <f t="shared" si="2336"/>
        <v>0</v>
      </c>
      <c r="DS968" s="12">
        <f t="shared" si="2336"/>
        <v>0</v>
      </c>
      <c r="DT968" s="12">
        <f t="shared" si="2336"/>
        <v>0</v>
      </c>
      <c r="DU968" s="12">
        <f t="shared" si="2336"/>
        <v>0</v>
      </c>
      <c r="DV968" s="12">
        <f t="shared" si="2336"/>
        <v>0</v>
      </c>
      <c r="DW968" s="12">
        <f t="shared" si="2336"/>
        <v>0</v>
      </c>
      <c r="DX968" s="12">
        <f t="shared" si="2336"/>
        <v>0</v>
      </c>
      <c r="DY968" s="12">
        <f t="shared" si="2336"/>
        <v>0</v>
      </c>
      <c r="EB968" s="116">
        <f t="shared" ref="EB968:EB985" si="2337">ROW(EB968)-ROW($EB$2)+1</f>
        <v>967</v>
      </c>
      <c r="EC968" s="2" t="str">
        <f t="shared" ref="EC968:EC969" si="2338">B968</f>
        <v>Phase 1</v>
      </c>
      <c r="ED968" s="2" t="str">
        <f t="shared" ref="ED968:ED969" si="2339">C968</f>
        <v>60' Wide</v>
      </c>
      <c r="EE968" s="33" t="str">
        <f>EE987</f>
        <v>Cash</v>
      </c>
      <c r="EF968" s="2" t="str">
        <f>EF987</f>
        <v>Legal</v>
      </c>
    </row>
    <row r="969" spans="1:136" x14ac:dyDescent="0.3">
      <c r="B969" s="2" t="str">
        <f>Product!$F$2</f>
        <v>Phase 1</v>
      </c>
      <c r="C969" s="2" t="str">
        <f>Product!$F$3</f>
        <v>75' Wide</v>
      </c>
      <c r="D969" s="129">
        <f>SUMIFS(INDEX(Product!$B$2:$U$97, MATCH(D965, Product!$B$2:$B$97, 0), ), Product!$B$2:$U$2, $B969, Product!$B$3:$U$3, $C969)</f>
        <v>9190000</v>
      </c>
      <c r="F969" s="128"/>
      <c r="G969" s="11">
        <f>SUM(H969:DZ969)</f>
        <v>-4759.3461725198249</v>
      </c>
      <c r="I969" s="12">
        <f t="shared" si="2325"/>
        <v>0</v>
      </c>
      <c r="J969" s="12">
        <f t="shared" si="2325"/>
        <v>-4759.3461725198249</v>
      </c>
      <c r="K969" s="12">
        <f t="shared" si="2325"/>
        <v>0</v>
      </c>
      <c r="L969" s="12">
        <f t="shared" si="2325"/>
        <v>0</v>
      </c>
      <c r="M969" s="12">
        <f t="shared" si="2325"/>
        <v>0</v>
      </c>
      <c r="N969" s="12">
        <f t="shared" si="2325"/>
        <v>0</v>
      </c>
      <c r="O969" s="12">
        <f t="shared" si="2325"/>
        <v>0</v>
      </c>
      <c r="P969" s="12">
        <f t="shared" si="2325"/>
        <v>0</v>
      </c>
      <c r="Q969" s="12">
        <f t="shared" si="2325"/>
        <v>0</v>
      </c>
      <c r="R969" s="12">
        <f t="shared" si="2325"/>
        <v>0</v>
      </c>
      <c r="S969" s="12">
        <f t="shared" si="2326"/>
        <v>0</v>
      </c>
      <c r="T969" s="12">
        <f t="shared" si="2326"/>
        <v>0</v>
      </c>
      <c r="U969" s="12">
        <f t="shared" si="2326"/>
        <v>0</v>
      </c>
      <c r="V969" s="12">
        <f t="shared" si="2326"/>
        <v>0</v>
      </c>
      <c r="W969" s="12">
        <f t="shared" si="2326"/>
        <v>0</v>
      </c>
      <c r="X969" s="12">
        <f t="shared" si="2326"/>
        <v>0</v>
      </c>
      <c r="Y969" s="12">
        <f t="shared" si="2326"/>
        <v>0</v>
      </c>
      <c r="Z969" s="12">
        <f t="shared" si="2326"/>
        <v>0</v>
      </c>
      <c r="AA969" s="12">
        <f t="shared" si="2326"/>
        <v>0</v>
      </c>
      <c r="AB969" s="12">
        <f t="shared" si="2326"/>
        <v>0</v>
      </c>
      <c r="AC969" s="12">
        <f t="shared" si="2327"/>
        <v>0</v>
      </c>
      <c r="AD969" s="12">
        <f t="shared" si="2327"/>
        <v>0</v>
      </c>
      <c r="AE969" s="12">
        <f t="shared" si="2327"/>
        <v>0</v>
      </c>
      <c r="AF969" s="12">
        <f t="shared" si="2327"/>
        <v>0</v>
      </c>
      <c r="AG969" s="12">
        <f t="shared" si="2327"/>
        <v>0</v>
      </c>
      <c r="AH969" s="12">
        <f t="shared" si="2327"/>
        <v>0</v>
      </c>
      <c r="AI969" s="12">
        <f t="shared" si="2327"/>
        <v>0</v>
      </c>
      <c r="AJ969" s="12">
        <f t="shared" si="2327"/>
        <v>0</v>
      </c>
      <c r="AK969" s="12">
        <f t="shared" si="2327"/>
        <v>0</v>
      </c>
      <c r="AL969" s="12">
        <f t="shared" si="2327"/>
        <v>0</v>
      </c>
      <c r="AM969" s="12">
        <f t="shared" si="2328"/>
        <v>0</v>
      </c>
      <c r="AN969" s="12">
        <f t="shared" si="2328"/>
        <v>0</v>
      </c>
      <c r="AO969" s="12">
        <f t="shared" si="2328"/>
        <v>0</v>
      </c>
      <c r="AP969" s="12">
        <f t="shared" si="2328"/>
        <v>0</v>
      </c>
      <c r="AQ969" s="12">
        <f t="shared" si="2328"/>
        <v>0</v>
      </c>
      <c r="AR969" s="12">
        <f t="shared" si="2328"/>
        <v>0</v>
      </c>
      <c r="AS969" s="12">
        <f t="shared" si="2328"/>
        <v>0</v>
      </c>
      <c r="AT969" s="12">
        <f t="shared" si="2328"/>
        <v>0</v>
      </c>
      <c r="AU969" s="12">
        <f t="shared" si="2328"/>
        <v>0</v>
      </c>
      <c r="AV969" s="12">
        <f t="shared" si="2328"/>
        <v>0</v>
      </c>
      <c r="AW969" s="12">
        <f t="shared" si="2329"/>
        <v>0</v>
      </c>
      <c r="AX969" s="12">
        <f t="shared" si="2329"/>
        <v>0</v>
      </c>
      <c r="AY969" s="12">
        <f t="shared" si="2329"/>
        <v>0</v>
      </c>
      <c r="AZ969" s="12">
        <f t="shared" si="2329"/>
        <v>0</v>
      </c>
      <c r="BA969" s="12">
        <f t="shared" si="2329"/>
        <v>0</v>
      </c>
      <c r="BB969" s="12">
        <f t="shared" si="2329"/>
        <v>0</v>
      </c>
      <c r="BC969" s="12">
        <f t="shared" si="2329"/>
        <v>0</v>
      </c>
      <c r="BD969" s="12">
        <f t="shared" si="2329"/>
        <v>0</v>
      </c>
      <c r="BE969" s="12">
        <f t="shared" si="2329"/>
        <v>0</v>
      </c>
      <c r="BF969" s="12">
        <f t="shared" si="2329"/>
        <v>0</v>
      </c>
      <c r="BG969" s="12">
        <f t="shared" si="2330"/>
        <v>0</v>
      </c>
      <c r="BH969" s="12">
        <f t="shared" si="2330"/>
        <v>0</v>
      </c>
      <c r="BI969" s="12">
        <f t="shared" si="2330"/>
        <v>0</v>
      </c>
      <c r="BJ969" s="12">
        <f t="shared" si="2330"/>
        <v>0</v>
      </c>
      <c r="BK969" s="12">
        <f t="shared" si="2330"/>
        <v>0</v>
      </c>
      <c r="BL969" s="12">
        <f t="shared" si="2330"/>
        <v>0</v>
      </c>
      <c r="BM969" s="12">
        <f t="shared" si="2330"/>
        <v>0</v>
      </c>
      <c r="BN969" s="12">
        <f t="shared" si="2330"/>
        <v>0</v>
      </c>
      <c r="BO969" s="12">
        <f t="shared" si="2330"/>
        <v>0</v>
      </c>
      <c r="BP969" s="12">
        <f t="shared" si="2330"/>
        <v>0</v>
      </c>
      <c r="BQ969" s="12">
        <f t="shared" si="2331"/>
        <v>0</v>
      </c>
      <c r="BR969" s="12">
        <f t="shared" si="2331"/>
        <v>0</v>
      </c>
      <c r="BS969" s="12">
        <f t="shared" si="2331"/>
        <v>0</v>
      </c>
      <c r="BT969" s="12">
        <f t="shared" si="2331"/>
        <v>0</v>
      </c>
      <c r="BU969" s="12">
        <f t="shared" si="2331"/>
        <v>0</v>
      </c>
      <c r="BV969" s="12">
        <f t="shared" si="2331"/>
        <v>0</v>
      </c>
      <c r="BW969" s="12">
        <f t="shared" si="2331"/>
        <v>0</v>
      </c>
      <c r="BX969" s="12">
        <f t="shared" si="2331"/>
        <v>0</v>
      </c>
      <c r="BY969" s="12">
        <f t="shared" si="2331"/>
        <v>0</v>
      </c>
      <c r="BZ969" s="12">
        <f t="shared" si="2331"/>
        <v>0</v>
      </c>
      <c r="CA969" s="12">
        <f t="shared" si="2332"/>
        <v>0</v>
      </c>
      <c r="CB969" s="12">
        <f t="shared" si="2332"/>
        <v>0</v>
      </c>
      <c r="CC969" s="12">
        <f t="shared" si="2332"/>
        <v>0</v>
      </c>
      <c r="CD969" s="12">
        <f t="shared" si="2332"/>
        <v>0</v>
      </c>
      <c r="CE969" s="12">
        <f t="shared" si="2332"/>
        <v>0</v>
      </c>
      <c r="CF969" s="12">
        <f t="shared" si="2332"/>
        <v>0</v>
      </c>
      <c r="CG969" s="12">
        <f t="shared" si="2332"/>
        <v>0</v>
      </c>
      <c r="CH969" s="12">
        <f t="shared" si="2332"/>
        <v>0</v>
      </c>
      <c r="CI969" s="12">
        <f t="shared" si="2332"/>
        <v>0</v>
      </c>
      <c r="CJ969" s="12">
        <f t="shared" si="2332"/>
        <v>0</v>
      </c>
      <c r="CK969" s="12">
        <f t="shared" si="2333"/>
        <v>0</v>
      </c>
      <c r="CL969" s="12">
        <f t="shared" si="2333"/>
        <v>0</v>
      </c>
      <c r="CM969" s="12">
        <f t="shared" si="2333"/>
        <v>0</v>
      </c>
      <c r="CN969" s="12">
        <f t="shared" si="2333"/>
        <v>0</v>
      </c>
      <c r="CO969" s="12">
        <f t="shared" si="2333"/>
        <v>0</v>
      </c>
      <c r="CP969" s="12">
        <f t="shared" si="2333"/>
        <v>0</v>
      </c>
      <c r="CQ969" s="12">
        <f t="shared" si="2333"/>
        <v>0</v>
      </c>
      <c r="CR969" s="12">
        <f t="shared" si="2333"/>
        <v>0</v>
      </c>
      <c r="CS969" s="12">
        <f t="shared" si="2333"/>
        <v>0</v>
      </c>
      <c r="CT969" s="12">
        <f t="shared" si="2333"/>
        <v>0</v>
      </c>
      <c r="CU969" s="12">
        <f t="shared" si="2334"/>
        <v>0</v>
      </c>
      <c r="CV969" s="12">
        <f t="shared" si="2334"/>
        <v>0</v>
      </c>
      <c r="CW969" s="12">
        <f t="shared" si="2334"/>
        <v>0</v>
      </c>
      <c r="CX969" s="12">
        <f t="shared" si="2334"/>
        <v>0</v>
      </c>
      <c r="CY969" s="12">
        <f t="shared" si="2334"/>
        <v>0</v>
      </c>
      <c r="CZ969" s="12">
        <f t="shared" si="2334"/>
        <v>0</v>
      </c>
      <c r="DA969" s="12">
        <f t="shared" si="2334"/>
        <v>0</v>
      </c>
      <c r="DB969" s="12">
        <f t="shared" si="2334"/>
        <v>0</v>
      </c>
      <c r="DC969" s="12">
        <f t="shared" si="2334"/>
        <v>0</v>
      </c>
      <c r="DD969" s="12">
        <f t="shared" si="2334"/>
        <v>0</v>
      </c>
      <c r="DE969" s="12">
        <f t="shared" si="2335"/>
        <v>0</v>
      </c>
      <c r="DF969" s="12">
        <f t="shared" si="2335"/>
        <v>0</v>
      </c>
      <c r="DG969" s="12">
        <f t="shared" si="2335"/>
        <v>0</v>
      </c>
      <c r="DH969" s="12">
        <f t="shared" si="2335"/>
        <v>0</v>
      </c>
      <c r="DI969" s="12">
        <f t="shared" si="2335"/>
        <v>0</v>
      </c>
      <c r="DJ969" s="12">
        <f t="shared" si="2335"/>
        <v>0</v>
      </c>
      <c r="DK969" s="12">
        <f t="shared" si="2335"/>
        <v>0</v>
      </c>
      <c r="DL969" s="12">
        <f t="shared" si="2335"/>
        <v>0</v>
      </c>
      <c r="DM969" s="12">
        <f t="shared" si="2335"/>
        <v>0</v>
      </c>
      <c r="DN969" s="12">
        <f t="shared" si="2335"/>
        <v>0</v>
      </c>
      <c r="DO969" s="12">
        <f t="shared" si="2336"/>
        <v>0</v>
      </c>
      <c r="DP969" s="12">
        <f t="shared" si="2336"/>
        <v>0</v>
      </c>
      <c r="DQ969" s="12">
        <f t="shared" si="2336"/>
        <v>0</v>
      </c>
      <c r="DR969" s="12">
        <f t="shared" si="2336"/>
        <v>0</v>
      </c>
      <c r="DS969" s="12">
        <f t="shared" si="2336"/>
        <v>0</v>
      </c>
      <c r="DT969" s="12">
        <f t="shared" si="2336"/>
        <v>0</v>
      </c>
      <c r="DU969" s="12">
        <f t="shared" si="2336"/>
        <v>0</v>
      </c>
      <c r="DV969" s="12">
        <f t="shared" si="2336"/>
        <v>0</v>
      </c>
      <c r="DW969" s="12">
        <f t="shared" si="2336"/>
        <v>0</v>
      </c>
      <c r="DX969" s="12">
        <f t="shared" si="2336"/>
        <v>0</v>
      </c>
      <c r="DY969" s="12">
        <f t="shared" si="2336"/>
        <v>0</v>
      </c>
      <c r="EB969" s="116">
        <f t="shared" si="2337"/>
        <v>968</v>
      </c>
      <c r="EC969" s="2" t="str">
        <f t="shared" si="2338"/>
        <v>Phase 1</v>
      </c>
      <c r="ED969" s="2" t="str">
        <f t="shared" si="2339"/>
        <v>75' Wide</v>
      </c>
      <c r="EE969" s="33" t="str">
        <f>EE987</f>
        <v>Cash</v>
      </c>
      <c r="EF969" s="2" t="str">
        <f>EF987</f>
        <v>Legal</v>
      </c>
    </row>
    <row r="970" spans="1:136" x14ac:dyDescent="0.3">
      <c r="D970" s="129"/>
      <c r="F970" s="128"/>
      <c r="I970" s="12"/>
      <c r="J970" s="12"/>
      <c r="K970" s="12"/>
      <c r="L970" s="12"/>
      <c r="M970" s="12"/>
      <c r="N970" s="12"/>
      <c r="O970" s="12"/>
      <c r="P970" s="12"/>
      <c r="Q970" s="12"/>
      <c r="R970" s="12"/>
      <c r="S970" s="12"/>
      <c r="T970" s="12"/>
      <c r="U970" s="12"/>
      <c r="V970" s="12"/>
      <c r="W970" s="12"/>
      <c r="X970" s="12"/>
      <c r="Y970" s="12"/>
      <c r="Z970" s="12"/>
      <c r="AA970" s="12"/>
      <c r="AB970" s="12"/>
      <c r="AC970" s="12"/>
      <c r="AD970" s="12"/>
      <c r="AE970" s="12"/>
      <c r="AF970" s="12"/>
      <c r="AG970" s="12"/>
      <c r="AH970" s="12"/>
      <c r="AI970" s="12"/>
      <c r="AJ970" s="12"/>
      <c r="AK970" s="12"/>
      <c r="AL970" s="12"/>
      <c r="AM970" s="12"/>
      <c r="AN970" s="12"/>
      <c r="AO970" s="12"/>
      <c r="AP970" s="12"/>
      <c r="AQ970" s="12"/>
      <c r="AR970" s="12"/>
      <c r="AS970" s="12"/>
      <c r="AT970" s="12"/>
      <c r="AU970" s="12"/>
      <c r="AV970" s="12"/>
      <c r="AW970" s="12"/>
      <c r="AX970" s="12"/>
      <c r="AY970" s="12"/>
      <c r="AZ970" s="12"/>
      <c r="BA970" s="12"/>
      <c r="BB970" s="12"/>
      <c r="BC970" s="12"/>
      <c r="BD970" s="12"/>
      <c r="BE970" s="12"/>
      <c r="BF970" s="12"/>
      <c r="BG970" s="12"/>
      <c r="BH970" s="12"/>
      <c r="BI970" s="12"/>
      <c r="BJ970" s="12"/>
      <c r="BK970" s="12"/>
      <c r="BL970" s="12"/>
      <c r="BM970" s="12"/>
      <c r="BN970" s="12"/>
      <c r="BO970" s="12"/>
      <c r="BP970" s="12"/>
      <c r="BQ970" s="12"/>
      <c r="BR970" s="12"/>
      <c r="BS970" s="12"/>
      <c r="BT970" s="12"/>
      <c r="BU970" s="12"/>
      <c r="BV970" s="12"/>
      <c r="BW970" s="12"/>
      <c r="BX970" s="12"/>
      <c r="BY970" s="12"/>
      <c r="BZ970" s="12"/>
      <c r="CA970" s="12"/>
      <c r="CB970" s="12"/>
      <c r="CC970" s="12"/>
      <c r="CD970" s="12"/>
      <c r="CE970" s="12"/>
      <c r="CF970" s="12"/>
      <c r="CG970" s="12"/>
      <c r="CH970" s="12"/>
      <c r="CI970" s="12"/>
      <c r="CJ970" s="12"/>
      <c r="CK970" s="12"/>
      <c r="CL970" s="12"/>
      <c r="CM970" s="12"/>
      <c r="CN970" s="12"/>
      <c r="CO970" s="12"/>
      <c r="CP970" s="12"/>
      <c r="CQ970" s="12"/>
      <c r="CR970" s="12"/>
      <c r="CS970" s="12"/>
      <c r="CT970" s="12"/>
      <c r="CU970" s="12"/>
      <c r="CV970" s="12"/>
      <c r="CW970" s="12"/>
      <c r="CX970" s="12"/>
      <c r="CY970" s="12"/>
      <c r="CZ970" s="12"/>
      <c r="DA970" s="12"/>
      <c r="DB970" s="12"/>
      <c r="DC970" s="12"/>
      <c r="DD970" s="12"/>
      <c r="DE970" s="12"/>
      <c r="DF970" s="12"/>
      <c r="DG970" s="12"/>
      <c r="DH970" s="12"/>
      <c r="DI970" s="12"/>
      <c r="DJ970" s="12"/>
      <c r="DK970" s="12"/>
      <c r="DL970" s="12"/>
      <c r="DM970" s="12"/>
      <c r="DN970" s="12"/>
      <c r="DO970" s="12"/>
      <c r="DP970" s="12"/>
      <c r="DQ970" s="12"/>
      <c r="DR970" s="12"/>
      <c r="DS970" s="12"/>
      <c r="DT970" s="12"/>
      <c r="DU970" s="12"/>
      <c r="DV970" s="12"/>
      <c r="DW970" s="12"/>
      <c r="DX970" s="12"/>
      <c r="DY970" s="12"/>
      <c r="EE970" s="33"/>
    </row>
    <row r="971" spans="1:136" x14ac:dyDescent="0.3">
      <c r="B971" s="2" t="str">
        <f>Product!$G$2</f>
        <v>Phase 2</v>
      </c>
      <c r="C971" s="2" t="str">
        <f>Product!$G$3</f>
        <v>50' Wide</v>
      </c>
      <c r="D971" s="129">
        <f>SUMIFS(INDEX(Product!$B$2:$U$97, MATCH(D965, Product!$B$2:$B$97, 0), ), Product!$B$2:$U$2, $B971, Product!$B$3:$U$3, $C971)</f>
        <v>9930000</v>
      </c>
      <c r="F971" s="128"/>
      <c r="G971" s="11">
        <f>SUM(H971:DZ971)</f>
        <v>-5142.5797054539571</v>
      </c>
      <c r="I971" s="12">
        <f t="shared" ref="I971:R973" si="2340">I$771*$D971/SUM($D$966:$D$986)</f>
        <v>0</v>
      </c>
      <c r="J971" s="12">
        <f t="shared" si="2340"/>
        <v>-5142.5797054539571</v>
      </c>
      <c r="K971" s="12">
        <f t="shared" si="2340"/>
        <v>0</v>
      </c>
      <c r="L971" s="12">
        <f t="shared" si="2340"/>
        <v>0</v>
      </c>
      <c r="M971" s="12">
        <f t="shared" si="2340"/>
        <v>0</v>
      </c>
      <c r="N971" s="12">
        <f t="shared" si="2340"/>
        <v>0</v>
      </c>
      <c r="O971" s="12">
        <f t="shared" si="2340"/>
        <v>0</v>
      </c>
      <c r="P971" s="12">
        <f t="shared" si="2340"/>
        <v>0</v>
      </c>
      <c r="Q971" s="12">
        <f t="shared" si="2340"/>
        <v>0</v>
      </c>
      <c r="R971" s="12">
        <f t="shared" si="2340"/>
        <v>0</v>
      </c>
      <c r="S971" s="12">
        <f t="shared" ref="S971:AB973" si="2341">S$771*$D971/SUM($D$966:$D$986)</f>
        <v>0</v>
      </c>
      <c r="T971" s="12">
        <f t="shared" si="2341"/>
        <v>0</v>
      </c>
      <c r="U971" s="12">
        <f t="shared" si="2341"/>
        <v>0</v>
      </c>
      <c r="V971" s="12">
        <f t="shared" si="2341"/>
        <v>0</v>
      </c>
      <c r="W971" s="12">
        <f t="shared" si="2341"/>
        <v>0</v>
      </c>
      <c r="X971" s="12">
        <f t="shared" si="2341"/>
        <v>0</v>
      </c>
      <c r="Y971" s="12">
        <f t="shared" si="2341"/>
        <v>0</v>
      </c>
      <c r="Z971" s="12">
        <f t="shared" si="2341"/>
        <v>0</v>
      </c>
      <c r="AA971" s="12">
        <f t="shared" si="2341"/>
        <v>0</v>
      </c>
      <c r="AB971" s="12">
        <f t="shared" si="2341"/>
        <v>0</v>
      </c>
      <c r="AC971" s="12">
        <f t="shared" ref="AC971:AL973" si="2342">AC$771*$D971/SUM($D$966:$D$986)</f>
        <v>0</v>
      </c>
      <c r="AD971" s="12">
        <f t="shared" si="2342"/>
        <v>0</v>
      </c>
      <c r="AE971" s="12">
        <f t="shared" si="2342"/>
        <v>0</v>
      </c>
      <c r="AF971" s="12">
        <f t="shared" si="2342"/>
        <v>0</v>
      </c>
      <c r="AG971" s="12">
        <f t="shared" si="2342"/>
        <v>0</v>
      </c>
      <c r="AH971" s="12">
        <f t="shared" si="2342"/>
        <v>0</v>
      </c>
      <c r="AI971" s="12">
        <f t="shared" si="2342"/>
        <v>0</v>
      </c>
      <c r="AJ971" s="12">
        <f t="shared" si="2342"/>
        <v>0</v>
      </c>
      <c r="AK971" s="12">
        <f t="shared" si="2342"/>
        <v>0</v>
      </c>
      <c r="AL971" s="12">
        <f t="shared" si="2342"/>
        <v>0</v>
      </c>
      <c r="AM971" s="12">
        <f t="shared" ref="AM971:AV973" si="2343">AM$771*$D971/SUM($D$966:$D$986)</f>
        <v>0</v>
      </c>
      <c r="AN971" s="12">
        <f t="shared" si="2343"/>
        <v>0</v>
      </c>
      <c r="AO971" s="12">
        <f t="shared" si="2343"/>
        <v>0</v>
      </c>
      <c r="AP971" s="12">
        <f t="shared" si="2343"/>
        <v>0</v>
      </c>
      <c r="AQ971" s="12">
        <f t="shared" si="2343"/>
        <v>0</v>
      </c>
      <c r="AR971" s="12">
        <f t="shared" si="2343"/>
        <v>0</v>
      </c>
      <c r="AS971" s="12">
        <f t="shared" si="2343"/>
        <v>0</v>
      </c>
      <c r="AT971" s="12">
        <f t="shared" si="2343"/>
        <v>0</v>
      </c>
      <c r="AU971" s="12">
        <f t="shared" si="2343"/>
        <v>0</v>
      </c>
      <c r="AV971" s="12">
        <f t="shared" si="2343"/>
        <v>0</v>
      </c>
      <c r="AW971" s="12">
        <f t="shared" ref="AW971:BF973" si="2344">AW$771*$D971/SUM($D$966:$D$986)</f>
        <v>0</v>
      </c>
      <c r="AX971" s="12">
        <f t="shared" si="2344"/>
        <v>0</v>
      </c>
      <c r="AY971" s="12">
        <f t="shared" si="2344"/>
        <v>0</v>
      </c>
      <c r="AZ971" s="12">
        <f t="shared" si="2344"/>
        <v>0</v>
      </c>
      <c r="BA971" s="12">
        <f t="shared" si="2344"/>
        <v>0</v>
      </c>
      <c r="BB971" s="12">
        <f t="shared" si="2344"/>
        <v>0</v>
      </c>
      <c r="BC971" s="12">
        <f t="shared" si="2344"/>
        <v>0</v>
      </c>
      <c r="BD971" s="12">
        <f t="shared" si="2344"/>
        <v>0</v>
      </c>
      <c r="BE971" s="12">
        <f t="shared" si="2344"/>
        <v>0</v>
      </c>
      <c r="BF971" s="12">
        <f t="shared" si="2344"/>
        <v>0</v>
      </c>
      <c r="BG971" s="12">
        <f t="shared" ref="BG971:BP973" si="2345">BG$771*$D971/SUM($D$966:$D$986)</f>
        <v>0</v>
      </c>
      <c r="BH971" s="12">
        <f t="shared" si="2345"/>
        <v>0</v>
      </c>
      <c r="BI971" s="12">
        <f t="shared" si="2345"/>
        <v>0</v>
      </c>
      <c r="BJ971" s="12">
        <f t="shared" si="2345"/>
        <v>0</v>
      </c>
      <c r="BK971" s="12">
        <f t="shared" si="2345"/>
        <v>0</v>
      </c>
      <c r="BL971" s="12">
        <f t="shared" si="2345"/>
        <v>0</v>
      </c>
      <c r="BM971" s="12">
        <f t="shared" si="2345"/>
        <v>0</v>
      </c>
      <c r="BN971" s="12">
        <f t="shared" si="2345"/>
        <v>0</v>
      </c>
      <c r="BO971" s="12">
        <f t="shared" si="2345"/>
        <v>0</v>
      </c>
      <c r="BP971" s="12">
        <f t="shared" si="2345"/>
        <v>0</v>
      </c>
      <c r="BQ971" s="12">
        <f t="shared" ref="BQ971:BZ973" si="2346">BQ$771*$D971/SUM($D$966:$D$986)</f>
        <v>0</v>
      </c>
      <c r="BR971" s="12">
        <f t="shared" si="2346"/>
        <v>0</v>
      </c>
      <c r="BS971" s="12">
        <f t="shared" si="2346"/>
        <v>0</v>
      </c>
      <c r="BT971" s="12">
        <f t="shared" si="2346"/>
        <v>0</v>
      </c>
      <c r="BU971" s="12">
        <f t="shared" si="2346"/>
        <v>0</v>
      </c>
      <c r="BV971" s="12">
        <f t="shared" si="2346"/>
        <v>0</v>
      </c>
      <c r="BW971" s="12">
        <f t="shared" si="2346"/>
        <v>0</v>
      </c>
      <c r="BX971" s="12">
        <f t="shared" si="2346"/>
        <v>0</v>
      </c>
      <c r="BY971" s="12">
        <f t="shared" si="2346"/>
        <v>0</v>
      </c>
      <c r="BZ971" s="12">
        <f t="shared" si="2346"/>
        <v>0</v>
      </c>
      <c r="CA971" s="12">
        <f t="shared" ref="CA971:CJ973" si="2347">CA$771*$D971/SUM($D$966:$D$986)</f>
        <v>0</v>
      </c>
      <c r="CB971" s="12">
        <f t="shared" si="2347"/>
        <v>0</v>
      </c>
      <c r="CC971" s="12">
        <f t="shared" si="2347"/>
        <v>0</v>
      </c>
      <c r="CD971" s="12">
        <f t="shared" si="2347"/>
        <v>0</v>
      </c>
      <c r="CE971" s="12">
        <f t="shared" si="2347"/>
        <v>0</v>
      </c>
      <c r="CF971" s="12">
        <f t="shared" si="2347"/>
        <v>0</v>
      </c>
      <c r="CG971" s="12">
        <f t="shared" si="2347"/>
        <v>0</v>
      </c>
      <c r="CH971" s="12">
        <f t="shared" si="2347"/>
        <v>0</v>
      </c>
      <c r="CI971" s="12">
        <f t="shared" si="2347"/>
        <v>0</v>
      </c>
      <c r="CJ971" s="12">
        <f t="shared" si="2347"/>
        <v>0</v>
      </c>
      <c r="CK971" s="12">
        <f t="shared" ref="CK971:CT973" si="2348">CK$771*$D971/SUM($D$966:$D$986)</f>
        <v>0</v>
      </c>
      <c r="CL971" s="12">
        <f t="shared" si="2348"/>
        <v>0</v>
      </c>
      <c r="CM971" s="12">
        <f t="shared" si="2348"/>
        <v>0</v>
      </c>
      <c r="CN971" s="12">
        <f t="shared" si="2348"/>
        <v>0</v>
      </c>
      <c r="CO971" s="12">
        <f t="shared" si="2348"/>
        <v>0</v>
      </c>
      <c r="CP971" s="12">
        <f t="shared" si="2348"/>
        <v>0</v>
      </c>
      <c r="CQ971" s="12">
        <f t="shared" si="2348"/>
        <v>0</v>
      </c>
      <c r="CR971" s="12">
        <f t="shared" si="2348"/>
        <v>0</v>
      </c>
      <c r="CS971" s="12">
        <f t="shared" si="2348"/>
        <v>0</v>
      </c>
      <c r="CT971" s="12">
        <f t="shared" si="2348"/>
        <v>0</v>
      </c>
      <c r="CU971" s="12">
        <f t="shared" ref="CU971:DD973" si="2349">CU$771*$D971/SUM($D$966:$D$986)</f>
        <v>0</v>
      </c>
      <c r="CV971" s="12">
        <f t="shared" si="2349"/>
        <v>0</v>
      </c>
      <c r="CW971" s="12">
        <f t="shared" si="2349"/>
        <v>0</v>
      </c>
      <c r="CX971" s="12">
        <f t="shared" si="2349"/>
        <v>0</v>
      </c>
      <c r="CY971" s="12">
        <f t="shared" si="2349"/>
        <v>0</v>
      </c>
      <c r="CZ971" s="12">
        <f t="shared" si="2349"/>
        <v>0</v>
      </c>
      <c r="DA971" s="12">
        <f t="shared" si="2349"/>
        <v>0</v>
      </c>
      <c r="DB971" s="12">
        <f t="shared" si="2349"/>
        <v>0</v>
      </c>
      <c r="DC971" s="12">
        <f t="shared" si="2349"/>
        <v>0</v>
      </c>
      <c r="DD971" s="12">
        <f t="shared" si="2349"/>
        <v>0</v>
      </c>
      <c r="DE971" s="12">
        <f t="shared" ref="DE971:DN973" si="2350">DE$771*$D971/SUM($D$966:$D$986)</f>
        <v>0</v>
      </c>
      <c r="DF971" s="12">
        <f t="shared" si="2350"/>
        <v>0</v>
      </c>
      <c r="DG971" s="12">
        <f t="shared" si="2350"/>
        <v>0</v>
      </c>
      <c r="DH971" s="12">
        <f t="shared" si="2350"/>
        <v>0</v>
      </c>
      <c r="DI971" s="12">
        <f t="shared" si="2350"/>
        <v>0</v>
      </c>
      <c r="DJ971" s="12">
        <f t="shared" si="2350"/>
        <v>0</v>
      </c>
      <c r="DK971" s="12">
        <f t="shared" si="2350"/>
        <v>0</v>
      </c>
      <c r="DL971" s="12">
        <f t="shared" si="2350"/>
        <v>0</v>
      </c>
      <c r="DM971" s="12">
        <f t="shared" si="2350"/>
        <v>0</v>
      </c>
      <c r="DN971" s="12">
        <f t="shared" si="2350"/>
        <v>0</v>
      </c>
      <c r="DO971" s="12">
        <f t="shared" ref="DO971:DY973" si="2351">DO$771*$D971/SUM($D$966:$D$986)</f>
        <v>0</v>
      </c>
      <c r="DP971" s="12">
        <f t="shared" si="2351"/>
        <v>0</v>
      </c>
      <c r="DQ971" s="12">
        <f t="shared" si="2351"/>
        <v>0</v>
      </c>
      <c r="DR971" s="12">
        <f t="shared" si="2351"/>
        <v>0</v>
      </c>
      <c r="DS971" s="12">
        <f t="shared" si="2351"/>
        <v>0</v>
      </c>
      <c r="DT971" s="12">
        <f t="shared" si="2351"/>
        <v>0</v>
      </c>
      <c r="DU971" s="12">
        <f t="shared" si="2351"/>
        <v>0</v>
      </c>
      <c r="DV971" s="12">
        <f t="shared" si="2351"/>
        <v>0</v>
      </c>
      <c r="DW971" s="12">
        <f t="shared" si="2351"/>
        <v>0</v>
      </c>
      <c r="DX971" s="12">
        <f t="shared" si="2351"/>
        <v>0</v>
      </c>
      <c r="DY971" s="12">
        <f t="shared" si="2351"/>
        <v>0</v>
      </c>
      <c r="EB971" s="116">
        <f t="shared" si="2337"/>
        <v>970</v>
      </c>
      <c r="EC971" s="2" t="str">
        <f t="shared" ref="EC971:EC973" si="2352">B971</f>
        <v>Phase 2</v>
      </c>
      <c r="ED971" s="2" t="str">
        <f t="shared" ref="ED971:ED973" si="2353">C971</f>
        <v>50' Wide</v>
      </c>
      <c r="EE971" s="33" t="str">
        <f>EE987</f>
        <v>Cash</v>
      </c>
      <c r="EF971" s="2" t="str">
        <f>EF987</f>
        <v>Legal</v>
      </c>
    </row>
    <row r="972" spans="1:136" x14ac:dyDescent="0.3">
      <c r="B972" s="2" t="str">
        <f>Product!$H$2</f>
        <v>Phase 2</v>
      </c>
      <c r="C972" s="2" t="str">
        <f>Product!$H$3</f>
        <v>60' Wide</v>
      </c>
      <c r="D972" s="129">
        <f>SUMIFS(INDEX(Product!$B$2:$U$97, MATCH(D965, Product!$B$2:$B$97, 0), ), Product!$B$2:$U$2, $B972, Product!$B$3:$U$3, $C972)</f>
        <v>11775000</v>
      </c>
      <c r="F972" s="128"/>
      <c r="G972" s="11">
        <f>SUM(H972:DZ972)</f>
        <v>-6098.074122026218</v>
      </c>
      <c r="I972" s="12">
        <f t="shared" si="2340"/>
        <v>0</v>
      </c>
      <c r="J972" s="12">
        <f t="shared" si="2340"/>
        <v>-6098.074122026218</v>
      </c>
      <c r="K972" s="12">
        <f t="shared" si="2340"/>
        <v>0</v>
      </c>
      <c r="L972" s="12">
        <f t="shared" si="2340"/>
        <v>0</v>
      </c>
      <c r="M972" s="12">
        <f t="shared" si="2340"/>
        <v>0</v>
      </c>
      <c r="N972" s="12">
        <f t="shared" si="2340"/>
        <v>0</v>
      </c>
      <c r="O972" s="12">
        <f t="shared" si="2340"/>
        <v>0</v>
      </c>
      <c r="P972" s="12">
        <f t="shared" si="2340"/>
        <v>0</v>
      </c>
      <c r="Q972" s="12">
        <f t="shared" si="2340"/>
        <v>0</v>
      </c>
      <c r="R972" s="12">
        <f t="shared" si="2340"/>
        <v>0</v>
      </c>
      <c r="S972" s="12">
        <f t="shared" si="2341"/>
        <v>0</v>
      </c>
      <c r="T972" s="12">
        <f t="shared" si="2341"/>
        <v>0</v>
      </c>
      <c r="U972" s="12">
        <f t="shared" si="2341"/>
        <v>0</v>
      </c>
      <c r="V972" s="12">
        <f t="shared" si="2341"/>
        <v>0</v>
      </c>
      <c r="W972" s="12">
        <f t="shared" si="2341"/>
        <v>0</v>
      </c>
      <c r="X972" s="12">
        <f t="shared" si="2341"/>
        <v>0</v>
      </c>
      <c r="Y972" s="12">
        <f t="shared" si="2341"/>
        <v>0</v>
      </c>
      <c r="Z972" s="12">
        <f t="shared" si="2341"/>
        <v>0</v>
      </c>
      <c r="AA972" s="12">
        <f t="shared" si="2341"/>
        <v>0</v>
      </c>
      <c r="AB972" s="12">
        <f t="shared" si="2341"/>
        <v>0</v>
      </c>
      <c r="AC972" s="12">
        <f t="shared" si="2342"/>
        <v>0</v>
      </c>
      <c r="AD972" s="12">
        <f t="shared" si="2342"/>
        <v>0</v>
      </c>
      <c r="AE972" s="12">
        <f t="shared" si="2342"/>
        <v>0</v>
      </c>
      <c r="AF972" s="12">
        <f t="shared" si="2342"/>
        <v>0</v>
      </c>
      <c r="AG972" s="12">
        <f t="shared" si="2342"/>
        <v>0</v>
      </c>
      <c r="AH972" s="12">
        <f t="shared" si="2342"/>
        <v>0</v>
      </c>
      <c r="AI972" s="12">
        <f t="shared" si="2342"/>
        <v>0</v>
      </c>
      <c r="AJ972" s="12">
        <f t="shared" si="2342"/>
        <v>0</v>
      </c>
      <c r="AK972" s="12">
        <f t="shared" si="2342"/>
        <v>0</v>
      </c>
      <c r="AL972" s="12">
        <f t="shared" si="2342"/>
        <v>0</v>
      </c>
      <c r="AM972" s="12">
        <f t="shared" si="2343"/>
        <v>0</v>
      </c>
      <c r="AN972" s="12">
        <f t="shared" si="2343"/>
        <v>0</v>
      </c>
      <c r="AO972" s="12">
        <f t="shared" si="2343"/>
        <v>0</v>
      </c>
      <c r="AP972" s="12">
        <f t="shared" si="2343"/>
        <v>0</v>
      </c>
      <c r="AQ972" s="12">
        <f t="shared" si="2343"/>
        <v>0</v>
      </c>
      <c r="AR972" s="12">
        <f t="shared" si="2343"/>
        <v>0</v>
      </c>
      <c r="AS972" s="12">
        <f t="shared" si="2343"/>
        <v>0</v>
      </c>
      <c r="AT972" s="12">
        <f t="shared" si="2343"/>
        <v>0</v>
      </c>
      <c r="AU972" s="12">
        <f t="shared" si="2343"/>
        <v>0</v>
      </c>
      <c r="AV972" s="12">
        <f t="shared" si="2343"/>
        <v>0</v>
      </c>
      <c r="AW972" s="12">
        <f t="shared" si="2344"/>
        <v>0</v>
      </c>
      <c r="AX972" s="12">
        <f t="shared" si="2344"/>
        <v>0</v>
      </c>
      <c r="AY972" s="12">
        <f t="shared" si="2344"/>
        <v>0</v>
      </c>
      <c r="AZ972" s="12">
        <f t="shared" si="2344"/>
        <v>0</v>
      </c>
      <c r="BA972" s="12">
        <f t="shared" si="2344"/>
        <v>0</v>
      </c>
      <c r="BB972" s="12">
        <f t="shared" si="2344"/>
        <v>0</v>
      </c>
      <c r="BC972" s="12">
        <f t="shared" si="2344"/>
        <v>0</v>
      </c>
      <c r="BD972" s="12">
        <f t="shared" si="2344"/>
        <v>0</v>
      </c>
      <c r="BE972" s="12">
        <f t="shared" si="2344"/>
        <v>0</v>
      </c>
      <c r="BF972" s="12">
        <f t="shared" si="2344"/>
        <v>0</v>
      </c>
      <c r="BG972" s="12">
        <f t="shared" si="2345"/>
        <v>0</v>
      </c>
      <c r="BH972" s="12">
        <f t="shared" si="2345"/>
        <v>0</v>
      </c>
      <c r="BI972" s="12">
        <f t="shared" si="2345"/>
        <v>0</v>
      </c>
      <c r="BJ972" s="12">
        <f t="shared" si="2345"/>
        <v>0</v>
      </c>
      <c r="BK972" s="12">
        <f t="shared" si="2345"/>
        <v>0</v>
      </c>
      <c r="BL972" s="12">
        <f t="shared" si="2345"/>
        <v>0</v>
      </c>
      <c r="BM972" s="12">
        <f t="shared" si="2345"/>
        <v>0</v>
      </c>
      <c r="BN972" s="12">
        <f t="shared" si="2345"/>
        <v>0</v>
      </c>
      <c r="BO972" s="12">
        <f t="shared" si="2345"/>
        <v>0</v>
      </c>
      <c r="BP972" s="12">
        <f t="shared" si="2345"/>
        <v>0</v>
      </c>
      <c r="BQ972" s="12">
        <f t="shared" si="2346"/>
        <v>0</v>
      </c>
      <c r="BR972" s="12">
        <f t="shared" si="2346"/>
        <v>0</v>
      </c>
      <c r="BS972" s="12">
        <f t="shared" si="2346"/>
        <v>0</v>
      </c>
      <c r="BT972" s="12">
        <f t="shared" si="2346"/>
        <v>0</v>
      </c>
      <c r="BU972" s="12">
        <f t="shared" si="2346"/>
        <v>0</v>
      </c>
      <c r="BV972" s="12">
        <f t="shared" si="2346"/>
        <v>0</v>
      </c>
      <c r="BW972" s="12">
        <f t="shared" si="2346"/>
        <v>0</v>
      </c>
      <c r="BX972" s="12">
        <f t="shared" si="2346"/>
        <v>0</v>
      </c>
      <c r="BY972" s="12">
        <f t="shared" si="2346"/>
        <v>0</v>
      </c>
      <c r="BZ972" s="12">
        <f t="shared" si="2346"/>
        <v>0</v>
      </c>
      <c r="CA972" s="12">
        <f t="shared" si="2347"/>
        <v>0</v>
      </c>
      <c r="CB972" s="12">
        <f t="shared" si="2347"/>
        <v>0</v>
      </c>
      <c r="CC972" s="12">
        <f t="shared" si="2347"/>
        <v>0</v>
      </c>
      <c r="CD972" s="12">
        <f t="shared" si="2347"/>
        <v>0</v>
      </c>
      <c r="CE972" s="12">
        <f t="shared" si="2347"/>
        <v>0</v>
      </c>
      <c r="CF972" s="12">
        <f t="shared" si="2347"/>
        <v>0</v>
      </c>
      <c r="CG972" s="12">
        <f t="shared" si="2347"/>
        <v>0</v>
      </c>
      <c r="CH972" s="12">
        <f t="shared" si="2347"/>
        <v>0</v>
      </c>
      <c r="CI972" s="12">
        <f t="shared" si="2347"/>
        <v>0</v>
      </c>
      <c r="CJ972" s="12">
        <f t="shared" si="2347"/>
        <v>0</v>
      </c>
      <c r="CK972" s="12">
        <f t="shared" si="2348"/>
        <v>0</v>
      </c>
      <c r="CL972" s="12">
        <f t="shared" si="2348"/>
        <v>0</v>
      </c>
      <c r="CM972" s="12">
        <f t="shared" si="2348"/>
        <v>0</v>
      </c>
      <c r="CN972" s="12">
        <f t="shared" si="2348"/>
        <v>0</v>
      </c>
      <c r="CO972" s="12">
        <f t="shared" si="2348"/>
        <v>0</v>
      </c>
      <c r="CP972" s="12">
        <f t="shared" si="2348"/>
        <v>0</v>
      </c>
      <c r="CQ972" s="12">
        <f t="shared" si="2348"/>
        <v>0</v>
      </c>
      <c r="CR972" s="12">
        <f t="shared" si="2348"/>
        <v>0</v>
      </c>
      <c r="CS972" s="12">
        <f t="shared" si="2348"/>
        <v>0</v>
      </c>
      <c r="CT972" s="12">
        <f t="shared" si="2348"/>
        <v>0</v>
      </c>
      <c r="CU972" s="12">
        <f t="shared" si="2349"/>
        <v>0</v>
      </c>
      <c r="CV972" s="12">
        <f t="shared" si="2349"/>
        <v>0</v>
      </c>
      <c r="CW972" s="12">
        <f t="shared" si="2349"/>
        <v>0</v>
      </c>
      <c r="CX972" s="12">
        <f t="shared" si="2349"/>
        <v>0</v>
      </c>
      <c r="CY972" s="12">
        <f t="shared" si="2349"/>
        <v>0</v>
      </c>
      <c r="CZ972" s="12">
        <f t="shared" si="2349"/>
        <v>0</v>
      </c>
      <c r="DA972" s="12">
        <f t="shared" si="2349"/>
        <v>0</v>
      </c>
      <c r="DB972" s="12">
        <f t="shared" si="2349"/>
        <v>0</v>
      </c>
      <c r="DC972" s="12">
        <f t="shared" si="2349"/>
        <v>0</v>
      </c>
      <c r="DD972" s="12">
        <f t="shared" si="2349"/>
        <v>0</v>
      </c>
      <c r="DE972" s="12">
        <f t="shared" si="2350"/>
        <v>0</v>
      </c>
      <c r="DF972" s="12">
        <f t="shared" si="2350"/>
        <v>0</v>
      </c>
      <c r="DG972" s="12">
        <f t="shared" si="2350"/>
        <v>0</v>
      </c>
      <c r="DH972" s="12">
        <f t="shared" si="2350"/>
        <v>0</v>
      </c>
      <c r="DI972" s="12">
        <f t="shared" si="2350"/>
        <v>0</v>
      </c>
      <c r="DJ972" s="12">
        <f t="shared" si="2350"/>
        <v>0</v>
      </c>
      <c r="DK972" s="12">
        <f t="shared" si="2350"/>
        <v>0</v>
      </c>
      <c r="DL972" s="12">
        <f t="shared" si="2350"/>
        <v>0</v>
      </c>
      <c r="DM972" s="12">
        <f t="shared" si="2350"/>
        <v>0</v>
      </c>
      <c r="DN972" s="12">
        <f t="shared" si="2350"/>
        <v>0</v>
      </c>
      <c r="DO972" s="12">
        <f t="shared" si="2351"/>
        <v>0</v>
      </c>
      <c r="DP972" s="12">
        <f t="shared" si="2351"/>
        <v>0</v>
      </c>
      <c r="DQ972" s="12">
        <f t="shared" si="2351"/>
        <v>0</v>
      </c>
      <c r="DR972" s="12">
        <f t="shared" si="2351"/>
        <v>0</v>
      </c>
      <c r="DS972" s="12">
        <f t="shared" si="2351"/>
        <v>0</v>
      </c>
      <c r="DT972" s="12">
        <f t="shared" si="2351"/>
        <v>0</v>
      </c>
      <c r="DU972" s="12">
        <f t="shared" si="2351"/>
        <v>0</v>
      </c>
      <c r="DV972" s="12">
        <f t="shared" si="2351"/>
        <v>0</v>
      </c>
      <c r="DW972" s="12">
        <f t="shared" si="2351"/>
        <v>0</v>
      </c>
      <c r="DX972" s="12">
        <f t="shared" si="2351"/>
        <v>0</v>
      </c>
      <c r="DY972" s="12">
        <f t="shared" si="2351"/>
        <v>0</v>
      </c>
      <c r="EB972" s="116">
        <f t="shared" si="2337"/>
        <v>971</v>
      </c>
      <c r="EC972" s="2" t="str">
        <f t="shared" si="2352"/>
        <v>Phase 2</v>
      </c>
      <c r="ED972" s="2" t="str">
        <f t="shared" si="2353"/>
        <v>60' Wide</v>
      </c>
      <c r="EE972" s="33" t="str">
        <f>EE987</f>
        <v>Cash</v>
      </c>
      <c r="EF972" s="2" t="str">
        <f>EF987</f>
        <v>Legal</v>
      </c>
    </row>
    <row r="973" spans="1:136" x14ac:dyDescent="0.3">
      <c r="B973" s="2" t="str">
        <f>Product!$I$2</f>
        <v>Phase 2</v>
      </c>
      <c r="C973" s="2" t="str">
        <f>Product!$I$3</f>
        <v>75' Wide</v>
      </c>
      <c r="D973" s="129">
        <f>SUMIFS(INDEX(Product!$B$2:$U$97, MATCH(D965, Product!$B$2:$B$97, 0), ), Product!$B$2:$U$2, $B973, Product!$B$3:$U$3, $C973)</f>
        <v>9190000</v>
      </c>
      <c r="F973" s="128"/>
      <c r="G973" s="11">
        <f>SUM(H973:DZ973)</f>
        <v>-4759.3461725198249</v>
      </c>
      <c r="I973" s="12">
        <f t="shared" si="2340"/>
        <v>0</v>
      </c>
      <c r="J973" s="12">
        <f t="shared" si="2340"/>
        <v>-4759.3461725198249</v>
      </c>
      <c r="K973" s="12">
        <f t="shared" si="2340"/>
        <v>0</v>
      </c>
      <c r="L973" s="12">
        <f t="shared" si="2340"/>
        <v>0</v>
      </c>
      <c r="M973" s="12">
        <f t="shared" si="2340"/>
        <v>0</v>
      </c>
      <c r="N973" s="12">
        <f t="shared" si="2340"/>
        <v>0</v>
      </c>
      <c r="O973" s="12">
        <f t="shared" si="2340"/>
        <v>0</v>
      </c>
      <c r="P973" s="12">
        <f t="shared" si="2340"/>
        <v>0</v>
      </c>
      <c r="Q973" s="12">
        <f t="shared" si="2340"/>
        <v>0</v>
      </c>
      <c r="R973" s="12">
        <f t="shared" si="2340"/>
        <v>0</v>
      </c>
      <c r="S973" s="12">
        <f t="shared" si="2341"/>
        <v>0</v>
      </c>
      <c r="T973" s="12">
        <f t="shared" si="2341"/>
        <v>0</v>
      </c>
      <c r="U973" s="12">
        <f t="shared" si="2341"/>
        <v>0</v>
      </c>
      <c r="V973" s="12">
        <f t="shared" si="2341"/>
        <v>0</v>
      </c>
      <c r="W973" s="12">
        <f t="shared" si="2341"/>
        <v>0</v>
      </c>
      <c r="X973" s="12">
        <f t="shared" si="2341"/>
        <v>0</v>
      </c>
      <c r="Y973" s="12">
        <f t="shared" si="2341"/>
        <v>0</v>
      </c>
      <c r="Z973" s="12">
        <f t="shared" si="2341"/>
        <v>0</v>
      </c>
      <c r="AA973" s="12">
        <f t="shared" si="2341"/>
        <v>0</v>
      </c>
      <c r="AB973" s="12">
        <f t="shared" si="2341"/>
        <v>0</v>
      </c>
      <c r="AC973" s="12">
        <f t="shared" si="2342"/>
        <v>0</v>
      </c>
      <c r="AD973" s="12">
        <f t="shared" si="2342"/>
        <v>0</v>
      </c>
      <c r="AE973" s="12">
        <f t="shared" si="2342"/>
        <v>0</v>
      </c>
      <c r="AF973" s="12">
        <f t="shared" si="2342"/>
        <v>0</v>
      </c>
      <c r="AG973" s="12">
        <f t="shared" si="2342"/>
        <v>0</v>
      </c>
      <c r="AH973" s="12">
        <f t="shared" si="2342"/>
        <v>0</v>
      </c>
      <c r="AI973" s="12">
        <f t="shared" si="2342"/>
        <v>0</v>
      </c>
      <c r="AJ973" s="12">
        <f t="shared" si="2342"/>
        <v>0</v>
      </c>
      <c r="AK973" s="12">
        <f t="shared" si="2342"/>
        <v>0</v>
      </c>
      <c r="AL973" s="12">
        <f t="shared" si="2342"/>
        <v>0</v>
      </c>
      <c r="AM973" s="12">
        <f t="shared" si="2343"/>
        <v>0</v>
      </c>
      <c r="AN973" s="12">
        <f t="shared" si="2343"/>
        <v>0</v>
      </c>
      <c r="AO973" s="12">
        <f t="shared" si="2343"/>
        <v>0</v>
      </c>
      <c r="AP973" s="12">
        <f t="shared" si="2343"/>
        <v>0</v>
      </c>
      <c r="AQ973" s="12">
        <f t="shared" si="2343"/>
        <v>0</v>
      </c>
      <c r="AR973" s="12">
        <f t="shared" si="2343"/>
        <v>0</v>
      </c>
      <c r="AS973" s="12">
        <f t="shared" si="2343"/>
        <v>0</v>
      </c>
      <c r="AT973" s="12">
        <f t="shared" si="2343"/>
        <v>0</v>
      </c>
      <c r="AU973" s="12">
        <f t="shared" si="2343"/>
        <v>0</v>
      </c>
      <c r="AV973" s="12">
        <f t="shared" si="2343"/>
        <v>0</v>
      </c>
      <c r="AW973" s="12">
        <f t="shared" si="2344"/>
        <v>0</v>
      </c>
      <c r="AX973" s="12">
        <f t="shared" si="2344"/>
        <v>0</v>
      </c>
      <c r="AY973" s="12">
        <f t="shared" si="2344"/>
        <v>0</v>
      </c>
      <c r="AZ973" s="12">
        <f t="shared" si="2344"/>
        <v>0</v>
      </c>
      <c r="BA973" s="12">
        <f t="shared" si="2344"/>
        <v>0</v>
      </c>
      <c r="BB973" s="12">
        <f t="shared" si="2344"/>
        <v>0</v>
      </c>
      <c r="BC973" s="12">
        <f t="shared" si="2344"/>
        <v>0</v>
      </c>
      <c r="BD973" s="12">
        <f t="shared" si="2344"/>
        <v>0</v>
      </c>
      <c r="BE973" s="12">
        <f t="shared" si="2344"/>
        <v>0</v>
      </c>
      <c r="BF973" s="12">
        <f t="shared" si="2344"/>
        <v>0</v>
      </c>
      <c r="BG973" s="12">
        <f t="shared" si="2345"/>
        <v>0</v>
      </c>
      <c r="BH973" s="12">
        <f t="shared" si="2345"/>
        <v>0</v>
      </c>
      <c r="BI973" s="12">
        <f t="shared" si="2345"/>
        <v>0</v>
      </c>
      <c r="BJ973" s="12">
        <f t="shared" si="2345"/>
        <v>0</v>
      </c>
      <c r="BK973" s="12">
        <f t="shared" si="2345"/>
        <v>0</v>
      </c>
      <c r="BL973" s="12">
        <f t="shared" si="2345"/>
        <v>0</v>
      </c>
      <c r="BM973" s="12">
        <f t="shared" si="2345"/>
        <v>0</v>
      </c>
      <c r="BN973" s="12">
        <f t="shared" si="2345"/>
        <v>0</v>
      </c>
      <c r="BO973" s="12">
        <f t="shared" si="2345"/>
        <v>0</v>
      </c>
      <c r="BP973" s="12">
        <f t="shared" si="2345"/>
        <v>0</v>
      </c>
      <c r="BQ973" s="12">
        <f t="shared" si="2346"/>
        <v>0</v>
      </c>
      <c r="BR973" s="12">
        <f t="shared" si="2346"/>
        <v>0</v>
      </c>
      <c r="BS973" s="12">
        <f t="shared" si="2346"/>
        <v>0</v>
      </c>
      <c r="BT973" s="12">
        <f t="shared" si="2346"/>
        <v>0</v>
      </c>
      <c r="BU973" s="12">
        <f t="shared" si="2346"/>
        <v>0</v>
      </c>
      <c r="BV973" s="12">
        <f t="shared" si="2346"/>
        <v>0</v>
      </c>
      <c r="BW973" s="12">
        <f t="shared" si="2346"/>
        <v>0</v>
      </c>
      <c r="BX973" s="12">
        <f t="shared" si="2346"/>
        <v>0</v>
      </c>
      <c r="BY973" s="12">
        <f t="shared" si="2346"/>
        <v>0</v>
      </c>
      <c r="BZ973" s="12">
        <f t="shared" si="2346"/>
        <v>0</v>
      </c>
      <c r="CA973" s="12">
        <f t="shared" si="2347"/>
        <v>0</v>
      </c>
      <c r="CB973" s="12">
        <f t="shared" si="2347"/>
        <v>0</v>
      </c>
      <c r="CC973" s="12">
        <f t="shared" si="2347"/>
        <v>0</v>
      </c>
      <c r="CD973" s="12">
        <f t="shared" si="2347"/>
        <v>0</v>
      </c>
      <c r="CE973" s="12">
        <f t="shared" si="2347"/>
        <v>0</v>
      </c>
      <c r="CF973" s="12">
        <f t="shared" si="2347"/>
        <v>0</v>
      </c>
      <c r="CG973" s="12">
        <f t="shared" si="2347"/>
        <v>0</v>
      </c>
      <c r="CH973" s="12">
        <f t="shared" si="2347"/>
        <v>0</v>
      </c>
      <c r="CI973" s="12">
        <f t="shared" si="2347"/>
        <v>0</v>
      </c>
      <c r="CJ973" s="12">
        <f t="shared" si="2347"/>
        <v>0</v>
      </c>
      <c r="CK973" s="12">
        <f t="shared" si="2348"/>
        <v>0</v>
      </c>
      <c r="CL973" s="12">
        <f t="shared" si="2348"/>
        <v>0</v>
      </c>
      <c r="CM973" s="12">
        <f t="shared" si="2348"/>
        <v>0</v>
      </c>
      <c r="CN973" s="12">
        <f t="shared" si="2348"/>
        <v>0</v>
      </c>
      <c r="CO973" s="12">
        <f t="shared" si="2348"/>
        <v>0</v>
      </c>
      <c r="CP973" s="12">
        <f t="shared" si="2348"/>
        <v>0</v>
      </c>
      <c r="CQ973" s="12">
        <f t="shared" si="2348"/>
        <v>0</v>
      </c>
      <c r="CR973" s="12">
        <f t="shared" si="2348"/>
        <v>0</v>
      </c>
      <c r="CS973" s="12">
        <f t="shared" si="2348"/>
        <v>0</v>
      </c>
      <c r="CT973" s="12">
        <f t="shared" si="2348"/>
        <v>0</v>
      </c>
      <c r="CU973" s="12">
        <f t="shared" si="2349"/>
        <v>0</v>
      </c>
      <c r="CV973" s="12">
        <f t="shared" si="2349"/>
        <v>0</v>
      </c>
      <c r="CW973" s="12">
        <f t="shared" si="2349"/>
        <v>0</v>
      </c>
      <c r="CX973" s="12">
        <f t="shared" si="2349"/>
        <v>0</v>
      </c>
      <c r="CY973" s="12">
        <f t="shared" si="2349"/>
        <v>0</v>
      </c>
      <c r="CZ973" s="12">
        <f t="shared" si="2349"/>
        <v>0</v>
      </c>
      <c r="DA973" s="12">
        <f t="shared" si="2349"/>
        <v>0</v>
      </c>
      <c r="DB973" s="12">
        <f t="shared" si="2349"/>
        <v>0</v>
      </c>
      <c r="DC973" s="12">
        <f t="shared" si="2349"/>
        <v>0</v>
      </c>
      <c r="DD973" s="12">
        <f t="shared" si="2349"/>
        <v>0</v>
      </c>
      <c r="DE973" s="12">
        <f t="shared" si="2350"/>
        <v>0</v>
      </c>
      <c r="DF973" s="12">
        <f t="shared" si="2350"/>
        <v>0</v>
      </c>
      <c r="DG973" s="12">
        <f t="shared" si="2350"/>
        <v>0</v>
      </c>
      <c r="DH973" s="12">
        <f t="shared" si="2350"/>
        <v>0</v>
      </c>
      <c r="DI973" s="12">
        <f t="shared" si="2350"/>
        <v>0</v>
      </c>
      <c r="DJ973" s="12">
        <f t="shared" si="2350"/>
        <v>0</v>
      </c>
      <c r="DK973" s="12">
        <f t="shared" si="2350"/>
        <v>0</v>
      </c>
      <c r="DL973" s="12">
        <f t="shared" si="2350"/>
        <v>0</v>
      </c>
      <c r="DM973" s="12">
        <f t="shared" si="2350"/>
        <v>0</v>
      </c>
      <c r="DN973" s="12">
        <f t="shared" si="2350"/>
        <v>0</v>
      </c>
      <c r="DO973" s="12">
        <f t="shared" si="2351"/>
        <v>0</v>
      </c>
      <c r="DP973" s="12">
        <f t="shared" si="2351"/>
        <v>0</v>
      </c>
      <c r="DQ973" s="12">
        <f t="shared" si="2351"/>
        <v>0</v>
      </c>
      <c r="DR973" s="12">
        <f t="shared" si="2351"/>
        <v>0</v>
      </c>
      <c r="DS973" s="12">
        <f t="shared" si="2351"/>
        <v>0</v>
      </c>
      <c r="DT973" s="12">
        <f t="shared" si="2351"/>
        <v>0</v>
      </c>
      <c r="DU973" s="12">
        <f t="shared" si="2351"/>
        <v>0</v>
      </c>
      <c r="DV973" s="12">
        <f t="shared" si="2351"/>
        <v>0</v>
      </c>
      <c r="DW973" s="12">
        <f t="shared" si="2351"/>
        <v>0</v>
      </c>
      <c r="DX973" s="12">
        <f t="shared" si="2351"/>
        <v>0</v>
      </c>
      <c r="DY973" s="12">
        <f t="shared" si="2351"/>
        <v>0</v>
      </c>
      <c r="EB973" s="116">
        <f t="shared" si="2337"/>
        <v>972</v>
      </c>
      <c r="EC973" s="2" t="str">
        <f t="shared" si="2352"/>
        <v>Phase 2</v>
      </c>
      <c r="ED973" s="2" t="str">
        <f t="shared" si="2353"/>
        <v>75' Wide</v>
      </c>
      <c r="EE973" s="33" t="str">
        <f>EE987</f>
        <v>Cash</v>
      </c>
      <c r="EF973" s="2" t="str">
        <f>EF987</f>
        <v>Legal</v>
      </c>
    </row>
    <row r="974" spans="1:136" x14ac:dyDescent="0.3">
      <c r="D974" s="129"/>
      <c r="F974" s="128"/>
      <c r="I974" s="12"/>
      <c r="J974" s="12"/>
      <c r="K974" s="12"/>
      <c r="L974" s="12"/>
      <c r="M974" s="12"/>
      <c r="N974" s="12"/>
      <c r="O974" s="12"/>
      <c r="P974" s="12"/>
      <c r="Q974" s="12"/>
      <c r="R974" s="12"/>
      <c r="S974" s="12"/>
      <c r="T974" s="12"/>
      <c r="U974" s="12"/>
      <c r="V974" s="12"/>
      <c r="W974" s="12"/>
      <c r="X974" s="12"/>
      <c r="Y974" s="12"/>
      <c r="Z974" s="12"/>
      <c r="AA974" s="12"/>
      <c r="AB974" s="12"/>
      <c r="AC974" s="12"/>
      <c r="AD974" s="12"/>
      <c r="AE974" s="12"/>
      <c r="AF974" s="12"/>
      <c r="AG974" s="12"/>
      <c r="AH974" s="12"/>
      <c r="AI974" s="12"/>
      <c r="AJ974" s="12"/>
      <c r="AK974" s="12"/>
      <c r="AL974" s="12"/>
      <c r="AM974" s="12"/>
      <c r="AN974" s="12"/>
      <c r="AO974" s="12"/>
      <c r="AP974" s="12"/>
      <c r="AQ974" s="12"/>
      <c r="AR974" s="12"/>
      <c r="AS974" s="12"/>
      <c r="AT974" s="12"/>
      <c r="AU974" s="12"/>
      <c r="AV974" s="12"/>
      <c r="AW974" s="12"/>
      <c r="AX974" s="12"/>
      <c r="AY974" s="12"/>
      <c r="AZ974" s="12"/>
      <c r="BA974" s="12"/>
      <c r="BB974" s="12"/>
      <c r="BC974" s="12"/>
      <c r="BD974" s="12"/>
      <c r="BE974" s="12"/>
      <c r="BF974" s="12"/>
      <c r="BG974" s="12"/>
      <c r="BH974" s="12"/>
      <c r="BI974" s="12"/>
      <c r="BJ974" s="12"/>
      <c r="BK974" s="12"/>
      <c r="BL974" s="12"/>
      <c r="BM974" s="12"/>
      <c r="BN974" s="12"/>
      <c r="BO974" s="12"/>
      <c r="BP974" s="12"/>
      <c r="BQ974" s="12"/>
      <c r="BR974" s="12"/>
      <c r="BS974" s="12"/>
      <c r="BT974" s="12"/>
      <c r="BU974" s="12"/>
      <c r="BV974" s="12"/>
      <c r="BW974" s="12"/>
      <c r="BX974" s="12"/>
      <c r="BY974" s="12"/>
      <c r="BZ974" s="12"/>
      <c r="CA974" s="12"/>
      <c r="CB974" s="12"/>
      <c r="CC974" s="12"/>
      <c r="CD974" s="12"/>
      <c r="CE974" s="12"/>
      <c r="CF974" s="12"/>
      <c r="CG974" s="12"/>
      <c r="CH974" s="12"/>
      <c r="CI974" s="12"/>
      <c r="CJ974" s="12"/>
      <c r="CK974" s="12"/>
      <c r="CL974" s="12"/>
      <c r="CM974" s="12"/>
      <c r="CN974" s="12"/>
      <c r="CO974" s="12"/>
      <c r="CP974" s="12"/>
      <c r="CQ974" s="12"/>
      <c r="CR974" s="12"/>
      <c r="CS974" s="12"/>
      <c r="CT974" s="12"/>
      <c r="CU974" s="12"/>
      <c r="CV974" s="12"/>
      <c r="CW974" s="12"/>
      <c r="CX974" s="12"/>
      <c r="CY974" s="12"/>
      <c r="CZ974" s="12"/>
      <c r="DA974" s="12"/>
      <c r="DB974" s="12"/>
      <c r="DC974" s="12"/>
      <c r="DD974" s="12"/>
      <c r="DE974" s="12"/>
      <c r="DF974" s="12"/>
      <c r="DG974" s="12"/>
      <c r="DH974" s="12"/>
      <c r="DI974" s="12"/>
      <c r="DJ974" s="12"/>
      <c r="DK974" s="12"/>
      <c r="DL974" s="12"/>
      <c r="DM974" s="12"/>
      <c r="DN974" s="12"/>
      <c r="DO974" s="12"/>
      <c r="DP974" s="12"/>
      <c r="DQ974" s="12"/>
      <c r="DR974" s="12"/>
      <c r="DS974" s="12"/>
      <c r="DT974" s="12"/>
      <c r="DU974" s="12"/>
      <c r="DV974" s="12"/>
      <c r="DW974" s="12"/>
      <c r="DX974" s="12"/>
      <c r="DY974" s="12"/>
      <c r="EE974" s="33"/>
    </row>
    <row r="975" spans="1:136" x14ac:dyDescent="0.3">
      <c r="B975" s="2" t="str">
        <f>Product!$J$2</f>
        <v>Phase 3</v>
      </c>
      <c r="C975" s="2" t="str">
        <f>Product!$J$3</f>
        <v>50' Wide</v>
      </c>
      <c r="D975" s="129">
        <f>SUMIFS(INDEX(Product!$B$2:$U$97, MATCH(D965, Product!$B$2:$B$97, 0), ), Product!$B$2:$U$2, $B975, Product!$B$3:$U$3, $C975)</f>
        <v>9930000</v>
      </c>
      <c r="F975" s="128"/>
      <c r="G975" s="11">
        <f>SUM(H975:DZ975)</f>
        <v>-5142.5797054539571</v>
      </c>
      <c r="I975" s="12">
        <f t="shared" ref="I975:R977" si="2354">I$771*$D975/SUM($D$966:$D$986)</f>
        <v>0</v>
      </c>
      <c r="J975" s="12">
        <f t="shared" si="2354"/>
        <v>-5142.5797054539571</v>
      </c>
      <c r="K975" s="12">
        <f t="shared" si="2354"/>
        <v>0</v>
      </c>
      <c r="L975" s="12">
        <f t="shared" si="2354"/>
        <v>0</v>
      </c>
      <c r="M975" s="12">
        <f t="shared" si="2354"/>
        <v>0</v>
      </c>
      <c r="N975" s="12">
        <f t="shared" si="2354"/>
        <v>0</v>
      </c>
      <c r="O975" s="12">
        <f t="shared" si="2354"/>
        <v>0</v>
      </c>
      <c r="P975" s="12">
        <f t="shared" si="2354"/>
        <v>0</v>
      </c>
      <c r="Q975" s="12">
        <f t="shared" si="2354"/>
        <v>0</v>
      </c>
      <c r="R975" s="12">
        <f t="shared" si="2354"/>
        <v>0</v>
      </c>
      <c r="S975" s="12">
        <f t="shared" ref="S975:AB977" si="2355">S$771*$D975/SUM($D$966:$D$986)</f>
        <v>0</v>
      </c>
      <c r="T975" s="12">
        <f t="shared" si="2355"/>
        <v>0</v>
      </c>
      <c r="U975" s="12">
        <f t="shared" si="2355"/>
        <v>0</v>
      </c>
      <c r="V975" s="12">
        <f t="shared" si="2355"/>
        <v>0</v>
      </c>
      <c r="W975" s="12">
        <f t="shared" si="2355"/>
        <v>0</v>
      </c>
      <c r="X975" s="12">
        <f t="shared" si="2355"/>
        <v>0</v>
      </c>
      <c r="Y975" s="12">
        <f t="shared" si="2355"/>
        <v>0</v>
      </c>
      <c r="Z975" s="12">
        <f t="shared" si="2355"/>
        <v>0</v>
      </c>
      <c r="AA975" s="12">
        <f t="shared" si="2355"/>
        <v>0</v>
      </c>
      <c r="AB975" s="12">
        <f t="shared" si="2355"/>
        <v>0</v>
      </c>
      <c r="AC975" s="12">
        <f t="shared" ref="AC975:AL977" si="2356">AC$771*$D975/SUM($D$966:$D$986)</f>
        <v>0</v>
      </c>
      <c r="AD975" s="12">
        <f t="shared" si="2356"/>
        <v>0</v>
      </c>
      <c r="AE975" s="12">
        <f t="shared" si="2356"/>
        <v>0</v>
      </c>
      <c r="AF975" s="12">
        <f t="shared" si="2356"/>
        <v>0</v>
      </c>
      <c r="AG975" s="12">
        <f t="shared" si="2356"/>
        <v>0</v>
      </c>
      <c r="AH975" s="12">
        <f t="shared" si="2356"/>
        <v>0</v>
      </c>
      <c r="AI975" s="12">
        <f t="shared" si="2356"/>
        <v>0</v>
      </c>
      <c r="AJ975" s="12">
        <f t="shared" si="2356"/>
        <v>0</v>
      </c>
      <c r="AK975" s="12">
        <f t="shared" si="2356"/>
        <v>0</v>
      </c>
      <c r="AL975" s="12">
        <f t="shared" si="2356"/>
        <v>0</v>
      </c>
      <c r="AM975" s="12">
        <f t="shared" ref="AM975:AV977" si="2357">AM$771*$D975/SUM($D$966:$D$986)</f>
        <v>0</v>
      </c>
      <c r="AN975" s="12">
        <f t="shared" si="2357"/>
        <v>0</v>
      </c>
      <c r="AO975" s="12">
        <f t="shared" si="2357"/>
        <v>0</v>
      </c>
      <c r="AP975" s="12">
        <f t="shared" si="2357"/>
        <v>0</v>
      </c>
      <c r="AQ975" s="12">
        <f t="shared" si="2357"/>
        <v>0</v>
      </c>
      <c r="AR975" s="12">
        <f t="shared" si="2357"/>
        <v>0</v>
      </c>
      <c r="AS975" s="12">
        <f t="shared" si="2357"/>
        <v>0</v>
      </c>
      <c r="AT975" s="12">
        <f t="shared" si="2357"/>
        <v>0</v>
      </c>
      <c r="AU975" s="12">
        <f t="shared" si="2357"/>
        <v>0</v>
      </c>
      <c r="AV975" s="12">
        <f t="shared" si="2357"/>
        <v>0</v>
      </c>
      <c r="AW975" s="12">
        <f t="shared" ref="AW975:BF977" si="2358">AW$771*$D975/SUM($D$966:$D$986)</f>
        <v>0</v>
      </c>
      <c r="AX975" s="12">
        <f t="shared" si="2358"/>
        <v>0</v>
      </c>
      <c r="AY975" s="12">
        <f t="shared" si="2358"/>
        <v>0</v>
      </c>
      <c r="AZ975" s="12">
        <f t="shared" si="2358"/>
        <v>0</v>
      </c>
      <c r="BA975" s="12">
        <f t="shared" si="2358"/>
        <v>0</v>
      </c>
      <c r="BB975" s="12">
        <f t="shared" si="2358"/>
        <v>0</v>
      </c>
      <c r="BC975" s="12">
        <f t="shared" si="2358"/>
        <v>0</v>
      </c>
      <c r="BD975" s="12">
        <f t="shared" si="2358"/>
        <v>0</v>
      </c>
      <c r="BE975" s="12">
        <f t="shared" si="2358"/>
        <v>0</v>
      </c>
      <c r="BF975" s="12">
        <f t="shared" si="2358"/>
        <v>0</v>
      </c>
      <c r="BG975" s="12">
        <f t="shared" ref="BG975:BP977" si="2359">BG$771*$D975/SUM($D$966:$D$986)</f>
        <v>0</v>
      </c>
      <c r="BH975" s="12">
        <f t="shared" si="2359"/>
        <v>0</v>
      </c>
      <c r="BI975" s="12">
        <f t="shared" si="2359"/>
        <v>0</v>
      </c>
      <c r="BJ975" s="12">
        <f t="shared" si="2359"/>
        <v>0</v>
      </c>
      <c r="BK975" s="12">
        <f t="shared" si="2359"/>
        <v>0</v>
      </c>
      <c r="BL975" s="12">
        <f t="shared" si="2359"/>
        <v>0</v>
      </c>
      <c r="BM975" s="12">
        <f t="shared" si="2359"/>
        <v>0</v>
      </c>
      <c r="BN975" s="12">
        <f t="shared" si="2359"/>
        <v>0</v>
      </c>
      <c r="BO975" s="12">
        <f t="shared" si="2359"/>
        <v>0</v>
      </c>
      <c r="BP975" s="12">
        <f t="shared" si="2359"/>
        <v>0</v>
      </c>
      <c r="BQ975" s="12">
        <f t="shared" ref="BQ975:BZ977" si="2360">BQ$771*$D975/SUM($D$966:$D$986)</f>
        <v>0</v>
      </c>
      <c r="BR975" s="12">
        <f t="shared" si="2360"/>
        <v>0</v>
      </c>
      <c r="BS975" s="12">
        <f t="shared" si="2360"/>
        <v>0</v>
      </c>
      <c r="BT975" s="12">
        <f t="shared" si="2360"/>
        <v>0</v>
      </c>
      <c r="BU975" s="12">
        <f t="shared" si="2360"/>
        <v>0</v>
      </c>
      <c r="BV975" s="12">
        <f t="shared" si="2360"/>
        <v>0</v>
      </c>
      <c r="BW975" s="12">
        <f t="shared" si="2360"/>
        <v>0</v>
      </c>
      <c r="BX975" s="12">
        <f t="shared" si="2360"/>
        <v>0</v>
      </c>
      <c r="BY975" s="12">
        <f t="shared" si="2360"/>
        <v>0</v>
      </c>
      <c r="BZ975" s="12">
        <f t="shared" si="2360"/>
        <v>0</v>
      </c>
      <c r="CA975" s="12">
        <f t="shared" ref="CA975:CJ977" si="2361">CA$771*$D975/SUM($D$966:$D$986)</f>
        <v>0</v>
      </c>
      <c r="CB975" s="12">
        <f t="shared" si="2361"/>
        <v>0</v>
      </c>
      <c r="CC975" s="12">
        <f t="shared" si="2361"/>
        <v>0</v>
      </c>
      <c r="CD975" s="12">
        <f t="shared" si="2361"/>
        <v>0</v>
      </c>
      <c r="CE975" s="12">
        <f t="shared" si="2361"/>
        <v>0</v>
      </c>
      <c r="CF975" s="12">
        <f t="shared" si="2361"/>
        <v>0</v>
      </c>
      <c r="CG975" s="12">
        <f t="shared" si="2361"/>
        <v>0</v>
      </c>
      <c r="CH975" s="12">
        <f t="shared" si="2361"/>
        <v>0</v>
      </c>
      <c r="CI975" s="12">
        <f t="shared" si="2361"/>
        <v>0</v>
      </c>
      <c r="CJ975" s="12">
        <f t="shared" si="2361"/>
        <v>0</v>
      </c>
      <c r="CK975" s="12">
        <f t="shared" ref="CK975:CT977" si="2362">CK$771*$D975/SUM($D$966:$D$986)</f>
        <v>0</v>
      </c>
      <c r="CL975" s="12">
        <f t="shared" si="2362"/>
        <v>0</v>
      </c>
      <c r="CM975" s="12">
        <f t="shared" si="2362"/>
        <v>0</v>
      </c>
      <c r="CN975" s="12">
        <f t="shared" si="2362"/>
        <v>0</v>
      </c>
      <c r="CO975" s="12">
        <f t="shared" si="2362"/>
        <v>0</v>
      </c>
      <c r="CP975" s="12">
        <f t="shared" si="2362"/>
        <v>0</v>
      </c>
      <c r="CQ975" s="12">
        <f t="shared" si="2362"/>
        <v>0</v>
      </c>
      <c r="CR975" s="12">
        <f t="shared" si="2362"/>
        <v>0</v>
      </c>
      <c r="CS975" s="12">
        <f t="shared" si="2362"/>
        <v>0</v>
      </c>
      <c r="CT975" s="12">
        <f t="shared" si="2362"/>
        <v>0</v>
      </c>
      <c r="CU975" s="12">
        <f t="shared" ref="CU975:DD977" si="2363">CU$771*$D975/SUM($D$966:$D$986)</f>
        <v>0</v>
      </c>
      <c r="CV975" s="12">
        <f t="shared" si="2363"/>
        <v>0</v>
      </c>
      <c r="CW975" s="12">
        <f t="shared" si="2363"/>
        <v>0</v>
      </c>
      <c r="CX975" s="12">
        <f t="shared" si="2363"/>
        <v>0</v>
      </c>
      <c r="CY975" s="12">
        <f t="shared" si="2363"/>
        <v>0</v>
      </c>
      <c r="CZ975" s="12">
        <f t="shared" si="2363"/>
        <v>0</v>
      </c>
      <c r="DA975" s="12">
        <f t="shared" si="2363"/>
        <v>0</v>
      </c>
      <c r="DB975" s="12">
        <f t="shared" si="2363"/>
        <v>0</v>
      </c>
      <c r="DC975" s="12">
        <f t="shared" si="2363"/>
        <v>0</v>
      </c>
      <c r="DD975" s="12">
        <f t="shared" si="2363"/>
        <v>0</v>
      </c>
      <c r="DE975" s="12">
        <f t="shared" ref="DE975:DN977" si="2364">DE$771*$D975/SUM($D$966:$D$986)</f>
        <v>0</v>
      </c>
      <c r="DF975" s="12">
        <f t="shared" si="2364"/>
        <v>0</v>
      </c>
      <c r="DG975" s="12">
        <f t="shared" si="2364"/>
        <v>0</v>
      </c>
      <c r="DH975" s="12">
        <f t="shared" si="2364"/>
        <v>0</v>
      </c>
      <c r="DI975" s="12">
        <f t="shared" si="2364"/>
        <v>0</v>
      </c>
      <c r="DJ975" s="12">
        <f t="shared" si="2364"/>
        <v>0</v>
      </c>
      <c r="DK975" s="12">
        <f t="shared" si="2364"/>
        <v>0</v>
      </c>
      <c r="DL975" s="12">
        <f t="shared" si="2364"/>
        <v>0</v>
      </c>
      <c r="DM975" s="12">
        <f t="shared" si="2364"/>
        <v>0</v>
      </c>
      <c r="DN975" s="12">
        <f t="shared" si="2364"/>
        <v>0</v>
      </c>
      <c r="DO975" s="12">
        <f t="shared" ref="DO975:DY977" si="2365">DO$771*$D975/SUM($D$966:$D$986)</f>
        <v>0</v>
      </c>
      <c r="DP975" s="12">
        <f t="shared" si="2365"/>
        <v>0</v>
      </c>
      <c r="DQ975" s="12">
        <f t="shared" si="2365"/>
        <v>0</v>
      </c>
      <c r="DR975" s="12">
        <f t="shared" si="2365"/>
        <v>0</v>
      </c>
      <c r="DS975" s="12">
        <f t="shared" si="2365"/>
        <v>0</v>
      </c>
      <c r="DT975" s="12">
        <f t="shared" si="2365"/>
        <v>0</v>
      </c>
      <c r="DU975" s="12">
        <f t="shared" si="2365"/>
        <v>0</v>
      </c>
      <c r="DV975" s="12">
        <f t="shared" si="2365"/>
        <v>0</v>
      </c>
      <c r="DW975" s="12">
        <f t="shared" si="2365"/>
        <v>0</v>
      </c>
      <c r="DX975" s="12">
        <f t="shared" si="2365"/>
        <v>0</v>
      </c>
      <c r="DY975" s="12">
        <f t="shared" si="2365"/>
        <v>0</v>
      </c>
      <c r="EB975" s="116">
        <f t="shared" si="2337"/>
        <v>974</v>
      </c>
      <c r="EC975" s="2" t="str">
        <f t="shared" ref="EC975:EC977" si="2366">B975</f>
        <v>Phase 3</v>
      </c>
      <c r="ED975" s="2" t="str">
        <f t="shared" ref="ED975:ED977" si="2367">C975</f>
        <v>50' Wide</v>
      </c>
      <c r="EE975" s="33" t="str">
        <f>EE987</f>
        <v>Cash</v>
      </c>
      <c r="EF975" s="2" t="str">
        <f>EF987</f>
        <v>Legal</v>
      </c>
    </row>
    <row r="976" spans="1:136" x14ac:dyDescent="0.3">
      <c r="B976" s="2" t="str">
        <f>Product!$K$2</f>
        <v>Phase 3</v>
      </c>
      <c r="C976" s="2" t="str">
        <f>Product!$K$3</f>
        <v>60' Wide</v>
      </c>
      <c r="D976" s="129">
        <f>SUMIFS(INDEX(Product!$B$2:$U$97, MATCH(D965, Product!$B$2:$B$97, 0), ), Product!$B$2:$U$2, $B976, Product!$B$3:$U$3, $C976)</f>
        <v>11775000</v>
      </c>
      <c r="F976" s="128"/>
      <c r="G976" s="11">
        <f>SUM(H976:DZ976)</f>
        <v>-6098.074122026218</v>
      </c>
      <c r="I976" s="12">
        <f t="shared" si="2354"/>
        <v>0</v>
      </c>
      <c r="J976" s="12">
        <f t="shared" si="2354"/>
        <v>-6098.074122026218</v>
      </c>
      <c r="K976" s="12">
        <f t="shared" si="2354"/>
        <v>0</v>
      </c>
      <c r="L976" s="12">
        <f t="shared" si="2354"/>
        <v>0</v>
      </c>
      <c r="M976" s="12">
        <f t="shared" si="2354"/>
        <v>0</v>
      </c>
      <c r="N976" s="12">
        <f t="shared" si="2354"/>
        <v>0</v>
      </c>
      <c r="O976" s="12">
        <f t="shared" si="2354"/>
        <v>0</v>
      </c>
      <c r="P976" s="12">
        <f t="shared" si="2354"/>
        <v>0</v>
      </c>
      <c r="Q976" s="12">
        <f t="shared" si="2354"/>
        <v>0</v>
      </c>
      <c r="R976" s="12">
        <f t="shared" si="2354"/>
        <v>0</v>
      </c>
      <c r="S976" s="12">
        <f t="shared" si="2355"/>
        <v>0</v>
      </c>
      <c r="T976" s="12">
        <f t="shared" si="2355"/>
        <v>0</v>
      </c>
      <c r="U976" s="12">
        <f t="shared" si="2355"/>
        <v>0</v>
      </c>
      <c r="V976" s="12">
        <f t="shared" si="2355"/>
        <v>0</v>
      </c>
      <c r="W976" s="12">
        <f t="shared" si="2355"/>
        <v>0</v>
      </c>
      <c r="X976" s="12">
        <f t="shared" si="2355"/>
        <v>0</v>
      </c>
      <c r="Y976" s="12">
        <f t="shared" si="2355"/>
        <v>0</v>
      </c>
      <c r="Z976" s="12">
        <f t="shared" si="2355"/>
        <v>0</v>
      </c>
      <c r="AA976" s="12">
        <f t="shared" si="2355"/>
        <v>0</v>
      </c>
      <c r="AB976" s="12">
        <f t="shared" si="2355"/>
        <v>0</v>
      </c>
      <c r="AC976" s="12">
        <f t="shared" si="2356"/>
        <v>0</v>
      </c>
      <c r="AD976" s="12">
        <f t="shared" si="2356"/>
        <v>0</v>
      </c>
      <c r="AE976" s="12">
        <f t="shared" si="2356"/>
        <v>0</v>
      </c>
      <c r="AF976" s="12">
        <f t="shared" si="2356"/>
        <v>0</v>
      </c>
      <c r="AG976" s="12">
        <f t="shared" si="2356"/>
        <v>0</v>
      </c>
      <c r="AH976" s="12">
        <f t="shared" si="2356"/>
        <v>0</v>
      </c>
      <c r="AI976" s="12">
        <f t="shared" si="2356"/>
        <v>0</v>
      </c>
      <c r="AJ976" s="12">
        <f t="shared" si="2356"/>
        <v>0</v>
      </c>
      <c r="AK976" s="12">
        <f t="shared" si="2356"/>
        <v>0</v>
      </c>
      <c r="AL976" s="12">
        <f t="shared" si="2356"/>
        <v>0</v>
      </c>
      <c r="AM976" s="12">
        <f t="shared" si="2357"/>
        <v>0</v>
      </c>
      <c r="AN976" s="12">
        <f t="shared" si="2357"/>
        <v>0</v>
      </c>
      <c r="AO976" s="12">
        <f t="shared" si="2357"/>
        <v>0</v>
      </c>
      <c r="AP976" s="12">
        <f t="shared" si="2357"/>
        <v>0</v>
      </c>
      <c r="AQ976" s="12">
        <f t="shared" si="2357"/>
        <v>0</v>
      </c>
      <c r="AR976" s="12">
        <f t="shared" si="2357"/>
        <v>0</v>
      </c>
      <c r="AS976" s="12">
        <f t="shared" si="2357"/>
        <v>0</v>
      </c>
      <c r="AT976" s="12">
        <f t="shared" si="2357"/>
        <v>0</v>
      </c>
      <c r="AU976" s="12">
        <f t="shared" si="2357"/>
        <v>0</v>
      </c>
      <c r="AV976" s="12">
        <f t="shared" si="2357"/>
        <v>0</v>
      </c>
      <c r="AW976" s="12">
        <f t="shared" si="2358"/>
        <v>0</v>
      </c>
      <c r="AX976" s="12">
        <f t="shared" si="2358"/>
        <v>0</v>
      </c>
      <c r="AY976" s="12">
        <f t="shared" si="2358"/>
        <v>0</v>
      </c>
      <c r="AZ976" s="12">
        <f t="shared" si="2358"/>
        <v>0</v>
      </c>
      <c r="BA976" s="12">
        <f t="shared" si="2358"/>
        <v>0</v>
      </c>
      <c r="BB976" s="12">
        <f t="shared" si="2358"/>
        <v>0</v>
      </c>
      <c r="BC976" s="12">
        <f t="shared" si="2358"/>
        <v>0</v>
      </c>
      <c r="BD976" s="12">
        <f t="shared" si="2358"/>
        <v>0</v>
      </c>
      <c r="BE976" s="12">
        <f t="shared" si="2358"/>
        <v>0</v>
      </c>
      <c r="BF976" s="12">
        <f t="shared" si="2358"/>
        <v>0</v>
      </c>
      <c r="BG976" s="12">
        <f t="shared" si="2359"/>
        <v>0</v>
      </c>
      <c r="BH976" s="12">
        <f t="shared" si="2359"/>
        <v>0</v>
      </c>
      <c r="BI976" s="12">
        <f t="shared" si="2359"/>
        <v>0</v>
      </c>
      <c r="BJ976" s="12">
        <f t="shared" si="2359"/>
        <v>0</v>
      </c>
      <c r="BK976" s="12">
        <f t="shared" si="2359"/>
        <v>0</v>
      </c>
      <c r="BL976" s="12">
        <f t="shared" si="2359"/>
        <v>0</v>
      </c>
      <c r="BM976" s="12">
        <f t="shared" si="2359"/>
        <v>0</v>
      </c>
      <c r="BN976" s="12">
        <f t="shared" si="2359"/>
        <v>0</v>
      </c>
      <c r="BO976" s="12">
        <f t="shared" si="2359"/>
        <v>0</v>
      </c>
      <c r="BP976" s="12">
        <f t="shared" si="2359"/>
        <v>0</v>
      </c>
      <c r="BQ976" s="12">
        <f t="shared" si="2360"/>
        <v>0</v>
      </c>
      <c r="BR976" s="12">
        <f t="shared" si="2360"/>
        <v>0</v>
      </c>
      <c r="BS976" s="12">
        <f t="shared" si="2360"/>
        <v>0</v>
      </c>
      <c r="BT976" s="12">
        <f t="shared" si="2360"/>
        <v>0</v>
      </c>
      <c r="BU976" s="12">
        <f t="shared" si="2360"/>
        <v>0</v>
      </c>
      <c r="BV976" s="12">
        <f t="shared" si="2360"/>
        <v>0</v>
      </c>
      <c r="BW976" s="12">
        <f t="shared" si="2360"/>
        <v>0</v>
      </c>
      <c r="BX976" s="12">
        <f t="shared" si="2360"/>
        <v>0</v>
      </c>
      <c r="BY976" s="12">
        <f t="shared" si="2360"/>
        <v>0</v>
      </c>
      <c r="BZ976" s="12">
        <f t="shared" si="2360"/>
        <v>0</v>
      </c>
      <c r="CA976" s="12">
        <f t="shared" si="2361"/>
        <v>0</v>
      </c>
      <c r="CB976" s="12">
        <f t="shared" si="2361"/>
        <v>0</v>
      </c>
      <c r="CC976" s="12">
        <f t="shared" si="2361"/>
        <v>0</v>
      </c>
      <c r="CD976" s="12">
        <f t="shared" si="2361"/>
        <v>0</v>
      </c>
      <c r="CE976" s="12">
        <f t="shared" si="2361"/>
        <v>0</v>
      </c>
      <c r="CF976" s="12">
        <f t="shared" si="2361"/>
        <v>0</v>
      </c>
      <c r="CG976" s="12">
        <f t="shared" si="2361"/>
        <v>0</v>
      </c>
      <c r="CH976" s="12">
        <f t="shared" si="2361"/>
        <v>0</v>
      </c>
      <c r="CI976" s="12">
        <f t="shared" si="2361"/>
        <v>0</v>
      </c>
      <c r="CJ976" s="12">
        <f t="shared" si="2361"/>
        <v>0</v>
      </c>
      <c r="CK976" s="12">
        <f t="shared" si="2362"/>
        <v>0</v>
      </c>
      <c r="CL976" s="12">
        <f t="shared" si="2362"/>
        <v>0</v>
      </c>
      <c r="CM976" s="12">
        <f t="shared" si="2362"/>
        <v>0</v>
      </c>
      <c r="CN976" s="12">
        <f t="shared" si="2362"/>
        <v>0</v>
      </c>
      <c r="CO976" s="12">
        <f t="shared" si="2362"/>
        <v>0</v>
      </c>
      <c r="CP976" s="12">
        <f t="shared" si="2362"/>
        <v>0</v>
      </c>
      <c r="CQ976" s="12">
        <f t="shared" si="2362"/>
        <v>0</v>
      </c>
      <c r="CR976" s="12">
        <f t="shared" si="2362"/>
        <v>0</v>
      </c>
      <c r="CS976" s="12">
        <f t="shared" si="2362"/>
        <v>0</v>
      </c>
      <c r="CT976" s="12">
        <f t="shared" si="2362"/>
        <v>0</v>
      </c>
      <c r="CU976" s="12">
        <f t="shared" si="2363"/>
        <v>0</v>
      </c>
      <c r="CV976" s="12">
        <f t="shared" si="2363"/>
        <v>0</v>
      </c>
      <c r="CW976" s="12">
        <f t="shared" si="2363"/>
        <v>0</v>
      </c>
      <c r="CX976" s="12">
        <f t="shared" si="2363"/>
        <v>0</v>
      </c>
      <c r="CY976" s="12">
        <f t="shared" si="2363"/>
        <v>0</v>
      </c>
      <c r="CZ976" s="12">
        <f t="shared" si="2363"/>
        <v>0</v>
      </c>
      <c r="DA976" s="12">
        <f t="shared" si="2363"/>
        <v>0</v>
      </c>
      <c r="DB976" s="12">
        <f t="shared" si="2363"/>
        <v>0</v>
      </c>
      <c r="DC976" s="12">
        <f t="shared" si="2363"/>
        <v>0</v>
      </c>
      <c r="DD976" s="12">
        <f t="shared" si="2363"/>
        <v>0</v>
      </c>
      <c r="DE976" s="12">
        <f t="shared" si="2364"/>
        <v>0</v>
      </c>
      <c r="DF976" s="12">
        <f t="shared" si="2364"/>
        <v>0</v>
      </c>
      <c r="DG976" s="12">
        <f t="shared" si="2364"/>
        <v>0</v>
      </c>
      <c r="DH976" s="12">
        <f t="shared" si="2364"/>
        <v>0</v>
      </c>
      <c r="DI976" s="12">
        <f t="shared" si="2364"/>
        <v>0</v>
      </c>
      <c r="DJ976" s="12">
        <f t="shared" si="2364"/>
        <v>0</v>
      </c>
      <c r="DK976" s="12">
        <f t="shared" si="2364"/>
        <v>0</v>
      </c>
      <c r="DL976" s="12">
        <f t="shared" si="2364"/>
        <v>0</v>
      </c>
      <c r="DM976" s="12">
        <f t="shared" si="2364"/>
        <v>0</v>
      </c>
      <c r="DN976" s="12">
        <f t="shared" si="2364"/>
        <v>0</v>
      </c>
      <c r="DO976" s="12">
        <f t="shared" si="2365"/>
        <v>0</v>
      </c>
      <c r="DP976" s="12">
        <f t="shared" si="2365"/>
        <v>0</v>
      </c>
      <c r="DQ976" s="12">
        <f t="shared" si="2365"/>
        <v>0</v>
      </c>
      <c r="DR976" s="12">
        <f t="shared" si="2365"/>
        <v>0</v>
      </c>
      <c r="DS976" s="12">
        <f t="shared" si="2365"/>
        <v>0</v>
      </c>
      <c r="DT976" s="12">
        <f t="shared" si="2365"/>
        <v>0</v>
      </c>
      <c r="DU976" s="12">
        <f t="shared" si="2365"/>
        <v>0</v>
      </c>
      <c r="DV976" s="12">
        <f t="shared" si="2365"/>
        <v>0</v>
      </c>
      <c r="DW976" s="12">
        <f t="shared" si="2365"/>
        <v>0</v>
      </c>
      <c r="DX976" s="12">
        <f t="shared" si="2365"/>
        <v>0</v>
      </c>
      <c r="DY976" s="12">
        <f t="shared" si="2365"/>
        <v>0</v>
      </c>
      <c r="EB976" s="116">
        <f t="shared" si="2337"/>
        <v>975</v>
      </c>
      <c r="EC976" s="2" t="str">
        <f t="shared" si="2366"/>
        <v>Phase 3</v>
      </c>
      <c r="ED976" s="2" t="str">
        <f t="shared" si="2367"/>
        <v>60' Wide</v>
      </c>
      <c r="EE976" s="33" t="str">
        <f>EE987</f>
        <v>Cash</v>
      </c>
      <c r="EF976" s="2" t="str">
        <f>EF987</f>
        <v>Legal</v>
      </c>
    </row>
    <row r="977" spans="1:136" x14ac:dyDescent="0.3">
      <c r="B977" s="2" t="str">
        <f>Product!$L$2</f>
        <v>Phase 3</v>
      </c>
      <c r="C977" s="2" t="str">
        <f>Product!$L$3</f>
        <v>75' Wide</v>
      </c>
      <c r="D977" s="129">
        <f>SUMIFS(INDEX(Product!$B$2:$U$97, MATCH(D965, Product!$B$2:$B$97, 0), ), Product!$B$2:$U$2, $B977, Product!$B$3:$U$3, $C977)</f>
        <v>9190000</v>
      </c>
      <c r="F977" s="128"/>
      <c r="G977" s="11">
        <f>SUM(H977:DZ977)</f>
        <v>-4759.3461725198249</v>
      </c>
      <c r="I977" s="12">
        <f t="shared" si="2354"/>
        <v>0</v>
      </c>
      <c r="J977" s="12">
        <f t="shared" si="2354"/>
        <v>-4759.3461725198249</v>
      </c>
      <c r="K977" s="12">
        <f t="shared" si="2354"/>
        <v>0</v>
      </c>
      <c r="L977" s="12">
        <f t="shared" si="2354"/>
        <v>0</v>
      </c>
      <c r="M977" s="12">
        <f t="shared" si="2354"/>
        <v>0</v>
      </c>
      <c r="N977" s="12">
        <f t="shared" si="2354"/>
        <v>0</v>
      </c>
      <c r="O977" s="12">
        <f t="shared" si="2354"/>
        <v>0</v>
      </c>
      <c r="P977" s="12">
        <f t="shared" si="2354"/>
        <v>0</v>
      </c>
      <c r="Q977" s="12">
        <f t="shared" si="2354"/>
        <v>0</v>
      </c>
      <c r="R977" s="12">
        <f t="shared" si="2354"/>
        <v>0</v>
      </c>
      <c r="S977" s="12">
        <f t="shared" si="2355"/>
        <v>0</v>
      </c>
      <c r="T977" s="12">
        <f t="shared" si="2355"/>
        <v>0</v>
      </c>
      <c r="U977" s="12">
        <f t="shared" si="2355"/>
        <v>0</v>
      </c>
      <c r="V977" s="12">
        <f t="shared" si="2355"/>
        <v>0</v>
      </c>
      <c r="W977" s="12">
        <f t="shared" si="2355"/>
        <v>0</v>
      </c>
      <c r="X977" s="12">
        <f t="shared" si="2355"/>
        <v>0</v>
      </c>
      <c r="Y977" s="12">
        <f t="shared" si="2355"/>
        <v>0</v>
      </c>
      <c r="Z977" s="12">
        <f t="shared" si="2355"/>
        <v>0</v>
      </c>
      <c r="AA977" s="12">
        <f t="shared" si="2355"/>
        <v>0</v>
      </c>
      <c r="AB977" s="12">
        <f t="shared" si="2355"/>
        <v>0</v>
      </c>
      <c r="AC977" s="12">
        <f t="shared" si="2356"/>
        <v>0</v>
      </c>
      <c r="AD977" s="12">
        <f t="shared" si="2356"/>
        <v>0</v>
      </c>
      <c r="AE977" s="12">
        <f t="shared" si="2356"/>
        <v>0</v>
      </c>
      <c r="AF977" s="12">
        <f t="shared" si="2356"/>
        <v>0</v>
      </c>
      <c r="AG977" s="12">
        <f t="shared" si="2356"/>
        <v>0</v>
      </c>
      <c r="AH977" s="12">
        <f t="shared" si="2356"/>
        <v>0</v>
      </c>
      <c r="AI977" s="12">
        <f t="shared" si="2356"/>
        <v>0</v>
      </c>
      <c r="AJ977" s="12">
        <f t="shared" si="2356"/>
        <v>0</v>
      </c>
      <c r="AK977" s="12">
        <f t="shared" si="2356"/>
        <v>0</v>
      </c>
      <c r="AL977" s="12">
        <f t="shared" si="2356"/>
        <v>0</v>
      </c>
      <c r="AM977" s="12">
        <f t="shared" si="2357"/>
        <v>0</v>
      </c>
      <c r="AN977" s="12">
        <f t="shared" si="2357"/>
        <v>0</v>
      </c>
      <c r="AO977" s="12">
        <f t="shared" si="2357"/>
        <v>0</v>
      </c>
      <c r="AP977" s="12">
        <f t="shared" si="2357"/>
        <v>0</v>
      </c>
      <c r="AQ977" s="12">
        <f t="shared" si="2357"/>
        <v>0</v>
      </c>
      <c r="AR977" s="12">
        <f t="shared" si="2357"/>
        <v>0</v>
      </c>
      <c r="AS977" s="12">
        <f t="shared" si="2357"/>
        <v>0</v>
      </c>
      <c r="AT977" s="12">
        <f t="shared" si="2357"/>
        <v>0</v>
      </c>
      <c r="AU977" s="12">
        <f t="shared" si="2357"/>
        <v>0</v>
      </c>
      <c r="AV977" s="12">
        <f t="shared" si="2357"/>
        <v>0</v>
      </c>
      <c r="AW977" s="12">
        <f t="shared" si="2358"/>
        <v>0</v>
      </c>
      <c r="AX977" s="12">
        <f t="shared" si="2358"/>
        <v>0</v>
      </c>
      <c r="AY977" s="12">
        <f t="shared" si="2358"/>
        <v>0</v>
      </c>
      <c r="AZ977" s="12">
        <f t="shared" si="2358"/>
        <v>0</v>
      </c>
      <c r="BA977" s="12">
        <f t="shared" si="2358"/>
        <v>0</v>
      </c>
      <c r="BB977" s="12">
        <f t="shared" si="2358"/>
        <v>0</v>
      </c>
      <c r="BC977" s="12">
        <f t="shared" si="2358"/>
        <v>0</v>
      </c>
      <c r="BD977" s="12">
        <f t="shared" si="2358"/>
        <v>0</v>
      </c>
      <c r="BE977" s="12">
        <f t="shared" si="2358"/>
        <v>0</v>
      </c>
      <c r="BF977" s="12">
        <f t="shared" si="2358"/>
        <v>0</v>
      </c>
      <c r="BG977" s="12">
        <f t="shared" si="2359"/>
        <v>0</v>
      </c>
      <c r="BH977" s="12">
        <f t="shared" si="2359"/>
        <v>0</v>
      </c>
      <c r="BI977" s="12">
        <f t="shared" si="2359"/>
        <v>0</v>
      </c>
      <c r="BJ977" s="12">
        <f t="shared" si="2359"/>
        <v>0</v>
      </c>
      <c r="BK977" s="12">
        <f t="shared" si="2359"/>
        <v>0</v>
      </c>
      <c r="BL977" s="12">
        <f t="shared" si="2359"/>
        <v>0</v>
      </c>
      <c r="BM977" s="12">
        <f t="shared" si="2359"/>
        <v>0</v>
      </c>
      <c r="BN977" s="12">
        <f t="shared" si="2359"/>
        <v>0</v>
      </c>
      <c r="BO977" s="12">
        <f t="shared" si="2359"/>
        <v>0</v>
      </c>
      <c r="BP977" s="12">
        <f t="shared" si="2359"/>
        <v>0</v>
      </c>
      <c r="BQ977" s="12">
        <f t="shared" si="2360"/>
        <v>0</v>
      </c>
      <c r="BR977" s="12">
        <f t="shared" si="2360"/>
        <v>0</v>
      </c>
      <c r="BS977" s="12">
        <f t="shared" si="2360"/>
        <v>0</v>
      </c>
      <c r="BT977" s="12">
        <f t="shared" si="2360"/>
        <v>0</v>
      </c>
      <c r="BU977" s="12">
        <f t="shared" si="2360"/>
        <v>0</v>
      </c>
      <c r="BV977" s="12">
        <f t="shared" si="2360"/>
        <v>0</v>
      </c>
      <c r="BW977" s="12">
        <f t="shared" si="2360"/>
        <v>0</v>
      </c>
      <c r="BX977" s="12">
        <f t="shared" si="2360"/>
        <v>0</v>
      </c>
      <c r="BY977" s="12">
        <f t="shared" si="2360"/>
        <v>0</v>
      </c>
      <c r="BZ977" s="12">
        <f t="shared" si="2360"/>
        <v>0</v>
      </c>
      <c r="CA977" s="12">
        <f t="shared" si="2361"/>
        <v>0</v>
      </c>
      <c r="CB977" s="12">
        <f t="shared" si="2361"/>
        <v>0</v>
      </c>
      <c r="CC977" s="12">
        <f t="shared" si="2361"/>
        <v>0</v>
      </c>
      <c r="CD977" s="12">
        <f t="shared" si="2361"/>
        <v>0</v>
      </c>
      <c r="CE977" s="12">
        <f t="shared" si="2361"/>
        <v>0</v>
      </c>
      <c r="CF977" s="12">
        <f t="shared" si="2361"/>
        <v>0</v>
      </c>
      <c r="CG977" s="12">
        <f t="shared" si="2361"/>
        <v>0</v>
      </c>
      <c r="CH977" s="12">
        <f t="shared" si="2361"/>
        <v>0</v>
      </c>
      <c r="CI977" s="12">
        <f t="shared" si="2361"/>
        <v>0</v>
      </c>
      <c r="CJ977" s="12">
        <f t="shared" si="2361"/>
        <v>0</v>
      </c>
      <c r="CK977" s="12">
        <f t="shared" si="2362"/>
        <v>0</v>
      </c>
      <c r="CL977" s="12">
        <f t="shared" si="2362"/>
        <v>0</v>
      </c>
      <c r="CM977" s="12">
        <f t="shared" si="2362"/>
        <v>0</v>
      </c>
      <c r="CN977" s="12">
        <f t="shared" si="2362"/>
        <v>0</v>
      </c>
      <c r="CO977" s="12">
        <f t="shared" si="2362"/>
        <v>0</v>
      </c>
      <c r="CP977" s="12">
        <f t="shared" si="2362"/>
        <v>0</v>
      </c>
      <c r="CQ977" s="12">
        <f t="shared" si="2362"/>
        <v>0</v>
      </c>
      <c r="CR977" s="12">
        <f t="shared" si="2362"/>
        <v>0</v>
      </c>
      <c r="CS977" s="12">
        <f t="shared" si="2362"/>
        <v>0</v>
      </c>
      <c r="CT977" s="12">
        <f t="shared" si="2362"/>
        <v>0</v>
      </c>
      <c r="CU977" s="12">
        <f t="shared" si="2363"/>
        <v>0</v>
      </c>
      <c r="CV977" s="12">
        <f t="shared" si="2363"/>
        <v>0</v>
      </c>
      <c r="CW977" s="12">
        <f t="shared" si="2363"/>
        <v>0</v>
      </c>
      <c r="CX977" s="12">
        <f t="shared" si="2363"/>
        <v>0</v>
      </c>
      <c r="CY977" s="12">
        <f t="shared" si="2363"/>
        <v>0</v>
      </c>
      <c r="CZ977" s="12">
        <f t="shared" si="2363"/>
        <v>0</v>
      </c>
      <c r="DA977" s="12">
        <f t="shared" si="2363"/>
        <v>0</v>
      </c>
      <c r="DB977" s="12">
        <f t="shared" si="2363"/>
        <v>0</v>
      </c>
      <c r="DC977" s="12">
        <f t="shared" si="2363"/>
        <v>0</v>
      </c>
      <c r="DD977" s="12">
        <f t="shared" si="2363"/>
        <v>0</v>
      </c>
      <c r="DE977" s="12">
        <f t="shared" si="2364"/>
        <v>0</v>
      </c>
      <c r="DF977" s="12">
        <f t="shared" si="2364"/>
        <v>0</v>
      </c>
      <c r="DG977" s="12">
        <f t="shared" si="2364"/>
        <v>0</v>
      </c>
      <c r="DH977" s="12">
        <f t="shared" si="2364"/>
        <v>0</v>
      </c>
      <c r="DI977" s="12">
        <f t="shared" si="2364"/>
        <v>0</v>
      </c>
      <c r="DJ977" s="12">
        <f t="shared" si="2364"/>
        <v>0</v>
      </c>
      <c r="DK977" s="12">
        <f t="shared" si="2364"/>
        <v>0</v>
      </c>
      <c r="DL977" s="12">
        <f t="shared" si="2364"/>
        <v>0</v>
      </c>
      <c r="DM977" s="12">
        <f t="shared" si="2364"/>
        <v>0</v>
      </c>
      <c r="DN977" s="12">
        <f t="shared" si="2364"/>
        <v>0</v>
      </c>
      <c r="DO977" s="12">
        <f t="shared" si="2365"/>
        <v>0</v>
      </c>
      <c r="DP977" s="12">
        <f t="shared" si="2365"/>
        <v>0</v>
      </c>
      <c r="DQ977" s="12">
        <f t="shared" si="2365"/>
        <v>0</v>
      </c>
      <c r="DR977" s="12">
        <f t="shared" si="2365"/>
        <v>0</v>
      </c>
      <c r="DS977" s="12">
        <f t="shared" si="2365"/>
        <v>0</v>
      </c>
      <c r="DT977" s="12">
        <f t="shared" si="2365"/>
        <v>0</v>
      </c>
      <c r="DU977" s="12">
        <f t="shared" si="2365"/>
        <v>0</v>
      </c>
      <c r="DV977" s="12">
        <f t="shared" si="2365"/>
        <v>0</v>
      </c>
      <c r="DW977" s="12">
        <f t="shared" si="2365"/>
        <v>0</v>
      </c>
      <c r="DX977" s="12">
        <f t="shared" si="2365"/>
        <v>0</v>
      </c>
      <c r="DY977" s="12">
        <f t="shared" si="2365"/>
        <v>0</v>
      </c>
      <c r="EB977" s="116">
        <f t="shared" si="2337"/>
        <v>976</v>
      </c>
      <c r="EC977" s="2" t="str">
        <f t="shared" si="2366"/>
        <v>Phase 3</v>
      </c>
      <c r="ED977" s="2" t="str">
        <f t="shared" si="2367"/>
        <v>75' Wide</v>
      </c>
      <c r="EE977" s="33" t="str">
        <f>EE987</f>
        <v>Cash</v>
      </c>
      <c r="EF977" s="2" t="str">
        <f>EF987</f>
        <v>Legal</v>
      </c>
    </row>
    <row r="978" spans="1:136" x14ac:dyDescent="0.3">
      <c r="D978" s="129"/>
      <c r="F978" s="128"/>
      <c r="I978" s="12"/>
      <c r="J978" s="12"/>
      <c r="K978" s="12"/>
      <c r="L978" s="12"/>
      <c r="M978" s="12"/>
      <c r="N978" s="12"/>
      <c r="O978" s="12"/>
      <c r="P978" s="12"/>
      <c r="Q978" s="12"/>
      <c r="R978" s="12"/>
      <c r="S978" s="12"/>
      <c r="T978" s="12"/>
      <c r="U978" s="12"/>
      <c r="V978" s="12"/>
      <c r="W978" s="12"/>
      <c r="X978" s="12"/>
      <c r="Y978" s="12"/>
      <c r="Z978" s="12"/>
      <c r="AA978" s="12"/>
      <c r="AB978" s="12"/>
      <c r="AC978" s="12"/>
      <c r="AD978" s="12"/>
      <c r="AE978" s="12"/>
      <c r="AF978" s="12"/>
      <c r="AG978" s="12"/>
      <c r="AH978" s="12"/>
      <c r="AI978" s="12"/>
      <c r="AJ978" s="12"/>
      <c r="AK978" s="12"/>
      <c r="AL978" s="12"/>
      <c r="AM978" s="12"/>
      <c r="AN978" s="12"/>
      <c r="AO978" s="12"/>
      <c r="AP978" s="12"/>
      <c r="AQ978" s="12"/>
      <c r="AR978" s="12"/>
      <c r="AS978" s="12"/>
      <c r="AT978" s="12"/>
      <c r="AU978" s="12"/>
      <c r="AV978" s="12"/>
      <c r="AW978" s="12"/>
      <c r="AX978" s="12"/>
      <c r="AY978" s="12"/>
      <c r="AZ978" s="12"/>
      <c r="BA978" s="12"/>
      <c r="BB978" s="12"/>
      <c r="BC978" s="12"/>
      <c r="BD978" s="12"/>
      <c r="BE978" s="12"/>
      <c r="BF978" s="12"/>
      <c r="BG978" s="12"/>
      <c r="BH978" s="12"/>
      <c r="BI978" s="12"/>
      <c r="BJ978" s="12"/>
      <c r="BK978" s="12"/>
      <c r="BL978" s="12"/>
      <c r="BM978" s="12"/>
      <c r="BN978" s="12"/>
      <c r="BO978" s="12"/>
      <c r="BP978" s="12"/>
      <c r="BQ978" s="12"/>
      <c r="BR978" s="12"/>
      <c r="BS978" s="12"/>
      <c r="BT978" s="12"/>
      <c r="BU978" s="12"/>
      <c r="BV978" s="12"/>
      <c r="BW978" s="12"/>
      <c r="BX978" s="12"/>
      <c r="BY978" s="12"/>
      <c r="BZ978" s="12"/>
      <c r="CA978" s="12"/>
      <c r="CB978" s="12"/>
      <c r="CC978" s="12"/>
      <c r="CD978" s="12"/>
      <c r="CE978" s="12"/>
      <c r="CF978" s="12"/>
      <c r="CG978" s="12"/>
      <c r="CH978" s="12"/>
      <c r="CI978" s="12"/>
      <c r="CJ978" s="12"/>
      <c r="CK978" s="12"/>
      <c r="CL978" s="12"/>
      <c r="CM978" s="12"/>
      <c r="CN978" s="12"/>
      <c r="CO978" s="12"/>
      <c r="CP978" s="12"/>
      <c r="CQ978" s="12"/>
      <c r="CR978" s="12"/>
      <c r="CS978" s="12"/>
      <c r="CT978" s="12"/>
      <c r="CU978" s="12"/>
      <c r="CV978" s="12"/>
      <c r="CW978" s="12"/>
      <c r="CX978" s="12"/>
      <c r="CY978" s="12"/>
      <c r="CZ978" s="12"/>
      <c r="DA978" s="12"/>
      <c r="DB978" s="12"/>
      <c r="DC978" s="12"/>
      <c r="DD978" s="12"/>
      <c r="DE978" s="12"/>
      <c r="DF978" s="12"/>
      <c r="DG978" s="12"/>
      <c r="DH978" s="12"/>
      <c r="DI978" s="12"/>
      <c r="DJ978" s="12"/>
      <c r="DK978" s="12"/>
      <c r="DL978" s="12"/>
      <c r="DM978" s="12"/>
      <c r="DN978" s="12"/>
      <c r="DO978" s="12"/>
      <c r="DP978" s="12"/>
      <c r="DQ978" s="12"/>
      <c r="DR978" s="12"/>
      <c r="DS978" s="12"/>
      <c r="DT978" s="12"/>
      <c r="DU978" s="12"/>
      <c r="DV978" s="12"/>
      <c r="DW978" s="12"/>
      <c r="DX978" s="12"/>
      <c r="DY978" s="12"/>
      <c r="EE978" s="33"/>
    </row>
    <row r="979" spans="1:136" x14ac:dyDescent="0.3">
      <c r="B979" s="2" t="str">
        <f>Product!$M$2</f>
        <v>Phase 4</v>
      </c>
      <c r="C979" s="2" t="str">
        <f>Product!$M$3</f>
        <v>50' Wide</v>
      </c>
      <c r="D979" s="129">
        <f>SUMIFS(INDEX(Product!$B$2:$U$97, MATCH(D965, Product!$B$2:$B$97, 0), ), Product!$B$2:$U$2, $B979, Product!$B$3:$U$3, $C979)</f>
        <v>9930000</v>
      </c>
      <c r="F979" s="128"/>
      <c r="G979" s="11">
        <f>SUM(H979:DZ979)</f>
        <v>-5142.5797054539571</v>
      </c>
      <c r="I979" s="12">
        <f t="shared" ref="I979:R981" si="2368">I$771*$D979/SUM($D$966:$D$986)</f>
        <v>0</v>
      </c>
      <c r="J979" s="12">
        <f t="shared" si="2368"/>
        <v>-5142.5797054539571</v>
      </c>
      <c r="K979" s="12">
        <f t="shared" si="2368"/>
        <v>0</v>
      </c>
      <c r="L979" s="12">
        <f t="shared" si="2368"/>
        <v>0</v>
      </c>
      <c r="M979" s="12">
        <f t="shared" si="2368"/>
        <v>0</v>
      </c>
      <c r="N979" s="12">
        <f t="shared" si="2368"/>
        <v>0</v>
      </c>
      <c r="O979" s="12">
        <f t="shared" si="2368"/>
        <v>0</v>
      </c>
      <c r="P979" s="12">
        <f t="shared" si="2368"/>
        <v>0</v>
      </c>
      <c r="Q979" s="12">
        <f t="shared" si="2368"/>
        <v>0</v>
      </c>
      <c r="R979" s="12">
        <f t="shared" si="2368"/>
        <v>0</v>
      </c>
      <c r="S979" s="12">
        <f t="shared" ref="S979:AB981" si="2369">S$771*$D979/SUM($D$966:$D$986)</f>
        <v>0</v>
      </c>
      <c r="T979" s="12">
        <f t="shared" si="2369"/>
        <v>0</v>
      </c>
      <c r="U979" s="12">
        <f t="shared" si="2369"/>
        <v>0</v>
      </c>
      <c r="V979" s="12">
        <f t="shared" si="2369"/>
        <v>0</v>
      </c>
      <c r="W979" s="12">
        <f t="shared" si="2369"/>
        <v>0</v>
      </c>
      <c r="X979" s="12">
        <f t="shared" si="2369"/>
        <v>0</v>
      </c>
      <c r="Y979" s="12">
        <f t="shared" si="2369"/>
        <v>0</v>
      </c>
      <c r="Z979" s="12">
        <f t="shared" si="2369"/>
        <v>0</v>
      </c>
      <c r="AA979" s="12">
        <f t="shared" si="2369"/>
        <v>0</v>
      </c>
      <c r="AB979" s="12">
        <f t="shared" si="2369"/>
        <v>0</v>
      </c>
      <c r="AC979" s="12">
        <f t="shared" ref="AC979:AL981" si="2370">AC$771*$D979/SUM($D$966:$D$986)</f>
        <v>0</v>
      </c>
      <c r="AD979" s="12">
        <f t="shared" si="2370"/>
        <v>0</v>
      </c>
      <c r="AE979" s="12">
        <f t="shared" si="2370"/>
        <v>0</v>
      </c>
      <c r="AF979" s="12">
        <f t="shared" si="2370"/>
        <v>0</v>
      </c>
      <c r="AG979" s="12">
        <f t="shared" si="2370"/>
        <v>0</v>
      </c>
      <c r="AH979" s="12">
        <f t="shared" si="2370"/>
        <v>0</v>
      </c>
      <c r="AI979" s="12">
        <f t="shared" si="2370"/>
        <v>0</v>
      </c>
      <c r="AJ979" s="12">
        <f t="shared" si="2370"/>
        <v>0</v>
      </c>
      <c r="AK979" s="12">
        <f t="shared" si="2370"/>
        <v>0</v>
      </c>
      <c r="AL979" s="12">
        <f t="shared" si="2370"/>
        <v>0</v>
      </c>
      <c r="AM979" s="12">
        <f t="shared" ref="AM979:AV981" si="2371">AM$771*$D979/SUM($D$966:$D$986)</f>
        <v>0</v>
      </c>
      <c r="AN979" s="12">
        <f t="shared" si="2371"/>
        <v>0</v>
      </c>
      <c r="AO979" s="12">
        <f t="shared" si="2371"/>
        <v>0</v>
      </c>
      <c r="AP979" s="12">
        <f t="shared" si="2371"/>
        <v>0</v>
      </c>
      <c r="AQ979" s="12">
        <f t="shared" si="2371"/>
        <v>0</v>
      </c>
      <c r="AR979" s="12">
        <f t="shared" si="2371"/>
        <v>0</v>
      </c>
      <c r="AS979" s="12">
        <f t="shared" si="2371"/>
        <v>0</v>
      </c>
      <c r="AT979" s="12">
        <f t="shared" si="2371"/>
        <v>0</v>
      </c>
      <c r="AU979" s="12">
        <f t="shared" si="2371"/>
        <v>0</v>
      </c>
      <c r="AV979" s="12">
        <f t="shared" si="2371"/>
        <v>0</v>
      </c>
      <c r="AW979" s="12">
        <f t="shared" ref="AW979:BF981" si="2372">AW$771*$D979/SUM($D$966:$D$986)</f>
        <v>0</v>
      </c>
      <c r="AX979" s="12">
        <f t="shared" si="2372"/>
        <v>0</v>
      </c>
      <c r="AY979" s="12">
        <f t="shared" si="2372"/>
        <v>0</v>
      </c>
      <c r="AZ979" s="12">
        <f t="shared" si="2372"/>
        <v>0</v>
      </c>
      <c r="BA979" s="12">
        <f t="shared" si="2372"/>
        <v>0</v>
      </c>
      <c r="BB979" s="12">
        <f t="shared" si="2372"/>
        <v>0</v>
      </c>
      <c r="BC979" s="12">
        <f t="shared" si="2372"/>
        <v>0</v>
      </c>
      <c r="BD979" s="12">
        <f t="shared" si="2372"/>
        <v>0</v>
      </c>
      <c r="BE979" s="12">
        <f t="shared" si="2372"/>
        <v>0</v>
      </c>
      <c r="BF979" s="12">
        <f t="shared" si="2372"/>
        <v>0</v>
      </c>
      <c r="BG979" s="12">
        <f t="shared" ref="BG979:BP981" si="2373">BG$771*$D979/SUM($D$966:$D$986)</f>
        <v>0</v>
      </c>
      <c r="BH979" s="12">
        <f t="shared" si="2373"/>
        <v>0</v>
      </c>
      <c r="BI979" s="12">
        <f t="shared" si="2373"/>
        <v>0</v>
      </c>
      <c r="BJ979" s="12">
        <f t="shared" si="2373"/>
        <v>0</v>
      </c>
      <c r="BK979" s="12">
        <f t="shared" si="2373"/>
        <v>0</v>
      </c>
      <c r="BL979" s="12">
        <f t="shared" si="2373"/>
        <v>0</v>
      </c>
      <c r="BM979" s="12">
        <f t="shared" si="2373"/>
        <v>0</v>
      </c>
      <c r="BN979" s="12">
        <f t="shared" si="2373"/>
        <v>0</v>
      </c>
      <c r="BO979" s="12">
        <f t="shared" si="2373"/>
        <v>0</v>
      </c>
      <c r="BP979" s="12">
        <f t="shared" si="2373"/>
        <v>0</v>
      </c>
      <c r="BQ979" s="12">
        <f t="shared" ref="BQ979:BZ981" si="2374">BQ$771*$D979/SUM($D$966:$D$986)</f>
        <v>0</v>
      </c>
      <c r="BR979" s="12">
        <f t="shared" si="2374"/>
        <v>0</v>
      </c>
      <c r="BS979" s="12">
        <f t="shared" si="2374"/>
        <v>0</v>
      </c>
      <c r="BT979" s="12">
        <f t="shared" si="2374"/>
        <v>0</v>
      </c>
      <c r="BU979" s="12">
        <f t="shared" si="2374"/>
        <v>0</v>
      </c>
      <c r="BV979" s="12">
        <f t="shared" si="2374"/>
        <v>0</v>
      </c>
      <c r="BW979" s="12">
        <f t="shared" si="2374"/>
        <v>0</v>
      </c>
      <c r="BX979" s="12">
        <f t="shared" si="2374"/>
        <v>0</v>
      </c>
      <c r="BY979" s="12">
        <f t="shared" si="2374"/>
        <v>0</v>
      </c>
      <c r="BZ979" s="12">
        <f t="shared" si="2374"/>
        <v>0</v>
      </c>
      <c r="CA979" s="12">
        <f t="shared" ref="CA979:CJ981" si="2375">CA$771*$D979/SUM($D$966:$D$986)</f>
        <v>0</v>
      </c>
      <c r="CB979" s="12">
        <f t="shared" si="2375"/>
        <v>0</v>
      </c>
      <c r="CC979" s="12">
        <f t="shared" si="2375"/>
        <v>0</v>
      </c>
      <c r="CD979" s="12">
        <f t="shared" si="2375"/>
        <v>0</v>
      </c>
      <c r="CE979" s="12">
        <f t="shared" si="2375"/>
        <v>0</v>
      </c>
      <c r="CF979" s="12">
        <f t="shared" si="2375"/>
        <v>0</v>
      </c>
      <c r="CG979" s="12">
        <f t="shared" si="2375"/>
        <v>0</v>
      </c>
      <c r="CH979" s="12">
        <f t="shared" si="2375"/>
        <v>0</v>
      </c>
      <c r="CI979" s="12">
        <f t="shared" si="2375"/>
        <v>0</v>
      </c>
      <c r="CJ979" s="12">
        <f t="shared" si="2375"/>
        <v>0</v>
      </c>
      <c r="CK979" s="12">
        <f t="shared" ref="CK979:CT981" si="2376">CK$771*$D979/SUM($D$966:$D$986)</f>
        <v>0</v>
      </c>
      <c r="CL979" s="12">
        <f t="shared" si="2376"/>
        <v>0</v>
      </c>
      <c r="CM979" s="12">
        <f t="shared" si="2376"/>
        <v>0</v>
      </c>
      <c r="CN979" s="12">
        <f t="shared" si="2376"/>
        <v>0</v>
      </c>
      <c r="CO979" s="12">
        <f t="shared" si="2376"/>
        <v>0</v>
      </c>
      <c r="CP979" s="12">
        <f t="shared" si="2376"/>
        <v>0</v>
      </c>
      <c r="CQ979" s="12">
        <f t="shared" si="2376"/>
        <v>0</v>
      </c>
      <c r="CR979" s="12">
        <f t="shared" si="2376"/>
        <v>0</v>
      </c>
      <c r="CS979" s="12">
        <f t="shared" si="2376"/>
        <v>0</v>
      </c>
      <c r="CT979" s="12">
        <f t="shared" si="2376"/>
        <v>0</v>
      </c>
      <c r="CU979" s="12">
        <f t="shared" ref="CU979:DD981" si="2377">CU$771*$D979/SUM($D$966:$D$986)</f>
        <v>0</v>
      </c>
      <c r="CV979" s="12">
        <f t="shared" si="2377"/>
        <v>0</v>
      </c>
      <c r="CW979" s="12">
        <f t="shared" si="2377"/>
        <v>0</v>
      </c>
      <c r="CX979" s="12">
        <f t="shared" si="2377"/>
        <v>0</v>
      </c>
      <c r="CY979" s="12">
        <f t="shared" si="2377"/>
        <v>0</v>
      </c>
      <c r="CZ979" s="12">
        <f t="shared" si="2377"/>
        <v>0</v>
      </c>
      <c r="DA979" s="12">
        <f t="shared" si="2377"/>
        <v>0</v>
      </c>
      <c r="DB979" s="12">
        <f t="shared" si="2377"/>
        <v>0</v>
      </c>
      <c r="DC979" s="12">
        <f t="shared" si="2377"/>
        <v>0</v>
      </c>
      <c r="DD979" s="12">
        <f t="shared" si="2377"/>
        <v>0</v>
      </c>
      <c r="DE979" s="12">
        <f t="shared" ref="DE979:DN981" si="2378">DE$771*$D979/SUM($D$966:$D$986)</f>
        <v>0</v>
      </c>
      <c r="DF979" s="12">
        <f t="shared" si="2378"/>
        <v>0</v>
      </c>
      <c r="DG979" s="12">
        <f t="shared" si="2378"/>
        <v>0</v>
      </c>
      <c r="DH979" s="12">
        <f t="shared" si="2378"/>
        <v>0</v>
      </c>
      <c r="DI979" s="12">
        <f t="shared" si="2378"/>
        <v>0</v>
      </c>
      <c r="DJ979" s="12">
        <f t="shared" si="2378"/>
        <v>0</v>
      </c>
      <c r="DK979" s="12">
        <f t="shared" si="2378"/>
        <v>0</v>
      </c>
      <c r="DL979" s="12">
        <f t="shared" si="2378"/>
        <v>0</v>
      </c>
      <c r="DM979" s="12">
        <f t="shared" si="2378"/>
        <v>0</v>
      </c>
      <c r="DN979" s="12">
        <f t="shared" si="2378"/>
        <v>0</v>
      </c>
      <c r="DO979" s="12">
        <f t="shared" ref="DO979:DY981" si="2379">DO$771*$D979/SUM($D$966:$D$986)</f>
        <v>0</v>
      </c>
      <c r="DP979" s="12">
        <f t="shared" si="2379"/>
        <v>0</v>
      </c>
      <c r="DQ979" s="12">
        <f t="shared" si="2379"/>
        <v>0</v>
      </c>
      <c r="DR979" s="12">
        <f t="shared" si="2379"/>
        <v>0</v>
      </c>
      <c r="DS979" s="12">
        <f t="shared" si="2379"/>
        <v>0</v>
      </c>
      <c r="DT979" s="12">
        <f t="shared" si="2379"/>
        <v>0</v>
      </c>
      <c r="DU979" s="12">
        <f t="shared" si="2379"/>
        <v>0</v>
      </c>
      <c r="DV979" s="12">
        <f t="shared" si="2379"/>
        <v>0</v>
      </c>
      <c r="DW979" s="12">
        <f t="shared" si="2379"/>
        <v>0</v>
      </c>
      <c r="DX979" s="12">
        <f t="shared" si="2379"/>
        <v>0</v>
      </c>
      <c r="DY979" s="12">
        <f t="shared" si="2379"/>
        <v>0</v>
      </c>
      <c r="EB979" s="116">
        <f t="shared" si="2337"/>
        <v>978</v>
      </c>
      <c r="EC979" s="2" t="str">
        <f t="shared" ref="EC979:EC981" si="2380">B979</f>
        <v>Phase 4</v>
      </c>
      <c r="ED979" s="2" t="str">
        <f t="shared" ref="ED979:ED981" si="2381">C979</f>
        <v>50' Wide</v>
      </c>
      <c r="EE979" s="33" t="str">
        <f>EE987</f>
        <v>Cash</v>
      </c>
      <c r="EF979" s="2" t="str">
        <f>EF987</f>
        <v>Legal</v>
      </c>
    </row>
    <row r="980" spans="1:136" x14ac:dyDescent="0.3">
      <c r="B980" s="2" t="str">
        <f>Product!$N$2</f>
        <v>Phase 4</v>
      </c>
      <c r="C980" s="2" t="str">
        <f>Product!$N$3</f>
        <v>60' Wide</v>
      </c>
      <c r="D980" s="129">
        <f>SUMIFS(INDEX(Product!$B$2:$U$97, MATCH(D965, Product!$B$2:$B$97, 0), ), Product!$B$2:$U$2, $B980, Product!$B$3:$U$3, $C980)</f>
        <v>11775000</v>
      </c>
      <c r="F980" s="128"/>
      <c r="G980" s="11">
        <f>SUM(H980:DZ980)</f>
        <v>-6098.074122026218</v>
      </c>
      <c r="I980" s="12">
        <f t="shared" si="2368"/>
        <v>0</v>
      </c>
      <c r="J980" s="12">
        <f t="shared" si="2368"/>
        <v>-6098.074122026218</v>
      </c>
      <c r="K980" s="12">
        <f t="shared" si="2368"/>
        <v>0</v>
      </c>
      <c r="L980" s="12">
        <f t="shared" si="2368"/>
        <v>0</v>
      </c>
      <c r="M980" s="12">
        <f t="shared" si="2368"/>
        <v>0</v>
      </c>
      <c r="N980" s="12">
        <f t="shared" si="2368"/>
        <v>0</v>
      </c>
      <c r="O980" s="12">
        <f t="shared" si="2368"/>
        <v>0</v>
      </c>
      <c r="P980" s="12">
        <f t="shared" si="2368"/>
        <v>0</v>
      </c>
      <c r="Q980" s="12">
        <f t="shared" si="2368"/>
        <v>0</v>
      </c>
      <c r="R980" s="12">
        <f t="shared" si="2368"/>
        <v>0</v>
      </c>
      <c r="S980" s="12">
        <f t="shared" si="2369"/>
        <v>0</v>
      </c>
      <c r="T980" s="12">
        <f t="shared" si="2369"/>
        <v>0</v>
      </c>
      <c r="U980" s="12">
        <f t="shared" si="2369"/>
        <v>0</v>
      </c>
      <c r="V980" s="12">
        <f t="shared" si="2369"/>
        <v>0</v>
      </c>
      <c r="W980" s="12">
        <f t="shared" si="2369"/>
        <v>0</v>
      </c>
      <c r="X980" s="12">
        <f t="shared" si="2369"/>
        <v>0</v>
      </c>
      <c r="Y980" s="12">
        <f t="shared" si="2369"/>
        <v>0</v>
      </c>
      <c r="Z980" s="12">
        <f t="shared" si="2369"/>
        <v>0</v>
      </c>
      <c r="AA980" s="12">
        <f t="shared" si="2369"/>
        <v>0</v>
      </c>
      <c r="AB980" s="12">
        <f t="shared" si="2369"/>
        <v>0</v>
      </c>
      <c r="AC980" s="12">
        <f t="shared" si="2370"/>
        <v>0</v>
      </c>
      <c r="AD980" s="12">
        <f t="shared" si="2370"/>
        <v>0</v>
      </c>
      <c r="AE980" s="12">
        <f t="shared" si="2370"/>
        <v>0</v>
      </c>
      <c r="AF980" s="12">
        <f t="shared" si="2370"/>
        <v>0</v>
      </c>
      <c r="AG980" s="12">
        <f t="shared" si="2370"/>
        <v>0</v>
      </c>
      <c r="AH980" s="12">
        <f t="shared" si="2370"/>
        <v>0</v>
      </c>
      <c r="AI980" s="12">
        <f t="shared" si="2370"/>
        <v>0</v>
      </c>
      <c r="AJ980" s="12">
        <f t="shared" si="2370"/>
        <v>0</v>
      </c>
      <c r="AK980" s="12">
        <f t="shared" si="2370"/>
        <v>0</v>
      </c>
      <c r="AL980" s="12">
        <f t="shared" si="2370"/>
        <v>0</v>
      </c>
      <c r="AM980" s="12">
        <f t="shared" si="2371"/>
        <v>0</v>
      </c>
      <c r="AN980" s="12">
        <f t="shared" si="2371"/>
        <v>0</v>
      </c>
      <c r="AO980" s="12">
        <f t="shared" si="2371"/>
        <v>0</v>
      </c>
      <c r="AP980" s="12">
        <f t="shared" si="2371"/>
        <v>0</v>
      </c>
      <c r="AQ980" s="12">
        <f t="shared" si="2371"/>
        <v>0</v>
      </c>
      <c r="AR980" s="12">
        <f t="shared" si="2371"/>
        <v>0</v>
      </c>
      <c r="AS980" s="12">
        <f t="shared" si="2371"/>
        <v>0</v>
      </c>
      <c r="AT980" s="12">
        <f t="shared" si="2371"/>
        <v>0</v>
      </c>
      <c r="AU980" s="12">
        <f t="shared" si="2371"/>
        <v>0</v>
      </c>
      <c r="AV980" s="12">
        <f t="shared" si="2371"/>
        <v>0</v>
      </c>
      <c r="AW980" s="12">
        <f t="shared" si="2372"/>
        <v>0</v>
      </c>
      <c r="AX980" s="12">
        <f t="shared" si="2372"/>
        <v>0</v>
      </c>
      <c r="AY980" s="12">
        <f t="shared" si="2372"/>
        <v>0</v>
      </c>
      <c r="AZ980" s="12">
        <f t="shared" si="2372"/>
        <v>0</v>
      </c>
      <c r="BA980" s="12">
        <f t="shared" si="2372"/>
        <v>0</v>
      </c>
      <c r="BB980" s="12">
        <f t="shared" si="2372"/>
        <v>0</v>
      </c>
      <c r="BC980" s="12">
        <f t="shared" si="2372"/>
        <v>0</v>
      </c>
      <c r="BD980" s="12">
        <f t="shared" si="2372"/>
        <v>0</v>
      </c>
      <c r="BE980" s="12">
        <f t="shared" si="2372"/>
        <v>0</v>
      </c>
      <c r="BF980" s="12">
        <f t="shared" si="2372"/>
        <v>0</v>
      </c>
      <c r="BG980" s="12">
        <f t="shared" si="2373"/>
        <v>0</v>
      </c>
      <c r="BH980" s="12">
        <f t="shared" si="2373"/>
        <v>0</v>
      </c>
      <c r="BI980" s="12">
        <f t="shared" si="2373"/>
        <v>0</v>
      </c>
      <c r="BJ980" s="12">
        <f t="shared" si="2373"/>
        <v>0</v>
      </c>
      <c r="BK980" s="12">
        <f t="shared" si="2373"/>
        <v>0</v>
      </c>
      <c r="BL980" s="12">
        <f t="shared" si="2373"/>
        <v>0</v>
      </c>
      <c r="BM980" s="12">
        <f t="shared" si="2373"/>
        <v>0</v>
      </c>
      <c r="BN980" s="12">
        <f t="shared" si="2373"/>
        <v>0</v>
      </c>
      <c r="BO980" s="12">
        <f t="shared" si="2373"/>
        <v>0</v>
      </c>
      <c r="BP980" s="12">
        <f t="shared" si="2373"/>
        <v>0</v>
      </c>
      <c r="BQ980" s="12">
        <f t="shared" si="2374"/>
        <v>0</v>
      </c>
      <c r="BR980" s="12">
        <f t="shared" si="2374"/>
        <v>0</v>
      </c>
      <c r="BS980" s="12">
        <f t="shared" si="2374"/>
        <v>0</v>
      </c>
      <c r="BT980" s="12">
        <f t="shared" si="2374"/>
        <v>0</v>
      </c>
      <c r="BU980" s="12">
        <f t="shared" si="2374"/>
        <v>0</v>
      </c>
      <c r="BV980" s="12">
        <f t="shared" si="2374"/>
        <v>0</v>
      </c>
      <c r="BW980" s="12">
        <f t="shared" si="2374"/>
        <v>0</v>
      </c>
      <c r="BX980" s="12">
        <f t="shared" si="2374"/>
        <v>0</v>
      </c>
      <c r="BY980" s="12">
        <f t="shared" si="2374"/>
        <v>0</v>
      </c>
      <c r="BZ980" s="12">
        <f t="shared" si="2374"/>
        <v>0</v>
      </c>
      <c r="CA980" s="12">
        <f t="shared" si="2375"/>
        <v>0</v>
      </c>
      <c r="CB980" s="12">
        <f t="shared" si="2375"/>
        <v>0</v>
      </c>
      <c r="CC980" s="12">
        <f t="shared" si="2375"/>
        <v>0</v>
      </c>
      <c r="CD980" s="12">
        <f t="shared" si="2375"/>
        <v>0</v>
      </c>
      <c r="CE980" s="12">
        <f t="shared" si="2375"/>
        <v>0</v>
      </c>
      <c r="CF980" s="12">
        <f t="shared" si="2375"/>
        <v>0</v>
      </c>
      <c r="CG980" s="12">
        <f t="shared" si="2375"/>
        <v>0</v>
      </c>
      <c r="CH980" s="12">
        <f t="shared" si="2375"/>
        <v>0</v>
      </c>
      <c r="CI980" s="12">
        <f t="shared" si="2375"/>
        <v>0</v>
      </c>
      <c r="CJ980" s="12">
        <f t="shared" si="2375"/>
        <v>0</v>
      </c>
      <c r="CK980" s="12">
        <f t="shared" si="2376"/>
        <v>0</v>
      </c>
      <c r="CL980" s="12">
        <f t="shared" si="2376"/>
        <v>0</v>
      </c>
      <c r="CM980" s="12">
        <f t="shared" si="2376"/>
        <v>0</v>
      </c>
      <c r="CN980" s="12">
        <f t="shared" si="2376"/>
        <v>0</v>
      </c>
      <c r="CO980" s="12">
        <f t="shared" si="2376"/>
        <v>0</v>
      </c>
      <c r="CP980" s="12">
        <f t="shared" si="2376"/>
        <v>0</v>
      </c>
      <c r="CQ980" s="12">
        <f t="shared" si="2376"/>
        <v>0</v>
      </c>
      <c r="CR980" s="12">
        <f t="shared" si="2376"/>
        <v>0</v>
      </c>
      <c r="CS980" s="12">
        <f t="shared" si="2376"/>
        <v>0</v>
      </c>
      <c r="CT980" s="12">
        <f t="shared" si="2376"/>
        <v>0</v>
      </c>
      <c r="CU980" s="12">
        <f t="shared" si="2377"/>
        <v>0</v>
      </c>
      <c r="CV980" s="12">
        <f t="shared" si="2377"/>
        <v>0</v>
      </c>
      <c r="CW980" s="12">
        <f t="shared" si="2377"/>
        <v>0</v>
      </c>
      <c r="CX980" s="12">
        <f t="shared" si="2377"/>
        <v>0</v>
      </c>
      <c r="CY980" s="12">
        <f t="shared" si="2377"/>
        <v>0</v>
      </c>
      <c r="CZ980" s="12">
        <f t="shared" si="2377"/>
        <v>0</v>
      </c>
      <c r="DA980" s="12">
        <f t="shared" si="2377"/>
        <v>0</v>
      </c>
      <c r="DB980" s="12">
        <f t="shared" si="2377"/>
        <v>0</v>
      </c>
      <c r="DC980" s="12">
        <f t="shared" si="2377"/>
        <v>0</v>
      </c>
      <c r="DD980" s="12">
        <f t="shared" si="2377"/>
        <v>0</v>
      </c>
      <c r="DE980" s="12">
        <f t="shared" si="2378"/>
        <v>0</v>
      </c>
      <c r="DF980" s="12">
        <f t="shared" si="2378"/>
        <v>0</v>
      </c>
      <c r="DG980" s="12">
        <f t="shared" si="2378"/>
        <v>0</v>
      </c>
      <c r="DH980" s="12">
        <f t="shared" si="2378"/>
        <v>0</v>
      </c>
      <c r="DI980" s="12">
        <f t="shared" si="2378"/>
        <v>0</v>
      </c>
      <c r="DJ980" s="12">
        <f t="shared" si="2378"/>
        <v>0</v>
      </c>
      <c r="DK980" s="12">
        <f t="shared" si="2378"/>
        <v>0</v>
      </c>
      <c r="DL980" s="12">
        <f t="shared" si="2378"/>
        <v>0</v>
      </c>
      <c r="DM980" s="12">
        <f t="shared" si="2378"/>
        <v>0</v>
      </c>
      <c r="DN980" s="12">
        <f t="shared" si="2378"/>
        <v>0</v>
      </c>
      <c r="DO980" s="12">
        <f t="shared" si="2379"/>
        <v>0</v>
      </c>
      <c r="DP980" s="12">
        <f t="shared" si="2379"/>
        <v>0</v>
      </c>
      <c r="DQ980" s="12">
        <f t="shared" si="2379"/>
        <v>0</v>
      </c>
      <c r="DR980" s="12">
        <f t="shared" si="2379"/>
        <v>0</v>
      </c>
      <c r="DS980" s="12">
        <f t="shared" si="2379"/>
        <v>0</v>
      </c>
      <c r="DT980" s="12">
        <f t="shared" si="2379"/>
        <v>0</v>
      </c>
      <c r="DU980" s="12">
        <f t="shared" si="2379"/>
        <v>0</v>
      </c>
      <c r="DV980" s="12">
        <f t="shared" si="2379"/>
        <v>0</v>
      </c>
      <c r="DW980" s="12">
        <f t="shared" si="2379"/>
        <v>0</v>
      </c>
      <c r="DX980" s="12">
        <f t="shared" si="2379"/>
        <v>0</v>
      </c>
      <c r="DY980" s="12">
        <f t="shared" si="2379"/>
        <v>0</v>
      </c>
      <c r="EB980" s="116">
        <f t="shared" si="2337"/>
        <v>979</v>
      </c>
      <c r="EC980" s="2" t="str">
        <f t="shared" si="2380"/>
        <v>Phase 4</v>
      </c>
      <c r="ED980" s="2" t="str">
        <f t="shared" si="2381"/>
        <v>60' Wide</v>
      </c>
      <c r="EE980" s="33" t="str">
        <f>EE987</f>
        <v>Cash</v>
      </c>
      <c r="EF980" s="2" t="str">
        <f>EF987</f>
        <v>Legal</v>
      </c>
    </row>
    <row r="981" spans="1:136" x14ac:dyDescent="0.3">
      <c r="B981" s="2" t="str">
        <f>Product!$O$2</f>
        <v>Phase 4</v>
      </c>
      <c r="C981" s="2" t="str">
        <f>Product!$O$3</f>
        <v>75' Wide</v>
      </c>
      <c r="D981" s="129">
        <f>SUMIFS(INDEX(Product!$B$2:$U$97, MATCH(D965, Product!$B$2:$B$97, 0), ), Product!$B$2:$U$2, $B981, Product!$B$3:$U$3, $C981)</f>
        <v>9190000</v>
      </c>
      <c r="F981" s="128"/>
      <c r="G981" s="11">
        <f>SUM(H981:DZ981)</f>
        <v>-4759.3461725198249</v>
      </c>
      <c r="I981" s="12">
        <f t="shared" si="2368"/>
        <v>0</v>
      </c>
      <c r="J981" s="12">
        <f t="shared" si="2368"/>
        <v>-4759.3461725198249</v>
      </c>
      <c r="K981" s="12">
        <f t="shared" si="2368"/>
        <v>0</v>
      </c>
      <c r="L981" s="12">
        <f t="shared" si="2368"/>
        <v>0</v>
      </c>
      <c r="M981" s="12">
        <f t="shared" si="2368"/>
        <v>0</v>
      </c>
      <c r="N981" s="12">
        <f t="shared" si="2368"/>
        <v>0</v>
      </c>
      <c r="O981" s="12">
        <f t="shared" si="2368"/>
        <v>0</v>
      </c>
      <c r="P981" s="12">
        <f t="shared" si="2368"/>
        <v>0</v>
      </c>
      <c r="Q981" s="12">
        <f t="shared" si="2368"/>
        <v>0</v>
      </c>
      <c r="R981" s="12">
        <f t="shared" si="2368"/>
        <v>0</v>
      </c>
      <c r="S981" s="12">
        <f t="shared" si="2369"/>
        <v>0</v>
      </c>
      <c r="T981" s="12">
        <f t="shared" si="2369"/>
        <v>0</v>
      </c>
      <c r="U981" s="12">
        <f t="shared" si="2369"/>
        <v>0</v>
      </c>
      <c r="V981" s="12">
        <f t="shared" si="2369"/>
        <v>0</v>
      </c>
      <c r="W981" s="12">
        <f t="shared" si="2369"/>
        <v>0</v>
      </c>
      <c r="X981" s="12">
        <f t="shared" si="2369"/>
        <v>0</v>
      </c>
      <c r="Y981" s="12">
        <f t="shared" si="2369"/>
        <v>0</v>
      </c>
      <c r="Z981" s="12">
        <f t="shared" si="2369"/>
        <v>0</v>
      </c>
      <c r="AA981" s="12">
        <f t="shared" si="2369"/>
        <v>0</v>
      </c>
      <c r="AB981" s="12">
        <f t="shared" si="2369"/>
        <v>0</v>
      </c>
      <c r="AC981" s="12">
        <f t="shared" si="2370"/>
        <v>0</v>
      </c>
      <c r="AD981" s="12">
        <f t="shared" si="2370"/>
        <v>0</v>
      </c>
      <c r="AE981" s="12">
        <f t="shared" si="2370"/>
        <v>0</v>
      </c>
      <c r="AF981" s="12">
        <f t="shared" si="2370"/>
        <v>0</v>
      </c>
      <c r="AG981" s="12">
        <f t="shared" si="2370"/>
        <v>0</v>
      </c>
      <c r="AH981" s="12">
        <f t="shared" si="2370"/>
        <v>0</v>
      </c>
      <c r="AI981" s="12">
        <f t="shared" si="2370"/>
        <v>0</v>
      </c>
      <c r="AJ981" s="12">
        <f t="shared" si="2370"/>
        <v>0</v>
      </c>
      <c r="AK981" s="12">
        <f t="shared" si="2370"/>
        <v>0</v>
      </c>
      <c r="AL981" s="12">
        <f t="shared" si="2370"/>
        <v>0</v>
      </c>
      <c r="AM981" s="12">
        <f t="shared" si="2371"/>
        <v>0</v>
      </c>
      <c r="AN981" s="12">
        <f t="shared" si="2371"/>
        <v>0</v>
      </c>
      <c r="AO981" s="12">
        <f t="shared" si="2371"/>
        <v>0</v>
      </c>
      <c r="AP981" s="12">
        <f t="shared" si="2371"/>
        <v>0</v>
      </c>
      <c r="AQ981" s="12">
        <f t="shared" si="2371"/>
        <v>0</v>
      </c>
      <c r="AR981" s="12">
        <f t="shared" si="2371"/>
        <v>0</v>
      </c>
      <c r="AS981" s="12">
        <f t="shared" si="2371"/>
        <v>0</v>
      </c>
      <c r="AT981" s="12">
        <f t="shared" si="2371"/>
        <v>0</v>
      </c>
      <c r="AU981" s="12">
        <f t="shared" si="2371"/>
        <v>0</v>
      </c>
      <c r="AV981" s="12">
        <f t="shared" si="2371"/>
        <v>0</v>
      </c>
      <c r="AW981" s="12">
        <f t="shared" si="2372"/>
        <v>0</v>
      </c>
      <c r="AX981" s="12">
        <f t="shared" si="2372"/>
        <v>0</v>
      </c>
      <c r="AY981" s="12">
        <f t="shared" si="2372"/>
        <v>0</v>
      </c>
      <c r="AZ981" s="12">
        <f t="shared" si="2372"/>
        <v>0</v>
      </c>
      <c r="BA981" s="12">
        <f t="shared" si="2372"/>
        <v>0</v>
      </c>
      <c r="BB981" s="12">
        <f t="shared" si="2372"/>
        <v>0</v>
      </c>
      <c r="BC981" s="12">
        <f t="shared" si="2372"/>
        <v>0</v>
      </c>
      <c r="BD981" s="12">
        <f t="shared" si="2372"/>
        <v>0</v>
      </c>
      <c r="BE981" s="12">
        <f t="shared" si="2372"/>
        <v>0</v>
      </c>
      <c r="BF981" s="12">
        <f t="shared" si="2372"/>
        <v>0</v>
      </c>
      <c r="BG981" s="12">
        <f t="shared" si="2373"/>
        <v>0</v>
      </c>
      <c r="BH981" s="12">
        <f t="shared" si="2373"/>
        <v>0</v>
      </c>
      <c r="BI981" s="12">
        <f t="shared" si="2373"/>
        <v>0</v>
      </c>
      <c r="BJ981" s="12">
        <f t="shared" si="2373"/>
        <v>0</v>
      </c>
      <c r="BK981" s="12">
        <f t="shared" si="2373"/>
        <v>0</v>
      </c>
      <c r="BL981" s="12">
        <f t="shared" si="2373"/>
        <v>0</v>
      </c>
      <c r="BM981" s="12">
        <f t="shared" si="2373"/>
        <v>0</v>
      </c>
      <c r="BN981" s="12">
        <f t="shared" si="2373"/>
        <v>0</v>
      </c>
      <c r="BO981" s="12">
        <f t="shared" si="2373"/>
        <v>0</v>
      </c>
      <c r="BP981" s="12">
        <f t="shared" si="2373"/>
        <v>0</v>
      </c>
      <c r="BQ981" s="12">
        <f t="shared" si="2374"/>
        <v>0</v>
      </c>
      <c r="BR981" s="12">
        <f t="shared" si="2374"/>
        <v>0</v>
      </c>
      <c r="BS981" s="12">
        <f t="shared" si="2374"/>
        <v>0</v>
      </c>
      <c r="BT981" s="12">
        <f t="shared" si="2374"/>
        <v>0</v>
      </c>
      <c r="BU981" s="12">
        <f t="shared" si="2374"/>
        <v>0</v>
      </c>
      <c r="BV981" s="12">
        <f t="shared" si="2374"/>
        <v>0</v>
      </c>
      <c r="BW981" s="12">
        <f t="shared" si="2374"/>
        <v>0</v>
      </c>
      <c r="BX981" s="12">
        <f t="shared" si="2374"/>
        <v>0</v>
      </c>
      <c r="BY981" s="12">
        <f t="shared" si="2374"/>
        <v>0</v>
      </c>
      <c r="BZ981" s="12">
        <f t="shared" si="2374"/>
        <v>0</v>
      </c>
      <c r="CA981" s="12">
        <f t="shared" si="2375"/>
        <v>0</v>
      </c>
      <c r="CB981" s="12">
        <f t="shared" si="2375"/>
        <v>0</v>
      </c>
      <c r="CC981" s="12">
        <f t="shared" si="2375"/>
        <v>0</v>
      </c>
      <c r="CD981" s="12">
        <f t="shared" si="2375"/>
        <v>0</v>
      </c>
      <c r="CE981" s="12">
        <f t="shared" si="2375"/>
        <v>0</v>
      </c>
      <c r="CF981" s="12">
        <f t="shared" si="2375"/>
        <v>0</v>
      </c>
      <c r="CG981" s="12">
        <f t="shared" si="2375"/>
        <v>0</v>
      </c>
      <c r="CH981" s="12">
        <f t="shared" si="2375"/>
        <v>0</v>
      </c>
      <c r="CI981" s="12">
        <f t="shared" si="2375"/>
        <v>0</v>
      </c>
      <c r="CJ981" s="12">
        <f t="shared" si="2375"/>
        <v>0</v>
      </c>
      <c r="CK981" s="12">
        <f t="shared" si="2376"/>
        <v>0</v>
      </c>
      <c r="CL981" s="12">
        <f t="shared" si="2376"/>
        <v>0</v>
      </c>
      <c r="CM981" s="12">
        <f t="shared" si="2376"/>
        <v>0</v>
      </c>
      <c r="CN981" s="12">
        <f t="shared" si="2376"/>
        <v>0</v>
      </c>
      <c r="CO981" s="12">
        <f t="shared" si="2376"/>
        <v>0</v>
      </c>
      <c r="CP981" s="12">
        <f t="shared" si="2376"/>
        <v>0</v>
      </c>
      <c r="CQ981" s="12">
        <f t="shared" si="2376"/>
        <v>0</v>
      </c>
      <c r="CR981" s="12">
        <f t="shared" si="2376"/>
        <v>0</v>
      </c>
      <c r="CS981" s="12">
        <f t="shared" si="2376"/>
        <v>0</v>
      </c>
      <c r="CT981" s="12">
        <f t="shared" si="2376"/>
        <v>0</v>
      </c>
      <c r="CU981" s="12">
        <f t="shared" si="2377"/>
        <v>0</v>
      </c>
      <c r="CV981" s="12">
        <f t="shared" si="2377"/>
        <v>0</v>
      </c>
      <c r="CW981" s="12">
        <f t="shared" si="2377"/>
        <v>0</v>
      </c>
      <c r="CX981" s="12">
        <f t="shared" si="2377"/>
        <v>0</v>
      </c>
      <c r="CY981" s="12">
        <f t="shared" si="2377"/>
        <v>0</v>
      </c>
      <c r="CZ981" s="12">
        <f t="shared" si="2377"/>
        <v>0</v>
      </c>
      <c r="DA981" s="12">
        <f t="shared" si="2377"/>
        <v>0</v>
      </c>
      <c r="DB981" s="12">
        <f t="shared" si="2377"/>
        <v>0</v>
      </c>
      <c r="DC981" s="12">
        <f t="shared" si="2377"/>
        <v>0</v>
      </c>
      <c r="DD981" s="12">
        <f t="shared" si="2377"/>
        <v>0</v>
      </c>
      <c r="DE981" s="12">
        <f t="shared" si="2378"/>
        <v>0</v>
      </c>
      <c r="DF981" s="12">
        <f t="shared" si="2378"/>
        <v>0</v>
      </c>
      <c r="DG981" s="12">
        <f t="shared" si="2378"/>
        <v>0</v>
      </c>
      <c r="DH981" s="12">
        <f t="shared" si="2378"/>
        <v>0</v>
      </c>
      <c r="DI981" s="12">
        <f t="shared" si="2378"/>
        <v>0</v>
      </c>
      <c r="DJ981" s="12">
        <f t="shared" si="2378"/>
        <v>0</v>
      </c>
      <c r="DK981" s="12">
        <f t="shared" si="2378"/>
        <v>0</v>
      </c>
      <c r="DL981" s="12">
        <f t="shared" si="2378"/>
        <v>0</v>
      </c>
      <c r="DM981" s="12">
        <f t="shared" si="2378"/>
        <v>0</v>
      </c>
      <c r="DN981" s="12">
        <f t="shared" si="2378"/>
        <v>0</v>
      </c>
      <c r="DO981" s="12">
        <f t="shared" si="2379"/>
        <v>0</v>
      </c>
      <c r="DP981" s="12">
        <f t="shared" si="2379"/>
        <v>0</v>
      </c>
      <c r="DQ981" s="12">
        <f t="shared" si="2379"/>
        <v>0</v>
      </c>
      <c r="DR981" s="12">
        <f t="shared" si="2379"/>
        <v>0</v>
      </c>
      <c r="DS981" s="12">
        <f t="shared" si="2379"/>
        <v>0</v>
      </c>
      <c r="DT981" s="12">
        <f t="shared" si="2379"/>
        <v>0</v>
      </c>
      <c r="DU981" s="12">
        <f t="shared" si="2379"/>
        <v>0</v>
      </c>
      <c r="DV981" s="12">
        <f t="shared" si="2379"/>
        <v>0</v>
      </c>
      <c r="DW981" s="12">
        <f t="shared" si="2379"/>
        <v>0</v>
      </c>
      <c r="DX981" s="12">
        <f t="shared" si="2379"/>
        <v>0</v>
      </c>
      <c r="DY981" s="12">
        <f t="shared" si="2379"/>
        <v>0</v>
      </c>
      <c r="EB981" s="116">
        <f t="shared" si="2337"/>
        <v>980</v>
      </c>
      <c r="EC981" s="2" t="str">
        <f t="shared" si="2380"/>
        <v>Phase 4</v>
      </c>
      <c r="ED981" s="2" t="str">
        <f t="shared" si="2381"/>
        <v>75' Wide</v>
      </c>
      <c r="EE981" s="33" t="str">
        <f>EE987</f>
        <v>Cash</v>
      </c>
      <c r="EF981" s="2" t="str">
        <f>EF987</f>
        <v>Legal</v>
      </c>
    </row>
    <row r="982" spans="1:136" x14ac:dyDescent="0.3">
      <c r="D982" s="129"/>
      <c r="F982" s="128"/>
      <c r="I982" s="12"/>
      <c r="J982" s="12"/>
      <c r="K982" s="12"/>
      <c r="L982" s="12"/>
      <c r="M982" s="12"/>
      <c r="N982" s="12"/>
      <c r="O982" s="12"/>
      <c r="P982" s="12"/>
      <c r="Q982" s="12"/>
      <c r="R982" s="12"/>
      <c r="S982" s="12"/>
      <c r="T982" s="12"/>
      <c r="U982" s="12"/>
      <c r="V982" s="12"/>
      <c r="W982" s="12"/>
      <c r="X982" s="12"/>
      <c r="Y982" s="12"/>
      <c r="Z982" s="12"/>
      <c r="AA982" s="12"/>
      <c r="AB982" s="12"/>
      <c r="AC982" s="12"/>
      <c r="AD982" s="12"/>
      <c r="AE982" s="12"/>
      <c r="AF982" s="12"/>
      <c r="AG982" s="12"/>
      <c r="AH982" s="12"/>
      <c r="AI982" s="12"/>
      <c r="AJ982" s="12"/>
      <c r="AK982" s="12"/>
      <c r="AL982" s="12"/>
      <c r="AM982" s="12"/>
      <c r="AN982" s="12"/>
      <c r="AO982" s="12"/>
      <c r="AP982" s="12"/>
      <c r="AQ982" s="12"/>
      <c r="AR982" s="12"/>
      <c r="AS982" s="12"/>
      <c r="AT982" s="12"/>
      <c r="AU982" s="12"/>
      <c r="AV982" s="12"/>
      <c r="AW982" s="12"/>
      <c r="AX982" s="12"/>
      <c r="AY982" s="12"/>
      <c r="AZ982" s="12"/>
      <c r="BA982" s="12"/>
      <c r="BB982" s="12"/>
      <c r="BC982" s="12"/>
      <c r="BD982" s="12"/>
      <c r="BE982" s="12"/>
      <c r="BF982" s="12"/>
      <c r="BG982" s="12"/>
      <c r="BH982" s="12"/>
      <c r="BI982" s="12"/>
      <c r="BJ982" s="12"/>
      <c r="BK982" s="12"/>
      <c r="BL982" s="12"/>
      <c r="BM982" s="12"/>
      <c r="BN982" s="12"/>
      <c r="BO982" s="12"/>
      <c r="BP982" s="12"/>
      <c r="BQ982" s="12"/>
      <c r="BR982" s="12"/>
      <c r="BS982" s="12"/>
      <c r="BT982" s="12"/>
      <c r="BU982" s="12"/>
      <c r="BV982" s="12"/>
      <c r="BW982" s="12"/>
      <c r="BX982" s="12"/>
      <c r="BY982" s="12"/>
      <c r="BZ982" s="12"/>
      <c r="CA982" s="12"/>
      <c r="CB982" s="12"/>
      <c r="CC982" s="12"/>
      <c r="CD982" s="12"/>
      <c r="CE982" s="12"/>
      <c r="CF982" s="12"/>
      <c r="CG982" s="12"/>
      <c r="CH982" s="12"/>
      <c r="CI982" s="12"/>
      <c r="CJ982" s="12"/>
      <c r="CK982" s="12"/>
      <c r="CL982" s="12"/>
      <c r="CM982" s="12"/>
      <c r="CN982" s="12"/>
      <c r="CO982" s="12"/>
      <c r="CP982" s="12"/>
      <c r="CQ982" s="12"/>
      <c r="CR982" s="12"/>
      <c r="CS982" s="12"/>
      <c r="CT982" s="12"/>
      <c r="CU982" s="12"/>
      <c r="CV982" s="12"/>
      <c r="CW982" s="12"/>
      <c r="CX982" s="12"/>
      <c r="CY982" s="12"/>
      <c r="CZ982" s="12"/>
      <c r="DA982" s="12"/>
      <c r="DB982" s="12"/>
      <c r="DC982" s="12"/>
      <c r="DD982" s="12"/>
      <c r="DE982" s="12"/>
      <c r="DF982" s="12"/>
      <c r="DG982" s="12"/>
      <c r="DH982" s="12"/>
      <c r="DI982" s="12"/>
      <c r="DJ982" s="12"/>
      <c r="DK982" s="12"/>
      <c r="DL982" s="12"/>
      <c r="DM982" s="12"/>
      <c r="DN982" s="12"/>
      <c r="DO982" s="12"/>
      <c r="DP982" s="12"/>
      <c r="DQ982" s="12"/>
      <c r="DR982" s="12"/>
      <c r="DS982" s="12"/>
      <c r="DT982" s="12"/>
      <c r="DU982" s="12"/>
      <c r="DV982" s="12"/>
      <c r="DW982" s="12"/>
      <c r="DX982" s="12"/>
      <c r="DY982" s="12"/>
      <c r="EE982" s="33"/>
    </row>
    <row r="983" spans="1:136" x14ac:dyDescent="0.3">
      <c r="B983" s="2" t="str">
        <f>Product!$P$2</f>
        <v>Phase 5</v>
      </c>
      <c r="C983" s="2" t="str">
        <f>Product!$P$3</f>
        <v>50' Wide</v>
      </c>
      <c r="D983" s="129">
        <f>SUMIFS(INDEX(Product!$B$2:$U$97, MATCH(D965, Product!$B$2:$B$97, 0), ), Product!$B$2:$U$2, $B983, Product!$B$3:$U$3, $C983)</f>
        <v>9930000</v>
      </c>
      <c r="F983" s="128"/>
      <c r="G983" s="11">
        <f>SUM(H983:DZ983)</f>
        <v>-5142.5797054539571</v>
      </c>
      <c r="I983" s="12">
        <f t="shared" ref="I983:R985" si="2382">I$771*$D983/SUM($D$966:$D$986)</f>
        <v>0</v>
      </c>
      <c r="J983" s="12">
        <f t="shared" si="2382"/>
        <v>-5142.5797054539571</v>
      </c>
      <c r="K983" s="12">
        <f t="shared" si="2382"/>
        <v>0</v>
      </c>
      <c r="L983" s="12">
        <f t="shared" si="2382"/>
        <v>0</v>
      </c>
      <c r="M983" s="12">
        <f t="shared" si="2382"/>
        <v>0</v>
      </c>
      <c r="N983" s="12">
        <f t="shared" si="2382"/>
        <v>0</v>
      </c>
      <c r="O983" s="12">
        <f t="shared" si="2382"/>
        <v>0</v>
      </c>
      <c r="P983" s="12">
        <f t="shared" si="2382"/>
        <v>0</v>
      </c>
      <c r="Q983" s="12">
        <f t="shared" si="2382"/>
        <v>0</v>
      </c>
      <c r="R983" s="12">
        <f t="shared" si="2382"/>
        <v>0</v>
      </c>
      <c r="S983" s="12">
        <f t="shared" ref="S983:AB985" si="2383">S$771*$D983/SUM($D$966:$D$986)</f>
        <v>0</v>
      </c>
      <c r="T983" s="12">
        <f t="shared" si="2383"/>
        <v>0</v>
      </c>
      <c r="U983" s="12">
        <f t="shared" si="2383"/>
        <v>0</v>
      </c>
      <c r="V983" s="12">
        <f t="shared" si="2383"/>
        <v>0</v>
      </c>
      <c r="W983" s="12">
        <f t="shared" si="2383"/>
        <v>0</v>
      </c>
      <c r="X983" s="12">
        <f t="shared" si="2383"/>
        <v>0</v>
      </c>
      <c r="Y983" s="12">
        <f t="shared" si="2383"/>
        <v>0</v>
      </c>
      <c r="Z983" s="12">
        <f t="shared" si="2383"/>
        <v>0</v>
      </c>
      <c r="AA983" s="12">
        <f t="shared" si="2383"/>
        <v>0</v>
      </c>
      <c r="AB983" s="12">
        <f t="shared" si="2383"/>
        <v>0</v>
      </c>
      <c r="AC983" s="12">
        <f t="shared" ref="AC983:AL985" si="2384">AC$771*$D983/SUM($D$966:$D$986)</f>
        <v>0</v>
      </c>
      <c r="AD983" s="12">
        <f t="shared" si="2384"/>
        <v>0</v>
      </c>
      <c r="AE983" s="12">
        <f t="shared" si="2384"/>
        <v>0</v>
      </c>
      <c r="AF983" s="12">
        <f t="shared" si="2384"/>
        <v>0</v>
      </c>
      <c r="AG983" s="12">
        <f t="shared" si="2384"/>
        <v>0</v>
      </c>
      <c r="AH983" s="12">
        <f t="shared" si="2384"/>
        <v>0</v>
      </c>
      <c r="AI983" s="12">
        <f t="shared" si="2384"/>
        <v>0</v>
      </c>
      <c r="AJ983" s="12">
        <f t="shared" si="2384"/>
        <v>0</v>
      </c>
      <c r="AK983" s="12">
        <f t="shared" si="2384"/>
        <v>0</v>
      </c>
      <c r="AL983" s="12">
        <f t="shared" si="2384"/>
        <v>0</v>
      </c>
      <c r="AM983" s="12">
        <f t="shared" ref="AM983:AV985" si="2385">AM$771*$D983/SUM($D$966:$D$986)</f>
        <v>0</v>
      </c>
      <c r="AN983" s="12">
        <f t="shared" si="2385"/>
        <v>0</v>
      </c>
      <c r="AO983" s="12">
        <f t="shared" si="2385"/>
        <v>0</v>
      </c>
      <c r="AP983" s="12">
        <f t="shared" si="2385"/>
        <v>0</v>
      </c>
      <c r="AQ983" s="12">
        <f t="shared" si="2385"/>
        <v>0</v>
      </c>
      <c r="AR983" s="12">
        <f t="shared" si="2385"/>
        <v>0</v>
      </c>
      <c r="AS983" s="12">
        <f t="shared" si="2385"/>
        <v>0</v>
      </c>
      <c r="AT983" s="12">
        <f t="shared" si="2385"/>
        <v>0</v>
      </c>
      <c r="AU983" s="12">
        <f t="shared" si="2385"/>
        <v>0</v>
      </c>
      <c r="AV983" s="12">
        <f t="shared" si="2385"/>
        <v>0</v>
      </c>
      <c r="AW983" s="12">
        <f t="shared" ref="AW983:BF985" si="2386">AW$771*$D983/SUM($D$966:$D$986)</f>
        <v>0</v>
      </c>
      <c r="AX983" s="12">
        <f t="shared" si="2386"/>
        <v>0</v>
      </c>
      <c r="AY983" s="12">
        <f t="shared" si="2386"/>
        <v>0</v>
      </c>
      <c r="AZ983" s="12">
        <f t="shared" si="2386"/>
        <v>0</v>
      </c>
      <c r="BA983" s="12">
        <f t="shared" si="2386"/>
        <v>0</v>
      </c>
      <c r="BB983" s="12">
        <f t="shared" si="2386"/>
        <v>0</v>
      </c>
      <c r="BC983" s="12">
        <f t="shared" si="2386"/>
        <v>0</v>
      </c>
      <c r="BD983" s="12">
        <f t="shared" si="2386"/>
        <v>0</v>
      </c>
      <c r="BE983" s="12">
        <f t="shared" si="2386"/>
        <v>0</v>
      </c>
      <c r="BF983" s="12">
        <f t="shared" si="2386"/>
        <v>0</v>
      </c>
      <c r="BG983" s="12">
        <f t="shared" ref="BG983:BP985" si="2387">BG$771*$D983/SUM($D$966:$D$986)</f>
        <v>0</v>
      </c>
      <c r="BH983" s="12">
        <f t="shared" si="2387"/>
        <v>0</v>
      </c>
      <c r="BI983" s="12">
        <f t="shared" si="2387"/>
        <v>0</v>
      </c>
      <c r="BJ983" s="12">
        <f t="shared" si="2387"/>
        <v>0</v>
      </c>
      <c r="BK983" s="12">
        <f t="shared" si="2387"/>
        <v>0</v>
      </c>
      <c r="BL983" s="12">
        <f t="shared" si="2387"/>
        <v>0</v>
      </c>
      <c r="BM983" s="12">
        <f t="shared" si="2387"/>
        <v>0</v>
      </c>
      <c r="BN983" s="12">
        <f t="shared" si="2387"/>
        <v>0</v>
      </c>
      <c r="BO983" s="12">
        <f t="shared" si="2387"/>
        <v>0</v>
      </c>
      <c r="BP983" s="12">
        <f t="shared" si="2387"/>
        <v>0</v>
      </c>
      <c r="BQ983" s="12">
        <f t="shared" ref="BQ983:BZ985" si="2388">BQ$771*$D983/SUM($D$966:$D$986)</f>
        <v>0</v>
      </c>
      <c r="BR983" s="12">
        <f t="shared" si="2388"/>
        <v>0</v>
      </c>
      <c r="BS983" s="12">
        <f t="shared" si="2388"/>
        <v>0</v>
      </c>
      <c r="BT983" s="12">
        <f t="shared" si="2388"/>
        <v>0</v>
      </c>
      <c r="BU983" s="12">
        <f t="shared" si="2388"/>
        <v>0</v>
      </c>
      <c r="BV983" s="12">
        <f t="shared" si="2388"/>
        <v>0</v>
      </c>
      <c r="BW983" s="12">
        <f t="shared" si="2388"/>
        <v>0</v>
      </c>
      <c r="BX983" s="12">
        <f t="shared" si="2388"/>
        <v>0</v>
      </c>
      <c r="BY983" s="12">
        <f t="shared" si="2388"/>
        <v>0</v>
      </c>
      <c r="BZ983" s="12">
        <f t="shared" si="2388"/>
        <v>0</v>
      </c>
      <c r="CA983" s="12">
        <f t="shared" ref="CA983:CJ985" si="2389">CA$771*$D983/SUM($D$966:$D$986)</f>
        <v>0</v>
      </c>
      <c r="CB983" s="12">
        <f t="shared" si="2389"/>
        <v>0</v>
      </c>
      <c r="CC983" s="12">
        <f t="shared" si="2389"/>
        <v>0</v>
      </c>
      <c r="CD983" s="12">
        <f t="shared" si="2389"/>
        <v>0</v>
      </c>
      <c r="CE983" s="12">
        <f t="shared" si="2389"/>
        <v>0</v>
      </c>
      <c r="CF983" s="12">
        <f t="shared" si="2389"/>
        <v>0</v>
      </c>
      <c r="CG983" s="12">
        <f t="shared" si="2389"/>
        <v>0</v>
      </c>
      <c r="CH983" s="12">
        <f t="shared" si="2389"/>
        <v>0</v>
      </c>
      <c r="CI983" s="12">
        <f t="shared" si="2389"/>
        <v>0</v>
      </c>
      <c r="CJ983" s="12">
        <f t="shared" si="2389"/>
        <v>0</v>
      </c>
      <c r="CK983" s="12">
        <f t="shared" ref="CK983:CT985" si="2390">CK$771*$D983/SUM($D$966:$D$986)</f>
        <v>0</v>
      </c>
      <c r="CL983" s="12">
        <f t="shared" si="2390"/>
        <v>0</v>
      </c>
      <c r="CM983" s="12">
        <f t="shared" si="2390"/>
        <v>0</v>
      </c>
      <c r="CN983" s="12">
        <f t="shared" si="2390"/>
        <v>0</v>
      </c>
      <c r="CO983" s="12">
        <f t="shared" si="2390"/>
        <v>0</v>
      </c>
      <c r="CP983" s="12">
        <f t="shared" si="2390"/>
        <v>0</v>
      </c>
      <c r="CQ983" s="12">
        <f t="shared" si="2390"/>
        <v>0</v>
      </c>
      <c r="CR983" s="12">
        <f t="shared" si="2390"/>
        <v>0</v>
      </c>
      <c r="CS983" s="12">
        <f t="shared" si="2390"/>
        <v>0</v>
      </c>
      <c r="CT983" s="12">
        <f t="shared" si="2390"/>
        <v>0</v>
      </c>
      <c r="CU983" s="12">
        <f t="shared" ref="CU983:DD985" si="2391">CU$771*$D983/SUM($D$966:$D$986)</f>
        <v>0</v>
      </c>
      <c r="CV983" s="12">
        <f t="shared" si="2391"/>
        <v>0</v>
      </c>
      <c r="CW983" s="12">
        <f t="shared" si="2391"/>
        <v>0</v>
      </c>
      <c r="CX983" s="12">
        <f t="shared" si="2391"/>
        <v>0</v>
      </c>
      <c r="CY983" s="12">
        <f t="shared" si="2391"/>
        <v>0</v>
      </c>
      <c r="CZ983" s="12">
        <f t="shared" si="2391"/>
        <v>0</v>
      </c>
      <c r="DA983" s="12">
        <f t="shared" si="2391"/>
        <v>0</v>
      </c>
      <c r="DB983" s="12">
        <f t="shared" si="2391"/>
        <v>0</v>
      </c>
      <c r="DC983" s="12">
        <f t="shared" si="2391"/>
        <v>0</v>
      </c>
      <c r="DD983" s="12">
        <f t="shared" si="2391"/>
        <v>0</v>
      </c>
      <c r="DE983" s="12">
        <f t="shared" ref="DE983:DN985" si="2392">DE$771*$D983/SUM($D$966:$D$986)</f>
        <v>0</v>
      </c>
      <c r="DF983" s="12">
        <f t="shared" si="2392"/>
        <v>0</v>
      </c>
      <c r="DG983" s="12">
        <f t="shared" si="2392"/>
        <v>0</v>
      </c>
      <c r="DH983" s="12">
        <f t="shared" si="2392"/>
        <v>0</v>
      </c>
      <c r="DI983" s="12">
        <f t="shared" si="2392"/>
        <v>0</v>
      </c>
      <c r="DJ983" s="12">
        <f t="shared" si="2392"/>
        <v>0</v>
      </c>
      <c r="DK983" s="12">
        <f t="shared" si="2392"/>
        <v>0</v>
      </c>
      <c r="DL983" s="12">
        <f t="shared" si="2392"/>
        <v>0</v>
      </c>
      <c r="DM983" s="12">
        <f t="shared" si="2392"/>
        <v>0</v>
      </c>
      <c r="DN983" s="12">
        <f t="shared" si="2392"/>
        <v>0</v>
      </c>
      <c r="DO983" s="12">
        <f t="shared" ref="DO983:DY985" si="2393">DO$771*$D983/SUM($D$966:$D$986)</f>
        <v>0</v>
      </c>
      <c r="DP983" s="12">
        <f t="shared" si="2393"/>
        <v>0</v>
      </c>
      <c r="DQ983" s="12">
        <f t="shared" si="2393"/>
        <v>0</v>
      </c>
      <c r="DR983" s="12">
        <f t="shared" si="2393"/>
        <v>0</v>
      </c>
      <c r="DS983" s="12">
        <f t="shared" si="2393"/>
        <v>0</v>
      </c>
      <c r="DT983" s="12">
        <f t="shared" si="2393"/>
        <v>0</v>
      </c>
      <c r="DU983" s="12">
        <f t="shared" si="2393"/>
        <v>0</v>
      </c>
      <c r="DV983" s="12">
        <f t="shared" si="2393"/>
        <v>0</v>
      </c>
      <c r="DW983" s="12">
        <f t="shared" si="2393"/>
        <v>0</v>
      </c>
      <c r="DX983" s="12">
        <f t="shared" si="2393"/>
        <v>0</v>
      </c>
      <c r="DY983" s="12">
        <f t="shared" si="2393"/>
        <v>0</v>
      </c>
      <c r="EB983" s="116">
        <f t="shared" si="2337"/>
        <v>982</v>
      </c>
      <c r="EC983" s="2" t="str">
        <f t="shared" ref="EC983:EC985" si="2394">B983</f>
        <v>Phase 5</v>
      </c>
      <c r="ED983" s="2" t="str">
        <f t="shared" ref="ED983:ED985" si="2395">C983</f>
        <v>50' Wide</v>
      </c>
      <c r="EE983" s="33" t="str">
        <f>EE987</f>
        <v>Cash</v>
      </c>
      <c r="EF983" s="2" t="str">
        <f>EF987</f>
        <v>Legal</v>
      </c>
    </row>
    <row r="984" spans="1:136" x14ac:dyDescent="0.3">
      <c r="B984" s="2" t="str">
        <f>Product!$Q$2</f>
        <v>Phase 5</v>
      </c>
      <c r="C984" s="2" t="str">
        <f>Product!$Q$3</f>
        <v>60' Wide</v>
      </c>
      <c r="D984" s="129">
        <f>SUMIFS(INDEX(Product!$B$2:$U$97, MATCH(D965, Product!$B$2:$B$97, 0), ), Product!$B$2:$U$2, $B984, Product!$B$3:$U$3, $C984)</f>
        <v>11775000</v>
      </c>
      <c r="F984" s="128"/>
      <c r="G984" s="11">
        <f>SUM(H984:DZ984)</f>
        <v>-6098.074122026218</v>
      </c>
      <c r="I984" s="12">
        <f t="shared" si="2382"/>
        <v>0</v>
      </c>
      <c r="J984" s="12">
        <f t="shared" si="2382"/>
        <v>-6098.074122026218</v>
      </c>
      <c r="K984" s="12">
        <f t="shared" si="2382"/>
        <v>0</v>
      </c>
      <c r="L984" s="12">
        <f t="shared" si="2382"/>
        <v>0</v>
      </c>
      <c r="M984" s="12">
        <f t="shared" si="2382"/>
        <v>0</v>
      </c>
      <c r="N984" s="12">
        <f t="shared" si="2382"/>
        <v>0</v>
      </c>
      <c r="O984" s="12">
        <f t="shared" si="2382"/>
        <v>0</v>
      </c>
      <c r="P984" s="12">
        <f t="shared" si="2382"/>
        <v>0</v>
      </c>
      <c r="Q984" s="12">
        <f t="shared" si="2382"/>
        <v>0</v>
      </c>
      <c r="R984" s="12">
        <f t="shared" si="2382"/>
        <v>0</v>
      </c>
      <c r="S984" s="12">
        <f t="shared" si="2383"/>
        <v>0</v>
      </c>
      <c r="T984" s="12">
        <f t="shared" si="2383"/>
        <v>0</v>
      </c>
      <c r="U984" s="12">
        <f t="shared" si="2383"/>
        <v>0</v>
      </c>
      <c r="V984" s="12">
        <f t="shared" si="2383"/>
        <v>0</v>
      </c>
      <c r="W984" s="12">
        <f t="shared" si="2383"/>
        <v>0</v>
      </c>
      <c r="X984" s="12">
        <f t="shared" si="2383"/>
        <v>0</v>
      </c>
      <c r="Y984" s="12">
        <f t="shared" si="2383"/>
        <v>0</v>
      </c>
      <c r="Z984" s="12">
        <f t="shared" si="2383"/>
        <v>0</v>
      </c>
      <c r="AA984" s="12">
        <f t="shared" si="2383"/>
        <v>0</v>
      </c>
      <c r="AB984" s="12">
        <f t="shared" si="2383"/>
        <v>0</v>
      </c>
      <c r="AC984" s="12">
        <f t="shared" si="2384"/>
        <v>0</v>
      </c>
      <c r="AD984" s="12">
        <f t="shared" si="2384"/>
        <v>0</v>
      </c>
      <c r="AE984" s="12">
        <f t="shared" si="2384"/>
        <v>0</v>
      </c>
      <c r="AF984" s="12">
        <f t="shared" si="2384"/>
        <v>0</v>
      </c>
      <c r="AG984" s="12">
        <f t="shared" si="2384"/>
        <v>0</v>
      </c>
      <c r="AH984" s="12">
        <f t="shared" si="2384"/>
        <v>0</v>
      </c>
      <c r="AI984" s="12">
        <f t="shared" si="2384"/>
        <v>0</v>
      </c>
      <c r="AJ984" s="12">
        <f t="shared" si="2384"/>
        <v>0</v>
      </c>
      <c r="AK984" s="12">
        <f t="shared" si="2384"/>
        <v>0</v>
      </c>
      <c r="AL984" s="12">
        <f t="shared" si="2384"/>
        <v>0</v>
      </c>
      <c r="AM984" s="12">
        <f t="shared" si="2385"/>
        <v>0</v>
      </c>
      <c r="AN984" s="12">
        <f t="shared" si="2385"/>
        <v>0</v>
      </c>
      <c r="AO984" s="12">
        <f t="shared" si="2385"/>
        <v>0</v>
      </c>
      <c r="AP984" s="12">
        <f t="shared" si="2385"/>
        <v>0</v>
      </c>
      <c r="AQ984" s="12">
        <f t="shared" si="2385"/>
        <v>0</v>
      </c>
      <c r="AR984" s="12">
        <f t="shared" si="2385"/>
        <v>0</v>
      </c>
      <c r="AS984" s="12">
        <f t="shared" si="2385"/>
        <v>0</v>
      </c>
      <c r="AT984" s="12">
        <f t="shared" si="2385"/>
        <v>0</v>
      </c>
      <c r="AU984" s="12">
        <f t="shared" si="2385"/>
        <v>0</v>
      </c>
      <c r="AV984" s="12">
        <f t="shared" si="2385"/>
        <v>0</v>
      </c>
      <c r="AW984" s="12">
        <f t="shared" si="2386"/>
        <v>0</v>
      </c>
      <c r="AX984" s="12">
        <f t="shared" si="2386"/>
        <v>0</v>
      </c>
      <c r="AY984" s="12">
        <f t="shared" si="2386"/>
        <v>0</v>
      </c>
      <c r="AZ984" s="12">
        <f t="shared" si="2386"/>
        <v>0</v>
      </c>
      <c r="BA984" s="12">
        <f t="shared" si="2386"/>
        <v>0</v>
      </c>
      <c r="BB984" s="12">
        <f t="shared" si="2386"/>
        <v>0</v>
      </c>
      <c r="BC984" s="12">
        <f t="shared" si="2386"/>
        <v>0</v>
      </c>
      <c r="BD984" s="12">
        <f t="shared" si="2386"/>
        <v>0</v>
      </c>
      <c r="BE984" s="12">
        <f t="shared" si="2386"/>
        <v>0</v>
      </c>
      <c r="BF984" s="12">
        <f t="shared" si="2386"/>
        <v>0</v>
      </c>
      <c r="BG984" s="12">
        <f t="shared" si="2387"/>
        <v>0</v>
      </c>
      <c r="BH984" s="12">
        <f t="shared" si="2387"/>
        <v>0</v>
      </c>
      <c r="BI984" s="12">
        <f t="shared" si="2387"/>
        <v>0</v>
      </c>
      <c r="BJ984" s="12">
        <f t="shared" si="2387"/>
        <v>0</v>
      </c>
      <c r="BK984" s="12">
        <f t="shared" si="2387"/>
        <v>0</v>
      </c>
      <c r="BL984" s="12">
        <f t="shared" si="2387"/>
        <v>0</v>
      </c>
      <c r="BM984" s="12">
        <f t="shared" si="2387"/>
        <v>0</v>
      </c>
      <c r="BN984" s="12">
        <f t="shared" si="2387"/>
        <v>0</v>
      </c>
      <c r="BO984" s="12">
        <f t="shared" si="2387"/>
        <v>0</v>
      </c>
      <c r="BP984" s="12">
        <f t="shared" si="2387"/>
        <v>0</v>
      </c>
      <c r="BQ984" s="12">
        <f t="shared" si="2388"/>
        <v>0</v>
      </c>
      <c r="BR984" s="12">
        <f t="shared" si="2388"/>
        <v>0</v>
      </c>
      <c r="BS984" s="12">
        <f t="shared" si="2388"/>
        <v>0</v>
      </c>
      <c r="BT984" s="12">
        <f t="shared" si="2388"/>
        <v>0</v>
      </c>
      <c r="BU984" s="12">
        <f t="shared" si="2388"/>
        <v>0</v>
      </c>
      <c r="BV984" s="12">
        <f t="shared" si="2388"/>
        <v>0</v>
      </c>
      <c r="BW984" s="12">
        <f t="shared" si="2388"/>
        <v>0</v>
      </c>
      <c r="BX984" s="12">
        <f t="shared" si="2388"/>
        <v>0</v>
      </c>
      <c r="BY984" s="12">
        <f t="shared" si="2388"/>
        <v>0</v>
      </c>
      <c r="BZ984" s="12">
        <f t="shared" si="2388"/>
        <v>0</v>
      </c>
      <c r="CA984" s="12">
        <f t="shared" si="2389"/>
        <v>0</v>
      </c>
      <c r="CB984" s="12">
        <f t="shared" si="2389"/>
        <v>0</v>
      </c>
      <c r="CC984" s="12">
        <f t="shared" si="2389"/>
        <v>0</v>
      </c>
      <c r="CD984" s="12">
        <f t="shared" si="2389"/>
        <v>0</v>
      </c>
      <c r="CE984" s="12">
        <f t="shared" si="2389"/>
        <v>0</v>
      </c>
      <c r="CF984" s="12">
        <f t="shared" si="2389"/>
        <v>0</v>
      </c>
      <c r="CG984" s="12">
        <f t="shared" si="2389"/>
        <v>0</v>
      </c>
      <c r="CH984" s="12">
        <f t="shared" si="2389"/>
        <v>0</v>
      </c>
      <c r="CI984" s="12">
        <f t="shared" si="2389"/>
        <v>0</v>
      </c>
      <c r="CJ984" s="12">
        <f t="shared" si="2389"/>
        <v>0</v>
      </c>
      <c r="CK984" s="12">
        <f t="shared" si="2390"/>
        <v>0</v>
      </c>
      <c r="CL984" s="12">
        <f t="shared" si="2390"/>
        <v>0</v>
      </c>
      <c r="CM984" s="12">
        <f t="shared" si="2390"/>
        <v>0</v>
      </c>
      <c r="CN984" s="12">
        <f t="shared" si="2390"/>
        <v>0</v>
      </c>
      <c r="CO984" s="12">
        <f t="shared" si="2390"/>
        <v>0</v>
      </c>
      <c r="CP984" s="12">
        <f t="shared" si="2390"/>
        <v>0</v>
      </c>
      <c r="CQ984" s="12">
        <f t="shared" si="2390"/>
        <v>0</v>
      </c>
      <c r="CR984" s="12">
        <f t="shared" si="2390"/>
        <v>0</v>
      </c>
      <c r="CS984" s="12">
        <f t="shared" si="2390"/>
        <v>0</v>
      </c>
      <c r="CT984" s="12">
        <f t="shared" si="2390"/>
        <v>0</v>
      </c>
      <c r="CU984" s="12">
        <f t="shared" si="2391"/>
        <v>0</v>
      </c>
      <c r="CV984" s="12">
        <f t="shared" si="2391"/>
        <v>0</v>
      </c>
      <c r="CW984" s="12">
        <f t="shared" si="2391"/>
        <v>0</v>
      </c>
      <c r="CX984" s="12">
        <f t="shared" si="2391"/>
        <v>0</v>
      </c>
      <c r="CY984" s="12">
        <f t="shared" si="2391"/>
        <v>0</v>
      </c>
      <c r="CZ984" s="12">
        <f t="shared" si="2391"/>
        <v>0</v>
      </c>
      <c r="DA984" s="12">
        <f t="shared" si="2391"/>
        <v>0</v>
      </c>
      <c r="DB984" s="12">
        <f t="shared" si="2391"/>
        <v>0</v>
      </c>
      <c r="DC984" s="12">
        <f t="shared" si="2391"/>
        <v>0</v>
      </c>
      <c r="DD984" s="12">
        <f t="shared" si="2391"/>
        <v>0</v>
      </c>
      <c r="DE984" s="12">
        <f t="shared" si="2392"/>
        <v>0</v>
      </c>
      <c r="DF984" s="12">
        <f t="shared" si="2392"/>
        <v>0</v>
      </c>
      <c r="DG984" s="12">
        <f t="shared" si="2392"/>
        <v>0</v>
      </c>
      <c r="DH984" s="12">
        <f t="shared" si="2392"/>
        <v>0</v>
      </c>
      <c r="DI984" s="12">
        <f t="shared" si="2392"/>
        <v>0</v>
      </c>
      <c r="DJ984" s="12">
        <f t="shared" si="2392"/>
        <v>0</v>
      </c>
      <c r="DK984" s="12">
        <f t="shared" si="2392"/>
        <v>0</v>
      </c>
      <c r="DL984" s="12">
        <f t="shared" si="2392"/>
        <v>0</v>
      </c>
      <c r="DM984" s="12">
        <f t="shared" si="2392"/>
        <v>0</v>
      </c>
      <c r="DN984" s="12">
        <f t="shared" si="2392"/>
        <v>0</v>
      </c>
      <c r="DO984" s="12">
        <f t="shared" si="2393"/>
        <v>0</v>
      </c>
      <c r="DP984" s="12">
        <f t="shared" si="2393"/>
        <v>0</v>
      </c>
      <c r="DQ984" s="12">
        <f t="shared" si="2393"/>
        <v>0</v>
      </c>
      <c r="DR984" s="12">
        <f t="shared" si="2393"/>
        <v>0</v>
      </c>
      <c r="DS984" s="12">
        <f t="shared" si="2393"/>
        <v>0</v>
      </c>
      <c r="DT984" s="12">
        <f t="shared" si="2393"/>
        <v>0</v>
      </c>
      <c r="DU984" s="12">
        <f t="shared" si="2393"/>
        <v>0</v>
      </c>
      <c r="DV984" s="12">
        <f t="shared" si="2393"/>
        <v>0</v>
      </c>
      <c r="DW984" s="12">
        <f t="shared" si="2393"/>
        <v>0</v>
      </c>
      <c r="DX984" s="12">
        <f t="shared" si="2393"/>
        <v>0</v>
      </c>
      <c r="DY984" s="12">
        <f t="shared" si="2393"/>
        <v>0</v>
      </c>
      <c r="EB984" s="116">
        <f t="shared" si="2337"/>
        <v>983</v>
      </c>
      <c r="EC984" s="2" t="str">
        <f t="shared" si="2394"/>
        <v>Phase 5</v>
      </c>
      <c r="ED984" s="2" t="str">
        <f t="shared" si="2395"/>
        <v>60' Wide</v>
      </c>
      <c r="EE984" s="33" t="str">
        <f>EE987</f>
        <v>Cash</v>
      </c>
      <c r="EF984" s="2" t="str">
        <f>EF987</f>
        <v>Legal</v>
      </c>
    </row>
    <row r="985" spans="1:136" x14ac:dyDescent="0.3">
      <c r="B985" s="2" t="str">
        <f>Product!$R$2</f>
        <v>Phase 5</v>
      </c>
      <c r="C985" s="2" t="str">
        <f>Product!$R$3</f>
        <v>75' Wide</v>
      </c>
      <c r="D985" s="129">
        <f>SUMIFS(INDEX(Product!$B$2:$U$97, MATCH(D965, Product!$B$2:$B$97, 0), ), Product!$B$2:$U$2, $B985, Product!$B$3:$U$3, $C985)</f>
        <v>9190000</v>
      </c>
      <c r="F985" s="128"/>
      <c r="G985" s="11">
        <f>SUM(H985:DZ985)</f>
        <v>-4759.3461725198249</v>
      </c>
      <c r="I985" s="12">
        <f t="shared" si="2382"/>
        <v>0</v>
      </c>
      <c r="J985" s="12">
        <f t="shared" si="2382"/>
        <v>-4759.3461725198249</v>
      </c>
      <c r="K985" s="12">
        <f t="shared" si="2382"/>
        <v>0</v>
      </c>
      <c r="L985" s="12">
        <f t="shared" si="2382"/>
        <v>0</v>
      </c>
      <c r="M985" s="12">
        <f t="shared" si="2382"/>
        <v>0</v>
      </c>
      <c r="N985" s="12">
        <f t="shared" si="2382"/>
        <v>0</v>
      </c>
      <c r="O985" s="12">
        <f t="shared" si="2382"/>
        <v>0</v>
      </c>
      <c r="P985" s="12">
        <f t="shared" si="2382"/>
        <v>0</v>
      </c>
      <c r="Q985" s="12">
        <f t="shared" si="2382"/>
        <v>0</v>
      </c>
      <c r="R985" s="12">
        <f t="shared" si="2382"/>
        <v>0</v>
      </c>
      <c r="S985" s="12">
        <f t="shared" si="2383"/>
        <v>0</v>
      </c>
      <c r="T985" s="12">
        <f t="shared" si="2383"/>
        <v>0</v>
      </c>
      <c r="U985" s="12">
        <f t="shared" si="2383"/>
        <v>0</v>
      </c>
      <c r="V985" s="12">
        <f t="shared" si="2383"/>
        <v>0</v>
      </c>
      <c r="W985" s="12">
        <f t="shared" si="2383"/>
        <v>0</v>
      </c>
      <c r="X985" s="12">
        <f t="shared" si="2383"/>
        <v>0</v>
      </c>
      <c r="Y985" s="12">
        <f t="shared" si="2383"/>
        <v>0</v>
      </c>
      <c r="Z985" s="12">
        <f t="shared" si="2383"/>
        <v>0</v>
      </c>
      <c r="AA985" s="12">
        <f t="shared" si="2383"/>
        <v>0</v>
      </c>
      <c r="AB985" s="12">
        <f t="shared" si="2383"/>
        <v>0</v>
      </c>
      <c r="AC985" s="12">
        <f t="shared" si="2384"/>
        <v>0</v>
      </c>
      <c r="AD985" s="12">
        <f t="shared" si="2384"/>
        <v>0</v>
      </c>
      <c r="AE985" s="12">
        <f t="shared" si="2384"/>
        <v>0</v>
      </c>
      <c r="AF985" s="12">
        <f t="shared" si="2384"/>
        <v>0</v>
      </c>
      <c r="AG985" s="12">
        <f t="shared" si="2384"/>
        <v>0</v>
      </c>
      <c r="AH985" s="12">
        <f t="shared" si="2384"/>
        <v>0</v>
      </c>
      <c r="AI985" s="12">
        <f t="shared" si="2384"/>
        <v>0</v>
      </c>
      <c r="AJ985" s="12">
        <f t="shared" si="2384"/>
        <v>0</v>
      </c>
      <c r="AK985" s="12">
        <f t="shared" si="2384"/>
        <v>0</v>
      </c>
      <c r="AL985" s="12">
        <f t="shared" si="2384"/>
        <v>0</v>
      </c>
      <c r="AM985" s="12">
        <f t="shared" si="2385"/>
        <v>0</v>
      </c>
      <c r="AN985" s="12">
        <f t="shared" si="2385"/>
        <v>0</v>
      </c>
      <c r="AO985" s="12">
        <f t="shared" si="2385"/>
        <v>0</v>
      </c>
      <c r="AP985" s="12">
        <f t="shared" si="2385"/>
        <v>0</v>
      </c>
      <c r="AQ985" s="12">
        <f t="shared" si="2385"/>
        <v>0</v>
      </c>
      <c r="AR985" s="12">
        <f t="shared" si="2385"/>
        <v>0</v>
      </c>
      <c r="AS985" s="12">
        <f t="shared" si="2385"/>
        <v>0</v>
      </c>
      <c r="AT985" s="12">
        <f t="shared" si="2385"/>
        <v>0</v>
      </c>
      <c r="AU985" s="12">
        <f t="shared" si="2385"/>
        <v>0</v>
      </c>
      <c r="AV985" s="12">
        <f t="shared" si="2385"/>
        <v>0</v>
      </c>
      <c r="AW985" s="12">
        <f t="shared" si="2386"/>
        <v>0</v>
      </c>
      <c r="AX985" s="12">
        <f t="shared" si="2386"/>
        <v>0</v>
      </c>
      <c r="AY985" s="12">
        <f t="shared" si="2386"/>
        <v>0</v>
      </c>
      <c r="AZ985" s="12">
        <f t="shared" si="2386"/>
        <v>0</v>
      </c>
      <c r="BA985" s="12">
        <f t="shared" si="2386"/>
        <v>0</v>
      </c>
      <c r="BB985" s="12">
        <f t="shared" si="2386"/>
        <v>0</v>
      </c>
      <c r="BC985" s="12">
        <f t="shared" si="2386"/>
        <v>0</v>
      </c>
      <c r="BD985" s="12">
        <f t="shared" si="2386"/>
        <v>0</v>
      </c>
      <c r="BE985" s="12">
        <f t="shared" si="2386"/>
        <v>0</v>
      </c>
      <c r="BF985" s="12">
        <f t="shared" si="2386"/>
        <v>0</v>
      </c>
      <c r="BG985" s="12">
        <f t="shared" si="2387"/>
        <v>0</v>
      </c>
      <c r="BH985" s="12">
        <f t="shared" si="2387"/>
        <v>0</v>
      </c>
      <c r="BI985" s="12">
        <f t="shared" si="2387"/>
        <v>0</v>
      </c>
      <c r="BJ985" s="12">
        <f t="shared" si="2387"/>
        <v>0</v>
      </c>
      <c r="BK985" s="12">
        <f t="shared" si="2387"/>
        <v>0</v>
      </c>
      <c r="BL985" s="12">
        <f t="shared" si="2387"/>
        <v>0</v>
      </c>
      <c r="BM985" s="12">
        <f t="shared" si="2387"/>
        <v>0</v>
      </c>
      <c r="BN985" s="12">
        <f t="shared" si="2387"/>
        <v>0</v>
      </c>
      <c r="BO985" s="12">
        <f t="shared" si="2387"/>
        <v>0</v>
      </c>
      <c r="BP985" s="12">
        <f t="shared" si="2387"/>
        <v>0</v>
      </c>
      <c r="BQ985" s="12">
        <f t="shared" si="2388"/>
        <v>0</v>
      </c>
      <c r="BR985" s="12">
        <f t="shared" si="2388"/>
        <v>0</v>
      </c>
      <c r="BS985" s="12">
        <f t="shared" si="2388"/>
        <v>0</v>
      </c>
      <c r="BT985" s="12">
        <f t="shared" si="2388"/>
        <v>0</v>
      </c>
      <c r="BU985" s="12">
        <f t="shared" si="2388"/>
        <v>0</v>
      </c>
      <c r="BV985" s="12">
        <f t="shared" si="2388"/>
        <v>0</v>
      </c>
      <c r="BW985" s="12">
        <f t="shared" si="2388"/>
        <v>0</v>
      </c>
      <c r="BX985" s="12">
        <f t="shared" si="2388"/>
        <v>0</v>
      </c>
      <c r="BY985" s="12">
        <f t="shared" si="2388"/>
        <v>0</v>
      </c>
      <c r="BZ985" s="12">
        <f t="shared" si="2388"/>
        <v>0</v>
      </c>
      <c r="CA985" s="12">
        <f t="shared" si="2389"/>
        <v>0</v>
      </c>
      <c r="CB985" s="12">
        <f t="shared" si="2389"/>
        <v>0</v>
      </c>
      <c r="CC985" s="12">
        <f t="shared" si="2389"/>
        <v>0</v>
      </c>
      <c r="CD985" s="12">
        <f t="shared" si="2389"/>
        <v>0</v>
      </c>
      <c r="CE985" s="12">
        <f t="shared" si="2389"/>
        <v>0</v>
      </c>
      <c r="CF985" s="12">
        <f t="shared" si="2389"/>
        <v>0</v>
      </c>
      <c r="CG985" s="12">
        <f t="shared" si="2389"/>
        <v>0</v>
      </c>
      <c r="CH985" s="12">
        <f t="shared" si="2389"/>
        <v>0</v>
      </c>
      <c r="CI985" s="12">
        <f t="shared" si="2389"/>
        <v>0</v>
      </c>
      <c r="CJ985" s="12">
        <f t="shared" si="2389"/>
        <v>0</v>
      </c>
      <c r="CK985" s="12">
        <f t="shared" si="2390"/>
        <v>0</v>
      </c>
      <c r="CL985" s="12">
        <f t="shared" si="2390"/>
        <v>0</v>
      </c>
      <c r="CM985" s="12">
        <f t="shared" si="2390"/>
        <v>0</v>
      </c>
      <c r="CN985" s="12">
        <f t="shared" si="2390"/>
        <v>0</v>
      </c>
      <c r="CO985" s="12">
        <f t="shared" si="2390"/>
        <v>0</v>
      </c>
      <c r="CP985" s="12">
        <f t="shared" si="2390"/>
        <v>0</v>
      </c>
      <c r="CQ985" s="12">
        <f t="shared" si="2390"/>
        <v>0</v>
      </c>
      <c r="CR985" s="12">
        <f t="shared" si="2390"/>
        <v>0</v>
      </c>
      <c r="CS985" s="12">
        <f t="shared" si="2390"/>
        <v>0</v>
      </c>
      <c r="CT985" s="12">
        <f t="shared" si="2390"/>
        <v>0</v>
      </c>
      <c r="CU985" s="12">
        <f t="shared" si="2391"/>
        <v>0</v>
      </c>
      <c r="CV985" s="12">
        <f t="shared" si="2391"/>
        <v>0</v>
      </c>
      <c r="CW985" s="12">
        <f t="shared" si="2391"/>
        <v>0</v>
      </c>
      <c r="CX985" s="12">
        <f t="shared" si="2391"/>
        <v>0</v>
      </c>
      <c r="CY985" s="12">
        <f t="shared" si="2391"/>
        <v>0</v>
      </c>
      <c r="CZ985" s="12">
        <f t="shared" si="2391"/>
        <v>0</v>
      </c>
      <c r="DA985" s="12">
        <f t="shared" si="2391"/>
        <v>0</v>
      </c>
      <c r="DB985" s="12">
        <f t="shared" si="2391"/>
        <v>0</v>
      </c>
      <c r="DC985" s="12">
        <f t="shared" si="2391"/>
        <v>0</v>
      </c>
      <c r="DD985" s="12">
        <f t="shared" si="2391"/>
        <v>0</v>
      </c>
      <c r="DE985" s="12">
        <f t="shared" si="2392"/>
        <v>0</v>
      </c>
      <c r="DF985" s="12">
        <f t="shared" si="2392"/>
        <v>0</v>
      </c>
      <c r="DG985" s="12">
        <f t="shared" si="2392"/>
        <v>0</v>
      </c>
      <c r="DH985" s="12">
        <f t="shared" si="2392"/>
        <v>0</v>
      </c>
      <c r="DI985" s="12">
        <f t="shared" si="2392"/>
        <v>0</v>
      </c>
      <c r="DJ985" s="12">
        <f t="shared" si="2392"/>
        <v>0</v>
      </c>
      <c r="DK985" s="12">
        <f t="shared" si="2392"/>
        <v>0</v>
      </c>
      <c r="DL985" s="12">
        <f t="shared" si="2392"/>
        <v>0</v>
      </c>
      <c r="DM985" s="12">
        <f t="shared" si="2392"/>
        <v>0</v>
      </c>
      <c r="DN985" s="12">
        <f t="shared" si="2392"/>
        <v>0</v>
      </c>
      <c r="DO985" s="12">
        <f t="shared" si="2393"/>
        <v>0</v>
      </c>
      <c r="DP985" s="12">
        <f t="shared" si="2393"/>
        <v>0</v>
      </c>
      <c r="DQ985" s="12">
        <f t="shared" si="2393"/>
        <v>0</v>
      </c>
      <c r="DR985" s="12">
        <f t="shared" si="2393"/>
        <v>0</v>
      </c>
      <c r="DS985" s="12">
        <f t="shared" si="2393"/>
        <v>0</v>
      </c>
      <c r="DT985" s="12">
        <f t="shared" si="2393"/>
        <v>0</v>
      </c>
      <c r="DU985" s="12">
        <f t="shared" si="2393"/>
        <v>0</v>
      </c>
      <c r="DV985" s="12">
        <f t="shared" si="2393"/>
        <v>0</v>
      </c>
      <c r="DW985" s="12">
        <f t="shared" si="2393"/>
        <v>0</v>
      </c>
      <c r="DX985" s="12">
        <f t="shared" si="2393"/>
        <v>0</v>
      </c>
      <c r="DY985" s="12">
        <f t="shared" si="2393"/>
        <v>0</v>
      </c>
      <c r="EB985" s="116">
        <f t="shared" si="2337"/>
        <v>984</v>
      </c>
      <c r="EC985" s="2" t="str">
        <f t="shared" si="2394"/>
        <v>Phase 5</v>
      </c>
      <c r="ED985" s="2" t="str">
        <f t="shared" si="2395"/>
        <v>75' Wide</v>
      </c>
      <c r="EE985" s="33" t="str">
        <f>EE987</f>
        <v>Cash</v>
      </c>
      <c r="EF985" s="2" t="str">
        <f>EF987</f>
        <v>Legal</v>
      </c>
    </row>
    <row r="987" spans="1:136" x14ac:dyDescent="0.3">
      <c r="B987" s="18" t="s">
        <v>56</v>
      </c>
      <c r="C987" s="18"/>
      <c r="D987" s="18"/>
      <c r="E987" s="18"/>
      <c r="F987" s="18"/>
      <c r="G987" s="23">
        <f>SUM(G965:G986)</f>
        <v>-80000</v>
      </c>
      <c r="H987" s="18"/>
      <c r="I987" s="19">
        <f t="shared" ref="I987:BT987" si="2396">SUM(I965:I986)</f>
        <v>0</v>
      </c>
      <c r="J987" s="19">
        <f t="shared" si="2396"/>
        <v>-80000</v>
      </c>
      <c r="K987" s="19">
        <f t="shared" si="2396"/>
        <v>0</v>
      </c>
      <c r="L987" s="19">
        <f t="shared" si="2396"/>
        <v>0</v>
      </c>
      <c r="M987" s="19">
        <f t="shared" si="2396"/>
        <v>0</v>
      </c>
      <c r="N987" s="19">
        <f t="shared" si="2396"/>
        <v>0</v>
      </c>
      <c r="O987" s="19">
        <f t="shared" si="2396"/>
        <v>0</v>
      </c>
      <c r="P987" s="19">
        <f t="shared" si="2396"/>
        <v>0</v>
      </c>
      <c r="Q987" s="19">
        <f t="shared" si="2396"/>
        <v>0</v>
      </c>
      <c r="R987" s="19">
        <f t="shared" si="2396"/>
        <v>0</v>
      </c>
      <c r="S987" s="19">
        <f t="shared" si="2396"/>
        <v>0</v>
      </c>
      <c r="T987" s="19">
        <f t="shared" si="2396"/>
        <v>0</v>
      </c>
      <c r="U987" s="19">
        <f t="shared" si="2396"/>
        <v>0</v>
      </c>
      <c r="V987" s="19">
        <f t="shared" si="2396"/>
        <v>0</v>
      </c>
      <c r="W987" s="19">
        <f t="shared" si="2396"/>
        <v>0</v>
      </c>
      <c r="X987" s="19">
        <f t="shared" si="2396"/>
        <v>0</v>
      </c>
      <c r="Y987" s="19">
        <f t="shared" si="2396"/>
        <v>0</v>
      </c>
      <c r="Z987" s="19">
        <f t="shared" si="2396"/>
        <v>0</v>
      </c>
      <c r="AA987" s="19">
        <f t="shared" si="2396"/>
        <v>0</v>
      </c>
      <c r="AB987" s="19">
        <f t="shared" si="2396"/>
        <v>0</v>
      </c>
      <c r="AC987" s="19">
        <f t="shared" si="2396"/>
        <v>0</v>
      </c>
      <c r="AD987" s="19">
        <f t="shared" si="2396"/>
        <v>0</v>
      </c>
      <c r="AE987" s="19">
        <f t="shared" si="2396"/>
        <v>0</v>
      </c>
      <c r="AF987" s="19">
        <f t="shared" si="2396"/>
        <v>0</v>
      </c>
      <c r="AG987" s="19">
        <f t="shared" si="2396"/>
        <v>0</v>
      </c>
      <c r="AH987" s="19">
        <f t="shared" si="2396"/>
        <v>0</v>
      </c>
      <c r="AI987" s="19">
        <f t="shared" si="2396"/>
        <v>0</v>
      </c>
      <c r="AJ987" s="19">
        <f t="shared" si="2396"/>
        <v>0</v>
      </c>
      <c r="AK987" s="19">
        <f t="shared" si="2396"/>
        <v>0</v>
      </c>
      <c r="AL987" s="19">
        <f t="shared" si="2396"/>
        <v>0</v>
      </c>
      <c r="AM987" s="19">
        <f t="shared" si="2396"/>
        <v>0</v>
      </c>
      <c r="AN987" s="19">
        <f t="shared" si="2396"/>
        <v>0</v>
      </c>
      <c r="AO987" s="19">
        <f t="shared" si="2396"/>
        <v>0</v>
      </c>
      <c r="AP987" s="19">
        <f t="shared" si="2396"/>
        <v>0</v>
      </c>
      <c r="AQ987" s="19">
        <f t="shared" si="2396"/>
        <v>0</v>
      </c>
      <c r="AR987" s="19">
        <f t="shared" si="2396"/>
        <v>0</v>
      </c>
      <c r="AS987" s="19">
        <f t="shared" si="2396"/>
        <v>0</v>
      </c>
      <c r="AT987" s="19">
        <f t="shared" si="2396"/>
        <v>0</v>
      </c>
      <c r="AU987" s="19">
        <f t="shared" si="2396"/>
        <v>0</v>
      </c>
      <c r="AV987" s="19">
        <f t="shared" si="2396"/>
        <v>0</v>
      </c>
      <c r="AW987" s="19">
        <f t="shared" si="2396"/>
        <v>0</v>
      </c>
      <c r="AX987" s="19">
        <f t="shared" si="2396"/>
        <v>0</v>
      </c>
      <c r="AY987" s="19">
        <f t="shared" si="2396"/>
        <v>0</v>
      </c>
      <c r="AZ987" s="19">
        <f t="shared" si="2396"/>
        <v>0</v>
      </c>
      <c r="BA987" s="19">
        <f t="shared" si="2396"/>
        <v>0</v>
      </c>
      <c r="BB987" s="19">
        <f t="shared" si="2396"/>
        <v>0</v>
      </c>
      <c r="BC987" s="19">
        <f t="shared" si="2396"/>
        <v>0</v>
      </c>
      <c r="BD987" s="19">
        <f t="shared" si="2396"/>
        <v>0</v>
      </c>
      <c r="BE987" s="19">
        <f t="shared" si="2396"/>
        <v>0</v>
      </c>
      <c r="BF987" s="19">
        <f t="shared" si="2396"/>
        <v>0</v>
      </c>
      <c r="BG987" s="19">
        <f t="shared" si="2396"/>
        <v>0</v>
      </c>
      <c r="BH987" s="19">
        <f t="shared" si="2396"/>
        <v>0</v>
      </c>
      <c r="BI987" s="19">
        <f t="shared" si="2396"/>
        <v>0</v>
      </c>
      <c r="BJ987" s="19">
        <f t="shared" si="2396"/>
        <v>0</v>
      </c>
      <c r="BK987" s="19">
        <f t="shared" si="2396"/>
        <v>0</v>
      </c>
      <c r="BL987" s="19">
        <f t="shared" si="2396"/>
        <v>0</v>
      </c>
      <c r="BM987" s="19">
        <f t="shared" si="2396"/>
        <v>0</v>
      </c>
      <c r="BN987" s="19">
        <f t="shared" si="2396"/>
        <v>0</v>
      </c>
      <c r="BO987" s="19">
        <f t="shared" si="2396"/>
        <v>0</v>
      </c>
      <c r="BP987" s="19">
        <f t="shared" si="2396"/>
        <v>0</v>
      </c>
      <c r="BQ987" s="19">
        <f t="shared" si="2396"/>
        <v>0</v>
      </c>
      <c r="BR987" s="19">
        <f t="shared" si="2396"/>
        <v>0</v>
      </c>
      <c r="BS987" s="19">
        <f t="shared" si="2396"/>
        <v>0</v>
      </c>
      <c r="BT987" s="19">
        <f t="shared" si="2396"/>
        <v>0</v>
      </c>
      <c r="BU987" s="19">
        <f t="shared" ref="BU987:DY987" si="2397">SUM(BU965:BU986)</f>
        <v>0</v>
      </c>
      <c r="BV987" s="19">
        <f t="shared" si="2397"/>
        <v>0</v>
      </c>
      <c r="BW987" s="19">
        <f t="shared" si="2397"/>
        <v>0</v>
      </c>
      <c r="BX987" s="19">
        <f t="shared" si="2397"/>
        <v>0</v>
      </c>
      <c r="BY987" s="19">
        <f t="shared" si="2397"/>
        <v>0</v>
      </c>
      <c r="BZ987" s="19">
        <f t="shared" si="2397"/>
        <v>0</v>
      </c>
      <c r="CA987" s="19">
        <f t="shared" si="2397"/>
        <v>0</v>
      </c>
      <c r="CB987" s="19">
        <f t="shared" si="2397"/>
        <v>0</v>
      </c>
      <c r="CC987" s="19">
        <f t="shared" si="2397"/>
        <v>0</v>
      </c>
      <c r="CD987" s="19">
        <f t="shared" si="2397"/>
        <v>0</v>
      </c>
      <c r="CE987" s="19">
        <f t="shared" si="2397"/>
        <v>0</v>
      </c>
      <c r="CF987" s="19">
        <f t="shared" si="2397"/>
        <v>0</v>
      </c>
      <c r="CG987" s="19">
        <f t="shared" si="2397"/>
        <v>0</v>
      </c>
      <c r="CH987" s="19">
        <f t="shared" si="2397"/>
        <v>0</v>
      </c>
      <c r="CI987" s="19">
        <f t="shared" si="2397"/>
        <v>0</v>
      </c>
      <c r="CJ987" s="19">
        <f t="shared" si="2397"/>
        <v>0</v>
      </c>
      <c r="CK987" s="19">
        <f t="shared" si="2397"/>
        <v>0</v>
      </c>
      <c r="CL987" s="19">
        <f t="shared" si="2397"/>
        <v>0</v>
      </c>
      <c r="CM987" s="19">
        <f t="shared" si="2397"/>
        <v>0</v>
      </c>
      <c r="CN987" s="19">
        <f t="shared" si="2397"/>
        <v>0</v>
      </c>
      <c r="CO987" s="19">
        <f t="shared" si="2397"/>
        <v>0</v>
      </c>
      <c r="CP987" s="19">
        <f t="shared" si="2397"/>
        <v>0</v>
      </c>
      <c r="CQ987" s="19">
        <f t="shared" si="2397"/>
        <v>0</v>
      </c>
      <c r="CR987" s="19">
        <f t="shared" si="2397"/>
        <v>0</v>
      </c>
      <c r="CS987" s="19">
        <f t="shared" si="2397"/>
        <v>0</v>
      </c>
      <c r="CT987" s="19">
        <f t="shared" si="2397"/>
        <v>0</v>
      </c>
      <c r="CU987" s="19">
        <f t="shared" si="2397"/>
        <v>0</v>
      </c>
      <c r="CV987" s="19">
        <f t="shared" si="2397"/>
        <v>0</v>
      </c>
      <c r="CW987" s="19">
        <f t="shared" si="2397"/>
        <v>0</v>
      </c>
      <c r="CX987" s="19">
        <f t="shared" si="2397"/>
        <v>0</v>
      </c>
      <c r="CY987" s="19">
        <f t="shared" si="2397"/>
        <v>0</v>
      </c>
      <c r="CZ987" s="19">
        <f t="shared" si="2397"/>
        <v>0</v>
      </c>
      <c r="DA987" s="19">
        <f t="shared" si="2397"/>
        <v>0</v>
      </c>
      <c r="DB987" s="19">
        <f t="shared" si="2397"/>
        <v>0</v>
      </c>
      <c r="DC987" s="19">
        <f t="shared" si="2397"/>
        <v>0</v>
      </c>
      <c r="DD987" s="19">
        <f t="shared" si="2397"/>
        <v>0</v>
      </c>
      <c r="DE987" s="19">
        <f t="shared" si="2397"/>
        <v>0</v>
      </c>
      <c r="DF987" s="19">
        <f t="shared" si="2397"/>
        <v>0</v>
      </c>
      <c r="DG987" s="19">
        <f t="shared" si="2397"/>
        <v>0</v>
      </c>
      <c r="DH987" s="19">
        <f t="shared" si="2397"/>
        <v>0</v>
      </c>
      <c r="DI987" s="19">
        <f t="shared" si="2397"/>
        <v>0</v>
      </c>
      <c r="DJ987" s="19">
        <f t="shared" si="2397"/>
        <v>0</v>
      </c>
      <c r="DK987" s="19">
        <f t="shared" si="2397"/>
        <v>0</v>
      </c>
      <c r="DL987" s="19">
        <f t="shared" si="2397"/>
        <v>0</v>
      </c>
      <c r="DM987" s="19">
        <f t="shared" si="2397"/>
        <v>0</v>
      </c>
      <c r="DN987" s="19">
        <f t="shared" si="2397"/>
        <v>0</v>
      </c>
      <c r="DO987" s="19">
        <f t="shared" si="2397"/>
        <v>0</v>
      </c>
      <c r="DP987" s="19">
        <f t="shared" si="2397"/>
        <v>0</v>
      </c>
      <c r="DQ987" s="19">
        <f t="shared" si="2397"/>
        <v>0</v>
      </c>
      <c r="DR987" s="19">
        <f t="shared" si="2397"/>
        <v>0</v>
      </c>
      <c r="DS987" s="19">
        <f t="shared" si="2397"/>
        <v>0</v>
      </c>
      <c r="DT987" s="19">
        <f t="shared" si="2397"/>
        <v>0</v>
      </c>
      <c r="DU987" s="19">
        <f t="shared" si="2397"/>
        <v>0</v>
      </c>
      <c r="DV987" s="19">
        <f t="shared" si="2397"/>
        <v>0</v>
      </c>
      <c r="DW987" s="19">
        <f t="shared" si="2397"/>
        <v>0</v>
      </c>
      <c r="DX987" s="19">
        <f t="shared" si="2397"/>
        <v>0</v>
      </c>
      <c r="DY987" s="19">
        <f t="shared" si="2397"/>
        <v>0</v>
      </c>
      <c r="EB987" s="116">
        <f>ROW(EB987)-ROW($EB$2)+1</f>
        <v>986</v>
      </c>
      <c r="EC987" s="2" t="s">
        <v>0</v>
      </c>
      <c r="ED987" s="2" t="s">
        <v>0</v>
      </c>
      <c r="EE987" s="117" t="s">
        <v>24</v>
      </c>
      <c r="EF987" s="110" t="str">
        <f>CF!$C$60</f>
        <v>Legal</v>
      </c>
    </row>
    <row r="989" spans="1:136" ht="33" x14ac:dyDescent="0.3">
      <c r="A989" s="8" t="s">
        <v>248</v>
      </c>
      <c r="B989" s="4"/>
      <c r="C989" s="4"/>
      <c r="D989" s="9" t="s">
        <v>0</v>
      </c>
      <c r="E989" s="9" t="str">
        <f>Product!$B$5</f>
        <v># Units (Total)</v>
      </c>
      <c r="F989" s="9" t="s">
        <v>247</v>
      </c>
    </row>
    <row r="990" spans="1:136" x14ac:dyDescent="0.3">
      <c r="G990" s="7"/>
      <c r="I990" s="10"/>
      <c r="J990" s="10"/>
      <c r="K990" s="10"/>
      <c r="L990" s="10"/>
      <c r="M990" s="10"/>
      <c r="N990" s="10"/>
      <c r="O990" s="10"/>
      <c r="P990" s="10"/>
      <c r="Q990" s="10"/>
      <c r="R990" s="10"/>
      <c r="S990" s="10"/>
      <c r="T990" s="10"/>
      <c r="U990" s="10"/>
      <c r="V990" s="10"/>
      <c r="W990" s="10"/>
      <c r="X990" s="10"/>
      <c r="Y990" s="10"/>
      <c r="Z990" s="10"/>
      <c r="AA990" s="10"/>
      <c r="AB990" s="10"/>
      <c r="AC990" s="10"/>
      <c r="AD990" s="10"/>
      <c r="AE990" s="10"/>
      <c r="AF990" s="10"/>
      <c r="AG990" s="10"/>
      <c r="AH990" s="10"/>
      <c r="AI990" s="10"/>
      <c r="AJ990" s="10"/>
      <c r="AK990" s="10"/>
      <c r="AL990" s="10"/>
      <c r="AM990" s="10"/>
      <c r="AN990" s="10"/>
      <c r="AO990" s="10"/>
      <c r="AP990" s="10"/>
      <c r="AQ990" s="10"/>
      <c r="AR990" s="10"/>
      <c r="AS990" s="10"/>
      <c r="AT990" s="10"/>
      <c r="AU990" s="10"/>
      <c r="AV990" s="10"/>
      <c r="AW990" s="10"/>
      <c r="AX990" s="10"/>
      <c r="AY990" s="10"/>
      <c r="AZ990" s="10"/>
      <c r="BA990" s="10"/>
      <c r="BB990" s="10"/>
      <c r="BC990" s="10"/>
      <c r="BD990" s="10"/>
      <c r="BE990" s="10"/>
      <c r="BF990" s="10"/>
      <c r="BG990" s="10"/>
      <c r="BH990" s="10"/>
      <c r="BI990" s="10"/>
      <c r="BJ990" s="10"/>
      <c r="BK990" s="10"/>
      <c r="BL990" s="10"/>
      <c r="BM990" s="10"/>
      <c r="BN990" s="10"/>
      <c r="BO990" s="10"/>
      <c r="BP990" s="10"/>
      <c r="BQ990" s="10"/>
      <c r="BR990" s="10"/>
      <c r="BS990" s="10"/>
      <c r="BT990" s="10"/>
      <c r="BU990" s="10"/>
      <c r="BV990" s="10"/>
      <c r="BW990" s="10"/>
      <c r="BX990" s="10"/>
      <c r="BY990" s="10"/>
      <c r="BZ990" s="10"/>
      <c r="CA990" s="10"/>
      <c r="CB990" s="10"/>
      <c r="CC990" s="10"/>
      <c r="CD990" s="10"/>
      <c r="CE990" s="10"/>
      <c r="CF990" s="10"/>
      <c r="CG990" s="10"/>
      <c r="CH990" s="10"/>
      <c r="CI990" s="10"/>
      <c r="CJ990" s="10"/>
      <c r="CK990" s="10"/>
      <c r="CL990" s="10"/>
      <c r="CM990" s="10"/>
      <c r="CN990" s="10"/>
      <c r="CO990" s="10"/>
      <c r="CP990" s="10"/>
      <c r="CQ990" s="10"/>
      <c r="CR990" s="10"/>
      <c r="CS990" s="10"/>
      <c r="CT990" s="10"/>
      <c r="CU990" s="10"/>
      <c r="CV990" s="10"/>
      <c r="CW990" s="10"/>
      <c r="CX990" s="10"/>
      <c r="CY990" s="10"/>
      <c r="CZ990" s="10"/>
      <c r="DA990" s="10"/>
      <c r="DB990" s="10"/>
      <c r="DC990" s="10"/>
      <c r="DD990" s="10"/>
      <c r="DE990" s="10"/>
      <c r="DF990" s="10"/>
      <c r="DG990" s="10"/>
      <c r="DH990" s="10"/>
      <c r="DI990" s="10"/>
      <c r="DJ990" s="10"/>
      <c r="DK990" s="10"/>
      <c r="DL990" s="10"/>
      <c r="DM990" s="10"/>
      <c r="DN990" s="10"/>
      <c r="DO990" s="10"/>
      <c r="DP990" s="10"/>
      <c r="DQ990" s="10"/>
      <c r="DR990" s="10"/>
      <c r="DS990" s="10"/>
      <c r="DT990" s="10"/>
      <c r="DU990" s="10"/>
      <c r="DV990" s="10"/>
      <c r="DW990" s="10"/>
      <c r="DX990" s="10"/>
      <c r="DY990" s="10"/>
    </row>
    <row r="991" spans="1:136" x14ac:dyDescent="0.3">
      <c r="B991" s="2" t="str">
        <f>Product!$D$2</f>
        <v>Phase 1</v>
      </c>
      <c r="C991" s="2" t="str">
        <f>Product!$D$3</f>
        <v>50' Wide</v>
      </c>
      <c r="D991" s="203">
        <f>G967</f>
        <v>-5142.5797054539571</v>
      </c>
      <c r="E991" s="128">
        <f>SUMIFS(INDEX(Product!$B$2:$U$97, MATCH(E989, Product!$B$2:$B$97, 0), ), Product!$B$2:$U$2, $B991, Product!$B$3:$U$3, $C991)</f>
        <v>30</v>
      </c>
      <c r="F991" s="203">
        <f>D991/E991</f>
        <v>-171.41932351513191</v>
      </c>
      <c r="G991" s="11">
        <f>SUM(H991:DZ991)</f>
        <v>-5142.579705453958</v>
      </c>
      <c r="I991" s="12">
        <f>I163*$F991</f>
        <v>0</v>
      </c>
      <c r="J991" s="12">
        <f t="shared" ref="J991:BU992" si="2398">J163*$F991</f>
        <v>0</v>
      </c>
      <c r="K991" s="12">
        <f t="shared" si="2398"/>
        <v>0</v>
      </c>
      <c r="L991" s="12">
        <f t="shared" si="2398"/>
        <v>0</v>
      </c>
      <c r="M991" s="12">
        <f t="shared" si="2398"/>
        <v>0</v>
      </c>
      <c r="N991" s="12">
        <f t="shared" si="2398"/>
        <v>0</v>
      </c>
      <c r="O991" s="12">
        <f t="shared" si="2398"/>
        <v>0</v>
      </c>
      <c r="P991" s="12">
        <f t="shared" si="2398"/>
        <v>0</v>
      </c>
      <c r="Q991" s="12">
        <f t="shared" si="2398"/>
        <v>0</v>
      </c>
      <c r="R991" s="12">
        <f t="shared" si="2398"/>
        <v>0</v>
      </c>
      <c r="S991" s="12">
        <f t="shared" si="2398"/>
        <v>0</v>
      </c>
      <c r="T991" s="12">
        <f t="shared" si="2398"/>
        <v>0</v>
      </c>
      <c r="U991" s="12">
        <f t="shared" si="2398"/>
        <v>0</v>
      </c>
      <c r="V991" s="12">
        <f t="shared" si="2398"/>
        <v>0</v>
      </c>
      <c r="W991" s="12">
        <f t="shared" si="2398"/>
        <v>-428.5483087878298</v>
      </c>
      <c r="X991" s="12">
        <f t="shared" si="2398"/>
        <v>-428.5483087878298</v>
      </c>
      <c r="Y991" s="12">
        <f t="shared" si="2398"/>
        <v>-428.5483087878298</v>
      </c>
      <c r="Z991" s="12">
        <f t="shared" si="2398"/>
        <v>-428.5483087878298</v>
      </c>
      <c r="AA991" s="12">
        <f t="shared" si="2398"/>
        <v>-428.5483087878298</v>
      </c>
      <c r="AB991" s="12">
        <f t="shared" si="2398"/>
        <v>-428.5483087878298</v>
      </c>
      <c r="AC991" s="12">
        <f t="shared" si="2398"/>
        <v>-428.5483087878298</v>
      </c>
      <c r="AD991" s="12">
        <f t="shared" si="2398"/>
        <v>-428.5483087878298</v>
      </c>
      <c r="AE991" s="12">
        <f t="shared" si="2398"/>
        <v>-428.5483087878298</v>
      </c>
      <c r="AF991" s="12">
        <f t="shared" si="2398"/>
        <v>-428.5483087878298</v>
      </c>
      <c r="AG991" s="12">
        <f t="shared" si="2398"/>
        <v>-428.5483087878298</v>
      </c>
      <c r="AH991" s="12">
        <f t="shared" si="2398"/>
        <v>-428.5483087878298</v>
      </c>
      <c r="AI991" s="12">
        <f t="shared" si="2398"/>
        <v>0</v>
      </c>
      <c r="AJ991" s="12">
        <f t="shared" si="2398"/>
        <v>0</v>
      </c>
      <c r="AK991" s="12">
        <f t="shared" si="2398"/>
        <v>0</v>
      </c>
      <c r="AL991" s="12">
        <f t="shared" si="2398"/>
        <v>0</v>
      </c>
      <c r="AM991" s="12">
        <f t="shared" si="2398"/>
        <v>0</v>
      </c>
      <c r="AN991" s="12">
        <f t="shared" si="2398"/>
        <v>0</v>
      </c>
      <c r="AO991" s="12">
        <f t="shared" si="2398"/>
        <v>0</v>
      </c>
      <c r="AP991" s="12">
        <f t="shared" si="2398"/>
        <v>0</v>
      </c>
      <c r="AQ991" s="12">
        <f t="shared" si="2398"/>
        <v>0</v>
      </c>
      <c r="AR991" s="12">
        <f t="shared" si="2398"/>
        <v>0</v>
      </c>
      <c r="AS991" s="12">
        <f t="shared" si="2398"/>
        <v>0</v>
      </c>
      <c r="AT991" s="12">
        <f t="shared" si="2398"/>
        <v>0</v>
      </c>
      <c r="AU991" s="12">
        <f t="shared" si="2398"/>
        <v>0</v>
      </c>
      <c r="AV991" s="12">
        <f t="shared" si="2398"/>
        <v>0</v>
      </c>
      <c r="AW991" s="12">
        <f t="shared" si="2398"/>
        <v>0</v>
      </c>
      <c r="AX991" s="12">
        <f t="shared" si="2398"/>
        <v>0</v>
      </c>
      <c r="AY991" s="12">
        <f t="shared" si="2398"/>
        <v>0</v>
      </c>
      <c r="AZ991" s="12">
        <f t="shared" si="2398"/>
        <v>0</v>
      </c>
      <c r="BA991" s="12">
        <f t="shared" si="2398"/>
        <v>0</v>
      </c>
      <c r="BB991" s="12">
        <f t="shared" si="2398"/>
        <v>0</v>
      </c>
      <c r="BC991" s="12">
        <f t="shared" si="2398"/>
        <v>0</v>
      </c>
      <c r="BD991" s="12">
        <f t="shared" si="2398"/>
        <v>0</v>
      </c>
      <c r="BE991" s="12">
        <f t="shared" si="2398"/>
        <v>0</v>
      </c>
      <c r="BF991" s="12">
        <f t="shared" si="2398"/>
        <v>0</v>
      </c>
      <c r="BG991" s="12">
        <f t="shared" si="2398"/>
        <v>0</v>
      </c>
      <c r="BH991" s="12">
        <f t="shared" si="2398"/>
        <v>0</v>
      </c>
      <c r="BI991" s="12">
        <f t="shared" si="2398"/>
        <v>0</v>
      </c>
      <c r="BJ991" s="12">
        <f t="shared" si="2398"/>
        <v>0</v>
      </c>
      <c r="BK991" s="12">
        <f t="shared" si="2398"/>
        <v>0</v>
      </c>
      <c r="BL991" s="12">
        <f t="shared" si="2398"/>
        <v>0</v>
      </c>
      <c r="BM991" s="12">
        <f t="shared" si="2398"/>
        <v>0</v>
      </c>
      <c r="BN991" s="12">
        <f t="shared" si="2398"/>
        <v>0</v>
      </c>
      <c r="BO991" s="12">
        <f t="shared" si="2398"/>
        <v>0</v>
      </c>
      <c r="BP991" s="12">
        <f t="shared" si="2398"/>
        <v>0</v>
      </c>
      <c r="BQ991" s="12">
        <f t="shared" si="2398"/>
        <v>0</v>
      </c>
      <c r="BR991" s="12">
        <f t="shared" si="2398"/>
        <v>0</v>
      </c>
      <c r="BS991" s="12">
        <f t="shared" si="2398"/>
        <v>0</v>
      </c>
      <c r="BT991" s="12">
        <f t="shared" si="2398"/>
        <v>0</v>
      </c>
      <c r="BU991" s="12">
        <f t="shared" si="2398"/>
        <v>0</v>
      </c>
      <c r="BV991" s="12">
        <f t="shared" ref="BV991:DY993" si="2399">BV163*$F991</f>
        <v>0</v>
      </c>
      <c r="BW991" s="12">
        <f t="shared" si="2399"/>
        <v>0</v>
      </c>
      <c r="BX991" s="12">
        <f t="shared" si="2399"/>
        <v>0</v>
      </c>
      <c r="BY991" s="12">
        <f t="shared" si="2399"/>
        <v>0</v>
      </c>
      <c r="BZ991" s="12">
        <f t="shared" si="2399"/>
        <v>0</v>
      </c>
      <c r="CA991" s="12">
        <f t="shared" si="2399"/>
        <v>0</v>
      </c>
      <c r="CB991" s="12">
        <f t="shared" si="2399"/>
        <v>0</v>
      </c>
      <c r="CC991" s="12">
        <f t="shared" si="2399"/>
        <v>0</v>
      </c>
      <c r="CD991" s="12">
        <f t="shared" si="2399"/>
        <v>0</v>
      </c>
      <c r="CE991" s="12">
        <f t="shared" si="2399"/>
        <v>0</v>
      </c>
      <c r="CF991" s="12">
        <f t="shared" si="2399"/>
        <v>0</v>
      </c>
      <c r="CG991" s="12">
        <f t="shared" si="2399"/>
        <v>0</v>
      </c>
      <c r="CH991" s="12">
        <f t="shared" si="2399"/>
        <v>0</v>
      </c>
      <c r="CI991" s="12">
        <f t="shared" si="2399"/>
        <v>0</v>
      </c>
      <c r="CJ991" s="12">
        <f t="shared" si="2399"/>
        <v>0</v>
      </c>
      <c r="CK991" s="12">
        <f t="shared" si="2399"/>
        <v>0</v>
      </c>
      <c r="CL991" s="12">
        <f t="shared" si="2399"/>
        <v>0</v>
      </c>
      <c r="CM991" s="12">
        <f t="shared" si="2399"/>
        <v>0</v>
      </c>
      <c r="CN991" s="12">
        <f t="shared" si="2399"/>
        <v>0</v>
      </c>
      <c r="CO991" s="12">
        <f t="shared" si="2399"/>
        <v>0</v>
      </c>
      <c r="CP991" s="12">
        <f t="shared" si="2399"/>
        <v>0</v>
      </c>
      <c r="CQ991" s="12">
        <f t="shared" si="2399"/>
        <v>0</v>
      </c>
      <c r="CR991" s="12">
        <f t="shared" si="2399"/>
        <v>0</v>
      </c>
      <c r="CS991" s="12">
        <f t="shared" si="2399"/>
        <v>0</v>
      </c>
      <c r="CT991" s="12">
        <f t="shared" si="2399"/>
        <v>0</v>
      </c>
      <c r="CU991" s="12">
        <f t="shared" si="2399"/>
        <v>0</v>
      </c>
      <c r="CV991" s="12">
        <f t="shared" si="2399"/>
        <v>0</v>
      </c>
      <c r="CW991" s="12">
        <f t="shared" si="2399"/>
        <v>0</v>
      </c>
      <c r="CX991" s="12">
        <f t="shared" si="2399"/>
        <v>0</v>
      </c>
      <c r="CY991" s="12">
        <f t="shared" si="2399"/>
        <v>0</v>
      </c>
      <c r="CZ991" s="12">
        <f t="shared" si="2399"/>
        <v>0</v>
      </c>
      <c r="DA991" s="12">
        <f t="shared" si="2399"/>
        <v>0</v>
      </c>
      <c r="DB991" s="12">
        <f t="shared" si="2399"/>
        <v>0</v>
      </c>
      <c r="DC991" s="12">
        <f t="shared" si="2399"/>
        <v>0</v>
      </c>
      <c r="DD991" s="12">
        <f t="shared" si="2399"/>
        <v>0</v>
      </c>
      <c r="DE991" s="12">
        <f t="shared" si="2399"/>
        <v>0</v>
      </c>
      <c r="DF991" s="12">
        <f t="shared" si="2399"/>
        <v>0</v>
      </c>
      <c r="DG991" s="12">
        <f t="shared" si="2399"/>
        <v>0</v>
      </c>
      <c r="DH991" s="12">
        <f t="shared" si="2399"/>
        <v>0</v>
      </c>
      <c r="DI991" s="12">
        <f t="shared" si="2399"/>
        <v>0</v>
      </c>
      <c r="DJ991" s="12">
        <f t="shared" si="2399"/>
        <v>0</v>
      </c>
      <c r="DK991" s="12">
        <f t="shared" si="2399"/>
        <v>0</v>
      </c>
      <c r="DL991" s="12">
        <f t="shared" si="2399"/>
        <v>0</v>
      </c>
      <c r="DM991" s="12">
        <f t="shared" si="2399"/>
        <v>0</v>
      </c>
      <c r="DN991" s="12">
        <f t="shared" si="2399"/>
        <v>0</v>
      </c>
      <c r="DO991" s="12">
        <f t="shared" si="2399"/>
        <v>0</v>
      </c>
      <c r="DP991" s="12">
        <f t="shared" si="2399"/>
        <v>0</v>
      </c>
      <c r="DQ991" s="12">
        <f t="shared" si="2399"/>
        <v>0</v>
      </c>
      <c r="DR991" s="12">
        <f t="shared" si="2399"/>
        <v>0</v>
      </c>
      <c r="DS991" s="12">
        <f t="shared" si="2399"/>
        <v>0</v>
      </c>
      <c r="DT991" s="12">
        <f t="shared" si="2399"/>
        <v>0</v>
      </c>
      <c r="DU991" s="12">
        <f t="shared" si="2399"/>
        <v>0</v>
      </c>
      <c r="DV991" s="12">
        <f t="shared" si="2399"/>
        <v>0</v>
      </c>
      <c r="DW991" s="12">
        <f t="shared" si="2399"/>
        <v>0</v>
      </c>
      <c r="DX991" s="12">
        <f t="shared" si="2399"/>
        <v>0</v>
      </c>
      <c r="DY991" s="12">
        <f t="shared" si="2399"/>
        <v>0</v>
      </c>
      <c r="EB991" s="116">
        <f>ROW(EB991)-ROW($EB$2)+1</f>
        <v>990</v>
      </c>
      <c r="EC991" s="2" t="str">
        <f>B991</f>
        <v>Phase 1</v>
      </c>
      <c r="ED991" s="2" t="str">
        <f>C991</f>
        <v>50' Wide</v>
      </c>
      <c r="EE991" s="33" t="str">
        <f>EE1011</f>
        <v>GAAP</v>
      </c>
      <c r="EF991" s="2" t="str">
        <f>EF1011</f>
        <v>Legal</v>
      </c>
    </row>
    <row r="992" spans="1:136" x14ac:dyDescent="0.3">
      <c r="B992" s="2" t="str">
        <f>Product!$E$2</f>
        <v>Phase 1</v>
      </c>
      <c r="C992" s="2" t="str">
        <f>Product!$E$3</f>
        <v>60' Wide</v>
      </c>
      <c r="D992" s="203">
        <f t="shared" ref="D992:D1009" si="2400">G968</f>
        <v>-6098.074122026218</v>
      </c>
      <c r="E992" s="128">
        <f>SUMIFS(INDEX(Product!$B$2:$U$97, MATCH(E989, Product!$B$2:$B$97, 0), ), Product!$B$2:$U$2, $B992, Product!$B$3:$U$3, $C992)</f>
        <v>30</v>
      </c>
      <c r="F992" s="203">
        <f t="shared" ref="F992:F993" si="2401">D992/E992</f>
        <v>-203.26913740087394</v>
      </c>
      <c r="G992" s="11">
        <f>SUM(H992:DZ992)</f>
        <v>-6098.0741220262198</v>
      </c>
      <c r="I992" s="12">
        <f t="shared" ref="I992:X1009" si="2402">I164*$F992</f>
        <v>0</v>
      </c>
      <c r="J992" s="12">
        <f t="shared" si="2402"/>
        <v>0</v>
      </c>
      <c r="K992" s="12">
        <f t="shared" si="2402"/>
        <v>0</v>
      </c>
      <c r="L992" s="12">
        <f t="shared" si="2402"/>
        <v>0</v>
      </c>
      <c r="M992" s="12">
        <f t="shared" si="2402"/>
        <v>0</v>
      </c>
      <c r="N992" s="12">
        <f t="shared" si="2402"/>
        <v>0</v>
      </c>
      <c r="O992" s="12">
        <f t="shared" si="2402"/>
        <v>0</v>
      </c>
      <c r="P992" s="12">
        <f t="shared" si="2402"/>
        <v>0</v>
      </c>
      <c r="Q992" s="12">
        <f t="shared" si="2402"/>
        <v>0</v>
      </c>
      <c r="R992" s="12">
        <f t="shared" si="2402"/>
        <v>0</v>
      </c>
      <c r="S992" s="12">
        <f t="shared" si="2402"/>
        <v>0</v>
      </c>
      <c r="T992" s="12">
        <f t="shared" si="2402"/>
        <v>0</v>
      </c>
      <c r="U992" s="12">
        <f t="shared" si="2402"/>
        <v>0</v>
      </c>
      <c r="V992" s="12">
        <f t="shared" si="2402"/>
        <v>0</v>
      </c>
      <c r="W992" s="12">
        <f t="shared" si="2402"/>
        <v>-508.17284350218483</v>
      </c>
      <c r="X992" s="12">
        <f t="shared" si="2402"/>
        <v>-508.17284350218483</v>
      </c>
      <c r="Y992" s="12">
        <f t="shared" si="2398"/>
        <v>-508.17284350218483</v>
      </c>
      <c r="Z992" s="12">
        <f t="shared" si="2398"/>
        <v>-508.17284350218483</v>
      </c>
      <c r="AA992" s="12">
        <f t="shared" si="2398"/>
        <v>-508.17284350218483</v>
      </c>
      <c r="AB992" s="12">
        <f t="shared" si="2398"/>
        <v>-508.17284350218483</v>
      </c>
      <c r="AC992" s="12">
        <f t="shared" si="2398"/>
        <v>-508.17284350218483</v>
      </c>
      <c r="AD992" s="12">
        <f t="shared" si="2398"/>
        <v>-508.17284350218483</v>
      </c>
      <c r="AE992" s="12">
        <f t="shared" si="2398"/>
        <v>-508.17284350218483</v>
      </c>
      <c r="AF992" s="12">
        <f t="shared" si="2398"/>
        <v>-508.17284350218483</v>
      </c>
      <c r="AG992" s="12">
        <f t="shared" si="2398"/>
        <v>-508.17284350218483</v>
      </c>
      <c r="AH992" s="12">
        <f t="shared" si="2398"/>
        <v>-508.17284350218483</v>
      </c>
      <c r="AI992" s="12">
        <f t="shared" si="2398"/>
        <v>0</v>
      </c>
      <c r="AJ992" s="12">
        <f t="shared" si="2398"/>
        <v>0</v>
      </c>
      <c r="AK992" s="12">
        <f t="shared" si="2398"/>
        <v>0</v>
      </c>
      <c r="AL992" s="12">
        <f t="shared" si="2398"/>
        <v>0</v>
      </c>
      <c r="AM992" s="12">
        <f t="shared" si="2398"/>
        <v>0</v>
      </c>
      <c r="AN992" s="12">
        <f t="shared" si="2398"/>
        <v>0</v>
      </c>
      <c r="AO992" s="12">
        <f t="shared" si="2398"/>
        <v>0</v>
      </c>
      <c r="AP992" s="12">
        <f t="shared" si="2398"/>
        <v>0</v>
      </c>
      <c r="AQ992" s="12">
        <f t="shared" si="2398"/>
        <v>0</v>
      </c>
      <c r="AR992" s="12">
        <f t="shared" si="2398"/>
        <v>0</v>
      </c>
      <c r="AS992" s="12">
        <f t="shared" si="2398"/>
        <v>0</v>
      </c>
      <c r="AT992" s="12">
        <f t="shared" si="2398"/>
        <v>0</v>
      </c>
      <c r="AU992" s="12">
        <f t="shared" si="2398"/>
        <v>0</v>
      </c>
      <c r="AV992" s="12">
        <f t="shared" si="2398"/>
        <v>0</v>
      </c>
      <c r="AW992" s="12">
        <f t="shared" si="2398"/>
        <v>0</v>
      </c>
      <c r="AX992" s="12">
        <f t="shared" si="2398"/>
        <v>0</v>
      </c>
      <c r="AY992" s="12">
        <f t="shared" si="2398"/>
        <v>0</v>
      </c>
      <c r="AZ992" s="12">
        <f t="shared" si="2398"/>
        <v>0</v>
      </c>
      <c r="BA992" s="12">
        <f t="shared" si="2398"/>
        <v>0</v>
      </c>
      <c r="BB992" s="12">
        <f t="shared" si="2398"/>
        <v>0</v>
      </c>
      <c r="BC992" s="12">
        <f t="shared" si="2398"/>
        <v>0</v>
      </c>
      <c r="BD992" s="12">
        <f t="shared" si="2398"/>
        <v>0</v>
      </c>
      <c r="BE992" s="12">
        <f t="shared" si="2398"/>
        <v>0</v>
      </c>
      <c r="BF992" s="12">
        <f t="shared" si="2398"/>
        <v>0</v>
      </c>
      <c r="BG992" s="12">
        <f t="shared" si="2398"/>
        <v>0</v>
      </c>
      <c r="BH992" s="12">
        <f t="shared" si="2398"/>
        <v>0</v>
      </c>
      <c r="BI992" s="12">
        <f t="shared" si="2398"/>
        <v>0</v>
      </c>
      <c r="BJ992" s="12">
        <f t="shared" si="2398"/>
        <v>0</v>
      </c>
      <c r="BK992" s="12">
        <f t="shared" si="2398"/>
        <v>0</v>
      </c>
      <c r="BL992" s="12">
        <f t="shared" si="2398"/>
        <v>0</v>
      </c>
      <c r="BM992" s="12">
        <f t="shared" si="2398"/>
        <v>0</v>
      </c>
      <c r="BN992" s="12">
        <f t="shared" si="2398"/>
        <v>0</v>
      </c>
      <c r="BO992" s="12">
        <f t="shared" si="2398"/>
        <v>0</v>
      </c>
      <c r="BP992" s="12">
        <f t="shared" si="2398"/>
        <v>0</v>
      </c>
      <c r="BQ992" s="12">
        <f t="shared" si="2398"/>
        <v>0</v>
      </c>
      <c r="BR992" s="12">
        <f t="shared" si="2398"/>
        <v>0</v>
      </c>
      <c r="BS992" s="12">
        <f t="shared" si="2398"/>
        <v>0</v>
      </c>
      <c r="BT992" s="12">
        <f t="shared" si="2398"/>
        <v>0</v>
      </c>
      <c r="BU992" s="12">
        <f t="shared" si="2398"/>
        <v>0</v>
      </c>
      <c r="BV992" s="12">
        <f t="shared" si="2399"/>
        <v>0</v>
      </c>
      <c r="BW992" s="12">
        <f t="shared" si="2399"/>
        <v>0</v>
      </c>
      <c r="BX992" s="12">
        <f t="shared" si="2399"/>
        <v>0</v>
      </c>
      <c r="BY992" s="12">
        <f t="shared" si="2399"/>
        <v>0</v>
      </c>
      <c r="BZ992" s="12">
        <f t="shared" si="2399"/>
        <v>0</v>
      </c>
      <c r="CA992" s="12">
        <f t="shared" si="2399"/>
        <v>0</v>
      </c>
      <c r="CB992" s="12">
        <f t="shared" si="2399"/>
        <v>0</v>
      </c>
      <c r="CC992" s="12">
        <f t="shared" si="2399"/>
        <v>0</v>
      </c>
      <c r="CD992" s="12">
        <f t="shared" si="2399"/>
        <v>0</v>
      </c>
      <c r="CE992" s="12">
        <f t="shared" si="2399"/>
        <v>0</v>
      </c>
      <c r="CF992" s="12">
        <f t="shared" si="2399"/>
        <v>0</v>
      </c>
      <c r="CG992" s="12">
        <f t="shared" si="2399"/>
        <v>0</v>
      </c>
      <c r="CH992" s="12">
        <f t="shared" si="2399"/>
        <v>0</v>
      </c>
      <c r="CI992" s="12">
        <f t="shared" si="2399"/>
        <v>0</v>
      </c>
      <c r="CJ992" s="12">
        <f t="shared" si="2399"/>
        <v>0</v>
      </c>
      <c r="CK992" s="12">
        <f t="shared" si="2399"/>
        <v>0</v>
      </c>
      <c r="CL992" s="12">
        <f t="shared" si="2399"/>
        <v>0</v>
      </c>
      <c r="CM992" s="12">
        <f t="shared" si="2399"/>
        <v>0</v>
      </c>
      <c r="CN992" s="12">
        <f t="shared" si="2399"/>
        <v>0</v>
      </c>
      <c r="CO992" s="12">
        <f t="shared" si="2399"/>
        <v>0</v>
      </c>
      <c r="CP992" s="12">
        <f t="shared" si="2399"/>
        <v>0</v>
      </c>
      <c r="CQ992" s="12">
        <f t="shared" si="2399"/>
        <v>0</v>
      </c>
      <c r="CR992" s="12">
        <f t="shared" si="2399"/>
        <v>0</v>
      </c>
      <c r="CS992" s="12">
        <f t="shared" si="2399"/>
        <v>0</v>
      </c>
      <c r="CT992" s="12">
        <f t="shared" si="2399"/>
        <v>0</v>
      </c>
      <c r="CU992" s="12">
        <f t="shared" si="2399"/>
        <v>0</v>
      </c>
      <c r="CV992" s="12">
        <f t="shared" si="2399"/>
        <v>0</v>
      </c>
      <c r="CW992" s="12">
        <f t="shared" si="2399"/>
        <v>0</v>
      </c>
      <c r="CX992" s="12">
        <f t="shared" si="2399"/>
        <v>0</v>
      </c>
      <c r="CY992" s="12">
        <f t="shared" si="2399"/>
        <v>0</v>
      </c>
      <c r="CZ992" s="12">
        <f t="shared" si="2399"/>
        <v>0</v>
      </c>
      <c r="DA992" s="12">
        <f t="shared" si="2399"/>
        <v>0</v>
      </c>
      <c r="DB992" s="12">
        <f t="shared" si="2399"/>
        <v>0</v>
      </c>
      <c r="DC992" s="12">
        <f t="shared" si="2399"/>
        <v>0</v>
      </c>
      <c r="DD992" s="12">
        <f t="shared" si="2399"/>
        <v>0</v>
      </c>
      <c r="DE992" s="12">
        <f t="shared" si="2399"/>
        <v>0</v>
      </c>
      <c r="DF992" s="12">
        <f t="shared" si="2399"/>
        <v>0</v>
      </c>
      <c r="DG992" s="12">
        <f t="shared" si="2399"/>
        <v>0</v>
      </c>
      <c r="DH992" s="12">
        <f t="shared" si="2399"/>
        <v>0</v>
      </c>
      <c r="DI992" s="12">
        <f t="shared" si="2399"/>
        <v>0</v>
      </c>
      <c r="DJ992" s="12">
        <f t="shared" si="2399"/>
        <v>0</v>
      </c>
      <c r="DK992" s="12">
        <f t="shared" si="2399"/>
        <v>0</v>
      </c>
      <c r="DL992" s="12">
        <f t="shared" si="2399"/>
        <v>0</v>
      </c>
      <c r="DM992" s="12">
        <f t="shared" si="2399"/>
        <v>0</v>
      </c>
      <c r="DN992" s="12">
        <f t="shared" si="2399"/>
        <v>0</v>
      </c>
      <c r="DO992" s="12">
        <f t="shared" si="2399"/>
        <v>0</v>
      </c>
      <c r="DP992" s="12">
        <f t="shared" si="2399"/>
        <v>0</v>
      </c>
      <c r="DQ992" s="12">
        <f t="shared" si="2399"/>
        <v>0</v>
      </c>
      <c r="DR992" s="12">
        <f t="shared" si="2399"/>
        <v>0</v>
      </c>
      <c r="DS992" s="12">
        <f t="shared" si="2399"/>
        <v>0</v>
      </c>
      <c r="DT992" s="12">
        <f t="shared" si="2399"/>
        <v>0</v>
      </c>
      <c r="DU992" s="12">
        <f t="shared" si="2399"/>
        <v>0</v>
      </c>
      <c r="DV992" s="12">
        <f t="shared" si="2399"/>
        <v>0</v>
      </c>
      <c r="DW992" s="12">
        <f t="shared" si="2399"/>
        <v>0</v>
      </c>
      <c r="DX992" s="12">
        <f t="shared" si="2399"/>
        <v>0</v>
      </c>
      <c r="DY992" s="12">
        <f t="shared" si="2399"/>
        <v>0</v>
      </c>
      <c r="EB992" s="116">
        <f t="shared" ref="EB992:EB1009" si="2403">ROW(EB992)-ROW($EB$2)+1</f>
        <v>991</v>
      </c>
      <c r="EC992" s="2" t="str">
        <f t="shared" ref="EC992:EC993" si="2404">B992</f>
        <v>Phase 1</v>
      </c>
      <c r="ED992" s="2" t="str">
        <f t="shared" ref="ED992:ED993" si="2405">C992</f>
        <v>60' Wide</v>
      </c>
      <c r="EE992" s="33" t="str">
        <f>EE1011</f>
        <v>GAAP</v>
      </c>
      <c r="EF992" s="2" t="str">
        <f>EF1011</f>
        <v>Legal</v>
      </c>
    </row>
    <row r="993" spans="2:136" x14ac:dyDescent="0.3">
      <c r="B993" s="2" t="str">
        <f>Product!$F$2</f>
        <v>Phase 1</v>
      </c>
      <c r="C993" s="2" t="str">
        <f>Product!$F$3</f>
        <v>75' Wide</v>
      </c>
      <c r="D993" s="203">
        <f t="shared" si="2400"/>
        <v>-4759.3461725198249</v>
      </c>
      <c r="E993" s="128">
        <f>SUMIFS(INDEX(Product!$B$2:$U$97, MATCH(E989, Product!$B$2:$B$97, 0), ), Product!$B$2:$U$2, $B993, Product!$B$3:$U$3, $C993)</f>
        <v>20</v>
      </c>
      <c r="F993" s="203">
        <f t="shared" si="2401"/>
        <v>-237.96730862599125</v>
      </c>
      <c r="G993" s="11">
        <f>SUM(H993:DZ993)</f>
        <v>-4759.3461725198249</v>
      </c>
      <c r="I993" s="12">
        <f t="shared" si="2402"/>
        <v>0</v>
      </c>
      <c r="J993" s="12">
        <f t="shared" ref="J993:BU993" si="2406">J165*$F993</f>
        <v>0</v>
      </c>
      <c r="K993" s="12">
        <f t="shared" si="2406"/>
        <v>0</v>
      </c>
      <c r="L993" s="12">
        <f t="shared" si="2406"/>
        <v>0</v>
      </c>
      <c r="M993" s="12">
        <f t="shared" si="2406"/>
        <v>0</v>
      </c>
      <c r="N993" s="12">
        <f t="shared" si="2406"/>
        <v>0</v>
      </c>
      <c r="O993" s="12">
        <f t="shared" si="2406"/>
        <v>0</v>
      </c>
      <c r="P993" s="12">
        <f t="shared" si="2406"/>
        <v>0</v>
      </c>
      <c r="Q993" s="12">
        <f t="shared" si="2406"/>
        <v>0</v>
      </c>
      <c r="R993" s="12">
        <f t="shared" si="2406"/>
        <v>0</v>
      </c>
      <c r="S993" s="12">
        <f t="shared" si="2406"/>
        <v>0</v>
      </c>
      <c r="T993" s="12">
        <f t="shared" si="2406"/>
        <v>0</v>
      </c>
      <c r="U993" s="12">
        <f t="shared" si="2406"/>
        <v>0</v>
      </c>
      <c r="V993" s="12">
        <f t="shared" si="2406"/>
        <v>0</v>
      </c>
      <c r="W993" s="12">
        <f t="shared" si="2406"/>
        <v>-396.61218104331874</v>
      </c>
      <c r="X993" s="12">
        <f t="shared" si="2406"/>
        <v>-396.61218104331874</v>
      </c>
      <c r="Y993" s="12">
        <f t="shared" si="2406"/>
        <v>-396.61218104331874</v>
      </c>
      <c r="Z993" s="12">
        <f t="shared" si="2406"/>
        <v>-396.61218104331874</v>
      </c>
      <c r="AA993" s="12">
        <f t="shared" si="2406"/>
        <v>-396.61218104331874</v>
      </c>
      <c r="AB993" s="12">
        <f t="shared" si="2406"/>
        <v>-396.61218104331874</v>
      </c>
      <c r="AC993" s="12">
        <f t="shared" si="2406"/>
        <v>-396.61218104331874</v>
      </c>
      <c r="AD993" s="12">
        <f t="shared" si="2406"/>
        <v>-396.61218104331874</v>
      </c>
      <c r="AE993" s="12">
        <f t="shared" si="2406"/>
        <v>-396.61218104331874</v>
      </c>
      <c r="AF993" s="12">
        <f t="shared" si="2406"/>
        <v>-396.61218104331874</v>
      </c>
      <c r="AG993" s="12">
        <f t="shared" si="2406"/>
        <v>-396.61218104331874</v>
      </c>
      <c r="AH993" s="12">
        <f t="shared" si="2406"/>
        <v>-396.61218104331874</v>
      </c>
      <c r="AI993" s="12">
        <f t="shared" si="2406"/>
        <v>0</v>
      </c>
      <c r="AJ993" s="12">
        <f t="shared" si="2406"/>
        <v>0</v>
      </c>
      <c r="AK993" s="12">
        <f t="shared" si="2406"/>
        <v>0</v>
      </c>
      <c r="AL993" s="12">
        <f t="shared" si="2406"/>
        <v>0</v>
      </c>
      <c r="AM993" s="12">
        <f t="shared" si="2406"/>
        <v>0</v>
      </c>
      <c r="AN993" s="12">
        <f t="shared" si="2406"/>
        <v>0</v>
      </c>
      <c r="AO993" s="12">
        <f t="shared" si="2406"/>
        <v>0</v>
      </c>
      <c r="AP993" s="12">
        <f t="shared" si="2406"/>
        <v>0</v>
      </c>
      <c r="AQ993" s="12">
        <f t="shared" si="2406"/>
        <v>0</v>
      </c>
      <c r="AR993" s="12">
        <f t="shared" si="2406"/>
        <v>0</v>
      </c>
      <c r="AS993" s="12">
        <f t="shared" si="2406"/>
        <v>0</v>
      </c>
      <c r="AT993" s="12">
        <f t="shared" si="2406"/>
        <v>0</v>
      </c>
      <c r="AU993" s="12">
        <f t="shared" si="2406"/>
        <v>0</v>
      </c>
      <c r="AV993" s="12">
        <f t="shared" si="2406"/>
        <v>0</v>
      </c>
      <c r="AW993" s="12">
        <f t="shared" si="2406"/>
        <v>0</v>
      </c>
      <c r="AX993" s="12">
        <f t="shared" si="2406"/>
        <v>0</v>
      </c>
      <c r="AY993" s="12">
        <f t="shared" si="2406"/>
        <v>0</v>
      </c>
      <c r="AZ993" s="12">
        <f t="shared" si="2406"/>
        <v>0</v>
      </c>
      <c r="BA993" s="12">
        <f t="shared" si="2406"/>
        <v>0</v>
      </c>
      <c r="BB993" s="12">
        <f t="shared" si="2406"/>
        <v>0</v>
      </c>
      <c r="BC993" s="12">
        <f t="shared" si="2406"/>
        <v>0</v>
      </c>
      <c r="BD993" s="12">
        <f t="shared" si="2406"/>
        <v>0</v>
      </c>
      <c r="BE993" s="12">
        <f t="shared" si="2406"/>
        <v>0</v>
      </c>
      <c r="BF993" s="12">
        <f t="shared" si="2406"/>
        <v>0</v>
      </c>
      <c r="BG993" s="12">
        <f t="shared" si="2406"/>
        <v>0</v>
      </c>
      <c r="BH993" s="12">
        <f t="shared" si="2406"/>
        <v>0</v>
      </c>
      <c r="BI993" s="12">
        <f t="shared" si="2406"/>
        <v>0</v>
      </c>
      <c r="BJ993" s="12">
        <f t="shared" si="2406"/>
        <v>0</v>
      </c>
      <c r="BK993" s="12">
        <f t="shared" si="2406"/>
        <v>0</v>
      </c>
      <c r="BL993" s="12">
        <f t="shared" si="2406"/>
        <v>0</v>
      </c>
      <c r="BM993" s="12">
        <f t="shared" si="2406"/>
        <v>0</v>
      </c>
      <c r="BN993" s="12">
        <f t="shared" si="2406"/>
        <v>0</v>
      </c>
      <c r="BO993" s="12">
        <f t="shared" si="2406"/>
        <v>0</v>
      </c>
      <c r="BP993" s="12">
        <f t="shared" si="2406"/>
        <v>0</v>
      </c>
      <c r="BQ993" s="12">
        <f t="shared" si="2406"/>
        <v>0</v>
      </c>
      <c r="BR993" s="12">
        <f t="shared" si="2406"/>
        <v>0</v>
      </c>
      <c r="BS993" s="12">
        <f t="shared" si="2406"/>
        <v>0</v>
      </c>
      <c r="BT993" s="12">
        <f t="shared" si="2406"/>
        <v>0</v>
      </c>
      <c r="BU993" s="12">
        <f t="shared" si="2406"/>
        <v>0</v>
      </c>
      <c r="BV993" s="12">
        <f t="shared" si="2399"/>
        <v>0</v>
      </c>
      <c r="BW993" s="12">
        <f t="shared" si="2399"/>
        <v>0</v>
      </c>
      <c r="BX993" s="12">
        <f t="shared" si="2399"/>
        <v>0</v>
      </c>
      <c r="BY993" s="12">
        <f t="shared" si="2399"/>
        <v>0</v>
      </c>
      <c r="BZ993" s="12">
        <f t="shared" si="2399"/>
        <v>0</v>
      </c>
      <c r="CA993" s="12">
        <f t="shared" si="2399"/>
        <v>0</v>
      </c>
      <c r="CB993" s="12">
        <f t="shared" si="2399"/>
        <v>0</v>
      </c>
      <c r="CC993" s="12">
        <f t="shared" si="2399"/>
        <v>0</v>
      </c>
      <c r="CD993" s="12">
        <f t="shared" si="2399"/>
        <v>0</v>
      </c>
      <c r="CE993" s="12">
        <f t="shared" si="2399"/>
        <v>0</v>
      </c>
      <c r="CF993" s="12">
        <f t="shared" si="2399"/>
        <v>0</v>
      </c>
      <c r="CG993" s="12">
        <f t="shared" si="2399"/>
        <v>0</v>
      </c>
      <c r="CH993" s="12">
        <f t="shared" si="2399"/>
        <v>0</v>
      </c>
      <c r="CI993" s="12">
        <f t="shared" si="2399"/>
        <v>0</v>
      </c>
      <c r="CJ993" s="12">
        <f t="shared" si="2399"/>
        <v>0</v>
      </c>
      <c r="CK993" s="12">
        <f t="shared" si="2399"/>
        <v>0</v>
      </c>
      <c r="CL993" s="12">
        <f t="shared" si="2399"/>
        <v>0</v>
      </c>
      <c r="CM993" s="12">
        <f t="shared" si="2399"/>
        <v>0</v>
      </c>
      <c r="CN993" s="12">
        <f t="shared" si="2399"/>
        <v>0</v>
      </c>
      <c r="CO993" s="12">
        <f t="shared" si="2399"/>
        <v>0</v>
      </c>
      <c r="CP993" s="12">
        <f t="shared" si="2399"/>
        <v>0</v>
      </c>
      <c r="CQ993" s="12">
        <f t="shared" si="2399"/>
        <v>0</v>
      </c>
      <c r="CR993" s="12">
        <f t="shared" si="2399"/>
        <v>0</v>
      </c>
      <c r="CS993" s="12">
        <f t="shared" si="2399"/>
        <v>0</v>
      </c>
      <c r="CT993" s="12">
        <f t="shared" si="2399"/>
        <v>0</v>
      </c>
      <c r="CU993" s="12">
        <f t="shared" si="2399"/>
        <v>0</v>
      </c>
      <c r="CV993" s="12">
        <f t="shared" si="2399"/>
        <v>0</v>
      </c>
      <c r="CW993" s="12">
        <f t="shared" si="2399"/>
        <v>0</v>
      </c>
      <c r="CX993" s="12">
        <f t="shared" si="2399"/>
        <v>0</v>
      </c>
      <c r="CY993" s="12">
        <f t="shared" si="2399"/>
        <v>0</v>
      </c>
      <c r="CZ993" s="12">
        <f t="shared" si="2399"/>
        <v>0</v>
      </c>
      <c r="DA993" s="12">
        <f t="shared" si="2399"/>
        <v>0</v>
      </c>
      <c r="DB993" s="12">
        <f t="shared" si="2399"/>
        <v>0</v>
      </c>
      <c r="DC993" s="12">
        <f t="shared" si="2399"/>
        <v>0</v>
      </c>
      <c r="DD993" s="12">
        <f t="shared" si="2399"/>
        <v>0</v>
      </c>
      <c r="DE993" s="12">
        <f t="shared" si="2399"/>
        <v>0</v>
      </c>
      <c r="DF993" s="12">
        <f t="shared" si="2399"/>
        <v>0</v>
      </c>
      <c r="DG993" s="12">
        <f t="shared" si="2399"/>
        <v>0</v>
      </c>
      <c r="DH993" s="12">
        <f t="shared" si="2399"/>
        <v>0</v>
      </c>
      <c r="DI993" s="12">
        <f t="shared" si="2399"/>
        <v>0</v>
      </c>
      <c r="DJ993" s="12">
        <f t="shared" si="2399"/>
        <v>0</v>
      </c>
      <c r="DK993" s="12">
        <f t="shared" si="2399"/>
        <v>0</v>
      </c>
      <c r="DL993" s="12">
        <f t="shared" si="2399"/>
        <v>0</v>
      </c>
      <c r="DM993" s="12">
        <f t="shared" si="2399"/>
        <v>0</v>
      </c>
      <c r="DN993" s="12">
        <f t="shared" si="2399"/>
        <v>0</v>
      </c>
      <c r="DO993" s="12">
        <f t="shared" si="2399"/>
        <v>0</v>
      </c>
      <c r="DP993" s="12">
        <f t="shared" si="2399"/>
        <v>0</v>
      </c>
      <c r="DQ993" s="12">
        <f t="shared" si="2399"/>
        <v>0</v>
      </c>
      <c r="DR993" s="12">
        <f t="shared" si="2399"/>
        <v>0</v>
      </c>
      <c r="DS993" s="12">
        <f t="shared" si="2399"/>
        <v>0</v>
      </c>
      <c r="DT993" s="12">
        <f t="shared" si="2399"/>
        <v>0</v>
      </c>
      <c r="DU993" s="12">
        <f t="shared" si="2399"/>
        <v>0</v>
      </c>
      <c r="DV993" s="12">
        <f t="shared" si="2399"/>
        <v>0</v>
      </c>
      <c r="DW993" s="12">
        <f t="shared" si="2399"/>
        <v>0</v>
      </c>
      <c r="DX993" s="12">
        <f t="shared" si="2399"/>
        <v>0</v>
      </c>
      <c r="DY993" s="12">
        <f t="shared" si="2399"/>
        <v>0</v>
      </c>
      <c r="EB993" s="116">
        <f t="shared" si="2403"/>
        <v>992</v>
      </c>
      <c r="EC993" s="2" t="str">
        <f t="shared" si="2404"/>
        <v>Phase 1</v>
      </c>
      <c r="ED993" s="2" t="str">
        <f t="shared" si="2405"/>
        <v>75' Wide</v>
      </c>
      <c r="EE993" s="33" t="str">
        <f>EE1011</f>
        <v>GAAP</v>
      </c>
      <c r="EF993" s="2" t="str">
        <f>EF1011</f>
        <v>Legal</v>
      </c>
    </row>
    <row r="994" spans="2:136" x14ac:dyDescent="0.3">
      <c r="D994" s="203"/>
      <c r="E994" s="128"/>
      <c r="F994" s="203"/>
      <c r="G994" s="13"/>
      <c r="I994" s="12"/>
      <c r="J994" s="12"/>
      <c r="K994" s="12"/>
      <c r="L994" s="12"/>
      <c r="M994" s="12"/>
      <c r="N994" s="12"/>
      <c r="O994" s="12"/>
      <c r="P994" s="12"/>
      <c r="Q994" s="12"/>
      <c r="R994" s="12"/>
      <c r="S994" s="12"/>
      <c r="T994" s="12"/>
      <c r="U994" s="12"/>
      <c r="V994" s="12"/>
      <c r="W994" s="12"/>
      <c r="X994" s="12"/>
      <c r="Y994" s="12"/>
      <c r="Z994" s="12"/>
      <c r="AA994" s="12"/>
      <c r="AB994" s="12"/>
      <c r="AC994" s="12"/>
      <c r="AD994" s="12"/>
      <c r="AE994" s="12"/>
      <c r="AF994" s="12"/>
      <c r="AG994" s="12"/>
      <c r="AH994" s="12"/>
      <c r="AI994" s="12"/>
      <c r="AJ994" s="12"/>
      <c r="AK994" s="12"/>
      <c r="AL994" s="12"/>
      <c r="AM994" s="12"/>
      <c r="AN994" s="12"/>
      <c r="AO994" s="12"/>
      <c r="AP994" s="12"/>
      <c r="AQ994" s="12"/>
      <c r="AR994" s="12"/>
      <c r="AS994" s="12"/>
      <c r="AT994" s="12"/>
      <c r="AU994" s="12"/>
      <c r="AV994" s="12"/>
      <c r="AW994" s="12"/>
      <c r="AX994" s="12"/>
      <c r="AY994" s="12"/>
      <c r="AZ994" s="12"/>
      <c r="BA994" s="12"/>
      <c r="BB994" s="12"/>
      <c r="BC994" s="12"/>
      <c r="BD994" s="12"/>
      <c r="BE994" s="12"/>
      <c r="BF994" s="12"/>
      <c r="BG994" s="12"/>
      <c r="BH994" s="12"/>
      <c r="BI994" s="12"/>
      <c r="BJ994" s="12"/>
      <c r="BK994" s="12"/>
      <c r="BL994" s="12"/>
      <c r="BM994" s="12"/>
      <c r="BN994" s="12"/>
      <c r="BO994" s="12"/>
      <c r="BP994" s="12"/>
      <c r="BQ994" s="12"/>
      <c r="BR994" s="12"/>
      <c r="BS994" s="12"/>
      <c r="BT994" s="12"/>
      <c r="BU994" s="12"/>
      <c r="BV994" s="12"/>
      <c r="BW994" s="12"/>
      <c r="BX994" s="12"/>
      <c r="BY994" s="12"/>
      <c r="BZ994" s="12"/>
      <c r="CA994" s="12"/>
      <c r="CB994" s="12"/>
      <c r="CC994" s="12"/>
      <c r="CD994" s="12"/>
      <c r="CE994" s="12"/>
      <c r="CF994" s="12"/>
      <c r="CG994" s="12"/>
      <c r="CH994" s="12"/>
      <c r="CI994" s="12"/>
      <c r="CJ994" s="12"/>
      <c r="CK994" s="12"/>
      <c r="CL994" s="12"/>
      <c r="CM994" s="12"/>
      <c r="CN994" s="12"/>
      <c r="CO994" s="12"/>
      <c r="CP994" s="12"/>
      <c r="CQ994" s="12"/>
      <c r="CR994" s="12"/>
      <c r="CS994" s="12"/>
      <c r="CT994" s="12"/>
      <c r="CU994" s="12"/>
      <c r="CV994" s="12"/>
      <c r="CW994" s="12"/>
      <c r="CX994" s="12"/>
      <c r="CY994" s="12"/>
      <c r="CZ994" s="12"/>
      <c r="DA994" s="12"/>
      <c r="DB994" s="12"/>
      <c r="DC994" s="12"/>
      <c r="DD994" s="12"/>
      <c r="DE994" s="12"/>
      <c r="DF994" s="12"/>
      <c r="DG994" s="12"/>
      <c r="DH994" s="12"/>
      <c r="DI994" s="12"/>
      <c r="DJ994" s="12"/>
      <c r="DK994" s="12"/>
      <c r="DL994" s="12"/>
      <c r="DM994" s="12"/>
      <c r="DN994" s="12"/>
      <c r="DO994" s="12"/>
      <c r="DP994" s="12"/>
      <c r="DQ994" s="12"/>
      <c r="DR994" s="12"/>
      <c r="DS994" s="12"/>
      <c r="DT994" s="12"/>
      <c r="DU994" s="12"/>
      <c r="DV994" s="12"/>
      <c r="DW994" s="12"/>
      <c r="DX994" s="12"/>
      <c r="DY994" s="12"/>
      <c r="EE994" s="33"/>
    </row>
    <row r="995" spans="2:136" x14ac:dyDescent="0.3">
      <c r="B995" s="2" t="str">
        <f>Product!$G$2</f>
        <v>Phase 2</v>
      </c>
      <c r="C995" s="2" t="str">
        <f>Product!$G$3</f>
        <v>50' Wide</v>
      </c>
      <c r="D995" s="203">
        <f t="shared" si="2400"/>
        <v>-5142.5797054539571</v>
      </c>
      <c r="E995" s="128">
        <f>SUMIFS(INDEX(Product!$B$2:$U$97, MATCH(E989, Product!$B$2:$B$97, 0), ), Product!$B$2:$U$2, $B995, Product!$B$3:$U$3, $C995)</f>
        <v>30</v>
      </c>
      <c r="F995" s="203">
        <f t="shared" ref="F995:F997" si="2407">D995/E995</f>
        <v>-171.41932351513191</v>
      </c>
      <c r="G995" s="11">
        <f>SUM(H995:DZ995)</f>
        <v>-5142.579705453958</v>
      </c>
      <c r="I995" s="12">
        <f t="shared" si="2402"/>
        <v>0</v>
      </c>
      <c r="J995" s="12">
        <f t="shared" ref="J995:BU997" si="2408">J167*$F995</f>
        <v>0</v>
      </c>
      <c r="K995" s="12">
        <f t="shared" si="2408"/>
        <v>0</v>
      </c>
      <c r="L995" s="12">
        <f t="shared" si="2408"/>
        <v>0</v>
      </c>
      <c r="M995" s="12">
        <f t="shared" si="2408"/>
        <v>0</v>
      </c>
      <c r="N995" s="12">
        <f t="shared" si="2408"/>
        <v>0</v>
      </c>
      <c r="O995" s="12">
        <f t="shared" si="2408"/>
        <v>0</v>
      </c>
      <c r="P995" s="12">
        <f t="shared" si="2408"/>
        <v>0</v>
      </c>
      <c r="Q995" s="12">
        <f t="shared" si="2408"/>
        <v>0</v>
      </c>
      <c r="R995" s="12">
        <f t="shared" si="2408"/>
        <v>0</v>
      </c>
      <c r="S995" s="12">
        <f t="shared" si="2408"/>
        <v>0</v>
      </c>
      <c r="T995" s="12">
        <f t="shared" si="2408"/>
        <v>0</v>
      </c>
      <c r="U995" s="12">
        <f t="shared" si="2408"/>
        <v>0</v>
      </c>
      <c r="V995" s="12">
        <f t="shared" si="2408"/>
        <v>0</v>
      </c>
      <c r="W995" s="12">
        <f t="shared" si="2408"/>
        <v>0</v>
      </c>
      <c r="X995" s="12">
        <f t="shared" si="2408"/>
        <v>0</v>
      </c>
      <c r="Y995" s="12">
        <f t="shared" si="2408"/>
        <v>0</v>
      </c>
      <c r="Z995" s="12">
        <f t="shared" si="2408"/>
        <v>0</v>
      </c>
      <c r="AA995" s="12">
        <f t="shared" si="2408"/>
        <v>0</v>
      </c>
      <c r="AB995" s="12">
        <f t="shared" si="2408"/>
        <v>0</v>
      </c>
      <c r="AC995" s="12">
        <f t="shared" si="2408"/>
        <v>0</v>
      </c>
      <c r="AD995" s="12">
        <f t="shared" si="2408"/>
        <v>0</v>
      </c>
      <c r="AE995" s="12">
        <f t="shared" si="2408"/>
        <v>0</v>
      </c>
      <c r="AF995" s="12">
        <f t="shared" si="2408"/>
        <v>0</v>
      </c>
      <c r="AG995" s="12">
        <f t="shared" si="2408"/>
        <v>0</v>
      </c>
      <c r="AH995" s="12">
        <f t="shared" si="2408"/>
        <v>0</v>
      </c>
      <c r="AI995" s="12">
        <f t="shared" si="2408"/>
        <v>-428.5483087878298</v>
      </c>
      <c r="AJ995" s="12">
        <f t="shared" si="2408"/>
        <v>-428.5483087878298</v>
      </c>
      <c r="AK995" s="12">
        <f t="shared" si="2408"/>
        <v>-428.5483087878298</v>
      </c>
      <c r="AL995" s="12">
        <f t="shared" si="2408"/>
        <v>-428.5483087878298</v>
      </c>
      <c r="AM995" s="12">
        <f t="shared" si="2408"/>
        <v>-428.5483087878298</v>
      </c>
      <c r="AN995" s="12">
        <f t="shared" si="2408"/>
        <v>-428.5483087878298</v>
      </c>
      <c r="AO995" s="12">
        <f t="shared" si="2408"/>
        <v>-428.5483087878298</v>
      </c>
      <c r="AP995" s="12">
        <f t="shared" si="2408"/>
        <v>-428.5483087878298</v>
      </c>
      <c r="AQ995" s="12">
        <f t="shared" si="2408"/>
        <v>-428.5483087878298</v>
      </c>
      <c r="AR995" s="12">
        <f t="shared" si="2408"/>
        <v>-428.5483087878298</v>
      </c>
      <c r="AS995" s="12">
        <f t="shared" si="2408"/>
        <v>-428.5483087878298</v>
      </c>
      <c r="AT995" s="12">
        <f t="shared" si="2408"/>
        <v>-428.5483087878298</v>
      </c>
      <c r="AU995" s="12">
        <f t="shared" si="2408"/>
        <v>0</v>
      </c>
      <c r="AV995" s="12">
        <f t="shared" si="2408"/>
        <v>0</v>
      </c>
      <c r="AW995" s="12">
        <f t="shared" si="2408"/>
        <v>0</v>
      </c>
      <c r="AX995" s="12">
        <f t="shared" si="2408"/>
        <v>0</v>
      </c>
      <c r="AY995" s="12">
        <f t="shared" si="2408"/>
        <v>0</v>
      </c>
      <c r="AZ995" s="12">
        <f t="shared" si="2408"/>
        <v>0</v>
      </c>
      <c r="BA995" s="12">
        <f t="shared" si="2408"/>
        <v>0</v>
      </c>
      <c r="BB995" s="12">
        <f t="shared" si="2408"/>
        <v>0</v>
      </c>
      <c r="BC995" s="12">
        <f t="shared" si="2408"/>
        <v>0</v>
      </c>
      <c r="BD995" s="12">
        <f t="shared" si="2408"/>
        <v>0</v>
      </c>
      <c r="BE995" s="12">
        <f t="shared" si="2408"/>
        <v>0</v>
      </c>
      <c r="BF995" s="12">
        <f t="shared" si="2408"/>
        <v>0</v>
      </c>
      <c r="BG995" s="12">
        <f t="shared" si="2408"/>
        <v>0</v>
      </c>
      <c r="BH995" s="12">
        <f t="shared" si="2408"/>
        <v>0</v>
      </c>
      <c r="BI995" s="12">
        <f t="shared" si="2408"/>
        <v>0</v>
      </c>
      <c r="BJ995" s="12">
        <f t="shared" si="2408"/>
        <v>0</v>
      </c>
      <c r="BK995" s="12">
        <f t="shared" si="2408"/>
        <v>0</v>
      </c>
      <c r="BL995" s="12">
        <f t="shared" si="2408"/>
        <v>0</v>
      </c>
      <c r="BM995" s="12">
        <f t="shared" si="2408"/>
        <v>0</v>
      </c>
      <c r="BN995" s="12">
        <f t="shared" si="2408"/>
        <v>0</v>
      </c>
      <c r="BO995" s="12">
        <f t="shared" si="2408"/>
        <v>0</v>
      </c>
      <c r="BP995" s="12">
        <f t="shared" si="2408"/>
        <v>0</v>
      </c>
      <c r="BQ995" s="12">
        <f t="shared" si="2408"/>
        <v>0</v>
      </c>
      <c r="BR995" s="12">
        <f t="shared" si="2408"/>
        <v>0</v>
      </c>
      <c r="BS995" s="12">
        <f t="shared" si="2408"/>
        <v>0</v>
      </c>
      <c r="BT995" s="12">
        <f t="shared" si="2408"/>
        <v>0</v>
      </c>
      <c r="BU995" s="12">
        <f t="shared" si="2408"/>
        <v>0</v>
      </c>
      <c r="BV995" s="12">
        <f t="shared" ref="BV995:DY997" si="2409">BV167*$F995</f>
        <v>0</v>
      </c>
      <c r="BW995" s="12">
        <f t="shared" si="2409"/>
        <v>0</v>
      </c>
      <c r="BX995" s="12">
        <f t="shared" si="2409"/>
        <v>0</v>
      </c>
      <c r="BY995" s="12">
        <f t="shared" si="2409"/>
        <v>0</v>
      </c>
      <c r="BZ995" s="12">
        <f t="shared" si="2409"/>
        <v>0</v>
      </c>
      <c r="CA995" s="12">
        <f t="shared" si="2409"/>
        <v>0</v>
      </c>
      <c r="CB995" s="12">
        <f t="shared" si="2409"/>
        <v>0</v>
      </c>
      <c r="CC995" s="12">
        <f t="shared" si="2409"/>
        <v>0</v>
      </c>
      <c r="CD995" s="12">
        <f t="shared" si="2409"/>
        <v>0</v>
      </c>
      <c r="CE995" s="12">
        <f t="shared" si="2409"/>
        <v>0</v>
      </c>
      <c r="CF995" s="12">
        <f t="shared" si="2409"/>
        <v>0</v>
      </c>
      <c r="CG995" s="12">
        <f t="shared" si="2409"/>
        <v>0</v>
      </c>
      <c r="CH995" s="12">
        <f t="shared" si="2409"/>
        <v>0</v>
      </c>
      <c r="CI995" s="12">
        <f t="shared" si="2409"/>
        <v>0</v>
      </c>
      <c r="CJ995" s="12">
        <f t="shared" si="2409"/>
        <v>0</v>
      </c>
      <c r="CK995" s="12">
        <f t="shared" si="2409"/>
        <v>0</v>
      </c>
      <c r="CL995" s="12">
        <f t="shared" si="2409"/>
        <v>0</v>
      </c>
      <c r="CM995" s="12">
        <f t="shared" si="2409"/>
        <v>0</v>
      </c>
      <c r="CN995" s="12">
        <f t="shared" si="2409"/>
        <v>0</v>
      </c>
      <c r="CO995" s="12">
        <f t="shared" si="2409"/>
        <v>0</v>
      </c>
      <c r="CP995" s="12">
        <f t="shared" si="2409"/>
        <v>0</v>
      </c>
      <c r="CQ995" s="12">
        <f t="shared" si="2409"/>
        <v>0</v>
      </c>
      <c r="CR995" s="12">
        <f t="shared" si="2409"/>
        <v>0</v>
      </c>
      <c r="CS995" s="12">
        <f t="shared" si="2409"/>
        <v>0</v>
      </c>
      <c r="CT995" s="12">
        <f t="shared" si="2409"/>
        <v>0</v>
      </c>
      <c r="CU995" s="12">
        <f t="shared" si="2409"/>
        <v>0</v>
      </c>
      <c r="CV995" s="12">
        <f t="shared" si="2409"/>
        <v>0</v>
      </c>
      <c r="CW995" s="12">
        <f t="shared" si="2409"/>
        <v>0</v>
      </c>
      <c r="CX995" s="12">
        <f t="shared" si="2409"/>
        <v>0</v>
      </c>
      <c r="CY995" s="12">
        <f t="shared" si="2409"/>
        <v>0</v>
      </c>
      <c r="CZ995" s="12">
        <f t="shared" si="2409"/>
        <v>0</v>
      </c>
      <c r="DA995" s="12">
        <f t="shared" si="2409"/>
        <v>0</v>
      </c>
      <c r="DB995" s="12">
        <f t="shared" si="2409"/>
        <v>0</v>
      </c>
      <c r="DC995" s="12">
        <f t="shared" si="2409"/>
        <v>0</v>
      </c>
      <c r="DD995" s="12">
        <f t="shared" si="2409"/>
        <v>0</v>
      </c>
      <c r="DE995" s="12">
        <f t="shared" si="2409"/>
        <v>0</v>
      </c>
      <c r="DF995" s="12">
        <f t="shared" si="2409"/>
        <v>0</v>
      </c>
      <c r="DG995" s="12">
        <f t="shared" si="2409"/>
        <v>0</v>
      </c>
      <c r="DH995" s="12">
        <f t="shared" si="2409"/>
        <v>0</v>
      </c>
      <c r="DI995" s="12">
        <f t="shared" si="2409"/>
        <v>0</v>
      </c>
      <c r="DJ995" s="12">
        <f t="shared" si="2409"/>
        <v>0</v>
      </c>
      <c r="DK995" s="12">
        <f t="shared" si="2409"/>
        <v>0</v>
      </c>
      <c r="DL995" s="12">
        <f t="shared" si="2409"/>
        <v>0</v>
      </c>
      <c r="DM995" s="12">
        <f t="shared" si="2409"/>
        <v>0</v>
      </c>
      <c r="DN995" s="12">
        <f t="shared" si="2409"/>
        <v>0</v>
      </c>
      <c r="DO995" s="12">
        <f t="shared" si="2409"/>
        <v>0</v>
      </c>
      <c r="DP995" s="12">
        <f t="shared" si="2409"/>
        <v>0</v>
      </c>
      <c r="DQ995" s="12">
        <f t="shared" si="2409"/>
        <v>0</v>
      </c>
      <c r="DR995" s="12">
        <f t="shared" si="2409"/>
        <v>0</v>
      </c>
      <c r="DS995" s="12">
        <f t="shared" si="2409"/>
        <v>0</v>
      </c>
      <c r="DT995" s="12">
        <f t="shared" si="2409"/>
        <v>0</v>
      </c>
      <c r="DU995" s="12">
        <f t="shared" si="2409"/>
        <v>0</v>
      </c>
      <c r="DV995" s="12">
        <f t="shared" si="2409"/>
        <v>0</v>
      </c>
      <c r="DW995" s="12">
        <f t="shared" si="2409"/>
        <v>0</v>
      </c>
      <c r="DX995" s="12">
        <f t="shared" si="2409"/>
        <v>0</v>
      </c>
      <c r="DY995" s="12">
        <f t="shared" si="2409"/>
        <v>0</v>
      </c>
      <c r="EB995" s="116">
        <f t="shared" si="2403"/>
        <v>994</v>
      </c>
      <c r="EC995" s="2" t="str">
        <f t="shared" ref="EC995:EC997" si="2410">B995</f>
        <v>Phase 2</v>
      </c>
      <c r="ED995" s="2" t="str">
        <f t="shared" ref="ED995:ED997" si="2411">C995</f>
        <v>50' Wide</v>
      </c>
      <c r="EE995" s="33" t="str">
        <f>EE1011</f>
        <v>GAAP</v>
      </c>
      <c r="EF995" s="2" t="str">
        <f>EF1011</f>
        <v>Legal</v>
      </c>
    </row>
    <row r="996" spans="2:136" x14ac:dyDescent="0.3">
      <c r="B996" s="2" t="str">
        <f>Product!$H$2</f>
        <v>Phase 2</v>
      </c>
      <c r="C996" s="2" t="str">
        <f>Product!$H$3</f>
        <v>60' Wide</v>
      </c>
      <c r="D996" s="203">
        <f t="shared" si="2400"/>
        <v>-6098.074122026218</v>
      </c>
      <c r="E996" s="128">
        <f>SUMIFS(INDEX(Product!$B$2:$U$97, MATCH(E989, Product!$B$2:$B$97, 0), ), Product!$B$2:$U$2, $B996, Product!$B$3:$U$3, $C996)</f>
        <v>30</v>
      </c>
      <c r="F996" s="203">
        <f t="shared" si="2407"/>
        <v>-203.26913740087394</v>
      </c>
      <c r="G996" s="11">
        <f>SUM(H996:DZ996)</f>
        <v>-6098.0741220262198</v>
      </c>
      <c r="I996" s="12">
        <f t="shared" si="2402"/>
        <v>0</v>
      </c>
      <c r="J996" s="12">
        <f t="shared" si="2408"/>
        <v>0</v>
      </c>
      <c r="K996" s="12">
        <f t="shared" si="2408"/>
        <v>0</v>
      </c>
      <c r="L996" s="12">
        <f t="shared" si="2408"/>
        <v>0</v>
      </c>
      <c r="M996" s="12">
        <f t="shared" si="2408"/>
        <v>0</v>
      </c>
      <c r="N996" s="12">
        <f t="shared" si="2408"/>
        <v>0</v>
      </c>
      <c r="O996" s="12">
        <f t="shared" si="2408"/>
        <v>0</v>
      </c>
      <c r="P996" s="12">
        <f t="shared" si="2408"/>
        <v>0</v>
      </c>
      <c r="Q996" s="12">
        <f t="shared" si="2408"/>
        <v>0</v>
      </c>
      <c r="R996" s="12">
        <f t="shared" si="2408"/>
        <v>0</v>
      </c>
      <c r="S996" s="12">
        <f t="shared" si="2408"/>
        <v>0</v>
      </c>
      <c r="T996" s="12">
        <f t="shared" si="2408"/>
        <v>0</v>
      </c>
      <c r="U996" s="12">
        <f t="shared" si="2408"/>
        <v>0</v>
      </c>
      <c r="V996" s="12">
        <f t="shared" si="2408"/>
        <v>0</v>
      </c>
      <c r="W996" s="12">
        <f t="shared" si="2408"/>
        <v>0</v>
      </c>
      <c r="X996" s="12">
        <f t="shared" si="2408"/>
        <v>0</v>
      </c>
      <c r="Y996" s="12">
        <f t="shared" si="2408"/>
        <v>0</v>
      </c>
      <c r="Z996" s="12">
        <f t="shared" si="2408"/>
        <v>0</v>
      </c>
      <c r="AA996" s="12">
        <f t="shared" si="2408"/>
        <v>0</v>
      </c>
      <c r="AB996" s="12">
        <f t="shared" si="2408"/>
        <v>0</v>
      </c>
      <c r="AC996" s="12">
        <f t="shared" si="2408"/>
        <v>0</v>
      </c>
      <c r="AD996" s="12">
        <f t="shared" si="2408"/>
        <v>0</v>
      </c>
      <c r="AE996" s="12">
        <f t="shared" si="2408"/>
        <v>0</v>
      </c>
      <c r="AF996" s="12">
        <f t="shared" si="2408"/>
        <v>0</v>
      </c>
      <c r="AG996" s="12">
        <f t="shared" si="2408"/>
        <v>0</v>
      </c>
      <c r="AH996" s="12">
        <f t="shared" si="2408"/>
        <v>0</v>
      </c>
      <c r="AI996" s="12">
        <f t="shared" si="2408"/>
        <v>-508.17284350218483</v>
      </c>
      <c r="AJ996" s="12">
        <f t="shared" si="2408"/>
        <v>-508.17284350218483</v>
      </c>
      <c r="AK996" s="12">
        <f t="shared" si="2408"/>
        <v>-508.17284350218483</v>
      </c>
      <c r="AL996" s="12">
        <f t="shared" si="2408"/>
        <v>-508.17284350218483</v>
      </c>
      <c r="AM996" s="12">
        <f t="shared" si="2408"/>
        <v>-508.17284350218483</v>
      </c>
      <c r="AN996" s="12">
        <f t="shared" si="2408"/>
        <v>-508.17284350218483</v>
      </c>
      <c r="AO996" s="12">
        <f t="shared" si="2408"/>
        <v>-508.17284350218483</v>
      </c>
      <c r="AP996" s="12">
        <f t="shared" si="2408"/>
        <v>-508.17284350218483</v>
      </c>
      <c r="AQ996" s="12">
        <f t="shared" si="2408"/>
        <v>-508.17284350218483</v>
      </c>
      <c r="AR996" s="12">
        <f t="shared" si="2408"/>
        <v>-508.17284350218483</v>
      </c>
      <c r="AS996" s="12">
        <f t="shared" si="2408"/>
        <v>-508.17284350218483</v>
      </c>
      <c r="AT996" s="12">
        <f t="shared" si="2408"/>
        <v>-508.17284350218483</v>
      </c>
      <c r="AU996" s="12">
        <f t="shared" si="2408"/>
        <v>0</v>
      </c>
      <c r="AV996" s="12">
        <f t="shared" si="2408"/>
        <v>0</v>
      </c>
      <c r="AW996" s="12">
        <f t="shared" si="2408"/>
        <v>0</v>
      </c>
      <c r="AX996" s="12">
        <f t="shared" si="2408"/>
        <v>0</v>
      </c>
      <c r="AY996" s="12">
        <f t="shared" si="2408"/>
        <v>0</v>
      </c>
      <c r="AZ996" s="12">
        <f t="shared" si="2408"/>
        <v>0</v>
      </c>
      <c r="BA996" s="12">
        <f t="shared" si="2408"/>
        <v>0</v>
      </c>
      <c r="BB996" s="12">
        <f t="shared" si="2408"/>
        <v>0</v>
      </c>
      <c r="BC996" s="12">
        <f t="shared" si="2408"/>
        <v>0</v>
      </c>
      <c r="BD996" s="12">
        <f t="shared" si="2408"/>
        <v>0</v>
      </c>
      <c r="BE996" s="12">
        <f t="shared" si="2408"/>
        <v>0</v>
      </c>
      <c r="BF996" s="12">
        <f t="shared" si="2408"/>
        <v>0</v>
      </c>
      <c r="BG996" s="12">
        <f t="shared" si="2408"/>
        <v>0</v>
      </c>
      <c r="BH996" s="12">
        <f t="shared" si="2408"/>
        <v>0</v>
      </c>
      <c r="BI996" s="12">
        <f t="shared" si="2408"/>
        <v>0</v>
      </c>
      <c r="BJ996" s="12">
        <f t="shared" si="2408"/>
        <v>0</v>
      </c>
      <c r="BK996" s="12">
        <f t="shared" si="2408"/>
        <v>0</v>
      </c>
      <c r="BL996" s="12">
        <f t="shared" si="2408"/>
        <v>0</v>
      </c>
      <c r="BM996" s="12">
        <f t="shared" si="2408"/>
        <v>0</v>
      </c>
      <c r="BN996" s="12">
        <f t="shared" si="2408"/>
        <v>0</v>
      </c>
      <c r="BO996" s="12">
        <f t="shared" si="2408"/>
        <v>0</v>
      </c>
      <c r="BP996" s="12">
        <f t="shared" si="2408"/>
        <v>0</v>
      </c>
      <c r="BQ996" s="12">
        <f t="shared" si="2408"/>
        <v>0</v>
      </c>
      <c r="BR996" s="12">
        <f t="shared" si="2408"/>
        <v>0</v>
      </c>
      <c r="BS996" s="12">
        <f t="shared" si="2408"/>
        <v>0</v>
      </c>
      <c r="BT996" s="12">
        <f t="shared" si="2408"/>
        <v>0</v>
      </c>
      <c r="BU996" s="12">
        <f t="shared" si="2408"/>
        <v>0</v>
      </c>
      <c r="BV996" s="12">
        <f t="shared" si="2409"/>
        <v>0</v>
      </c>
      <c r="BW996" s="12">
        <f t="shared" si="2409"/>
        <v>0</v>
      </c>
      <c r="BX996" s="12">
        <f t="shared" si="2409"/>
        <v>0</v>
      </c>
      <c r="BY996" s="12">
        <f t="shared" si="2409"/>
        <v>0</v>
      </c>
      <c r="BZ996" s="12">
        <f t="shared" si="2409"/>
        <v>0</v>
      </c>
      <c r="CA996" s="12">
        <f t="shared" si="2409"/>
        <v>0</v>
      </c>
      <c r="CB996" s="12">
        <f t="shared" si="2409"/>
        <v>0</v>
      </c>
      <c r="CC996" s="12">
        <f t="shared" si="2409"/>
        <v>0</v>
      </c>
      <c r="CD996" s="12">
        <f t="shared" si="2409"/>
        <v>0</v>
      </c>
      <c r="CE996" s="12">
        <f t="shared" si="2409"/>
        <v>0</v>
      </c>
      <c r="CF996" s="12">
        <f t="shared" si="2409"/>
        <v>0</v>
      </c>
      <c r="CG996" s="12">
        <f t="shared" si="2409"/>
        <v>0</v>
      </c>
      <c r="CH996" s="12">
        <f t="shared" si="2409"/>
        <v>0</v>
      </c>
      <c r="CI996" s="12">
        <f t="shared" si="2409"/>
        <v>0</v>
      </c>
      <c r="CJ996" s="12">
        <f t="shared" si="2409"/>
        <v>0</v>
      </c>
      <c r="CK996" s="12">
        <f t="shared" si="2409"/>
        <v>0</v>
      </c>
      <c r="CL996" s="12">
        <f t="shared" si="2409"/>
        <v>0</v>
      </c>
      <c r="CM996" s="12">
        <f t="shared" si="2409"/>
        <v>0</v>
      </c>
      <c r="CN996" s="12">
        <f t="shared" si="2409"/>
        <v>0</v>
      </c>
      <c r="CO996" s="12">
        <f t="shared" si="2409"/>
        <v>0</v>
      </c>
      <c r="CP996" s="12">
        <f t="shared" si="2409"/>
        <v>0</v>
      </c>
      <c r="CQ996" s="12">
        <f t="shared" si="2409"/>
        <v>0</v>
      </c>
      <c r="CR996" s="12">
        <f t="shared" si="2409"/>
        <v>0</v>
      </c>
      <c r="CS996" s="12">
        <f t="shared" si="2409"/>
        <v>0</v>
      </c>
      <c r="CT996" s="12">
        <f t="shared" si="2409"/>
        <v>0</v>
      </c>
      <c r="CU996" s="12">
        <f t="shared" si="2409"/>
        <v>0</v>
      </c>
      <c r="CV996" s="12">
        <f t="shared" si="2409"/>
        <v>0</v>
      </c>
      <c r="CW996" s="12">
        <f t="shared" si="2409"/>
        <v>0</v>
      </c>
      <c r="CX996" s="12">
        <f t="shared" si="2409"/>
        <v>0</v>
      </c>
      <c r="CY996" s="12">
        <f t="shared" si="2409"/>
        <v>0</v>
      </c>
      <c r="CZ996" s="12">
        <f t="shared" si="2409"/>
        <v>0</v>
      </c>
      <c r="DA996" s="12">
        <f t="shared" si="2409"/>
        <v>0</v>
      </c>
      <c r="DB996" s="12">
        <f t="shared" si="2409"/>
        <v>0</v>
      </c>
      <c r="DC996" s="12">
        <f t="shared" si="2409"/>
        <v>0</v>
      </c>
      <c r="DD996" s="12">
        <f t="shared" si="2409"/>
        <v>0</v>
      </c>
      <c r="DE996" s="12">
        <f t="shared" si="2409"/>
        <v>0</v>
      </c>
      <c r="DF996" s="12">
        <f t="shared" si="2409"/>
        <v>0</v>
      </c>
      <c r="DG996" s="12">
        <f t="shared" si="2409"/>
        <v>0</v>
      </c>
      <c r="DH996" s="12">
        <f t="shared" si="2409"/>
        <v>0</v>
      </c>
      <c r="DI996" s="12">
        <f t="shared" si="2409"/>
        <v>0</v>
      </c>
      <c r="DJ996" s="12">
        <f t="shared" si="2409"/>
        <v>0</v>
      </c>
      <c r="DK996" s="12">
        <f t="shared" si="2409"/>
        <v>0</v>
      </c>
      <c r="DL996" s="12">
        <f t="shared" si="2409"/>
        <v>0</v>
      </c>
      <c r="DM996" s="12">
        <f t="shared" si="2409"/>
        <v>0</v>
      </c>
      <c r="DN996" s="12">
        <f t="shared" si="2409"/>
        <v>0</v>
      </c>
      <c r="DO996" s="12">
        <f t="shared" si="2409"/>
        <v>0</v>
      </c>
      <c r="DP996" s="12">
        <f t="shared" si="2409"/>
        <v>0</v>
      </c>
      <c r="DQ996" s="12">
        <f t="shared" si="2409"/>
        <v>0</v>
      </c>
      <c r="DR996" s="12">
        <f t="shared" si="2409"/>
        <v>0</v>
      </c>
      <c r="DS996" s="12">
        <f t="shared" si="2409"/>
        <v>0</v>
      </c>
      <c r="DT996" s="12">
        <f t="shared" si="2409"/>
        <v>0</v>
      </c>
      <c r="DU996" s="12">
        <f t="shared" si="2409"/>
        <v>0</v>
      </c>
      <c r="DV996" s="12">
        <f t="shared" si="2409"/>
        <v>0</v>
      </c>
      <c r="DW996" s="12">
        <f t="shared" si="2409"/>
        <v>0</v>
      </c>
      <c r="DX996" s="12">
        <f t="shared" si="2409"/>
        <v>0</v>
      </c>
      <c r="DY996" s="12">
        <f t="shared" si="2409"/>
        <v>0</v>
      </c>
      <c r="EB996" s="116">
        <f t="shared" si="2403"/>
        <v>995</v>
      </c>
      <c r="EC996" s="2" t="str">
        <f t="shared" si="2410"/>
        <v>Phase 2</v>
      </c>
      <c r="ED996" s="2" t="str">
        <f t="shared" si="2411"/>
        <v>60' Wide</v>
      </c>
      <c r="EE996" s="33" t="str">
        <f>EE1011</f>
        <v>GAAP</v>
      </c>
      <c r="EF996" s="2" t="str">
        <f>EF1011</f>
        <v>Legal</v>
      </c>
    </row>
    <row r="997" spans="2:136" x14ac:dyDescent="0.3">
      <c r="B997" s="2" t="str">
        <f>Product!$I$2</f>
        <v>Phase 2</v>
      </c>
      <c r="C997" s="2" t="str">
        <f>Product!$I$3</f>
        <v>75' Wide</v>
      </c>
      <c r="D997" s="203">
        <f t="shared" si="2400"/>
        <v>-4759.3461725198249</v>
      </c>
      <c r="E997" s="128">
        <f>SUMIFS(INDEX(Product!$B$2:$U$97, MATCH(E989, Product!$B$2:$B$97, 0), ), Product!$B$2:$U$2, $B997, Product!$B$3:$U$3, $C997)</f>
        <v>20</v>
      </c>
      <c r="F997" s="203">
        <f t="shared" si="2407"/>
        <v>-237.96730862599125</v>
      </c>
      <c r="G997" s="11">
        <f>SUM(H997:DZ997)</f>
        <v>-4759.3461725198249</v>
      </c>
      <c r="I997" s="12">
        <f t="shared" si="2402"/>
        <v>0</v>
      </c>
      <c r="J997" s="12">
        <f t="shared" si="2408"/>
        <v>0</v>
      </c>
      <c r="K997" s="12">
        <f t="shared" si="2408"/>
        <v>0</v>
      </c>
      <c r="L997" s="12">
        <f t="shared" si="2408"/>
        <v>0</v>
      </c>
      <c r="M997" s="12">
        <f t="shared" si="2408"/>
        <v>0</v>
      </c>
      <c r="N997" s="12">
        <f t="shared" si="2408"/>
        <v>0</v>
      </c>
      <c r="O997" s="12">
        <f t="shared" si="2408"/>
        <v>0</v>
      </c>
      <c r="P997" s="12">
        <f t="shared" si="2408"/>
        <v>0</v>
      </c>
      <c r="Q997" s="12">
        <f t="shared" si="2408"/>
        <v>0</v>
      </c>
      <c r="R997" s="12">
        <f t="shared" si="2408"/>
        <v>0</v>
      </c>
      <c r="S997" s="12">
        <f t="shared" si="2408"/>
        <v>0</v>
      </c>
      <c r="T997" s="12">
        <f t="shared" si="2408"/>
        <v>0</v>
      </c>
      <c r="U997" s="12">
        <f t="shared" si="2408"/>
        <v>0</v>
      </c>
      <c r="V997" s="12">
        <f t="shared" si="2408"/>
        <v>0</v>
      </c>
      <c r="W997" s="12">
        <f t="shared" si="2408"/>
        <v>0</v>
      </c>
      <c r="X997" s="12">
        <f t="shared" si="2408"/>
        <v>0</v>
      </c>
      <c r="Y997" s="12">
        <f t="shared" si="2408"/>
        <v>0</v>
      </c>
      <c r="Z997" s="12">
        <f t="shared" si="2408"/>
        <v>0</v>
      </c>
      <c r="AA997" s="12">
        <f t="shared" si="2408"/>
        <v>0</v>
      </c>
      <c r="AB997" s="12">
        <f t="shared" si="2408"/>
        <v>0</v>
      </c>
      <c r="AC997" s="12">
        <f t="shared" si="2408"/>
        <v>0</v>
      </c>
      <c r="AD997" s="12">
        <f t="shared" si="2408"/>
        <v>0</v>
      </c>
      <c r="AE997" s="12">
        <f t="shared" si="2408"/>
        <v>0</v>
      </c>
      <c r="AF997" s="12">
        <f t="shared" si="2408"/>
        <v>0</v>
      </c>
      <c r="AG997" s="12">
        <f t="shared" si="2408"/>
        <v>0</v>
      </c>
      <c r="AH997" s="12">
        <f t="shared" si="2408"/>
        <v>0</v>
      </c>
      <c r="AI997" s="12">
        <f t="shared" si="2408"/>
        <v>-396.61218104331874</v>
      </c>
      <c r="AJ997" s="12">
        <f t="shared" si="2408"/>
        <v>-396.61218104331874</v>
      </c>
      <c r="AK997" s="12">
        <f t="shared" si="2408"/>
        <v>-396.61218104331874</v>
      </c>
      <c r="AL997" s="12">
        <f t="shared" si="2408"/>
        <v>-396.61218104331874</v>
      </c>
      <c r="AM997" s="12">
        <f t="shared" si="2408"/>
        <v>-396.61218104331874</v>
      </c>
      <c r="AN997" s="12">
        <f t="shared" si="2408"/>
        <v>-396.61218104331874</v>
      </c>
      <c r="AO997" s="12">
        <f t="shared" si="2408"/>
        <v>-396.61218104331874</v>
      </c>
      <c r="AP997" s="12">
        <f t="shared" si="2408"/>
        <v>-396.61218104331874</v>
      </c>
      <c r="AQ997" s="12">
        <f t="shared" si="2408"/>
        <v>-396.61218104331874</v>
      </c>
      <c r="AR997" s="12">
        <f t="shared" si="2408"/>
        <v>-396.61218104331874</v>
      </c>
      <c r="AS997" s="12">
        <f t="shared" si="2408"/>
        <v>-396.61218104331874</v>
      </c>
      <c r="AT997" s="12">
        <f t="shared" si="2408"/>
        <v>-396.61218104331874</v>
      </c>
      <c r="AU997" s="12">
        <f t="shared" si="2408"/>
        <v>0</v>
      </c>
      <c r="AV997" s="12">
        <f t="shared" si="2408"/>
        <v>0</v>
      </c>
      <c r="AW997" s="12">
        <f t="shared" si="2408"/>
        <v>0</v>
      </c>
      <c r="AX997" s="12">
        <f t="shared" si="2408"/>
        <v>0</v>
      </c>
      <c r="AY997" s="12">
        <f t="shared" si="2408"/>
        <v>0</v>
      </c>
      <c r="AZ997" s="12">
        <f t="shared" si="2408"/>
        <v>0</v>
      </c>
      <c r="BA997" s="12">
        <f t="shared" si="2408"/>
        <v>0</v>
      </c>
      <c r="BB997" s="12">
        <f t="shared" si="2408"/>
        <v>0</v>
      </c>
      <c r="BC997" s="12">
        <f t="shared" si="2408"/>
        <v>0</v>
      </c>
      <c r="BD997" s="12">
        <f t="shared" si="2408"/>
        <v>0</v>
      </c>
      <c r="BE997" s="12">
        <f t="shared" si="2408"/>
        <v>0</v>
      </c>
      <c r="BF997" s="12">
        <f t="shared" si="2408"/>
        <v>0</v>
      </c>
      <c r="BG997" s="12">
        <f t="shared" si="2408"/>
        <v>0</v>
      </c>
      <c r="BH997" s="12">
        <f t="shared" si="2408"/>
        <v>0</v>
      </c>
      <c r="BI997" s="12">
        <f t="shared" si="2408"/>
        <v>0</v>
      </c>
      <c r="BJ997" s="12">
        <f t="shared" si="2408"/>
        <v>0</v>
      </c>
      <c r="BK997" s="12">
        <f t="shared" si="2408"/>
        <v>0</v>
      </c>
      <c r="BL997" s="12">
        <f t="shared" si="2408"/>
        <v>0</v>
      </c>
      <c r="BM997" s="12">
        <f t="shared" si="2408"/>
        <v>0</v>
      </c>
      <c r="BN997" s="12">
        <f t="shared" si="2408"/>
        <v>0</v>
      </c>
      <c r="BO997" s="12">
        <f t="shared" si="2408"/>
        <v>0</v>
      </c>
      <c r="BP997" s="12">
        <f t="shared" si="2408"/>
        <v>0</v>
      </c>
      <c r="BQ997" s="12">
        <f t="shared" si="2408"/>
        <v>0</v>
      </c>
      <c r="BR997" s="12">
        <f t="shared" si="2408"/>
        <v>0</v>
      </c>
      <c r="BS997" s="12">
        <f t="shared" si="2408"/>
        <v>0</v>
      </c>
      <c r="BT997" s="12">
        <f t="shared" si="2408"/>
        <v>0</v>
      </c>
      <c r="BU997" s="12">
        <f t="shared" si="2408"/>
        <v>0</v>
      </c>
      <c r="BV997" s="12">
        <f t="shared" si="2409"/>
        <v>0</v>
      </c>
      <c r="BW997" s="12">
        <f t="shared" si="2409"/>
        <v>0</v>
      </c>
      <c r="BX997" s="12">
        <f t="shared" si="2409"/>
        <v>0</v>
      </c>
      <c r="BY997" s="12">
        <f t="shared" si="2409"/>
        <v>0</v>
      </c>
      <c r="BZ997" s="12">
        <f t="shared" si="2409"/>
        <v>0</v>
      </c>
      <c r="CA997" s="12">
        <f t="shared" si="2409"/>
        <v>0</v>
      </c>
      <c r="CB997" s="12">
        <f t="shared" si="2409"/>
        <v>0</v>
      </c>
      <c r="CC997" s="12">
        <f t="shared" si="2409"/>
        <v>0</v>
      </c>
      <c r="CD997" s="12">
        <f t="shared" si="2409"/>
        <v>0</v>
      </c>
      <c r="CE997" s="12">
        <f t="shared" si="2409"/>
        <v>0</v>
      </c>
      <c r="CF997" s="12">
        <f t="shared" si="2409"/>
        <v>0</v>
      </c>
      <c r="CG997" s="12">
        <f t="shared" si="2409"/>
        <v>0</v>
      </c>
      <c r="CH997" s="12">
        <f t="shared" si="2409"/>
        <v>0</v>
      </c>
      <c r="CI997" s="12">
        <f t="shared" si="2409"/>
        <v>0</v>
      </c>
      <c r="CJ997" s="12">
        <f t="shared" si="2409"/>
        <v>0</v>
      </c>
      <c r="CK997" s="12">
        <f t="shared" si="2409"/>
        <v>0</v>
      </c>
      <c r="CL997" s="12">
        <f t="shared" si="2409"/>
        <v>0</v>
      </c>
      <c r="CM997" s="12">
        <f t="shared" si="2409"/>
        <v>0</v>
      </c>
      <c r="CN997" s="12">
        <f t="shared" si="2409"/>
        <v>0</v>
      </c>
      <c r="CO997" s="12">
        <f t="shared" si="2409"/>
        <v>0</v>
      </c>
      <c r="CP997" s="12">
        <f t="shared" si="2409"/>
        <v>0</v>
      </c>
      <c r="CQ997" s="12">
        <f t="shared" si="2409"/>
        <v>0</v>
      </c>
      <c r="CR997" s="12">
        <f t="shared" si="2409"/>
        <v>0</v>
      </c>
      <c r="CS997" s="12">
        <f t="shared" si="2409"/>
        <v>0</v>
      </c>
      <c r="CT997" s="12">
        <f t="shared" si="2409"/>
        <v>0</v>
      </c>
      <c r="CU997" s="12">
        <f t="shared" si="2409"/>
        <v>0</v>
      </c>
      <c r="CV997" s="12">
        <f t="shared" si="2409"/>
        <v>0</v>
      </c>
      <c r="CW997" s="12">
        <f t="shared" si="2409"/>
        <v>0</v>
      </c>
      <c r="CX997" s="12">
        <f t="shared" si="2409"/>
        <v>0</v>
      </c>
      <c r="CY997" s="12">
        <f t="shared" si="2409"/>
        <v>0</v>
      </c>
      <c r="CZ997" s="12">
        <f t="shared" si="2409"/>
        <v>0</v>
      </c>
      <c r="DA997" s="12">
        <f t="shared" si="2409"/>
        <v>0</v>
      </c>
      <c r="DB997" s="12">
        <f t="shared" si="2409"/>
        <v>0</v>
      </c>
      <c r="DC997" s="12">
        <f t="shared" si="2409"/>
        <v>0</v>
      </c>
      <c r="DD997" s="12">
        <f t="shared" si="2409"/>
        <v>0</v>
      </c>
      <c r="DE997" s="12">
        <f t="shared" si="2409"/>
        <v>0</v>
      </c>
      <c r="DF997" s="12">
        <f t="shared" si="2409"/>
        <v>0</v>
      </c>
      <c r="DG997" s="12">
        <f t="shared" si="2409"/>
        <v>0</v>
      </c>
      <c r="DH997" s="12">
        <f t="shared" si="2409"/>
        <v>0</v>
      </c>
      <c r="DI997" s="12">
        <f t="shared" si="2409"/>
        <v>0</v>
      </c>
      <c r="DJ997" s="12">
        <f t="shared" si="2409"/>
        <v>0</v>
      </c>
      <c r="DK997" s="12">
        <f t="shared" si="2409"/>
        <v>0</v>
      </c>
      <c r="DL997" s="12">
        <f t="shared" si="2409"/>
        <v>0</v>
      </c>
      <c r="DM997" s="12">
        <f t="shared" si="2409"/>
        <v>0</v>
      </c>
      <c r="DN997" s="12">
        <f t="shared" si="2409"/>
        <v>0</v>
      </c>
      <c r="DO997" s="12">
        <f t="shared" si="2409"/>
        <v>0</v>
      </c>
      <c r="DP997" s="12">
        <f t="shared" si="2409"/>
        <v>0</v>
      </c>
      <c r="DQ997" s="12">
        <f t="shared" si="2409"/>
        <v>0</v>
      </c>
      <c r="DR997" s="12">
        <f t="shared" si="2409"/>
        <v>0</v>
      </c>
      <c r="DS997" s="12">
        <f t="shared" si="2409"/>
        <v>0</v>
      </c>
      <c r="DT997" s="12">
        <f t="shared" si="2409"/>
        <v>0</v>
      </c>
      <c r="DU997" s="12">
        <f t="shared" si="2409"/>
        <v>0</v>
      </c>
      <c r="DV997" s="12">
        <f t="shared" si="2409"/>
        <v>0</v>
      </c>
      <c r="DW997" s="12">
        <f t="shared" si="2409"/>
        <v>0</v>
      </c>
      <c r="DX997" s="12">
        <f t="shared" si="2409"/>
        <v>0</v>
      </c>
      <c r="DY997" s="12">
        <f t="shared" si="2409"/>
        <v>0</v>
      </c>
      <c r="EB997" s="116">
        <f t="shared" si="2403"/>
        <v>996</v>
      </c>
      <c r="EC997" s="2" t="str">
        <f t="shared" si="2410"/>
        <v>Phase 2</v>
      </c>
      <c r="ED997" s="2" t="str">
        <f t="shared" si="2411"/>
        <v>75' Wide</v>
      </c>
      <c r="EE997" s="33" t="str">
        <f>EE1011</f>
        <v>GAAP</v>
      </c>
      <c r="EF997" s="2" t="str">
        <f>EF1011</f>
        <v>Legal</v>
      </c>
    </row>
    <row r="998" spans="2:136" x14ac:dyDescent="0.3">
      <c r="D998" s="203"/>
      <c r="E998" s="128"/>
      <c r="F998" s="203"/>
      <c r="G998" s="13"/>
      <c r="I998" s="12"/>
      <c r="J998" s="12"/>
      <c r="K998" s="12"/>
      <c r="L998" s="12"/>
      <c r="M998" s="12"/>
      <c r="N998" s="12"/>
      <c r="O998" s="12"/>
      <c r="P998" s="12"/>
      <c r="Q998" s="12"/>
      <c r="R998" s="12"/>
      <c r="S998" s="12"/>
      <c r="T998" s="12"/>
      <c r="U998" s="12"/>
      <c r="V998" s="12"/>
      <c r="W998" s="12"/>
      <c r="X998" s="12"/>
      <c r="Y998" s="12"/>
      <c r="Z998" s="12"/>
      <c r="AA998" s="12"/>
      <c r="AB998" s="12"/>
      <c r="AC998" s="12"/>
      <c r="AD998" s="12"/>
      <c r="AE998" s="12"/>
      <c r="AF998" s="12"/>
      <c r="AG998" s="12"/>
      <c r="AH998" s="12"/>
      <c r="AI998" s="12"/>
      <c r="AJ998" s="12"/>
      <c r="AK998" s="12"/>
      <c r="AL998" s="12"/>
      <c r="AM998" s="12"/>
      <c r="AN998" s="12"/>
      <c r="AO998" s="12"/>
      <c r="AP998" s="12"/>
      <c r="AQ998" s="12"/>
      <c r="AR998" s="12"/>
      <c r="AS998" s="12"/>
      <c r="AT998" s="12"/>
      <c r="AU998" s="12"/>
      <c r="AV998" s="12"/>
      <c r="AW998" s="12"/>
      <c r="AX998" s="12"/>
      <c r="AY998" s="12"/>
      <c r="AZ998" s="12"/>
      <c r="BA998" s="12"/>
      <c r="BB998" s="12"/>
      <c r="BC998" s="12"/>
      <c r="BD998" s="12"/>
      <c r="BE998" s="12"/>
      <c r="BF998" s="12"/>
      <c r="BG998" s="12"/>
      <c r="BH998" s="12"/>
      <c r="BI998" s="12"/>
      <c r="BJ998" s="12"/>
      <c r="BK998" s="12"/>
      <c r="BL998" s="12"/>
      <c r="BM998" s="12"/>
      <c r="BN998" s="12"/>
      <c r="BO998" s="12"/>
      <c r="BP998" s="12"/>
      <c r="BQ998" s="12"/>
      <c r="BR998" s="12"/>
      <c r="BS998" s="12"/>
      <c r="BT998" s="12"/>
      <c r="BU998" s="12"/>
      <c r="BV998" s="12"/>
      <c r="BW998" s="12"/>
      <c r="BX998" s="12"/>
      <c r="BY998" s="12"/>
      <c r="BZ998" s="12"/>
      <c r="CA998" s="12"/>
      <c r="CB998" s="12"/>
      <c r="CC998" s="12"/>
      <c r="CD998" s="12"/>
      <c r="CE998" s="12"/>
      <c r="CF998" s="12"/>
      <c r="CG998" s="12"/>
      <c r="CH998" s="12"/>
      <c r="CI998" s="12"/>
      <c r="CJ998" s="12"/>
      <c r="CK998" s="12"/>
      <c r="CL998" s="12"/>
      <c r="CM998" s="12"/>
      <c r="CN998" s="12"/>
      <c r="CO998" s="12"/>
      <c r="CP998" s="12"/>
      <c r="CQ998" s="12"/>
      <c r="CR998" s="12"/>
      <c r="CS998" s="12"/>
      <c r="CT998" s="12"/>
      <c r="CU998" s="12"/>
      <c r="CV998" s="12"/>
      <c r="CW998" s="12"/>
      <c r="CX998" s="12"/>
      <c r="CY998" s="12"/>
      <c r="CZ998" s="12"/>
      <c r="DA998" s="12"/>
      <c r="DB998" s="12"/>
      <c r="DC998" s="12"/>
      <c r="DD998" s="12"/>
      <c r="DE998" s="12"/>
      <c r="DF998" s="12"/>
      <c r="DG998" s="12"/>
      <c r="DH998" s="12"/>
      <c r="DI998" s="12"/>
      <c r="DJ998" s="12"/>
      <c r="DK998" s="12"/>
      <c r="DL998" s="12"/>
      <c r="DM998" s="12"/>
      <c r="DN998" s="12"/>
      <c r="DO998" s="12"/>
      <c r="DP998" s="12"/>
      <c r="DQ998" s="12"/>
      <c r="DR998" s="12"/>
      <c r="DS998" s="12"/>
      <c r="DT998" s="12"/>
      <c r="DU998" s="12"/>
      <c r="DV998" s="12"/>
      <c r="DW998" s="12"/>
      <c r="DX998" s="12"/>
      <c r="DY998" s="12"/>
      <c r="EE998" s="33"/>
    </row>
    <row r="999" spans="2:136" x14ac:dyDescent="0.3">
      <c r="B999" s="2" t="str">
        <f>Product!$J$2</f>
        <v>Phase 3</v>
      </c>
      <c r="C999" s="2" t="str">
        <f>Product!$J$3</f>
        <v>50' Wide</v>
      </c>
      <c r="D999" s="203">
        <f t="shared" si="2400"/>
        <v>-5142.5797054539571</v>
      </c>
      <c r="E999" s="128">
        <f>SUMIFS(INDEX(Product!$B$2:$U$97, MATCH(E989, Product!$B$2:$B$97, 0), ), Product!$B$2:$U$2, $B999, Product!$B$3:$U$3, $C999)</f>
        <v>30</v>
      </c>
      <c r="F999" s="203">
        <f t="shared" ref="F999:F1001" si="2412">D999/E999</f>
        <v>-171.41932351513191</v>
      </c>
      <c r="G999" s="11">
        <f>SUM(H999:DZ999)</f>
        <v>-5142.579705453958</v>
      </c>
      <c r="I999" s="12">
        <f t="shared" si="2402"/>
        <v>0</v>
      </c>
      <c r="J999" s="12">
        <f t="shared" ref="J999:BU1001" si="2413">J171*$F999</f>
        <v>0</v>
      </c>
      <c r="K999" s="12">
        <f t="shared" si="2413"/>
        <v>0</v>
      </c>
      <c r="L999" s="12">
        <f t="shared" si="2413"/>
        <v>0</v>
      </c>
      <c r="M999" s="12">
        <f t="shared" si="2413"/>
        <v>0</v>
      </c>
      <c r="N999" s="12">
        <f t="shared" si="2413"/>
        <v>0</v>
      </c>
      <c r="O999" s="12">
        <f t="shared" si="2413"/>
        <v>0</v>
      </c>
      <c r="P999" s="12">
        <f t="shared" si="2413"/>
        <v>0</v>
      </c>
      <c r="Q999" s="12">
        <f t="shared" si="2413"/>
        <v>0</v>
      </c>
      <c r="R999" s="12">
        <f t="shared" si="2413"/>
        <v>0</v>
      </c>
      <c r="S999" s="12">
        <f t="shared" si="2413"/>
        <v>0</v>
      </c>
      <c r="T999" s="12">
        <f t="shared" si="2413"/>
        <v>0</v>
      </c>
      <c r="U999" s="12">
        <f t="shared" si="2413"/>
        <v>0</v>
      </c>
      <c r="V999" s="12">
        <f t="shared" si="2413"/>
        <v>0</v>
      </c>
      <c r="W999" s="12">
        <f t="shared" si="2413"/>
        <v>0</v>
      </c>
      <c r="X999" s="12">
        <f t="shared" si="2413"/>
        <v>0</v>
      </c>
      <c r="Y999" s="12">
        <f t="shared" si="2413"/>
        <v>0</v>
      </c>
      <c r="Z999" s="12">
        <f t="shared" si="2413"/>
        <v>0</v>
      </c>
      <c r="AA999" s="12">
        <f t="shared" si="2413"/>
        <v>0</v>
      </c>
      <c r="AB999" s="12">
        <f t="shared" si="2413"/>
        <v>0</v>
      </c>
      <c r="AC999" s="12">
        <f t="shared" si="2413"/>
        <v>0</v>
      </c>
      <c r="AD999" s="12">
        <f t="shared" si="2413"/>
        <v>0</v>
      </c>
      <c r="AE999" s="12">
        <f t="shared" si="2413"/>
        <v>0</v>
      </c>
      <c r="AF999" s="12">
        <f t="shared" si="2413"/>
        <v>0</v>
      </c>
      <c r="AG999" s="12">
        <f t="shared" si="2413"/>
        <v>0</v>
      </c>
      <c r="AH999" s="12">
        <f t="shared" si="2413"/>
        <v>0</v>
      </c>
      <c r="AI999" s="12">
        <f t="shared" si="2413"/>
        <v>0</v>
      </c>
      <c r="AJ999" s="12">
        <f t="shared" si="2413"/>
        <v>0</v>
      </c>
      <c r="AK999" s="12">
        <f t="shared" si="2413"/>
        <v>0</v>
      </c>
      <c r="AL999" s="12">
        <f t="shared" si="2413"/>
        <v>0</v>
      </c>
      <c r="AM999" s="12">
        <f t="shared" si="2413"/>
        <v>0</v>
      </c>
      <c r="AN999" s="12">
        <f t="shared" si="2413"/>
        <v>0</v>
      </c>
      <c r="AO999" s="12">
        <f t="shared" si="2413"/>
        <v>0</v>
      </c>
      <c r="AP999" s="12">
        <f t="shared" si="2413"/>
        <v>0</v>
      </c>
      <c r="AQ999" s="12">
        <f t="shared" si="2413"/>
        <v>0</v>
      </c>
      <c r="AR999" s="12">
        <f t="shared" si="2413"/>
        <v>0</v>
      </c>
      <c r="AS999" s="12">
        <f t="shared" si="2413"/>
        <v>0</v>
      </c>
      <c r="AT999" s="12">
        <f t="shared" si="2413"/>
        <v>0</v>
      </c>
      <c r="AU999" s="12">
        <f t="shared" si="2413"/>
        <v>-428.5483087878298</v>
      </c>
      <c r="AV999" s="12">
        <f t="shared" si="2413"/>
        <v>-428.5483087878298</v>
      </c>
      <c r="AW999" s="12">
        <f t="shared" si="2413"/>
        <v>-428.5483087878298</v>
      </c>
      <c r="AX999" s="12">
        <f t="shared" si="2413"/>
        <v>-428.5483087878298</v>
      </c>
      <c r="AY999" s="12">
        <f t="shared" si="2413"/>
        <v>-428.5483087878298</v>
      </c>
      <c r="AZ999" s="12">
        <f t="shared" si="2413"/>
        <v>-428.5483087878298</v>
      </c>
      <c r="BA999" s="12">
        <f t="shared" si="2413"/>
        <v>-428.5483087878298</v>
      </c>
      <c r="BB999" s="12">
        <f t="shared" si="2413"/>
        <v>-428.5483087878298</v>
      </c>
      <c r="BC999" s="12">
        <f t="shared" si="2413"/>
        <v>-428.5483087878298</v>
      </c>
      <c r="BD999" s="12">
        <f t="shared" si="2413"/>
        <v>-428.5483087878298</v>
      </c>
      <c r="BE999" s="12">
        <f t="shared" si="2413"/>
        <v>-428.5483087878298</v>
      </c>
      <c r="BF999" s="12">
        <f t="shared" si="2413"/>
        <v>-428.5483087878298</v>
      </c>
      <c r="BG999" s="12">
        <f t="shared" si="2413"/>
        <v>0</v>
      </c>
      <c r="BH999" s="12">
        <f t="shared" si="2413"/>
        <v>0</v>
      </c>
      <c r="BI999" s="12">
        <f t="shared" si="2413"/>
        <v>0</v>
      </c>
      <c r="BJ999" s="12">
        <f t="shared" si="2413"/>
        <v>0</v>
      </c>
      <c r="BK999" s="12">
        <f t="shared" si="2413"/>
        <v>0</v>
      </c>
      <c r="BL999" s="12">
        <f t="shared" si="2413"/>
        <v>0</v>
      </c>
      <c r="BM999" s="12">
        <f t="shared" si="2413"/>
        <v>0</v>
      </c>
      <c r="BN999" s="12">
        <f t="shared" si="2413"/>
        <v>0</v>
      </c>
      <c r="BO999" s="12">
        <f t="shared" si="2413"/>
        <v>0</v>
      </c>
      <c r="BP999" s="12">
        <f t="shared" si="2413"/>
        <v>0</v>
      </c>
      <c r="BQ999" s="12">
        <f t="shared" si="2413"/>
        <v>0</v>
      </c>
      <c r="BR999" s="12">
        <f t="shared" si="2413"/>
        <v>0</v>
      </c>
      <c r="BS999" s="12">
        <f t="shared" si="2413"/>
        <v>0</v>
      </c>
      <c r="BT999" s="12">
        <f t="shared" si="2413"/>
        <v>0</v>
      </c>
      <c r="BU999" s="12">
        <f t="shared" si="2413"/>
        <v>0</v>
      </c>
      <c r="BV999" s="12">
        <f t="shared" ref="BV999:DY1001" si="2414">BV171*$F999</f>
        <v>0</v>
      </c>
      <c r="BW999" s="12">
        <f t="shared" si="2414"/>
        <v>0</v>
      </c>
      <c r="BX999" s="12">
        <f t="shared" si="2414"/>
        <v>0</v>
      </c>
      <c r="BY999" s="12">
        <f t="shared" si="2414"/>
        <v>0</v>
      </c>
      <c r="BZ999" s="12">
        <f t="shared" si="2414"/>
        <v>0</v>
      </c>
      <c r="CA999" s="12">
        <f t="shared" si="2414"/>
        <v>0</v>
      </c>
      <c r="CB999" s="12">
        <f t="shared" si="2414"/>
        <v>0</v>
      </c>
      <c r="CC999" s="12">
        <f t="shared" si="2414"/>
        <v>0</v>
      </c>
      <c r="CD999" s="12">
        <f t="shared" si="2414"/>
        <v>0</v>
      </c>
      <c r="CE999" s="12">
        <f t="shared" si="2414"/>
        <v>0</v>
      </c>
      <c r="CF999" s="12">
        <f t="shared" si="2414"/>
        <v>0</v>
      </c>
      <c r="CG999" s="12">
        <f t="shared" si="2414"/>
        <v>0</v>
      </c>
      <c r="CH999" s="12">
        <f t="shared" si="2414"/>
        <v>0</v>
      </c>
      <c r="CI999" s="12">
        <f t="shared" si="2414"/>
        <v>0</v>
      </c>
      <c r="CJ999" s="12">
        <f t="shared" si="2414"/>
        <v>0</v>
      </c>
      <c r="CK999" s="12">
        <f t="shared" si="2414"/>
        <v>0</v>
      </c>
      <c r="CL999" s="12">
        <f t="shared" si="2414"/>
        <v>0</v>
      </c>
      <c r="CM999" s="12">
        <f t="shared" si="2414"/>
        <v>0</v>
      </c>
      <c r="CN999" s="12">
        <f t="shared" si="2414"/>
        <v>0</v>
      </c>
      <c r="CO999" s="12">
        <f t="shared" si="2414"/>
        <v>0</v>
      </c>
      <c r="CP999" s="12">
        <f t="shared" si="2414"/>
        <v>0</v>
      </c>
      <c r="CQ999" s="12">
        <f t="shared" si="2414"/>
        <v>0</v>
      </c>
      <c r="CR999" s="12">
        <f t="shared" si="2414"/>
        <v>0</v>
      </c>
      <c r="CS999" s="12">
        <f t="shared" si="2414"/>
        <v>0</v>
      </c>
      <c r="CT999" s="12">
        <f t="shared" si="2414"/>
        <v>0</v>
      </c>
      <c r="CU999" s="12">
        <f t="shared" si="2414"/>
        <v>0</v>
      </c>
      <c r="CV999" s="12">
        <f t="shared" si="2414"/>
        <v>0</v>
      </c>
      <c r="CW999" s="12">
        <f t="shared" si="2414"/>
        <v>0</v>
      </c>
      <c r="CX999" s="12">
        <f t="shared" si="2414"/>
        <v>0</v>
      </c>
      <c r="CY999" s="12">
        <f t="shared" si="2414"/>
        <v>0</v>
      </c>
      <c r="CZ999" s="12">
        <f t="shared" si="2414"/>
        <v>0</v>
      </c>
      <c r="DA999" s="12">
        <f t="shared" si="2414"/>
        <v>0</v>
      </c>
      <c r="DB999" s="12">
        <f t="shared" si="2414"/>
        <v>0</v>
      </c>
      <c r="DC999" s="12">
        <f t="shared" si="2414"/>
        <v>0</v>
      </c>
      <c r="DD999" s="12">
        <f t="shared" si="2414"/>
        <v>0</v>
      </c>
      <c r="DE999" s="12">
        <f t="shared" si="2414"/>
        <v>0</v>
      </c>
      <c r="DF999" s="12">
        <f t="shared" si="2414"/>
        <v>0</v>
      </c>
      <c r="DG999" s="12">
        <f t="shared" si="2414"/>
        <v>0</v>
      </c>
      <c r="DH999" s="12">
        <f t="shared" si="2414"/>
        <v>0</v>
      </c>
      <c r="DI999" s="12">
        <f t="shared" si="2414"/>
        <v>0</v>
      </c>
      <c r="DJ999" s="12">
        <f t="shared" si="2414"/>
        <v>0</v>
      </c>
      <c r="DK999" s="12">
        <f t="shared" si="2414"/>
        <v>0</v>
      </c>
      <c r="DL999" s="12">
        <f t="shared" si="2414"/>
        <v>0</v>
      </c>
      <c r="DM999" s="12">
        <f t="shared" si="2414"/>
        <v>0</v>
      </c>
      <c r="DN999" s="12">
        <f t="shared" si="2414"/>
        <v>0</v>
      </c>
      <c r="DO999" s="12">
        <f t="shared" si="2414"/>
        <v>0</v>
      </c>
      <c r="DP999" s="12">
        <f t="shared" si="2414"/>
        <v>0</v>
      </c>
      <c r="DQ999" s="12">
        <f t="shared" si="2414"/>
        <v>0</v>
      </c>
      <c r="DR999" s="12">
        <f t="shared" si="2414"/>
        <v>0</v>
      </c>
      <c r="DS999" s="12">
        <f t="shared" si="2414"/>
        <v>0</v>
      </c>
      <c r="DT999" s="12">
        <f t="shared" si="2414"/>
        <v>0</v>
      </c>
      <c r="DU999" s="12">
        <f t="shared" si="2414"/>
        <v>0</v>
      </c>
      <c r="DV999" s="12">
        <f t="shared" si="2414"/>
        <v>0</v>
      </c>
      <c r="DW999" s="12">
        <f t="shared" si="2414"/>
        <v>0</v>
      </c>
      <c r="DX999" s="12">
        <f t="shared" si="2414"/>
        <v>0</v>
      </c>
      <c r="DY999" s="12">
        <f t="shared" si="2414"/>
        <v>0</v>
      </c>
      <c r="EB999" s="116">
        <f t="shared" si="2403"/>
        <v>998</v>
      </c>
      <c r="EC999" s="2" t="str">
        <f t="shared" ref="EC999:EC1001" si="2415">B999</f>
        <v>Phase 3</v>
      </c>
      <c r="ED999" s="2" t="str">
        <f t="shared" ref="ED999:ED1001" si="2416">C999</f>
        <v>50' Wide</v>
      </c>
      <c r="EE999" s="33" t="str">
        <f>EE1011</f>
        <v>GAAP</v>
      </c>
      <c r="EF999" s="2" t="str">
        <f>EF1011</f>
        <v>Legal</v>
      </c>
    </row>
    <row r="1000" spans="2:136" x14ac:dyDescent="0.3">
      <c r="B1000" s="2" t="str">
        <f>Product!$K$2</f>
        <v>Phase 3</v>
      </c>
      <c r="C1000" s="2" t="str">
        <f>Product!$K$3</f>
        <v>60' Wide</v>
      </c>
      <c r="D1000" s="203">
        <f t="shared" si="2400"/>
        <v>-6098.074122026218</v>
      </c>
      <c r="E1000" s="128">
        <f>SUMIFS(INDEX(Product!$B$2:$U$97, MATCH(E989, Product!$B$2:$B$97, 0), ), Product!$B$2:$U$2, $B1000, Product!$B$3:$U$3, $C1000)</f>
        <v>30</v>
      </c>
      <c r="F1000" s="203">
        <f t="shared" si="2412"/>
        <v>-203.26913740087394</v>
      </c>
      <c r="G1000" s="11">
        <f>SUM(H1000:DZ1000)</f>
        <v>-6098.0741220262198</v>
      </c>
      <c r="I1000" s="12">
        <f t="shared" si="2402"/>
        <v>0</v>
      </c>
      <c r="J1000" s="12">
        <f t="shared" si="2413"/>
        <v>0</v>
      </c>
      <c r="K1000" s="12">
        <f t="shared" si="2413"/>
        <v>0</v>
      </c>
      <c r="L1000" s="12">
        <f t="shared" si="2413"/>
        <v>0</v>
      </c>
      <c r="M1000" s="12">
        <f t="shared" si="2413"/>
        <v>0</v>
      </c>
      <c r="N1000" s="12">
        <f t="shared" si="2413"/>
        <v>0</v>
      </c>
      <c r="O1000" s="12">
        <f t="shared" si="2413"/>
        <v>0</v>
      </c>
      <c r="P1000" s="12">
        <f t="shared" si="2413"/>
        <v>0</v>
      </c>
      <c r="Q1000" s="12">
        <f t="shared" si="2413"/>
        <v>0</v>
      </c>
      <c r="R1000" s="12">
        <f t="shared" si="2413"/>
        <v>0</v>
      </c>
      <c r="S1000" s="12">
        <f t="shared" si="2413"/>
        <v>0</v>
      </c>
      <c r="T1000" s="12">
        <f t="shared" si="2413"/>
        <v>0</v>
      </c>
      <c r="U1000" s="12">
        <f t="shared" si="2413"/>
        <v>0</v>
      </c>
      <c r="V1000" s="12">
        <f t="shared" si="2413"/>
        <v>0</v>
      </c>
      <c r="W1000" s="12">
        <f t="shared" si="2413"/>
        <v>0</v>
      </c>
      <c r="X1000" s="12">
        <f t="shared" si="2413"/>
        <v>0</v>
      </c>
      <c r="Y1000" s="12">
        <f t="shared" si="2413"/>
        <v>0</v>
      </c>
      <c r="Z1000" s="12">
        <f t="shared" si="2413"/>
        <v>0</v>
      </c>
      <c r="AA1000" s="12">
        <f t="shared" si="2413"/>
        <v>0</v>
      </c>
      <c r="AB1000" s="12">
        <f t="shared" si="2413"/>
        <v>0</v>
      </c>
      <c r="AC1000" s="12">
        <f t="shared" si="2413"/>
        <v>0</v>
      </c>
      <c r="AD1000" s="12">
        <f t="shared" si="2413"/>
        <v>0</v>
      </c>
      <c r="AE1000" s="12">
        <f t="shared" si="2413"/>
        <v>0</v>
      </c>
      <c r="AF1000" s="12">
        <f t="shared" si="2413"/>
        <v>0</v>
      </c>
      <c r="AG1000" s="12">
        <f t="shared" si="2413"/>
        <v>0</v>
      </c>
      <c r="AH1000" s="12">
        <f t="shared" si="2413"/>
        <v>0</v>
      </c>
      <c r="AI1000" s="12">
        <f t="shared" si="2413"/>
        <v>0</v>
      </c>
      <c r="AJ1000" s="12">
        <f t="shared" si="2413"/>
        <v>0</v>
      </c>
      <c r="AK1000" s="12">
        <f t="shared" si="2413"/>
        <v>0</v>
      </c>
      <c r="AL1000" s="12">
        <f t="shared" si="2413"/>
        <v>0</v>
      </c>
      <c r="AM1000" s="12">
        <f t="shared" si="2413"/>
        <v>0</v>
      </c>
      <c r="AN1000" s="12">
        <f t="shared" si="2413"/>
        <v>0</v>
      </c>
      <c r="AO1000" s="12">
        <f t="shared" si="2413"/>
        <v>0</v>
      </c>
      <c r="AP1000" s="12">
        <f t="shared" si="2413"/>
        <v>0</v>
      </c>
      <c r="AQ1000" s="12">
        <f t="shared" si="2413"/>
        <v>0</v>
      </c>
      <c r="AR1000" s="12">
        <f t="shared" si="2413"/>
        <v>0</v>
      </c>
      <c r="AS1000" s="12">
        <f t="shared" si="2413"/>
        <v>0</v>
      </c>
      <c r="AT1000" s="12">
        <f t="shared" si="2413"/>
        <v>0</v>
      </c>
      <c r="AU1000" s="12">
        <f t="shared" si="2413"/>
        <v>-508.17284350218483</v>
      </c>
      <c r="AV1000" s="12">
        <f t="shared" si="2413"/>
        <v>-508.17284350218483</v>
      </c>
      <c r="AW1000" s="12">
        <f t="shared" si="2413"/>
        <v>-508.17284350218483</v>
      </c>
      <c r="AX1000" s="12">
        <f t="shared" si="2413"/>
        <v>-508.17284350218483</v>
      </c>
      <c r="AY1000" s="12">
        <f t="shared" si="2413"/>
        <v>-508.17284350218483</v>
      </c>
      <c r="AZ1000" s="12">
        <f t="shared" si="2413"/>
        <v>-508.17284350218483</v>
      </c>
      <c r="BA1000" s="12">
        <f t="shared" si="2413"/>
        <v>-508.17284350218483</v>
      </c>
      <c r="BB1000" s="12">
        <f t="shared" si="2413"/>
        <v>-508.17284350218483</v>
      </c>
      <c r="BC1000" s="12">
        <f t="shared" si="2413"/>
        <v>-508.17284350218483</v>
      </c>
      <c r="BD1000" s="12">
        <f t="shared" si="2413"/>
        <v>-508.17284350218483</v>
      </c>
      <c r="BE1000" s="12">
        <f t="shared" si="2413"/>
        <v>-508.17284350218483</v>
      </c>
      <c r="BF1000" s="12">
        <f t="shared" si="2413"/>
        <v>-508.17284350218483</v>
      </c>
      <c r="BG1000" s="12">
        <f t="shared" si="2413"/>
        <v>0</v>
      </c>
      <c r="BH1000" s="12">
        <f t="shared" si="2413"/>
        <v>0</v>
      </c>
      <c r="BI1000" s="12">
        <f t="shared" si="2413"/>
        <v>0</v>
      </c>
      <c r="BJ1000" s="12">
        <f t="shared" si="2413"/>
        <v>0</v>
      </c>
      <c r="BK1000" s="12">
        <f t="shared" si="2413"/>
        <v>0</v>
      </c>
      <c r="BL1000" s="12">
        <f t="shared" si="2413"/>
        <v>0</v>
      </c>
      <c r="BM1000" s="12">
        <f t="shared" si="2413"/>
        <v>0</v>
      </c>
      <c r="BN1000" s="12">
        <f t="shared" si="2413"/>
        <v>0</v>
      </c>
      <c r="BO1000" s="12">
        <f t="shared" si="2413"/>
        <v>0</v>
      </c>
      <c r="BP1000" s="12">
        <f t="shared" si="2413"/>
        <v>0</v>
      </c>
      <c r="BQ1000" s="12">
        <f t="shared" si="2413"/>
        <v>0</v>
      </c>
      <c r="BR1000" s="12">
        <f t="shared" si="2413"/>
        <v>0</v>
      </c>
      <c r="BS1000" s="12">
        <f t="shared" si="2413"/>
        <v>0</v>
      </c>
      <c r="BT1000" s="12">
        <f t="shared" si="2413"/>
        <v>0</v>
      </c>
      <c r="BU1000" s="12">
        <f t="shared" si="2413"/>
        <v>0</v>
      </c>
      <c r="BV1000" s="12">
        <f t="shared" si="2414"/>
        <v>0</v>
      </c>
      <c r="BW1000" s="12">
        <f t="shared" si="2414"/>
        <v>0</v>
      </c>
      <c r="BX1000" s="12">
        <f t="shared" si="2414"/>
        <v>0</v>
      </c>
      <c r="BY1000" s="12">
        <f t="shared" si="2414"/>
        <v>0</v>
      </c>
      <c r="BZ1000" s="12">
        <f t="shared" si="2414"/>
        <v>0</v>
      </c>
      <c r="CA1000" s="12">
        <f t="shared" si="2414"/>
        <v>0</v>
      </c>
      <c r="CB1000" s="12">
        <f t="shared" si="2414"/>
        <v>0</v>
      </c>
      <c r="CC1000" s="12">
        <f t="shared" si="2414"/>
        <v>0</v>
      </c>
      <c r="CD1000" s="12">
        <f t="shared" si="2414"/>
        <v>0</v>
      </c>
      <c r="CE1000" s="12">
        <f t="shared" si="2414"/>
        <v>0</v>
      </c>
      <c r="CF1000" s="12">
        <f t="shared" si="2414"/>
        <v>0</v>
      </c>
      <c r="CG1000" s="12">
        <f t="shared" si="2414"/>
        <v>0</v>
      </c>
      <c r="CH1000" s="12">
        <f t="shared" si="2414"/>
        <v>0</v>
      </c>
      <c r="CI1000" s="12">
        <f t="shared" si="2414"/>
        <v>0</v>
      </c>
      <c r="CJ1000" s="12">
        <f t="shared" si="2414"/>
        <v>0</v>
      </c>
      <c r="CK1000" s="12">
        <f t="shared" si="2414"/>
        <v>0</v>
      </c>
      <c r="CL1000" s="12">
        <f t="shared" si="2414"/>
        <v>0</v>
      </c>
      <c r="CM1000" s="12">
        <f t="shared" si="2414"/>
        <v>0</v>
      </c>
      <c r="CN1000" s="12">
        <f t="shared" si="2414"/>
        <v>0</v>
      </c>
      <c r="CO1000" s="12">
        <f t="shared" si="2414"/>
        <v>0</v>
      </c>
      <c r="CP1000" s="12">
        <f t="shared" si="2414"/>
        <v>0</v>
      </c>
      <c r="CQ1000" s="12">
        <f t="shared" si="2414"/>
        <v>0</v>
      </c>
      <c r="CR1000" s="12">
        <f t="shared" si="2414"/>
        <v>0</v>
      </c>
      <c r="CS1000" s="12">
        <f t="shared" si="2414"/>
        <v>0</v>
      </c>
      <c r="CT1000" s="12">
        <f t="shared" si="2414"/>
        <v>0</v>
      </c>
      <c r="CU1000" s="12">
        <f t="shared" si="2414"/>
        <v>0</v>
      </c>
      <c r="CV1000" s="12">
        <f t="shared" si="2414"/>
        <v>0</v>
      </c>
      <c r="CW1000" s="12">
        <f t="shared" si="2414"/>
        <v>0</v>
      </c>
      <c r="CX1000" s="12">
        <f t="shared" si="2414"/>
        <v>0</v>
      </c>
      <c r="CY1000" s="12">
        <f t="shared" si="2414"/>
        <v>0</v>
      </c>
      <c r="CZ1000" s="12">
        <f t="shared" si="2414"/>
        <v>0</v>
      </c>
      <c r="DA1000" s="12">
        <f t="shared" si="2414"/>
        <v>0</v>
      </c>
      <c r="DB1000" s="12">
        <f t="shared" si="2414"/>
        <v>0</v>
      </c>
      <c r="DC1000" s="12">
        <f t="shared" si="2414"/>
        <v>0</v>
      </c>
      <c r="DD1000" s="12">
        <f t="shared" si="2414"/>
        <v>0</v>
      </c>
      <c r="DE1000" s="12">
        <f t="shared" si="2414"/>
        <v>0</v>
      </c>
      <c r="DF1000" s="12">
        <f t="shared" si="2414"/>
        <v>0</v>
      </c>
      <c r="DG1000" s="12">
        <f t="shared" si="2414"/>
        <v>0</v>
      </c>
      <c r="DH1000" s="12">
        <f t="shared" si="2414"/>
        <v>0</v>
      </c>
      <c r="DI1000" s="12">
        <f t="shared" si="2414"/>
        <v>0</v>
      </c>
      <c r="DJ1000" s="12">
        <f t="shared" si="2414"/>
        <v>0</v>
      </c>
      <c r="DK1000" s="12">
        <f t="shared" si="2414"/>
        <v>0</v>
      </c>
      <c r="DL1000" s="12">
        <f t="shared" si="2414"/>
        <v>0</v>
      </c>
      <c r="DM1000" s="12">
        <f t="shared" si="2414"/>
        <v>0</v>
      </c>
      <c r="DN1000" s="12">
        <f t="shared" si="2414"/>
        <v>0</v>
      </c>
      <c r="DO1000" s="12">
        <f t="shared" si="2414"/>
        <v>0</v>
      </c>
      <c r="DP1000" s="12">
        <f t="shared" si="2414"/>
        <v>0</v>
      </c>
      <c r="DQ1000" s="12">
        <f t="shared" si="2414"/>
        <v>0</v>
      </c>
      <c r="DR1000" s="12">
        <f t="shared" si="2414"/>
        <v>0</v>
      </c>
      <c r="DS1000" s="12">
        <f t="shared" si="2414"/>
        <v>0</v>
      </c>
      <c r="DT1000" s="12">
        <f t="shared" si="2414"/>
        <v>0</v>
      </c>
      <c r="DU1000" s="12">
        <f t="shared" si="2414"/>
        <v>0</v>
      </c>
      <c r="DV1000" s="12">
        <f t="shared" si="2414"/>
        <v>0</v>
      </c>
      <c r="DW1000" s="12">
        <f t="shared" si="2414"/>
        <v>0</v>
      </c>
      <c r="DX1000" s="12">
        <f t="shared" si="2414"/>
        <v>0</v>
      </c>
      <c r="DY1000" s="12">
        <f t="shared" si="2414"/>
        <v>0</v>
      </c>
      <c r="EB1000" s="116">
        <f t="shared" si="2403"/>
        <v>999</v>
      </c>
      <c r="EC1000" s="2" t="str">
        <f t="shared" si="2415"/>
        <v>Phase 3</v>
      </c>
      <c r="ED1000" s="2" t="str">
        <f t="shared" si="2416"/>
        <v>60' Wide</v>
      </c>
      <c r="EE1000" s="33" t="str">
        <f>EE1011</f>
        <v>GAAP</v>
      </c>
      <c r="EF1000" s="2" t="str">
        <f>EF1011</f>
        <v>Legal</v>
      </c>
    </row>
    <row r="1001" spans="2:136" x14ac:dyDescent="0.3">
      <c r="B1001" s="2" t="str">
        <f>Product!$L$2</f>
        <v>Phase 3</v>
      </c>
      <c r="C1001" s="2" t="str">
        <f>Product!$L$3</f>
        <v>75' Wide</v>
      </c>
      <c r="D1001" s="203">
        <f t="shared" si="2400"/>
        <v>-4759.3461725198249</v>
      </c>
      <c r="E1001" s="128">
        <f>SUMIFS(INDEX(Product!$B$2:$U$97, MATCH(E989, Product!$B$2:$B$97, 0), ), Product!$B$2:$U$2, $B1001, Product!$B$3:$U$3, $C1001)</f>
        <v>20</v>
      </c>
      <c r="F1001" s="203">
        <f t="shared" si="2412"/>
        <v>-237.96730862599125</v>
      </c>
      <c r="G1001" s="11">
        <f>SUM(H1001:DZ1001)</f>
        <v>-4759.3461725198249</v>
      </c>
      <c r="I1001" s="12">
        <f t="shared" si="2402"/>
        <v>0</v>
      </c>
      <c r="J1001" s="12">
        <f t="shared" si="2413"/>
        <v>0</v>
      </c>
      <c r="K1001" s="12">
        <f t="shared" si="2413"/>
        <v>0</v>
      </c>
      <c r="L1001" s="12">
        <f t="shared" si="2413"/>
        <v>0</v>
      </c>
      <c r="M1001" s="12">
        <f t="shared" si="2413"/>
        <v>0</v>
      </c>
      <c r="N1001" s="12">
        <f t="shared" si="2413"/>
        <v>0</v>
      </c>
      <c r="O1001" s="12">
        <f t="shared" si="2413"/>
        <v>0</v>
      </c>
      <c r="P1001" s="12">
        <f t="shared" si="2413"/>
        <v>0</v>
      </c>
      <c r="Q1001" s="12">
        <f t="shared" si="2413"/>
        <v>0</v>
      </c>
      <c r="R1001" s="12">
        <f t="shared" si="2413"/>
        <v>0</v>
      </c>
      <c r="S1001" s="12">
        <f t="shared" si="2413"/>
        <v>0</v>
      </c>
      <c r="T1001" s="12">
        <f t="shared" si="2413"/>
        <v>0</v>
      </c>
      <c r="U1001" s="12">
        <f t="shared" si="2413"/>
        <v>0</v>
      </c>
      <c r="V1001" s="12">
        <f t="shared" si="2413"/>
        <v>0</v>
      </c>
      <c r="W1001" s="12">
        <f t="shared" si="2413"/>
        <v>0</v>
      </c>
      <c r="X1001" s="12">
        <f t="shared" si="2413"/>
        <v>0</v>
      </c>
      <c r="Y1001" s="12">
        <f t="shared" si="2413"/>
        <v>0</v>
      </c>
      <c r="Z1001" s="12">
        <f t="shared" si="2413"/>
        <v>0</v>
      </c>
      <c r="AA1001" s="12">
        <f t="shared" si="2413"/>
        <v>0</v>
      </c>
      <c r="AB1001" s="12">
        <f t="shared" si="2413"/>
        <v>0</v>
      </c>
      <c r="AC1001" s="12">
        <f t="shared" si="2413"/>
        <v>0</v>
      </c>
      <c r="AD1001" s="12">
        <f t="shared" si="2413"/>
        <v>0</v>
      </c>
      <c r="AE1001" s="12">
        <f t="shared" si="2413"/>
        <v>0</v>
      </c>
      <c r="AF1001" s="12">
        <f t="shared" si="2413"/>
        <v>0</v>
      </c>
      <c r="AG1001" s="12">
        <f t="shared" si="2413"/>
        <v>0</v>
      </c>
      <c r="AH1001" s="12">
        <f t="shared" si="2413"/>
        <v>0</v>
      </c>
      <c r="AI1001" s="12">
        <f t="shared" si="2413"/>
        <v>0</v>
      </c>
      <c r="AJ1001" s="12">
        <f t="shared" si="2413"/>
        <v>0</v>
      </c>
      <c r="AK1001" s="12">
        <f t="shared" si="2413"/>
        <v>0</v>
      </c>
      <c r="AL1001" s="12">
        <f t="shared" si="2413"/>
        <v>0</v>
      </c>
      <c r="AM1001" s="12">
        <f t="shared" si="2413"/>
        <v>0</v>
      </c>
      <c r="AN1001" s="12">
        <f t="shared" si="2413"/>
        <v>0</v>
      </c>
      <c r="AO1001" s="12">
        <f t="shared" si="2413"/>
        <v>0</v>
      </c>
      <c r="AP1001" s="12">
        <f t="shared" si="2413"/>
        <v>0</v>
      </c>
      <c r="AQ1001" s="12">
        <f t="shared" si="2413"/>
        <v>0</v>
      </c>
      <c r="AR1001" s="12">
        <f t="shared" si="2413"/>
        <v>0</v>
      </c>
      <c r="AS1001" s="12">
        <f t="shared" si="2413"/>
        <v>0</v>
      </c>
      <c r="AT1001" s="12">
        <f t="shared" si="2413"/>
        <v>0</v>
      </c>
      <c r="AU1001" s="12">
        <f t="shared" si="2413"/>
        <v>-396.61218104331874</v>
      </c>
      <c r="AV1001" s="12">
        <f t="shared" si="2413"/>
        <v>-396.61218104331874</v>
      </c>
      <c r="AW1001" s="12">
        <f t="shared" si="2413"/>
        <v>-396.61218104331874</v>
      </c>
      <c r="AX1001" s="12">
        <f t="shared" si="2413"/>
        <v>-396.61218104331874</v>
      </c>
      <c r="AY1001" s="12">
        <f t="shared" si="2413"/>
        <v>-396.61218104331874</v>
      </c>
      <c r="AZ1001" s="12">
        <f t="shared" si="2413"/>
        <v>-396.61218104331874</v>
      </c>
      <c r="BA1001" s="12">
        <f t="shared" si="2413"/>
        <v>-396.61218104331874</v>
      </c>
      <c r="BB1001" s="12">
        <f t="shared" si="2413"/>
        <v>-396.61218104331874</v>
      </c>
      <c r="BC1001" s="12">
        <f t="shared" si="2413"/>
        <v>-396.61218104331874</v>
      </c>
      <c r="BD1001" s="12">
        <f t="shared" si="2413"/>
        <v>-396.61218104331874</v>
      </c>
      <c r="BE1001" s="12">
        <f t="shared" si="2413"/>
        <v>-396.61218104331874</v>
      </c>
      <c r="BF1001" s="12">
        <f t="shared" si="2413"/>
        <v>-396.61218104331874</v>
      </c>
      <c r="BG1001" s="12">
        <f t="shared" si="2413"/>
        <v>0</v>
      </c>
      <c r="BH1001" s="12">
        <f t="shared" si="2413"/>
        <v>0</v>
      </c>
      <c r="BI1001" s="12">
        <f t="shared" si="2413"/>
        <v>0</v>
      </c>
      <c r="BJ1001" s="12">
        <f t="shared" si="2413"/>
        <v>0</v>
      </c>
      <c r="BK1001" s="12">
        <f t="shared" si="2413"/>
        <v>0</v>
      </c>
      <c r="BL1001" s="12">
        <f t="shared" si="2413"/>
        <v>0</v>
      </c>
      <c r="BM1001" s="12">
        <f t="shared" si="2413"/>
        <v>0</v>
      </c>
      <c r="BN1001" s="12">
        <f t="shared" si="2413"/>
        <v>0</v>
      </c>
      <c r="BO1001" s="12">
        <f t="shared" si="2413"/>
        <v>0</v>
      </c>
      <c r="BP1001" s="12">
        <f t="shared" si="2413"/>
        <v>0</v>
      </c>
      <c r="BQ1001" s="12">
        <f t="shared" si="2413"/>
        <v>0</v>
      </c>
      <c r="BR1001" s="12">
        <f t="shared" si="2413"/>
        <v>0</v>
      </c>
      <c r="BS1001" s="12">
        <f t="shared" si="2413"/>
        <v>0</v>
      </c>
      <c r="BT1001" s="12">
        <f t="shared" si="2413"/>
        <v>0</v>
      </c>
      <c r="BU1001" s="12">
        <f t="shared" si="2413"/>
        <v>0</v>
      </c>
      <c r="BV1001" s="12">
        <f t="shared" si="2414"/>
        <v>0</v>
      </c>
      <c r="BW1001" s="12">
        <f t="shared" si="2414"/>
        <v>0</v>
      </c>
      <c r="BX1001" s="12">
        <f t="shared" si="2414"/>
        <v>0</v>
      </c>
      <c r="BY1001" s="12">
        <f t="shared" si="2414"/>
        <v>0</v>
      </c>
      <c r="BZ1001" s="12">
        <f t="shared" si="2414"/>
        <v>0</v>
      </c>
      <c r="CA1001" s="12">
        <f t="shared" si="2414"/>
        <v>0</v>
      </c>
      <c r="CB1001" s="12">
        <f t="shared" si="2414"/>
        <v>0</v>
      </c>
      <c r="CC1001" s="12">
        <f t="shared" si="2414"/>
        <v>0</v>
      </c>
      <c r="CD1001" s="12">
        <f t="shared" si="2414"/>
        <v>0</v>
      </c>
      <c r="CE1001" s="12">
        <f t="shared" si="2414"/>
        <v>0</v>
      </c>
      <c r="CF1001" s="12">
        <f t="shared" si="2414"/>
        <v>0</v>
      </c>
      <c r="CG1001" s="12">
        <f t="shared" si="2414"/>
        <v>0</v>
      </c>
      <c r="CH1001" s="12">
        <f t="shared" si="2414"/>
        <v>0</v>
      </c>
      <c r="CI1001" s="12">
        <f t="shared" si="2414"/>
        <v>0</v>
      </c>
      <c r="CJ1001" s="12">
        <f t="shared" si="2414"/>
        <v>0</v>
      </c>
      <c r="CK1001" s="12">
        <f t="shared" si="2414"/>
        <v>0</v>
      </c>
      <c r="CL1001" s="12">
        <f t="shared" si="2414"/>
        <v>0</v>
      </c>
      <c r="CM1001" s="12">
        <f t="shared" si="2414"/>
        <v>0</v>
      </c>
      <c r="CN1001" s="12">
        <f t="shared" si="2414"/>
        <v>0</v>
      </c>
      <c r="CO1001" s="12">
        <f t="shared" si="2414"/>
        <v>0</v>
      </c>
      <c r="CP1001" s="12">
        <f t="shared" si="2414"/>
        <v>0</v>
      </c>
      <c r="CQ1001" s="12">
        <f t="shared" si="2414"/>
        <v>0</v>
      </c>
      <c r="CR1001" s="12">
        <f t="shared" si="2414"/>
        <v>0</v>
      </c>
      <c r="CS1001" s="12">
        <f t="shared" si="2414"/>
        <v>0</v>
      </c>
      <c r="CT1001" s="12">
        <f t="shared" si="2414"/>
        <v>0</v>
      </c>
      <c r="CU1001" s="12">
        <f t="shared" si="2414"/>
        <v>0</v>
      </c>
      <c r="CV1001" s="12">
        <f t="shared" si="2414"/>
        <v>0</v>
      </c>
      <c r="CW1001" s="12">
        <f t="shared" si="2414"/>
        <v>0</v>
      </c>
      <c r="CX1001" s="12">
        <f t="shared" si="2414"/>
        <v>0</v>
      </c>
      <c r="CY1001" s="12">
        <f t="shared" si="2414"/>
        <v>0</v>
      </c>
      <c r="CZ1001" s="12">
        <f t="shared" si="2414"/>
        <v>0</v>
      </c>
      <c r="DA1001" s="12">
        <f t="shared" si="2414"/>
        <v>0</v>
      </c>
      <c r="DB1001" s="12">
        <f t="shared" si="2414"/>
        <v>0</v>
      </c>
      <c r="DC1001" s="12">
        <f t="shared" si="2414"/>
        <v>0</v>
      </c>
      <c r="DD1001" s="12">
        <f t="shared" si="2414"/>
        <v>0</v>
      </c>
      <c r="DE1001" s="12">
        <f t="shared" si="2414"/>
        <v>0</v>
      </c>
      <c r="DF1001" s="12">
        <f t="shared" si="2414"/>
        <v>0</v>
      </c>
      <c r="DG1001" s="12">
        <f t="shared" si="2414"/>
        <v>0</v>
      </c>
      <c r="DH1001" s="12">
        <f t="shared" si="2414"/>
        <v>0</v>
      </c>
      <c r="DI1001" s="12">
        <f t="shared" si="2414"/>
        <v>0</v>
      </c>
      <c r="DJ1001" s="12">
        <f t="shared" si="2414"/>
        <v>0</v>
      </c>
      <c r="DK1001" s="12">
        <f t="shared" si="2414"/>
        <v>0</v>
      </c>
      <c r="DL1001" s="12">
        <f t="shared" si="2414"/>
        <v>0</v>
      </c>
      <c r="DM1001" s="12">
        <f t="shared" si="2414"/>
        <v>0</v>
      </c>
      <c r="DN1001" s="12">
        <f t="shared" si="2414"/>
        <v>0</v>
      </c>
      <c r="DO1001" s="12">
        <f t="shared" si="2414"/>
        <v>0</v>
      </c>
      <c r="DP1001" s="12">
        <f t="shared" si="2414"/>
        <v>0</v>
      </c>
      <c r="DQ1001" s="12">
        <f t="shared" si="2414"/>
        <v>0</v>
      </c>
      <c r="DR1001" s="12">
        <f t="shared" si="2414"/>
        <v>0</v>
      </c>
      <c r="DS1001" s="12">
        <f t="shared" si="2414"/>
        <v>0</v>
      </c>
      <c r="DT1001" s="12">
        <f t="shared" si="2414"/>
        <v>0</v>
      </c>
      <c r="DU1001" s="12">
        <f t="shared" si="2414"/>
        <v>0</v>
      </c>
      <c r="DV1001" s="12">
        <f t="shared" si="2414"/>
        <v>0</v>
      </c>
      <c r="DW1001" s="12">
        <f t="shared" si="2414"/>
        <v>0</v>
      </c>
      <c r="DX1001" s="12">
        <f t="shared" si="2414"/>
        <v>0</v>
      </c>
      <c r="DY1001" s="12">
        <f t="shared" si="2414"/>
        <v>0</v>
      </c>
      <c r="EB1001" s="116">
        <f t="shared" si="2403"/>
        <v>1000</v>
      </c>
      <c r="EC1001" s="2" t="str">
        <f t="shared" si="2415"/>
        <v>Phase 3</v>
      </c>
      <c r="ED1001" s="2" t="str">
        <f t="shared" si="2416"/>
        <v>75' Wide</v>
      </c>
      <c r="EE1001" s="33" t="str">
        <f>EE1011</f>
        <v>GAAP</v>
      </c>
      <c r="EF1001" s="2" t="str">
        <f>EF1011</f>
        <v>Legal</v>
      </c>
    </row>
    <row r="1002" spans="2:136" x14ac:dyDescent="0.3">
      <c r="D1002" s="203"/>
      <c r="E1002" s="128"/>
      <c r="F1002" s="203"/>
      <c r="G1002" s="13"/>
      <c r="I1002" s="12"/>
      <c r="J1002" s="12"/>
      <c r="K1002" s="12"/>
      <c r="L1002" s="12"/>
      <c r="M1002" s="12"/>
      <c r="N1002" s="12"/>
      <c r="O1002" s="12"/>
      <c r="P1002" s="12"/>
      <c r="Q1002" s="12"/>
      <c r="R1002" s="12"/>
      <c r="S1002" s="12"/>
      <c r="T1002" s="12"/>
      <c r="U1002" s="12"/>
      <c r="V1002" s="12"/>
      <c r="W1002" s="12"/>
      <c r="X1002" s="12"/>
      <c r="Y1002" s="12"/>
      <c r="Z1002" s="12"/>
      <c r="AA1002" s="12"/>
      <c r="AB1002" s="12"/>
      <c r="AC1002" s="12"/>
      <c r="AD1002" s="12"/>
      <c r="AE1002" s="12"/>
      <c r="AF1002" s="12"/>
      <c r="AG1002" s="12"/>
      <c r="AH1002" s="12"/>
      <c r="AI1002" s="12"/>
      <c r="AJ1002" s="12"/>
      <c r="AK1002" s="12"/>
      <c r="AL1002" s="12"/>
      <c r="AM1002" s="12"/>
      <c r="AN1002" s="12"/>
      <c r="AO1002" s="12"/>
      <c r="AP1002" s="12"/>
      <c r="AQ1002" s="12"/>
      <c r="AR1002" s="12"/>
      <c r="AS1002" s="12"/>
      <c r="AT1002" s="12"/>
      <c r="AU1002" s="12"/>
      <c r="AV1002" s="12"/>
      <c r="AW1002" s="12"/>
      <c r="AX1002" s="12"/>
      <c r="AY1002" s="12"/>
      <c r="AZ1002" s="12"/>
      <c r="BA1002" s="12"/>
      <c r="BB1002" s="12"/>
      <c r="BC1002" s="12"/>
      <c r="BD1002" s="12"/>
      <c r="BE1002" s="12"/>
      <c r="BF1002" s="12"/>
      <c r="BG1002" s="12"/>
      <c r="BH1002" s="12"/>
      <c r="BI1002" s="12"/>
      <c r="BJ1002" s="12"/>
      <c r="BK1002" s="12"/>
      <c r="BL1002" s="12"/>
      <c r="BM1002" s="12"/>
      <c r="BN1002" s="12"/>
      <c r="BO1002" s="12"/>
      <c r="BP1002" s="12"/>
      <c r="BQ1002" s="12"/>
      <c r="BR1002" s="12"/>
      <c r="BS1002" s="12"/>
      <c r="BT1002" s="12"/>
      <c r="BU1002" s="12"/>
      <c r="BV1002" s="12"/>
      <c r="BW1002" s="12"/>
      <c r="BX1002" s="12"/>
      <c r="BY1002" s="12"/>
      <c r="BZ1002" s="12"/>
      <c r="CA1002" s="12"/>
      <c r="CB1002" s="12"/>
      <c r="CC1002" s="12"/>
      <c r="CD1002" s="12"/>
      <c r="CE1002" s="12"/>
      <c r="CF1002" s="12"/>
      <c r="CG1002" s="12"/>
      <c r="CH1002" s="12"/>
      <c r="CI1002" s="12"/>
      <c r="CJ1002" s="12"/>
      <c r="CK1002" s="12"/>
      <c r="CL1002" s="12"/>
      <c r="CM1002" s="12"/>
      <c r="CN1002" s="12"/>
      <c r="CO1002" s="12"/>
      <c r="CP1002" s="12"/>
      <c r="CQ1002" s="12"/>
      <c r="CR1002" s="12"/>
      <c r="CS1002" s="12"/>
      <c r="CT1002" s="12"/>
      <c r="CU1002" s="12"/>
      <c r="CV1002" s="12"/>
      <c r="CW1002" s="12"/>
      <c r="CX1002" s="12"/>
      <c r="CY1002" s="12"/>
      <c r="CZ1002" s="12"/>
      <c r="DA1002" s="12"/>
      <c r="DB1002" s="12"/>
      <c r="DC1002" s="12"/>
      <c r="DD1002" s="12"/>
      <c r="DE1002" s="12"/>
      <c r="DF1002" s="12"/>
      <c r="DG1002" s="12"/>
      <c r="DH1002" s="12"/>
      <c r="DI1002" s="12"/>
      <c r="DJ1002" s="12"/>
      <c r="DK1002" s="12"/>
      <c r="DL1002" s="12"/>
      <c r="DM1002" s="12"/>
      <c r="DN1002" s="12"/>
      <c r="DO1002" s="12"/>
      <c r="DP1002" s="12"/>
      <c r="DQ1002" s="12"/>
      <c r="DR1002" s="12"/>
      <c r="DS1002" s="12"/>
      <c r="DT1002" s="12"/>
      <c r="DU1002" s="12"/>
      <c r="DV1002" s="12"/>
      <c r="DW1002" s="12"/>
      <c r="DX1002" s="12"/>
      <c r="DY1002" s="12"/>
      <c r="EE1002" s="33"/>
    </row>
    <row r="1003" spans="2:136" x14ac:dyDescent="0.3">
      <c r="B1003" s="2" t="str">
        <f>Product!$M$2</f>
        <v>Phase 4</v>
      </c>
      <c r="C1003" s="2" t="str">
        <f>Product!$M$3</f>
        <v>50' Wide</v>
      </c>
      <c r="D1003" s="203">
        <f t="shared" si="2400"/>
        <v>-5142.5797054539571</v>
      </c>
      <c r="E1003" s="128">
        <f>SUMIFS(INDEX(Product!$B$2:$U$97, MATCH(E989, Product!$B$2:$B$97, 0), ), Product!$B$2:$U$2, $B1003, Product!$B$3:$U$3, $C1003)</f>
        <v>30</v>
      </c>
      <c r="F1003" s="203">
        <f t="shared" ref="F1003:F1005" si="2417">D1003/E1003</f>
        <v>-171.41932351513191</v>
      </c>
      <c r="G1003" s="11">
        <f>SUM(H1003:DZ1003)</f>
        <v>-5142.579705453958</v>
      </c>
      <c r="I1003" s="12">
        <f t="shared" si="2402"/>
        <v>0</v>
      </c>
      <c r="J1003" s="12">
        <f t="shared" ref="J1003:BU1005" si="2418">J175*$F1003</f>
        <v>0</v>
      </c>
      <c r="K1003" s="12">
        <f t="shared" si="2418"/>
        <v>0</v>
      </c>
      <c r="L1003" s="12">
        <f t="shared" si="2418"/>
        <v>0</v>
      </c>
      <c r="M1003" s="12">
        <f t="shared" si="2418"/>
        <v>0</v>
      </c>
      <c r="N1003" s="12">
        <f t="shared" si="2418"/>
        <v>0</v>
      </c>
      <c r="O1003" s="12">
        <f t="shared" si="2418"/>
        <v>0</v>
      </c>
      <c r="P1003" s="12">
        <f t="shared" si="2418"/>
        <v>0</v>
      </c>
      <c r="Q1003" s="12">
        <f t="shared" si="2418"/>
        <v>0</v>
      </c>
      <c r="R1003" s="12">
        <f t="shared" si="2418"/>
        <v>0</v>
      </c>
      <c r="S1003" s="12">
        <f t="shared" si="2418"/>
        <v>0</v>
      </c>
      <c r="T1003" s="12">
        <f t="shared" si="2418"/>
        <v>0</v>
      </c>
      <c r="U1003" s="12">
        <f t="shared" si="2418"/>
        <v>0</v>
      </c>
      <c r="V1003" s="12">
        <f t="shared" si="2418"/>
        <v>0</v>
      </c>
      <c r="W1003" s="12">
        <f t="shared" si="2418"/>
        <v>0</v>
      </c>
      <c r="X1003" s="12">
        <f t="shared" si="2418"/>
        <v>0</v>
      </c>
      <c r="Y1003" s="12">
        <f t="shared" si="2418"/>
        <v>0</v>
      </c>
      <c r="Z1003" s="12">
        <f t="shared" si="2418"/>
        <v>0</v>
      </c>
      <c r="AA1003" s="12">
        <f t="shared" si="2418"/>
        <v>0</v>
      </c>
      <c r="AB1003" s="12">
        <f t="shared" si="2418"/>
        <v>0</v>
      </c>
      <c r="AC1003" s="12">
        <f t="shared" si="2418"/>
        <v>0</v>
      </c>
      <c r="AD1003" s="12">
        <f t="shared" si="2418"/>
        <v>0</v>
      </c>
      <c r="AE1003" s="12">
        <f t="shared" si="2418"/>
        <v>0</v>
      </c>
      <c r="AF1003" s="12">
        <f t="shared" si="2418"/>
        <v>0</v>
      </c>
      <c r="AG1003" s="12">
        <f t="shared" si="2418"/>
        <v>0</v>
      </c>
      <c r="AH1003" s="12">
        <f t="shared" si="2418"/>
        <v>0</v>
      </c>
      <c r="AI1003" s="12">
        <f t="shared" si="2418"/>
        <v>0</v>
      </c>
      <c r="AJ1003" s="12">
        <f t="shared" si="2418"/>
        <v>0</v>
      </c>
      <c r="AK1003" s="12">
        <f t="shared" si="2418"/>
        <v>0</v>
      </c>
      <c r="AL1003" s="12">
        <f t="shared" si="2418"/>
        <v>0</v>
      </c>
      <c r="AM1003" s="12">
        <f t="shared" si="2418"/>
        <v>0</v>
      </c>
      <c r="AN1003" s="12">
        <f t="shared" si="2418"/>
        <v>0</v>
      </c>
      <c r="AO1003" s="12">
        <f t="shared" si="2418"/>
        <v>0</v>
      </c>
      <c r="AP1003" s="12">
        <f t="shared" si="2418"/>
        <v>0</v>
      </c>
      <c r="AQ1003" s="12">
        <f t="shared" si="2418"/>
        <v>0</v>
      </c>
      <c r="AR1003" s="12">
        <f t="shared" si="2418"/>
        <v>0</v>
      </c>
      <c r="AS1003" s="12">
        <f t="shared" si="2418"/>
        <v>0</v>
      </c>
      <c r="AT1003" s="12">
        <f t="shared" si="2418"/>
        <v>0</v>
      </c>
      <c r="AU1003" s="12">
        <f t="shared" si="2418"/>
        <v>0</v>
      </c>
      <c r="AV1003" s="12">
        <f t="shared" si="2418"/>
        <v>0</v>
      </c>
      <c r="AW1003" s="12">
        <f t="shared" si="2418"/>
        <v>0</v>
      </c>
      <c r="AX1003" s="12">
        <f t="shared" si="2418"/>
        <v>0</v>
      </c>
      <c r="AY1003" s="12">
        <f t="shared" si="2418"/>
        <v>0</v>
      </c>
      <c r="AZ1003" s="12">
        <f t="shared" si="2418"/>
        <v>0</v>
      </c>
      <c r="BA1003" s="12">
        <f t="shared" si="2418"/>
        <v>0</v>
      </c>
      <c r="BB1003" s="12">
        <f t="shared" si="2418"/>
        <v>0</v>
      </c>
      <c r="BC1003" s="12">
        <f t="shared" si="2418"/>
        <v>0</v>
      </c>
      <c r="BD1003" s="12">
        <f t="shared" si="2418"/>
        <v>0</v>
      </c>
      <c r="BE1003" s="12">
        <f t="shared" si="2418"/>
        <v>0</v>
      </c>
      <c r="BF1003" s="12">
        <f t="shared" si="2418"/>
        <v>0</v>
      </c>
      <c r="BG1003" s="12">
        <f t="shared" si="2418"/>
        <v>-428.5483087878298</v>
      </c>
      <c r="BH1003" s="12">
        <f t="shared" si="2418"/>
        <v>-428.5483087878298</v>
      </c>
      <c r="BI1003" s="12">
        <f t="shared" si="2418"/>
        <v>-428.5483087878298</v>
      </c>
      <c r="BJ1003" s="12">
        <f t="shared" si="2418"/>
        <v>-428.5483087878298</v>
      </c>
      <c r="BK1003" s="12">
        <f t="shared" si="2418"/>
        <v>-428.5483087878298</v>
      </c>
      <c r="BL1003" s="12">
        <f t="shared" si="2418"/>
        <v>-428.5483087878298</v>
      </c>
      <c r="BM1003" s="12">
        <f t="shared" si="2418"/>
        <v>-428.5483087878298</v>
      </c>
      <c r="BN1003" s="12">
        <f t="shared" si="2418"/>
        <v>-428.5483087878298</v>
      </c>
      <c r="BO1003" s="12">
        <f t="shared" si="2418"/>
        <v>-428.5483087878298</v>
      </c>
      <c r="BP1003" s="12">
        <f t="shared" si="2418"/>
        <v>-428.5483087878298</v>
      </c>
      <c r="BQ1003" s="12">
        <f t="shared" si="2418"/>
        <v>-428.5483087878298</v>
      </c>
      <c r="BR1003" s="12">
        <f t="shared" si="2418"/>
        <v>-428.5483087878298</v>
      </c>
      <c r="BS1003" s="12">
        <f t="shared" si="2418"/>
        <v>0</v>
      </c>
      <c r="BT1003" s="12">
        <f t="shared" si="2418"/>
        <v>0</v>
      </c>
      <c r="BU1003" s="12">
        <f t="shared" si="2418"/>
        <v>0</v>
      </c>
      <c r="BV1003" s="12">
        <f t="shared" ref="BV1003:DY1005" si="2419">BV175*$F1003</f>
        <v>0</v>
      </c>
      <c r="BW1003" s="12">
        <f t="shared" si="2419"/>
        <v>0</v>
      </c>
      <c r="BX1003" s="12">
        <f t="shared" si="2419"/>
        <v>0</v>
      </c>
      <c r="BY1003" s="12">
        <f t="shared" si="2419"/>
        <v>0</v>
      </c>
      <c r="BZ1003" s="12">
        <f t="shared" si="2419"/>
        <v>0</v>
      </c>
      <c r="CA1003" s="12">
        <f t="shared" si="2419"/>
        <v>0</v>
      </c>
      <c r="CB1003" s="12">
        <f t="shared" si="2419"/>
        <v>0</v>
      </c>
      <c r="CC1003" s="12">
        <f t="shared" si="2419"/>
        <v>0</v>
      </c>
      <c r="CD1003" s="12">
        <f t="shared" si="2419"/>
        <v>0</v>
      </c>
      <c r="CE1003" s="12">
        <f t="shared" si="2419"/>
        <v>0</v>
      </c>
      <c r="CF1003" s="12">
        <f t="shared" si="2419"/>
        <v>0</v>
      </c>
      <c r="CG1003" s="12">
        <f t="shared" si="2419"/>
        <v>0</v>
      </c>
      <c r="CH1003" s="12">
        <f t="shared" si="2419"/>
        <v>0</v>
      </c>
      <c r="CI1003" s="12">
        <f t="shared" si="2419"/>
        <v>0</v>
      </c>
      <c r="CJ1003" s="12">
        <f t="shared" si="2419"/>
        <v>0</v>
      </c>
      <c r="CK1003" s="12">
        <f t="shared" si="2419"/>
        <v>0</v>
      </c>
      <c r="CL1003" s="12">
        <f t="shared" si="2419"/>
        <v>0</v>
      </c>
      <c r="CM1003" s="12">
        <f t="shared" si="2419"/>
        <v>0</v>
      </c>
      <c r="CN1003" s="12">
        <f t="shared" si="2419"/>
        <v>0</v>
      </c>
      <c r="CO1003" s="12">
        <f t="shared" si="2419"/>
        <v>0</v>
      </c>
      <c r="CP1003" s="12">
        <f t="shared" si="2419"/>
        <v>0</v>
      </c>
      <c r="CQ1003" s="12">
        <f t="shared" si="2419"/>
        <v>0</v>
      </c>
      <c r="CR1003" s="12">
        <f t="shared" si="2419"/>
        <v>0</v>
      </c>
      <c r="CS1003" s="12">
        <f t="shared" si="2419"/>
        <v>0</v>
      </c>
      <c r="CT1003" s="12">
        <f t="shared" si="2419"/>
        <v>0</v>
      </c>
      <c r="CU1003" s="12">
        <f t="shared" si="2419"/>
        <v>0</v>
      </c>
      <c r="CV1003" s="12">
        <f t="shared" si="2419"/>
        <v>0</v>
      </c>
      <c r="CW1003" s="12">
        <f t="shared" si="2419"/>
        <v>0</v>
      </c>
      <c r="CX1003" s="12">
        <f t="shared" si="2419"/>
        <v>0</v>
      </c>
      <c r="CY1003" s="12">
        <f t="shared" si="2419"/>
        <v>0</v>
      </c>
      <c r="CZ1003" s="12">
        <f t="shared" si="2419"/>
        <v>0</v>
      </c>
      <c r="DA1003" s="12">
        <f t="shared" si="2419"/>
        <v>0</v>
      </c>
      <c r="DB1003" s="12">
        <f t="shared" si="2419"/>
        <v>0</v>
      </c>
      <c r="DC1003" s="12">
        <f t="shared" si="2419"/>
        <v>0</v>
      </c>
      <c r="DD1003" s="12">
        <f t="shared" si="2419"/>
        <v>0</v>
      </c>
      <c r="DE1003" s="12">
        <f t="shared" si="2419"/>
        <v>0</v>
      </c>
      <c r="DF1003" s="12">
        <f t="shared" si="2419"/>
        <v>0</v>
      </c>
      <c r="DG1003" s="12">
        <f t="shared" si="2419"/>
        <v>0</v>
      </c>
      <c r="DH1003" s="12">
        <f t="shared" si="2419"/>
        <v>0</v>
      </c>
      <c r="DI1003" s="12">
        <f t="shared" si="2419"/>
        <v>0</v>
      </c>
      <c r="DJ1003" s="12">
        <f t="shared" si="2419"/>
        <v>0</v>
      </c>
      <c r="DK1003" s="12">
        <f t="shared" si="2419"/>
        <v>0</v>
      </c>
      <c r="DL1003" s="12">
        <f t="shared" si="2419"/>
        <v>0</v>
      </c>
      <c r="DM1003" s="12">
        <f t="shared" si="2419"/>
        <v>0</v>
      </c>
      <c r="DN1003" s="12">
        <f t="shared" si="2419"/>
        <v>0</v>
      </c>
      <c r="DO1003" s="12">
        <f t="shared" si="2419"/>
        <v>0</v>
      </c>
      <c r="DP1003" s="12">
        <f t="shared" si="2419"/>
        <v>0</v>
      </c>
      <c r="DQ1003" s="12">
        <f t="shared" si="2419"/>
        <v>0</v>
      </c>
      <c r="DR1003" s="12">
        <f t="shared" si="2419"/>
        <v>0</v>
      </c>
      <c r="DS1003" s="12">
        <f t="shared" si="2419"/>
        <v>0</v>
      </c>
      <c r="DT1003" s="12">
        <f t="shared" si="2419"/>
        <v>0</v>
      </c>
      <c r="DU1003" s="12">
        <f t="shared" si="2419"/>
        <v>0</v>
      </c>
      <c r="DV1003" s="12">
        <f t="shared" si="2419"/>
        <v>0</v>
      </c>
      <c r="DW1003" s="12">
        <f t="shared" si="2419"/>
        <v>0</v>
      </c>
      <c r="DX1003" s="12">
        <f t="shared" si="2419"/>
        <v>0</v>
      </c>
      <c r="DY1003" s="12">
        <f t="shared" si="2419"/>
        <v>0</v>
      </c>
      <c r="EB1003" s="116">
        <f t="shared" si="2403"/>
        <v>1002</v>
      </c>
      <c r="EC1003" s="2" t="str">
        <f t="shared" ref="EC1003:EC1005" si="2420">B1003</f>
        <v>Phase 4</v>
      </c>
      <c r="ED1003" s="2" t="str">
        <f t="shared" ref="ED1003:ED1005" si="2421">C1003</f>
        <v>50' Wide</v>
      </c>
      <c r="EE1003" s="33" t="str">
        <f>EE1011</f>
        <v>GAAP</v>
      </c>
      <c r="EF1003" s="2" t="str">
        <f>EF1011</f>
        <v>Legal</v>
      </c>
    </row>
    <row r="1004" spans="2:136" x14ac:dyDescent="0.3">
      <c r="B1004" s="2" t="str">
        <f>Product!$N$2</f>
        <v>Phase 4</v>
      </c>
      <c r="C1004" s="2" t="str">
        <f>Product!$N$3</f>
        <v>60' Wide</v>
      </c>
      <c r="D1004" s="203">
        <f t="shared" si="2400"/>
        <v>-6098.074122026218</v>
      </c>
      <c r="E1004" s="128">
        <f>SUMIFS(INDEX(Product!$B$2:$U$97, MATCH(E989, Product!$B$2:$B$97, 0), ), Product!$B$2:$U$2, $B1004, Product!$B$3:$U$3, $C1004)</f>
        <v>30</v>
      </c>
      <c r="F1004" s="203">
        <f t="shared" si="2417"/>
        <v>-203.26913740087394</v>
      </c>
      <c r="G1004" s="11">
        <f>SUM(H1004:DZ1004)</f>
        <v>-6098.0741220262198</v>
      </c>
      <c r="I1004" s="12">
        <f t="shared" si="2402"/>
        <v>0</v>
      </c>
      <c r="J1004" s="12">
        <f t="shared" si="2418"/>
        <v>0</v>
      </c>
      <c r="K1004" s="12">
        <f t="shared" si="2418"/>
        <v>0</v>
      </c>
      <c r="L1004" s="12">
        <f t="shared" si="2418"/>
        <v>0</v>
      </c>
      <c r="M1004" s="12">
        <f t="shared" si="2418"/>
        <v>0</v>
      </c>
      <c r="N1004" s="12">
        <f t="shared" si="2418"/>
        <v>0</v>
      </c>
      <c r="O1004" s="12">
        <f t="shared" si="2418"/>
        <v>0</v>
      </c>
      <c r="P1004" s="12">
        <f t="shared" si="2418"/>
        <v>0</v>
      </c>
      <c r="Q1004" s="12">
        <f t="shared" si="2418"/>
        <v>0</v>
      </c>
      <c r="R1004" s="12">
        <f t="shared" si="2418"/>
        <v>0</v>
      </c>
      <c r="S1004" s="12">
        <f t="shared" si="2418"/>
        <v>0</v>
      </c>
      <c r="T1004" s="12">
        <f t="shared" si="2418"/>
        <v>0</v>
      </c>
      <c r="U1004" s="12">
        <f t="shared" si="2418"/>
        <v>0</v>
      </c>
      <c r="V1004" s="12">
        <f t="shared" si="2418"/>
        <v>0</v>
      </c>
      <c r="W1004" s="12">
        <f t="shared" si="2418"/>
        <v>0</v>
      </c>
      <c r="X1004" s="12">
        <f t="shared" si="2418"/>
        <v>0</v>
      </c>
      <c r="Y1004" s="12">
        <f t="shared" si="2418"/>
        <v>0</v>
      </c>
      <c r="Z1004" s="12">
        <f t="shared" si="2418"/>
        <v>0</v>
      </c>
      <c r="AA1004" s="12">
        <f t="shared" si="2418"/>
        <v>0</v>
      </c>
      <c r="AB1004" s="12">
        <f t="shared" si="2418"/>
        <v>0</v>
      </c>
      <c r="AC1004" s="12">
        <f t="shared" si="2418"/>
        <v>0</v>
      </c>
      <c r="AD1004" s="12">
        <f t="shared" si="2418"/>
        <v>0</v>
      </c>
      <c r="AE1004" s="12">
        <f t="shared" si="2418"/>
        <v>0</v>
      </c>
      <c r="AF1004" s="12">
        <f t="shared" si="2418"/>
        <v>0</v>
      </c>
      <c r="AG1004" s="12">
        <f t="shared" si="2418"/>
        <v>0</v>
      </c>
      <c r="AH1004" s="12">
        <f t="shared" si="2418"/>
        <v>0</v>
      </c>
      <c r="AI1004" s="12">
        <f t="shared" si="2418"/>
        <v>0</v>
      </c>
      <c r="AJ1004" s="12">
        <f t="shared" si="2418"/>
        <v>0</v>
      </c>
      <c r="AK1004" s="12">
        <f t="shared" si="2418"/>
        <v>0</v>
      </c>
      <c r="AL1004" s="12">
        <f t="shared" si="2418"/>
        <v>0</v>
      </c>
      <c r="AM1004" s="12">
        <f t="shared" si="2418"/>
        <v>0</v>
      </c>
      <c r="AN1004" s="12">
        <f t="shared" si="2418"/>
        <v>0</v>
      </c>
      <c r="AO1004" s="12">
        <f t="shared" si="2418"/>
        <v>0</v>
      </c>
      <c r="AP1004" s="12">
        <f t="shared" si="2418"/>
        <v>0</v>
      </c>
      <c r="AQ1004" s="12">
        <f t="shared" si="2418"/>
        <v>0</v>
      </c>
      <c r="AR1004" s="12">
        <f t="shared" si="2418"/>
        <v>0</v>
      </c>
      <c r="AS1004" s="12">
        <f t="shared" si="2418"/>
        <v>0</v>
      </c>
      <c r="AT1004" s="12">
        <f t="shared" si="2418"/>
        <v>0</v>
      </c>
      <c r="AU1004" s="12">
        <f t="shared" si="2418"/>
        <v>0</v>
      </c>
      <c r="AV1004" s="12">
        <f t="shared" si="2418"/>
        <v>0</v>
      </c>
      <c r="AW1004" s="12">
        <f t="shared" si="2418"/>
        <v>0</v>
      </c>
      <c r="AX1004" s="12">
        <f t="shared" si="2418"/>
        <v>0</v>
      </c>
      <c r="AY1004" s="12">
        <f t="shared" si="2418"/>
        <v>0</v>
      </c>
      <c r="AZ1004" s="12">
        <f t="shared" si="2418"/>
        <v>0</v>
      </c>
      <c r="BA1004" s="12">
        <f t="shared" si="2418"/>
        <v>0</v>
      </c>
      <c r="BB1004" s="12">
        <f t="shared" si="2418"/>
        <v>0</v>
      </c>
      <c r="BC1004" s="12">
        <f t="shared" si="2418"/>
        <v>0</v>
      </c>
      <c r="BD1004" s="12">
        <f t="shared" si="2418"/>
        <v>0</v>
      </c>
      <c r="BE1004" s="12">
        <f t="shared" si="2418"/>
        <v>0</v>
      </c>
      <c r="BF1004" s="12">
        <f t="shared" si="2418"/>
        <v>0</v>
      </c>
      <c r="BG1004" s="12">
        <f t="shared" si="2418"/>
        <v>-508.17284350218483</v>
      </c>
      <c r="BH1004" s="12">
        <f t="shared" si="2418"/>
        <v>-508.17284350218483</v>
      </c>
      <c r="BI1004" s="12">
        <f t="shared" si="2418"/>
        <v>-508.17284350218483</v>
      </c>
      <c r="BJ1004" s="12">
        <f t="shared" si="2418"/>
        <v>-508.17284350218483</v>
      </c>
      <c r="BK1004" s="12">
        <f t="shared" si="2418"/>
        <v>-508.17284350218483</v>
      </c>
      <c r="BL1004" s="12">
        <f t="shared" si="2418"/>
        <v>-508.17284350218483</v>
      </c>
      <c r="BM1004" s="12">
        <f t="shared" si="2418"/>
        <v>-508.17284350218483</v>
      </c>
      <c r="BN1004" s="12">
        <f t="shared" si="2418"/>
        <v>-508.17284350218483</v>
      </c>
      <c r="BO1004" s="12">
        <f t="shared" si="2418"/>
        <v>-508.17284350218483</v>
      </c>
      <c r="BP1004" s="12">
        <f t="shared" si="2418"/>
        <v>-508.17284350218483</v>
      </c>
      <c r="BQ1004" s="12">
        <f t="shared" si="2418"/>
        <v>-508.17284350218483</v>
      </c>
      <c r="BR1004" s="12">
        <f t="shared" si="2418"/>
        <v>-508.17284350218483</v>
      </c>
      <c r="BS1004" s="12">
        <f t="shared" si="2418"/>
        <v>0</v>
      </c>
      <c r="BT1004" s="12">
        <f t="shared" si="2418"/>
        <v>0</v>
      </c>
      <c r="BU1004" s="12">
        <f t="shared" si="2418"/>
        <v>0</v>
      </c>
      <c r="BV1004" s="12">
        <f t="shared" si="2419"/>
        <v>0</v>
      </c>
      <c r="BW1004" s="12">
        <f t="shared" si="2419"/>
        <v>0</v>
      </c>
      <c r="BX1004" s="12">
        <f t="shared" si="2419"/>
        <v>0</v>
      </c>
      <c r="BY1004" s="12">
        <f t="shared" si="2419"/>
        <v>0</v>
      </c>
      <c r="BZ1004" s="12">
        <f t="shared" si="2419"/>
        <v>0</v>
      </c>
      <c r="CA1004" s="12">
        <f t="shared" si="2419"/>
        <v>0</v>
      </c>
      <c r="CB1004" s="12">
        <f t="shared" si="2419"/>
        <v>0</v>
      </c>
      <c r="CC1004" s="12">
        <f t="shared" si="2419"/>
        <v>0</v>
      </c>
      <c r="CD1004" s="12">
        <f t="shared" si="2419"/>
        <v>0</v>
      </c>
      <c r="CE1004" s="12">
        <f t="shared" si="2419"/>
        <v>0</v>
      </c>
      <c r="CF1004" s="12">
        <f t="shared" si="2419"/>
        <v>0</v>
      </c>
      <c r="CG1004" s="12">
        <f t="shared" si="2419"/>
        <v>0</v>
      </c>
      <c r="CH1004" s="12">
        <f t="shared" si="2419"/>
        <v>0</v>
      </c>
      <c r="CI1004" s="12">
        <f t="shared" si="2419"/>
        <v>0</v>
      </c>
      <c r="CJ1004" s="12">
        <f t="shared" si="2419"/>
        <v>0</v>
      </c>
      <c r="CK1004" s="12">
        <f t="shared" si="2419"/>
        <v>0</v>
      </c>
      <c r="CL1004" s="12">
        <f t="shared" si="2419"/>
        <v>0</v>
      </c>
      <c r="CM1004" s="12">
        <f t="shared" si="2419"/>
        <v>0</v>
      </c>
      <c r="CN1004" s="12">
        <f t="shared" si="2419"/>
        <v>0</v>
      </c>
      <c r="CO1004" s="12">
        <f t="shared" si="2419"/>
        <v>0</v>
      </c>
      <c r="CP1004" s="12">
        <f t="shared" si="2419"/>
        <v>0</v>
      </c>
      <c r="CQ1004" s="12">
        <f t="shared" si="2419"/>
        <v>0</v>
      </c>
      <c r="CR1004" s="12">
        <f t="shared" si="2419"/>
        <v>0</v>
      </c>
      <c r="CS1004" s="12">
        <f t="shared" si="2419"/>
        <v>0</v>
      </c>
      <c r="CT1004" s="12">
        <f t="shared" si="2419"/>
        <v>0</v>
      </c>
      <c r="CU1004" s="12">
        <f t="shared" si="2419"/>
        <v>0</v>
      </c>
      <c r="CV1004" s="12">
        <f t="shared" si="2419"/>
        <v>0</v>
      </c>
      <c r="CW1004" s="12">
        <f t="shared" si="2419"/>
        <v>0</v>
      </c>
      <c r="CX1004" s="12">
        <f t="shared" si="2419"/>
        <v>0</v>
      </c>
      <c r="CY1004" s="12">
        <f t="shared" si="2419"/>
        <v>0</v>
      </c>
      <c r="CZ1004" s="12">
        <f t="shared" si="2419"/>
        <v>0</v>
      </c>
      <c r="DA1004" s="12">
        <f t="shared" si="2419"/>
        <v>0</v>
      </c>
      <c r="DB1004" s="12">
        <f t="shared" si="2419"/>
        <v>0</v>
      </c>
      <c r="DC1004" s="12">
        <f t="shared" si="2419"/>
        <v>0</v>
      </c>
      <c r="DD1004" s="12">
        <f t="shared" si="2419"/>
        <v>0</v>
      </c>
      <c r="DE1004" s="12">
        <f t="shared" si="2419"/>
        <v>0</v>
      </c>
      <c r="DF1004" s="12">
        <f t="shared" si="2419"/>
        <v>0</v>
      </c>
      <c r="DG1004" s="12">
        <f t="shared" si="2419"/>
        <v>0</v>
      </c>
      <c r="DH1004" s="12">
        <f t="shared" si="2419"/>
        <v>0</v>
      </c>
      <c r="DI1004" s="12">
        <f t="shared" si="2419"/>
        <v>0</v>
      </c>
      <c r="DJ1004" s="12">
        <f t="shared" si="2419"/>
        <v>0</v>
      </c>
      <c r="DK1004" s="12">
        <f t="shared" si="2419"/>
        <v>0</v>
      </c>
      <c r="DL1004" s="12">
        <f t="shared" si="2419"/>
        <v>0</v>
      </c>
      <c r="DM1004" s="12">
        <f t="shared" si="2419"/>
        <v>0</v>
      </c>
      <c r="DN1004" s="12">
        <f t="shared" si="2419"/>
        <v>0</v>
      </c>
      <c r="DO1004" s="12">
        <f t="shared" si="2419"/>
        <v>0</v>
      </c>
      <c r="DP1004" s="12">
        <f t="shared" si="2419"/>
        <v>0</v>
      </c>
      <c r="DQ1004" s="12">
        <f t="shared" si="2419"/>
        <v>0</v>
      </c>
      <c r="DR1004" s="12">
        <f t="shared" si="2419"/>
        <v>0</v>
      </c>
      <c r="DS1004" s="12">
        <f t="shared" si="2419"/>
        <v>0</v>
      </c>
      <c r="DT1004" s="12">
        <f t="shared" si="2419"/>
        <v>0</v>
      </c>
      <c r="DU1004" s="12">
        <f t="shared" si="2419"/>
        <v>0</v>
      </c>
      <c r="DV1004" s="12">
        <f t="shared" si="2419"/>
        <v>0</v>
      </c>
      <c r="DW1004" s="12">
        <f t="shared" si="2419"/>
        <v>0</v>
      </c>
      <c r="DX1004" s="12">
        <f t="shared" si="2419"/>
        <v>0</v>
      </c>
      <c r="DY1004" s="12">
        <f t="shared" si="2419"/>
        <v>0</v>
      </c>
      <c r="EB1004" s="116">
        <f t="shared" si="2403"/>
        <v>1003</v>
      </c>
      <c r="EC1004" s="2" t="str">
        <f t="shared" si="2420"/>
        <v>Phase 4</v>
      </c>
      <c r="ED1004" s="2" t="str">
        <f t="shared" si="2421"/>
        <v>60' Wide</v>
      </c>
      <c r="EE1004" s="33" t="str">
        <f>EE1011</f>
        <v>GAAP</v>
      </c>
      <c r="EF1004" s="2" t="str">
        <f>EF1011</f>
        <v>Legal</v>
      </c>
    </row>
    <row r="1005" spans="2:136" x14ac:dyDescent="0.3">
      <c r="B1005" s="2" t="str">
        <f>Product!$O$2</f>
        <v>Phase 4</v>
      </c>
      <c r="C1005" s="2" t="str">
        <f>Product!$O$3</f>
        <v>75' Wide</v>
      </c>
      <c r="D1005" s="203">
        <f t="shared" si="2400"/>
        <v>-4759.3461725198249</v>
      </c>
      <c r="E1005" s="128">
        <f>SUMIFS(INDEX(Product!$B$2:$U$97, MATCH(E989, Product!$B$2:$B$97, 0), ), Product!$B$2:$U$2, $B1005, Product!$B$3:$U$3, $C1005)</f>
        <v>20</v>
      </c>
      <c r="F1005" s="203">
        <f t="shared" si="2417"/>
        <v>-237.96730862599125</v>
      </c>
      <c r="G1005" s="11">
        <f>SUM(H1005:DZ1005)</f>
        <v>-4759.3461725198249</v>
      </c>
      <c r="I1005" s="12">
        <f t="shared" si="2402"/>
        <v>0</v>
      </c>
      <c r="J1005" s="12">
        <f t="shared" si="2418"/>
        <v>0</v>
      </c>
      <c r="K1005" s="12">
        <f t="shared" si="2418"/>
        <v>0</v>
      </c>
      <c r="L1005" s="12">
        <f t="shared" si="2418"/>
        <v>0</v>
      </c>
      <c r="M1005" s="12">
        <f t="shared" si="2418"/>
        <v>0</v>
      </c>
      <c r="N1005" s="12">
        <f t="shared" si="2418"/>
        <v>0</v>
      </c>
      <c r="O1005" s="12">
        <f t="shared" si="2418"/>
        <v>0</v>
      </c>
      <c r="P1005" s="12">
        <f t="shared" si="2418"/>
        <v>0</v>
      </c>
      <c r="Q1005" s="12">
        <f t="shared" si="2418"/>
        <v>0</v>
      </c>
      <c r="R1005" s="12">
        <f t="shared" si="2418"/>
        <v>0</v>
      </c>
      <c r="S1005" s="12">
        <f t="shared" si="2418"/>
        <v>0</v>
      </c>
      <c r="T1005" s="12">
        <f t="shared" si="2418"/>
        <v>0</v>
      </c>
      <c r="U1005" s="12">
        <f t="shared" si="2418"/>
        <v>0</v>
      </c>
      <c r="V1005" s="12">
        <f t="shared" si="2418"/>
        <v>0</v>
      </c>
      <c r="W1005" s="12">
        <f t="shared" si="2418"/>
        <v>0</v>
      </c>
      <c r="X1005" s="12">
        <f t="shared" si="2418"/>
        <v>0</v>
      </c>
      <c r="Y1005" s="12">
        <f t="shared" si="2418"/>
        <v>0</v>
      </c>
      <c r="Z1005" s="12">
        <f t="shared" si="2418"/>
        <v>0</v>
      </c>
      <c r="AA1005" s="12">
        <f t="shared" si="2418"/>
        <v>0</v>
      </c>
      <c r="AB1005" s="12">
        <f t="shared" si="2418"/>
        <v>0</v>
      </c>
      <c r="AC1005" s="12">
        <f t="shared" si="2418"/>
        <v>0</v>
      </c>
      <c r="AD1005" s="12">
        <f t="shared" si="2418"/>
        <v>0</v>
      </c>
      <c r="AE1005" s="12">
        <f t="shared" si="2418"/>
        <v>0</v>
      </c>
      <c r="AF1005" s="12">
        <f t="shared" si="2418"/>
        <v>0</v>
      </c>
      <c r="AG1005" s="12">
        <f t="shared" si="2418"/>
        <v>0</v>
      </c>
      <c r="AH1005" s="12">
        <f t="shared" si="2418"/>
        <v>0</v>
      </c>
      <c r="AI1005" s="12">
        <f t="shared" si="2418"/>
        <v>0</v>
      </c>
      <c r="AJ1005" s="12">
        <f t="shared" si="2418"/>
        <v>0</v>
      </c>
      <c r="AK1005" s="12">
        <f t="shared" si="2418"/>
        <v>0</v>
      </c>
      <c r="AL1005" s="12">
        <f t="shared" si="2418"/>
        <v>0</v>
      </c>
      <c r="AM1005" s="12">
        <f t="shared" si="2418"/>
        <v>0</v>
      </c>
      <c r="AN1005" s="12">
        <f t="shared" si="2418"/>
        <v>0</v>
      </c>
      <c r="AO1005" s="12">
        <f t="shared" si="2418"/>
        <v>0</v>
      </c>
      <c r="AP1005" s="12">
        <f t="shared" si="2418"/>
        <v>0</v>
      </c>
      <c r="AQ1005" s="12">
        <f t="shared" si="2418"/>
        <v>0</v>
      </c>
      <c r="AR1005" s="12">
        <f t="shared" si="2418"/>
        <v>0</v>
      </c>
      <c r="AS1005" s="12">
        <f t="shared" si="2418"/>
        <v>0</v>
      </c>
      <c r="AT1005" s="12">
        <f t="shared" si="2418"/>
        <v>0</v>
      </c>
      <c r="AU1005" s="12">
        <f t="shared" si="2418"/>
        <v>0</v>
      </c>
      <c r="AV1005" s="12">
        <f t="shared" si="2418"/>
        <v>0</v>
      </c>
      <c r="AW1005" s="12">
        <f t="shared" si="2418"/>
        <v>0</v>
      </c>
      <c r="AX1005" s="12">
        <f t="shared" si="2418"/>
        <v>0</v>
      </c>
      <c r="AY1005" s="12">
        <f t="shared" si="2418"/>
        <v>0</v>
      </c>
      <c r="AZ1005" s="12">
        <f t="shared" si="2418"/>
        <v>0</v>
      </c>
      <c r="BA1005" s="12">
        <f t="shared" si="2418"/>
        <v>0</v>
      </c>
      <c r="BB1005" s="12">
        <f t="shared" si="2418"/>
        <v>0</v>
      </c>
      <c r="BC1005" s="12">
        <f t="shared" si="2418"/>
        <v>0</v>
      </c>
      <c r="BD1005" s="12">
        <f t="shared" si="2418"/>
        <v>0</v>
      </c>
      <c r="BE1005" s="12">
        <f t="shared" si="2418"/>
        <v>0</v>
      </c>
      <c r="BF1005" s="12">
        <f t="shared" si="2418"/>
        <v>0</v>
      </c>
      <c r="BG1005" s="12">
        <f t="shared" si="2418"/>
        <v>-396.61218104331874</v>
      </c>
      <c r="BH1005" s="12">
        <f t="shared" si="2418"/>
        <v>-396.61218104331874</v>
      </c>
      <c r="BI1005" s="12">
        <f t="shared" si="2418"/>
        <v>-396.61218104331874</v>
      </c>
      <c r="BJ1005" s="12">
        <f t="shared" si="2418"/>
        <v>-396.61218104331874</v>
      </c>
      <c r="BK1005" s="12">
        <f t="shared" si="2418"/>
        <v>-396.61218104331874</v>
      </c>
      <c r="BL1005" s="12">
        <f t="shared" si="2418"/>
        <v>-396.61218104331874</v>
      </c>
      <c r="BM1005" s="12">
        <f t="shared" si="2418"/>
        <v>-396.61218104331874</v>
      </c>
      <c r="BN1005" s="12">
        <f t="shared" si="2418"/>
        <v>-396.61218104331874</v>
      </c>
      <c r="BO1005" s="12">
        <f t="shared" si="2418"/>
        <v>-396.61218104331874</v>
      </c>
      <c r="BP1005" s="12">
        <f t="shared" si="2418"/>
        <v>-396.61218104331874</v>
      </c>
      <c r="BQ1005" s="12">
        <f t="shared" si="2418"/>
        <v>-396.61218104331874</v>
      </c>
      <c r="BR1005" s="12">
        <f t="shared" si="2418"/>
        <v>-396.61218104331874</v>
      </c>
      <c r="BS1005" s="12">
        <f t="shared" si="2418"/>
        <v>0</v>
      </c>
      <c r="BT1005" s="12">
        <f t="shared" si="2418"/>
        <v>0</v>
      </c>
      <c r="BU1005" s="12">
        <f t="shared" si="2418"/>
        <v>0</v>
      </c>
      <c r="BV1005" s="12">
        <f t="shared" si="2419"/>
        <v>0</v>
      </c>
      <c r="BW1005" s="12">
        <f t="shared" si="2419"/>
        <v>0</v>
      </c>
      <c r="BX1005" s="12">
        <f t="shared" si="2419"/>
        <v>0</v>
      </c>
      <c r="BY1005" s="12">
        <f t="shared" si="2419"/>
        <v>0</v>
      </c>
      <c r="BZ1005" s="12">
        <f t="shared" si="2419"/>
        <v>0</v>
      </c>
      <c r="CA1005" s="12">
        <f t="shared" si="2419"/>
        <v>0</v>
      </c>
      <c r="CB1005" s="12">
        <f t="shared" si="2419"/>
        <v>0</v>
      </c>
      <c r="CC1005" s="12">
        <f t="shared" si="2419"/>
        <v>0</v>
      </c>
      <c r="CD1005" s="12">
        <f t="shared" si="2419"/>
        <v>0</v>
      </c>
      <c r="CE1005" s="12">
        <f t="shared" si="2419"/>
        <v>0</v>
      </c>
      <c r="CF1005" s="12">
        <f t="shared" si="2419"/>
        <v>0</v>
      </c>
      <c r="CG1005" s="12">
        <f t="shared" si="2419"/>
        <v>0</v>
      </c>
      <c r="CH1005" s="12">
        <f t="shared" si="2419"/>
        <v>0</v>
      </c>
      <c r="CI1005" s="12">
        <f t="shared" si="2419"/>
        <v>0</v>
      </c>
      <c r="CJ1005" s="12">
        <f t="shared" si="2419"/>
        <v>0</v>
      </c>
      <c r="CK1005" s="12">
        <f t="shared" si="2419"/>
        <v>0</v>
      </c>
      <c r="CL1005" s="12">
        <f t="shared" si="2419"/>
        <v>0</v>
      </c>
      <c r="CM1005" s="12">
        <f t="shared" si="2419"/>
        <v>0</v>
      </c>
      <c r="CN1005" s="12">
        <f t="shared" si="2419"/>
        <v>0</v>
      </c>
      <c r="CO1005" s="12">
        <f t="shared" si="2419"/>
        <v>0</v>
      </c>
      <c r="CP1005" s="12">
        <f t="shared" si="2419"/>
        <v>0</v>
      </c>
      <c r="CQ1005" s="12">
        <f t="shared" si="2419"/>
        <v>0</v>
      </c>
      <c r="CR1005" s="12">
        <f t="shared" si="2419"/>
        <v>0</v>
      </c>
      <c r="CS1005" s="12">
        <f t="shared" si="2419"/>
        <v>0</v>
      </c>
      <c r="CT1005" s="12">
        <f t="shared" si="2419"/>
        <v>0</v>
      </c>
      <c r="CU1005" s="12">
        <f t="shared" si="2419"/>
        <v>0</v>
      </c>
      <c r="CV1005" s="12">
        <f t="shared" si="2419"/>
        <v>0</v>
      </c>
      <c r="CW1005" s="12">
        <f t="shared" si="2419"/>
        <v>0</v>
      </c>
      <c r="CX1005" s="12">
        <f t="shared" si="2419"/>
        <v>0</v>
      </c>
      <c r="CY1005" s="12">
        <f t="shared" si="2419"/>
        <v>0</v>
      </c>
      <c r="CZ1005" s="12">
        <f t="shared" si="2419"/>
        <v>0</v>
      </c>
      <c r="DA1005" s="12">
        <f t="shared" si="2419"/>
        <v>0</v>
      </c>
      <c r="DB1005" s="12">
        <f t="shared" si="2419"/>
        <v>0</v>
      </c>
      <c r="DC1005" s="12">
        <f t="shared" si="2419"/>
        <v>0</v>
      </c>
      <c r="DD1005" s="12">
        <f t="shared" si="2419"/>
        <v>0</v>
      </c>
      <c r="DE1005" s="12">
        <f t="shared" si="2419"/>
        <v>0</v>
      </c>
      <c r="DF1005" s="12">
        <f t="shared" si="2419"/>
        <v>0</v>
      </c>
      <c r="DG1005" s="12">
        <f t="shared" si="2419"/>
        <v>0</v>
      </c>
      <c r="DH1005" s="12">
        <f t="shared" si="2419"/>
        <v>0</v>
      </c>
      <c r="DI1005" s="12">
        <f t="shared" si="2419"/>
        <v>0</v>
      </c>
      <c r="DJ1005" s="12">
        <f t="shared" si="2419"/>
        <v>0</v>
      </c>
      <c r="DK1005" s="12">
        <f t="shared" si="2419"/>
        <v>0</v>
      </c>
      <c r="DL1005" s="12">
        <f t="shared" si="2419"/>
        <v>0</v>
      </c>
      <c r="DM1005" s="12">
        <f t="shared" si="2419"/>
        <v>0</v>
      </c>
      <c r="DN1005" s="12">
        <f t="shared" si="2419"/>
        <v>0</v>
      </c>
      <c r="DO1005" s="12">
        <f t="shared" si="2419"/>
        <v>0</v>
      </c>
      <c r="DP1005" s="12">
        <f t="shared" si="2419"/>
        <v>0</v>
      </c>
      <c r="DQ1005" s="12">
        <f t="shared" si="2419"/>
        <v>0</v>
      </c>
      <c r="DR1005" s="12">
        <f t="shared" si="2419"/>
        <v>0</v>
      </c>
      <c r="DS1005" s="12">
        <f t="shared" si="2419"/>
        <v>0</v>
      </c>
      <c r="DT1005" s="12">
        <f t="shared" si="2419"/>
        <v>0</v>
      </c>
      <c r="DU1005" s="12">
        <f t="shared" si="2419"/>
        <v>0</v>
      </c>
      <c r="DV1005" s="12">
        <f t="shared" si="2419"/>
        <v>0</v>
      </c>
      <c r="DW1005" s="12">
        <f t="shared" si="2419"/>
        <v>0</v>
      </c>
      <c r="DX1005" s="12">
        <f t="shared" si="2419"/>
        <v>0</v>
      </c>
      <c r="DY1005" s="12">
        <f t="shared" si="2419"/>
        <v>0</v>
      </c>
      <c r="EB1005" s="116">
        <f t="shared" si="2403"/>
        <v>1004</v>
      </c>
      <c r="EC1005" s="2" t="str">
        <f t="shared" si="2420"/>
        <v>Phase 4</v>
      </c>
      <c r="ED1005" s="2" t="str">
        <f t="shared" si="2421"/>
        <v>75' Wide</v>
      </c>
      <c r="EE1005" s="33" t="str">
        <f>EE1011</f>
        <v>GAAP</v>
      </c>
      <c r="EF1005" s="2" t="str">
        <f>EF1011</f>
        <v>Legal</v>
      </c>
    </row>
    <row r="1006" spans="2:136" x14ac:dyDescent="0.3">
      <c r="D1006" s="203"/>
      <c r="E1006" s="128"/>
      <c r="F1006" s="203"/>
      <c r="G1006" s="13"/>
      <c r="I1006" s="12"/>
      <c r="J1006" s="12"/>
      <c r="K1006" s="12"/>
      <c r="L1006" s="12"/>
      <c r="M1006" s="12"/>
      <c r="N1006" s="12"/>
      <c r="O1006" s="12"/>
      <c r="P1006" s="12"/>
      <c r="Q1006" s="12"/>
      <c r="R1006" s="12"/>
      <c r="S1006" s="12"/>
      <c r="T1006" s="12"/>
      <c r="U1006" s="12"/>
      <c r="V1006" s="12"/>
      <c r="W1006" s="12"/>
      <c r="X1006" s="12"/>
      <c r="Y1006" s="12"/>
      <c r="Z1006" s="12"/>
      <c r="AA1006" s="12"/>
      <c r="AB1006" s="12"/>
      <c r="AC1006" s="12"/>
      <c r="AD1006" s="12"/>
      <c r="AE1006" s="12"/>
      <c r="AF1006" s="12"/>
      <c r="AG1006" s="12"/>
      <c r="AH1006" s="12"/>
      <c r="AI1006" s="12"/>
      <c r="AJ1006" s="12"/>
      <c r="AK1006" s="12"/>
      <c r="AL1006" s="12"/>
      <c r="AM1006" s="12"/>
      <c r="AN1006" s="12"/>
      <c r="AO1006" s="12"/>
      <c r="AP1006" s="12"/>
      <c r="AQ1006" s="12"/>
      <c r="AR1006" s="12"/>
      <c r="AS1006" s="12"/>
      <c r="AT1006" s="12"/>
      <c r="AU1006" s="12"/>
      <c r="AV1006" s="12"/>
      <c r="AW1006" s="12"/>
      <c r="AX1006" s="12"/>
      <c r="AY1006" s="12"/>
      <c r="AZ1006" s="12"/>
      <c r="BA1006" s="12"/>
      <c r="BB1006" s="12"/>
      <c r="BC1006" s="12"/>
      <c r="BD1006" s="12"/>
      <c r="BE1006" s="12"/>
      <c r="BF1006" s="12"/>
      <c r="BG1006" s="12"/>
      <c r="BH1006" s="12"/>
      <c r="BI1006" s="12"/>
      <c r="BJ1006" s="12"/>
      <c r="BK1006" s="12"/>
      <c r="BL1006" s="12"/>
      <c r="BM1006" s="12"/>
      <c r="BN1006" s="12"/>
      <c r="BO1006" s="12"/>
      <c r="BP1006" s="12"/>
      <c r="BQ1006" s="12"/>
      <c r="BR1006" s="12"/>
      <c r="BS1006" s="12"/>
      <c r="BT1006" s="12"/>
      <c r="BU1006" s="12"/>
      <c r="BV1006" s="12"/>
      <c r="BW1006" s="12"/>
      <c r="BX1006" s="12"/>
      <c r="BY1006" s="12"/>
      <c r="BZ1006" s="12"/>
      <c r="CA1006" s="12"/>
      <c r="CB1006" s="12"/>
      <c r="CC1006" s="12"/>
      <c r="CD1006" s="12"/>
      <c r="CE1006" s="12"/>
      <c r="CF1006" s="12"/>
      <c r="CG1006" s="12"/>
      <c r="CH1006" s="12"/>
      <c r="CI1006" s="12"/>
      <c r="CJ1006" s="12"/>
      <c r="CK1006" s="12"/>
      <c r="CL1006" s="12"/>
      <c r="CM1006" s="12"/>
      <c r="CN1006" s="12"/>
      <c r="CO1006" s="12"/>
      <c r="CP1006" s="12"/>
      <c r="CQ1006" s="12"/>
      <c r="CR1006" s="12"/>
      <c r="CS1006" s="12"/>
      <c r="CT1006" s="12"/>
      <c r="CU1006" s="12"/>
      <c r="CV1006" s="12"/>
      <c r="CW1006" s="12"/>
      <c r="CX1006" s="12"/>
      <c r="CY1006" s="12"/>
      <c r="CZ1006" s="12"/>
      <c r="DA1006" s="12"/>
      <c r="DB1006" s="12"/>
      <c r="DC1006" s="12"/>
      <c r="DD1006" s="12"/>
      <c r="DE1006" s="12"/>
      <c r="DF1006" s="12"/>
      <c r="DG1006" s="12"/>
      <c r="DH1006" s="12"/>
      <c r="DI1006" s="12"/>
      <c r="DJ1006" s="12"/>
      <c r="DK1006" s="12"/>
      <c r="DL1006" s="12"/>
      <c r="DM1006" s="12"/>
      <c r="DN1006" s="12"/>
      <c r="DO1006" s="12"/>
      <c r="DP1006" s="12"/>
      <c r="DQ1006" s="12"/>
      <c r="DR1006" s="12"/>
      <c r="DS1006" s="12"/>
      <c r="DT1006" s="12"/>
      <c r="DU1006" s="12"/>
      <c r="DV1006" s="12"/>
      <c r="DW1006" s="12"/>
      <c r="DX1006" s="12"/>
      <c r="DY1006" s="12"/>
      <c r="EE1006" s="33"/>
    </row>
    <row r="1007" spans="2:136" x14ac:dyDescent="0.3">
      <c r="B1007" s="2" t="str">
        <f>Product!$P$2</f>
        <v>Phase 5</v>
      </c>
      <c r="C1007" s="2" t="str">
        <f>Product!$P$3</f>
        <v>50' Wide</v>
      </c>
      <c r="D1007" s="203">
        <f t="shared" si="2400"/>
        <v>-5142.5797054539571</v>
      </c>
      <c r="E1007" s="128">
        <f>SUMIFS(INDEX(Product!$B$2:$U$97, MATCH(E989, Product!$B$2:$B$97, 0), ), Product!$B$2:$U$2, $B1007, Product!$B$3:$U$3, $C1007)</f>
        <v>30</v>
      </c>
      <c r="F1007" s="203">
        <f t="shared" ref="F1007:F1009" si="2422">D1007/E1007</f>
        <v>-171.41932351513191</v>
      </c>
      <c r="G1007" s="11">
        <f>SUM(H1007:DZ1007)</f>
        <v>-5142.579705453958</v>
      </c>
      <c r="I1007" s="12">
        <f t="shared" si="2402"/>
        <v>0</v>
      </c>
      <c r="J1007" s="12">
        <f t="shared" ref="J1007:BU1009" si="2423">J179*$F1007</f>
        <v>0</v>
      </c>
      <c r="K1007" s="12">
        <f t="shared" si="2423"/>
        <v>0</v>
      </c>
      <c r="L1007" s="12">
        <f t="shared" si="2423"/>
        <v>0</v>
      </c>
      <c r="M1007" s="12">
        <f t="shared" si="2423"/>
        <v>0</v>
      </c>
      <c r="N1007" s="12">
        <f t="shared" si="2423"/>
        <v>0</v>
      </c>
      <c r="O1007" s="12">
        <f t="shared" si="2423"/>
        <v>0</v>
      </c>
      <c r="P1007" s="12">
        <f t="shared" si="2423"/>
        <v>0</v>
      </c>
      <c r="Q1007" s="12">
        <f t="shared" si="2423"/>
        <v>0</v>
      </c>
      <c r="R1007" s="12">
        <f t="shared" si="2423"/>
        <v>0</v>
      </c>
      <c r="S1007" s="12">
        <f t="shared" si="2423"/>
        <v>0</v>
      </c>
      <c r="T1007" s="12">
        <f t="shared" si="2423"/>
        <v>0</v>
      </c>
      <c r="U1007" s="12">
        <f t="shared" si="2423"/>
        <v>0</v>
      </c>
      <c r="V1007" s="12">
        <f t="shared" si="2423"/>
        <v>0</v>
      </c>
      <c r="W1007" s="12">
        <f t="shared" si="2423"/>
        <v>0</v>
      </c>
      <c r="X1007" s="12">
        <f t="shared" si="2423"/>
        <v>0</v>
      </c>
      <c r="Y1007" s="12">
        <f t="shared" si="2423"/>
        <v>0</v>
      </c>
      <c r="Z1007" s="12">
        <f t="shared" si="2423"/>
        <v>0</v>
      </c>
      <c r="AA1007" s="12">
        <f t="shared" si="2423"/>
        <v>0</v>
      </c>
      <c r="AB1007" s="12">
        <f t="shared" si="2423"/>
        <v>0</v>
      </c>
      <c r="AC1007" s="12">
        <f t="shared" si="2423"/>
        <v>0</v>
      </c>
      <c r="AD1007" s="12">
        <f t="shared" si="2423"/>
        <v>0</v>
      </c>
      <c r="AE1007" s="12">
        <f t="shared" si="2423"/>
        <v>0</v>
      </c>
      <c r="AF1007" s="12">
        <f t="shared" si="2423"/>
        <v>0</v>
      </c>
      <c r="AG1007" s="12">
        <f t="shared" si="2423"/>
        <v>0</v>
      </c>
      <c r="AH1007" s="12">
        <f t="shared" si="2423"/>
        <v>0</v>
      </c>
      <c r="AI1007" s="12">
        <f t="shared" si="2423"/>
        <v>0</v>
      </c>
      <c r="AJ1007" s="12">
        <f t="shared" si="2423"/>
        <v>0</v>
      </c>
      <c r="AK1007" s="12">
        <f t="shared" si="2423"/>
        <v>0</v>
      </c>
      <c r="AL1007" s="12">
        <f t="shared" si="2423"/>
        <v>0</v>
      </c>
      <c r="AM1007" s="12">
        <f t="shared" si="2423"/>
        <v>0</v>
      </c>
      <c r="AN1007" s="12">
        <f t="shared" si="2423"/>
        <v>0</v>
      </c>
      <c r="AO1007" s="12">
        <f t="shared" si="2423"/>
        <v>0</v>
      </c>
      <c r="AP1007" s="12">
        <f t="shared" si="2423"/>
        <v>0</v>
      </c>
      <c r="AQ1007" s="12">
        <f t="shared" si="2423"/>
        <v>0</v>
      </c>
      <c r="AR1007" s="12">
        <f t="shared" si="2423"/>
        <v>0</v>
      </c>
      <c r="AS1007" s="12">
        <f t="shared" si="2423"/>
        <v>0</v>
      </c>
      <c r="AT1007" s="12">
        <f t="shared" si="2423"/>
        <v>0</v>
      </c>
      <c r="AU1007" s="12">
        <f t="shared" si="2423"/>
        <v>0</v>
      </c>
      <c r="AV1007" s="12">
        <f t="shared" si="2423"/>
        <v>0</v>
      </c>
      <c r="AW1007" s="12">
        <f t="shared" si="2423"/>
        <v>0</v>
      </c>
      <c r="AX1007" s="12">
        <f t="shared" si="2423"/>
        <v>0</v>
      </c>
      <c r="AY1007" s="12">
        <f t="shared" si="2423"/>
        <v>0</v>
      </c>
      <c r="AZ1007" s="12">
        <f t="shared" si="2423"/>
        <v>0</v>
      </c>
      <c r="BA1007" s="12">
        <f t="shared" si="2423"/>
        <v>0</v>
      </c>
      <c r="BB1007" s="12">
        <f t="shared" si="2423"/>
        <v>0</v>
      </c>
      <c r="BC1007" s="12">
        <f t="shared" si="2423"/>
        <v>0</v>
      </c>
      <c r="BD1007" s="12">
        <f t="shared" si="2423"/>
        <v>0</v>
      </c>
      <c r="BE1007" s="12">
        <f t="shared" si="2423"/>
        <v>0</v>
      </c>
      <c r="BF1007" s="12">
        <f t="shared" si="2423"/>
        <v>0</v>
      </c>
      <c r="BG1007" s="12">
        <f t="shared" si="2423"/>
        <v>0</v>
      </c>
      <c r="BH1007" s="12">
        <f t="shared" si="2423"/>
        <v>0</v>
      </c>
      <c r="BI1007" s="12">
        <f t="shared" si="2423"/>
        <v>0</v>
      </c>
      <c r="BJ1007" s="12">
        <f t="shared" si="2423"/>
        <v>0</v>
      </c>
      <c r="BK1007" s="12">
        <f t="shared" si="2423"/>
        <v>0</v>
      </c>
      <c r="BL1007" s="12">
        <f t="shared" si="2423"/>
        <v>0</v>
      </c>
      <c r="BM1007" s="12">
        <f t="shared" si="2423"/>
        <v>0</v>
      </c>
      <c r="BN1007" s="12">
        <f t="shared" si="2423"/>
        <v>0</v>
      </c>
      <c r="BO1007" s="12">
        <f t="shared" si="2423"/>
        <v>0</v>
      </c>
      <c r="BP1007" s="12">
        <f t="shared" si="2423"/>
        <v>0</v>
      </c>
      <c r="BQ1007" s="12">
        <f t="shared" si="2423"/>
        <v>0</v>
      </c>
      <c r="BR1007" s="12">
        <f t="shared" si="2423"/>
        <v>0</v>
      </c>
      <c r="BS1007" s="12">
        <f t="shared" si="2423"/>
        <v>-428.5483087878298</v>
      </c>
      <c r="BT1007" s="12">
        <f t="shared" si="2423"/>
        <v>-428.5483087878298</v>
      </c>
      <c r="BU1007" s="12">
        <f t="shared" si="2423"/>
        <v>-428.5483087878298</v>
      </c>
      <c r="BV1007" s="12">
        <f t="shared" ref="BV1007:DY1009" si="2424">BV179*$F1007</f>
        <v>-428.5483087878298</v>
      </c>
      <c r="BW1007" s="12">
        <f t="shared" si="2424"/>
        <v>-428.5483087878298</v>
      </c>
      <c r="BX1007" s="12">
        <f t="shared" si="2424"/>
        <v>-428.5483087878298</v>
      </c>
      <c r="BY1007" s="12">
        <f t="shared" si="2424"/>
        <v>-428.5483087878298</v>
      </c>
      <c r="BZ1007" s="12">
        <f t="shared" si="2424"/>
        <v>-428.5483087878298</v>
      </c>
      <c r="CA1007" s="12">
        <f t="shared" si="2424"/>
        <v>-428.5483087878298</v>
      </c>
      <c r="CB1007" s="12">
        <f t="shared" si="2424"/>
        <v>-428.5483087878298</v>
      </c>
      <c r="CC1007" s="12">
        <f t="shared" si="2424"/>
        <v>-428.5483087878298</v>
      </c>
      <c r="CD1007" s="12">
        <f t="shared" si="2424"/>
        <v>-428.5483087878298</v>
      </c>
      <c r="CE1007" s="12">
        <f t="shared" si="2424"/>
        <v>0</v>
      </c>
      <c r="CF1007" s="12">
        <f t="shared" si="2424"/>
        <v>0</v>
      </c>
      <c r="CG1007" s="12">
        <f t="shared" si="2424"/>
        <v>0</v>
      </c>
      <c r="CH1007" s="12">
        <f t="shared" si="2424"/>
        <v>0</v>
      </c>
      <c r="CI1007" s="12">
        <f t="shared" si="2424"/>
        <v>0</v>
      </c>
      <c r="CJ1007" s="12">
        <f t="shared" si="2424"/>
        <v>0</v>
      </c>
      <c r="CK1007" s="12">
        <f t="shared" si="2424"/>
        <v>0</v>
      </c>
      <c r="CL1007" s="12">
        <f t="shared" si="2424"/>
        <v>0</v>
      </c>
      <c r="CM1007" s="12">
        <f t="shared" si="2424"/>
        <v>0</v>
      </c>
      <c r="CN1007" s="12">
        <f t="shared" si="2424"/>
        <v>0</v>
      </c>
      <c r="CO1007" s="12">
        <f t="shared" si="2424"/>
        <v>0</v>
      </c>
      <c r="CP1007" s="12">
        <f t="shared" si="2424"/>
        <v>0</v>
      </c>
      <c r="CQ1007" s="12">
        <f t="shared" si="2424"/>
        <v>0</v>
      </c>
      <c r="CR1007" s="12">
        <f t="shared" si="2424"/>
        <v>0</v>
      </c>
      <c r="CS1007" s="12">
        <f t="shared" si="2424"/>
        <v>0</v>
      </c>
      <c r="CT1007" s="12">
        <f t="shared" si="2424"/>
        <v>0</v>
      </c>
      <c r="CU1007" s="12">
        <f t="shared" si="2424"/>
        <v>0</v>
      </c>
      <c r="CV1007" s="12">
        <f t="shared" si="2424"/>
        <v>0</v>
      </c>
      <c r="CW1007" s="12">
        <f t="shared" si="2424"/>
        <v>0</v>
      </c>
      <c r="CX1007" s="12">
        <f t="shared" si="2424"/>
        <v>0</v>
      </c>
      <c r="CY1007" s="12">
        <f t="shared" si="2424"/>
        <v>0</v>
      </c>
      <c r="CZ1007" s="12">
        <f t="shared" si="2424"/>
        <v>0</v>
      </c>
      <c r="DA1007" s="12">
        <f t="shared" si="2424"/>
        <v>0</v>
      </c>
      <c r="DB1007" s="12">
        <f t="shared" si="2424"/>
        <v>0</v>
      </c>
      <c r="DC1007" s="12">
        <f t="shared" si="2424"/>
        <v>0</v>
      </c>
      <c r="DD1007" s="12">
        <f t="shared" si="2424"/>
        <v>0</v>
      </c>
      <c r="DE1007" s="12">
        <f t="shared" si="2424"/>
        <v>0</v>
      </c>
      <c r="DF1007" s="12">
        <f t="shared" si="2424"/>
        <v>0</v>
      </c>
      <c r="DG1007" s="12">
        <f t="shared" si="2424"/>
        <v>0</v>
      </c>
      <c r="DH1007" s="12">
        <f t="shared" si="2424"/>
        <v>0</v>
      </c>
      <c r="DI1007" s="12">
        <f t="shared" si="2424"/>
        <v>0</v>
      </c>
      <c r="DJ1007" s="12">
        <f t="shared" si="2424"/>
        <v>0</v>
      </c>
      <c r="DK1007" s="12">
        <f t="shared" si="2424"/>
        <v>0</v>
      </c>
      <c r="DL1007" s="12">
        <f t="shared" si="2424"/>
        <v>0</v>
      </c>
      <c r="DM1007" s="12">
        <f t="shared" si="2424"/>
        <v>0</v>
      </c>
      <c r="DN1007" s="12">
        <f t="shared" si="2424"/>
        <v>0</v>
      </c>
      <c r="DO1007" s="12">
        <f t="shared" si="2424"/>
        <v>0</v>
      </c>
      <c r="DP1007" s="12">
        <f t="shared" si="2424"/>
        <v>0</v>
      </c>
      <c r="DQ1007" s="12">
        <f t="shared" si="2424"/>
        <v>0</v>
      </c>
      <c r="DR1007" s="12">
        <f t="shared" si="2424"/>
        <v>0</v>
      </c>
      <c r="DS1007" s="12">
        <f t="shared" si="2424"/>
        <v>0</v>
      </c>
      <c r="DT1007" s="12">
        <f t="shared" si="2424"/>
        <v>0</v>
      </c>
      <c r="DU1007" s="12">
        <f t="shared" si="2424"/>
        <v>0</v>
      </c>
      <c r="DV1007" s="12">
        <f t="shared" si="2424"/>
        <v>0</v>
      </c>
      <c r="DW1007" s="12">
        <f t="shared" si="2424"/>
        <v>0</v>
      </c>
      <c r="DX1007" s="12">
        <f t="shared" si="2424"/>
        <v>0</v>
      </c>
      <c r="DY1007" s="12">
        <f t="shared" si="2424"/>
        <v>0</v>
      </c>
      <c r="EB1007" s="116">
        <f t="shared" si="2403"/>
        <v>1006</v>
      </c>
      <c r="EC1007" s="2" t="str">
        <f t="shared" ref="EC1007:EC1009" si="2425">B1007</f>
        <v>Phase 5</v>
      </c>
      <c r="ED1007" s="2" t="str">
        <f t="shared" ref="ED1007:ED1009" si="2426">C1007</f>
        <v>50' Wide</v>
      </c>
      <c r="EE1007" s="33" t="str">
        <f>EE1011</f>
        <v>GAAP</v>
      </c>
      <c r="EF1007" s="2" t="str">
        <f>EF1011</f>
        <v>Legal</v>
      </c>
    </row>
    <row r="1008" spans="2:136" x14ac:dyDescent="0.3">
      <c r="B1008" s="2" t="str">
        <f>Product!$Q$2</f>
        <v>Phase 5</v>
      </c>
      <c r="C1008" s="2" t="str">
        <f>Product!$Q$3</f>
        <v>60' Wide</v>
      </c>
      <c r="D1008" s="203">
        <f t="shared" si="2400"/>
        <v>-6098.074122026218</v>
      </c>
      <c r="E1008" s="128">
        <f>SUMIFS(INDEX(Product!$B$2:$U$97, MATCH(E989, Product!$B$2:$B$97, 0), ), Product!$B$2:$U$2, $B1008, Product!$B$3:$U$3, $C1008)</f>
        <v>30</v>
      </c>
      <c r="F1008" s="203">
        <f t="shared" si="2422"/>
        <v>-203.26913740087394</v>
      </c>
      <c r="G1008" s="11">
        <f>SUM(H1008:DZ1008)</f>
        <v>-6098.0741220262198</v>
      </c>
      <c r="I1008" s="12">
        <f t="shared" si="2402"/>
        <v>0</v>
      </c>
      <c r="J1008" s="12">
        <f t="shared" si="2423"/>
        <v>0</v>
      </c>
      <c r="K1008" s="12">
        <f t="shared" si="2423"/>
        <v>0</v>
      </c>
      <c r="L1008" s="12">
        <f t="shared" si="2423"/>
        <v>0</v>
      </c>
      <c r="M1008" s="12">
        <f t="shared" si="2423"/>
        <v>0</v>
      </c>
      <c r="N1008" s="12">
        <f t="shared" si="2423"/>
        <v>0</v>
      </c>
      <c r="O1008" s="12">
        <f t="shared" si="2423"/>
        <v>0</v>
      </c>
      <c r="P1008" s="12">
        <f t="shared" si="2423"/>
        <v>0</v>
      </c>
      <c r="Q1008" s="12">
        <f t="shared" si="2423"/>
        <v>0</v>
      </c>
      <c r="R1008" s="12">
        <f t="shared" si="2423"/>
        <v>0</v>
      </c>
      <c r="S1008" s="12">
        <f t="shared" si="2423"/>
        <v>0</v>
      </c>
      <c r="T1008" s="12">
        <f t="shared" si="2423"/>
        <v>0</v>
      </c>
      <c r="U1008" s="12">
        <f t="shared" si="2423"/>
        <v>0</v>
      </c>
      <c r="V1008" s="12">
        <f t="shared" si="2423"/>
        <v>0</v>
      </c>
      <c r="W1008" s="12">
        <f t="shared" si="2423"/>
        <v>0</v>
      </c>
      <c r="X1008" s="12">
        <f t="shared" si="2423"/>
        <v>0</v>
      </c>
      <c r="Y1008" s="12">
        <f t="shared" si="2423"/>
        <v>0</v>
      </c>
      <c r="Z1008" s="12">
        <f t="shared" si="2423"/>
        <v>0</v>
      </c>
      <c r="AA1008" s="12">
        <f t="shared" si="2423"/>
        <v>0</v>
      </c>
      <c r="AB1008" s="12">
        <f t="shared" si="2423"/>
        <v>0</v>
      </c>
      <c r="AC1008" s="12">
        <f t="shared" si="2423"/>
        <v>0</v>
      </c>
      <c r="AD1008" s="12">
        <f t="shared" si="2423"/>
        <v>0</v>
      </c>
      <c r="AE1008" s="12">
        <f t="shared" si="2423"/>
        <v>0</v>
      </c>
      <c r="AF1008" s="12">
        <f t="shared" si="2423"/>
        <v>0</v>
      </c>
      <c r="AG1008" s="12">
        <f t="shared" si="2423"/>
        <v>0</v>
      </c>
      <c r="AH1008" s="12">
        <f t="shared" si="2423"/>
        <v>0</v>
      </c>
      <c r="AI1008" s="12">
        <f t="shared" si="2423"/>
        <v>0</v>
      </c>
      <c r="AJ1008" s="12">
        <f t="shared" si="2423"/>
        <v>0</v>
      </c>
      <c r="AK1008" s="12">
        <f t="shared" si="2423"/>
        <v>0</v>
      </c>
      <c r="AL1008" s="12">
        <f t="shared" si="2423"/>
        <v>0</v>
      </c>
      <c r="AM1008" s="12">
        <f t="shared" si="2423"/>
        <v>0</v>
      </c>
      <c r="AN1008" s="12">
        <f t="shared" si="2423"/>
        <v>0</v>
      </c>
      <c r="AO1008" s="12">
        <f t="shared" si="2423"/>
        <v>0</v>
      </c>
      <c r="AP1008" s="12">
        <f t="shared" si="2423"/>
        <v>0</v>
      </c>
      <c r="AQ1008" s="12">
        <f t="shared" si="2423"/>
        <v>0</v>
      </c>
      <c r="AR1008" s="12">
        <f t="shared" si="2423"/>
        <v>0</v>
      </c>
      <c r="AS1008" s="12">
        <f t="shared" si="2423"/>
        <v>0</v>
      </c>
      <c r="AT1008" s="12">
        <f t="shared" si="2423"/>
        <v>0</v>
      </c>
      <c r="AU1008" s="12">
        <f t="shared" si="2423"/>
        <v>0</v>
      </c>
      <c r="AV1008" s="12">
        <f t="shared" si="2423"/>
        <v>0</v>
      </c>
      <c r="AW1008" s="12">
        <f t="shared" si="2423"/>
        <v>0</v>
      </c>
      <c r="AX1008" s="12">
        <f t="shared" si="2423"/>
        <v>0</v>
      </c>
      <c r="AY1008" s="12">
        <f t="shared" si="2423"/>
        <v>0</v>
      </c>
      <c r="AZ1008" s="12">
        <f t="shared" si="2423"/>
        <v>0</v>
      </c>
      <c r="BA1008" s="12">
        <f t="shared" si="2423"/>
        <v>0</v>
      </c>
      <c r="BB1008" s="12">
        <f t="shared" si="2423"/>
        <v>0</v>
      </c>
      <c r="BC1008" s="12">
        <f t="shared" si="2423"/>
        <v>0</v>
      </c>
      <c r="BD1008" s="12">
        <f t="shared" si="2423"/>
        <v>0</v>
      </c>
      <c r="BE1008" s="12">
        <f t="shared" si="2423"/>
        <v>0</v>
      </c>
      <c r="BF1008" s="12">
        <f t="shared" si="2423"/>
        <v>0</v>
      </c>
      <c r="BG1008" s="12">
        <f t="shared" si="2423"/>
        <v>0</v>
      </c>
      <c r="BH1008" s="12">
        <f t="shared" si="2423"/>
        <v>0</v>
      </c>
      <c r="BI1008" s="12">
        <f t="shared" si="2423"/>
        <v>0</v>
      </c>
      <c r="BJ1008" s="12">
        <f t="shared" si="2423"/>
        <v>0</v>
      </c>
      <c r="BK1008" s="12">
        <f t="shared" si="2423"/>
        <v>0</v>
      </c>
      <c r="BL1008" s="12">
        <f t="shared" si="2423"/>
        <v>0</v>
      </c>
      <c r="BM1008" s="12">
        <f t="shared" si="2423"/>
        <v>0</v>
      </c>
      <c r="BN1008" s="12">
        <f t="shared" si="2423"/>
        <v>0</v>
      </c>
      <c r="BO1008" s="12">
        <f t="shared" si="2423"/>
        <v>0</v>
      </c>
      <c r="BP1008" s="12">
        <f t="shared" si="2423"/>
        <v>0</v>
      </c>
      <c r="BQ1008" s="12">
        <f t="shared" si="2423"/>
        <v>0</v>
      </c>
      <c r="BR1008" s="12">
        <f t="shared" si="2423"/>
        <v>0</v>
      </c>
      <c r="BS1008" s="12">
        <f t="shared" si="2423"/>
        <v>-508.17284350218483</v>
      </c>
      <c r="BT1008" s="12">
        <f t="shared" si="2423"/>
        <v>-508.17284350218483</v>
      </c>
      <c r="BU1008" s="12">
        <f t="shared" si="2423"/>
        <v>-508.17284350218483</v>
      </c>
      <c r="BV1008" s="12">
        <f t="shared" si="2424"/>
        <v>-508.17284350218483</v>
      </c>
      <c r="BW1008" s="12">
        <f t="shared" si="2424"/>
        <v>-508.17284350218483</v>
      </c>
      <c r="BX1008" s="12">
        <f t="shared" si="2424"/>
        <v>-508.17284350218483</v>
      </c>
      <c r="BY1008" s="12">
        <f t="shared" si="2424"/>
        <v>-508.17284350218483</v>
      </c>
      <c r="BZ1008" s="12">
        <f t="shared" si="2424"/>
        <v>-508.17284350218483</v>
      </c>
      <c r="CA1008" s="12">
        <f t="shared" si="2424"/>
        <v>-508.17284350218483</v>
      </c>
      <c r="CB1008" s="12">
        <f t="shared" si="2424"/>
        <v>-508.17284350218483</v>
      </c>
      <c r="CC1008" s="12">
        <f t="shared" si="2424"/>
        <v>-508.17284350218483</v>
      </c>
      <c r="CD1008" s="12">
        <f t="shared" si="2424"/>
        <v>-508.17284350218483</v>
      </c>
      <c r="CE1008" s="12">
        <f t="shared" si="2424"/>
        <v>0</v>
      </c>
      <c r="CF1008" s="12">
        <f t="shared" si="2424"/>
        <v>0</v>
      </c>
      <c r="CG1008" s="12">
        <f t="shared" si="2424"/>
        <v>0</v>
      </c>
      <c r="CH1008" s="12">
        <f t="shared" si="2424"/>
        <v>0</v>
      </c>
      <c r="CI1008" s="12">
        <f t="shared" si="2424"/>
        <v>0</v>
      </c>
      <c r="CJ1008" s="12">
        <f t="shared" si="2424"/>
        <v>0</v>
      </c>
      <c r="CK1008" s="12">
        <f t="shared" si="2424"/>
        <v>0</v>
      </c>
      <c r="CL1008" s="12">
        <f t="shared" si="2424"/>
        <v>0</v>
      </c>
      <c r="CM1008" s="12">
        <f t="shared" si="2424"/>
        <v>0</v>
      </c>
      <c r="CN1008" s="12">
        <f t="shared" si="2424"/>
        <v>0</v>
      </c>
      <c r="CO1008" s="12">
        <f t="shared" si="2424"/>
        <v>0</v>
      </c>
      <c r="CP1008" s="12">
        <f t="shared" si="2424"/>
        <v>0</v>
      </c>
      <c r="CQ1008" s="12">
        <f t="shared" si="2424"/>
        <v>0</v>
      </c>
      <c r="CR1008" s="12">
        <f t="shared" si="2424"/>
        <v>0</v>
      </c>
      <c r="CS1008" s="12">
        <f t="shared" si="2424"/>
        <v>0</v>
      </c>
      <c r="CT1008" s="12">
        <f t="shared" si="2424"/>
        <v>0</v>
      </c>
      <c r="CU1008" s="12">
        <f t="shared" si="2424"/>
        <v>0</v>
      </c>
      <c r="CV1008" s="12">
        <f t="shared" si="2424"/>
        <v>0</v>
      </c>
      <c r="CW1008" s="12">
        <f t="shared" si="2424"/>
        <v>0</v>
      </c>
      <c r="CX1008" s="12">
        <f t="shared" si="2424"/>
        <v>0</v>
      </c>
      <c r="CY1008" s="12">
        <f t="shared" si="2424"/>
        <v>0</v>
      </c>
      <c r="CZ1008" s="12">
        <f t="shared" si="2424"/>
        <v>0</v>
      </c>
      <c r="DA1008" s="12">
        <f t="shared" si="2424"/>
        <v>0</v>
      </c>
      <c r="DB1008" s="12">
        <f t="shared" si="2424"/>
        <v>0</v>
      </c>
      <c r="DC1008" s="12">
        <f t="shared" si="2424"/>
        <v>0</v>
      </c>
      <c r="DD1008" s="12">
        <f t="shared" si="2424"/>
        <v>0</v>
      </c>
      <c r="DE1008" s="12">
        <f t="shared" si="2424"/>
        <v>0</v>
      </c>
      <c r="DF1008" s="12">
        <f t="shared" si="2424"/>
        <v>0</v>
      </c>
      <c r="DG1008" s="12">
        <f t="shared" si="2424"/>
        <v>0</v>
      </c>
      <c r="DH1008" s="12">
        <f t="shared" si="2424"/>
        <v>0</v>
      </c>
      <c r="DI1008" s="12">
        <f t="shared" si="2424"/>
        <v>0</v>
      </c>
      <c r="DJ1008" s="12">
        <f t="shared" si="2424"/>
        <v>0</v>
      </c>
      <c r="DK1008" s="12">
        <f t="shared" si="2424"/>
        <v>0</v>
      </c>
      <c r="DL1008" s="12">
        <f t="shared" si="2424"/>
        <v>0</v>
      </c>
      <c r="DM1008" s="12">
        <f t="shared" si="2424"/>
        <v>0</v>
      </c>
      <c r="DN1008" s="12">
        <f t="shared" si="2424"/>
        <v>0</v>
      </c>
      <c r="DO1008" s="12">
        <f t="shared" si="2424"/>
        <v>0</v>
      </c>
      <c r="DP1008" s="12">
        <f t="shared" si="2424"/>
        <v>0</v>
      </c>
      <c r="DQ1008" s="12">
        <f t="shared" si="2424"/>
        <v>0</v>
      </c>
      <c r="DR1008" s="12">
        <f t="shared" si="2424"/>
        <v>0</v>
      </c>
      <c r="DS1008" s="12">
        <f t="shared" si="2424"/>
        <v>0</v>
      </c>
      <c r="DT1008" s="12">
        <f t="shared" si="2424"/>
        <v>0</v>
      </c>
      <c r="DU1008" s="12">
        <f t="shared" si="2424"/>
        <v>0</v>
      </c>
      <c r="DV1008" s="12">
        <f t="shared" si="2424"/>
        <v>0</v>
      </c>
      <c r="DW1008" s="12">
        <f t="shared" si="2424"/>
        <v>0</v>
      </c>
      <c r="DX1008" s="12">
        <f t="shared" si="2424"/>
        <v>0</v>
      </c>
      <c r="DY1008" s="12">
        <f t="shared" si="2424"/>
        <v>0</v>
      </c>
      <c r="EB1008" s="116">
        <f t="shared" si="2403"/>
        <v>1007</v>
      </c>
      <c r="EC1008" s="2" t="str">
        <f t="shared" si="2425"/>
        <v>Phase 5</v>
      </c>
      <c r="ED1008" s="2" t="str">
        <f t="shared" si="2426"/>
        <v>60' Wide</v>
      </c>
      <c r="EE1008" s="33" t="str">
        <f>EE1011</f>
        <v>GAAP</v>
      </c>
      <c r="EF1008" s="2" t="str">
        <f>EF1011</f>
        <v>Legal</v>
      </c>
    </row>
    <row r="1009" spans="1:136" x14ac:dyDescent="0.3">
      <c r="B1009" s="2" t="str">
        <f>Product!$R$2</f>
        <v>Phase 5</v>
      </c>
      <c r="C1009" s="2" t="str">
        <f>Product!$R$3</f>
        <v>75' Wide</v>
      </c>
      <c r="D1009" s="203">
        <f t="shared" si="2400"/>
        <v>-4759.3461725198249</v>
      </c>
      <c r="E1009" s="128">
        <f>SUMIFS(INDEX(Product!$B$2:$U$97, MATCH(E989, Product!$B$2:$B$97, 0), ), Product!$B$2:$U$2, $B1009, Product!$B$3:$U$3, $C1009)</f>
        <v>20</v>
      </c>
      <c r="F1009" s="203">
        <f t="shared" si="2422"/>
        <v>-237.96730862599125</v>
      </c>
      <c r="G1009" s="11">
        <f>SUM(H1009:DZ1009)</f>
        <v>-4759.3461725198249</v>
      </c>
      <c r="I1009" s="12">
        <f t="shared" si="2402"/>
        <v>0</v>
      </c>
      <c r="J1009" s="12">
        <f t="shared" si="2423"/>
        <v>0</v>
      </c>
      <c r="K1009" s="12">
        <f t="shared" si="2423"/>
        <v>0</v>
      </c>
      <c r="L1009" s="12">
        <f t="shared" si="2423"/>
        <v>0</v>
      </c>
      <c r="M1009" s="12">
        <f t="shared" si="2423"/>
        <v>0</v>
      </c>
      <c r="N1009" s="12">
        <f t="shared" si="2423"/>
        <v>0</v>
      </c>
      <c r="O1009" s="12">
        <f t="shared" si="2423"/>
        <v>0</v>
      </c>
      <c r="P1009" s="12">
        <f t="shared" si="2423"/>
        <v>0</v>
      </c>
      <c r="Q1009" s="12">
        <f t="shared" si="2423"/>
        <v>0</v>
      </c>
      <c r="R1009" s="12">
        <f t="shared" si="2423"/>
        <v>0</v>
      </c>
      <c r="S1009" s="12">
        <f t="shared" si="2423"/>
        <v>0</v>
      </c>
      <c r="T1009" s="12">
        <f t="shared" si="2423"/>
        <v>0</v>
      </c>
      <c r="U1009" s="12">
        <f t="shared" si="2423"/>
        <v>0</v>
      </c>
      <c r="V1009" s="12">
        <f t="shared" si="2423"/>
        <v>0</v>
      </c>
      <c r="W1009" s="12">
        <f t="shared" si="2423"/>
        <v>0</v>
      </c>
      <c r="X1009" s="12">
        <f t="shared" si="2423"/>
        <v>0</v>
      </c>
      <c r="Y1009" s="12">
        <f t="shared" si="2423"/>
        <v>0</v>
      </c>
      <c r="Z1009" s="12">
        <f t="shared" si="2423"/>
        <v>0</v>
      </c>
      <c r="AA1009" s="12">
        <f t="shared" si="2423"/>
        <v>0</v>
      </c>
      <c r="AB1009" s="12">
        <f t="shared" si="2423"/>
        <v>0</v>
      </c>
      <c r="AC1009" s="12">
        <f t="shared" si="2423"/>
        <v>0</v>
      </c>
      <c r="AD1009" s="12">
        <f t="shared" si="2423"/>
        <v>0</v>
      </c>
      <c r="AE1009" s="12">
        <f t="shared" si="2423"/>
        <v>0</v>
      </c>
      <c r="AF1009" s="12">
        <f t="shared" si="2423"/>
        <v>0</v>
      </c>
      <c r="AG1009" s="12">
        <f t="shared" si="2423"/>
        <v>0</v>
      </c>
      <c r="AH1009" s="12">
        <f t="shared" si="2423"/>
        <v>0</v>
      </c>
      <c r="AI1009" s="12">
        <f t="shared" si="2423"/>
        <v>0</v>
      </c>
      <c r="AJ1009" s="12">
        <f t="shared" si="2423"/>
        <v>0</v>
      </c>
      <c r="AK1009" s="12">
        <f t="shared" si="2423"/>
        <v>0</v>
      </c>
      <c r="AL1009" s="12">
        <f t="shared" si="2423"/>
        <v>0</v>
      </c>
      <c r="AM1009" s="12">
        <f t="shared" si="2423"/>
        <v>0</v>
      </c>
      <c r="AN1009" s="12">
        <f t="shared" si="2423"/>
        <v>0</v>
      </c>
      <c r="AO1009" s="12">
        <f t="shared" si="2423"/>
        <v>0</v>
      </c>
      <c r="AP1009" s="12">
        <f t="shared" si="2423"/>
        <v>0</v>
      </c>
      <c r="AQ1009" s="12">
        <f t="shared" si="2423"/>
        <v>0</v>
      </c>
      <c r="AR1009" s="12">
        <f t="shared" si="2423"/>
        <v>0</v>
      </c>
      <c r="AS1009" s="12">
        <f t="shared" si="2423"/>
        <v>0</v>
      </c>
      <c r="AT1009" s="12">
        <f t="shared" si="2423"/>
        <v>0</v>
      </c>
      <c r="AU1009" s="12">
        <f t="shared" si="2423"/>
        <v>0</v>
      </c>
      <c r="AV1009" s="12">
        <f t="shared" si="2423"/>
        <v>0</v>
      </c>
      <c r="AW1009" s="12">
        <f t="shared" si="2423"/>
        <v>0</v>
      </c>
      <c r="AX1009" s="12">
        <f t="shared" si="2423"/>
        <v>0</v>
      </c>
      <c r="AY1009" s="12">
        <f t="shared" si="2423"/>
        <v>0</v>
      </c>
      <c r="AZ1009" s="12">
        <f t="shared" si="2423"/>
        <v>0</v>
      </c>
      <c r="BA1009" s="12">
        <f t="shared" si="2423"/>
        <v>0</v>
      </c>
      <c r="BB1009" s="12">
        <f t="shared" si="2423"/>
        <v>0</v>
      </c>
      <c r="BC1009" s="12">
        <f t="shared" si="2423"/>
        <v>0</v>
      </c>
      <c r="BD1009" s="12">
        <f t="shared" si="2423"/>
        <v>0</v>
      </c>
      <c r="BE1009" s="12">
        <f t="shared" si="2423"/>
        <v>0</v>
      </c>
      <c r="BF1009" s="12">
        <f t="shared" si="2423"/>
        <v>0</v>
      </c>
      <c r="BG1009" s="12">
        <f t="shared" si="2423"/>
        <v>0</v>
      </c>
      <c r="BH1009" s="12">
        <f t="shared" si="2423"/>
        <v>0</v>
      </c>
      <c r="BI1009" s="12">
        <f t="shared" si="2423"/>
        <v>0</v>
      </c>
      <c r="BJ1009" s="12">
        <f t="shared" si="2423"/>
        <v>0</v>
      </c>
      <c r="BK1009" s="12">
        <f t="shared" si="2423"/>
        <v>0</v>
      </c>
      <c r="BL1009" s="12">
        <f t="shared" si="2423"/>
        <v>0</v>
      </c>
      <c r="BM1009" s="12">
        <f t="shared" si="2423"/>
        <v>0</v>
      </c>
      <c r="BN1009" s="12">
        <f t="shared" si="2423"/>
        <v>0</v>
      </c>
      <c r="BO1009" s="12">
        <f t="shared" si="2423"/>
        <v>0</v>
      </c>
      <c r="BP1009" s="12">
        <f t="shared" si="2423"/>
        <v>0</v>
      </c>
      <c r="BQ1009" s="12">
        <f t="shared" si="2423"/>
        <v>0</v>
      </c>
      <c r="BR1009" s="12">
        <f t="shared" si="2423"/>
        <v>0</v>
      </c>
      <c r="BS1009" s="12">
        <f t="shared" si="2423"/>
        <v>-396.61218104331874</v>
      </c>
      <c r="BT1009" s="12">
        <f t="shared" si="2423"/>
        <v>-396.61218104331874</v>
      </c>
      <c r="BU1009" s="12">
        <f t="shared" si="2423"/>
        <v>-396.61218104331874</v>
      </c>
      <c r="BV1009" s="12">
        <f t="shared" si="2424"/>
        <v>-396.61218104331874</v>
      </c>
      <c r="BW1009" s="12">
        <f t="shared" si="2424"/>
        <v>-396.61218104331874</v>
      </c>
      <c r="BX1009" s="12">
        <f t="shared" si="2424"/>
        <v>-396.61218104331874</v>
      </c>
      <c r="BY1009" s="12">
        <f t="shared" si="2424"/>
        <v>-396.61218104331874</v>
      </c>
      <c r="BZ1009" s="12">
        <f t="shared" si="2424"/>
        <v>-396.61218104331874</v>
      </c>
      <c r="CA1009" s="12">
        <f t="shared" si="2424"/>
        <v>-396.61218104331874</v>
      </c>
      <c r="CB1009" s="12">
        <f t="shared" si="2424"/>
        <v>-396.61218104331874</v>
      </c>
      <c r="CC1009" s="12">
        <f t="shared" si="2424"/>
        <v>-396.61218104331874</v>
      </c>
      <c r="CD1009" s="12">
        <f t="shared" si="2424"/>
        <v>-396.61218104331874</v>
      </c>
      <c r="CE1009" s="12">
        <f t="shared" si="2424"/>
        <v>0</v>
      </c>
      <c r="CF1009" s="12">
        <f t="shared" si="2424"/>
        <v>0</v>
      </c>
      <c r="CG1009" s="12">
        <f t="shared" si="2424"/>
        <v>0</v>
      </c>
      <c r="CH1009" s="12">
        <f t="shared" si="2424"/>
        <v>0</v>
      </c>
      <c r="CI1009" s="12">
        <f t="shared" si="2424"/>
        <v>0</v>
      </c>
      <c r="CJ1009" s="12">
        <f t="shared" si="2424"/>
        <v>0</v>
      </c>
      <c r="CK1009" s="12">
        <f t="shared" si="2424"/>
        <v>0</v>
      </c>
      <c r="CL1009" s="12">
        <f t="shared" si="2424"/>
        <v>0</v>
      </c>
      <c r="CM1009" s="12">
        <f t="shared" si="2424"/>
        <v>0</v>
      </c>
      <c r="CN1009" s="12">
        <f t="shared" si="2424"/>
        <v>0</v>
      </c>
      <c r="CO1009" s="12">
        <f t="shared" si="2424"/>
        <v>0</v>
      </c>
      <c r="CP1009" s="12">
        <f t="shared" si="2424"/>
        <v>0</v>
      </c>
      <c r="CQ1009" s="12">
        <f t="shared" si="2424"/>
        <v>0</v>
      </c>
      <c r="CR1009" s="12">
        <f t="shared" si="2424"/>
        <v>0</v>
      </c>
      <c r="CS1009" s="12">
        <f t="shared" si="2424"/>
        <v>0</v>
      </c>
      <c r="CT1009" s="12">
        <f t="shared" si="2424"/>
        <v>0</v>
      </c>
      <c r="CU1009" s="12">
        <f t="shared" si="2424"/>
        <v>0</v>
      </c>
      <c r="CV1009" s="12">
        <f t="shared" si="2424"/>
        <v>0</v>
      </c>
      <c r="CW1009" s="12">
        <f t="shared" si="2424"/>
        <v>0</v>
      </c>
      <c r="CX1009" s="12">
        <f t="shared" si="2424"/>
        <v>0</v>
      </c>
      <c r="CY1009" s="12">
        <f t="shared" si="2424"/>
        <v>0</v>
      </c>
      <c r="CZ1009" s="12">
        <f t="shared" si="2424"/>
        <v>0</v>
      </c>
      <c r="DA1009" s="12">
        <f t="shared" si="2424"/>
        <v>0</v>
      </c>
      <c r="DB1009" s="12">
        <f t="shared" si="2424"/>
        <v>0</v>
      </c>
      <c r="DC1009" s="12">
        <f t="shared" si="2424"/>
        <v>0</v>
      </c>
      <c r="DD1009" s="12">
        <f t="shared" si="2424"/>
        <v>0</v>
      </c>
      <c r="DE1009" s="12">
        <f t="shared" si="2424"/>
        <v>0</v>
      </c>
      <c r="DF1009" s="12">
        <f t="shared" si="2424"/>
        <v>0</v>
      </c>
      <c r="DG1009" s="12">
        <f t="shared" si="2424"/>
        <v>0</v>
      </c>
      <c r="DH1009" s="12">
        <f t="shared" si="2424"/>
        <v>0</v>
      </c>
      <c r="DI1009" s="12">
        <f t="shared" si="2424"/>
        <v>0</v>
      </c>
      <c r="DJ1009" s="12">
        <f t="shared" si="2424"/>
        <v>0</v>
      </c>
      <c r="DK1009" s="12">
        <f t="shared" si="2424"/>
        <v>0</v>
      </c>
      <c r="DL1009" s="12">
        <f t="shared" si="2424"/>
        <v>0</v>
      </c>
      <c r="DM1009" s="12">
        <f t="shared" si="2424"/>
        <v>0</v>
      </c>
      <c r="DN1009" s="12">
        <f t="shared" si="2424"/>
        <v>0</v>
      </c>
      <c r="DO1009" s="12">
        <f t="shared" si="2424"/>
        <v>0</v>
      </c>
      <c r="DP1009" s="12">
        <f t="shared" si="2424"/>
        <v>0</v>
      </c>
      <c r="DQ1009" s="12">
        <f t="shared" si="2424"/>
        <v>0</v>
      </c>
      <c r="DR1009" s="12">
        <f t="shared" si="2424"/>
        <v>0</v>
      </c>
      <c r="DS1009" s="12">
        <f t="shared" si="2424"/>
        <v>0</v>
      </c>
      <c r="DT1009" s="12">
        <f t="shared" si="2424"/>
        <v>0</v>
      </c>
      <c r="DU1009" s="12">
        <f t="shared" si="2424"/>
        <v>0</v>
      </c>
      <c r="DV1009" s="12">
        <f t="shared" si="2424"/>
        <v>0</v>
      </c>
      <c r="DW1009" s="12">
        <f t="shared" si="2424"/>
        <v>0</v>
      </c>
      <c r="DX1009" s="12">
        <f t="shared" si="2424"/>
        <v>0</v>
      </c>
      <c r="DY1009" s="12">
        <f t="shared" si="2424"/>
        <v>0</v>
      </c>
      <c r="EB1009" s="116">
        <f t="shared" si="2403"/>
        <v>1008</v>
      </c>
      <c r="EC1009" s="2" t="str">
        <f t="shared" si="2425"/>
        <v>Phase 5</v>
      </c>
      <c r="ED1009" s="2" t="str">
        <f t="shared" si="2426"/>
        <v>75' Wide</v>
      </c>
      <c r="EE1009" s="33" t="str">
        <f>EE1011</f>
        <v>GAAP</v>
      </c>
      <c r="EF1009" s="2" t="str">
        <f>EF1011</f>
        <v>Legal</v>
      </c>
    </row>
    <row r="1010" spans="1:136" x14ac:dyDescent="0.3">
      <c r="G1010" s="7"/>
    </row>
    <row r="1011" spans="1:136" x14ac:dyDescent="0.3">
      <c r="B1011" s="18" t="s">
        <v>56</v>
      </c>
      <c r="C1011" s="18"/>
      <c r="D1011" s="18"/>
      <c r="E1011" s="18"/>
      <c r="F1011" s="18"/>
      <c r="G1011" s="23">
        <f>SUM(G989:G1010)</f>
        <v>-80000.000000000015</v>
      </c>
      <c r="H1011" s="18"/>
      <c r="I1011" s="19">
        <f>SUM(I989:I1010)</f>
        <v>0</v>
      </c>
      <c r="J1011" s="19">
        <f t="shared" ref="J1011:BU1011" si="2427">SUM(J989:J1010)</f>
        <v>0</v>
      </c>
      <c r="K1011" s="19">
        <f t="shared" si="2427"/>
        <v>0</v>
      </c>
      <c r="L1011" s="19">
        <f t="shared" si="2427"/>
        <v>0</v>
      </c>
      <c r="M1011" s="19">
        <f t="shared" si="2427"/>
        <v>0</v>
      </c>
      <c r="N1011" s="19">
        <f t="shared" si="2427"/>
        <v>0</v>
      </c>
      <c r="O1011" s="19">
        <f t="shared" si="2427"/>
        <v>0</v>
      </c>
      <c r="P1011" s="19">
        <f t="shared" si="2427"/>
        <v>0</v>
      </c>
      <c r="Q1011" s="19">
        <f t="shared" si="2427"/>
        <v>0</v>
      </c>
      <c r="R1011" s="19">
        <f t="shared" si="2427"/>
        <v>0</v>
      </c>
      <c r="S1011" s="19">
        <f t="shared" si="2427"/>
        <v>0</v>
      </c>
      <c r="T1011" s="19">
        <f t="shared" si="2427"/>
        <v>0</v>
      </c>
      <c r="U1011" s="19">
        <f t="shared" si="2427"/>
        <v>0</v>
      </c>
      <c r="V1011" s="19">
        <f t="shared" si="2427"/>
        <v>0</v>
      </c>
      <c r="W1011" s="19">
        <f t="shared" si="2427"/>
        <v>-1333.3333333333335</v>
      </c>
      <c r="X1011" s="19">
        <f t="shared" si="2427"/>
        <v>-1333.3333333333335</v>
      </c>
      <c r="Y1011" s="19">
        <f t="shared" si="2427"/>
        <v>-1333.3333333333335</v>
      </c>
      <c r="Z1011" s="19">
        <f t="shared" si="2427"/>
        <v>-1333.3333333333335</v>
      </c>
      <c r="AA1011" s="19">
        <f t="shared" si="2427"/>
        <v>-1333.3333333333335</v>
      </c>
      <c r="AB1011" s="19">
        <f t="shared" si="2427"/>
        <v>-1333.3333333333335</v>
      </c>
      <c r="AC1011" s="19">
        <f t="shared" si="2427"/>
        <v>-1333.3333333333335</v>
      </c>
      <c r="AD1011" s="19">
        <f t="shared" si="2427"/>
        <v>-1333.3333333333335</v>
      </c>
      <c r="AE1011" s="19">
        <f t="shared" si="2427"/>
        <v>-1333.3333333333335</v>
      </c>
      <c r="AF1011" s="19">
        <f t="shared" si="2427"/>
        <v>-1333.3333333333335</v>
      </c>
      <c r="AG1011" s="19">
        <f t="shared" si="2427"/>
        <v>-1333.3333333333335</v>
      </c>
      <c r="AH1011" s="19">
        <f t="shared" si="2427"/>
        <v>-1333.3333333333335</v>
      </c>
      <c r="AI1011" s="19">
        <f t="shared" si="2427"/>
        <v>-1333.3333333333335</v>
      </c>
      <c r="AJ1011" s="19">
        <f t="shared" si="2427"/>
        <v>-1333.3333333333335</v>
      </c>
      <c r="AK1011" s="19">
        <f t="shared" si="2427"/>
        <v>-1333.3333333333335</v>
      </c>
      <c r="AL1011" s="19">
        <f t="shared" si="2427"/>
        <v>-1333.3333333333335</v>
      </c>
      <c r="AM1011" s="19">
        <f t="shared" si="2427"/>
        <v>-1333.3333333333335</v>
      </c>
      <c r="AN1011" s="19">
        <f t="shared" si="2427"/>
        <v>-1333.3333333333335</v>
      </c>
      <c r="AO1011" s="19">
        <f t="shared" si="2427"/>
        <v>-1333.3333333333335</v>
      </c>
      <c r="AP1011" s="19">
        <f t="shared" si="2427"/>
        <v>-1333.3333333333335</v>
      </c>
      <c r="AQ1011" s="19">
        <f t="shared" si="2427"/>
        <v>-1333.3333333333335</v>
      </c>
      <c r="AR1011" s="19">
        <f t="shared" si="2427"/>
        <v>-1333.3333333333335</v>
      </c>
      <c r="AS1011" s="19">
        <f t="shared" si="2427"/>
        <v>-1333.3333333333335</v>
      </c>
      <c r="AT1011" s="19">
        <f t="shared" si="2427"/>
        <v>-1333.3333333333335</v>
      </c>
      <c r="AU1011" s="19">
        <f t="shared" si="2427"/>
        <v>-1333.3333333333335</v>
      </c>
      <c r="AV1011" s="19">
        <f t="shared" si="2427"/>
        <v>-1333.3333333333335</v>
      </c>
      <c r="AW1011" s="19">
        <f t="shared" si="2427"/>
        <v>-1333.3333333333335</v>
      </c>
      <c r="AX1011" s="19">
        <f t="shared" si="2427"/>
        <v>-1333.3333333333335</v>
      </c>
      <c r="AY1011" s="19">
        <f t="shared" si="2427"/>
        <v>-1333.3333333333335</v>
      </c>
      <c r="AZ1011" s="19">
        <f t="shared" si="2427"/>
        <v>-1333.3333333333335</v>
      </c>
      <c r="BA1011" s="19">
        <f t="shared" si="2427"/>
        <v>-1333.3333333333335</v>
      </c>
      <c r="BB1011" s="19">
        <f t="shared" si="2427"/>
        <v>-1333.3333333333335</v>
      </c>
      <c r="BC1011" s="19">
        <f t="shared" si="2427"/>
        <v>-1333.3333333333335</v>
      </c>
      <c r="BD1011" s="19">
        <f t="shared" si="2427"/>
        <v>-1333.3333333333335</v>
      </c>
      <c r="BE1011" s="19">
        <f t="shared" si="2427"/>
        <v>-1333.3333333333335</v>
      </c>
      <c r="BF1011" s="19">
        <f t="shared" si="2427"/>
        <v>-1333.3333333333335</v>
      </c>
      <c r="BG1011" s="19">
        <f t="shared" si="2427"/>
        <v>-1333.3333333333335</v>
      </c>
      <c r="BH1011" s="19">
        <f t="shared" si="2427"/>
        <v>-1333.3333333333335</v>
      </c>
      <c r="BI1011" s="19">
        <f t="shared" si="2427"/>
        <v>-1333.3333333333335</v>
      </c>
      <c r="BJ1011" s="19">
        <f t="shared" si="2427"/>
        <v>-1333.3333333333335</v>
      </c>
      <c r="BK1011" s="19">
        <f t="shared" si="2427"/>
        <v>-1333.3333333333335</v>
      </c>
      <c r="BL1011" s="19">
        <f t="shared" si="2427"/>
        <v>-1333.3333333333335</v>
      </c>
      <c r="BM1011" s="19">
        <f t="shared" si="2427"/>
        <v>-1333.3333333333335</v>
      </c>
      <c r="BN1011" s="19">
        <f t="shared" si="2427"/>
        <v>-1333.3333333333335</v>
      </c>
      <c r="BO1011" s="19">
        <f t="shared" si="2427"/>
        <v>-1333.3333333333335</v>
      </c>
      <c r="BP1011" s="19">
        <f t="shared" si="2427"/>
        <v>-1333.3333333333335</v>
      </c>
      <c r="BQ1011" s="19">
        <f t="shared" si="2427"/>
        <v>-1333.3333333333335</v>
      </c>
      <c r="BR1011" s="19">
        <f t="shared" si="2427"/>
        <v>-1333.3333333333335</v>
      </c>
      <c r="BS1011" s="19">
        <f t="shared" si="2427"/>
        <v>-1333.3333333333335</v>
      </c>
      <c r="BT1011" s="19">
        <f t="shared" si="2427"/>
        <v>-1333.3333333333335</v>
      </c>
      <c r="BU1011" s="19">
        <f t="shared" si="2427"/>
        <v>-1333.3333333333335</v>
      </c>
      <c r="BV1011" s="19">
        <f t="shared" ref="BV1011:DY1011" si="2428">SUM(BV989:BV1010)</f>
        <v>-1333.3333333333335</v>
      </c>
      <c r="BW1011" s="19">
        <f t="shared" si="2428"/>
        <v>-1333.3333333333335</v>
      </c>
      <c r="BX1011" s="19">
        <f t="shared" si="2428"/>
        <v>-1333.3333333333335</v>
      </c>
      <c r="BY1011" s="19">
        <f t="shared" si="2428"/>
        <v>-1333.3333333333335</v>
      </c>
      <c r="BZ1011" s="19">
        <f t="shared" si="2428"/>
        <v>-1333.3333333333335</v>
      </c>
      <c r="CA1011" s="19">
        <f t="shared" si="2428"/>
        <v>-1333.3333333333335</v>
      </c>
      <c r="CB1011" s="19">
        <f t="shared" si="2428"/>
        <v>-1333.3333333333335</v>
      </c>
      <c r="CC1011" s="19">
        <f t="shared" si="2428"/>
        <v>-1333.3333333333335</v>
      </c>
      <c r="CD1011" s="19">
        <f t="shared" si="2428"/>
        <v>-1333.3333333333335</v>
      </c>
      <c r="CE1011" s="19">
        <f t="shared" si="2428"/>
        <v>0</v>
      </c>
      <c r="CF1011" s="19">
        <f t="shared" si="2428"/>
        <v>0</v>
      </c>
      <c r="CG1011" s="19">
        <f t="shared" si="2428"/>
        <v>0</v>
      </c>
      <c r="CH1011" s="19">
        <f t="shared" si="2428"/>
        <v>0</v>
      </c>
      <c r="CI1011" s="19">
        <f t="shared" si="2428"/>
        <v>0</v>
      </c>
      <c r="CJ1011" s="19">
        <f t="shared" si="2428"/>
        <v>0</v>
      </c>
      <c r="CK1011" s="19">
        <f t="shared" si="2428"/>
        <v>0</v>
      </c>
      <c r="CL1011" s="19">
        <f t="shared" si="2428"/>
        <v>0</v>
      </c>
      <c r="CM1011" s="19">
        <f t="shared" si="2428"/>
        <v>0</v>
      </c>
      <c r="CN1011" s="19">
        <f t="shared" si="2428"/>
        <v>0</v>
      </c>
      <c r="CO1011" s="19">
        <f t="shared" si="2428"/>
        <v>0</v>
      </c>
      <c r="CP1011" s="19">
        <f t="shared" si="2428"/>
        <v>0</v>
      </c>
      <c r="CQ1011" s="19">
        <f t="shared" si="2428"/>
        <v>0</v>
      </c>
      <c r="CR1011" s="19">
        <f t="shared" si="2428"/>
        <v>0</v>
      </c>
      <c r="CS1011" s="19">
        <f t="shared" si="2428"/>
        <v>0</v>
      </c>
      <c r="CT1011" s="19">
        <f t="shared" si="2428"/>
        <v>0</v>
      </c>
      <c r="CU1011" s="19">
        <f t="shared" si="2428"/>
        <v>0</v>
      </c>
      <c r="CV1011" s="19">
        <f t="shared" si="2428"/>
        <v>0</v>
      </c>
      <c r="CW1011" s="19">
        <f t="shared" si="2428"/>
        <v>0</v>
      </c>
      <c r="CX1011" s="19">
        <f t="shared" si="2428"/>
        <v>0</v>
      </c>
      <c r="CY1011" s="19">
        <f t="shared" si="2428"/>
        <v>0</v>
      </c>
      <c r="CZ1011" s="19">
        <f t="shared" si="2428"/>
        <v>0</v>
      </c>
      <c r="DA1011" s="19">
        <f t="shared" si="2428"/>
        <v>0</v>
      </c>
      <c r="DB1011" s="19">
        <f t="shared" si="2428"/>
        <v>0</v>
      </c>
      <c r="DC1011" s="19">
        <f t="shared" si="2428"/>
        <v>0</v>
      </c>
      <c r="DD1011" s="19">
        <f t="shared" si="2428"/>
        <v>0</v>
      </c>
      <c r="DE1011" s="19">
        <f t="shared" si="2428"/>
        <v>0</v>
      </c>
      <c r="DF1011" s="19">
        <f t="shared" si="2428"/>
        <v>0</v>
      </c>
      <c r="DG1011" s="19">
        <f t="shared" si="2428"/>
        <v>0</v>
      </c>
      <c r="DH1011" s="19">
        <f t="shared" si="2428"/>
        <v>0</v>
      </c>
      <c r="DI1011" s="19">
        <f t="shared" si="2428"/>
        <v>0</v>
      </c>
      <c r="DJ1011" s="19">
        <f t="shared" si="2428"/>
        <v>0</v>
      </c>
      <c r="DK1011" s="19">
        <f t="shared" si="2428"/>
        <v>0</v>
      </c>
      <c r="DL1011" s="19">
        <f t="shared" si="2428"/>
        <v>0</v>
      </c>
      <c r="DM1011" s="19">
        <f t="shared" si="2428"/>
        <v>0</v>
      </c>
      <c r="DN1011" s="19">
        <f t="shared" si="2428"/>
        <v>0</v>
      </c>
      <c r="DO1011" s="19">
        <f t="shared" si="2428"/>
        <v>0</v>
      </c>
      <c r="DP1011" s="19">
        <f t="shared" si="2428"/>
        <v>0</v>
      </c>
      <c r="DQ1011" s="19">
        <f t="shared" si="2428"/>
        <v>0</v>
      </c>
      <c r="DR1011" s="19">
        <f t="shared" si="2428"/>
        <v>0</v>
      </c>
      <c r="DS1011" s="19">
        <f t="shared" si="2428"/>
        <v>0</v>
      </c>
      <c r="DT1011" s="19">
        <f t="shared" si="2428"/>
        <v>0</v>
      </c>
      <c r="DU1011" s="19">
        <f t="shared" si="2428"/>
        <v>0</v>
      </c>
      <c r="DV1011" s="19">
        <f t="shared" si="2428"/>
        <v>0</v>
      </c>
      <c r="DW1011" s="19">
        <f t="shared" si="2428"/>
        <v>0</v>
      </c>
      <c r="DX1011" s="19">
        <f t="shared" si="2428"/>
        <v>0</v>
      </c>
      <c r="DY1011" s="19">
        <f t="shared" si="2428"/>
        <v>0</v>
      </c>
      <c r="EB1011" s="116">
        <f>ROW(EB1011)-ROW($EB$2)+1</f>
        <v>1010</v>
      </c>
      <c r="EC1011" s="2" t="s">
        <v>0</v>
      </c>
      <c r="ED1011" s="2" t="s">
        <v>0</v>
      </c>
      <c r="EE1011" s="117" t="s">
        <v>233</v>
      </c>
      <c r="EF1011" s="110" t="str">
        <f>CF!$C$60</f>
        <v>Legal</v>
      </c>
    </row>
    <row r="1013" spans="1:136" ht="33" x14ac:dyDescent="0.3">
      <c r="A1013" s="8" t="s">
        <v>249</v>
      </c>
      <c r="B1013" s="4"/>
      <c r="C1013" s="4"/>
      <c r="D1013" s="9" t="str">
        <f>Product!$B$55</f>
        <v>Total Revenue</v>
      </c>
      <c r="E1013" s="9"/>
      <c r="F1013" s="9"/>
      <c r="G1013" s="7"/>
    </row>
    <row r="1015" spans="1:136" x14ac:dyDescent="0.3">
      <c r="B1015" s="2" t="str">
        <f>Product!$D$2</f>
        <v>Phase 1</v>
      </c>
      <c r="C1015" s="2" t="str">
        <f>Product!$D$3</f>
        <v>50' Wide</v>
      </c>
      <c r="D1015" s="129">
        <f>SUMIFS(INDEX(Product!$B$2:$U$97, MATCH(D1013, Product!$B$2:$B$97, 0), ), Product!$B$2:$U$2, $B1015, Product!$B$3:$U$3, $C1015)</f>
        <v>9930000</v>
      </c>
      <c r="F1015" s="128"/>
      <c r="G1015" s="11">
        <f>SUM(H1015:DZ1015)</f>
        <v>-160705.61579543614</v>
      </c>
      <c r="I1015" s="12">
        <f t="shared" ref="I1015:R1017" si="2429">I$772*$D1015/SUM($D$1014:$D$1034)</f>
        <v>0</v>
      </c>
      <c r="J1015" s="12">
        <f t="shared" si="2429"/>
        <v>0</v>
      </c>
      <c r="K1015" s="12">
        <f t="shared" si="2429"/>
        <v>-4017.6403948859038</v>
      </c>
      <c r="L1015" s="12">
        <f t="shared" si="2429"/>
        <v>-12052.921184657711</v>
      </c>
      <c r="M1015" s="12">
        <f t="shared" si="2429"/>
        <v>-16070.561579543615</v>
      </c>
      <c r="N1015" s="12">
        <f t="shared" si="2429"/>
        <v>-24105.842369315422</v>
      </c>
      <c r="O1015" s="12">
        <f t="shared" si="2429"/>
        <v>-48211.684738630844</v>
      </c>
      <c r="P1015" s="12">
        <f t="shared" si="2429"/>
        <v>-24105.842369315422</v>
      </c>
      <c r="Q1015" s="12">
        <f t="shared" si="2429"/>
        <v>-16070.561579543615</v>
      </c>
      <c r="R1015" s="12">
        <f t="shared" si="2429"/>
        <v>-12052.921184657711</v>
      </c>
      <c r="S1015" s="12">
        <f t="shared" ref="S1015:AB1017" si="2430">S$772*$D1015/SUM($D$1014:$D$1034)</f>
        <v>-4017.6403948859038</v>
      </c>
      <c r="T1015" s="12">
        <f t="shared" si="2430"/>
        <v>0</v>
      </c>
      <c r="U1015" s="12">
        <f t="shared" si="2430"/>
        <v>0</v>
      </c>
      <c r="V1015" s="12">
        <f t="shared" si="2430"/>
        <v>0</v>
      </c>
      <c r="W1015" s="12">
        <f t="shared" si="2430"/>
        <v>0</v>
      </c>
      <c r="X1015" s="12">
        <f t="shared" si="2430"/>
        <v>0</v>
      </c>
      <c r="Y1015" s="12">
        <f t="shared" si="2430"/>
        <v>0</v>
      </c>
      <c r="Z1015" s="12">
        <f t="shared" si="2430"/>
        <v>0</v>
      </c>
      <c r="AA1015" s="12">
        <f t="shared" si="2430"/>
        <v>0</v>
      </c>
      <c r="AB1015" s="12">
        <f t="shared" si="2430"/>
        <v>0</v>
      </c>
      <c r="AC1015" s="12">
        <f t="shared" ref="AC1015:AL1017" si="2431">AC$772*$D1015/SUM($D$1014:$D$1034)</f>
        <v>0</v>
      </c>
      <c r="AD1015" s="12">
        <f t="shared" si="2431"/>
        <v>0</v>
      </c>
      <c r="AE1015" s="12">
        <f t="shared" si="2431"/>
        <v>0</v>
      </c>
      <c r="AF1015" s="12">
        <f t="shared" si="2431"/>
        <v>0</v>
      </c>
      <c r="AG1015" s="12">
        <f t="shared" si="2431"/>
        <v>0</v>
      </c>
      <c r="AH1015" s="12">
        <f t="shared" si="2431"/>
        <v>0</v>
      </c>
      <c r="AI1015" s="12">
        <f t="shared" si="2431"/>
        <v>0</v>
      </c>
      <c r="AJ1015" s="12">
        <f t="shared" si="2431"/>
        <v>0</v>
      </c>
      <c r="AK1015" s="12">
        <f t="shared" si="2431"/>
        <v>0</v>
      </c>
      <c r="AL1015" s="12">
        <f t="shared" si="2431"/>
        <v>0</v>
      </c>
      <c r="AM1015" s="12">
        <f t="shared" ref="AM1015:AV1017" si="2432">AM$772*$D1015/SUM($D$1014:$D$1034)</f>
        <v>0</v>
      </c>
      <c r="AN1015" s="12">
        <f t="shared" si="2432"/>
        <v>0</v>
      </c>
      <c r="AO1015" s="12">
        <f t="shared" si="2432"/>
        <v>0</v>
      </c>
      <c r="AP1015" s="12">
        <f t="shared" si="2432"/>
        <v>0</v>
      </c>
      <c r="AQ1015" s="12">
        <f t="shared" si="2432"/>
        <v>0</v>
      </c>
      <c r="AR1015" s="12">
        <f t="shared" si="2432"/>
        <v>0</v>
      </c>
      <c r="AS1015" s="12">
        <f t="shared" si="2432"/>
        <v>0</v>
      </c>
      <c r="AT1015" s="12">
        <f t="shared" si="2432"/>
        <v>0</v>
      </c>
      <c r="AU1015" s="12">
        <f t="shared" si="2432"/>
        <v>0</v>
      </c>
      <c r="AV1015" s="12">
        <f t="shared" si="2432"/>
        <v>0</v>
      </c>
      <c r="AW1015" s="12">
        <f t="shared" ref="AW1015:BF1017" si="2433">AW$772*$D1015/SUM($D$1014:$D$1034)</f>
        <v>0</v>
      </c>
      <c r="AX1015" s="12">
        <f t="shared" si="2433"/>
        <v>0</v>
      </c>
      <c r="AY1015" s="12">
        <f t="shared" si="2433"/>
        <v>0</v>
      </c>
      <c r="AZ1015" s="12">
        <f t="shared" si="2433"/>
        <v>0</v>
      </c>
      <c r="BA1015" s="12">
        <f t="shared" si="2433"/>
        <v>0</v>
      </c>
      <c r="BB1015" s="12">
        <f t="shared" si="2433"/>
        <v>0</v>
      </c>
      <c r="BC1015" s="12">
        <f t="shared" si="2433"/>
        <v>0</v>
      </c>
      <c r="BD1015" s="12">
        <f t="shared" si="2433"/>
        <v>0</v>
      </c>
      <c r="BE1015" s="12">
        <f t="shared" si="2433"/>
        <v>0</v>
      </c>
      <c r="BF1015" s="12">
        <f t="shared" si="2433"/>
        <v>0</v>
      </c>
      <c r="BG1015" s="12">
        <f t="shared" ref="BG1015:BP1017" si="2434">BG$772*$D1015/SUM($D$1014:$D$1034)</f>
        <v>0</v>
      </c>
      <c r="BH1015" s="12">
        <f t="shared" si="2434"/>
        <v>0</v>
      </c>
      <c r="BI1015" s="12">
        <f t="shared" si="2434"/>
        <v>0</v>
      </c>
      <c r="BJ1015" s="12">
        <f t="shared" si="2434"/>
        <v>0</v>
      </c>
      <c r="BK1015" s="12">
        <f t="shared" si="2434"/>
        <v>0</v>
      </c>
      <c r="BL1015" s="12">
        <f t="shared" si="2434"/>
        <v>0</v>
      </c>
      <c r="BM1015" s="12">
        <f t="shared" si="2434"/>
        <v>0</v>
      </c>
      <c r="BN1015" s="12">
        <f t="shared" si="2434"/>
        <v>0</v>
      </c>
      <c r="BO1015" s="12">
        <f t="shared" si="2434"/>
        <v>0</v>
      </c>
      <c r="BP1015" s="12">
        <f t="shared" si="2434"/>
        <v>0</v>
      </c>
      <c r="BQ1015" s="12">
        <f t="shared" ref="BQ1015:BZ1017" si="2435">BQ$772*$D1015/SUM($D$1014:$D$1034)</f>
        <v>0</v>
      </c>
      <c r="BR1015" s="12">
        <f t="shared" si="2435"/>
        <v>0</v>
      </c>
      <c r="BS1015" s="12">
        <f t="shared" si="2435"/>
        <v>0</v>
      </c>
      <c r="BT1015" s="12">
        <f t="shared" si="2435"/>
        <v>0</v>
      </c>
      <c r="BU1015" s="12">
        <f t="shared" si="2435"/>
        <v>0</v>
      </c>
      <c r="BV1015" s="12">
        <f t="shared" si="2435"/>
        <v>0</v>
      </c>
      <c r="BW1015" s="12">
        <f t="shared" si="2435"/>
        <v>0</v>
      </c>
      <c r="BX1015" s="12">
        <f t="shared" si="2435"/>
        <v>0</v>
      </c>
      <c r="BY1015" s="12">
        <f t="shared" si="2435"/>
        <v>0</v>
      </c>
      <c r="BZ1015" s="12">
        <f t="shared" si="2435"/>
        <v>0</v>
      </c>
      <c r="CA1015" s="12">
        <f t="shared" ref="CA1015:CJ1017" si="2436">CA$772*$D1015/SUM($D$1014:$D$1034)</f>
        <v>0</v>
      </c>
      <c r="CB1015" s="12">
        <f t="shared" si="2436"/>
        <v>0</v>
      </c>
      <c r="CC1015" s="12">
        <f t="shared" si="2436"/>
        <v>0</v>
      </c>
      <c r="CD1015" s="12">
        <f t="shared" si="2436"/>
        <v>0</v>
      </c>
      <c r="CE1015" s="12">
        <f t="shared" si="2436"/>
        <v>0</v>
      </c>
      <c r="CF1015" s="12">
        <f t="shared" si="2436"/>
        <v>0</v>
      </c>
      <c r="CG1015" s="12">
        <f t="shared" si="2436"/>
        <v>0</v>
      </c>
      <c r="CH1015" s="12">
        <f t="shared" si="2436"/>
        <v>0</v>
      </c>
      <c r="CI1015" s="12">
        <f t="shared" si="2436"/>
        <v>0</v>
      </c>
      <c r="CJ1015" s="12">
        <f t="shared" si="2436"/>
        <v>0</v>
      </c>
      <c r="CK1015" s="12">
        <f t="shared" ref="CK1015:CT1017" si="2437">CK$772*$D1015/SUM($D$1014:$D$1034)</f>
        <v>0</v>
      </c>
      <c r="CL1015" s="12">
        <f t="shared" si="2437"/>
        <v>0</v>
      </c>
      <c r="CM1015" s="12">
        <f t="shared" si="2437"/>
        <v>0</v>
      </c>
      <c r="CN1015" s="12">
        <f t="shared" si="2437"/>
        <v>0</v>
      </c>
      <c r="CO1015" s="12">
        <f t="shared" si="2437"/>
        <v>0</v>
      </c>
      <c r="CP1015" s="12">
        <f t="shared" si="2437"/>
        <v>0</v>
      </c>
      <c r="CQ1015" s="12">
        <f t="shared" si="2437"/>
        <v>0</v>
      </c>
      <c r="CR1015" s="12">
        <f t="shared" si="2437"/>
        <v>0</v>
      </c>
      <c r="CS1015" s="12">
        <f t="shared" si="2437"/>
        <v>0</v>
      </c>
      <c r="CT1015" s="12">
        <f t="shared" si="2437"/>
        <v>0</v>
      </c>
      <c r="CU1015" s="12">
        <f t="shared" ref="CU1015:DD1017" si="2438">CU$772*$D1015/SUM($D$1014:$D$1034)</f>
        <v>0</v>
      </c>
      <c r="CV1015" s="12">
        <f t="shared" si="2438"/>
        <v>0</v>
      </c>
      <c r="CW1015" s="12">
        <f t="shared" si="2438"/>
        <v>0</v>
      </c>
      <c r="CX1015" s="12">
        <f t="shared" si="2438"/>
        <v>0</v>
      </c>
      <c r="CY1015" s="12">
        <f t="shared" si="2438"/>
        <v>0</v>
      </c>
      <c r="CZ1015" s="12">
        <f t="shared" si="2438"/>
        <v>0</v>
      </c>
      <c r="DA1015" s="12">
        <f t="shared" si="2438"/>
        <v>0</v>
      </c>
      <c r="DB1015" s="12">
        <f t="shared" si="2438"/>
        <v>0</v>
      </c>
      <c r="DC1015" s="12">
        <f t="shared" si="2438"/>
        <v>0</v>
      </c>
      <c r="DD1015" s="12">
        <f t="shared" si="2438"/>
        <v>0</v>
      </c>
      <c r="DE1015" s="12">
        <f t="shared" ref="DE1015:DN1017" si="2439">DE$772*$D1015/SUM($D$1014:$D$1034)</f>
        <v>0</v>
      </c>
      <c r="DF1015" s="12">
        <f t="shared" si="2439"/>
        <v>0</v>
      </c>
      <c r="DG1015" s="12">
        <f t="shared" si="2439"/>
        <v>0</v>
      </c>
      <c r="DH1015" s="12">
        <f t="shared" si="2439"/>
        <v>0</v>
      </c>
      <c r="DI1015" s="12">
        <f t="shared" si="2439"/>
        <v>0</v>
      </c>
      <c r="DJ1015" s="12">
        <f t="shared" si="2439"/>
        <v>0</v>
      </c>
      <c r="DK1015" s="12">
        <f t="shared" si="2439"/>
        <v>0</v>
      </c>
      <c r="DL1015" s="12">
        <f t="shared" si="2439"/>
        <v>0</v>
      </c>
      <c r="DM1015" s="12">
        <f t="shared" si="2439"/>
        <v>0</v>
      </c>
      <c r="DN1015" s="12">
        <f t="shared" si="2439"/>
        <v>0</v>
      </c>
      <c r="DO1015" s="12">
        <f t="shared" ref="DO1015:DY1017" si="2440">DO$772*$D1015/SUM($D$1014:$D$1034)</f>
        <v>0</v>
      </c>
      <c r="DP1015" s="12">
        <f t="shared" si="2440"/>
        <v>0</v>
      </c>
      <c r="DQ1015" s="12">
        <f t="shared" si="2440"/>
        <v>0</v>
      </c>
      <c r="DR1015" s="12">
        <f t="shared" si="2440"/>
        <v>0</v>
      </c>
      <c r="DS1015" s="12">
        <f t="shared" si="2440"/>
        <v>0</v>
      </c>
      <c r="DT1015" s="12">
        <f t="shared" si="2440"/>
        <v>0</v>
      </c>
      <c r="DU1015" s="12">
        <f t="shared" si="2440"/>
        <v>0</v>
      </c>
      <c r="DV1015" s="12">
        <f t="shared" si="2440"/>
        <v>0</v>
      </c>
      <c r="DW1015" s="12">
        <f t="shared" si="2440"/>
        <v>0</v>
      </c>
      <c r="DX1015" s="12">
        <f t="shared" si="2440"/>
        <v>0</v>
      </c>
      <c r="DY1015" s="12">
        <f t="shared" si="2440"/>
        <v>0</v>
      </c>
      <c r="EB1015" s="116">
        <f>ROW(EB1015)-ROW($EB$2)+1</f>
        <v>1014</v>
      </c>
      <c r="EC1015" s="2" t="str">
        <f>B1015</f>
        <v>Phase 1</v>
      </c>
      <c r="ED1015" s="2" t="str">
        <f>C1015</f>
        <v>50' Wide</v>
      </c>
      <c r="EE1015" s="33" t="str">
        <f>EE1035</f>
        <v>Cash</v>
      </c>
      <c r="EF1015" s="2" t="str">
        <f>EF1035</f>
        <v>Master Infrastructure</v>
      </c>
    </row>
    <row r="1016" spans="1:136" x14ac:dyDescent="0.3">
      <c r="B1016" s="2" t="str">
        <f>Product!$E$2</f>
        <v>Phase 1</v>
      </c>
      <c r="C1016" s="2" t="str">
        <f>Product!$E$3</f>
        <v>60' Wide</v>
      </c>
      <c r="D1016" s="129">
        <f>SUMIFS(INDEX(Product!$B$2:$U$97, MATCH(D1013, Product!$B$2:$B$97, 0), ), Product!$B$2:$U$2, $B1016, Product!$B$3:$U$3, $C1016)</f>
        <v>11775000</v>
      </c>
      <c r="F1016" s="128"/>
      <c r="G1016" s="11">
        <f>SUM(H1016:DZ1016)</f>
        <v>-190564.81631331932</v>
      </c>
      <c r="I1016" s="12">
        <f t="shared" si="2429"/>
        <v>0</v>
      </c>
      <c r="J1016" s="12">
        <f t="shared" si="2429"/>
        <v>0</v>
      </c>
      <c r="K1016" s="12">
        <f t="shared" si="2429"/>
        <v>-4764.1204078329829</v>
      </c>
      <c r="L1016" s="12">
        <f t="shared" si="2429"/>
        <v>-14292.361223498949</v>
      </c>
      <c r="M1016" s="12">
        <f t="shared" si="2429"/>
        <v>-19056.481631331932</v>
      </c>
      <c r="N1016" s="12">
        <f t="shared" si="2429"/>
        <v>-28584.722446997897</v>
      </c>
      <c r="O1016" s="12">
        <f t="shared" si="2429"/>
        <v>-57169.444893995795</v>
      </c>
      <c r="P1016" s="12">
        <f t="shared" si="2429"/>
        <v>-28584.722446997897</v>
      </c>
      <c r="Q1016" s="12">
        <f t="shared" si="2429"/>
        <v>-19056.481631331932</v>
      </c>
      <c r="R1016" s="12">
        <f t="shared" si="2429"/>
        <v>-14292.361223498949</v>
      </c>
      <c r="S1016" s="12">
        <f t="shared" si="2430"/>
        <v>-4764.1204078329829</v>
      </c>
      <c r="T1016" s="12">
        <f t="shared" si="2430"/>
        <v>0</v>
      </c>
      <c r="U1016" s="12">
        <f t="shared" si="2430"/>
        <v>0</v>
      </c>
      <c r="V1016" s="12">
        <f t="shared" si="2430"/>
        <v>0</v>
      </c>
      <c r="W1016" s="12">
        <f t="shared" si="2430"/>
        <v>0</v>
      </c>
      <c r="X1016" s="12">
        <f t="shared" si="2430"/>
        <v>0</v>
      </c>
      <c r="Y1016" s="12">
        <f t="shared" si="2430"/>
        <v>0</v>
      </c>
      <c r="Z1016" s="12">
        <f t="shared" si="2430"/>
        <v>0</v>
      </c>
      <c r="AA1016" s="12">
        <f t="shared" si="2430"/>
        <v>0</v>
      </c>
      <c r="AB1016" s="12">
        <f t="shared" si="2430"/>
        <v>0</v>
      </c>
      <c r="AC1016" s="12">
        <f t="shared" si="2431"/>
        <v>0</v>
      </c>
      <c r="AD1016" s="12">
        <f t="shared" si="2431"/>
        <v>0</v>
      </c>
      <c r="AE1016" s="12">
        <f t="shared" si="2431"/>
        <v>0</v>
      </c>
      <c r="AF1016" s="12">
        <f t="shared" si="2431"/>
        <v>0</v>
      </c>
      <c r="AG1016" s="12">
        <f t="shared" si="2431"/>
        <v>0</v>
      </c>
      <c r="AH1016" s="12">
        <f t="shared" si="2431"/>
        <v>0</v>
      </c>
      <c r="AI1016" s="12">
        <f t="shared" si="2431"/>
        <v>0</v>
      </c>
      <c r="AJ1016" s="12">
        <f t="shared" si="2431"/>
        <v>0</v>
      </c>
      <c r="AK1016" s="12">
        <f t="shared" si="2431"/>
        <v>0</v>
      </c>
      <c r="AL1016" s="12">
        <f t="shared" si="2431"/>
        <v>0</v>
      </c>
      <c r="AM1016" s="12">
        <f t="shared" si="2432"/>
        <v>0</v>
      </c>
      <c r="AN1016" s="12">
        <f t="shared" si="2432"/>
        <v>0</v>
      </c>
      <c r="AO1016" s="12">
        <f t="shared" si="2432"/>
        <v>0</v>
      </c>
      <c r="AP1016" s="12">
        <f t="shared" si="2432"/>
        <v>0</v>
      </c>
      <c r="AQ1016" s="12">
        <f t="shared" si="2432"/>
        <v>0</v>
      </c>
      <c r="AR1016" s="12">
        <f t="shared" si="2432"/>
        <v>0</v>
      </c>
      <c r="AS1016" s="12">
        <f t="shared" si="2432"/>
        <v>0</v>
      </c>
      <c r="AT1016" s="12">
        <f t="shared" si="2432"/>
        <v>0</v>
      </c>
      <c r="AU1016" s="12">
        <f t="shared" si="2432"/>
        <v>0</v>
      </c>
      <c r="AV1016" s="12">
        <f t="shared" si="2432"/>
        <v>0</v>
      </c>
      <c r="AW1016" s="12">
        <f t="shared" si="2433"/>
        <v>0</v>
      </c>
      <c r="AX1016" s="12">
        <f t="shared" si="2433"/>
        <v>0</v>
      </c>
      <c r="AY1016" s="12">
        <f t="shared" si="2433"/>
        <v>0</v>
      </c>
      <c r="AZ1016" s="12">
        <f t="shared" si="2433"/>
        <v>0</v>
      </c>
      <c r="BA1016" s="12">
        <f t="shared" si="2433"/>
        <v>0</v>
      </c>
      <c r="BB1016" s="12">
        <f t="shared" si="2433"/>
        <v>0</v>
      </c>
      <c r="BC1016" s="12">
        <f t="shared" si="2433"/>
        <v>0</v>
      </c>
      <c r="BD1016" s="12">
        <f t="shared" si="2433"/>
        <v>0</v>
      </c>
      <c r="BE1016" s="12">
        <f t="shared" si="2433"/>
        <v>0</v>
      </c>
      <c r="BF1016" s="12">
        <f t="shared" si="2433"/>
        <v>0</v>
      </c>
      <c r="BG1016" s="12">
        <f t="shared" si="2434"/>
        <v>0</v>
      </c>
      <c r="BH1016" s="12">
        <f t="shared" si="2434"/>
        <v>0</v>
      </c>
      <c r="BI1016" s="12">
        <f t="shared" si="2434"/>
        <v>0</v>
      </c>
      <c r="BJ1016" s="12">
        <f t="shared" si="2434"/>
        <v>0</v>
      </c>
      <c r="BK1016" s="12">
        <f t="shared" si="2434"/>
        <v>0</v>
      </c>
      <c r="BL1016" s="12">
        <f t="shared" si="2434"/>
        <v>0</v>
      </c>
      <c r="BM1016" s="12">
        <f t="shared" si="2434"/>
        <v>0</v>
      </c>
      <c r="BN1016" s="12">
        <f t="shared" si="2434"/>
        <v>0</v>
      </c>
      <c r="BO1016" s="12">
        <f t="shared" si="2434"/>
        <v>0</v>
      </c>
      <c r="BP1016" s="12">
        <f t="shared" si="2434"/>
        <v>0</v>
      </c>
      <c r="BQ1016" s="12">
        <f t="shared" si="2435"/>
        <v>0</v>
      </c>
      <c r="BR1016" s="12">
        <f t="shared" si="2435"/>
        <v>0</v>
      </c>
      <c r="BS1016" s="12">
        <f t="shared" si="2435"/>
        <v>0</v>
      </c>
      <c r="BT1016" s="12">
        <f t="shared" si="2435"/>
        <v>0</v>
      </c>
      <c r="BU1016" s="12">
        <f t="shared" si="2435"/>
        <v>0</v>
      </c>
      <c r="BV1016" s="12">
        <f t="shared" si="2435"/>
        <v>0</v>
      </c>
      <c r="BW1016" s="12">
        <f t="shared" si="2435"/>
        <v>0</v>
      </c>
      <c r="BX1016" s="12">
        <f t="shared" si="2435"/>
        <v>0</v>
      </c>
      <c r="BY1016" s="12">
        <f t="shared" si="2435"/>
        <v>0</v>
      </c>
      <c r="BZ1016" s="12">
        <f t="shared" si="2435"/>
        <v>0</v>
      </c>
      <c r="CA1016" s="12">
        <f t="shared" si="2436"/>
        <v>0</v>
      </c>
      <c r="CB1016" s="12">
        <f t="shared" si="2436"/>
        <v>0</v>
      </c>
      <c r="CC1016" s="12">
        <f t="shared" si="2436"/>
        <v>0</v>
      </c>
      <c r="CD1016" s="12">
        <f t="shared" si="2436"/>
        <v>0</v>
      </c>
      <c r="CE1016" s="12">
        <f t="shared" si="2436"/>
        <v>0</v>
      </c>
      <c r="CF1016" s="12">
        <f t="shared" si="2436"/>
        <v>0</v>
      </c>
      <c r="CG1016" s="12">
        <f t="shared" si="2436"/>
        <v>0</v>
      </c>
      <c r="CH1016" s="12">
        <f t="shared" si="2436"/>
        <v>0</v>
      </c>
      <c r="CI1016" s="12">
        <f t="shared" si="2436"/>
        <v>0</v>
      </c>
      <c r="CJ1016" s="12">
        <f t="shared" si="2436"/>
        <v>0</v>
      </c>
      <c r="CK1016" s="12">
        <f t="shared" si="2437"/>
        <v>0</v>
      </c>
      <c r="CL1016" s="12">
        <f t="shared" si="2437"/>
        <v>0</v>
      </c>
      <c r="CM1016" s="12">
        <f t="shared" si="2437"/>
        <v>0</v>
      </c>
      <c r="CN1016" s="12">
        <f t="shared" si="2437"/>
        <v>0</v>
      </c>
      <c r="CO1016" s="12">
        <f t="shared" si="2437"/>
        <v>0</v>
      </c>
      <c r="CP1016" s="12">
        <f t="shared" si="2437"/>
        <v>0</v>
      </c>
      <c r="CQ1016" s="12">
        <f t="shared" si="2437"/>
        <v>0</v>
      </c>
      <c r="CR1016" s="12">
        <f t="shared" si="2437"/>
        <v>0</v>
      </c>
      <c r="CS1016" s="12">
        <f t="shared" si="2437"/>
        <v>0</v>
      </c>
      <c r="CT1016" s="12">
        <f t="shared" si="2437"/>
        <v>0</v>
      </c>
      <c r="CU1016" s="12">
        <f t="shared" si="2438"/>
        <v>0</v>
      </c>
      <c r="CV1016" s="12">
        <f t="shared" si="2438"/>
        <v>0</v>
      </c>
      <c r="CW1016" s="12">
        <f t="shared" si="2438"/>
        <v>0</v>
      </c>
      <c r="CX1016" s="12">
        <f t="shared" si="2438"/>
        <v>0</v>
      </c>
      <c r="CY1016" s="12">
        <f t="shared" si="2438"/>
        <v>0</v>
      </c>
      <c r="CZ1016" s="12">
        <f t="shared" si="2438"/>
        <v>0</v>
      </c>
      <c r="DA1016" s="12">
        <f t="shared" si="2438"/>
        <v>0</v>
      </c>
      <c r="DB1016" s="12">
        <f t="shared" si="2438"/>
        <v>0</v>
      </c>
      <c r="DC1016" s="12">
        <f t="shared" si="2438"/>
        <v>0</v>
      </c>
      <c r="DD1016" s="12">
        <f t="shared" si="2438"/>
        <v>0</v>
      </c>
      <c r="DE1016" s="12">
        <f t="shared" si="2439"/>
        <v>0</v>
      </c>
      <c r="DF1016" s="12">
        <f t="shared" si="2439"/>
        <v>0</v>
      </c>
      <c r="DG1016" s="12">
        <f t="shared" si="2439"/>
        <v>0</v>
      </c>
      <c r="DH1016" s="12">
        <f t="shared" si="2439"/>
        <v>0</v>
      </c>
      <c r="DI1016" s="12">
        <f t="shared" si="2439"/>
        <v>0</v>
      </c>
      <c r="DJ1016" s="12">
        <f t="shared" si="2439"/>
        <v>0</v>
      </c>
      <c r="DK1016" s="12">
        <f t="shared" si="2439"/>
        <v>0</v>
      </c>
      <c r="DL1016" s="12">
        <f t="shared" si="2439"/>
        <v>0</v>
      </c>
      <c r="DM1016" s="12">
        <f t="shared" si="2439"/>
        <v>0</v>
      </c>
      <c r="DN1016" s="12">
        <f t="shared" si="2439"/>
        <v>0</v>
      </c>
      <c r="DO1016" s="12">
        <f t="shared" si="2440"/>
        <v>0</v>
      </c>
      <c r="DP1016" s="12">
        <f t="shared" si="2440"/>
        <v>0</v>
      </c>
      <c r="DQ1016" s="12">
        <f t="shared" si="2440"/>
        <v>0</v>
      </c>
      <c r="DR1016" s="12">
        <f t="shared" si="2440"/>
        <v>0</v>
      </c>
      <c r="DS1016" s="12">
        <f t="shared" si="2440"/>
        <v>0</v>
      </c>
      <c r="DT1016" s="12">
        <f t="shared" si="2440"/>
        <v>0</v>
      </c>
      <c r="DU1016" s="12">
        <f t="shared" si="2440"/>
        <v>0</v>
      </c>
      <c r="DV1016" s="12">
        <f t="shared" si="2440"/>
        <v>0</v>
      </c>
      <c r="DW1016" s="12">
        <f t="shared" si="2440"/>
        <v>0</v>
      </c>
      <c r="DX1016" s="12">
        <f t="shared" si="2440"/>
        <v>0</v>
      </c>
      <c r="DY1016" s="12">
        <f t="shared" si="2440"/>
        <v>0</v>
      </c>
      <c r="EB1016" s="116">
        <f t="shared" ref="EB1016:EB1033" si="2441">ROW(EB1016)-ROW($EB$2)+1</f>
        <v>1015</v>
      </c>
      <c r="EC1016" s="2" t="str">
        <f t="shared" ref="EC1016:EC1017" si="2442">B1016</f>
        <v>Phase 1</v>
      </c>
      <c r="ED1016" s="2" t="str">
        <f t="shared" ref="ED1016:ED1017" si="2443">C1016</f>
        <v>60' Wide</v>
      </c>
      <c r="EE1016" s="33" t="str">
        <f>EE1035</f>
        <v>Cash</v>
      </c>
      <c r="EF1016" s="2" t="str">
        <f>EF1035</f>
        <v>Master Infrastructure</v>
      </c>
    </row>
    <row r="1017" spans="1:136" x14ac:dyDescent="0.3">
      <c r="B1017" s="2" t="str">
        <f>Product!$F$2</f>
        <v>Phase 1</v>
      </c>
      <c r="C1017" s="2" t="str">
        <f>Product!$F$3</f>
        <v>75' Wide</v>
      </c>
      <c r="D1017" s="129">
        <f>SUMIFS(INDEX(Product!$B$2:$U$97, MATCH(D1013, Product!$B$2:$B$97, 0), ), Product!$B$2:$U$2, $B1017, Product!$B$3:$U$3, $C1017)</f>
        <v>9190000</v>
      </c>
      <c r="F1017" s="128"/>
      <c r="G1017" s="11">
        <f>SUM(H1017:DZ1017)</f>
        <v>-148729.56789124451</v>
      </c>
      <c r="I1017" s="12">
        <f t="shared" si="2429"/>
        <v>0</v>
      </c>
      <c r="J1017" s="12">
        <f t="shared" si="2429"/>
        <v>0</v>
      </c>
      <c r="K1017" s="12">
        <f t="shared" si="2429"/>
        <v>-3718.2391972811133</v>
      </c>
      <c r="L1017" s="12">
        <f t="shared" si="2429"/>
        <v>-11154.71759184334</v>
      </c>
      <c r="M1017" s="12">
        <f t="shared" si="2429"/>
        <v>-14872.956789124453</v>
      </c>
      <c r="N1017" s="12">
        <f t="shared" si="2429"/>
        <v>-22309.435183686681</v>
      </c>
      <c r="O1017" s="12">
        <f t="shared" si="2429"/>
        <v>-44618.870367373362</v>
      </c>
      <c r="P1017" s="12">
        <f t="shared" si="2429"/>
        <v>-22309.435183686681</v>
      </c>
      <c r="Q1017" s="12">
        <f t="shared" si="2429"/>
        <v>-14872.956789124453</v>
      </c>
      <c r="R1017" s="12">
        <f t="shared" si="2429"/>
        <v>-11154.71759184334</v>
      </c>
      <c r="S1017" s="12">
        <f t="shared" si="2430"/>
        <v>-3718.2391972811133</v>
      </c>
      <c r="T1017" s="12">
        <f t="shared" si="2430"/>
        <v>0</v>
      </c>
      <c r="U1017" s="12">
        <f t="shared" si="2430"/>
        <v>0</v>
      </c>
      <c r="V1017" s="12">
        <f t="shared" si="2430"/>
        <v>0</v>
      </c>
      <c r="W1017" s="12">
        <f t="shared" si="2430"/>
        <v>0</v>
      </c>
      <c r="X1017" s="12">
        <f t="shared" si="2430"/>
        <v>0</v>
      </c>
      <c r="Y1017" s="12">
        <f t="shared" si="2430"/>
        <v>0</v>
      </c>
      <c r="Z1017" s="12">
        <f t="shared" si="2430"/>
        <v>0</v>
      </c>
      <c r="AA1017" s="12">
        <f t="shared" si="2430"/>
        <v>0</v>
      </c>
      <c r="AB1017" s="12">
        <f t="shared" si="2430"/>
        <v>0</v>
      </c>
      <c r="AC1017" s="12">
        <f t="shared" si="2431"/>
        <v>0</v>
      </c>
      <c r="AD1017" s="12">
        <f t="shared" si="2431"/>
        <v>0</v>
      </c>
      <c r="AE1017" s="12">
        <f t="shared" si="2431"/>
        <v>0</v>
      </c>
      <c r="AF1017" s="12">
        <f t="shared" si="2431"/>
        <v>0</v>
      </c>
      <c r="AG1017" s="12">
        <f t="shared" si="2431"/>
        <v>0</v>
      </c>
      <c r="AH1017" s="12">
        <f t="shared" si="2431"/>
        <v>0</v>
      </c>
      <c r="AI1017" s="12">
        <f t="shared" si="2431"/>
        <v>0</v>
      </c>
      <c r="AJ1017" s="12">
        <f t="shared" si="2431"/>
        <v>0</v>
      </c>
      <c r="AK1017" s="12">
        <f t="shared" si="2431"/>
        <v>0</v>
      </c>
      <c r="AL1017" s="12">
        <f t="shared" si="2431"/>
        <v>0</v>
      </c>
      <c r="AM1017" s="12">
        <f t="shared" si="2432"/>
        <v>0</v>
      </c>
      <c r="AN1017" s="12">
        <f t="shared" si="2432"/>
        <v>0</v>
      </c>
      <c r="AO1017" s="12">
        <f t="shared" si="2432"/>
        <v>0</v>
      </c>
      <c r="AP1017" s="12">
        <f t="shared" si="2432"/>
        <v>0</v>
      </c>
      <c r="AQ1017" s="12">
        <f t="shared" si="2432"/>
        <v>0</v>
      </c>
      <c r="AR1017" s="12">
        <f t="shared" si="2432"/>
        <v>0</v>
      </c>
      <c r="AS1017" s="12">
        <f t="shared" si="2432"/>
        <v>0</v>
      </c>
      <c r="AT1017" s="12">
        <f t="shared" si="2432"/>
        <v>0</v>
      </c>
      <c r="AU1017" s="12">
        <f t="shared" si="2432"/>
        <v>0</v>
      </c>
      <c r="AV1017" s="12">
        <f t="shared" si="2432"/>
        <v>0</v>
      </c>
      <c r="AW1017" s="12">
        <f t="shared" si="2433"/>
        <v>0</v>
      </c>
      <c r="AX1017" s="12">
        <f t="shared" si="2433"/>
        <v>0</v>
      </c>
      <c r="AY1017" s="12">
        <f t="shared" si="2433"/>
        <v>0</v>
      </c>
      <c r="AZ1017" s="12">
        <f t="shared" si="2433"/>
        <v>0</v>
      </c>
      <c r="BA1017" s="12">
        <f t="shared" si="2433"/>
        <v>0</v>
      </c>
      <c r="BB1017" s="12">
        <f t="shared" si="2433"/>
        <v>0</v>
      </c>
      <c r="BC1017" s="12">
        <f t="shared" si="2433"/>
        <v>0</v>
      </c>
      <c r="BD1017" s="12">
        <f t="shared" si="2433"/>
        <v>0</v>
      </c>
      <c r="BE1017" s="12">
        <f t="shared" si="2433"/>
        <v>0</v>
      </c>
      <c r="BF1017" s="12">
        <f t="shared" si="2433"/>
        <v>0</v>
      </c>
      <c r="BG1017" s="12">
        <f t="shared" si="2434"/>
        <v>0</v>
      </c>
      <c r="BH1017" s="12">
        <f t="shared" si="2434"/>
        <v>0</v>
      </c>
      <c r="BI1017" s="12">
        <f t="shared" si="2434"/>
        <v>0</v>
      </c>
      <c r="BJ1017" s="12">
        <f t="shared" si="2434"/>
        <v>0</v>
      </c>
      <c r="BK1017" s="12">
        <f t="shared" si="2434"/>
        <v>0</v>
      </c>
      <c r="BL1017" s="12">
        <f t="shared" si="2434"/>
        <v>0</v>
      </c>
      <c r="BM1017" s="12">
        <f t="shared" si="2434"/>
        <v>0</v>
      </c>
      <c r="BN1017" s="12">
        <f t="shared" si="2434"/>
        <v>0</v>
      </c>
      <c r="BO1017" s="12">
        <f t="shared" si="2434"/>
        <v>0</v>
      </c>
      <c r="BP1017" s="12">
        <f t="shared" si="2434"/>
        <v>0</v>
      </c>
      <c r="BQ1017" s="12">
        <f t="shared" si="2435"/>
        <v>0</v>
      </c>
      <c r="BR1017" s="12">
        <f t="shared" si="2435"/>
        <v>0</v>
      </c>
      <c r="BS1017" s="12">
        <f t="shared" si="2435"/>
        <v>0</v>
      </c>
      <c r="BT1017" s="12">
        <f t="shared" si="2435"/>
        <v>0</v>
      </c>
      <c r="BU1017" s="12">
        <f t="shared" si="2435"/>
        <v>0</v>
      </c>
      <c r="BV1017" s="12">
        <f t="shared" si="2435"/>
        <v>0</v>
      </c>
      <c r="BW1017" s="12">
        <f t="shared" si="2435"/>
        <v>0</v>
      </c>
      <c r="BX1017" s="12">
        <f t="shared" si="2435"/>
        <v>0</v>
      </c>
      <c r="BY1017" s="12">
        <f t="shared" si="2435"/>
        <v>0</v>
      </c>
      <c r="BZ1017" s="12">
        <f t="shared" si="2435"/>
        <v>0</v>
      </c>
      <c r="CA1017" s="12">
        <f t="shared" si="2436"/>
        <v>0</v>
      </c>
      <c r="CB1017" s="12">
        <f t="shared" si="2436"/>
        <v>0</v>
      </c>
      <c r="CC1017" s="12">
        <f t="shared" si="2436"/>
        <v>0</v>
      </c>
      <c r="CD1017" s="12">
        <f t="shared" si="2436"/>
        <v>0</v>
      </c>
      <c r="CE1017" s="12">
        <f t="shared" si="2436"/>
        <v>0</v>
      </c>
      <c r="CF1017" s="12">
        <f t="shared" si="2436"/>
        <v>0</v>
      </c>
      <c r="CG1017" s="12">
        <f t="shared" si="2436"/>
        <v>0</v>
      </c>
      <c r="CH1017" s="12">
        <f t="shared" si="2436"/>
        <v>0</v>
      </c>
      <c r="CI1017" s="12">
        <f t="shared" si="2436"/>
        <v>0</v>
      </c>
      <c r="CJ1017" s="12">
        <f t="shared" si="2436"/>
        <v>0</v>
      </c>
      <c r="CK1017" s="12">
        <f t="shared" si="2437"/>
        <v>0</v>
      </c>
      <c r="CL1017" s="12">
        <f t="shared" si="2437"/>
        <v>0</v>
      </c>
      <c r="CM1017" s="12">
        <f t="shared" si="2437"/>
        <v>0</v>
      </c>
      <c r="CN1017" s="12">
        <f t="shared" si="2437"/>
        <v>0</v>
      </c>
      <c r="CO1017" s="12">
        <f t="shared" si="2437"/>
        <v>0</v>
      </c>
      <c r="CP1017" s="12">
        <f t="shared" si="2437"/>
        <v>0</v>
      </c>
      <c r="CQ1017" s="12">
        <f t="shared" si="2437"/>
        <v>0</v>
      </c>
      <c r="CR1017" s="12">
        <f t="shared" si="2437"/>
        <v>0</v>
      </c>
      <c r="CS1017" s="12">
        <f t="shared" si="2437"/>
        <v>0</v>
      </c>
      <c r="CT1017" s="12">
        <f t="shared" si="2437"/>
        <v>0</v>
      </c>
      <c r="CU1017" s="12">
        <f t="shared" si="2438"/>
        <v>0</v>
      </c>
      <c r="CV1017" s="12">
        <f t="shared" si="2438"/>
        <v>0</v>
      </c>
      <c r="CW1017" s="12">
        <f t="shared" si="2438"/>
        <v>0</v>
      </c>
      <c r="CX1017" s="12">
        <f t="shared" si="2438"/>
        <v>0</v>
      </c>
      <c r="CY1017" s="12">
        <f t="shared" si="2438"/>
        <v>0</v>
      </c>
      <c r="CZ1017" s="12">
        <f t="shared" si="2438"/>
        <v>0</v>
      </c>
      <c r="DA1017" s="12">
        <f t="shared" si="2438"/>
        <v>0</v>
      </c>
      <c r="DB1017" s="12">
        <f t="shared" si="2438"/>
        <v>0</v>
      </c>
      <c r="DC1017" s="12">
        <f t="shared" si="2438"/>
        <v>0</v>
      </c>
      <c r="DD1017" s="12">
        <f t="shared" si="2438"/>
        <v>0</v>
      </c>
      <c r="DE1017" s="12">
        <f t="shared" si="2439"/>
        <v>0</v>
      </c>
      <c r="DF1017" s="12">
        <f t="shared" si="2439"/>
        <v>0</v>
      </c>
      <c r="DG1017" s="12">
        <f t="shared" si="2439"/>
        <v>0</v>
      </c>
      <c r="DH1017" s="12">
        <f t="shared" si="2439"/>
        <v>0</v>
      </c>
      <c r="DI1017" s="12">
        <f t="shared" si="2439"/>
        <v>0</v>
      </c>
      <c r="DJ1017" s="12">
        <f t="shared" si="2439"/>
        <v>0</v>
      </c>
      <c r="DK1017" s="12">
        <f t="shared" si="2439"/>
        <v>0</v>
      </c>
      <c r="DL1017" s="12">
        <f t="shared" si="2439"/>
        <v>0</v>
      </c>
      <c r="DM1017" s="12">
        <f t="shared" si="2439"/>
        <v>0</v>
      </c>
      <c r="DN1017" s="12">
        <f t="shared" si="2439"/>
        <v>0</v>
      </c>
      <c r="DO1017" s="12">
        <f t="shared" si="2440"/>
        <v>0</v>
      </c>
      <c r="DP1017" s="12">
        <f t="shared" si="2440"/>
        <v>0</v>
      </c>
      <c r="DQ1017" s="12">
        <f t="shared" si="2440"/>
        <v>0</v>
      </c>
      <c r="DR1017" s="12">
        <f t="shared" si="2440"/>
        <v>0</v>
      </c>
      <c r="DS1017" s="12">
        <f t="shared" si="2440"/>
        <v>0</v>
      </c>
      <c r="DT1017" s="12">
        <f t="shared" si="2440"/>
        <v>0</v>
      </c>
      <c r="DU1017" s="12">
        <f t="shared" si="2440"/>
        <v>0</v>
      </c>
      <c r="DV1017" s="12">
        <f t="shared" si="2440"/>
        <v>0</v>
      </c>
      <c r="DW1017" s="12">
        <f t="shared" si="2440"/>
        <v>0</v>
      </c>
      <c r="DX1017" s="12">
        <f t="shared" si="2440"/>
        <v>0</v>
      </c>
      <c r="DY1017" s="12">
        <f t="shared" si="2440"/>
        <v>0</v>
      </c>
      <c r="EB1017" s="116">
        <f t="shared" si="2441"/>
        <v>1016</v>
      </c>
      <c r="EC1017" s="2" t="str">
        <f t="shared" si="2442"/>
        <v>Phase 1</v>
      </c>
      <c r="ED1017" s="2" t="str">
        <f t="shared" si="2443"/>
        <v>75' Wide</v>
      </c>
      <c r="EE1017" s="33" t="str">
        <f>EE1035</f>
        <v>Cash</v>
      </c>
      <c r="EF1017" s="2" t="str">
        <f>EF1035</f>
        <v>Master Infrastructure</v>
      </c>
    </row>
    <row r="1018" spans="1:136" x14ac:dyDescent="0.3">
      <c r="D1018" s="129"/>
      <c r="F1018" s="128"/>
      <c r="I1018" s="12"/>
      <c r="J1018" s="12"/>
      <c r="K1018" s="12"/>
      <c r="L1018" s="12"/>
      <c r="M1018" s="12"/>
      <c r="N1018" s="12"/>
      <c r="O1018" s="12"/>
      <c r="P1018" s="12"/>
      <c r="Q1018" s="12"/>
      <c r="R1018" s="12"/>
      <c r="S1018" s="12"/>
      <c r="T1018" s="12"/>
      <c r="U1018" s="12"/>
      <c r="V1018" s="12"/>
      <c r="W1018" s="12"/>
      <c r="X1018" s="12"/>
      <c r="Y1018" s="12"/>
      <c r="Z1018" s="12"/>
      <c r="AA1018" s="12"/>
      <c r="AB1018" s="12"/>
      <c r="AC1018" s="12"/>
      <c r="AD1018" s="12"/>
      <c r="AE1018" s="12"/>
      <c r="AF1018" s="12"/>
      <c r="AG1018" s="12"/>
      <c r="AH1018" s="12"/>
      <c r="AI1018" s="12"/>
      <c r="AJ1018" s="12"/>
      <c r="AK1018" s="12"/>
      <c r="AL1018" s="12"/>
      <c r="AM1018" s="12"/>
      <c r="AN1018" s="12"/>
      <c r="AO1018" s="12"/>
      <c r="AP1018" s="12"/>
      <c r="AQ1018" s="12"/>
      <c r="AR1018" s="12"/>
      <c r="AS1018" s="12"/>
      <c r="AT1018" s="12"/>
      <c r="AU1018" s="12"/>
      <c r="AV1018" s="12"/>
      <c r="AW1018" s="12"/>
      <c r="AX1018" s="12"/>
      <c r="AY1018" s="12"/>
      <c r="AZ1018" s="12"/>
      <c r="BA1018" s="12"/>
      <c r="BB1018" s="12"/>
      <c r="BC1018" s="12"/>
      <c r="BD1018" s="12"/>
      <c r="BE1018" s="12"/>
      <c r="BF1018" s="12"/>
      <c r="BG1018" s="12"/>
      <c r="BH1018" s="12"/>
      <c r="BI1018" s="12"/>
      <c r="BJ1018" s="12"/>
      <c r="BK1018" s="12"/>
      <c r="BL1018" s="12"/>
      <c r="BM1018" s="12"/>
      <c r="BN1018" s="12"/>
      <c r="BO1018" s="12"/>
      <c r="BP1018" s="12"/>
      <c r="BQ1018" s="12"/>
      <c r="BR1018" s="12"/>
      <c r="BS1018" s="12"/>
      <c r="BT1018" s="12"/>
      <c r="BU1018" s="12"/>
      <c r="BV1018" s="12"/>
      <c r="BW1018" s="12"/>
      <c r="BX1018" s="12"/>
      <c r="BY1018" s="12"/>
      <c r="BZ1018" s="12"/>
      <c r="CA1018" s="12"/>
      <c r="CB1018" s="12"/>
      <c r="CC1018" s="12"/>
      <c r="CD1018" s="12"/>
      <c r="CE1018" s="12"/>
      <c r="CF1018" s="12"/>
      <c r="CG1018" s="12"/>
      <c r="CH1018" s="12"/>
      <c r="CI1018" s="12"/>
      <c r="CJ1018" s="12"/>
      <c r="CK1018" s="12"/>
      <c r="CL1018" s="12"/>
      <c r="CM1018" s="12"/>
      <c r="CN1018" s="12"/>
      <c r="CO1018" s="12"/>
      <c r="CP1018" s="12"/>
      <c r="CQ1018" s="12"/>
      <c r="CR1018" s="12"/>
      <c r="CS1018" s="12"/>
      <c r="CT1018" s="12"/>
      <c r="CU1018" s="12"/>
      <c r="CV1018" s="12"/>
      <c r="CW1018" s="12"/>
      <c r="CX1018" s="12"/>
      <c r="CY1018" s="12"/>
      <c r="CZ1018" s="12"/>
      <c r="DA1018" s="12"/>
      <c r="DB1018" s="12"/>
      <c r="DC1018" s="12"/>
      <c r="DD1018" s="12"/>
      <c r="DE1018" s="12"/>
      <c r="DF1018" s="12"/>
      <c r="DG1018" s="12"/>
      <c r="DH1018" s="12"/>
      <c r="DI1018" s="12"/>
      <c r="DJ1018" s="12"/>
      <c r="DK1018" s="12"/>
      <c r="DL1018" s="12"/>
      <c r="DM1018" s="12"/>
      <c r="DN1018" s="12"/>
      <c r="DO1018" s="12"/>
      <c r="DP1018" s="12"/>
      <c r="DQ1018" s="12"/>
      <c r="DR1018" s="12"/>
      <c r="DS1018" s="12"/>
      <c r="DT1018" s="12"/>
      <c r="DU1018" s="12"/>
      <c r="DV1018" s="12"/>
      <c r="DW1018" s="12"/>
      <c r="DX1018" s="12"/>
      <c r="DY1018" s="12"/>
      <c r="EE1018" s="33"/>
    </row>
    <row r="1019" spans="1:136" x14ac:dyDescent="0.3">
      <c r="B1019" s="2" t="str">
        <f>Product!$G$2</f>
        <v>Phase 2</v>
      </c>
      <c r="C1019" s="2" t="str">
        <f>Product!$G$3</f>
        <v>50' Wide</v>
      </c>
      <c r="D1019" s="129">
        <f>SUMIFS(INDEX(Product!$B$2:$U$97, MATCH(D1013, Product!$B$2:$B$97, 0), ), Product!$B$2:$U$2, $B1019, Product!$B$3:$U$3, $C1019)</f>
        <v>9930000</v>
      </c>
      <c r="F1019" s="128"/>
      <c r="G1019" s="11">
        <f>SUM(H1019:DZ1019)</f>
        <v>-160705.61579543614</v>
      </c>
      <c r="I1019" s="12">
        <f t="shared" ref="I1019:R1021" si="2444">I$772*$D1019/SUM($D$1014:$D$1034)</f>
        <v>0</v>
      </c>
      <c r="J1019" s="12">
        <f t="shared" si="2444"/>
        <v>0</v>
      </c>
      <c r="K1019" s="12">
        <f t="shared" si="2444"/>
        <v>-4017.6403948859038</v>
      </c>
      <c r="L1019" s="12">
        <f t="shared" si="2444"/>
        <v>-12052.921184657711</v>
      </c>
      <c r="M1019" s="12">
        <f t="shared" si="2444"/>
        <v>-16070.561579543615</v>
      </c>
      <c r="N1019" s="12">
        <f t="shared" si="2444"/>
        <v>-24105.842369315422</v>
      </c>
      <c r="O1019" s="12">
        <f t="shared" si="2444"/>
        <v>-48211.684738630844</v>
      </c>
      <c r="P1019" s="12">
        <f t="shared" si="2444"/>
        <v>-24105.842369315422</v>
      </c>
      <c r="Q1019" s="12">
        <f t="shared" si="2444"/>
        <v>-16070.561579543615</v>
      </c>
      <c r="R1019" s="12">
        <f t="shared" si="2444"/>
        <v>-12052.921184657711</v>
      </c>
      <c r="S1019" s="12">
        <f t="shared" ref="S1019:AB1021" si="2445">S$772*$D1019/SUM($D$1014:$D$1034)</f>
        <v>-4017.6403948859038</v>
      </c>
      <c r="T1019" s="12">
        <f t="shared" si="2445"/>
        <v>0</v>
      </c>
      <c r="U1019" s="12">
        <f t="shared" si="2445"/>
        <v>0</v>
      </c>
      <c r="V1019" s="12">
        <f t="shared" si="2445"/>
        <v>0</v>
      </c>
      <c r="W1019" s="12">
        <f t="shared" si="2445"/>
        <v>0</v>
      </c>
      <c r="X1019" s="12">
        <f t="shared" si="2445"/>
        <v>0</v>
      </c>
      <c r="Y1019" s="12">
        <f t="shared" si="2445"/>
        <v>0</v>
      </c>
      <c r="Z1019" s="12">
        <f t="shared" si="2445"/>
        <v>0</v>
      </c>
      <c r="AA1019" s="12">
        <f t="shared" si="2445"/>
        <v>0</v>
      </c>
      <c r="AB1019" s="12">
        <f t="shared" si="2445"/>
        <v>0</v>
      </c>
      <c r="AC1019" s="12">
        <f t="shared" ref="AC1019:AL1021" si="2446">AC$772*$D1019/SUM($D$1014:$D$1034)</f>
        <v>0</v>
      </c>
      <c r="AD1019" s="12">
        <f t="shared" si="2446"/>
        <v>0</v>
      </c>
      <c r="AE1019" s="12">
        <f t="shared" si="2446"/>
        <v>0</v>
      </c>
      <c r="AF1019" s="12">
        <f t="shared" si="2446"/>
        <v>0</v>
      </c>
      <c r="AG1019" s="12">
        <f t="shared" si="2446"/>
        <v>0</v>
      </c>
      <c r="AH1019" s="12">
        <f t="shared" si="2446"/>
        <v>0</v>
      </c>
      <c r="AI1019" s="12">
        <f t="shared" si="2446"/>
        <v>0</v>
      </c>
      <c r="AJ1019" s="12">
        <f t="shared" si="2446"/>
        <v>0</v>
      </c>
      <c r="AK1019" s="12">
        <f t="shared" si="2446"/>
        <v>0</v>
      </c>
      <c r="AL1019" s="12">
        <f t="shared" si="2446"/>
        <v>0</v>
      </c>
      <c r="AM1019" s="12">
        <f t="shared" ref="AM1019:AV1021" si="2447">AM$772*$D1019/SUM($D$1014:$D$1034)</f>
        <v>0</v>
      </c>
      <c r="AN1019" s="12">
        <f t="shared" si="2447"/>
        <v>0</v>
      </c>
      <c r="AO1019" s="12">
        <f t="shared" si="2447"/>
        <v>0</v>
      </c>
      <c r="AP1019" s="12">
        <f t="shared" si="2447"/>
        <v>0</v>
      </c>
      <c r="AQ1019" s="12">
        <f t="shared" si="2447"/>
        <v>0</v>
      </c>
      <c r="AR1019" s="12">
        <f t="shared" si="2447"/>
        <v>0</v>
      </c>
      <c r="AS1019" s="12">
        <f t="shared" si="2447"/>
        <v>0</v>
      </c>
      <c r="AT1019" s="12">
        <f t="shared" si="2447"/>
        <v>0</v>
      </c>
      <c r="AU1019" s="12">
        <f t="shared" si="2447"/>
        <v>0</v>
      </c>
      <c r="AV1019" s="12">
        <f t="shared" si="2447"/>
        <v>0</v>
      </c>
      <c r="AW1019" s="12">
        <f t="shared" ref="AW1019:BF1021" si="2448">AW$772*$D1019/SUM($D$1014:$D$1034)</f>
        <v>0</v>
      </c>
      <c r="AX1019" s="12">
        <f t="shared" si="2448"/>
        <v>0</v>
      </c>
      <c r="AY1019" s="12">
        <f t="shared" si="2448"/>
        <v>0</v>
      </c>
      <c r="AZ1019" s="12">
        <f t="shared" si="2448"/>
        <v>0</v>
      </c>
      <c r="BA1019" s="12">
        <f t="shared" si="2448"/>
        <v>0</v>
      </c>
      <c r="BB1019" s="12">
        <f t="shared" si="2448"/>
        <v>0</v>
      </c>
      <c r="BC1019" s="12">
        <f t="shared" si="2448"/>
        <v>0</v>
      </c>
      <c r="BD1019" s="12">
        <f t="shared" si="2448"/>
        <v>0</v>
      </c>
      <c r="BE1019" s="12">
        <f t="shared" si="2448"/>
        <v>0</v>
      </c>
      <c r="BF1019" s="12">
        <f t="shared" si="2448"/>
        <v>0</v>
      </c>
      <c r="BG1019" s="12">
        <f t="shared" ref="BG1019:BP1021" si="2449">BG$772*$D1019/SUM($D$1014:$D$1034)</f>
        <v>0</v>
      </c>
      <c r="BH1019" s="12">
        <f t="shared" si="2449"/>
        <v>0</v>
      </c>
      <c r="BI1019" s="12">
        <f t="shared" si="2449"/>
        <v>0</v>
      </c>
      <c r="BJ1019" s="12">
        <f t="shared" si="2449"/>
        <v>0</v>
      </c>
      <c r="BK1019" s="12">
        <f t="shared" si="2449"/>
        <v>0</v>
      </c>
      <c r="BL1019" s="12">
        <f t="shared" si="2449"/>
        <v>0</v>
      </c>
      <c r="BM1019" s="12">
        <f t="shared" si="2449"/>
        <v>0</v>
      </c>
      <c r="BN1019" s="12">
        <f t="shared" si="2449"/>
        <v>0</v>
      </c>
      <c r="BO1019" s="12">
        <f t="shared" si="2449"/>
        <v>0</v>
      </c>
      <c r="BP1019" s="12">
        <f t="shared" si="2449"/>
        <v>0</v>
      </c>
      <c r="BQ1019" s="12">
        <f t="shared" ref="BQ1019:BZ1021" si="2450">BQ$772*$D1019/SUM($D$1014:$D$1034)</f>
        <v>0</v>
      </c>
      <c r="BR1019" s="12">
        <f t="shared" si="2450"/>
        <v>0</v>
      </c>
      <c r="BS1019" s="12">
        <f t="shared" si="2450"/>
        <v>0</v>
      </c>
      <c r="BT1019" s="12">
        <f t="shared" si="2450"/>
        <v>0</v>
      </c>
      <c r="BU1019" s="12">
        <f t="shared" si="2450"/>
        <v>0</v>
      </c>
      <c r="BV1019" s="12">
        <f t="shared" si="2450"/>
        <v>0</v>
      </c>
      <c r="BW1019" s="12">
        <f t="shared" si="2450"/>
        <v>0</v>
      </c>
      <c r="BX1019" s="12">
        <f t="shared" si="2450"/>
        <v>0</v>
      </c>
      <c r="BY1019" s="12">
        <f t="shared" si="2450"/>
        <v>0</v>
      </c>
      <c r="BZ1019" s="12">
        <f t="shared" si="2450"/>
        <v>0</v>
      </c>
      <c r="CA1019" s="12">
        <f t="shared" ref="CA1019:CJ1021" si="2451">CA$772*$D1019/SUM($D$1014:$D$1034)</f>
        <v>0</v>
      </c>
      <c r="CB1019" s="12">
        <f t="shared" si="2451"/>
        <v>0</v>
      </c>
      <c r="CC1019" s="12">
        <f t="shared" si="2451"/>
        <v>0</v>
      </c>
      <c r="CD1019" s="12">
        <f t="shared" si="2451"/>
        <v>0</v>
      </c>
      <c r="CE1019" s="12">
        <f t="shared" si="2451"/>
        <v>0</v>
      </c>
      <c r="CF1019" s="12">
        <f t="shared" si="2451"/>
        <v>0</v>
      </c>
      <c r="CG1019" s="12">
        <f t="shared" si="2451"/>
        <v>0</v>
      </c>
      <c r="CH1019" s="12">
        <f t="shared" si="2451"/>
        <v>0</v>
      </c>
      <c r="CI1019" s="12">
        <f t="shared" si="2451"/>
        <v>0</v>
      </c>
      <c r="CJ1019" s="12">
        <f t="shared" si="2451"/>
        <v>0</v>
      </c>
      <c r="CK1019" s="12">
        <f t="shared" ref="CK1019:CT1021" si="2452">CK$772*$D1019/SUM($D$1014:$D$1034)</f>
        <v>0</v>
      </c>
      <c r="CL1019" s="12">
        <f t="shared" si="2452"/>
        <v>0</v>
      </c>
      <c r="CM1019" s="12">
        <f t="shared" si="2452"/>
        <v>0</v>
      </c>
      <c r="CN1019" s="12">
        <f t="shared" si="2452"/>
        <v>0</v>
      </c>
      <c r="CO1019" s="12">
        <f t="shared" si="2452"/>
        <v>0</v>
      </c>
      <c r="CP1019" s="12">
        <f t="shared" si="2452"/>
        <v>0</v>
      </c>
      <c r="CQ1019" s="12">
        <f t="shared" si="2452"/>
        <v>0</v>
      </c>
      <c r="CR1019" s="12">
        <f t="shared" si="2452"/>
        <v>0</v>
      </c>
      <c r="CS1019" s="12">
        <f t="shared" si="2452"/>
        <v>0</v>
      </c>
      <c r="CT1019" s="12">
        <f t="shared" si="2452"/>
        <v>0</v>
      </c>
      <c r="CU1019" s="12">
        <f t="shared" ref="CU1019:DD1021" si="2453">CU$772*$D1019/SUM($D$1014:$D$1034)</f>
        <v>0</v>
      </c>
      <c r="CV1019" s="12">
        <f t="shared" si="2453"/>
        <v>0</v>
      </c>
      <c r="CW1019" s="12">
        <f t="shared" si="2453"/>
        <v>0</v>
      </c>
      <c r="CX1019" s="12">
        <f t="shared" si="2453"/>
        <v>0</v>
      </c>
      <c r="CY1019" s="12">
        <f t="shared" si="2453"/>
        <v>0</v>
      </c>
      <c r="CZ1019" s="12">
        <f t="shared" si="2453"/>
        <v>0</v>
      </c>
      <c r="DA1019" s="12">
        <f t="shared" si="2453"/>
        <v>0</v>
      </c>
      <c r="DB1019" s="12">
        <f t="shared" si="2453"/>
        <v>0</v>
      </c>
      <c r="DC1019" s="12">
        <f t="shared" si="2453"/>
        <v>0</v>
      </c>
      <c r="DD1019" s="12">
        <f t="shared" si="2453"/>
        <v>0</v>
      </c>
      <c r="DE1019" s="12">
        <f t="shared" ref="DE1019:DN1021" si="2454">DE$772*$D1019/SUM($D$1014:$D$1034)</f>
        <v>0</v>
      </c>
      <c r="DF1019" s="12">
        <f t="shared" si="2454"/>
        <v>0</v>
      </c>
      <c r="DG1019" s="12">
        <f t="shared" si="2454"/>
        <v>0</v>
      </c>
      <c r="DH1019" s="12">
        <f t="shared" si="2454"/>
        <v>0</v>
      </c>
      <c r="DI1019" s="12">
        <f t="shared" si="2454"/>
        <v>0</v>
      </c>
      <c r="DJ1019" s="12">
        <f t="shared" si="2454"/>
        <v>0</v>
      </c>
      <c r="DK1019" s="12">
        <f t="shared" si="2454"/>
        <v>0</v>
      </c>
      <c r="DL1019" s="12">
        <f t="shared" si="2454"/>
        <v>0</v>
      </c>
      <c r="DM1019" s="12">
        <f t="shared" si="2454"/>
        <v>0</v>
      </c>
      <c r="DN1019" s="12">
        <f t="shared" si="2454"/>
        <v>0</v>
      </c>
      <c r="DO1019" s="12">
        <f t="shared" ref="DO1019:DY1021" si="2455">DO$772*$D1019/SUM($D$1014:$D$1034)</f>
        <v>0</v>
      </c>
      <c r="DP1019" s="12">
        <f t="shared" si="2455"/>
        <v>0</v>
      </c>
      <c r="DQ1019" s="12">
        <f t="shared" si="2455"/>
        <v>0</v>
      </c>
      <c r="DR1019" s="12">
        <f t="shared" si="2455"/>
        <v>0</v>
      </c>
      <c r="DS1019" s="12">
        <f t="shared" si="2455"/>
        <v>0</v>
      </c>
      <c r="DT1019" s="12">
        <f t="shared" si="2455"/>
        <v>0</v>
      </c>
      <c r="DU1019" s="12">
        <f t="shared" si="2455"/>
        <v>0</v>
      </c>
      <c r="DV1019" s="12">
        <f t="shared" si="2455"/>
        <v>0</v>
      </c>
      <c r="DW1019" s="12">
        <f t="shared" si="2455"/>
        <v>0</v>
      </c>
      <c r="DX1019" s="12">
        <f t="shared" si="2455"/>
        <v>0</v>
      </c>
      <c r="DY1019" s="12">
        <f t="shared" si="2455"/>
        <v>0</v>
      </c>
      <c r="EB1019" s="116">
        <f t="shared" si="2441"/>
        <v>1018</v>
      </c>
      <c r="EC1019" s="2" t="str">
        <f t="shared" ref="EC1019:EC1021" si="2456">B1019</f>
        <v>Phase 2</v>
      </c>
      <c r="ED1019" s="2" t="str">
        <f t="shared" ref="ED1019:ED1021" si="2457">C1019</f>
        <v>50' Wide</v>
      </c>
      <c r="EE1019" s="33" t="str">
        <f>EE1035</f>
        <v>Cash</v>
      </c>
      <c r="EF1019" s="2" t="str">
        <f>EF1035</f>
        <v>Master Infrastructure</v>
      </c>
    </row>
    <row r="1020" spans="1:136" x14ac:dyDescent="0.3">
      <c r="B1020" s="2" t="str">
        <f>Product!$H$2</f>
        <v>Phase 2</v>
      </c>
      <c r="C1020" s="2" t="str">
        <f>Product!$H$3</f>
        <v>60' Wide</v>
      </c>
      <c r="D1020" s="129">
        <f>SUMIFS(INDEX(Product!$B$2:$U$97, MATCH(D1013, Product!$B$2:$B$97, 0), ), Product!$B$2:$U$2, $B1020, Product!$B$3:$U$3, $C1020)</f>
        <v>11775000</v>
      </c>
      <c r="F1020" s="128"/>
      <c r="G1020" s="11">
        <f>SUM(H1020:DZ1020)</f>
        <v>-190564.81631331932</v>
      </c>
      <c r="I1020" s="12">
        <f t="shared" si="2444"/>
        <v>0</v>
      </c>
      <c r="J1020" s="12">
        <f t="shared" si="2444"/>
        <v>0</v>
      </c>
      <c r="K1020" s="12">
        <f t="shared" si="2444"/>
        <v>-4764.1204078329829</v>
      </c>
      <c r="L1020" s="12">
        <f t="shared" si="2444"/>
        <v>-14292.361223498949</v>
      </c>
      <c r="M1020" s="12">
        <f t="shared" si="2444"/>
        <v>-19056.481631331932</v>
      </c>
      <c r="N1020" s="12">
        <f t="shared" si="2444"/>
        <v>-28584.722446997897</v>
      </c>
      <c r="O1020" s="12">
        <f t="shared" si="2444"/>
        <v>-57169.444893995795</v>
      </c>
      <c r="P1020" s="12">
        <f t="shared" si="2444"/>
        <v>-28584.722446997897</v>
      </c>
      <c r="Q1020" s="12">
        <f t="shared" si="2444"/>
        <v>-19056.481631331932</v>
      </c>
      <c r="R1020" s="12">
        <f t="shared" si="2444"/>
        <v>-14292.361223498949</v>
      </c>
      <c r="S1020" s="12">
        <f t="shared" si="2445"/>
        <v>-4764.1204078329829</v>
      </c>
      <c r="T1020" s="12">
        <f t="shared" si="2445"/>
        <v>0</v>
      </c>
      <c r="U1020" s="12">
        <f t="shared" si="2445"/>
        <v>0</v>
      </c>
      <c r="V1020" s="12">
        <f t="shared" si="2445"/>
        <v>0</v>
      </c>
      <c r="W1020" s="12">
        <f t="shared" si="2445"/>
        <v>0</v>
      </c>
      <c r="X1020" s="12">
        <f t="shared" si="2445"/>
        <v>0</v>
      </c>
      <c r="Y1020" s="12">
        <f t="shared" si="2445"/>
        <v>0</v>
      </c>
      <c r="Z1020" s="12">
        <f t="shared" si="2445"/>
        <v>0</v>
      </c>
      <c r="AA1020" s="12">
        <f t="shared" si="2445"/>
        <v>0</v>
      </c>
      <c r="AB1020" s="12">
        <f t="shared" si="2445"/>
        <v>0</v>
      </c>
      <c r="AC1020" s="12">
        <f t="shared" si="2446"/>
        <v>0</v>
      </c>
      <c r="AD1020" s="12">
        <f t="shared" si="2446"/>
        <v>0</v>
      </c>
      <c r="AE1020" s="12">
        <f t="shared" si="2446"/>
        <v>0</v>
      </c>
      <c r="AF1020" s="12">
        <f t="shared" si="2446"/>
        <v>0</v>
      </c>
      <c r="AG1020" s="12">
        <f t="shared" si="2446"/>
        <v>0</v>
      </c>
      <c r="AH1020" s="12">
        <f t="shared" si="2446"/>
        <v>0</v>
      </c>
      <c r="AI1020" s="12">
        <f t="shared" si="2446"/>
        <v>0</v>
      </c>
      <c r="AJ1020" s="12">
        <f t="shared" si="2446"/>
        <v>0</v>
      </c>
      <c r="AK1020" s="12">
        <f t="shared" si="2446"/>
        <v>0</v>
      </c>
      <c r="AL1020" s="12">
        <f t="shared" si="2446"/>
        <v>0</v>
      </c>
      <c r="AM1020" s="12">
        <f t="shared" si="2447"/>
        <v>0</v>
      </c>
      <c r="AN1020" s="12">
        <f t="shared" si="2447"/>
        <v>0</v>
      </c>
      <c r="AO1020" s="12">
        <f t="shared" si="2447"/>
        <v>0</v>
      </c>
      <c r="AP1020" s="12">
        <f t="shared" si="2447"/>
        <v>0</v>
      </c>
      <c r="AQ1020" s="12">
        <f t="shared" si="2447"/>
        <v>0</v>
      </c>
      <c r="AR1020" s="12">
        <f t="shared" si="2447"/>
        <v>0</v>
      </c>
      <c r="AS1020" s="12">
        <f t="shared" si="2447"/>
        <v>0</v>
      </c>
      <c r="AT1020" s="12">
        <f t="shared" si="2447"/>
        <v>0</v>
      </c>
      <c r="AU1020" s="12">
        <f t="shared" si="2447"/>
        <v>0</v>
      </c>
      <c r="AV1020" s="12">
        <f t="shared" si="2447"/>
        <v>0</v>
      </c>
      <c r="AW1020" s="12">
        <f t="shared" si="2448"/>
        <v>0</v>
      </c>
      <c r="AX1020" s="12">
        <f t="shared" si="2448"/>
        <v>0</v>
      </c>
      <c r="AY1020" s="12">
        <f t="shared" si="2448"/>
        <v>0</v>
      </c>
      <c r="AZ1020" s="12">
        <f t="shared" si="2448"/>
        <v>0</v>
      </c>
      <c r="BA1020" s="12">
        <f t="shared" si="2448"/>
        <v>0</v>
      </c>
      <c r="BB1020" s="12">
        <f t="shared" si="2448"/>
        <v>0</v>
      </c>
      <c r="BC1020" s="12">
        <f t="shared" si="2448"/>
        <v>0</v>
      </c>
      <c r="BD1020" s="12">
        <f t="shared" si="2448"/>
        <v>0</v>
      </c>
      <c r="BE1020" s="12">
        <f t="shared" si="2448"/>
        <v>0</v>
      </c>
      <c r="BF1020" s="12">
        <f t="shared" si="2448"/>
        <v>0</v>
      </c>
      <c r="BG1020" s="12">
        <f t="shared" si="2449"/>
        <v>0</v>
      </c>
      <c r="BH1020" s="12">
        <f t="shared" si="2449"/>
        <v>0</v>
      </c>
      <c r="BI1020" s="12">
        <f t="shared" si="2449"/>
        <v>0</v>
      </c>
      <c r="BJ1020" s="12">
        <f t="shared" si="2449"/>
        <v>0</v>
      </c>
      <c r="BK1020" s="12">
        <f t="shared" si="2449"/>
        <v>0</v>
      </c>
      <c r="BL1020" s="12">
        <f t="shared" si="2449"/>
        <v>0</v>
      </c>
      <c r="BM1020" s="12">
        <f t="shared" si="2449"/>
        <v>0</v>
      </c>
      <c r="BN1020" s="12">
        <f t="shared" si="2449"/>
        <v>0</v>
      </c>
      <c r="BO1020" s="12">
        <f t="shared" si="2449"/>
        <v>0</v>
      </c>
      <c r="BP1020" s="12">
        <f t="shared" si="2449"/>
        <v>0</v>
      </c>
      <c r="BQ1020" s="12">
        <f t="shared" si="2450"/>
        <v>0</v>
      </c>
      <c r="BR1020" s="12">
        <f t="shared" si="2450"/>
        <v>0</v>
      </c>
      <c r="BS1020" s="12">
        <f t="shared" si="2450"/>
        <v>0</v>
      </c>
      <c r="BT1020" s="12">
        <f t="shared" si="2450"/>
        <v>0</v>
      </c>
      <c r="BU1020" s="12">
        <f t="shared" si="2450"/>
        <v>0</v>
      </c>
      <c r="BV1020" s="12">
        <f t="shared" si="2450"/>
        <v>0</v>
      </c>
      <c r="BW1020" s="12">
        <f t="shared" si="2450"/>
        <v>0</v>
      </c>
      <c r="BX1020" s="12">
        <f t="shared" si="2450"/>
        <v>0</v>
      </c>
      <c r="BY1020" s="12">
        <f t="shared" si="2450"/>
        <v>0</v>
      </c>
      <c r="BZ1020" s="12">
        <f t="shared" si="2450"/>
        <v>0</v>
      </c>
      <c r="CA1020" s="12">
        <f t="shared" si="2451"/>
        <v>0</v>
      </c>
      <c r="CB1020" s="12">
        <f t="shared" si="2451"/>
        <v>0</v>
      </c>
      <c r="CC1020" s="12">
        <f t="shared" si="2451"/>
        <v>0</v>
      </c>
      <c r="CD1020" s="12">
        <f t="shared" si="2451"/>
        <v>0</v>
      </c>
      <c r="CE1020" s="12">
        <f t="shared" si="2451"/>
        <v>0</v>
      </c>
      <c r="CF1020" s="12">
        <f t="shared" si="2451"/>
        <v>0</v>
      </c>
      <c r="CG1020" s="12">
        <f t="shared" si="2451"/>
        <v>0</v>
      </c>
      <c r="CH1020" s="12">
        <f t="shared" si="2451"/>
        <v>0</v>
      </c>
      <c r="CI1020" s="12">
        <f t="shared" si="2451"/>
        <v>0</v>
      </c>
      <c r="CJ1020" s="12">
        <f t="shared" si="2451"/>
        <v>0</v>
      </c>
      <c r="CK1020" s="12">
        <f t="shared" si="2452"/>
        <v>0</v>
      </c>
      <c r="CL1020" s="12">
        <f t="shared" si="2452"/>
        <v>0</v>
      </c>
      <c r="CM1020" s="12">
        <f t="shared" si="2452"/>
        <v>0</v>
      </c>
      <c r="CN1020" s="12">
        <f t="shared" si="2452"/>
        <v>0</v>
      </c>
      <c r="CO1020" s="12">
        <f t="shared" si="2452"/>
        <v>0</v>
      </c>
      <c r="CP1020" s="12">
        <f t="shared" si="2452"/>
        <v>0</v>
      </c>
      <c r="CQ1020" s="12">
        <f t="shared" si="2452"/>
        <v>0</v>
      </c>
      <c r="CR1020" s="12">
        <f t="shared" si="2452"/>
        <v>0</v>
      </c>
      <c r="CS1020" s="12">
        <f t="shared" si="2452"/>
        <v>0</v>
      </c>
      <c r="CT1020" s="12">
        <f t="shared" si="2452"/>
        <v>0</v>
      </c>
      <c r="CU1020" s="12">
        <f t="shared" si="2453"/>
        <v>0</v>
      </c>
      <c r="CV1020" s="12">
        <f t="shared" si="2453"/>
        <v>0</v>
      </c>
      <c r="CW1020" s="12">
        <f t="shared" si="2453"/>
        <v>0</v>
      </c>
      <c r="CX1020" s="12">
        <f t="shared" si="2453"/>
        <v>0</v>
      </c>
      <c r="CY1020" s="12">
        <f t="shared" si="2453"/>
        <v>0</v>
      </c>
      <c r="CZ1020" s="12">
        <f t="shared" si="2453"/>
        <v>0</v>
      </c>
      <c r="DA1020" s="12">
        <f t="shared" si="2453"/>
        <v>0</v>
      </c>
      <c r="DB1020" s="12">
        <f t="shared" si="2453"/>
        <v>0</v>
      </c>
      <c r="DC1020" s="12">
        <f t="shared" si="2453"/>
        <v>0</v>
      </c>
      <c r="DD1020" s="12">
        <f t="shared" si="2453"/>
        <v>0</v>
      </c>
      <c r="DE1020" s="12">
        <f t="shared" si="2454"/>
        <v>0</v>
      </c>
      <c r="DF1020" s="12">
        <f t="shared" si="2454"/>
        <v>0</v>
      </c>
      <c r="DG1020" s="12">
        <f t="shared" si="2454"/>
        <v>0</v>
      </c>
      <c r="DH1020" s="12">
        <f t="shared" si="2454"/>
        <v>0</v>
      </c>
      <c r="DI1020" s="12">
        <f t="shared" si="2454"/>
        <v>0</v>
      </c>
      <c r="DJ1020" s="12">
        <f t="shared" si="2454"/>
        <v>0</v>
      </c>
      <c r="DK1020" s="12">
        <f t="shared" si="2454"/>
        <v>0</v>
      </c>
      <c r="DL1020" s="12">
        <f t="shared" si="2454"/>
        <v>0</v>
      </c>
      <c r="DM1020" s="12">
        <f t="shared" si="2454"/>
        <v>0</v>
      </c>
      <c r="DN1020" s="12">
        <f t="shared" si="2454"/>
        <v>0</v>
      </c>
      <c r="DO1020" s="12">
        <f t="shared" si="2455"/>
        <v>0</v>
      </c>
      <c r="DP1020" s="12">
        <f t="shared" si="2455"/>
        <v>0</v>
      </c>
      <c r="DQ1020" s="12">
        <f t="shared" si="2455"/>
        <v>0</v>
      </c>
      <c r="DR1020" s="12">
        <f t="shared" si="2455"/>
        <v>0</v>
      </c>
      <c r="DS1020" s="12">
        <f t="shared" si="2455"/>
        <v>0</v>
      </c>
      <c r="DT1020" s="12">
        <f t="shared" si="2455"/>
        <v>0</v>
      </c>
      <c r="DU1020" s="12">
        <f t="shared" si="2455"/>
        <v>0</v>
      </c>
      <c r="DV1020" s="12">
        <f t="shared" si="2455"/>
        <v>0</v>
      </c>
      <c r="DW1020" s="12">
        <f t="shared" si="2455"/>
        <v>0</v>
      </c>
      <c r="DX1020" s="12">
        <f t="shared" si="2455"/>
        <v>0</v>
      </c>
      <c r="DY1020" s="12">
        <f t="shared" si="2455"/>
        <v>0</v>
      </c>
      <c r="EB1020" s="116">
        <f t="shared" si="2441"/>
        <v>1019</v>
      </c>
      <c r="EC1020" s="2" t="str">
        <f t="shared" si="2456"/>
        <v>Phase 2</v>
      </c>
      <c r="ED1020" s="2" t="str">
        <f t="shared" si="2457"/>
        <v>60' Wide</v>
      </c>
      <c r="EE1020" s="33" t="str">
        <f>EE1035</f>
        <v>Cash</v>
      </c>
      <c r="EF1020" s="2" t="str">
        <f>EF1035</f>
        <v>Master Infrastructure</v>
      </c>
    </row>
    <row r="1021" spans="1:136" x14ac:dyDescent="0.3">
      <c r="B1021" s="2" t="str">
        <f>Product!$I$2</f>
        <v>Phase 2</v>
      </c>
      <c r="C1021" s="2" t="str">
        <f>Product!$I$3</f>
        <v>75' Wide</v>
      </c>
      <c r="D1021" s="129">
        <f>SUMIFS(INDEX(Product!$B$2:$U$97, MATCH(D1013, Product!$B$2:$B$97, 0), ), Product!$B$2:$U$2, $B1021, Product!$B$3:$U$3, $C1021)</f>
        <v>9190000</v>
      </c>
      <c r="F1021" s="128"/>
      <c r="G1021" s="11">
        <f>SUM(H1021:DZ1021)</f>
        <v>-148729.56789124451</v>
      </c>
      <c r="I1021" s="12">
        <f t="shared" si="2444"/>
        <v>0</v>
      </c>
      <c r="J1021" s="12">
        <f t="shared" si="2444"/>
        <v>0</v>
      </c>
      <c r="K1021" s="12">
        <f t="shared" si="2444"/>
        <v>-3718.2391972811133</v>
      </c>
      <c r="L1021" s="12">
        <f t="shared" si="2444"/>
        <v>-11154.71759184334</v>
      </c>
      <c r="M1021" s="12">
        <f t="shared" si="2444"/>
        <v>-14872.956789124453</v>
      </c>
      <c r="N1021" s="12">
        <f t="shared" si="2444"/>
        <v>-22309.435183686681</v>
      </c>
      <c r="O1021" s="12">
        <f t="shared" si="2444"/>
        <v>-44618.870367373362</v>
      </c>
      <c r="P1021" s="12">
        <f t="shared" si="2444"/>
        <v>-22309.435183686681</v>
      </c>
      <c r="Q1021" s="12">
        <f t="shared" si="2444"/>
        <v>-14872.956789124453</v>
      </c>
      <c r="R1021" s="12">
        <f t="shared" si="2444"/>
        <v>-11154.71759184334</v>
      </c>
      <c r="S1021" s="12">
        <f t="shared" si="2445"/>
        <v>-3718.2391972811133</v>
      </c>
      <c r="T1021" s="12">
        <f t="shared" si="2445"/>
        <v>0</v>
      </c>
      <c r="U1021" s="12">
        <f t="shared" si="2445"/>
        <v>0</v>
      </c>
      <c r="V1021" s="12">
        <f t="shared" si="2445"/>
        <v>0</v>
      </c>
      <c r="W1021" s="12">
        <f t="shared" si="2445"/>
        <v>0</v>
      </c>
      <c r="X1021" s="12">
        <f t="shared" si="2445"/>
        <v>0</v>
      </c>
      <c r="Y1021" s="12">
        <f t="shared" si="2445"/>
        <v>0</v>
      </c>
      <c r="Z1021" s="12">
        <f t="shared" si="2445"/>
        <v>0</v>
      </c>
      <c r="AA1021" s="12">
        <f t="shared" si="2445"/>
        <v>0</v>
      </c>
      <c r="AB1021" s="12">
        <f t="shared" si="2445"/>
        <v>0</v>
      </c>
      <c r="AC1021" s="12">
        <f t="shared" si="2446"/>
        <v>0</v>
      </c>
      <c r="AD1021" s="12">
        <f t="shared" si="2446"/>
        <v>0</v>
      </c>
      <c r="AE1021" s="12">
        <f t="shared" si="2446"/>
        <v>0</v>
      </c>
      <c r="AF1021" s="12">
        <f t="shared" si="2446"/>
        <v>0</v>
      </c>
      <c r="AG1021" s="12">
        <f t="shared" si="2446"/>
        <v>0</v>
      </c>
      <c r="AH1021" s="12">
        <f t="shared" si="2446"/>
        <v>0</v>
      </c>
      <c r="AI1021" s="12">
        <f t="shared" si="2446"/>
        <v>0</v>
      </c>
      <c r="AJ1021" s="12">
        <f t="shared" si="2446"/>
        <v>0</v>
      </c>
      <c r="AK1021" s="12">
        <f t="shared" si="2446"/>
        <v>0</v>
      </c>
      <c r="AL1021" s="12">
        <f t="shared" si="2446"/>
        <v>0</v>
      </c>
      <c r="AM1021" s="12">
        <f t="shared" si="2447"/>
        <v>0</v>
      </c>
      <c r="AN1021" s="12">
        <f t="shared" si="2447"/>
        <v>0</v>
      </c>
      <c r="AO1021" s="12">
        <f t="shared" si="2447"/>
        <v>0</v>
      </c>
      <c r="AP1021" s="12">
        <f t="shared" si="2447"/>
        <v>0</v>
      </c>
      <c r="AQ1021" s="12">
        <f t="shared" si="2447"/>
        <v>0</v>
      </c>
      <c r="AR1021" s="12">
        <f t="shared" si="2447"/>
        <v>0</v>
      </c>
      <c r="AS1021" s="12">
        <f t="shared" si="2447"/>
        <v>0</v>
      </c>
      <c r="AT1021" s="12">
        <f t="shared" si="2447"/>
        <v>0</v>
      </c>
      <c r="AU1021" s="12">
        <f t="shared" si="2447"/>
        <v>0</v>
      </c>
      <c r="AV1021" s="12">
        <f t="shared" si="2447"/>
        <v>0</v>
      </c>
      <c r="AW1021" s="12">
        <f t="shared" si="2448"/>
        <v>0</v>
      </c>
      <c r="AX1021" s="12">
        <f t="shared" si="2448"/>
        <v>0</v>
      </c>
      <c r="AY1021" s="12">
        <f t="shared" si="2448"/>
        <v>0</v>
      </c>
      <c r="AZ1021" s="12">
        <f t="shared" si="2448"/>
        <v>0</v>
      </c>
      <c r="BA1021" s="12">
        <f t="shared" si="2448"/>
        <v>0</v>
      </c>
      <c r="BB1021" s="12">
        <f t="shared" si="2448"/>
        <v>0</v>
      </c>
      <c r="BC1021" s="12">
        <f t="shared" si="2448"/>
        <v>0</v>
      </c>
      <c r="BD1021" s="12">
        <f t="shared" si="2448"/>
        <v>0</v>
      </c>
      <c r="BE1021" s="12">
        <f t="shared" si="2448"/>
        <v>0</v>
      </c>
      <c r="BF1021" s="12">
        <f t="shared" si="2448"/>
        <v>0</v>
      </c>
      <c r="BG1021" s="12">
        <f t="shared" si="2449"/>
        <v>0</v>
      </c>
      <c r="BH1021" s="12">
        <f t="shared" si="2449"/>
        <v>0</v>
      </c>
      <c r="BI1021" s="12">
        <f t="shared" si="2449"/>
        <v>0</v>
      </c>
      <c r="BJ1021" s="12">
        <f t="shared" si="2449"/>
        <v>0</v>
      </c>
      <c r="BK1021" s="12">
        <f t="shared" si="2449"/>
        <v>0</v>
      </c>
      <c r="BL1021" s="12">
        <f t="shared" si="2449"/>
        <v>0</v>
      </c>
      <c r="BM1021" s="12">
        <f t="shared" si="2449"/>
        <v>0</v>
      </c>
      <c r="BN1021" s="12">
        <f t="shared" si="2449"/>
        <v>0</v>
      </c>
      <c r="BO1021" s="12">
        <f t="shared" si="2449"/>
        <v>0</v>
      </c>
      <c r="BP1021" s="12">
        <f t="shared" si="2449"/>
        <v>0</v>
      </c>
      <c r="BQ1021" s="12">
        <f t="shared" si="2450"/>
        <v>0</v>
      </c>
      <c r="BR1021" s="12">
        <f t="shared" si="2450"/>
        <v>0</v>
      </c>
      <c r="BS1021" s="12">
        <f t="shared" si="2450"/>
        <v>0</v>
      </c>
      <c r="BT1021" s="12">
        <f t="shared" si="2450"/>
        <v>0</v>
      </c>
      <c r="BU1021" s="12">
        <f t="shared" si="2450"/>
        <v>0</v>
      </c>
      <c r="BV1021" s="12">
        <f t="shared" si="2450"/>
        <v>0</v>
      </c>
      <c r="BW1021" s="12">
        <f t="shared" si="2450"/>
        <v>0</v>
      </c>
      <c r="BX1021" s="12">
        <f t="shared" si="2450"/>
        <v>0</v>
      </c>
      <c r="BY1021" s="12">
        <f t="shared" si="2450"/>
        <v>0</v>
      </c>
      <c r="BZ1021" s="12">
        <f t="shared" si="2450"/>
        <v>0</v>
      </c>
      <c r="CA1021" s="12">
        <f t="shared" si="2451"/>
        <v>0</v>
      </c>
      <c r="CB1021" s="12">
        <f t="shared" si="2451"/>
        <v>0</v>
      </c>
      <c r="CC1021" s="12">
        <f t="shared" si="2451"/>
        <v>0</v>
      </c>
      <c r="CD1021" s="12">
        <f t="shared" si="2451"/>
        <v>0</v>
      </c>
      <c r="CE1021" s="12">
        <f t="shared" si="2451"/>
        <v>0</v>
      </c>
      <c r="CF1021" s="12">
        <f t="shared" si="2451"/>
        <v>0</v>
      </c>
      <c r="CG1021" s="12">
        <f t="shared" si="2451"/>
        <v>0</v>
      </c>
      <c r="CH1021" s="12">
        <f t="shared" si="2451"/>
        <v>0</v>
      </c>
      <c r="CI1021" s="12">
        <f t="shared" si="2451"/>
        <v>0</v>
      </c>
      <c r="CJ1021" s="12">
        <f t="shared" si="2451"/>
        <v>0</v>
      </c>
      <c r="CK1021" s="12">
        <f t="shared" si="2452"/>
        <v>0</v>
      </c>
      <c r="CL1021" s="12">
        <f t="shared" si="2452"/>
        <v>0</v>
      </c>
      <c r="CM1021" s="12">
        <f t="shared" si="2452"/>
        <v>0</v>
      </c>
      <c r="CN1021" s="12">
        <f t="shared" si="2452"/>
        <v>0</v>
      </c>
      <c r="CO1021" s="12">
        <f t="shared" si="2452"/>
        <v>0</v>
      </c>
      <c r="CP1021" s="12">
        <f t="shared" si="2452"/>
        <v>0</v>
      </c>
      <c r="CQ1021" s="12">
        <f t="shared" si="2452"/>
        <v>0</v>
      </c>
      <c r="CR1021" s="12">
        <f t="shared" si="2452"/>
        <v>0</v>
      </c>
      <c r="CS1021" s="12">
        <f t="shared" si="2452"/>
        <v>0</v>
      </c>
      <c r="CT1021" s="12">
        <f t="shared" si="2452"/>
        <v>0</v>
      </c>
      <c r="CU1021" s="12">
        <f t="shared" si="2453"/>
        <v>0</v>
      </c>
      <c r="CV1021" s="12">
        <f t="shared" si="2453"/>
        <v>0</v>
      </c>
      <c r="CW1021" s="12">
        <f t="shared" si="2453"/>
        <v>0</v>
      </c>
      <c r="CX1021" s="12">
        <f t="shared" si="2453"/>
        <v>0</v>
      </c>
      <c r="CY1021" s="12">
        <f t="shared" si="2453"/>
        <v>0</v>
      </c>
      <c r="CZ1021" s="12">
        <f t="shared" si="2453"/>
        <v>0</v>
      </c>
      <c r="DA1021" s="12">
        <f t="shared" si="2453"/>
        <v>0</v>
      </c>
      <c r="DB1021" s="12">
        <f t="shared" si="2453"/>
        <v>0</v>
      </c>
      <c r="DC1021" s="12">
        <f t="shared" si="2453"/>
        <v>0</v>
      </c>
      <c r="DD1021" s="12">
        <f t="shared" si="2453"/>
        <v>0</v>
      </c>
      <c r="DE1021" s="12">
        <f t="shared" si="2454"/>
        <v>0</v>
      </c>
      <c r="DF1021" s="12">
        <f t="shared" si="2454"/>
        <v>0</v>
      </c>
      <c r="DG1021" s="12">
        <f t="shared" si="2454"/>
        <v>0</v>
      </c>
      <c r="DH1021" s="12">
        <f t="shared" si="2454"/>
        <v>0</v>
      </c>
      <c r="DI1021" s="12">
        <f t="shared" si="2454"/>
        <v>0</v>
      </c>
      <c r="DJ1021" s="12">
        <f t="shared" si="2454"/>
        <v>0</v>
      </c>
      <c r="DK1021" s="12">
        <f t="shared" si="2454"/>
        <v>0</v>
      </c>
      <c r="DL1021" s="12">
        <f t="shared" si="2454"/>
        <v>0</v>
      </c>
      <c r="DM1021" s="12">
        <f t="shared" si="2454"/>
        <v>0</v>
      </c>
      <c r="DN1021" s="12">
        <f t="shared" si="2454"/>
        <v>0</v>
      </c>
      <c r="DO1021" s="12">
        <f t="shared" si="2455"/>
        <v>0</v>
      </c>
      <c r="DP1021" s="12">
        <f t="shared" si="2455"/>
        <v>0</v>
      </c>
      <c r="DQ1021" s="12">
        <f t="shared" si="2455"/>
        <v>0</v>
      </c>
      <c r="DR1021" s="12">
        <f t="shared" si="2455"/>
        <v>0</v>
      </c>
      <c r="DS1021" s="12">
        <f t="shared" si="2455"/>
        <v>0</v>
      </c>
      <c r="DT1021" s="12">
        <f t="shared" si="2455"/>
        <v>0</v>
      </c>
      <c r="DU1021" s="12">
        <f t="shared" si="2455"/>
        <v>0</v>
      </c>
      <c r="DV1021" s="12">
        <f t="shared" si="2455"/>
        <v>0</v>
      </c>
      <c r="DW1021" s="12">
        <f t="shared" si="2455"/>
        <v>0</v>
      </c>
      <c r="DX1021" s="12">
        <f t="shared" si="2455"/>
        <v>0</v>
      </c>
      <c r="DY1021" s="12">
        <f t="shared" si="2455"/>
        <v>0</v>
      </c>
      <c r="EB1021" s="116">
        <f t="shared" si="2441"/>
        <v>1020</v>
      </c>
      <c r="EC1021" s="2" t="str">
        <f t="shared" si="2456"/>
        <v>Phase 2</v>
      </c>
      <c r="ED1021" s="2" t="str">
        <f t="shared" si="2457"/>
        <v>75' Wide</v>
      </c>
      <c r="EE1021" s="33" t="str">
        <f>EE1035</f>
        <v>Cash</v>
      </c>
      <c r="EF1021" s="2" t="str">
        <f>EF1035</f>
        <v>Master Infrastructure</v>
      </c>
    </row>
    <row r="1022" spans="1:136" x14ac:dyDescent="0.3">
      <c r="D1022" s="129"/>
      <c r="F1022" s="128"/>
      <c r="I1022" s="12"/>
      <c r="J1022" s="12"/>
      <c r="K1022" s="12"/>
      <c r="L1022" s="12"/>
      <c r="M1022" s="12"/>
      <c r="N1022" s="12"/>
      <c r="O1022" s="12"/>
      <c r="P1022" s="12"/>
      <c r="Q1022" s="12"/>
      <c r="R1022" s="12"/>
      <c r="S1022" s="12"/>
      <c r="T1022" s="12"/>
      <c r="U1022" s="12"/>
      <c r="V1022" s="12"/>
      <c r="W1022" s="12"/>
      <c r="X1022" s="12"/>
      <c r="Y1022" s="12"/>
      <c r="Z1022" s="12"/>
      <c r="AA1022" s="12"/>
      <c r="AB1022" s="12"/>
      <c r="AC1022" s="12"/>
      <c r="AD1022" s="12"/>
      <c r="AE1022" s="12"/>
      <c r="AF1022" s="12"/>
      <c r="AG1022" s="12"/>
      <c r="AH1022" s="12"/>
      <c r="AI1022" s="12"/>
      <c r="AJ1022" s="12"/>
      <c r="AK1022" s="12"/>
      <c r="AL1022" s="12"/>
      <c r="AM1022" s="12"/>
      <c r="AN1022" s="12"/>
      <c r="AO1022" s="12"/>
      <c r="AP1022" s="12"/>
      <c r="AQ1022" s="12"/>
      <c r="AR1022" s="12"/>
      <c r="AS1022" s="12"/>
      <c r="AT1022" s="12"/>
      <c r="AU1022" s="12"/>
      <c r="AV1022" s="12"/>
      <c r="AW1022" s="12"/>
      <c r="AX1022" s="12"/>
      <c r="AY1022" s="12"/>
      <c r="AZ1022" s="12"/>
      <c r="BA1022" s="12"/>
      <c r="BB1022" s="12"/>
      <c r="BC1022" s="12"/>
      <c r="BD1022" s="12"/>
      <c r="BE1022" s="12"/>
      <c r="BF1022" s="12"/>
      <c r="BG1022" s="12"/>
      <c r="BH1022" s="12"/>
      <c r="BI1022" s="12"/>
      <c r="BJ1022" s="12"/>
      <c r="BK1022" s="12"/>
      <c r="BL1022" s="12"/>
      <c r="BM1022" s="12"/>
      <c r="BN1022" s="12"/>
      <c r="BO1022" s="12"/>
      <c r="BP1022" s="12"/>
      <c r="BQ1022" s="12"/>
      <c r="BR1022" s="12"/>
      <c r="BS1022" s="12"/>
      <c r="BT1022" s="12"/>
      <c r="BU1022" s="12"/>
      <c r="BV1022" s="12"/>
      <c r="BW1022" s="12"/>
      <c r="BX1022" s="12"/>
      <c r="BY1022" s="12"/>
      <c r="BZ1022" s="12"/>
      <c r="CA1022" s="12"/>
      <c r="CB1022" s="12"/>
      <c r="CC1022" s="12"/>
      <c r="CD1022" s="12"/>
      <c r="CE1022" s="12"/>
      <c r="CF1022" s="12"/>
      <c r="CG1022" s="12"/>
      <c r="CH1022" s="12"/>
      <c r="CI1022" s="12"/>
      <c r="CJ1022" s="12"/>
      <c r="CK1022" s="12"/>
      <c r="CL1022" s="12"/>
      <c r="CM1022" s="12"/>
      <c r="CN1022" s="12"/>
      <c r="CO1022" s="12"/>
      <c r="CP1022" s="12"/>
      <c r="CQ1022" s="12"/>
      <c r="CR1022" s="12"/>
      <c r="CS1022" s="12"/>
      <c r="CT1022" s="12"/>
      <c r="CU1022" s="12"/>
      <c r="CV1022" s="12"/>
      <c r="CW1022" s="12"/>
      <c r="CX1022" s="12"/>
      <c r="CY1022" s="12"/>
      <c r="CZ1022" s="12"/>
      <c r="DA1022" s="12"/>
      <c r="DB1022" s="12"/>
      <c r="DC1022" s="12"/>
      <c r="DD1022" s="12"/>
      <c r="DE1022" s="12"/>
      <c r="DF1022" s="12"/>
      <c r="DG1022" s="12"/>
      <c r="DH1022" s="12"/>
      <c r="DI1022" s="12"/>
      <c r="DJ1022" s="12"/>
      <c r="DK1022" s="12"/>
      <c r="DL1022" s="12"/>
      <c r="DM1022" s="12"/>
      <c r="DN1022" s="12"/>
      <c r="DO1022" s="12"/>
      <c r="DP1022" s="12"/>
      <c r="DQ1022" s="12"/>
      <c r="DR1022" s="12"/>
      <c r="DS1022" s="12"/>
      <c r="DT1022" s="12"/>
      <c r="DU1022" s="12"/>
      <c r="DV1022" s="12"/>
      <c r="DW1022" s="12"/>
      <c r="DX1022" s="12"/>
      <c r="DY1022" s="12"/>
      <c r="EE1022" s="33"/>
    </row>
    <row r="1023" spans="1:136" x14ac:dyDescent="0.3">
      <c r="B1023" s="2" t="str">
        <f>Product!$J$2</f>
        <v>Phase 3</v>
      </c>
      <c r="C1023" s="2" t="str">
        <f>Product!$J$3</f>
        <v>50' Wide</v>
      </c>
      <c r="D1023" s="129">
        <f>SUMIFS(INDEX(Product!$B$2:$U$97, MATCH(D1013, Product!$B$2:$B$97, 0), ), Product!$B$2:$U$2, $B1023, Product!$B$3:$U$3, $C1023)</f>
        <v>9930000</v>
      </c>
      <c r="F1023" s="128"/>
      <c r="G1023" s="11">
        <f>SUM(H1023:DZ1023)</f>
        <v>-160705.61579543614</v>
      </c>
      <c r="I1023" s="12">
        <f t="shared" ref="I1023:R1025" si="2458">I$772*$D1023/SUM($D$1014:$D$1034)</f>
        <v>0</v>
      </c>
      <c r="J1023" s="12">
        <f t="shared" si="2458"/>
        <v>0</v>
      </c>
      <c r="K1023" s="12">
        <f t="shared" si="2458"/>
        <v>-4017.6403948859038</v>
      </c>
      <c r="L1023" s="12">
        <f t="shared" si="2458"/>
        <v>-12052.921184657711</v>
      </c>
      <c r="M1023" s="12">
        <f t="shared" si="2458"/>
        <v>-16070.561579543615</v>
      </c>
      <c r="N1023" s="12">
        <f t="shared" si="2458"/>
        <v>-24105.842369315422</v>
      </c>
      <c r="O1023" s="12">
        <f t="shared" si="2458"/>
        <v>-48211.684738630844</v>
      </c>
      <c r="P1023" s="12">
        <f t="shared" si="2458"/>
        <v>-24105.842369315422</v>
      </c>
      <c r="Q1023" s="12">
        <f t="shared" si="2458"/>
        <v>-16070.561579543615</v>
      </c>
      <c r="R1023" s="12">
        <f t="shared" si="2458"/>
        <v>-12052.921184657711</v>
      </c>
      <c r="S1023" s="12">
        <f t="shared" ref="S1023:AB1025" si="2459">S$772*$D1023/SUM($D$1014:$D$1034)</f>
        <v>-4017.6403948859038</v>
      </c>
      <c r="T1023" s="12">
        <f t="shared" si="2459"/>
        <v>0</v>
      </c>
      <c r="U1023" s="12">
        <f t="shared" si="2459"/>
        <v>0</v>
      </c>
      <c r="V1023" s="12">
        <f t="shared" si="2459"/>
        <v>0</v>
      </c>
      <c r="W1023" s="12">
        <f t="shared" si="2459"/>
        <v>0</v>
      </c>
      <c r="X1023" s="12">
        <f t="shared" si="2459"/>
        <v>0</v>
      </c>
      <c r="Y1023" s="12">
        <f t="shared" si="2459"/>
        <v>0</v>
      </c>
      <c r="Z1023" s="12">
        <f t="shared" si="2459"/>
        <v>0</v>
      </c>
      <c r="AA1023" s="12">
        <f t="shared" si="2459"/>
        <v>0</v>
      </c>
      <c r="AB1023" s="12">
        <f t="shared" si="2459"/>
        <v>0</v>
      </c>
      <c r="AC1023" s="12">
        <f t="shared" ref="AC1023:AL1025" si="2460">AC$772*$D1023/SUM($D$1014:$D$1034)</f>
        <v>0</v>
      </c>
      <c r="AD1023" s="12">
        <f t="shared" si="2460"/>
        <v>0</v>
      </c>
      <c r="AE1023" s="12">
        <f t="shared" si="2460"/>
        <v>0</v>
      </c>
      <c r="AF1023" s="12">
        <f t="shared" si="2460"/>
        <v>0</v>
      </c>
      <c r="AG1023" s="12">
        <f t="shared" si="2460"/>
        <v>0</v>
      </c>
      <c r="AH1023" s="12">
        <f t="shared" si="2460"/>
        <v>0</v>
      </c>
      <c r="AI1023" s="12">
        <f t="shared" si="2460"/>
        <v>0</v>
      </c>
      <c r="AJ1023" s="12">
        <f t="shared" si="2460"/>
        <v>0</v>
      </c>
      <c r="AK1023" s="12">
        <f t="shared" si="2460"/>
        <v>0</v>
      </c>
      <c r="AL1023" s="12">
        <f t="shared" si="2460"/>
        <v>0</v>
      </c>
      <c r="AM1023" s="12">
        <f t="shared" ref="AM1023:AV1025" si="2461">AM$772*$D1023/SUM($D$1014:$D$1034)</f>
        <v>0</v>
      </c>
      <c r="AN1023" s="12">
        <f t="shared" si="2461"/>
        <v>0</v>
      </c>
      <c r="AO1023" s="12">
        <f t="shared" si="2461"/>
        <v>0</v>
      </c>
      <c r="AP1023" s="12">
        <f t="shared" si="2461"/>
        <v>0</v>
      </c>
      <c r="AQ1023" s="12">
        <f t="shared" si="2461"/>
        <v>0</v>
      </c>
      <c r="AR1023" s="12">
        <f t="shared" si="2461"/>
        <v>0</v>
      </c>
      <c r="AS1023" s="12">
        <f t="shared" si="2461"/>
        <v>0</v>
      </c>
      <c r="AT1023" s="12">
        <f t="shared" si="2461"/>
        <v>0</v>
      </c>
      <c r="AU1023" s="12">
        <f t="shared" si="2461"/>
        <v>0</v>
      </c>
      <c r="AV1023" s="12">
        <f t="shared" si="2461"/>
        <v>0</v>
      </c>
      <c r="AW1023" s="12">
        <f t="shared" ref="AW1023:BF1025" si="2462">AW$772*$D1023/SUM($D$1014:$D$1034)</f>
        <v>0</v>
      </c>
      <c r="AX1023" s="12">
        <f t="shared" si="2462"/>
        <v>0</v>
      </c>
      <c r="AY1023" s="12">
        <f t="shared" si="2462"/>
        <v>0</v>
      </c>
      <c r="AZ1023" s="12">
        <f t="shared" si="2462"/>
        <v>0</v>
      </c>
      <c r="BA1023" s="12">
        <f t="shared" si="2462"/>
        <v>0</v>
      </c>
      <c r="BB1023" s="12">
        <f t="shared" si="2462"/>
        <v>0</v>
      </c>
      <c r="BC1023" s="12">
        <f t="shared" si="2462"/>
        <v>0</v>
      </c>
      <c r="BD1023" s="12">
        <f t="shared" si="2462"/>
        <v>0</v>
      </c>
      <c r="BE1023" s="12">
        <f t="shared" si="2462"/>
        <v>0</v>
      </c>
      <c r="BF1023" s="12">
        <f t="shared" si="2462"/>
        <v>0</v>
      </c>
      <c r="BG1023" s="12">
        <f t="shared" ref="BG1023:BP1025" si="2463">BG$772*$D1023/SUM($D$1014:$D$1034)</f>
        <v>0</v>
      </c>
      <c r="BH1023" s="12">
        <f t="shared" si="2463"/>
        <v>0</v>
      </c>
      <c r="BI1023" s="12">
        <f t="shared" si="2463"/>
        <v>0</v>
      </c>
      <c r="BJ1023" s="12">
        <f t="shared" si="2463"/>
        <v>0</v>
      </c>
      <c r="BK1023" s="12">
        <f t="shared" si="2463"/>
        <v>0</v>
      </c>
      <c r="BL1023" s="12">
        <f t="shared" si="2463"/>
        <v>0</v>
      </c>
      <c r="BM1023" s="12">
        <f t="shared" si="2463"/>
        <v>0</v>
      </c>
      <c r="BN1023" s="12">
        <f t="shared" si="2463"/>
        <v>0</v>
      </c>
      <c r="BO1023" s="12">
        <f t="shared" si="2463"/>
        <v>0</v>
      </c>
      <c r="BP1023" s="12">
        <f t="shared" si="2463"/>
        <v>0</v>
      </c>
      <c r="BQ1023" s="12">
        <f t="shared" ref="BQ1023:BZ1025" si="2464">BQ$772*$D1023/SUM($D$1014:$D$1034)</f>
        <v>0</v>
      </c>
      <c r="BR1023" s="12">
        <f t="shared" si="2464"/>
        <v>0</v>
      </c>
      <c r="BS1023" s="12">
        <f t="shared" si="2464"/>
        <v>0</v>
      </c>
      <c r="BT1023" s="12">
        <f t="shared" si="2464"/>
        <v>0</v>
      </c>
      <c r="BU1023" s="12">
        <f t="shared" si="2464"/>
        <v>0</v>
      </c>
      <c r="BV1023" s="12">
        <f t="shared" si="2464"/>
        <v>0</v>
      </c>
      <c r="BW1023" s="12">
        <f t="shared" si="2464"/>
        <v>0</v>
      </c>
      <c r="BX1023" s="12">
        <f t="shared" si="2464"/>
        <v>0</v>
      </c>
      <c r="BY1023" s="12">
        <f t="shared" si="2464"/>
        <v>0</v>
      </c>
      <c r="BZ1023" s="12">
        <f t="shared" si="2464"/>
        <v>0</v>
      </c>
      <c r="CA1023" s="12">
        <f t="shared" ref="CA1023:CJ1025" si="2465">CA$772*$D1023/SUM($D$1014:$D$1034)</f>
        <v>0</v>
      </c>
      <c r="CB1023" s="12">
        <f t="shared" si="2465"/>
        <v>0</v>
      </c>
      <c r="CC1023" s="12">
        <f t="shared" si="2465"/>
        <v>0</v>
      </c>
      <c r="CD1023" s="12">
        <f t="shared" si="2465"/>
        <v>0</v>
      </c>
      <c r="CE1023" s="12">
        <f t="shared" si="2465"/>
        <v>0</v>
      </c>
      <c r="CF1023" s="12">
        <f t="shared" si="2465"/>
        <v>0</v>
      </c>
      <c r="CG1023" s="12">
        <f t="shared" si="2465"/>
        <v>0</v>
      </c>
      <c r="CH1023" s="12">
        <f t="shared" si="2465"/>
        <v>0</v>
      </c>
      <c r="CI1023" s="12">
        <f t="shared" si="2465"/>
        <v>0</v>
      </c>
      <c r="CJ1023" s="12">
        <f t="shared" si="2465"/>
        <v>0</v>
      </c>
      <c r="CK1023" s="12">
        <f t="shared" ref="CK1023:CT1025" si="2466">CK$772*$D1023/SUM($D$1014:$D$1034)</f>
        <v>0</v>
      </c>
      <c r="CL1023" s="12">
        <f t="shared" si="2466"/>
        <v>0</v>
      </c>
      <c r="CM1023" s="12">
        <f t="shared" si="2466"/>
        <v>0</v>
      </c>
      <c r="CN1023" s="12">
        <f t="shared" si="2466"/>
        <v>0</v>
      </c>
      <c r="CO1023" s="12">
        <f t="shared" si="2466"/>
        <v>0</v>
      </c>
      <c r="CP1023" s="12">
        <f t="shared" si="2466"/>
        <v>0</v>
      </c>
      <c r="CQ1023" s="12">
        <f t="shared" si="2466"/>
        <v>0</v>
      </c>
      <c r="CR1023" s="12">
        <f t="shared" si="2466"/>
        <v>0</v>
      </c>
      <c r="CS1023" s="12">
        <f t="shared" si="2466"/>
        <v>0</v>
      </c>
      <c r="CT1023" s="12">
        <f t="shared" si="2466"/>
        <v>0</v>
      </c>
      <c r="CU1023" s="12">
        <f t="shared" ref="CU1023:DD1025" si="2467">CU$772*$D1023/SUM($D$1014:$D$1034)</f>
        <v>0</v>
      </c>
      <c r="CV1023" s="12">
        <f t="shared" si="2467"/>
        <v>0</v>
      </c>
      <c r="CW1023" s="12">
        <f t="shared" si="2467"/>
        <v>0</v>
      </c>
      <c r="CX1023" s="12">
        <f t="shared" si="2467"/>
        <v>0</v>
      </c>
      <c r="CY1023" s="12">
        <f t="shared" si="2467"/>
        <v>0</v>
      </c>
      <c r="CZ1023" s="12">
        <f t="shared" si="2467"/>
        <v>0</v>
      </c>
      <c r="DA1023" s="12">
        <f t="shared" si="2467"/>
        <v>0</v>
      </c>
      <c r="DB1023" s="12">
        <f t="shared" si="2467"/>
        <v>0</v>
      </c>
      <c r="DC1023" s="12">
        <f t="shared" si="2467"/>
        <v>0</v>
      </c>
      <c r="DD1023" s="12">
        <f t="shared" si="2467"/>
        <v>0</v>
      </c>
      <c r="DE1023" s="12">
        <f t="shared" ref="DE1023:DN1025" si="2468">DE$772*$D1023/SUM($D$1014:$D$1034)</f>
        <v>0</v>
      </c>
      <c r="DF1023" s="12">
        <f t="shared" si="2468"/>
        <v>0</v>
      </c>
      <c r="DG1023" s="12">
        <f t="shared" si="2468"/>
        <v>0</v>
      </c>
      <c r="DH1023" s="12">
        <f t="shared" si="2468"/>
        <v>0</v>
      </c>
      <c r="DI1023" s="12">
        <f t="shared" si="2468"/>
        <v>0</v>
      </c>
      <c r="DJ1023" s="12">
        <f t="shared" si="2468"/>
        <v>0</v>
      </c>
      <c r="DK1023" s="12">
        <f t="shared" si="2468"/>
        <v>0</v>
      </c>
      <c r="DL1023" s="12">
        <f t="shared" si="2468"/>
        <v>0</v>
      </c>
      <c r="DM1023" s="12">
        <f t="shared" si="2468"/>
        <v>0</v>
      </c>
      <c r="DN1023" s="12">
        <f t="shared" si="2468"/>
        <v>0</v>
      </c>
      <c r="DO1023" s="12">
        <f t="shared" ref="DO1023:DY1025" si="2469">DO$772*$D1023/SUM($D$1014:$D$1034)</f>
        <v>0</v>
      </c>
      <c r="DP1023" s="12">
        <f t="shared" si="2469"/>
        <v>0</v>
      </c>
      <c r="DQ1023" s="12">
        <f t="shared" si="2469"/>
        <v>0</v>
      </c>
      <c r="DR1023" s="12">
        <f t="shared" si="2469"/>
        <v>0</v>
      </c>
      <c r="DS1023" s="12">
        <f t="shared" si="2469"/>
        <v>0</v>
      </c>
      <c r="DT1023" s="12">
        <f t="shared" si="2469"/>
        <v>0</v>
      </c>
      <c r="DU1023" s="12">
        <f t="shared" si="2469"/>
        <v>0</v>
      </c>
      <c r="DV1023" s="12">
        <f t="shared" si="2469"/>
        <v>0</v>
      </c>
      <c r="DW1023" s="12">
        <f t="shared" si="2469"/>
        <v>0</v>
      </c>
      <c r="DX1023" s="12">
        <f t="shared" si="2469"/>
        <v>0</v>
      </c>
      <c r="DY1023" s="12">
        <f t="shared" si="2469"/>
        <v>0</v>
      </c>
      <c r="EB1023" s="116">
        <f t="shared" si="2441"/>
        <v>1022</v>
      </c>
      <c r="EC1023" s="2" t="str">
        <f t="shared" ref="EC1023:EC1025" si="2470">B1023</f>
        <v>Phase 3</v>
      </c>
      <c r="ED1023" s="2" t="str">
        <f t="shared" ref="ED1023:ED1025" si="2471">C1023</f>
        <v>50' Wide</v>
      </c>
      <c r="EE1023" s="33" t="str">
        <f>EE1035</f>
        <v>Cash</v>
      </c>
      <c r="EF1023" s="2" t="str">
        <f>EF1035</f>
        <v>Master Infrastructure</v>
      </c>
    </row>
    <row r="1024" spans="1:136" x14ac:dyDescent="0.3">
      <c r="B1024" s="2" t="str">
        <f>Product!$K$2</f>
        <v>Phase 3</v>
      </c>
      <c r="C1024" s="2" t="str">
        <f>Product!$K$3</f>
        <v>60' Wide</v>
      </c>
      <c r="D1024" s="129">
        <f>SUMIFS(INDEX(Product!$B$2:$U$97, MATCH(D1013, Product!$B$2:$B$97, 0), ), Product!$B$2:$U$2, $B1024, Product!$B$3:$U$3, $C1024)</f>
        <v>11775000</v>
      </c>
      <c r="F1024" s="128"/>
      <c r="G1024" s="11">
        <f>SUM(H1024:DZ1024)</f>
        <v>-190564.81631331932</v>
      </c>
      <c r="I1024" s="12">
        <f t="shared" si="2458"/>
        <v>0</v>
      </c>
      <c r="J1024" s="12">
        <f t="shared" si="2458"/>
        <v>0</v>
      </c>
      <c r="K1024" s="12">
        <f t="shared" si="2458"/>
        <v>-4764.1204078329829</v>
      </c>
      <c r="L1024" s="12">
        <f t="shared" si="2458"/>
        <v>-14292.361223498949</v>
      </c>
      <c r="M1024" s="12">
        <f t="shared" si="2458"/>
        <v>-19056.481631331932</v>
      </c>
      <c r="N1024" s="12">
        <f t="shared" si="2458"/>
        <v>-28584.722446997897</v>
      </c>
      <c r="O1024" s="12">
        <f t="shared" si="2458"/>
        <v>-57169.444893995795</v>
      </c>
      <c r="P1024" s="12">
        <f t="shared" si="2458"/>
        <v>-28584.722446997897</v>
      </c>
      <c r="Q1024" s="12">
        <f t="shared" si="2458"/>
        <v>-19056.481631331932</v>
      </c>
      <c r="R1024" s="12">
        <f t="shared" si="2458"/>
        <v>-14292.361223498949</v>
      </c>
      <c r="S1024" s="12">
        <f t="shared" si="2459"/>
        <v>-4764.1204078329829</v>
      </c>
      <c r="T1024" s="12">
        <f t="shared" si="2459"/>
        <v>0</v>
      </c>
      <c r="U1024" s="12">
        <f t="shared" si="2459"/>
        <v>0</v>
      </c>
      <c r="V1024" s="12">
        <f t="shared" si="2459"/>
        <v>0</v>
      </c>
      <c r="W1024" s="12">
        <f t="shared" si="2459"/>
        <v>0</v>
      </c>
      <c r="X1024" s="12">
        <f t="shared" si="2459"/>
        <v>0</v>
      </c>
      <c r="Y1024" s="12">
        <f t="shared" si="2459"/>
        <v>0</v>
      </c>
      <c r="Z1024" s="12">
        <f t="shared" si="2459"/>
        <v>0</v>
      </c>
      <c r="AA1024" s="12">
        <f t="shared" si="2459"/>
        <v>0</v>
      </c>
      <c r="AB1024" s="12">
        <f t="shared" si="2459"/>
        <v>0</v>
      </c>
      <c r="AC1024" s="12">
        <f t="shared" si="2460"/>
        <v>0</v>
      </c>
      <c r="AD1024" s="12">
        <f t="shared" si="2460"/>
        <v>0</v>
      </c>
      <c r="AE1024" s="12">
        <f t="shared" si="2460"/>
        <v>0</v>
      </c>
      <c r="AF1024" s="12">
        <f t="shared" si="2460"/>
        <v>0</v>
      </c>
      <c r="AG1024" s="12">
        <f t="shared" si="2460"/>
        <v>0</v>
      </c>
      <c r="AH1024" s="12">
        <f t="shared" si="2460"/>
        <v>0</v>
      </c>
      <c r="AI1024" s="12">
        <f t="shared" si="2460"/>
        <v>0</v>
      </c>
      <c r="AJ1024" s="12">
        <f t="shared" si="2460"/>
        <v>0</v>
      </c>
      <c r="AK1024" s="12">
        <f t="shared" si="2460"/>
        <v>0</v>
      </c>
      <c r="AL1024" s="12">
        <f t="shared" si="2460"/>
        <v>0</v>
      </c>
      <c r="AM1024" s="12">
        <f t="shared" si="2461"/>
        <v>0</v>
      </c>
      <c r="AN1024" s="12">
        <f t="shared" si="2461"/>
        <v>0</v>
      </c>
      <c r="AO1024" s="12">
        <f t="shared" si="2461"/>
        <v>0</v>
      </c>
      <c r="AP1024" s="12">
        <f t="shared" si="2461"/>
        <v>0</v>
      </c>
      <c r="AQ1024" s="12">
        <f t="shared" si="2461"/>
        <v>0</v>
      </c>
      <c r="AR1024" s="12">
        <f t="shared" si="2461"/>
        <v>0</v>
      </c>
      <c r="AS1024" s="12">
        <f t="shared" si="2461"/>
        <v>0</v>
      </c>
      <c r="AT1024" s="12">
        <f t="shared" si="2461"/>
        <v>0</v>
      </c>
      <c r="AU1024" s="12">
        <f t="shared" si="2461"/>
        <v>0</v>
      </c>
      <c r="AV1024" s="12">
        <f t="shared" si="2461"/>
        <v>0</v>
      </c>
      <c r="AW1024" s="12">
        <f t="shared" si="2462"/>
        <v>0</v>
      </c>
      <c r="AX1024" s="12">
        <f t="shared" si="2462"/>
        <v>0</v>
      </c>
      <c r="AY1024" s="12">
        <f t="shared" si="2462"/>
        <v>0</v>
      </c>
      <c r="AZ1024" s="12">
        <f t="shared" si="2462"/>
        <v>0</v>
      </c>
      <c r="BA1024" s="12">
        <f t="shared" si="2462"/>
        <v>0</v>
      </c>
      <c r="BB1024" s="12">
        <f t="shared" si="2462"/>
        <v>0</v>
      </c>
      <c r="BC1024" s="12">
        <f t="shared" si="2462"/>
        <v>0</v>
      </c>
      <c r="BD1024" s="12">
        <f t="shared" si="2462"/>
        <v>0</v>
      </c>
      <c r="BE1024" s="12">
        <f t="shared" si="2462"/>
        <v>0</v>
      </c>
      <c r="BF1024" s="12">
        <f t="shared" si="2462"/>
        <v>0</v>
      </c>
      <c r="BG1024" s="12">
        <f t="shared" si="2463"/>
        <v>0</v>
      </c>
      <c r="BH1024" s="12">
        <f t="shared" si="2463"/>
        <v>0</v>
      </c>
      <c r="BI1024" s="12">
        <f t="shared" si="2463"/>
        <v>0</v>
      </c>
      <c r="BJ1024" s="12">
        <f t="shared" si="2463"/>
        <v>0</v>
      </c>
      <c r="BK1024" s="12">
        <f t="shared" si="2463"/>
        <v>0</v>
      </c>
      <c r="BL1024" s="12">
        <f t="shared" si="2463"/>
        <v>0</v>
      </c>
      <c r="BM1024" s="12">
        <f t="shared" si="2463"/>
        <v>0</v>
      </c>
      <c r="BN1024" s="12">
        <f t="shared" si="2463"/>
        <v>0</v>
      </c>
      <c r="BO1024" s="12">
        <f t="shared" si="2463"/>
        <v>0</v>
      </c>
      <c r="BP1024" s="12">
        <f t="shared" si="2463"/>
        <v>0</v>
      </c>
      <c r="BQ1024" s="12">
        <f t="shared" si="2464"/>
        <v>0</v>
      </c>
      <c r="BR1024" s="12">
        <f t="shared" si="2464"/>
        <v>0</v>
      </c>
      <c r="BS1024" s="12">
        <f t="shared" si="2464"/>
        <v>0</v>
      </c>
      <c r="BT1024" s="12">
        <f t="shared" si="2464"/>
        <v>0</v>
      </c>
      <c r="BU1024" s="12">
        <f t="shared" si="2464"/>
        <v>0</v>
      </c>
      <c r="BV1024" s="12">
        <f t="shared" si="2464"/>
        <v>0</v>
      </c>
      <c r="BW1024" s="12">
        <f t="shared" si="2464"/>
        <v>0</v>
      </c>
      <c r="BX1024" s="12">
        <f t="shared" si="2464"/>
        <v>0</v>
      </c>
      <c r="BY1024" s="12">
        <f t="shared" si="2464"/>
        <v>0</v>
      </c>
      <c r="BZ1024" s="12">
        <f t="shared" si="2464"/>
        <v>0</v>
      </c>
      <c r="CA1024" s="12">
        <f t="shared" si="2465"/>
        <v>0</v>
      </c>
      <c r="CB1024" s="12">
        <f t="shared" si="2465"/>
        <v>0</v>
      </c>
      <c r="CC1024" s="12">
        <f t="shared" si="2465"/>
        <v>0</v>
      </c>
      <c r="CD1024" s="12">
        <f t="shared" si="2465"/>
        <v>0</v>
      </c>
      <c r="CE1024" s="12">
        <f t="shared" si="2465"/>
        <v>0</v>
      </c>
      <c r="CF1024" s="12">
        <f t="shared" si="2465"/>
        <v>0</v>
      </c>
      <c r="CG1024" s="12">
        <f t="shared" si="2465"/>
        <v>0</v>
      </c>
      <c r="CH1024" s="12">
        <f t="shared" si="2465"/>
        <v>0</v>
      </c>
      <c r="CI1024" s="12">
        <f t="shared" si="2465"/>
        <v>0</v>
      </c>
      <c r="CJ1024" s="12">
        <f t="shared" si="2465"/>
        <v>0</v>
      </c>
      <c r="CK1024" s="12">
        <f t="shared" si="2466"/>
        <v>0</v>
      </c>
      <c r="CL1024" s="12">
        <f t="shared" si="2466"/>
        <v>0</v>
      </c>
      <c r="CM1024" s="12">
        <f t="shared" si="2466"/>
        <v>0</v>
      </c>
      <c r="CN1024" s="12">
        <f t="shared" si="2466"/>
        <v>0</v>
      </c>
      <c r="CO1024" s="12">
        <f t="shared" si="2466"/>
        <v>0</v>
      </c>
      <c r="CP1024" s="12">
        <f t="shared" si="2466"/>
        <v>0</v>
      </c>
      <c r="CQ1024" s="12">
        <f t="shared" si="2466"/>
        <v>0</v>
      </c>
      <c r="CR1024" s="12">
        <f t="shared" si="2466"/>
        <v>0</v>
      </c>
      <c r="CS1024" s="12">
        <f t="shared" si="2466"/>
        <v>0</v>
      </c>
      <c r="CT1024" s="12">
        <f t="shared" si="2466"/>
        <v>0</v>
      </c>
      <c r="CU1024" s="12">
        <f t="shared" si="2467"/>
        <v>0</v>
      </c>
      <c r="CV1024" s="12">
        <f t="shared" si="2467"/>
        <v>0</v>
      </c>
      <c r="CW1024" s="12">
        <f t="shared" si="2467"/>
        <v>0</v>
      </c>
      <c r="CX1024" s="12">
        <f t="shared" si="2467"/>
        <v>0</v>
      </c>
      <c r="CY1024" s="12">
        <f t="shared" si="2467"/>
        <v>0</v>
      </c>
      <c r="CZ1024" s="12">
        <f t="shared" si="2467"/>
        <v>0</v>
      </c>
      <c r="DA1024" s="12">
        <f t="shared" si="2467"/>
        <v>0</v>
      </c>
      <c r="DB1024" s="12">
        <f t="shared" si="2467"/>
        <v>0</v>
      </c>
      <c r="DC1024" s="12">
        <f t="shared" si="2467"/>
        <v>0</v>
      </c>
      <c r="DD1024" s="12">
        <f t="shared" si="2467"/>
        <v>0</v>
      </c>
      <c r="DE1024" s="12">
        <f t="shared" si="2468"/>
        <v>0</v>
      </c>
      <c r="DF1024" s="12">
        <f t="shared" si="2468"/>
        <v>0</v>
      </c>
      <c r="DG1024" s="12">
        <f t="shared" si="2468"/>
        <v>0</v>
      </c>
      <c r="DH1024" s="12">
        <f t="shared" si="2468"/>
        <v>0</v>
      </c>
      <c r="DI1024" s="12">
        <f t="shared" si="2468"/>
        <v>0</v>
      </c>
      <c r="DJ1024" s="12">
        <f t="shared" si="2468"/>
        <v>0</v>
      </c>
      <c r="DK1024" s="12">
        <f t="shared" si="2468"/>
        <v>0</v>
      </c>
      <c r="DL1024" s="12">
        <f t="shared" si="2468"/>
        <v>0</v>
      </c>
      <c r="DM1024" s="12">
        <f t="shared" si="2468"/>
        <v>0</v>
      </c>
      <c r="DN1024" s="12">
        <f t="shared" si="2468"/>
        <v>0</v>
      </c>
      <c r="DO1024" s="12">
        <f t="shared" si="2469"/>
        <v>0</v>
      </c>
      <c r="DP1024" s="12">
        <f t="shared" si="2469"/>
        <v>0</v>
      </c>
      <c r="DQ1024" s="12">
        <f t="shared" si="2469"/>
        <v>0</v>
      </c>
      <c r="DR1024" s="12">
        <f t="shared" si="2469"/>
        <v>0</v>
      </c>
      <c r="DS1024" s="12">
        <f t="shared" si="2469"/>
        <v>0</v>
      </c>
      <c r="DT1024" s="12">
        <f t="shared" si="2469"/>
        <v>0</v>
      </c>
      <c r="DU1024" s="12">
        <f t="shared" si="2469"/>
        <v>0</v>
      </c>
      <c r="DV1024" s="12">
        <f t="shared" si="2469"/>
        <v>0</v>
      </c>
      <c r="DW1024" s="12">
        <f t="shared" si="2469"/>
        <v>0</v>
      </c>
      <c r="DX1024" s="12">
        <f t="shared" si="2469"/>
        <v>0</v>
      </c>
      <c r="DY1024" s="12">
        <f t="shared" si="2469"/>
        <v>0</v>
      </c>
      <c r="EB1024" s="116">
        <f t="shared" si="2441"/>
        <v>1023</v>
      </c>
      <c r="EC1024" s="2" t="str">
        <f t="shared" si="2470"/>
        <v>Phase 3</v>
      </c>
      <c r="ED1024" s="2" t="str">
        <f t="shared" si="2471"/>
        <v>60' Wide</v>
      </c>
      <c r="EE1024" s="33" t="str">
        <f>EE1035</f>
        <v>Cash</v>
      </c>
      <c r="EF1024" s="2" t="str">
        <f>EF1035</f>
        <v>Master Infrastructure</v>
      </c>
    </row>
    <row r="1025" spans="1:136" x14ac:dyDescent="0.3">
      <c r="B1025" s="2" t="str">
        <f>Product!$L$2</f>
        <v>Phase 3</v>
      </c>
      <c r="C1025" s="2" t="str">
        <f>Product!$L$3</f>
        <v>75' Wide</v>
      </c>
      <c r="D1025" s="129">
        <f>SUMIFS(INDEX(Product!$B$2:$U$97, MATCH(D1013, Product!$B$2:$B$97, 0), ), Product!$B$2:$U$2, $B1025, Product!$B$3:$U$3, $C1025)</f>
        <v>9190000</v>
      </c>
      <c r="F1025" s="128"/>
      <c r="G1025" s="11">
        <f>SUM(H1025:DZ1025)</f>
        <v>-148729.56789124451</v>
      </c>
      <c r="I1025" s="12">
        <f t="shared" si="2458"/>
        <v>0</v>
      </c>
      <c r="J1025" s="12">
        <f t="shared" si="2458"/>
        <v>0</v>
      </c>
      <c r="K1025" s="12">
        <f t="shared" si="2458"/>
        <v>-3718.2391972811133</v>
      </c>
      <c r="L1025" s="12">
        <f t="shared" si="2458"/>
        <v>-11154.71759184334</v>
      </c>
      <c r="M1025" s="12">
        <f t="shared" si="2458"/>
        <v>-14872.956789124453</v>
      </c>
      <c r="N1025" s="12">
        <f t="shared" si="2458"/>
        <v>-22309.435183686681</v>
      </c>
      <c r="O1025" s="12">
        <f t="shared" si="2458"/>
        <v>-44618.870367373362</v>
      </c>
      <c r="P1025" s="12">
        <f t="shared" si="2458"/>
        <v>-22309.435183686681</v>
      </c>
      <c r="Q1025" s="12">
        <f t="shared" si="2458"/>
        <v>-14872.956789124453</v>
      </c>
      <c r="R1025" s="12">
        <f t="shared" si="2458"/>
        <v>-11154.71759184334</v>
      </c>
      <c r="S1025" s="12">
        <f t="shared" si="2459"/>
        <v>-3718.2391972811133</v>
      </c>
      <c r="T1025" s="12">
        <f t="shared" si="2459"/>
        <v>0</v>
      </c>
      <c r="U1025" s="12">
        <f t="shared" si="2459"/>
        <v>0</v>
      </c>
      <c r="V1025" s="12">
        <f t="shared" si="2459"/>
        <v>0</v>
      </c>
      <c r="W1025" s="12">
        <f t="shared" si="2459"/>
        <v>0</v>
      </c>
      <c r="X1025" s="12">
        <f t="shared" si="2459"/>
        <v>0</v>
      </c>
      <c r="Y1025" s="12">
        <f t="shared" si="2459"/>
        <v>0</v>
      </c>
      <c r="Z1025" s="12">
        <f t="shared" si="2459"/>
        <v>0</v>
      </c>
      <c r="AA1025" s="12">
        <f t="shared" si="2459"/>
        <v>0</v>
      </c>
      <c r="AB1025" s="12">
        <f t="shared" si="2459"/>
        <v>0</v>
      </c>
      <c r="AC1025" s="12">
        <f t="shared" si="2460"/>
        <v>0</v>
      </c>
      <c r="AD1025" s="12">
        <f t="shared" si="2460"/>
        <v>0</v>
      </c>
      <c r="AE1025" s="12">
        <f t="shared" si="2460"/>
        <v>0</v>
      </c>
      <c r="AF1025" s="12">
        <f t="shared" si="2460"/>
        <v>0</v>
      </c>
      <c r="AG1025" s="12">
        <f t="shared" si="2460"/>
        <v>0</v>
      </c>
      <c r="AH1025" s="12">
        <f t="shared" si="2460"/>
        <v>0</v>
      </c>
      <c r="AI1025" s="12">
        <f t="shared" si="2460"/>
        <v>0</v>
      </c>
      <c r="AJ1025" s="12">
        <f t="shared" si="2460"/>
        <v>0</v>
      </c>
      <c r="AK1025" s="12">
        <f t="shared" si="2460"/>
        <v>0</v>
      </c>
      <c r="AL1025" s="12">
        <f t="shared" si="2460"/>
        <v>0</v>
      </c>
      <c r="AM1025" s="12">
        <f t="shared" si="2461"/>
        <v>0</v>
      </c>
      <c r="AN1025" s="12">
        <f t="shared" si="2461"/>
        <v>0</v>
      </c>
      <c r="AO1025" s="12">
        <f t="shared" si="2461"/>
        <v>0</v>
      </c>
      <c r="AP1025" s="12">
        <f t="shared" si="2461"/>
        <v>0</v>
      </c>
      <c r="AQ1025" s="12">
        <f t="shared" si="2461"/>
        <v>0</v>
      </c>
      <c r="AR1025" s="12">
        <f t="shared" si="2461"/>
        <v>0</v>
      </c>
      <c r="AS1025" s="12">
        <f t="shared" si="2461"/>
        <v>0</v>
      </c>
      <c r="AT1025" s="12">
        <f t="shared" si="2461"/>
        <v>0</v>
      </c>
      <c r="AU1025" s="12">
        <f t="shared" si="2461"/>
        <v>0</v>
      </c>
      <c r="AV1025" s="12">
        <f t="shared" si="2461"/>
        <v>0</v>
      </c>
      <c r="AW1025" s="12">
        <f t="shared" si="2462"/>
        <v>0</v>
      </c>
      <c r="AX1025" s="12">
        <f t="shared" si="2462"/>
        <v>0</v>
      </c>
      <c r="AY1025" s="12">
        <f t="shared" si="2462"/>
        <v>0</v>
      </c>
      <c r="AZ1025" s="12">
        <f t="shared" si="2462"/>
        <v>0</v>
      </c>
      <c r="BA1025" s="12">
        <f t="shared" si="2462"/>
        <v>0</v>
      </c>
      <c r="BB1025" s="12">
        <f t="shared" si="2462"/>
        <v>0</v>
      </c>
      <c r="BC1025" s="12">
        <f t="shared" si="2462"/>
        <v>0</v>
      </c>
      <c r="BD1025" s="12">
        <f t="shared" si="2462"/>
        <v>0</v>
      </c>
      <c r="BE1025" s="12">
        <f t="shared" si="2462"/>
        <v>0</v>
      </c>
      <c r="BF1025" s="12">
        <f t="shared" si="2462"/>
        <v>0</v>
      </c>
      <c r="BG1025" s="12">
        <f t="shared" si="2463"/>
        <v>0</v>
      </c>
      <c r="BH1025" s="12">
        <f t="shared" si="2463"/>
        <v>0</v>
      </c>
      <c r="BI1025" s="12">
        <f t="shared" si="2463"/>
        <v>0</v>
      </c>
      <c r="BJ1025" s="12">
        <f t="shared" si="2463"/>
        <v>0</v>
      </c>
      <c r="BK1025" s="12">
        <f t="shared" si="2463"/>
        <v>0</v>
      </c>
      <c r="BL1025" s="12">
        <f t="shared" si="2463"/>
        <v>0</v>
      </c>
      <c r="BM1025" s="12">
        <f t="shared" si="2463"/>
        <v>0</v>
      </c>
      <c r="BN1025" s="12">
        <f t="shared" si="2463"/>
        <v>0</v>
      </c>
      <c r="BO1025" s="12">
        <f t="shared" si="2463"/>
        <v>0</v>
      </c>
      <c r="BP1025" s="12">
        <f t="shared" si="2463"/>
        <v>0</v>
      </c>
      <c r="BQ1025" s="12">
        <f t="shared" si="2464"/>
        <v>0</v>
      </c>
      <c r="BR1025" s="12">
        <f t="shared" si="2464"/>
        <v>0</v>
      </c>
      <c r="BS1025" s="12">
        <f t="shared" si="2464"/>
        <v>0</v>
      </c>
      <c r="BT1025" s="12">
        <f t="shared" si="2464"/>
        <v>0</v>
      </c>
      <c r="BU1025" s="12">
        <f t="shared" si="2464"/>
        <v>0</v>
      </c>
      <c r="BV1025" s="12">
        <f t="shared" si="2464"/>
        <v>0</v>
      </c>
      <c r="BW1025" s="12">
        <f t="shared" si="2464"/>
        <v>0</v>
      </c>
      <c r="BX1025" s="12">
        <f t="shared" si="2464"/>
        <v>0</v>
      </c>
      <c r="BY1025" s="12">
        <f t="shared" si="2464"/>
        <v>0</v>
      </c>
      <c r="BZ1025" s="12">
        <f t="shared" si="2464"/>
        <v>0</v>
      </c>
      <c r="CA1025" s="12">
        <f t="shared" si="2465"/>
        <v>0</v>
      </c>
      <c r="CB1025" s="12">
        <f t="shared" si="2465"/>
        <v>0</v>
      </c>
      <c r="CC1025" s="12">
        <f t="shared" si="2465"/>
        <v>0</v>
      </c>
      <c r="CD1025" s="12">
        <f t="shared" si="2465"/>
        <v>0</v>
      </c>
      <c r="CE1025" s="12">
        <f t="shared" si="2465"/>
        <v>0</v>
      </c>
      <c r="CF1025" s="12">
        <f t="shared" si="2465"/>
        <v>0</v>
      </c>
      <c r="CG1025" s="12">
        <f t="shared" si="2465"/>
        <v>0</v>
      </c>
      <c r="CH1025" s="12">
        <f t="shared" si="2465"/>
        <v>0</v>
      </c>
      <c r="CI1025" s="12">
        <f t="shared" si="2465"/>
        <v>0</v>
      </c>
      <c r="CJ1025" s="12">
        <f t="shared" si="2465"/>
        <v>0</v>
      </c>
      <c r="CK1025" s="12">
        <f t="shared" si="2466"/>
        <v>0</v>
      </c>
      <c r="CL1025" s="12">
        <f t="shared" si="2466"/>
        <v>0</v>
      </c>
      <c r="CM1025" s="12">
        <f t="shared" si="2466"/>
        <v>0</v>
      </c>
      <c r="CN1025" s="12">
        <f t="shared" si="2466"/>
        <v>0</v>
      </c>
      <c r="CO1025" s="12">
        <f t="shared" si="2466"/>
        <v>0</v>
      </c>
      <c r="CP1025" s="12">
        <f t="shared" si="2466"/>
        <v>0</v>
      </c>
      <c r="CQ1025" s="12">
        <f t="shared" si="2466"/>
        <v>0</v>
      </c>
      <c r="CR1025" s="12">
        <f t="shared" si="2466"/>
        <v>0</v>
      </c>
      <c r="CS1025" s="12">
        <f t="shared" si="2466"/>
        <v>0</v>
      </c>
      <c r="CT1025" s="12">
        <f t="shared" si="2466"/>
        <v>0</v>
      </c>
      <c r="CU1025" s="12">
        <f t="shared" si="2467"/>
        <v>0</v>
      </c>
      <c r="CV1025" s="12">
        <f t="shared" si="2467"/>
        <v>0</v>
      </c>
      <c r="CW1025" s="12">
        <f t="shared" si="2467"/>
        <v>0</v>
      </c>
      <c r="CX1025" s="12">
        <f t="shared" si="2467"/>
        <v>0</v>
      </c>
      <c r="CY1025" s="12">
        <f t="shared" si="2467"/>
        <v>0</v>
      </c>
      <c r="CZ1025" s="12">
        <f t="shared" si="2467"/>
        <v>0</v>
      </c>
      <c r="DA1025" s="12">
        <f t="shared" si="2467"/>
        <v>0</v>
      </c>
      <c r="DB1025" s="12">
        <f t="shared" si="2467"/>
        <v>0</v>
      </c>
      <c r="DC1025" s="12">
        <f t="shared" si="2467"/>
        <v>0</v>
      </c>
      <c r="DD1025" s="12">
        <f t="shared" si="2467"/>
        <v>0</v>
      </c>
      <c r="DE1025" s="12">
        <f t="shared" si="2468"/>
        <v>0</v>
      </c>
      <c r="DF1025" s="12">
        <f t="shared" si="2468"/>
        <v>0</v>
      </c>
      <c r="DG1025" s="12">
        <f t="shared" si="2468"/>
        <v>0</v>
      </c>
      <c r="DH1025" s="12">
        <f t="shared" si="2468"/>
        <v>0</v>
      </c>
      <c r="DI1025" s="12">
        <f t="shared" si="2468"/>
        <v>0</v>
      </c>
      <c r="DJ1025" s="12">
        <f t="shared" si="2468"/>
        <v>0</v>
      </c>
      <c r="DK1025" s="12">
        <f t="shared" si="2468"/>
        <v>0</v>
      </c>
      <c r="DL1025" s="12">
        <f t="shared" si="2468"/>
        <v>0</v>
      </c>
      <c r="DM1025" s="12">
        <f t="shared" si="2468"/>
        <v>0</v>
      </c>
      <c r="DN1025" s="12">
        <f t="shared" si="2468"/>
        <v>0</v>
      </c>
      <c r="DO1025" s="12">
        <f t="shared" si="2469"/>
        <v>0</v>
      </c>
      <c r="DP1025" s="12">
        <f t="shared" si="2469"/>
        <v>0</v>
      </c>
      <c r="DQ1025" s="12">
        <f t="shared" si="2469"/>
        <v>0</v>
      </c>
      <c r="DR1025" s="12">
        <f t="shared" si="2469"/>
        <v>0</v>
      </c>
      <c r="DS1025" s="12">
        <f t="shared" si="2469"/>
        <v>0</v>
      </c>
      <c r="DT1025" s="12">
        <f t="shared" si="2469"/>
        <v>0</v>
      </c>
      <c r="DU1025" s="12">
        <f t="shared" si="2469"/>
        <v>0</v>
      </c>
      <c r="DV1025" s="12">
        <f t="shared" si="2469"/>
        <v>0</v>
      </c>
      <c r="DW1025" s="12">
        <f t="shared" si="2469"/>
        <v>0</v>
      </c>
      <c r="DX1025" s="12">
        <f t="shared" si="2469"/>
        <v>0</v>
      </c>
      <c r="DY1025" s="12">
        <f t="shared" si="2469"/>
        <v>0</v>
      </c>
      <c r="EB1025" s="116">
        <f t="shared" si="2441"/>
        <v>1024</v>
      </c>
      <c r="EC1025" s="2" t="str">
        <f t="shared" si="2470"/>
        <v>Phase 3</v>
      </c>
      <c r="ED1025" s="2" t="str">
        <f t="shared" si="2471"/>
        <v>75' Wide</v>
      </c>
      <c r="EE1025" s="33" t="str">
        <f>EE1035</f>
        <v>Cash</v>
      </c>
      <c r="EF1025" s="2" t="str">
        <f>EF1035</f>
        <v>Master Infrastructure</v>
      </c>
    </row>
    <row r="1026" spans="1:136" x14ac:dyDescent="0.3">
      <c r="D1026" s="129"/>
      <c r="F1026" s="128"/>
      <c r="I1026" s="12"/>
      <c r="J1026" s="12"/>
      <c r="K1026" s="12"/>
      <c r="L1026" s="12"/>
      <c r="M1026" s="12"/>
      <c r="N1026" s="12"/>
      <c r="O1026" s="12"/>
      <c r="P1026" s="12"/>
      <c r="Q1026" s="12"/>
      <c r="R1026" s="12"/>
      <c r="S1026" s="12"/>
      <c r="T1026" s="12"/>
      <c r="U1026" s="12"/>
      <c r="V1026" s="12"/>
      <c r="W1026" s="12"/>
      <c r="X1026" s="12"/>
      <c r="Y1026" s="12"/>
      <c r="Z1026" s="12"/>
      <c r="AA1026" s="12"/>
      <c r="AB1026" s="12"/>
      <c r="AC1026" s="12"/>
      <c r="AD1026" s="12"/>
      <c r="AE1026" s="12"/>
      <c r="AF1026" s="12"/>
      <c r="AG1026" s="12"/>
      <c r="AH1026" s="12"/>
      <c r="AI1026" s="12"/>
      <c r="AJ1026" s="12"/>
      <c r="AK1026" s="12"/>
      <c r="AL1026" s="12"/>
      <c r="AM1026" s="12"/>
      <c r="AN1026" s="12"/>
      <c r="AO1026" s="12"/>
      <c r="AP1026" s="12"/>
      <c r="AQ1026" s="12"/>
      <c r="AR1026" s="12"/>
      <c r="AS1026" s="12"/>
      <c r="AT1026" s="12"/>
      <c r="AU1026" s="12"/>
      <c r="AV1026" s="12"/>
      <c r="AW1026" s="12"/>
      <c r="AX1026" s="12"/>
      <c r="AY1026" s="12"/>
      <c r="AZ1026" s="12"/>
      <c r="BA1026" s="12"/>
      <c r="BB1026" s="12"/>
      <c r="BC1026" s="12"/>
      <c r="BD1026" s="12"/>
      <c r="BE1026" s="12"/>
      <c r="BF1026" s="12"/>
      <c r="BG1026" s="12"/>
      <c r="BH1026" s="12"/>
      <c r="BI1026" s="12"/>
      <c r="BJ1026" s="12"/>
      <c r="BK1026" s="12"/>
      <c r="BL1026" s="12"/>
      <c r="BM1026" s="12"/>
      <c r="BN1026" s="12"/>
      <c r="BO1026" s="12"/>
      <c r="BP1026" s="12"/>
      <c r="BQ1026" s="12"/>
      <c r="BR1026" s="12"/>
      <c r="BS1026" s="12"/>
      <c r="BT1026" s="12"/>
      <c r="BU1026" s="12"/>
      <c r="BV1026" s="12"/>
      <c r="BW1026" s="12"/>
      <c r="BX1026" s="12"/>
      <c r="BY1026" s="12"/>
      <c r="BZ1026" s="12"/>
      <c r="CA1026" s="12"/>
      <c r="CB1026" s="12"/>
      <c r="CC1026" s="12"/>
      <c r="CD1026" s="12"/>
      <c r="CE1026" s="12"/>
      <c r="CF1026" s="12"/>
      <c r="CG1026" s="12"/>
      <c r="CH1026" s="12"/>
      <c r="CI1026" s="12"/>
      <c r="CJ1026" s="12"/>
      <c r="CK1026" s="12"/>
      <c r="CL1026" s="12"/>
      <c r="CM1026" s="12"/>
      <c r="CN1026" s="12"/>
      <c r="CO1026" s="12"/>
      <c r="CP1026" s="12"/>
      <c r="CQ1026" s="12"/>
      <c r="CR1026" s="12"/>
      <c r="CS1026" s="12"/>
      <c r="CT1026" s="12"/>
      <c r="CU1026" s="12"/>
      <c r="CV1026" s="12"/>
      <c r="CW1026" s="12"/>
      <c r="CX1026" s="12"/>
      <c r="CY1026" s="12"/>
      <c r="CZ1026" s="12"/>
      <c r="DA1026" s="12"/>
      <c r="DB1026" s="12"/>
      <c r="DC1026" s="12"/>
      <c r="DD1026" s="12"/>
      <c r="DE1026" s="12"/>
      <c r="DF1026" s="12"/>
      <c r="DG1026" s="12"/>
      <c r="DH1026" s="12"/>
      <c r="DI1026" s="12"/>
      <c r="DJ1026" s="12"/>
      <c r="DK1026" s="12"/>
      <c r="DL1026" s="12"/>
      <c r="DM1026" s="12"/>
      <c r="DN1026" s="12"/>
      <c r="DO1026" s="12"/>
      <c r="DP1026" s="12"/>
      <c r="DQ1026" s="12"/>
      <c r="DR1026" s="12"/>
      <c r="DS1026" s="12"/>
      <c r="DT1026" s="12"/>
      <c r="DU1026" s="12"/>
      <c r="DV1026" s="12"/>
      <c r="DW1026" s="12"/>
      <c r="DX1026" s="12"/>
      <c r="DY1026" s="12"/>
      <c r="EE1026" s="33"/>
    </row>
    <row r="1027" spans="1:136" x14ac:dyDescent="0.3">
      <c r="B1027" s="2" t="str">
        <f>Product!$M$2</f>
        <v>Phase 4</v>
      </c>
      <c r="C1027" s="2" t="str">
        <f>Product!$M$3</f>
        <v>50' Wide</v>
      </c>
      <c r="D1027" s="129">
        <f>SUMIFS(INDEX(Product!$B$2:$U$97, MATCH(D1013, Product!$B$2:$B$97, 0), ), Product!$B$2:$U$2, $B1027, Product!$B$3:$U$3, $C1027)</f>
        <v>9930000</v>
      </c>
      <c r="F1027" s="128"/>
      <c r="G1027" s="11">
        <f>SUM(H1027:DZ1027)</f>
        <v>-160705.61579543614</v>
      </c>
      <c r="I1027" s="12">
        <f t="shared" ref="I1027:R1029" si="2472">I$772*$D1027/SUM($D$1014:$D$1034)</f>
        <v>0</v>
      </c>
      <c r="J1027" s="12">
        <f t="shared" si="2472"/>
        <v>0</v>
      </c>
      <c r="K1027" s="12">
        <f t="shared" si="2472"/>
        <v>-4017.6403948859038</v>
      </c>
      <c r="L1027" s="12">
        <f t="shared" si="2472"/>
        <v>-12052.921184657711</v>
      </c>
      <c r="M1027" s="12">
        <f t="shared" si="2472"/>
        <v>-16070.561579543615</v>
      </c>
      <c r="N1027" s="12">
        <f t="shared" si="2472"/>
        <v>-24105.842369315422</v>
      </c>
      <c r="O1027" s="12">
        <f t="shared" si="2472"/>
        <v>-48211.684738630844</v>
      </c>
      <c r="P1027" s="12">
        <f t="shared" si="2472"/>
        <v>-24105.842369315422</v>
      </c>
      <c r="Q1027" s="12">
        <f t="shared" si="2472"/>
        <v>-16070.561579543615</v>
      </c>
      <c r="R1027" s="12">
        <f t="shared" si="2472"/>
        <v>-12052.921184657711</v>
      </c>
      <c r="S1027" s="12">
        <f t="shared" ref="S1027:AB1029" si="2473">S$772*$D1027/SUM($D$1014:$D$1034)</f>
        <v>-4017.6403948859038</v>
      </c>
      <c r="T1027" s="12">
        <f t="shared" si="2473"/>
        <v>0</v>
      </c>
      <c r="U1027" s="12">
        <f t="shared" si="2473"/>
        <v>0</v>
      </c>
      <c r="V1027" s="12">
        <f t="shared" si="2473"/>
        <v>0</v>
      </c>
      <c r="W1027" s="12">
        <f t="shared" si="2473"/>
        <v>0</v>
      </c>
      <c r="X1027" s="12">
        <f t="shared" si="2473"/>
        <v>0</v>
      </c>
      <c r="Y1027" s="12">
        <f t="shared" si="2473"/>
        <v>0</v>
      </c>
      <c r="Z1027" s="12">
        <f t="shared" si="2473"/>
        <v>0</v>
      </c>
      <c r="AA1027" s="12">
        <f t="shared" si="2473"/>
        <v>0</v>
      </c>
      <c r="AB1027" s="12">
        <f t="shared" si="2473"/>
        <v>0</v>
      </c>
      <c r="AC1027" s="12">
        <f t="shared" ref="AC1027:AL1029" si="2474">AC$772*$D1027/SUM($D$1014:$D$1034)</f>
        <v>0</v>
      </c>
      <c r="AD1027" s="12">
        <f t="shared" si="2474"/>
        <v>0</v>
      </c>
      <c r="AE1027" s="12">
        <f t="shared" si="2474"/>
        <v>0</v>
      </c>
      <c r="AF1027" s="12">
        <f t="shared" si="2474"/>
        <v>0</v>
      </c>
      <c r="AG1027" s="12">
        <f t="shared" si="2474"/>
        <v>0</v>
      </c>
      <c r="AH1027" s="12">
        <f t="shared" si="2474"/>
        <v>0</v>
      </c>
      <c r="AI1027" s="12">
        <f t="shared" si="2474"/>
        <v>0</v>
      </c>
      <c r="AJ1027" s="12">
        <f t="shared" si="2474"/>
        <v>0</v>
      </c>
      <c r="AK1027" s="12">
        <f t="shared" si="2474"/>
        <v>0</v>
      </c>
      <c r="AL1027" s="12">
        <f t="shared" si="2474"/>
        <v>0</v>
      </c>
      <c r="AM1027" s="12">
        <f t="shared" ref="AM1027:AV1029" si="2475">AM$772*$D1027/SUM($D$1014:$D$1034)</f>
        <v>0</v>
      </c>
      <c r="AN1027" s="12">
        <f t="shared" si="2475"/>
        <v>0</v>
      </c>
      <c r="AO1027" s="12">
        <f t="shared" si="2475"/>
        <v>0</v>
      </c>
      <c r="AP1027" s="12">
        <f t="shared" si="2475"/>
        <v>0</v>
      </c>
      <c r="AQ1027" s="12">
        <f t="shared" si="2475"/>
        <v>0</v>
      </c>
      <c r="AR1027" s="12">
        <f t="shared" si="2475"/>
        <v>0</v>
      </c>
      <c r="AS1027" s="12">
        <f t="shared" si="2475"/>
        <v>0</v>
      </c>
      <c r="AT1027" s="12">
        <f t="shared" si="2475"/>
        <v>0</v>
      </c>
      <c r="AU1027" s="12">
        <f t="shared" si="2475"/>
        <v>0</v>
      </c>
      <c r="AV1027" s="12">
        <f t="shared" si="2475"/>
        <v>0</v>
      </c>
      <c r="AW1027" s="12">
        <f t="shared" ref="AW1027:BF1029" si="2476">AW$772*$D1027/SUM($D$1014:$D$1034)</f>
        <v>0</v>
      </c>
      <c r="AX1027" s="12">
        <f t="shared" si="2476"/>
        <v>0</v>
      </c>
      <c r="AY1027" s="12">
        <f t="shared" si="2476"/>
        <v>0</v>
      </c>
      <c r="AZ1027" s="12">
        <f t="shared" si="2476"/>
        <v>0</v>
      </c>
      <c r="BA1027" s="12">
        <f t="shared" si="2476"/>
        <v>0</v>
      </c>
      <c r="BB1027" s="12">
        <f t="shared" si="2476"/>
        <v>0</v>
      </c>
      <c r="BC1027" s="12">
        <f t="shared" si="2476"/>
        <v>0</v>
      </c>
      <c r="BD1027" s="12">
        <f t="shared" si="2476"/>
        <v>0</v>
      </c>
      <c r="BE1027" s="12">
        <f t="shared" si="2476"/>
        <v>0</v>
      </c>
      <c r="BF1027" s="12">
        <f t="shared" si="2476"/>
        <v>0</v>
      </c>
      <c r="BG1027" s="12">
        <f t="shared" ref="BG1027:BP1029" si="2477">BG$772*$D1027/SUM($D$1014:$D$1034)</f>
        <v>0</v>
      </c>
      <c r="BH1027" s="12">
        <f t="shared" si="2477"/>
        <v>0</v>
      </c>
      <c r="BI1027" s="12">
        <f t="shared" si="2477"/>
        <v>0</v>
      </c>
      <c r="BJ1027" s="12">
        <f t="shared" si="2477"/>
        <v>0</v>
      </c>
      <c r="BK1027" s="12">
        <f t="shared" si="2477"/>
        <v>0</v>
      </c>
      <c r="BL1027" s="12">
        <f t="shared" si="2477"/>
        <v>0</v>
      </c>
      <c r="BM1027" s="12">
        <f t="shared" si="2477"/>
        <v>0</v>
      </c>
      <c r="BN1027" s="12">
        <f t="shared" si="2477"/>
        <v>0</v>
      </c>
      <c r="BO1027" s="12">
        <f t="shared" si="2477"/>
        <v>0</v>
      </c>
      <c r="BP1027" s="12">
        <f t="shared" si="2477"/>
        <v>0</v>
      </c>
      <c r="BQ1027" s="12">
        <f t="shared" ref="BQ1027:BZ1029" si="2478">BQ$772*$D1027/SUM($D$1014:$D$1034)</f>
        <v>0</v>
      </c>
      <c r="BR1027" s="12">
        <f t="shared" si="2478"/>
        <v>0</v>
      </c>
      <c r="BS1027" s="12">
        <f t="shared" si="2478"/>
        <v>0</v>
      </c>
      <c r="BT1027" s="12">
        <f t="shared" si="2478"/>
        <v>0</v>
      </c>
      <c r="BU1027" s="12">
        <f t="shared" si="2478"/>
        <v>0</v>
      </c>
      <c r="BV1027" s="12">
        <f t="shared" si="2478"/>
        <v>0</v>
      </c>
      <c r="BW1027" s="12">
        <f t="shared" si="2478"/>
        <v>0</v>
      </c>
      <c r="BX1027" s="12">
        <f t="shared" si="2478"/>
        <v>0</v>
      </c>
      <c r="BY1027" s="12">
        <f t="shared" si="2478"/>
        <v>0</v>
      </c>
      <c r="BZ1027" s="12">
        <f t="shared" si="2478"/>
        <v>0</v>
      </c>
      <c r="CA1027" s="12">
        <f t="shared" ref="CA1027:CJ1029" si="2479">CA$772*$D1027/SUM($D$1014:$D$1034)</f>
        <v>0</v>
      </c>
      <c r="CB1027" s="12">
        <f t="shared" si="2479"/>
        <v>0</v>
      </c>
      <c r="CC1027" s="12">
        <f t="shared" si="2479"/>
        <v>0</v>
      </c>
      <c r="CD1027" s="12">
        <f t="shared" si="2479"/>
        <v>0</v>
      </c>
      <c r="CE1027" s="12">
        <f t="shared" si="2479"/>
        <v>0</v>
      </c>
      <c r="CF1027" s="12">
        <f t="shared" si="2479"/>
        <v>0</v>
      </c>
      <c r="CG1027" s="12">
        <f t="shared" si="2479"/>
        <v>0</v>
      </c>
      <c r="CH1027" s="12">
        <f t="shared" si="2479"/>
        <v>0</v>
      </c>
      <c r="CI1027" s="12">
        <f t="shared" si="2479"/>
        <v>0</v>
      </c>
      <c r="CJ1027" s="12">
        <f t="shared" si="2479"/>
        <v>0</v>
      </c>
      <c r="CK1027" s="12">
        <f t="shared" ref="CK1027:CT1029" si="2480">CK$772*$D1027/SUM($D$1014:$D$1034)</f>
        <v>0</v>
      </c>
      <c r="CL1027" s="12">
        <f t="shared" si="2480"/>
        <v>0</v>
      </c>
      <c r="CM1027" s="12">
        <f t="shared" si="2480"/>
        <v>0</v>
      </c>
      <c r="CN1027" s="12">
        <f t="shared" si="2480"/>
        <v>0</v>
      </c>
      <c r="CO1027" s="12">
        <f t="shared" si="2480"/>
        <v>0</v>
      </c>
      <c r="CP1027" s="12">
        <f t="shared" si="2480"/>
        <v>0</v>
      </c>
      <c r="CQ1027" s="12">
        <f t="shared" si="2480"/>
        <v>0</v>
      </c>
      <c r="CR1027" s="12">
        <f t="shared" si="2480"/>
        <v>0</v>
      </c>
      <c r="CS1027" s="12">
        <f t="shared" si="2480"/>
        <v>0</v>
      </c>
      <c r="CT1027" s="12">
        <f t="shared" si="2480"/>
        <v>0</v>
      </c>
      <c r="CU1027" s="12">
        <f t="shared" ref="CU1027:DD1029" si="2481">CU$772*$D1027/SUM($D$1014:$D$1034)</f>
        <v>0</v>
      </c>
      <c r="CV1027" s="12">
        <f t="shared" si="2481"/>
        <v>0</v>
      </c>
      <c r="CW1027" s="12">
        <f t="shared" si="2481"/>
        <v>0</v>
      </c>
      <c r="CX1027" s="12">
        <f t="shared" si="2481"/>
        <v>0</v>
      </c>
      <c r="CY1027" s="12">
        <f t="shared" si="2481"/>
        <v>0</v>
      </c>
      <c r="CZ1027" s="12">
        <f t="shared" si="2481"/>
        <v>0</v>
      </c>
      <c r="DA1027" s="12">
        <f t="shared" si="2481"/>
        <v>0</v>
      </c>
      <c r="DB1027" s="12">
        <f t="shared" si="2481"/>
        <v>0</v>
      </c>
      <c r="DC1027" s="12">
        <f t="shared" si="2481"/>
        <v>0</v>
      </c>
      <c r="DD1027" s="12">
        <f t="shared" si="2481"/>
        <v>0</v>
      </c>
      <c r="DE1027" s="12">
        <f t="shared" ref="DE1027:DN1029" si="2482">DE$772*$D1027/SUM($D$1014:$D$1034)</f>
        <v>0</v>
      </c>
      <c r="DF1027" s="12">
        <f t="shared" si="2482"/>
        <v>0</v>
      </c>
      <c r="DG1027" s="12">
        <f t="shared" si="2482"/>
        <v>0</v>
      </c>
      <c r="DH1027" s="12">
        <f t="shared" si="2482"/>
        <v>0</v>
      </c>
      <c r="DI1027" s="12">
        <f t="shared" si="2482"/>
        <v>0</v>
      </c>
      <c r="DJ1027" s="12">
        <f t="shared" si="2482"/>
        <v>0</v>
      </c>
      <c r="DK1027" s="12">
        <f t="shared" si="2482"/>
        <v>0</v>
      </c>
      <c r="DL1027" s="12">
        <f t="shared" si="2482"/>
        <v>0</v>
      </c>
      <c r="DM1027" s="12">
        <f t="shared" si="2482"/>
        <v>0</v>
      </c>
      <c r="DN1027" s="12">
        <f t="shared" si="2482"/>
        <v>0</v>
      </c>
      <c r="DO1027" s="12">
        <f t="shared" ref="DO1027:DY1029" si="2483">DO$772*$D1027/SUM($D$1014:$D$1034)</f>
        <v>0</v>
      </c>
      <c r="DP1027" s="12">
        <f t="shared" si="2483"/>
        <v>0</v>
      </c>
      <c r="DQ1027" s="12">
        <f t="shared" si="2483"/>
        <v>0</v>
      </c>
      <c r="DR1027" s="12">
        <f t="shared" si="2483"/>
        <v>0</v>
      </c>
      <c r="DS1027" s="12">
        <f t="shared" si="2483"/>
        <v>0</v>
      </c>
      <c r="DT1027" s="12">
        <f t="shared" si="2483"/>
        <v>0</v>
      </c>
      <c r="DU1027" s="12">
        <f t="shared" si="2483"/>
        <v>0</v>
      </c>
      <c r="DV1027" s="12">
        <f t="shared" si="2483"/>
        <v>0</v>
      </c>
      <c r="DW1027" s="12">
        <f t="shared" si="2483"/>
        <v>0</v>
      </c>
      <c r="DX1027" s="12">
        <f t="shared" si="2483"/>
        <v>0</v>
      </c>
      <c r="DY1027" s="12">
        <f t="shared" si="2483"/>
        <v>0</v>
      </c>
      <c r="EB1027" s="116">
        <f t="shared" si="2441"/>
        <v>1026</v>
      </c>
      <c r="EC1027" s="2" t="str">
        <f t="shared" ref="EC1027:EC1029" si="2484">B1027</f>
        <v>Phase 4</v>
      </c>
      <c r="ED1027" s="2" t="str">
        <f t="shared" ref="ED1027:ED1029" si="2485">C1027</f>
        <v>50' Wide</v>
      </c>
      <c r="EE1027" s="33" t="str">
        <f>EE1035</f>
        <v>Cash</v>
      </c>
      <c r="EF1027" s="2" t="str">
        <f>EF1035</f>
        <v>Master Infrastructure</v>
      </c>
    </row>
    <row r="1028" spans="1:136" x14ac:dyDescent="0.3">
      <c r="B1028" s="2" t="str">
        <f>Product!$N$2</f>
        <v>Phase 4</v>
      </c>
      <c r="C1028" s="2" t="str">
        <f>Product!$N$3</f>
        <v>60' Wide</v>
      </c>
      <c r="D1028" s="129">
        <f>SUMIFS(INDEX(Product!$B$2:$U$97, MATCH(D1013, Product!$B$2:$B$97, 0), ), Product!$B$2:$U$2, $B1028, Product!$B$3:$U$3, $C1028)</f>
        <v>11775000</v>
      </c>
      <c r="F1028" s="128"/>
      <c r="G1028" s="11">
        <f>SUM(H1028:DZ1028)</f>
        <v>-190564.81631331932</v>
      </c>
      <c r="I1028" s="12">
        <f t="shared" si="2472"/>
        <v>0</v>
      </c>
      <c r="J1028" s="12">
        <f t="shared" si="2472"/>
        <v>0</v>
      </c>
      <c r="K1028" s="12">
        <f t="shared" si="2472"/>
        <v>-4764.1204078329829</v>
      </c>
      <c r="L1028" s="12">
        <f t="shared" si="2472"/>
        <v>-14292.361223498949</v>
      </c>
      <c r="M1028" s="12">
        <f t="shared" si="2472"/>
        <v>-19056.481631331932</v>
      </c>
      <c r="N1028" s="12">
        <f t="shared" si="2472"/>
        <v>-28584.722446997897</v>
      </c>
      <c r="O1028" s="12">
        <f t="shared" si="2472"/>
        <v>-57169.444893995795</v>
      </c>
      <c r="P1028" s="12">
        <f t="shared" si="2472"/>
        <v>-28584.722446997897</v>
      </c>
      <c r="Q1028" s="12">
        <f t="shared" si="2472"/>
        <v>-19056.481631331932</v>
      </c>
      <c r="R1028" s="12">
        <f t="shared" si="2472"/>
        <v>-14292.361223498949</v>
      </c>
      <c r="S1028" s="12">
        <f t="shared" si="2473"/>
        <v>-4764.1204078329829</v>
      </c>
      <c r="T1028" s="12">
        <f t="shared" si="2473"/>
        <v>0</v>
      </c>
      <c r="U1028" s="12">
        <f t="shared" si="2473"/>
        <v>0</v>
      </c>
      <c r="V1028" s="12">
        <f t="shared" si="2473"/>
        <v>0</v>
      </c>
      <c r="W1028" s="12">
        <f t="shared" si="2473"/>
        <v>0</v>
      </c>
      <c r="X1028" s="12">
        <f t="shared" si="2473"/>
        <v>0</v>
      </c>
      <c r="Y1028" s="12">
        <f t="shared" si="2473"/>
        <v>0</v>
      </c>
      <c r="Z1028" s="12">
        <f t="shared" si="2473"/>
        <v>0</v>
      </c>
      <c r="AA1028" s="12">
        <f t="shared" si="2473"/>
        <v>0</v>
      </c>
      <c r="AB1028" s="12">
        <f t="shared" si="2473"/>
        <v>0</v>
      </c>
      <c r="AC1028" s="12">
        <f t="shared" si="2474"/>
        <v>0</v>
      </c>
      <c r="AD1028" s="12">
        <f t="shared" si="2474"/>
        <v>0</v>
      </c>
      <c r="AE1028" s="12">
        <f t="shared" si="2474"/>
        <v>0</v>
      </c>
      <c r="AF1028" s="12">
        <f t="shared" si="2474"/>
        <v>0</v>
      </c>
      <c r="AG1028" s="12">
        <f t="shared" si="2474"/>
        <v>0</v>
      </c>
      <c r="AH1028" s="12">
        <f t="shared" si="2474"/>
        <v>0</v>
      </c>
      <c r="AI1028" s="12">
        <f t="shared" si="2474"/>
        <v>0</v>
      </c>
      <c r="AJ1028" s="12">
        <f t="shared" si="2474"/>
        <v>0</v>
      </c>
      <c r="AK1028" s="12">
        <f t="shared" si="2474"/>
        <v>0</v>
      </c>
      <c r="AL1028" s="12">
        <f t="shared" si="2474"/>
        <v>0</v>
      </c>
      <c r="AM1028" s="12">
        <f t="shared" si="2475"/>
        <v>0</v>
      </c>
      <c r="AN1028" s="12">
        <f t="shared" si="2475"/>
        <v>0</v>
      </c>
      <c r="AO1028" s="12">
        <f t="shared" si="2475"/>
        <v>0</v>
      </c>
      <c r="AP1028" s="12">
        <f t="shared" si="2475"/>
        <v>0</v>
      </c>
      <c r="AQ1028" s="12">
        <f t="shared" si="2475"/>
        <v>0</v>
      </c>
      <c r="AR1028" s="12">
        <f t="shared" si="2475"/>
        <v>0</v>
      </c>
      <c r="AS1028" s="12">
        <f t="shared" si="2475"/>
        <v>0</v>
      </c>
      <c r="AT1028" s="12">
        <f t="shared" si="2475"/>
        <v>0</v>
      </c>
      <c r="AU1028" s="12">
        <f t="shared" si="2475"/>
        <v>0</v>
      </c>
      <c r="AV1028" s="12">
        <f t="shared" si="2475"/>
        <v>0</v>
      </c>
      <c r="AW1028" s="12">
        <f t="shared" si="2476"/>
        <v>0</v>
      </c>
      <c r="AX1028" s="12">
        <f t="shared" si="2476"/>
        <v>0</v>
      </c>
      <c r="AY1028" s="12">
        <f t="shared" si="2476"/>
        <v>0</v>
      </c>
      <c r="AZ1028" s="12">
        <f t="shared" si="2476"/>
        <v>0</v>
      </c>
      <c r="BA1028" s="12">
        <f t="shared" si="2476"/>
        <v>0</v>
      </c>
      <c r="BB1028" s="12">
        <f t="shared" si="2476"/>
        <v>0</v>
      </c>
      <c r="BC1028" s="12">
        <f t="shared" si="2476"/>
        <v>0</v>
      </c>
      <c r="BD1028" s="12">
        <f t="shared" si="2476"/>
        <v>0</v>
      </c>
      <c r="BE1028" s="12">
        <f t="shared" si="2476"/>
        <v>0</v>
      </c>
      <c r="BF1028" s="12">
        <f t="shared" si="2476"/>
        <v>0</v>
      </c>
      <c r="BG1028" s="12">
        <f t="shared" si="2477"/>
        <v>0</v>
      </c>
      <c r="BH1028" s="12">
        <f t="shared" si="2477"/>
        <v>0</v>
      </c>
      <c r="BI1028" s="12">
        <f t="shared" si="2477"/>
        <v>0</v>
      </c>
      <c r="BJ1028" s="12">
        <f t="shared" si="2477"/>
        <v>0</v>
      </c>
      <c r="BK1028" s="12">
        <f t="shared" si="2477"/>
        <v>0</v>
      </c>
      <c r="BL1028" s="12">
        <f t="shared" si="2477"/>
        <v>0</v>
      </c>
      <c r="BM1028" s="12">
        <f t="shared" si="2477"/>
        <v>0</v>
      </c>
      <c r="BN1028" s="12">
        <f t="shared" si="2477"/>
        <v>0</v>
      </c>
      <c r="BO1028" s="12">
        <f t="shared" si="2477"/>
        <v>0</v>
      </c>
      <c r="BP1028" s="12">
        <f t="shared" si="2477"/>
        <v>0</v>
      </c>
      <c r="BQ1028" s="12">
        <f t="shared" si="2478"/>
        <v>0</v>
      </c>
      <c r="BR1028" s="12">
        <f t="shared" si="2478"/>
        <v>0</v>
      </c>
      <c r="BS1028" s="12">
        <f t="shared" si="2478"/>
        <v>0</v>
      </c>
      <c r="BT1028" s="12">
        <f t="shared" si="2478"/>
        <v>0</v>
      </c>
      <c r="BU1028" s="12">
        <f t="shared" si="2478"/>
        <v>0</v>
      </c>
      <c r="BV1028" s="12">
        <f t="shared" si="2478"/>
        <v>0</v>
      </c>
      <c r="BW1028" s="12">
        <f t="shared" si="2478"/>
        <v>0</v>
      </c>
      <c r="BX1028" s="12">
        <f t="shared" si="2478"/>
        <v>0</v>
      </c>
      <c r="BY1028" s="12">
        <f t="shared" si="2478"/>
        <v>0</v>
      </c>
      <c r="BZ1028" s="12">
        <f t="shared" si="2478"/>
        <v>0</v>
      </c>
      <c r="CA1028" s="12">
        <f t="shared" si="2479"/>
        <v>0</v>
      </c>
      <c r="CB1028" s="12">
        <f t="shared" si="2479"/>
        <v>0</v>
      </c>
      <c r="CC1028" s="12">
        <f t="shared" si="2479"/>
        <v>0</v>
      </c>
      <c r="CD1028" s="12">
        <f t="shared" si="2479"/>
        <v>0</v>
      </c>
      <c r="CE1028" s="12">
        <f t="shared" si="2479"/>
        <v>0</v>
      </c>
      <c r="CF1028" s="12">
        <f t="shared" si="2479"/>
        <v>0</v>
      </c>
      <c r="CG1028" s="12">
        <f t="shared" si="2479"/>
        <v>0</v>
      </c>
      <c r="CH1028" s="12">
        <f t="shared" si="2479"/>
        <v>0</v>
      </c>
      <c r="CI1028" s="12">
        <f t="shared" si="2479"/>
        <v>0</v>
      </c>
      <c r="CJ1028" s="12">
        <f t="shared" si="2479"/>
        <v>0</v>
      </c>
      <c r="CK1028" s="12">
        <f t="shared" si="2480"/>
        <v>0</v>
      </c>
      <c r="CL1028" s="12">
        <f t="shared" si="2480"/>
        <v>0</v>
      </c>
      <c r="CM1028" s="12">
        <f t="shared" si="2480"/>
        <v>0</v>
      </c>
      <c r="CN1028" s="12">
        <f t="shared" si="2480"/>
        <v>0</v>
      </c>
      <c r="CO1028" s="12">
        <f t="shared" si="2480"/>
        <v>0</v>
      </c>
      <c r="CP1028" s="12">
        <f t="shared" si="2480"/>
        <v>0</v>
      </c>
      <c r="CQ1028" s="12">
        <f t="shared" si="2480"/>
        <v>0</v>
      </c>
      <c r="CR1028" s="12">
        <f t="shared" si="2480"/>
        <v>0</v>
      </c>
      <c r="CS1028" s="12">
        <f t="shared" si="2480"/>
        <v>0</v>
      </c>
      <c r="CT1028" s="12">
        <f t="shared" si="2480"/>
        <v>0</v>
      </c>
      <c r="CU1028" s="12">
        <f t="shared" si="2481"/>
        <v>0</v>
      </c>
      <c r="CV1028" s="12">
        <f t="shared" si="2481"/>
        <v>0</v>
      </c>
      <c r="CW1028" s="12">
        <f t="shared" si="2481"/>
        <v>0</v>
      </c>
      <c r="CX1028" s="12">
        <f t="shared" si="2481"/>
        <v>0</v>
      </c>
      <c r="CY1028" s="12">
        <f t="shared" si="2481"/>
        <v>0</v>
      </c>
      <c r="CZ1028" s="12">
        <f t="shared" si="2481"/>
        <v>0</v>
      </c>
      <c r="DA1028" s="12">
        <f t="shared" si="2481"/>
        <v>0</v>
      </c>
      <c r="DB1028" s="12">
        <f t="shared" si="2481"/>
        <v>0</v>
      </c>
      <c r="DC1028" s="12">
        <f t="shared" si="2481"/>
        <v>0</v>
      </c>
      <c r="DD1028" s="12">
        <f t="shared" si="2481"/>
        <v>0</v>
      </c>
      <c r="DE1028" s="12">
        <f t="shared" si="2482"/>
        <v>0</v>
      </c>
      <c r="DF1028" s="12">
        <f t="shared" si="2482"/>
        <v>0</v>
      </c>
      <c r="DG1028" s="12">
        <f t="shared" si="2482"/>
        <v>0</v>
      </c>
      <c r="DH1028" s="12">
        <f t="shared" si="2482"/>
        <v>0</v>
      </c>
      <c r="DI1028" s="12">
        <f t="shared" si="2482"/>
        <v>0</v>
      </c>
      <c r="DJ1028" s="12">
        <f t="shared" si="2482"/>
        <v>0</v>
      </c>
      <c r="DK1028" s="12">
        <f t="shared" si="2482"/>
        <v>0</v>
      </c>
      <c r="DL1028" s="12">
        <f t="shared" si="2482"/>
        <v>0</v>
      </c>
      <c r="DM1028" s="12">
        <f t="shared" si="2482"/>
        <v>0</v>
      </c>
      <c r="DN1028" s="12">
        <f t="shared" si="2482"/>
        <v>0</v>
      </c>
      <c r="DO1028" s="12">
        <f t="shared" si="2483"/>
        <v>0</v>
      </c>
      <c r="DP1028" s="12">
        <f t="shared" si="2483"/>
        <v>0</v>
      </c>
      <c r="DQ1028" s="12">
        <f t="shared" si="2483"/>
        <v>0</v>
      </c>
      <c r="DR1028" s="12">
        <f t="shared" si="2483"/>
        <v>0</v>
      </c>
      <c r="DS1028" s="12">
        <f t="shared" si="2483"/>
        <v>0</v>
      </c>
      <c r="DT1028" s="12">
        <f t="shared" si="2483"/>
        <v>0</v>
      </c>
      <c r="DU1028" s="12">
        <f t="shared" si="2483"/>
        <v>0</v>
      </c>
      <c r="DV1028" s="12">
        <f t="shared" si="2483"/>
        <v>0</v>
      </c>
      <c r="DW1028" s="12">
        <f t="shared" si="2483"/>
        <v>0</v>
      </c>
      <c r="DX1028" s="12">
        <f t="shared" si="2483"/>
        <v>0</v>
      </c>
      <c r="DY1028" s="12">
        <f t="shared" si="2483"/>
        <v>0</v>
      </c>
      <c r="EB1028" s="116">
        <f t="shared" si="2441"/>
        <v>1027</v>
      </c>
      <c r="EC1028" s="2" t="str">
        <f t="shared" si="2484"/>
        <v>Phase 4</v>
      </c>
      <c r="ED1028" s="2" t="str">
        <f t="shared" si="2485"/>
        <v>60' Wide</v>
      </c>
      <c r="EE1028" s="33" t="str">
        <f>EE1035</f>
        <v>Cash</v>
      </c>
      <c r="EF1028" s="2" t="str">
        <f>EF1035</f>
        <v>Master Infrastructure</v>
      </c>
    </row>
    <row r="1029" spans="1:136" x14ac:dyDescent="0.3">
      <c r="B1029" s="2" t="str">
        <f>Product!$O$2</f>
        <v>Phase 4</v>
      </c>
      <c r="C1029" s="2" t="str">
        <f>Product!$O$3</f>
        <v>75' Wide</v>
      </c>
      <c r="D1029" s="129">
        <f>SUMIFS(INDEX(Product!$B$2:$U$97, MATCH(D1013, Product!$B$2:$B$97, 0), ), Product!$B$2:$U$2, $B1029, Product!$B$3:$U$3, $C1029)</f>
        <v>9190000</v>
      </c>
      <c r="F1029" s="128"/>
      <c r="G1029" s="11">
        <f>SUM(H1029:DZ1029)</f>
        <v>-148729.56789124451</v>
      </c>
      <c r="I1029" s="12">
        <f t="shared" si="2472"/>
        <v>0</v>
      </c>
      <c r="J1029" s="12">
        <f t="shared" si="2472"/>
        <v>0</v>
      </c>
      <c r="K1029" s="12">
        <f t="shared" si="2472"/>
        <v>-3718.2391972811133</v>
      </c>
      <c r="L1029" s="12">
        <f t="shared" si="2472"/>
        <v>-11154.71759184334</v>
      </c>
      <c r="M1029" s="12">
        <f t="shared" si="2472"/>
        <v>-14872.956789124453</v>
      </c>
      <c r="N1029" s="12">
        <f t="shared" si="2472"/>
        <v>-22309.435183686681</v>
      </c>
      <c r="O1029" s="12">
        <f t="shared" si="2472"/>
        <v>-44618.870367373362</v>
      </c>
      <c r="P1029" s="12">
        <f t="shared" si="2472"/>
        <v>-22309.435183686681</v>
      </c>
      <c r="Q1029" s="12">
        <f t="shared" si="2472"/>
        <v>-14872.956789124453</v>
      </c>
      <c r="R1029" s="12">
        <f t="shared" si="2472"/>
        <v>-11154.71759184334</v>
      </c>
      <c r="S1029" s="12">
        <f t="shared" si="2473"/>
        <v>-3718.2391972811133</v>
      </c>
      <c r="T1029" s="12">
        <f t="shared" si="2473"/>
        <v>0</v>
      </c>
      <c r="U1029" s="12">
        <f t="shared" si="2473"/>
        <v>0</v>
      </c>
      <c r="V1029" s="12">
        <f t="shared" si="2473"/>
        <v>0</v>
      </c>
      <c r="W1029" s="12">
        <f t="shared" si="2473"/>
        <v>0</v>
      </c>
      <c r="X1029" s="12">
        <f t="shared" si="2473"/>
        <v>0</v>
      </c>
      <c r="Y1029" s="12">
        <f t="shared" si="2473"/>
        <v>0</v>
      </c>
      <c r="Z1029" s="12">
        <f t="shared" si="2473"/>
        <v>0</v>
      </c>
      <c r="AA1029" s="12">
        <f t="shared" si="2473"/>
        <v>0</v>
      </c>
      <c r="AB1029" s="12">
        <f t="shared" si="2473"/>
        <v>0</v>
      </c>
      <c r="AC1029" s="12">
        <f t="shared" si="2474"/>
        <v>0</v>
      </c>
      <c r="AD1029" s="12">
        <f t="shared" si="2474"/>
        <v>0</v>
      </c>
      <c r="AE1029" s="12">
        <f t="shared" si="2474"/>
        <v>0</v>
      </c>
      <c r="AF1029" s="12">
        <f t="shared" si="2474"/>
        <v>0</v>
      </c>
      <c r="AG1029" s="12">
        <f t="shared" si="2474"/>
        <v>0</v>
      </c>
      <c r="AH1029" s="12">
        <f t="shared" si="2474"/>
        <v>0</v>
      </c>
      <c r="AI1029" s="12">
        <f t="shared" si="2474"/>
        <v>0</v>
      </c>
      <c r="AJ1029" s="12">
        <f t="shared" si="2474"/>
        <v>0</v>
      </c>
      <c r="AK1029" s="12">
        <f t="shared" si="2474"/>
        <v>0</v>
      </c>
      <c r="AL1029" s="12">
        <f t="shared" si="2474"/>
        <v>0</v>
      </c>
      <c r="AM1029" s="12">
        <f t="shared" si="2475"/>
        <v>0</v>
      </c>
      <c r="AN1029" s="12">
        <f t="shared" si="2475"/>
        <v>0</v>
      </c>
      <c r="AO1029" s="12">
        <f t="shared" si="2475"/>
        <v>0</v>
      </c>
      <c r="AP1029" s="12">
        <f t="shared" si="2475"/>
        <v>0</v>
      </c>
      <c r="AQ1029" s="12">
        <f t="shared" si="2475"/>
        <v>0</v>
      </c>
      <c r="AR1029" s="12">
        <f t="shared" si="2475"/>
        <v>0</v>
      </c>
      <c r="AS1029" s="12">
        <f t="shared" si="2475"/>
        <v>0</v>
      </c>
      <c r="AT1029" s="12">
        <f t="shared" si="2475"/>
        <v>0</v>
      </c>
      <c r="AU1029" s="12">
        <f t="shared" si="2475"/>
        <v>0</v>
      </c>
      <c r="AV1029" s="12">
        <f t="shared" si="2475"/>
        <v>0</v>
      </c>
      <c r="AW1029" s="12">
        <f t="shared" si="2476"/>
        <v>0</v>
      </c>
      <c r="AX1029" s="12">
        <f t="shared" si="2476"/>
        <v>0</v>
      </c>
      <c r="AY1029" s="12">
        <f t="shared" si="2476"/>
        <v>0</v>
      </c>
      <c r="AZ1029" s="12">
        <f t="shared" si="2476"/>
        <v>0</v>
      </c>
      <c r="BA1029" s="12">
        <f t="shared" si="2476"/>
        <v>0</v>
      </c>
      <c r="BB1029" s="12">
        <f t="shared" si="2476"/>
        <v>0</v>
      </c>
      <c r="BC1029" s="12">
        <f t="shared" si="2476"/>
        <v>0</v>
      </c>
      <c r="BD1029" s="12">
        <f t="shared" si="2476"/>
        <v>0</v>
      </c>
      <c r="BE1029" s="12">
        <f t="shared" si="2476"/>
        <v>0</v>
      </c>
      <c r="BF1029" s="12">
        <f t="shared" si="2476"/>
        <v>0</v>
      </c>
      <c r="BG1029" s="12">
        <f t="shared" si="2477"/>
        <v>0</v>
      </c>
      <c r="BH1029" s="12">
        <f t="shared" si="2477"/>
        <v>0</v>
      </c>
      <c r="BI1029" s="12">
        <f t="shared" si="2477"/>
        <v>0</v>
      </c>
      <c r="BJ1029" s="12">
        <f t="shared" si="2477"/>
        <v>0</v>
      </c>
      <c r="BK1029" s="12">
        <f t="shared" si="2477"/>
        <v>0</v>
      </c>
      <c r="BL1029" s="12">
        <f t="shared" si="2477"/>
        <v>0</v>
      </c>
      <c r="BM1029" s="12">
        <f t="shared" si="2477"/>
        <v>0</v>
      </c>
      <c r="BN1029" s="12">
        <f t="shared" si="2477"/>
        <v>0</v>
      </c>
      <c r="BO1029" s="12">
        <f t="shared" si="2477"/>
        <v>0</v>
      </c>
      <c r="BP1029" s="12">
        <f t="shared" si="2477"/>
        <v>0</v>
      </c>
      <c r="BQ1029" s="12">
        <f t="shared" si="2478"/>
        <v>0</v>
      </c>
      <c r="BR1029" s="12">
        <f t="shared" si="2478"/>
        <v>0</v>
      </c>
      <c r="BS1029" s="12">
        <f t="shared" si="2478"/>
        <v>0</v>
      </c>
      <c r="BT1029" s="12">
        <f t="shared" si="2478"/>
        <v>0</v>
      </c>
      <c r="BU1029" s="12">
        <f t="shared" si="2478"/>
        <v>0</v>
      </c>
      <c r="BV1029" s="12">
        <f t="shared" si="2478"/>
        <v>0</v>
      </c>
      <c r="BW1029" s="12">
        <f t="shared" si="2478"/>
        <v>0</v>
      </c>
      <c r="BX1029" s="12">
        <f t="shared" si="2478"/>
        <v>0</v>
      </c>
      <c r="BY1029" s="12">
        <f t="shared" si="2478"/>
        <v>0</v>
      </c>
      <c r="BZ1029" s="12">
        <f t="shared" si="2478"/>
        <v>0</v>
      </c>
      <c r="CA1029" s="12">
        <f t="shared" si="2479"/>
        <v>0</v>
      </c>
      <c r="CB1029" s="12">
        <f t="shared" si="2479"/>
        <v>0</v>
      </c>
      <c r="CC1029" s="12">
        <f t="shared" si="2479"/>
        <v>0</v>
      </c>
      <c r="CD1029" s="12">
        <f t="shared" si="2479"/>
        <v>0</v>
      </c>
      <c r="CE1029" s="12">
        <f t="shared" si="2479"/>
        <v>0</v>
      </c>
      <c r="CF1029" s="12">
        <f t="shared" si="2479"/>
        <v>0</v>
      </c>
      <c r="CG1029" s="12">
        <f t="shared" si="2479"/>
        <v>0</v>
      </c>
      <c r="CH1029" s="12">
        <f t="shared" si="2479"/>
        <v>0</v>
      </c>
      <c r="CI1029" s="12">
        <f t="shared" si="2479"/>
        <v>0</v>
      </c>
      <c r="CJ1029" s="12">
        <f t="shared" si="2479"/>
        <v>0</v>
      </c>
      <c r="CK1029" s="12">
        <f t="shared" si="2480"/>
        <v>0</v>
      </c>
      <c r="CL1029" s="12">
        <f t="shared" si="2480"/>
        <v>0</v>
      </c>
      <c r="CM1029" s="12">
        <f t="shared" si="2480"/>
        <v>0</v>
      </c>
      <c r="CN1029" s="12">
        <f t="shared" si="2480"/>
        <v>0</v>
      </c>
      <c r="CO1029" s="12">
        <f t="shared" si="2480"/>
        <v>0</v>
      </c>
      <c r="CP1029" s="12">
        <f t="shared" si="2480"/>
        <v>0</v>
      </c>
      <c r="CQ1029" s="12">
        <f t="shared" si="2480"/>
        <v>0</v>
      </c>
      <c r="CR1029" s="12">
        <f t="shared" si="2480"/>
        <v>0</v>
      </c>
      <c r="CS1029" s="12">
        <f t="shared" si="2480"/>
        <v>0</v>
      </c>
      <c r="CT1029" s="12">
        <f t="shared" si="2480"/>
        <v>0</v>
      </c>
      <c r="CU1029" s="12">
        <f t="shared" si="2481"/>
        <v>0</v>
      </c>
      <c r="CV1029" s="12">
        <f t="shared" si="2481"/>
        <v>0</v>
      </c>
      <c r="CW1029" s="12">
        <f t="shared" si="2481"/>
        <v>0</v>
      </c>
      <c r="CX1029" s="12">
        <f t="shared" si="2481"/>
        <v>0</v>
      </c>
      <c r="CY1029" s="12">
        <f t="shared" si="2481"/>
        <v>0</v>
      </c>
      <c r="CZ1029" s="12">
        <f t="shared" si="2481"/>
        <v>0</v>
      </c>
      <c r="DA1029" s="12">
        <f t="shared" si="2481"/>
        <v>0</v>
      </c>
      <c r="DB1029" s="12">
        <f t="shared" si="2481"/>
        <v>0</v>
      </c>
      <c r="DC1029" s="12">
        <f t="shared" si="2481"/>
        <v>0</v>
      </c>
      <c r="DD1029" s="12">
        <f t="shared" si="2481"/>
        <v>0</v>
      </c>
      <c r="DE1029" s="12">
        <f t="shared" si="2482"/>
        <v>0</v>
      </c>
      <c r="DF1029" s="12">
        <f t="shared" si="2482"/>
        <v>0</v>
      </c>
      <c r="DG1029" s="12">
        <f t="shared" si="2482"/>
        <v>0</v>
      </c>
      <c r="DH1029" s="12">
        <f t="shared" si="2482"/>
        <v>0</v>
      </c>
      <c r="DI1029" s="12">
        <f t="shared" si="2482"/>
        <v>0</v>
      </c>
      <c r="DJ1029" s="12">
        <f t="shared" si="2482"/>
        <v>0</v>
      </c>
      <c r="DK1029" s="12">
        <f t="shared" si="2482"/>
        <v>0</v>
      </c>
      <c r="DL1029" s="12">
        <f t="shared" si="2482"/>
        <v>0</v>
      </c>
      <c r="DM1029" s="12">
        <f t="shared" si="2482"/>
        <v>0</v>
      </c>
      <c r="DN1029" s="12">
        <f t="shared" si="2482"/>
        <v>0</v>
      </c>
      <c r="DO1029" s="12">
        <f t="shared" si="2483"/>
        <v>0</v>
      </c>
      <c r="DP1029" s="12">
        <f t="shared" si="2483"/>
        <v>0</v>
      </c>
      <c r="DQ1029" s="12">
        <f t="shared" si="2483"/>
        <v>0</v>
      </c>
      <c r="DR1029" s="12">
        <f t="shared" si="2483"/>
        <v>0</v>
      </c>
      <c r="DS1029" s="12">
        <f t="shared" si="2483"/>
        <v>0</v>
      </c>
      <c r="DT1029" s="12">
        <f t="shared" si="2483"/>
        <v>0</v>
      </c>
      <c r="DU1029" s="12">
        <f t="shared" si="2483"/>
        <v>0</v>
      </c>
      <c r="DV1029" s="12">
        <f t="shared" si="2483"/>
        <v>0</v>
      </c>
      <c r="DW1029" s="12">
        <f t="shared" si="2483"/>
        <v>0</v>
      </c>
      <c r="DX1029" s="12">
        <f t="shared" si="2483"/>
        <v>0</v>
      </c>
      <c r="DY1029" s="12">
        <f t="shared" si="2483"/>
        <v>0</v>
      </c>
      <c r="EB1029" s="116">
        <f t="shared" si="2441"/>
        <v>1028</v>
      </c>
      <c r="EC1029" s="2" t="str">
        <f t="shared" si="2484"/>
        <v>Phase 4</v>
      </c>
      <c r="ED1029" s="2" t="str">
        <f t="shared" si="2485"/>
        <v>75' Wide</v>
      </c>
      <c r="EE1029" s="33" t="str">
        <f>EE1035</f>
        <v>Cash</v>
      </c>
      <c r="EF1029" s="2" t="str">
        <f>EF1035</f>
        <v>Master Infrastructure</v>
      </c>
    </row>
    <row r="1030" spans="1:136" x14ac:dyDescent="0.3">
      <c r="D1030" s="129"/>
      <c r="F1030" s="128"/>
      <c r="I1030" s="12"/>
      <c r="J1030" s="12"/>
      <c r="K1030" s="12"/>
      <c r="L1030" s="12"/>
      <c r="M1030" s="12"/>
      <c r="N1030" s="12"/>
      <c r="O1030" s="12"/>
      <c r="P1030" s="12"/>
      <c r="Q1030" s="12"/>
      <c r="R1030" s="12"/>
      <c r="S1030" s="12"/>
      <c r="T1030" s="12"/>
      <c r="U1030" s="12"/>
      <c r="V1030" s="12"/>
      <c r="W1030" s="12"/>
      <c r="X1030" s="12"/>
      <c r="Y1030" s="12"/>
      <c r="Z1030" s="12"/>
      <c r="AA1030" s="12"/>
      <c r="AB1030" s="12"/>
      <c r="AC1030" s="12"/>
      <c r="AD1030" s="12"/>
      <c r="AE1030" s="12"/>
      <c r="AF1030" s="12"/>
      <c r="AG1030" s="12"/>
      <c r="AH1030" s="12"/>
      <c r="AI1030" s="12"/>
      <c r="AJ1030" s="12"/>
      <c r="AK1030" s="12"/>
      <c r="AL1030" s="12"/>
      <c r="AM1030" s="12"/>
      <c r="AN1030" s="12"/>
      <c r="AO1030" s="12"/>
      <c r="AP1030" s="12"/>
      <c r="AQ1030" s="12"/>
      <c r="AR1030" s="12"/>
      <c r="AS1030" s="12"/>
      <c r="AT1030" s="12"/>
      <c r="AU1030" s="12"/>
      <c r="AV1030" s="12"/>
      <c r="AW1030" s="12"/>
      <c r="AX1030" s="12"/>
      <c r="AY1030" s="12"/>
      <c r="AZ1030" s="12"/>
      <c r="BA1030" s="12"/>
      <c r="BB1030" s="12"/>
      <c r="BC1030" s="12"/>
      <c r="BD1030" s="12"/>
      <c r="BE1030" s="12"/>
      <c r="BF1030" s="12"/>
      <c r="BG1030" s="12"/>
      <c r="BH1030" s="12"/>
      <c r="BI1030" s="12"/>
      <c r="BJ1030" s="12"/>
      <c r="BK1030" s="12"/>
      <c r="BL1030" s="12"/>
      <c r="BM1030" s="12"/>
      <c r="BN1030" s="12"/>
      <c r="BO1030" s="12"/>
      <c r="BP1030" s="12"/>
      <c r="BQ1030" s="12"/>
      <c r="BR1030" s="12"/>
      <c r="BS1030" s="12"/>
      <c r="BT1030" s="12"/>
      <c r="BU1030" s="12"/>
      <c r="BV1030" s="12"/>
      <c r="BW1030" s="12"/>
      <c r="BX1030" s="12"/>
      <c r="BY1030" s="12"/>
      <c r="BZ1030" s="12"/>
      <c r="CA1030" s="12"/>
      <c r="CB1030" s="12"/>
      <c r="CC1030" s="12"/>
      <c r="CD1030" s="12"/>
      <c r="CE1030" s="12"/>
      <c r="CF1030" s="12"/>
      <c r="CG1030" s="12"/>
      <c r="CH1030" s="12"/>
      <c r="CI1030" s="12"/>
      <c r="CJ1030" s="12"/>
      <c r="CK1030" s="12"/>
      <c r="CL1030" s="12"/>
      <c r="CM1030" s="12"/>
      <c r="CN1030" s="12"/>
      <c r="CO1030" s="12"/>
      <c r="CP1030" s="12"/>
      <c r="CQ1030" s="12"/>
      <c r="CR1030" s="12"/>
      <c r="CS1030" s="12"/>
      <c r="CT1030" s="12"/>
      <c r="CU1030" s="12"/>
      <c r="CV1030" s="12"/>
      <c r="CW1030" s="12"/>
      <c r="CX1030" s="12"/>
      <c r="CY1030" s="12"/>
      <c r="CZ1030" s="12"/>
      <c r="DA1030" s="12"/>
      <c r="DB1030" s="12"/>
      <c r="DC1030" s="12"/>
      <c r="DD1030" s="12"/>
      <c r="DE1030" s="12"/>
      <c r="DF1030" s="12"/>
      <c r="DG1030" s="12"/>
      <c r="DH1030" s="12"/>
      <c r="DI1030" s="12"/>
      <c r="DJ1030" s="12"/>
      <c r="DK1030" s="12"/>
      <c r="DL1030" s="12"/>
      <c r="DM1030" s="12"/>
      <c r="DN1030" s="12"/>
      <c r="DO1030" s="12"/>
      <c r="DP1030" s="12"/>
      <c r="DQ1030" s="12"/>
      <c r="DR1030" s="12"/>
      <c r="DS1030" s="12"/>
      <c r="DT1030" s="12"/>
      <c r="DU1030" s="12"/>
      <c r="DV1030" s="12"/>
      <c r="DW1030" s="12"/>
      <c r="DX1030" s="12"/>
      <c r="DY1030" s="12"/>
      <c r="EE1030" s="33"/>
    </row>
    <row r="1031" spans="1:136" x14ac:dyDescent="0.3">
      <c r="B1031" s="2" t="str">
        <f>Product!$P$2</f>
        <v>Phase 5</v>
      </c>
      <c r="C1031" s="2" t="str">
        <f>Product!$P$3</f>
        <v>50' Wide</v>
      </c>
      <c r="D1031" s="129">
        <f>SUMIFS(INDEX(Product!$B$2:$U$97, MATCH(D1013, Product!$B$2:$B$97, 0), ), Product!$B$2:$U$2, $B1031, Product!$B$3:$U$3, $C1031)</f>
        <v>9930000</v>
      </c>
      <c r="F1031" s="128"/>
      <c r="G1031" s="11">
        <f>SUM(H1031:DZ1031)</f>
        <v>-160705.61579543614</v>
      </c>
      <c r="I1031" s="12">
        <f t="shared" ref="I1031:R1033" si="2486">I$772*$D1031/SUM($D$1014:$D$1034)</f>
        <v>0</v>
      </c>
      <c r="J1031" s="12">
        <f t="shared" si="2486"/>
        <v>0</v>
      </c>
      <c r="K1031" s="12">
        <f t="shared" si="2486"/>
        <v>-4017.6403948859038</v>
      </c>
      <c r="L1031" s="12">
        <f t="shared" si="2486"/>
        <v>-12052.921184657711</v>
      </c>
      <c r="M1031" s="12">
        <f t="shared" si="2486"/>
        <v>-16070.561579543615</v>
      </c>
      <c r="N1031" s="12">
        <f t="shared" si="2486"/>
        <v>-24105.842369315422</v>
      </c>
      <c r="O1031" s="12">
        <f t="shared" si="2486"/>
        <v>-48211.684738630844</v>
      </c>
      <c r="P1031" s="12">
        <f t="shared" si="2486"/>
        <v>-24105.842369315422</v>
      </c>
      <c r="Q1031" s="12">
        <f t="shared" si="2486"/>
        <v>-16070.561579543615</v>
      </c>
      <c r="R1031" s="12">
        <f t="shared" si="2486"/>
        <v>-12052.921184657711</v>
      </c>
      <c r="S1031" s="12">
        <f t="shared" ref="S1031:AB1033" si="2487">S$772*$D1031/SUM($D$1014:$D$1034)</f>
        <v>-4017.6403948859038</v>
      </c>
      <c r="T1031" s="12">
        <f t="shared" si="2487"/>
        <v>0</v>
      </c>
      <c r="U1031" s="12">
        <f t="shared" si="2487"/>
        <v>0</v>
      </c>
      <c r="V1031" s="12">
        <f t="shared" si="2487"/>
        <v>0</v>
      </c>
      <c r="W1031" s="12">
        <f t="shared" si="2487"/>
        <v>0</v>
      </c>
      <c r="X1031" s="12">
        <f t="shared" si="2487"/>
        <v>0</v>
      </c>
      <c r="Y1031" s="12">
        <f t="shared" si="2487"/>
        <v>0</v>
      </c>
      <c r="Z1031" s="12">
        <f t="shared" si="2487"/>
        <v>0</v>
      </c>
      <c r="AA1031" s="12">
        <f t="shared" si="2487"/>
        <v>0</v>
      </c>
      <c r="AB1031" s="12">
        <f t="shared" si="2487"/>
        <v>0</v>
      </c>
      <c r="AC1031" s="12">
        <f t="shared" ref="AC1031:AL1033" si="2488">AC$772*$D1031/SUM($D$1014:$D$1034)</f>
        <v>0</v>
      </c>
      <c r="AD1031" s="12">
        <f t="shared" si="2488"/>
        <v>0</v>
      </c>
      <c r="AE1031" s="12">
        <f t="shared" si="2488"/>
        <v>0</v>
      </c>
      <c r="AF1031" s="12">
        <f t="shared" si="2488"/>
        <v>0</v>
      </c>
      <c r="AG1031" s="12">
        <f t="shared" si="2488"/>
        <v>0</v>
      </c>
      <c r="AH1031" s="12">
        <f t="shared" si="2488"/>
        <v>0</v>
      </c>
      <c r="AI1031" s="12">
        <f t="shared" si="2488"/>
        <v>0</v>
      </c>
      <c r="AJ1031" s="12">
        <f t="shared" si="2488"/>
        <v>0</v>
      </c>
      <c r="AK1031" s="12">
        <f t="shared" si="2488"/>
        <v>0</v>
      </c>
      <c r="AL1031" s="12">
        <f t="shared" si="2488"/>
        <v>0</v>
      </c>
      <c r="AM1031" s="12">
        <f t="shared" ref="AM1031:AV1033" si="2489">AM$772*$D1031/SUM($D$1014:$D$1034)</f>
        <v>0</v>
      </c>
      <c r="AN1031" s="12">
        <f t="shared" si="2489"/>
        <v>0</v>
      </c>
      <c r="AO1031" s="12">
        <f t="shared" si="2489"/>
        <v>0</v>
      </c>
      <c r="AP1031" s="12">
        <f t="shared" si="2489"/>
        <v>0</v>
      </c>
      <c r="AQ1031" s="12">
        <f t="shared" si="2489"/>
        <v>0</v>
      </c>
      <c r="AR1031" s="12">
        <f t="shared" si="2489"/>
        <v>0</v>
      </c>
      <c r="AS1031" s="12">
        <f t="shared" si="2489"/>
        <v>0</v>
      </c>
      <c r="AT1031" s="12">
        <f t="shared" si="2489"/>
        <v>0</v>
      </c>
      <c r="AU1031" s="12">
        <f t="shared" si="2489"/>
        <v>0</v>
      </c>
      <c r="AV1031" s="12">
        <f t="shared" si="2489"/>
        <v>0</v>
      </c>
      <c r="AW1031" s="12">
        <f t="shared" ref="AW1031:BF1033" si="2490">AW$772*$D1031/SUM($D$1014:$D$1034)</f>
        <v>0</v>
      </c>
      <c r="AX1031" s="12">
        <f t="shared" si="2490"/>
        <v>0</v>
      </c>
      <c r="AY1031" s="12">
        <f t="shared" si="2490"/>
        <v>0</v>
      </c>
      <c r="AZ1031" s="12">
        <f t="shared" si="2490"/>
        <v>0</v>
      </c>
      <c r="BA1031" s="12">
        <f t="shared" si="2490"/>
        <v>0</v>
      </c>
      <c r="BB1031" s="12">
        <f t="shared" si="2490"/>
        <v>0</v>
      </c>
      <c r="BC1031" s="12">
        <f t="shared" si="2490"/>
        <v>0</v>
      </c>
      <c r="BD1031" s="12">
        <f t="shared" si="2490"/>
        <v>0</v>
      </c>
      <c r="BE1031" s="12">
        <f t="shared" si="2490"/>
        <v>0</v>
      </c>
      <c r="BF1031" s="12">
        <f t="shared" si="2490"/>
        <v>0</v>
      </c>
      <c r="BG1031" s="12">
        <f t="shared" ref="BG1031:BP1033" si="2491">BG$772*$D1031/SUM($D$1014:$D$1034)</f>
        <v>0</v>
      </c>
      <c r="BH1031" s="12">
        <f t="shared" si="2491"/>
        <v>0</v>
      </c>
      <c r="BI1031" s="12">
        <f t="shared" si="2491"/>
        <v>0</v>
      </c>
      <c r="BJ1031" s="12">
        <f t="shared" si="2491"/>
        <v>0</v>
      </c>
      <c r="BK1031" s="12">
        <f t="shared" si="2491"/>
        <v>0</v>
      </c>
      <c r="BL1031" s="12">
        <f t="shared" si="2491"/>
        <v>0</v>
      </c>
      <c r="BM1031" s="12">
        <f t="shared" si="2491"/>
        <v>0</v>
      </c>
      <c r="BN1031" s="12">
        <f t="shared" si="2491"/>
        <v>0</v>
      </c>
      <c r="BO1031" s="12">
        <f t="shared" si="2491"/>
        <v>0</v>
      </c>
      <c r="BP1031" s="12">
        <f t="shared" si="2491"/>
        <v>0</v>
      </c>
      <c r="BQ1031" s="12">
        <f t="shared" ref="BQ1031:BZ1033" si="2492">BQ$772*$D1031/SUM($D$1014:$D$1034)</f>
        <v>0</v>
      </c>
      <c r="BR1031" s="12">
        <f t="shared" si="2492"/>
        <v>0</v>
      </c>
      <c r="BS1031" s="12">
        <f t="shared" si="2492"/>
        <v>0</v>
      </c>
      <c r="BT1031" s="12">
        <f t="shared" si="2492"/>
        <v>0</v>
      </c>
      <c r="BU1031" s="12">
        <f t="shared" si="2492"/>
        <v>0</v>
      </c>
      <c r="BV1031" s="12">
        <f t="shared" si="2492"/>
        <v>0</v>
      </c>
      <c r="BW1031" s="12">
        <f t="shared" si="2492"/>
        <v>0</v>
      </c>
      <c r="BX1031" s="12">
        <f t="shared" si="2492"/>
        <v>0</v>
      </c>
      <c r="BY1031" s="12">
        <f t="shared" si="2492"/>
        <v>0</v>
      </c>
      <c r="BZ1031" s="12">
        <f t="shared" si="2492"/>
        <v>0</v>
      </c>
      <c r="CA1031" s="12">
        <f t="shared" ref="CA1031:CJ1033" si="2493">CA$772*$D1031/SUM($D$1014:$D$1034)</f>
        <v>0</v>
      </c>
      <c r="CB1031" s="12">
        <f t="shared" si="2493"/>
        <v>0</v>
      </c>
      <c r="CC1031" s="12">
        <f t="shared" si="2493"/>
        <v>0</v>
      </c>
      <c r="CD1031" s="12">
        <f t="shared" si="2493"/>
        <v>0</v>
      </c>
      <c r="CE1031" s="12">
        <f t="shared" si="2493"/>
        <v>0</v>
      </c>
      <c r="CF1031" s="12">
        <f t="shared" si="2493"/>
        <v>0</v>
      </c>
      <c r="CG1031" s="12">
        <f t="shared" si="2493"/>
        <v>0</v>
      </c>
      <c r="CH1031" s="12">
        <f t="shared" si="2493"/>
        <v>0</v>
      </c>
      <c r="CI1031" s="12">
        <f t="shared" si="2493"/>
        <v>0</v>
      </c>
      <c r="CJ1031" s="12">
        <f t="shared" si="2493"/>
        <v>0</v>
      </c>
      <c r="CK1031" s="12">
        <f t="shared" ref="CK1031:CT1033" si="2494">CK$772*$D1031/SUM($D$1014:$D$1034)</f>
        <v>0</v>
      </c>
      <c r="CL1031" s="12">
        <f t="shared" si="2494"/>
        <v>0</v>
      </c>
      <c r="CM1031" s="12">
        <f t="shared" si="2494"/>
        <v>0</v>
      </c>
      <c r="CN1031" s="12">
        <f t="shared" si="2494"/>
        <v>0</v>
      </c>
      <c r="CO1031" s="12">
        <f t="shared" si="2494"/>
        <v>0</v>
      </c>
      <c r="CP1031" s="12">
        <f t="shared" si="2494"/>
        <v>0</v>
      </c>
      <c r="CQ1031" s="12">
        <f t="shared" si="2494"/>
        <v>0</v>
      </c>
      <c r="CR1031" s="12">
        <f t="shared" si="2494"/>
        <v>0</v>
      </c>
      <c r="CS1031" s="12">
        <f t="shared" si="2494"/>
        <v>0</v>
      </c>
      <c r="CT1031" s="12">
        <f t="shared" si="2494"/>
        <v>0</v>
      </c>
      <c r="CU1031" s="12">
        <f t="shared" ref="CU1031:DD1033" si="2495">CU$772*$D1031/SUM($D$1014:$D$1034)</f>
        <v>0</v>
      </c>
      <c r="CV1031" s="12">
        <f t="shared" si="2495"/>
        <v>0</v>
      </c>
      <c r="CW1031" s="12">
        <f t="shared" si="2495"/>
        <v>0</v>
      </c>
      <c r="CX1031" s="12">
        <f t="shared" si="2495"/>
        <v>0</v>
      </c>
      <c r="CY1031" s="12">
        <f t="shared" si="2495"/>
        <v>0</v>
      </c>
      <c r="CZ1031" s="12">
        <f t="shared" si="2495"/>
        <v>0</v>
      </c>
      <c r="DA1031" s="12">
        <f t="shared" si="2495"/>
        <v>0</v>
      </c>
      <c r="DB1031" s="12">
        <f t="shared" si="2495"/>
        <v>0</v>
      </c>
      <c r="DC1031" s="12">
        <f t="shared" si="2495"/>
        <v>0</v>
      </c>
      <c r="DD1031" s="12">
        <f t="shared" si="2495"/>
        <v>0</v>
      </c>
      <c r="DE1031" s="12">
        <f t="shared" ref="DE1031:DN1033" si="2496">DE$772*$D1031/SUM($D$1014:$D$1034)</f>
        <v>0</v>
      </c>
      <c r="DF1031" s="12">
        <f t="shared" si="2496"/>
        <v>0</v>
      </c>
      <c r="DG1031" s="12">
        <f t="shared" si="2496"/>
        <v>0</v>
      </c>
      <c r="DH1031" s="12">
        <f t="shared" si="2496"/>
        <v>0</v>
      </c>
      <c r="DI1031" s="12">
        <f t="shared" si="2496"/>
        <v>0</v>
      </c>
      <c r="DJ1031" s="12">
        <f t="shared" si="2496"/>
        <v>0</v>
      </c>
      <c r="DK1031" s="12">
        <f t="shared" si="2496"/>
        <v>0</v>
      </c>
      <c r="DL1031" s="12">
        <f t="shared" si="2496"/>
        <v>0</v>
      </c>
      <c r="DM1031" s="12">
        <f t="shared" si="2496"/>
        <v>0</v>
      </c>
      <c r="DN1031" s="12">
        <f t="shared" si="2496"/>
        <v>0</v>
      </c>
      <c r="DO1031" s="12">
        <f t="shared" ref="DO1031:DY1033" si="2497">DO$772*$D1031/SUM($D$1014:$D$1034)</f>
        <v>0</v>
      </c>
      <c r="DP1031" s="12">
        <f t="shared" si="2497"/>
        <v>0</v>
      </c>
      <c r="DQ1031" s="12">
        <f t="shared" si="2497"/>
        <v>0</v>
      </c>
      <c r="DR1031" s="12">
        <f t="shared" si="2497"/>
        <v>0</v>
      </c>
      <c r="DS1031" s="12">
        <f t="shared" si="2497"/>
        <v>0</v>
      </c>
      <c r="DT1031" s="12">
        <f t="shared" si="2497"/>
        <v>0</v>
      </c>
      <c r="DU1031" s="12">
        <f t="shared" si="2497"/>
        <v>0</v>
      </c>
      <c r="DV1031" s="12">
        <f t="shared" si="2497"/>
        <v>0</v>
      </c>
      <c r="DW1031" s="12">
        <f t="shared" si="2497"/>
        <v>0</v>
      </c>
      <c r="DX1031" s="12">
        <f t="shared" si="2497"/>
        <v>0</v>
      </c>
      <c r="DY1031" s="12">
        <f t="shared" si="2497"/>
        <v>0</v>
      </c>
      <c r="EB1031" s="116">
        <f t="shared" si="2441"/>
        <v>1030</v>
      </c>
      <c r="EC1031" s="2" t="str">
        <f t="shared" ref="EC1031:EC1033" si="2498">B1031</f>
        <v>Phase 5</v>
      </c>
      <c r="ED1031" s="2" t="str">
        <f t="shared" ref="ED1031:ED1033" si="2499">C1031</f>
        <v>50' Wide</v>
      </c>
      <c r="EE1031" s="33" t="str">
        <f>EE1035</f>
        <v>Cash</v>
      </c>
      <c r="EF1031" s="2" t="str">
        <f>EF1035</f>
        <v>Master Infrastructure</v>
      </c>
    </row>
    <row r="1032" spans="1:136" x14ac:dyDescent="0.3">
      <c r="B1032" s="2" t="str">
        <f>Product!$Q$2</f>
        <v>Phase 5</v>
      </c>
      <c r="C1032" s="2" t="str">
        <f>Product!$Q$3</f>
        <v>60' Wide</v>
      </c>
      <c r="D1032" s="129">
        <f>SUMIFS(INDEX(Product!$B$2:$U$97, MATCH(D1013, Product!$B$2:$B$97, 0), ), Product!$B$2:$U$2, $B1032, Product!$B$3:$U$3, $C1032)</f>
        <v>11775000</v>
      </c>
      <c r="F1032" s="128"/>
      <c r="G1032" s="11">
        <f>SUM(H1032:DZ1032)</f>
        <v>-190564.81631331932</v>
      </c>
      <c r="I1032" s="12">
        <f t="shared" si="2486"/>
        <v>0</v>
      </c>
      <c r="J1032" s="12">
        <f t="shared" si="2486"/>
        <v>0</v>
      </c>
      <c r="K1032" s="12">
        <f t="shared" si="2486"/>
        <v>-4764.1204078329829</v>
      </c>
      <c r="L1032" s="12">
        <f t="shared" si="2486"/>
        <v>-14292.361223498949</v>
      </c>
      <c r="M1032" s="12">
        <f t="shared" si="2486"/>
        <v>-19056.481631331932</v>
      </c>
      <c r="N1032" s="12">
        <f t="shared" si="2486"/>
        <v>-28584.722446997897</v>
      </c>
      <c r="O1032" s="12">
        <f t="shared" si="2486"/>
        <v>-57169.444893995795</v>
      </c>
      <c r="P1032" s="12">
        <f t="shared" si="2486"/>
        <v>-28584.722446997897</v>
      </c>
      <c r="Q1032" s="12">
        <f t="shared" si="2486"/>
        <v>-19056.481631331932</v>
      </c>
      <c r="R1032" s="12">
        <f t="shared" si="2486"/>
        <v>-14292.361223498949</v>
      </c>
      <c r="S1032" s="12">
        <f t="shared" si="2487"/>
        <v>-4764.1204078329829</v>
      </c>
      <c r="T1032" s="12">
        <f t="shared" si="2487"/>
        <v>0</v>
      </c>
      <c r="U1032" s="12">
        <f t="shared" si="2487"/>
        <v>0</v>
      </c>
      <c r="V1032" s="12">
        <f t="shared" si="2487"/>
        <v>0</v>
      </c>
      <c r="W1032" s="12">
        <f t="shared" si="2487"/>
        <v>0</v>
      </c>
      <c r="X1032" s="12">
        <f t="shared" si="2487"/>
        <v>0</v>
      </c>
      <c r="Y1032" s="12">
        <f t="shared" si="2487"/>
        <v>0</v>
      </c>
      <c r="Z1032" s="12">
        <f t="shared" si="2487"/>
        <v>0</v>
      </c>
      <c r="AA1032" s="12">
        <f t="shared" si="2487"/>
        <v>0</v>
      </c>
      <c r="AB1032" s="12">
        <f t="shared" si="2487"/>
        <v>0</v>
      </c>
      <c r="AC1032" s="12">
        <f t="shared" si="2488"/>
        <v>0</v>
      </c>
      <c r="AD1032" s="12">
        <f t="shared" si="2488"/>
        <v>0</v>
      </c>
      <c r="AE1032" s="12">
        <f t="shared" si="2488"/>
        <v>0</v>
      </c>
      <c r="AF1032" s="12">
        <f t="shared" si="2488"/>
        <v>0</v>
      </c>
      <c r="AG1032" s="12">
        <f t="shared" si="2488"/>
        <v>0</v>
      </c>
      <c r="AH1032" s="12">
        <f t="shared" si="2488"/>
        <v>0</v>
      </c>
      <c r="AI1032" s="12">
        <f t="shared" si="2488"/>
        <v>0</v>
      </c>
      <c r="AJ1032" s="12">
        <f t="shared" si="2488"/>
        <v>0</v>
      </c>
      <c r="AK1032" s="12">
        <f t="shared" si="2488"/>
        <v>0</v>
      </c>
      <c r="AL1032" s="12">
        <f t="shared" si="2488"/>
        <v>0</v>
      </c>
      <c r="AM1032" s="12">
        <f t="shared" si="2489"/>
        <v>0</v>
      </c>
      <c r="AN1032" s="12">
        <f t="shared" si="2489"/>
        <v>0</v>
      </c>
      <c r="AO1032" s="12">
        <f t="shared" si="2489"/>
        <v>0</v>
      </c>
      <c r="AP1032" s="12">
        <f t="shared" si="2489"/>
        <v>0</v>
      </c>
      <c r="AQ1032" s="12">
        <f t="shared" si="2489"/>
        <v>0</v>
      </c>
      <c r="AR1032" s="12">
        <f t="shared" si="2489"/>
        <v>0</v>
      </c>
      <c r="AS1032" s="12">
        <f t="shared" si="2489"/>
        <v>0</v>
      </c>
      <c r="AT1032" s="12">
        <f t="shared" si="2489"/>
        <v>0</v>
      </c>
      <c r="AU1032" s="12">
        <f t="shared" si="2489"/>
        <v>0</v>
      </c>
      <c r="AV1032" s="12">
        <f t="shared" si="2489"/>
        <v>0</v>
      </c>
      <c r="AW1032" s="12">
        <f t="shared" si="2490"/>
        <v>0</v>
      </c>
      <c r="AX1032" s="12">
        <f t="shared" si="2490"/>
        <v>0</v>
      </c>
      <c r="AY1032" s="12">
        <f t="shared" si="2490"/>
        <v>0</v>
      </c>
      <c r="AZ1032" s="12">
        <f t="shared" si="2490"/>
        <v>0</v>
      </c>
      <c r="BA1032" s="12">
        <f t="shared" si="2490"/>
        <v>0</v>
      </c>
      <c r="BB1032" s="12">
        <f t="shared" si="2490"/>
        <v>0</v>
      </c>
      <c r="BC1032" s="12">
        <f t="shared" si="2490"/>
        <v>0</v>
      </c>
      <c r="BD1032" s="12">
        <f t="shared" si="2490"/>
        <v>0</v>
      </c>
      <c r="BE1032" s="12">
        <f t="shared" si="2490"/>
        <v>0</v>
      </c>
      <c r="BF1032" s="12">
        <f t="shared" si="2490"/>
        <v>0</v>
      </c>
      <c r="BG1032" s="12">
        <f t="shared" si="2491"/>
        <v>0</v>
      </c>
      <c r="BH1032" s="12">
        <f t="shared" si="2491"/>
        <v>0</v>
      </c>
      <c r="BI1032" s="12">
        <f t="shared" si="2491"/>
        <v>0</v>
      </c>
      <c r="BJ1032" s="12">
        <f t="shared" si="2491"/>
        <v>0</v>
      </c>
      <c r="BK1032" s="12">
        <f t="shared" si="2491"/>
        <v>0</v>
      </c>
      <c r="BL1032" s="12">
        <f t="shared" si="2491"/>
        <v>0</v>
      </c>
      <c r="BM1032" s="12">
        <f t="shared" si="2491"/>
        <v>0</v>
      </c>
      <c r="BN1032" s="12">
        <f t="shared" si="2491"/>
        <v>0</v>
      </c>
      <c r="BO1032" s="12">
        <f t="shared" si="2491"/>
        <v>0</v>
      </c>
      <c r="BP1032" s="12">
        <f t="shared" si="2491"/>
        <v>0</v>
      </c>
      <c r="BQ1032" s="12">
        <f t="shared" si="2492"/>
        <v>0</v>
      </c>
      <c r="BR1032" s="12">
        <f t="shared" si="2492"/>
        <v>0</v>
      </c>
      <c r="BS1032" s="12">
        <f t="shared" si="2492"/>
        <v>0</v>
      </c>
      <c r="BT1032" s="12">
        <f t="shared" si="2492"/>
        <v>0</v>
      </c>
      <c r="BU1032" s="12">
        <f t="shared" si="2492"/>
        <v>0</v>
      </c>
      <c r="BV1032" s="12">
        <f t="shared" si="2492"/>
        <v>0</v>
      </c>
      <c r="BW1032" s="12">
        <f t="shared" si="2492"/>
        <v>0</v>
      </c>
      <c r="BX1032" s="12">
        <f t="shared" si="2492"/>
        <v>0</v>
      </c>
      <c r="BY1032" s="12">
        <f t="shared" si="2492"/>
        <v>0</v>
      </c>
      <c r="BZ1032" s="12">
        <f t="shared" si="2492"/>
        <v>0</v>
      </c>
      <c r="CA1032" s="12">
        <f t="shared" si="2493"/>
        <v>0</v>
      </c>
      <c r="CB1032" s="12">
        <f t="shared" si="2493"/>
        <v>0</v>
      </c>
      <c r="CC1032" s="12">
        <f t="shared" si="2493"/>
        <v>0</v>
      </c>
      <c r="CD1032" s="12">
        <f t="shared" si="2493"/>
        <v>0</v>
      </c>
      <c r="CE1032" s="12">
        <f t="shared" si="2493"/>
        <v>0</v>
      </c>
      <c r="CF1032" s="12">
        <f t="shared" si="2493"/>
        <v>0</v>
      </c>
      <c r="CG1032" s="12">
        <f t="shared" si="2493"/>
        <v>0</v>
      </c>
      <c r="CH1032" s="12">
        <f t="shared" si="2493"/>
        <v>0</v>
      </c>
      <c r="CI1032" s="12">
        <f t="shared" si="2493"/>
        <v>0</v>
      </c>
      <c r="CJ1032" s="12">
        <f t="shared" si="2493"/>
        <v>0</v>
      </c>
      <c r="CK1032" s="12">
        <f t="shared" si="2494"/>
        <v>0</v>
      </c>
      <c r="CL1032" s="12">
        <f t="shared" si="2494"/>
        <v>0</v>
      </c>
      <c r="CM1032" s="12">
        <f t="shared" si="2494"/>
        <v>0</v>
      </c>
      <c r="CN1032" s="12">
        <f t="shared" si="2494"/>
        <v>0</v>
      </c>
      <c r="CO1032" s="12">
        <f t="shared" si="2494"/>
        <v>0</v>
      </c>
      <c r="CP1032" s="12">
        <f t="shared" si="2494"/>
        <v>0</v>
      </c>
      <c r="CQ1032" s="12">
        <f t="shared" si="2494"/>
        <v>0</v>
      </c>
      <c r="CR1032" s="12">
        <f t="shared" si="2494"/>
        <v>0</v>
      </c>
      <c r="CS1032" s="12">
        <f t="shared" si="2494"/>
        <v>0</v>
      </c>
      <c r="CT1032" s="12">
        <f t="shared" si="2494"/>
        <v>0</v>
      </c>
      <c r="CU1032" s="12">
        <f t="shared" si="2495"/>
        <v>0</v>
      </c>
      <c r="CV1032" s="12">
        <f t="shared" si="2495"/>
        <v>0</v>
      </c>
      <c r="CW1032" s="12">
        <f t="shared" si="2495"/>
        <v>0</v>
      </c>
      <c r="CX1032" s="12">
        <f t="shared" si="2495"/>
        <v>0</v>
      </c>
      <c r="CY1032" s="12">
        <f t="shared" si="2495"/>
        <v>0</v>
      </c>
      <c r="CZ1032" s="12">
        <f t="shared" si="2495"/>
        <v>0</v>
      </c>
      <c r="DA1032" s="12">
        <f t="shared" si="2495"/>
        <v>0</v>
      </c>
      <c r="DB1032" s="12">
        <f t="shared" si="2495"/>
        <v>0</v>
      </c>
      <c r="DC1032" s="12">
        <f t="shared" si="2495"/>
        <v>0</v>
      </c>
      <c r="DD1032" s="12">
        <f t="shared" si="2495"/>
        <v>0</v>
      </c>
      <c r="DE1032" s="12">
        <f t="shared" si="2496"/>
        <v>0</v>
      </c>
      <c r="DF1032" s="12">
        <f t="shared" si="2496"/>
        <v>0</v>
      </c>
      <c r="DG1032" s="12">
        <f t="shared" si="2496"/>
        <v>0</v>
      </c>
      <c r="DH1032" s="12">
        <f t="shared" si="2496"/>
        <v>0</v>
      </c>
      <c r="DI1032" s="12">
        <f t="shared" si="2496"/>
        <v>0</v>
      </c>
      <c r="DJ1032" s="12">
        <f t="shared" si="2496"/>
        <v>0</v>
      </c>
      <c r="DK1032" s="12">
        <f t="shared" si="2496"/>
        <v>0</v>
      </c>
      <c r="DL1032" s="12">
        <f t="shared" si="2496"/>
        <v>0</v>
      </c>
      <c r="DM1032" s="12">
        <f t="shared" si="2496"/>
        <v>0</v>
      </c>
      <c r="DN1032" s="12">
        <f t="shared" si="2496"/>
        <v>0</v>
      </c>
      <c r="DO1032" s="12">
        <f t="shared" si="2497"/>
        <v>0</v>
      </c>
      <c r="DP1032" s="12">
        <f t="shared" si="2497"/>
        <v>0</v>
      </c>
      <c r="DQ1032" s="12">
        <f t="shared" si="2497"/>
        <v>0</v>
      </c>
      <c r="DR1032" s="12">
        <f t="shared" si="2497"/>
        <v>0</v>
      </c>
      <c r="DS1032" s="12">
        <f t="shared" si="2497"/>
        <v>0</v>
      </c>
      <c r="DT1032" s="12">
        <f t="shared" si="2497"/>
        <v>0</v>
      </c>
      <c r="DU1032" s="12">
        <f t="shared" si="2497"/>
        <v>0</v>
      </c>
      <c r="DV1032" s="12">
        <f t="shared" si="2497"/>
        <v>0</v>
      </c>
      <c r="DW1032" s="12">
        <f t="shared" si="2497"/>
        <v>0</v>
      </c>
      <c r="DX1032" s="12">
        <f t="shared" si="2497"/>
        <v>0</v>
      </c>
      <c r="DY1032" s="12">
        <f t="shared" si="2497"/>
        <v>0</v>
      </c>
      <c r="EB1032" s="116">
        <f t="shared" si="2441"/>
        <v>1031</v>
      </c>
      <c r="EC1032" s="2" t="str">
        <f t="shared" si="2498"/>
        <v>Phase 5</v>
      </c>
      <c r="ED1032" s="2" t="str">
        <f t="shared" si="2499"/>
        <v>60' Wide</v>
      </c>
      <c r="EE1032" s="33" t="str">
        <f>EE1035</f>
        <v>Cash</v>
      </c>
      <c r="EF1032" s="2" t="str">
        <f>EF1035</f>
        <v>Master Infrastructure</v>
      </c>
    </row>
    <row r="1033" spans="1:136" x14ac:dyDescent="0.3">
      <c r="B1033" s="2" t="str">
        <f>Product!$R$2</f>
        <v>Phase 5</v>
      </c>
      <c r="C1033" s="2" t="str">
        <f>Product!$R$3</f>
        <v>75' Wide</v>
      </c>
      <c r="D1033" s="129">
        <f>SUMIFS(INDEX(Product!$B$2:$U$97, MATCH(D1013, Product!$B$2:$B$97, 0), ), Product!$B$2:$U$2, $B1033, Product!$B$3:$U$3, $C1033)</f>
        <v>9190000</v>
      </c>
      <c r="F1033" s="128"/>
      <c r="G1033" s="11">
        <f>SUM(H1033:DZ1033)</f>
        <v>-148729.56789124451</v>
      </c>
      <c r="I1033" s="12">
        <f t="shared" si="2486"/>
        <v>0</v>
      </c>
      <c r="J1033" s="12">
        <f t="shared" si="2486"/>
        <v>0</v>
      </c>
      <c r="K1033" s="12">
        <f t="shared" si="2486"/>
        <v>-3718.2391972811133</v>
      </c>
      <c r="L1033" s="12">
        <f t="shared" si="2486"/>
        <v>-11154.71759184334</v>
      </c>
      <c r="M1033" s="12">
        <f t="shared" si="2486"/>
        <v>-14872.956789124453</v>
      </c>
      <c r="N1033" s="12">
        <f t="shared" si="2486"/>
        <v>-22309.435183686681</v>
      </c>
      <c r="O1033" s="12">
        <f t="shared" si="2486"/>
        <v>-44618.870367373362</v>
      </c>
      <c r="P1033" s="12">
        <f t="shared" si="2486"/>
        <v>-22309.435183686681</v>
      </c>
      <c r="Q1033" s="12">
        <f t="shared" si="2486"/>
        <v>-14872.956789124453</v>
      </c>
      <c r="R1033" s="12">
        <f t="shared" si="2486"/>
        <v>-11154.71759184334</v>
      </c>
      <c r="S1033" s="12">
        <f t="shared" si="2487"/>
        <v>-3718.2391972811133</v>
      </c>
      <c r="T1033" s="12">
        <f t="shared" si="2487"/>
        <v>0</v>
      </c>
      <c r="U1033" s="12">
        <f t="shared" si="2487"/>
        <v>0</v>
      </c>
      <c r="V1033" s="12">
        <f t="shared" si="2487"/>
        <v>0</v>
      </c>
      <c r="W1033" s="12">
        <f t="shared" si="2487"/>
        <v>0</v>
      </c>
      <c r="X1033" s="12">
        <f t="shared" si="2487"/>
        <v>0</v>
      </c>
      <c r="Y1033" s="12">
        <f t="shared" si="2487"/>
        <v>0</v>
      </c>
      <c r="Z1033" s="12">
        <f t="shared" si="2487"/>
        <v>0</v>
      </c>
      <c r="AA1033" s="12">
        <f t="shared" si="2487"/>
        <v>0</v>
      </c>
      <c r="AB1033" s="12">
        <f t="shared" si="2487"/>
        <v>0</v>
      </c>
      <c r="AC1033" s="12">
        <f t="shared" si="2488"/>
        <v>0</v>
      </c>
      <c r="AD1033" s="12">
        <f t="shared" si="2488"/>
        <v>0</v>
      </c>
      <c r="AE1033" s="12">
        <f t="shared" si="2488"/>
        <v>0</v>
      </c>
      <c r="AF1033" s="12">
        <f t="shared" si="2488"/>
        <v>0</v>
      </c>
      <c r="AG1033" s="12">
        <f t="shared" si="2488"/>
        <v>0</v>
      </c>
      <c r="AH1033" s="12">
        <f t="shared" si="2488"/>
        <v>0</v>
      </c>
      <c r="AI1033" s="12">
        <f t="shared" si="2488"/>
        <v>0</v>
      </c>
      <c r="AJ1033" s="12">
        <f t="shared" si="2488"/>
        <v>0</v>
      </c>
      <c r="AK1033" s="12">
        <f t="shared" si="2488"/>
        <v>0</v>
      </c>
      <c r="AL1033" s="12">
        <f t="shared" si="2488"/>
        <v>0</v>
      </c>
      <c r="AM1033" s="12">
        <f t="shared" si="2489"/>
        <v>0</v>
      </c>
      <c r="AN1033" s="12">
        <f t="shared" si="2489"/>
        <v>0</v>
      </c>
      <c r="AO1033" s="12">
        <f t="shared" si="2489"/>
        <v>0</v>
      </c>
      <c r="AP1033" s="12">
        <f t="shared" si="2489"/>
        <v>0</v>
      </c>
      <c r="AQ1033" s="12">
        <f t="shared" si="2489"/>
        <v>0</v>
      </c>
      <c r="AR1033" s="12">
        <f t="shared" si="2489"/>
        <v>0</v>
      </c>
      <c r="AS1033" s="12">
        <f t="shared" si="2489"/>
        <v>0</v>
      </c>
      <c r="AT1033" s="12">
        <f t="shared" si="2489"/>
        <v>0</v>
      </c>
      <c r="AU1033" s="12">
        <f t="shared" si="2489"/>
        <v>0</v>
      </c>
      <c r="AV1033" s="12">
        <f t="shared" si="2489"/>
        <v>0</v>
      </c>
      <c r="AW1033" s="12">
        <f t="shared" si="2490"/>
        <v>0</v>
      </c>
      <c r="AX1033" s="12">
        <f t="shared" si="2490"/>
        <v>0</v>
      </c>
      <c r="AY1033" s="12">
        <f t="shared" si="2490"/>
        <v>0</v>
      </c>
      <c r="AZ1033" s="12">
        <f t="shared" si="2490"/>
        <v>0</v>
      </c>
      <c r="BA1033" s="12">
        <f t="shared" si="2490"/>
        <v>0</v>
      </c>
      <c r="BB1033" s="12">
        <f t="shared" si="2490"/>
        <v>0</v>
      </c>
      <c r="BC1033" s="12">
        <f t="shared" si="2490"/>
        <v>0</v>
      </c>
      <c r="BD1033" s="12">
        <f t="shared" si="2490"/>
        <v>0</v>
      </c>
      <c r="BE1033" s="12">
        <f t="shared" si="2490"/>
        <v>0</v>
      </c>
      <c r="BF1033" s="12">
        <f t="shared" si="2490"/>
        <v>0</v>
      </c>
      <c r="BG1033" s="12">
        <f t="shared" si="2491"/>
        <v>0</v>
      </c>
      <c r="BH1033" s="12">
        <f t="shared" si="2491"/>
        <v>0</v>
      </c>
      <c r="BI1033" s="12">
        <f t="shared" si="2491"/>
        <v>0</v>
      </c>
      <c r="BJ1033" s="12">
        <f t="shared" si="2491"/>
        <v>0</v>
      </c>
      <c r="BK1033" s="12">
        <f t="shared" si="2491"/>
        <v>0</v>
      </c>
      <c r="BL1033" s="12">
        <f t="shared" si="2491"/>
        <v>0</v>
      </c>
      <c r="BM1033" s="12">
        <f t="shared" si="2491"/>
        <v>0</v>
      </c>
      <c r="BN1033" s="12">
        <f t="shared" si="2491"/>
        <v>0</v>
      </c>
      <c r="BO1033" s="12">
        <f t="shared" si="2491"/>
        <v>0</v>
      </c>
      <c r="BP1033" s="12">
        <f t="shared" si="2491"/>
        <v>0</v>
      </c>
      <c r="BQ1033" s="12">
        <f t="shared" si="2492"/>
        <v>0</v>
      </c>
      <c r="BR1033" s="12">
        <f t="shared" si="2492"/>
        <v>0</v>
      </c>
      <c r="BS1033" s="12">
        <f t="shared" si="2492"/>
        <v>0</v>
      </c>
      <c r="BT1033" s="12">
        <f t="shared" si="2492"/>
        <v>0</v>
      </c>
      <c r="BU1033" s="12">
        <f t="shared" si="2492"/>
        <v>0</v>
      </c>
      <c r="BV1033" s="12">
        <f t="shared" si="2492"/>
        <v>0</v>
      </c>
      <c r="BW1033" s="12">
        <f t="shared" si="2492"/>
        <v>0</v>
      </c>
      <c r="BX1033" s="12">
        <f t="shared" si="2492"/>
        <v>0</v>
      </c>
      <c r="BY1033" s="12">
        <f t="shared" si="2492"/>
        <v>0</v>
      </c>
      <c r="BZ1033" s="12">
        <f t="shared" si="2492"/>
        <v>0</v>
      </c>
      <c r="CA1033" s="12">
        <f t="shared" si="2493"/>
        <v>0</v>
      </c>
      <c r="CB1033" s="12">
        <f t="shared" si="2493"/>
        <v>0</v>
      </c>
      <c r="CC1033" s="12">
        <f t="shared" si="2493"/>
        <v>0</v>
      </c>
      <c r="CD1033" s="12">
        <f t="shared" si="2493"/>
        <v>0</v>
      </c>
      <c r="CE1033" s="12">
        <f t="shared" si="2493"/>
        <v>0</v>
      </c>
      <c r="CF1033" s="12">
        <f t="shared" si="2493"/>
        <v>0</v>
      </c>
      <c r="CG1033" s="12">
        <f t="shared" si="2493"/>
        <v>0</v>
      </c>
      <c r="CH1033" s="12">
        <f t="shared" si="2493"/>
        <v>0</v>
      </c>
      <c r="CI1033" s="12">
        <f t="shared" si="2493"/>
        <v>0</v>
      </c>
      <c r="CJ1033" s="12">
        <f t="shared" si="2493"/>
        <v>0</v>
      </c>
      <c r="CK1033" s="12">
        <f t="shared" si="2494"/>
        <v>0</v>
      </c>
      <c r="CL1033" s="12">
        <f t="shared" si="2494"/>
        <v>0</v>
      </c>
      <c r="CM1033" s="12">
        <f t="shared" si="2494"/>
        <v>0</v>
      </c>
      <c r="CN1033" s="12">
        <f t="shared" si="2494"/>
        <v>0</v>
      </c>
      <c r="CO1033" s="12">
        <f t="shared" si="2494"/>
        <v>0</v>
      </c>
      <c r="CP1033" s="12">
        <f t="shared" si="2494"/>
        <v>0</v>
      </c>
      <c r="CQ1033" s="12">
        <f t="shared" si="2494"/>
        <v>0</v>
      </c>
      <c r="CR1033" s="12">
        <f t="shared" si="2494"/>
        <v>0</v>
      </c>
      <c r="CS1033" s="12">
        <f t="shared" si="2494"/>
        <v>0</v>
      </c>
      <c r="CT1033" s="12">
        <f t="shared" si="2494"/>
        <v>0</v>
      </c>
      <c r="CU1033" s="12">
        <f t="shared" si="2495"/>
        <v>0</v>
      </c>
      <c r="CV1033" s="12">
        <f t="shared" si="2495"/>
        <v>0</v>
      </c>
      <c r="CW1033" s="12">
        <f t="shared" si="2495"/>
        <v>0</v>
      </c>
      <c r="CX1033" s="12">
        <f t="shared" si="2495"/>
        <v>0</v>
      </c>
      <c r="CY1033" s="12">
        <f t="shared" si="2495"/>
        <v>0</v>
      </c>
      <c r="CZ1033" s="12">
        <f t="shared" si="2495"/>
        <v>0</v>
      </c>
      <c r="DA1033" s="12">
        <f t="shared" si="2495"/>
        <v>0</v>
      </c>
      <c r="DB1033" s="12">
        <f t="shared" si="2495"/>
        <v>0</v>
      </c>
      <c r="DC1033" s="12">
        <f t="shared" si="2495"/>
        <v>0</v>
      </c>
      <c r="DD1033" s="12">
        <f t="shared" si="2495"/>
        <v>0</v>
      </c>
      <c r="DE1033" s="12">
        <f t="shared" si="2496"/>
        <v>0</v>
      </c>
      <c r="DF1033" s="12">
        <f t="shared" si="2496"/>
        <v>0</v>
      </c>
      <c r="DG1033" s="12">
        <f t="shared" si="2496"/>
        <v>0</v>
      </c>
      <c r="DH1033" s="12">
        <f t="shared" si="2496"/>
        <v>0</v>
      </c>
      <c r="DI1033" s="12">
        <f t="shared" si="2496"/>
        <v>0</v>
      </c>
      <c r="DJ1033" s="12">
        <f t="shared" si="2496"/>
        <v>0</v>
      </c>
      <c r="DK1033" s="12">
        <f t="shared" si="2496"/>
        <v>0</v>
      </c>
      <c r="DL1033" s="12">
        <f t="shared" si="2496"/>
        <v>0</v>
      </c>
      <c r="DM1033" s="12">
        <f t="shared" si="2496"/>
        <v>0</v>
      </c>
      <c r="DN1033" s="12">
        <f t="shared" si="2496"/>
        <v>0</v>
      </c>
      <c r="DO1033" s="12">
        <f t="shared" si="2497"/>
        <v>0</v>
      </c>
      <c r="DP1033" s="12">
        <f t="shared" si="2497"/>
        <v>0</v>
      </c>
      <c r="DQ1033" s="12">
        <f t="shared" si="2497"/>
        <v>0</v>
      </c>
      <c r="DR1033" s="12">
        <f t="shared" si="2497"/>
        <v>0</v>
      </c>
      <c r="DS1033" s="12">
        <f t="shared" si="2497"/>
        <v>0</v>
      </c>
      <c r="DT1033" s="12">
        <f t="shared" si="2497"/>
        <v>0</v>
      </c>
      <c r="DU1033" s="12">
        <f t="shared" si="2497"/>
        <v>0</v>
      </c>
      <c r="DV1033" s="12">
        <f t="shared" si="2497"/>
        <v>0</v>
      </c>
      <c r="DW1033" s="12">
        <f t="shared" si="2497"/>
        <v>0</v>
      </c>
      <c r="DX1033" s="12">
        <f t="shared" si="2497"/>
        <v>0</v>
      </c>
      <c r="DY1033" s="12">
        <f t="shared" si="2497"/>
        <v>0</v>
      </c>
      <c r="EB1033" s="116">
        <f t="shared" si="2441"/>
        <v>1032</v>
      </c>
      <c r="EC1033" s="2" t="str">
        <f t="shared" si="2498"/>
        <v>Phase 5</v>
      </c>
      <c r="ED1033" s="2" t="str">
        <f t="shared" si="2499"/>
        <v>75' Wide</v>
      </c>
      <c r="EE1033" s="33" t="str">
        <f>EE1035</f>
        <v>Cash</v>
      </c>
      <c r="EF1033" s="2" t="str">
        <f>EF1035</f>
        <v>Master Infrastructure</v>
      </c>
    </row>
    <row r="1035" spans="1:136" x14ac:dyDescent="0.3">
      <c r="B1035" s="18" t="s">
        <v>56</v>
      </c>
      <c r="C1035" s="18"/>
      <c r="D1035" s="18"/>
      <c r="E1035" s="18"/>
      <c r="F1035" s="18"/>
      <c r="G1035" s="23">
        <f>SUM(G1013:G1034)</f>
        <v>-2500000</v>
      </c>
      <c r="H1035" s="18"/>
      <c r="I1035" s="19">
        <f t="shared" ref="I1035:BT1035" si="2500">SUM(I1013:I1034)</f>
        <v>0</v>
      </c>
      <c r="J1035" s="19">
        <f t="shared" si="2500"/>
        <v>0</v>
      </c>
      <c r="K1035" s="19">
        <f t="shared" si="2500"/>
        <v>-62500</v>
      </c>
      <c r="L1035" s="19">
        <f t="shared" si="2500"/>
        <v>-187500</v>
      </c>
      <c r="M1035" s="19">
        <f t="shared" si="2500"/>
        <v>-250000</v>
      </c>
      <c r="N1035" s="19">
        <f t="shared" si="2500"/>
        <v>-375000</v>
      </c>
      <c r="O1035" s="19">
        <f t="shared" si="2500"/>
        <v>-750000</v>
      </c>
      <c r="P1035" s="19">
        <f t="shared" si="2500"/>
        <v>-375000</v>
      </c>
      <c r="Q1035" s="19">
        <f t="shared" si="2500"/>
        <v>-250000</v>
      </c>
      <c r="R1035" s="19">
        <f t="shared" si="2500"/>
        <v>-187500</v>
      </c>
      <c r="S1035" s="19">
        <f t="shared" si="2500"/>
        <v>-62500</v>
      </c>
      <c r="T1035" s="19">
        <f t="shared" si="2500"/>
        <v>0</v>
      </c>
      <c r="U1035" s="19">
        <f t="shared" si="2500"/>
        <v>0</v>
      </c>
      <c r="V1035" s="19">
        <f t="shared" si="2500"/>
        <v>0</v>
      </c>
      <c r="W1035" s="19">
        <f t="shared" si="2500"/>
        <v>0</v>
      </c>
      <c r="X1035" s="19">
        <f t="shared" si="2500"/>
        <v>0</v>
      </c>
      <c r="Y1035" s="19">
        <f t="shared" si="2500"/>
        <v>0</v>
      </c>
      <c r="Z1035" s="19">
        <f t="shared" si="2500"/>
        <v>0</v>
      </c>
      <c r="AA1035" s="19">
        <f t="shared" si="2500"/>
        <v>0</v>
      </c>
      <c r="AB1035" s="19">
        <f t="shared" si="2500"/>
        <v>0</v>
      </c>
      <c r="AC1035" s="19">
        <f t="shared" si="2500"/>
        <v>0</v>
      </c>
      <c r="AD1035" s="19">
        <f t="shared" si="2500"/>
        <v>0</v>
      </c>
      <c r="AE1035" s="19">
        <f t="shared" si="2500"/>
        <v>0</v>
      </c>
      <c r="AF1035" s="19">
        <f t="shared" si="2500"/>
        <v>0</v>
      </c>
      <c r="AG1035" s="19">
        <f t="shared" si="2500"/>
        <v>0</v>
      </c>
      <c r="AH1035" s="19">
        <f t="shared" si="2500"/>
        <v>0</v>
      </c>
      <c r="AI1035" s="19">
        <f t="shared" si="2500"/>
        <v>0</v>
      </c>
      <c r="AJ1035" s="19">
        <f t="shared" si="2500"/>
        <v>0</v>
      </c>
      <c r="AK1035" s="19">
        <f t="shared" si="2500"/>
        <v>0</v>
      </c>
      <c r="AL1035" s="19">
        <f t="shared" si="2500"/>
        <v>0</v>
      </c>
      <c r="AM1035" s="19">
        <f t="shared" si="2500"/>
        <v>0</v>
      </c>
      <c r="AN1035" s="19">
        <f t="shared" si="2500"/>
        <v>0</v>
      </c>
      <c r="AO1035" s="19">
        <f t="shared" si="2500"/>
        <v>0</v>
      </c>
      <c r="AP1035" s="19">
        <f t="shared" si="2500"/>
        <v>0</v>
      </c>
      <c r="AQ1035" s="19">
        <f t="shared" si="2500"/>
        <v>0</v>
      </c>
      <c r="AR1035" s="19">
        <f t="shared" si="2500"/>
        <v>0</v>
      </c>
      <c r="AS1035" s="19">
        <f t="shared" si="2500"/>
        <v>0</v>
      </c>
      <c r="AT1035" s="19">
        <f t="shared" si="2500"/>
        <v>0</v>
      </c>
      <c r="AU1035" s="19">
        <f t="shared" si="2500"/>
        <v>0</v>
      </c>
      <c r="AV1035" s="19">
        <f t="shared" si="2500"/>
        <v>0</v>
      </c>
      <c r="AW1035" s="19">
        <f t="shared" si="2500"/>
        <v>0</v>
      </c>
      <c r="AX1035" s="19">
        <f t="shared" si="2500"/>
        <v>0</v>
      </c>
      <c r="AY1035" s="19">
        <f t="shared" si="2500"/>
        <v>0</v>
      </c>
      <c r="AZ1035" s="19">
        <f t="shared" si="2500"/>
        <v>0</v>
      </c>
      <c r="BA1035" s="19">
        <f t="shared" si="2500"/>
        <v>0</v>
      </c>
      <c r="BB1035" s="19">
        <f t="shared" si="2500"/>
        <v>0</v>
      </c>
      <c r="BC1035" s="19">
        <f t="shared" si="2500"/>
        <v>0</v>
      </c>
      <c r="BD1035" s="19">
        <f t="shared" si="2500"/>
        <v>0</v>
      </c>
      <c r="BE1035" s="19">
        <f t="shared" si="2500"/>
        <v>0</v>
      </c>
      <c r="BF1035" s="19">
        <f t="shared" si="2500"/>
        <v>0</v>
      </c>
      <c r="BG1035" s="19">
        <f t="shared" si="2500"/>
        <v>0</v>
      </c>
      <c r="BH1035" s="19">
        <f t="shared" si="2500"/>
        <v>0</v>
      </c>
      <c r="BI1035" s="19">
        <f t="shared" si="2500"/>
        <v>0</v>
      </c>
      <c r="BJ1035" s="19">
        <f t="shared" si="2500"/>
        <v>0</v>
      </c>
      <c r="BK1035" s="19">
        <f t="shared" si="2500"/>
        <v>0</v>
      </c>
      <c r="BL1035" s="19">
        <f t="shared" si="2500"/>
        <v>0</v>
      </c>
      <c r="BM1035" s="19">
        <f t="shared" si="2500"/>
        <v>0</v>
      </c>
      <c r="BN1035" s="19">
        <f t="shared" si="2500"/>
        <v>0</v>
      </c>
      <c r="BO1035" s="19">
        <f t="shared" si="2500"/>
        <v>0</v>
      </c>
      <c r="BP1035" s="19">
        <f t="shared" si="2500"/>
        <v>0</v>
      </c>
      <c r="BQ1035" s="19">
        <f t="shared" si="2500"/>
        <v>0</v>
      </c>
      <c r="BR1035" s="19">
        <f t="shared" si="2500"/>
        <v>0</v>
      </c>
      <c r="BS1035" s="19">
        <f t="shared" si="2500"/>
        <v>0</v>
      </c>
      <c r="BT1035" s="19">
        <f t="shared" si="2500"/>
        <v>0</v>
      </c>
      <c r="BU1035" s="19">
        <f t="shared" ref="BU1035:DY1035" si="2501">SUM(BU1013:BU1034)</f>
        <v>0</v>
      </c>
      <c r="BV1035" s="19">
        <f t="shared" si="2501"/>
        <v>0</v>
      </c>
      <c r="BW1035" s="19">
        <f t="shared" si="2501"/>
        <v>0</v>
      </c>
      <c r="BX1035" s="19">
        <f t="shared" si="2501"/>
        <v>0</v>
      </c>
      <c r="BY1035" s="19">
        <f t="shared" si="2501"/>
        <v>0</v>
      </c>
      <c r="BZ1035" s="19">
        <f t="shared" si="2501"/>
        <v>0</v>
      </c>
      <c r="CA1035" s="19">
        <f t="shared" si="2501"/>
        <v>0</v>
      </c>
      <c r="CB1035" s="19">
        <f t="shared" si="2501"/>
        <v>0</v>
      </c>
      <c r="CC1035" s="19">
        <f t="shared" si="2501"/>
        <v>0</v>
      </c>
      <c r="CD1035" s="19">
        <f t="shared" si="2501"/>
        <v>0</v>
      </c>
      <c r="CE1035" s="19">
        <f t="shared" si="2501"/>
        <v>0</v>
      </c>
      <c r="CF1035" s="19">
        <f t="shared" si="2501"/>
        <v>0</v>
      </c>
      <c r="CG1035" s="19">
        <f t="shared" si="2501"/>
        <v>0</v>
      </c>
      <c r="CH1035" s="19">
        <f t="shared" si="2501"/>
        <v>0</v>
      </c>
      <c r="CI1035" s="19">
        <f t="shared" si="2501"/>
        <v>0</v>
      </c>
      <c r="CJ1035" s="19">
        <f t="shared" si="2501"/>
        <v>0</v>
      </c>
      <c r="CK1035" s="19">
        <f t="shared" si="2501"/>
        <v>0</v>
      </c>
      <c r="CL1035" s="19">
        <f t="shared" si="2501"/>
        <v>0</v>
      </c>
      <c r="CM1035" s="19">
        <f t="shared" si="2501"/>
        <v>0</v>
      </c>
      <c r="CN1035" s="19">
        <f t="shared" si="2501"/>
        <v>0</v>
      </c>
      <c r="CO1035" s="19">
        <f t="shared" si="2501"/>
        <v>0</v>
      </c>
      <c r="CP1035" s="19">
        <f t="shared" si="2501"/>
        <v>0</v>
      </c>
      <c r="CQ1035" s="19">
        <f t="shared" si="2501"/>
        <v>0</v>
      </c>
      <c r="CR1035" s="19">
        <f t="shared" si="2501"/>
        <v>0</v>
      </c>
      <c r="CS1035" s="19">
        <f t="shared" si="2501"/>
        <v>0</v>
      </c>
      <c r="CT1035" s="19">
        <f t="shared" si="2501"/>
        <v>0</v>
      </c>
      <c r="CU1035" s="19">
        <f t="shared" si="2501"/>
        <v>0</v>
      </c>
      <c r="CV1035" s="19">
        <f t="shared" si="2501"/>
        <v>0</v>
      </c>
      <c r="CW1035" s="19">
        <f t="shared" si="2501"/>
        <v>0</v>
      </c>
      <c r="CX1035" s="19">
        <f t="shared" si="2501"/>
        <v>0</v>
      </c>
      <c r="CY1035" s="19">
        <f t="shared" si="2501"/>
        <v>0</v>
      </c>
      <c r="CZ1035" s="19">
        <f t="shared" si="2501"/>
        <v>0</v>
      </c>
      <c r="DA1035" s="19">
        <f t="shared" si="2501"/>
        <v>0</v>
      </c>
      <c r="DB1035" s="19">
        <f t="shared" si="2501"/>
        <v>0</v>
      </c>
      <c r="DC1035" s="19">
        <f t="shared" si="2501"/>
        <v>0</v>
      </c>
      <c r="DD1035" s="19">
        <f t="shared" si="2501"/>
        <v>0</v>
      </c>
      <c r="DE1035" s="19">
        <f t="shared" si="2501"/>
        <v>0</v>
      </c>
      <c r="DF1035" s="19">
        <f t="shared" si="2501"/>
        <v>0</v>
      </c>
      <c r="DG1035" s="19">
        <f t="shared" si="2501"/>
        <v>0</v>
      </c>
      <c r="DH1035" s="19">
        <f t="shared" si="2501"/>
        <v>0</v>
      </c>
      <c r="DI1035" s="19">
        <f t="shared" si="2501"/>
        <v>0</v>
      </c>
      <c r="DJ1035" s="19">
        <f t="shared" si="2501"/>
        <v>0</v>
      </c>
      <c r="DK1035" s="19">
        <f t="shared" si="2501"/>
        <v>0</v>
      </c>
      <c r="DL1035" s="19">
        <f t="shared" si="2501"/>
        <v>0</v>
      </c>
      <c r="DM1035" s="19">
        <f t="shared" si="2501"/>
        <v>0</v>
      </c>
      <c r="DN1035" s="19">
        <f t="shared" si="2501"/>
        <v>0</v>
      </c>
      <c r="DO1035" s="19">
        <f t="shared" si="2501"/>
        <v>0</v>
      </c>
      <c r="DP1035" s="19">
        <f t="shared" si="2501"/>
        <v>0</v>
      </c>
      <c r="DQ1035" s="19">
        <f t="shared" si="2501"/>
        <v>0</v>
      </c>
      <c r="DR1035" s="19">
        <f t="shared" si="2501"/>
        <v>0</v>
      </c>
      <c r="DS1035" s="19">
        <f t="shared" si="2501"/>
        <v>0</v>
      </c>
      <c r="DT1035" s="19">
        <f t="shared" si="2501"/>
        <v>0</v>
      </c>
      <c r="DU1035" s="19">
        <f t="shared" si="2501"/>
        <v>0</v>
      </c>
      <c r="DV1035" s="19">
        <f t="shared" si="2501"/>
        <v>0</v>
      </c>
      <c r="DW1035" s="19">
        <f t="shared" si="2501"/>
        <v>0</v>
      </c>
      <c r="DX1035" s="19">
        <f t="shared" si="2501"/>
        <v>0</v>
      </c>
      <c r="DY1035" s="19">
        <f t="shared" si="2501"/>
        <v>0</v>
      </c>
      <c r="EB1035" s="116">
        <f>ROW(EB1035)-ROW($EB$2)+1</f>
        <v>1034</v>
      </c>
      <c r="EC1035" s="2" t="s">
        <v>0</v>
      </c>
      <c r="ED1035" s="2" t="s">
        <v>0</v>
      </c>
      <c r="EE1035" s="117" t="s">
        <v>24</v>
      </c>
      <c r="EF1035" s="110" t="str">
        <f>CF!$C$57</f>
        <v>Master Infrastructure</v>
      </c>
    </row>
    <row r="1037" spans="1:136" ht="33" x14ac:dyDescent="0.3">
      <c r="A1037" s="8" t="s">
        <v>249</v>
      </c>
      <c r="B1037" s="4"/>
      <c r="C1037" s="4"/>
      <c r="D1037" s="9" t="s">
        <v>0</v>
      </c>
      <c r="E1037" s="9" t="str">
        <f>Product!$B$5</f>
        <v># Units (Total)</v>
      </c>
      <c r="F1037" s="9" t="s">
        <v>247</v>
      </c>
    </row>
    <row r="1038" spans="1:136" x14ac:dyDescent="0.3">
      <c r="G1038" s="7"/>
      <c r="I1038" s="10"/>
      <c r="J1038" s="10"/>
      <c r="K1038" s="10"/>
      <c r="L1038" s="10"/>
      <c r="M1038" s="10"/>
      <c r="N1038" s="10"/>
      <c r="O1038" s="10"/>
      <c r="P1038" s="10"/>
      <c r="Q1038" s="10"/>
      <c r="R1038" s="10"/>
      <c r="S1038" s="10"/>
      <c r="T1038" s="10"/>
      <c r="U1038" s="10"/>
      <c r="V1038" s="10"/>
      <c r="W1038" s="10"/>
      <c r="X1038" s="10"/>
      <c r="Y1038" s="10"/>
      <c r="Z1038" s="10"/>
      <c r="AA1038" s="10"/>
      <c r="AB1038" s="10"/>
      <c r="AC1038" s="10"/>
      <c r="AD1038" s="10"/>
      <c r="AE1038" s="10"/>
      <c r="AF1038" s="10"/>
      <c r="AG1038" s="10"/>
      <c r="AH1038" s="10"/>
      <c r="AI1038" s="10"/>
      <c r="AJ1038" s="10"/>
      <c r="AK1038" s="10"/>
      <c r="AL1038" s="10"/>
      <c r="AM1038" s="10"/>
      <c r="AN1038" s="10"/>
      <c r="AO1038" s="10"/>
      <c r="AP1038" s="10"/>
      <c r="AQ1038" s="10"/>
      <c r="AR1038" s="10"/>
      <c r="AS1038" s="10"/>
      <c r="AT1038" s="10"/>
      <c r="AU1038" s="10"/>
      <c r="AV1038" s="10"/>
      <c r="AW1038" s="10"/>
      <c r="AX1038" s="10"/>
      <c r="AY1038" s="10"/>
      <c r="AZ1038" s="10"/>
      <c r="BA1038" s="10"/>
      <c r="BB1038" s="10"/>
      <c r="BC1038" s="10"/>
      <c r="BD1038" s="10"/>
      <c r="BE1038" s="10"/>
      <c r="BF1038" s="10"/>
      <c r="BG1038" s="10"/>
      <c r="BH1038" s="10"/>
      <c r="BI1038" s="10"/>
      <c r="BJ1038" s="10"/>
      <c r="BK1038" s="10"/>
      <c r="BL1038" s="10"/>
      <c r="BM1038" s="10"/>
      <c r="BN1038" s="10"/>
      <c r="BO1038" s="10"/>
      <c r="BP1038" s="10"/>
      <c r="BQ1038" s="10"/>
      <c r="BR1038" s="10"/>
      <c r="BS1038" s="10"/>
      <c r="BT1038" s="10"/>
      <c r="BU1038" s="10"/>
      <c r="BV1038" s="10"/>
      <c r="BW1038" s="10"/>
      <c r="BX1038" s="10"/>
      <c r="BY1038" s="10"/>
      <c r="BZ1038" s="10"/>
      <c r="CA1038" s="10"/>
      <c r="CB1038" s="10"/>
      <c r="CC1038" s="10"/>
      <c r="CD1038" s="10"/>
      <c r="CE1038" s="10"/>
      <c r="CF1038" s="10"/>
      <c r="CG1038" s="10"/>
      <c r="CH1038" s="10"/>
      <c r="CI1038" s="10"/>
      <c r="CJ1038" s="10"/>
      <c r="CK1038" s="10"/>
      <c r="CL1038" s="10"/>
      <c r="CM1038" s="10"/>
      <c r="CN1038" s="10"/>
      <c r="CO1038" s="10"/>
      <c r="CP1038" s="10"/>
      <c r="CQ1038" s="10"/>
      <c r="CR1038" s="10"/>
      <c r="CS1038" s="10"/>
      <c r="CT1038" s="10"/>
      <c r="CU1038" s="10"/>
      <c r="CV1038" s="10"/>
      <c r="CW1038" s="10"/>
      <c r="CX1038" s="10"/>
      <c r="CY1038" s="10"/>
      <c r="CZ1038" s="10"/>
      <c r="DA1038" s="10"/>
      <c r="DB1038" s="10"/>
      <c r="DC1038" s="10"/>
      <c r="DD1038" s="10"/>
      <c r="DE1038" s="10"/>
      <c r="DF1038" s="10"/>
      <c r="DG1038" s="10"/>
      <c r="DH1038" s="10"/>
      <c r="DI1038" s="10"/>
      <c r="DJ1038" s="10"/>
      <c r="DK1038" s="10"/>
      <c r="DL1038" s="10"/>
      <c r="DM1038" s="10"/>
      <c r="DN1038" s="10"/>
      <c r="DO1038" s="10"/>
      <c r="DP1038" s="10"/>
      <c r="DQ1038" s="10"/>
      <c r="DR1038" s="10"/>
      <c r="DS1038" s="10"/>
      <c r="DT1038" s="10"/>
      <c r="DU1038" s="10"/>
      <c r="DV1038" s="10"/>
      <c r="DW1038" s="10"/>
      <c r="DX1038" s="10"/>
      <c r="DY1038" s="10"/>
    </row>
    <row r="1039" spans="1:136" x14ac:dyDescent="0.3">
      <c r="B1039" s="2" t="str">
        <f>Product!$D$2</f>
        <v>Phase 1</v>
      </c>
      <c r="C1039" s="2" t="str">
        <f>Product!$D$3</f>
        <v>50' Wide</v>
      </c>
      <c r="D1039" s="203">
        <f>G1015</f>
        <v>-160705.61579543614</v>
      </c>
      <c r="E1039" s="128">
        <f>SUMIFS(INDEX(Product!$B$2:$U$97, MATCH(E1037, Product!$B$2:$B$97, 0), ), Product!$B$2:$U$2, $B1039, Product!$B$3:$U$3, $C1039)</f>
        <v>30</v>
      </c>
      <c r="F1039" s="203">
        <f>D1039/E1039</f>
        <v>-5356.8538598478717</v>
      </c>
      <c r="G1039" s="11">
        <f>SUM(H1039:DZ1039)</f>
        <v>-160705.61579543614</v>
      </c>
      <c r="I1039" s="12">
        <f>I163*$F1039</f>
        <v>0</v>
      </c>
      <c r="J1039" s="12">
        <f t="shared" ref="J1039:BU1040" si="2502">J163*$F1039</f>
        <v>0</v>
      </c>
      <c r="K1039" s="12">
        <f t="shared" si="2502"/>
        <v>0</v>
      </c>
      <c r="L1039" s="12">
        <f t="shared" si="2502"/>
        <v>0</v>
      </c>
      <c r="M1039" s="12">
        <f t="shared" si="2502"/>
        <v>0</v>
      </c>
      <c r="N1039" s="12">
        <f t="shared" si="2502"/>
        <v>0</v>
      </c>
      <c r="O1039" s="12">
        <f t="shared" si="2502"/>
        <v>0</v>
      </c>
      <c r="P1039" s="12">
        <f t="shared" si="2502"/>
        <v>0</v>
      </c>
      <c r="Q1039" s="12">
        <f t="shared" si="2502"/>
        <v>0</v>
      </c>
      <c r="R1039" s="12">
        <f t="shared" si="2502"/>
        <v>0</v>
      </c>
      <c r="S1039" s="12">
        <f t="shared" si="2502"/>
        <v>0</v>
      </c>
      <c r="T1039" s="12">
        <f t="shared" si="2502"/>
        <v>0</v>
      </c>
      <c r="U1039" s="12">
        <f t="shared" si="2502"/>
        <v>0</v>
      </c>
      <c r="V1039" s="12">
        <f t="shared" si="2502"/>
        <v>0</v>
      </c>
      <c r="W1039" s="12">
        <f t="shared" si="2502"/>
        <v>-13392.134649619678</v>
      </c>
      <c r="X1039" s="12">
        <f t="shared" si="2502"/>
        <v>-13392.134649619678</v>
      </c>
      <c r="Y1039" s="12">
        <f t="shared" si="2502"/>
        <v>-13392.134649619678</v>
      </c>
      <c r="Z1039" s="12">
        <f t="shared" si="2502"/>
        <v>-13392.134649619678</v>
      </c>
      <c r="AA1039" s="12">
        <f t="shared" si="2502"/>
        <v>-13392.134649619678</v>
      </c>
      <c r="AB1039" s="12">
        <f t="shared" si="2502"/>
        <v>-13392.134649619678</v>
      </c>
      <c r="AC1039" s="12">
        <f t="shared" si="2502"/>
        <v>-13392.134649619678</v>
      </c>
      <c r="AD1039" s="12">
        <f t="shared" si="2502"/>
        <v>-13392.134649619678</v>
      </c>
      <c r="AE1039" s="12">
        <f t="shared" si="2502"/>
        <v>-13392.134649619678</v>
      </c>
      <c r="AF1039" s="12">
        <f t="shared" si="2502"/>
        <v>-13392.134649619678</v>
      </c>
      <c r="AG1039" s="12">
        <f t="shared" si="2502"/>
        <v>-13392.134649619678</v>
      </c>
      <c r="AH1039" s="12">
        <f t="shared" si="2502"/>
        <v>-13392.134649619678</v>
      </c>
      <c r="AI1039" s="12">
        <f t="shared" si="2502"/>
        <v>0</v>
      </c>
      <c r="AJ1039" s="12">
        <f t="shared" si="2502"/>
        <v>0</v>
      </c>
      <c r="AK1039" s="12">
        <f t="shared" si="2502"/>
        <v>0</v>
      </c>
      <c r="AL1039" s="12">
        <f t="shared" si="2502"/>
        <v>0</v>
      </c>
      <c r="AM1039" s="12">
        <f t="shared" si="2502"/>
        <v>0</v>
      </c>
      <c r="AN1039" s="12">
        <f t="shared" si="2502"/>
        <v>0</v>
      </c>
      <c r="AO1039" s="12">
        <f t="shared" si="2502"/>
        <v>0</v>
      </c>
      <c r="AP1039" s="12">
        <f t="shared" si="2502"/>
        <v>0</v>
      </c>
      <c r="AQ1039" s="12">
        <f t="shared" si="2502"/>
        <v>0</v>
      </c>
      <c r="AR1039" s="12">
        <f t="shared" si="2502"/>
        <v>0</v>
      </c>
      <c r="AS1039" s="12">
        <f t="shared" si="2502"/>
        <v>0</v>
      </c>
      <c r="AT1039" s="12">
        <f t="shared" si="2502"/>
        <v>0</v>
      </c>
      <c r="AU1039" s="12">
        <f t="shared" si="2502"/>
        <v>0</v>
      </c>
      <c r="AV1039" s="12">
        <f t="shared" si="2502"/>
        <v>0</v>
      </c>
      <c r="AW1039" s="12">
        <f t="shared" si="2502"/>
        <v>0</v>
      </c>
      <c r="AX1039" s="12">
        <f t="shared" si="2502"/>
        <v>0</v>
      </c>
      <c r="AY1039" s="12">
        <f t="shared" si="2502"/>
        <v>0</v>
      </c>
      <c r="AZ1039" s="12">
        <f t="shared" si="2502"/>
        <v>0</v>
      </c>
      <c r="BA1039" s="12">
        <f t="shared" si="2502"/>
        <v>0</v>
      </c>
      <c r="BB1039" s="12">
        <f t="shared" si="2502"/>
        <v>0</v>
      </c>
      <c r="BC1039" s="12">
        <f t="shared" si="2502"/>
        <v>0</v>
      </c>
      <c r="BD1039" s="12">
        <f t="shared" si="2502"/>
        <v>0</v>
      </c>
      <c r="BE1039" s="12">
        <f t="shared" si="2502"/>
        <v>0</v>
      </c>
      <c r="BF1039" s="12">
        <f t="shared" si="2502"/>
        <v>0</v>
      </c>
      <c r="BG1039" s="12">
        <f t="shared" si="2502"/>
        <v>0</v>
      </c>
      <c r="BH1039" s="12">
        <f t="shared" si="2502"/>
        <v>0</v>
      </c>
      <c r="BI1039" s="12">
        <f t="shared" si="2502"/>
        <v>0</v>
      </c>
      <c r="BJ1039" s="12">
        <f t="shared" si="2502"/>
        <v>0</v>
      </c>
      <c r="BK1039" s="12">
        <f t="shared" si="2502"/>
        <v>0</v>
      </c>
      <c r="BL1039" s="12">
        <f t="shared" si="2502"/>
        <v>0</v>
      </c>
      <c r="BM1039" s="12">
        <f t="shared" si="2502"/>
        <v>0</v>
      </c>
      <c r="BN1039" s="12">
        <f t="shared" si="2502"/>
        <v>0</v>
      </c>
      <c r="BO1039" s="12">
        <f t="shared" si="2502"/>
        <v>0</v>
      </c>
      <c r="BP1039" s="12">
        <f t="shared" si="2502"/>
        <v>0</v>
      </c>
      <c r="BQ1039" s="12">
        <f t="shared" si="2502"/>
        <v>0</v>
      </c>
      <c r="BR1039" s="12">
        <f t="shared" si="2502"/>
        <v>0</v>
      </c>
      <c r="BS1039" s="12">
        <f t="shared" si="2502"/>
        <v>0</v>
      </c>
      <c r="BT1039" s="12">
        <f t="shared" si="2502"/>
        <v>0</v>
      </c>
      <c r="BU1039" s="12">
        <f t="shared" si="2502"/>
        <v>0</v>
      </c>
      <c r="BV1039" s="12">
        <f t="shared" ref="BV1039:DY1041" si="2503">BV163*$F1039</f>
        <v>0</v>
      </c>
      <c r="BW1039" s="12">
        <f t="shared" si="2503"/>
        <v>0</v>
      </c>
      <c r="BX1039" s="12">
        <f t="shared" si="2503"/>
        <v>0</v>
      </c>
      <c r="BY1039" s="12">
        <f t="shared" si="2503"/>
        <v>0</v>
      </c>
      <c r="BZ1039" s="12">
        <f t="shared" si="2503"/>
        <v>0</v>
      </c>
      <c r="CA1039" s="12">
        <f t="shared" si="2503"/>
        <v>0</v>
      </c>
      <c r="CB1039" s="12">
        <f t="shared" si="2503"/>
        <v>0</v>
      </c>
      <c r="CC1039" s="12">
        <f t="shared" si="2503"/>
        <v>0</v>
      </c>
      <c r="CD1039" s="12">
        <f t="shared" si="2503"/>
        <v>0</v>
      </c>
      <c r="CE1039" s="12">
        <f t="shared" si="2503"/>
        <v>0</v>
      </c>
      <c r="CF1039" s="12">
        <f t="shared" si="2503"/>
        <v>0</v>
      </c>
      <c r="CG1039" s="12">
        <f t="shared" si="2503"/>
        <v>0</v>
      </c>
      <c r="CH1039" s="12">
        <f t="shared" si="2503"/>
        <v>0</v>
      </c>
      <c r="CI1039" s="12">
        <f t="shared" si="2503"/>
        <v>0</v>
      </c>
      <c r="CJ1039" s="12">
        <f t="shared" si="2503"/>
        <v>0</v>
      </c>
      <c r="CK1039" s="12">
        <f t="shared" si="2503"/>
        <v>0</v>
      </c>
      <c r="CL1039" s="12">
        <f t="shared" si="2503"/>
        <v>0</v>
      </c>
      <c r="CM1039" s="12">
        <f t="shared" si="2503"/>
        <v>0</v>
      </c>
      <c r="CN1039" s="12">
        <f t="shared" si="2503"/>
        <v>0</v>
      </c>
      <c r="CO1039" s="12">
        <f t="shared" si="2503"/>
        <v>0</v>
      </c>
      <c r="CP1039" s="12">
        <f t="shared" si="2503"/>
        <v>0</v>
      </c>
      <c r="CQ1039" s="12">
        <f t="shared" si="2503"/>
        <v>0</v>
      </c>
      <c r="CR1039" s="12">
        <f t="shared" si="2503"/>
        <v>0</v>
      </c>
      <c r="CS1039" s="12">
        <f t="shared" si="2503"/>
        <v>0</v>
      </c>
      <c r="CT1039" s="12">
        <f t="shared" si="2503"/>
        <v>0</v>
      </c>
      <c r="CU1039" s="12">
        <f t="shared" si="2503"/>
        <v>0</v>
      </c>
      <c r="CV1039" s="12">
        <f t="shared" si="2503"/>
        <v>0</v>
      </c>
      <c r="CW1039" s="12">
        <f t="shared" si="2503"/>
        <v>0</v>
      </c>
      <c r="CX1039" s="12">
        <f t="shared" si="2503"/>
        <v>0</v>
      </c>
      <c r="CY1039" s="12">
        <f t="shared" si="2503"/>
        <v>0</v>
      </c>
      <c r="CZ1039" s="12">
        <f t="shared" si="2503"/>
        <v>0</v>
      </c>
      <c r="DA1039" s="12">
        <f t="shared" si="2503"/>
        <v>0</v>
      </c>
      <c r="DB1039" s="12">
        <f t="shared" si="2503"/>
        <v>0</v>
      </c>
      <c r="DC1039" s="12">
        <f t="shared" si="2503"/>
        <v>0</v>
      </c>
      <c r="DD1039" s="12">
        <f t="shared" si="2503"/>
        <v>0</v>
      </c>
      <c r="DE1039" s="12">
        <f t="shared" si="2503"/>
        <v>0</v>
      </c>
      <c r="DF1039" s="12">
        <f t="shared" si="2503"/>
        <v>0</v>
      </c>
      <c r="DG1039" s="12">
        <f t="shared" si="2503"/>
        <v>0</v>
      </c>
      <c r="DH1039" s="12">
        <f t="shared" si="2503"/>
        <v>0</v>
      </c>
      <c r="DI1039" s="12">
        <f t="shared" si="2503"/>
        <v>0</v>
      </c>
      <c r="DJ1039" s="12">
        <f t="shared" si="2503"/>
        <v>0</v>
      </c>
      <c r="DK1039" s="12">
        <f t="shared" si="2503"/>
        <v>0</v>
      </c>
      <c r="DL1039" s="12">
        <f t="shared" si="2503"/>
        <v>0</v>
      </c>
      <c r="DM1039" s="12">
        <f t="shared" si="2503"/>
        <v>0</v>
      </c>
      <c r="DN1039" s="12">
        <f t="shared" si="2503"/>
        <v>0</v>
      </c>
      <c r="DO1039" s="12">
        <f t="shared" si="2503"/>
        <v>0</v>
      </c>
      <c r="DP1039" s="12">
        <f t="shared" si="2503"/>
        <v>0</v>
      </c>
      <c r="DQ1039" s="12">
        <f t="shared" si="2503"/>
        <v>0</v>
      </c>
      <c r="DR1039" s="12">
        <f t="shared" si="2503"/>
        <v>0</v>
      </c>
      <c r="DS1039" s="12">
        <f t="shared" si="2503"/>
        <v>0</v>
      </c>
      <c r="DT1039" s="12">
        <f t="shared" si="2503"/>
        <v>0</v>
      </c>
      <c r="DU1039" s="12">
        <f t="shared" si="2503"/>
        <v>0</v>
      </c>
      <c r="DV1039" s="12">
        <f t="shared" si="2503"/>
        <v>0</v>
      </c>
      <c r="DW1039" s="12">
        <f t="shared" si="2503"/>
        <v>0</v>
      </c>
      <c r="DX1039" s="12">
        <f t="shared" si="2503"/>
        <v>0</v>
      </c>
      <c r="DY1039" s="12">
        <f t="shared" si="2503"/>
        <v>0</v>
      </c>
      <c r="EB1039" s="116">
        <f>ROW(EB1039)-ROW($EB$2)+1</f>
        <v>1038</v>
      </c>
      <c r="EC1039" s="2" t="str">
        <f>B1039</f>
        <v>Phase 1</v>
      </c>
      <c r="ED1039" s="2" t="str">
        <f>C1039</f>
        <v>50' Wide</v>
      </c>
      <c r="EE1039" s="33" t="str">
        <f>EE1059</f>
        <v>GAAP</v>
      </c>
      <c r="EF1039" s="2" t="str">
        <f>EF1059</f>
        <v>Master Infrastructure</v>
      </c>
    </row>
    <row r="1040" spans="1:136" x14ac:dyDescent="0.3">
      <c r="B1040" s="2" t="str">
        <f>Product!$E$2</f>
        <v>Phase 1</v>
      </c>
      <c r="C1040" s="2" t="str">
        <f>Product!$E$3</f>
        <v>60' Wide</v>
      </c>
      <c r="D1040" s="203">
        <f t="shared" ref="D1040:D1041" si="2504">G1016</f>
        <v>-190564.81631331932</v>
      </c>
      <c r="E1040" s="128">
        <f>SUMIFS(INDEX(Product!$B$2:$U$97, MATCH(E1037, Product!$B$2:$B$97, 0), ), Product!$B$2:$U$2, $B1040, Product!$B$3:$U$3, $C1040)</f>
        <v>30</v>
      </c>
      <c r="F1040" s="203">
        <f t="shared" ref="F1040:F1041" si="2505">D1040/E1040</f>
        <v>-6352.1605437773105</v>
      </c>
      <c r="G1040" s="11">
        <f>SUM(H1040:DZ1040)</f>
        <v>-190564.81631331926</v>
      </c>
      <c r="I1040" s="12">
        <f t="shared" ref="I1040:X1057" si="2506">I164*$F1040</f>
        <v>0</v>
      </c>
      <c r="J1040" s="12">
        <f t="shared" si="2506"/>
        <v>0</v>
      </c>
      <c r="K1040" s="12">
        <f t="shared" si="2506"/>
        <v>0</v>
      </c>
      <c r="L1040" s="12">
        <f t="shared" si="2506"/>
        <v>0</v>
      </c>
      <c r="M1040" s="12">
        <f t="shared" si="2506"/>
        <v>0</v>
      </c>
      <c r="N1040" s="12">
        <f t="shared" si="2506"/>
        <v>0</v>
      </c>
      <c r="O1040" s="12">
        <f t="shared" si="2506"/>
        <v>0</v>
      </c>
      <c r="P1040" s="12">
        <f t="shared" si="2506"/>
        <v>0</v>
      </c>
      <c r="Q1040" s="12">
        <f t="shared" si="2506"/>
        <v>0</v>
      </c>
      <c r="R1040" s="12">
        <f t="shared" si="2506"/>
        <v>0</v>
      </c>
      <c r="S1040" s="12">
        <f t="shared" si="2506"/>
        <v>0</v>
      </c>
      <c r="T1040" s="12">
        <f t="shared" si="2506"/>
        <v>0</v>
      </c>
      <c r="U1040" s="12">
        <f t="shared" si="2506"/>
        <v>0</v>
      </c>
      <c r="V1040" s="12">
        <f t="shared" si="2506"/>
        <v>0</v>
      </c>
      <c r="W1040" s="12">
        <f t="shared" si="2506"/>
        <v>-15880.401359443276</v>
      </c>
      <c r="X1040" s="12">
        <f t="shared" si="2506"/>
        <v>-15880.401359443276</v>
      </c>
      <c r="Y1040" s="12">
        <f t="shared" si="2502"/>
        <v>-15880.401359443276</v>
      </c>
      <c r="Z1040" s="12">
        <f t="shared" si="2502"/>
        <v>-15880.401359443276</v>
      </c>
      <c r="AA1040" s="12">
        <f t="shared" si="2502"/>
        <v>-15880.401359443276</v>
      </c>
      <c r="AB1040" s="12">
        <f t="shared" si="2502"/>
        <v>-15880.401359443276</v>
      </c>
      <c r="AC1040" s="12">
        <f t="shared" si="2502"/>
        <v>-15880.401359443276</v>
      </c>
      <c r="AD1040" s="12">
        <f t="shared" si="2502"/>
        <v>-15880.401359443276</v>
      </c>
      <c r="AE1040" s="12">
        <f t="shared" si="2502"/>
        <v>-15880.401359443276</v>
      </c>
      <c r="AF1040" s="12">
        <f t="shared" si="2502"/>
        <v>-15880.401359443276</v>
      </c>
      <c r="AG1040" s="12">
        <f t="shared" si="2502"/>
        <v>-15880.401359443276</v>
      </c>
      <c r="AH1040" s="12">
        <f t="shared" si="2502"/>
        <v>-15880.401359443276</v>
      </c>
      <c r="AI1040" s="12">
        <f t="shared" si="2502"/>
        <v>0</v>
      </c>
      <c r="AJ1040" s="12">
        <f t="shared" si="2502"/>
        <v>0</v>
      </c>
      <c r="AK1040" s="12">
        <f t="shared" si="2502"/>
        <v>0</v>
      </c>
      <c r="AL1040" s="12">
        <f t="shared" si="2502"/>
        <v>0</v>
      </c>
      <c r="AM1040" s="12">
        <f t="shared" si="2502"/>
        <v>0</v>
      </c>
      <c r="AN1040" s="12">
        <f t="shared" si="2502"/>
        <v>0</v>
      </c>
      <c r="AO1040" s="12">
        <f t="shared" si="2502"/>
        <v>0</v>
      </c>
      <c r="AP1040" s="12">
        <f t="shared" si="2502"/>
        <v>0</v>
      </c>
      <c r="AQ1040" s="12">
        <f t="shared" si="2502"/>
        <v>0</v>
      </c>
      <c r="AR1040" s="12">
        <f t="shared" si="2502"/>
        <v>0</v>
      </c>
      <c r="AS1040" s="12">
        <f t="shared" si="2502"/>
        <v>0</v>
      </c>
      <c r="AT1040" s="12">
        <f t="shared" si="2502"/>
        <v>0</v>
      </c>
      <c r="AU1040" s="12">
        <f t="shared" si="2502"/>
        <v>0</v>
      </c>
      <c r="AV1040" s="12">
        <f t="shared" si="2502"/>
        <v>0</v>
      </c>
      <c r="AW1040" s="12">
        <f t="shared" si="2502"/>
        <v>0</v>
      </c>
      <c r="AX1040" s="12">
        <f t="shared" si="2502"/>
        <v>0</v>
      </c>
      <c r="AY1040" s="12">
        <f t="shared" si="2502"/>
        <v>0</v>
      </c>
      <c r="AZ1040" s="12">
        <f t="shared" si="2502"/>
        <v>0</v>
      </c>
      <c r="BA1040" s="12">
        <f t="shared" si="2502"/>
        <v>0</v>
      </c>
      <c r="BB1040" s="12">
        <f t="shared" si="2502"/>
        <v>0</v>
      </c>
      <c r="BC1040" s="12">
        <f t="shared" si="2502"/>
        <v>0</v>
      </c>
      <c r="BD1040" s="12">
        <f t="shared" si="2502"/>
        <v>0</v>
      </c>
      <c r="BE1040" s="12">
        <f t="shared" si="2502"/>
        <v>0</v>
      </c>
      <c r="BF1040" s="12">
        <f t="shared" si="2502"/>
        <v>0</v>
      </c>
      <c r="BG1040" s="12">
        <f t="shared" si="2502"/>
        <v>0</v>
      </c>
      <c r="BH1040" s="12">
        <f t="shared" si="2502"/>
        <v>0</v>
      </c>
      <c r="BI1040" s="12">
        <f t="shared" si="2502"/>
        <v>0</v>
      </c>
      <c r="BJ1040" s="12">
        <f t="shared" si="2502"/>
        <v>0</v>
      </c>
      <c r="BK1040" s="12">
        <f t="shared" si="2502"/>
        <v>0</v>
      </c>
      <c r="BL1040" s="12">
        <f t="shared" si="2502"/>
        <v>0</v>
      </c>
      <c r="BM1040" s="12">
        <f t="shared" si="2502"/>
        <v>0</v>
      </c>
      <c r="BN1040" s="12">
        <f t="shared" si="2502"/>
        <v>0</v>
      </c>
      <c r="BO1040" s="12">
        <f t="shared" si="2502"/>
        <v>0</v>
      </c>
      <c r="BP1040" s="12">
        <f t="shared" si="2502"/>
        <v>0</v>
      </c>
      <c r="BQ1040" s="12">
        <f t="shared" si="2502"/>
        <v>0</v>
      </c>
      <c r="BR1040" s="12">
        <f t="shared" si="2502"/>
        <v>0</v>
      </c>
      <c r="BS1040" s="12">
        <f t="shared" si="2502"/>
        <v>0</v>
      </c>
      <c r="BT1040" s="12">
        <f t="shared" si="2502"/>
        <v>0</v>
      </c>
      <c r="BU1040" s="12">
        <f t="shared" si="2502"/>
        <v>0</v>
      </c>
      <c r="BV1040" s="12">
        <f t="shared" si="2503"/>
        <v>0</v>
      </c>
      <c r="BW1040" s="12">
        <f t="shared" si="2503"/>
        <v>0</v>
      </c>
      <c r="BX1040" s="12">
        <f t="shared" si="2503"/>
        <v>0</v>
      </c>
      <c r="BY1040" s="12">
        <f t="shared" si="2503"/>
        <v>0</v>
      </c>
      <c r="BZ1040" s="12">
        <f t="shared" si="2503"/>
        <v>0</v>
      </c>
      <c r="CA1040" s="12">
        <f t="shared" si="2503"/>
        <v>0</v>
      </c>
      <c r="CB1040" s="12">
        <f t="shared" si="2503"/>
        <v>0</v>
      </c>
      <c r="CC1040" s="12">
        <f t="shared" si="2503"/>
        <v>0</v>
      </c>
      <c r="CD1040" s="12">
        <f t="shared" si="2503"/>
        <v>0</v>
      </c>
      <c r="CE1040" s="12">
        <f t="shared" si="2503"/>
        <v>0</v>
      </c>
      <c r="CF1040" s="12">
        <f t="shared" si="2503"/>
        <v>0</v>
      </c>
      <c r="CG1040" s="12">
        <f t="shared" si="2503"/>
        <v>0</v>
      </c>
      <c r="CH1040" s="12">
        <f t="shared" si="2503"/>
        <v>0</v>
      </c>
      <c r="CI1040" s="12">
        <f t="shared" si="2503"/>
        <v>0</v>
      </c>
      <c r="CJ1040" s="12">
        <f t="shared" si="2503"/>
        <v>0</v>
      </c>
      <c r="CK1040" s="12">
        <f t="shared" si="2503"/>
        <v>0</v>
      </c>
      <c r="CL1040" s="12">
        <f t="shared" si="2503"/>
        <v>0</v>
      </c>
      <c r="CM1040" s="12">
        <f t="shared" si="2503"/>
        <v>0</v>
      </c>
      <c r="CN1040" s="12">
        <f t="shared" si="2503"/>
        <v>0</v>
      </c>
      <c r="CO1040" s="12">
        <f t="shared" si="2503"/>
        <v>0</v>
      </c>
      <c r="CP1040" s="12">
        <f t="shared" si="2503"/>
        <v>0</v>
      </c>
      <c r="CQ1040" s="12">
        <f t="shared" si="2503"/>
        <v>0</v>
      </c>
      <c r="CR1040" s="12">
        <f t="shared" si="2503"/>
        <v>0</v>
      </c>
      <c r="CS1040" s="12">
        <f t="shared" si="2503"/>
        <v>0</v>
      </c>
      <c r="CT1040" s="12">
        <f t="shared" si="2503"/>
        <v>0</v>
      </c>
      <c r="CU1040" s="12">
        <f t="shared" si="2503"/>
        <v>0</v>
      </c>
      <c r="CV1040" s="12">
        <f t="shared" si="2503"/>
        <v>0</v>
      </c>
      <c r="CW1040" s="12">
        <f t="shared" si="2503"/>
        <v>0</v>
      </c>
      <c r="CX1040" s="12">
        <f t="shared" si="2503"/>
        <v>0</v>
      </c>
      <c r="CY1040" s="12">
        <f t="shared" si="2503"/>
        <v>0</v>
      </c>
      <c r="CZ1040" s="12">
        <f t="shared" si="2503"/>
        <v>0</v>
      </c>
      <c r="DA1040" s="12">
        <f t="shared" si="2503"/>
        <v>0</v>
      </c>
      <c r="DB1040" s="12">
        <f t="shared" si="2503"/>
        <v>0</v>
      </c>
      <c r="DC1040" s="12">
        <f t="shared" si="2503"/>
        <v>0</v>
      </c>
      <c r="DD1040" s="12">
        <f t="shared" si="2503"/>
        <v>0</v>
      </c>
      <c r="DE1040" s="12">
        <f t="shared" si="2503"/>
        <v>0</v>
      </c>
      <c r="DF1040" s="12">
        <f t="shared" si="2503"/>
        <v>0</v>
      </c>
      <c r="DG1040" s="12">
        <f t="shared" si="2503"/>
        <v>0</v>
      </c>
      <c r="DH1040" s="12">
        <f t="shared" si="2503"/>
        <v>0</v>
      </c>
      <c r="DI1040" s="12">
        <f t="shared" si="2503"/>
        <v>0</v>
      </c>
      <c r="DJ1040" s="12">
        <f t="shared" si="2503"/>
        <v>0</v>
      </c>
      <c r="DK1040" s="12">
        <f t="shared" si="2503"/>
        <v>0</v>
      </c>
      <c r="DL1040" s="12">
        <f t="shared" si="2503"/>
        <v>0</v>
      </c>
      <c r="DM1040" s="12">
        <f t="shared" si="2503"/>
        <v>0</v>
      </c>
      <c r="DN1040" s="12">
        <f t="shared" si="2503"/>
        <v>0</v>
      </c>
      <c r="DO1040" s="12">
        <f t="shared" si="2503"/>
        <v>0</v>
      </c>
      <c r="DP1040" s="12">
        <f t="shared" si="2503"/>
        <v>0</v>
      </c>
      <c r="DQ1040" s="12">
        <f t="shared" si="2503"/>
        <v>0</v>
      </c>
      <c r="DR1040" s="12">
        <f t="shared" si="2503"/>
        <v>0</v>
      </c>
      <c r="DS1040" s="12">
        <f t="shared" si="2503"/>
        <v>0</v>
      </c>
      <c r="DT1040" s="12">
        <f t="shared" si="2503"/>
        <v>0</v>
      </c>
      <c r="DU1040" s="12">
        <f t="shared" si="2503"/>
        <v>0</v>
      </c>
      <c r="DV1040" s="12">
        <f t="shared" si="2503"/>
        <v>0</v>
      </c>
      <c r="DW1040" s="12">
        <f t="shared" si="2503"/>
        <v>0</v>
      </c>
      <c r="DX1040" s="12">
        <f t="shared" si="2503"/>
        <v>0</v>
      </c>
      <c r="DY1040" s="12">
        <f t="shared" si="2503"/>
        <v>0</v>
      </c>
      <c r="EB1040" s="116">
        <f t="shared" ref="EB1040:EB1057" si="2507">ROW(EB1040)-ROW($EB$2)+1</f>
        <v>1039</v>
      </c>
      <c r="EC1040" s="2" t="str">
        <f t="shared" ref="EC1040:EC1041" si="2508">B1040</f>
        <v>Phase 1</v>
      </c>
      <c r="ED1040" s="2" t="str">
        <f t="shared" ref="ED1040:ED1041" si="2509">C1040</f>
        <v>60' Wide</v>
      </c>
      <c r="EE1040" s="33" t="str">
        <f>EE1059</f>
        <v>GAAP</v>
      </c>
      <c r="EF1040" s="2" t="str">
        <f>EF1059</f>
        <v>Master Infrastructure</v>
      </c>
    </row>
    <row r="1041" spans="2:136" x14ac:dyDescent="0.3">
      <c r="B1041" s="2" t="str">
        <f>Product!$F$2</f>
        <v>Phase 1</v>
      </c>
      <c r="C1041" s="2" t="str">
        <f>Product!$F$3</f>
        <v>75' Wide</v>
      </c>
      <c r="D1041" s="203">
        <f t="shared" si="2504"/>
        <v>-148729.56789124451</v>
      </c>
      <c r="E1041" s="128">
        <f>SUMIFS(INDEX(Product!$B$2:$U$97, MATCH(E1037, Product!$B$2:$B$97, 0), ), Product!$B$2:$U$2, $B1041, Product!$B$3:$U$3, $C1041)</f>
        <v>20</v>
      </c>
      <c r="F1041" s="203">
        <f t="shared" si="2505"/>
        <v>-7436.4783945622257</v>
      </c>
      <c r="G1041" s="11">
        <f>SUM(H1041:DZ1041)</f>
        <v>-148729.56789124449</v>
      </c>
      <c r="I1041" s="12">
        <f t="shared" si="2506"/>
        <v>0</v>
      </c>
      <c r="J1041" s="12">
        <f t="shared" ref="J1041:BU1041" si="2510">J165*$F1041</f>
        <v>0</v>
      </c>
      <c r="K1041" s="12">
        <f t="shared" si="2510"/>
        <v>0</v>
      </c>
      <c r="L1041" s="12">
        <f t="shared" si="2510"/>
        <v>0</v>
      </c>
      <c r="M1041" s="12">
        <f t="shared" si="2510"/>
        <v>0</v>
      </c>
      <c r="N1041" s="12">
        <f t="shared" si="2510"/>
        <v>0</v>
      </c>
      <c r="O1041" s="12">
        <f t="shared" si="2510"/>
        <v>0</v>
      </c>
      <c r="P1041" s="12">
        <f t="shared" si="2510"/>
        <v>0</v>
      </c>
      <c r="Q1041" s="12">
        <f t="shared" si="2510"/>
        <v>0</v>
      </c>
      <c r="R1041" s="12">
        <f t="shared" si="2510"/>
        <v>0</v>
      </c>
      <c r="S1041" s="12">
        <f t="shared" si="2510"/>
        <v>0</v>
      </c>
      <c r="T1041" s="12">
        <f t="shared" si="2510"/>
        <v>0</v>
      </c>
      <c r="U1041" s="12">
        <f t="shared" si="2510"/>
        <v>0</v>
      </c>
      <c r="V1041" s="12">
        <f t="shared" si="2510"/>
        <v>0</v>
      </c>
      <c r="W1041" s="12">
        <f t="shared" si="2510"/>
        <v>-12394.13065760371</v>
      </c>
      <c r="X1041" s="12">
        <f t="shared" si="2510"/>
        <v>-12394.13065760371</v>
      </c>
      <c r="Y1041" s="12">
        <f t="shared" si="2510"/>
        <v>-12394.13065760371</v>
      </c>
      <c r="Z1041" s="12">
        <f t="shared" si="2510"/>
        <v>-12394.13065760371</v>
      </c>
      <c r="AA1041" s="12">
        <f t="shared" si="2510"/>
        <v>-12394.13065760371</v>
      </c>
      <c r="AB1041" s="12">
        <f t="shared" si="2510"/>
        <v>-12394.13065760371</v>
      </c>
      <c r="AC1041" s="12">
        <f t="shared" si="2510"/>
        <v>-12394.13065760371</v>
      </c>
      <c r="AD1041" s="12">
        <f t="shared" si="2510"/>
        <v>-12394.13065760371</v>
      </c>
      <c r="AE1041" s="12">
        <f t="shared" si="2510"/>
        <v>-12394.13065760371</v>
      </c>
      <c r="AF1041" s="12">
        <f t="shared" si="2510"/>
        <v>-12394.13065760371</v>
      </c>
      <c r="AG1041" s="12">
        <f t="shared" si="2510"/>
        <v>-12394.13065760371</v>
      </c>
      <c r="AH1041" s="12">
        <f t="shared" si="2510"/>
        <v>-12394.13065760371</v>
      </c>
      <c r="AI1041" s="12">
        <f t="shared" si="2510"/>
        <v>0</v>
      </c>
      <c r="AJ1041" s="12">
        <f t="shared" si="2510"/>
        <v>0</v>
      </c>
      <c r="AK1041" s="12">
        <f t="shared" si="2510"/>
        <v>0</v>
      </c>
      <c r="AL1041" s="12">
        <f t="shared" si="2510"/>
        <v>0</v>
      </c>
      <c r="AM1041" s="12">
        <f t="shared" si="2510"/>
        <v>0</v>
      </c>
      <c r="AN1041" s="12">
        <f t="shared" si="2510"/>
        <v>0</v>
      </c>
      <c r="AO1041" s="12">
        <f t="shared" si="2510"/>
        <v>0</v>
      </c>
      <c r="AP1041" s="12">
        <f t="shared" si="2510"/>
        <v>0</v>
      </c>
      <c r="AQ1041" s="12">
        <f t="shared" si="2510"/>
        <v>0</v>
      </c>
      <c r="AR1041" s="12">
        <f t="shared" si="2510"/>
        <v>0</v>
      </c>
      <c r="AS1041" s="12">
        <f t="shared" si="2510"/>
        <v>0</v>
      </c>
      <c r="AT1041" s="12">
        <f t="shared" si="2510"/>
        <v>0</v>
      </c>
      <c r="AU1041" s="12">
        <f t="shared" si="2510"/>
        <v>0</v>
      </c>
      <c r="AV1041" s="12">
        <f t="shared" si="2510"/>
        <v>0</v>
      </c>
      <c r="AW1041" s="12">
        <f t="shared" si="2510"/>
        <v>0</v>
      </c>
      <c r="AX1041" s="12">
        <f t="shared" si="2510"/>
        <v>0</v>
      </c>
      <c r="AY1041" s="12">
        <f t="shared" si="2510"/>
        <v>0</v>
      </c>
      <c r="AZ1041" s="12">
        <f t="shared" si="2510"/>
        <v>0</v>
      </c>
      <c r="BA1041" s="12">
        <f t="shared" si="2510"/>
        <v>0</v>
      </c>
      <c r="BB1041" s="12">
        <f t="shared" si="2510"/>
        <v>0</v>
      </c>
      <c r="BC1041" s="12">
        <f t="shared" si="2510"/>
        <v>0</v>
      </c>
      <c r="BD1041" s="12">
        <f t="shared" si="2510"/>
        <v>0</v>
      </c>
      <c r="BE1041" s="12">
        <f t="shared" si="2510"/>
        <v>0</v>
      </c>
      <c r="BF1041" s="12">
        <f t="shared" si="2510"/>
        <v>0</v>
      </c>
      <c r="BG1041" s="12">
        <f t="shared" si="2510"/>
        <v>0</v>
      </c>
      <c r="BH1041" s="12">
        <f t="shared" si="2510"/>
        <v>0</v>
      </c>
      <c r="BI1041" s="12">
        <f t="shared" si="2510"/>
        <v>0</v>
      </c>
      <c r="BJ1041" s="12">
        <f t="shared" si="2510"/>
        <v>0</v>
      </c>
      <c r="BK1041" s="12">
        <f t="shared" si="2510"/>
        <v>0</v>
      </c>
      <c r="BL1041" s="12">
        <f t="shared" si="2510"/>
        <v>0</v>
      </c>
      <c r="BM1041" s="12">
        <f t="shared" si="2510"/>
        <v>0</v>
      </c>
      <c r="BN1041" s="12">
        <f t="shared" si="2510"/>
        <v>0</v>
      </c>
      <c r="BO1041" s="12">
        <f t="shared" si="2510"/>
        <v>0</v>
      </c>
      <c r="BP1041" s="12">
        <f t="shared" si="2510"/>
        <v>0</v>
      </c>
      <c r="BQ1041" s="12">
        <f t="shared" si="2510"/>
        <v>0</v>
      </c>
      <c r="BR1041" s="12">
        <f t="shared" si="2510"/>
        <v>0</v>
      </c>
      <c r="BS1041" s="12">
        <f t="shared" si="2510"/>
        <v>0</v>
      </c>
      <c r="BT1041" s="12">
        <f t="shared" si="2510"/>
        <v>0</v>
      </c>
      <c r="BU1041" s="12">
        <f t="shared" si="2510"/>
        <v>0</v>
      </c>
      <c r="BV1041" s="12">
        <f t="shared" si="2503"/>
        <v>0</v>
      </c>
      <c r="BW1041" s="12">
        <f t="shared" si="2503"/>
        <v>0</v>
      </c>
      <c r="BX1041" s="12">
        <f t="shared" si="2503"/>
        <v>0</v>
      </c>
      <c r="BY1041" s="12">
        <f t="shared" si="2503"/>
        <v>0</v>
      </c>
      <c r="BZ1041" s="12">
        <f t="shared" si="2503"/>
        <v>0</v>
      </c>
      <c r="CA1041" s="12">
        <f t="shared" si="2503"/>
        <v>0</v>
      </c>
      <c r="CB1041" s="12">
        <f t="shared" si="2503"/>
        <v>0</v>
      </c>
      <c r="CC1041" s="12">
        <f t="shared" si="2503"/>
        <v>0</v>
      </c>
      <c r="CD1041" s="12">
        <f t="shared" si="2503"/>
        <v>0</v>
      </c>
      <c r="CE1041" s="12">
        <f t="shared" si="2503"/>
        <v>0</v>
      </c>
      <c r="CF1041" s="12">
        <f t="shared" si="2503"/>
        <v>0</v>
      </c>
      <c r="CG1041" s="12">
        <f t="shared" si="2503"/>
        <v>0</v>
      </c>
      <c r="CH1041" s="12">
        <f t="shared" si="2503"/>
        <v>0</v>
      </c>
      <c r="CI1041" s="12">
        <f t="shared" si="2503"/>
        <v>0</v>
      </c>
      <c r="CJ1041" s="12">
        <f t="shared" si="2503"/>
        <v>0</v>
      </c>
      <c r="CK1041" s="12">
        <f t="shared" si="2503"/>
        <v>0</v>
      </c>
      <c r="CL1041" s="12">
        <f t="shared" si="2503"/>
        <v>0</v>
      </c>
      <c r="CM1041" s="12">
        <f t="shared" si="2503"/>
        <v>0</v>
      </c>
      <c r="CN1041" s="12">
        <f t="shared" si="2503"/>
        <v>0</v>
      </c>
      <c r="CO1041" s="12">
        <f t="shared" si="2503"/>
        <v>0</v>
      </c>
      <c r="CP1041" s="12">
        <f t="shared" si="2503"/>
        <v>0</v>
      </c>
      <c r="CQ1041" s="12">
        <f t="shared" si="2503"/>
        <v>0</v>
      </c>
      <c r="CR1041" s="12">
        <f t="shared" si="2503"/>
        <v>0</v>
      </c>
      <c r="CS1041" s="12">
        <f t="shared" si="2503"/>
        <v>0</v>
      </c>
      <c r="CT1041" s="12">
        <f t="shared" si="2503"/>
        <v>0</v>
      </c>
      <c r="CU1041" s="12">
        <f t="shared" si="2503"/>
        <v>0</v>
      </c>
      <c r="CV1041" s="12">
        <f t="shared" si="2503"/>
        <v>0</v>
      </c>
      <c r="CW1041" s="12">
        <f t="shared" si="2503"/>
        <v>0</v>
      </c>
      <c r="CX1041" s="12">
        <f t="shared" si="2503"/>
        <v>0</v>
      </c>
      <c r="CY1041" s="12">
        <f t="shared" si="2503"/>
        <v>0</v>
      </c>
      <c r="CZ1041" s="12">
        <f t="shared" si="2503"/>
        <v>0</v>
      </c>
      <c r="DA1041" s="12">
        <f t="shared" si="2503"/>
        <v>0</v>
      </c>
      <c r="DB1041" s="12">
        <f t="shared" si="2503"/>
        <v>0</v>
      </c>
      <c r="DC1041" s="12">
        <f t="shared" si="2503"/>
        <v>0</v>
      </c>
      <c r="DD1041" s="12">
        <f t="shared" si="2503"/>
        <v>0</v>
      </c>
      <c r="DE1041" s="12">
        <f t="shared" si="2503"/>
        <v>0</v>
      </c>
      <c r="DF1041" s="12">
        <f t="shared" si="2503"/>
        <v>0</v>
      </c>
      <c r="DG1041" s="12">
        <f t="shared" si="2503"/>
        <v>0</v>
      </c>
      <c r="DH1041" s="12">
        <f t="shared" si="2503"/>
        <v>0</v>
      </c>
      <c r="DI1041" s="12">
        <f t="shared" si="2503"/>
        <v>0</v>
      </c>
      <c r="DJ1041" s="12">
        <f t="shared" si="2503"/>
        <v>0</v>
      </c>
      <c r="DK1041" s="12">
        <f t="shared" si="2503"/>
        <v>0</v>
      </c>
      <c r="DL1041" s="12">
        <f t="shared" si="2503"/>
        <v>0</v>
      </c>
      <c r="DM1041" s="12">
        <f t="shared" si="2503"/>
        <v>0</v>
      </c>
      <c r="DN1041" s="12">
        <f t="shared" si="2503"/>
        <v>0</v>
      </c>
      <c r="DO1041" s="12">
        <f t="shared" si="2503"/>
        <v>0</v>
      </c>
      <c r="DP1041" s="12">
        <f t="shared" si="2503"/>
        <v>0</v>
      </c>
      <c r="DQ1041" s="12">
        <f t="shared" si="2503"/>
        <v>0</v>
      </c>
      <c r="DR1041" s="12">
        <f t="shared" si="2503"/>
        <v>0</v>
      </c>
      <c r="DS1041" s="12">
        <f t="shared" si="2503"/>
        <v>0</v>
      </c>
      <c r="DT1041" s="12">
        <f t="shared" si="2503"/>
        <v>0</v>
      </c>
      <c r="DU1041" s="12">
        <f t="shared" si="2503"/>
        <v>0</v>
      </c>
      <c r="DV1041" s="12">
        <f t="shared" si="2503"/>
        <v>0</v>
      </c>
      <c r="DW1041" s="12">
        <f t="shared" si="2503"/>
        <v>0</v>
      </c>
      <c r="DX1041" s="12">
        <f t="shared" si="2503"/>
        <v>0</v>
      </c>
      <c r="DY1041" s="12">
        <f t="shared" si="2503"/>
        <v>0</v>
      </c>
      <c r="EB1041" s="116">
        <f t="shared" si="2507"/>
        <v>1040</v>
      </c>
      <c r="EC1041" s="2" t="str">
        <f t="shared" si="2508"/>
        <v>Phase 1</v>
      </c>
      <c r="ED1041" s="2" t="str">
        <f t="shared" si="2509"/>
        <v>75' Wide</v>
      </c>
      <c r="EE1041" s="33" t="str">
        <f>EE1059</f>
        <v>GAAP</v>
      </c>
      <c r="EF1041" s="2" t="str">
        <f>EF1059</f>
        <v>Master Infrastructure</v>
      </c>
    </row>
    <row r="1042" spans="2:136" x14ac:dyDescent="0.3">
      <c r="D1042" s="203"/>
      <c r="E1042" s="128"/>
      <c r="F1042" s="203"/>
      <c r="G1042" s="13"/>
      <c r="I1042" s="12"/>
      <c r="J1042" s="12"/>
      <c r="K1042" s="12"/>
      <c r="L1042" s="12"/>
      <c r="M1042" s="12"/>
      <c r="N1042" s="12"/>
      <c r="O1042" s="12"/>
      <c r="P1042" s="12"/>
      <c r="Q1042" s="12"/>
      <c r="R1042" s="12"/>
      <c r="S1042" s="12"/>
      <c r="T1042" s="12"/>
      <c r="U1042" s="12"/>
      <c r="V1042" s="12"/>
      <c r="W1042" s="12"/>
      <c r="X1042" s="12"/>
      <c r="Y1042" s="12"/>
      <c r="Z1042" s="12"/>
      <c r="AA1042" s="12"/>
      <c r="AB1042" s="12"/>
      <c r="AC1042" s="12"/>
      <c r="AD1042" s="12"/>
      <c r="AE1042" s="12"/>
      <c r="AF1042" s="12"/>
      <c r="AG1042" s="12"/>
      <c r="AH1042" s="12"/>
      <c r="AI1042" s="12"/>
      <c r="AJ1042" s="12"/>
      <c r="AK1042" s="12"/>
      <c r="AL1042" s="12"/>
      <c r="AM1042" s="12"/>
      <c r="AN1042" s="12"/>
      <c r="AO1042" s="12"/>
      <c r="AP1042" s="12"/>
      <c r="AQ1042" s="12"/>
      <c r="AR1042" s="12"/>
      <c r="AS1042" s="12"/>
      <c r="AT1042" s="12"/>
      <c r="AU1042" s="12"/>
      <c r="AV1042" s="12"/>
      <c r="AW1042" s="12"/>
      <c r="AX1042" s="12"/>
      <c r="AY1042" s="12"/>
      <c r="AZ1042" s="12"/>
      <c r="BA1042" s="12"/>
      <c r="BB1042" s="12"/>
      <c r="BC1042" s="12"/>
      <c r="BD1042" s="12"/>
      <c r="BE1042" s="12"/>
      <c r="BF1042" s="12"/>
      <c r="BG1042" s="12"/>
      <c r="BH1042" s="12"/>
      <c r="BI1042" s="12"/>
      <c r="BJ1042" s="12"/>
      <c r="BK1042" s="12"/>
      <c r="BL1042" s="12"/>
      <c r="BM1042" s="12"/>
      <c r="BN1042" s="12"/>
      <c r="BO1042" s="12"/>
      <c r="BP1042" s="12"/>
      <c r="BQ1042" s="12"/>
      <c r="BR1042" s="12"/>
      <c r="BS1042" s="12"/>
      <c r="BT1042" s="12"/>
      <c r="BU1042" s="12"/>
      <c r="BV1042" s="12"/>
      <c r="BW1042" s="12"/>
      <c r="BX1042" s="12"/>
      <c r="BY1042" s="12"/>
      <c r="BZ1042" s="12"/>
      <c r="CA1042" s="12"/>
      <c r="CB1042" s="12"/>
      <c r="CC1042" s="12"/>
      <c r="CD1042" s="12"/>
      <c r="CE1042" s="12"/>
      <c r="CF1042" s="12"/>
      <c r="CG1042" s="12"/>
      <c r="CH1042" s="12"/>
      <c r="CI1042" s="12"/>
      <c r="CJ1042" s="12"/>
      <c r="CK1042" s="12"/>
      <c r="CL1042" s="12"/>
      <c r="CM1042" s="12"/>
      <c r="CN1042" s="12"/>
      <c r="CO1042" s="12"/>
      <c r="CP1042" s="12"/>
      <c r="CQ1042" s="12"/>
      <c r="CR1042" s="12"/>
      <c r="CS1042" s="12"/>
      <c r="CT1042" s="12"/>
      <c r="CU1042" s="12"/>
      <c r="CV1042" s="12"/>
      <c r="CW1042" s="12"/>
      <c r="CX1042" s="12"/>
      <c r="CY1042" s="12"/>
      <c r="CZ1042" s="12"/>
      <c r="DA1042" s="12"/>
      <c r="DB1042" s="12"/>
      <c r="DC1042" s="12"/>
      <c r="DD1042" s="12"/>
      <c r="DE1042" s="12"/>
      <c r="DF1042" s="12"/>
      <c r="DG1042" s="12"/>
      <c r="DH1042" s="12"/>
      <c r="DI1042" s="12"/>
      <c r="DJ1042" s="12"/>
      <c r="DK1042" s="12"/>
      <c r="DL1042" s="12"/>
      <c r="DM1042" s="12"/>
      <c r="DN1042" s="12"/>
      <c r="DO1042" s="12"/>
      <c r="DP1042" s="12"/>
      <c r="DQ1042" s="12"/>
      <c r="DR1042" s="12"/>
      <c r="DS1042" s="12"/>
      <c r="DT1042" s="12"/>
      <c r="DU1042" s="12"/>
      <c r="DV1042" s="12"/>
      <c r="DW1042" s="12"/>
      <c r="DX1042" s="12"/>
      <c r="DY1042" s="12"/>
      <c r="EE1042" s="33"/>
    </row>
    <row r="1043" spans="2:136" x14ac:dyDescent="0.3">
      <c r="B1043" s="2" t="str">
        <f>Product!$G$2</f>
        <v>Phase 2</v>
      </c>
      <c r="C1043" s="2" t="str">
        <f>Product!$G$3</f>
        <v>50' Wide</v>
      </c>
      <c r="D1043" s="203">
        <f t="shared" ref="D1043:D1045" si="2511">G1019</f>
        <v>-160705.61579543614</v>
      </c>
      <c r="E1043" s="128">
        <f>SUMIFS(INDEX(Product!$B$2:$U$97, MATCH(E1037, Product!$B$2:$B$97, 0), ), Product!$B$2:$U$2, $B1043, Product!$B$3:$U$3, $C1043)</f>
        <v>30</v>
      </c>
      <c r="F1043" s="203">
        <f t="shared" ref="F1043:F1045" si="2512">D1043/E1043</f>
        <v>-5356.8538598478717</v>
      </c>
      <c r="G1043" s="11">
        <f>SUM(H1043:DZ1043)</f>
        <v>-160705.61579543614</v>
      </c>
      <c r="I1043" s="12">
        <f t="shared" si="2506"/>
        <v>0</v>
      </c>
      <c r="J1043" s="12">
        <f t="shared" ref="J1043:BU1045" si="2513">J167*$F1043</f>
        <v>0</v>
      </c>
      <c r="K1043" s="12">
        <f t="shared" si="2513"/>
        <v>0</v>
      </c>
      <c r="L1043" s="12">
        <f t="shared" si="2513"/>
        <v>0</v>
      </c>
      <c r="M1043" s="12">
        <f t="shared" si="2513"/>
        <v>0</v>
      </c>
      <c r="N1043" s="12">
        <f t="shared" si="2513"/>
        <v>0</v>
      </c>
      <c r="O1043" s="12">
        <f t="shared" si="2513"/>
        <v>0</v>
      </c>
      <c r="P1043" s="12">
        <f t="shared" si="2513"/>
        <v>0</v>
      </c>
      <c r="Q1043" s="12">
        <f t="shared" si="2513"/>
        <v>0</v>
      </c>
      <c r="R1043" s="12">
        <f t="shared" si="2513"/>
        <v>0</v>
      </c>
      <c r="S1043" s="12">
        <f t="shared" si="2513"/>
        <v>0</v>
      </c>
      <c r="T1043" s="12">
        <f t="shared" si="2513"/>
        <v>0</v>
      </c>
      <c r="U1043" s="12">
        <f t="shared" si="2513"/>
        <v>0</v>
      </c>
      <c r="V1043" s="12">
        <f t="shared" si="2513"/>
        <v>0</v>
      </c>
      <c r="W1043" s="12">
        <f t="shared" si="2513"/>
        <v>0</v>
      </c>
      <c r="X1043" s="12">
        <f t="shared" si="2513"/>
        <v>0</v>
      </c>
      <c r="Y1043" s="12">
        <f t="shared" si="2513"/>
        <v>0</v>
      </c>
      <c r="Z1043" s="12">
        <f t="shared" si="2513"/>
        <v>0</v>
      </c>
      <c r="AA1043" s="12">
        <f t="shared" si="2513"/>
        <v>0</v>
      </c>
      <c r="AB1043" s="12">
        <f t="shared" si="2513"/>
        <v>0</v>
      </c>
      <c r="AC1043" s="12">
        <f t="shared" si="2513"/>
        <v>0</v>
      </c>
      <c r="AD1043" s="12">
        <f t="shared" si="2513"/>
        <v>0</v>
      </c>
      <c r="AE1043" s="12">
        <f t="shared" si="2513"/>
        <v>0</v>
      </c>
      <c r="AF1043" s="12">
        <f t="shared" si="2513"/>
        <v>0</v>
      </c>
      <c r="AG1043" s="12">
        <f t="shared" si="2513"/>
        <v>0</v>
      </c>
      <c r="AH1043" s="12">
        <f t="shared" si="2513"/>
        <v>0</v>
      </c>
      <c r="AI1043" s="12">
        <f t="shared" si="2513"/>
        <v>-13392.134649619678</v>
      </c>
      <c r="AJ1043" s="12">
        <f t="shared" si="2513"/>
        <v>-13392.134649619678</v>
      </c>
      <c r="AK1043" s="12">
        <f t="shared" si="2513"/>
        <v>-13392.134649619678</v>
      </c>
      <c r="AL1043" s="12">
        <f t="shared" si="2513"/>
        <v>-13392.134649619678</v>
      </c>
      <c r="AM1043" s="12">
        <f t="shared" si="2513"/>
        <v>-13392.134649619678</v>
      </c>
      <c r="AN1043" s="12">
        <f t="shared" si="2513"/>
        <v>-13392.134649619678</v>
      </c>
      <c r="AO1043" s="12">
        <f t="shared" si="2513"/>
        <v>-13392.134649619678</v>
      </c>
      <c r="AP1043" s="12">
        <f t="shared" si="2513"/>
        <v>-13392.134649619678</v>
      </c>
      <c r="AQ1043" s="12">
        <f t="shared" si="2513"/>
        <v>-13392.134649619678</v>
      </c>
      <c r="AR1043" s="12">
        <f t="shared" si="2513"/>
        <v>-13392.134649619678</v>
      </c>
      <c r="AS1043" s="12">
        <f t="shared" si="2513"/>
        <v>-13392.134649619678</v>
      </c>
      <c r="AT1043" s="12">
        <f t="shared" si="2513"/>
        <v>-13392.134649619678</v>
      </c>
      <c r="AU1043" s="12">
        <f t="shared" si="2513"/>
        <v>0</v>
      </c>
      <c r="AV1043" s="12">
        <f t="shared" si="2513"/>
        <v>0</v>
      </c>
      <c r="AW1043" s="12">
        <f t="shared" si="2513"/>
        <v>0</v>
      </c>
      <c r="AX1043" s="12">
        <f t="shared" si="2513"/>
        <v>0</v>
      </c>
      <c r="AY1043" s="12">
        <f t="shared" si="2513"/>
        <v>0</v>
      </c>
      <c r="AZ1043" s="12">
        <f t="shared" si="2513"/>
        <v>0</v>
      </c>
      <c r="BA1043" s="12">
        <f t="shared" si="2513"/>
        <v>0</v>
      </c>
      <c r="BB1043" s="12">
        <f t="shared" si="2513"/>
        <v>0</v>
      </c>
      <c r="BC1043" s="12">
        <f t="shared" si="2513"/>
        <v>0</v>
      </c>
      <c r="BD1043" s="12">
        <f t="shared" si="2513"/>
        <v>0</v>
      </c>
      <c r="BE1043" s="12">
        <f t="shared" si="2513"/>
        <v>0</v>
      </c>
      <c r="BF1043" s="12">
        <f t="shared" si="2513"/>
        <v>0</v>
      </c>
      <c r="BG1043" s="12">
        <f t="shared" si="2513"/>
        <v>0</v>
      </c>
      <c r="BH1043" s="12">
        <f t="shared" si="2513"/>
        <v>0</v>
      </c>
      <c r="BI1043" s="12">
        <f t="shared" si="2513"/>
        <v>0</v>
      </c>
      <c r="BJ1043" s="12">
        <f t="shared" si="2513"/>
        <v>0</v>
      </c>
      <c r="BK1043" s="12">
        <f t="shared" si="2513"/>
        <v>0</v>
      </c>
      <c r="BL1043" s="12">
        <f t="shared" si="2513"/>
        <v>0</v>
      </c>
      <c r="BM1043" s="12">
        <f t="shared" si="2513"/>
        <v>0</v>
      </c>
      <c r="BN1043" s="12">
        <f t="shared" si="2513"/>
        <v>0</v>
      </c>
      <c r="BO1043" s="12">
        <f t="shared" si="2513"/>
        <v>0</v>
      </c>
      <c r="BP1043" s="12">
        <f t="shared" si="2513"/>
        <v>0</v>
      </c>
      <c r="BQ1043" s="12">
        <f t="shared" si="2513"/>
        <v>0</v>
      </c>
      <c r="BR1043" s="12">
        <f t="shared" si="2513"/>
        <v>0</v>
      </c>
      <c r="BS1043" s="12">
        <f t="shared" si="2513"/>
        <v>0</v>
      </c>
      <c r="BT1043" s="12">
        <f t="shared" si="2513"/>
        <v>0</v>
      </c>
      <c r="BU1043" s="12">
        <f t="shared" si="2513"/>
        <v>0</v>
      </c>
      <c r="BV1043" s="12">
        <f t="shared" ref="BV1043:DY1045" si="2514">BV167*$F1043</f>
        <v>0</v>
      </c>
      <c r="BW1043" s="12">
        <f t="shared" si="2514"/>
        <v>0</v>
      </c>
      <c r="BX1043" s="12">
        <f t="shared" si="2514"/>
        <v>0</v>
      </c>
      <c r="BY1043" s="12">
        <f t="shared" si="2514"/>
        <v>0</v>
      </c>
      <c r="BZ1043" s="12">
        <f t="shared" si="2514"/>
        <v>0</v>
      </c>
      <c r="CA1043" s="12">
        <f t="shared" si="2514"/>
        <v>0</v>
      </c>
      <c r="CB1043" s="12">
        <f t="shared" si="2514"/>
        <v>0</v>
      </c>
      <c r="CC1043" s="12">
        <f t="shared" si="2514"/>
        <v>0</v>
      </c>
      <c r="CD1043" s="12">
        <f t="shared" si="2514"/>
        <v>0</v>
      </c>
      <c r="CE1043" s="12">
        <f t="shared" si="2514"/>
        <v>0</v>
      </c>
      <c r="CF1043" s="12">
        <f t="shared" si="2514"/>
        <v>0</v>
      </c>
      <c r="CG1043" s="12">
        <f t="shared" si="2514"/>
        <v>0</v>
      </c>
      <c r="CH1043" s="12">
        <f t="shared" si="2514"/>
        <v>0</v>
      </c>
      <c r="CI1043" s="12">
        <f t="shared" si="2514"/>
        <v>0</v>
      </c>
      <c r="CJ1043" s="12">
        <f t="shared" si="2514"/>
        <v>0</v>
      </c>
      <c r="CK1043" s="12">
        <f t="shared" si="2514"/>
        <v>0</v>
      </c>
      <c r="CL1043" s="12">
        <f t="shared" si="2514"/>
        <v>0</v>
      </c>
      <c r="CM1043" s="12">
        <f t="shared" si="2514"/>
        <v>0</v>
      </c>
      <c r="CN1043" s="12">
        <f t="shared" si="2514"/>
        <v>0</v>
      </c>
      <c r="CO1043" s="12">
        <f t="shared" si="2514"/>
        <v>0</v>
      </c>
      <c r="CP1043" s="12">
        <f t="shared" si="2514"/>
        <v>0</v>
      </c>
      <c r="CQ1043" s="12">
        <f t="shared" si="2514"/>
        <v>0</v>
      </c>
      <c r="CR1043" s="12">
        <f t="shared" si="2514"/>
        <v>0</v>
      </c>
      <c r="CS1043" s="12">
        <f t="shared" si="2514"/>
        <v>0</v>
      </c>
      <c r="CT1043" s="12">
        <f t="shared" si="2514"/>
        <v>0</v>
      </c>
      <c r="CU1043" s="12">
        <f t="shared" si="2514"/>
        <v>0</v>
      </c>
      <c r="CV1043" s="12">
        <f t="shared" si="2514"/>
        <v>0</v>
      </c>
      <c r="CW1043" s="12">
        <f t="shared" si="2514"/>
        <v>0</v>
      </c>
      <c r="CX1043" s="12">
        <f t="shared" si="2514"/>
        <v>0</v>
      </c>
      <c r="CY1043" s="12">
        <f t="shared" si="2514"/>
        <v>0</v>
      </c>
      <c r="CZ1043" s="12">
        <f t="shared" si="2514"/>
        <v>0</v>
      </c>
      <c r="DA1043" s="12">
        <f t="shared" si="2514"/>
        <v>0</v>
      </c>
      <c r="DB1043" s="12">
        <f t="shared" si="2514"/>
        <v>0</v>
      </c>
      <c r="DC1043" s="12">
        <f t="shared" si="2514"/>
        <v>0</v>
      </c>
      <c r="DD1043" s="12">
        <f t="shared" si="2514"/>
        <v>0</v>
      </c>
      <c r="DE1043" s="12">
        <f t="shared" si="2514"/>
        <v>0</v>
      </c>
      <c r="DF1043" s="12">
        <f t="shared" si="2514"/>
        <v>0</v>
      </c>
      <c r="DG1043" s="12">
        <f t="shared" si="2514"/>
        <v>0</v>
      </c>
      <c r="DH1043" s="12">
        <f t="shared" si="2514"/>
        <v>0</v>
      </c>
      <c r="DI1043" s="12">
        <f t="shared" si="2514"/>
        <v>0</v>
      </c>
      <c r="DJ1043" s="12">
        <f t="shared" si="2514"/>
        <v>0</v>
      </c>
      <c r="DK1043" s="12">
        <f t="shared" si="2514"/>
        <v>0</v>
      </c>
      <c r="DL1043" s="12">
        <f t="shared" si="2514"/>
        <v>0</v>
      </c>
      <c r="DM1043" s="12">
        <f t="shared" si="2514"/>
        <v>0</v>
      </c>
      <c r="DN1043" s="12">
        <f t="shared" si="2514"/>
        <v>0</v>
      </c>
      <c r="DO1043" s="12">
        <f t="shared" si="2514"/>
        <v>0</v>
      </c>
      <c r="DP1043" s="12">
        <f t="shared" si="2514"/>
        <v>0</v>
      </c>
      <c r="DQ1043" s="12">
        <f t="shared" si="2514"/>
        <v>0</v>
      </c>
      <c r="DR1043" s="12">
        <f t="shared" si="2514"/>
        <v>0</v>
      </c>
      <c r="DS1043" s="12">
        <f t="shared" si="2514"/>
        <v>0</v>
      </c>
      <c r="DT1043" s="12">
        <f t="shared" si="2514"/>
        <v>0</v>
      </c>
      <c r="DU1043" s="12">
        <f t="shared" si="2514"/>
        <v>0</v>
      </c>
      <c r="DV1043" s="12">
        <f t="shared" si="2514"/>
        <v>0</v>
      </c>
      <c r="DW1043" s="12">
        <f t="shared" si="2514"/>
        <v>0</v>
      </c>
      <c r="DX1043" s="12">
        <f t="shared" si="2514"/>
        <v>0</v>
      </c>
      <c r="DY1043" s="12">
        <f t="shared" si="2514"/>
        <v>0</v>
      </c>
      <c r="EB1043" s="116">
        <f t="shared" si="2507"/>
        <v>1042</v>
      </c>
      <c r="EC1043" s="2" t="str">
        <f t="shared" ref="EC1043:EC1045" si="2515">B1043</f>
        <v>Phase 2</v>
      </c>
      <c r="ED1043" s="2" t="str">
        <f t="shared" ref="ED1043:ED1045" si="2516">C1043</f>
        <v>50' Wide</v>
      </c>
      <c r="EE1043" s="33" t="str">
        <f>EE1059</f>
        <v>GAAP</v>
      </c>
      <c r="EF1043" s="2" t="str">
        <f>EF1059</f>
        <v>Master Infrastructure</v>
      </c>
    </row>
    <row r="1044" spans="2:136" x14ac:dyDescent="0.3">
      <c r="B1044" s="2" t="str">
        <f>Product!$H$2</f>
        <v>Phase 2</v>
      </c>
      <c r="C1044" s="2" t="str">
        <f>Product!$H$3</f>
        <v>60' Wide</v>
      </c>
      <c r="D1044" s="203">
        <f t="shared" si="2511"/>
        <v>-190564.81631331932</v>
      </c>
      <c r="E1044" s="128">
        <f>SUMIFS(INDEX(Product!$B$2:$U$97, MATCH(E1037, Product!$B$2:$B$97, 0), ), Product!$B$2:$U$2, $B1044, Product!$B$3:$U$3, $C1044)</f>
        <v>30</v>
      </c>
      <c r="F1044" s="203">
        <f t="shared" si="2512"/>
        <v>-6352.1605437773105</v>
      </c>
      <c r="G1044" s="11">
        <f>SUM(H1044:DZ1044)</f>
        <v>-190564.81631331926</v>
      </c>
      <c r="I1044" s="12">
        <f t="shared" si="2506"/>
        <v>0</v>
      </c>
      <c r="J1044" s="12">
        <f t="shared" si="2513"/>
        <v>0</v>
      </c>
      <c r="K1044" s="12">
        <f t="shared" si="2513"/>
        <v>0</v>
      </c>
      <c r="L1044" s="12">
        <f t="shared" si="2513"/>
        <v>0</v>
      </c>
      <c r="M1044" s="12">
        <f t="shared" si="2513"/>
        <v>0</v>
      </c>
      <c r="N1044" s="12">
        <f t="shared" si="2513"/>
        <v>0</v>
      </c>
      <c r="O1044" s="12">
        <f t="shared" si="2513"/>
        <v>0</v>
      </c>
      <c r="P1044" s="12">
        <f t="shared" si="2513"/>
        <v>0</v>
      </c>
      <c r="Q1044" s="12">
        <f t="shared" si="2513"/>
        <v>0</v>
      </c>
      <c r="R1044" s="12">
        <f t="shared" si="2513"/>
        <v>0</v>
      </c>
      <c r="S1044" s="12">
        <f t="shared" si="2513"/>
        <v>0</v>
      </c>
      <c r="T1044" s="12">
        <f t="shared" si="2513"/>
        <v>0</v>
      </c>
      <c r="U1044" s="12">
        <f t="shared" si="2513"/>
        <v>0</v>
      </c>
      <c r="V1044" s="12">
        <f t="shared" si="2513"/>
        <v>0</v>
      </c>
      <c r="W1044" s="12">
        <f t="shared" si="2513"/>
        <v>0</v>
      </c>
      <c r="X1044" s="12">
        <f t="shared" si="2513"/>
        <v>0</v>
      </c>
      <c r="Y1044" s="12">
        <f t="shared" si="2513"/>
        <v>0</v>
      </c>
      <c r="Z1044" s="12">
        <f t="shared" si="2513"/>
        <v>0</v>
      </c>
      <c r="AA1044" s="12">
        <f t="shared" si="2513"/>
        <v>0</v>
      </c>
      <c r="AB1044" s="12">
        <f t="shared" si="2513"/>
        <v>0</v>
      </c>
      <c r="AC1044" s="12">
        <f t="shared" si="2513"/>
        <v>0</v>
      </c>
      <c r="AD1044" s="12">
        <f t="shared" si="2513"/>
        <v>0</v>
      </c>
      <c r="AE1044" s="12">
        <f t="shared" si="2513"/>
        <v>0</v>
      </c>
      <c r="AF1044" s="12">
        <f t="shared" si="2513"/>
        <v>0</v>
      </c>
      <c r="AG1044" s="12">
        <f t="shared" si="2513"/>
        <v>0</v>
      </c>
      <c r="AH1044" s="12">
        <f t="shared" si="2513"/>
        <v>0</v>
      </c>
      <c r="AI1044" s="12">
        <f t="shared" si="2513"/>
        <v>-15880.401359443276</v>
      </c>
      <c r="AJ1044" s="12">
        <f t="shared" si="2513"/>
        <v>-15880.401359443276</v>
      </c>
      <c r="AK1044" s="12">
        <f t="shared" si="2513"/>
        <v>-15880.401359443276</v>
      </c>
      <c r="AL1044" s="12">
        <f t="shared" si="2513"/>
        <v>-15880.401359443276</v>
      </c>
      <c r="AM1044" s="12">
        <f t="shared" si="2513"/>
        <v>-15880.401359443276</v>
      </c>
      <c r="AN1044" s="12">
        <f t="shared" si="2513"/>
        <v>-15880.401359443276</v>
      </c>
      <c r="AO1044" s="12">
        <f t="shared" si="2513"/>
        <v>-15880.401359443276</v>
      </c>
      <c r="AP1044" s="12">
        <f t="shared" si="2513"/>
        <v>-15880.401359443276</v>
      </c>
      <c r="AQ1044" s="12">
        <f t="shared" si="2513"/>
        <v>-15880.401359443276</v>
      </c>
      <c r="AR1044" s="12">
        <f t="shared" si="2513"/>
        <v>-15880.401359443276</v>
      </c>
      <c r="AS1044" s="12">
        <f t="shared" si="2513"/>
        <v>-15880.401359443276</v>
      </c>
      <c r="AT1044" s="12">
        <f t="shared" si="2513"/>
        <v>-15880.401359443276</v>
      </c>
      <c r="AU1044" s="12">
        <f t="shared" si="2513"/>
        <v>0</v>
      </c>
      <c r="AV1044" s="12">
        <f t="shared" si="2513"/>
        <v>0</v>
      </c>
      <c r="AW1044" s="12">
        <f t="shared" si="2513"/>
        <v>0</v>
      </c>
      <c r="AX1044" s="12">
        <f t="shared" si="2513"/>
        <v>0</v>
      </c>
      <c r="AY1044" s="12">
        <f t="shared" si="2513"/>
        <v>0</v>
      </c>
      <c r="AZ1044" s="12">
        <f t="shared" si="2513"/>
        <v>0</v>
      </c>
      <c r="BA1044" s="12">
        <f t="shared" si="2513"/>
        <v>0</v>
      </c>
      <c r="BB1044" s="12">
        <f t="shared" si="2513"/>
        <v>0</v>
      </c>
      <c r="BC1044" s="12">
        <f t="shared" si="2513"/>
        <v>0</v>
      </c>
      <c r="BD1044" s="12">
        <f t="shared" si="2513"/>
        <v>0</v>
      </c>
      <c r="BE1044" s="12">
        <f t="shared" si="2513"/>
        <v>0</v>
      </c>
      <c r="BF1044" s="12">
        <f t="shared" si="2513"/>
        <v>0</v>
      </c>
      <c r="BG1044" s="12">
        <f t="shared" si="2513"/>
        <v>0</v>
      </c>
      <c r="BH1044" s="12">
        <f t="shared" si="2513"/>
        <v>0</v>
      </c>
      <c r="BI1044" s="12">
        <f t="shared" si="2513"/>
        <v>0</v>
      </c>
      <c r="BJ1044" s="12">
        <f t="shared" si="2513"/>
        <v>0</v>
      </c>
      <c r="BK1044" s="12">
        <f t="shared" si="2513"/>
        <v>0</v>
      </c>
      <c r="BL1044" s="12">
        <f t="shared" si="2513"/>
        <v>0</v>
      </c>
      <c r="BM1044" s="12">
        <f t="shared" si="2513"/>
        <v>0</v>
      </c>
      <c r="BN1044" s="12">
        <f t="shared" si="2513"/>
        <v>0</v>
      </c>
      <c r="BO1044" s="12">
        <f t="shared" si="2513"/>
        <v>0</v>
      </c>
      <c r="BP1044" s="12">
        <f t="shared" si="2513"/>
        <v>0</v>
      </c>
      <c r="BQ1044" s="12">
        <f t="shared" si="2513"/>
        <v>0</v>
      </c>
      <c r="BR1044" s="12">
        <f t="shared" si="2513"/>
        <v>0</v>
      </c>
      <c r="BS1044" s="12">
        <f t="shared" si="2513"/>
        <v>0</v>
      </c>
      <c r="BT1044" s="12">
        <f t="shared" si="2513"/>
        <v>0</v>
      </c>
      <c r="BU1044" s="12">
        <f t="shared" si="2513"/>
        <v>0</v>
      </c>
      <c r="BV1044" s="12">
        <f t="shared" si="2514"/>
        <v>0</v>
      </c>
      <c r="BW1044" s="12">
        <f t="shared" si="2514"/>
        <v>0</v>
      </c>
      <c r="BX1044" s="12">
        <f t="shared" si="2514"/>
        <v>0</v>
      </c>
      <c r="BY1044" s="12">
        <f t="shared" si="2514"/>
        <v>0</v>
      </c>
      <c r="BZ1044" s="12">
        <f t="shared" si="2514"/>
        <v>0</v>
      </c>
      <c r="CA1044" s="12">
        <f t="shared" si="2514"/>
        <v>0</v>
      </c>
      <c r="CB1044" s="12">
        <f t="shared" si="2514"/>
        <v>0</v>
      </c>
      <c r="CC1044" s="12">
        <f t="shared" si="2514"/>
        <v>0</v>
      </c>
      <c r="CD1044" s="12">
        <f t="shared" si="2514"/>
        <v>0</v>
      </c>
      <c r="CE1044" s="12">
        <f t="shared" si="2514"/>
        <v>0</v>
      </c>
      <c r="CF1044" s="12">
        <f t="shared" si="2514"/>
        <v>0</v>
      </c>
      <c r="CG1044" s="12">
        <f t="shared" si="2514"/>
        <v>0</v>
      </c>
      <c r="CH1044" s="12">
        <f t="shared" si="2514"/>
        <v>0</v>
      </c>
      <c r="CI1044" s="12">
        <f t="shared" si="2514"/>
        <v>0</v>
      </c>
      <c r="CJ1044" s="12">
        <f t="shared" si="2514"/>
        <v>0</v>
      </c>
      <c r="CK1044" s="12">
        <f t="shared" si="2514"/>
        <v>0</v>
      </c>
      <c r="CL1044" s="12">
        <f t="shared" si="2514"/>
        <v>0</v>
      </c>
      <c r="CM1044" s="12">
        <f t="shared" si="2514"/>
        <v>0</v>
      </c>
      <c r="CN1044" s="12">
        <f t="shared" si="2514"/>
        <v>0</v>
      </c>
      <c r="CO1044" s="12">
        <f t="shared" si="2514"/>
        <v>0</v>
      </c>
      <c r="CP1044" s="12">
        <f t="shared" si="2514"/>
        <v>0</v>
      </c>
      <c r="CQ1044" s="12">
        <f t="shared" si="2514"/>
        <v>0</v>
      </c>
      <c r="CR1044" s="12">
        <f t="shared" si="2514"/>
        <v>0</v>
      </c>
      <c r="CS1044" s="12">
        <f t="shared" si="2514"/>
        <v>0</v>
      </c>
      <c r="CT1044" s="12">
        <f t="shared" si="2514"/>
        <v>0</v>
      </c>
      <c r="CU1044" s="12">
        <f t="shared" si="2514"/>
        <v>0</v>
      </c>
      <c r="CV1044" s="12">
        <f t="shared" si="2514"/>
        <v>0</v>
      </c>
      <c r="CW1044" s="12">
        <f t="shared" si="2514"/>
        <v>0</v>
      </c>
      <c r="CX1044" s="12">
        <f t="shared" si="2514"/>
        <v>0</v>
      </c>
      <c r="CY1044" s="12">
        <f t="shared" si="2514"/>
        <v>0</v>
      </c>
      <c r="CZ1044" s="12">
        <f t="shared" si="2514"/>
        <v>0</v>
      </c>
      <c r="DA1044" s="12">
        <f t="shared" si="2514"/>
        <v>0</v>
      </c>
      <c r="DB1044" s="12">
        <f t="shared" si="2514"/>
        <v>0</v>
      </c>
      <c r="DC1044" s="12">
        <f t="shared" si="2514"/>
        <v>0</v>
      </c>
      <c r="DD1044" s="12">
        <f t="shared" si="2514"/>
        <v>0</v>
      </c>
      <c r="DE1044" s="12">
        <f t="shared" si="2514"/>
        <v>0</v>
      </c>
      <c r="DF1044" s="12">
        <f t="shared" si="2514"/>
        <v>0</v>
      </c>
      <c r="DG1044" s="12">
        <f t="shared" si="2514"/>
        <v>0</v>
      </c>
      <c r="DH1044" s="12">
        <f t="shared" si="2514"/>
        <v>0</v>
      </c>
      <c r="DI1044" s="12">
        <f t="shared" si="2514"/>
        <v>0</v>
      </c>
      <c r="DJ1044" s="12">
        <f t="shared" si="2514"/>
        <v>0</v>
      </c>
      <c r="DK1044" s="12">
        <f t="shared" si="2514"/>
        <v>0</v>
      </c>
      <c r="DL1044" s="12">
        <f t="shared" si="2514"/>
        <v>0</v>
      </c>
      <c r="DM1044" s="12">
        <f t="shared" si="2514"/>
        <v>0</v>
      </c>
      <c r="DN1044" s="12">
        <f t="shared" si="2514"/>
        <v>0</v>
      </c>
      <c r="DO1044" s="12">
        <f t="shared" si="2514"/>
        <v>0</v>
      </c>
      <c r="DP1044" s="12">
        <f t="shared" si="2514"/>
        <v>0</v>
      </c>
      <c r="DQ1044" s="12">
        <f t="shared" si="2514"/>
        <v>0</v>
      </c>
      <c r="DR1044" s="12">
        <f t="shared" si="2514"/>
        <v>0</v>
      </c>
      <c r="DS1044" s="12">
        <f t="shared" si="2514"/>
        <v>0</v>
      </c>
      <c r="DT1044" s="12">
        <f t="shared" si="2514"/>
        <v>0</v>
      </c>
      <c r="DU1044" s="12">
        <f t="shared" si="2514"/>
        <v>0</v>
      </c>
      <c r="DV1044" s="12">
        <f t="shared" si="2514"/>
        <v>0</v>
      </c>
      <c r="DW1044" s="12">
        <f t="shared" si="2514"/>
        <v>0</v>
      </c>
      <c r="DX1044" s="12">
        <f t="shared" si="2514"/>
        <v>0</v>
      </c>
      <c r="DY1044" s="12">
        <f t="shared" si="2514"/>
        <v>0</v>
      </c>
      <c r="EB1044" s="116">
        <f t="shared" si="2507"/>
        <v>1043</v>
      </c>
      <c r="EC1044" s="2" t="str">
        <f t="shared" si="2515"/>
        <v>Phase 2</v>
      </c>
      <c r="ED1044" s="2" t="str">
        <f t="shared" si="2516"/>
        <v>60' Wide</v>
      </c>
      <c r="EE1044" s="33" t="str">
        <f>EE1059</f>
        <v>GAAP</v>
      </c>
      <c r="EF1044" s="2" t="str">
        <f>EF1059</f>
        <v>Master Infrastructure</v>
      </c>
    </row>
    <row r="1045" spans="2:136" x14ac:dyDescent="0.3">
      <c r="B1045" s="2" t="str">
        <f>Product!$I$2</f>
        <v>Phase 2</v>
      </c>
      <c r="C1045" s="2" t="str">
        <f>Product!$I$3</f>
        <v>75' Wide</v>
      </c>
      <c r="D1045" s="203">
        <f t="shared" si="2511"/>
        <v>-148729.56789124451</v>
      </c>
      <c r="E1045" s="128">
        <f>SUMIFS(INDEX(Product!$B$2:$U$97, MATCH(E1037, Product!$B$2:$B$97, 0), ), Product!$B$2:$U$2, $B1045, Product!$B$3:$U$3, $C1045)</f>
        <v>20</v>
      </c>
      <c r="F1045" s="203">
        <f t="shared" si="2512"/>
        <v>-7436.4783945622257</v>
      </c>
      <c r="G1045" s="11">
        <f>SUM(H1045:DZ1045)</f>
        <v>-148729.56789124449</v>
      </c>
      <c r="I1045" s="12">
        <f t="shared" si="2506"/>
        <v>0</v>
      </c>
      <c r="J1045" s="12">
        <f t="shared" si="2513"/>
        <v>0</v>
      </c>
      <c r="K1045" s="12">
        <f t="shared" si="2513"/>
        <v>0</v>
      </c>
      <c r="L1045" s="12">
        <f t="shared" si="2513"/>
        <v>0</v>
      </c>
      <c r="M1045" s="12">
        <f t="shared" si="2513"/>
        <v>0</v>
      </c>
      <c r="N1045" s="12">
        <f t="shared" si="2513"/>
        <v>0</v>
      </c>
      <c r="O1045" s="12">
        <f t="shared" si="2513"/>
        <v>0</v>
      </c>
      <c r="P1045" s="12">
        <f t="shared" si="2513"/>
        <v>0</v>
      </c>
      <c r="Q1045" s="12">
        <f t="shared" si="2513"/>
        <v>0</v>
      </c>
      <c r="R1045" s="12">
        <f t="shared" si="2513"/>
        <v>0</v>
      </c>
      <c r="S1045" s="12">
        <f t="shared" si="2513"/>
        <v>0</v>
      </c>
      <c r="T1045" s="12">
        <f t="shared" si="2513"/>
        <v>0</v>
      </c>
      <c r="U1045" s="12">
        <f t="shared" si="2513"/>
        <v>0</v>
      </c>
      <c r="V1045" s="12">
        <f t="shared" si="2513"/>
        <v>0</v>
      </c>
      <c r="W1045" s="12">
        <f t="shared" si="2513"/>
        <v>0</v>
      </c>
      <c r="X1045" s="12">
        <f t="shared" si="2513"/>
        <v>0</v>
      </c>
      <c r="Y1045" s="12">
        <f t="shared" si="2513"/>
        <v>0</v>
      </c>
      <c r="Z1045" s="12">
        <f t="shared" si="2513"/>
        <v>0</v>
      </c>
      <c r="AA1045" s="12">
        <f t="shared" si="2513"/>
        <v>0</v>
      </c>
      <c r="AB1045" s="12">
        <f t="shared" si="2513"/>
        <v>0</v>
      </c>
      <c r="AC1045" s="12">
        <f t="shared" si="2513"/>
        <v>0</v>
      </c>
      <c r="AD1045" s="12">
        <f t="shared" si="2513"/>
        <v>0</v>
      </c>
      <c r="AE1045" s="12">
        <f t="shared" si="2513"/>
        <v>0</v>
      </c>
      <c r="AF1045" s="12">
        <f t="shared" si="2513"/>
        <v>0</v>
      </c>
      <c r="AG1045" s="12">
        <f t="shared" si="2513"/>
        <v>0</v>
      </c>
      <c r="AH1045" s="12">
        <f t="shared" si="2513"/>
        <v>0</v>
      </c>
      <c r="AI1045" s="12">
        <f t="shared" si="2513"/>
        <v>-12394.13065760371</v>
      </c>
      <c r="AJ1045" s="12">
        <f t="shared" si="2513"/>
        <v>-12394.13065760371</v>
      </c>
      <c r="AK1045" s="12">
        <f t="shared" si="2513"/>
        <v>-12394.13065760371</v>
      </c>
      <c r="AL1045" s="12">
        <f t="shared" si="2513"/>
        <v>-12394.13065760371</v>
      </c>
      <c r="AM1045" s="12">
        <f t="shared" si="2513"/>
        <v>-12394.13065760371</v>
      </c>
      <c r="AN1045" s="12">
        <f t="shared" si="2513"/>
        <v>-12394.13065760371</v>
      </c>
      <c r="AO1045" s="12">
        <f t="shared" si="2513"/>
        <v>-12394.13065760371</v>
      </c>
      <c r="AP1045" s="12">
        <f t="shared" si="2513"/>
        <v>-12394.13065760371</v>
      </c>
      <c r="AQ1045" s="12">
        <f t="shared" si="2513"/>
        <v>-12394.13065760371</v>
      </c>
      <c r="AR1045" s="12">
        <f t="shared" si="2513"/>
        <v>-12394.13065760371</v>
      </c>
      <c r="AS1045" s="12">
        <f t="shared" si="2513"/>
        <v>-12394.13065760371</v>
      </c>
      <c r="AT1045" s="12">
        <f t="shared" si="2513"/>
        <v>-12394.13065760371</v>
      </c>
      <c r="AU1045" s="12">
        <f t="shared" si="2513"/>
        <v>0</v>
      </c>
      <c r="AV1045" s="12">
        <f t="shared" si="2513"/>
        <v>0</v>
      </c>
      <c r="AW1045" s="12">
        <f t="shared" si="2513"/>
        <v>0</v>
      </c>
      <c r="AX1045" s="12">
        <f t="shared" si="2513"/>
        <v>0</v>
      </c>
      <c r="AY1045" s="12">
        <f t="shared" si="2513"/>
        <v>0</v>
      </c>
      <c r="AZ1045" s="12">
        <f t="shared" si="2513"/>
        <v>0</v>
      </c>
      <c r="BA1045" s="12">
        <f t="shared" si="2513"/>
        <v>0</v>
      </c>
      <c r="BB1045" s="12">
        <f t="shared" si="2513"/>
        <v>0</v>
      </c>
      <c r="BC1045" s="12">
        <f t="shared" si="2513"/>
        <v>0</v>
      </c>
      <c r="BD1045" s="12">
        <f t="shared" si="2513"/>
        <v>0</v>
      </c>
      <c r="BE1045" s="12">
        <f t="shared" si="2513"/>
        <v>0</v>
      </c>
      <c r="BF1045" s="12">
        <f t="shared" si="2513"/>
        <v>0</v>
      </c>
      <c r="BG1045" s="12">
        <f t="shared" si="2513"/>
        <v>0</v>
      </c>
      <c r="BH1045" s="12">
        <f t="shared" si="2513"/>
        <v>0</v>
      </c>
      <c r="BI1045" s="12">
        <f t="shared" si="2513"/>
        <v>0</v>
      </c>
      <c r="BJ1045" s="12">
        <f t="shared" si="2513"/>
        <v>0</v>
      </c>
      <c r="BK1045" s="12">
        <f t="shared" si="2513"/>
        <v>0</v>
      </c>
      <c r="BL1045" s="12">
        <f t="shared" si="2513"/>
        <v>0</v>
      </c>
      <c r="BM1045" s="12">
        <f t="shared" si="2513"/>
        <v>0</v>
      </c>
      <c r="BN1045" s="12">
        <f t="shared" si="2513"/>
        <v>0</v>
      </c>
      <c r="BO1045" s="12">
        <f t="shared" si="2513"/>
        <v>0</v>
      </c>
      <c r="BP1045" s="12">
        <f t="shared" si="2513"/>
        <v>0</v>
      </c>
      <c r="BQ1045" s="12">
        <f t="shared" si="2513"/>
        <v>0</v>
      </c>
      <c r="BR1045" s="12">
        <f t="shared" si="2513"/>
        <v>0</v>
      </c>
      <c r="BS1045" s="12">
        <f t="shared" si="2513"/>
        <v>0</v>
      </c>
      <c r="BT1045" s="12">
        <f t="shared" si="2513"/>
        <v>0</v>
      </c>
      <c r="BU1045" s="12">
        <f t="shared" si="2513"/>
        <v>0</v>
      </c>
      <c r="BV1045" s="12">
        <f t="shared" si="2514"/>
        <v>0</v>
      </c>
      <c r="BW1045" s="12">
        <f t="shared" si="2514"/>
        <v>0</v>
      </c>
      <c r="BX1045" s="12">
        <f t="shared" si="2514"/>
        <v>0</v>
      </c>
      <c r="BY1045" s="12">
        <f t="shared" si="2514"/>
        <v>0</v>
      </c>
      <c r="BZ1045" s="12">
        <f t="shared" si="2514"/>
        <v>0</v>
      </c>
      <c r="CA1045" s="12">
        <f t="shared" si="2514"/>
        <v>0</v>
      </c>
      <c r="CB1045" s="12">
        <f t="shared" si="2514"/>
        <v>0</v>
      </c>
      <c r="CC1045" s="12">
        <f t="shared" si="2514"/>
        <v>0</v>
      </c>
      <c r="CD1045" s="12">
        <f t="shared" si="2514"/>
        <v>0</v>
      </c>
      <c r="CE1045" s="12">
        <f t="shared" si="2514"/>
        <v>0</v>
      </c>
      <c r="CF1045" s="12">
        <f t="shared" si="2514"/>
        <v>0</v>
      </c>
      <c r="CG1045" s="12">
        <f t="shared" si="2514"/>
        <v>0</v>
      </c>
      <c r="CH1045" s="12">
        <f t="shared" si="2514"/>
        <v>0</v>
      </c>
      <c r="CI1045" s="12">
        <f t="shared" si="2514"/>
        <v>0</v>
      </c>
      <c r="CJ1045" s="12">
        <f t="shared" si="2514"/>
        <v>0</v>
      </c>
      <c r="CK1045" s="12">
        <f t="shared" si="2514"/>
        <v>0</v>
      </c>
      <c r="CL1045" s="12">
        <f t="shared" si="2514"/>
        <v>0</v>
      </c>
      <c r="CM1045" s="12">
        <f t="shared" si="2514"/>
        <v>0</v>
      </c>
      <c r="CN1045" s="12">
        <f t="shared" si="2514"/>
        <v>0</v>
      </c>
      <c r="CO1045" s="12">
        <f t="shared" si="2514"/>
        <v>0</v>
      </c>
      <c r="CP1045" s="12">
        <f t="shared" si="2514"/>
        <v>0</v>
      </c>
      <c r="CQ1045" s="12">
        <f t="shared" si="2514"/>
        <v>0</v>
      </c>
      <c r="CR1045" s="12">
        <f t="shared" si="2514"/>
        <v>0</v>
      </c>
      <c r="CS1045" s="12">
        <f t="shared" si="2514"/>
        <v>0</v>
      </c>
      <c r="CT1045" s="12">
        <f t="shared" si="2514"/>
        <v>0</v>
      </c>
      <c r="CU1045" s="12">
        <f t="shared" si="2514"/>
        <v>0</v>
      </c>
      <c r="CV1045" s="12">
        <f t="shared" si="2514"/>
        <v>0</v>
      </c>
      <c r="CW1045" s="12">
        <f t="shared" si="2514"/>
        <v>0</v>
      </c>
      <c r="CX1045" s="12">
        <f t="shared" si="2514"/>
        <v>0</v>
      </c>
      <c r="CY1045" s="12">
        <f t="shared" si="2514"/>
        <v>0</v>
      </c>
      <c r="CZ1045" s="12">
        <f t="shared" si="2514"/>
        <v>0</v>
      </c>
      <c r="DA1045" s="12">
        <f t="shared" si="2514"/>
        <v>0</v>
      </c>
      <c r="DB1045" s="12">
        <f t="shared" si="2514"/>
        <v>0</v>
      </c>
      <c r="DC1045" s="12">
        <f t="shared" si="2514"/>
        <v>0</v>
      </c>
      <c r="DD1045" s="12">
        <f t="shared" si="2514"/>
        <v>0</v>
      </c>
      <c r="DE1045" s="12">
        <f t="shared" si="2514"/>
        <v>0</v>
      </c>
      <c r="DF1045" s="12">
        <f t="shared" si="2514"/>
        <v>0</v>
      </c>
      <c r="DG1045" s="12">
        <f t="shared" si="2514"/>
        <v>0</v>
      </c>
      <c r="DH1045" s="12">
        <f t="shared" si="2514"/>
        <v>0</v>
      </c>
      <c r="DI1045" s="12">
        <f t="shared" si="2514"/>
        <v>0</v>
      </c>
      <c r="DJ1045" s="12">
        <f t="shared" si="2514"/>
        <v>0</v>
      </c>
      <c r="DK1045" s="12">
        <f t="shared" si="2514"/>
        <v>0</v>
      </c>
      <c r="DL1045" s="12">
        <f t="shared" si="2514"/>
        <v>0</v>
      </c>
      <c r="DM1045" s="12">
        <f t="shared" si="2514"/>
        <v>0</v>
      </c>
      <c r="DN1045" s="12">
        <f t="shared" si="2514"/>
        <v>0</v>
      </c>
      <c r="DO1045" s="12">
        <f t="shared" si="2514"/>
        <v>0</v>
      </c>
      <c r="DP1045" s="12">
        <f t="shared" si="2514"/>
        <v>0</v>
      </c>
      <c r="DQ1045" s="12">
        <f t="shared" si="2514"/>
        <v>0</v>
      </c>
      <c r="DR1045" s="12">
        <f t="shared" si="2514"/>
        <v>0</v>
      </c>
      <c r="DS1045" s="12">
        <f t="shared" si="2514"/>
        <v>0</v>
      </c>
      <c r="DT1045" s="12">
        <f t="shared" si="2514"/>
        <v>0</v>
      </c>
      <c r="DU1045" s="12">
        <f t="shared" si="2514"/>
        <v>0</v>
      </c>
      <c r="DV1045" s="12">
        <f t="shared" si="2514"/>
        <v>0</v>
      </c>
      <c r="DW1045" s="12">
        <f t="shared" si="2514"/>
        <v>0</v>
      </c>
      <c r="DX1045" s="12">
        <f t="shared" si="2514"/>
        <v>0</v>
      </c>
      <c r="DY1045" s="12">
        <f t="shared" si="2514"/>
        <v>0</v>
      </c>
      <c r="EB1045" s="116">
        <f t="shared" si="2507"/>
        <v>1044</v>
      </c>
      <c r="EC1045" s="2" t="str">
        <f t="shared" si="2515"/>
        <v>Phase 2</v>
      </c>
      <c r="ED1045" s="2" t="str">
        <f t="shared" si="2516"/>
        <v>75' Wide</v>
      </c>
      <c r="EE1045" s="33" t="str">
        <f>EE1059</f>
        <v>GAAP</v>
      </c>
      <c r="EF1045" s="2" t="str">
        <f>EF1059</f>
        <v>Master Infrastructure</v>
      </c>
    </row>
    <row r="1046" spans="2:136" x14ac:dyDescent="0.3">
      <c r="D1046" s="203"/>
      <c r="E1046" s="128"/>
      <c r="F1046" s="203"/>
      <c r="G1046" s="13"/>
      <c r="I1046" s="12"/>
      <c r="J1046" s="12"/>
      <c r="K1046" s="12"/>
      <c r="L1046" s="12"/>
      <c r="M1046" s="12"/>
      <c r="N1046" s="12"/>
      <c r="O1046" s="12"/>
      <c r="P1046" s="12"/>
      <c r="Q1046" s="12"/>
      <c r="R1046" s="12"/>
      <c r="S1046" s="12"/>
      <c r="T1046" s="12"/>
      <c r="U1046" s="12"/>
      <c r="V1046" s="12"/>
      <c r="W1046" s="12"/>
      <c r="X1046" s="12"/>
      <c r="Y1046" s="12"/>
      <c r="Z1046" s="12"/>
      <c r="AA1046" s="12"/>
      <c r="AB1046" s="12"/>
      <c r="AC1046" s="12"/>
      <c r="AD1046" s="12"/>
      <c r="AE1046" s="12"/>
      <c r="AF1046" s="12"/>
      <c r="AG1046" s="12"/>
      <c r="AH1046" s="12"/>
      <c r="AI1046" s="12"/>
      <c r="AJ1046" s="12"/>
      <c r="AK1046" s="12"/>
      <c r="AL1046" s="12"/>
      <c r="AM1046" s="12"/>
      <c r="AN1046" s="12"/>
      <c r="AO1046" s="12"/>
      <c r="AP1046" s="12"/>
      <c r="AQ1046" s="12"/>
      <c r="AR1046" s="12"/>
      <c r="AS1046" s="12"/>
      <c r="AT1046" s="12"/>
      <c r="AU1046" s="12"/>
      <c r="AV1046" s="12"/>
      <c r="AW1046" s="12"/>
      <c r="AX1046" s="12"/>
      <c r="AY1046" s="12"/>
      <c r="AZ1046" s="12"/>
      <c r="BA1046" s="12"/>
      <c r="BB1046" s="12"/>
      <c r="BC1046" s="12"/>
      <c r="BD1046" s="12"/>
      <c r="BE1046" s="12"/>
      <c r="BF1046" s="12"/>
      <c r="BG1046" s="12"/>
      <c r="BH1046" s="12"/>
      <c r="BI1046" s="12"/>
      <c r="BJ1046" s="12"/>
      <c r="BK1046" s="12"/>
      <c r="BL1046" s="12"/>
      <c r="BM1046" s="12"/>
      <c r="BN1046" s="12"/>
      <c r="BO1046" s="12"/>
      <c r="BP1046" s="12"/>
      <c r="BQ1046" s="12"/>
      <c r="BR1046" s="12"/>
      <c r="BS1046" s="12"/>
      <c r="BT1046" s="12"/>
      <c r="BU1046" s="12"/>
      <c r="BV1046" s="12"/>
      <c r="BW1046" s="12"/>
      <c r="BX1046" s="12"/>
      <c r="BY1046" s="12"/>
      <c r="BZ1046" s="12"/>
      <c r="CA1046" s="12"/>
      <c r="CB1046" s="12"/>
      <c r="CC1046" s="12"/>
      <c r="CD1046" s="12"/>
      <c r="CE1046" s="12"/>
      <c r="CF1046" s="12"/>
      <c r="CG1046" s="12"/>
      <c r="CH1046" s="12"/>
      <c r="CI1046" s="12"/>
      <c r="CJ1046" s="12"/>
      <c r="CK1046" s="12"/>
      <c r="CL1046" s="12"/>
      <c r="CM1046" s="12"/>
      <c r="CN1046" s="12"/>
      <c r="CO1046" s="12"/>
      <c r="CP1046" s="12"/>
      <c r="CQ1046" s="12"/>
      <c r="CR1046" s="12"/>
      <c r="CS1046" s="12"/>
      <c r="CT1046" s="12"/>
      <c r="CU1046" s="12"/>
      <c r="CV1046" s="12"/>
      <c r="CW1046" s="12"/>
      <c r="CX1046" s="12"/>
      <c r="CY1046" s="12"/>
      <c r="CZ1046" s="12"/>
      <c r="DA1046" s="12"/>
      <c r="DB1046" s="12"/>
      <c r="DC1046" s="12"/>
      <c r="DD1046" s="12"/>
      <c r="DE1046" s="12"/>
      <c r="DF1046" s="12"/>
      <c r="DG1046" s="12"/>
      <c r="DH1046" s="12"/>
      <c r="DI1046" s="12"/>
      <c r="DJ1046" s="12"/>
      <c r="DK1046" s="12"/>
      <c r="DL1046" s="12"/>
      <c r="DM1046" s="12"/>
      <c r="DN1046" s="12"/>
      <c r="DO1046" s="12"/>
      <c r="DP1046" s="12"/>
      <c r="DQ1046" s="12"/>
      <c r="DR1046" s="12"/>
      <c r="DS1046" s="12"/>
      <c r="DT1046" s="12"/>
      <c r="DU1046" s="12"/>
      <c r="DV1046" s="12"/>
      <c r="DW1046" s="12"/>
      <c r="DX1046" s="12"/>
      <c r="DY1046" s="12"/>
      <c r="EE1046" s="33"/>
    </row>
    <row r="1047" spans="2:136" x14ac:dyDescent="0.3">
      <c r="B1047" s="2" t="str">
        <f>Product!$J$2</f>
        <v>Phase 3</v>
      </c>
      <c r="C1047" s="2" t="str">
        <f>Product!$J$3</f>
        <v>50' Wide</v>
      </c>
      <c r="D1047" s="203">
        <f t="shared" ref="D1047:D1049" si="2517">G1023</f>
        <v>-160705.61579543614</v>
      </c>
      <c r="E1047" s="128">
        <f>SUMIFS(INDEX(Product!$B$2:$U$97, MATCH(E1037, Product!$B$2:$B$97, 0), ), Product!$B$2:$U$2, $B1047, Product!$B$3:$U$3, $C1047)</f>
        <v>30</v>
      </c>
      <c r="F1047" s="203">
        <f t="shared" ref="F1047:F1049" si="2518">D1047/E1047</f>
        <v>-5356.8538598478717</v>
      </c>
      <c r="G1047" s="11">
        <f>SUM(H1047:DZ1047)</f>
        <v>-160705.61579543614</v>
      </c>
      <c r="I1047" s="12">
        <f t="shared" si="2506"/>
        <v>0</v>
      </c>
      <c r="J1047" s="12">
        <f t="shared" ref="J1047:BU1049" si="2519">J171*$F1047</f>
        <v>0</v>
      </c>
      <c r="K1047" s="12">
        <f t="shared" si="2519"/>
        <v>0</v>
      </c>
      <c r="L1047" s="12">
        <f t="shared" si="2519"/>
        <v>0</v>
      </c>
      <c r="M1047" s="12">
        <f t="shared" si="2519"/>
        <v>0</v>
      </c>
      <c r="N1047" s="12">
        <f t="shared" si="2519"/>
        <v>0</v>
      </c>
      <c r="O1047" s="12">
        <f t="shared" si="2519"/>
        <v>0</v>
      </c>
      <c r="P1047" s="12">
        <f t="shared" si="2519"/>
        <v>0</v>
      </c>
      <c r="Q1047" s="12">
        <f t="shared" si="2519"/>
        <v>0</v>
      </c>
      <c r="R1047" s="12">
        <f t="shared" si="2519"/>
        <v>0</v>
      </c>
      <c r="S1047" s="12">
        <f t="shared" si="2519"/>
        <v>0</v>
      </c>
      <c r="T1047" s="12">
        <f t="shared" si="2519"/>
        <v>0</v>
      </c>
      <c r="U1047" s="12">
        <f t="shared" si="2519"/>
        <v>0</v>
      </c>
      <c r="V1047" s="12">
        <f t="shared" si="2519"/>
        <v>0</v>
      </c>
      <c r="W1047" s="12">
        <f t="shared" si="2519"/>
        <v>0</v>
      </c>
      <c r="X1047" s="12">
        <f t="shared" si="2519"/>
        <v>0</v>
      </c>
      <c r="Y1047" s="12">
        <f t="shared" si="2519"/>
        <v>0</v>
      </c>
      <c r="Z1047" s="12">
        <f t="shared" si="2519"/>
        <v>0</v>
      </c>
      <c r="AA1047" s="12">
        <f t="shared" si="2519"/>
        <v>0</v>
      </c>
      <c r="AB1047" s="12">
        <f t="shared" si="2519"/>
        <v>0</v>
      </c>
      <c r="AC1047" s="12">
        <f t="shared" si="2519"/>
        <v>0</v>
      </c>
      <c r="AD1047" s="12">
        <f t="shared" si="2519"/>
        <v>0</v>
      </c>
      <c r="AE1047" s="12">
        <f t="shared" si="2519"/>
        <v>0</v>
      </c>
      <c r="AF1047" s="12">
        <f t="shared" si="2519"/>
        <v>0</v>
      </c>
      <c r="AG1047" s="12">
        <f t="shared" si="2519"/>
        <v>0</v>
      </c>
      <c r="AH1047" s="12">
        <f t="shared" si="2519"/>
        <v>0</v>
      </c>
      <c r="AI1047" s="12">
        <f t="shared" si="2519"/>
        <v>0</v>
      </c>
      <c r="AJ1047" s="12">
        <f t="shared" si="2519"/>
        <v>0</v>
      </c>
      <c r="AK1047" s="12">
        <f t="shared" si="2519"/>
        <v>0</v>
      </c>
      <c r="AL1047" s="12">
        <f t="shared" si="2519"/>
        <v>0</v>
      </c>
      <c r="AM1047" s="12">
        <f t="shared" si="2519"/>
        <v>0</v>
      </c>
      <c r="AN1047" s="12">
        <f t="shared" si="2519"/>
        <v>0</v>
      </c>
      <c r="AO1047" s="12">
        <f t="shared" si="2519"/>
        <v>0</v>
      </c>
      <c r="AP1047" s="12">
        <f t="shared" si="2519"/>
        <v>0</v>
      </c>
      <c r="AQ1047" s="12">
        <f t="shared" si="2519"/>
        <v>0</v>
      </c>
      <c r="AR1047" s="12">
        <f t="shared" si="2519"/>
        <v>0</v>
      </c>
      <c r="AS1047" s="12">
        <f t="shared" si="2519"/>
        <v>0</v>
      </c>
      <c r="AT1047" s="12">
        <f t="shared" si="2519"/>
        <v>0</v>
      </c>
      <c r="AU1047" s="12">
        <f t="shared" si="2519"/>
        <v>-13392.134649619678</v>
      </c>
      <c r="AV1047" s="12">
        <f t="shared" si="2519"/>
        <v>-13392.134649619678</v>
      </c>
      <c r="AW1047" s="12">
        <f t="shared" si="2519"/>
        <v>-13392.134649619678</v>
      </c>
      <c r="AX1047" s="12">
        <f t="shared" si="2519"/>
        <v>-13392.134649619678</v>
      </c>
      <c r="AY1047" s="12">
        <f t="shared" si="2519"/>
        <v>-13392.134649619678</v>
      </c>
      <c r="AZ1047" s="12">
        <f t="shared" si="2519"/>
        <v>-13392.134649619678</v>
      </c>
      <c r="BA1047" s="12">
        <f t="shared" si="2519"/>
        <v>-13392.134649619678</v>
      </c>
      <c r="BB1047" s="12">
        <f t="shared" si="2519"/>
        <v>-13392.134649619678</v>
      </c>
      <c r="BC1047" s="12">
        <f t="shared" si="2519"/>
        <v>-13392.134649619678</v>
      </c>
      <c r="BD1047" s="12">
        <f t="shared" si="2519"/>
        <v>-13392.134649619678</v>
      </c>
      <c r="BE1047" s="12">
        <f t="shared" si="2519"/>
        <v>-13392.134649619678</v>
      </c>
      <c r="BF1047" s="12">
        <f t="shared" si="2519"/>
        <v>-13392.134649619678</v>
      </c>
      <c r="BG1047" s="12">
        <f t="shared" si="2519"/>
        <v>0</v>
      </c>
      <c r="BH1047" s="12">
        <f t="shared" si="2519"/>
        <v>0</v>
      </c>
      <c r="BI1047" s="12">
        <f t="shared" si="2519"/>
        <v>0</v>
      </c>
      <c r="BJ1047" s="12">
        <f t="shared" si="2519"/>
        <v>0</v>
      </c>
      <c r="BK1047" s="12">
        <f t="shared" si="2519"/>
        <v>0</v>
      </c>
      <c r="BL1047" s="12">
        <f t="shared" si="2519"/>
        <v>0</v>
      </c>
      <c r="BM1047" s="12">
        <f t="shared" si="2519"/>
        <v>0</v>
      </c>
      <c r="BN1047" s="12">
        <f t="shared" si="2519"/>
        <v>0</v>
      </c>
      <c r="BO1047" s="12">
        <f t="shared" si="2519"/>
        <v>0</v>
      </c>
      <c r="BP1047" s="12">
        <f t="shared" si="2519"/>
        <v>0</v>
      </c>
      <c r="BQ1047" s="12">
        <f t="shared" si="2519"/>
        <v>0</v>
      </c>
      <c r="BR1047" s="12">
        <f t="shared" si="2519"/>
        <v>0</v>
      </c>
      <c r="BS1047" s="12">
        <f t="shared" si="2519"/>
        <v>0</v>
      </c>
      <c r="BT1047" s="12">
        <f t="shared" si="2519"/>
        <v>0</v>
      </c>
      <c r="BU1047" s="12">
        <f t="shared" si="2519"/>
        <v>0</v>
      </c>
      <c r="BV1047" s="12">
        <f t="shared" ref="BV1047:DY1049" si="2520">BV171*$F1047</f>
        <v>0</v>
      </c>
      <c r="BW1047" s="12">
        <f t="shared" si="2520"/>
        <v>0</v>
      </c>
      <c r="BX1047" s="12">
        <f t="shared" si="2520"/>
        <v>0</v>
      </c>
      <c r="BY1047" s="12">
        <f t="shared" si="2520"/>
        <v>0</v>
      </c>
      <c r="BZ1047" s="12">
        <f t="shared" si="2520"/>
        <v>0</v>
      </c>
      <c r="CA1047" s="12">
        <f t="shared" si="2520"/>
        <v>0</v>
      </c>
      <c r="CB1047" s="12">
        <f t="shared" si="2520"/>
        <v>0</v>
      </c>
      <c r="CC1047" s="12">
        <f t="shared" si="2520"/>
        <v>0</v>
      </c>
      <c r="CD1047" s="12">
        <f t="shared" si="2520"/>
        <v>0</v>
      </c>
      <c r="CE1047" s="12">
        <f t="shared" si="2520"/>
        <v>0</v>
      </c>
      <c r="CF1047" s="12">
        <f t="shared" si="2520"/>
        <v>0</v>
      </c>
      <c r="CG1047" s="12">
        <f t="shared" si="2520"/>
        <v>0</v>
      </c>
      <c r="CH1047" s="12">
        <f t="shared" si="2520"/>
        <v>0</v>
      </c>
      <c r="CI1047" s="12">
        <f t="shared" si="2520"/>
        <v>0</v>
      </c>
      <c r="CJ1047" s="12">
        <f t="shared" si="2520"/>
        <v>0</v>
      </c>
      <c r="CK1047" s="12">
        <f t="shared" si="2520"/>
        <v>0</v>
      </c>
      <c r="CL1047" s="12">
        <f t="shared" si="2520"/>
        <v>0</v>
      </c>
      <c r="CM1047" s="12">
        <f t="shared" si="2520"/>
        <v>0</v>
      </c>
      <c r="CN1047" s="12">
        <f t="shared" si="2520"/>
        <v>0</v>
      </c>
      <c r="CO1047" s="12">
        <f t="shared" si="2520"/>
        <v>0</v>
      </c>
      <c r="CP1047" s="12">
        <f t="shared" si="2520"/>
        <v>0</v>
      </c>
      <c r="CQ1047" s="12">
        <f t="shared" si="2520"/>
        <v>0</v>
      </c>
      <c r="CR1047" s="12">
        <f t="shared" si="2520"/>
        <v>0</v>
      </c>
      <c r="CS1047" s="12">
        <f t="shared" si="2520"/>
        <v>0</v>
      </c>
      <c r="CT1047" s="12">
        <f t="shared" si="2520"/>
        <v>0</v>
      </c>
      <c r="CU1047" s="12">
        <f t="shared" si="2520"/>
        <v>0</v>
      </c>
      <c r="CV1047" s="12">
        <f t="shared" si="2520"/>
        <v>0</v>
      </c>
      <c r="CW1047" s="12">
        <f t="shared" si="2520"/>
        <v>0</v>
      </c>
      <c r="CX1047" s="12">
        <f t="shared" si="2520"/>
        <v>0</v>
      </c>
      <c r="CY1047" s="12">
        <f t="shared" si="2520"/>
        <v>0</v>
      </c>
      <c r="CZ1047" s="12">
        <f t="shared" si="2520"/>
        <v>0</v>
      </c>
      <c r="DA1047" s="12">
        <f t="shared" si="2520"/>
        <v>0</v>
      </c>
      <c r="DB1047" s="12">
        <f t="shared" si="2520"/>
        <v>0</v>
      </c>
      <c r="DC1047" s="12">
        <f t="shared" si="2520"/>
        <v>0</v>
      </c>
      <c r="DD1047" s="12">
        <f t="shared" si="2520"/>
        <v>0</v>
      </c>
      <c r="DE1047" s="12">
        <f t="shared" si="2520"/>
        <v>0</v>
      </c>
      <c r="DF1047" s="12">
        <f t="shared" si="2520"/>
        <v>0</v>
      </c>
      <c r="DG1047" s="12">
        <f t="shared" si="2520"/>
        <v>0</v>
      </c>
      <c r="DH1047" s="12">
        <f t="shared" si="2520"/>
        <v>0</v>
      </c>
      <c r="DI1047" s="12">
        <f t="shared" si="2520"/>
        <v>0</v>
      </c>
      <c r="DJ1047" s="12">
        <f t="shared" si="2520"/>
        <v>0</v>
      </c>
      <c r="DK1047" s="12">
        <f t="shared" si="2520"/>
        <v>0</v>
      </c>
      <c r="DL1047" s="12">
        <f t="shared" si="2520"/>
        <v>0</v>
      </c>
      <c r="DM1047" s="12">
        <f t="shared" si="2520"/>
        <v>0</v>
      </c>
      <c r="DN1047" s="12">
        <f t="shared" si="2520"/>
        <v>0</v>
      </c>
      <c r="DO1047" s="12">
        <f t="shared" si="2520"/>
        <v>0</v>
      </c>
      <c r="DP1047" s="12">
        <f t="shared" si="2520"/>
        <v>0</v>
      </c>
      <c r="DQ1047" s="12">
        <f t="shared" si="2520"/>
        <v>0</v>
      </c>
      <c r="DR1047" s="12">
        <f t="shared" si="2520"/>
        <v>0</v>
      </c>
      <c r="DS1047" s="12">
        <f t="shared" si="2520"/>
        <v>0</v>
      </c>
      <c r="DT1047" s="12">
        <f t="shared" si="2520"/>
        <v>0</v>
      </c>
      <c r="DU1047" s="12">
        <f t="shared" si="2520"/>
        <v>0</v>
      </c>
      <c r="DV1047" s="12">
        <f t="shared" si="2520"/>
        <v>0</v>
      </c>
      <c r="DW1047" s="12">
        <f t="shared" si="2520"/>
        <v>0</v>
      </c>
      <c r="DX1047" s="12">
        <f t="shared" si="2520"/>
        <v>0</v>
      </c>
      <c r="DY1047" s="12">
        <f t="shared" si="2520"/>
        <v>0</v>
      </c>
      <c r="EB1047" s="116">
        <f t="shared" si="2507"/>
        <v>1046</v>
      </c>
      <c r="EC1047" s="2" t="str">
        <f t="shared" ref="EC1047:EC1049" si="2521">B1047</f>
        <v>Phase 3</v>
      </c>
      <c r="ED1047" s="2" t="str">
        <f t="shared" ref="ED1047:ED1049" si="2522">C1047</f>
        <v>50' Wide</v>
      </c>
      <c r="EE1047" s="33" t="str">
        <f>EE1059</f>
        <v>GAAP</v>
      </c>
      <c r="EF1047" s="2" t="str">
        <f>EF1059</f>
        <v>Master Infrastructure</v>
      </c>
    </row>
    <row r="1048" spans="2:136" x14ac:dyDescent="0.3">
      <c r="B1048" s="2" t="str">
        <f>Product!$K$2</f>
        <v>Phase 3</v>
      </c>
      <c r="C1048" s="2" t="str">
        <f>Product!$K$3</f>
        <v>60' Wide</v>
      </c>
      <c r="D1048" s="203">
        <f t="shared" si="2517"/>
        <v>-190564.81631331932</v>
      </c>
      <c r="E1048" s="128">
        <f>SUMIFS(INDEX(Product!$B$2:$U$97, MATCH(E1037, Product!$B$2:$B$97, 0), ), Product!$B$2:$U$2, $B1048, Product!$B$3:$U$3, $C1048)</f>
        <v>30</v>
      </c>
      <c r="F1048" s="203">
        <f t="shared" si="2518"/>
        <v>-6352.1605437773105</v>
      </c>
      <c r="G1048" s="11">
        <f>SUM(H1048:DZ1048)</f>
        <v>-190564.81631331926</v>
      </c>
      <c r="I1048" s="12">
        <f t="shared" si="2506"/>
        <v>0</v>
      </c>
      <c r="J1048" s="12">
        <f t="shared" si="2519"/>
        <v>0</v>
      </c>
      <c r="K1048" s="12">
        <f t="shared" si="2519"/>
        <v>0</v>
      </c>
      <c r="L1048" s="12">
        <f t="shared" si="2519"/>
        <v>0</v>
      </c>
      <c r="M1048" s="12">
        <f t="shared" si="2519"/>
        <v>0</v>
      </c>
      <c r="N1048" s="12">
        <f t="shared" si="2519"/>
        <v>0</v>
      </c>
      <c r="O1048" s="12">
        <f t="shared" si="2519"/>
        <v>0</v>
      </c>
      <c r="P1048" s="12">
        <f t="shared" si="2519"/>
        <v>0</v>
      </c>
      <c r="Q1048" s="12">
        <f t="shared" si="2519"/>
        <v>0</v>
      </c>
      <c r="R1048" s="12">
        <f t="shared" si="2519"/>
        <v>0</v>
      </c>
      <c r="S1048" s="12">
        <f t="shared" si="2519"/>
        <v>0</v>
      </c>
      <c r="T1048" s="12">
        <f t="shared" si="2519"/>
        <v>0</v>
      </c>
      <c r="U1048" s="12">
        <f t="shared" si="2519"/>
        <v>0</v>
      </c>
      <c r="V1048" s="12">
        <f t="shared" si="2519"/>
        <v>0</v>
      </c>
      <c r="W1048" s="12">
        <f t="shared" si="2519"/>
        <v>0</v>
      </c>
      <c r="X1048" s="12">
        <f t="shared" si="2519"/>
        <v>0</v>
      </c>
      <c r="Y1048" s="12">
        <f t="shared" si="2519"/>
        <v>0</v>
      </c>
      <c r="Z1048" s="12">
        <f t="shared" si="2519"/>
        <v>0</v>
      </c>
      <c r="AA1048" s="12">
        <f t="shared" si="2519"/>
        <v>0</v>
      </c>
      <c r="AB1048" s="12">
        <f t="shared" si="2519"/>
        <v>0</v>
      </c>
      <c r="AC1048" s="12">
        <f t="shared" si="2519"/>
        <v>0</v>
      </c>
      <c r="AD1048" s="12">
        <f t="shared" si="2519"/>
        <v>0</v>
      </c>
      <c r="AE1048" s="12">
        <f t="shared" si="2519"/>
        <v>0</v>
      </c>
      <c r="AF1048" s="12">
        <f t="shared" si="2519"/>
        <v>0</v>
      </c>
      <c r="AG1048" s="12">
        <f t="shared" si="2519"/>
        <v>0</v>
      </c>
      <c r="AH1048" s="12">
        <f t="shared" si="2519"/>
        <v>0</v>
      </c>
      <c r="AI1048" s="12">
        <f t="shared" si="2519"/>
        <v>0</v>
      </c>
      <c r="AJ1048" s="12">
        <f t="shared" si="2519"/>
        <v>0</v>
      </c>
      <c r="AK1048" s="12">
        <f t="shared" si="2519"/>
        <v>0</v>
      </c>
      <c r="AL1048" s="12">
        <f t="shared" si="2519"/>
        <v>0</v>
      </c>
      <c r="AM1048" s="12">
        <f t="shared" si="2519"/>
        <v>0</v>
      </c>
      <c r="AN1048" s="12">
        <f t="shared" si="2519"/>
        <v>0</v>
      </c>
      <c r="AO1048" s="12">
        <f t="shared" si="2519"/>
        <v>0</v>
      </c>
      <c r="AP1048" s="12">
        <f t="shared" si="2519"/>
        <v>0</v>
      </c>
      <c r="AQ1048" s="12">
        <f t="shared" si="2519"/>
        <v>0</v>
      </c>
      <c r="AR1048" s="12">
        <f t="shared" si="2519"/>
        <v>0</v>
      </c>
      <c r="AS1048" s="12">
        <f t="shared" si="2519"/>
        <v>0</v>
      </c>
      <c r="AT1048" s="12">
        <f t="shared" si="2519"/>
        <v>0</v>
      </c>
      <c r="AU1048" s="12">
        <f t="shared" si="2519"/>
        <v>-15880.401359443276</v>
      </c>
      <c r="AV1048" s="12">
        <f t="shared" si="2519"/>
        <v>-15880.401359443276</v>
      </c>
      <c r="AW1048" s="12">
        <f t="shared" si="2519"/>
        <v>-15880.401359443276</v>
      </c>
      <c r="AX1048" s="12">
        <f t="shared" si="2519"/>
        <v>-15880.401359443276</v>
      </c>
      <c r="AY1048" s="12">
        <f t="shared" si="2519"/>
        <v>-15880.401359443276</v>
      </c>
      <c r="AZ1048" s="12">
        <f t="shared" si="2519"/>
        <v>-15880.401359443276</v>
      </c>
      <c r="BA1048" s="12">
        <f t="shared" si="2519"/>
        <v>-15880.401359443276</v>
      </c>
      <c r="BB1048" s="12">
        <f t="shared" si="2519"/>
        <v>-15880.401359443276</v>
      </c>
      <c r="BC1048" s="12">
        <f t="shared" si="2519"/>
        <v>-15880.401359443276</v>
      </c>
      <c r="BD1048" s="12">
        <f t="shared" si="2519"/>
        <v>-15880.401359443276</v>
      </c>
      <c r="BE1048" s="12">
        <f t="shared" si="2519"/>
        <v>-15880.401359443276</v>
      </c>
      <c r="BF1048" s="12">
        <f t="shared" si="2519"/>
        <v>-15880.401359443276</v>
      </c>
      <c r="BG1048" s="12">
        <f t="shared" si="2519"/>
        <v>0</v>
      </c>
      <c r="BH1048" s="12">
        <f t="shared" si="2519"/>
        <v>0</v>
      </c>
      <c r="BI1048" s="12">
        <f t="shared" si="2519"/>
        <v>0</v>
      </c>
      <c r="BJ1048" s="12">
        <f t="shared" si="2519"/>
        <v>0</v>
      </c>
      <c r="BK1048" s="12">
        <f t="shared" si="2519"/>
        <v>0</v>
      </c>
      <c r="BL1048" s="12">
        <f t="shared" si="2519"/>
        <v>0</v>
      </c>
      <c r="BM1048" s="12">
        <f t="shared" si="2519"/>
        <v>0</v>
      </c>
      <c r="BN1048" s="12">
        <f t="shared" si="2519"/>
        <v>0</v>
      </c>
      <c r="BO1048" s="12">
        <f t="shared" si="2519"/>
        <v>0</v>
      </c>
      <c r="BP1048" s="12">
        <f t="shared" si="2519"/>
        <v>0</v>
      </c>
      <c r="BQ1048" s="12">
        <f t="shared" si="2519"/>
        <v>0</v>
      </c>
      <c r="BR1048" s="12">
        <f t="shared" si="2519"/>
        <v>0</v>
      </c>
      <c r="BS1048" s="12">
        <f t="shared" si="2519"/>
        <v>0</v>
      </c>
      <c r="BT1048" s="12">
        <f t="shared" si="2519"/>
        <v>0</v>
      </c>
      <c r="BU1048" s="12">
        <f t="shared" si="2519"/>
        <v>0</v>
      </c>
      <c r="BV1048" s="12">
        <f t="shared" si="2520"/>
        <v>0</v>
      </c>
      <c r="BW1048" s="12">
        <f t="shared" si="2520"/>
        <v>0</v>
      </c>
      <c r="BX1048" s="12">
        <f t="shared" si="2520"/>
        <v>0</v>
      </c>
      <c r="BY1048" s="12">
        <f t="shared" si="2520"/>
        <v>0</v>
      </c>
      <c r="BZ1048" s="12">
        <f t="shared" si="2520"/>
        <v>0</v>
      </c>
      <c r="CA1048" s="12">
        <f t="shared" si="2520"/>
        <v>0</v>
      </c>
      <c r="CB1048" s="12">
        <f t="shared" si="2520"/>
        <v>0</v>
      </c>
      <c r="CC1048" s="12">
        <f t="shared" si="2520"/>
        <v>0</v>
      </c>
      <c r="CD1048" s="12">
        <f t="shared" si="2520"/>
        <v>0</v>
      </c>
      <c r="CE1048" s="12">
        <f t="shared" si="2520"/>
        <v>0</v>
      </c>
      <c r="CF1048" s="12">
        <f t="shared" si="2520"/>
        <v>0</v>
      </c>
      <c r="CG1048" s="12">
        <f t="shared" si="2520"/>
        <v>0</v>
      </c>
      <c r="CH1048" s="12">
        <f t="shared" si="2520"/>
        <v>0</v>
      </c>
      <c r="CI1048" s="12">
        <f t="shared" si="2520"/>
        <v>0</v>
      </c>
      <c r="CJ1048" s="12">
        <f t="shared" si="2520"/>
        <v>0</v>
      </c>
      <c r="CK1048" s="12">
        <f t="shared" si="2520"/>
        <v>0</v>
      </c>
      <c r="CL1048" s="12">
        <f t="shared" si="2520"/>
        <v>0</v>
      </c>
      <c r="CM1048" s="12">
        <f t="shared" si="2520"/>
        <v>0</v>
      </c>
      <c r="CN1048" s="12">
        <f t="shared" si="2520"/>
        <v>0</v>
      </c>
      <c r="CO1048" s="12">
        <f t="shared" si="2520"/>
        <v>0</v>
      </c>
      <c r="CP1048" s="12">
        <f t="shared" si="2520"/>
        <v>0</v>
      </c>
      <c r="CQ1048" s="12">
        <f t="shared" si="2520"/>
        <v>0</v>
      </c>
      <c r="CR1048" s="12">
        <f t="shared" si="2520"/>
        <v>0</v>
      </c>
      <c r="CS1048" s="12">
        <f t="shared" si="2520"/>
        <v>0</v>
      </c>
      <c r="CT1048" s="12">
        <f t="shared" si="2520"/>
        <v>0</v>
      </c>
      <c r="CU1048" s="12">
        <f t="shared" si="2520"/>
        <v>0</v>
      </c>
      <c r="CV1048" s="12">
        <f t="shared" si="2520"/>
        <v>0</v>
      </c>
      <c r="CW1048" s="12">
        <f t="shared" si="2520"/>
        <v>0</v>
      </c>
      <c r="CX1048" s="12">
        <f t="shared" si="2520"/>
        <v>0</v>
      </c>
      <c r="CY1048" s="12">
        <f t="shared" si="2520"/>
        <v>0</v>
      </c>
      <c r="CZ1048" s="12">
        <f t="shared" si="2520"/>
        <v>0</v>
      </c>
      <c r="DA1048" s="12">
        <f t="shared" si="2520"/>
        <v>0</v>
      </c>
      <c r="DB1048" s="12">
        <f t="shared" si="2520"/>
        <v>0</v>
      </c>
      <c r="DC1048" s="12">
        <f t="shared" si="2520"/>
        <v>0</v>
      </c>
      <c r="DD1048" s="12">
        <f t="shared" si="2520"/>
        <v>0</v>
      </c>
      <c r="DE1048" s="12">
        <f t="shared" si="2520"/>
        <v>0</v>
      </c>
      <c r="DF1048" s="12">
        <f t="shared" si="2520"/>
        <v>0</v>
      </c>
      <c r="DG1048" s="12">
        <f t="shared" si="2520"/>
        <v>0</v>
      </c>
      <c r="DH1048" s="12">
        <f t="shared" si="2520"/>
        <v>0</v>
      </c>
      <c r="DI1048" s="12">
        <f t="shared" si="2520"/>
        <v>0</v>
      </c>
      <c r="DJ1048" s="12">
        <f t="shared" si="2520"/>
        <v>0</v>
      </c>
      <c r="DK1048" s="12">
        <f t="shared" si="2520"/>
        <v>0</v>
      </c>
      <c r="DL1048" s="12">
        <f t="shared" si="2520"/>
        <v>0</v>
      </c>
      <c r="DM1048" s="12">
        <f t="shared" si="2520"/>
        <v>0</v>
      </c>
      <c r="DN1048" s="12">
        <f t="shared" si="2520"/>
        <v>0</v>
      </c>
      <c r="DO1048" s="12">
        <f t="shared" si="2520"/>
        <v>0</v>
      </c>
      <c r="DP1048" s="12">
        <f t="shared" si="2520"/>
        <v>0</v>
      </c>
      <c r="DQ1048" s="12">
        <f t="shared" si="2520"/>
        <v>0</v>
      </c>
      <c r="DR1048" s="12">
        <f t="shared" si="2520"/>
        <v>0</v>
      </c>
      <c r="DS1048" s="12">
        <f t="shared" si="2520"/>
        <v>0</v>
      </c>
      <c r="DT1048" s="12">
        <f t="shared" si="2520"/>
        <v>0</v>
      </c>
      <c r="DU1048" s="12">
        <f t="shared" si="2520"/>
        <v>0</v>
      </c>
      <c r="DV1048" s="12">
        <f t="shared" si="2520"/>
        <v>0</v>
      </c>
      <c r="DW1048" s="12">
        <f t="shared" si="2520"/>
        <v>0</v>
      </c>
      <c r="DX1048" s="12">
        <f t="shared" si="2520"/>
        <v>0</v>
      </c>
      <c r="DY1048" s="12">
        <f t="shared" si="2520"/>
        <v>0</v>
      </c>
      <c r="EB1048" s="116">
        <f t="shared" si="2507"/>
        <v>1047</v>
      </c>
      <c r="EC1048" s="2" t="str">
        <f t="shared" si="2521"/>
        <v>Phase 3</v>
      </c>
      <c r="ED1048" s="2" t="str">
        <f t="shared" si="2522"/>
        <v>60' Wide</v>
      </c>
      <c r="EE1048" s="33" t="str">
        <f>EE1059</f>
        <v>GAAP</v>
      </c>
      <c r="EF1048" s="2" t="str">
        <f>EF1059</f>
        <v>Master Infrastructure</v>
      </c>
    </row>
    <row r="1049" spans="2:136" x14ac:dyDescent="0.3">
      <c r="B1049" s="2" t="str">
        <f>Product!$L$2</f>
        <v>Phase 3</v>
      </c>
      <c r="C1049" s="2" t="str">
        <f>Product!$L$3</f>
        <v>75' Wide</v>
      </c>
      <c r="D1049" s="203">
        <f t="shared" si="2517"/>
        <v>-148729.56789124451</v>
      </c>
      <c r="E1049" s="128">
        <f>SUMIFS(INDEX(Product!$B$2:$U$97, MATCH(E1037, Product!$B$2:$B$97, 0), ), Product!$B$2:$U$2, $B1049, Product!$B$3:$U$3, $C1049)</f>
        <v>20</v>
      </c>
      <c r="F1049" s="203">
        <f t="shared" si="2518"/>
        <v>-7436.4783945622257</v>
      </c>
      <c r="G1049" s="11">
        <f>SUM(H1049:DZ1049)</f>
        <v>-148729.56789124449</v>
      </c>
      <c r="I1049" s="12">
        <f t="shared" si="2506"/>
        <v>0</v>
      </c>
      <c r="J1049" s="12">
        <f t="shared" si="2519"/>
        <v>0</v>
      </c>
      <c r="K1049" s="12">
        <f t="shared" si="2519"/>
        <v>0</v>
      </c>
      <c r="L1049" s="12">
        <f t="shared" si="2519"/>
        <v>0</v>
      </c>
      <c r="M1049" s="12">
        <f t="shared" si="2519"/>
        <v>0</v>
      </c>
      <c r="N1049" s="12">
        <f t="shared" si="2519"/>
        <v>0</v>
      </c>
      <c r="O1049" s="12">
        <f t="shared" si="2519"/>
        <v>0</v>
      </c>
      <c r="P1049" s="12">
        <f t="shared" si="2519"/>
        <v>0</v>
      </c>
      <c r="Q1049" s="12">
        <f t="shared" si="2519"/>
        <v>0</v>
      </c>
      <c r="R1049" s="12">
        <f t="shared" si="2519"/>
        <v>0</v>
      </c>
      <c r="S1049" s="12">
        <f t="shared" si="2519"/>
        <v>0</v>
      </c>
      <c r="T1049" s="12">
        <f t="shared" si="2519"/>
        <v>0</v>
      </c>
      <c r="U1049" s="12">
        <f t="shared" si="2519"/>
        <v>0</v>
      </c>
      <c r="V1049" s="12">
        <f t="shared" si="2519"/>
        <v>0</v>
      </c>
      <c r="W1049" s="12">
        <f t="shared" si="2519"/>
        <v>0</v>
      </c>
      <c r="X1049" s="12">
        <f t="shared" si="2519"/>
        <v>0</v>
      </c>
      <c r="Y1049" s="12">
        <f t="shared" si="2519"/>
        <v>0</v>
      </c>
      <c r="Z1049" s="12">
        <f t="shared" si="2519"/>
        <v>0</v>
      </c>
      <c r="AA1049" s="12">
        <f t="shared" si="2519"/>
        <v>0</v>
      </c>
      <c r="AB1049" s="12">
        <f t="shared" si="2519"/>
        <v>0</v>
      </c>
      <c r="AC1049" s="12">
        <f t="shared" si="2519"/>
        <v>0</v>
      </c>
      <c r="AD1049" s="12">
        <f t="shared" si="2519"/>
        <v>0</v>
      </c>
      <c r="AE1049" s="12">
        <f t="shared" si="2519"/>
        <v>0</v>
      </c>
      <c r="AF1049" s="12">
        <f t="shared" si="2519"/>
        <v>0</v>
      </c>
      <c r="AG1049" s="12">
        <f t="shared" si="2519"/>
        <v>0</v>
      </c>
      <c r="AH1049" s="12">
        <f t="shared" si="2519"/>
        <v>0</v>
      </c>
      <c r="AI1049" s="12">
        <f t="shared" si="2519"/>
        <v>0</v>
      </c>
      <c r="AJ1049" s="12">
        <f t="shared" si="2519"/>
        <v>0</v>
      </c>
      <c r="AK1049" s="12">
        <f t="shared" si="2519"/>
        <v>0</v>
      </c>
      <c r="AL1049" s="12">
        <f t="shared" si="2519"/>
        <v>0</v>
      </c>
      <c r="AM1049" s="12">
        <f t="shared" si="2519"/>
        <v>0</v>
      </c>
      <c r="AN1049" s="12">
        <f t="shared" si="2519"/>
        <v>0</v>
      </c>
      <c r="AO1049" s="12">
        <f t="shared" si="2519"/>
        <v>0</v>
      </c>
      <c r="AP1049" s="12">
        <f t="shared" si="2519"/>
        <v>0</v>
      </c>
      <c r="AQ1049" s="12">
        <f t="shared" si="2519"/>
        <v>0</v>
      </c>
      <c r="AR1049" s="12">
        <f t="shared" si="2519"/>
        <v>0</v>
      </c>
      <c r="AS1049" s="12">
        <f t="shared" si="2519"/>
        <v>0</v>
      </c>
      <c r="AT1049" s="12">
        <f t="shared" si="2519"/>
        <v>0</v>
      </c>
      <c r="AU1049" s="12">
        <f t="shared" si="2519"/>
        <v>-12394.13065760371</v>
      </c>
      <c r="AV1049" s="12">
        <f t="shared" si="2519"/>
        <v>-12394.13065760371</v>
      </c>
      <c r="AW1049" s="12">
        <f t="shared" si="2519"/>
        <v>-12394.13065760371</v>
      </c>
      <c r="AX1049" s="12">
        <f t="shared" si="2519"/>
        <v>-12394.13065760371</v>
      </c>
      <c r="AY1049" s="12">
        <f t="shared" si="2519"/>
        <v>-12394.13065760371</v>
      </c>
      <c r="AZ1049" s="12">
        <f t="shared" si="2519"/>
        <v>-12394.13065760371</v>
      </c>
      <c r="BA1049" s="12">
        <f t="shared" si="2519"/>
        <v>-12394.13065760371</v>
      </c>
      <c r="BB1049" s="12">
        <f t="shared" si="2519"/>
        <v>-12394.13065760371</v>
      </c>
      <c r="BC1049" s="12">
        <f t="shared" si="2519"/>
        <v>-12394.13065760371</v>
      </c>
      <c r="BD1049" s="12">
        <f t="shared" si="2519"/>
        <v>-12394.13065760371</v>
      </c>
      <c r="BE1049" s="12">
        <f t="shared" si="2519"/>
        <v>-12394.13065760371</v>
      </c>
      <c r="BF1049" s="12">
        <f t="shared" si="2519"/>
        <v>-12394.13065760371</v>
      </c>
      <c r="BG1049" s="12">
        <f t="shared" si="2519"/>
        <v>0</v>
      </c>
      <c r="BH1049" s="12">
        <f t="shared" si="2519"/>
        <v>0</v>
      </c>
      <c r="BI1049" s="12">
        <f t="shared" si="2519"/>
        <v>0</v>
      </c>
      <c r="BJ1049" s="12">
        <f t="shared" si="2519"/>
        <v>0</v>
      </c>
      <c r="BK1049" s="12">
        <f t="shared" si="2519"/>
        <v>0</v>
      </c>
      <c r="BL1049" s="12">
        <f t="shared" si="2519"/>
        <v>0</v>
      </c>
      <c r="BM1049" s="12">
        <f t="shared" si="2519"/>
        <v>0</v>
      </c>
      <c r="BN1049" s="12">
        <f t="shared" si="2519"/>
        <v>0</v>
      </c>
      <c r="BO1049" s="12">
        <f t="shared" si="2519"/>
        <v>0</v>
      </c>
      <c r="BP1049" s="12">
        <f t="shared" si="2519"/>
        <v>0</v>
      </c>
      <c r="BQ1049" s="12">
        <f t="shared" si="2519"/>
        <v>0</v>
      </c>
      <c r="BR1049" s="12">
        <f t="shared" si="2519"/>
        <v>0</v>
      </c>
      <c r="BS1049" s="12">
        <f t="shared" si="2519"/>
        <v>0</v>
      </c>
      <c r="BT1049" s="12">
        <f t="shared" si="2519"/>
        <v>0</v>
      </c>
      <c r="BU1049" s="12">
        <f t="shared" si="2519"/>
        <v>0</v>
      </c>
      <c r="BV1049" s="12">
        <f t="shared" si="2520"/>
        <v>0</v>
      </c>
      <c r="BW1049" s="12">
        <f t="shared" si="2520"/>
        <v>0</v>
      </c>
      <c r="BX1049" s="12">
        <f t="shared" si="2520"/>
        <v>0</v>
      </c>
      <c r="BY1049" s="12">
        <f t="shared" si="2520"/>
        <v>0</v>
      </c>
      <c r="BZ1049" s="12">
        <f t="shared" si="2520"/>
        <v>0</v>
      </c>
      <c r="CA1049" s="12">
        <f t="shared" si="2520"/>
        <v>0</v>
      </c>
      <c r="CB1049" s="12">
        <f t="shared" si="2520"/>
        <v>0</v>
      </c>
      <c r="CC1049" s="12">
        <f t="shared" si="2520"/>
        <v>0</v>
      </c>
      <c r="CD1049" s="12">
        <f t="shared" si="2520"/>
        <v>0</v>
      </c>
      <c r="CE1049" s="12">
        <f t="shared" si="2520"/>
        <v>0</v>
      </c>
      <c r="CF1049" s="12">
        <f t="shared" si="2520"/>
        <v>0</v>
      </c>
      <c r="CG1049" s="12">
        <f t="shared" si="2520"/>
        <v>0</v>
      </c>
      <c r="CH1049" s="12">
        <f t="shared" si="2520"/>
        <v>0</v>
      </c>
      <c r="CI1049" s="12">
        <f t="shared" si="2520"/>
        <v>0</v>
      </c>
      <c r="CJ1049" s="12">
        <f t="shared" si="2520"/>
        <v>0</v>
      </c>
      <c r="CK1049" s="12">
        <f t="shared" si="2520"/>
        <v>0</v>
      </c>
      <c r="CL1049" s="12">
        <f t="shared" si="2520"/>
        <v>0</v>
      </c>
      <c r="CM1049" s="12">
        <f t="shared" si="2520"/>
        <v>0</v>
      </c>
      <c r="CN1049" s="12">
        <f t="shared" si="2520"/>
        <v>0</v>
      </c>
      <c r="CO1049" s="12">
        <f t="shared" si="2520"/>
        <v>0</v>
      </c>
      <c r="CP1049" s="12">
        <f t="shared" si="2520"/>
        <v>0</v>
      </c>
      <c r="CQ1049" s="12">
        <f t="shared" si="2520"/>
        <v>0</v>
      </c>
      <c r="CR1049" s="12">
        <f t="shared" si="2520"/>
        <v>0</v>
      </c>
      <c r="CS1049" s="12">
        <f t="shared" si="2520"/>
        <v>0</v>
      </c>
      <c r="CT1049" s="12">
        <f t="shared" si="2520"/>
        <v>0</v>
      </c>
      <c r="CU1049" s="12">
        <f t="shared" si="2520"/>
        <v>0</v>
      </c>
      <c r="CV1049" s="12">
        <f t="shared" si="2520"/>
        <v>0</v>
      </c>
      <c r="CW1049" s="12">
        <f t="shared" si="2520"/>
        <v>0</v>
      </c>
      <c r="CX1049" s="12">
        <f t="shared" si="2520"/>
        <v>0</v>
      </c>
      <c r="CY1049" s="12">
        <f t="shared" si="2520"/>
        <v>0</v>
      </c>
      <c r="CZ1049" s="12">
        <f t="shared" si="2520"/>
        <v>0</v>
      </c>
      <c r="DA1049" s="12">
        <f t="shared" si="2520"/>
        <v>0</v>
      </c>
      <c r="DB1049" s="12">
        <f t="shared" si="2520"/>
        <v>0</v>
      </c>
      <c r="DC1049" s="12">
        <f t="shared" si="2520"/>
        <v>0</v>
      </c>
      <c r="DD1049" s="12">
        <f t="shared" si="2520"/>
        <v>0</v>
      </c>
      <c r="DE1049" s="12">
        <f t="shared" si="2520"/>
        <v>0</v>
      </c>
      <c r="DF1049" s="12">
        <f t="shared" si="2520"/>
        <v>0</v>
      </c>
      <c r="DG1049" s="12">
        <f t="shared" si="2520"/>
        <v>0</v>
      </c>
      <c r="DH1049" s="12">
        <f t="shared" si="2520"/>
        <v>0</v>
      </c>
      <c r="DI1049" s="12">
        <f t="shared" si="2520"/>
        <v>0</v>
      </c>
      <c r="DJ1049" s="12">
        <f t="shared" si="2520"/>
        <v>0</v>
      </c>
      <c r="DK1049" s="12">
        <f t="shared" si="2520"/>
        <v>0</v>
      </c>
      <c r="DL1049" s="12">
        <f t="shared" si="2520"/>
        <v>0</v>
      </c>
      <c r="DM1049" s="12">
        <f t="shared" si="2520"/>
        <v>0</v>
      </c>
      <c r="DN1049" s="12">
        <f t="shared" si="2520"/>
        <v>0</v>
      </c>
      <c r="DO1049" s="12">
        <f t="shared" si="2520"/>
        <v>0</v>
      </c>
      <c r="DP1049" s="12">
        <f t="shared" si="2520"/>
        <v>0</v>
      </c>
      <c r="DQ1049" s="12">
        <f t="shared" si="2520"/>
        <v>0</v>
      </c>
      <c r="DR1049" s="12">
        <f t="shared" si="2520"/>
        <v>0</v>
      </c>
      <c r="DS1049" s="12">
        <f t="shared" si="2520"/>
        <v>0</v>
      </c>
      <c r="DT1049" s="12">
        <f t="shared" si="2520"/>
        <v>0</v>
      </c>
      <c r="DU1049" s="12">
        <f t="shared" si="2520"/>
        <v>0</v>
      </c>
      <c r="DV1049" s="12">
        <f t="shared" si="2520"/>
        <v>0</v>
      </c>
      <c r="DW1049" s="12">
        <f t="shared" si="2520"/>
        <v>0</v>
      </c>
      <c r="DX1049" s="12">
        <f t="shared" si="2520"/>
        <v>0</v>
      </c>
      <c r="DY1049" s="12">
        <f t="shared" si="2520"/>
        <v>0</v>
      </c>
      <c r="EB1049" s="116">
        <f t="shared" si="2507"/>
        <v>1048</v>
      </c>
      <c r="EC1049" s="2" t="str">
        <f t="shared" si="2521"/>
        <v>Phase 3</v>
      </c>
      <c r="ED1049" s="2" t="str">
        <f t="shared" si="2522"/>
        <v>75' Wide</v>
      </c>
      <c r="EE1049" s="33" t="str">
        <f>EE1059</f>
        <v>GAAP</v>
      </c>
      <c r="EF1049" s="2" t="str">
        <f>EF1059</f>
        <v>Master Infrastructure</v>
      </c>
    </row>
    <row r="1050" spans="2:136" x14ac:dyDescent="0.3">
      <c r="D1050" s="203"/>
      <c r="E1050" s="128"/>
      <c r="F1050" s="203"/>
      <c r="G1050" s="13"/>
      <c r="I1050" s="12"/>
      <c r="J1050" s="12"/>
      <c r="K1050" s="12"/>
      <c r="L1050" s="12"/>
      <c r="M1050" s="12"/>
      <c r="N1050" s="12"/>
      <c r="O1050" s="12"/>
      <c r="P1050" s="12"/>
      <c r="Q1050" s="12"/>
      <c r="R1050" s="12"/>
      <c r="S1050" s="12"/>
      <c r="T1050" s="12"/>
      <c r="U1050" s="12"/>
      <c r="V1050" s="12"/>
      <c r="W1050" s="12"/>
      <c r="X1050" s="12"/>
      <c r="Y1050" s="12"/>
      <c r="Z1050" s="12"/>
      <c r="AA1050" s="12"/>
      <c r="AB1050" s="12"/>
      <c r="AC1050" s="12"/>
      <c r="AD1050" s="12"/>
      <c r="AE1050" s="12"/>
      <c r="AF1050" s="12"/>
      <c r="AG1050" s="12"/>
      <c r="AH1050" s="12"/>
      <c r="AI1050" s="12"/>
      <c r="AJ1050" s="12"/>
      <c r="AK1050" s="12"/>
      <c r="AL1050" s="12"/>
      <c r="AM1050" s="12"/>
      <c r="AN1050" s="12"/>
      <c r="AO1050" s="12"/>
      <c r="AP1050" s="12"/>
      <c r="AQ1050" s="12"/>
      <c r="AR1050" s="12"/>
      <c r="AS1050" s="12"/>
      <c r="AT1050" s="12"/>
      <c r="AU1050" s="12"/>
      <c r="AV1050" s="12"/>
      <c r="AW1050" s="12"/>
      <c r="AX1050" s="12"/>
      <c r="AY1050" s="12"/>
      <c r="AZ1050" s="12"/>
      <c r="BA1050" s="12"/>
      <c r="BB1050" s="12"/>
      <c r="BC1050" s="12"/>
      <c r="BD1050" s="12"/>
      <c r="BE1050" s="12"/>
      <c r="BF1050" s="12"/>
      <c r="BG1050" s="12"/>
      <c r="BH1050" s="12"/>
      <c r="BI1050" s="12"/>
      <c r="BJ1050" s="12"/>
      <c r="BK1050" s="12"/>
      <c r="BL1050" s="12"/>
      <c r="BM1050" s="12"/>
      <c r="BN1050" s="12"/>
      <c r="BO1050" s="12"/>
      <c r="BP1050" s="12"/>
      <c r="BQ1050" s="12"/>
      <c r="BR1050" s="12"/>
      <c r="BS1050" s="12"/>
      <c r="BT1050" s="12"/>
      <c r="BU1050" s="12"/>
      <c r="BV1050" s="12"/>
      <c r="BW1050" s="12"/>
      <c r="BX1050" s="12"/>
      <c r="BY1050" s="12"/>
      <c r="BZ1050" s="12"/>
      <c r="CA1050" s="12"/>
      <c r="CB1050" s="12"/>
      <c r="CC1050" s="12"/>
      <c r="CD1050" s="12"/>
      <c r="CE1050" s="12"/>
      <c r="CF1050" s="12"/>
      <c r="CG1050" s="12"/>
      <c r="CH1050" s="12"/>
      <c r="CI1050" s="12"/>
      <c r="CJ1050" s="12"/>
      <c r="CK1050" s="12"/>
      <c r="CL1050" s="12"/>
      <c r="CM1050" s="12"/>
      <c r="CN1050" s="12"/>
      <c r="CO1050" s="12"/>
      <c r="CP1050" s="12"/>
      <c r="CQ1050" s="12"/>
      <c r="CR1050" s="12"/>
      <c r="CS1050" s="12"/>
      <c r="CT1050" s="12"/>
      <c r="CU1050" s="12"/>
      <c r="CV1050" s="12"/>
      <c r="CW1050" s="12"/>
      <c r="CX1050" s="12"/>
      <c r="CY1050" s="12"/>
      <c r="CZ1050" s="12"/>
      <c r="DA1050" s="12"/>
      <c r="DB1050" s="12"/>
      <c r="DC1050" s="12"/>
      <c r="DD1050" s="12"/>
      <c r="DE1050" s="12"/>
      <c r="DF1050" s="12"/>
      <c r="DG1050" s="12"/>
      <c r="DH1050" s="12"/>
      <c r="DI1050" s="12"/>
      <c r="DJ1050" s="12"/>
      <c r="DK1050" s="12"/>
      <c r="DL1050" s="12"/>
      <c r="DM1050" s="12"/>
      <c r="DN1050" s="12"/>
      <c r="DO1050" s="12"/>
      <c r="DP1050" s="12"/>
      <c r="DQ1050" s="12"/>
      <c r="DR1050" s="12"/>
      <c r="DS1050" s="12"/>
      <c r="DT1050" s="12"/>
      <c r="DU1050" s="12"/>
      <c r="DV1050" s="12"/>
      <c r="DW1050" s="12"/>
      <c r="DX1050" s="12"/>
      <c r="DY1050" s="12"/>
      <c r="EE1050" s="33"/>
    </row>
    <row r="1051" spans="2:136" x14ac:dyDescent="0.3">
      <c r="B1051" s="2" t="str">
        <f>Product!$M$2</f>
        <v>Phase 4</v>
      </c>
      <c r="C1051" s="2" t="str">
        <f>Product!$M$3</f>
        <v>50' Wide</v>
      </c>
      <c r="D1051" s="203">
        <f t="shared" ref="D1051:D1053" si="2523">G1027</f>
        <v>-160705.61579543614</v>
      </c>
      <c r="E1051" s="128">
        <f>SUMIFS(INDEX(Product!$B$2:$U$97, MATCH(E1037, Product!$B$2:$B$97, 0), ), Product!$B$2:$U$2, $B1051, Product!$B$3:$U$3, $C1051)</f>
        <v>30</v>
      </c>
      <c r="F1051" s="203">
        <f t="shared" ref="F1051:F1053" si="2524">D1051/E1051</f>
        <v>-5356.8538598478717</v>
      </c>
      <c r="G1051" s="11">
        <f>SUM(H1051:DZ1051)</f>
        <v>-160705.61579543614</v>
      </c>
      <c r="I1051" s="12">
        <f t="shared" si="2506"/>
        <v>0</v>
      </c>
      <c r="J1051" s="12">
        <f t="shared" ref="J1051:BU1053" si="2525">J175*$F1051</f>
        <v>0</v>
      </c>
      <c r="K1051" s="12">
        <f t="shared" si="2525"/>
        <v>0</v>
      </c>
      <c r="L1051" s="12">
        <f t="shared" si="2525"/>
        <v>0</v>
      </c>
      <c r="M1051" s="12">
        <f t="shared" si="2525"/>
        <v>0</v>
      </c>
      <c r="N1051" s="12">
        <f t="shared" si="2525"/>
        <v>0</v>
      </c>
      <c r="O1051" s="12">
        <f t="shared" si="2525"/>
        <v>0</v>
      </c>
      <c r="P1051" s="12">
        <f t="shared" si="2525"/>
        <v>0</v>
      </c>
      <c r="Q1051" s="12">
        <f t="shared" si="2525"/>
        <v>0</v>
      </c>
      <c r="R1051" s="12">
        <f t="shared" si="2525"/>
        <v>0</v>
      </c>
      <c r="S1051" s="12">
        <f t="shared" si="2525"/>
        <v>0</v>
      </c>
      <c r="T1051" s="12">
        <f t="shared" si="2525"/>
        <v>0</v>
      </c>
      <c r="U1051" s="12">
        <f t="shared" si="2525"/>
        <v>0</v>
      </c>
      <c r="V1051" s="12">
        <f t="shared" si="2525"/>
        <v>0</v>
      </c>
      <c r="W1051" s="12">
        <f t="shared" si="2525"/>
        <v>0</v>
      </c>
      <c r="X1051" s="12">
        <f t="shared" si="2525"/>
        <v>0</v>
      </c>
      <c r="Y1051" s="12">
        <f t="shared" si="2525"/>
        <v>0</v>
      </c>
      <c r="Z1051" s="12">
        <f t="shared" si="2525"/>
        <v>0</v>
      </c>
      <c r="AA1051" s="12">
        <f t="shared" si="2525"/>
        <v>0</v>
      </c>
      <c r="AB1051" s="12">
        <f t="shared" si="2525"/>
        <v>0</v>
      </c>
      <c r="AC1051" s="12">
        <f t="shared" si="2525"/>
        <v>0</v>
      </c>
      <c r="AD1051" s="12">
        <f t="shared" si="2525"/>
        <v>0</v>
      </c>
      <c r="AE1051" s="12">
        <f t="shared" si="2525"/>
        <v>0</v>
      </c>
      <c r="AF1051" s="12">
        <f t="shared" si="2525"/>
        <v>0</v>
      </c>
      <c r="AG1051" s="12">
        <f t="shared" si="2525"/>
        <v>0</v>
      </c>
      <c r="AH1051" s="12">
        <f t="shared" si="2525"/>
        <v>0</v>
      </c>
      <c r="AI1051" s="12">
        <f t="shared" si="2525"/>
        <v>0</v>
      </c>
      <c r="AJ1051" s="12">
        <f t="shared" si="2525"/>
        <v>0</v>
      </c>
      <c r="AK1051" s="12">
        <f t="shared" si="2525"/>
        <v>0</v>
      </c>
      <c r="AL1051" s="12">
        <f t="shared" si="2525"/>
        <v>0</v>
      </c>
      <c r="AM1051" s="12">
        <f t="shared" si="2525"/>
        <v>0</v>
      </c>
      <c r="AN1051" s="12">
        <f t="shared" si="2525"/>
        <v>0</v>
      </c>
      <c r="AO1051" s="12">
        <f t="shared" si="2525"/>
        <v>0</v>
      </c>
      <c r="AP1051" s="12">
        <f t="shared" si="2525"/>
        <v>0</v>
      </c>
      <c r="AQ1051" s="12">
        <f t="shared" si="2525"/>
        <v>0</v>
      </c>
      <c r="AR1051" s="12">
        <f t="shared" si="2525"/>
        <v>0</v>
      </c>
      <c r="AS1051" s="12">
        <f t="shared" si="2525"/>
        <v>0</v>
      </c>
      <c r="AT1051" s="12">
        <f t="shared" si="2525"/>
        <v>0</v>
      </c>
      <c r="AU1051" s="12">
        <f t="shared" si="2525"/>
        <v>0</v>
      </c>
      <c r="AV1051" s="12">
        <f t="shared" si="2525"/>
        <v>0</v>
      </c>
      <c r="AW1051" s="12">
        <f t="shared" si="2525"/>
        <v>0</v>
      </c>
      <c r="AX1051" s="12">
        <f t="shared" si="2525"/>
        <v>0</v>
      </c>
      <c r="AY1051" s="12">
        <f t="shared" si="2525"/>
        <v>0</v>
      </c>
      <c r="AZ1051" s="12">
        <f t="shared" si="2525"/>
        <v>0</v>
      </c>
      <c r="BA1051" s="12">
        <f t="shared" si="2525"/>
        <v>0</v>
      </c>
      <c r="BB1051" s="12">
        <f t="shared" si="2525"/>
        <v>0</v>
      </c>
      <c r="BC1051" s="12">
        <f t="shared" si="2525"/>
        <v>0</v>
      </c>
      <c r="BD1051" s="12">
        <f t="shared" si="2525"/>
        <v>0</v>
      </c>
      <c r="BE1051" s="12">
        <f t="shared" si="2525"/>
        <v>0</v>
      </c>
      <c r="BF1051" s="12">
        <f t="shared" si="2525"/>
        <v>0</v>
      </c>
      <c r="BG1051" s="12">
        <f t="shared" si="2525"/>
        <v>-13392.134649619678</v>
      </c>
      <c r="BH1051" s="12">
        <f t="shared" si="2525"/>
        <v>-13392.134649619678</v>
      </c>
      <c r="BI1051" s="12">
        <f t="shared" si="2525"/>
        <v>-13392.134649619678</v>
      </c>
      <c r="BJ1051" s="12">
        <f t="shared" si="2525"/>
        <v>-13392.134649619678</v>
      </c>
      <c r="BK1051" s="12">
        <f t="shared" si="2525"/>
        <v>-13392.134649619678</v>
      </c>
      <c r="BL1051" s="12">
        <f t="shared" si="2525"/>
        <v>-13392.134649619678</v>
      </c>
      <c r="BM1051" s="12">
        <f t="shared" si="2525"/>
        <v>-13392.134649619678</v>
      </c>
      <c r="BN1051" s="12">
        <f t="shared" si="2525"/>
        <v>-13392.134649619678</v>
      </c>
      <c r="BO1051" s="12">
        <f t="shared" si="2525"/>
        <v>-13392.134649619678</v>
      </c>
      <c r="BP1051" s="12">
        <f t="shared" si="2525"/>
        <v>-13392.134649619678</v>
      </c>
      <c r="BQ1051" s="12">
        <f t="shared" si="2525"/>
        <v>-13392.134649619678</v>
      </c>
      <c r="BR1051" s="12">
        <f t="shared" si="2525"/>
        <v>-13392.134649619678</v>
      </c>
      <c r="BS1051" s="12">
        <f t="shared" si="2525"/>
        <v>0</v>
      </c>
      <c r="BT1051" s="12">
        <f t="shared" si="2525"/>
        <v>0</v>
      </c>
      <c r="BU1051" s="12">
        <f t="shared" si="2525"/>
        <v>0</v>
      </c>
      <c r="BV1051" s="12">
        <f t="shared" ref="BV1051:DY1053" si="2526">BV175*$F1051</f>
        <v>0</v>
      </c>
      <c r="BW1051" s="12">
        <f t="shared" si="2526"/>
        <v>0</v>
      </c>
      <c r="BX1051" s="12">
        <f t="shared" si="2526"/>
        <v>0</v>
      </c>
      <c r="BY1051" s="12">
        <f t="shared" si="2526"/>
        <v>0</v>
      </c>
      <c r="BZ1051" s="12">
        <f t="shared" si="2526"/>
        <v>0</v>
      </c>
      <c r="CA1051" s="12">
        <f t="shared" si="2526"/>
        <v>0</v>
      </c>
      <c r="CB1051" s="12">
        <f t="shared" si="2526"/>
        <v>0</v>
      </c>
      <c r="CC1051" s="12">
        <f t="shared" si="2526"/>
        <v>0</v>
      </c>
      <c r="CD1051" s="12">
        <f t="shared" si="2526"/>
        <v>0</v>
      </c>
      <c r="CE1051" s="12">
        <f t="shared" si="2526"/>
        <v>0</v>
      </c>
      <c r="CF1051" s="12">
        <f t="shared" si="2526"/>
        <v>0</v>
      </c>
      <c r="CG1051" s="12">
        <f t="shared" si="2526"/>
        <v>0</v>
      </c>
      <c r="CH1051" s="12">
        <f t="shared" si="2526"/>
        <v>0</v>
      </c>
      <c r="CI1051" s="12">
        <f t="shared" si="2526"/>
        <v>0</v>
      </c>
      <c r="CJ1051" s="12">
        <f t="shared" si="2526"/>
        <v>0</v>
      </c>
      <c r="CK1051" s="12">
        <f t="shared" si="2526"/>
        <v>0</v>
      </c>
      <c r="CL1051" s="12">
        <f t="shared" si="2526"/>
        <v>0</v>
      </c>
      <c r="CM1051" s="12">
        <f t="shared" si="2526"/>
        <v>0</v>
      </c>
      <c r="CN1051" s="12">
        <f t="shared" si="2526"/>
        <v>0</v>
      </c>
      <c r="CO1051" s="12">
        <f t="shared" si="2526"/>
        <v>0</v>
      </c>
      <c r="CP1051" s="12">
        <f t="shared" si="2526"/>
        <v>0</v>
      </c>
      <c r="CQ1051" s="12">
        <f t="shared" si="2526"/>
        <v>0</v>
      </c>
      <c r="CR1051" s="12">
        <f t="shared" si="2526"/>
        <v>0</v>
      </c>
      <c r="CS1051" s="12">
        <f t="shared" si="2526"/>
        <v>0</v>
      </c>
      <c r="CT1051" s="12">
        <f t="shared" si="2526"/>
        <v>0</v>
      </c>
      <c r="CU1051" s="12">
        <f t="shared" si="2526"/>
        <v>0</v>
      </c>
      <c r="CV1051" s="12">
        <f t="shared" si="2526"/>
        <v>0</v>
      </c>
      <c r="CW1051" s="12">
        <f t="shared" si="2526"/>
        <v>0</v>
      </c>
      <c r="CX1051" s="12">
        <f t="shared" si="2526"/>
        <v>0</v>
      </c>
      <c r="CY1051" s="12">
        <f t="shared" si="2526"/>
        <v>0</v>
      </c>
      <c r="CZ1051" s="12">
        <f t="shared" si="2526"/>
        <v>0</v>
      </c>
      <c r="DA1051" s="12">
        <f t="shared" si="2526"/>
        <v>0</v>
      </c>
      <c r="DB1051" s="12">
        <f t="shared" si="2526"/>
        <v>0</v>
      </c>
      <c r="DC1051" s="12">
        <f t="shared" si="2526"/>
        <v>0</v>
      </c>
      <c r="DD1051" s="12">
        <f t="shared" si="2526"/>
        <v>0</v>
      </c>
      <c r="DE1051" s="12">
        <f t="shared" si="2526"/>
        <v>0</v>
      </c>
      <c r="DF1051" s="12">
        <f t="shared" si="2526"/>
        <v>0</v>
      </c>
      <c r="DG1051" s="12">
        <f t="shared" si="2526"/>
        <v>0</v>
      </c>
      <c r="DH1051" s="12">
        <f t="shared" si="2526"/>
        <v>0</v>
      </c>
      <c r="DI1051" s="12">
        <f t="shared" si="2526"/>
        <v>0</v>
      </c>
      <c r="DJ1051" s="12">
        <f t="shared" si="2526"/>
        <v>0</v>
      </c>
      <c r="DK1051" s="12">
        <f t="shared" si="2526"/>
        <v>0</v>
      </c>
      <c r="DL1051" s="12">
        <f t="shared" si="2526"/>
        <v>0</v>
      </c>
      <c r="DM1051" s="12">
        <f t="shared" si="2526"/>
        <v>0</v>
      </c>
      <c r="DN1051" s="12">
        <f t="shared" si="2526"/>
        <v>0</v>
      </c>
      <c r="DO1051" s="12">
        <f t="shared" si="2526"/>
        <v>0</v>
      </c>
      <c r="DP1051" s="12">
        <f t="shared" si="2526"/>
        <v>0</v>
      </c>
      <c r="DQ1051" s="12">
        <f t="shared" si="2526"/>
        <v>0</v>
      </c>
      <c r="DR1051" s="12">
        <f t="shared" si="2526"/>
        <v>0</v>
      </c>
      <c r="DS1051" s="12">
        <f t="shared" si="2526"/>
        <v>0</v>
      </c>
      <c r="DT1051" s="12">
        <f t="shared" si="2526"/>
        <v>0</v>
      </c>
      <c r="DU1051" s="12">
        <f t="shared" si="2526"/>
        <v>0</v>
      </c>
      <c r="DV1051" s="12">
        <f t="shared" si="2526"/>
        <v>0</v>
      </c>
      <c r="DW1051" s="12">
        <f t="shared" si="2526"/>
        <v>0</v>
      </c>
      <c r="DX1051" s="12">
        <f t="shared" si="2526"/>
        <v>0</v>
      </c>
      <c r="DY1051" s="12">
        <f t="shared" si="2526"/>
        <v>0</v>
      </c>
      <c r="EB1051" s="116">
        <f t="shared" si="2507"/>
        <v>1050</v>
      </c>
      <c r="EC1051" s="2" t="str">
        <f t="shared" ref="EC1051:EC1053" si="2527">B1051</f>
        <v>Phase 4</v>
      </c>
      <c r="ED1051" s="2" t="str">
        <f t="shared" ref="ED1051:ED1053" si="2528">C1051</f>
        <v>50' Wide</v>
      </c>
      <c r="EE1051" s="33" t="str">
        <f>EE1059</f>
        <v>GAAP</v>
      </c>
      <c r="EF1051" s="2" t="str">
        <f>EF1059</f>
        <v>Master Infrastructure</v>
      </c>
    </row>
    <row r="1052" spans="2:136" x14ac:dyDescent="0.3">
      <c r="B1052" s="2" t="str">
        <f>Product!$N$2</f>
        <v>Phase 4</v>
      </c>
      <c r="C1052" s="2" t="str">
        <f>Product!$N$3</f>
        <v>60' Wide</v>
      </c>
      <c r="D1052" s="203">
        <f t="shared" si="2523"/>
        <v>-190564.81631331932</v>
      </c>
      <c r="E1052" s="128">
        <f>SUMIFS(INDEX(Product!$B$2:$U$97, MATCH(E1037, Product!$B$2:$B$97, 0), ), Product!$B$2:$U$2, $B1052, Product!$B$3:$U$3, $C1052)</f>
        <v>30</v>
      </c>
      <c r="F1052" s="203">
        <f t="shared" si="2524"/>
        <v>-6352.1605437773105</v>
      </c>
      <c r="G1052" s="11">
        <f>SUM(H1052:DZ1052)</f>
        <v>-190564.81631331926</v>
      </c>
      <c r="I1052" s="12">
        <f t="shared" si="2506"/>
        <v>0</v>
      </c>
      <c r="J1052" s="12">
        <f t="shared" si="2525"/>
        <v>0</v>
      </c>
      <c r="K1052" s="12">
        <f t="shared" si="2525"/>
        <v>0</v>
      </c>
      <c r="L1052" s="12">
        <f t="shared" si="2525"/>
        <v>0</v>
      </c>
      <c r="M1052" s="12">
        <f t="shared" si="2525"/>
        <v>0</v>
      </c>
      <c r="N1052" s="12">
        <f t="shared" si="2525"/>
        <v>0</v>
      </c>
      <c r="O1052" s="12">
        <f t="shared" si="2525"/>
        <v>0</v>
      </c>
      <c r="P1052" s="12">
        <f t="shared" si="2525"/>
        <v>0</v>
      </c>
      <c r="Q1052" s="12">
        <f t="shared" si="2525"/>
        <v>0</v>
      </c>
      <c r="R1052" s="12">
        <f t="shared" si="2525"/>
        <v>0</v>
      </c>
      <c r="S1052" s="12">
        <f t="shared" si="2525"/>
        <v>0</v>
      </c>
      <c r="T1052" s="12">
        <f t="shared" si="2525"/>
        <v>0</v>
      </c>
      <c r="U1052" s="12">
        <f t="shared" si="2525"/>
        <v>0</v>
      </c>
      <c r="V1052" s="12">
        <f t="shared" si="2525"/>
        <v>0</v>
      </c>
      <c r="W1052" s="12">
        <f t="shared" si="2525"/>
        <v>0</v>
      </c>
      <c r="X1052" s="12">
        <f t="shared" si="2525"/>
        <v>0</v>
      </c>
      <c r="Y1052" s="12">
        <f t="shared" si="2525"/>
        <v>0</v>
      </c>
      <c r="Z1052" s="12">
        <f t="shared" si="2525"/>
        <v>0</v>
      </c>
      <c r="AA1052" s="12">
        <f t="shared" si="2525"/>
        <v>0</v>
      </c>
      <c r="AB1052" s="12">
        <f t="shared" si="2525"/>
        <v>0</v>
      </c>
      <c r="AC1052" s="12">
        <f t="shared" si="2525"/>
        <v>0</v>
      </c>
      <c r="AD1052" s="12">
        <f t="shared" si="2525"/>
        <v>0</v>
      </c>
      <c r="AE1052" s="12">
        <f t="shared" si="2525"/>
        <v>0</v>
      </c>
      <c r="AF1052" s="12">
        <f t="shared" si="2525"/>
        <v>0</v>
      </c>
      <c r="AG1052" s="12">
        <f t="shared" si="2525"/>
        <v>0</v>
      </c>
      <c r="AH1052" s="12">
        <f t="shared" si="2525"/>
        <v>0</v>
      </c>
      <c r="AI1052" s="12">
        <f t="shared" si="2525"/>
        <v>0</v>
      </c>
      <c r="AJ1052" s="12">
        <f t="shared" si="2525"/>
        <v>0</v>
      </c>
      <c r="AK1052" s="12">
        <f t="shared" si="2525"/>
        <v>0</v>
      </c>
      <c r="AL1052" s="12">
        <f t="shared" si="2525"/>
        <v>0</v>
      </c>
      <c r="AM1052" s="12">
        <f t="shared" si="2525"/>
        <v>0</v>
      </c>
      <c r="AN1052" s="12">
        <f t="shared" si="2525"/>
        <v>0</v>
      </c>
      <c r="AO1052" s="12">
        <f t="shared" si="2525"/>
        <v>0</v>
      </c>
      <c r="AP1052" s="12">
        <f t="shared" si="2525"/>
        <v>0</v>
      </c>
      <c r="AQ1052" s="12">
        <f t="shared" si="2525"/>
        <v>0</v>
      </c>
      <c r="AR1052" s="12">
        <f t="shared" si="2525"/>
        <v>0</v>
      </c>
      <c r="AS1052" s="12">
        <f t="shared" si="2525"/>
        <v>0</v>
      </c>
      <c r="AT1052" s="12">
        <f t="shared" si="2525"/>
        <v>0</v>
      </c>
      <c r="AU1052" s="12">
        <f t="shared" si="2525"/>
        <v>0</v>
      </c>
      <c r="AV1052" s="12">
        <f t="shared" si="2525"/>
        <v>0</v>
      </c>
      <c r="AW1052" s="12">
        <f t="shared" si="2525"/>
        <v>0</v>
      </c>
      <c r="AX1052" s="12">
        <f t="shared" si="2525"/>
        <v>0</v>
      </c>
      <c r="AY1052" s="12">
        <f t="shared" si="2525"/>
        <v>0</v>
      </c>
      <c r="AZ1052" s="12">
        <f t="shared" si="2525"/>
        <v>0</v>
      </c>
      <c r="BA1052" s="12">
        <f t="shared" si="2525"/>
        <v>0</v>
      </c>
      <c r="BB1052" s="12">
        <f t="shared" si="2525"/>
        <v>0</v>
      </c>
      <c r="BC1052" s="12">
        <f t="shared" si="2525"/>
        <v>0</v>
      </c>
      <c r="BD1052" s="12">
        <f t="shared" si="2525"/>
        <v>0</v>
      </c>
      <c r="BE1052" s="12">
        <f t="shared" si="2525"/>
        <v>0</v>
      </c>
      <c r="BF1052" s="12">
        <f t="shared" si="2525"/>
        <v>0</v>
      </c>
      <c r="BG1052" s="12">
        <f t="shared" si="2525"/>
        <v>-15880.401359443276</v>
      </c>
      <c r="BH1052" s="12">
        <f t="shared" si="2525"/>
        <v>-15880.401359443276</v>
      </c>
      <c r="BI1052" s="12">
        <f t="shared" si="2525"/>
        <v>-15880.401359443276</v>
      </c>
      <c r="BJ1052" s="12">
        <f t="shared" si="2525"/>
        <v>-15880.401359443276</v>
      </c>
      <c r="BK1052" s="12">
        <f t="shared" si="2525"/>
        <v>-15880.401359443276</v>
      </c>
      <c r="BL1052" s="12">
        <f t="shared" si="2525"/>
        <v>-15880.401359443276</v>
      </c>
      <c r="BM1052" s="12">
        <f t="shared" si="2525"/>
        <v>-15880.401359443276</v>
      </c>
      <c r="BN1052" s="12">
        <f t="shared" si="2525"/>
        <v>-15880.401359443276</v>
      </c>
      <c r="BO1052" s="12">
        <f t="shared" si="2525"/>
        <v>-15880.401359443276</v>
      </c>
      <c r="BP1052" s="12">
        <f t="shared" si="2525"/>
        <v>-15880.401359443276</v>
      </c>
      <c r="BQ1052" s="12">
        <f t="shared" si="2525"/>
        <v>-15880.401359443276</v>
      </c>
      <c r="BR1052" s="12">
        <f t="shared" si="2525"/>
        <v>-15880.401359443276</v>
      </c>
      <c r="BS1052" s="12">
        <f t="shared" si="2525"/>
        <v>0</v>
      </c>
      <c r="BT1052" s="12">
        <f t="shared" si="2525"/>
        <v>0</v>
      </c>
      <c r="BU1052" s="12">
        <f t="shared" si="2525"/>
        <v>0</v>
      </c>
      <c r="BV1052" s="12">
        <f t="shared" si="2526"/>
        <v>0</v>
      </c>
      <c r="BW1052" s="12">
        <f t="shared" si="2526"/>
        <v>0</v>
      </c>
      <c r="BX1052" s="12">
        <f t="shared" si="2526"/>
        <v>0</v>
      </c>
      <c r="BY1052" s="12">
        <f t="shared" si="2526"/>
        <v>0</v>
      </c>
      <c r="BZ1052" s="12">
        <f t="shared" si="2526"/>
        <v>0</v>
      </c>
      <c r="CA1052" s="12">
        <f t="shared" si="2526"/>
        <v>0</v>
      </c>
      <c r="CB1052" s="12">
        <f t="shared" si="2526"/>
        <v>0</v>
      </c>
      <c r="CC1052" s="12">
        <f t="shared" si="2526"/>
        <v>0</v>
      </c>
      <c r="CD1052" s="12">
        <f t="shared" si="2526"/>
        <v>0</v>
      </c>
      <c r="CE1052" s="12">
        <f t="shared" si="2526"/>
        <v>0</v>
      </c>
      <c r="CF1052" s="12">
        <f t="shared" si="2526"/>
        <v>0</v>
      </c>
      <c r="CG1052" s="12">
        <f t="shared" si="2526"/>
        <v>0</v>
      </c>
      <c r="CH1052" s="12">
        <f t="shared" si="2526"/>
        <v>0</v>
      </c>
      <c r="CI1052" s="12">
        <f t="shared" si="2526"/>
        <v>0</v>
      </c>
      <c r="CJ1052" s="12">
        <f t="shared" si="2526"/>
        <v>0</v>
      </c>
      <c r="CK1052" s="12">
        <f t="shared" si="2526"/>
        <v>0</v>
      </c>
      <c r="CL1052" s="12">
        <f t="shared" si="2526"/>
        <v>0</v>
      </c>
      <c r="CM1052" s="12">
        <f t="shared" si="2526"/>
        <v>0</v>
      </c>
      <c r="CN1052" s="12">
        <f t="shared" si="2526"/>
        <v>0</v>
      </c>
      <c r="CO1052" s="12">
        <f t="shared" si="2526"/>
        <v>0</v>
      </c>
      <c r="CP1052" s="12">
        <f t="shared" si="2526"/>
        <v>0</v>
      </c>
      <c r="CQ1052" s="12">
        <f t="shared" si="2526"/>
        <v>0</v>
      </c>
      <c r="CR1052" s="12">
        <f t="shared" si="2526"/>
        <v>0</v>
      </c>
      <c r="CS1052" s="12">
        <f t="shared" si="2526"/>
        <v>0</v>
      </c>
      <c r="CT1052" s="12">
        <f t="shared" si="2526"/>
        <v>0</v>
      </c>
      <c r="CU1052" s="12">
        <f t="shared" si="2526"/>
        <v>0</v>
      </c>
      <c r="CV1052" s="12">
        <f t="shared" si="2526"/>
        <v>0</v>
      </c>
      <c r="CW1052" s="12">
        <f t="shared" si="2526"/>
        <v>0</v>
      </c>
      <c r="CX1052" s="12">
        <f t="shared" si="2526"/>
        <v>0</v>
      </c>
      <c r="CY1052" s="12">
        <f t="shared" si="2526"/>
        <v>0</v>
      </c>
      <c r="CZ1052" s="12">
        <f t="shared" si="2526"/>
        <v>0</v>
      </c>
      <c r="DA1052" s="12">
        <f t="shared" si="2526"/>
        <v>0</v>
      </c>
      <c r="DB1052" s="12">
        <f t="shared" si="2526"/>
        <v>0</v>
      </c>
      <c r="DC1052" s="12">
        <f t="shared" si="2526"/>
        <v>0</v>
      </c>
      <c r="DD1052" s="12">
        <f t="shared" si="2526"/>
        <v>0</v>
      </c>
      <c r="DE1052" s="12">
        <f t="shared" si="2526"/>
        <v>0</v>
      </c>
      <c r="DF1052" s="12">
        <f t="shared" si="2526"/>
        <v>0</v>
      </c>
      <c r="DG1052" s="12">
        <f t="shared" si="2526"/>
        <v>0</v>
      </c>
      <c r="DH1052" s="12">
        <f t="shared" si="2526"/>
        <v>0</v>
      </c>
      <c r="DI1052" s="12">
        <f t="shared" si="2526"/>
        <v>0</v>
      </c>
      <c r="DJ1052" s="12">
        <f t="shared" si="2526"/>
        <v>0</v>
      </c>
      <c r="DK1052" s="12">
        <f t="shared" si="2526"/>
        <v>0</v>
      </c>
      <c r="DL1052" s="12">
        <f t="shared" si="2526"/>
        <v>0</v>
      </c>
      <c r="DM1052" s="12">
        <f t="shared" si="2526"/>
        <v>0</v>
      </c>
      <c r="DN1052" s="12">
        <f t="shared" si="2526"/>
        <v>0</v>
      </c>
      <c r="DO1052" s="12">
        <f t="shared" si="2526"/>
        <v>0</v>
      </c>
      <c r="DP1052" s="12">
        <f t="shared" si="2526"/>
        <v>0</v>
      </c>
      <c r="DQ1052" s="12">
        <f t="shared" si="2526"/>
        <v>0</v>
      </c>
      <c r="DR1052" s="12">
        <f t="shared" si="2526"/>
        <v>0</v>
      </c>
      <c r="DS1052" s="12">
        <f t="shared" si="2526"/>
        <v>0</v>
      </c>
      <c r="DT1052" s="12">
        <f t="shared" si="2526"/>
        <v>0</v>
      </c>
      <c r="DU1052" s="12">
        <f t="shared" si="2526"/>
        <v>0</v>
      </c>
      <c r="DV1052" s="12">
        <f t="shared" si="2526"/>
        <v>0</v>
      </c>
      <c r="DW1052" s="12">
        <f t="shared" si="2526"/>
        <v>0</v>
      </c>
      <c r="DX1052" s="12">
        <f t="shared" si="2526"/>
        <v>0</v>
      </c>
      <c r="DY1052" s="12">
        <f t="shared" si="2526"/>
        <v>0</v>
      </c>
      <c r="EB1052" s="116">
        <f t="shared" si="2507"/>
        <v>1051</v>
      </c>
      <c r="EC1052" s="2" t="str">
        <f t="shared" si="2527"/>
        <v>Phase 4</v>
      </c>
      <c r="ED1052" s="2" t="str">
        <f t="shared" si="2528"/>
        <v>60' Wide</v>
      </c>
      <c r="EE1052" s="33" t="str">
        <f>EE1059</f>
        <v>GAAP</v>
      </c>
      <c r="EF1052" s="2" t="str">
        <f>EF1059</f>
        <v>Master Infrastructure</v>
      </c>
    </row>
    <row r="1053" spans="2:136" x14ac:dyDescent="0.3">
      <c r="B1053" s="2" t="str">
        <f>Product!$O$2</f>
        <v>Phase 4</v>
      </c>
      <c r="C1053" s="2" t="str">
        <f>Product!$O$3</f>
        <v>75' Wide</v>
      </c>
      <c r="D1053" s="203">
        <f t="shared" si="2523"/>
        <v>-148729.56789124451</v>
      </c>
      <c r="E1053" s="128">
        <f>SUMIFS(INDEX(Product!$B$2:$U$97, MATCH(E1037, Product!$B$2:$B$97, 0), ), Product!$B$2:$U$2, $B1053, Product!$B$3:$U$3, $C1053)</f>
        <v>20</v>
      </c>
      <c r="F1053" s="203">
        <f t="shared" si="2524"/>
        <v>-7436.4783945622257</v>
      </c>
      <c r="G1053" s="11">
        <f>SUM(H1053:DZ1053)</f>
        <v>-148729.56789124449</v>
      </c>
      <c r="I1053" s="12">
        <f t="shared" si="2506"/>
        <v>0</v>
      </c>
      <c r="J1053" s="12">
        <f t="shared" si="2525"/>
        <v>0</v>
      </c>
      <c r="K1053" s="12">
        <f t="shared" si="2525"/>
        <v>0</v>
      </c>
      <c r="L1053" s="12">
        <f t="shared" si="2525"/>
        <v>0</v>
      </c>
      <c r="M1053" s="12">
        <f t="shared" si="2525"/>
        <v>0</v>
      </c>
      <c r="N1053" s="12">
        <f t="shared" si="2525"/>
        <v>0</v>
      </c>
      <c r="O1053" s="12">
        <f t="shared" si="2525"/>
        <v>0</v>
      </c>
      <c r="P1053" s="12">
        <f t="shared" si="2525"/>
        <v>0</v>
      </c>
      <c r="Q1053" s="12">
        <f t="shared" si="2525"/>
        <v>0</v>
      </c>
      <c r="R1053" s="12">
        <f t="shared" si="2525"/>
        <v>0</v>
      </c>
      <c r="S1053" s="12">
        <f t="shared" si="2525"/>
        <v>0</v>
      </c>
      <c r="T1053" s="12">
        <f t="shared" si="2525"/>
        <v>0</v>
      </c>
      <c r="U1053" s="12">
        <f t="shared" si="2525"/>
        <v>0</v>
      </c>
      <c r="V1053" s="12">
        <f t="shared" si="2525"/>
        <v>0</v>
      </c>
      <c r="W1053" s="12">
        <f t="shared" si="2525"/>
        <v>0</v>
      </c>
      <c r="X1053" s="12">
        <f t="shared" si="2525"/>
        <v>0</v>
      </c>
      <c r="Y1053" s="12">
        <f t="shared" si="2525"/>
        <v>0</v>
      </c>
      <c r="Z1053" s="12">
        <f t="shared" si="2525"/>
        <v>0</v>
      </c>
      <c r="AA1053" s="12">
        <f t="shared" si="2525"/>
        <v>0</v>
      </c>
      <c r="AB1053" s="12">
        <f t="shared" si="2525"/>
        <v>0</v>
      </c>
      <c r="AC1053" s="12">
        <f t="shared" si="2525"/>
        <v>0</v>
      </c>
      <c r="AD1053" s="12">
        <f t="shared" si="2525"/>
        <v>0</v>
      </c>
      <c r="AE1053" s="12">
        <f t="shared" si="2525"/>
        <v>0</v>
      </c>
      <c r="AF1053" s="12">
        <f t="shared" si="2525"/>
        <v>0</v>
      </c>
      <c r="AG1053" s="12">
        <f t="shared" si="2525"/>
        <v>0</v>
      </c>
      <c r="AH1053" s="12">
        <f t="shared" si="2525"/>
        <v>0</v>
      </c>
      <c r="AI1053" s="12">
        <f t="shared" si="2525"/>
        <v>0</v>
      </c>
      <c r="AJ1053" s="12">
        <f t="shared" si="2525"/>
        <v>0</v>
      </c>
      <c r="AK1053" s="12">
        <f t="shared" si="2525"/>
        <v>0</v>
      </c>
      <c r="AL1053" s="12">
        <f t="shared" si="2525"/>
        <v>0</v>
      </c>
      <c r="AM1053" s="12">
        <f t="shared" si="2525"/>
        <v>0</v>
      </c>
      <c r="AN1053" s="12">
        <f t="shared" si="2525"/>
        <v>0</v>
      </c>
      <c r="AO1053" s="12">
        <f t="shared" si="2525"/>
        <v>0</v>
      </c>
      <c r="AP1053" s="12">
        <f t="shared" si="2525"/>
        <v>0</v>
      </c>
      <c r="AQ1053" s="12">
        <f t="shared" si="2525"/>
        <v>0</v>
      </c>
      <c r="AR1053" s="12">
        <f t="shared" si="2525"/>
        <v>0</v>
      </c>
      <c r="AS1053" s="12">
        <f t="shared" si="2525"/>
        <v>0</v>
      </c>
      <c r="AT1053" s="12">
        <f t="shared" si="2525"/>
        <v>0</v>
      </c>
      <c r="AU1053" s="12">
        <f t="shared" si="2525"/>
        <v>0</v>
      </c>
      <c r="AV1053" s="12">
        <f t="shared" si="2525"/>
        <v>0</v>
      </c>
      <c r="AW1053" s="12">
        <f t="shared" si="2525"/>
        <v>0</v>
      </c>
      <c r="AX1053" s="12">
        <f t="shared" si="2525"/>
        <v>0</v>
      </c>
      <c r="AY1053" s="12">
        <f t="shared" si="2525"/>
        <v>0</v>
      </c>
      <c r="AZ1053" s="12">
        <f t="shared" si="2525"/>
        <v>0</v>
      </c>
      <c r="BA1053" s="12">
        <f t="shared" si="2525"/>
        <v>0</v>
      </c>
      <c r="BB1053" s="12">
        <f t="shared" si="2525"/>
        <v>0</v>
      </c>
      <c r="BC1053" s="12">
        <f t="shared" si="2525"/>
        <v>0</v>
      </c>
      <c r="BD1053" s="12">
        <f t="shared" si="2525"/>
        <v>0</v>
      </c>
      <c r="BE1053" s="12">
        <f t="shared" si="2525"/>
        <v>0</v>
      </c>
      <c r="BF1053" s="12">
        <f t="shared" si="2525"/>
        <v>0</v>
      </c>
      <c r="BG1053" s="12">
        <f t="shared" si="2525"/>
        <v>-12394.13065760371</v>
      </c>
      <c r="BH1053" s="12">
        <f t="shared" si="2525"/>
        <v>-12394.13065760371</v>
      </c>
      <c r="BI1053" s="12">
        <f t="shared" si="2525"/>
        <v>-12394.13065760371</v>
      </c>
      <c r="BJ1053" s="12">
        <f t="shared" si="2525"/>
        <v>-12394.13065760371</v>
      </c>
      <c r="BK1053" s="12">
        <f t="shared" si="2525"/>
        <v>-12394.13065760371</v>
      </c>
      <c r="BL1053" s="12">
        <f t="shared" si="2525"/>
        <v>-12394.13065760371</v>
      </c>
      <c r="BM1053" s="12">
        <f t="shared" si="2525"/>
        <v>-12394.13065760371</v>
      </c>
      <c r="BN1053" s="12">
        <f t="shared" si="2525"/>
        <v>-12394.13065760371</v>
      </c>
      <c r="BO1053" s="12">
        <f t="shared" si="2525"/>
        <v>-12394.13065760371</v>
      </c>
      <c r="BP1053" s="12">
        <f t="shared" si="2525"/>
        <v>-12394.13065760371</v>
      </c>
      <c r="BQ1053" s="12">
        <f t="shared" si="2525"/>
        <v>-12394.13065760371</v>
      </c>
      <c r="BR1053" s="12">
        <f t="shared" si="2525"/>
        <v>-12394.13065760371</v>
      </c>
      <c r="BS1053" s="12">
        <f t="shared" si="2525"/>
        <v>0</v>
      </c>
      <c r="BT1053" s="12">
        <f t="shared" si="2525"/>
        <v>0</v>
      </c>
      <c r="BU1053" s="12">
        <f t="shared" si="2525"/>
        <v>0</v>
      </c>
      <c r="BV1053" s="12">
        <f t="shared" si="2526"/>
        <v>0</v>
      </c>
      <c r="BW1053" s="12">
        <f t="shared" si="2526"/>
        <v>0</v>
      </c>
      <c r="BX1053" s="12">
        <f t="shared" si="2526"/>
        <v>0</v>
      </c>
      <c r="BY1053" s="12">
        <f t="shared" si="2526"/>
        <v>0</v>
      </c>
      <c r="BZ1053" s="12">
        <f t="shared" si="2526"/>
        <v>0</v>
      </c>
      <c r="CA1053" s="12">
        <f t="shared" si="2526"/>
        <v>0</v>
      </c>
      <c r="CB1053" s="12">
        <f t="shared" si="2526"/>
        <v>0</v>
      </c>
      <c r="CC1053" s="12">
        <f t="shared" si="2526"/>
        <v>0</v>
      </c>
      <c r="CD1053" s="12">
        <f t="shared" si="2526"/>
        <v>0</v>
      </c>
      <c r="CE1053" s="12">
        <f t="shared" si="2526"/>
        <v>0</v>
      </c>
      <c r="CF1053" s="12">
        <f t="shared" si="2526"/>
        <v>0</v>
      </c>
      <c r="CG1053" s="12">
        <f t="shared" si="2526"/>
        <v>0</v>
      </c>
      <c r="CH1053" s="12">
        <f t="shared" si="2526"/>
        <v>0</v>
      </c>
      <c r="CI1053" s="12">
        <f t="shared" si="2526"/>
        <v>0</v>
      </c>
      <c r="CJ1053" s="12">
        <f t="shared" si="2526"/>
        <v>0</v>
      </c>
      <c r="CK1053" s="12">
        <f t="shared" si="2526"/>
        <v>0</v>
      </c>
      <c r="CL1053" s="12">
        <f t="shared" si="2526"/>
        <v>0</v>
      </c>
      <c r="CM1053" s="12">
        <f t="shared" si="2526"/>
        <v>0</v>
      </c>
      <c r="CN1053" s="12">
        <f t="shared" si="2526"/>
        <v>0</v>
      </c>
      <c r="CO1053" s="12">
        <f t="shared" si="2526"/>
        <v>0</v>
      </c>
      <c r="CP1053" s="12">
        <f t="shared" si="2526"/>
        <v>0</v>
      </c>
      <c r="CQ1053" s="12">
        <f t="shared" si="2526"/>
        <v>0</v>
      </c>
      <c r="CR1053" s="12">
        <f t="shared" si="2526"/>
        <v>0</v>
      </c>
      <c r="CS1053" s="12">
        <f t="shared" si="2526"/>
        <v>0</v>
      </c>
      <c r="CT1053" s="12">
        <f t="shared" si="2526"/>
        <v>0</v>
      </c>
      <c r="CU1053" s="12">
        <f t="shared" si="2526"/>
        <v>0</v>
      </c>
      <c r="CV1053" s="12">
        <f t="shared" si="2526"/>
        <v>0</v>
      </c>
      <c r="CW1053" s="12">
        <f t="shared" si="2526"/>
        <v>0</v>
      </c>
      <c r="CX1053" s="12">
        <f t="shared" si="2526"/>
        <v>0</v>
      </c>
      <c r="CY1053" s="12">
        <f t="shared" si="2526"/>
        <v>0</v>
      </c>
      <c r="CZ1053" s="12">
        <f t="shared" si="2526"/>
        <v>0</v>
      </c>
      <c r="DA1053" s="12">
        <f t="shared" si="2526"/>
        <v>0</v>
      </c>
      <c r="DB1053" s="12">
        <f t="shared" si="2526"/>
        <v>0</v>
      </c>
      <c r="DC1053" s="12">
        <f t="shared" si="2526"/>
        <v>0</v>
      </c>
      <c r="DD1053" s="12">
        <f t="shared" si="2526"/>
        <v>0</v>
      </c>
      <c r="DE1053" s="12">
        <f t="shared" si="2526"/>
        <v>0</v>
      </c>
      <c r="DF1053" s="12">
        <f t="shared" si="2526"/>
        <v>0</v>
      </c>
      <c r="DG1053" s="12">
        <f t="shared" si="2526"/>
        <v>0</v>
      </c>
      <c r="DH1053" s="12">
        <f t="shared" si="2526"/>
        <v>0</v>
      </c>
      <c r="DI1053" s="12">
        <f t="shared" si="2526"/>
        <v>0</v>
      </c>
      <c r="DJ1053" s="12">
        <f t="shared" si="2526"/>
        <v>0</v>
      </c>
      <c r="DK1053" s="12">
        <f t="shared" si="2526"/>
        <v>0</v>
      </c>
      <c r="DL1053" s="12">
        <f t="shared" si="2526"/>
        <v>0</v>
      </c>
      <c r="DM1053" s="12">
        <f t="shared" si="2526"/>
        <v>0</v>
      </c>
      <c r="DN1053" s="12">
        <f t="shared" si="2526"/>
        <v>0</v>
      </c>
      <c r="DO1053" s="12">
        <f t="shared" si="2526"/>
        <v>0</v>
      </c>
      <c r="DP1053" s="12">
        <f t="shared" si="2526"/>
        <v>0</v>
      </c>
      <c r="DQ1053" s="12">
        <f t="shared" si="2526"/>
        <v>0</v>
      </c>
      <c r="DR1053" s="12">
        <f t="shared" si="2526"/>
        <v>0</v>
      </c>
      <c r="DS1053" s="12">
        <f t="shared" si="2526"/>
        <v>0</v>
      </c>
      <c r="DT1053" s="12">
        <f t="shared" si="2526"/>
        <v>0</v>
      </c>
      <c r="DU1053" s="12">
        <f t="shared" si="2526"/>
        <v>0</v>
      </c>
      <c r="DV1053" s="12">
        <f t="shared" si="2526"/>
        <v>0</v>
      </c>
      <c r="DW1053" s="12">
        <f t="shared" si="2526"/>
        <v>0</v>
      </c>
      <c r="DX1053" s="12">
        <f t="shared" si="2526"/>
        <v>0</v>
      </c>
      <c r="DY1053" s="12">
        <f t="shared" si="2526"/>
        <v>0</v>
      </c>
      <c r="EB1053" s="116">
        <f t="shared" si="2507"/>
        <v>1052</v>
      </c>
      <c r="EC1053" s="2" t="str">
        <f t="shared" si="2527"/>
        <v>Phase 4</v>
      </c>
      <c r="ED1053" s="2" t="str">
        <f t="shared" si="2528"/>
        <v>75' Wide</v>
      </c>
      <c r="EE1053" s="33" t="str">
        <f>EE1059</f>
        <v>GAAP</v>
      </c>
      <c r="EF1053" s="2" t="str">
        <f>EF1059</f>
        <v>Master Infrastructure</v>
      </c>
    </row>
    <row r="1054" spans="2:136" x14ac:dyDescent="0.3">
      <c r="D1054" s="203"/>
      <c r="E1054" s="128"/>
      <c r="F1054" s="203"/>
      <c r="G1054" s="13"/>
      <c r="I1054" s="12"/>
      <c r="J1054" s="12"/>
      <c r="K1054" s="12"/>
      <c r="L1054" s="12"/>
      <c r="M1054" s="12"/>
      <c r="N1054" s="12"/>
      <c r="O1054" s="12"/>
      <c r="P1054" s="12"/>
      <c r="Q1054" s="12"/>
      <c r="R1054" s="12"/>
      <c r="S1054" s="12"/>
      <c r="T1054" s="12"/>
      <c r="U1054" s="12"/>
      <c r="V1054" s="12"/>
      <c r="W1054" s="12"/>
      <c r="X1054" s="12"/>
      <c r="Y1054" s="12"/>
      <c r="Z1054" s="12"/>
      <c r="AA1054" s="12"/>
      <c r="AB1054" s="12"/>
      <c r="AC1054" s="12"/>
      <c r="AD1054" s="12"/>
      <c r="AE1054" s="12"/>
      <c r="AF1054" s="12"/>
      <c r="AG1054" s="12"/>
      <c r="AH1054" s="12"/>
      <c r="AI1054" s="12"/>
      <c r="AJ1054" s="12"/>
      <c r="AK1054" s="12"/>
      <c r="AL1054" s="12"/>
      <c r="AM1054" s="12"/>
      <c r="AN1054" s="12"/>
      <c r="AO1054" s="12"/>
      <c r="AP1054" s="12"/>
      <c r="AQ1054" s="12"/>
      <c r="AR1054" s="12"/>
      <c r="AS1054" s="12"/>
      <c r="AT1054" s="12"/>
      <c r="AU1054" s="12"/>
      <c r="AV1054" s="12"/>
      <c r="AW1054" s="12"/>
      <c r="AX1054" s="12"/>
      <c r="AY1054" s="12"/>
      <c r="AZ1054" s="12"/>
      <c r="BA1054" s="12"/>
      <c r="BB1054" s="12"/>
      <c r="BC1054" s="12"/>
      <c r="BD1054" s="12"/>
      <c r="BE1054" s="12"/>
      <c r="BF1054" s="12"/>
      <c r="BG1054" s="12"/>
      <c r="BH1054" s="12"/>
      <c r="BI1054" s="12"/>
      <c r="BJ1054" s="12"/>
      <c r="BK1054" s="12"/>
      <c r="BL1054" s="12"/>
      <c r="BM1054" s="12"/>
      <c r="BN1054" s="12"/>
      <c r="BO1054" s="12"/>
      <c r="BP1054" s="12"/>
      <c r="BQ1054" s="12"/>
      <c r="BR1054" s="12"/>
      <c r="BS1054" s="12"/>
      <c r="BT1054" s="12"/>
      <c r="BU1054" s="12"/>
      <c r="BV1054" s="12"/>
      <c r="BW1054" s="12"/>
      <c r="BX1054" s="12"/>
      <c r="BY1054" s="12"/>
      <c r="BZ1054" s="12"/>
      <c r="CA1054" s="12"/>
      <c r="CB1054" s="12"/>
      <c r="CC1054" s="12"/>
      <c r="CD1054" s="12"/>
      <c r="CE1054" s="12"/>
      <c r="CF1054" s="12"/>
      <c r="CG1054" s="12"/>
      <c r="CH1054" s="12"/>
      <c r="CI1054" s="12"/>
      <c r="CJ1054" s="12"/>
      <c r="CK1054" s="12"/>
      <c r="CL1054" s="12"/>
      <c r="CM1054" s="12"/>
      <c r="CN1054" s="12"/>
      <c r="CO1054" s="12"/>
      <c r="CP1054" s="12"/>
      <c r="CQ1054" s="12"/>
      <c r="CR1054" s="12"/>
      <c r="CS1054" s="12"/>
      <c r="CT1054" s="12"/>
      <c r="CU1054" s="12"/>
      <c r="CV1054" s="12"/>
      <c r="CW1054" s="12"/>
      <c r="CX1054" s="12"/>
      <c r="CY1054" s="12"/>
      <c r="CZ1054" s="12"/>
      <c r="DA1054" s="12"/>
      <c r="DB1054" s="12"/>
      <c r="DC1054" s="12"/>
      <c r="DD1054" s="12"/>
      <c r="DE1054" s="12"/>
      <c r="DF1054" s="12"/>
      <c r="DG1054" s="12"/>
      <c r="DH1054" s="12"/>
      <c r="DI1054" s="12"/>
      <c r="DJ1054" s="12"/>
      <c r="DK1054" s="12"/>
      <c r="DL1054" s="12"/>
      <c r="DM1054" s="12"/>
      <c r="DN1054" s="12"/>
      <c r="DO1054" s="12"/>
      <c r="DP1054" s="12"/>
      <c r="DQ1054" s="12"/>
      <c r="DR1054" s="12"/>
      <c r="DS1054" s="12"/>
      <c r="DT1054" s="12"/>
      <c r="DU1054" s="12"/>
      <c r="DV1054" s="12"/>
      <c r="DW1054" s="12"/>
      <c r="DX1054" s="12"/>
      <c r="DY1054" s="12"/>
      <c r="EE1054" s="33"/>
    </row>
    <row r="1055" spans="2:136" x14ac:dyDescent="0.3">
      <c r="B1055" s="2" t="str">
        <f>Product!$P$2</f>
        <v>Phase 5</v>
      </c>
      <c r="C1055" s="2" t="str">
        <f>Product!$P$3</f>
        <v>50' Wide</v>
      </c>
      <c r="D1055" s="203">
        <f t="shared" ref="D1055:D1057" si="2529">G1031</f>
        <v>-160705.61579543614</v>
      </c>
      <c r="E1055" s="128">
        <f>SUMIFS(INDEX(Product!$B$2:$U$97, MATCH(E1037, Product!$B$2:$B$97, 0), ), Product!$B$2:$U$2, $B1055, Product!$B$3:$U$3, $C1055)</f>
        <v>30</v>
      </c>
      <c r="F1055" s="203">
        <f t="shared" ref="F1055:F1057" si="2530">D1055/E1055</f>
        <v>-5356.8538598478717</v>
      </c>
      <c r="G1055" s="11">
        <f>SUM(H1055:DZ1055)</f>
        <v>-160705.61579543614</v>
      </c>
      <c r="I1055" s="12">
        <f t="shared" si="2506"/>
        <v>0</v>
      </c>
      <c r="J1055" s="12">
        <f t="shared" ref="J1055:BU1057" si="2531">J179*$F1055</f>
        <v>0</v>
      </c>
      <c r="K1055" s="12">
        <f t="shared" si="2531"/>
        <v>0</v>
      </c>
      <c r="L1055" s="12">
        <f t="shared" si="2531"/>
        <v>0</v>
      </c>
      <c r="M1055" s="12">
        <f t="shared" si="2531"/>
        <v>0</v>
      </c>
      <c r="N1055" s="12">
        <f t="shared" si="2531"/>
        <v>0</v>
      </c>
      <c r="O1055" s="12">
        <f t="shared" si="2531"/>
        <v>0</v>
      </c>
      <c r="P1055" s="12">
        <f t="shared" si="2531"/>
        <v>0</v>
      </c>
      <c r="Q1055" s="12">
        <f t="shared" si="2531"/>
        <v>0</v>
      </c>
      <c r="R1055" s="12">
        <f t="shared" si="2531"/>
        <v>0</v>
      </c>
      <c r="S1055" s="12">
        <f t="shared" si="2531"/>
        <v>0</v>
      </c>
      <c r="T1055" s="12">
        <f t="shared" si="2531"/>
        <v>0</v>
      </c>
      <c r="U1055" s="12">
        <f t="shared" si="2531"/>
        <v>0</v>
      </c>
      <c r="V1055" s="12">
        <f t="shared" si="2531"/>
        <v>0</v>
      </c>
      <c r="W1055" s="12">
        <f t="shared" si="2531"/>
        <v>0</v>
      </c>
      <c r="X1055" s="12">
        <f t="shared" si="2531"/>
        <v>0</v>
      </c>
      <c r="Y1055" s="12">
        <f t="shared" si="2531"/>
        <v>0</v>
      </c>
      <c r="Z1055" s="12">
        <f t="shared" si="2531"/>
        <v>0</v>
      </c>
      <c r="AA1055" s="12">
        <f t="shared" si="2531"/>
        <v>0</v>
      </c>
      <c r="AB1055" s="12">
        <f t="shared" si="2531"/>
        <v>0</v>
      </c>
      <c r="AC1055" s="12">
        <f t="shared" si="2531"/>
        <v>0</v>
      </c>
      <c r="AD1055" s="12">
        <f t="shared" si="2531"/>
        <v>0</v>
      </c>
      <c r="AE1055" s="12">
        <f t="shared" si="2531"/>
        <v>0</v>
      </c>
      <c r="AF1055" s="12">
        <f t="shared" si="2531"/>
        <v>0</v>
      </c>
      <c r="AG1055" s="12">
        <f t="shared" si="2531"/>
        <v>0</v>
      </c>
      <c r="AH1055" s="12">
        <f t="shared" si="2531"/>
        <v>0</v>
      </c>
      <c r="AI1055" s="12">
        <f t="shared" si="2531"/>
        <v>0</v>
      </c>
      <c r="AJ1055" s="12">
        <f t="shared" si="2531"/>
        <v>0</v>
      </c>
      <c r="AK1055" s="12">
        <f t="shared" si="2531"/>
        <v>0</v>
      </c>
      <c r="AL1055" s="12">
        <f t="shared" si="2531"/>
        <v>0</v>
      </c>
      <c r="AM1055" s="12">
        <f t="shared" si="2531"/>
        <v>0</v>
      </c>
      <c r="AN1055" s="12">
        <f t="shared" si="2531"/>
        <v>0</v>
      </c>
      <c r="AO1055" s="12">
        <f t="shared" si="2531"/>
        <v>0</v>
      </c>
      <c r="AP1055" s="12">
        <f t="shared" si="2531"/>
        <v>0</v>
      </c>
      <c r="AQ1055" s="12">
        <f t="shared" si="2531"/>
        <v>0</v>
      </c>
      <c r="AR1055" s="12">
        <f t="shared" si="2531"/>
        <v>0</v>
      </c>
      <c r="AS1055" s="12">
        <f t="shared" si="2531"/>
        <v>0</v>
      </c>
      <c r="AT1055" s="12">
        <f t="shared" si="2531"/>
        <v>0</v>
      </c>
      <c r="AU1055" s="12">
        <f t="shared" si="2531"/>
        <v>0</v>
      </c>
      <c r="AV1055" s="12">
        <f t="shared" si="2531"/>
        <v>0</v>
      </c>
      <c r="AW1055" s="12">
        <f t="shared" si="2531"/>
        <v>0</v>
      </c>
      <c r="AX1055" s="12">
        <f t="shared" si="2531"/>
        <v>0</v>
      </c>
      <c r="AY1055" s="12">
        <f t="shared" si="2531"/>
        <v>0</v>
      </c>
      <c r="AZ1055" s="12">
        <f t="shared" si="2531"/>
        <v>0</v>
      </c>
      <c r="BA1055" s="12">
        <f t="shared" si="2531"/>
        <v>0</v>
      </c>
      <c r="BB1055" s="12">
        <f t="shared" si="2531"/>
        <v>0</v>
      </c>
      <c r="BC1055" s="12">
        <f t="shared" si="2531"/>
        <v>0</v>
      </c>
      <c r="BD1055" s="12">
        <f t="shared" si="2531"/>
        <v>0</v>
      </c>
      <c r="BE1055" s="12">
        <f t="shared" si="2531"/>
        <v>0</v>
      </c>
      <c r="BF1055" s="12">
        <f t="shared" si="2531"/>
        <v>0</v>
      </c>
      <c r="BG1055" s="12">
        <f t="shared" si="2531"/>
        <v>0</v>
      </c>
      <c r="BH1055" s="12">
        <f t="shared" si="2531"/>
        <v>0</v>
      </c>
      <c r="BI1055" s="12">
        <f t="shared" si="2531"/>
        <v>0</v>
      </c>
      <c r="BJ1055" s="12">
        <f t="shared" si="2531"/>
        <v>0</v>
      </c>
      <c r="BK1055" s="12">
        <f t="shared" si="2531"/>
        <v>0</v>
      </c>
      <c r="BL1055" s="12">
        <f t="shared" si="2531"/>
        <v>0</v>
      </c>
      <c r="BM1055" s="12">
        <f t="shared" si="2531"/>
        <v>0</v>
      </c>
      <c r="BN1055" s="12">
        <f t="shared" si="2531"/>
        <v>0</v>
      </c>
      <c r="BO1055" s="12">
        <f t="shared" si="2531"/>
        <v>0</v>
      </c>
      <c r="BP1055" s="12">
        <f t="shared" si="2531"/>
        <v>0</v>
      </c>
      <c r="BQ1055" s="12">
        <f t="shared" si="2531"/>
        <v>0</v>
      </c>
      <c r="BR1055" s="12">
        <f t="shared" si="2531"/>
        <v>0</v>
      </c>
      <c r="BS1055" s="12">
        <f t="shared" si="2531"/>
        <v>-13392.134649619678</v>
      </c>
      <c r="BT1055" s="12">
        <f t="shared" si="2531"/>
        <v>-13392.134649619678</v>
      </c>
      <c r="BU1055" s="12">
        <f t="shared" si="2531"/>
        <v>-13392.134649619678</v>
      </c>
      <c r="BV1055" s="12">
        <f t="shared" ref="BV1055:DY1057" si="2532">BV179*$F1055</f>
        <v>-13392.134649619678</v>
      </c>
      <c r="BW1055" s="12">
        <f t="shared" si="2532"/>
        <v>-13392.134649619678</v>
      </c>
      <c r="BX1055" s="12">
        <f t="shared" si="2532"/>
        <v>-13392.134649619678</v>
      </c>
      <c r="BY1055" s="12">
        <f t="shared" si="2532"/>
        <v>-13392.134649619678</v>
      </c>
      <c r="BZ1055" s="12">
        <f t="shared" si="2532"/>
        <v>-13392.134649619678</v>
      </c>
      <c r="CA1055" s="12">
        <f t="shared" si="2532"/>
        <v>-13392.134649619678</v>
      </c>
      <c r="CB1055" s="12">
        <f t="shared" si="2532"/>
        <v>-13392.134649619678</v>
      </c>
      <c r="CC1055" s="12">
        <f t="shared" si="2532"/>
        <v>-13392.134649619678</v>
      </c>
      <c r="CD1055" s="12">
        <f t="shared" si="2532"/>
        <v>-13392.134649619678</v>
      </c>
      <c r="CE1055" s="12">
        <f t="shared" si="2532"/>
        <v>0</v>
      </c>
      <c r="CF1055" s="12">
        <f t="shared" si="2532"/>
        <v>0</v>
      </c>
      <c r="CG1055" s="12">
        <f t="shared" si="2532"/>
        <v>0</v>
      </c>
      <c r="CH1055" s="12">
        <f t="shared" si="2532"/>
        <v>0</v>
      </c>
      <c r="CI1055" s="12">
        <f t="shared" si="2532"/>
        <v>0</v>
      </c>
      <c r="CJ1055" s="12">
        <f t="shared" si="2532"/>
        <v>0</v>
      </c>
      <c r="CK1055" s="12">
        <f t="shared" si="2532"/>
        <v>0</v>
      </c>
      <c r="CL1055" s="12">
        <f t="shared" si="2532"/>
        <v>0</v>
      </c>
      <c r="CM1055" s="12">
        <f t="shared" si="2532"/>
        <v>0</v>
      </c>
      <c r="CN1055" s="12">
        <f t="shared" si="2532"/>
        <v>0</v>
      </c>
      <c r="CO1055" s="12">
        <f t="shared" si="2532"/>
        <v>0</v>
      </c>
      <c r="CP1055" s="12">
        <f t="shared" si="2532"/>
        <v>0</v>
      </c>
      <c r="CQ1055" s="12">
        <f t="shared" si="2532"/>
        <v>0</v>
      </c>
      <c r="CR1055" s="12">
        <f t="shared" si="2532"/>
        <v>0</v>
      </c>
      <c r="CS1055" s="12">
        <f t="shared" si="2532"/>
        <v>0</v>
      </c>
      <c r="CT1055" s="12">
        <f t="shared" si="2532"/>
        <v>0</v>
      </c>
      <c r="CU1055" s="12">
        <f t="shared" si="2532"/>
        <v>0</v>
      </c>
      <c r="CV1055" s="12">
        <f t="shared" si="2532"/>
        <v>0</v>
      </c>
      <c r="CW1055" s="12">
        <f t="shared" si="2532"/>
        <v>0</v>
      </c>
      <c r="CX1055" s="12">
        <f t="shared" si="2532"/>
        <v>0</v>
      </c>
      <c r="CY1055" s="12">
        <f t="shared" si="2532"/>
        <v>0</v>
      </c>
      <c r="CZ1055" s="12">
        <f t="shared" si="2532"/>
        <v>0</v>
      </c>
      <c r="DA1055" s="12">
        <f t="shared" si="2532"/>
        <v>0</v>
      </c>
      <c r="DB1055" s="12">
        <f t="shared" si="2532"/>
        <v>0</v>
      </c>
      <c r="DC1055" s="12">
        <f t="shared" si="2532"/>
        <v>0</v>
      </c>
      <c r="DD1055" s="12">
        <f t="shared" si="2532"/>
        <v>0</v>
      </c>
      <c r="DE1055" s="12">
        <f t="shared" si="2532"/>
        <v>0</v>
      </c>
      <c r="DF1055" s="12">
        <f t="shared" si="2532"/>
        <v>0</v>
      </c>
      <c r="DG1055" s="12">
        <f t="shared" si="2532"/>
        <v>0</v>
      </c>
      <c r="DH1055" s="12">
        <f t="shared" si="2532"/>
        <v>0</v>
      </c>
      <c r="DI1055" s="12">
        <f t="shared" si="2532"/>
        <v>0</v>
      </c>
      <c r="DJ1055" s="12">
        <f t="shared" si="2532"/>
        <v>0</v>
      </c>
      <c r="DK1055" s="12">
        <f t="shared" si="2532"/>
        <v>0</v>
      </c>
      <c r="DL1055" s="12">
        <f t="shared" si="2532"/>
        <v>0</v>
      </c>
      <c r="DM1055" s="12">
        <f t="shared" si="2532"/>
        <v>0</v>
      </c>
      <c r="DN1055" s="12">
        <f t="shared" si="2532"/>
        <v>0</v>
      </c>
      <c r="DO1055" s="12">
        <f t="shared" si="2532"/>
        <v>0</v>
      </c>
      <c r="DP1055" s="12">
        <f t="shared" si="2532"/>
        <v>0</v>
      </c>
      <c r="DQ1055" s="12">
        <f t="shared" si="2532"/>
        <v>0</v>
      </c>
      <c r="DR1055" s="12">
        <f t="shared" si="2532"/>
        <v>0</v>
      </c>
      <c r="DS1055" s="12">
        <f t="shared" si="2532"/>
        <v>0</v>
      </c>
      <c r="DT1055" s="12">
        <f t="shared" si="2532"/>
        <v>0</v>
      </c>
      <c r="DU1055" s="12">
        <f t="shared" si="2532"/>
        <v>0</v>
      </c>
      <c r="DV1055" s="12">
        <f t="shared" si="2532"/>
        <v>0</v>
      </c>
      <c r="DW1055" s="12">
        <f t="shared" si="2532"/>
        <v>0</v>
      </c>
      <c r="DX1055" s="12">
        <f t="shared" si="2532"/>
        <v>0</v>
      </c>
      <c r="DY1055" s="12">
        <f t="shared" si="2532"/>
        <v>0</v>
      </c>
      <c r="EB1055" s="116">
        <f t="shared" si="2507"/>
        <v>1054</v>
      </c>
      <c r="EC1055" s="2" t="str">
        <f t="shared" ref="EC1055:EC1057" si="2533">B1055</f>
        <v>Phase 5</v>
      </c>
      <c r="ED1055" s="2" t="str">
        <f t="shared" ref="ED1055:ED1057" si="2534">C1055</f>
        <v>50' Wide</v>
      </c>
      <c r="EE1055" s="33" t="str">
        <f>EE1059</f>
        <v>GAAP</v>
      </c>
      <c r="EF1055" s="2" t="str">
        <f>EF1059</f>
        <v>Master Infrastructure</v>
      </c>
    </row>
    <row r="1056" spans="2:136" x14ac:dyDescent="0.3">
      <c r="B1056" s="2" t="str">
        <f>Product!$Q$2</f>
        <v>Phase 5</v>
      </c>
      <c r="C1056" s="2" t="str">
        <f>Product!$Q$3</f>
        <v>60' Wide</v>
      </c>
      <c r="D1056" s="203">
        <f t="shared" si="2529"/>
        <v>-190564.81631331932</v>
      </c>
      <c r="E1056" s="128">
        <f>SUMIFS(INDEX(Product!$B$2:$U$97, MATCH(E1037, Product!$B$2:$B$97, 0), ), Product!$B$2:$U$2, $B1056, Product!$B$3:$U$3, $C1056)</f>
        <v>30</v>
      </c>
      <c r="F1056" s="203">
        <f t="shared" si="2530"/>
        <v>-6352.1605437773105</v>
      </c>
      <c r="G1056" s="11">
        <f>SUM(H1056:DZ1056)</f>
        <v>-190564.81631331926</v>
      </c>
      <c r="I1056" s="12">
        <f t="shared" si="2506"/>
        <v>0</v>
      </c>
      <c r="J1056" s="12">
        <f t="shared" si="2531"/>
        <v>0</v>
      </c>
      <c r="K1056" s="12">
        <f t="shared" si="2531"/>
        <v>0</v>
      </c>
      <c r="L1056" s="12">
        <f t="shared" si="2531"/>
        <v>0</v>
      </c>
      <c r="M1056" s="12">
        <f t="shared" si="2531"/>
        <v>0</v>
      </c>
      <c r="N1056" s="12">
        <f t="shared" si="2531"/>
        <v>0</v>
      </c>
      <c r="O1056" s="12">
        <f t="shared" si="2531"/>
        <v>0</v>
      </c>
      <c r="P1056" s="12">
        <f t="shared" si="2531"/>
        <v>0</v>
      </c>
      <c r="Q1056" s="12">
        <f t="shared" si="2531"/>
        <v>0</v>
      </c>
      <c r="R1056" s="12">
        <f t="shared" si="2531"/>
        <v>0</v>
      </c>
      <c r="S1056" s="12">
        <f t="shared" si="2531"/>
        <v>0</v>
      </c>
      <c r="T1056" s="12">
        <f t="shared" si="2531"/>
        <v>0</v>
      </c>
      <c r="U1056" s="12">
        <f t="shared" si="2531"/>
        <v>0</v>
      </c>
      <c r="V1056" s="12">
        <f t="shared" si="2531"/>
        <v>0</v>
      </c>
      <c r="W1056" s="12">
        <f t="shared" si="2531"/>
        <v>0</v>
      </c>
      <c r="X1056" s="12">
        <f t="shared" si="2531"/>
        <v>0</v>
      </c>
      <c r="Y1056" s="12">
        <f t="shared" si="2531"/>
        <v>0</v>
      </c>
      <c r="Z1056" s="12">
        <f t="shared" si="2531"/>
        <v>0</v>
      </c>
      <c r="AA1056" s="12">
        <f t="shared" si="2531"/>
        <v>0</v>
      </c>
      <c r="AB1056" s="12">
        <f t="shared" si="2531"/>
        <v>0</v>
      </c>
      <c r="AC1056" s="12">
        <f t="shared" si="2531"/>
        <v>0</v>
      </c>
      <c r="AD1056" s="12">
        <f t="shared" si="2531"/>
        <v>0</v>
      </c>
      <c r="AE1056" s="12">
        <f t="shared" si="2531"/>
        <v>0</v>
      </c>
      <c r="AF1056" s="12">
        <f t="shared" si="2531"/>
        <v>0</v>
      </c>
      <c r="AG1056" s="12">
        <f t="shared" si="2531"/>
        <v>0</v>
      </c>
      <c r="AH1056" s="12">
        <f t="shared" si="2531"/>
        <v>0</v>
      </c>
      <c r="AI1056" s="12">
        <f t="shared" si="2531"/>
        <v>0</v>
      </c>
      <c r="AJ1056" s="12">
        <f t="shared" si="2531"/>
        <v>0</v>
      </c>
      <c r="AK1056" s="12">
        <f t="shared" si="2531"/>
        <v>0</v>
      </c>
      <c r="AL1056" s="12">
        <f t="shared" si="2531"/>
        <v>0</v>
      </c>
      <c r="AM1056" s="12">
        <f t="shared" si="2531"/>
        <v>0</v>
      </c>
      <c r="AN1056" s="12">
        <f t="shared" si="2531"/>
        <v>0</v>
      </c>
      <c r="AO1056" s="12">
        <f t="shared" si="2531"/>
        <v>0</v>
      </c>
      <c r="AP1056" s="12">
        <f t="shared" si="2531"/>
        <v>0</v>
      </c>
      <c r="AQ1056" s="12">
        <f t="shared" si="2531"/>
        <v>0</v>
      </c>
      <c r="AR1056" s="12">
        <f t="shared" si="2531"/>
        <v>0</v>
      </c>
      <c r="AS1056" s="12">
        <f t="shared" si="2531"/>
        <v>0</v>
      </c>
      <c r="AT1056" s="12">
        <f t="shared" si="2531"/>
        <v>0</v>
      </c>
      <c r="AU1056" s="12">
        <f t="shared" si="2531"/>
        <v>0</v>
      </c>
      <c r="AV1056" s="12">
        <f t="shared" si="2531"/>
        <v>0</v>
      </c>
      <c r="AW1056" s="12">
        <f t="shared" si="2531"/>
        <v>0</v>
      </c>
      <c r="AX1056" s="12">
        <f t="shared" si="2531"/>
        <v>0</v>
      </c>
      <c r="AY1056" s="12">
        <f t="shared" si="2531"/>
        <v>0</v>
      </c>
      <c r="AZ1056" s="12">
        <f t="shared" si="2531"/>
        <v>0</v>
      </c>
      <c r="BA1056" s="12">
        <f t="shared" si="2531"/>
        <v>0</v>
      </c>
      <c r="BB1056" s="12">
        <f t="shared" si="2531"/>
        <v>0</v>
      </c>
      <c r="BC1056" s="12">
        <f t="shared" si="2531"/>
        <v>0</v>
      </c>
      <c r="BD1056" s="12">
        <f t="shared" si="2531"/>
        <v>0</v>
      </c>
      <c r="BE1056" s="12">
        <f t="shared" si="2531"/>
        <v>0</v>
      </c>
      <c r="BF1056" s="12">
        <f t="shared" si="2531"/>
        <v>0</v>
      </c>
      <c r="BG1056" s="12">
        <f t="shared" si="2531"/>
        <v>0</v>
      </c>
      <c r="BH1056" s="12">
        <f t="shared" si="2531"/>
        <v>0</v>
      </c>
      <c r="BI1056" s="12">
        <f t="shared" si="2531"/>
        <v>0</v>
      </c>
      <c r="BJ1056" s="12">
        <f t="shared" si="2531"/>
        <v>0</v>
      </c>
      <c r="BK1056" s="12">
        <f t="shared" si="2531"/>
        <v>0</v>
      </c>
      <c r="BL1056" s="12">
        <f t="shared" si="2531"/>
        <v>0</v>
      </c>
      <c r="BM1056" s="12">
        <f t="shared" si="2531"/>
        <v>0</v>
      </c>
      <c r="BN1056" s="12">
        <f t="shared" si="2531"/>
        <v>0</v>
      </c>
      <c r="BO1056" s="12">
        <f t="shared" si="2531"/>
        <v>0</v>
      </c>
      <c r="BP1056" s="12">
        <f t="shared" si="2531"/>
        <v>0</v>
      </c>
      <c r="BQ1056" s="12">
        <f t="shared" si="2531"/>
        <v>0</v>
      </c>
      <c r="BR1056" s="12">
        <f t="shared" si="2531"/>
        <v>0</v>
      </c>
      <c r="BS1056" s="12">
        <f t="shared" si="2531"/>
        <v>-15880.401359443276</v>
      </c>
      <c r="BT1056" s="12">
        <f t="shared" si="2531"/>
        <v>-15880.401359443276</v>
      </c>
      <c r="BU1056" s="12">
        <f t="shared" si="2531"/>
        <v>-15880.401359443276</v>
      </c>
      <c r="BV1056" s="12">
        <f t="shared" si="2532"/>
        <v>-15880.401359443276</v>
      </c>
      <c r="BW1056" s="12">
        <f t="shared" si="2532"/>
        <v>-15880.401359443276</v>
      </c>
      <c r="BX1056" s="12">
        <f t="shared" si="2532"/>
        <v>-15880.401359443276</v>
      </c>
      <c r="BY1056" s="12">
        <f t="shared" si="2532"/>
        <v>-15880.401359443276</v>
      </c>
      <c r="BZ1056" s="12">
        <f t="shared" si="2532"/>
        <v>-15880.401359443276</v>
      </c>
      <c r="CA1056" s="12">
        <f t="shared" si="2532"/>
        <v>-15880.401359443276</v>
      </c>
      <c r="CB1056" s="12">
        <f t="shared" si="2532"/>
        <v>-15880.401359443276</v>
      </c>
      <c r="CC1056" s="12">
        <f t="shared" si="2532"/>
        <v>-15880.401359443276</v>
      </c>
      <c r="CD1056" s="12">
        <f t="shared" si="2532"/>
        <v>-15880.401359443276</v>
      </c>
      <c r="CE1056" s="12">
        <f t="shared" si="2532"/>
        <v>0</v>
      </c>
      <c r="CF1056" s="12">
        <f t="shared" si="2532"/>
        <v>0</v>
      </c>
      <c r="CG1056" s="12">
        <f t="shared" si="2532"/>
        <v>0</v>
      </c>
      <c r="CH1056" s="12">
        <f t="shared" si="2532"/>
        <v>0</v>
      </c>
      <c r="CI1056" s="12">
        <f t="shared" si="2532"/>
        <v>0</v>
      </c>
      <c r="CJ1056" s="12">
        <f t="shared" si="2532"/>
        <v>0</v>
      </c>
      <c r="CK1056" s="12">
        <f t="shared" si="2532"/>
        <v>0</v>
      </c>
      <c r="CL1056" s="12">
        <f t="shared" si="2532"/>
        <v>0</v>
      </c>
      <c r="CM1056" s="12">
        <f t="shared" si="2532"/>
        <v>0</v>
      </c>
      <c r="CN1056" s="12">
        <f t="shared" si="2532"/>
        <v>0</v>
      </c>
      <c r="CO1056" s="12">
        <f t="shared" si="2532"/>
        <v>0</v>
      </c>
      <c r="CP1056" s="12">
        <f t="shared" si="2532"/>
        <v>0</v>
      </c>
      <c r="CQ1056" s="12">
        <f t="shared" si="2532"/>
        <v>0</v>
      </c>
      <c r="CR1056" s="12">
        <f t="shared" si="2532"/>
        <v>0</v>
      </c>
      <c r="CS1056" s="12">
        <f t="shared" si="2532"/>
        <v>0</v>
      </c>
      <c r="CT1056" s="12">
        <f t="shared" si="2532"/>
        <v>0</v>
      </c>
      <c r="CU1056" s="12">
        <f t="shared" si="2532"/>
        <v>0</v>
      </c>
      <c r="CV1056" s="12">
        <f t="shared" si="2532"/>
        <v>0</v>
      </c>
      <c r="CW1056" s="12">
        <f t="shared" si="2532"/>
        <v>0</v>
      </c>
      <c r="CX1056" s="12">
        <f t="shared" si="2532"/>
        <v>0</v>
      </c>
      <c r="CY1056" s="12">
        <f t="shared" si="2532"/>
        <v>0</v>
      </c>
      <c r="CZ1056" s="12">
        <f t="shared" si="2532"/>
        <v>0</v>
      </c>
      <c r="DA1056" s="12">
        <f t="shared" si="2532"/>
        <v>0</v>
      </c>
      <c r="DB1056" s="12">
        <f t="shared" si="2532"/>
        <v>0</v>
      </c>
      <c r="DC1056" s="12">
        <f t="shared" si="2532"/>
        <v>0</v>
      </c>
      <c r="DD1056" s="12">
        <f t="shared" si="2532"/>
        <v>0</v>
      </c>
      <c r="DE1056" s="12">
        <f t="shared" si="2532"/>
        <v>0</v>
      </c>
      <c r="DF1056" s="12">
        <f t="shared" si="2532"/>
        <v>0</v>
      </c>
      <c r="DG1056" s="12">
        <f t="shared" si="2532"/>
        <v>0</v>
      </c>
      <c r="DH1056" s="12">
        <f t="shared" si="2532"/>
        <v>0</v>
      </c>
      <c r="DI1056" s="12">
        <f t="shared" si="2532"/>
        <v>0</v>
      </c>
      <c r="DJ1056" s="12">
        <f t="shared" si="2532"/>
        <v>0</v>
      </c>
      <c r="DK1056" s="12">
        <f t="shared" si="2532"/>
        <v>0</v>
      </c>
      <c r="DL1056" s="12">
        <f t="shared" si="2532"/>
        <v>0</v>
      </c>
      <c r="DM1056" s="12">
        <f t="shared" si="2532"/>
        <v>0</v>
      </c>
      <c r="DN1056" s="12">
        <f t="shared" si="2532"/>
        <v>0</v>
      </c>
      <c r="DO1056" s="12">
        <f t="shared" si="2532"/>
        <v>0</v>
      </c>
      <c r="DP1056" s="12">
        <f t="shared" si="2532"/>
        <v>0</v>
      </c>
      <c r="DQ1056" s="12">
        <f t="shared" si="2532"/>
        <v>0</v>
      </c>
      <c r="DR1056" s="12">
        <f t="shared" si="2532"/>
        <v>0</v>
      </c>
      <c r="DS1056" s="12">
        <f t="shared" si="2532"/>
        <v>0</v>
      </c>
      <c r="DT1056" s="12">
        <f t="shared" si="2532"/>
        <v>0</v>
      </c>
      <c r="DU1056" s="12">
        <f t="shared" si="2532"/>
        <v>0</v>
      </c>
      <c r="DV1056" s="12">
        <f t="shared" si="2532"/>
        <v>0</v>
      </c>
      <c r="DW1056" s="12">
        <f t="shared" si="2532"/>
        <v>0</v>
      </c>
      <c r="DX1056" s="12">
        <f t="shared" si="2532"/>
        <v>0</v>
      </c>
      <c r="DY1056" s="12">
        <f t="shared" si="2532"/>
        <v>0</v>
      </c>
      <c r="EB1056" s="116">
        <f t="shared" si="2507"/>
        <v>1055</v>
      </c>
      <c r="EC1056" s="2" t="str">
        <f t="shared" si="2533"/>
        <v>Phase 5</v>
      </c>
      <c r="ED1056" s="2" t="str">
        <f t="shared" si="2534"/>
        <v>60' Wide</v>
      </c>
      <c r="EE1056" s="33" t="str">
        <f>EE1059</f>
        <v>GAAP</v>
      </c>
      <c r="EF1056" s="2" t="str">
        <f>EF1059</f>
        <v>Master Infrastructure</v>
      </c>
    </row>
    <row r="1057" spans="1:136" x14ac:dyDescent="0.3">
      <c r="B1057" s="2" t="str">
        <f>Product!$R$2</f>
        <v>Phase 5</v>
      </c>
      <c r="C1057" s="2" t="str">
        <f>Product!$R$3</f>
        <v>75' Wide</v>
      </c>
      <c r="D1057" s="203">
        <f t="shared" si="2529"/>
        <v>-148729.56789124451</v>
      </c>
      <c r="E1057" s="128">
        <f>SUMIFS(INDEX(Product!$B$2:$U$97, MATCH(E1037, Product!$B$2:$B$97, 0), ), Product!$B$2:$U$2, $B1057, Product!$B$3:$U$3, $C1057)</f>
        <v>20</v>
      </c>
      <c r="F1057" s="203">
        <f t="shared" si="2530"/>
        <v>-7436.4783945622257</v>
      </c>
      <c r="G1057" s="11">
        <f>SUM(H1057:DZ1057)</f>
        <v>-148729.56789124449</v>
      </c>
      <c r="I1057" s="12">
        <f t="shared" si="2506"/>
        <v>0</v>
      </c>
      <c r="J1057" s="12">
        <f t="shared" si="2531"/>
        <v>0</v>
      </c>
      <c r="K1057" s="12">
        <f t="shared" si="2531"/>
        <v>0</v>
      </c>
      <c r="L1057" s="12">
        <f t="shared" si="2531"/>
        <v>0</v>
      </c>
      <c r="M1057" s="12">
        <f t="shared" si="2531"/>
        <v>0</v>
      </c>
      <c r="N1057" s="12">
        <f t="shared" si="2531"/>
        <v>0</v>
      </c>
      <c r="O1057" s="12">
        <f t="shared" si="2531"/>
        <v>0</v>
      </c>
      <c r="P1057" s="12">
        <f t="shared" si="2531"/>
        <v>0</v>
      </c>
      <c r="Q1057" s="12">
        <f t="shared" si="2531"/>
        <v>0</v>
      </c>
      <c r="R1057" s="12">
        <f t="shared" si="2531"/>
        <v>0</v>
      </c>
      <c r="S1057" s="12">
        <f t="shared" si="2531"/>
        <v>0</v>
      </c>
      <c r="T1057" s="12">
        <f t="shared" si="2531"/>
        <v>0</v>
      </c>
      <c r="U1057" s="12">
        <f t="shared" si="2531"/>
        <v>0</v>
      </c>
      <c r="V1057" s="12">
        <f t="shared" si="2531"/>
        <v>0</v>
      </c>
      <c r="W1057" s="12">
        <f t="shared" si="2531"/>
        <v>0</v>
      </c>
      <c r="X1057" s="12">
        <f t="shared" si="2531"/>
        <v>0</v>
      </c>
      <c r="Y1057" s="12">
        <f t="shared" si="2531"/>
        <v>0</v>
      </c>
      <c r="Z1057" s="12">
        <f t="shared" si="2531"/>
        <v>0</v>
      </c>
      <c r="AA1057" s="12">
        <f t="shared" si="2531"/>
        <v>0</v>
      </c>
      <c r="AB1057" s="12">
        <f t="shared" si="2531"/>
        <v>0</v>
      </c>
      <c r="AC1057" s="12">
        <f t="shared" si="2531"/>
        <v>0</v>
      </c>
      <c r="AD1057" s="12">
        <f t="shared" si="2531"/>
        <v>0</v>
      </c>
      <c r="AE1057" s="12">
        <f t="shared" si="2531"/>
        <v>0</v>
      </c>
      <c r="AF1057" s="12">
        <f t="shared" si="2531"/>
        <v>0</v>
      </c>
      <c r="AG1057" s="12">
        <f t="shared" si="2531"/>
        <v>0</v>
      </c>
      <c r="AH1057" s="12">
        <f t="shared" si="2531"/>
        <v>0</v>
      </c>
      <c r="AI1057" s="12">
        <f t="shared" si="2531"/>
        <v>0</v>
      </c>
      <c r="AJ1057" s="12">
        <f t="shared" si="2531"/>
        <v>0</v>
      </c>
      <c r="AK1057" s="12">
        <f t="shared" si="2531"/>
        <v>0</v>
      </c>
      <c r="AL1057" s="12">
        <f t="shared" si="2531"/>
        <v>0</v>
      </c>
      <c r="AM1057" s="12">
        <f t="shared" si="2531"/>
        <v>0</v>
      </c>
      <c r="AN1057" s="12">
        <f t="shared" si="2531"/>
        <v>0</v>
      </c>
      <c r="AO1057" s="12">
        <f t="shared" si="2531"/>
        <v>0</v>
      </c>
      <c r="AP1057" s="12">
        <f t="shared" si="2531"/>
        <v>0</v>
      </c>
      <c r="AQ1057" s="12">
        <f t="shared" si="2531"/>
        <v>0</v>
      </c>
      <c r="AR1057" s="12">
        <f t="shared" si="2531"/>
        <v>0</v>
      </c>
      <c r="AS1057" s="12">
        <f t="shared" si="2531"/>
        <v>0</v>
      </c>
      <c r="AT1057" s="12">
        <f t="shared" si="2531"/>
        <v>0</v>
      </c>
      <c r="AU1057" s="12">
        <f t="shared" si="2531"/>
        <v>0</v>
      </c>
      <c r="AV1057" s="12">
        <f t="shared" si="2531"/>
        <v>0</v>
      </c>
      <c r="AW1057" s="12">
        <f t="shared" si="2531"/>
        <v>0</v>
      </c>
      <c r="AX1057" s="12">
        <f t="shared" si="2531"/>
        <v>0</v>
      </c>
      <c r="AY1057" s="12">
        <f t="shared" si="2531"/>
        <v>0</v>
      </c>
      <c r="AZ1057" s="12">
        <f t="shared" si="2531"/>
        <v>0</v>
      </c>
      <c r="BA1057" s="12">
        <f t="shared" si="2531"/>
        <v>0</v>
      </c>
      <c r="BB1057" s="12">
        <f t="shared" si="2531"/>
        <v>0</v>
      </c>
      <c r="BC1057" s="12">
        <f t="shared" si="2531"/>
        <v>0</v>
      </c>
      <c r="BD1057" s="12">
        <f t="shared" si="2531"/>
        <v>0</v>
      </c>
      <c r="BE1057" s="12">
        <f t="shared" si="2531"/>
        <v>0</v>
      </c>
      <c r="BF1057" s="12">
        <f t="shared" si="2531"/>
        <v>0</v>
      </c>
      <c r="BG1057" s="12">
        <f t="shared" si="2531"/>
        <v>0</v>
      </c>
      <c r="BH1057" s="12">
        <f t="shared" si="2531"/>
        <v>0</v>
      </c>
      <c r="BI1057" s="12">
        <f t="shared" si="2531"/>
        <v>0</v>
      </c>
      <c r="BJ1057" s="12">
        <f t="shared" si="2531"/>
        <v>0</v>
      </c>
      <c r="BK1057" s="12">
        <f t="shared" si="2531"/>
        <v>0</v>
      </c>
      <c r="BL1057" s="12">
        <f t="shared" si="2531"/>
        <v>0</v>
      </c>
      <c r="BM1057" s="12">
        <f t="shared" si="2531"/>
        <v>0</v>
      </c>
      <c r="BN1057" s="12">
        <f t="shared" si="2531"/>
        <v>0</v>
      </c>
      <c r="BO1057" s="12">
        <f t="shared" si="2531"/>
        <v>0</v>
      </c>
      <c r="BP1057" s="12">
        <f t="shared" si="2531"/>
        <v>0</v>
      </c>
      <c r="BQ1057" s="12">
        <f t="shared" si="2531"/>
        <v>0</v>
      </c>
      <c r="BR1057" s="12">
        <f t="shared" si="2531"/>
        <v>0</v>
      </c>
      <c r="BS1057" s="12">
        <f t="shared" si="2531"/>
        <v>-12394.13065760371</v>
      </c>
      <c r="BT1057" s="12">
        <f t="shared" si="2531"/>
        <v>-12394.13065760371</v>
      </c>
      <c r="BU1057" s="12">
        <f t="shared" si="2531"/>
        <v>-12394.13065760371</v>
      </c>
      <c r="BV1057" s="12">
        <f t="shared" si="2532"/>
        <v>-12394.13065760371</v>
      </c>
      <c r="BW1057" s="12">
        <f t="shared" si="2532"/>
        <v>-12394.13065760371</v>
      </c>
      <c r="BX1057" s="12">
        <f t="shared" si="2532"/>
        <v>-12394.13065760371</v>
      </c>
      <c r="BY1057" s="12">
        <f t="shared" si="2532"/>
        <v>-12394.13065760371</v>
      </c>
      <c r="BZ1057" s="12">
        <f t="shared" si="2532"/>
        <v>-12394.13065760371</v>
      </c>
      <c r="CA1057" s="12">
        <f t="shared" si="2532"/>
        <v>-12394.13065760371</v>
      </c>
      <c r="CB1057" s="12">
        <f t="shared" si="2532"/>
        <v>-12394.13065760371</v>
      </c>
      <c r="CC1057" s="12">
        <f t="shared" si="2532"/>
        <v>-12394.13065760371</v>
      </c>
      <c r="CD1057" s="12">
        <f t="shared" si="2532"/>
        <v>-12394.13065760371</v>
      </c>
      <c r="CE1057" s="12">
        <f t="shared" si="2532"/>
        <v>0</v>
      </c>
      <c r="CF1057" s="12">
        <f t="shared" si="2532"/>
        <v>0</v>
      </c>
      <c r="CG1057" s="12">
        <f t="shared" si="2532"/>
        <v>0</v>
      </c>
      <c r="CH1057" s="12">
        <f t="shared" si="2532"/>
        <v>0</v>
      </c>
      <c r="CI1057" s="12">
        <f t="shared" si="2532"/>
        <v>0</v>
      </c>
      <c r="CJ1057" s="12">
        <f t="shared" si="2532"/>
        <v>0</v>
      </c>
      <c r="CK1057" s="12">
        <f t="shared" si="2532"/>
        <v>0</v>
      </c>
      <c r="CL1057" s="12">
        <f t="shared" si="2532"/>
        <v>0</v>
      </c>
      <c r="CM1057" s="12">
        <f t="shared" si="2532"/>
        <v>0</v>
      </c>
      <c r="CN1057" s="12">
        <f t="shared" si="2532"/>
        <v>0</v>
      </c>
      <c r="CO1057" s="12">
        <f t="shared" si="2532"/>
        <v>0</v>
      </c>
      <c r="CP1057" s="12">
        <f t="shared" si="2532"/>
        <v>0</v>
      </c>
      <c r="CQ1057" s="12">
        <f t="shared" si="2532"/>
        <v>0</v>
      </c>
      <c r="CR1057" s="12">
        <f t="shared" si="2532"/>
        <v>0</v>
      </c>
      <c r="CS1057" s="12">
        <f t="shared" si="2532"/>
        <v>0</v>
      </c>
      <c r="CT1057" s="12">
        <f t="shared" si="2532"/>
        <v>0</v>
      </c>
      <c r="CU1057" s="12">
        <f t="shared" si="2532"/>
        <v>0</v>
      </c>
      <c r="CV1057" s="12">
        <f t="shared" si="2532"/>
        <v>0</v>
      </c>
      <c r="CW1057" s="12">
        <f t="shared" si="2532"/>
        <v>0</v>
      </c>
      <c r="CX1057" s="12">
        <f t="shared" si="2532"/>
        <v>0</v>
      </c>
      <c r="CY1057" s="12">
        <f t="shared" si="2532"/>
        <v>0</v>
      </c>
      <c r="CZ1057" s="12">
        <f t="shared" si="2532"/>
        <v>0</v>
      </c>
      <c r="DA1057" s="12">
        <f t="shared" si="2532"/>
        <v>0</v>
      </c>
      <c r="DB1057" s="12">
        <f t="shared" si="2532"/>
        <v>0</v>
      </c>
      <c r="DC1057" s="12">
        <f t="shared" si="2532"/>
        <v>0</v>
      </c>
      <c r="DD1057" s="12">
        <f t="shared" si="2532"/>
        <v>0</v>
      </c>
      <c r="DE1057" s="12">
        <f t="shared" si="2532"/>
        <v>0</v>
      </c>
      <c r="DF1057" s="12">
        <f t="shared" si="2532"/>
        <v>0</v>
      </c>
      <c r="DG1057" s="12">
        <f t="shared" si="2532"/>
        <v>0</v>
      </c>
      <c r="DH1057" s="12">
        <f t="shared" si="2532"/>
        <v>0</v>
      </c>
      <c r="DI1057" s="12">
        <f t="shared" si="2532"/>
        <v>0</v>
      </c>
      <c r="DJ1057" s="12">
        <f t="shared" si="2532"/>
        <v>0</v>
      </c>
      <c r="DK1057" s="12">
        <f t="shared" si="2532"/>
        <v>0</v>
      </c>
      <c r="DL1057" s="12">
        <f t="shared" si="2532"/>
        <v>0</v>
      </c>
      <c r="DM1057" s="12">
        <f t="shared" si="2532"/>
        <v>0</v>
      </c>
      <c r="DN1057" s="12">
        <f t="shared" si="2532"/>
        <v>0</v>
      </c>
      <c r="DO1057" s="12">
        <f t="shared" si="2532"/>
        <v>0</v>
      </c>
      <c r="DP1057" s="12">
        <f t="shared" si="2532"/>
        <v>0</v>
      </c>
      <c r="DQ1057" s="12">
        <f t="shared" si="2532"/>
        <v>0</v>
      </c>
      <c r="DR1057" s="12">
        <f t="shared" si="2532"/>
        <v>0</v>
      </c>
      <c r="DS1057" s="12">
        <f t="shared" si="2532"/>
        <v>0</v>
      </c>
      <c r="DT1057" s="12">
        <f t="shared" si="2532"/>
        <v>0</v>
      </c>
      <c r="DU1057" s="12">
        <f t="shared" si="2532"/>
        <v>0</v>
      </c>
      <c r="DV1057" s="12">
        <f t="shared" si="2532"/>
        <v>0</v>
      </c>
      <c r="DW1057" s="12">
        <f t="shared" si="2532"/>
        <v>0</v>
      </c>
      <c r="DX1057" s="12">
        <f t="shared" si="2532"/>
        <v>0</v>
      </c>
      <c r="DY1057" s="12">
        <f t="shared" si="2532"/>
        <v>0</v>
      </c>
      <c r="EB1057" s="116">
        <f t="shared" si="2507"/>
        <v>1056</v>
      </c>
      <c r="EC1057" s="2" t="str">
        <f t="shared" si="2533"/>
        <v>Phase 5</v>
      </c>
      <c r="ED1057" s="2" t="str">
        <f t="shared" si="2534"/>
        <v>75' Wide</v>
      </c>
      <c r="EE1057" s="33" t="str">
        <f>EE1059</f>
        <v>GAAP</v>
      </c>
      <c r="EF1057" s="2" t="str">
        <f>EF1059</f>
        <v>Master Infrastructure</v>
      </c>
    </row>
    <row r="1058" spans="1:136" x14ac:dyDescent="0.3">
      <c r="G1058" s="7"/>
    </row>
    <row r="1059" spans="1:136" x14ac:dyDescent="0.3">
      <c r="B1059" s="18" t="s">
        <v>56</v>
      </c>
      <c r="C1059" s="18"/>
      <c r="D1059" s="18"/>
      <c r="E1059" s="18"/>
      <c r="F1059" s="18"/>
      <c r="G1059" s="23">
        <f>SUM(G1037:G1058)</f>
        <v>-2499999.9999999995</v>
      </c>
      <c r="H1059" s="18"/>
      <c r="I1059" s="19">
        <f>SUM(I1037:I1058)</f>
        <v>0</v>
      </c>
      <c r="J1059" s="19">
        <f t="shared" ref="J1059:BU1059" si="2535">SUM(J1037:J1058)</f>
        <v>0</v>
      </c>
      <c r="K1059" s="19">
        <f t="shared" si="2535"/>
        <v>0</v>
      </c>
      <c r="L1059" s="19">
        <f t="shared" si="2535"/>
        <v>0</v>
      </c>
      <c r="M1059" s="19">
        <f t="shared" si="2535"/>
        <v>0</v>
      </c>
      <c r="N1059" s="19">
        <f t="shared" si="2535"/>
        <v>0</v>
      </c>
      <c r="O1059" s="19">
        <f t="shared" si="2535"/>
        <v>0</v>
      </c>
      <c r="P1059" s="19">
        <f t="shared" si="2535"/>
        <v>0</v>
      </c>
      <c r="Q1059" s="19">
        <f t="shared" si="2535"/>
        <v>0</v>
      </c>
      <c r="R1059" s="19">
        <f t="shared" si="2535"/>
        <v>0</v>
      </c>
      <c r="S1059" s="19">
        <f t="shared" si="2535"/>
        <v>0</v>
      </c>
      <c r="T1059" s="19">
        <f t="shared" si="2535"/>
        <v>0</v>
      </c>
      <c r="U1059" s="19">
        <f t="shared" si="2535"/>
        <v>0</v>
      </c>
      <c r="V1059" s="19">
        <f t="shared" si="2535"/>
        <v>0</v>
      </c>
      <c r="W1059" s="19">
        <f t="shared" si="2535"/>
        <v>-41666.666666666664</v>
      </c>
      <c r="X1059" s="19">
        <f t="shared" si="2535"/>
        <v>-41666.666666666664</v>
      </c>
      <c r="Y1059" s="19">
        <f t="shared" si="2535"/>
        <v>-41666.666666666664</v>
      </c>
      <c r="Z1059" s="19">
        <f t="shared" si="2535"/>
        <v>-41666.666666666664</v>
      </c>
      <c r="AA1059" s="19">
        <f t="shared" si="2535"/>
        <v>-41666.666666666664</v>
      </c>
      <c r="AB1059" s="19">
        <f t="shared" si="2535"/>
        <v>-41666.666666666664</v>
      </c>
      <c r="AC1059" s="19">
        <f t="shared" si="2535"/>
        <v>-41666.666666666664</v>
      </c>
      <c r="AD1059" s="19">
        <f t="shared" si="2535"/>
        <v>-41666.666666666664</v>
      </c>
      <c r="AE1059" s="19">
        <f t="shared" si="2535"/>
        <v>-41666.666666666664</v>
      </c>
      <c r="AF1059" s="19">
        <f t="shared" si="2535"/>
        <v>-41666.666666666664</v>
      </c>
      <c r="AG1059" s="19">
        <f t="shared" si="2535"/>
        <v>-41666.666666666664</v>
      </c>
      <c r="AH1059" s="19">
        <f t="shared" si="2535"/>
        <v>-41666.666666666664</v>
      </c>
      <c r="AI1059" s="19">
        <f t="shared" si="2535"/>
        <v>-41666.666666666664</v>
      </c>
      <c r="AJ1059" s="19">
        <f t="shared" si="2535"/>
        <v>-41666.666666666664</v>
      </c>
      <c r="AK1059" s="19">
        <f t="shared" si="2535"/>
        <v>-41666.666666666664</v>
      </c>
      <c r="AL1059" s="19">
        <f t="shared" si="2535"/>
        <v>-41666.666666666664</v>
      </c>
      <c r="AM1059" s="19">
        <f t="shared" si="2535"/>
        <v>-41666.666666666664</v>
      </c>
      <c r="AN1059" s="19">
        <f t="shared" si="2535"/>
        <v>-41666.666666666664</v>
      </c>
      <c r="AO1059" s="19">
        <f t="shared" si="2535"/>
        <v>-41666.666666666664</v>
      </c>
      <c r="AP1059" s="19">
        <f t="shared" si="2535"/>
        <v>-41666.666666666664</v>
      </c>
      <c r="AQ1059" s="19">
        <f t="shared" si="2535"/>
        <v>-41666.666666666664</v>
      </c>
      <c r="AR1059" s="19">
        <f t="shared" si="2535"/>
        <v>-41666.666666666664</v>
      </c>
      <c r="AS1059" s="19">
        <f t="shared" si="2535"/>
        <v>-41666.666666666664</v>
      </c>
      <c r="AT1059" s="19">
        <f t="shared" si="2535"/>
        <v>-41666.666666666664</v>
      </c>
      <c r="AU1059" s="19">
        <f t="shared" si="2535"/>
        <v>-41666.666666666664</v>
      </c>
      <c r="AV1059" s="19">
        <f t="shared" si="2535"/>
        <v>-41666.666666666664</v>
      </c>
      <c r="AW1059" s="19">
        <f t="shared" si="2535"/>
        <v>-41666.666666666664</v>
      </c>
      <c r="AX1059" s="19">
        <f t="shared" si="2535"/>
        <v>-41666.666666666664</v>
      </c>
      <c r="AY1059" s="19">
        <f t="shared" si="2535"/>
        <v>-41666.666666666664</v>
      </c>
      <c r="AZ1059" s="19">
        <f t="shared" si="2535"/>
        <v>-41666.666666666664</v>
      </c>
      <c r="BA1059" s="19">
        <f t="shared" si="2535"/>
        <v>-41666.666666666664</v>
      </c>
      <c r="BB1059" s="19">
        <f t="shared" si="2535"/>
        <v>-41666.666666666664</v>
      </c>
      <c r="BC1059" s="19">
        <f t="shared" si="2535"/>
        <v>-41666.666666666664</v>
      </c>
      <c r="BD1059" s="19">
        <f t="shared" si="2535"/>
        <v>-41666.666666666664</v>
      </c>
      <c r="BE1059" s="19">
        <f t="shared" si="2535"/>
        <v>-41666.666666666664</v>
      </c>
      <c r="BF1059" s="19">
        <f t="shared" si="2535"/>
        <v>-41666.666666666664</v>
      </c>
      <c r="BG1059" s="19">
        <f t="shared" si="2535"/>
        <v>-41666.666666666664</v>
      </c>
      <c r="BH1059" s="19">
        <f t="shared" si="2535"/>
        <v>-41666.666666666664</v>
      </c>
      <c r="BI1059" s="19">
        <f t="shared" si="2535"/>
        <v>-41666.666666666664</v>
      </c>
      <c r="BJ1059" s="19">
        <f t="shared" si="2535"/>
        <v>-41666.666666666664</v>
      </c>
      <c r="BK1059" s="19">
        <f t="shared" si="2535"/>
        <v>-41666.666666666664</v>
      </c>
      <c r="BL1059" s="19">
        <f t="shared" si="2535"/>
        <v>-41666.666666666664</v>
      </c>
      <c r="BM1059" s="19">
        <f t="shared" si="2535"/>
        <v>-41666.666666666664</v>
      </c>
      <c r="BN1059" s="19">
        <f t="shared" si="2535"/>
        <v>-41666.666666666664</v>
      </c>
      <c r="BO1059" s="19">
        <f t="shared" si="2535"/>
        <v>-41666.666666666664</v>
      </c>
      <c r="BP1059" s="19">
        <f t="shared" si="2535"/>
        <v>-41666.666666666664</v>
      </c>
      <c r="BQ1059" s="19">
        <f t="shared" si="2535"/>
        <v>-41666.666666666664</v>
      </c>
      <c r="BR1059" s="19">
        <f t="shared" si="2535"/>
        <v>-41666.666666666664</v>
      </c>
      <c r="BS1059" s="19">
        <f t="shared" si="2535"/>
        <v>-41666.666666666664</v>
      </c>
      <c r="BT1059" s="19">
        <f t="shared" si="2535"/>
        <v>-41666.666666666664</v>
      </c>
      <c r="BU1059" s="19">
        <f t="shared" si="2535"/>
        <v>-41666.666666666664</v>
      </c>
      <c r="BV1059" s="19">
        <f t="shared" ref="BV1059:DY1059" si="2536">SUM(BV1037:BV1058)</f>
        <v>-41666.666666666664</v>
      </c>
      <c r="BW1059" s="19">
        <f t="shared" si="2536"/>
        <v>-41666.666666666664</v>
      </c>
      <c r="BX1059" s="19">
        <f t="shared" si="2536"/>
        <v>-41666.666666666664</v>
      </c>
      <c r="BY1059" s="19">
        <f t="shared" si="2536"/>
        <v>-41666.666666666664</v>
      </c>
      <c r="BZ1059" s="19">
        <f t="shared" si="2536"/>
        <v>-41666.666666666664</v>
      </c>
      <c r="CA1059" s="19">
        <f t="shared" si="2536"/>
        <v>-41666.666666666664</v>
      </c>
      <c r="CB1059" s="19">
        <f t="shared" si="2536"/>
        <v>-41666.666666666664</v>
      </c>
      <c r="CC1059" s="19">
        <f t="shared" si="2536"/>
        <v>-41666.666666666664</v>
      </c>
      <c r="CD1059" s="19">
        <f t="shared" si="2536"/>
        <v>-41666.666666666664</v>
      </c>
      <c r="CE1059" s="19">
        <f t="shared" si="2536"/>
        <v>0</v>
      </c>
      <c r="CF1059" s="19">
        <f t="shared" si="2536"/>
        <v>0</v>
      </c>
      <c r="CG1059" s="19">
        <f t="shared" si="2536"/>
        <v>0</v>
      </c>
      <c r="CH1059" s="19">
        <f t="shared" si="2536"/>
        <v>0</v>
      </c>
      <c r="CI1059" s="19">
        <f t="shared" si="2536"/>
        <v>0</v>
      </c>
      <c r="CJ1059" s="19">
        <f t="shared" si="2536"/>
        <v>0</v>
      </c>
      <c r="CK1059" s="19">
        <f t="shared" si="2536"/>
        <v>0</v>
      </c>
      <c r="CL1059" s="19">
        <f t="shared" si="2536"/>
        <v>0</v>
      </c>
      <c r="CM1059" s="19">
        <f t="shared" si="2536"/>
        <v>0</v>
      </c>
      <c r="CN1059" s="19">
        <f t="shared" si="2536"/>
        <v>0</v>
      </c>
      <c r="CO1059" s="19">
        <f t="shared" si="2536"/>
        <v>0</v>
      </c>
      <c r="CP1059" s="19">
        <f t="shared" si="2536"/>
        <v>0</v>
      </c>
      <c r="CQ1059" s="19">
        <f t="shared" si="2536"/>
        <v>0</v>
      </c>
      <c r="CR1059" s="19">
        <f t="shared" si="2536"/>
        <v>0</v>
      </c>
      <c r="CS1059" s="19">
        <f t="shared" si="2536"/>
        <v>0</v>
      </c>
      <c r="CT1059" s="19">
        <f t="shared" si="2536"/>
        <v>0</v>
      </c>
      <c r="CU1059" s="19">
        <f t="shared" si="2536"/>
        <v>0</v>
      </c>
      <c r="CV1059" s="19">
        <f t="shared" si="2536"/>
        <v>0</v>
      </c>
      <c r="CW1059" s="19">
        <f t="shared" si="2536"/>
        <v>0</v>
      </c>
      <c r="CX1059" s="19">
        <f t="shared" si="2536"/>
        <v>0</v>
      </c>
      <c r="CY1059" s="19">
        <f t="shared" si="2536"/>
        <v>0</v>
      </c>
      <c r="CZ1059" s="19">
        <f t="shared" si="2536"/>
        <v>0</v>
      </c>
      <c r="DA1059" s="19">
        <f t="shared" si="2536"/>
        <v>0</v>
      </c>
      <c r="DB1059" s="19">
        <f t="shared" si="2536"/>
        <v>0</v>
      </c>
      <c r="DC1059" s="19">
        <f t="shared" si="2536"/>
        <v>0</v>
      </c>
      <c r="DD1059" s="19">
        <f t="shared" si="2536"/>
        <v>0</v>
      </c>
      <c r="DE1059" s="19">
        <f t="shared" si="2536"/>
        <v>0</v>
      </c>
      <c r="DF1059" s="19">
        <f t="shared" si="2536"/>
        <v>0</v>
      </c>
      <c r="DG1059" s="19">
        <f t="shared" si="2536"/>
        <v>0</v>
      </c>
      <c r="DH1059" s="19">
        <f t="shared" si="2536"/>
        <v>0</v>
      </c>
      <c r="DI1059" s="19">
        <f t="shared" si="2536"/>
        <v>0</v>
      </c>
      <c r="DJ1059" s="19">
        <f t="shared" si="2536"/>
        <v>0</v>
      </c>
      <c r="DK1059" s="19">
        <f t="shared" si="2536"/>
        <v>0</v>
      </c>
      <c r="DL1059" s="19">
        <f t="shared" si="2536"/>
        <v>0</v>
      </c>
      <c r="DM1059" s="19">
        <f t="shared" si="2536"/>
        <v>0</v>
      </c>
      <c r="DN1059" s="19">
        <f t="shared" si="2536"/>
        <v>0</v>
      </c>
      <c r="DO1059" s="19">
        <f t="shared" si="2536"/>
        <v>0</v>
      </c>
      <c r="DP1059" s="19">
        <f t="shared" si="2536"/>
        <v>0</v>
      </c>
      <c r="DQ1059" s="19">
        <f t="shared" si="2536"/>
        <v>0</v>
      </c>
      <c r="DR1059" s="19">
        <f t="shared" si="2536"/>
        <v>0</v>
      </c>
      <c r="DS1059" s="19">
        <f t="shared" si="2536"/>
        <v>0</v>
      </c>
      <c r="DT1059" s="19">
        <f t="shared" si="2536"/>
        <v>0</v>
      </c>
      <c r="DU1059" s="19">
        <f t="shared" si="2536"/>
        <v>0</v>
      </c>
      <c r="DV1059" s="19">
        <f t="shared" si="2536"/>
        <v>0</v>
      </c>
      <c r="DW1059" s="19">
        <f t="shared" si="2536"/>
        <v>0</v>
      </c>
      <c r="DX1059" s="19">
        <f t="shared" si="2536"/>
        <v>0</v>
      </c>
      <c r="DY1059" s="19">
        <f t="shared" si="2536"/>
        <v>0</v>
      </c>
      <c r="EB1059" s="116">
        <f>ROW(EB1059)-ROW($EB$2)+1</f>
        <v>1058</v>
      </c>
      <c r="EC1059" s="2" t="s">
        <v>0</v>
      </c>
      <c r="ED1059" s="2" t="s">
        <v>0</v>
      </c>
      <c r="EE1059" s="117" t="s">
        <v>233</v>
      </c>
      <c r="EF1059" s="110" t="str">
        <f>CF!$C$57</f>
        <v>Master Infrastructure</v>
      </c>
    </row>
    <row r="1061" spans="1:136" ht="33" x14ac:dyDescent="0.3">
      <c r="A1061" s="8" t="s">
        <v>250</v>
      </c>
      <c r="B1061" s="4"/>
      <c r="C1061" s="4"/>
      <c r="D1061" s="9" t="str">
        <f>Product!$B$55</f>
        <v>Total Revenue</v>
      </c>
      <c r="E1061" s="9"/>
      <c r="F1061" s="9"/>
      <c r="G1061" s="7"/>
    </row>
    <row r="1063" spans="1:136" x14ac:dyDescent="0.3">
      <c r="B1063" s="2" t="str">
        <f>Product!$D$2</f>
        <v>Phase 1</v>
      </c>
      <c r="C1063" s="2" t="str">
        <f>Product!$D$3</f>
        <v>50' Wide</v>
      </c>
      <c r="D1063" s="129">
        <f>SUMIFS(INDEX(Product!$B$2:$U$97, MATCH(D1061, Product!$B$2:$B$97, 0), ), Product!$B$2:$U$2, $B1063, Product!$B$3:$U$3, $C1063)</f>
        <v>9930000</v>
      </c>
      <c r="F1063" s="128"/>
      <c r="G1063" s="11">
        <f>SUM(H1063:DZ1063)</f>
        <v>-128564.49263634892</v>
      </c>
      <c r="I1063" s="12">
        <f t="shared" ref="I1063:R1065" si="2537">I$773*$D1063/SUM($D$1062:$D$1082)</f>
        <v>0</v>
      </c>
      <c r="J1063" s="12">
        <f t="shared" si="2537"/>
        <v>0</v>
      </c>
      <c r="K1063" s="12">
        <f t="shared" si="2537"/>
        <v>0</v>
      </c>
      <c r="L1063" s="12">
        <f t="shared" si="2537"/>
        <v>0</v>
      </c>
      <c r="M1063" s="12">
        <f t="shared" si="2537"/>
        <v>0</v>
      </c>
      <c r="N1063" s="12">
        <f t="shared" si="2537"/>
        <v>0</v>
      </c>
      <c r="O1063" s="12">
        <f t="shared" si="2537"/>
        <v>0</v>
      </c>
      <c r="P1063" s="12">
        <f t="shared" si="2537"/>
        <v>-3214.1123159087233</v>
      </c>
      <c r="Q1063" s="12">
        <f t="shared" si="2537"/>
        <v>-9642.3369477261695</v>
      </c>
      <c r="R1063" s="12">
        <f t="shared" si="2537"/>
        <v>-12856.449263634893</v>
      </c>
      <c r="S1063" s="12">
        <f t="shared" ref="S1063:AB1065" si="2538">S$773*$D1063/SUM($D$1062:$D$1082)</f>
        <v>-19284.673895452339</v>
      </c>
      <c r="T1063" s="12">
        <f t="shared" si="2538"/>
        <v>-38569.347790904678</v>
      </c>
      <c r="U1063" s="12">
        <f t="shared" si="2538"/>
        <v>-19284.673895452339</v>
      </c>
      <c r="V1063" s="12">
        <f t="shared" si="2538"/>
        <v>-12856.449263634893</v>
      </c>
      <c r="W1063" s="12">
        <f t="shared" si="2538"/>
        <v>-9642.3369477261695</v>
      </c>
      <c r="X1063" s="12">
        <f t="shared" si="2538"/>
        <v>-3214.1123159087233</v>
      </c>
      <c r="Y1063" s="12">
        <f t="shared" si="2538"/>
        <v>0</v>
      </c>
      <c r="Z1063" s="12">
        <f t="shared" si="2538"/>
        <v>0</v>
      </c>
      <c r="AA1063" s="12">
        <f t="shared" si="2538"/>
        <v>0</v>
      </c>
      <c r="AB1063" s="12">
        <f t="shared" si="2538"/>
        <v>0</v>
      </c>
      <c r="AC1063" s="12">
        <f t="shared" ref="AC1063:AL1065" si="2539">AC$773*$D1063/SUM($D$1062:$D$1082)</f>
        <v>0</v>
      </c>
      <c r="AD1063" s="12">
        <f t="shared" si="2539"/>
        <v>0</v>
      </c>
      <c r="AE1063" s="12">
        <f t="shared" si="2539"/>
        <v>0</v>
      </c>
      <c r="AF1063" s="12">
        <f t="shared" si="2539"/>
        <v>0</v>
      </c>
      <c r="AG1063" s="12">
        <f t="shared" si="2539"/>
        <v>0</v>
      </c>
      <c r="AH1063" s="12">
        <f t="shared" si="2539"/>
        <v>0</v>
      </c>
      <c r="AI1063" s="12">
        <f t="shared" si="2539"/>
        <v>0</v>
      </c>
      <c r="AJ1063" s="12">
        <f t="shared" si="2539"/>
        <v>0</v>
      </c>
      <c r="AK1063" s="12">
        <f t="shared" si="2539"/>
        <v>0</v>
      </c>
      <c r="AL1063" s="12">
        <f t="shared" si="2539"/>
        <v>0</v>
      </c>
      <c r="AM1063" s="12">
        <f t="shared" ref="AM1063:AV1065" si="2540">AM$773*$D1063/SUM($D$1062:$D$1082)</f>
        <v>0</v>
      </c>
      <c r="AN1063" s="12">
        <f t="shared" si="2540"/>
        <v>0</v>
      </c>
      <c r="AO1063" s="12">
        <f t="shared" si="2540"/>
        <v>0</v>
      </c>
      <c r="AP1063" s="12">
        <f t="shared" si="2540"/>
        <v>0</v>
      </c>
      <c r="AQ1063" s="12">
        <f t="shared" si="2540"/>
        <v>0</v>
      </c>
      <c r="AR1063" s="12">
        <f t="shared" si="2540"/>
        <v>0</v>
      </c>
      <c r="AS1063" s="12">
        <f t="shared" si="2540"/>
        <v>0</v>
      </c>
      <c r="AT1063" s="12">
        <f t="shared" si="2540"/>
        <v>0</v>
      </c>
      <c r="AU1063" s="12">
        <f t="shared" si="2540"/>
        <v>0</v>
      </c>
      <c r="AV1063" s="12">
        <f t="shared" si="2540"/>
        <v>0</v>
      </c>
      <c r="AW1063" s="12">
        <f t="shared" ref="AW1063:BF1065" si="2541">AW$773*$D1063/SUM($D$1062:$D$1082)</f>
        <v>0</v>
      </c>
      <c r="AX1063" s="12">
        <f t="shared" si="2541"/>
        <v>0</v>
      </c>
      <c r="AY1063" s="12">
        <f t="shared" si="2541"/>
        <v>0</v>
      </c>
      <c r="AZ1063" s="12">
        <f t="shared" si="2541"/>
        <v>0</v>
      </c>
      <c r="BA1063" s="12">
        <f t="shared" si="2541"/>
        <v>0</v>
      </c>
      <c r="BB1063" s="12">
        <f t="shared" si="2541"/>
        <v>0</v>
      </c>
      <c r="BC1063" s="12">
        <f t="shared" si="2541"/>
        <v>0</v>
      </c>
      <c r="BD1063" s="12">
        <f t="shared" si="2541"/>
        <v>0</v>
      </c>
      <c r="BE1063" s="12">
        <f t="shared" si="2541"/>
        <v>0</v>
      </c>
      <c r="BF1063" s="12">
        <f t="shared" si="2541"/>
        <v>0</v>
      </c>
      <c r="BG1063" s="12">
        <f t="shared" ref="BG1063:BP1065" si="2542">BG$773*$D1063/SUM($D$1062:$D$1082)</f>
        <v>0</v>
      </c>
      <c r="BH1063" s="12">
        <f t="shared" si="2542"/>
        <v>0</v>
      </c>
      <c r="BI1063" s="12">
        <f t="shared" si="2542"/>
        <v>0</v>
      </c>
      <c r="BJ1063" s="12">
        <f t="shared" si="2542"/>
        <v>0</v>
      </c>
      <c r="BK1063" s="12">
        <f t="shared" si="2542"/>
        <v>0</v>
      </c>
      <c r="BL1063" s="12">
        <f t="shared" si="2542"/>
        <v>0</v>
      </c>
      <c r="BM1063" s="12">
        <f t="shared" si="2542"/>
        <v>0</v>
      </c>
      <c r="BN1063" s="12">
        <f t="shared" si="2542"/>
        <v>0</v>
      </c>
      <c r="BO1063" s="12">
        <f t="shared" si="2542"/>
        <v>0</v>
      </c>
      <c r="BP1063" s="12">
        <f t="shared" si="2542"/>
        <v>0</v>
      </c>
      <c r="BQ1063" s="12">
        <f t="shared" ref="BQ1063:BZ1065" si="2543">BQ$773*$D1063/SUM($D$1062:$D$1082)</f>
        <v>0</v>
      </c>
      <c r="BR1063" s="12">
        <f t="shared" si="2543"/>
        <v>0</v>
      </c>
      <c r="BS1063" s="12">
        <f t="shared" si="2543"/>
        <v>0</v>
      </c>
      <c r="BT1063" s="12">
        <f t="shared" si="2543"/>
        <v>0</v>
      </c>
      <c r="BU1063" s="12">
        <f t="shared" si="2543"/>
        <v>0</v>
      </c>
      <c r="BV1063" s="12">
        <f t="shared" si="2543"/>
        <v>0</v>
      </c>
      <c r="BW1063" s="12">
        <f t="shared" si="2543"/>
        <v>0</v>
      </c>
      <c r="BX1063" s="12">
        <f t="shared" si="2543"/>
        <v>0</v>
      </c>
      <c r="BY1063" s="12">
        <f t="shared" si="2543"/>
        <v>0</v>
      </c>
      <c r="BZ1063" s="12">
        <f t="shared" si="2543"/>
        <v>0</v>
      </c>
      <c r="CA1063" s="12">
        <f t="shared" ref="CA1063:CJ1065" si="2544">CA$773*$D1063/SUM($D$1062:$D$1082)</f>
        <v>0</v>
      </c>
      <c r="CB1063" s="12">
        <f t="shared" si="2544"/>
        <v>0</v>
      </c>
      <c r="CC1063" s="12">
        <f t="shared" si="2544"/>
        <v>0</v>
      </c>
      <c r="CD1063" s="12">
        <f t="shared" si="2544"/>
        <v>0</v>
      </c>
      <c r="CE1063" s="12">
        <f t="shared" si="2544"/>
        <v>0</v>
      </c>
      <c r="CF1063" s="12">
        <f t="shared" si="2544"/>
        <v>0</v>
      </c>
      <c r="CG1063" s="12">
        <f t="shared" si="2544"/>
        <v>0</v>
      </c>
      <c r="CH1063" s="12">
        <f t="shared" si="2544"/>
        <v>0</v>
      </c>
      <c r="CI1063" s="12">
        <f t="shared" si="2544"/>
        <v>0</v>
      </c>
      <c r="CJ1063" s="12">
        <f t="shared" si="2544"/>
        <v>0</v>
      </c>
      <c r="CK1063" s="12">
        <f t="shared" ref="CK1063:CT1065" si="2545">CK$773*$D1063/SUM($D$1062:$D$1082)</f>
        <v>0</v>
      </c>
      <c r="CL1063" s="12">
        <f t="shared" si="2545"/>
        <v>0</v>
      </c>
      <c r="CM1063" s="12">
        <f t="shared" si="2545"/>
        <v>0</v>
      </c>
      <c r="CN1063" s="12">
        <f t="shared" si="2545"/>
        <v>0</v>
      </c>
      <c r="CO1063" s="12">
        <f t="shared" si="2545"/>
        <v>0</v>
      </c>
      <c r="CP1063" s="12">
        <f t="shared" si="2545"/>
        <v>0</v>
      </c>
      <c r="CQ1063" s="12">
        <f t="shared" si="2545"/>
        <v>0</v>
      </c>
      <c r="CR1063" s="12">
        <f t="shared" si="2545"/>
        <v>0</v>
      </c>
      <c r="CS1063" s="12">
        <f t="shared" si="2545"/>
        <v>0</v>
      </c>
      <c r="CT1063" s="12">
        <f t="shared" si="2545"/>
        <v>0</v>
      </c>
      <c r="CU1063" s="12">
        <f t="shared" ref="CU1063:DD1065" si="2546">CU$773*$D1063/SUM($D$1062:$D$1082)</f>
        <v>0</v>
      </c>
      <c r="CV1063" s="12">
        <f t="shared" si="2546"/>
        <v>0</v>
      </c>
      <c r="CW1063" s="12">
        <f t="shared" si="2546"/>
        <v>0</v>
      </c>
      <c r="CX1063" s="12">
        <f t="shared" si="2546"/>
        <v>0</v>
      </c>
      <c r="CY1063" s="12">
        <f t="shared" si="2546"/>
        <v>0</v>
      </c>
      <c r="CZ1063" s="12">
        <f t="shared" si="2546"/>
        <v>0</v>
      </c>
      <c r="DA1063" s="12">
        <f t="shared" si="2546"/>
        <v>0</v>
      </c>
      <c r="DB1063" s="12">
        <f t="shared" si="2546"/>
        <v>0</v>
      </c>
      <c r="DC1063" s="12">
        <f t="shared" si="2546"/>
        <v>0</v>
      </c>
      <c r="DD1063" s="12">
        <f t="shared" si="2546"/>
        <v>0</v>
      </c>
      <c r="DE1063" s="12">
        <f t="shared" ref="DE1063:DN1065" si="2547">DE$773*$D1063/SUM($D$1062:$D$1082)</f>
        <v>0</v>
      </c>
      <c r="DF1063" s="12">
        <f t="shared" si="2547"/>
        <v>0</v>
      </c>
      <c r="DG1063" s="12">
        <f t="shared" si="2547"/>
        <v>0</v>
      </c>
      <c r="DH1063" s="12">
        <f t="shared" si="2547"/>
        <v>0</v>
      </c>
      <c r="DI1063" s="12">
        <f t="shared" si="2547"/>
        <v>0</v>
      </c>
      <c r="DJ1063" s="12">
        <f t="shared" si="2547"/>
        <v>0</v>
      </c>
      <c r="DK1063" s="12">
        <f t="shared" si="2547"/>
        <v>0</v>
      </c>
      <c r="DL1063" s="12">
        <f t="shared" si="2547"/>
        <v>0</v>
      </c>
      <c r="DM1063" s="12">
        <f t="shared" si="2547"/>
        <v>0</v>
      </c>
      <c r="DN1063" s="12">
        <f t="shared" si="2547"/>
        <v>0</v>
      </c>
      <c r="DO1063" s="12">
        <f t="shared" ref="DO1063:DY1065" si="2548">DO$773*$D1063/SUM($D$1062:$D$1082)</f>
        <v>0</v>
      </c>
      <c r="DP1063" s="12">
        <f t="shared" si="2548"/>
        <v>0</v>
      </c>
      <c r="DQ1063" s="12">
        <f t="shared" si="2548"/>
        <v>0</v>
      </c>
      <c r="DR1063" s="12">
        <f t="shared" si="2548"/>
        <v>0</v>
      </c>
      <c r="DS1063" s="12">
        <f t="shared" si="2548"/>
        <v>0</v>
      </c>
      <c r="DT1063" s="12">
        <f t="shared" si="2548"/>
        <v>0</v>
      </c>
      <c r="DU1063" s="12">
        <f t="shared" si="2548"/>
        <v>0</v>
      </c>
      <c r="DV1063" s="12">
        <f t="shared" si="2548"/>
        <v>0</v>
      </c>
      <c r="DW1063" s="12">
        <f t="shared" si="2548"/>
        <v>0</v>
      </c>
      <c r="DX1063" s="12">
        <f t="shared" si="2548"/>
        <v>0</v>
      </c>
      <c r="DY1063" s="12">
        <f t="shared" si="2548"/>
        <v>0</v>
      </c>
      <c r="EB1063" s="116">
        <f>ROW(EB1063)-ROW($EB$2)+1</f>
        <v>1062</v>
      </c>
      <c r="EC1063" s="2" t="str">
        <f>B1063</f>
        <v>Phase 1</v>
      </c>
      <c r="ED1063" s="2" t="str">
        <f>C1063</f>
        <v>50' Wide</v>
      </c>
      <c r="EE1063" s="33" t="str">
        <f>EE1083</f>
        <v>Cash</v>
      </c>
      <c r="EF1063" s="2" t="str">
        <f>EF1083</f>
        <v>Amenity</v>
      </c>
    </row>
    <row r="1064" spans="1:136" x14ac:dyDescent="0.3">
      <c r="B1064" s="2" t="str">
        <f>Product!$E$2</f>
        <v>Phase 1</v>
      </c>
      <c r="C1064" s="2" t="str">
        <f>Product!$E$3</f>
        <v>60' Wide</v>
      </c>
      <c r="D1064" s="129">
        <f>SUMIFS(INDEX(Product!$B$2:$U$97, MATCH(D1061, Product!$B$2:$B$97, 0), ), Product!$B$2:$U$2, $B1064, Product!$B$3:$U$3, $C1064)</f>
        <v>11775000</v>
      </c>
      <c r="F1064" s="128"/>
      <c r="G1064" s="11">
        <f>SUM(H1064:DZ1064)</f>
        <v>-152451.85305065548</v>
      </c>
      <c r="I1064" s="12">
        <f t="shared" si="2537"/>
        <v>0</v>
      </c>
      <c r="J1064" s="12">
        <f t="shared" si="2537"/>
        <v>0</v>
      </c>
      <c r="K1064" s="12">
        <f t="shared" si="2537"/>
        <v>0</v>
      </c>
      <c r="L1064" s="12">
        <f t="shared" si="2537"/>
        <v>0</v>
      </c>
      <c r="M1064" s="12">
        <f t="shared" si="2537"/>
        <v>0</v>
      </c>
      <c r="N1064" s="12">
        <f t="shared" si="2537"/>
        <v>0</v>
      </c>
      <c r="O1064" s="12">
        <f t="shared" si="2537"/>
        <v>0</v>
      </c>
      <c r="P1064" s="12">
        <f t="shared" si="2537"/>
        <v>-3811.2963262663861</v>
      </c>
      <c r="Q1064" s="12">
        <f t="shared" si="2537"/>
        <v>-11433.888978799159</v>
      </c>
      <c r="R1064" s="12">
        <f t="shared" si="2537"/>
        <v>-15245.185305065545</v>
      </c>
      <c r="S1064" s="12">
        <f t="shared" si="2538"/>
        <v>-22867.777957598319</v>
      </c>
      <c r="T1064" s="12">
        <f t="shared" si="2538"/>
        <v>-45735.555915196637</v>
      </c>
      <c r="U1064" s="12">
        <f t="shared" si="2538"/>
        <v>-22867.777957598319</v>
      </c>
      <c r="V1064" s="12">
        <f t="shared" si="2538"/>
        <v>-15245.185305065545</v>
      </c>
      <c r="W1064" s="12">
        <f t="shared" si="2538"/>
        <v>-11433.888978799159</v>
      </c>
      <c r="X1064" s="12">
        <f t="shared" si="2538"/>
        <v>-3811.2963262663861</v>
      </c>
      <c r="Y1064" s="12">
        <f t="shared" si="2538"/>
        <v>0</v>
      </c>
      <c r="Z1064" s="12">
        <f t="shared" si="2538"/>
        <v>0</v>
      </c>
      <c r="AA1064" s="12">
        <f t="shared" si="2538"/>
        <v>0</v>
      </c>
      <c r="AB1064" s="12">
        <f t="shared" si="2538"/>
        <v>0</v>
      </c>
      <c r="AC1064" s="12">
        <f t="shared" si="2539"/>
        <v>0</v>
      </c>
      <c r="AD1064" s="12">
        <f t="shared" si="2539"/>
        <v>0</v>
      </c>
      <c r="AE1064" s="12">
        <f t="shared" si="2539"/>
        <v>0</v>
      </c>
      <c r="AF1064" s="12">
        <f t="shared" si="2539"/>
        <v>0</v>
      </c>
      <c r="AG1064" s="12">
        <f t="shared" si="2539"/>
        <v>0</v>
      </c>
      <c r="AH1064" s="12">
        <f t="shared" si="2539"/>
        <v>0</v>
      </c>
      <c r="AI1064" s="12">
        <f t="shared" si="2539"/>
        <v>0</v>
      </c>
      <c r="AJ1064" s="12">
        <f t="shared" si="2539"/>
        <v>0</v>
      </c>
      <c r="AK1064" s="12">
        <f t="shared" si="2539"/>
        <v>0</v>
      </c>
      <c r="AL1064" s="12">
        <f t="shared" si="2539"/>
        <v>0</v>
      </c>
      <c r="AM1064" s="12">
        <f t="shared" si="2540"/>
        <v>0</v>
      </c>
      <c r="AN1064" s="12">
        <f t="shared" si="2540"/>
        <v>0</v>
      </c>
      <c r="AO1064" s="12">
        <f t="shared" si="2540"/>
        <v>0</v>
      </c>
      <c r="AP1064" s="12">
        <f t="shared" si="2540"/>
        <v>0</v>
      </c>
      <c r="AQ1064" s="12">
        <f t="shared" si="2540"/>
        <v>0</v>
      </c>
      <c r="AR1064" s="12">
        <f t="shared" si="2540"/>
        <v>0</v>
      </c>
      <c r="AS1064" s="12">
        <f t="shared" si="2540"/>
        <v>0</v>
      </c>
      <c r="AT1064" s="12">
        <f t="shared" si="2540"/>
        <v>0</v>
      </c>
      <c r="AU1064" s="12">
        <f t="shared" si="2540"/>
        <v>0</v>
      </c>
      <c r="AV1064" s="12">
        <f t="shared" si="2540"/>
        <v>0</v>
      </c>
      <c r="AW1064" s="12">
        <f t="shared" si="2541"/>
        <v>0</v>
      </c>
      <c r="AX1064" s="12">
        <f t="shared" si="2541"/>
        <v>0</v>
      </c>
      <c r="AY1064" s="12">
        <f t="shared" si="2541"/>
        <v>0</v>
      </c>
      <c r="AZ1064" s="12">
        <f t="shared" si="2541"/>
        <v>0</v>
      </c>
      <c r="BA1064" s="12">
        <f t="shared" si="2541"/>
        <v>0</v>
      </c>
      <c r="BB1064" s="12">
        <f t="shared" si="2541"/>
        <v>0</v>
      </c>
      <c r="BC1064" s="12">
        <f t="shared" si="2541"/>
        <v>0</v>
      </c>
      <c r="BD1064" s="12">
        <f t="shared" si="2541"/>
        <v>0</v>
      </c>
      <c r="BE1064" s="12">
        <f t="shared" si="2541"/>
        <v>0</v>
      </c>
      <c r="BF1064" s="12">
        <f t="shared" si="2541"/>
        <v>0</v>
      </c>
      <c r="BG1064" s="12">
        <f t="shared" si="2542"/>
        <v>0</v>
      </c>
      <c r="BH1064" s="12">
        <f t="shared" si="2542"/>
        <v>0</v>
      </c>
      <c r="BI1064" s="12">
        <f t="shared" si="2542"/>
        <v>0</v>
      </c>
      <c r="BJ1064" s="12">
        <f t="shared" si="2542"/>
        <v>0</v>
      </c>
      <c r="BK1064" s="12">
        <f t="shared" si="2542"/>
        <v>0</v>
      </c>
      <c r="BL1064" s="12">
        <f t="shared" si="2542"/>
        <v>0</v>
      </c>
      <c r="BM1064" s="12">
        <f t="shared" si="2542"/>
        <v>0</v>
      </c>
      <c r="BN1064" s="12">
        <f t="shared" si="2542"/>
        <v>0</v>
      </c>
      <c r="BO1064" s="12">
        <f t="shared" si="2542"/>
        <v>0</v>
      </c>
      <c r="BP1064" s="12">
        <f t="shared" si="2542"/>
        <v>0</v>
      </c>
      <c r="BQ1064" s="12">
        <f t="shared" si="2543"/>
        <v>0</v>
      </c>
      <c r="BR1064" s="12">
        <f t="shared" si="2543"/>
        <v>0</v>
      </c>
      <c r="BS1064" s="12">
        <f t="shared" si="2543"/>
        <v>0</v>
      </c>
      <c r="BT1064" s="12">
        <f t="shared" si="2543"/>
        <v>0</v>
      </c>
      <c r="BU1064" s="12">
        <f t="shared" si="2543"/>
        <v>0</v>
      </c>
      <c r="BV1064" s="12">
        <f t="shared" si="2543"/>
        <v>0</v>
      </c>
      <c r="BW1064" s="12">
        <f t="shared" si="2543"/>
        <v>0</v>
      </c>
      <c r="BX1064" s="12">
        <f t="shared" si="2543"/>
        <v>0</v>
      </c>
      <c r="BY1064" s="12">
        <f t="shared" si="2543"/>
        <v>0</v>
      </c>
      <c r="BZ1064" s="12">
        <f t="shared" si="2543"/>
        <v>0</v>
      </c>
      <c r="CA1064" s="12">
        <f t="shared" si="2544"/>
        <v>0</v>
      </c>
      <c r="CB1064" s="12">
        <f t="shared" si="2544"/>
        <v>0</v>
      </c>
      <c r="CC1064" s="12">
        <f t="shared" si="2544"/>
        <v>0</v>
      </c>
      <c r="CD1064" s="12">
        <f t="shared" si="2544"/>
        <v>0</v>
      </c>
      <c r="CE1064" s="12">
        <f t="shared" si="2544"/>
        <v>0</v>
      </c>
      <c r="CF1064" s="12">
        <f t="shared" si="2544"/>
        <v>0</v>
      </c>
      <c r="CG1064" s="12">
        <f t="shared" si="2544"/>
        <v>0</v>
      </c>
      <c r="CH1064" s="12">
        <f t="shared" si="2544"/>
        <v>0</v>
      </c>
      <c r="CI1064" s="12">
        <f t="shared" si="2544"/>
        <v>0</v>
      </c>
      <c r="CJ1064" s="12">
        <f t="shared" si="2544"/>
        <v>0</v>
      </c>
      <c r="CK1064" s="12">
        <f t="shared" si="2545"/>
        <v>0</v>
      </c>
      <c r="CL1064" s="12">
        <f t="shared" si="2545"/>
        <v>0</v>
      </c>
      <c r="CM1064" s="12">
        <f t="shared" si="2545"/>
        <v>0</v>
      </c>
      <c r="CN1064" s="12">
        <f t="shared" si="2545"/>
        <v>0</v>
      </c>
      <c r="CO1064" s="12">
        <f t="shared" si="2545"/>
        <v>0</v>
      </c>
      <c r="CP1064" s="12">
        <f t="shared" si="2545"/>
        <v>0</v>
      </c>
      <c r="CQ1064" s="12">
        <f t="shared" si="2545"/>
        <v>0</v>
      </c>
      <c r="CR1064" s="12">
        <f t="shared" si="2545"/>
        <v>0</v>
      </c>
      <c r="CS1064" s="12">
        <f t="shared" si="2545"/>
        <v>0</v>
      </c>
      <c r="CT1064" s="12">
        <f t="shared" si="2545"/>
        <v>0</v>
      </c>
      <c r="CU1064" s="12">
        <f t="shared" si="2546"/>
        <v>0</v>
      </c>
      <c r="CV1064" s="12">
        <f t="shared" si="2546"/>
        <v>0</v>
      </c>
      <c r="CW1064" s="12">
        <f t="shared" si="2546"/>
        <v>0</v>
      </c>
      <c r="CX1064" s="12">
        <f t="shared" si="2546"/>
        <v>0</v>
      </c>
      <c r="CY1064" s="12">
        <f t="shared" si="2546"/>
        <v>0</v>
      </c>
      <c r="CZ1064" s="12">
        <f t="shared" si="2546"/>
        <v>0</v>
      </c>
      <c r="DA1064" s="12">
        <f t="shared" si="2546"/>
        <v>0</v>
      </c>
      <c r="DB1064" s="12">
        <f t="shared" si="2546"/>
        <v>0</v>
      </c>
      <c r="DC1064" s="12">
        <f t="shared" si="2546"/>
        <v>0</v>
      </c>
      <c r="DD1064" s="12">
        <f t="shared" si="2546"/>
        <v>0</v>
      </c>
      <c r="DE1064" s="12">
        <f t="shared" si="2547"/>
        <v>0</v>
      </c>
      <c r="DF1064" s="12">
        <f t="shared" si="2547"/>
        <v>0</v>
      </c>
      <c r="DG1064" s="12">
        <f t="shared" si="2547"/>
        <v>0</v>
      </c>
      <c r="DH1064" s="12">
        <f t="shared" si="2547"/>
        <v>0</v>
      </c>
      <c r="DI1064" s="12">
        <f t="shared" si="2547"/>
        <v>0</v>
      </c>
      <c r="DJ1064" s="12">
        <f t="shared" si="2547"/>
        <v>0</v>
      </c>
      <c r="DK1064" s="12">
        <f t="shared" si="2547"/>
        <v>0</v>
      </c>
      <c r="DL1064" s="12">
        <f t="shared" si="2547"/>
        <v>0</v>
      </c>
      <c r="DM1064" s="12">
        <f t="shared" si="2547"/>
        <v>0</v>
      </c>
      <c r="DN1064" s="12">
        <f t="shared" si="2547"/>
        <v>0</v>
      </c>
      <c r="DO1064" s="12">
        <f t="shared" si="2548"/>
        <v>0</v>
      </c>
      <c r="DP1064" s="12">
        <f t="shared" si="2548"/>
        <v>0</v>
      </c>
      <c r="DQ1064" s="12">
        <f t="shared" si="2548"/>
        <v>0</v>
      </c>
      <c r="DR1064" s="12">
        <f t="shared" si="2548"/>
        <v>0</v>
      </c>
      <c r="DS1064" s="12">
        <f t="shared" si="2548"/>
        <v>0</v>
      </c>
      <c r="DT1064" s="12">
        <f t="shared" si="2548"/>
        <v>0</v>
      </c>
      <c r="DU1064" s="12">
        <f t="shared" si="2548"/>
        <v>0</v>
      </c>
      <c r="DV1064" s="12">
        <f t="shared" si="2548"/>
        <v>0</v>
      </c>
      <c r="DW1064" s="12">
        <f t="shared" si="2548"/>
        <v>0</v>
      </c>
      <c r="DX1064" s="12">
        <f t="shared" si="2548"/>
        <v>0</v>
      </c>
      <c r="DY1064" s="12">
        <f t="shared" si="2548"/>
        <v>0</v>
      </c>
      <c r="EB1064" s="116">
        <f t="shared" ref="EB1064:EB1081" si="2549">ROW(EB1064)-ROW($EB$2)+1</f>
        <v>1063</v>
      </c>
      <c r="EC1064" s="2" t="str">
        <f t="shared" ref="EC1064:EC1065" si="2550">B1064</f>
        <v>Phase 1</v>
      </c>
      <c r="ED1064" s="2" t="str">
        <f t="shared" ref="ED1064:ED1065" si="2551">C1064</f>
        <v>60' Wide</v>
      </c>
      <c r="EE1064" s="33" t="str">
        <f>EE1083</f>
        <v>Cash</v>
      </c>
      <c r="EF1064" s="2" t="str">
        <f>EF1083</f>
        <v>Amenity</v>
      </c>
    </row>
    <row r="1065" spans="1:136" x14ac:dyDescent="0.3">
      <c r="B1065" s="2" t="str">
        <f>Product!$F$2</f>
        <v>Phase 1</v>
      </c>
      <c r="C1065" s="2" t="str">
        <f>Product!$F$3</f>
        <v>75' Wide</v>
      </c>
      <c r="D1065" s="129">
        <f>SUMIFS(INDEX(Product!$B$2:$U$97, MATCH(D1061, Product!$B$2:$B$97, 0), ), Product!$B$2:$U$2, $B1065, Product!$B$3:$U$3, $C1065)</f>
        <v>9190000</v>
      </c>
      <c r="F1065" s="128"/>
      <c r="G1065" s="11">
        <f>SUM(H1065:DZ1065)</f>
        <v>-118983.65431299564</v>
      </c>
      <c r="I1065" s="12">
        <f t="shared" si="2537"/>
        <v>0</v>
      </c>
      <c r="J1065" s="12">
        <f t="shared" si="2537"/>
        <v>0</v>
      </c>
      <c r="K1065" s="12">
        <f t="shared" si="2537"/>
        <v>0</v>
      </c>
      <c r="L1065" s="12">
        <f t="shared" si="2537"/>
        <v>0</v>
      </c>
      <c r="M1065" s="12">
        <f t="shared" si="2537"/>
        <v>0</v>
      </c>
      <c r="N1065" s="12">
        <f t="shared" si="2537"/>
        <v>0</v>
      </c>
      <c r="O1065" s="12">
        <f t="shared" si="2537"/>
        <v>0</v>
      </c>
      <c r="P1065" s="12">
        <f t="shared" si="2537"/>
        <v>-2974.5913578248906</v>
      </c>
      <c r="Q1065" s="12">
        <f t="shared" si="2537"/>
        <v>-8923.7740734746731</v>
      </c>
      <c r="R1065" s="12">
        <f t="shared" si="2537"/>
        <v>-11898.365431299562</v>
      </c>
      <c r="S1065" s="12">
        <f t="shared" si="2538"/>
        <v>-17847.548146949346</v>
      </c>
      <c r="T1065" s="12">
        <f t="shared" si="2538"/>
        <v>-35695.096293898692</v>
      </c>
      <c r="U1065" s="12">
        <f t="shared" si="2538"/>
        <v>-17847.548146949346</v>
      </c>
      <c r="V1065" s="12">
        <f t="shared" si="2538"/>
        <v>-11898.365431299562</v>
      </c>
      <c r="W1065" s="12">
        <f t="shared" si="2538"/>
        <v>-8923.7740734746731</v>
      </c>
      <c r="X1065" s="12">
        <f t="shared" si="2538"/>
        <v>-2974.5913578248906</v>
      </c>
      <c r="Y1065" s="12">
        <f t="shared" si="2538"/>
        <v>0</v>
      </c>
      <c r="Z1065" s="12">
        <f t="shared" si="2538"/>
        <v>0</v>
      </c>
      <c r="AA1065" s="12">
        <f t="shared" si="2538"/>
        <v>0</v>
      </c>
      <c r="AB1065" s="12">
        <f t="shared" si="2538"/>
        <v>0</v>
      </c>
      <c r="AC1065" s="12">
        <f t="shared" si="2539"/>
        <v>0</v>
      </c>
      <c r="AD1065" s="12">
        <f t="shared" si="2539"/>
        <v>0</v>
      </c>
      <c r="AE1065" s="12">
        <f t="shared" si="2539"/>
        <v>0</v>
      </c>
      <c r="AF1065" s="12">
        <f t="shared" si="2539"/>
        <v>0</v>
      </c>
      <c r="AG1065" s="12">
        <f t="shared" si="2539"/>
        <v>0</v>
      </c>
      <c r="AH1065" s="12">
        <f t="shared" si="2539"/>
        <v>0</v>
      </c>
      <c r="AI1065" s="12">
        <f t="shared" si="2539"/>
        <v>0</v>
      </c>
      <c r="AJ1065" s="12">
        <f t="shared" si="2539"/>
        <v>0</v>
      </c>
      <c r="AK1065" s="12">
        <f t="shared" si="2539"/>
        <v>0</v>
      </c>
      <c r="AL1065" s="12">
        <f t="shared" si="2539"/>
        <v>0</v>
      </c>
      <c r="AM1065" s="12">
        <f t="shared" si="2540"/>
        <v>0</v>
      </c>
      <c r="AN1065" s="12">
        <f t="shared" si="2540"/>
        <v>0</v>
      </c>
      <c r="AO1065" s="12">
        <f t="shared" si="2540"/>
        <v>0</v>
      </c>
      <c r="AP1065" s="12">
        <f t="shared" si="2540"/>
        <v>0</v>
      </c>
      <c r="AQ1065" s="12">
        <f t="shared" si="2540"/>
        <v>0</v>
      </c>
      <c r="AR1065" s="12">
        <f t="shared" si="2540"/>
        <v>0</v>
      </c>
      <c r="AS1065" s="12">
        <f t="shared" si="2540"/>
        <v>0</v>
      </c>
      <c r="AT1065" s="12">
        <f t="shared" si="2540"/>
        <v>0</v>
      </c>
      <c r="AU1065" s="12">
        <f t="shared" si="2540"/>
        <v>0</v>
      </c>
      <c r="AV1065" s="12">
        <f t="shared" si="2540"/>
        <v>0</v>
      </c>
      <c r="AW1065" s="12">
        <f t="shared" si="2541"/>
        <v>0</v>
      </c>
      <c r="AX1065" s="12">
        <f t="shared" si="2541"/>
        <v>0</v>
      </c>
      <c r="AY1065" s="12">
        <f t="shared" si="2541"/>
        <v>0</v>
      </c>
      <c r="AZ1065" s="12">
        <f t="shared" si="2541"/>
        <v>0</v>
      </c>
      <c r="BA1065" s="12">
        <f t="shared" si="2541"/>
        <v>0</v>
      </c>
      <c r="BB1065" s="12">
        <f t="shared" si="2541"/>
        <v>0</v>
      </c>
      <c r="BC1065" s="12">
        <f t="shared" si="2541"/>
        <v>0</v>
      </c>
      <c r="BD1065" s="12">
        <f t="shared" si="2541"/>
        <v>0</v>
      </c>
      <c r="BE1065" s="12">
        <f t="shared" si="2541"/>
        <v>0</v>
      </c>
      <c r="BF1065" s="12">
        <f t="shared" si="2541"/>
        <v>0</v>
      </c>
      <c r="BG1065" s="12">
        <f t="shared" si="2542"/>
        <v>0</v>
      </c>
      <c r="BH1065" s="12">
        <f t="shared" si="2542"/>
        <v>0</v>
      </c>
      <c r="BI1065" s="12">
        <f t="shared" si="2542"/>
        <v>0</v>
      </c>
      <c r="BJ1065" s="12">
        <f t="shared" si="2542"/>
        <v>0</v>
      </c>
      <c r="BK1065" s="12">
        <f t="shared" si="2542"/>
        <v>0</v>
      </c>
      <c r="BL1065" s="12">
        <f t="shared" si="2542"/>
        <v>0</v>
      </c>
      <c r="BM1065" s="12">
        <f t="shared" si="2542"/>
        <v>0</v>
      </c>
      <c r="BN1065" s="12">
        <f t="shared" si="2542"/>
        <v>0</v>
      </c>
      <c r="BO1065" s="12">
        <f t="shared" si="2542"/>
        <v>0</v>
      </c>
      <c r="BP1065" s="12">
        <f t="shared" si="2542"/>
        <v>0</v>
      </c>
      <c r="BQ1065" s="12">
        <f t="shared" si="2543"/>
        <v>0</v>
      </c>
      <c r="BR1065" s="12">
        <f t="shared" si="2543"/>
        <v>0</v>
      </c>
      <c r="BS1065" s="12">
        <f t="shared" si="2543"/>
        <v>0</v>
      </c>
      <c r="BT1065" s="12">
        <f t="shared" si="2543"/>
        <v>0</v>
      </c>
      <c r="BU1065" s="12">
        <f t="shared" si="2543"/>
        <v>0</v>
      </c>
      <c r="BV1065" s="12">
        <f t="shared" si="2543"/>
        <v>0</v>
      </c>
      <c r="BW1065" s="12">
        <f t="shared" si="2543"/>
        <v>0</v>
      </c>
      <c r="BX1065" s="12">
        <f t="shared" si="2543"/>
        <v>0</v>
      </c>
      <c r="BY1065" s="12">
        <f t="shared" si="2543"/>
        <v>0</v>
      </c>
      <c r="BZ1065" s="12">
        <f t="shared" si="2543"/>
        <v>0</v>
      </c>
      <c r="CA1065" s="12">
        <f t="shared" si="2544"/>
        <v>0</v>
      </c>
      <c r="CB1065" s="12">
        <f t="shared" si="2544"/>
        <v>0</v>
      </c>
      <c r="CC1065" s="12">
        <f t="shared" si="2544"/>
        <v>0</v>
      </c>
      <c r="CD1065" s="12">
        <f t="shared" si="2544"/>
        <v>0</v>
      </c>
      <c r="CE1065" s="12">
        <f t="shared" si="2544"/>
        <v>0</v>
      </c>
      <c r="CF1065" s="12">
        <f t="shared" si="2544"/>
        <v>0</v>
      </c>
      <c r="CG1065" s="12">
        <f t="shared" si="2544"/>
        <v>0</v>
      </c>
      <c r="CH1065" s="12">
        <f t="shared" si="2544"/>
        <v>0</v>
      </c>
      <c r="CI1065" s="12">
        <f t="shared" si="2544"/>
        <v>0</v>
      </c>
      <c r="CJ1065" s="12">
        <f t="shared" si="2544"/>
        <v>0</v>
      </c>
      <c r="CK1065" s="12">
        <f t="shared" si="2545"/>
        <v>0</v>
      </c>
      <c r="CL1065" s="12">
        <f t="shared" si="2545"/>
        <v>0</v>
      </c>
      <c r="CM1065" s="12">
        <f t="shared" si="2545"/>
        <v>0</v>
      </c>
      <c r="CN1065" s="12">
        <f t="shared" si="2545"/>
        <v>0</v>
      </c>
      <c r="CO1065" s="12">
        <f t="shared" si="2545"/>
        <v>0</v>
      </c>
      <c r="CP1065" s="12">
        <f t="shared" si="2545"/>
        <v>0</v>
      </c>
      <c r="CQ1065" s="12">
        <f t="shared" si="2545"/>
        <v>0</v>
      </c>
      <c r="CR1065" s="12">
        <f t="shared" si="2545"/>
        <v>0</v>
      </c>
      <c r="CS1065" s="12">
        <f t="shared" si="2545"/>
        <v>0</v>
      </c>
      <c r="CT1065" s="12">
        <f t="shared" si="2545"/>
        <v>0</v>
      </c>
      <c r="CU1065" s="12">
        <f t="shared" si="2546"/>
        <v>0</v>
      </c>
      <c r="CV1065" s="12">
        <f t="shared" si="2546"/>
        <v>0</v>
      </c>
      <c r="CW1065" s="12">
        <f t="shared" si="2546"/>
        <v>0</v>
      </c>
      <c r="CX1065" s="12">
        <f t="shared" si="2546"/>
        <v>0</v>
      </c>
      <c r="CY1065" s="12">
        <f t="shared" si="2546"/>
        <v>0</v>
      </c>
      <c r="CZ1065" s="12">
        <f t="shared" si="2546"/>
        <v>0</v>
      </c>
      <c r="DA1065" s="12">
        <f t="shared" si="2546"/>
        <v>0</v>
      </c>
      <c r="DB1065" s="12">
        <f t="shared" si="2546"/>
        <v>0</v>
      </c>
      <c r="DC1065" s="12">
        <f t="shared" si="2546"/>
        <v>0</v>
      </c>
      <c r="DD1065" s="12">
        <f t="shared" si="2546"/>
        <v>0</v>
      </c>
      <c r="DE1065" s="12">
        <f t="shared" si="2547"/>
        <v>0</v>
      </c>
      <c r="DF1065" s="12">
        <f t="shared" si="2547"/>
        <v>0</v>
      </c>
      <c r="DG1065" s="12">
        <f t="shared" si="2547"/>
        <v>0</v>
      </c>
      <c r="DH1065" s="12">
        <f t="shared" si="2547"/>
        <v>0</v>
      </c>
      <c r="DI1065" s="12">
        <f t="shared" si="2547"/>
        <v>0</v>
      </c>
      <c r="DJ1065" s="12">
        <f t="shared" si="2547"/>
        <v>0</v>
      </c>
      <c r="DK1065" s="12">
        <f t="shared" si="2547"/>
        <v>0</v>
      </c>
      <c r="DL1065" s="12">
        <f t="shared" si="2547"/>
        <v>0</v>
      </c>
      <c r="DM1065" s="12">
        <f t="shared" si="2547"/>
        <v>0</v>
      </c>
      <c r="DN1065" s="12">
        <f t="shared" si="2547"/>
        <v>0</v>
      </c>
      <c r="DO1065" s="12">
        <f t="shared" si="2548"/>
        <v>0</v>
      </c>
      <c r="DP1065" s="12">
        <f t="shared" si="2548"/>
        <v>0</v>
      </c>
      <c r="DQ1065" s="12">
        <f t="shared" si="2548"/>
        <v>0</v>
      </c>
      <c r="DR1065" s="12">
        <f t="shared" si="2548"/>
        <v>0</v>
      </c>
      <c r="DS1065" s="12">
        <f t="shared" si="2548"/>
        <v>0</v>
      </c>
      <c r="DT1065" s="12">
        <f t="shared" si="2548"/>
        <v>0</v>
      </c>
      <c r="DU1065" s="12">
        <f t="shared" si="2548"/>
        <v>0</v>
      </c>
      <c r="DV1065" s="12">
        <f t="shared" si="2548"/>
        <v>0</v>
      </c>
      <c r="DW1065" s="12">
        <f t="shared" si="2548"/>
        <v>0</v>
      </c>
      <c r="DX1065" s="12">
        <f t="shared" si="2548"/>
        <v>0</v>
      </c>
      <c r="DY1065" s="12">
        <f t="shared" si="2548"/>
        <v>0</v>
      </c>
      <c r="EB1065" s="116">
        <f t="shared" si="2549"/>
        <v>1064</v>
      </c>
      <c r="EC1065" s="2" t="str">
        <f t="shared" si="2550"/>
        <v>Phase 1</v>
      </c>
      <c r="ED1065" s="2" t="str">
        <f t="shared" si="2551"/>
        <v>75' Wide</v>
      </c>
      <c r="EE1065" s="33" t="str">
        <f>EE1083</f>
        <v>Cash</v>
      </c>
      <c r="EF1065" s="2" t="str">
        <f>EF1083</f>
        <v>Amenity</v>
      </c>
    </row>
    <row r="1066" spans="1:136" x14ac:dyDescent="0.3">
      <c r="D1066" s="129"/>
      <c r="F1066" s="128"/>
      <c r="I1066" s="12"/>
      <c r="J1066" s="12"/>
      <c r="K1066" s="12"/>
      <c r="L1066" s="12"/>
      <c r="M1066" s="12"/>
      <c r="N1066" s="12"/>
      <c r="O1066" s="12"/>
      <c r="P1066" s="12"/>
      <c r="Q1066" s="12"/>
      <c r="R1066" s="12"/>
      <c r="S1066" s="12"/>
      <c r="T1066" s="12"/>
      <c r="U1066" s="12"/>
      <c r="V1066" s="12"/>
      <c r="W1066" s="12"/>
      <c r="X1066" s="12"/>
      <c r="Y1066" s="12"/>
      <c r="Z1066" s="12"/>
      <c r="AA1066" s="12"/>
      <c r="AB1066" s="12"/>
      <c r="AC1066" s="12"/>
      <c r="AD1066" s="12"/>
      <c r="AE1066" s="12"/>
      <c r="AF1066" s="12"/>
      <c r="AG1066" s="12"/>
      <c r="AH1066" s="12"/>
      <c r="AI1066" s="12"/>
      <c r="AJ1066" s="12"/>
      <c r="AK1066" s="12"/>
      <c r="AL1066" s="12"/>
      <c r="AM1066" s="12"/>
      <c r="AN1066" s="12"/>
      <c r="AO1066" s="12"/>
      <c r="AP1066" s="12"/>
      <c r="AQ1066" s="12"/>
      <c r="AR1066" s="12"/>
      <c r="AS1066" s="12"/>
      <c r="AT1066" s="12"/>
      <c r="AU1066" s="12"/>
      <c r="AV1066" s="12"/>
      <c r="AW1066" s="12"/>
      <c r="AX1066" s="12"/>
      <c r="AY1066" s="12"/>
      <c r="AZ1066" s="12"/>
      <c r="BA1066" s="12"/>
      <c r="BB1066" s="12"/>
      <c r="BC1066" s="12"/>
      <c r="BD1066" s="12"/>
      <c r="BE1066" s="12"/>
      <c r="BF1066" s="12"/>
      <c r="BG1066" s="12"/>
      <c r="BH1066" s="12"/>
      <c r="BI1066" s="12"/>
      <c r="BJ1066" s="12"/>
      <c r="BK1066" s="12"/>
      <c r="BL1066" s="12"/>
      <c r="BM1066" s="12"/>
      <c r="BN1066" s="12"/>
      <c r="BO1066" s="12"/>
      <c r="BP1066" s="12"/>
      <c r="BQ1066" s="12"/>
      <c r="BR1066" s="12"/>
      <c r="BS1066" s="12"/>
      <c r="BT1066" s="12"/>
      <c r="BU1066" s="12"/>
      <c r="BV1066" s="12"/>
      <c r="BW1066" s="12"/>
      <c r="BX1066" s="12"/>
      <c r="BY1066" s="12"/>
      <c r="BZ1066" s="12"/>
      <c r="CA1066" s="12"/>
      <c r="CB1066" s="12"/>
      <c r="CC1066" s="12"/>
      <c r="CD1066" s="12"/>
      <c r="CE1066" s="12"/>
      <c r="CF1066" s="12"/>
      <c r="CG1066" s="12"/>
      <c r="CH1066" s="12"/>
      <c r="CI1066" s="12"/>
      <c r="CJ1066" s="12"/>
      <c r="CK1066" s="12"/>
      <c r="CL1066" s="12"/>
      <c r="CM1066" s="12"/>
      <c r="CN1066" s="12"/>
      <c r="CO1066" s="12"/>
      <c r="CP1066" s="12"/>
      <c r="CQ1066" s="12"/>
      <c r="CR1066" s="12"/>
      <c r="CS1066" s="12"/>
      <c r="CT1066" s="12"/>
      <c r="CU1066" s="12"/>
      <c r="CV1066" s="12"/>
      <c r="CW1066" s="12"/>
      <c r="CX1066" s="12"/>
      <c r="CY1066" s="12"/>
      <c r="CZ1066" s="12"/>
      <c r="DA1066" s="12"/>
      <c r="DB1066" s="12"/>
      <c r="DC1066" s="12"/>
      <c r="DD1066" s="12"/>
      <c r="DE1066" s="12"/>
      <c r="DF1066" s="12"/>
      <c r="DG1066" s="12"/>
      <c r="DH1066" s="12"/>
      <c r="DI1066" s="12"/>
      <c r="DJ1066" s="12"/>
      <c r="DK1066" s="12"/>
      <c r="DL1066" s="12"/>
      <c r="DM1066" s="12"/>
      <c r="DN1066" s="12"/>
      <c r="DO1066" s="12"/>
      <c r="DP1066" s="12"/>
      <c r="DQ1066" s="12"/>
      <c r="DR1066" s="12"/>
      <c r="DS1066" s="12"/>
      <c r="DT1066" s="12"/>
      <c r="DU1066" s="12"/>
      <c r="DV1066" s="12"/>
      <c r="DW1066" s="12"/>
      <c r="DX1066" s="12"/>
      <c r="DY1066" s="12"/>
      <c r="EE1066" s="33"/>
    </row>
    <row r="1067" spans="1:136" x14ac:dyDescent="0.3">
      <c r="B1067" s="2" t="str">
        <f>Product!$G$2</f>
        <v>Phase 2</v>
      </c>
      <c r="C1067" s="2" t="str">
        <f>Product!$G$3</f>
        <v>50' Wide</v>
      </c>
      <c r="D1067" s="129">
        <f>SUMIFS(INDEX(Product!$B$2:$U$97, MATCH(D1061, Product!$B$2:$B$97, 0), ), Product!$B$2:$U$2, $B1067, Product!$B$3:$U$3, $C1067)</f>
        <v>9930000</v>
      </c>
      <c r="F1067" s="128"/>
      <c r="G1067" s="11">
        <f>SUM(H1067:DZ1067)</f>
        <v>-128564.49263634892</v>
      </c>
      <c r="I1067" s="12">
        <f t="shared" ref="I1067:R1069" si="2552">I$773*$D1067/SUM($D$1062:$D$1082)</f>
        <v>0</v>
      </c>
      <c r="J1067" s="12">
        <f t="shared" si="2552"/>
        <v>0</v>
      </c>
      <c r="K1067" s="12">
        <f t="shared" si="2552"/>
        <v>0</v>
      </c>
      <c r="L1067" s="12">
        <f t="shared" si="2552"/>
        <v>0</v>
      </c>
      <c r="M1067" s="12">
        <f t="shared" si="2552"/>
        <v>0</v>
      </c>
      <c r="N1067" s="12">
        <f t="shared" si="2552"/>
        <v>0</v>
      </c>
      <c r="O1067" s="12">
        <f t="shared" si="2552"/>
        <v>0</v>
      </c>
      <c r="P1067" s="12">
        <f t="shared" si="2552"/>
        <v>-3214.1123159087233</v>
      </c>
      <c r="Q1067" s="12">
        <f t="shared" si="2552"/>
        <v>-9642.3369477261695</v>
      </c>
      <c r="R1067" s="12">
        <f t="shared" si="2552"/>
        <v>-12856.449263634893</v>
      </c>
      <c r="S1067" s="12">
        <f t="shared" ref="S1067:AB1069" si="2553">S$773*$D1067/SUM($D$1062:$D$1082)</f>
        <v>-19284.673895452339</v>
      </c>
      <c r="T1067" s="12">
        <f t="shared" si="2553"/>
        <v>-38569.347790904678</v>
      </c>
      <c r="U1067" s="12">
        <f t="shared" si="2553"/>
        <v>-19284.673895452339</v>
      </c>
      <c r="V1067" s="12">
        <f t="shared" si="2553"/>
        <v>-12856.449263634893</v>
      </c>
      <c r="W1067" s="12">
        <f t="shared" si="2553"/>
        <v>-9642.3369477261695</v>
      </c>
      <c r="X1067" s="12">
        <f t="shared" si="2553"/>
        <v>-3214.1123159087233</v>
      </c>
      <c r="Y1067" s="12">
        <f t="shared" si="2553"/>
        <v>0</v>
      </c>
      <c r="Z1067" s="12">
        <f t="shared" si="2553"/>
        <v>0</v>
      </c>
      <c r="AA1067" s="12">
        <f t="shared" si="2553"/>
        <v>0</v>
      </c>
      <c r="AB1067" s="12">
        <f t="shared" si="2553"/>
        <v>0</v>
      </c>
      <c r="AC1067" s="12">
        <f t="shared" ref="AC1067:AL1069" si="2554">AC$773*$D1067/SUM($D$1062:$D$1082)</f>
        <v>0</v>
      </c>
      <c r="AD1067" s="12">
        <f t="shared" si="2554"/>
        <v>0</v>
      </c>
      <c r="AE1067" s="12">
        <f t="shared" si="2554"/>
        <v>0</v>
      </c>
      <c r="AF1067" s="12">
        <f t="shared" si="2554"/>
        <v>0</v>
      </c>
      <c r="AG1067" s="12">
        <f t="shared" si="2554"/>
        <v>0</v>
      </c>
      <c r="AH1067" s="12">
        <f t="shared" si="2554"/>
        <v>0</v>
      </c>
      <c r="AI1067" s="12">
        <f t="shared" si="2554"/>
        <v>0</v>
      </c>
      <c r="AJ1067" s="12">
        <f t="shared" si="2554"/>
        <v>0</v>
      </c>
      <c r="AK1067" s="12">
        <f t="shared" si="2554"/>
        <v>0</v>
      </c>
      <c r="AL1067" s="12">
        <f t="shared" si="2554"/>
        <v>0</v>
      </c>
      <c r="AM1067" s="12">
        <f t="shared" ref="AM1067:AV1069" si="2555">AM$773*$D1067/SUM($D$1062:$D$1082)</f>
        <v>0</v>
      </c>
      <c r="AN1067" s="12">
        <f t="shared" si="2555"/>
        <v>0</v>
      </c>
      <c r="AO1067" s="12">
        <f t="shared" si="2555"/>
        <v>0</v>
      </c>
      <c r="AP1067" s="12">
        <f t="shared" si="2555"/>
        <v>0</v>
      </c>
      <c r="AQ1067" s="12">
        <f t="shared" si="2555"/>
        <v>0</v>
      </c>
      <c r="AR1067" s="12">
        <f t="shared" si="2555"/>
        <v>0</v>
      </c>
      <c r="AS1067" s="12">
        <f t="shared" si="2555"/>
        <v>0</v>
      </c>
      <c r="AT1067" s="12">
        <f t="shared" si="2555"/>
        <v>0</v>
      </c>
      <c r="AU1067" s="12">
        <f t="shared" si="2555"/>
        <v>0</v>
      </c>
      <c r="AV1067" s="12">
        <f t="shared" si="2555"/>
        <v>0</v>
      </c>
      <c r="AW1067" s="12">
        <f t="shared" ref="AW1067:BF1069" si="2556">AW$773*$D1067/SUM($D$1062:$D$1082)</f>
        <v>0</v>
      </c>
      <c r="AX1067" s="12">
        <f t="shared" si="2556"/>
        <v>0</v>
      </c>
      <c r="AY1067" s="12">
        <f t="shared" si="2556"/>
        <v>0</v>
      </c>
      <c r="AZ1067" s="12">
        <f t="shared" si="2556"/>
        <v>0</v>
      </c>
      <c r="BA1067" s="12">
        <f t="shared" si="2556"/>
        <v>0</v>
      </c>
      <c r="BB1067" s="12">
        <f t="shared" si="2556"/>
        <v>0</v>
      </c>
      <c r="BC1067" s="12">
        <f t="shared" si="2556"/>
        <v>0</v>
      </c>
      <c r="BD1067" s="12">
        <f t="shared" si="2556"/>
        <v>0</v>
      </c>
      <c r="BE1067" s="12">
        <f t="shared" si="2556"/>
        <v>0</v>
      </c>
      <c r="BF1067" s="12">
        <f t="shared" si="2556"/>
        <v>0</v>
      </c>
      <c r="BG1067" s="12">
        <f t="shared" ref="BG1067:BP1069" si="2557">BG$773*$D1067/SUM($D$1062:$D$1082)</f>
        <v>0</v>
      </c>
      <c r="BH1067" s="12">
        <f t="shared" si="2557"/>
        <v>0</v>
      </c>
      <c r="BI1067" s="12">
        <f t="shared" si="2557"/>
        <v>0</v>
      </c>
      <c r="BJ1067" s="12">
        <f t="shared" si="2557"/>
        <v>0</v>
      </c>
      <c r="BK1067" s="12">
        <f t="shared" si="2557"/>
        <v>0</v>
      </c>
      <c r="BL1067" s="12">
        <f t="shared" si="2557"/>
        <v>0</v>
      </c>
      <c r="BM1067" s="12">
        <f t="shared" si="2557"/>
        <v>0</v>
      </c>
      <c r="BN1067" s="12">
        <f t="shared" si="2557"/>
        <v>0</v>
      </c>
      <c r="BO1067" s="12">
        <f t="shared" si="2557"/>
        <v>0</v>
      </c>
      <c r="BP1067" s="12">
        <f t="shared" si="2557"/>
        <v>0</v>
      </c>
      <c r="BQ1067" s="12">
        <f t="shared" ref="BQ1067:BZ1069" si="2558">BQ$773*$D1067/SUM($D$1062:$D$1082)</f>
        <v>0</v>
      </c>
      <c r="BR1067" s="12">
        <f t="shared" si="2558"/>
        <v>0</v>
      </c>
      <c r="BS1067" s="12">
        <f t="shared" si="2558"/>
        <v>0</v>
      </c>
      <c r="BT1067" s="12">
        <f t="shared" si="2558"/>
        <v>0</v>
      </c>
      <c r="BU1067" s="12">
        <f t="shared" si="2558"/>
        <v>0</v>
      </c>
      <c r="BV1067" s="12">
        <f t="shared" si="2558"/>
        <v>0</v>
      </c>
      <c r="BW1067" s="12">
        <f t="shared" si="2558"/>
        <v>0</v>
      </c>
      <c r="BX1067" s="12">
        <f t="shared" si="2558"/>
        <v>0</v>
      </c>
      <c r="BY1067" s="12">
        <f t="shared" si="2558"/>
        <v>0</v>
      </c>
      <c r="BZ1067" s="12">
        <f t="shared" si="2558"/>
        <v>0</v>
      </c>
      <c r="CA1067" s="12">
        <f t="shared" ref="CA1067:CJ1069" si="2559">CA$773*$D1067/SUM($D$1062:$D$1082)</f>
        <v>0</v>
      </c>
      <c r="CB1067" s="12">
        <f t="shared" si="2559"/>
        <v>0</v>
      </c>
      <c r="CC1067" s="12">
        <f t="shared" si="2559"/>
        <v>0</v>
      </c>
      <c r="CD1067" s="12">
        <f t="shared" si="2559"/>
        <v>0</v>
      </c>
      <c r="CE1067" s="12">
        <f t="shared" si="2559"/>
        <v>0</v>
      </c>
      <c r="CF1067" s="12">
        <f t="shared" si="2559"/>
        <v>0</v>
      </c>
      <c r="CG1067" s="12">
        <f t="shared" si="2559"/>
        <v>0</v>
      </c>
      <c r="CH1067" s="12">
        <f t="shared" si="2559"/>
        <v>0</v>
      </c>
      <c r="CI1067" s="12">
        <f t="shared" si="2559"/>
        <v>0</v>
      </c>
      <c r="CJ1067" s="12">
        <f t="shared" si="2559"/>
        <v>0</v>
      </c>
      <c r="CK1067" s="12">
        <f t="shared" ref="CK1067:CT1069" si="2560">CK$773*$D1067/SUM($D$1062:$D$1082)</f>
        <v>0</v>
      </c>
      <c r="CL1067" s="12">
        <f t="shared" si="2560"/>
        <v>0</v>
      </c>
      <c r="CM1067" s="12">
        <f t="shared" si="2560"/>
        <v>0</v>
      </c>
      <c r="CN1067" s="12">
        <f t="shared" si="2560"/>
        <v>0</v>
      </c>
      <c r="CO1067" s="12">
        <f t="shared" si="2560"/>
        <v>0</v>
      </c>
      <c r="CP1067" s="12">
        <f t="shared" si="2560"/>
        <v>0</v>
      </c>
      <c r="CQ1067" s="12">
        <f t="shared" si="2560"/>
        <v>0</v>
      </c>
      <c r="CR1067" s="12">
        <f t="shared" si="2560"/>
        <v>0</v>
      </c>
      <c r="CS1067" s="12">
        <f t="shared" si="2560"/>
        <v>0</v>
      </c>
      <c r="CT1067" s="12">
        <f t="shared" si="2560"/>
        <v>0</v>
      </c>
      <c r="CU1067" s="12">
        <f t="shared" ref="CU1067:DD1069" si="2561">CU$773*$D1067/SUM($D$1062:$D$1082)</f>
        <v>0</v>
      </c>
      <c r="CV1067" s="12">
        <f t="shared" si="2561"/>
        <v>0</v>
      </c>
      <c r="CW1067" s="12">
        <f t="shared" si="2561"/>
        <v>0</v>
      </c>
      <c r="CX1067" s="12">
        <f t="shared" si="2561"/>
        <v>0</v>
      </c>
      <c r="CY1067" s="12">
        <f t="shared" si="2561"/>
        <v>0</v>
      </c>
      <c r="CZ1067" s="12">
        <f t="shared" si="2561"/>
        <v>0</v>
      </c>
      <c r="DA1067" s="12">
        <f t="shared" si="2561"/>
        <v>0</v>
      </c>
      <c r="DB1067" s="12">
        <f t="shared" si="2561"/>
        <v>0</v>
      </c>
      <c r="DC1067" s="12">
        <f t="shared" si="2561"/>
        <v>0</v>
      </c>
      <c r="DD1067" s="12">
        <f t="shared" si="2561"/>
        <v>0</v>
      </c>
      <c r="DE1067" s="12">
        <f t="shared" ref="DE1067:DN1069" si="2562">DE$773*$D1067/SUM($D$1062:$D$1082)</f>
        <v>0</v>
      </c>
      <c r="DF1067" s="12">
        <f t="shared" si="2562"/>
        <v>0</v>
      </c>
      <c r="DG1067" s="12">
        <f t="shared" si="2562"/>
        <v>0</v>
      </c>
      <c r="DH1067" s="12">
        <f t="shared" si="2562"/>
        <v>0</v>
      </c>
      <c r="DI1067" s="12">
        <f t="shared" si="2562"/>
        <v>0</v>
      </c>
      <c r="DJ1067" s="12">
        <f t="shared" si="2562"/>
        <v>0</v>
      </c>
      <c r="DK1067" s="12">
        <f t="shared" si="2562"/>
        <v>0</v>
      </c>
      <c r="DL1067" s="12">
        <f t="shared" si="2562"/>
        <v>0</v>
      </c>
      <c r="DM1067" s="12">
        <f t="shared" si="2562"/>
        <v>0</v>
      </c>
      <c r="DN1067" s="12">
        <f t="shared" si="2562"/>
        <v>0</v>
      </c>
      <c r="DO1067" s="12">
        <f t="shared" ref="DO1067:DY1069" si="2563">DO$773*$D1067/SUM($D$1062:$D$1082)</f>
        <v>0</v>
      </c>
      <c r="DP1067" s="12">
        <f t="shared" si="2563"/>
        <v>0</v>
      </c>
      <c r="DQ1067" s="12">
        <f t="shared" si="2563"/>
        <v>0</v>
      </c>
      <c r="DR1067" s="12">
        <f t="shared" si="2563"/>
        <v>0</v>
      </c>
      <c r="DS1067" s="12">
        <f t="shared" si="2563"/>
        <v>0</v>
      </c>
      <c r="DT1067" s="12">
        <f t="shared" si="2563"/>
        <v>0</v>
      </c>
      <c r="DU1067" s="12">
        <f t="shared" si="2563"/>
        <v>0</v>
      </c>
      <c r="DV1067" s="12">
        <f t="shared" si="2563"/>
        <v>0</v>
      </c>
      <c r="DW1067" s="12">
        <f t="shared" si="2563"/>
        <v>0</v>
      </c>
      <c r="DX1067" s="12">
        <f t="shared" si="2563"/>
        <v>0</v>
      </c>
      <c r="DY1067" s="12">
        <f t="shared" si="2563"/>
        <v>0</v>
      </c>
      <c r="EB1067" s="116">
        <f t="shared" si="2549"/>
        <v>1066</v>
      </c>
      <c r="EC1067" s="2" t="str">
        <f t="shared" ref="EC1067:EC1069" si="2564">B1067</f>
        <v>Phase 2</v>
      </c>
      <c r="ED1067" s="2" t="str">
        <f t="shared" ref="ED1067:ED1069" si="2565">C1067</f>
        <v>50' Wide</v>
      </c>
      <c r="EE1067" s="33" t="str">
        <f>EE1083</f>
        <v>Cash</v>
      </c>
      <c r="EF1067" s="2" t="str">
        <f>EF1083</f>
        <v>Amenity</v>
      </c>
    </row>
    <row r="1068" spans="1:136" x14ac:dyDescent="0.3">
      <c r="B1068" s="2" t="str">
        <f>Product!$H$2</f>
        <v>Phase 2</v>
      </c>
      <c r="C1068" s="2" t="str">
        <f>Product!$H$3</f>
        <v>60' Wide</v>
      </c>
      <c r="D1068" s="129">
        <f>SUMIFS(INDEX(Product!$B$2:$U$97, MATCH(D1061, Product!$B$2:$B$97, 0), ), Product!$B$2:$U$2, $B1068, Product!$B$3:$U$3, $C1068)</f>
        <v>11775000</v>
      </c>
      <c r="F1068" s="128"/>
      <c r="G1068" s="11">
        <f>SUM(H1068:DZ1068)</f>
        <v>-152451.85305065548</v>
      </c>
      <c r="I1068" s="12">
        <f t="shared" si="2552"/>
        <v>0</v>
      </c>
      <c r="J1068" s="12">
        <f t="shared" si="2552"/>
        <v>0</v>
      </c>
      <c r="K1068" s="12">
        <f t="shared" si="2552"/>
        <v>0</v>
      </c>
      <c r="L1068" s="12">
        <f t="shared" si="2552"/>
        <v>0</v>
      </c>
      <c r="M1068" s="12">
        <f t="shared" si="2552"/>
        <v>0</v>
      </c>
      <c r="N1068" s="12">
        <f t="shared" si="2552"/>
        <v>0</v>
      </c>
      <c r="O1068" s="12">
        <f t="shared" si="2552"/>
        <v>0</v>
      </c>
      <c r="P1068" s="12">
        <f t="shared" si="2552"/>
        <v>-3811.2963262663861</v>
      </c>
      <c r="Q1068" s="12">
        <f t="shared" si="2552"/>
        <v>-11433.888978799159</v>
      </c>
      <c r="R1068" s="12">
        <f t="shared" si="2552"/>
        <v>-15245.185305065545</v>
      </c>
      <c r="S1068" s="12">
        <f t="shared" si="2553"/>
        <v>-22867.777957598319</v>
      </c>
      <c r="T1068" s="12">
        <f t="shared" si="2553"/>
        <v>-45735.555915196637</v>
      </c>
      <c r="U1068" s="12">
        <f t="shared" si="2553"/>
        <v>-22867.777957598319</v>
      </c>
      <c r="V1068" s="12">
        <f t="shared" si="2553"/>
        <v>-15245.185305065545</v>
      </c>
      <c r="W1068" s="12">
        <f t="shared" si="2553"/>
        <v>-11433.888978799159</v>
      </c>
      <c r="X1068" s="12">
        <f t="shared" si="2553"/>
        <v>-3811.2963262663861</v>
      </c>
      <c r="Y1068" s="12">
        <f t="shared" si="2553"/>
        <v>0</v>
      </c>
      <c r="Z1068" s="12">
        <f t="shared" si="2553"/>
        <v>0</v>
      </c>
      <c r="AA1068" s="12">
        <f t="shared" si="2553"/>
        <v>0</v>
      </c>
      <c r="AB1068" s="12">
        <f t="shared" si="2553"/>
        <v>0</v>
      </c>
      <c r="AC1068" s="12">
        <f t="shared" si="2554"/>
        <v>0</v>
      </c>
      <c r="AD1068" s="12">
        <f t="shared" si="2554"/>
        <v>0</v>
      </c>
      <c r="AE1068" s="12">
        <f t="shared" si="2554"/>
        <v>0</v>
      </c>
      <c r="AF1068" s="12">
        <f t="shared" si="2554"/>
        <v>0</v>
      </c>
      <c r="AG1068" s="12">
        <f t="shared" si="2554"/>
        <v>0</v>
      </c>
      <c r="AH1068" s="12">
        <f t="shared" si="2554"/>
        <v>0</v>
      </c>
      <c r="AI1068" s="12">
        <f t="shared" si="2554"/>
        <v>0</v>
      </c>
      <c r="AJ1068" s="12">
        <f t="shared" si="2554"/>
        <v>0</v>
      </c>
      <c r="AK1068" s="12">
        <f t="shared" si="2554"/>
        <v>0</v>
      </c>
      <c r="AL1068" s="12">
        <f t="shared" si="2554"/>
        <v>0</v>
      </c>
      <c r="AM1068" s="12">
        <f t="shared" si="2555"/>
        <v>0</v>
      </c>
      <c r="AN1068" s="12">
        <f t="shared" si="2555"/>
        <v>0</v>
      </c>
      <c r="AO1068" s="12">
        <f t="shared" si="2555"/>
        <v>0</v>
      </c>
      <c r="AP1068" s="12">
        <f t="shared" si="2555"/>
        <v>0</v>
      </c>
      <c r="AQ1068" s="12">
        <f t="shared" si="2555"/>
        <v>0</v>
      </c>
      <c r="AR1068" s="12">
        <f t="shared" si="2555"/>
        <v>0</v>
      </c>
      <c r="AS1068" s="12">
        <f t="shared" si="2555"/>
        <v>0</v>
      </c>
      <c r="AT1068" s="12">
        <f t="shared" si="2555"/>
        <v>0</v>
      </c>
      <c r="AU1068" s="12">
        <f t="shared" si="2555"/>
        <v>0</v>
      </c>
      <c r="AV1068" s="12">
        <f t="shared" si="2555"/>
        <v>0</v>
      </c>
      <c r="AW1068" s="12">
        <f t="shared" si="2556"/>
        <v>0</v>
      </c>
      <c r="AX1068" s="12">
        <f t="shared" si="2556"/>
        <v>0</v>
      </c>
      <c r="AY1068" s="12">
        <f t="shared" si="2556"/>
        <v>0</v>
      </c>
      <c r="AZ1068" s="12">
        <f t="shared" si="2556"/>
        <v>0</v>
      </c>
      <c r="BA1068" s="12">
        <f t="shared" si="2556"/>
        <v>0</v>
      </c>
      <c r="BB1068" s="12">
        <f t="shared" si="2556"/>
        <v>0</v>
      </c>
      <c r="BC1068" s="12">
        <f t="shared" si="2556"/>
        <v>0</v>
      </c>
      <c r="BD1068" s="12">
        <f t="shared" si="2556"/>
        <v>0</v>
      </c>
      <c r="BE1068" s="12">
        <f t="shared" si="2556"/>
        <v>0</v>
      </c>
      <c r="BF1068" s="12">
        <f t="shared" si="2556"/>
        <v>0</v>
      </c>
      <c r="BG1068" s="12">
        <f t="shared" si="2557"/>
        <v>0</v>
      </c>
      <c r="BH1068" s="12">
        <f t="shared" si="2557"/>
        <v>0</v>
      </c>
      <c r="BI1068" s="12">
        <f t="shared" si="2557"/>
        <v>0</v>
      </c>
      <c r="BJ1068" s="12">
        <f t="shared" si="2557"/>
        <v>0</v>
      </c>
      <c r="BK1068" s="12">
        <f t="shared" si="2557"/>
        <v>0</v>
      </c>
      <c r="BL1068" s="12">
        <f t="shared" si="2557"/>
        <v>0</v>
      </c>
      <c r="BM1068" s="12">
        <f t="shared" si="2557"/>
        <v>0</v>
      </c>
      <c r="BN1068" s="12">
        <f t="shared" si="2557"/>
        <v>0</v>
      </c>
      <c r="BO1068" s="12">
        <f t="shared" si="2557"/>
        <v>0</v>
      </c>
      <c r="BP1068" s="12">
        <f t="shared" si="2557"/>
        <v>0</v>
      </c>
      <c r="BQ1068" s="12">
        <f t="shared" si="2558"/>
        <v>0</v>
      </c>
      <c r="BR1068" s="12">
        <f t="shared" si="2558"/>
        <v>0</v>
      </c>
      <c r="BS1068" s="12">
        <f t="shared" si="2558"/>
        <v>0</v>
      </c>
      <c r="BT1068" s="12">
        <f t="shared" si="2558"/>
        <v>0</v>
      </c>
      <c r="BU1068" s="12">
        <f t="shared" si="2558"/>
        <v>0</v>
      </c>
      <c r="BV1068" s="12">
        <f t="shared" si="2558"/>
        <v>0</v>
      </c>
      <c r="BW1068" s="12">
        <f t="shared" si="2558"/>
        <v>0</v>
      </c>
      <c r="BX1068" s="12">
        <f t="shared" si="2558"/>
        <v>0</v>
      </c>
      <c r="BY1068" s="12">
        <f t="shared" si="2558"/>
        <v>0</v>
      </c>
      <c r="BZ1068" s="12">
        <f t="shared" si="2558"/>
        <v>0</v>
      </c>
      <c r="CA1068" s="12">
        <f t="shared" si="2559"/>
        <v>0</v>
      </c>
      <c r="CB1068" s="12">
        <f t="shared" si="2559"/>
        <v>0</v>
      </c>
      <c r="CC1068" s="12">
        <f t="shared" si="2559"/>
        <v>0</v>
      </c>
      <c r="CD1068" s="12">
        <f t="shared" si="2559"/>
        <v>0</v>
      </c>
      <c r="CE1068" s="12">
        <f t="shared" si="2559"/>
        <v>0</v>
      </c>
      <c r="CF1068" s="12">
        <f t="shared" si="2559"/>
        <v>0</v>
      </c>
      <c r="CG1068" s="12">
        <f t="shared" si="2559"/>
        <v>0</v>
      </c>
      <c r="CH1068" s="12">
        <f t="shared" si="2559"/>
        <v>0</v>
      </c>
      <c r="CI1068" s="12">
        <f t="shared" si="2559"/>
        <v>0</v>
      </c>
      <c r="CJ1068" s="12">
        <f t="shared" si="2559"/>
        <v>0</v>
      </c>
      <c r="CK1068" s="12">
        <f t="shared" si="2560"/>
        <v>0</v>
      </c>
      <c r="CL1068" s="12">
        <f t="shared" si="2560"/>
        <v>0</v>
      </c>
      <c r="CM1068" s="12">
        <f t="shared" si="2560"/>
        <v>0</v>
      </c>
      <c r="CN1068" s="12">
        <f t="shared" si="2560"/>
        <v>0</v>
      </c>
      <c r="CO1068" s="12">
        <f t="shared" si="2560"/>
        <v>0</v>
      </c>
      <c r="CP1068" s="12">
        <f t="shared" si="2560"/>
        <v>0</v>
      </c>
      <c r="CQ1068" s="12">
        <f t="shared" si="2560"/>
        <v>0</v>
      </c>
      <c r="CR1068" s="12">
        <f t="shared" si="2560"/>
        <v>0</v>
      </c>
      <c r="CS1068" s="12">
        <f t="shared" si="2560"/>
        <v>0</v>
      </c>
      <c r="CT1068" s="12">
        <f t="shared" si="2560"/>
        <v>0</v>
      </c>
      <c r="CU1068" s="12">
        <f t="shared" si="2561"/>
        <v>0</v>
      </c>
      <c r="CV1068" s="12">
        <f t="shared" si="2561"/>
        <v>0</v>
      </c>
      <c r="CW1068" s="12">
        <f t="shared" si="2561"/>
        <v>0</v>
      </c>
      <c r="CX1068" s="12">
        <f t="shared" si="2561"/>
        <v>0</v>
      </c>
      <c r="CY1068" s="12">
        <f t="shared" si="2561"/>
        <v>0</v>
      </c>
      <c r="CZ1068" s="12">
        <f t="shared" si="2561"/>
        <v>0</v>
      </c>
      <c r="DA1068" s="12">
        <f t="shared" si="2561"/>
        <v>0</v>
      </c>
      <c r="DB1068" s="12">
        <f t="shared" si="2561"/>
        <v>0</v>
      </c>
      <c r="DC1068" s="12">
        <f t="shared" si="2561"/>
        <v>0</v>
      </c>
      <c r="DD1068" s="12">
        <f t="shared" si="2561"/>
        <v>0</v>
      </c>
      <c r="DE1068" s="12">
        <f t="shared" si="2562"/>
        <v>0</v>
      </c>
      <c r="DF1068" s="12">
        <f t="shared" si="2562"/>
        <v>0</v>
      </c>
      <c r="DG1068" s="12">
        <f t="shared" si="2562"/>
        <v>0</v>
      </c>
      <c r="DH1068" s="12">
        <f t="shared" si="2562"/>
        <v>0</v>
      </c>
      <c r="DI1068" s="12">
        <f t="shared" si="2562"/>
        <v>0</v>
      </c>
      <c r="DJ1068" s="12">
        <f t="shared" si="2562"/>
        <v>0</v>
      </c>
      <c r="DK1068" s="12">
        <f t="shared" si="2562"/>
        <v>0</v>
      </c>
      <c r="DL1068" s="12">
        <f t="shared" si="2562"/>
        <v>0</v>
      </c>
      <c r="DM1068" s="12">
        <f t="shared" si="2562"/>
        <v>0</v>
      </c>
      <c r="DN1068" s="12">
        <f t="shared" si="2562"/>
        <v>0</v>
      </c>
      <c r="DO1068" s="12">
        <f t="shared" si="2563"/>
        <v>0</v>
      </c>
      <c r="DP1068" s="12">
        <f t="shared" si="2563"/>
        <v>0</v>
      </c>
      <c r="DQ1068" s="12">
        <f t="shared" si="2563"/>
        <v>0</v>
      </c>
      <c r="DR1068" s="12">
        <f t="shared" si="2563"/>
        <v>0</v>
      </c>
      <c r="DS1068" s="12">
        <f t="shared" si="2563"/>
        <v>0</v>
      </c>
      <c r="DT1068" s="12">
        <f t="shared" si="2563"/>
        <v>0</v>
      </c>
      <c r="DU1068" s="12">
        <f t="shared" si="2563"/>
        <v>0</v>
      </c>
      <c r="DV1068" s="12">
        <f t="shared" si="2563"/>
        <v>0</v>
      </c>
      <c r="DW1068" s="12">
        <f t="shared" si="2563"/>
        <v>0</v>
      </c>
      <c r="DX1068" s="12">
        <f t="shared" si="2563"/>
        <v>0</v>
      </c>
      <c r="DY1068" s="12">
        <f t="shared" si="2563"/>
        <v>0</v>
      </c>
      <c r="EB1068" s="116">
        <f t="shared" si="2549"/>
        <v>1067</v>
      </c>
      <c r="EC1068" s="2" t="str">
        <f t="shared" si="2564"/>
        <v>Phase 2</v>
      </c>
      <c r="ED1068" s="2" t="str">
        <f t="shared" si="2565"/>
        <v>60' Wide</v>
      </c>
      <c r="EE1068" s="33" t="str">
        <f>EE1083</f>
        <v>Cash</v>
      </c>
      <c r="EF1068" s="2" t="str">
        <f>EF1083</f>
        <v>Amenity</v>
      </c>
    </row>
    <row r="1069" spans="1:136" x14ac:dyDescent="0.3">
      <c r="B1069" s="2" t="str">
        <f>Product!$I$2</f>
        <v>Phase 2</v>
      </c>
      <c r="C1069" s="2" t="str">
        <f>Product!$I$3</f>
        <v>75' Wide</v>
      </c>
      <c r="D1069" s="129">
        <f>SUMIFS(INDEX(Product!$B$2:$U$97, MATCH(D1061, Product!$B$2:$B$97, 0), ), Product!$B$2:$U$2, $B1069, Product!$B$3:$U$3, $C1069)</f>
        <v>9190000</v>
      </c>
      <c r="F1069" s="128"/>
      <c r="G1069" s="11">
        <f>SUM(H1069:DZ1069)</f>
        <v>-118983.65431299564</v>
      </c>
      <c r="I1069" s="12">
        <f t="shared" si="2552"/>
        <v>0</v>
      </c>
      <c r="J1069" s="12">
        <f t="shared" si="2552"/>
        <v>0</v>
      </c>
      <c r="K1069" s="12">
        <f t="shared" si="2552"/>
        <v>0</v>
      </c>
      <c r="L1069" s="12">
        <f t="shared" si="2552"/>
        <v>0</v>
      </c>
      <c r="M1069" s="12">
        <f t="shared" si="2552"/>
        <v>0</v>
      </c>
      <c r="N1069" s="12">
        <f t="shared" si="2552"/>
        <v>0</v>
      </c>
      <c r="O1069" s="12">
        <f t="shared" si="2552"/>
        <v>0</v>
      </c>
      <c r="P1069" s="12">
        <f t="shared" si="2552"/>
        <v>-2974.5913578248906</v>
      </c>
      <c r="Q1069" s="12">
        <f t="shared" si="2552"/>
        <v>-8923.7740734746731</v>
      </c>
      <c r="R1069" s="12">
        <f t="shared" si="2552"/>
        <v>-11898.365431299562</v>
      </c>
      <c r="S1069" s="12">
        <f t="shared" si="2553"/>
        <v>-17847.548146949346</v>
      </c>
      <c r="T1069" s="12">
        <f t="shared" si="2553"/>
        <v>-35695.096293898692</v>
      </c>
      <c r="U1069" s="12">
        <f t="shared" si="2553"/>
        <v>-17847.548146949346</v>
      </c>
      <c r="V1069" s="12">
        <f t="shared" si="2553"/>
        <v>-11898.365431299562</v>
      </c>
      <c r="W1069" s="12">
        <f t="shared" si="2553"/>
        <v>-8923.7740734746731</v>
      </c>
      <c r="X1069" s="12">
        <f t="shared" si="2553"/>
        <v>-2974.5913578248906</v>
      </c>
      <c r="Y1069" s="12">
        <f t="shared" si="2553"/>
        <v>0</v>
      </c>
      <c r="Z1069" s="12">
        <f t="shared" si="2553"/>
        <v>0</v>
      </c>
      <c r="AA1069" s="12">
        <f t="shared" si="2553"/>
        <v>0</v>
      </c>
      <c r="AB1069" s="12">
        <f t="shared" si="2553"/>
        <v>0</v>
      </c>
      <c r="AC1069" s="12">
        <f t="shared" si="2554"/>
        <v>0</v>
      </c>
      <c r="AD1069" s="12">
        <f t="shared" si="2554"/>
        <v>0</v>
      </c>
      <c r="AE1069" s="12">
        <f t="shared" si="2554"/>
        <v>0</v>
      </c>
      <c r="AF1069" s="12">
        <f t="shared" si="2554"/>
        <v>0</v>
      </c>
      <c r="AG1069" s="12">
        <f t="shared" si="2554"/>
        <v>0</v>
      </c>
      <c r="AH1069" s="12">
        <f t="shared" si="2554"/>
        <v>0</v>
      </c>
      <c r="AI1069" s="12">
        <f t="shared" si="2554"/>
        <v>0</v>
      </c>
      <c r="AJ1069" s="12">
        <f t="shared" si="2554"/>
        <v>0</v>
      </c>
      <c r="AK1069" s="12">
        <f t="shared" si="2554"/>
        <v>0</v>
      </c>
      <c r="AL1069" s="12">
        <f t="shared" si="2554"/>
        <v>0</v>
      </c>
      <c r="AM1069" s="12">
        <f t="shared" si="2555"/>
        <v>0</v>
      </c>
      <c r="AN1069" s="12">
        <f t="shared" si="2555"/>
        <v>0</v>
      </c>
      <c r="AO1069" s="12">
        <f t="shared" si="2555"/>
        <v>0</v>
      </c>
      <c r="AP1069" s="12">
        <f t="shared" si="2555"/>
        <v>0</v>
      </c>
      <c r="AQ1069" s="12">
        <f t="shared" si="2555"/>
        <v>0</v>
      </c>
      <c r="AR1069" s="12">
        <f t="shared" si="2555"/>
        <v>0</v>
      </c>
      <c r="AS1069" s="12">
        <f t="shared" si="2555"/>
        <v>0</v>
      </c>
      <c r="AT1069" s="12">
        <f t="shared" si="2555"/>
        <v>0</v>
      </c>
      <c r="AU1069" s="12">
        <f t="shared" si="2555"/>
        <v>0</v>
      </c>
      <c r="AV1069" s="12">
        <f t="shared" si="2555"/>
        <v>0</v>
      </c>
      <c r="AW1069" s="12">
        <f t="shared" si="2556"/>
        <v>0</v>
      </c>
      <c r="AX1069" s="12">
        <f t="shared" si="2556"/>
        <v>0</v>
      </c>
      <c r="AY1069" s="12">
        <f t="shared" si="2556"/>
        <v>0</v>
      </c>
      <c r="AZ1069" s="12">
        <f t="shared" si="2556"/>
        <v>0</v>
      </c>
      <c r="BA1069" s="12">
        <f t="shared" si="2556"/>
        <v>0</v>
      </c>
      <c r="BB1069" s="12">
        <f t="shared" si="2556"/>
        <v>0</v>
      </c>
      <c r="BC1069" s="12">
        <f t="shared" si="2556"/>
        <v>0</v>
      </c>
      <c r="BD1069" s="12">
        <f t="shared" si="2556"/>
        <v>0</v>
      </c>
      <c r="BE1069" s="12">
        <f t="shared" si="2556"/>
        <v>0</v>
      </c>
      <c r="BF1069" s="12">
        <f t="shared" si="2556"/>
        <v>0</v>
      </c>
      <c r="BG1069" s="12">
        <f t="shared" si="2557"/>
        <v>0</v>
      </c>
      <c r="BH1069" s="12">
        <f t="shared" si="2557"/>
        <v>0</v>
      </c>
      <c r="BI1069" s="12">
        <f t="shared" si="2557"/>
        <v>0</v>
      </c>
      <c r="BJ1069" s="12">
        <f t="shared" si="2557"/>
        <v>0</v>
      </c>
      <c r="BK1069" s="12">
        <f t="shared" si="2557"/>
        <v>0</v>
      </c>
      <c r="BL1069" s="12">
        <f t="shared" si="2557"/>
        <v>0</v>
      </c>
      <c r="BM1069" s="12">
        <f t="shared" si="2557"/>
        <v>0</v>
      </c>
      <c r="BN1069" s="12">
        <f t="shared" si="2557"/>
        <v>0</v>
      </c>
      <c r="BO1069" s="12">
        <f t="shared" si="2557"/>
        <v>0</v>
      </c>
      <c r="BP1069" s="12">
        <f t="shared" si="2557"/>
        <v>0</v>
      </c>
      <c r="BQ1069" s="12">
        <f t="shared" si="2558"/>
        <v>0</v>
      </c>
      <c r="BR1069" s="12">
        <f t="shared" si="2558"/>
        <v>0</v>
      </c>
      <c r="BS1069" s="12">
        <f t="shared" si="2558"/>
        <v>0</v>
      </c>
      <c r="BT1069" s="12">
        <f t="shared" si="2558"/>
        <v>0</v>
      </c>
      <c r="BU1069" s="12">
        <f t="shared" si="2558"/>
        <v>0</v>
      </c>
      <c r="BV1069" s="12">
        <f t="shared" si="2558"/>
        <v>0</v>
      </c>
      <c r="BW1069" s="12">
        <f t="shared" si="2558"/>
        <v>0</v>
      </c>
      <c r="BX1069" s="12">
        <f t="shared" si="2558"/>
        <v>0</v>
      </c>
      <c r="BY1069" s="12">
        <f t="shared" si="2558"/>
        <v>0</v>
      </c>
      <c r="BZ1069" s="12">
        <f t="shared" si="2558"/>
        <v>0</v>
      </c>
      <c r="CA1069" s="12">
        <f t="shared" si="2559"/>
        <v>0</v>
      </c>
      <c r="CB1069" s="12">
        <f t="shared" si="2559"/>
        <v>0</v>
      </c>
      <c r="CC1069" s="12">
        <f t="shared" si="2559"/>
        <v>0</v>
      </c>
      <c r="CD1069" s="12">
        <f t="shared" si="2559"/>
        <v>0</v>
      </c>
      <c r="CE1069" s="12">
        <f t="shared" si="2559"/>
        <v>0</v>
      </c>
      <c r="CF1069" s="12">
        <f t="shared" si="2559"/>
        <v>0</v>
      </c>
      <c r="CG1069" s="12">
        <f t="shared" si="2559"/>
        <v>0</v>
      </c>
      <c r="CH1069" s="12">
        <f t="shared" si="2559"/>
        <v>0</v>
      </c>
      <c r="CI1069" s="12">
        <f t="shared" si="2559"/>
        <v>0</v>
      </c>
      <c r="CJ1069" s="12">
        <f t="shared" si="2559"/>
        <v>0</v>
      </c>
      <c r="CK1069" s="12">
        <f t="shared" si="2560"/>
        <v>0</v>
      </c>
      <c r="CL1069" s="12">
        <f t="shared" si="2560"/>
        <v>0</v>
      </c>
      <c r="CM1069" s="12">
        <f t="shared" si="2560"/>
        <v>0</v>
      </c>
      <c r="CN1069" s="12">
        <f t="shared" si="2560"/>
        <v>0</v>
      </c>
      <c r="CO1069" s="12">
        <f t="shared" si="2560"/>
        <v>0</v>
      </c>
      <c r="CP1069" s="12">
        <f t="shared" si="2560"/>
        <v>0</v>
      </c>
      <c r="CQ1069" s="12">
        <f t="shared" si="2560"/>
        <v>0</v>
      </c>
      <c r="CR1069" s="12">
        <f t="shared" si="2560"/>
        <v>0</v>
      </c>
      <c r="CS1069" s="12">
        <f t="shared" si="2560"/>
        <v>0</v>
      </c>
      <c r="CT1069" s="12">
        <f t="shared" si="2560"/>
        <v>0</v>
      </c>
      <c r="CU1069" s="12">
        <f t="shared" si="2561"/>
        <v>0</v>
      </c>
      <c r="CV1069" s="12">
        <f t="shared" si="2561"/>
        <v>0</v>
      </c>
      <c r="CW1069" s="12">
        <f t="shared" si="2561"/>
        <v>0</v>
      </c>
      <c r="CX1069" s="12">
        <f t="shared" si="2561"/>
        <v>0</v>
      </c>
      <c r="CY1069" s="12">
        <f t="shared" si="2561"/>
        <v>0</v>
      </c>
      <c r="CZ1069" s="12">
        <f t="shared" si="2561"/>
        <v>0</v>
      </c>
      <c r="DA1069" s="12">
        <f t="shared" si="2561"/>
        <v>0</v>
      </c>
      <c r="DB1069" s="12">
        <f t="shared" si="2561"/>
        <v>0</v>
      </c>
      <c r="DC1069" s="12">
        <f t="shared" si="2561"/>
        <v>0</v>
      </c>
      <c r="DD1069" s="12">
        <f t="shared" si="2561"/>
        <v>0</v>
      </c>
      <c r="DE1069" s="12">
        <f t="shared" si="2562"/>
        <v>0</v>
      </c>
      <c r="DF1069" s="12">
        <f t="shared" si="2562"/>
        <v>0</v>
      </c>
      <c r="DG1069" s="12">
        <f t="shared" si="2562"/>
        <v>0</v>
      </c>
      <c r="DH1069" s="12">
        <f t="shared" si="2562"/>
        <v>0</v>
      </c>
      <c r="DI1069" s="12">
        <f t="shared" si="2562"/>
        <v>0</v>
      </c>
      <c r="DJ1069" s="12">
        <f t="shared" si="2562"/>
        <v>0</v>
      </c>
      <c r="DK1069" s="12">
        <f t="shared" si="2562"/>
        <v>0</v>
      </c>
      <c r="DL1069" s="12">
        <f t="shared" si="2562"/>
        <v>0</v>
      </c>
      <c r="DM1069" s="12">
        <f t="shared" si="2562"/>
        <v>0</v>
      </c>
      <c r="DN1069" s="12">
        <f t="shared" si="2562"/>
        <v>0</v>
      </c>
      <c r="DO1069" s="12">
        <f t="shared" si="2563"/>
        <v>0</v>
      </c>
      <c r="DP1069" s="12">
        <f t="shared" si="2563"/>
        <v>0</v>
      </c>
      <c r="DQ1069" s="12">
        <f t="shared" si="2563"/>
        <v>0</v>
      </c>
      <c r="DR1069" s="12">
        <f t="shared" si="2563"/>
        <v>0</v>
      </c>
      <c r="DS1069" s="12">
        <f t="shared" si="2563"/>
        <v>0</v>
      </c>
      <c r="DT1069" s="12">
        <f t="shared" si="2563"/>
        <v>0</v>
      </c>
      <c r="DU1069" s="12">
        <f t="shared" si="2563"/>
        <v>0</v>
      </c>
      <c r="DV1069" s="12">
        <f t="shared" si="2563"/>
        <v>0</v>
      </c>
      <c r="DW1069" s="12">
        <f t="shared" si="2563"/>
        <v>0</v>
      </c>
      <c r="DX1069" s="12">
        <f t="shared" si="2563"/>
        <v>0</v>
      </c>
      <c r="DY1069" s="12">
        <f t="shared" si="2563"/>
        <v>0</v>
      </c>
      <c r="EB1069" s="116">
        <f t="shared" si="2549"/>
        <v>1068</v>
      </c>
      <c r="EC1069" s="2" t="str">
        <f t="shared" si="2564"/>
        <v>Phase 2</v>
      </c>
      <c r="ED1069" s="2" t="str">
        <f t="shared" si="2565"/>
        <v>75' Wide</v>
      </c>
      <c r="EE1069" s="33" t="str">
        <f>EE1083</f>
        <v>Cash</v>
      </c>
      <c r="EF1069" s="2" t="str">
        <f>EF1083</f>
        <v>Amenity</v>
      </c>
    </row>
    <row r="1070" spans="1:136" x14ac:dyDescent="0.3">
      <c r="D1070" s="129"/>
      <c r="F1070" s="128"/>
      <c r="I1070" s="12"/>
      <c r="J1070" s="12"/>
      <c r="K1070" s="12"/>
      <c r="L1070" s="12"/>
      <c r="M1070" s="12"/>
      <c r="N1070" s="12"/>
      <c r="O1070" s="12"/>
      <c r="P1070" s="12"/>
      <c r="Q1070" s="12"/>
      <c r="R1070" s="12"/>
      <c r="S1070" s="12"/>
      <c r="T1070" s="12"/>
      <c r="U1070" s="12"/>
      <c r="V1070" s="12"/>
      <c r="W1070" s="12"/>
      <c r="X1070" s="12"/>
      <c r="Y1070" s="12"/>
      <c r="Z1070" s="12"/>
      <c r="AA1070" s="12"/>
      <c r="AB1070" s="12"/>
      <c r="AC1070" s="12"/>
      <c r="AD1070" s="12"/>
      <c r="AE1070" s="12"/>
      <c r="AF1070" s="12"/>
      <c r="AG1070" s="12"/>
      <c r="AH1070" s="12"/>
      <c r="AI1070" s="12"/>
      <c r="AJ1070" s="12"/>
      <c r="AK1070" s="12"/>
      <c r="AL1070" s="12"/>
      <c r="AM1070" s="12"/>
      <c r="AN1070" s="12"/>
      <c r="AO1070" s="12"/>
      <c r="AP1070" s="12"/>
      <c r="AQ1070" s="12"/>
      <c r="AR1070" s="12"/>
      <c r="AS1070" s="12"/>
      <c r="AT1070" s="12"/>
      <c r="AU1070" s="12"/>
      <c r="AV1070" s="12"/>
      <c r="AW1070" s="12"/>
      <c r="AX1070" s="12"/>
      <c r="AY1070" s="12"/>
      <c r="AZ1070" s="12"/>
      <c r="BA1070" s="12"/>
      <c r="BB1070" s="12"/>
      <c r="BC1070" s="12"/>
      <c r="BD1070" s="12"/>
      <c r="BE1070" s="12"/>
      <c r="BF1070" s="12"/>
      <c r="BG1070" s="12"/>
      <c r="BH1070" s="12"/>
      <c r="BI1070" s="12"/>
      <c r="BJ1070" s="12"/>
      <c r="BK1070" s="12"/>
      <c r="BL1070" s="12"/>
      <c r="BM1070" s="12"/>
      <c r="BN1070" s="12"/>
      <c r="BO1070" s="12"/>
      <c r="BP1070" s="12"/>
      <c r="BQ1070" s="12"/>
      <c r="BR1070" s="12"/>
      <c r="BS1070" s="12"/>
      <c r="BT1070" s="12"/>
      <c r="BU1070" s="12"/>
      <c r="BV1070" s="12"/>
      <c r="BW1070" s="12"/>
      <c r="BX1070" s="12"/>
      <c r="BY1070" s="12"/>
      <c r="BZ1070" s="12"/>
      <c r="CA1070" s="12"/>
      <c r="CB1070" s="12"/>
      <c r="CC1070" s="12"/>
      <c r="CD1070" s="12"/>
      <c r="CE1070" s="12"/>
      <c r="CF1070" s="12"/>
      <c r="CG1070" s="12"/>
      <c r="CH1070" s="12"/>
      <c r="CI1070" s="12"/>
      <c r="CJ1070" s="12"/>
      <c r="CK1070" s="12"/>
      <c r="CL1070" s="12"/>
      <c r="CM1070" s="12"/>
      <c r="CN1070" s="12"/>
      <c r="CO1070" s="12"/>
      <c r="CP1070" s="12"/>
      <c r="CQ1070" s="12"/>
      <c r="CR1070" s="12"/>
      <c r="CS1070" s="12"/>
      <c r="CT1070" s="12"/>
      <c r="CU1070" s="12"/>
      <c r="CV1070" s="12"/>
      <c r="CW1070" s="12"/>
      <c r="CX1070" s="12"/>
      <c r="CY1070" s="12"/>
      <c r="CZ1070" s="12"/>
      <c r="DA1070" s="12"/>
      <c r="DB1070" s="12"/>
      <c r="DC1070" s="12"/>
      <c r="DD1070" s="12"/>
      <c r="DE1070" s="12"/>
      <c r="DF1070" s="12"/>
      <c r="DG1070" s="12"/>
      <c r="DH1070" s="12"/>
      <c r="DI1070" s="12"/>
      <c r="DJ1070" s="12"/>
      <c r="DK1070" s="12"/>
      <c r="DL1070" s="12"/>
      <c r="DM1070" s="12"/>
      <c r="DN1070" s="12"/>
      <c r="DO1070" s="12"/>
      <c r="DP1070" s="12"/>
      <c r="DQ1070" s="12"/>
      <c r="DR1070" s="12"/>
      <c r="DS1070" s="12"/>
      <c r="DT1070" s="12"/>
      <c r="DU1070" s="12"/>
      <c r="DV1070" s="12"/>
      <c r="DW1070" s="12"/>
      <c r="DX1070" s="12"/>
      <c r="DY1070" s="12"/>
      <c r="EE1070" s="33"/>
    </row>
    <row r="1071" spans="1:136" x14ac:dyDescent="0.3">
      <c r="B1071" s="2" t="str">
        <f>Product!$J$2</f>
        <v>Phase 3</v>
      </c>
      <c r="C1071" s="2" t="str">
        <f>Product!$J$3</f>
        <v>50' Wide</v>
      </c>
      <c r="D1071" s="129">
        <f>SUMIFS(INDEX(Product!$B$2:$U$97, MATCH(D1061, Product!$B$2:$B$97, 0), ), Product!$B$2:$U$2, $B1071, Product!$B$3:$U$3, $C1071)</f>
        <v>9930000</v>
      </c>
      <c r="F1071" s="128"/>
      <c r="G1071" s="11">
        <f>SUM(H1071:DZ1071)</f>
        <v>-128564.49263634892</v>
      </c>
      <c r="I1071" s="12">
        <f t="shared" ref="I1071:R1073" si="2566">I$773*$D1071/SUM($D$1062:$D$1082)</f>
        <v>0</v>
      </c>
      <c r="J1071" s="12">
        <f t="shared" si="2566"/>
        <v>0</v>
      </c>
      <c r="K1071" s="12">
        <f t="shared" si="2566"/>
        <v>0</v>
      </c>
      <c r="L1071" s="12">
        <f t="shared" si="2566"/>
        <v>0</v>
      </c>
      <c r="M1071" s="12">
        <f t="shared" si="2566"/>
        <v>0</v>
      </c>
      <c r="N1071" s="12">
        <f t="shared" si="2566"/>
        <v>0</v>
      </c>
      <c r="O1071" s="12">
        <f t="shared" si="2566"/>
        <v>0</v>
      </c>
      <c r="P1071" s="12">
        <f t="shared" si="2566"/>
        <v>-3214.1123159087233</v>
      </c>
      <c r="Q1071" s="12">
        <f t="shared" si="2566"/>
        <v>-9642.3369477261695</v>
      </c>
      <c r="R1071" s="12">
        <f t="shared" si="2566"/>
        <v>-12856.449263634893</v>
      </c>
      <c r="S1071" s="12">
        <f t="shared" ref="S1071:AB1073" si="2567">S$773*$D1071/SUM($D$1062:$D$1082)</f>
        <v>-19284.673895452339</v>
      </c>
      <c r="T1071" s="12">
        <f t="shared" si="2567"/>
        <v>-38569.347790904678</v>
      </c>
      <c r="U1071" s="12">
        <f t="shared" si="2567"/>
        <v>-19284.673895452339</v>
      </c>
      <c r="V1071" s="12">
        <f t="shared" si="2567"/>
        <v>-12856.449263634893</v>
      </c>
      <c r="W1071" s="12">
        <f t="shared" si="2567"/>
        <v>-9642.3369477261695</v>
      </c>
      <c r="X1071" s="12">
        <f t="shared" si="2567"/>
        <v>-3214.1123159087233</v>
      </c>
      <c r="Y1071" s="12">
        <f t="shared" si="2567"/>
        <v>0</v>
      </c>
      <c r="Z1071" s="12">
        <f t="shared" si="2567"/>
        <v>0</v>
      </c>
      <c r="AA1071" s="12">
        <f t="shared" si="2567"/>
        <v>0</v>
      </c>
      <c r="AB1071" s="12">
        <f t="shared" si="2567"/>
        <v>0</v>
      </c>
      <c r="AC1071" s="12">
        <f t="shared" ref="AC1071:AL1073" si="2568">AC$773*$D1071/SUM($D$1062:$D$1082)</f>
        <v>0</v>
      </c>
      <c r="AD1071" s="12">
        <f t="shared" si="2568"/>
        <v>0</v>
      </c>
      <c r="AE1071" s="12">
        <f t="shared" si="2568"/>
        <v>0</v>
      </c>
      <c r="AF1071" s="12">
        <f t="shared" si="2568"/>
        <v>0</v>
      </c>
      <c r="AG1071" s="12">
        <f t="shared" si="2568"/>
        <v>0</v>
      </c>
      <c r="AH1071" s="12">
        <f t="shared" si="2568"/>
        <v>0</v>
      </c>
      <c r="AI1071" s="12">
        <f t="shared" si="2568"/>
        <v>0</v>
      </c>
      <c r="AJ1071" s="12">
        <f t="shared" si="2568"/>
        <v>0</v>
      </c>
      <c r="AK1071" s="12">
        <f t="shared" si="2568"/>
        <v>0</v>
      </c>
      <c r="AL1071" s="12">
        <f t="shared" si="2568"/>
        <v>0</v>
      </c>
      <c r="AM1071" s="12">
        <f t="shared" ref="AM1071:AV1073" si="2569">AM$773*$D1071/SUM($D$1062:$D$1082)</f>
        <v>0</v>
      </c>
      <c r="AN1071" s="12">
        <f t="shared" si="2569"/>
        <v>0</v>
      </c>
      <c r="AO1071" s="12">
        <f t="shared" si="2569"/>
        <v>0</v>
      </c>
      <c r="AP1071" s="12">
        <f t="shared" si="2569"/>
        <v>0</v>
      </c>
      <c r="AQ1071" s="12">
        <f t="shared" si="2569"/>
        <v>0</v>
      </c>
      <c r="AR1071" s="12">
        <f t="shared" si="2569"/>
        <v>0</v>
      </c>
      <c r="AS1071" s="12">
        <f t="shared" si="2569"/>
        <v>0</v>
      </c>
      <c r="AT1071" s="12">
        <f t="shared" si="2569"/>
        <v>0</v>
      </c>
      <c r="AU1071" s="12">
        <f t="shared" si="2569"/>
        <v>0</v>
      </c>
      <c r="AV1071" s="12">
        <f t="shared" si="2569"/>
        <v>0</v>
      </c>
      <c r="AW1071" s="12">
        <f t="shared" ref="AW1071:BF1073" si="2570">AW$773*$D1071/SUM($D$1062:$D$1082)</f>
        <v>0</v>
      </c>
      <c r="AX1071" s="12">
        <f t="shared" si="2570"/>
        <v>0</v>
      </c>
      <c r="AY1071" s="12">
        <f t="shared" si="2570"/>
        <v>0</v>
      </c>
      <c r="AZ1071" s="12">
        <f t="shared" si="2570"/>
        <v>0</v>
      </c>
      <c r="BA1071" s="12">
        <f t="shared" si="2570"/>
        <v>0</v>
      </c>
      <c r="BB1071" s="12">
        <f t="shared" si="2570"/>
        <v>0</v>
      </c>
      <c r="BC1071" s="12">
        <f t="shared" si="2570"/>
        <v>0</v>
      </c>
      <c r="BD1071" s="12">
        <f t="shared" si="2570"/>
        <v>0</v>
      </c>
      <c r="BE1071" s="12">
        <f t="shared" si="2570"/>
        <v>0</v>
      </c>
      <c r="BF1071" s="12">
        <f t="shared" si="2570"/>
        <v>0</v>
      </c>
      <c r="BG1071" s="12">
        <f t="shared" ref="BG1071:BP1073" si="2571">BG$773*$D1071/SUM($D$1062:$D$1082)</f>
        <v>0</v>
      </c>
      <c r="BH1071" s="12">
        <f t="shared" si="2571"/>
        <v>0</v>
      </c>
      <c r="BI1071" s="12">
        <f t="shared" si="2571"/>
        <v>0</v>
      </c>
      <c r="BJ1071" s="12">
        <f t="shared" si="2571"/>
        <v>0</v>
      </c>
      <c r="BK1071" s="12">
        <f t="shared" si="2571"/>
        <v>0</v>
      </c>
      <c r="BL1071" s="12">
        <f t="shared" si="2571"/>
        <v>0</v>
      </c>
      <c r="BM1071" s="12">
        <f t="shared" si="2571"/>
        <v>0</v>
      </c>
      <c r="BN1071" s="12">
        <f t="shared" si="2571"/>
        <v>0</v>
      </c>
      <c r="BO1071" s="12">
        <f t="shared" si="2571"/>
        <v>0</v>
      </c>
      <c r="BP1071" s="12">
        <f t="shared" si="2571"/>
        <v>0</v>
      </c>
      <c r="BQ1071" s="12">
        <f t="shared" ref="BQ1071:BZ1073" si="2572">BQ$773*$D1071/SUM($D$1062:$D$1082)</f>
        <v>0</v>
      </c>
      <c r="BR1071" s="12">
        <f t="shared" si="2572"/>
        <v>0</v>
      </c>
      <c r="BS1071" s="12">
        <f t="shared" si="2572"/>
        <v>0</v>
      </c>
      <c r="BT1071" s="12">
        <f t="shared" si="2572"/>
        <v>0</v>
      </c>
      <c r="BU1071" s="12">
        <f t="shared" si="2572"/>
        <v>0</v>
      </c>
      <c r="BV1071" s="12">
        <f t="shared" si="2572"/>
        <v>0</v>
      </c>
      <c r="BW1071" s="12">
        <f t="shared" si="2572"/>
        <v>0</v>
      </c>
      <c r="BX1071" s="12">
        <f t="shared" si="2572"/>
        <v>0</v>
      </c>
      <c r="BY1071" s="12">
        <f t="shared" si="2572"/>
        <v>0</v>
      </c>
      <c r="BZ1071" s="12">
        <f t="shared" si="2572"/>
        <v>0</v>
      </c>
      <c r="CA1071" s="12">
        <f t="shared" ref="CA1071:CJ1073" si="2573">CA$773*$D1071/SUM($D$1062:$D$1082)</f>
        <v>0</v>
      </c>
      <c r="CB1071" s="12">
        <f t="shared" si="2573"/>
        <v>0</v>
      </c>
      <c r="CC1071" s="12">
        <f t="shared" si="2573"/>
        <v>0</v>
      </c>
      <c r="CD1071" s="12">
        <f t="shared" si="2573"/>
        <v>0</v>
      </c>
      <c r="CE1071" s="12">
        <f t="shared" si="2573"/>
        <v>0</v>
      </c>
      <c r="CF1071" s="12">
        <f t="shared" si="2573"/>
        <v>0</v>
      </c>
      <c r="CG1071" s="12">
        <f t="shared" si="2573"/>
        <v>0</v>
      </c>
      <c r="CH1071" s="12">
        <f t="shared" si="2573"/>
        <v>0</v>
      </c>
      <c r="CI1071" s="12">
        <f t="shared" si="2573"/>
        <v>0</v>
      </c>
      <c r="CJ1071" s="12">
        <f t="shared" si="2573"/>
        <v>0</v>
      </c>
      <c r="CK1071" s="12">
        <f t="shared" ref="CK1071:CT1073" si="2574">CK$773*$D1071/SUM($D$1062:$D$1082)</f>
        <v>0</v>
      </c>
      <c r="CL1071" s="12">
        <f t="shared" si="2574"/>
        <v>0</v>
      </c>
      <c r="CM1071" s="12">
        <f t="shared" si="2574"/>
        <v>0</v>
      </c>
      <c r="CN1071" s="12">
        <f t="shared" si="2574"/>
        <v>0</v>
      </c>
      <c r="CO1071" s="12">
        <f t="shared" si="2574"/>
        <v>0</v>
      </c>
      <c r="CP1071" s="12">
        <f t="shared" si="2574"/>
        <v>0</v>
      </c>
      <c r="CQ1071" s="12">
        <f t="shared" si="2574"/>
        <v>0</v>
      </c>
      <c r="CR1071" s="12">
        <f t="shared" si="2574"/>
        <v>0</v>
      </c>
      <c r="CS1071" s="12">
        <f t="shared" si="2574"/>
        <v>0</v>
      </c>
      <c r="CT1071" s="12">
        <f t="shared" si="2574"/>
        <v>0</v>
      </c>
      <c r="CU1071" s="12">
        <f t="shared" ref="CU1071:DD1073" si="2575">CU$773*$D1071/SUM($D$1062:$D$1082)</f>
        <v>0</v>
      </c>
      <c r="CV1071" s="12">
        <f t="shared" si="2575"/>
        <v>0</v>
      </c>
      <c r="CW1071" s="12">
        <f t="shared" si="2575"/>
        <v>0</v>
      </c>
      <c r="CX1071" s="12">
        <f t="shared" si="2575"/>
        <v>0</v>
      </c>
      <c r="CY1071" s="12">
        <f t="shared" si="2575"/>
        <v>0</v>
      </c>
      <c r="CZ1071" s="12">
        <f t="shared" si="2575"/>
        <v>0</v>
      </c>
      <c r="DA1071" s="12">
        <f t="shared" si="2575"/>
        <v>0</v>
      </c>
      <c r="DB1071" s="12">
        <f t="shared" si="2575"/>
        <v>0</v>
      </c>
      <c r="DC1071" s="12">
        <f t="shared" si="2575"/>
        <v>0</v>
      </c>
      <c r="DD1071" s="12">
        <f t="shared" si="2575"/>
        <v>0</v>
      </c>
      <c r="DE1071" s="12">
        <f t="shared" ref="DE1071:DN1073" si="2576">DE$773*$D1071/SUM($D$1062:$D$1082)</f>
        <v>0</v>
      </c>
      <c r="DF1071" s="12">
        <f t="shared" si="2576"/>
        <v>0</v>
      </c>
      <c r="DG1071" s="12">
        <f t="shared" si="2576"/>
        <v>0</v>
      </c>
      <c r="DH1071" s="12">
        <f t="shared" si="2576"/>
        <v>0</v>
      </c>
      <c r="DI1071" s="12">
        <f t="shared" si="2576"/>
        <v>0</v>
      </c>
      <c r="DJ1071" s="12">
        <f t="shared" si="2576"/>
        <v>0</v>
      </c>
      <c r="DK1071" s="12">
        <f t="shared" si="2576"/>
        <v>0</v>
      </c>
      <c r="DL1071" s="12">
        <f t="shared" si="2576"/>
        <v>0</v>
      </c>
      <c r="DM1071" s="12">
        <f t="shared" si="2576"/>
        <v>0</v>
      </c>
      <c r="DN1071" s="12">
        <f t="shared" si="2576"/>
        <v>0</v>
      </c>
      <c r="DO1071" s="12">
        <f t="shared" ref="DO1071:DY1073" si="2577">DO$773*$D1071/SUM($D$1062:$D$1082)</f>
        <v>0</v>
      </c>
      <c r="DP1071" s="12">
        <f t="shared" si="2577"/>
        <v>0</v>
      </c>
      <c r="DQ1071" s="12">
        <f t="shared" si="2577"/>
        <v>0</v>
      </c>
      <c r="DR1071" s="12">
        <f t="shared" si="2577"/>
        <v>0</v>
      </c>
      <c r="DS1071" s="12">
        <f t="shared" si="2577"/>
        <v>0</v>
      </c>
      <c r="DT1071" s="12">
        <f t="shared" si="2577"/>
        <v>0</v>
      </c>
      <c r="DU1071" s="12">
        <f t="shared" si="2577"/>
        <v>0</v>
      </c>
      <c r="DV1071" s="12">
        <f t="shared" si="2577"/>
        <v>0</v>
      </c>
      <c r="DW1071" s="12">
        <f t="shared" si="2577"/>
        <v>0</v>
      </c>
      <c r="DX1071" s="12">
        <f t="shared" si="2577"/>
        <v>0</v>
      </c>
      <c r="DY1071" s="12">
        <f t="shared" si="2577"/>
        <v>0</v>
      </c>
      <c r="EB1071" s="116">
        <f t="shared" si="2549"/>
        <v>1070</v>
      </c>
      <c r="EC1071" s="2" t="str">
        <f t="shared" ref="EC1071:EC1073" si="2578">B1071</f>
        <v>Phase 3</v>
      </c>
      <c r="ED1071" s="2" t="str">
        <f t="shared" ref="ED1071:ED1073" si="2579">C1071</f>
        <v>50' Wide</v>
      </c>
      <c r="EE1071" s="33" t="str">
        <f>EE1083</f>
        <v>Cash</v>
      </c>
      <c r="EF1071" s="2" t="str">
        <f>EF1083</f>
        <v>Amenity</v>
      </c>
    </row>
    <row r="1072" spans="1:136" x14ac:dyDescent="0.3">
      <c r="B1072" s="2" t="str">
        <f>Product!$K$2</f>
        <v>Phase 3</v>
      </c>
      <c r="C1072" s="2" t="str">
        <f>Product!$K$3</f>
        <v>60' Wide</v>
      </c>
      <c r="D1072" s="129">
        <f>SUMIFS(INDEX(Product!$B$2:$U$97, MATCH(D1061, Product!$B$2:$B$97, 0), ), Product!$B$2:$U$2, $B1072, Product!$B$3:$U$3, $C1072)</f>
        <v>11775000</v>
      </c>
      <c r="F1072" s="128"/>
      <c r="G1072" s="11">
        <f>SUM(H1072:DZ1072)</f>
        <v>-152451.85305065548</v>
      </c>
      <c r="I1072" s="12">
        <f t="shared" si="2566"/>
        <v>0</v>
      </c>
      <c r="J1072" s="12">
        <f t="shared" si="2566"/>
        <v>0</v>
      </c>
      <c r="K1072" s="12">
        <f t="shared" si="2566"/>
        <v>0</v>
      </c>
      <c r="L1072" s="12">
        <f t="shared" si="2566"/>
        <v>0</v>
      </c>
      <c r="M1072" s="12">
        <f t="shared" si="2566"/>
        <v>0</v>
      </c>
      <c r="N1072" s="12">
        <f t="shared" si="2566"/>
        <v>0</v>
      </c>
      <c r="O1072" s="12">
        <f t="shared" si="2566"/>
        <v>0</v>
      </c>
      <c r="P1072" s="12">
        <f t="shared" si="2566"/>
        <v>-3811.2963262663861</v>
      </c>
      <c r="Q1072" s="12">
        <f t="shared" si="2566"/>
        <v>-11433.888978799159</v>
      </c>
      <c r="R1072" s="12">
        <f t="shared" si="2566"/>
        <v>-15245.185305065545</v>
      </c>
      <c r="S1072" s="12">
        <f t="shared" si="2567"/>
        <v>-22867.777957598319</v>
      </c>
      <c r="T1072" s="12">
        <f t="shared" si="2567"/>
        <v>-45735.555915196637</v>
      </c>
      <c r="U1072" s="12">
        <f t="shared" si="2567"/>
        <v>-22867.777957598319</v>
      </c>
      <c r="V1072" s="12">
        <f t="shared" si="2567"/>
        <v>-15245.185305065545</v>
      </c>
      <c r="W1072" s="12">
        <f t="shared" si="2567"/>
        <v>-11433.888978799159</v>
      </c>
      <c r="X1072" s="12">
        <f t="shared" si="2567"/>
        <v>-3811.2963262663861</v>
      </c>
      <c r="Y1072" s="12">
        <f t="shared" si="2567"/>
        <v>0</v>
      </c>
      <c r="Z1072" s="12">
        <f t="shared" si="2567"/>
        <v>0</v>
      </c>
      <c r="AA1072" s="12">
        <f t="shared" si="2567"/>
        <v>0</v>
      </c>
      <c r="AB1072" s="12">
        <f t="shared" si="2567"/>
        <v>0</v>
      </c>
      <c r="AC1072" s="12">
        <f t="shared" si="2568"/>
        <v>0</v>
      </c>
      <c r="AD1072" s="12">
        <f t="shared" si="2568"/>
        <v>0</v>
      </c>
      <c r="AE1072" s="12">
        <f t="shared" si="2568"/>
        <v>0</v>
      </c>
      <c r="AF1072" s="12">
        <f t="shared" si="2568"/>
        <v>0</v>
      </c>
      <c r="AG1072" s="12">
        <f t="shared" si="2568"/>
        <v>0</v>
      </c>
      <c r="AH1072" s="12">
        <f t="shared" si="2568"/>
        <v>0</v>
      </c>
      <c r="AI1072" s="12">
        <f t="shared" si="2568"/>
        <v>0</v>
      </c>
      <c r="AJ1072" s="12">
        <f t="shared" si="2568"/>
        <v>0</v>
      </c>
      <c r="AK1072" s="12">
        <f t="shared" si="2568"/>
        <v>0</v>
      </c>
      <c r="AL1072" s="12">
        <f t="shared" si="2568"/>
        <v>0</v>
      </c>
      <c r="AM1072" s="12">
        <f t="shared" si="2569"/>
        <v>0</v>
      </c>
      <c r="AN1072" s="12">
        <f t="shared" si="2569"/>
        <v>0</v>
      </c>
      <c r="AO1072" s="12">
        <f t="shared" si="2569"/>
        <v>0</v>
      </c>
      <c r="AP1072" s="12">
        <f t="shared" si="2569"/>
        <v>0</v>
      </c>
      <c r="AQ1072" s="12">
        <f t="shared" si="2569"/>
        <v>0</v>
      </c>
      <c r="AR1072" s="12">
        <f t="shared" si="2569"/>
        <v>0</v>
      </c>
      <c r="AS1072" s="12">
        <f t="shared" si="2569"/>
        <v>0</v>
      </c>
      <c r="AT1072" s="12">
        <f t="shared" si="2569"/>
        <v>0</v>
      </c>
      <c r="AU1072" s="12">
        <f t="shared" si="2569"/>
        <v>0</v>
      </c>
      <c r="AV1072" s="12">
        <f t="shared" si="2569"/>
        <v>0</v>
      </c>
      <c r="AW1072" s="12">
        <f t="shared" si="2570"/>
        <v>0</v>
      </c>
      <c r="AX1072" s="12">
        <f t="shared" si="2570"/>
        <v>0</v>
      </c>
      <c r="AY1072" s="12">
        <f t="shared" si="2570"/>
        <v>0</v>
      </c>
      <c r="AZ1072" s="12">
        <f t="shared" si="2570"/>
        <v>0</v>
      </c>
      <c r="BA1072" s="12">
        <f t="shared" si="2570"/>
        <v>0</v>
      </c>
      <c r="BB1072" s="12">
        <f t="shared" si="2570"/>
        <v>0</v>
      </c>
      <c r="BC1072" s="12">
        <f t="shared" si="2570"/>
        <v>0</v>
      </c>
      <c r="BD1072" s="12">
        <f t="shared" si="2570"/>
        <v>0</v>
      </c>
      <c r="BE1072" s="12">
        <f t="shared" si="2570"/>
        <v>0</v>
      </c>
      <c r="BF1072" s="12">
        <f t="shared" si="2570"/>
        <v>0</v>
      </c>
      <c r="BG1072" s="12">
        <f t="shared" si="2571"/>
        <v>0</v>
      </c>
      <c r="BH1072" s="12">
        <f t="shared" si="2571"/>
        <v>0</v>
      </c>
      <c r="BI1072" s="12">
        <f t="shared" si="2571"/>
        <v>0</v>
      </c>
      <c r="BJ1072" s="12">
        <f t="shared" si="2571"/>
        <v>0</v>
      </c>
      <c r="BK1072" s="12">
        <f t="shared" si="2571"/>
        <v>0</v>
      </c>
      <c r="BL1072" s="12">
        <f t="shared" si="2571"/>
        <v>0</v>
      </c>
      <c r="BM1072" s="12">
        <f t="shared" si="2571"/>
        <v>0</v>
      </c>
      <c r="BN1072" s="12">
        <f t="shared" si="2571"/>
        <v>0</v>
      </c>
      <c r="BO1072" s="12">
        <f t="shared" si="2571"/>
        <v>0</v>
      </c>
      <c r="BP1072" s="12">
        <f t="shared" si="2571"/>
        <v>0</v>
      </c>
      <c r="BQ1072" s="12">
        <f t="shared" si="2572"/>
        <v>0</v>
      </c>
      <c r="BR1072" s="12">
        <f t="shared" si="2572"/>
        <v>0</v>
      </c>
      <c r="BS1072" s="12">
        <f t="shared" si="2572"/>
        <v>0</v>
      </c>
      <c r="BT1072" s="12">
        <f t="shared" si="2572"/>
        <v>0</v>
      </c>
      <c r="BU1072" s="12">
        <f t="shared" si="2572"/>
        <v>0</v>
      </c>
      <c r="BV1072" s="12">
        <f t="shared" si="2572"/>
        <v>0</v>
      </c>
      <c r="BW1072" s="12">
        <f t="shared" si="2572"/>
        <v>0</v>
      </c>
      <c r="BX1072" s="12">
        <f t="shared" si="2572"/>
        <v>0</v>
      </c>
      <c r="BY1072" s="12">
        <f t="shared" si="2572"/>
        <v>0</v>
      </c>
      <c r="BZ1072" s="12">
        <f t="shared" si="2572"/>
        <v>0</v>
      </c>
      <c r="CA1072" s="12">
        <f t="shared" si="2573"/>
        <v>0</v>
      </c>
      <c r="CB1072" s="12">
        <f t="shared" si="2573"/>
        <v>0</v>
      </c>
      <c r="CC1072" s="12">
        <f t="shared" si="2573"/>
        <v>0</v>
      </c>
      <c r="CD1072" s="12">
        <f t="shared" si="2573"/>
        <v>0</v>
      </c>
      <c r="CE1072" s="12">
        <f t="shared" si="2573"/>
        <v>0</v>
      </c>
      <c r="CF1072" s="12">
        <f t="shared" si="2573"/>
        <v>0</v>
      </c>
      <c r="CG1072" s="12">
        <f t="shared" si="2573"/>
        <v>0</v>
      </c>
      <c r="CH1072" s="12">
        <f t="shared" si="2573"/>
        <v>0</v>
      </c>
      <c r="CI1072" s="12">
        <f t="shared" si="2573"/>
        <v>0</v>
      </c>
      <c r="CJ1072" s="12">
        <f t="shared" si="2573"/>
        <v>0</v>
      </c>
      <c r="CK1072" s="12">
        <f t="shared" si="2574"/>
        <v>0</v>
      </c>
      <c r="CL1072" s="12">
        <f t="shared" si="2574"/>
        <v>0</v>
      </c>
      <c r="CM1072" s="12">
        <f t="shared" si="2574"/>
        <v>0</v>
      </c>
      <c r="CN1072" s="12">
        <f t="shared" si="2574"/>
        <v>0</v>
      </c>
      <c r="CO1072" s="12">
        <f t="shared" si="2574"/>
        <v>0</v>
      </c>
      <c r="CP1072" s="12">
        <f t="shared" si="2574"/>
        <v>0</v>
      </c>
      <c r="CQ1072" s="12">
        <f t="shared" si="2574"/>
        <v>0</v>
      </c>
      <c r="CR1072" s="12">
        <f t="shared" si="2574"/>
        <v>0</v>
      </c>
      <c r="CS1072" s="12">
        <f t="shared" si="2574"/>
        <v>0</v>
      </c>
      <c r="CT1072" s="12">
        <f t="shared" si="2574"/>
        <v>0</v>
      </c>
      <c r="CU1072" s="12">
        <f t="shared" si="2575"/>
        <v>0</v>
      </c>
      <c r="CV1072" s="12">
        <f t="shared" si="2575"/>
        <v>0</v>
      </c>
      <c r="CW1072" s="12">
        <f t="shared" si="2575"/>
        <v>0</v>
      </c>
      <c r="CX1072" s="12">
        <f t="shared" si="2575"/>
        <v>0</v>
      </c>
      <c r="CY1072" s="12">
        <f t="shared" si="2575"/>
        <v>0</v>
      </c>
      <c r="CZ1072" s="12">
        <f t="shared" si="2575"/>
        <v>0</v>
      </c>
      <c r="DA1072" s="12">
        <f t="shared" si="2575"/>
        <v>0</v>
      </c>
      <c r="DB1072" s="12">
        <f t="shared" si="2575"/>
        <v>0</v>
      </c>
      <c r="DC1072" s="12">
        <f t="shared" si="2575"/>
        <v>0</v>
      </c>
      <c r="DD1072" s="12">
        <f t="shared" si="2575"/>
        <v>0</v>
      </c>
      <c r="DE1072" s="12">
        <f t="shared" si="2576"/>
        <v>0</v>
      </c>
      <c r="DF1072" s="12">
        <f t="shared" si="2576"/>
        <v>0</v>
      </c>
      <c r="DG1072" s="12">
        <f t="shared" si="2576"/>
        <v>0</v>
      </c>
      <c r="DH1072" s="12">
        <f t="shared" si="2576"/>
        <v>0</v>
      </c>
      <c r="DI1072" s="12">
        <f t="shared" si="2576"/>
        <v>0</v>
      </c>
      <c r="DJ1072" s="12">
        <f t="shared" si="2576"/>
        <v>0</v>
      </c>
      <c r="DK1072" s="12">
        <f t="shared" si="2576"/>
        <v>0</v>
      </c>
      <c r="DL1072" s="12">
        <f t="shared" si="2576"/>
        <v>0</v>
      </c>
      <c r="DM1072" s="12">
        <f t="shared" si="2576"/>
        <v>0</v>
      </c>
      <c r="DN1072" s="12">
        <f t="shared" si="2576"/>
        <v>0</v>
      </c>
      <c r="DO1072" s="12">
        <f t="shared" si="2577"/>
        <v>0</v>
      </c>
      <c r="DP1072" s="12">
        <f t="shared" si="2577"/>
        <v>0</v>
      </c>
      <c r="DQ1072" s="12">
        <f t="shared" si="2577"/>
        <v>0</v>
      </c>
      <c r="DR1072" s="12">
        <f t="shared" si="2577"/>
        <v>0</v>
      </c>
      <c r="DS1072" s="12">
        <f t="shared" si="2577"/>
        <v>0</v>
      </c>
      <c r="DT1072" s="12">
        <f t="shared" si="2577"/>
        <v>0</v>
      </c>
      <c r="DU1072" s="12">
        <f t="shared" si="2577"/>
        <v>0</v>
      </c>
      <c r="DV1072" s="12">
        <f t="shared" si="2577"/>
        <v>0</v>
      </c>
      <c r="DW1072" s="12">
        <f t="shared" si="2577"/>
        <v>0</v>
      </c>
      <c r="DX1072" s="12">
        <f t="shared" si="2577"/>
        <v>0</v>
      </c>
      <c r="DY1072" s="12">
        <f t="shared" si="2577"/>
        <v>0</v>
      </c>
      <c r="EB1072" s="116">
        <f t="shared" si="2549"/>
        <v>1071</v>
      </c>
      <c r="EC1072" s="2" t="str">
        <f t="shared" si="2578"/>
        <v>Phase 3</v>
      </c>
      <c r="ED1072" s="2" t="str">
        <f t="shared" si="2579"/>
        <v>60' Wide</v>
      </c>
      <c r="EE1072" s="33" t="str">
        <f>EE1083</f>
        <v>Cash</v>
      </c>
      <c r="EF1072" s="2" t="str">
        <f>EF1083</f>
        <v>Amenity</v>
      </c>
    </row>
    <row r="1073" spans="1:136" x14ac:dyDescent="0.3">
      <c r="B1073" s="2" t="str">
        <f>Product!$L$2</f>
        <v>Phase 3</v>
      </c>
      <c r="C1073" s="2" t="str">
        <f>Product!$L$3</f>
        <v>75' Wide</v>
      </c>
      <c r="D1073" s="129">
        <f>SUMIFS(INDEX(Product!$B$2:$U$97, MATCH(D1061, Product!$B$2:$B$97, 0), ), Product!$B$2:$U$2, $B1073, Product!$B$3:$U$3, $C1073)</f>
        <v>9190000</v>
      </c>
      <c r="F1073" s="128"/>
      <c r="G1073" s="11">
        <f>SUM(H1073:DZ1073)</f>
        <v>-118983.65431299564</v>
      </c>
      <c r="I1073" s="12">
        <f t="shared" si="2566"/>
        <v>0</v>
      </c>
      <c r="J1073" s="12">
        <f t="shared" si="2566"/>
        <v>0</v>
      </c>
      <c r="K1073" s="12">
        <f t="shared" si="2566"/>
        <v>0</v>
      </c>
      <c r="L1073" s="12">
        <f t="shared" si="2566"/>
        <v>0</v>
      </c>
      <c r="M1073" s="12">
        <f t="shared" si="2566"/>
        <v>0</v>
      </c>
      <c r="N1073" s="12">
        <f t="shared" si="2566"/>
        <v>0</v>
      </c>
      <c r="O1073" s="12">
        <f t="shared" si="2566"/>
        <v>0</v>
      </c>
      <c r="P1073" s="12">
        <f t="shared" si="2566"/>
        <v>-2974.5913578248906</v>
      </c>
      <c r="Q1073" s="12">
        <f t="shared" si="2566"/>
        <v>-8923.7740734746731</v>
      </c>
      <c r="R1073" s="12">
        <f t="shared" si="2566"/>
        <v>-11898.365431299562</v>
      </c>
      <c r="S1073" s="12">
        <f t="shared" si="2567"/>
        <v>-17847.548146949346</v>
      </c>
      <c r="T1073" s="12">
        <f t="shared" si="2567"/>
        <v>-35695.096293898692</v>
      </c>
      <c r="U1073" s="12">
        <f t="shared" si="2567"/>
        <v>-17847.548146949346</v>
      </c>
      <c r="V1073" s="12">
        <f t="shared" si="2567"/>
        <v>-11898.365431299562</v>
      </c>
      <c r="W1073" s="12">
        <f t="shared" si="2567"/>
        <v>-8923.7740734746731</v>
      </c>
      <c r="X1073" s="12">
        <f t="shared" si="2567"/>
        <v>-2974.5913578248906</v>
      </c>
      <c r="Y1073" s="12">
        <f t="shared" si="2567"/>
        <v>0</v>
      </c>
      <c r="Z1073" s="12">
        <f t="shared" si="2567"/>
        <v>0</v>
      </c>
      <c r="AA1073" s="12">
        <f t="shared" si="2567"/>
        <v>0</v>
      </c>
      <c r="AB1073" s="12">
        <f t="shared" si="2567"/>
        <v>0</v>
      </c>
      <c r="AC1073" s="12">
        <f t="shared" si="2568"/>
        <v>0</v>
      </c>
      <c r="AD1073" s="12">
        <f t="shared" si="2568"/>
        <v>0</v>
      </c>
      <c r="AE1073" s="12">
        <f t="shared" si="2568"/>
        <v>0</v>
      </c>
      <c r="AF1073" s="12">
        <f t="shared" si="2568"/>
        <v>0</v>
      </c>
      <c r="AG1073" s="12">
        <f t="shared" si="2568"/>
        <v>0</v>
      </c>
      <c r="AH1073" s="12">
        <f t="shared" si="2568"/>
        <v>0</v>
      </c>
      <c r="AI1073" s="12">
        <f t="shared" si="2568"/>
        <v>0</v>
      </c>
      <c r="AJ1073" s="12">
        <f t="shared" si="2568"/>
        <v>0</v>
      </c>
      <c r="AK1073" s="12">
        <f t="shared" si="2568"/>
        <v>0</v>
      </c>
      <c r="AL1073" s="12">
        <f t="shared" si="2568"/>
        <v>0</v>
      </c>
      <c r="AM1073" s="12">
        <f t="shared" si="2569"/>
        <v>0</v>
      </c>
      <c r="AN1073" s="12">
        <f t="shared" si="2569"/>
        <v>0</v>
      </c>
      <c r="AO1073" s="12">
        <f t="shared" si="2569"/>
        <v>0</v>
      </c>
      <c r="AP1073" s="12">
        <f t="shared" si="2569"/>
        <v>0</v>
      </c>
      <c r="AQ1073" s="12">
        <f t="shared" si="2569"/>
        <v>0</v>
      </c>
      <c r="AR1073" s="12">
        <f t="shared" si="2569"/>
        <v>0</v>
      </c>
      <c r="AS1073" s="12">
        <f t="shared" si="2569"/>
        <v>0</v>
      </c>
      <c r="AT1073" s="12">
        <f t="shared" si="2569"/>
        <v>0</v>
      </c>
      <c r="AU1073" s="12">
        <f t="shared" si="2569"/>
        <v>0</v>
      </c>
      <c r="AV1073" s="12">
        <f t="shared" si="2569"/>
        <v>0</v>
      </c>
      <c r="AW1073" s="12">
        <f t="shared" si="2570"/>
        <v>0</v>
      </c>
      <c r="AX1073" s="12">
        <f t="shared" si="2570"/>
        <v>0</v>
      </c>
      <c r="AY1073" s="12">
        <f t="shared" si="2570"/>
        <v>0</v>
      </c>
      <c r="AZ1073" s="12">
        <f t="shared" si="2570"/>
        <v>0</v>
      </c>
      <c r="BA1073" s="12">
        <f t="shared" si="2570"/>
        <v>0</v>
      </c>
      <c r="BB1073" s="12">
        <f t="shared" si="2570"/>
        <v>0</v>
      </c>
      <c r="BC1073" s="12">
        <f t="shared" si="2570"/>
        <v>0</v>
      </c>
      <c r="BD1073" s="12">
        <f t="shared" si="2570"/>
        <v>0</v>
      </c>
      <c r="BE1073" s="12">
        <f t="shared" si="2570"/>
        <v>0</v>
      </c>
      <c r="BF1073" s="12">
        <f t="shared" si="2570"/>
        <v>0</v>
      </c>
      <c r="BG1073" s="12">
        <f t="shared" si="2571"/>
        <v>0</v>
      </c>
      <c r="BH1073" s="12">
        <f t="shared" si="2571"/>
        <v>0</v>
      </c>
      <c r="BI1073" s="12">
        <f t="shared" si="2571"/>
        <v>0</v>
      </c>
      <c r="BJ1073" s="12">
        <f t="shared" si="2571"/>
        <v>0</v>
      </c>
      <c r="BK1073" s="12">
        <f t="shared" si="2571"/>
        <v>0</v>
      </c>
      <c r="BL1073" s="12">
        <f t="shared" si="2571"/>
        <v>0</v>
      </c>
      <c r="BM1073" s="12">
        <f t="shared" si="2571"/>
        <v>0</v>
      </c>
      <c r="BN1073" s="12">
        <f t="shared" si="2571"/>
        <v>0</v>
      </c>
      <c r="BO1073" s="12">
        <f t="shared" si="2571"/>
        <v>0</v>
      </c>
      <c r="BP1073" s="12">
        <f t="shared" si="2571"/>
        <v>0</v>
      </c>
      <c r="BQ1073" s="12">
        <f t="shared" si="2572"/>
        <v>0</v>
      </c>
      <c r="BR1073" s="12">
        <f t="shared" si="2572"/>
        <v>0</v>
      </c>
      <c r="BS1073" s="12">
        <f t="shared" si="2572"/>
        <v>0</v>
      </c>
      <c r="BT1073" s="12">
        <f t="shared" si="2572"/>
        <v>0</v>
      </c>
      <c r="BU1073" s="12">
        <f t="shared" si="2572"/>
        <v>0</v>
      </c>
      <c r="BV1073" s="12">
        <f t="shared" si="2572"/>
        <v>0</v>
      </c>
      <c r="BW1073" s="12">
        <f t="shared" si="2572"/>
        <v>0</v>
      </c>
      <c r="BX1073" s="12">
        <f t="shared" si="2572"/>
        <v>0</v>
      </c>
      <c r="BY1073" s="12">
        <f t="shared" si="2572"/>
        <v>0</v>
      </c>
      <c r="BZ1073" s="12">
        <f t="shared" si="2572"/>
        <v>0</v>
      </c>
      <c r="CA1073" s="12">
        <f t="shared" si="2573"/>
        <v>0</v>
      </c>
      <c r="CB1073" s="12">
        <f t="shared" si="2573"/>
        <v>0</v>
      </c>
      <c r="CC1073" s="12">
        <f t="shared" si="2573"/>
        <v>0</v>
      </c>
      <c r="CD1073" s="12">
        <f t="shared" si="2573"/>
        <v>0</v>
      </c>
      <c r="CE1073" s="12">
        <f t="shared" si="2573"/>
        <v>0</v>
      </c>
      <c r="CF1073" s="12">
        <f t="shared" si="2573"/>
        <v>0</v>
      </c>
      <c r="CG1073" s="12">
        <f t="shared" si="2573"/>
        <v>0</v>
      </c>
      <c r="CH1073" s="12">
        <f t="shared" si="2573"/>
        <v>0</v>
      </c>
      <c r="CI1073" s="12">
        <f t="shared" si="2573"/>
        <v>0</v>
      </c>
      <c r="CJ1073" s="12">
        <f t="shared" si="2573"/>
        <v>0</v>
      </c>
      <c r="CK1073" s="12">
        <f t="shared" si="2574"/>
        <v>0</v>
      </c>
      <c r="CL1073" s="12">
        <f t="shared" si="2574"/>
        <v>0</v>
      </c>
      <c r="CM1073" s="12">
        <f t="shared" si="2574"/>
        <v>0</v>
      </c>
      <c r="CN1073" s="12">
        <f t="shared" si="2574"/>
        <v>0</v>
      </c>
      <c r="CO1073" s="12">
        <f t="shared" si="2574"/>
        <v>0</v>
      </c>
      <c r="CP1073" s="12">
        <f t="shared" si="2574"/>
        <v>0</v>
      </c>
      <c r="CQ1073" s="12">
        <f t="shared" si="2574"/>
        <v>0</v>
      </c>
      <c r="CR1073" s="12">
        <f t="shared" si="2574"/>
        <v>0</v>
      </c>
      <c r="CS1073" s="12">
        <f t="shared" si="2574"/>
        <v>0</v>
      </c>
      <c r="CT1073" s="12">
        <f t="shared" si="2574"/>
        <v>0</v>
      </c>
      <c r="CU1073" s="12">
        <f t="shared" si="2575"/>
        <v>0</v>
      </c>
      <c r="CV1073" s="12">
        <f t="shared" si="2575"/>
        <v>0</v>
      </c>
      <c r="CW1073" s="12">
        <f t="shared" si="2575"/>
        <v>0</v>
      </c>
      <c r="CX1073" s="12">
        <f t="shared" si="2575"/>
        <v>0</v>
      </c>
      <c r="CY1073" s="12">
        <f t="shared" si="2575"/>
        <v>0</v>
      </c>
      <c r="CZ1073" s="12">
        <f t="shared" si="2575"/>
        <v>0</v>
      </c>
      <c r="DA1073" s="12">
        <f t="shared" si="2575"/>
        <v>0</v>
      </c>
      <c r="DB1073" s="12">
        <f t="shared" si="2575"/>
        <v>0</v>
      </c>
      <c r="DC1073" s="12">
        <f t="shared" si="2575"/>
        <v>0</v>
      </c>
      <c r="DD1073" s="12">
        <f t="shared" si="2575"/>
        <v>0</v>
      </c>
      <c r="DE1073" s="12">
        <f t="shared" si="2576"/>
        <v>0</v>
      </c>
      <c r="DF1073" s="12">
        <f t="shared" si="2576"/>
        <v>0</v>
      </c>
      <c r="DG1073" s="12">
        <f t="shared" si="2576"/>
        <v>0</v>
      </c>
      <c r="DH1073" s="12">
        <f t="shared" si="2576"/>
        <v>0</v>
      </c>
      <c r="DI1073" s="12">
        <f t="shared" si="2576"/>
        <v>0</v>
      </c>
      <c r="DJ1073" s="12">
        <f t="shared" si="2576"/>
        <v>0</v>
      </c>
      <c r="DK1073" s="12">
        <f t="shared" si="2576"/>
        <v>0</v>
      </c>
      <c r="DL1073" s="12">
        <f t="shared" si="2576"/>
        <v>0</v>
      </c>
      <c r="DM1073" s="12">
        <f t="shared" si="2576"/>
        <v>0</v>
      </c>
      <c r="DN1073" s="12">
        <f t="shared" si="2576"/>
        <v>0</v>
      </c>
      <c r="DO1073" s="12">
        <f t="shared" si="2577"/>
        <v>0</v>
      </c>
      <c r="DP1073" s="12">
        <f t="shared" si="2577"/>
        <v>0</v>
      </c>
      <c r="DQ1073" s="12">
        <f t="shared" si="2577"/>
        <v>0</v>
      </c>
      <c r="DR1073" s="12">
        <f t="shared" si="2577"/>
        <v>0</v>
      </c>
      <c r="DS1073" s="12">
        <f t="shared" si="2577"/>
        <v>0</v>
      </c>
      <c r="DT1073" s="12">
        <f t="shared" si="2577"/>
        <v>0</v>
      </c>
      <c r="DU1073" s="12">
        <f t="shared" si="2577"/>
        <v>0</v>
      </c>
      <c r="DV1073" s="12">
        <f t="shared" si="2577"/>
        <v>0</v>
      </c>
      <c r="DW1073" s="12">
        <f t="shared" si="2577"/>
        <v>0</v>
      </c>
      <c r="DX1073" s="12">
        <f t="shared" si="2577"/>
        <v>0</v>
      </c>
      <c r="DY1073" s="12">
        <f t="shared" si="2577"/>
        <v>0</v>
      </c>
      <c r="EB1073" s="116">
        <f t="shared" si="2549"/>
        <v>1072</v>
      </c>
      <c r="EC1073" s="2" t="str">
        <f t="shared" si="2578"/>
        <v>Phase 3</v>
      </c>
      <c r="ED1073" s="2" t="str">
        <f t="shared" si="2579"/>
        <v>75' Wide</v>
      </c>
      <c r="EE1073" s="33" t="str">
        <f>EE1083</f>
        <v>Cash</v>
      </c>
      <c r="EF1073" s="2" t="str">
        <f>EF1083</f>
        <v>Amenity</v>
      </c>
    </row>
    <row r="1074" spans="1:136" x14ac:dyDescent="0.3">
      <c r="D1074" s="129"/>
      <c r="F1074" s="128"/>
      <c r="I1074" s="12"/>
      <c r="J1074" s="12"/>
      <c r="K1074" s="12"/>
      <c r="L1074" s="12"/>
      <c r="M1074" s="12"/>
      <c r="N1074" s="12"/>
      <c r="O1074" s="12"/>
      <c r="P1074" s="12"/>
      <c r="Q1074" s="12"/>
      <c r="R1074" s="12"/>
      <c r="S1074" s="12"/>
      <c r="T1074" s="12"/>
      <c r="U1074" s="12"/>
      <c r="V1074" s="12"/>
      <c r="W1074" s="12"/>
      <c r="X1074" s="12"/>
      <c r="Y1074" s="12"/>
      <c r="Z1074" s="12"/>
      <c r="AA1074" s="12"/>
      <c r="AB1074" s="12"/>
      <c r="AC1074" s="12"/>
      <c r="AD1074" s="12"/>
      <c r="AE1074" s="12"/>
      <c r="AF1074" s="12"/>
      <c r="AG1074" s="12"/>
      <c r="AH1074" s="12"/>
      <c r="AI1074" s="12"/>
      <c r="AJ1074" s="12"/>
      <c r="AK1074" s="12"/>
      <c r="AL1074" s="12"/>
      <c r="AM1074" s="12"/>
      <c r="AN1074" s="12"/>
      <c r="AO1074" s="12"/>
      <c r="AP1074" s="12"/>
      <c r="AQ1074" s="12"/>
      <c r="AR1074" s="12"/>
      <c r="AS1074" s="12"/>
      <c r="AT1074" s="12"/>
      <c r="AU1074" s="12"/>
      <c r="AV1074" s="12"/>
      <c r="AW1074" s="12"/>
      <c r="AX1074" s="12"/>
      <c r="AY1074" s="12"/>
      <c r="AZ1074" s="12"/>
      <c r="BA1074" s="12"/>
      <c r="BB1074" s="12"/>
      <c r="BC1074" s="12"/>
      <c r="BD1074" s="12"/>
      <c r="BE1074" s="12"/>
      <c r="BF1074" s="12"/>
      <c r="BG1074" s="12"/>
      <c r="BH1074" s="12"/>
      <c r="BI1074" s="12"/>
      <c r="BJ1074" s="12"/>
      <c r="BK1074" s="12"/>
      <c r="BL1074" s="12"/>
      <c r="BM1074" s="12"/>
      <c r="BN1074" s="12"/>
      <c r="BO1074" s="12"/>
      <c r="BP1074" s="12"/>
      <c r="BQ1074" s="12"/>
      <c r="BR1074" s="12"/>
      <c r="BS1074" s="12"/>
      <c r="BT1074" s="12"/>
      <c r="BU1074" s="12"/>
      <c r="BV1074" s="12"/>
      <c r="BW1074" s="12"/>
      <c r="BX1074" s="12"/>
      <c r="BY1074" s="12"/>
      <c r="BZ1074" s="12"/>
      <c r="CA1074" s="12"/>
      <c r="CB1074" s="12"/>
      <c r="CC1074" s="12"/>
      <c r="CD1074" s="12"/>
      <c r="CE1074" s="12"/>
      <c r="CF1074" s="12"/>
      <c r="CG1074" s="12"/>
      <c r="CH1074" s="12"/>
      <c r="CI1074" s="12"/>
      <c r="CJ1074" s="12"/>
      <c r="CK1074" s="12"/>
      <c r="CL1074" s="12"/>
      <c r="CM1074" s="12"/>
      <c r="CN1074" s="12"/>
      <c r="CO1074" s="12"/>
      <c r="CP1074" s="12"/>
      <c r="CQ1074" s="12"/>
      <c r="CR1074" s="12"/>
      <c r="CS1074" s="12"/>
      <c r="CT1074" s="12"/>
      <c r="CU1074" s="12"/>
      <c r="CV1074" s="12"/>
      <c r="CW1074" s="12"/>
      <c r="CX1074" s="12"/>
      <c r="CY1074" s="12"/>
      <c r="CZ1074" s="12"/>
      <c r="DA1074" s="12"/>
      <c r="DB1074" s="12"/>
      <c r="DC1074" s="12"/>
      <c r="DD1074" s="12"/>
      <c r="DE1074" s="12"/>
      <c r="DF1074" s="12"/>
      <c r="DG1074" s="12"/>
      <c r="DH1074" s="12"/>
      <c r="DI1074" s="12"/>
      <c r="DJ1074" s="12"/>
      <c r="DK1074" s="12"/>
      <c r="DL1074" s="12"/>
      <c r="DM1074" s="12"/>
      <c r="DN1074" s="12"/>
      <c r="DO1074" s="12"/>
      <c r="DP1074" s="12"/>
      <c r="DQ1074" s="12"/>
      <c r="DR1074" s="12"/>
      <c r="DS1074" s="12"/>
      <c r="DT1074" s="12"/>
      <c r="DU1074" s="12"/>
      <c r="DV1074" s="12"/>
      <c r="DW1074" s="12"/>
      <c r="DX1074" s="12"/>
      <c r="DY1074" s="12"/>
      <c r="EE1074" s="33"/>
    </row>
    <row r="1075" spans="1:136" x14ac:dyDescent="0.3">
      <c r="B1075" s="2" t="str">
        <f>Product!$M$2</f>
        <v>Phase 4</v>
      </c>
      <c r="C1075" s="2" t="str">
        <f>Product!$M$3</f>
        <v>50' Wide</v>
      </c>
      <c r="D1075" s="129">
        <f>SUMIFS(INDEX(Product!$B$2:$U$97, MATCH(D1061, Product!$B$2:$B$97, 0), ), Product!$B$2:$U$2, $B1075, Product!$B$3:$U$3, $C1075)</f>
        <v>9930000</v>
      </c>
      <c r="F1075" s="128"/>
      <c r="G1075" s="11">
        <f>SUM(H1075:DZ1075)</f>
        <v>-128564.49263634892</v>
      </c>
      <c r="I1075" s="12">
        <f t="shared" ref="I1075:R1077" si="2580">I$773*$D1075/SUM($D$1062:$D$1082)</f>
        <v>0</v>
      </c>
      <c r="J1075" s="12">
        <f t="shared" si="2580"/>
        <v>0</v>
      </c>
      <c r="K1075" s="12">
        <f t="shared" si="2580"/>
        <v>0</v>
      </c>
      <c r="L1075" s="12">
        <f t="shared" si="2580"/>
        <v>0</v>
      </c>
      <c r="M1075" s="12">
        <f t="shared" si="2580"/>
        <v>0</v>
      </c>
      <c r="N1075" s="12">
        <f t="shared" si="2580"/>
        <v>0</v>
      </c>
      <c r="O1075" s="12">
        <f t="shared" si="2580"/>
        <v>0</v>
      </c>
      <c r="P1075" s="12">
        <f t="shared" si="2580"/>
        <v>-3214.1123159087233</v>
      </c>
      <c r="Q1075" s="12">
        <f t="shared" si="2580"/>
        <v>-9642.3369477261695</v>
      </c>
      <c r="R1075" s="12">
        <f t="shared" si="2580"/>
        <v>-12856.449263634893</v>
      </c>
      <c r="S1075" s="12">
        <f t="shared" ref="S1075:AB1077" si="2581">S$773*$D1075/SUM($D$1062:$D$1082)</f>
        <v>-19284.673895452339</v>
      </c>
      <c r="T1075" s="12">
        <f t="shared" si="2581"/>
        <v>-38569.347790904678</v>
      </c>
      <c r="U1075" s="12">
        <f t="shared" si="2581"/>
        <v>-19284.673895452339</v>
      </c>
      <c r="V1075" s="12">
        <f t="shared" si="2581"/>
        <v>-12856.449263634893</v>
      </c>
      <c r="W1075" s="12">
        <f t="shared" si="2581"/>
        <v>-9642.3369477261695</v>
      </c>
      <c r="X1075" s="12">
        <f t="shared" si="2581"/>
        <v>-3214.1123159087233</v>
      </c>
      <c r="Y1075" s="12">
        <f t="shared" si="2581"/>
        <v>0</v>
      </c>
      <c r="Z1075" s="12">
        <f t="shared" si="2581"/>
        <v>0</v>
      </c>
      <c r="AA1075" s="12">
        <f t="shared" si="2581"/>
        <v>0</v>
      </c>
      <c r="AB1075" s="12">
        <f t="shared" si="2581"/>
        <v>0</v>
      </c>
      <c r="AC1075" s="12">
        <f t="shared" ref="AC1075:AL1077" si="2582">AC$773*$D1075/SUM($D$1062:$D$1082)</f>
        <v>0</v>
      </c>
      <c r="AD1075" s="12">
        <f t="shared" si="2582"/>
        <v>0</v>
      </c>
      <c r="AE1075" s="12">
        <f t="shared" si="2582"/>
        <v>0</v>
      </c>
      <c r="AF1075" s="12">
        <f t="shared" si="2582"/>
        <v>0</v>
      </c>
      <c r="AG1075" s="12">
        <f t="shared" si="2582"/>
        <v>0</v>
      </c>
      <c r="AH1075" s="12">
        <f t="shared" si="2582"/>
        <v>0</v>
      </c>
      <c r="AI1075" s="12">
        <f t="shared" si="2582"/>
        <v>0</v>
      </c>
      <c r="AJ1075" s="12">
        <f t="shared" si="2582"/>
        <v>0</v>
      </c>
      <c r="AK1075" s="12">
        <f t="shared" si="2582"/>
        <v>0</v>
      </c>
      <c r="AL1075" s="12">
        <f t="shared" si="2582"/>
        <v>0</v>
      </c>
      <c r="AM1075" s="12">
        <f t="shared" ref="AM1075:AV1077" si="2583">AM$773*$D1075/SUM($D$1062:$D$1082)</f>
        <v>0</v>
      </c>
      <c r="AN1075" s="12">
        <f t="shared" si="2583"/>
        <v>0</v>
      </c>
      <c r="AO1075" s="12">
        <f t="shared" si="2583"/>
        <v>0</v>
      </c>
      <c r="AP1075" s="12">
        <f t="shared" si="2583"/>
        <v>0</v>
      </c>
      <c r="AQ1075" s="12">
        <f t="shared" si="2583"/>
        <v>0</v>
      </c>
      <c r="AR1075" s="12">
        <f t="shared" si="2583"/>
        <v>0</v>
      </c>
      <c r="AS1075" s="12">
        <f t="shared" si="2583"/>
        <v>0</v>
      </c>
      <c r="AT1075" s="12">
        <f t="shared" si="2583"/>
        <v>0</v>
      </c>
      <c r="AU1075" s="12">
        <f t="shared" si="2583"/>
        <v>0</v>
      </c>
      <c r="AV1075" s="12">
        <f t="shared" si="2583"/>
        <v>0</v>
      </c>
      <c r="AW1075" s="12">
        <f t="shared" ref="AW1075:BF1077" si="2584">AW$773*$D1075/SUM($D$1062:$D$1082)</f>
        <v>0</v>
      </c>
      <c r="AX1075" s="12">
        <f t="shared" si="2584"/>
        <v>0</v>
      </c>
      <c r="AY1075" s="12">
        <f t="shared" si="2584"/>
        <v>0</v>
      </c>
      <c r="AZ1075" s="12">
        <f t="shared" si="2584"/>
        <v>0</v>
      </c>
      <c r="BA1075" s="12">
        <f t="shared" si="2584"/>
        <v>0</v>
      </c>
      <c r="BB1075" s="12">
        <f t="shared" si="2584"/>
        <v>0</v>
      </c>
      <c r="BC1075" s="12">
        <f t="shared" si="2584"/>
        <v>0</v>
      </c>
      <c r="BD1075" s="12">
        <f t="shared" si="2584"/>
        <v>0</v>
      </c>
      <c r="BE1075" s="12">
        <f t="shared" si="2584"/>
        <v>0</v>
      </c>
      <c r="BF1075" s="12">
        <f t="shared" si="2584"/>
        <v>0</v>
      </c>
      <c r="BG1075" s="12">
        <f t="shared" ref="BG1075:BP1077" si="2585">BG$773*$D1075/SUM($D$1062:$D$1082)</f>
        <v>0</v>
      </c>
      <c r="BH1075" s="12">
        <f t="shared" si="2585"/>
        <v>0</v>
      </c>
      <c r="BI1075" s="12">
        <f t="shared" si="2585"/>
        <v>0</v>
      </c>
      <c r="BJ1075" s="12">
        <f t="shared" si="2585"/>
        <v>0</v>
      </c>
      <c r="BK1075" s="12">
        <f t="shared" si="2585"/>
        <v>0</v>
      </c>
      <c r="BL1075" s="12">
        <f t="shared" si="2585"/>
        <v>0</v>
      </c>
      <c r="BM1075" s="12">
        <f t="shared" si="2585"/>
        <v>0</v>
      </c>
      <c r="BN1075" s="12">
        <f t="shared" si="2585"/>
        <v>0</v>
      </c>
      <c r="BO1075" s="12">
        <f t="shared" si="2585"/>
        <v>0</v>
      </c>
      <c r="BP1075" s="12">
        <f t="shared" si="2585"/>
        <v>0</v>
      </c>
      <c r="BQ1075" s="12">
        <f t="shared" ref="BQ1075:BZ1077" si="2586">BQ$773*$D1075/SUM($D$1062:$D$1082)</f>
        <v>0</v>
      </c>
      <c r="BR1075" s="12">
        <f t="shared" si="2586"/>
        <v>0</v>
      </c>
      <c r="BS1075" s="12">
        <f t="shared" si="2586"/>
        <v>0</v>
      </c>
      <c r="BT1075" s="12">
        <f t="shared" si="2586"/>
        <v>0</v>
      </c>
      <c r="BU1075" s="12">
        <f t="shared" si="2586"/>
        <v>0</v>
      </c>
      <c r="BV1075" s="12">
        <f t="shared" si="2586"/>
        <v>0</v>
      </c>
      <c r="BW1075" s="12">
        <f t="shared" si="2586"/>
        <v>0</v>
      </c>
      <c r="BX1075" s="12">
        <f t="shared" si="2586"/>
        <v>0</v>
      </c>
      <c r="BY1075" s="12">
        <f t="shared" si="2586"/>
        <v>0</v>
      </c>
      <c r="BZ1075" s="12">
        <f t="shared" si="2586"/>
        <v>0</v>
      </c>
      <c r="CA1075" s="12">
        <f t="shared" ref="CA1075:CJ1077" si="2587">CA$773*$D1075/SUM($D$1062:$D$1082)</f>
        <v>0</v>
      </c>
      <c r="CB1075" s="12">
        <f t="shared" si="2587"/>
        <v>0</v>
      </c>
      <c r="CC1075" s="12">
        <f t="shared" si="2587"/>
        <v>0</v>
      </c>
      <c r="CD1075" s="12">
        <f t="shared" si="2587"/>
        <v>0</v>
      </c>
      <c r="CE1075" s="12">
        <f t="shared" si="2587"/>
        <v>0</v>
      </c>
      <c r="CF1075" s="12">
        <f t="shared" si="2587"/>
        <v>0</v>
      </c>
      <c r="CG1075" s="12">
        <f t="shared" si="2587"/>
        <v>0</v>
      </c>
      <c r="CH1075" s="12">
        <f t="shared" si="2587"/>
        <v>0</v>
      </c>
      <c r="CI1075" s="12">
        <f t="shared" si="2587"/>
        <v>0</v>
      </c>
      <c r="CJ1075" s="12">
        <f t="shared" si="2587"/>
        <v>0</v>
      </c>
      <c r="CK1075" s="12">
        <f t="shared" ref="CK1075:CT1077" si="2588">CK$773*$D1075/SUM($D$1062:$D$1082)</f>
        <v>0</v>
      </c>
      <c r="CL1075" s="12">
        <f t="shared" si="2588"/>
        <v>0</v>
      </c>
      <c r="CM1075" s="12">
        <f t="shared" si="2588"/>
        <v>0</v>
      </c>
      <c r="CN1075" s="12">
        <f t="shared" si="2588"/>
        <v>0</v>
      </c>
      <c r="CO1075" s="12">
        <f t="shared" si="2588"/>
        <v>0</v>
      </c>
      <c r="CP1075" s="12">
        <f t="shared" si="2588"/>
        <v>0</v>
      </c>
      <c r="CQ1075" s="12">
        <f t="shared" si="2588"/>
        <v>0</v>
      </c>
      <c r="CR1075" s="12">
        <f t="shared" si="2588"/>
        <v>0</v>
      </c>
      <c r="CS1075" s="12">
        <f t="shared" si="2588"/>
        <v>0</v>
      </c>
      <c r="CT1075" s="12">
        <f t="shared" si="2588"/>
        <v>0</v>
      </c>
      <c r="CU1075" s="12">
        <f t="shared" ref="CU1075:DD1077" si="2589">CU$773*$D1075/SUM($D$1062:$D$1082)</f>
        <v>0</v>
      </c>
      <c r="CV1075" s="12">
        <f t="shared" si="2589"/>
        <v>0</v>
      </c>
      <c r="CW1075" s="12">
        <f t="shared" si="2589"/>
        <v>0</v>
      </c>
      <c r="CX1075" s="12">
        <f t="shared" si="2589"/>
        <v>0</v>
      </c>
      <c r="CY1075" s="12">
        <f t="shared" si="2589"/>
        <v>0</v>
      </c>
      <c r="CZ1075" s="12">
        <f t="shared" si="2589"/>
        <v>0</v>
      </c>
      <c r="DA1075" s="12">
        <f t="shared" si="2589"/>
        <v>0</v>
      </c>
      <c r="DB1075" s="12">
        <f t="shared" si="2589"/>
        <v>0</v>
      </c>
      <c r="DC1075" s="12">
        <f t="shared" si="2589"/>
        <v>0</v>
      </c>
      <c r="DD1075" s="12">
        <f t="shared" si="2589"/>
        <v>0</v>
      </c>
      <c r="DE1075" s="12">
        <f t="shared" ref="DE1075:DN1077" si="2590">DE$773*$D1075/SUM($D$1062:$D$1082)</f>
        <v>0</v>
      </c>
      <c r="DF1075" s="12">
        <f t="shared" si="2590"/>
        <v>0</v>
      </c>
      <c r="DG1075" s="12">
        <f t="shared" si="2590"/>
        <v>0</v>
      </c>
      <c r="DH1075" s="12">
        <f t="shared" si="2590"/>
        <v>0</v>
      </c>
      <c r="DI1075" s="12">
        <f t="shared" si="2590"/>
        <v>0</v>
      </c>
      <c r="DJ1075" s="12">
        <f t="shared" si="2590"/>
        <v>0</v>
      </c>
      <c r="DK1075" s="12">
        <f t="shared" si="2590"/>
        <v>0</v>
      </c>
      <c r="DL1075" s="12">
        <f t="shared" si="2590"/>
        <v>0</v>
      </c>
      <c r="DM1075" s="12">
        <f t="shared" si="2590"/>
        <v>0</v>
      </c>
      <c r="DN1075" s="12">
        <f t="shared" si="2590"/>
        <v>0</v>
      </c>
      <c r="DO1075" s="12">
        <f t="shared" ref="DO1075:DY1077" si="2591">DO$773*$D1075/SUM($D$1062:$D$1082)</f>
        <v>0</v>
      </c>
      <c r="DP1075" s="12">
        <f t="shared" si="2591"/>
        <v>0</v>
      </c>
      <c r="DQ1075" s="12">
        <f t="shared" si="2591"/>
        <v>0</v>
      </c>
      <c r="DR1075" s="12">
        <f t="shared" si="2591"/>
        <v>0</v>
      </c>
      <c r="DS1075" s="12">
        <f t="shared" si="2591"/>
        <v>0</v>
      </c>
      <c r="DT1075" s="12">
        <f t="shared" si="2591"/>
        <v>0</v>
      </c>
      <c r="DU1075" s="12">
        <f t="shared" si="2591"/>
        <v>0</v>
      </c>
      <c r="DV1075" s="12">
        <f t="shared" si="2591"/>
        <v>0</v>
      </c>
      <c r="DW1075" s="12">
        <f t="shared" si="2591"/>
        <v>0</v>
      </c>
      <c r="DX1075" s="12">
        <f t="shared" si="2591"/>
        <v>0</v>
      </c>
      <c r="DY1075" s="12">
        <f t="shared" si="2591"/>
        <v>0</v>
      </c>
      <c r="EB1075" s="116">
        <f t="shared" si="2549"/>
        <v>1074</v>
      </c>
      <c r="EC1075" s="2" t="str">
        <f t="shared" ref="EC1075:EC1077" si="2592">B1075</f>
        <v>Phase 4</v>
      </c>
      <c r="ED1075" s="2" t="str">
        <f t="shared" ref="ED1075:ED1077" si="2593">C1075</f>
        <v>50' Wide</v>
      </c>
      <c r="EE1075" s="33" t="str">
        <f>EE1083</f>
        <v>Cash</v>
      </c>
      <c r="EF1075" s="2" t="str">
        <f>EF1083</f>
        <v>Amenity</v>
      </c>
    </row>
    <row r="1076" spans="1:136" x14ac:dyDescent="0.3">
      <c r="B1076" s="2" t="str">
        <f>Product!$N$2</f>
        <v>Phase 4</v>
      </c>
      <c r="C1076" s="2" t="str">
        <f>Product!$N$3</f>
        <v>60' Wide</v>
      </c>
      <c r="D1076" s="129">
        <f>SUMIFS(INDEX(Product!$B$2:$U$97, MATCH(D1061, Product!$B$2:$B$97, 0), ), Product!$B$2:$U$2, $B1076, Product!$B$3:$U$3, $C1076)</f>
        <v>11775000</v>
      </c>
      <c r="F1076" s="128"/>
      <c r="G1076" s="11">
        <f>SUM(H1076:DZ1076)</f>
        <v>-152451.85305065548</v>
      </c>
      <c r="I1076" s="12">
        <f t="shared" si="2580"/>
        <v>0</v>
      </c>
      <c r="J1076" s="12">
        <f t="shared" si="2580"/>
        <v>0</v>
      </c>
      <c r="K1076" s="12">
        <f t="shared" si="2580"/>
        <v>0</v>
      </c>
      <c r="L1076" s="12">
        <f t="shared" si="2580"/>
        <v>0</v>
      </c>
      <c r="M1076" s="12">
        <f t="shared" si="2580"/>
        <v>0</v>
      </c>
      <c r="N1076" s="12">
        <f t="shared" si="2580"/>
        <v>0</v>
      </c>
      <c r="O1076" s="12">
        <f t="shared" si="2580"/>
        <v>0</v>
      </c>
      <c r="P1076" s="12">
        <f t="shared" si="2580"/>
        <v>-3811.2963262663861</v>
      </c>
      <c r="Q1076" s="12">
        <f t="shared" si="2580"/>
        <v>-11433.888978799159</v>
      </c>
      <c r="R1076" s="12">
        <f t="shared" si="2580"/>
        <v>-15245.185305065545</v>
      </c>
      <c r="S1076" s="12">
        <f t="shared" si="2581"/>
        <v>-22867.777957598319</v>
      </c>
      <c r="T1076" s="12">
        <f t="shared" si="2581"/>
        <v>-45735.555915196637</v>
      </c>
      <c r="U1076" s="12">
        <f t="shared" si="2581"/>
        <v>-22867.777957598319</v>
      </c>
      <c r="V1076" s="12">
        <f t="shared" si="2581"/>
        <v>-15245.185305065545</v>
      </c>
      <c r="W1076" s="12">
        <f t="shared" si="2581"/>
        <v>-11433.888978799159</v>
      </c>
      <c r="X1076" s="12">
        <f t="shared" si="2581"/>
        <v>-3811.2963262663861</v>
      </c>
      <c r="Y1076" s="12">
        <f t="shared" si="2581"/>
        <v>0</v>
      </c>
      <c r="Z1076" s="12">
        <f t="shared" si="2581"/>
        <v>0</v>
      </c>
      <c r="AA1076" s="12">
        <f t="shared" si="2581"/>
        <v>0</v>
      </c>
      <c r="AB1076" s="12">
        <f t="shared" si="2581"/>
        <v>0</v>
      </c>
      <c r="AC1076" s="12">
        <f t="shared" si="2582"/>
        <v>0</v>
      </c>
      <c r="AD1076" s="12">
        <f t="shared" si="2582"/>
        <v>0</v>
      </c>
      <c r="AE1076" s="12">
        <f t="shared" si="2582"/>
        <v>0</v>
      </c>
      <c r="AF1076" s="12">
        <f t="shared" si="2582"/>
        <v>0</v>
      </c>
      <c r="AG1076" s="12">
        <f t="shared" si="2582"/>
        <v>0</v>
      </c>
      <c r="AH1076" s="12">
        <f t="shared" si="2582"/>
        <v>0</v>
      </c>
      <c r="AI1076" s="12">
        <f t="shared" si="2582"/>
        <v>0</v>
      </c>
      <c r="AJ1076" s="12">
        <f t="shared" si="2582"/>
        <v>0</v>
      </c>
      <c r="AK1076" s="12">
        <f t="shared" si="2582"/>
        <v>0</v>
      </c>
      <c r="AL1076" s="12">
        <f t="shared" si="2582"/>
        <v>0</v>
      </c>
      <c r="AM1076" s="12">
        <f t="shared" si="2583"/>
        <v>0</v>
      </c>
      <c r="AN1076" s="12">
        <f t="shared" si="2583"/>
        <v>0</v>
      </c>
      <c r="AO1076" s="12">
        <f t="shared" si="2583"/>
        <v>0</v>
      </c>
      <c r="AP1076" s="12">
        <f t="shared" si="2583"/>
        <v>0</v>
      </c>
      <c r="AQ1076" s="12">
        <f t="shared" si="2583"/>
        <v>0</v>
      </c>
      <c r="AR1076" s="12">
        <f t="shared" si="2583"/>
        <v>0</v>
      </c>
      <c r="AS1076" s="12">
        <f t="shared" si="2583"/>
        <v>0</v>
      </c>
      <c r="AT1076" s="12">
        <f t="shared" si="2583"/>
        <v>0</v>
      </c>
      <c r="AU1076" s="12">
        <f t="shared" si="2583"/>
        <v>0</v>
      </c>
      <c r="AV1076" s="12">
        <f t="shared" si="2583"/>
        <v>0</v>
      </c>
      <c r="AW1076" s="12">
        <f t="shared" si="2584"/>
        <v>0</v>
      </c>
      <c r="AX1076" s="12">
        <f t="shared" si="2584"/>
        <v>0</v>
      </c>
      <c r="AY1076" s="12">
        <f t="shared" si="2584"/>
        <v>0</v>
      </c>
      <c r="AZ1076" s="12">
        <f t="shared" si="2584"/>
        <v>0</v>
      </c>
      <c r="BA1076" s="12">
        <f t="shared" si="2584"/>
        <v>0</v>
      </c>
      <c r="BB1076" s="12">
        <f t="shared" si="2584"/>
        <v>0</v>
      </c>
      <c r="BC1076" s="12">
        <f t="shared" si="2584"/>
        <v>0</v>
      </c>
      <c r="BD1076" s="12">
        <f t="shared" si="2584"/>
        <v>0</v>
      </c>
      <c r="BE1076" s="12">
        <f t="shared" si="2584"/>
        <v>0</v>
      </c>
      <c r="BF1076" s="12">
        <f t="shared" si="2584"/>
        <v>0</v>
      </c>
      <c r="BG1076" s="12">
        <f t="shared" si="2585"/>
        <v>0</v>
      </c>
      <c r="BH1076" s="12">
        <f t="shared" si="2585"/>
        <v>0</v>
      </c>
      <c r="BI1076" s="12">
        <f t="shared" si="2585"/>
        <v>0</v>
      </c>
      <c r="BJ1076" s="12">
        <f t="shared" si="2585"/>
        <v>0</v>
      </c>
      <c r="BK1076" s="12">
        <f t="shared" si="2585"/>
        <v>0</v>
      </c>
      <c r="BL1076" s="12">
        <f t="shared" si="2585"/>
        <v>0</v>
      </c>
      <c r="BM1076" s="12">
        <f t="shared" si="2585"/>
        <v>0</v>
      </c>
      <c r="BN1076" s="12">
        <f t="shared" si="2585"/>
        <v>0</v>
      </c>
      <c r="BO1076" s="12">
        <f t="shared" si="2585"/>
        <v>0</v>
      </c>
      <c r="BP1076" s="12">
        <f t="shared" si="2585"/>
        <v>0</v>
      </c>
      <c r="BQ1076" s="12">
        <f t="shared" si="2586"/>
        <v>0</v>
      </c>
      <c r="BR1076" s="12">
        <f t="shared" si="2586"/>
        <v>0</v>
      </c>
      <c r="BS1076" s="12">
        <f t="shared" si="2586"/>
        <v>0</v>
      </c>
      <c r="BT1076" s="12">
        <f t="shared" si="2586"/>
        <v>0</v>
      </c>
      <c r="BU1076" s="12">
        <f t="shared" si="2586"/>
        <v>0</v>
      </c>
      <c r="BV1076" s="12">
        <f t="shared" si="2586"/>
        <v>0</v>
      </c>
      <c r="BW1076" s="12">
        <f t="shared" si="2586"/>
        <v>0</v>
      </c>
      <c r="BX1076" s="12">
        <f t="shared" si="2586"/>
        <v>0</v>
      </c>
      <c r="BY1076" s="12">
        <f t="shared" si="2586"/>
        <v>0</v>
      </c>
      <c r="BZ1076" s="12">
        <f t="shared" si="2586"/>
        <v>0</v>
      </c>
      <c r="CA1076" s="12">
        <f t="shared" si="2587"/>
        <v>0</v>
      </c>
      <c r="CB1076" s="12">
        <f t="shared" si="2587"/>
        <v>0</v>
      </c>
      <c r="CC1076" s="12">
        <f t="shared" si="2587"/>
        <v>0</v>
      </c>
      <c r="CD1076" s="12">
        <f t="shared" si="2587"/>
        <v>0</v>
      </c>
      <c r="CE1076" s="12">
        <f t="shared" si="2587"/>
        <v>0</v>
      </c>
      <c r="CF1076" s="12">
        <f t="shared" si="2587"/>
        <v>0</v>
      </c>
      <c r="CG1076" s="12">
        <f t="shared" si="2587"/>
        <v>0</v>
      </c>
      <c r="CH1076" s="12">
        <f t="shared" si="2587"/>
        <v>0</v>
      </c>
      <c r="CI1076" s="12">
        <f t="shared" si="2587"/>
        <v>0</v>
      </c>
      <c r="CJ1076" s="12">
        <f t="shared" si="2587"/>
        <v>0</v>
      </c>
      <c r="CK1076" s="12">
        <f t="shared" si="2588"/>
        <v>0</v>
      </c>
      <c r="CL1076" s="12">
        <f t="shared" si="2588"/>
        <v>0</v>
      </c>
      <c r="CM1076" s="12">
        <f t="shared" si="2588"/>
        <v>0</v>
      </c>
      <c r="CN1076" s="12">
        <f t="shared" si="2588"/>
        <v>0</v>
      </c>
      <c r="CO1076" s="12">
        <f t="shared" si="2588"/>
        <v>0</v>
      </c>
      <c r="CP1076" s="12">
        <f t="shared" si="2588"/>
        <v>0</v>
      </c>
      <c r="CQ1076" s="12">
        <f t="shared" si="2588"/>
        <v>0</v>
      </c>
      <c r="CR1076" s="12">
        <f t="shared" si="2588"/>
        <v>0</v>
      </c>
      <c r="CS1076" s="12">
        <f t="shared" si="2588"/>
        <v>0</v>
      </c>
      <c r="CT1076" s="12">
        <f t="shared" si="2588"/>
        <v>0</v>
      </c>
      <c r="CU1076" s="12">
        <f t="shared" si="2589"/>
        <v>0</v>
      </c>
      <c r="CV1076" s="12">
        <f t="shared" si="2589"/>
        <v>0</v>
      </c>
      <c r="CW1076" s="12">
        <f t="shared" si="2589"/>
        <v>0</v>
      </c>
      <c r="CX1076" s="12">
        <f t="shared" si="2589"/>
        <v>0</v>
      </c>
      <c r="CY1076" s="12">
        <f t="shared" si="2589"/>
        <v>0</v>
      </c>
      <c r="CZ1076" s="12">
        <f t="shared" si="2589"/>
        <v>0</v>
      </c>
      <c r="DA1076" s="12">
        <f t="shared" si="2589"/>
        <v>0</v>
      </c>
      <c r="DB1076" s="12">
        <f t="shared" si="2589"/>
        <v>0</v>
      </c>
      <c r="DC1076" s="12">
        <f t="shared" si="2589"/>
        <v>0</v>
      </c>
      <c r="DD1076" s="12">
        <f t="shared" si="2589"/>
        <v>0</v>
      </c>
      <c r="DE1076" s="12">
        <f t="shared" si="2590"/>
        <v>0</v>
      </c>
      <c r="DF1076" s="12">
        <f t="shared" si="2590"/>
        <v>0</v>
      </c>
      <c r="DG1076" s="12">
        <f t="shared" si="2590"/>
        <v>0</v>
      </c>
      <c r="DH1076" s="12">
        <f t="shared" si="2590"/>
        <v>0</v>
      </c>
      <c r="DI1076" s="12">
        <f t="shared" si="2590"/>
        <v>0</v>
      </c>
      <c r="DJ1076" s="12">
        <f t="shared" si="2590"/>
        <v>0</v>
      </c>
      <c r="DK1076" s="12">
        <f t="shared" si="2590"/>
        <v>0</v>
      </c>
      <c r="DL1076" s="12">
        <f t="shared" si="2590"/>
        <v>0</v>
      </c>
      <c r="DM1076" s="12">
        <f t="shared" si="2590"/>
        <v>0</v>
      </c>
      <c r="DN1076" s="12">
        <f t="shared" si="2590"/>
        <v>0</v>
      </c>
      <c r="DO1076" s="12">
        <f t="shared" si="2591"/>
        <v>0</v>
      </c>
      <c r="DP1076" s="12">
        <f t="shared" si="2591"/>
        <v>0</v>
      </c>
      <c r="DQ1076" s="12">
        <f t="shared" si="2591"/>
        <v>0</v>
      </c>
      <c r="DR1076" s="12">
        <f t="shared" si="2591"/>
        <v>0</v>
      </c>
      <c r="DS1076" s="12">
        <f t="shared" si="2591"/>
        <v>0</v>
      </c>
      <c r="DT1076" s="12">
        <f t="shared" si="2591"/>
        <v>0</v>
      </c>
      <c r="DU1076" s="12">
        <f t="shared" si="2591"/>
        <v>0</v>
      </c>
      <c r="DV1076" s="12">
        <f t="shared" si="2591"/>
        <v>0</v>
      </c>
      <c r="DW1076" s="12">
        <f t="shared" si="2591"/>
        <v>0</v>
      </c>
      <c r="DX1076" s="12">
        <f t="shared" si="2591"/>
        <v>0</v>
      </c>
      <c r="DY1076" s="12">
        <f t="shared" si="2591"/>
        <v>0</v>
      </c>
      <c r="EB1076" s="116">
        <f t="shared" si="2549"/>
        <v>1075</v>
      </c>
      <c r="EC1076" s="2" t="str">
        <f t="shared" si="2592"/>
        <v>Phase 4</v>
      </c>
      <c r="ED1076" s="2" t="str">
        <f t="shared" si="2593"/>
        <v>60' Wide</v>
      </c>
      <c r="EE1076" s="33" t="str">
        <f>EE1083</f>
        <v>Cash</v>
      </c>
      <c r="EF1076" s="2" t="str">
        <f>EF1083</f>
        <v>Amenity</v>
      </c>
    </row>
    <row r="1077" spans="1:136" x14ac:dyDescent="0.3">
      <c r="B1077" s="2" t="str">
        <f>Product!$O$2</f>
        <v>Phase 4</v>
      </c>
      <c r="C1077" s="2" t="str">
        <f>Product!$O$3</f>
        <v>75' Wide</v>
      </c>
      <c r="D1077" s="129">
        <f>SUMIFS(INDEX(Product!$B$2:$U$97, MATCH(D1061, Product!$B$2:$B$97, 0), ), Product!$B$2:$U$2, $B1077, Product!$B$3:$U$3, $C1077)</f>
        <v>9190000</v>
      </c>
      <c r="F1077" s="128"/>
      <c r="G1077" s="11">
        <f>SUM(H1077:DZ1077)</f>
        <v>-118983.65431299564</v>
      </c>
      <c r="I1077" s="12">
        <f t="shared" si="2580"/>
        <v>0</v>
      </c>
      <c r="J1077" s="12">
        <f t="shared" si="2580"/>
        <v>0</v>
      </c>
      <c r="K1077" s="12">
        <f t="shared" si="2580"/>
        <v>0</v>
      </c>
      <c r="L1077" s="12">
        <f t="shared" si="2580"/>
        <v>0</v>
      </c>
      <c r="M1077" s="12">
        <f t="shared" si="2580"/>
        <v>0</v>
      </c>
      <c r="N1077" s="12">
        <f t="shared" si="2580"/>
        <v>0</v>
      </c>
      <c r="O1077" s="12">
        <f t="shared" si="2580"/>
        <v>0</v>
      </c>
      <c r="P1077" s="12">
        <f t="shared" si="2580"/>
        <v>-2974.5913578248906</v>
      </c>
      <c r="Q1077" s="12">
        <f t="shared" si="2580"/>
        <v>-8923.7740734746731</v>
      </c>
      <c r="R1077" s="12">
        <f t="shared" si="2580"/>
        <v>-11898.365431299562</v>
      </c>
      <c r="S1077" s="12">
        <f t="shared" si="2581"/>
        <v>-17847.548146949346</v>
      </c>
      <c r="T1077" s="12">
        <f t="shared" si="2581"/>
        <v>-35695.096293898692</v>
      </c>
      <c r="U1077" s="12">
        <f t="shared" si="2581"/>
        <v>-17847.548146949346</v>
      </c>
      <c r="V1077" s="12">
        <f t="shared" si="2581"/>
        <v>-11898.365431299562</v>
      </c>
      <c r="W1077" s="12">
        <f t="shared" si="2581"/>
        <v>-8923.7740734746731</v>
      </c>
      <c r="X1077" s="12">
        <f t="shared" si="2581"/>
        <v>-2974.5913578248906</v>
      </c>
      <c r="Y1077" s="12">
        <f t="shared" si="2581"/>
        <v>0</v>
      </c>
      <c r="Z1077" s="12">
        <f t="shared" si="2581"/>
        <v>0</v>
      </c>
      <c r="AA1077" s="12">
        <f t="shared" si="2581"/>
        <v>0</v>
      </c>
      <c r="AB1077" s="12">
        <f t="shared" si="2581"/>
        <v>0</v>
      </c>
      <c r="AC1077" s="12">
        <f t="shared" si="2582"/>
        <v>0</v>
      </c>
      <c r="AD1077" s="12">
        <f t="shared" si="2582"/>
        <v>0</v>
      </c>
      <c r="AE1077" s="12">
        <f t="shared" si="2582"/>
        <v>0</v>
      </c>
      <c r="AF1077" s="12">
        <f t="shared" si="2582"/>
        <v>0</v>
      </c>
      <c r="AG1077" s="12">
        <f t="shared" si="2582"/>
        <v>0</v>
      </c>
      <c r="AH1077" s="12">
        <f t="shared" si="2582"/>
        <v>0</v>
      </c>
      <c r="AI1077" s="12">
        <f t="shared" si="2582"/>
        <v>0</v>
      </c>
      <c r="AJ1077" s="12">
        <f t="shared" si="2582"/>
        <v>0</v>
      </c>
      <c r="AK1077" s="12">
        <f t="shared" si="2582"/>
        <v>0</v>
      </c>
      <c r="AL1077" s="12">
        <f t="shared" si="2582"/>
        <v>0</v>
      </c>
      <c r="AM1077" s="12">
        <f t="shared" si="2583"/>
        <v>0</v>
      </c>
      <c r="AN1077" s="12">
        <f t="shared" si="2583"/>
        <v>0</v>
      </c>
      <c r="AO1077" s="12">
        <f t="shared" si="2583"/>
        <v>0</v>
      </c>
      <c r="AP1077" s="12">
        <f t="shared" si="2583"/>
        <v>0</v>
      </c>
      <c r="AQ1077" s="12">
        <f t="shared" si="2583"/>
        <v>0</v>
      </c>
      <c r="AR1077" s="12">
        <f t="shared" si="2583"/>
        <v>0</v>
      </c>
      <c r="AS1077" s="12">
        <f t="shared" si="2583"/>
        <v>0</v>
      </c>
      <c r="AT1077" s="12">
        <f t="shared" si="2583"/>
        <v>0</v>
      </c>
      <c r="AU1077" s="12">
        <f t="shared" si="2583"/>
        <v>0</v>
      </c>
      <c r="AV1077" s="12">
        <f t="shared" si="2583"/>
        <v>0</v>
      </c>
      <c r="AW1077" s="12">
        <f t="shared" si="2584"/>
        <v>0</v>
      </c>
      <c r="AX1077" s="12">
        <f t="shared" si="2584"/>
        <v>0</v>
      </c>
      <c r="AY1077" s="12">
        <f t="shared" si="2584"/>
        <v>0</v>
      </c>
      <c r="AZ1077" s="12">
        <f t="shared" si="2584"/>
        <v>0</v>
      </c>
      <c r="BA1077" s="12">
        <f t="shared" si="2584"/>
        <v>0</v>
      </c>
      <c r="BB1077" s="12">
        <f t="shared" si="2584"/>
        <v>0</v>
      </c>
      <c r="BC1077" s="12">
        <f t="shared" si="2584"/>
        <v>0</v>
      </c>
      <c r="BD1077" s="12">
        <f t="shared" si="2584"/>
        <v>0</v>
      </c>
      <c r="BE1077" s="12">
        <f t="shared" si="2584"/>
        <v>0</v>
      </c>
      <c r="BF1077" s="12">
        <f t="shared" si="2584"/>
        <v>0</v>
      </c>
      <c r="BG1077" s="12">
        <f t="shared" si="2585"/>
        <v>0</v>
      </c>
      <c r="BH1077" s="12">
        <f t="shared" si="2585"/>
        <v>0</v>
      </c>
      <c r="BI1077" s="12">
        <f t="shared" si="2585"/>
        <v>0</v>
      </c>
      <c r="BJ1077" s="12">
        <f t="shared" si="2585"/>
        <v>0</v>
      </c>
      <c r="BK1077" s="12">
        <f t="shared" si="2585"/>
        <v>0</v>
      </c>
      <c r="BL1077" s="12">
        <f t="shared" si="2585"/>
        <v>0</v>
      </c>
      <c r="BM1077" s="12">
        <f t="shared" si="2585"/>
        <v>0</v>
      </c>
      <c r="BN1077" s="12">
        <f t="shared" si="2585"/>
        <v>0</v>
      </c>
      <c r="BO1077" s="12">
        <f t="shared" si="2585"/>
        <v>0</v>
      </c>
      <c r="BP1077" s="12">
        <f t="shared" si="2585"/>
        <v>0</v>
      </c>
      <c r="BQ1077" s="12">
        <f t="shared" si="2586"/>
        <v>0</v>
      </c>
      <c r="BR1077" s="12">
        <f t="shared" si="2586"/>
        <v>0</v>
      </c>
      <c r="BS1077" s="12">
        <f t="shared" si="2586"/>
        <v>0</v>
      </c>
      <c r="BT1077" s="12">
        <f t="shared" si="2586"/>
        <v>0</v>
      </c>
      <c r="BU1077" s="12">
        <f t="shared" si="2586"/>
        <v>0</v>
      </c>
      <c r="BV1077" s="12">
        <f t="shared" si="2586"/>
        <v>0</v>
      </c>
      <c r="BW1077" s="12">
        <f t="shared" si="2586"/>
        <v>0</v>
      </c>
      <c r="BX1077" s="12">
        <f t="shared" si="2586"/>
        <v>0</v>
      </c>
      <c r="BY1077" s="12">
        <f t="shared" si="2586"/>
        <v>0</v>
      </c>
      <c r="BZ1077" s="12">
        <f t="shared" si="2586"/>
        <v>0</v>
      </c>
      <c r="CA1077" s="12">
        <f t="shared" si="2587"/>
        <v>0</v>
      </c>
      <c r="CB1077" s="12">
        <f t="shared" si="2587"/>
        <v>0</v>
      </c>
      <c r="CC1077" s="12">
        <f t="shared" si="2587"/>
        <v>0</v>
      </c>
      <c r="CD1077" s="12">
        <f t="shared" si="2587"/>
        <v>0</v>
      </c>
      <c r="CE1077" s="12">
        <f t="shared" si="2587"/>
        <v>0</v>
      </c>
      <c r="CF1077" s="12">
        <f t="shared" si="2587"/>
        <v>0</v>
      </c>
      <c r="CG1077" s="12">
        <f t="shared" si="2587"/>
        <v>0</v>
      </c>
      <c r="CH1077" s="12">
        <f t="shared" si="2587"/>
        <v>0</v>
      </c>
      <c r="CI1077" s="12">
        <f t="shared" si="2587"/>
        <v>0</v>
      </c>
      <c r="CJ1077" s="12">
        <f t="shared" si="2587"/>
        <v>0</v>
      </c>
      <c r="CK1077" s="12">
        <f t="shared" si="2588"/>
        <v>0</v>
      </c>
      <c r="CL1077" s="12">
        <f t="shared" si="2588"/>
        <v>0</v>
      </c>
      <c r="CM1077" s="12">
        <f t="shared" si="2588"/>
        <v>0</v>
      </c>
      <c r="CN1077" s="12">
        <f t="shared" si="2588"/>
        <v>0</v>
      </c>
      <c r="CO1077" s="12">
        <f t="shared" si="2588"/>
        <v>0</v>
      </c>
      <c r="CP1077" s="12">
        <f t="shared" si="2588"/>
        <v>0</v>
      </c>
      <c r="CQ1077" s="12">
        <f t="shared" si="2588"/>
        <v>0</v>
      </c>
      <c r="CR1077" s="12">
        <f t="shared" si="2588"/>
        <v>0</v>
      </c>
      <c r="CS1077" s="12">
        <f t="shared" si="2588"/>
        <v>0</v>
      </c>
      <c r="CT1077" s="12">
        <f t="shared" si="2588"/>
        <v>0</v>
      </c>
      <c r="CU1077" s="12">
        <f t="shared" si="2589"/>
        <v>0</v>
      </c>
      <c r="CV1077" s="12">
        <f t="shared" si="2589"/>
        <v>0</v>
      </c>
      <c r="CW1077" s="12">
        <f t="shared" si="2589"/>
        <v>0</v>
      </c>
      <c r="CX1077" s="12">
        <f t="shared" si="2589"/>
        <v>0</v>
      </c>
      <c r="CY1077" s="12">
        <f t="shared" si="2589"/>
        <v>0</v>
      </c>
      <c r="CZ1077" s="12">
        <f t="shared" si="2589"/>
        <v>0</v>
      </c>
      <c r="DA1077" s="12">
        <f t="shared" si="2589"/>
        <v>0</v>
      </c>
      <c r="DB1077" s="12">
        <f t="shared" si="2589"/>
        <v>0</v>
      </c>
      <c r="DC1077" s="12">
        <f t="shared" si="2589"/>
        <v>0</v>
      </c>
      <c r="DD1077" s="12">
        <f t="shared" si="2589"/>
        <v>0</v>
      </c>
      <c r="DE1077" s="12">
        <f t="shared" si="2590"/>
        <v>0</v>
      </c>
      <c r="DF1077" s="12">
        <f t="shared" si="2590"/>
        <v>0</v>
      </c>
      <c r="DG1077" s="12">
        <f t="shared" si="2590"/>
        <v>0</v>
      </c>
      <c r="DH1077" s="12">
        <f t="shared" si="2590"/>
        <v>0</v>
      </c>
      <c r="DI1077" s="12">
        <f t="shared" si="2590"/>
        <v>0</v>
      </c>
      <c r="DJ1077" s="12">
        <f t="shared" si="2590"/>
        <v>0</v>
      </c>
      <c r="DK1077" s="12">
        <f t="shared" si="2590"/>
        <v>0</v>
      </c>
      <c r="DL1077" s="12">
        <f t="shared" si="2590"/>
        <v>0</v>
      </c>
      <c r="DM1077" s="12">
        <f t="shared" si="2590"/>
        <v>0</v>
      </c>
      <c r="DN1077" s="12">
        <f t="shared" si="2590"/>
        <v>0</v>
      </c>
      <c r="DO1077" s="12">
        <f t="shared" si="2591"/>
        <v>0</v>
      </c>
      <c r="DP1077" s="12">
        <f t="shared" si="2591"/>
        <v>0</v>
      </c>
      <c r="DQ1077" s="12">
        <f t="shared" si="2591"/>
        <v>0</v>
      </c>
      <c r="DR1077" s="12">
        <f t="shared" si="2591"/>
        <v>0</v>
      </c>
      <c r="DS1077" s="12">
        <f t="shared" si="2591"/>
        <v>0</v>
      </c>
      <c r="DT1077" s="12">
        <f t="shared" si="2591"/>
        <v>0</v>
      </c>
      <c r="DU1077" s="12">
        <f t="shared" si="2591"/>
        <v>0</v>
      </c>
      <c r="DV1077" s="12">
        <f t="shared" si="2591"/>
        <v>0</v>
      </c>
      <c r="DW1077" s="12">
        <f t="shared" si="2591"/>
        <v>0</v>
      </c>
      <c r="DX1077" s="12">
        <f t="shared" si="2591"/>
        <v>0</v>
      </c>
      <c r="DY1077" s="12">
        <f t="shared" si="2591"/>
        <v>0</v>
      </c>
      <c r="EB1077" s="116">
        <f t="shared" si="2549"/>
        <v>1076</v>
      </c>
      <c r="EC1077" s="2" t="str">
        <f t="shared" si="2592"/>
        <v>Phase 4</v>
      </c>
      <c r="ED1077" s="2" t="str">
        <f t="shared" si="2593"/>
        <v>75' Wide</v>
      </c>
      <c r="EE1077" s="33" t="str">
        <f>EE1083</f>
        <v>Cash</v>
      </c>
      <c r="EF1077" s="2" t="str">
        <f>EF1083</f>
        <v>Amenity</v>
      </c>
    </row>
    <row r="1078" spans="1:136" x14ac:dyDescent="0.3">
      <c r="D1078" s="129"/>
      <c r="F1078" s="128"/>
      <c r="I1078" s="12"/>
      <c r="J1078" s="12"/>
      <c r="K1078" s="12"/>
      <c r="L1078" s="12"/>
      <c r="M1078" s="12"/>
      <c r="N1078" s="12"/>
      <c r="O1078" s="12"/>
      <c r="P1078" s="12"/>
      <c r="Q1078" s="12"/>
      <c r="R1078" s="12"/>
      <c r="S1078" s="12"/>
      <c r="T1078" s="12"/>
      <c r="U1078" s="12"/>
      <c r="V1078" s="12"/>
      <c r="W1078" s="12"/>
      <c r="X1078" s="12"/>
      <c r="Y1078" s="12"/>
      <c r="Z1078" s="12"/>
      <c r="AA1078" s="12"/>
      <c r="AB1078" s="12"/>
      <c r="AC1078" s="12"/>
      <c r="AD1078" s="12"/>
      <c r="AE1078" s="12"/>
      <c r="AF1078" s="12"/>
      <c r="AG1078" s="12"/>
      <c r="AH1078" s="12"/>
      <c r="AI1078" s="12"/>
      <c r="AJ1078" s="12"/>
      <c r="AK1078" s="12"/>
      <c r="AL1078" s="12"/>
      <c r="AM1078" s="12"/>
      <c r="AN1078" s="12"/>
      <c r="AO1078" s="12"/>
      <c r="AP1078" s="12"/>
      <c r="AQ1078" s="12"/>
      <c r="AR1078" s="12"/>
      <c r="AS1078" s="12"/>
      <c r="AT1078" s="12"/>
      <c r="AU1078" s="12"/>
      <c r="AV1078" s="12"/>
      <c r="AW1078" s="12"/>
      <c r="AX1078" s="12"/>
      <c r="AY1078" s="12"/>
      <c r="AZ1078" s="12"/>
      <c r="BA1078" s="12"/>
      <c r="BB1078" s="12"/>
      <c r="BC1078" s="12"/>
      <c r="BD1078" s="12"/>
      <c r="BE1078" s="12"/>
      <c r="BF1078" s="12"/>
      <c r="BG1078" s="12"/>
      <c r="BH1078" s="12"/>
      <c r="BI1078" s="12"/>
      <c r="BJ1078" s="12"/>
      <c r="BK1078" s="12"/>
      <c r="BL1078" s="12"/>
      <c r="BM1078" s="12"/>
      <c r="BN1078" s="12"/>
      <c r="BO1078" s="12"/>
      <c r="BP1078" s="12"/>
      <c r="BQ1078" s="12"/>
      <c r="BR1078" s="12"/>
      <c r="BS1078" s="12"/>
      <c r="BT1078" s="12"/>
      <c r="BU1078" s="12"/>
      <c r="BV1078" s="12"/>
      <c r="BW1078" s="12"/>
      <c r="BX1078" s="12"/>
      <c r="BY1078" s="12"/>
      <c r="BZ1078" s="12"/>
      <c r="CA1078" s="12"/>
      <c r="CB1078" s="12"/>
      <c r="CC1078" s="12"/>
      <c r="CD1078" s="12"/>
      <c r="CE1078" s="12"/>
      <c r="CF1078" s="12"/>
      <c r="CG1078" s="12"/>
      <c r="CH1078" s="12"/>
      <c r="CI1078" s="12"/>
      <c r="CJ1078" s="12"/>
      <c r="CK1078" s="12"/>
      <c r="CL1078" s="12"/>
      <c r="CM1078" s="12"/>
      <c r="CN1078" s="12"/>
      <c r="CO1078" s="12"/>
      <c r="CP1078" s="12"/>
      <c r="CQ1078" s="12"/>
      <c r="CR1078" s="12"/>
      <c r="CS1078" s="12"/>
      <c r="CT1078" s="12"/>
      <c r="CU1078" s="12"/>
      <c r="CV1078" s="12"/>
      <c r="CW1078" s="12"/>
      <c r="CX1078" s="12"/>
      <c r="CY1078" s="12"/>
      <c r="CZ1078" s="12"/>
      <c r="DA1078" s="12"/>
      <c r="DB1078" s="12"/>
      <c r="DC1078" s="12"/>
      <c r="DD1078" s="12"/>
      <c r="DE1078" s="12"/>
      <c r="DF1078" s="12"/>
      <c r="DG1078" s="12"/>
      <c r="DH1078" s="12"/>
      <c r="DI1078" s="12"/>
      <c r="DJ1078" s="12"/>
      <c r="DK1078" s="12"/>
      <c r="DL1078" s="12"/>
      <c r="DM1078" s="12"/>
      <c r="DN1078" s="12"/>
      <c r="DO1078" s="12"/>
      <c r="DP1078" s="12"/>
      <c r="DQ1078" s="12"/>
      <c r="DR1078" s="12"/>
      <c r="DS1078" s="12"/>
      <c r="DT1078" s="12"/>
      <c r="DU1078" s="12"/>
      <c r="DV1078" s="12"/>
      <c r="DW1078" s="12"/>
      <c r="DX1078" s="12"/>
      <c r="DY1078" s="12"/>
      <c r="EE1078" s="33"/>
    </row>
    <row r="1079" spans="1:136" x14ac:dyDescent="0.3">
      <c r="B1079" s="2" t="str">
        <f>Product!$P$2</f>
        <v>Phase 5</v>
      </c>
      <c r="C1079" s="2" t="str">
        <f>Product!$P$3</f>
        <v>50' Wide</v>
      </c>
      <c r="D1079" s="129">
        <f>SUMIFS(INDEX(Product!$B$2:$U$97, MATCH(D1061, Product!$B$2:$B$97, 0), ), Product!$B$2:$U$2, $B1079, Product!$B$3:$U$3, $C1079)</f>
        <v>9930000</v>
      </c>
      <c r="F1079" s="128"/>
      <c r="G1079" s="11">
        <f>SUM(H1079:DZ1079)</f>
        <v>-128564.49263634892</v>
      </c>
      <c r="I1079" s="12">
        <f t="shared" ref="I1079:R1081" si="2594">I$773*$D1079/SUM($D$1062:$D$1082)</f>
        <v>0</v>
      </c>
      <c r="J1079" s="12">
        <f t="shared" si="2594"/>
        <v>0</v>
      </c>
      <c r="K1079" s="12">
        <f t="shared" si="2594"/>
        <v>0</v>
      </c>
      <c r="L1079" s="12">
        <f t="shared" si="2594"/>
        <v>0</v>
      </c>
      <c r="M1079" s="12">
        <f t="shared" si="2594"/>
        <v>0</v>
      </c>
      <c r="N1079" s="12">
        <f t="shared" si="2594"/>
        <v>0</v>
      </c>
      <c r="O1079" s="12">
        <f t="shared" si="2594"/>
        <v>0</v>
      </c>
      <c r="P1079" s="12">
        <f t="shared" si="2594"/>
        <v>-3214.1123159087233</v>
      </c>
      <c r="Q1079" s="12">
        <f t="shared" si="2594"/>
        <v>-9642.3369477261695</v>
      </c>
      <c r="R1079" s="12">
        <f t="shared" si="2594"/>
        <v>-12856.449263634893</v>
      </c>
      <c r="S1079" s="12">
        <f t="shared" ref="S1079:AB1081" si="2595">S$773*$D1079/SUM($D$1062:$D$1082)</f>
        <v>-19284.673895452339</v>
      </c>
      <c r="T1079" s="12">
        <f t="shared" si="2595"/>
        <v>-38569.347790904678</v>
      </c>
      <c r="U1079" s="12">
        <f t="shared" si="2595"/>
        <v>-19284.673895452339</v>
      </c>
      <c r="V1079" s="12">
        <f t="shared" si="2595"/>
        <v>-12856.449263634893</v>
      </c>
      <c r="W1079" s="12">
        <f t="shared" si="2595"/>
        <v>-9642.3369477261695</v>
      </c>
      <c r="X1079" s="12">
        <f t="shared" si="2595"/>
        <v>-3214.1123159087233</v>
      </c>
      <c r="Y1079" s="12">
        <f t="shared" si="2595"/>
        <v>0</v>
      </c>
      <c r="Z1079" s="12">
        <f t="shared" si="2595"/>
        <v>0</v>
      </c>
      <c r="AA1079" s="12">
        <f t="shared" si="2595"/>
        <v>0</v>
      </c>
      <c r="AB1079" s="12">
        <f t="shared" si="2595"/>
        <v>0</v>
      </c>
      <c r="AC1079" s="12">
        <f t="shared" ref="AC1079:AL1081" si="2596">AC$773*$D1079/SUM($D$1062:$D$1082)</f>
        <v>0</v>
      </c>
      <c r="AD1079" s="12">
        <f t="shared" si="2596"/>
        <v>0</v>
      </c>
      <c r="AE1079" s="12">
        <f t="shared" si="2596"/>
        <v>0</v>
      </c>
      <c r="AF1079" s="12">
        <f t="shared" si="2596"/>
        <v>0</v>
      </c>
      <c r="AG1079" s="12">
        <f t="shared" si="2596"/>
        <v>0</v>
      </c>
      <c r="AH1079" s="12">
        <f t="shared" si="2596"/>
        <v>0</v>
      </c>
      <c r="AI1079" s="12">
        <f t="shared" si="2596"/>
        <v>0</v>
      </c>
      <c r="AJ1079" s="12">
        <f t="shared" si="2596"/>
        <v>0</v>
      </c>
      <c r="AK1079" s="12">
        <f t="shared" si="2596"/>
        <v>0</v>
      </c>
      <c r="AL1079" s="12">
        <f t="shared" si="2596"/>
        <v>0</v>
      </c>
      <c r="AM1079" s="12">
        <f t="shared" ref="AM1079:AV1081" si="2597">AM$773*$D1079/SUM($D$1062:$D$1082)</f>
        <v>0</v>
      </c>
      <c r="AN1079" s="12">
        <f t="shared" si="2597"/>
        <v>0</v>
      </c>
      <c r="AO1079" s="12">
        <f t="shared" si="2597"/>
        <v>0</v>
      </c>
      <c r="AP1079" s="12">
        <f t="shared" si="2597"/>
        <v>0</v>
      </c>
      <c r="AQ1079" s="12">
        <f t="shared" si="2597"/>
        <v>0</v>
      </c>
      <c r="AR1079" s="12">
        <f t="shared" si="2597"/>
        <v>0</v>
      </c>
      <c r="AS1079" s="12">
        <f t="shared" si="2597"/>
        <v>0</v>
      </c>
      <c r="AT1079" s="12">
        <f t="shared" si="2597"/>
        <v>0</v>
      </c>
      <c r="AU1079" s="12">
        <f t="shared" si="2597"/>
        <v>0</v>
      </c>
      <c r="AV1079" s="12">
        <f t="shared" si="2597"/>
        <v>0</v>
      </c>
      <c r="AW1079" s="12">
        <f t="shared" ref="AW1079:BF1081" si="2598">AW$773*$D1079/SUM($D$1062:$D$1082)</f>
        <v>0</v>
      </c>
      <c r="AX1079" s="12">
        <f t="shared" si="2598"/>
        <v>0</v>
      </c>
      <c r="AY1079" s="12">
        <f t="shared" si="2598"/>
        <v>0</v>
      </c>
      <c r="AZ1079" s="12">
        <f t="shared" si="2598"/>
        <v>0</v>
      </c>
      <c r="BA1079" s="12">
        <f t="shared" si="2598"/>
        <v>0</v>
      </c>
      <c r="BB1079" s="12">
        <f t="shared" si="2598"/>
        <v>0</v>
      </c>
      <c r="BC1079" s="12">
        <f t="shared" si="2598"/>
        <v>0</v>
      </c>
      <c r="BD1079" s="12">
        <f t="shared" si="2598"/>
        <v>0</v>
      </c>
      <c r="BE1079" s="12">
        <f t="shared" si="2598"/>
        <v>0</v>
      </c>
      <c r="BF1079" s="12">
        <f t="shared" si="2598"/>
        <v>0</v>
      </c>
      <c r="BG1079" s="12">
        <f t="shared" ref="BG1079:BP1081" si="2599">BG$773*$D1079/SUM($D$1062:$D$1082)</f>
        <v>0</v>
      </c>
      <c r="BH1079" s="12">
        <f t="shared" si="2599"/>
        <v>0</v>
      </c>
      <c r="BI1079" s="12">
        <f t="shared" si="2599"/>
        <v>0</v>
      </c>
      <c r="BJ1079" s="12">
        <f t="shared" si="2599"/>
        <v>0</v>
      </c>
      <c r="BK1079" s="12">
        <f t="shared" si="2599"/>
        <v>0</v>
      </c>
      <c r="BL1079" s="12">
        <f t="shared" si="2599"/>
        <v>0</v>
      </c>
      <c r="BM1079" s="12">
        <f t="shared" si="2599"/>
        <v>0</v>
      </c>
      <c r="BN1079" s="12">
        <f t="shared" si="2599"/>
        <v>0</v>
      </c>
      <c r="BO1079" s="12">
        <f t="shared" si="2599"/>
        <v>0</v>
      </c>
      <c r="BP1079" s="12">
        <f t="shared" si="2599"/>
        <v>0</v>
      </c>
      <c r="BQ1079" s="12">
        <f t="shared" ref="BQ1079:BZ1081" si="2600">BQ$773*$D1079/SUM($D$1062:$D$1082)</f>
        <v>0</v>
      </c>
      <c r="BR1079" s="12">
        <f t="shared" si="2600"/>
        <v>0</v>
      </c>
      <c r="BS1079" s="12">
        <f t="shared" si="2600"/>
        <v>0</v>
      </c>
      <c r="BT1079" s="12">
        <f t="shared" si="2600"/>
        <v>0</v>
      </c>
      <c r="BU1079" s="12">
        <f t="shared" si="2600"/>
        <v>0</v>
      </c>
      <c r="BV1079" s="12">
        <f t="shared" si="2600"/>
        <v>0</v>
      </c>
      <c r="BW1079" s="12">
        <f t="shared" si="2600"/>
        <v>0</v>
      </c>
      <c r="BX1079" s="12">
        <f t="shared" si="2600"/>
        <v>0</v>
      </c>
      <c r="BY1079" s="12">
        <f t="shared" si="2600"/>
        <v>0</v>
      </c>
      <c r="BZ1079" s="12">
        <f t="shared" si="2600"/>
        <v>0</v>
      </c>
      <c r="CA1079" s="12">
        <f t="shared" ref="CA1079:CJ1081" si="2601">CA$773*$D1079/SUM($D$1062:$D$1082)</f>
        <v>0</v>
      </c>
      <c r="CB1079" s="12">
        <f t="shared" si="2601"/>
        <v>0</v>
      </c>
      <c r="CC1079" s="12">
        <f t="shared" si="2601"/>
        <v>0</v>
      </c>
      <c r="CD1079" s="12">
        <f t="shared" si="2601"/>
        <v>0</v>
      </c>
      <c r="CE1079" s="12">
        <f t="shared" si="2601"/>
        <v>0</v>
      </c>
      <c r="CF1079" s="12">
        <f t="shared" si="2601"/>
        <v>0</v>
      </c>
      <c r="CG1079" s="12">
        <f t="shared" si="2601"/>
        <v>0</v>
      </c>
      <c r="CH1079" s="12">
        <f t="shared" si="2601"/>
        <v>0</v>
      </c>
      <c r="CI1079" s="12">
        <f t="shared" si="2601"/>
        <v>0</v>
      </c>
      <c r="CJ1079" s="12">
        <f t="shared" si="2601"/>
        <v>0</v>
      </c>
      <c r="CK1079" s="12">
        <f t="shared" ref="CK1079:CT1081" si="2602">CK$773*$D1079/SUM($D$1062:$D$1082)</f>
        <v>0</v>
      </c>
      <c r="CL1079" s="12">
        <f t="shared" si="2602"/>
        <v>0</v>
      </c>
      <c r="CM1079" s="12">
        <f t="shared" si="2602"/>
        <v>0</v>
      </c>
      <c r="CN1079" s="12">
        <f t="shared" si="2602"/>
        <v>0</v>
      </c>
      <c r="CO1079" s="12">
        <f t="shared" si="2602"/>
        <v>0</v>
      </c>
      <c r="CP1079" s="12">
        <f t="shared" si="2602"/>
        <v>0</v>
      </c>
      <c r="CQ1079" s="12">
        <f t="shared" si="2602"/>
        <v>0</v>
      </c>
      <c r="CR1079" s="12">
        <f t="shared" si="2602"/>
        <v>0</v>
      </c>
      <c r="CS1079" s="12">
        <f t="shared" si="2602"/>
        <v>0</v>
      </c>
      <c r="CT1079" s="12">
        <f t="shared" si="2602"/>
        <v>0</v>
      </c>
      <c r="CU1079" s="12">
        <f t="shared" ref="CU1079:DD1081" si="2603">CU$773*$D1079/SUM($D$1062:$D$1082)</f>
        <v>0</v>
      </c>
      <c r="CV1079" s="12">
        <f t="shared" si="2603"/>
        <v>0</v>
      </c>
      <c r="CW1079" s="12">
        <f t="shared" si="2603"/>
        <v>0</v>
      </c>
      <c r="CX1079" s="12">
        <f t="shared" si="2603"/>
        <v>0</v>
      </c>
      <c r="CY1079" s="12">
        <f t="shared" si="2603"/>
        <v>0</v>
      </c>
      <c r="CZ1079" s="12">
        <f t="shared" si="2603"/>
        <v>0</v>
      </c>
      <c r="DA1079" s="12">
        <f t="shared" si="2603"/>
        <v>0</v>
      </c>
      <c r="DB1079" s="12">
        <f t="shared" si="2603"/>
        <v>0</v>
      </c>
      <c r="DC1079" s="12">
        <f t="shared" si="2603"/>
        <v>0</v>
      </c>
      <c r="DD1079" s="12">
        <f t="shared" si="2603"/>
        <v>0</v>
      </c>
      <c r="DE1079" s="12">
        <f t="shared" ref="DE1079:DN1081" si="2604">DE$773*$D1079/SUM($D$1062:$D$1082)</f>
        <v>0</v>
      </c>
      <c r="DF1079" s="12">
        <f t="shared" si="2604"/>
        <v>0</v>
      </c>
      <c r="DG1079" s="12">
        <f t="shared" si="2604"/>
        <v>0</v>
      </c>
      <c r="DH1079" s="12">
        <f t="shared" si="2604"/>
        <v>0</v>
      </c>
      <c r="DI1079" s="12">
        <f t="shared" si="2604"/>
        <v>0</v>
      </c>
      <c r="DJ1079" s="12">
        <f t="shared" si="2604"/>
        <v>0</v>
      </c>
      <c r="DK1079" s="12">
        <f t="shared" si="2604"/>
        <v>0</v>
      </c>
      <c r="DL1079" s="12">
        <f t="shared" si="2604"/>
        <v>0</v>
      </c>
      <c r="DM1079" s="12">
        <f t="shared" si="2604"/>
        <v>0</v>
      </c>
      <c r="DN1079" s="12">
        <f t="shared" si="2604"/>
        <v>0</v>
      </c>
      <c r="DO1079" s="12">
        <f t="shared" ref="DO1079:DY1081" si="2605">DO$773*$D1079/SUM($D$1062:$D$1082)</f>
        <v>0</v>
      </c>
      <c r="DP1079" s="12">
        <f t="shared" si="2605"/>
        <v>0</v>
      </c>
      <c r="DQ1079" s="12">
        <f t="shared" si="2605"/>
        <v>0</v>
      </c>
      <c r="DR1079" s="12">
        <f t="shared" si="2605"/>
        <v>0</v>
      </c>
      <c r="DS1079" s="12">
        <f t="shared" si="2605"/>
        <v>0</v>
      </c>
      <c r="DT1079" s="12">
        <f t="shared" si="2605"/>
        <v>0</v>
      </c>
      <c r="DU1079" s="12">
        <f t="shared" si="2605"/>
        <v>0</v>
      </c>
      <c r="DV1079" s="12">
        <f t="shared" si="2605"/>
        <v>0</v>
      </c>
      <c r="DW1079" s="12">
        <f t="shared" si="2605"/>
        <v>0</v>
      </c>
      <c r="DX1079" s="12">
        <f t="shared" si="2605"/>
        <v>0</v>
      </c>
      <c r="DY1079" s="12">
        <f t="shared" si="2605"/>
        <v>0</v>
      </c>
      <c r="EB1079" s="116">
        <f t="shared" si="2549"/>
        <v>1078</v>
      </c>
      <c r="EC1079" s="2" t="str">
        <f t="shared" ref="EC1079:EC1081" si="2606">B1079</f>
        <v>Phase 5</v>
      </c>
      <c r="ED1079" s="2" t="str">
        <f t="shared" ref="ED1079:ED1081" si="2607">C1079</f>
        <v>50' Wide</v>
      </c>
      <c r="EE1079" s="33" t="str">
        <f>EE1083</f>
        <v>Cash</v>
      </c>
      <c r="EF1079" s="2" t="str">
        <f>EF1083</f>
        <v>Amenity</v>
      </c>
    </row>
    <row r="1080" spans="1:136" x14ac:dyDescent="0.3">
      <c r="B1080" s="2" t="str">
        <f>Product!$Q$2</f>
        <v>Phase 5</v>
      </c>
      <c r="C1080" s="2" t="str">
        <f>Product!$Q$3</f>
        <v>60' Wide</v>
      </c>
      <c r="D1080" s="129">
        <f>SUMIFS(INDEX(Product!$B$2:$U$97, MATCH(D1061, Product!$B$2:$B$97, 0), ), Product!$B$2:$U$2, $B1080, Product!$B$3:$U$3, $C1080)</f>
        <v>11775000</v>
      </c>
      <c r="F1080" s="128"/>
      <c r="G1080" s="11">
        <f>SUM(H1080:DZ1080)</f>
        <v>-152451.85305065548</v>
      </c>
      <c r="I1080" s="12">
        <f t="shared" si="2594"/>
        <v>0</v>
      </c>
      <c r="J1080" s="12">
        <f t="shared" si="2594"/>
        <v>0</v>
      </c>
      <c r="K1080" s="12">
        <f t="shared" si="2594"/>
        <v>0</v>
      </c>
      <c r="L1080" s="12">
        <f t="shared" si="2594"/>
        <v>0</v>
      </c>
      <c r="M1080" s="12">
        <f t="shared" si="2594"/>
        <v>0</v>
      </c>
      <c r="N1080" s="12">
        <f t="shared" si="2594"/>
        <v>0</v>
      </c>
      <c r="O1080" s="12">
        <f t="shared" si="2594"/>
        <v>0</v>
      </c>
      <c r="P1080" s="12">
        <f t="shared" si="2594"/>
        <v>-3811.2963262663861</v>
      </c>
      <c r="Q1080" s="12">
        <f t="shared" si="2594"/>
        <v>-11433.888978799159</v>
      </c>
      <c r="R1080" s="12">
        <f t="shared" si="2594"/>
        <v>-15245.185305065545</v>
      </c>
      <c r="S1080" s="12">
        <f t="shared" si="2595"/>
        <v>-22867.777957598319</v>
      </c>
      <c r="T1080" s="12">
        <f t="shared" si="2595"/>
        <v>-45735.555915196637</v>
      </c>
      <c r="U1080" s="12">
        <f t="shared" si="2595"/>
        <v>-22867.777957598319</v>
      </c>
      <c r="V1080" s="12">
        <f t="shared" si="2595"/>
        <v>-15245.185305065545</v>
      </c>
      <c r="W1080" s="12">
        <f t="shared" si="2595"/>
        <v>-11433.888978799159</v>
      </c>
      <c r="X1080" s="12">
        <f t="shared" si="2595"/>
        <v>-3811.2963262663861</v>
      </c>
      <c r="Y1080" s="12">
        <f t="shared" si="2595"/>
        <v>0</v>
      </c>
      <c r="Z1080" s="12">
        <f t="shared" si="2595"/>
        <v>0</v>
      </c>
      <c r="AA1080" s="12">
        <f t="shared" si="2595"/>
        <v>0</v>
      </c>
      <c r="AB1080" s="12">
        <f t="shared" si="2595"/>
        <v>0</v>
      </c>
      <c r="AC1080" s="12">
        <f t="shared" si="2596"/>
        <v>0</v>
      </c>
      <c r="AD1080" s="12">
        <f t="shared" si="2596"/>
        <v>0</v>
      </c>
      <c r="AE1080" s="12">
        <f t="shared" si="2596"/>
        <v>0</v>
      </c>
      <c r="AF1080" s="12">
        <f t="shared" si="2596"/>
        <v>0</v>
      </c>
      <c r="AG1080" s="12">
        <f t="shared" si="2596"/>
        <v>0</v>
      </c>
      <c r="AH1080" s="12">
        <f t="shared" si="2596"/>
        <v>0</v>
      </c>
      <c r="AI1080" s="12">
        <f t="shared" si="2596"/>
        <v>0</v>
      </c>
      <c r="AJ1080" s="12">
        <f t="shared" si="2596"/>
        <v>0</v>
      </c>
      <c r="AK1080" s="12">
        <f t="shared" si="2596"/>
        <v>0</v>
      </c>
      <c r="AL1080" s="12">
        <f t="shared" si="2596"/>
        <v>0</v>
      </c>
      <c r="AM1080" s="12">
        <f t="shared" si="2597"/>
        <v>0</v>
      </c>
      <c r="AN1080" s="12">
        <f t="shared" si="2597"/>
        <v>0</v>
      </c>
      <c r="AO1080" s="12">
        <f t="shared" si="2597"/>
        <v>0</v>
      </c>
      <c r="AP1080" s="12">
        <f t="shared" si="2597"/>
        <v>0</v>
      </c>
      <c r="AQ1080" s="12">
        <f t="shared" si="2597"/>
        <v>0</v>
      </c>
      <c r="AR1080" s="12">
        <f t="shared" si="2597"/>
        <v>0</v>
      </c>
      <c r="AS1080" s="12">
        <f t="shared" si="2597"/>
        <v>0</v>
      </c>
      <c r="AT1080" s="12">
        <f t="shared" si="2597"/>
        <v>0</v>
      </c>
      <c r="AU1080" s="12">
        <f t="shared" si="2597"/>
        <v>0</v>
      </c>
      <c r="AV1080" s="12">
        <f t="shared" si="2597"/>
        <v>0</v>
      </c>
      <c r="AW1080" s="12">
        <f t="shared" si="2598"/>
        <v>0</v>
      </c>
      <c r="AX1080" s="12">
        <f t="shared" si="2598"/>
        <v>0</v>
      </c>
      <c r="AY1080" s="12">
        <f t="shared" si="2598"/>
        <v>0</v>
      </c>
      <c r="AZ1080" s="12">
        <f t="shared" si="2598"/>
        <v>0</v>
      </c>
      <c r="BA1080" s="12">
        <f t="shared" si="2598"/>
        <v>0</v>
      </c>
      <c r="BB1080" s="12">
        <f t="shared" si="2598"/>
        <v>0</v>
      </c>
      <c r="BC1080" s="12">
        <f t="shared" si="2598"/>
        <v>0</v>
      </c>
      <c r="BD1080" s="12">
        <f t="shared" si="2598"/>
        <v>0</v>
      </c>
      <c r="BE1080" s="12">
        <f t="shared" si="2598"/>
        <v>0</v>
      </c>
      <c r="BF1080" s="12">
        <f t="shared" si="2598"/>
        <v>0</v>
      </c>
      <c r="BG1080" s="12">
        <f t="shared" si="2599"/>
        <v>0</v>
      </c>
      <c r="BH1080" s="12">
        <f t="shared" si="2599"/>
        <v>0</v>
      </c>
      <c r="BI1080" s="12">
        <f t="shared" si="2599"/>
        <v>0</v>
      </c>
      <c r="BJ1080" s="12">
        <f t="shared" si="2599"/>
        <v>0</v>
      </c>
      <c r="BK1080" s="12">
        <f t="shared" si="2599"/>
        <v>0</v>
      </c>
      <c r="BL1080" s="12">
        <f t="shared" si="2599"/>
        <v>0</v>
      </c>
      <c r="BM1080" s="12">
        <f t="shared" si="2599"/>
        <v>0</v>
      </c>
      <c r="BN1080" s="12">
        <f t="shared" si="2599"/>
        <v>0</v>
      </c>
      <c r="BO1080" s="12">
        <f t="shared" si="2599"/>
        <v>0</v>
      </c>
      <c r="BP1080" s="12">
        <f t="shared" si="2599"/>
        <v>0</v>
      </c>
      <c r="BQ1080" s="12">
        <f t="shared" si="2600"/>
        <v>0</v>
      </c>
      <c r="BR1080" s="12">
        <f t="shared" si="2600"/>
        <v>0</v>
      </c>
      <c r="BS1080" s="12">
        <f t="shared" si="2600"/>
        <v>0</v>
      </c>
      <c r="BT1080" s="12">
        <f t="shared" si="2600"/>
        <v>0</v>
      </c>
      <c r="BU1080" s="12">
        <f t="shared" si="2600"/>
        <v>0</v>
      </c>
      <c r="BV1080" s="12">
        <f t="shared" si="2600"/>
        <v>0</v>
      </c>
      <c r="BW1080" s="12">
        <f t="shared" si="2600"/>
        <v>0</v>
      </c>
      <c r="BX1080" s="12">
        <f t="shared" si="2600"/>
        <v>0</v>
      </c>
      <c r="BY1080" s="12">
        <f t="shared" si="2600"/>
        <v>0</v>
      </c>
      <c r="BZ1080" s="12">
        <f t="shared" si="2600"/>
        <v>0</v>
      </c>
      <c r="CA1080" s="12">
        <f t="shared" si="2601"/>
        <v>0</v>
      </c>
      <c r="CB1080" s="12">
        <f t="shared" si="2601"/>
        <v>0</v>
      </c>
      <c r="CC1080" s="12">
        <f t="shared" si="2601"/>
        <v>0</v>
      </c>
      <c r="CD1080" s="12">
        <f t="shared" si="2601"/>
        <v>0</v>
      </c>
      <c r="CE1080" s="12">
        <f t="shared" si="2601"/>
        <v>0</v>
      </c>
      <c r="CF1080" s="12">
        <f t="shared" si="2601"/>
        <v>0</v>
      </c>
      <c r="CG1080" s="12">
        <f t="shared" si="2601"/>
        <v>0</v>
      </c>
      <c r="CH1080" s="12">
        <f t="shared" si="2601"/>
        <v>0</v>
      </c>
      <c r="CI1080" s="12">
        <f t="shared" si="2601"/>
        <v>0</v>
      </c>
      <c r="CJ1080" s="12">
        <f t="shared" si="2601"/>
        <v>0</v>
      </c>
      <c r="CK1080" s="12">
        <f t="shared" si="2602"/>
        <v>0</v>
      </c>
      <c r="CL1080" s="12">
        <f t="shared" si="2602"/>
        <v>0</v>
      </c>
      <c r="CM1080" s="12">
        <f t="shared" si="2602"/>
        <v>0</v>
      </c>
      <c r="CN1080" s="12">
        <f t="shared" si="2602"/>
        <v>0</v>
      </c>
      <c r="CO1080" s="12">
        <f t="shared" si="2602"/>
        <v>0</v>
      </c>
      <c r="CP1080" s="12">
        <f t="shared" si="2602"/>
        <v>0</v>
      </c>
      <c r="CQ1080" s="12">
        <f t="shared" si="2602"/>
        <v>0</v>
      </c>
      <c r="CR1080" s="12">
        <f t="shared" si="2602"/>
        <v>0</v>
      </c>
      <c r="CS1080" s="12">
        <f t="shared" si="2602"/>
        <v>0</v>
      </c>
      <c r="CT1080" s="12">
        <f t="shared" si="2602"/>
        <v>0</v>
      </c>
      <c r="CU1080" s="12">
        <f t="shared" si="2603"/>
        <v>0</v>
      </c>
      <c r="CV1080" s="12">
        <f t="shared" si="2603"/>
        <v>0</v>
      </c>
      <c r="CW1080" s="12">
        <f t="shared" si="2603"/>
        <v>0</v>
      </c>
      <c r="CX1080" s="12">
        <f t="shared" si="2603"/>
        <v>0</v>
      </c>
      <c r="CY1080" s="12">
        <f t="shared" si="2603"/>
        <v>0</v>
      </c>
      <c r="CZ1080" s="12">
        <f t="shared" si="2603"/>
        <v>0</v>
      </c>
      <c r="DA1080" s="12">
        <f t="shared" si="2603"/>
        <v>0</v>
      </c>
      <c r="DB1080" s="12">
        <f t="shared" si="2603"/>
        <v>0</v>
      </c>
      <c r="DC1080" s="12">
        <f t="shared" si="2603"/>
        <v>0</v>
      </c>
      <c r="DD1080" s="12">
        <f t="shared" si="2603"/>
        <v>0</v>
      </c>
      <c r="DE1080" s="12">
        <f t="shared" si="2604"/>
        <v>0</v>
      </c>
      <c r="DF1080" s="12">
        <f t="shared" si="2604"/>
        <v>0</v>
      </c>
      <c r="DG1080" s="12">
        <f t="shared" si="2604"/>
        <v>0</v>
      </c>
      <c r="DH1080" s="12">
        <f t="shared" si="2604"/>
        <v>0</v>
      </c>
      <c r="DI1080" s="12">
        <f t="shared" si="2604"/>
        <v>0</v>
      </c>
      <c r="DJ1080" s="12">
        <f t="shared" si="2604"/>
        <v>0</v>
      </c>
      <c r="DK1080" s="12">
        <f t="shared" si="2604"/>
        <v>0</v>
      </c>
      <c r="DL1080" s="12">
        <f t="shared" si="2604"/>
        <v>0</v>
      </c>
      <c r="DM1080" s="12">
        <f t="shared" si="2604"/>
        <v>0</v>
      </c>
      <c r="DN1080" s="12">
        <f t="shared" si="2604"/>
        <v>0</v>
      </c>
      <c r="DO1080" s="12">
        <f t="shared" si="2605"/>
        <v>0</v>
      </c>
      <c r="DP1080" s="12">
        <f t="shared" si="2605"/>
        <v>0</v>
      </c>
      <c r="DQ1080" s="12">
        <f t="shared" si="2605"/>
        <v>0</v>
      </c>
      <c r="DR1080" s="12">
        <f t="shared" si="2605"/>
        <v>0</v>
      </c>
      <c r="DS1080" s="12">
        <f t="shared" si="2605"/>
        <v>0</v>
      </c>
      <c r="DT1080" s="12">
        <f t="shared" si="2605"/>
        <v>0</v>
      </c>
      <c r="DU1080" s="12">
        <f t="shared" si="2605"/>
        <v>0</v>
      </c>
      <c r="DV1080" s="12">
        <f t="shared" si="2605"/>
        <v>0</v>
      </c>
      <c r="DW1080" s="12">
        <f t="shared" si="2605"/>
        <v>0</v>
      </c>
      <c r="DX1080" s="12">
        <f t="shared" si="2605"/>
        <v>0</v>
      </c>
      <c r="DY1080" s="12">
        <f t="shared" si="2605"/>
        <v>0</v>
      </c>
      <c r="EB1080" s="116">
        <f t="shared" si="2549"/>
        <v>1079</v>
      </c>
      <c r="EC1080" s="2" t="str">
        <f t="shared" si="2606"/>
        <v>Phase 5</v>
      </c>
      <c r="ED1080" s="2" t="str">
        <f t="shared" si="2607"/>
        <v>60' Wide</v>
      </c>
      <c r="EE1080" s="33" t="str">
        <f>EE1083</f>
        <v>Cash</v>
      </c>
      <c r="EF1080" s="2" t="str">
        <f>EF1083</f>
        <v>Amenity</v>
      </c>
    </row>
    <row r="1081" spans="1:136" x14ac:dyDescent="0.3">
      <c r="B1081" s="2" t="str">
        <f>Product!$R$2</f>
        <v>Phase 5</v>
      </c>
      <c r="C1081" s="2" t="str">
        <f>Product!$R$3</f>
        <v>75' Wide</v>
      </c>
      <c r="D1081" s="129">
        <f>SUMIFS(INDEX(Product!$B$2:$U$97, MATCH(D1061, Product!$B$2:$B$97, 0), ), Product!$B$2:$U$2, $B1081, Product!$B$3:$U$3, $C1081)</f>
        <v>9190000</v>
      </c>
      <c r="F1081" s="128"/>
      <c r="G1081" s="11">
        <f>SUM(H1081:DZ1081)</f>
        <v>-118983.65431299564</v>
      </c>
      <c r="I1081" s="12">
        <f t="shared" si="2594"/>
        <v>0</v>
      </c>
      <c r="J1081" s="12">
        <f t="shared" si="2594"/>
        <v>0</v>
      </c>
      <c r="K1081" s="12">
        <f t="shared" si="2594"/>
        <v>0</v>
      </c>
      <c r="L1081" s="12">
        <f t="shared" si="2594"/>
        <v>0</v>
      </c>
      <c r="M1081" s="12">
        <f t="shared" si="2594"/>
        <v>0</v>
      </c>
      <c r="N1081" s="12">
        <f t="shared" si="2594"/>
        <v>0</v>
      </c>
      <c r="O1081" s="12">
        <f t="shared" si="2594"/>
        <v>0</v>
      </c>
      <c r="P1081" s="12">
        <f t="shared" si="2594"/>
        <v>-2974.5913578248906</v>
      </c>
      <c r="Q1081" s="12">
        <f t="shared" si="2594"/>
        <v>-8923.7740734746731</v>
      </c>
      <c r="R1081" s="12">
        <f t="shared" si="2594"/>
        <v>-11898.365431299562</v>
      </c>
      <c r="S1081" s="12">
        <f t="shared" si="2595"/>
        <v>-17847.548146949346</v>
      </c>
      <c r="T1081" s="12">
        <f t="shared" si="2595"/>
        <v>-35695.096293898692</v>
      </c>
      <c r="U1081" s="12">
        <f t="shared" si="2595"/>
        <v>-17847.548146949346</v>
      </c>
      <c r="V1081" s="12">
        <f t="shared" si="2595"/>
        <v>-11898.365431299562</v>
      </c>
      <c r="W1081" s="12">
        <f t="shared" si="2595"/>
        <v>-8923.7740734746731</v>
      </c>
      <c r="X1081" s="12">
        <f t="shared" si="2595"/>
        <v>-2974.5913578248906</v>
      </c>
      <c r="Y1081" s="12">
        <f t="shared" si="2595"/>
        <v>0</v>
      </c>
      <c r="Z1081" s="12">
        <f t="shared" si="2595"/>
        <v>0</v>
      </c>
      <c r="AA1081" s="12">
        <f t="shared" si="2595"/>
        <v>0</v>
      </c>
      <c r="AB1081" s="12">
        <f t="shared" si="2595"/>
        <v>0</v>
      </c>
      <c r="AC1081" s="12">
        <f t="shared" si="2596"/>
        <v>0</v>
      </c>
      <c r="AD1081" s="12">
        <f t="shared" si="2596"/>
        <v>0</v>
      </c>
      <c r="AE1081" s="12">
        <f t="shared" si="2596"/>
        <v>0</v>
      </c>
      <c r="AF1081" s="12">
        <f t="shared" si="2596"/>
        <v>0</v>
      </c>
      <c r="AG1081" s="12">
        <f t="shared" si="2596"/>
        <v>0</v>
      </c>
      <c r="AH1081" s="12">
        <f t="shared" si="2596"/>
        <v>0</v>
      </c>
      <c r="AI1081" s="12">
        <f t="shared" si="2596"/>
        <v>0</v>
      </c>
      <c r="AJ1081" s="12">
        <f t="shared" si="2596"/>
        <v>0</v>
      </c>
      <c r="AK1081" s="12">
        <f t="shared" si="2596"/>
        <v>0</v>
      </c>
      <c r="AL1081" s="12">
        <f t="shared" si="2596"/>
        <v>0</v>
      </c>
      <c r="AM1081" s="12">
        <f t="shared" si="2597"/>
        <v>0</v>
      </c>
      <c r="AN1081" s="12">
        <f t="shared" si="2597"/>
        <v>0</v>
      </c>
      <c r="AO1081" s="12">
        <f t="shared" si="2597"/>
        <v>0</v>
      </c>
      <c r="AP1081" s="12">
        <f t="shared" si="2597"/>
        <v>0</v>
      </c>
      <c r="AQ1081" s="12">
        <f t="shared" si="2597"/>
        <v>0</v>
      </c>
      <c r="AR1081" s="12">
        <f t="shared" si="2597"/>
        <v>0</v>
      </c>
      <c r="AS1081" s="12">
        <f t="shared" si="2597"/>
        <v>0</v>
      </c>
      <c r="AT1081" s="12">
        <f t="shared" si="2597"/>
        <v>0</v>
      </c>
      <c r="AU1081" s="12">
        <f t="shared" si="2597"/>
        <v>0</v>
      </c>
      <c r="AV1081" s="12">
        <f t="shared" si="2597"/>
        <v>0</v>
      </c>
      <c r="AW1081" s="12">
        <f t="shared" si="2598"/>
        <v>0</v>
      </c>
      <c r="AX1081" s="12">
        <f t="shared" si="2598"/>
        <v>0</v>
      </c>
      <c r="AY1081" s="12">
        <f t="shared" si="2598"/>
        <v>0</v>
      </c>
      <c r="AZ1081" s="12">
        <f t="shared" si="2598"/>
        <v>0</v>
      </c>
      <c r="BA1081" s="12">
        <f t="shared" si="2598"/>
        <v>0</v>
      </c>
      <c r="BB1081" s="12">
        <f t="shared" si="2598"/>
        <v>0</v>
      </c>
      <c r="BC1081" s="12">
        <f t="shared" si="2598"/>
        <v>0</v>
      </c>
      <c r="BD1081" s="12">
        <f t="shared" si="2598"/>
        <v>0</v>
      </c>
      <c r="BE1081" s="12">
        <f t="shared" si="2598"/>
        <v>0</v>
      </c>
      <c r="BF1081" s="12">
        <f t="shared" si="2598"/>
        <v>0</v>
      </c>
      <c r="BG1081" s="12">
        <f t="shared" si="2599"/>
        <v>0</v>
      </c>
      <c r="BH1081" s="12">
        <f t="shared" si="2599"/>
        <v>0</v>
      </c>
      <c r="BI1081" s="12">
        <f t="shared" si="2599"/>
        <v>0</v>
      </c>
      <c r="BJ1081" s="12">
        <f t="shared" si="2599"/>
        <v>0</v>
      </c>
      <c r="BK1081" s="12">
        <f t="shared" si="2599"/>
        <v>0</v>
      </c>
      <c r="BL1081" s="12">
        <f t="shared" si="2599"/>
        <v>0</v>
      </c>
      <c r="BM1081" s="12">
        <f t="shared" si="2599"/>
        <v>0</v>
      </c>
      <c r="BN1081" s="12">
        <f t="shared" si="2599"/>
        <v>0</v>
      </c>
      <c r="BO1081" s="12">
        <f t="shared" si="2599"/>
        <v>0</v>
      </c>
      <c r="BP1081" s="12">
        <f t="shared" si="2599"/>
        <v>0</v>
      </c>
      <c r="BQ1081" s="12">
        <f t="shared" si="2600"/>
        <v>0</v>
      </c>
      <c r="BR1081" s="12">
        <f t="shared" si="2600"/>
        <v>0</v>
      </c>
      <c r="BS1081" s="12">
        <f t="shared" si="2600"/>
        <v>0</v>
      </c>
      <c r="BT1081" s="12">
        <f t="shared" si="2600"/>
        <v>0</v>
      </c>
      <c r="BU1081" s="12">
        <f t="shared" si="2600"/>
        <v>0</v>
      </c>
      <c r="BV1081" s="12">
        <f t="shared" si="2600"/>
        <v>0</v>
      </c>
      <c r="BW1081" s="12">
        <f t="shared" si="2600"/>
        <v>0</v>
      </c>
      <c r="BX1081" s="12">
        <f t="shared" si="2600"/>
        <v>0</v>
      </c>
      <c r="BY1081" s="12">
        <f t="shared" si="2600"/>
        <v>0</v>
      </c>
      <c r="BZ1081" s="12">
        <f t="shared" si="2600"/>
        <v>0</v>
      </c>
      <c r="CA1081" s="12">
        <f t="shared" si="2601"/>
        <v>0</v>
      </c>
      <c r="CB1081" s="12">
        <f t="shared" si="2601"/>
        <v>0</v>
      </c>
      <c r="CC1081" s="12">
        <f t="shared" si="2601"/>
        <v>0</v>
      </c>
      <c r="CD1081" s="12">
        <f t="shared" si="2601"/>
        <v>0</v>
      </c>
      <c r="CE1081" s="12">
        <f t="shared" si="2601"/>
        <v>0</v>
      </c>
      <c r="CF1081" s="12">
        <f t="shared" si="2601"/>
        <v>0</v>
      </c>
      <c r="CG1081" s="12">
        <f t="shared" si="2601"/>
        <v>0</v>
      </c>
      <c r="CH1081" s="12">
        <f t="shared" si="2601"/>
        <v>0</v>
      </c>
      <c r="CI1081" s="12">
        <f t="shared" si="2601"/>
        <v>0</v>
      </c>
      <c r="CJ1081" s="12">
        <f t="shared" si="2601"/>
        <v>0</v>
      </c>
      <c r="CK1081" s="12">
        <f t="shared" si="2602"/>
        <v>0</v>
      </c>
      <c r="CL1081" s="12">
        <f t="shared" si="2602"/>
        <v>0</v>
      </c>
      <c r="CM1081" s="12">
        <f t="shared" si="2602"/>
        <v>0</v>
      </c>
      <c r="CN1081" s="12">
        <f t="shared" si="2602"/>
        <v>0</v>
      </c>
      <c r="CO1081" s="12">
        <f t="shared" si="2602"/>
        <v>0</v>
      </c>
      <c r="CP1081" s="12">
        <f t="shared" si="2602"/>
        <v>0</v>
      </c>
      <c r="CQ1081" s="12">
        <f t="shared" si="2602"/>
        <v>0</v>
      </c>
      <c r="CR1081" s="12">
        <f t="shared" si="2602"/>
        <v>0</v>
      </c>
      <c r="CS1081" s="12">
        <f t="shared" si="2602"/>
        <v>0</v>
      </c>
      <c r="CT1081" s="12">
        <f t="shared" si="2602"/>
        <v>0</v>
      </c>
      <c r="CU1081" s="12">
        <f t="shared" si="2603"/>
        <v>0</v>
      </c>
      <c r="CV1081" s="12">
        <f t="shared" si="2603"/>
        <v>0</v>
      </c>
      <c r="CW1081" s="12">
        <f t="shared" si="2603"/>
        <v>0</v>
      </c>
      <c r="CX1081" s="12">
        <f t="shared" si="2603"/>
        <v>0</v>
      </c>
      <c r="CY1081" s="12">
        <f t="shared" si="2603"/>
        <v>0</v>
      </c>
      <c r="CZ1081" s="12">
        <f t="shared" si="2603"/>
        <v>0</v>
      </c>
      <c r="DA1081" s="12">
        <f t="shared" si="2603"/>
        <v>0</v>
      </c>
      <c r="DB1081" s="12">
        <f t="shared" si="2603"/>
        <v>0</v>
      </c>
      <c r="DC1081" s="12">
        <f t="shared" si="2603"/>
        <v>0</v>
      </c>
      <c r="DD1081" s="12">
        <f t="shared" si="2603"/>
        <v>0</v>
      </c>
      <c r="DE1081" s="12">
        <f t="shared" si="2604"/>
        <v>0</v>
      </c>
      <c r="DF1081" s="12">
        <f t="shared" si="2604"/>
        <v>0</v>
      </c>
      <c r="DG1081" s="12">
        <f t="shared" si="2604"/>
        <v>0</v>
      </c>
      <c r="DH1081" s="12">
        <f t="shared" si="2604"/>
        <v>0</v>
      </c>
      <c r="DI1081" s="12">
        <f t="shared" si="2604"/>
        <v>0</v>
      </c>
      <c r="DJ1081" s="12">
        <f t="shared" si="2604"/>
        <v>0</v>
      </c>
      <c r="DK1081" s="12">
        <f t="shared" si="2604"/>
        <v>0</v>
      </c>
      <c r="DL1081" s="12">
        <f t="shared" si="2604"/>
        <v>0</v>
      </c>
      <c r="DM1081" s="12">
        <f t="shared" si="2604"/>
        <v>0</v>
      </c>
      <c r="DN1081" s="12">
        <f t="shared" si="2604"/>
        <v>0</v>
      </c>
      <c r="DO1081" s="12">
        <f t="shared" si="2605"/>
        <v>0</v>
      </c>
      <c r="DP1081" s="12">
        <f t="shared" si="2605"/>
        <v>0</v>
      </c>
      <c r="DQ1081" s="12">
        <f t="shared" si="2605"/>
        <v>0</v>
      </c>
      <c r="DR1081" s="12">
        <f t="shared" si="2605"/>
        <v>0</v>
      </c>
      <c r="DS1081" s="12">
        <f t="shared" si="2605"/>
        <v>0</v>
      </c>
      <c r="DT1081" s="12">
        <f t="shared" si="2605"/>
        <v>0</v>
      </c>
      <c r="DU1081" s="12">
        <f t="shared" si="2605"/>
        <v>0</v>
      </c>
      <c r="DV1081" s="12">
        <f t="shared" si="2605"/>
        <v>0</v>
      </c>
      <c r="DW1081" s="12">
        <f t="shared" si="2605"/>
        <v>0</v>
      </c>
      <c r="DX1081" s="12">
        <f t="shared" si="2605"/>
        <v>0</v>
      </c>
      <c r="DY1081" s="12">
        <f t="shared" si="2605"/>
        <v>0</v>
      </c>
      <c r="EB1081" s="116">
        <f t="shared" si="2549"/>
        <v>1080</v>
      </c>
      <c r="EC1081" s="2" t="str">
        <f t="shared" si="2606"/>
        <v>Phase 5</v>
      </c>
      <c r="ED1081" s="2" t="str">
        <f t="shared" si="2607"/>
        <v>75' Wide</v>
      </c>
      <c r="EE1081" s="33" t="str">
        <f>EE1083</f>
        <v>Cash</v>
      </c>
      <c r="EF1081" s="2" t="str">
        <f>EF1083</f>
        <v>Amenity</v>
      </c>
    </row>
    <row r="1083" spans="1:136" x14ac:dyDescent="0.3">
      <c r="B1083" s="18" t="s">
        <v>56</v>
      </c>
      <c r="C1083" s="18"/>
      <c r="D1083" s="18"/>
      <c r="E1083" s="18"/>
      <c r="F1083" s="18"/>
      <c r="G1083" s="23">
        <f>SUM(G1061:G1082)</f>
        <v>-2000000.0000000002</v>
      </c>
      <c r="H1083" s="18"/>
      <c r="I1083" s="19">
        <f t="shared" ref="I1083:BT1083" si="2608">SUM(I1061:I1082)</f>
        <v>0</v>
      </c>
      <c r="J1083" s="19">
        <f t="shared" si="2608"/>
        <v>0</v>
      </c>
      <c r="K1083" s="19">
        <f t="shared" si="2608"/>
        <v>0</v>
      </c>
      <c r="L1083" s="19">
        <f t="shared" si="2608"/>
        <v>0</v>
      </c>
      <c r="M1083" s="19">
        <f t="shared" si="2608"/>
        <v>0</v>
      </c>
      <c r="N1083" s="19">
        <f t="shared" si="2608"/>
        <v>0</v>
      </c>
      <c r="O1083" s="19">
        <f t="shared" si="2608"/>
        <v>0</v>
      </c>
      <c r="P1083" s="19">
        <f t="shared" si="2608"/>
        <v>-49999.999999999985</v>
      </c>
      <c r="Q1083" s="19">
        <f t="shared" si="2608"/>
        <v>-150000.00000000003</v>
      </c>
      <c r="R1083" s="19">
        <f t="shared" si="2608"/>
        <v>-199999.99999999994</v>
      </c>
      <c r="S1083" s="19">
        <f t="shared" si="2608"/>
        <v>-300000.00000000006</v>
      </c>
      <c r="T1083" s="19">
        <f t="shared" si="2608"/>
        <v>-600000.00000000012</v>
      </c>
      <c r="U1083" s="19">
        <f t="shared" si="2608"/>
        <v>-300000.00000000006</v>
      </c>
      <c r="V1083" s="19">
        <f t="shared" si="2608"/>
        <v>-199999.99999999994</v>
      </c>
      <c r="W1083" s="19">
        <f t="shared" si="2608"/>
        <v>-150000.00000000003</v>
      </c>
      <c r="X1083" s="19">
        <f t="shared" si="2608"/>
        <v>-49999.999999999985</v>
      </c>
      <c r="Y1083" s="19">
        <f t="shared" si="2608"/>
        <v>0</v>
      </c>
      <c r="Z1083" s="19">
        <f t="shared" si="2608"/>
        <v>0</v>
      </c>
      <c r="AA1083" s="19">
        <f t="shared" si="2608"/>
        <v>0</v>
      </c>
      <c r="AB1083" s="19">
        <f t="shared" si="2608"/>
        <v>0</v>
      </c>
      <c r="AC1083" s="19">
        <f t="shared" si="2608"/>
        <v>0</v>
      </c>
      <c r="AD1083" s="19">
        <f t="shared" si="2608"/>
        <v>0</v>
      </c>
      <c r="AE1083" s="19">
        <f t="shared" si="2608"/>
        <v>0</v>
      </c>
      <c r="AF1083" s="19">
        <f t="shared" si="2608"/>
        <v>0</v>
      </c>
      <c r="AG1083" s="19">
        <f t="shared" si="2608"/>
        <v>0</v>
      </c>
      <c r="AH1083" s="19">
        <f t="shared" si="2608"/>
        <v>0</v>
      </c>
      <c r="AI1083" s="19">
        <f t="shared" si="2608"/>
        <v>0</v>
      </c>
      <c r="AJ1083" s="19">
        <f t="shared" si="2608"/>
        <v>0</v>
      </c>
      <c r="AK1083" s="19">
        <f t="shared" si="2608"/>
        <v>0</v>
      </c>
      <c r="AL1083" s="19">
        <f t="shared" si="2608"/>
        <v>0</v>
      </c>
      <c r="AM1083" s="19">
        <f t="shared" si="2608"/>
        <v>0</v>
      </c>
      <c r="AN1083" s="19">
        <f t="shared" si="2608"/>
        <v>0</v>
      </c>
      <c r="AO1083" s="19">
        <f t="shared" si="2608"/>
        <v>0</v>
      </c>
      <c r="AP1083" s="19">
        <f t="shared" si="2608"/>
        <v>0</v>
      </c>
      <c r="AQ1083" s="19">
        <f t="shared" si="2608"/>
        <v>0</v>
      </c>
      <c r="AR1083" s="19">
        <f t="shared" si="2608"/>
        <v>0</v>
      </c>
      <c r="AS1083" s="19">
        <f t="shared" si="2608"/>
        <v>0</v>
      </c>
      <c r="AT1083" s="19">
        <f t="shared" si="2608"/>
        <v>0</v>
      </c>
      <c r="AU1083" s="19">
        <f t="shared" si="2608"/>
        <v>0</v>
      </c>
      <c r="AV1083" s="19">
        <f t="shared" si="2608"/>
        <v>0</v>
      </c>
      <c r="AW1083" s="19">
        <f t="shared" si="2608"/>
        <v>0</v>
      </c>
      <c r="AX1083" s="19">
        <f t="shared" si="2608"/>
        <v>0</v>
      </c>
      <c r="AY1083" s="19">
        <f t="shared" si="2608"/>
        <v>0</v>
      </c>
      <c r="AZ1083" s="19">
        <f t="shared" si="2608"/>
        <v>0</v>
      </c>
      <c r="BA1083" s="19">
        <f t="shared" si="2608"/>
        <v>0</v>
      </c>
      <c r="BB1083" s="19">
        <f t="shared" si="2608"/>
        <v>0</v>
      </c>
      <c r="BC1083" s="19">
        <f t="shared" si="2608"/>
        <v>0</v>
      </c>
      <c r="BD1083" s="19">
        <f t="shared" si="2608"/>
        <v>0</v>
      </c>
      <c r="BE1083" s="19">
        <f t="shared" si="2608"/>
        <v>0</v>
      </c>
      <c r="BF1083" s="19">
        <f t="shared" si="2608"/>
        <v>0</v>
      </c>
      <c r="BG1083" s="19">
        <f t="shared" si="2608"/>
        <v>0</v>
      </c>
      <c r="BH1083" s="19">
        <f t="shared" si="2608"/>
        <v>0</v>
      </c>
      <c r="BI1083" s="19">
        <f t="shared" si="2608"/>
        <v>0</v>
      </c>
      <c r="BJ1083" s="19">
        <f t="shared" si="2608"/>
        <v>0</v>
      </c>
      <c r="BK1083" s="19">
        <f t="shared" si="2608"/>
        <v>0</v>
      </c>
      <c r="BL1083" s="19">
        <f t="shared" si="2608"/>
        <v>0</v>
      </c>
      <c r="BM1083" s="19">
        <f t="shared" si="2608"/>
        <v>0</v>
      </c>
      <c r="BN1083" s="19">
        <f t="shared" si="2608"/>
        <v>0</v>
      </c>
      <c r="BO1083" s="19">
        <f t="shared" si="2608"/>
        <v>0</v>
      </c>
      <c r="BP1083" s="19">
        <f t="shared" si="2608"/>
        <v>0</v>
      </c>
      <c r="BQ1083" s="19">
        <f t="shared" si="2608"/>
        <v>0</v>
      </c>
      <c r="BR1083" s="19">
        <f t="shared" si="2608"/>
        <v>0</v>
      </c>
      <c r="BS1083" s="19">
        <f t="shared" si="2608"/>
        <v>0</v>
      </c>
      <c r="BT1083" s="19">
        <f t="shared" si="2608"/>
        <v>0</v>
      </c>
      <c r="BU1083" s="19">
        <f t="shared" ref="BU1083:DY1083" si="2609">SUM(BU1061:BU1082)</f>
        <v>0</v>
      </c>
      <c r="BV1083" s="19">
        <f t="shared" si="2609"/>
        <v>0</v>
      </c>
      <c r="BW1083" s="19">
        <f t="shared" si="2609"/>
        <v>0</v>
      </c>
      <c r="BX1083" s="19">
        <f t="shared" si="2609"/>
        <v>0</v>
      </c>
      <c r="BY1083" s="19">
        <f t="shared" si="2609"/>
        <v>0</v>
      </c>
      <c r="BZ1083" s="19">
        <f t="shared" si="2609"/>
        <v>0</v>
      </c>
      <c r="CA1083" s="19">
        <f t="shared" si="2609"/>
        <v>0</v>
      </c>
      <c r="CB1083" s="19">
        <f t="shared" si="2609"/>
        <v>0</v>
      </c>
      <c r="CC1083" s="19">
        <f t="shared" si="2609"/>
        <v>0</v>
      </c>
      <c r="CD1083" s="19">
        <f t="shared" si="2609"/>
        <v>0</v>
      </c>
      <c r="CE1083" s="19">
        <f t="shared" si="2609"/>
        <v>0</v>
      </c>
      <c r="CF1083" s="19">
        <f t="shared" si="2609"/>
        <v>0</v>
      </c>
      <c r="CG1083" s="19">
        <f t="shared" si="2609"/>
        <v>0</v>
      </c>
      <c r="CH1083" s="19">
        <f t="shared" si="2609"/>
        <v>0</v>
      </c>
      <c r="CI1083" s="19">
        <f t="shared" si="2609"/>
        <v>0</v>
      </c>
      <c r="CJ1083" s="19">
        <f t="shared" si="2609"/>
        <v>0</v>
      </c>
      <c r="CK1083" s="19">
        <f t="shared" si="2609"/>
        <v>0</v>
      </c>
      <c r="CL1083" s="19">
        <f t="shared" si="2609"/>
        <v>0</v>
      </c>
      <c r="CM1083" s="19">
        <f t="shared" si="2609"/>
        <v>0</v>
      </c>
      <c r="CN1083" s="19">
        <f t="shared" si="2609"/>
        <v>0</v>
      </c>
      <c r="CO1083" s="19">
        <f t="shared" si="2609"/>
        <v>0</v>
      </c>
      <c r="CP1083" s="19">
        <f t="shared" si="2609"/>
        <v>0</v>
      </c>
      <c r="CQ1083" s="19">
        <f t="shared" si="2609"/>
        <v>0</v>
      </c>
      <c r="CR1083" s="19">
        <f t="shared" si="2609"/>
        <v>0</v>
      </c>
      <c r="CS1083" s="19">
        <f t="shared" si="2609"/>
        <v>0</v>
      </c>
      <c r="CT1083" s="19">
        <f t="shared" si="2609"/>
        <v>0</v>
      </c>
      <c r="CU1083" s="19">
        <f t="shared" si="2609"/>
        <v>0</v>
      </c>
      <c r="CV1083" s="19">
        <f t="shared" si="2609"/>
        <v>0</v>
      </c>
      <c r="CW1083" s="19">
        <f t="shared" si="2609"/>
        <v>0</v>
      </c>
      <c r="CX1083" s="19">
        <f t="shared" si="2609"/>
        <v>0</v>
      </c>
      <c r="CY1083" s="19">
        <f t="shared" si="2609"/>
        <v>0</v>
      </c>
      <c r="CZ1083" s="19">
        <f t="shared" si="2609"/>
        <v>0</v>
      </c>
      <c r="DA1083" s="19">
        <f t="shared" si="2609"/>
        <v>0</v>
      </c>
      <c r="DB1083" s="19">
        <f t="shared" si="2609"/>
        <v>0</v>
      </c>
      <c r="DC1083" s="19">
        <f t="shared" si="2609"/>
        <v>0</v>
      </c>
      <c r="DD1083" s="19">
        <f t="shared" si="2609"/>
        <v>0</v>
      </c>
      <c r="DE1083" s="19">
        <f t="shared" si="2609"/>
        <v>0</v>
      </c>
      <c r="DF1083" s="19">
        <f t="shared" si="2609"/>
        <v>0</v>
      </c>
      <c r="DG1083" s="19">
        <f t="shared" si="2609"/>
        <v>0</v>
      </c>
      <c r="DH1083" s="19">
        <f t="shared" si="2609"/>
        <v>0</v>
      </c>
      <c r="DI1083" s="19">
        <f t="shared" si="2609"/>
        <v>0</v>
      </c>
      <c r="DJ1083" s="19">
        <f t="shared" si="2609"/>
        <v>0</v>
      </c>
      <c r="DK1083" s="19">
        <f t="shared" si="2609"/>
        <v>0</v>
      </c>
      <c r="DL1083" s="19">
        <f t="shared" si="2609"/>
        <v>0</v>
      </c>
      <c r="DM1083" s="19">
        <f t="shared" si="2609"/>
        <v>0</v>
      </c>
      <c r="DN1083" s="19">
        <f t="shared" si="2609"/>
        <v>0</v>
      </c>
      <c r="DO1083" s="19">
        <f t="shared" si="2609"/>
        <v>0</v>
      </c>
      <c r="DP1083" s="19">
        <f t="shared" si="2609"/>
        <v>0</v>
      </c>
      <c r="DQ1083" s="19">
        <f t="shared" si="2609"/>
        <v>0</v>
      </c>
      <c r="DR1083" s="19">
        <f t="shared" si="2609"/>
        <v>0</v>
      </c>
      <c r="DS1083" s="19">
        <f t="shared" si="2609"/>
        <v>0</v>
      </c>
      <c r="DT1083" s="19">
        <f t="shared" si="2609"/>
        <v>0</v>
      </c>
      <c r="DU1083" s="19">
        <f t="shared" si="2609"/>
        <v>0</v>
      </c>
      <c r="DV1083" s="19">
        <f t="shared" si="2609"/>
        <v>0</v>
      </c>
      <c r="DW1083" s="19">
        <f t="shared" si="2609"/>
        <v>0</v>
      </c>
      <c r="DX1083" s="19">
        <f t="shared" si="2609"/>
        <v>0</v>
      </c>
      <c r="DY1083" s="19">
        <f t="shared" si="2609"/>
        <v>0</v>
      </c>
      <c r="EB1083" s="116">
        <f>ROW(EB1083)-ROW($EB$2)+1</f>
        <v>1082</v>
      </c>
      <c r="EC1083" s="2" t="s">
        <v>0</v>
      </c>
      <c r="ED1083" s="2" t="s">
        <v>0</v>
      </c>
      <c r="EE1083" s="117" t="s">
        <v>24</v>
      </c>
      <c r="EF1083" s="110" t="str">
        <f>CF!$C$58</f>
        <v>Amenity</v>
      </c>
    </row>
    <row r="1085" spans="1:136" ht="33" x14ac:dyDescent="0.3">
      <c r="A1085" s="8" t="s">
        <v>250</v>
      </c>
      <c r="B1085" s="4"/>
      <c r="C1085" s="4"/>
      <c r="D1085" s="9" t="s">
        <v>0</v>
      </c>
      <c r="E1085" s="9" t="str">
        <f>Product!$B$5</f>
        <v># Units (Total)</v>
      </c>
      <c r="F1085" s="9" t="s">
        <v>247</v>
      </c>
    </row>
    <row r="1086" spans="1:136" x14ac:dyDescent="0.3">
      <c r="G1086" s="7"/>
      <c r="I1086" s="10"/>
      <c r="J1086" s="10"/>
      <c r="K1086" s="10"/>
      <c r="L1086" s="10"/>
      <c r="M1086" s="10"/>
      <c r="N1086" s="10"/>
      <c r="O1086" s="10"/>
      <c r="P1086" s="10"/>
      <c r="Q1086" s="10"/>
      <c r="R1086" s="10"/>
      <c r="S1086" s="10"/>
      <c r="T1086" s="10"/>
      <c r="U1086" s="10"/>
      <c r="V1086" s="10"/>
      <c r="W1086" s="10"/>
      <c r="X1086" s="10"/>
      <c r="Y1086" s="10"/>
      <c r="Z1086" s="10"/>
      <c r="AA1086" s="10"/>
      <c r="AB1086" s="10"/>
      <c r="AC1086" s="10"/>
      <c r="AD1086" s="10"/>
      <c r="AE1086" s="10"/>
      <c r="AF1086" s="10"/>
      <c r="AG1086" s="10"/>
      <c r="AH1086" s="10"/>
      <c r="AI1086" s="10"/>
      <c r="AJ1086" s="10"/>
      <c r="AK1086" s="10"/>
      <c r="AL1086" s="10"/>
      <c r="AM1086" s="10"/>
      <c r="AN1086" s="10"/>
      <c r="AO1086" s="10"/>
      <c r="AP1086" s="10"/>
      <c r="AQ1086" s="10"/>
      <c r="AR1086" s="10"/>
      <c r="AS1086" s="10"/>
      <c r="AT1086" s="10"/>
      <c r="AU1086" s="10"/>
      <c r="AV1086" s="10"/>
      <c r="AW1086" s="10"/>
      <c r="AX1086" s="10"/>
      <c r="AY1086" s="10"/>
      <c r="AZ1086" s="10"/>
      <c r="BA1086" s="10"/>
      <c r="BB1086" s="10"/>
      <c r="BC1086" s="10"/>
      <c r="BD1086" s="10"/>
      <c r="BE1086" s="10"/>
      <c r="BF1086" s="10"/>
      <c r="BG1086" s="10"/>
      <c r="BH1086" s="10"/>
      <c r="BI1086" s="10"/>
      <c r="BJ1086" s="10"/>
      <c r="BK1086" s="10"/>
      <c r="BL1086" s="10"/>
      <c r="BM1086" s="10"/>
      <c r="BN1086" s="10"/>
      <c r="BO1086" s="10"/>
      <c r="BP1086" s="10"/>
      <c r="BQ1086" s="10"/>
      <c r="BR1086" s="10"/>
      <c r="BS1086" s="10"/>
      <c r="BT1086" s="10"/>
      <c r="BU1086" s="10"/>
      <c r="BV1086" s="10"/>
      <c r="BW1086" s="10"/>
      <c r="BX1086" s="10"/>
      <c r="BY1086" s="10"/>
      <c r="BZ1086" s="10"/>
      <c r="CA1086" s="10"/>
      <c r="CB1086" s="10"/>
      <c r="CC1086" s="10"/>
      <c r="CD1086" s="10"/>
      <c r="CE1086" s="10"/>
      <c r="CF1086" s="10"/>
      <c r="CG1086" s="10"/>
      <c r="CH1086" s="10"/>
      <c r="CI1086" s="10"/>
      <c r="CJ1086" s="10"/>
      <c r="CK1086" s="10"/>
      <c r="CL1086" s="10"/>
      <c r="CM1086" s="10"/>
      <c r="CN1086" s="10"/>
      <c r="CO1086" s="10"/>
      <c r="CP1086" s="10"/>
      <c r="CQ1086" s="10"/>
      <c r="CR1086" s="10"/>
      <c r="CS1086" s="10"/>
      <c r="CT1086" s="10"/>
      <c r="CU1086" s="10"/>
      <c r="CV1086" s="10"/>
      <c r="CW1086" s="10"/>
      <c r="CX1086" s="10"/>
      <c r="CY1086" s="10"/>
      <c r="CZ1086" s="10"/>
      <c r="DA1086" s="10"/>
      <c r="DB1086" s="10"/>
      <c r="DC1086" s="10"/>
      <c r="DD1086" s="10"/>
      <c r="DE1086" s="10"/>
      <c r="DF1086" s="10"/>
      <c r="DG1086" s="10"/>
      <c r="DH1086" s="10"/>
      <c r="DI1086" s="10"/>
      <c r="DJ1086" s="10"/>
      <c r="DK1086" s="10"/>
      <c r="DL1086" s="10"/>
      <c r="DM1086" s="10"/>
      <c r="DN1086" s="10"/>
      <c r="DO1086" s="10"/>
      <c r="DP1086" s="10"/>
      <c r="DQ1086" s="10"/>
      <c r="DR1086" s="10"/>
      <c r="DS1086" s="10"/>
      <c r="DT1086" s="10"/>
      <c r="DU1086" s="10"/>
      <c r="DV1086" s="10"/>
      <c r="DW1086" s="10"/>
      <c r="DX1086" s="10"/>
      <c r="DY1086" s="10"/>
    </row>
    <row r="1087" spans="1:136" x14ac:dyDescent="0.3">
      <c r="B1087" s="2" t="str">
        <f>Product!$D$2</f>
        <v>Phase 1</v>
      </c>
      <c r="C1087" s="2" t="str">
        <f>Product!$D$3</f>
        <v>50' Wide</v>
      </c>
      <c r="D1087" s="203">
        <f>G1063</f>
        <v>-128564.49263634892</v>
      </c>
      <c r="E1087" s="128">
        <f>SUMIFS(INDEX(Product!$B$2:$U$97, MATCH(E1085, Product!$B$2:$B$97, 0), ), Product!$B$2:$U$2, $B1087, Product!$B$3:$U$3, $C1087)</f>
        <v>30</v>
      </c>
      <c r="F1087" s="203">
        <f>D1087/E1087</f>
        <v>-4285.4830878782977</v>
      </c>
      <c r="G1087" s="11">
        <f>SUM(H1087:DZ1087)</f>
        <v>-128564.49263634889</v>
      </c>
      <c r="I1087" s="12">
        <f>I163*$F1087</f>
        <v>0</v>
      </c>
      <c r="J1087" s="12">
        <f t="shared" ref="J1087:BU1088" si="2610">J163*$F1087</f>
        <v>0</v>
      </c>
      <c r="K1087" s="12">
        <f t="shared" si="2610"/>
        <v>0</v>
      </c>
      <c r="L1087" s="12">
        <f t="shared" si="2610"/>
        <v>0</v>
      </c>
      <c r="M1087" s="12">
        <f t="shared" si="2610"/>
        <v>0</v>
      </c>
      <c r="N1087" s="12">
        <f t="shared" si="2610"/>
        <v>0</v>
      </c>
      <c r="O1087" s="12">
        <f t="shared" si="2610"/>
        <v>0</v>
      </c>
      <c r="P1087" s="12">
        <f t="shared" si="2610"/>
        <v>0</v>
      </c>
      <c r="Q1087" s="12">
        <f t="shared" si="2610"/>
        <v>0</v>
      </c>
      <c r="R1087" s="12">
        <f t="shared" si="2610"/>
        <v>0</v>
      </c>
      <c r="S1087" s="12">
        <f t="shared" si="2610"/>
        <v>0</v>
      </c>
      <c r="T1087" s="12">
        <f t="shared" si="2610"/>
        <v>0</v>
      </c>
      <c r="U1087" s="12">
        <f t="shared" si="2610"/>
        <v>0</v>
      </c>
      <c r="V1087" s="12">
        <f t="shared" si="2610"/>
        <v>0</v>
      </c>
      <c r="W1087" s="12">
        <f t="shared" si="2610"/>
        <v>-10713.707719695743</v>
      </c>
      <c r="X1087" s="12">
        <f t="shared" si="2610"/>
        <v>-10713.707719695743</v>
      </c>
      <c r="Y1087" s="12">
        <f t="shared" si="2610"/>
        <v>-10713.707719695743</v>
      </c>
      <c r="Z1087" s="12">
        <f t="shared" si="2610"/>
        <v>-10713.707719695743</v>
      </c>
      <c r="AA1087" s="12">
        <f t="shared" si="2610"/>
        <v>-10713.707719695743</v>
      </c>
      <c r="AB1087" s="12">
        <f t="shared" si="2610"/>
        <v>-10713.707719695743</v>
      </c>
      <c r="AC1087" s="12">
        <f t="shared" si="2610"/>
        <v>-10713.707719695743</v>
      </c>
      <c r="AD1087" s="12">
        <f t="shared" si="2610"/>
        <v>-10713.707719695743</v>
      </c>
      <c r="AE1087" s="12">
        <f t="shared" si="2610"/>
        <v>-10713.707719695743</v>
      </c>
      <c r="AF1087" s="12">
        <f t="shared" si="2610"/>
        <v>-10713.707719695743</v>
      </c>
      <c r="AG1087" s="12">
        <f t="shared" si="2610"/>
        <v>-10713.707719695743</v>
      </c>
      <c r="AH1087" s="12">
        <f t="shared" si="2610"/>
        <v>-10713.707719695743</v>
      </c>
      <c r="AI1087" s="12">
        <f t="shared" si="2610"/>
        <v>0</v>
      </c>
      <c r="AJ1087" s="12">
        <f t="shared" si="2610"/>
        <v>0</v>
      </c>
      <c r="AK1087" s="12">
        <f t="shared" si="2610"/>
        <v>0</v>
      </c>
      <c r="AL1087" s="12">
        <f t="shared" si="2610"/>
        <v>0</v>
      </c>
      <c r="AM1087" s="12">
        <f t="shared" si="2610"/>
        <v>0</v>
      </c>
      <c r="AN1087" s="12">
        <f t="shared" si="2610"/>
        <v>0</v>
      </c>
      <c r="AO1087" s="12">
        <f t="shared" si="2610"/>
        <v>0</v>
      </c>
      <c r="AP1087" s="12">
        <f t="shared" si="2610"/>
        <v>0</v>
      </c>
      <c r="AQ1087" s="12">
        <f t="shared" si="2610"/>
        <v>0</v>
      </c>
      <c r="AR1087" s="12">
        <f t="shared" si="2610"/>
        <v>0</v>
      </c>
      <c r="AS1087" s="12">
        <f t="shared" si="2610"/>
        <v>0</v>
      </c>
      <c r="AT1087" s="12">
        <f t="shared" si="2610"/>
        <v>0</v>
      </c>
      <c r="AU1087" s="12">
        <f t="shared" si="2610"/>
        <v>0</v>
      </c>
      <c r="AV1087" s="12">
        <f t="shared" si="2610"/>
        <v>0</v>
      </c>
      <c r="AW1087" s="12">
        <f t="shared" si="2610"/>
        <v>0</v>
      </c>
      <c r="AX1087" s="12">
        <f t="shared" si="2610"/>
        <v>0</v>
      </c>
      <c r="AY1087" s="12">
        <f t="shared" si="2610"/>
        <v>0</v>
      </c>
      <c r="AZ1087" s="12">
        <f t="shared" si="2610"/>
        <v>0</v>
      </c>
      <c r="BA1087" s="12">
        <f t="shared" si="2610"/>
        <v>0</v>
      </c>
      <c r="BB1087" s="12">
        <f t="shared" si="2610"/>
        <v>0</v>
      </c>
      <c r="BC1087" s="12">
        <f t="shared" si="2610"/>
        <v>0</v>
      </c>
      <c r="BD1087" s="12">
        <f t="shared" si="2610"/>
        <v>0</v>
      </c>
      <c r="BE1087" s="12">
        <f t="shared" si="2610"/>
        <v>0</v>
      </c>
      <c r="BF1087" s="12">
        <f t="shared" si="2610"/>
        <v>0</v>
      </c>
      <c r="BG1087" s="12">
        <f t="shared" si="2610"/>
        <v>0</v>
      </c>
      <c r="BH1087" s="12">
        <f t="shared" si="2610"/>
        <v>0</v>
      </c>
      <c r="BI1087" s="12">
        <f t="shared" si="2610"/>
        <v>0</v>
      </c>
      <c r="BJ1087" s="12">
        <f t="shared" si="2610"/>
        <v>0</v>
      </c>
      <c r="BK1087" s="12">
        <f t="shared" si="2610"/>
        <v>0</v>
      </c>
      <c r="BL1087" s="12">
        <f t="shared" si="2610"/>
        <v>0</v>
      </c>
      <c r="BM1087" s="12">
        <f t="shared" si="2610"/>
        <v>0</v>
      </c>
      <c r="BN1087" s="12">
        <f t="shared" si="2610"/>
        <v>0</v>
      </c>
      <c r="BO1087" s="12">
        <f t="shared" si="2610"/>
        <v>0</v>
      </c>
      <c r="BP1087" s="12">
        <f t="shared" si="2610"/>
        <v>0</v>
      </c>
      <c r="BQ1087" s="12">
        <f t="shared" si="2610"/>
        <v>0</v>
      </c>
      <c r="BR1087" s="12">
        <f t="shared" si="2610"/>
        <v>0</v>
      </c>
      <c r="BS1087" s="12">
        <f t="shared" si="2610"/>
        <v>0</v>
      </c>
      <c r="BT1087" s="12">
        <f t="shared" si="2610"/>
        <v>0</v>
      </c>
      <c r="BU1087" s="12">
        <f t="shared" si="2610"/>
        <v>0</v>
      </c>
      <c r="BV1087" s="12">
        <f t="shared" ref="BV1087:DY1089" si="2611">BV163*$F1087</f>
        <v>0</v>
      </c>
      <c r="BW1087" s="12">
        <f t="shared" si="2611"/>
        <v>0</v>
      </c>
      <c r="BX1087" s="12">
        <f t="shared" si="2611"/>
        <v>0</v>
      </c>
      <c r="BY1087" s="12">
        <f t="shared" si="2611"/>
        <v>0</v>
      </c>
      <c r="BZ1087" s="12">
        <f t="shared" si="2611"/>
        <v>0</v>
      </c>
      <c r="CA1087" s="12">
        <f t="shared" si="2611"/>
        <v>0</v>
      </c>
      <c r="CB1087" s="12">
        <f t="shared" si="2611"/>
        <v>0</v>
      </c>
      <c r="CC1087" s="12">
        <f t="shared" si="2611"/>
        <v>0</v>
      </c>
      <c r="CD1087" s="12">
        <f t="shared" si="2611"/>
        <v>0</v>
      </c>
      <c r="CE1087" s="12">
        <f t="shared" si="2611"/>
        <v>0</v>
      </c>
      <c r="CF1087" s="12">
        <f t="shared" si="2611"/>
        <v>0</v>
      </c>
      <c r="CG1087" s="12">
        <f t="shared" si="2611"/>
        <v>0</v>
      </c>
      <c r="CH1087" s="12">
        <f t="shared" si="2611"/>
        <v>0</v>
      </c>
      <c r="CI1087" s="12">
        <f t="shared" si="2611"/>
        <v>0</v>
      </c>
      <c r="CJ1087" s="12">
        <f t="shared" si="2611"/>
        <v>0</v>
      </c>
      <c r="CK1087" s="12">
        <f t="shared" si="2611"/>
        <v>0</v>
      </c>
      <c r="CL1087" s="12">
        <f t="shared" si="2611"/>
        <v>0</v>
      </c>
      <c r="CM1087" s="12">
        <f t="shared" si="2611"/>
        <v>0</v>
      </c>
      <c r="CN1087" s="12">
        <f t="shared" si="2611"/>
        <v>0</v>
      </c>
      <c r="CO1087" s="12">
        <f t="shared" si="2611"/>
        <v>0</v>
      </c>
      <c r="CP1087" s="12">
        <f t="shared" si="2611"/>
        <v>0</v>
      </c>
      <c r="CQ1087" s="12">
        <f t="shared" si="2611"/>
        <v>0</v>
      </c>
      <c r="CR1087" s="12">
        <f t="shared" si="2611"/>
        <v>0</v>
      </c>
      <c r="CS1087" s="12">
        <f t="shared" si="2611"/>
        <v>0</v>
      </c>
      <c r="CT1087" s="12">
        <f t="shared" si="2611"/>
        <v>0</v>
      </c>
      <c r="CU1087" s="12">
        <f t="shared" si="2611"/>
        <v>0</v>
      </c>
      <c r="CV1087" s="12">
        <f t="shared" si="2611"/>
        <v>0</v>
      </c>
      <c r="CW1087" s="12">
        <f t="shared" si="2611"/>
        <v>0</v>
      </c>
      <c r="CX1087" s="12">
        <f t="shared" si="2611"/>
        <v>0</v>
      </c>
      <c r="CY1087" s="12">
        <f t="shared" si="2611"/>
        <v>0</v>
      </c>
      <c r="CZ1087" s="12">
        <f t="shared" si="2611"/>
        <v>0</v>
      </c>
      <c r="DA1087" s="12">
        <f t="shared" si="2611"/>
        <v>0</v>
      </c>
      <c r="DB1087" s="12">
        <f t="shared" si="2611"/>
        <v>0</v>
      </c>
      <c r="DC1087" s="12">
        <f t="shared" si="2611"/>
        <v>0</v>
      </c>
      <c r="DD1087" s="12">
        <f t="shared" si="2611"/>
        <v>0</v>
      </c>
      <c r="DE1087" s="12">
        <f t="shared" si="2611"/>
        <v>0</v>
      </c>
      <c r="DF1087" s="12">
        <f t="shared" si="2611"/>
        <v>0</v>
      </c>
      <c r="DG1087" s="12">
        <f t="shared" si="2611"/>
        <v>0</v>
      </c>
      <c r="DH1087" s="12">
        <f t="shared" si="2611"/>
        <v>0</v>
      </c>
      <c r="DI1087" s="12">
        <f t="shared" si="2611"/>
        <v>0</v>
      </c>
      <c r="DJ1087" s="12">
        <f t="shared" si="2611"/>
        <v>0</v>
      </c>
      <c r="DK1087" s="12">
        <f t="shared" si="2611"/>
        <v>0</v>
      </c>
      <c r="DL1087" s="12">
        <f t="shared" si="2611"/>
        <v>0</v>
      </c>
      <c r="DM1087" s="12">
        <f t="shared" si="2611"/>
        <v>0</v>
      </c>
      <c r="DN1087" s="12">
        <f t="shared" si="2611"/>
        <v>0</v>
      </c>
      <c r="DO1087" s="12">
        <f t="shared" si="2611"/>
        <v>0</v>
      </c>
      <c r="DP1087" s="12">
        <f t="shared" si="2611"/>
        <v>0</v>
      </c>
      <c r="DQ1087" s="12">
        <f t="shared" si="2611"/>
        <v>0</v>
      </c>
      <c r="DR1087" s="12">
        <f t="shared" si="2611"/>
        <v>0</v>
      </c>
      <c r="DS1087" s="12">
        <f t="shared" si="2611"/>
        <v>0</v>
      </c>
      <c r="DT1087" s="12">
        <f t="shared" si="2611"/>
        <v>0</v>
      </c>
      <c r="DU1087" s="12">
        <f t="shared" si="2611"/>
        <v>0</v>
      </c>
      <c r="DV1087" s="12">
        <f t="shared" si="2611"/>
        <v>0</v>
      </c>
      <c r="DW1087" s="12">
        <f t="shared" si="2611"/>
        <v>0</v>
      </c>
      <c r="DX1087" s="12">
        <f t="shared" si="2611"/>
        <v>0</v>
      </c>
      <c r="DY1087" s="12">
        <f t="shared" si="2611"/>
        <v>0</v>
      </c>
      <c r="EB1087" s="116">
        <f>ROW(EB1087)-ROW($EB$2)+1</f>
        <v>1086</v>
      </c>
      <c r="EC1087" s="2" t="str">
        <f>B1087</f>
        <v>Phase 1</v>
      </c>
      <c r="ED1087" s="2" t="str">
        <f>C1087</f>
        <v>50' Wide</v>
      </c>
      <c r="EE1087" s="33" t="str">
        <f>EE1107</f>
        <v>GAAP</v>
      </c>
      <c r="EF1087" s="2" t="str">
        <f>EF1107</f>
        <v>Amenity</v>
      </c>
    </row>
    <row r="1088" spans="1:136" x14ac:dyDescent="0.3">
      <c r="B1088" s="2" t="str">
        <f>Product!$E$2</f>
        <v>Phase 1</v>
      </c>
      <c r="C1088" s="2" t="str">
        <f>Product!$E$3</f>
        <v>60' Wide</v>
      </c>
      <c r="D1088" s="203">
        <f t="shared" ref="D1088:D1089" si="2612">G1064</f>
        <v>-152451.85305065548</v>
      </c>
      <c r="E1088" s="128">
        <f>SUMIFS(INDEX(Product!$B$2:$U$97, MATCH(E1085, Product!$B$2:$B$97, 0), ), Product!$B$2:$U$2, $B1088, Product!$B$3:$U$3, $C1088)</f>
        <v>30</v>
      </c>
      <c r="F1088" s="203">
        <f t="shared" ref="F1088:F1089" si="2613">D1088/E1088</f>
        <v>-5081.7284350218497</v>
      </c>
      <c r="G1088" s="11">
        <f>SUM(H1088:DZ1088)</f>
        <v>-152451.85305065548</v>
      </c>
      <c r="I1088" s="12">
        <f t="shared" ref="I1088:X1105" si="2614">I164*$F1088</f>
        <v>0</v>
      </c>
      <c r="J1088" s="12">
        <f t="shared" si="2614"/>
        <v>0</v>
      </c>
      <c r="K1088" s="12">
        <f t="shared" si="2614"/>
        <v>0</v>
      </c>
      <c r="L1088" s="12">
        <f t="shared" si="2614"/>
        <v>0</v>
      </c>
      <c r="M1088" s="12">
        <f t="shared" si="2614"/>
        <v>0</v>
      </c>
      <c r="N1088" s="12">
        <f t="shared" si="2614"/>
        <v>0</v>
      </c>
      <c r="O1088" s="12">
        <f t="shared" si="2614"/>
        <v>0</v>
      </c>
      <c r="P1088" s="12">
        <f t="shared" si="2614"/>
        <v>0</v>
      </c>
      <c r="Q1088" s="12">
        <f t="shared" si="2614"/>
        <v>0</v>
      </c>
      <c r="R1088" s="12">
        <f t="shared" si="2614"/>
        <v>0</v>
      </c>
      <c r="S1088" s="12">
        <f t="shared" si="2614"/>
        <v>0</v>
      </c>
      <c r="T1088" s="12">
        <f t="shared" si="2614"/>
        <v>0</v>
      </c>
      <c r="U1088" s="12">
        <f t="shared" si="2614"/>
        <v>0</v>
      </c>
      <c r="V1088" s="12">
        <f t="shared" si="2614"/>
        <v>0</v>
      </c>
      <c r="W1088" s="12">
        <f t="shared" si="2614"/>
        <v>-12704.321087554625</v>
      </c>
      <c r="X1088" s="12">
        <f t="shared" si="2614"/>
        <v>-12704.321087554625</v>
      </c>
      <c r="Y1088" s="12">
        <f t="shared" si="2610"/>
        <v>-12704.321087554625</v>
      </c>
      <c r="Z1088" s="12">
        <f t="shared" si="2610"/>
        <v>-12704.321087554625</v>
      </c>
      <c r="AA1088" s="12">
        <f t="shared" si="2610"/>
        <v>-12704.321087554625</v>
      </c>
      <c r="AB1088" s="12">
        <f t="shared" si="2610"/>
        <v>-12704.321087554625</v>
      </c>
      <c r="AC1088" s="12">
        <f t="shared" si="2610"/>
        <v>-12704.321087554625</v>
      </c>
      <c r="AD1088" s="12">
        <f t="shared" si="2610"/>
        <v>-12704.321087554625</v>
      </c>
      <c r="AE1088" s="12">
        <f t="shared" si="2610"/>
        <v>-12704.321087554625</v>
      </c>
      <c r="AF1088" s="12">
        <f t="shared" si="2610"/>
        <v>-12704.321087554625</v>
      </c>
      <c r="AG1088" s="12">
        <f t="shared" si="2610"/>
        <v>-12704.321087554625</v>
      </c>
      <c r="AH1088" s="12">
        <f t="shared" si="2610"/>
        <v>-12704.321087554625</v>
      </c>
      <c r="AI1088" s="12">
        <f t="shared" si="2610"/>
        <v>0</v>
      </c>
      <c r="AJ1088" s="12">
        <f t="shared" si="2610"/>
        <v>0</v>
      </c>
      <c r="AK1088" s="12">
        <f t="shared" si="2610"/>
        <v>0</v>
      </c>
      <c r="AL1088" s="12">
        <f t="shared" si="2610"/>
        <v>0</v>
      </c>
      <c r="AM1088" s="12">
        <f t="shared" si="2610"/>
        <v>0</v>
      </c>
      <c r="AN1088" s="12">
        <f t="shared" si="2610"/>
        <v>0</v>
      </c>
      <c r="AO1088" s="12">
        <f t="shared" si="2610"/>
        <v>0</v>
      </c>
      <c r="AP1088" s="12">
        <f t="shared" si="2610"/>
        <v>0</v>
      </c>
      <c r="AQ1088" s="12">
        <f t="shared" si="2610"/>
        <v>0</v>
      </c>
      <c r="AR1088" s="12">
        <f t="shared" si="2610"/>
        <v>0</v>
      </c>
      <c r="AS1088" s="12">
        <f t="shared" si="2610"/>
        <v>0</v>
      </c>
      <c r="AT1088" s="12">
        <f t="shared" si="2610"/>
        <v>0</v>
      </c>
      <c r="AU1088" s="12">
        <f t="shared" si="2610"/>
        <v>0</v>
      </c>
      <c r="AV1088" s="12">
        <f t="shared" si="2610"/>
        <v>0</v>
      </c>
      <c r="AW1088" s="12">
        <f t="shared" si="2610"/>
        <v>0</v>
      </c>
      <c r="AX1088" s="12">
        <f t="shared" si="2610"/>
        <v>0</v>
      </c>
      <c r="AY1088" s="12">
        <f t="shared" si="2610"/>
        <v>0</v>
      </c>
      <c r="AZ1088" s="12">
        <f t="shared" si="2610"/>
        <v>0</v>
      </c>
      <c r="BA1088" s="12">
        <f t="shared" si="2610"/>
        <v>0</v>
      </c>
      <c r="BB1088" s="12">
        <f t="shared" si="2610"/>
        <v>0</v>
      </c>
      <c r="BC1088" s="12">
        <f t="shared" si="2610"/>
        <v>0</v>
      </c>
      <c r="BD1088" s="12">
        <f t="shared" si="2610"/>
        <v>0</v>
      </c>
      <c r="BE1088" s="12">
        <f t="shared" si="2610"/>
        <v>0</v>
      </c>
      <c r="BF1088" s="12">
        <f t="shared" si="2610"/>
        <v>0</v>
      </c>
      <c r="BG1088" s="12">
        <f t="shared" si="2610"/>
        <v>0</v>
      </c>
      <c r="BH1088" s="12">
        <f t="shared" si="2610"/>
        <v>0</v>
      </c>
      <c r="BI1088" s="12">
        <f t="shared" si="2610"/>
        <v>0</v>
      </c>
      <c r="BJ1088" s="12">
        <f t="shared" si="2610"/>
        <v>0</v>
      </c>
      <c r="BK1088" s="12">
        <f t="shared" si="2610"/>
        <v>0</v>
      </c>
      <c r="BL1088" s="12">
        <f t="shared" si="2610"/>
        <v>0</v>
      </c>
      <c r="BM1088" s="12">
        <f t="shared" si="2610"/>
        <v>0</v>
      </c>
      <c r="BN1088" s="12">
        <f t="shared" si="2610"/>
        <v>0</v>
      </c>
      <c r="BO1088" s="12">
        <f t="shared" si="2610"/>
        <v>0</v>
      </c>
      <c r="BP1088" s="12">
        <f t="shared" si="2610"/>
        <v>0</v>
      </c>
      <c r="BQ1088" s="12">
        <f t="shared" si="2610"/>
        <v>0</v>
      </c>
      <c r="BR1088" s="12">
        <f t="shared" si="2610"/>
        <v>0</v>
      </c>
      <c r="BS1088" s="12">
        <f t="shared" si="2610"/>
        <v>0</v>
      </c>
      <c r="BT1088" s="12">
        <f t="shared" si="2610"/>
        <v>0</v>
      </c>
      <c r="BU1088" s="12">
        <f t="shared" si="2610"/>
        <v>0</v>
      </c>
      <c r="BV1088" s="12">
        <f t="shared" si="2611"/>
        <v>0</v>
      </c>
      <c r="BW1088" s="12">
        <f t="shared" si="2611"/>
        <v>0</v>
      </c>
      <c r="BX1088" s="12">
        <f t="shared" si="2611"/>
        <v>0</v>
      </c>
      <c r="BY1088" s="12">
        <f t="shared" si="2611"/>
        <v>0</v>
      </c>
      <c r="BZ1088" s="12">
        <f t="shared" si="2611"/>
        <v>0</v>
      </c>
      <c r="CA1088" s="12">
        <f t="shared" si="2611"/>
        <v>0</v>
      </c>
      <c r="CB1088" s="12">
        <f t="shared" si="2611"/>
        <v>0</v>
      </c>
      <c r="CC1088" s="12">
        <f t="shared" si="2611"/>
        <v>0</v>
      </c>
      <c r="CD1088" s="12">
        <f t="shared" si="2611"/>
        <v>0</v>
      </c>
      <c r="CE1088" s="12">
        <f t="shared" si="2611"/>
        <v>0</v>
      </c>
      <c r="CF1088" s="12">
        <f t="shared" si="2611"/>
        <v>0</v>
      </c>
      <c r="CG1088" s="12">
        <f t="shared" si="2611"/>
        <v>0</v>
      </c>
      <c r="CH1088" s="12">
        <f t="shared" si="2611"/>
        <v>0</v>
      </c>
      <c r="CI1088" s="12">
        <f t="shared" si="2611"/>
        <v>0</v>
      </c>
      <c r="CJ1088" s="12">
        <f t="shared" si="2611"/>
        <v>0</v>
      </c>
      <c r="CK1088" s="12">
        <f t="shared" si="2611"/>
        <v>0</v>
      </c>
      <c r="CL1088" s="12">
        <f t="shared" si="2611"/>
        <v>0</v>
      </c>
      <c r="CM1088" s="12">
        <f t="shared" si="2611"/>
        <v>0</v>
      </c>
      <c r="CN1088" s="12">
        <f t="shared" si="2611"/>
        <v>0</v>
      </c>
      <c r="CO1088" s="12">
        <f t="shared" si="2611"/>
        <v>0</v>
      </c>
      <c r="CP1088" s="12">
        <f t="shared" si="2611"/>
        <v>0</v>
      </c>
      <c r="CQ1088" s="12">
        <f t="shared" si="2611"/>
        <v>0</v>
      </c>
      <c r="CR1088" s="12">
        <f t="shared" si="2611"/>
        <v>0</v>
      </c>
      <c r="CS1088" s="12">
        <f t="shared" si="2611"/>
        <v>0</v>
      </c>
      <c r="CT1088" s="12">
        <f t="shared" si="2611"/>
        <v>0</v>
      </c>
      <c r="CU1088" s="12">
        <f t="shared" si="2611"/>
        <v>0</v>
      </c>
      <c r="CV1088" s="12">
        <f t="shared" si="2611"/>
        <v>0</v>
      </c>
      <c r="CW1088" s="12">
        <f t="shared" si="2611"/>
        <v>0</v>
      </c>
      <c r="CX1088" s="12">
        <f t="shared" si="2611"/>
        <v>0</v>
      </c>
      <c r="CY1088" s="12">
        <f t="shared" si="2611"/>
        <v>0</v>
      </c>
      <c r="CZ1088" s="12">
        <f t="shared" si="2611"/>
        <v>0</v>
      </c>
      <c r="DA1088" s="12">
        <f t="shared" si="2611"/>
        <v>0</v>
      </c>
      <c r="DB1088" s="12">
        <f t="shared" si="2611"/>
        <v>0</v>
      </c>
      <c r="DC1088" s="12">
        <f t="shared" si="2611"/>
        <v>0</v>
      </c>
      <c r="DD1088" s="12">
        <f t="shared" si="2611"/>
        <v>0</v>
      </c>
      <c r="DE1088" s="12">
        <f t="shared" si="2611"/>
        <v>0</v>
      </c>
      <c r="DF1088" s="12">
        <f t="shared" si="2611"/>
        <v>0</v>
      </c>
      <c r="DG1088" s="12">
        <f t="shared" si="2611"/>
        <v>0</v>
      </c>
      <c r="DH1088" s="12">
        <f t="shared" si="2611"/>
        <v>0</v>
      </c>
      <c r="DI1088" s="12">
        <f t="shared" si="2611"/>
        <v>0</v>
      </c>
      <c r="DJ1088" s="12">
        <f t="shared" si="2611"/>
        <v>0</v>
      </c>
      <c r="DK1088" s="12">
        <f t="shared" si="2611"/>
        <v>0</v>
      </c>
      <c r="DL1088" s="12">
        <f t="shared" si="2611"/>
        <v>0</v>
      </c>
      <c r="DM1088" s="12">
        <f t="shared" si="2611"/>
        <v>0</v>
      </c>
      <c r="DN1088" s="12">
        <f t="shared" si="2611"/>
        <v>0</v>
      </c>
      <c r="DO1088" s="12">
        <f t="shared" si="2611"/>
        <v>0</v>
      </c>
      <c r="DP1088" s="12">
        <f t="shared" si="2611"/>
        <v>0</v>
      </c>
      <c r="DQ1088" s="12">
        <f t="shared" si="2611"/>
        <v>0</v>
      </c>
      <c r="DR1088" s="12">
        <f t="shared" si="2611"/>
        <v>0</v>
      </c>
      <c r="DS1088" s="12">
        <f t="shared" si="2611"/>
        <v>0</v>
      </c>
      <c r="DT1088" s="12">
        <f t="shared" si="2611"/>
        <v>0</v>
      </c>
      <c r="DU1088" s="12">
        <f t="shared" si="2611"/>
        <v>0</v>
      </c>
      <c r="DV1088" s="12">
        <f t="shared" si="2611"/>
        <v>0</v>
      </c>
      <c r="DW1088" s="12">
        <f t="shared" si="2611"/>
        <v>0</v>
      </c>
      <c r="DX1088" s="12">
        <f t="shared" si="2611"/>
        <v>0</v>
      </c>
      <c r="DY1088" s="12">
        <f t="shared" si="2611"/>
        <v>0</v>
      </c>
      <c r="EB1088" s="116">
        <f t="shared" ref="EB1088:EB1105" si="2615">ROW(EB1088)-ROW($EB$2)+1</f>
        <v>1087</v>
      </c>
      <c r="EC1088" s="2" t="str">
        <f t="shared" ref="EC1088:EC1089" si="2616">B1088</f>
        <v>Phase 1</v>
      </c>
      <c r="ED1088" s="2" t="str">
        <f t="shared" ref="ED1088:ED1089" si="2617">C1088</f>
        <v>60' Wide</v>
      </c>
      <c r="EE1088" s="33" t="str">
        <f>EE1107</f>
        <v>GAAP</v>
      </c>
      <c r="EF1088" s="2" t="str">
        <f>EF1107</f>
        <v>Amenity</v>
      </c>
    </row>
    <row r="1089" spans="2:136" x14ac:dyDescent="0.3">
      <c r="B1089" s="2" t="str">
        <f>Product!$F$2</f>
        <v>Phase 1</v>
      </c>
      <c r="C1089" s="2" t="str">
        <f>Product!$F$3</f>
        <v>75' Wide</v>
      </c>
      <c r="D1089" s="203">
        <f t="shared" si="2612"/>
        <v>-118983.65431299564</v>
      </c>
      <c r="E1089" s="128">
        <f>SUMIFS(INDEX(Product!$B$2:$U$97, MATCH(E1085, Product!$B$2:$B$97, 0), ), Product!$B$2:$U$2, $B1089, Product!$B$3:$U$3, $C1089)</f>
        <v>20</v>
      </c>
      <c r="F1089" s="203">
        <f t="shared" si="2613"/>
        <v>-5949.182715649782</v>
      </c>
      <c r="G1089" s="11">
        <f>SUM(H1089:DZ1089)</f>
        <v>-118983.65431299563</v>
      </c>
      <c r="I1089" s="12">
        <f t="shared" si="2614"/>
        <v>0</v>
      </c>
      <c r="J1089" s="12">
        <f t="shared" ref="J1089:BU1089" si="2618">J165*$F1089</f>
        <v>0</v>
      </c>
      <c r="K1089" s="12">
        <f t="shared" si="2618"/>
        <v>0</v>
      </c>
      <c r="L1089" s="12">
        <f t="shared" si="2618"/>
        <v>0</v>
      </c>
      <c r="M1089" s="12">
        <f t="shared" si="2618"/>
        <v>0</v>
      </c>
      <c r="N1089" s="12">
        <f t="shared" si="2618"/>
        <v>0</v>
      </c>
      <c r="O1089" s="12">
        <f t="shared" si="2618"/>
        <v>0</v>
      </c>
      <c r="P1089" s="12">
        <f t="shared" si="2618"/>
        <v>0</v>
      </c>
      <c r="Q1089" s="12">
        <f t="shared" si="2618"/>
        <v>0</v>
      </c>
      <c r="R1089" s="12">
        <f t="shared" si="2618"/>
        <v>0</v>
      </c>
      <c r="S1089" s="12">
        <f t="shared" si="2618"/>
        <v>0</v>
      </c>
      <c r="T1089" s="12">
        <f t="shared" si="2618"/>
        <v>0</v>
      </c>
      <c r="U1089" s="12">
        <f t="shared" si="2618"/>
        <v>0</v>
      </c>
      <c r="V1089" s="12">
        <f t="shared" si="2618"/>
        <v>0</v>
      </c>
      <c r="W1089" s="12">
        <f t="shared" si="2618"/>
        <v>-9915.3045260829713</v>
      </c>
      <c r="X1089" s="12">
        <f t="shared" si="2618"/>
        <v>-9915.3045260829713</v>
      </c>
      <c r="Y1089" s="12">
        <f t="shared" si="2618"/>
        <v>-9915.3045260829713</v>
      </c>
      <c r="Z1089" s="12">
        <f t="shared" si="2618"/>
        <v>-9915.3045260829713</v>
      </c>
      <c r="AA1089" s="12">
        <f t="shared" si="2618"/>
        <v>-9915.3045260829713</v>
      </c>
      <c r="AB1089" s="12">
        <f t="shared" si="2618"/>
        <v>-9915.3045260829713</v>
      </c>
      <c r="AC1089" s="12">
        <f t="shared" si="2618"/>
        <v>-9915.3045260829713</v>
      </c>
      <c r="AD1089" s="12">
        <f t="shared" si="2618"/>
        <v>-9915.3045260829713</v>
      </c>
      <c r="AE1089" s="12">
        <f t="shared" si="2618"/>
        <v>-9915.3045260829713</v>
      </c>
      <c r="AF1089" s="12">
        <f t="shared" si="2618"/>
        <v>-9915.3045260829713</v>
      </c>
      <c r="AG1089" s="12">
        <f t="shared" si="2618"/>
        <v>-9915.3045260829713</v>
      </c>
      <c r="AH1089" s="12">
        <f t="shared" si="2618"/>
        <v>-9915.3045260829713</v>
      </c>
      <c r="AI1089" s="12">
        <f t="shared" si="2618"/>
        <v>0</v>
      </c>
      <c r="AJ1089" s="12">
        <f t="shared" si="2618"/>
        <v>0</v>
      </c>
      <c r="AK1089" s="12">
        <f t="shared" si="2618"/>
        <v>0</v>
      </c>
      <c r="AL1089" s="12">
        <f t="shared" si="2618"/>
        <v>0</v>
      </c>
      <c r="AM1089" s="12">
        <f t="shared" si="2618"/>
        <v>0</v>
      </c>
      <c r="AN1089" s="12">
        <f t="shared" si="2618"/>
        <v>0</v>
      </c>
      <c r="AO1089" s="12">
        <f t="shared" si="2618"/>
        <v>0</v>
      </c>
      <c r="AP1089" s="12">
        <f t="shared" si="2618"/>
        <v>0</v>
      </c>
      <c r="AQ1089" s="12">
        <f t="shared" si="2618"/>
        <v>0</v>
      </c>
      <c r="AR1089" s="12">
        <f t="shared" si="2618"/>
        <v>0</v>
      </c>
      <c r="AS1089" s="12">
        <f t="shared" si="2618"/>
        <v>0</v>
      </c>
      <c r="AT1089" s="12">
        <f t="shared" si="2618"/>
        <v>0</v>
      </c>
      <c r="AU1089" s="12">
        <f t="shared" si="2618"/>
        <v>0</v>
      </c>
      <c r="AV1089" s="12">
        <f t="shared" si="2618"/>
        <v>0</v>
      </c>
      <c r="AW1089" s="12">
        <f t="shared" si="2618"/>
        <v>0</v>
      </c>
      <c r="AX1089" s="12">
        <f t="shared" si="2618"/>
        <v>0</v>
      </c>
      <c r="AY1089" s="12">
        <f t="shared" si="2618"/>
        <v>0</v>
      </c>
      <c r="AZ1089" s="12">
        <f t="shared" si="2618"/>
        <v>0</v>
      </c>
      <c r="BA1089" s="12">
        <f t="shared" si="2618"/>
        <v>0</v>
      </c>
      <c r="BB1089" s="12">
        <f t="shared" si="2618"/>
        <v>0</v>
      </c>
      <c r="BC1089" s="12">
        <f t="shared" si="2618"/>
        <v>0</v>
      </c>
      <c r="BD1089" s="12">
        <f t="shared" si="2618"/>
        <v>0</v>
      </c>
      <c r="BE1089" s="12">
        <f t="shared" si="2618"/>
        <v>0</v>
      </c>
      <c r="BF1089" s="12">
        <f t="shared" si="2618"/>
        <v>0</v>
      </c>
      <c r="BG1089" s="12">
        <f t="shared" si="2618"/>
        <v>0</v>
      </c>
      <c r="BH1089" s="12">
        <f t="shared" si="2618"/>
        <v>0</v>
      </c>
      <c r="BI1089" s="12">
        <f t="shared" si="2618"/>
        <v>0</v>
      </c>
      <c r="BJ1089" s="12">
        <f t="shared" si="2618"/>
        <v>0</v>
      </c>
      <c r="BK1089" s="12">
        <f t="shared" si="2618"/>
        <v>0</v>
      </c>
      <c r="BL1089" s="12">
        <f t="shared" si="2618"/>
        <v>0</v>
      </c>
      <c r="BM1089" s="12">
        <f t="shared" si="2618"/>
        <v>0</v>
      </c>
      <c r="BN1089" s="12">
        <f t="shared" si="2618"/>
        <v>0</v>
      </c>
      <c r="BO1089" s="12">
        <f t="shared" si="2618"/>
        <v>0</v>
      </c>
      <c r="BP1089" s="12">
        <f t="shared" si="2618"/>
        <v>0</v>
      </c>
      <c r="BQ1089" s="12">
        <f t="shared" si="2618"/>
        <v>0</v>
      </c>
      <c r="BR1089" s="12">
        <f t="shared" si="2618"/>
        <v>0</v>
      </c>
      <c r="BS1089" s="12">
        <f t="shared" si="2618"/>
        <v>0</v>
      </c>
      <c r="BT1089" s="12">
        <f t="shared" si="2618"/>
        <v>0</v>
      </c>
      <c r="BU1089" s="12">
        <f t="shared" si="2618"/>
        <v>0</v>
      </c>
      <c r="BV1089" s="12">
        <f t="shared" si="2611"/>
        <v>0</v>
      </c>
      <c r="BW1089" s="12">
        <f t="shared" si="2611"/>
        <v>0</v>
      </c>
      <c r="BX1089" s="12">
        <f t="shared" si="2611"/>
        <v>0</v>
      </c>
      <c r="BY1089" s="12">
        <f t="shared" si="2611"/>
        <v>0</v>
      </c>
      <c r="BZ1089" s="12">
        <f t="shared" si="2611"/>
        <v>0</v>
      </c>
      <c r="CA1089" s="12">
        <f t="shared" si="2611"/>
        <v>0</v>
      </c>
      <c r="CB1089" s="12">
        <f t="shared" si="2611"/>
        <v>0</v>
      </c>
      <c r="CC1089" s="12">
        <f t="shared" si="2611"/>
        <v>0</v>
      </c>
      <c r="CD1089" s="12">
        <f t="shared" si="2611"/>
        <v>0</v>
      </c>
      <c r="CE1089" s="12">
        <f t="shared" si="2611"/>
        <v>0</v>
      </c>
      <c r="CF1089" s="12">
        <f t="shared" si="2611"/>
        <v>0</v>
      </c>
      <c r="CG1089" s="12">
        <f t="shared" si="2611"/>
        <v>0</v>
      </c>
      <c r="CH1089" s="12">
        <f t="shared" si="2611"/>
        <v>0</v>
      </c>
      <c r="CI1089" s="12">
        <f t="shared" si="2611"/>
        <v>0</v>
      </c>
      <c r="CJ1089" s="12">
        <f t="shared" si="2611"/>
        <v>0</v>
      </c>
      <c r="CK1089" s="12">
        <f t="shared" si="2611"/>
        <v>0</v>
      </c>
      <c r="CL1089" s="12">
        <f t="shared" si="2611"/>
        <v>0</v>
      </c>
      <c r="CM1089" s="12">
        <f t="shared" si="2611"/>
        <v>0</v>
      </c>
      <c r="CN1089" s="12">
        <f t="shared" si="2611"/>
        <v>0</v>
      </c>
      <c r="CO1089" s="12">
        <f t="shared" si="2611"/>
        <v>0</v>
      </c>
      <c r="CP1089" s="12">
        <f t="shared" si="2611"/>
        <v>0</v>
      </c>
      <c r="CQ1089" s="12">
        <f t="shared" si="2611"/>
        <v>0</v>
      </c>
      <c r="CR1089" s="12">
        <f t="shared" si="2611"/>
        <v>0</v>
      </c>
      <c r="CS1089" s="12">
        <f t="shared" si="2611"/>
        <v>0</v>
      </c>
      <c r="CT1089" s="12">
        <f t="shared" si="2611"/>
        <v>0</v>
      </c>
      <c r="CU1089" s="12">
        <f t="shared" si="2611"/>
        <v>0</v>
      </c>
      <c r="CV1089" s="12">
        <f t="shared" si="2611"/>
        <v>0</v>
      </c>
      <c r="CW1089" s="12">
        <f t="shared" si="2611"/>
        <v>0</v>
      </c>
      <c r="CX1089" s="12">
        <f t="shared" si="2611"/>
        <v>0</v>
      </c>
      <c r="CY1089" s="12">
        <f t="shared" si="2611"/>
        <v>0</v>
      </c>
      <c r="CZ1089" s="12">
        <f t="shared" si="2611"/>
        <v>0</v>
      </c>
      <c r="DA1089" s="12">
        <f t="shared" si="2611"/>
        <v>0</v>
      </c>
      <c r="DB1089" s="12">
        <f t="shared" si="2611"/>
        <v>0</v>
      </c>
      <c r="DC1089" s="12">
        <f t="shared" si="2611"/>
        <v>0</v>
      </c>
      <c r="DD1089" s="12">
        <f t="shared" si="2611"/>
        <v>0</v>
      </c>
      <c r="DE1089" s="12">
        <f t="shared" si="2611"/>
        <v>0</v>
      </c>
      <c r="DF1089" s="12">
        <f t="shared" si="2611"/>
        <v>0</v>
      </c>
      <c r="DG1089" s="12">
        <f t="shared" si="2611"/>
        <v>0</v>
      </c>
      <c r="DH1089" s="12">
        <f t="shared" si="2611"/>
        <v>0</v>
      </c>
      <c r="DI1089" s="12">
        <f t="shared" si="2611"/>
        <v>0</v>
      </c>
      <c r="DJ1089" s="12">
        <f t="shared" si="2611"/>
        <v>0</v>
      </c>
      <c r="DK1089" s="12">
        <f t="shared" si="2611"/>
        <v>0</v>
      </c>
      <c r="DL1089" s="12">
        <f t="shared" si="2611"/>
        <v>0</v>
      </c>
      <c r="DM1089" s="12">
        <f t="shared" si="2611"/>
        <v>0</v>
      </c>
      <c r="DN1089" s="12">
        <f t="shared" si="2611"/>
        <v>0</v>
      </c>
      <c r="DO1089" s="12">
        <f t="shared" si="2611"/>
        <v>0</v>
      </c>
      <c r="DP1089" s="12">
        <f t="shared" si="2611"/>
        <v>0</v>
      </c>
      <c r="DQ1089" s="12">
        <f t="shared" si="2611"/>
        <v>0</v>
      </c>
      <c r="DR1089" s="12">
        <f t="shared" si="2611"/>
        <v>0</v>
      </c>
      <c r="DS1089" s="12">
        <f t="shared" si="2611"/>
        <v>0</v>
      </c>
      <c r="DT1089" s="12">
        <f t="shared" si="2611"/>
        <v>0</v>
      </c>
      <c r="DU1089" s="12">
        <f t="shared" si="2611"/>
        <v>0</v>
      </c>
      <c r="DV1089" s="12">
        <f t="shared" si="2611"/>
        <v>0</v>
      </c>
      <c r="DW1089" s="12">
        <f t="shared" si="2611"/>
        <v>0</v>
      </c>
      <c r="DX1089" s="12">
        <f t="shared" si="2611"/>
        <v>0</v>
      </c>
      <c r="DY1089" s="12">
        <f t="shared" si="2611"/>
        <v>0</v>
      </c>
      <c r="EB1089" s="116">
        <f t="shared" si="2615"/>
        <v>1088</v>
      </c>
      <c r="EC1089" s="2" t="str">
        <f t="shared" si="2616"/>
        <v>Phase 1</v>
      </c>
      <c r="ED1089" s="2" t="str">
        <f t="shared" si="2617"/>
        <v>75' Wide</v>
      </c>
      <c r="EE1089" s="33" t="str">
        <f>EE1107</f>
        <v>GAAP</v>
      </c>
      <c r="EF1089" s="2" t="str">
        <f>EF1107</f>
        <v>Amenity</v>
      </c>
    </row>
    <row r="1090" spans="2:136" x14ac:dyDescent="0.3">
      <c r="D1090" s="203"/>
      <c r="E1090" s="128"/>
      <c r="F1090" s="203"/>
      <c r="G1090" s="13"/>
      <c r="I1090" s="12"/>
      <c r="J1090" s="12"/>
      <c r="K1090" s="12"/>
      <c r="L1090" s="12"/>
      <c r="M1090" s="12"/>
      <c r="N1090" s="12"/>
      <c r="O1090" s="12"/>
      <c r="P1090" s="12"/>
      <c r="Q1090" s="12"/>
      <c r="R1090" s="12"/>
      <c r="S1090" s="12"/>
      <c r="T1090" s="12"/>
      <c r="U1090" s="12"/>
      <c r="V1090" s="12"/>
      <c r="W1090" s="12"/>
      <c r="X1090" s="12"/>
      <c r="Y1090" s="12"/>
      <c r="Z1090" s="12"/>
      <c r="AA1090" s="12"/>
      <c r="AB1090" s="12"/>
      <c r="AC1090" s="12"/>
      <c r="AD1090" s="12"/>
      <c r="AE1090" s="12"/>
      <c r="AF1090" s="12"/>
      <c r="AG1090" s="12"/>
      <c r="AH1090" s="12"/>
      <c r="AI1090" s="12"/>
      <c r="AJ1090" s="12"/>
      <c r="AK1090" s="12"/>
      <c r="AL1090" s="12"/>
      <c r="AM1090" s="12"/>
      <c r="AN1090" s="12"/>
      <c r="AO1090" s="12"/>
      <c r="AP1090" s="12"/>
      <c r="AQ1090" s="12"/>
      <c r="AR1090" s="12"/>
      <c r="AS1090" s="12"/>
      <c r="AT1090" s="12"/>
      <c r="AU1090" s="12"/>
      <c r="AV1090" s="12"/>
      <c r="AW1090" s="12"/>
      <c r="AX1090" s="12"/>
      <c r="AY1090" s="12"/>
      <c r="AZ1090" s="12"/>
      <c r="BA1090" s="12"/>
      <c r="BB1090" s="12"/>
      <c r="BC1090" s="12"/>
      <c r="BD1090" s="12"/>
      <c r="BE1090" s="12"/>
      <c r="BF1090" s="12"/>
      <c r="BG1090" s="12"/>
      <c r="BH1090" s="12"/>
      <c r="BI1090" s="12"/>
      <c r="BJ1090" s="12"/>
      <c r="BK1090" s="12"/>
      <c r="BL1090" s="12"/>
      <c r="BM1090" s="12"/>
      <c r="BN1090" s="12"/>
      <c r="BO1090" s="12"/>
      <c r="BP1090" s="12"/>
      <c r="BQ1090" s="12"/>
      <c r="BR1090" s="12"/>
      <c r="BS1090" s="12"/>
      <c r="BT1090" s="12"/>
      <c r="BU1090" s="12"/>
      <c r="BV1090" s="12"/>
      <c r="BW1090" s="12"/>
      <c r="BX1090" s="12"/>
      <c r="BY1090" s="12"/>
      <c r="BZ1090" s="12"/>
      <c r="CA1090" s="12"/>
      <c r="CB1090" s="12"/>
      <c r="CC1090" s="12"/>
      <c r="CD1090" s="12"/>
      <c r="CE1090" s="12"/>
      <c r="CF1090" s="12"/>
      <c r="CG1090" s="12"/>
      <c r="CH1090" s="12"/>
      <c r="CI1090" s="12"/>
      <c r="CJ1090" s="12"/>
      <c r="CK1090" s="12"/>
      <c r="CL1090" s="12"/>
      <c r="CM1090" s="12"/>
      <c r="CN1090" s="12"/>
      <c r="CO1090" s="12"/>
      <c r="CP1090" s="12"/>
      <c r="CQ1090" s="12"/>
      <c r="CR1090" s="12"/>
      <c r="CS1090" s="12"/>
      <c r="CT1090" s="12"/>
      <c r="CU1090" s="12"/>
      <c r="CV1090" s="12"/>
      <c r="CW1090" s="12"/>
      <c r="CX1090" s="12"/>
      <c r="CY1090" s="12"/>
      <c r="CZ1090" s="12"/>
      <c r="DA1090" s="12"/>
      <c r="DB1090" s="12"/>
      <c r="DC1090" s="12"/>
      <c r="DD1090" s="12"/>
      <c r="DE1090" s="12"/>
      <c r="DF1090" s="12"/>
      <c r="DG1090" s="12"/>
      <c r="DH1090" s="12"/>
      <c r="DI1090" s="12"/>
      <c r="DJ1090" s="12"/>
      <c r="DK1090" s="12"/>
      <c r="DL1090" s="12"/>
      <c r="DM1090" s="12"/>
      <c r="DN1090" s="12"/>
      <c r="DO1090" s="12"/>
      <c r="DP1090" s="12"/>
      <c r="DQ1090" s="12"/>
      <c r="DR1090" s="12"/>
      <c r="DS1090" s="12"/>
      <c r="DT1090" s="12"/>
      <c r="DU1090" s="12"/>
      <c r="DV1090" s="12"/>
      <c r="DW1090" s="12"/>
      <c r="DX1090" s="12"/>
      <c r="DY1090" s="12"/>
      <c r="EE1090" s="33"/>
    </row>
    <row r="1091" spans="2:136" x14ac:dyDescent="0.3">
      <c r="B1091" s="2" t="str">
        <f>Product!$G$2</f>
        <v>Phase 2</v>
      </c>
      <c r="C1091" s="2" t="str">
        <f>Product!$G$3</f>
        <v>50' Wide</v>
      </c>
      <c r="D1091" s="203">
        <f t="shared" ref="D1091:D1093" si="2619">G1067</f>
        <v>-128564.49263634892</v>
      </c>
      <c r="E1091" s="128">
        <f>SUMIFS(INDEX(Product!$B$2:$U$97, MATCH(E1085, Product!$B$2:$B$97, 0), ), Product!$B$2:$U$2, $B1091, Product!$B$3:$U$3, $C1091)</f>
        <v>30</v>
      </c>
      <c r="F1091" s="203">
        <f t="shared" ref="F1091:F1093" si="2620">D1091/E1091</f>
        <v>-4285.4830878782977</v>
      </c>
      <c r="G1091" s="11">
        <f>SUM(H1091:DZ1091)</f>
        <v>-128564.49263634889</v>
      </c>
      <c r="I1091" s="12">
        <f t="shared" si="2614"/>
        <v>0</v>
      </c>
      <c r="J1091" s="12">
        <f t="shared" ref="J1091:BU1093" si="2621">J167*$F1091</f>
        <v>0</v>
      </c>
      <c r="K1091" s="12">
        <f t="shared" si="2621"/>
        <v>0</v>
      </c>
      <c r="L1091" s="12">
        <f t="shared" si="2621"/>
        <v>0</v>
      </c>
      <c r="M1091" s="12">
        <f t="shared" si="2621"/>
        <v>0</v>
      </c>
      <c r="N1091" s="12">
        <f t="shared" si="2621"/>
        <v>0</v>
      </c>
      <c r="O1091" s="12">
        <f t="shared" si="2621"/>
        <v>0</v>
      </c>
      <c r="P1091" s="12">
        <f t="shared" si="2621"/>
        <v>0</v>
      </c>
      <c r="Q1091" s="12">
        <f t="shared" si="2621"/>
        <v>0</v>
      </c>
      <c r="R1091" s="12">
        <f t="shared" si="2621"/>
        <v>0</v>
      </c>
      <c r="S1091" s="12">
        <f t="shared" si="2621"/>
        <v>0</v>
      </c>
      <c r="T1091" s="12">
        <f t="shared" si="2621"/>
        <v>0</v>
      </c>
      <c r="U1091" s="12">
        <f t="shared" si="2621"/>
        <v>0</v>
      </c>
      <c r="V1091" s="12">
        <f t="shared" si="2621"/>
        <v>0</v>
      </c>
      <c r="W1091" s="12">
        <f t="shared" si="2621"/>
        <v>0</v>
      </c>
      <c r="X1091" s="12">
        <f t="shared" si="2621"/>
        <v>0</v>
      </c>
      <c r="Y1091" s="12">
        <f t="shared" si="2621"/>
        <v>0</v>
      </c>
      <c r="Z1091" s="12">
        <f t="shared" si="2621"/>
        <v>0</v>
      </c>
      <c r="AA1091" s="12">
        <f t="shared" si="2621"/>
        <v>0</v>
      </c>
      <c r="AB1091" s="12">
        <f t="shared" si="2621"/>
        <v>0</v>
      </c>
      <c r="AC1091" s="12">
        <f t="shared" si="2621"/>
        <v>0</v>
      </c>
      <c r="AD1091" s="12">
        <f t="shared" si="2621"/>
        <v>0</v>
      </c>
      <c r="AE1091" s="12">
        <f t="shared" si="2621"/>
        <v>0</v>
      </c>
      <c r="AF1091" s="12">
        <f t="shared" si="2621"/>
        <v>0</v>
      </c>
      <c r="AG1091" s="12">
        <f t="shared" si="2621"/>
        <v>0</v>
      </c>
      <c r="AH1091" s="12">
        <f t="shared" si="2621"/>
        <v>0</v>
      </c>
      <c r="AI1091" s="12">
        <f t="shared" si="2621"/>
        <v>-10713.707719695743</v>
      </c>
      <c r="AJ1091" s="12">
        <f t="shared" si="2621"/>
        <v>-10713.707719695743</v>
      </c>
      <c r="AK1091" s="12">
        <f t="shared" si="2621"/>
        <v>-10713.707719695743</v>
      </c>
      <c r="AL1091" s="12">
        <f t="shared" si="2621"/>
        <v>-10713.707719695743</v>
      </c>
      <c r="AM1091" s="12">
        <f t="shared" si="2621"/>
        <v>-10713.707719695743</v>
      </c>
      <c r="AN1091" s="12">
        <f t="shared" si="2621"/>
        <v>-10713.707719695743</v>
      </c>
      <c r="AO1091" s="12">
        <f t="shared" si="2621"/>
        <v>-10713.707719695743</v>
      </c>
      <c r="AP1091" s="12">
        <f t="shared" si="2621"/>
        <v>-10713.707719695743</v>
      </c>
      <c r="AQ1091" s="12">
        <f t="shared" si="2621"/>
        <v>-10713.707719695743</v>
      </c>
      <c r="AR1091" s="12">
        <f t="shared" si="2621"/>
        <v>-10713.707719695743</v>
      </c>
      <c r="AS1091" s="12">
        <f t="shared" si="2621"/>
        <v>-10713.707719695743</v>
      </c>
      <c r="AT1091" s="12">
        <f t="shared" si="2621"/>
        <v>-10713.707719695743</v>
      </c>
      <c r="AU1091" s="12">
        <f t="shared" si="2621"/>
        <v>0</v>
      </c>
      <c r="AV1091" s="12">
        <f t="shared" si="2621"/>
        <v>0</v>
      </c>
      <c r="AW1091" s="12">
        <f t="shared" si="2621"/>
        <v>0</v>
      </c>
      <c r="AX1091" s="12">
        <f t="shared" si="2621"/>
        <v>0</v>
      </c>
      <c r="AY1091" s="12">
        <f t="shared" si="2621"/>
        <v>0</v>
      </c>
      <c r="AZ1091" s="12">
        <f t="shared" si="2621"/>
        <v>0</v>
      </c>
      <c r="BA1091" s="12">
        <f t="shared" si="2621"/>
        <v>0</v>
      </c>
      <c r="BB1091" s="12">
        <f t="shared" si="2621"/>
        <v>0</v>
      </c>
      <c r="BC1091" s="12">
        <f t="shared" si="2621"/>
        <v>0</v>
      </c>
      <c r="BD1091" s="12">
        <f t="shared" si="2621"/>
        <v>0</v>
      </c>
      <c r="BE1091" s="12">
        <f t="shared" si="2621"/>
        <v>0</v>
      </c>
      <c r="BF1091" s="12">
        <f t="shared" si="2621"/>
        <v>0</v>
      </c>
      <c r="BG1091" s="12">
        <f t="shared" si="2621"/>
        <v>0</v>
      </c>
      <c r="BH1091" s="12">
        <f t="shared" si="2621"/>
        <v>0</v>
      </c>
      <c r="BI1091" s="12">
        <f t="shared" si="2621"/>
        <v>0</v>
      </c>
      <c r="BJ1091" s="12">
        <f t="shared" si="2621"/>
        <v>0</v>
      </c>
      <c r="BK1091" s="12">
        <f t="shared" si="2621"/>
        <v>0</v>
      </c>
      <c r="BL1091" s="12">
        <f t="shared" si="2621"/>
        <v>0</v>
      </c>
      <c r="BM1091" s="12">
        <f t="shared" si="2621"/>
        <v>0</v>
      </c>
      <c r="BN1091" s="12">
        <f t="shared" si="2621"/>
        <v>0</v>
      </c>
      <c r="BO1091" s="12">
        <f t="shared" si="2621"/>
        <v>0</v>
      </c>
      <c r="BP1091" s="12">
        <f t="shared" si="2621"/>
        <v>0</v>
      </c>
      <c r="BQ1091" s="12">
        <f t="shared" si="2621"/>
        <v>0</v>
      </c>
      <c r="BR1091" s="12">
        <f t="shared" si="2621"/>
        <v>0</v>
      </c>
      <c r="BS1091" s="12">
        <f t="shared" si="2621"/>
        <v>0</v>
      </c>
      <c r="BT1091" s="12">
        <f t="shared" si="2621"/>
        <v>0</v>
      </c>
      <c r="BU1091" s="12">
        <f t="shared" si="2621"/>
        <v>0</v>
      </c>
      <c r="BV1091" s="12">
        <f t="shared" ref="BV1091:DY1093" si="2622">BV167*$F1091</f>
        <v>0</v>
      </c>
      <c r="BW1091" s="12">
        <f t="shared" si="2622"/>
        <v>0</v>
      </c>
      <c r="BX1091" s="12">
        <f t="shared" si="2622"/>
        <v>0</v>
      </c>
      <c r="BY1091" s="12">
        <f t="shared" si="2622"/>
        <v>0</v>
      </c>
      <c r="BZ1091" s="12">
        <f t="shared" si="2622"/>
        <v>0</v>
      </c>
      <c r="CA1091" s="12">
        <f t="shared" si="2622"/>
        <v>0</v>
      </c>
      <c r="CB1091" s="12">
        <f t="shared" si="2622"/>
        <v>0</v>
      </c>
      <c r="CC1091" s="12">
        <f t="shared" si="2622"/>
        <v>0</v>
      </c>
      <c r="CD1091" s="12">
        <f t="shared" si="2622"/>
        <v>0</v>
      </c>
      <c r="CE1091" s="12">
        <f t="shared" si="2622"/>
        <v>0</v>
      </c>
      <c r="CF1091" s="12">
        <f t="shared" si="2622"/>
        <v>0</v>
      </c>
      <c r="CG1091" s="12">
        <f t="shared" si="2622"/>
        <v>0</v>
      </c>
      <c r="CH1091" s="12">
        <f t="shared" si="2622"/>
        <v>0</v>
      </c>
      <c r="CI1091" s="12">
        <f t="shared" si="2622"/>
        <v>0</v>
      </c>
      <c r="CJ1091" s="12">
        <f t="shared" si="2622"/>
        <v>0</v>
      </c>
      <c r="CK1091" s="12">
        <f t="shared" si="2622"/>
        <v>0</v>
      </c>
      <c r="CL1091" s="12">
        <f t="shared" si="2622"/>
        <v>0</v>
      </c>
      <c r="CM1091" s="12">
        <f t="shared" si="2622"/>
        <v>0</v>
      </c>
      <c r="CN1091" s="12">
        <f t="shared" si="2622"/>
        <v>0</v>
      </c>
      <c r="CO1091" s="12">
        <f t="shared" si="2622"/>
        <v>0</v>
      </c>
      <c r="CP1091" s="12">
        <f t="shared" si="2622"/>
        <v>0</v>
      </c>
      <c r="CQ1091" s="12">
        <f t="shared" si="2622"/>
        <v>0</v>
      </c>
      <c r="CR1091" s="12">
        <f t="shared" si="2622"/>
        <v>0</v>
      </c>
      <c r="CS1091" s="12">
        <f t="shared" si="2622"/>
        <v>0</v>
      </c>
      <c r="CT1091" s="12">
        <f t="shared" si="2622"/>
        <v>0</v>
      </c>
      <c r="CU1091" s="12">
        <f t="shared" si="2622"/>
        <v>0</v>
      </c>
      <c r="CV1091" s="12">
        <f t="shared" si="2622"/>
        <v>0</v>
      </c>
      <c r="CW1091" s="12">
        <f t="shared" si="2622"/>
        <v>0</v>
      </c>
      <c r="CX1091" s="12">
        <f t="shared" si="2622"/>
        <v>0</v>
      </c>
      <c r="CY1091" s="12">
        <f t="shared" si="2622"/>
        <v>0</v>
      </c>
      <c r="CZ1091" s="12">
        <f t="shared" si="2622"/>
        <v>0</v>
      </c>
      <c r="DA1091" s="12">
        <f t="shared" si="2622"/>
        <v>0</v>
      </c>
      <c r="DB1091" s="12">
        <f t="shared" si="2622"/>
        <v>0</v>
      </c>
      <c r="DC1091" s="12">
        <f t="shared" si="2622"/>
        <v>0</v>
      </c>
      <c r="DD1091" s="12">
        <f t="shared" si="2622"/>
        <v>0</v>
      </c>
      <c r="DE1091" s="12">
        <f t="shared" si="2622"/>
        <v>0</v>
      </c>
      <c r="DF1091" s="12">
        <f t="shared" si="2622"/>
        <v>0</v>
      </c>
      <c r="DG1091" s="12">
        <f t="shared" si="2622"/>
        <v>0</v>
      </c>
      <c r="DH1091" s="12">
        <f t="shared" si="2622"/>
        <v>0</v>
      </c>
      <c r="DI1091" s="12">
        <f t="shared" si="2622"/>
        <v>0</v>
      </c>
      <c r="DJ1091" s="12">
        <f t="shared" si="2622"/>
        <v>0</v>
      </c>
      <c r="DK1091" s="12">
        <f t="shared" si="2622"/>
        <v>0</v>
      </c>
      <c r="DL1091" s="12">
        <f t="shared" si="2622"/>
        <v>0</v>
      </c>
      <c r="DM1091" s="12">
        <f t="shared" si="2622"/>
        <v>0</v>
      </c>
      <c r="DN1091" s="12">
        <f t="shared" si="2622"/>
        <v>0</v>
      </c>
      <c r="DO1091" s="12">
        <f t="shared" si="2622"/>
        <v>0</v>
      </c>
      <c r="DP1091" s="12">
        <f t="shared" si="2622"/>
        <v>0</v>
      </c>
      <c r="DQ1091" s="12">
        <f t="shared" si="2622"/>
        <v>0</v>
      </c>
      <c r="DR1091" s="12">
        <f t="shared" si="2622"/>
        <v>0</v>
      </c>
      <c r="DS1091" s="12">
        <f t="shared" si="2622"/>
        <v>0</v>
      </c>
      <c r="DT1091" s="12">
        <f t="shared" si="2622"/>
        <v>0</v>
      </c>
      <c r="DU1091" s="12">
        <f t="shared" si="2622"/>
        <v>0</v>
      </c>
      <c r="DV1091" s="12">
        <f t="shared" si="2622"/>
        <v>0</v>
      </c>
      <c r="DW1091" s="12">
        <f t="shared" si="2622"/>
        <v>0</v>
      </c>
      <c r="DX1091" s="12">
        <f t="shared" si="2622"/>
        <v>0</v>
      </c>
      <c r="DY1091" s="12">
        <f t="shared" si="2622"/>
        <v>0</v>
      </c>
      <c r="EB1091" s="116">
        <f t="shared" si="2615"/>
        <v>1090</v>
      </c>
      <c r="EC1091" s="2" t="str">
        <f t="shared" ref="EC1091:EC1093" si="2623">B1091</f>
        <v>Phase 2</v>
      </c>
      <c r="ED1091" s="2" t="str">
        <f t="shared" ref="ED1091:ED1093" si="2624">C1091</f>
        <v>50' Wide</v>
      </c>
      <c r="EE1091" s="33" t="str">
        <f>EE1107</f>
        <v>GAAP</v>
      </c>
      <c r="EF1091" s="2" t="str">
        <f>EF1107</f>
        <v>Amenity</v>
      </c>
    </row>
    <row r="1092" spans="2:136" x14ac:dyDescent="0.3">
      <c r="B1092" s="2" t="str">
        <f>Product!$H$2</f>
        <v>Phase 2</v>
      </c>
      <c r="C1092" s="2" t="str">
        <f>Product!$H$3</f>
        <v>60' Wide</v>
      </c>
      <c r="D1092" s="203">
        <f t="shared" si="2619"/>
        <v>-152451.85305065548</v>
      </c>
      <c r="E1092" s="128">
        <f>SUMIFS(INDEX(Product!$B$2:$U$97, MATCH(E1085, Product!$B$2:$B$97, 0), ), Product!$B$2:$U$2, $B1092, Product!$B$3:$U$3, $C1092)</f>
        <v>30</v>
      </c>
      <c r="F1092" s="203">
        <f t="shared" si="2620"/>
        <v>-5081.7284350218497</v>
      </c>
      <c r="G1092" s="11">
        <f>SUM(H1092:DZ1092)</f>
        <v>-152451.85305065548</v>
      </c>
      <c r="I1092" s="12">
        <f t="shared" si="2614"/>
        <v>0</v>
      </c>
      <c r="J1092" s="12">
        <f t="shared" si="2621"/>
        <v>0</v>
      </c>
      <c r="K1092" s="12">
        <f t="shared" si="2621"/>
        <v>0</v>
      </c>
      <c r="L1092" s="12">
        <f t="shared" si="2621"/>
        <v>0</v>
      </c>
      <c r="M1092" s="12">
        <f t="shared" si="2621"/>
        <v>0</v>
      </c>
      <c r="N1092" s="12">
        <f t="shared" si="2621"/>
        <v>0</v>
      </c>
      <c r="O1092" s="12">
        <f t="shared" si="2621"/>
        <v>0</v>
      </c>
      <c r="P1092" s="12">
        <f t="shared" si="2621"/>
        <v>0</v>
      </c>
      <c r="Q1092" s="12">
        <f t="shared" si="2621"/>
        <v>0</v>
      </c>
      <c r="R1092" s="12">
        <f t="shared" si="2621"/>
        <v>0</v>
      </c>
      <c r="S1092" s="12">
        <f t="shared" si="2621"/>
        <v>0</v>
      </c>
      <c r="T1092" s="12">
        <f t="shared" si="2621"/>
        <v>0</v>
      </c>
      <c r="U1092" s="12">
        <f t="shared" si="2621"/>
        <v>0</v>
      </c>
      <c r="V1092" s="12">
        <f t="shared" si="2621"/>
        <v>0</v>
      </c>
      <c r="W1092" s="12">
        <f t="shared" si="2621"/>
        <v>0</v>
      </c>
      <c r="X1092" s="12">
        <f t="shared" si="2621"/>
        <v>0</v>
      </c>
      <c r="Y1092" s="12">
        <f t="shared" si="2621"/>
        <v>0</v>
      </c>
      <c r="Z1092" s="12">
        <f t="shared" si="2621"/>
        <v>0</v>
      </c>
      <c r="AA1092" s="12">
        <f t="shared" si="2621"/>
        <v>0</v>
      </c>
      <c r="AB1092" s="12">
        <f t="shared" si="2621"/>
        <v>0</v>
      </c>
      <c r="AC1092" s="12">
        <f t="shared" si="2621"/>
        <v>0</v>
      </c>
      <c r="AD1092" s="12">
        <f t="shared" si="2621"/>
        <v>0</v>
      </c>
      <c r="AE1092" s="12">
        <f t="shared" si="2621"/>
        <v>0</v>
      </c>
      <c r="AF1092" s="12">
        <f t="shared" si="2621"/>
        <v>0</v>
      </c>
      <c r="AG1092" s="12">
        <f t="shared" si="2621"/>
        <v>0</v>
      </c>
      <c r="AH1092" s="12">
        <f t="shared" si="2621"/>
        <v>0</v>
      </c>
      <c r="AI1092" s="12">
        <f t="shared" si="2621"/>
        <v>-12704.321087554625</v>
      </c>
      <c r="AJ1092" s="12">
        <f t="shared" si="2621"/>
        <v>-12704.321087554625</v>
      </c>
      <c r="AK1092" s="12">
        <f t="shared" si="2621"/>
        <v>-12704.321087554625</v>
      </c>
      <c r="AL1092" s="12">
        <f t="shared" si="2621"/>
        <v>-12704.321087554625</v>
      </c>
      <c r="AM1092" s="12">
        <f t="shared" si="2621"/>
        <v>-12704.321087554625</v>
      </c>
      <c r="AN1092" s="12">
        <f t="shared" si="2621"/>
        <v>-12704.321087554625</v>
      </c>
      <c r="AO1092" s="12">
        <f t="shared" si="2621"/>
        <v>-12704.321087554625</v>
      </c>
      <c r="AP1092" s="12">
        <f t="shared" si="2621"/>
        <v>-12704.321087554625</v>
      </c>
      <c r="AQ1092" s="12">
        <f t="shared" si="2621"/>
        <v>-12704.321087554625</v>
      </c>
      <c r="AR1092" s="12">
        <f t="shared" si="2621"/>
        <v>-12704.321087554625</v>
      </c>
      <c r="AS1092" s="12">
        <f t="shared" si="2621"/>
        <v>-12704.321087554625</v>
      </c>
      <c r="AT1092" s="12">
        <f t="shared" si="2621"/>
        <v>-12704.321087554625</v>
      </c>
      <c r="AU1092" s="12">
        <f t="shared" si="2621"/>
        <v>0</v>
      </c>
      <c r="AV1092" s="12">
        <f t="shared" si="2621"/>
        <v>0</v>
      </c>
      <c r="AW1092" s="12">
        <f t="shared" si="2621"/>
        <v>0</v>
      </c>
      <c r="AX1092" s="12">
        <f t="shared" si="2621"/>
        <v>0</v>
      </c>
      <c r="AY1092" s="12">
        <f t="shared" si="2621"/>
        <v>0</v>
      </c>
      <c r="AZ1092" s="12">
        <f t="shared" si="2621"/>
        <v>0</v>
      </c>
      <c r="BA1092" s="12">
        <f t="shared" si="2621"/>
        <v>0</v>
      </c>
      <c r="BB1092" s="12">
        <f t="shared" si="2621"/>
        <v>0</v>
      </c>
      <c r="BC1092" s="12">
        <f t="shared" si="2621"/>
        <v>0</v>
      </c>
      <c r="BD1092" s="12">
        <f t="shared" si="2621"/>
        <v>0</v>
      </c>
      <c r="BE1092" s="12">
        <f t="shared" si="2621"/>
        <v>0</v>
      </c>
      <c r="BF1092" s="12">
        <f t="shared" si="2621"/>
        <v>0</v>
      </c>
      <c r="BG1092" s="12">
        <f t="shared" si="2621"/>
        <v>0</v>
      </c>
      <c r="BH1092" s="12">
        <f t="shared" si="2621"/>
        <v>0</v>
      </c>
      <c r="BI1092" s="12">
        <f t="shared" si="2621"/>
        <v>0</v>
      </c>
      <c r="BJ1092" s="12">
        <f t="shared" si="2621"/>
        <v>0</v>
      </c>
      <c r="BK1092" s="12">
        <f t="shared" si="2621"/>
        <v>0</v>
      </c>
      <c r="BL1092" s="12">
        <f t="shared" si="2621"/>
        <v>0</v>
      </c>
      <c r="BM1092" s="12">
        <f t="shared" si="2621"/>
        <v>0</v>
      </c>
      <c r="BN1092" s="12">
        <f t="shared" si="2621"/>
        <v>0</v>
      </c>
      <c r="BO1092" s="12">
        <f t="shared" si="2621"/>
        <v>0</v>
      </c>
      <c r="BP1092" s="12">
        <f t="shared" si="2621"/>
        <v>0</v>
      </c>
      <c r="BQ1092" s="12">
        <f t="shared" si="2621"/>
        <v>0</v>
      </c>
      <c r="BR1092" s="12">
        <f t="shared" si="2621"/>
        <v>0</v>
      </c>
      <c r="BS1092" s="12">
        <f t="shared" si="2621"/>
        <v>0</v>
      </c>
      <c r="BT1092" s="12">
        <f t="shared" si="2621"/>
        <v>0</v>
      </c>
      <c r="BU1092" s="12">
        <f t="shared" si="2621"/>
        <v>0</v>
      </c>
      <c r="BV1092" s="12">
        <f t="shared" si="2622"/>
        <v>0</v>
      </c>
      <c r="BW1092" s="12">
        <f t="shared" si="2622"/>
        <v>0</v>
      </c>
      <c r="BX1092" s="12">
        <f t="shared" si="2622"/>
        <v>0</v>
      </c>
      <c r="BY1092" s="12">
        <f t="shared" si="2622"/>
        <v>0</v>
      </c>
      <c r="BZ1092" s="12">
        <f t="shared" si="2622"/>
        <v>0</v>
      </c>
      <c r="CA1092" s="12">
        <f t="shared" si="2622"/>
        <v>0</v>
      </c>
      <c r="CB1092" s="12">
        <f t="shared" si="2622"/>
        <v>0</v>
      </c>
      <c r="CC1092" s="12">
        <f t="shared" si="2622"/>
        <v>0</v>
      </c>
      <c r="CD1092" s="12">
        <f t="shared" si="2622"/>
        <v>0</v>
      </c>
      <c r="CE1092" s="12">
        <f t="shared" si="2622"/>
        <v>0</v>
      </c>
      <c r="CF1092" s="12">
        <f t="shared" si="2622"/>
        <v>0</v>
      </c>
      <c r="CG1092" s="12">
        <f t="shared" si="2622"/>
        <v>0</v>
      </c>
      <c r="CH1092" s="12">
        <f t="shared" si="2622"/>
        <v>0</v>
      </c>
      <c r="CI1092" s="12">
        <f t="shared" si="2622"/>
        <v>0</v>
      </c>
      <c r="CJ1092" s="12">
        <f t="shared" si="2622"/>
        <v>0</v>
      </c>
      <c r="CK1092" s="12">
        <f t="shared" si="2622"/>
        <v>0</v>
      </c>
      <c r="CL1092" s="12">
        <f t="shared" si="2622"/>
        <v>0</v>
      </c>
      <c r="CM1092" s="12">
        <f t="shared" si="2622"/>
        <v>0</v>
      </c>
      <c r="CN1092" s="12">
        <f t="shared" si="2622"/>
        <v>0</v>
      </c>
      <c r="CO1092" s="12">
        <f t="shared" si="2622"/>
        <v>0</v>
      </c>
      <c r="CP1092" s="12">
        <f t="shared" si="2622"/>
        <v>0</v>
      </c>
      <c r="CQ1092" s="12">
        <f t="shared" si="2622"/>
        <v>0</v>
      </c>
      <c r="CR1092" s="12">
        <f t="shared" si="2622"/>
        <v>0</v>
      </c>
      <c r="CS1092" s="12">
        <f t="shared" si="2622"/>
        <v>0</v>
      </c>
      <c r="CT1092" s="12">
        <f t="shared" si="2622"/>
        <v>0</v>
      </c>
      <c r="CU1092" s="12">
        <f t="shared" si="2622"/>
        <v>0</v>
      </c>
      <c r="CV1092" s="12">
        <f t="shared" si="2622"/>
        <v>0</v>
      </c>
      <c r="CW1092" s="12">
        <f t="shared" si="2622"/>
        <v>0</v>
      </c>
      <c r="CX1092" s="12">
        <f t="shared" si="2622"/>
        <v>0</v>
      </c>
      <c r="CY1092" s="12">
        <f t="shared" si="2622"/>
        <v>0</v>
      </c>
      <c r="CZ1092" s="12">
        <f t="shared" si="2622"/>
        <v>0</v>
      </c>
      <c r="DA1092" s="12">
        <f t="shared" si="2622"/>
        <v>0</v>
      </c>
      <c r="DB1092" s="12">
        <f t="shared" si="2622"/>
        <v>0</v>
      </c>
      <c r="DC1092" s="12">
        <f t="shared" si="2622"/>
        <v>0</v>
      </c>
      <c r="DD1092" s="12">
        <f t="shared" si="2622"/>
        <v>0</v>
      </c>
      <c r="DE1092" s="12">
        <f t="shared" si="2622"/>
        <v>0</v>
      </c>
      <c r="DF1092" s="12">
        <f t="shared" si="2622"/>
        <v>0</v>
      </c>
      <c r="DG1092" s="12">
        <f t="shared" si="2622"/>
        <v>0</v>
      </c>
      <c r="DH1092" s="12">
        <f t="shared" si="2622"/>
        <v>0</v>
      </c>
      <c r="DI1092" s="12">
        <f t="shared" si="2622"/>
        <v>0</v>
      </c>
      <c r="DJ1092" s="12">
        <f t="shared" si="2622"/>
        <v>0</v>
      </c>
      <c r="DK1092" s="12">
        <f t="shared" si="2622"/>
        <v>0</v>
      </c>
      <c r="DL1092" s="12">
        <f t="shared" si="2622"/>
        <v>0</v>
      </c>
      <c r="DM1092" s="12">
        <f t="shared" si="2622"/>
        <v>0</v>
      </c>
      <c r="DN1092" s="12">
        <f t="shared" si="2622"/>
        <v>0</v>
      </c>
      <c r="DO1092" s="12">
        <f t="shared" si="2622"/>
        <v>0</v>
      </c>
      <c r="DP1092" s="12">
        <f t="shared" si="2622"/>
        <v>0</v>
      </c>
      <c r="DQ1092" s="12">
        <f t="shared" si="2622"/>
        <v>0</v>
      </c>
      <c r="DR1092" s="12">
        <f t="shared" si="2622"/>
        <v>0</v>
      </c>
      <c r="DS1092" s="12">
        <f t="shared" si="2622"/>
        <v>0</v>
      </c>
      <c r="DT1092" s="12">
        <f t="shared" si="2622"/>
        <v>0</v>
      </c>
      <c r="DU1092" s="12">
        <f t="shared" si="2622"/>
        <v>0</v>
      </c>
      <c r="DV1092" s="12">
        <f t="shared" si="2622"/>
        <v>0</v>
      </c>
      <c r="DW1092" s="12">
        <f t="shared" si="2622"/>
        <v>0</v>
      </c>
      <c r="DX1092" s="12">
        <f t="shared" si="2622"/>
        <v>0</v>
      </c>
      <c r="DY1092" s="12">
        <f t="shared" si="2622"/>
        <v>0</v>
      </c>
      <c r="EB1092" s="116">
        <f t="shared" si="2615"/>
        <v>1091</v>
      </c>
      <c r="EC1092" s="2" t="str">
        <f t="shared" si="2623"/>
        <v>Phase 2</v>
      </c>
      <c r="ED1092" s="2" t="str">
        <f t="shared" si="2624"/>
        <v>60' Wide</v>
      </c>
      <c r="EE1092" s="33" t="str">
        <f>EE1107</f>
        <v>GAAP</v>
      </c>
      <c r="EF1092" s="2" t="str">
        <f>EF1107</f>
        <v>Amenity</v>
      </c>
    </row>
    <row r="1093" spans="2:136" x14ac:dyDescent="0.3">
      <c r="B1093" s="2" t="str">
        <f>Product!$I$2</f>
        <v>Phase 2</v>
      </c>
      <c r="C1093" s="2" t="str">
        <f>Product!$I$3</f>
        <v>75' Wide</v>
      </c>
      <c r="D1093" s="203">
        <f t="shared" si="2619"/>
        <v>-118983.65431299564</v>
      </c>
      <c r="E1093" s="128">
        <f>SUMIFS(INDEX(Product!$B$2:$U$97, MATCH(E1085, Product!$B$2:$B$97, 0), ), Product!$B$2:$U$2, $B1093, Product!$B$3:$U$3, $C1093)</f>
        <v>20</v>
      </c>
      <c r="F1093" s="203">
        <f t="shared" si="2620"/>
        <v>-5949.182715649782</v>
      </c>
      <c r="G1093" s="11">
        <f>SUM(H1093:DZ1093)</f>
        <v>-118983.65431299563</v>
      </c>
      <c r="I1093" s="12">
        <f t="shared" si="2614"/>
        <v>0</v>
      </c>
      <c r="J1093" s="12">
        <f t="shared" si="2621"/>
        <v>0</v>
      </c>
      <c r="K1093" s="12">
        <f t="shared" si="2621"/>
        <v>0</v>
      </c>
      <c r="L1093" s="12">
        <f t="shared" si="2621"/>
        <v>0</v>
      </c>
      <c r="M1093" s="12">
        <f t="shared" si="2621"/>
        <v>0</v>
      </c>
      <c r="N1093" s="12">
        <f t="shared" si="2621"/>
        <v>0</v>
      </c>
      <c r="O1093" s="12">
        <f t="shared" si="2621"/>
        <v>0</v>
      </c>
      <c r="P1093" s="12">
        <f t="shared" si="2621"/>
        <v>0</v>
      </c>
      <c r="Q1093" s="12">
        <f t="shared" si="2621"/>
        <v>0</v>
      </c>
      <c r="R1093" s="12">
        <f t="shared" si="2621"/>
        <v>0</v>
      </c>
      <c r="S1093" s="12">
        <f t="shared" si="2621"/>
        <v>0</v>
      </c>
      <c r="T1093" s="12">
        <f t="shared" si="2621"/>
        <v>0</v>
      </c>
      <c r="U1093" s="12">
        <f t="shared" si="2621"/>
        <v>0</v>
      </c>
      <c r="V1093" s="12">
        <f t="shared" si="2621"/>
        <v>0</v>
      </c>
      <c r="W1093" s="12">
        <f t="shared" si="2621"/>
        <v>0</v>
      </c>
      <c r="X1093" s="12">
        <f t="shared" si="2621"/>
        <v>0</v>
      </c>
      <c r="Y1093" s="12">
        <f t="shared" si="2621"/>
        <v>0</v>
      </c>
      <c r="Z1093" s="12">
        <f t="shared" si="2621"/>
        <v>0</v>
      </c>
      <c r="AA1093" s="12">
        <f t="shared" si="2621"/>
        <v>0</v>
      </c>
      <c r="AB1093" s="12">
        <f t="shared" si="2621"/>
        <v>0</v>
      </c>
      <c r="AC1093" s="12">
        <f t="shared" si="2621"/>
        <v>0</v>
      </c>
      <c r="AD1093" s="12">
        <f t="shared" si="2621"/>
        <v>0</v>
      </c>
      <c r="AE1093" s="12">
        <f t="shared" si="2621"/>
        <v>0</v>
      </c>
      <c r="AF1093" s="12">
        <f t="shared" si="2621"/>
        <v>0</v>
      </c>
      <c r="AG1093" s="12">
        <f t="shared" si="2621"/>
        <v>0</v>
      </c>
      <c r="AH1093" s="12">
        <f t="shared" si="2621"/>
        <v>0</v>
      </c>
      <c r="AI1093" s="12">
        <f t="shared" si="2621"/>
        <v>-9915.3045260829713</v>
      </c>
      <c r="AJ1093" s="12">
        <f t="shared" si="2621"/>
        <v>-9915.3045260829713</v>
      </c>
      <c r="AK1093" s="12">
        <f t="shared" si="2621"/>
        <v>-9915.3045260829713</v>
      </c>
      <c r="AL1093" s="12">
        <f t="shared" si="2621"/>
        <v>-9915.3045260829713</v>
      </c>
      <c r="AM1093" s="12">
        <f t="shared" si="2621"/>
        <v>-9915.3045260829713</v>
      </c>
      <c r="AN1093" s="12">
        <f t="shared" si="2621"/>
        <v>-9915.3045260829713</v>
      </c>
      <c r="AO1093" s="12">
        <f t="shared" si="2621"/>
        <v>-9915.3045260829713</v>
      </c>
      <c r="AP1093" s="12">
        <f t="shared" si="2621"/>
        <v>-9915.3045260829713</v>
      </c>
      <c r="AQ1093" s="12">
        <f t="shared" si="2621"/>
        <v>-9915.3045260829713</v>
      </c>
      <c r="AR1093" s="12">
        <f t="shared" si="2621"/>
        <v>-9915.3045260829713</v>
      </c>
      <c r="AS1093" s="12">
        <f t="shared" si="2621"/>
        <v>-9915.3045260829713</v>
      </c>
      <c r="AT1093" s="12">
        <f t="shared" si="2621"/>
        <v>-9915.3045260829713</v>
      </c>
      <c r="AU1093" s="12">
        <f t="shared" si="2621"/>
        <v>0</v>
      </c>
      <c r="AV1093" s="12">
        <f t="shared" si="2621"/>
        <v>0</v>
      </c>
      <c r="AW1093" s="12">
        <f t="shared" si="2621"/>
        <v>0</v>
      </c>
      <c r="AX1093" s="12">
        <f t="shared" si="2621"/>
        <v>0</v>
      </c>
      <c r="AY1093" s="12">
        <f t="shared" si="2621"/>
        <v>0</v>
      </c>
      <c r="AZ1093" s="12">
        <f t="shared" si="2621"/>
        <v>0</v>
      </c>
      <c r="BA1093" s="12">
        <f t="shared" si="2621"/>
        <v>0</v>
      </c>
      <c r="BB1093" s="12">
        <f t="shared" si="2621"/>
        <v>0</v>
      </c>
      <c r="BC1093" s="12">
        <f t="shared" si="2621"/>
        <v>0</v>
      </c>
      <c r="BD1093" s="12">
        <f t="shared" si="2621"/>
        <v>0</v>
      </c>
      <c r="BE1093" s="12">
        <f t="shared" si="2621"/>
        <v>0</v>
      </c>
      <c r="BF1093" s="12">
        <f t="shared" si="2621"/>
        <v>0</v>
      </c>
      <c r="BG1093" s="12">
        <f t="shared" si="2621"/>
        <v>0</v>
      </c>
      <c r="BH1093" s="12">
        <f t="shared" si="2621"/>
        <v>0</v>
      </c>
      <c r="BI1093" s="12">
        <f t="shared" si="2621"/>
        <v>0</v>
      </c>
      <c r="BJ1093" s="12">
        <f t="shared" si="2621"/>
        <v>0</v>
      </c>
      <c r="BK1093" s="12">
        <f t="shared" si="2621"/>
        <v>0</v>
      </c>
      <c r="BL1093" s="12">
        <f t="shared" si="2621"/>
        <v>0</v>
      </c>
      <c r="BM1093" s="12">
        <f t="shared" si="2621"/>
        <v>0</v>
      </c>
      <c r="BN1093" s="12">
        <f t="shared" si="2621"/>
        <v>0</v>
      </c>
      <c r="BO1093" s="12">
        <f t="shared" si="2621"/>
        <v>0</v>
      </c>
      <c r="BP1093" s="12">
        <f t="shared" si="2621"/>
        <v>0</v>
      </c>
      <c r="BQ1093" s="12">
        <f t="shared" si="2621"/>
        <v>0</v>
      </c>
      <c r="BR1093" s="12">
        <f t="shared" si="2621"/>
        <v>0</v>
      </c>
      <c r="BS1093" s="12">
        <f t="shared" si="2621"/>
        <v>0</v>
      </c>
      <c r="BT1093" s="12">
        <f t="shared" si="2621"/>
        <v>0</v>
      </c>
      <c r="BU1093" s="12">
        <f t="shared" si="2621"/>
        <v>0</v>
      </c>
      <c r="BV1093" s="12">
        <f t="shared" si="2622"/>
        <v>0</v>
      </c>
      <c r="BW1093" s="12">
        <f t="shared" si="2622"/>
        <v>0</v>
      </c>
      <c r="BX1093" s="12">
        <f t="shared" si="2622"/>
        <v>0</v>
      </c>
      <c r="BY1093" s="12">
        <f t="shared" si="2622"/>
        <v>0</v>
      </c>
      <c r="BZ1093" s="12">
        <f t="shared" si="2622"/>
        <v>0</v>
      </c>
      <c r="CA1093" s="12">
        <f t="shared" si="2622"/>
        <v>0</v>
      </c>
      <c r="CB1093" s="12">
        <f t="shared" si="2622"/>
        <v>0</v>
      </c>
      <c r="CC1093" s="12">
        <f t="shared" si="2622"/>
        <v>0</v>
      </c>
      <c r="CD1093" s="12">
        <f t="shared" si="2622"/>
        <v>0</v>
      </c>
      <c r="CE1093" s="12">
        <f t="shared" si="2622"/>
        <v>0</v>
      </c>
      <c r="CF1093" s="12">
        <f t="shared" si="2622"/>
        <v>0</v>
      </c>
      <c r="CG1093" s="12">
        <f t="shared" si="2622"/>
        <v>0</v>
      </c>
      <c r="CH1093" s="12">
        <f t="shared" si="2622"/>
        <v>0</v>
      </c>
      <c r="CI1093" s="12">
        <f t="shared" si="2622"/>
        <v>0</v>
      </c>
      <c r="CJ1093" s="12">
        <f t="shared" si="2622"/>
        <v>0</v>
      </c>
      <c r="CK1093" s="12">
        <f t="shared" si="2622"/>
        <v>0</v>
      </c>
      <c r="CL1093" s="12">
        <f t="shared" si="2622"/>
        <v>0</v>
      </c>
      <c r="CM1093" s="12">
        <f t="shared" si="2622"/>
        <v>0</v>
      </c>
      <c r="CN1093" s="12">
        <f t="shared" si="2622"/>
        <v>0</v>
      </c>
      <c r="CO1093" s="12">
        <f t="shared" si="2622"/>
        <v>0</v>
      </c>
      <c r="CP1093" s="12">
        <f t="shared" si="2622"/>
        <v>0</v>
      </c>
      <c r="CQ1093" s="12">
        <f t="shared" si="2622"/>
        <v>0</v>
      </c>
      <c r="CR1093" s="12">
        <f t="shared" si="2622"/>
        <v>0</v>
      </c>
      <c r="CS1093" s="12">
        <f t="shared" si="2622"/>
        <v>0</v>
      </c>
      <c r="CT1093" s="12">
        <f t="shared" si="2622"/>
        <v>0</v>
      </c>
      <c r="CU1093" s="12">
        <f t="shared" si="2622"/>
        <v>0</v>
      </c>
      <c r="CV1093" s="12">
        <f t="shared" si="2622"/>
        <v>0</v>
      </c>
      <c r="CW1093" s="12">
        <f t="shared" si="2622"/>
        <v>0</v>
      </c>
      <c r="CX1093" s="12">
        <f t="shared" si="2622"/>
        <v>0</v>
      </c>
      <c r="CY1093" s="12">
        <f t="shared" si="2622"/>
        <v>0</v>
      </c>
      <c r="CZ1093" s="12">
        <f t="shared" si="2622"/>
        <v>0</v>
      </c>
      <c r="DA1093" s="12">
        <f t="shared" si="2622"/>
        <v>0</v>
      </c>
      <c r="DB1093" s="12">
        <f t="shared" si="2622"/>
        <v>0</v>
      </c>
      <c r="DC1093" s="12">
        <f t="shared" si="2622"/>
        <v>0</v>
      </c>
      <c r="DD1093" s="12">
        <f t="shared" si="2622"/>
        <v>0</v>
      </c>
      <c r="DE1093" s="12">
        <f t="shared" si="2622"/>
        <v>0</v>
      </c>
      <c r="DF1093" s="12">
        <f t="shared" si="2622"/>
        <v>0</v>
      </c>
      <c r="DG1093" s="12">
        <f t="shared" si="2622"/>
        <v>0</v>
      </c>
      <c r="DH1093" s="12">
        <f t="shared" si="2622"/>
        <v>0</v>
      </c>
      <c r="DI1093" s="12">
        <f t="shared" si="2622"/>
        <v>0</v>
      </c>
      <c r="DJ1093" s="12">
        <f t="shared" si="2622"/>
        <v>0</v>
      </c>
      <c r="DK1093" s="12">
        <f t="shared" si="2622"/>
        <v>0</v>
      </c>
      <c r="DL1093" s="12">
        <f t="shared" si="2622"/>
        <v>0</v>
      </c>
      <c r="DM1093" s="12">
        <f t="shared" si="2622"/>
        <v>0</v>
      </c>
      <c r="DN1093" s="12">
        <f t="shared" si="2622"/>
        <v>0</v>
      </c>
      <c r="DO1093" s="12">
        <f t="shared" si="2622"/>
        <v>0</v>
      </c>
      <c r="DP1093" s="12">
        <f t="shared" si="2622"/>
        <v>0</v>
      </c>
      <c r="DQ1093" s="12">
        <f t="shared" si="2622"/>
        <v>0</v>
      </c>
      <c r="DR1093" s="12">
        <f t="shared" si="2622"/>
        <v>0</v>
      </c>
      <c r="DS1093" s="12">
        <f t="shared" si="2622"/>
        <v>0</v>
      </c>
      <c r="DT1093" s="12">
        <f t="shared" si="2622"/>
        <v>0</v>
      </c>
      <c r="DU1093" s="12">
        <f t="shared" si="2622"/>
        <v>0</v>
      </c>
      <c r="DV1093" s="12">
        <f t="shared" si="2622"/>
        <v>0</v>
      </c>
      <c r="DW1093" s="12">
        <f t="shared" si="2622"/>
        <v>0</v>
      </c>
      <c r="DX1093" s="12">
        <f t="shared" si="2622"/>
        <v>0</v>
      </c>
      <c r="DY1093" s="12">
        <f t="shared" si="2622"/>
        <v>0</v>
      </c>
      <c r="EB1093" s="116">
        <f t="shared" si="2615"/>
        <v>1092</v>
      </c>
      <c r="EC1093" s="2" t="str">
        <f t="shared" si="2623"/>
        <v>Phase 2</v>
      </c>
      <c r="ED1093" s="2" t="str">
        <f t="shared" si="2624"/>
        <v>75' Wide</v>
      </c>
      <c r="EE1093" s="33" t="str">
        <f>EE1107</f>
        <v>GAAP</v>
      </c>
      <c r="EF1093" s="2" t="str">
        <f>EF1107</f>
        <v>Amenity</v>
      </c>
    </row>
    <row r="1094" spans="2:136" x14ac:dyDescent="0.3">
      <c r="D1094" s="203"/>
      <c r="E1094" s="128"/>
      <c r="F1094" s="203"/>
      <c r="G1094" s="13"/>
      <c r="I1094" s="12"/>
      <c r="J1094" s="12"/>
      <c r="K1094" s="12"/>
      <c r="L1094" s="12"/>
      <c r="M1094" s="12"/>
      <c r="N1094" s="12"/>
      <c r="O1094" s="12"/>
      <c r="P1094" s="12"/>
      <c r="Q1094" s="12"/>
      <c r="R1094" s="12"/>
      <c r="S1094" s="12"/>
      <c r="T1094" s="12"/>
      <c r="U1094" s="12"/>
      <c r="V1094" s="12"/>
      <c r="W1094" s="12"/>
      <c r="X1094" s="12"/>
      <c r="Y1094" s="12"/>
      <c r="Z1094" s="12"/>
      <c r="AA1094" s="12"/>
      <c r="AB1094" s="12"/>
      <c r="AC1094" s="12"/>
      <c r="AD1094" s="12"/>
      <c r="AE1094" s="12"/>
      <c r="AF1094" s="12"/>
      <c r="AG1094" s="12"/>
      <c r="AH1094" s="12"/>
      <c r="AI1094" s="12"/>
      <c r="AJ1094" s="12"/>
      <c r="AK1094" s="12"/>
      <c r="AL1094" s="12"/>
      <c r="AM1094" s="12"/>
      <c r="AN1094" s="12"/>
      <c r="AO1094" s="12"/>
      <c r="AP1094" s="12"/>
      <c r="AQ1094" s="12"/>
      <c r="AR1094" s="12"/>
      <c r="AS1094" s="12"/>
      <c r="AT1094" s="12"/>
      <c r="AU1094" s="12"/>
      <c r="AV1094" s="12"/>
      <c r="AW1094" s="12"/>
      <c r="AX1094" s="12"/>
      <c r="AY1094" s="12"/>
      <c r="AZ1094" s="12"/>
      <c r="BA1094" s="12"/>
      <c r="BB1094" s="12"/>
      <c r="BC1094" s="12"/>
      <c r="BD1094" s="12"/>
      <c r="BE1094" s="12"/>
      <c r="BF1094" s="12"/>
      <c r="BG1094" s="12"/>
      <c r="BH1094" s="12"/>
      <c r="BI1094" s="12"/>
      <c r="BJ1094" s="12"/>
      <c r="BK1094" s="12"/>
      <c r="BL1094" s="12"/>
      <c r="BM1094" s="12"/>
      <c r="BN1094" s="12"/>
      <c r="BO1094" s="12"/>
      <c r="BP1094" s="12"/>
      <c r="BQ1094" s="12"/>
      <c r="BR1094" s="12"/>
      <c r="BS1094" s="12"/>
      <c r="BT1094" s="12"/>
      <c r="BU1094" s="12"/>
      <c r="BV1094" s="12"/>
      <c r="BW1094" s="12"/>
      <c r="BX1094" s="12"/>
      <c r="BY1094" s="12"/>
      <c r="BZ1094" s="12"/>
      <c r="CA1094" s="12"/>
      <c r="CB1094" s="12"/>
      <c r="CC1094" s="12"/>
      <c r="CD1094" s="12"/>
      <c r="CE1094" s="12"/>
      <c r="CF1094" s="12"/>
      <c r="CG1094" s="12"/>
      <c r="CH1094" s="12"/>
      <c r="CI1094" s="12"/>
      <c r="CJ1094" s="12"/>
      <c r="CK1094" s="12"/>
      <c r="CL1094" s="12"/>
      <c r="CM1094" s="12"/>
      <c r="CN1094" s="12"/>
      <c r="CO1094" s="12"/>
      <c r="CP1094" s="12"/>
      <c r="CQ1094" s="12"/>
      <c r="CR1094" s="12"/>
      <c r="CS1094" s="12"/>
      <c r="CT1094" s="12"/>
      <c r="CU1094" s="12"/>
      <c r="CV1094" s="12"/>
      <c r="CW1094" s="12"/>
      <c r="CX1094" s="12"/>
      <c r="CY1094" s="12"/>
      <c r="CZ1094" s="12"/>
      <c r="DA1094" s="12"/>
      <c r="DB1094" s="12"/>
      <c r="DC1094" s="12"/>
      <c r="DD1094" s="12"/>
      <c r="DE1094" s="12"/>
      <c r="DF1094" s="12"/>
      <c r="DG1094" s="12"/>
      <c r="DH1094" s="12"/>
      <c r="DI1094" s="12"/>
      <c r="DJ1094" s="12"/>
      <c r="DK1094" s="12"/>
      <c r="DL1094" s="12"/>
      <c r="DM1094" s="12"/>
      <c r="DN1094" s="12"/>
      <c r="DO1094" s="12"/>
      <c r="DP1094" s="12"/>
      <c r="DQ1094" s="12"/>
      <c r="DR1094" s="12"/>
      <c r="DS1094" s="12"/>
      <c r="DT1094" s="12"/>
      <c r="DU1094" s="12"/>
      <c r="DV1094" s="12"/>
      <c r="DW1094" s="12"/>
      <c r="DX1094" s="12"/>
      <c r="DY1094" s="12"/>
      <c r="EE1094" s="33"/>
    </row>
    <row r="1095" spans="2:136" x14ac:dyDescent="0.3">
      <c r="B1095" s="2" t="str">
        <f>Product!$J$2</f>
        <v>Phase 3</v>
      </c>
      <c r="C1095" s="2" t="str">
        <f>Product!$J$3</f>
        <v>50' Wide</v>
      </c>
      <c r="D1095" s="203">
        <f t="shared" ref="D1095:D1097" si="2625">G1071</f>
        <v>-128564.49263634892</v>
      </c>
      <c r="E1095" s="128">
        <f>SUMIFS(INDEX(Product!$B$2:$U$97, MATCH(E1085, Product!$B$2:$B$97, 0), ), Product!$B$2:$U$2, $B1095, Product!$B$3:$U$3, $C1095)</f>
        <v>30</v>
      </c>
      <c r="F1095" s="203">
        <f t="shared" ref="F1095:F1097" si="2626">D1095/E1095</f>
        <v>-4285.4830878782977</v>
      </c>
      <c r="G1095" s="11">
        <f>SUM(H1095:DZ1095)</f>
        <v>-128564.49263634889</v>
      </c>
      <c r="I1095" s="12">
        <f t="shared" si="2614"/>
        <v>0</v>
      </c>
      <c r="J1095" s="12">
        <f t="shared" ref="J1095:BU1097" si="2627">J171*$F1095</f>
        <v>0</v>
      </c>
      <c r="K1095" s="12">
        <f t="shared" si="2627"/>
        <v>0</v>
      </c>
      <c r="L1095" s="12">
        <f t="shared" si="2627"/>
        <v>0</v>
      </c>
      <c r="M1095" s="12">
        <f t="shared" si="2627"/>
        <v>0</v>
      </c>
      <c r="N1095" s="12">
        <f t="shared" si="2627"/>
        <v>0</v>
      </c>
      <c r="O1095" s="12">
        <f t="shared" si="2627"/>
        <v>0</v>
      </c>
      <c r="P1095" s="12">
        <f t="shared" si="2627"/>
        <v>0</v>
      </c>
      <c r="Q1095" s="12">
        <f t="shared" si="2627"/>
        <v>0</v>
      </c>
      <c r="R1095" s="12">
        <f t="shared" si="2627"/>
        <v>0</v>
      </c>
      <c r="S1095" s="12">
        <f t="shared" si="2627"/>
        <v>0</v>
      </c>
      <c r="T1095" s="12">
        <f t="shared" si="2627"/>
        <v>0</v>
      </c>
      <c r="U1095" s="12">
        <f t="shared" si="2627"/>
        <v>0</v>
      </c>
      <c r="V1095" s="12">
        <f t="shared" si="2627"/>
        <v>0</v>
      </c>
      <c r="W1095" s="12">
        <f t="shared" si="2627"/>
        <v>0</v>
      </c>
      <c r="X1095" s="12">
        <f t="shared" si="2627"/>
        <v>0</v>
      </c>
      <c r="Y1095" s="12">
        <f t="shared" si="2627"/>
        <v>0</v>
      </c>
      <c r="Z1095" s="12">
        <f t="shared" si="2627"/>
        <v>0</v>
      </c>
      <c r="AA1095" s="12">
        <f t="shared" si="2627"/>
        <v>0</v>
      </c>
      <c r="AB1095" s="12">
        <f t="shared" si="2627"/>
        <v>0</v>
      </c>
      <c r="AC1095" s="12">
        <f t="shared" si="2627"/>
        <v>0</v>
      </c>
      <c r="AD1095" s="12">
        <f t="shared" si="2627"/>
        <v>0</v>
      </c>
      <c r="AE1095" s="12">
        <f t="shared" si="2627"/>
        <v>0</v>
      </c>
      <c r="AF1095" s="12">
        <f t="shared" si="2627"/>
        <v>0</v>
      </c>
      <c r="AG1095" s="12">
        <f t="shared" si="2627"/>
        <v>0</v>
      </c>
      <c r="AH1095" s="12">
        <f t="shared" si="2627"/>
        <v>0</v>
      </c>
      <c r="AI1095" s="12">
        <f t="shared" si="2627"/>
        <v>0</v>
      </c>
      <c r="AJ1095" s="12">
        <f t="shared" si="2627"/>
        <v>0</v>
      </c>
      <c r="AK1095" s="12">
        <f t="shared" si="2627"/>
        <v>0</v>
      </c>
      <c r="AL1095" s="12">
        <f t="shared" si="2627"/>
        <v>0</v>
      </c>
      <c r="AM1095" s="12">
        <f t="shared" si="2627"/>
        <v>0</v>
      </c>
      <c r="AN1095" s="12">
        <f t="shared" si="2627"/>
        <v>0</v>
      </c>
      <c r="AO1095" s="12">
        <f t="shared" si="2627"/>
        <v>0</v>
      </c>
      <c r="AP1095" s="12">
        <f t="shared" si="2627"/>
        <v>0</v>
      </c>
      <c r="AQ1095" s="12">
        <f t="shared" si="2627"/>
        <v>0</v>
      </c>
      <c r="AR1095" s="12">
        <f t="shared" si="2627"/>
        <v>0</v>
      </c>
      <c r="AS1095" s="12">
        <f t="shared" si="2627"/>
        <v>0</v>
      </c>
      <c r="AT1095" s="12">
        <f t="shared" si="2627"/>
        <v>0</v>
      </c>
      <c r="AU1095" s="12">
        <f t="shared" si="2627"/>
        <v>-10713.707719695743</v>
      </c>
      <c r="AV1095" s="12">
        <f t="shared" si="2627"/>
        <v>-10713.707719695743</v>
      </c>
      <c r="AW1095" s="12">
        <f t="shared" si="2627"/>
        <v>-10713.707719695743</v>
      </c>
      <c r="AX1095" s="12">
        <f t="shared" si="2627"/>
        <v>-10713.707719695743</v>
      </c>
      <c r="AY1095" s="12">
        <f t="shared" si="2627"/>
        <v>-10713.707719695743</v>
      </c>
      <c r="AZ1095" s="12">
        <f t="shared" si="2627"/>
        <v>-10713.707719695743</v>
      </c>
      <c r="BA1095" s="12">
        <f t="shared" si="2627"/>
        <v>-10713.707719695743</v>
      </c>
      <c r="BB1095" s="12">
        <f t="shared" si="2627"/>
        <v>-10713.707719695743</v>
      </c>
      <c r="BC1095" s="12">
        <f t="shared" si="2627"/>
        <v>-10713.707719695743</v>
      </c>
      <c r="BD1095" s="12">
        <f t="shared" si="2627"/>
        <v>-10713.707719695743</v>
      </c>
      <c r="BE1095" s="12">
        <f t="shared" si="2627"/>
        <v>-10713.707719695743</v>
      </c>
      <c r="BF1095" s="12">
        <f t="shared" si="2627"/>
        <v>-10713.707719695743</v>
      </c>
      <c r="BG1095" s="12">
        <f t="shared" si="2627"/>
        <v>0</v>
      </c>
      <c r="BH1095" s="12">
        <f t="shared" si="2627"/>
        <v>0</v>
      </c>
      <c r="BI1095" s="12">
        <f t="shared" si="2627"/>
        <v>0</v>
      </c>
      <c r="BJ1095" s="12">
        <f t="shared" si="2627"/>
        <v>0</v>
      </c>
      <c r="BK1095" s="12">
        <f t="shared" si="2627"/>
        <v>0</v>
      </c>
      <c r="BL1095" s="12">
        <f t="shared" si="2627"/>
        <v>0</v>
      </c>
      <c r="BM1095" s="12">
        <f t="shared" si="2627"/>
        <v>0</v>
      </c>
      <c r="BN1095" s="12">
        <f t="shared" si="2627"/>
        <v>0</v>
      </c>
      <c r="BO1095" s="12">
        <f t="shared" si="2627"/>
        <v>0</v>
      </c>
      <c r="BP1095" s="12">
        <f t="shared" si="2627"/>
        <v>0</v>
      </c>
      <c r="BQ1095" s="12">
        <f t="shared" si="2627"/>
        <v>0</v>
      </c>
      <c r="BR1095" s="12">
        <f t="shared" si="2627"/>
        <v>0</v>
      </c>
      <c r="BS1095" s="12">
        <f t="shared" si="2627"/>
        <v>0</v>
      </c>
      <c r="BT1095" s="12">
        <f t="shared" si="2627"/>
        <v>0</v>
      </c>
      <c r="BU1095" s="12">
        <f t="shared" si="2627"/>
        <v>0</v>
      </c>
      <c r="BV1095" s="12">
        <f t="shared" ref="BV1095:DY1097" si="2628">BV171*$F1095</f>
        <v>0</v>
      </c>
      <c r="BW1095" s="12">
        <f t="shared" si="2628"/>
        <v>0</v>
      </c>
      <c r="BX1095" s="12">
        <f t="shared" si="2628"/>
        <v>0</v>
      </c>
      <c r="BY1095" s="12">
        <f t="shared" si="2628"/>
        <v>0</v>
      </c>
      <c r="BZ1095" s="12">
        <f t="shared" si="2628"/>
        <v>0</v>
      </c>
      <c r="CA1095" s="12">
        <f t="shared" si="2628"/>
        <v>0</v>
      </c>
      <c r="CB1095" s="12">
        <f t="shared" si="2628"/>
        <v>0</v>
      </c>
      <c r="CC1095" s="12">
        <f t="shared" si="2628"/>
        <v>0</v>
      </c>
      <c r="CD1095" s="12">
        <f t="shared" si="2628"/>
        <v>0</v>
      </c>
      <c r="CE1095" s="12">
        <f t="shared" si="2628"/>
        <v>0</v>
      </c>
      <c r="CF1095" s="12">
        <f t="shared" si="2628"/>
        <v>0</v>
      </c>
      <c r="CG1095" s="12">
        <f t="shared" si="2628"/>
        <v>0</v>
      </c>
      <c r="CH1095" s="12">
        <f t="shared" si="2628"/>
        <v>0</v>
      </c>
      <c r="CI1095" s="12">
        <f t="shared" si="2628"/>
        <v>0</v>
      </c>
      <c r="CJ1095" s="12">
        <f t="shared" si="2628"/>
        <v>0</v>
      </c>
      <c r="CK1095" s="12">
        <f t="shared" si="2628"/>
        <v>0</v>
      </c>
      <c r="CL1095" s="12">
        <f t="shared" si="2628"/>
        <v>0</v>
      </c>
      <c r="CM1095" s="12">
        <f t="shared" si="2628"/>
        <v>0</v>
      </c>
      <c r="CN1095" s="12">
        <f t="shared" si="2628"/>
        <v>0</v>
      </c>
      <c r="CO1095" s="12">
        <f t="shared" si="2628"/>
        <v>0</v>
      </c>
      <c r="CP1095" s="12">
        <f t="shared" si="2628"/>
        <v>0</v>
      </c>
      <c r="CQ1095" s="12">
        <f t="shared" si="2628"/>
        <v>0</v>
      </c>
      <c r="CR1095" s="12">
        <f t="shared" si="2628"/>
        <v>0</v>
      </c>
      <c r="CS1095" s="12">
        <f t="shared" si="2628"/>
        <v>0</v>
      </c>
      <c r="CT1095" s="12">
        <f t="shared" si="2628"/>
        <v>0</v>
      </c>
      <c r="CU1095" s="12">
        <f t="shared" si="2628"/>
        <v>0</v>
      </c>
      <c r="CV1095" s="12">
        <f t="shared" si="2628"/>
        <v>0</v>
      </c>
      <c r="CW1095" s="12">
        <f t="shared" si="2628"/>
        <v>0</v>
      </c>
      <c r="CX1095" s="12">
        <f t="shared" si="2628"/>
        <v>0</v>
      </c>
      <c r="CY1095" s="12">
        <f t="shared" si="2628"/>
        <v>0</v>
      </c>
      <c r="CZ1095" s="12">
        <f t="shared" si="2628"/>
        <v>0</v>
      </c>
      <c r="DA1095" s="12">
        <f t="shared" si="2628"/>
        <v>0</v>
      </c>
      <c r="DB1095" s="12">
        <f t="shared" si="2628"/>
        <v>0</v>
      </c>
      <c r="DC1095" s="12">
        <f t="shared" si="2628"/>
        <v>0</v>
      </c>
      <c r="DD1095" s="12">
        <f t="shared" si="2628"/>
        <v>0</v>
      </c>
      <c r="DE1095" s="12">
        <f t="shared" si="2628"/>
        <v>0</v>
      </c>
      <c r="DF1095" s="12">
        <f t="shared" si="2628"/>
        <v>0</v>
      </c>
      <c r="DG1095" s="12">
        <f t="shared" si="2628"/>
        <v>0</v>
      </c>
      <c r="DH1095" s="12">
        <f t="shared" si="2628"/>
        <v>0</v>
      </c>
      <c r="DI1095" s="12">
        <f t="shared" si="2628"/>
        <v>0</v>
      </c>
      <c r="DJ1095" s="12">
        <f t="shared" si="2628"/>
        <v>0</v>
      </c>
      <c r="DK1095" s="12">
        <f t="shared" si="2628"/>
        <v>0</v>
      </c>
      <c r="DL1095" s="12">
        <f t="shared" si="2628"/>
        <v>0</v>
      </c>
      <c r="DM1095" s="12">
        <f t="shared" si="2628"/>
        <v>0</v>
      </c>
      <c r="DN1095" s="12">
        <f t="shared" si="2628"/>
        <v>0</v>
      </c>
      <c r="DO1095" s="12">
        <f t="shared" si="2628"/>
        <v>0</v>
      </c>
      <c r="DP1095" s="12">
        <f t="shared" si="2628"/>
        <v>0</v>
      </c>
      <c r="DQ1095" s="12">
        <f t="shared" si="2628"/>
        <v>0</v>
      </c>
      <c r="DR1095" s="12">
        <f t="shared" si="2628"/>
        <v>0</v>
      </c>
      <c r="DS1095" s="12">
        <f t="shared" si="2628"/>
        <v>0</v>
      </c>
      <c r="DT1095" s="12">
        <f t="shared" si="2628"/>
        <v>0</v>
      </c>
      <c r="DU1095" s="12">
        <f t="shared" si="2628"/>
        <v>0</v>
      </c>
      <c r="DV1095" s="12">
        <f t="shared" si="2628"/>
        <v>0</v>
      </c>
      <c r="DW1095" s="12">
        <f t="shared" si="2628"/>
        <v>0</v>
      </c>
      <c r="DX1095" s="12">
        <f t="shared" si="2628"/>
        <v>0</v>
      </c>
      <c r="DY1095" s="12">
        <f t="shared" si="2628"/>
        <v>0</v>
      </c>
      <c r="EB1095" s="116">
        <f t="shared" si="2615"/>
        <v>1094</v>
      </c>
      <c r="EC1095" s="2" t="str">
        <f t="shared" ref="EC1095:EC1097" si="2629">B1095</f>
        <v>Phase 3</v>
      </c>
      <c r="ED1095" s="2" t="str">
        <f t="shared" ref="ED1095:ED1097" si="2630">C1095</f>
        <v>50' Wide</v>
      </c>
      <c r="EE1095" s="33" t="str">
        <f>EE1107</f>
        <v>GAAP</v>
      </c>
      <c r="EF1095" s="2" t="str">
        <f>EF1107</f>
        <v>Amenity</v>
      </c>
    </row>
    <row r="1096" spans="2:136" x14ac:dyDescent="0.3">
      <c r="B1096" s="2" t="str">
        <f>Product!$K$2</f>
        <v>Phase 3</v>
      </c>
      <c r="C1096" s="2" t="str">
        <f>Product!$K$3</f>
        <v>60' Wide</v>
      </c>
      <c r="D1096" s="203">
        <f t="shared" si="2625"/>
        <v>-152451.85305065548</v>
      </c>
      <c r="E1096" s="128">
        <f>SUMIFS(INDEX(Product!$B$2:$U$97, MATCH(E1085, Product!$B$2:$B$97, 0), ), Product!$B$2:$U$2, $B1096, Product!$B$3:$U$3, $C1096)</f>
        <v>30</v>
      </c>
      <c r="F1096" s="203">
        <f t="shared" si="2626"/>
        <v>-5081.7284350218497</v>
      </c>
      <c r="G1096" s="11">
        <f>SUM(H1096:DZ1096)</f>
        <v>-152451.85305065548</v>
      </c>
      <c r="I1096" s="12">
        <f t="shared" si="2614"/>
        <v>0</v>
      </c>
      <c r="J1096" s="12">
        <f t="shared" si="2627"/>
        <v>0</v>
      </c>
      <c r="K1096" s="12">
        <f t="shared" si="2627"/>
        <v>0</v>
      </c>
      <c r="L1096" s="12">
        <f t="shared" si="2627"/>
        <v>0</v>
      </c>
      <c r="M1096" s="12">
        <f t="shared" si="2627"/>
        <v>0</v>
      </c>
      <c r="N1096" s="12">
        <f t="shared" si="2627"/>
        <v>0</v>
      </c>
      <c r="O1096" s="12">
        <f t="shared" si="2627"/>
        <v>0</v>
      </c>
      <c r="P1096" s="12">
        <f t="shared" si="2627"/>
        <v>0</v>
      </c>
      <c r="Q1096" s="12">
        <f t="shared" si="2627"/>
        <v>0</v>
      </c>
      <c r="R1096" s="12">
        <f t="shared" si="2627"/>
        <v>0</v>
      </c>
      <c r="S1096" s="12">
        <f t="shared" si="2627"/>
        <v>0</v>
      </c>
      <c r="T1096" s="12">
        <f t="shared" si="2627"/>
        <v>0</v>
      </c>
      <c r="U1096" s="12">
        <f t="shared" si="2627"/>
        <v>0</v>
      </c>
      <c r="V1096" s="12">
        <f t="shared" si="2627"/>
        <v>0</v>
      </c>
      <c r="W1096" s="12">
        <f t="shared" si="2627"/>
        <v>0</v>
      </c>
      <c r="X1096" s="12">
        <f t="shared" si="2627"/>
        <v>0</v>
      </c>
      <c r="Y1096" s="12">
        <f t="shared" si="2627"/>
        <v>0</v>
      </c>
      <c r="Z1096" s="12">
        <f t="shared" si="2627"/>
        <v>0</v>
      </c>
      <c r="AA1096" s="12">
        <f t="shared" si="2627"/>
        <v>0</v>
      </c>
      <c r="AB1096" s="12">
        <f t="shared" si="2627"/>
        <v>0</v>
      </c>
      <c r="AC1096" s="12">
        <f t="shared" si="2627"/>
        <v>0</v>
      </c>
      <c r="AD1096" s="12">
        <f t="shared" si="2627"/>
        <v>0</v>
      </c>
      <c r="AE1096" s="12">
        <f t="shared" si="2627"/>
        <v>0</v>
      </c>
      <c r="AF1096" s="12">
        <f t="shared" si="2627"/>
        <v>0</v>
      </c>
      <c r="AG1096" s="12">
        <f t="shared" si="2627"/>
        <v>0</v>
      </c>
      <c r="AH1096" s="12">
        <f t="shared" si="2627"/>
        <v>0</v>
      </c>
      <c r="AI1096" s="12">
        <f t="shared" si="2627"/>
        <v>0</v>
      </c>
      <c r="AJ1096" s="12">
        <f t="shared" si="2627"/>
        <v>0</v>
      </c>
      <c r="AK1096" s="12">
        <f t="shared" si="2627"/>
        <v>0</v>
      </c>
      <c r="AL1096" s="12">
        <f t="shared" si="2627"/>
        <v>0</v>
      </c>
      <c r="AM1096" s="12">
        <f t="shared" si="2627"/>
        <v>0</v>
      </c>
      <c r="AN1096" s="12">
        <f t="shared" si="2627"/>
        <v>0</v>
      </c>
      <c r="AO1096" s="12">
        <f t="shared" si="2627"/>
        <v>0</v>
      </c>
      <c r="AP1096" s="12">
        <f t="shared" si="2627"/>
        <v>0</v>
      </c>
      <c r="AQ1096" s="12">
        <f t="shared" si="2627"/>
        <v>0</v>
      </c>
      <c r="AR1096" s="12">
        <f t="shared" si="2627"/>
        <v>0</v>
      </c>
      <c r="AS1096" s="12">
        <f t="shared" si="2627"/>
        <v>0</v>
      </c>
      <c r="AT1096" s="12">
        <f t="shared" si="2627"/>
        <v>0</v>
      </c>
      <c r="AU1096" s="12">
        <f t="shared" si="2627"/>
        <v>-12704.321087554625</v>
      </c>
      <c r="AV1096" s="12">
        <f t="shared" si="2627"/>
        <v>-12704.321087554625</v>
      </c>
      <c r="AW1096" s="12">
        <f t="shared" si="2627"/>
        <v>-12704.321087554625</v>
      </c>
      <c r="AX1096" s="12">
        <f t="shared" si="2627"/>
        <v>-12704.321087554625</v>
      </c>
      <c r="AY1096" s="12">
        <f t="shared" si="2627"/>
        <v>-12704.321087554625</v>
      </c>
      <c r="AZ1096" s="12">
        <f t="shared" si="2627"/>
        <v>-12704.321087554625</v>
      </c>
      <c r="BA1096" s="12">
        <f t="shared" si="2627"/>
        <v>-12704.321087554625</v>
      </c>
      <c r="BB1096" s="12">
        <f t="shared" si="2627"/>
        <v>-12704.321087554625</v>
      </c>
      <c r="BC1096" s="12">
        <f t="shared" si="2627"/>
        <v>-12704.321087554625</v>
      </c>
      <c r="BD1096" s="12">
        <f t="shared" si="2627"/>
        <v>-12704.321087554625</v>
      </c>
      <c r="BE1096" s="12">
        <f t="shared" si="2627"/>
        <v>-12704.321087554625</v>
      </c>
      <c r="BF1096" s="12">
        <f t="shared" si="2627"/>
        <v>-12704.321087554625</v>
      </c>
      <c r="BG1096" s="12">
        <f t="shared" si="2627"/>
        <v>0</v>
      </c>
      <c r="BH1096" s="12">
        <f t="shared" si="2627"/>
        <v>0</v>
      </c>
      <c r="BI1096" s="12">
        <f t="shared" si="2627"/>
        <v>0</v>
      </c>
      <c r="BJ1096" s="12">
        <f t="shared" si="2627"/>
        <v>0</v>
      </c>
      <c r="BK1096" s="12">
        <f t="shared" si="2627"/>
        <v>0</v>
      </c>
      <c r="BL1096" s="12">
        <f t="shared" si="2627"/>
        <v>0</v>
      </c>
      <c r="BM1096" s="12">
        <f t="shared" si="2627"/>
        <v>0</v>
      </c>
      <c r="BN1096" s="12">
        <f t="shared" si="2627"/>
        <v>0</v>
      </c>
      <c r="BO1096" s="12">
        <f t="shared" si="2627"/>
        <v>0</v>
      </c>
      <c r="BP1096" s="12">
        <f t="shared" si="2627"/>
        <v>0</v>
      </c>
      <c r="BQ1096" s="12">
        <f t="shared" si="2627"/>
        <v>0</v>
      </c>
      <c r="BR1096" s="12">
        <f t="shared" si="2627"/>
        <v>0</v>
      </c>
      <c r="BS1096" s="12">
        <f t="shared" si="2627"/>
        <v>0</v>
      </c>
      <c r="BT1096" s="12">
        <f t="shared" si="2627"/>
        <v>0</v>
      </c>
      <c r="BU1096" s="12">
        <f t="shared" si="2627"/>
        <v>0</v>
      </c>
      <c r="BV1096" s="12">
        <f t="shared" si="2628"/>
        <v>0</v>
      </c>
      <c r="BW1096" s="12">
        <f t="shared" si="2628"/>
        <v>0</v>
      </c>
      <c r="BX1096" s="12">
        <f t="shared" si="2628"/>
        <v>0</v>
      </c>
      <c r="BY1096" s="12">
        <f t="shared" si="2628"/>
        <v>0</v>
      </c>
      <c r="BZ1096" s="12">
        <f t="shared" si="2628"/>
        <v>0</v>
      </c>
      <c r="CA1096" s="12">
        <f t="shared" si="2628"/>
        <v>0</v>
      </c>
      <c r="CB1096" s="12">
        <f t="shared" si="2628"/>
        <v>0</v>
      </c>
      <c r="CC1096" s="12">
        <f t="shared" si="2628"/>
        <v>0</v>
      </c>
      <c r="CD1096" s="12">
        <f t="shared" si="2628"/>
        <v>0</v>
      </c>
      <c r="CE1096" s="12">
        <f t="shared" si="2628"/>
        <v>0</v>
      </c>
      <c r="CF1096" s="12">
        <f t="shared" si="2628"/>
        <v>0</v>
      </c>
      <c r="CG1096" s="12">
        <f t="shared" si="2628"/>
        <v>0</v>
      </c>
      <c r="CH1096" s="12">
        <f t="shared" si="2628"/>
        <v>0</v>
      </c>
      <c r="CI1096" s="12">
        <f t="shared" si="2628"/>
        <v>0</v>
      </c>
      <c r="CJ1096" s="12">
        <f t="shared" si="2628"/>
        <v>0</v>
      </c>
      <c r="CK1096" s="12">
        <f t="shared" si="2628"/>
        <v>0</v>
      </c>
      <c r="CL1096" s="12">
        <f t="shared" si="2628"/>
        <v>0</v>
      </c>
      <c r="CM1096" s="12">
        <f t="shared" si="2628"/>
        <v>0</v>
      </c>
      <c r="CN1096" s="12">
        <f t="shared" si="2628"/>
        <v>0</v>
      </c>
      <c r="CO1096" s="12">
        <f t="shared" si="2628"/>
        <v>0</v>
      </c>
      <c r="CP1096" s="12">
        <f t="shared" si="2628"/>
        <v>0</v>
      </c>
      <c r="CQ1096" s="12">
        <f t="shared" si="2628"/>
        <v>0</v>
      </c>
      <c r="CR1096" s="12">
        <f t="shared" si="2628"/>
        <v>0</v>
      </c>
      <c r="CS1096" s="12">
        <f t="shared" si="2628"/>
        <v>0</v>
      </c>
      <c r="CT1096" s="12">
        <f t="shared" si="2628"/>
        <v>0</v>
      </c>
      <c r="CU1096" s="12">
        <f t="shared" si="2628"/>
        <v>0</v>
      </c>
      <c r="CV1096" s="12">
        <f t="shared" si="2628"/>
        <v>0</v>
      </c>
      <c r="CW1096" s="12">
        <f t="shared" si="2628"/>
        <v>0</v>
      </c>
      <c r="CX1096" s="12">
        <f t="shared" si="2628"/>
        <v>0</v>
      </c>
      <c r="CY1096" s="12">
        <f t="shared" si="2628"/>
        <v>0</v>
      </c>
      <c r="CZ1096" s="12">
        <f t="shared" si="2628"/>
        <v>0</v>
      </c>
      <c r="DA1096" s="12">
        <f t="shared" si="2628"/>
        <v>0</v>
      </c>
      <c r="DB1096" s="12">
        <f t="shared" si="2628"/>
        <v>0</v>
      </c>
      <c r="DC1096" s="12">
        <f t="shared" si="2628"/>
        <v>0</v>
      </c>
      <c r="DD1096" s="12">
        <f t="shared" si="2628"/>
        <v>0</v>
      </c>
      <c r="DE1096" s="12">
        <f t="shared" si="2628"/>
        <v>0</v>
      </c>
      <c r="DF1096" s="12">
        <f t="shared" si="2628"/>
        <v>0</v>
      </c>
      <c r="DG1096" s="12">
        <f t="shared" si="2628"/>
        <v>0</v>
      </c>
      <c r="DH1096" s="12">
        <f t="shared" si="2628"/>
        <v>0</v>
      </c>
      <c r="DI1096" s="12">
        <f t="shared" si="2628"/>
        <v>0</v>
      </c>
      <c r="DJ1096" s="12">
        <f t="shared" si="2628"/>
        <v>0</v>
      </c>
      <c r="DK1096" s="12">
        <f t="shared" si="2628"/>
        <v>0</v>
      </c>
      <c r="DL1096" s="12">
        <f t="shared" si="2628"/>
        <v>0</v>
      </c>
      <c r="DM1096" s="12">
        <f t="shared" si="2628"/>
        <v>0</v>
      </c>
      <c r="DN1096" s="12">
        <f t="shared" si="2628"/>
        <v>0</v>
      </c>
      <c r="DO1096" s="12">
        <f t="shared" si="2628"/>
        <v>0</v>
      </c>
      <c r="DP1096" s="12">
        <f t="shared" si="2628"/>
        <v>0</v>
      </c>
      <c r="DQ1096" s="12">
        <f t="shared" si="2628"/>
        <v>0</v>
      </c>
      <c r="DR1096" s="12">
        <f t="shared" si="2628"/>
        <v>0</v>
      </c>
      <c r="DS1096" s="12">
        <f t="shared" si="2628"/>
        <v>0</v>
      </c>
      <c r="DT1096" s="12">
        <f t="shared" si="2628"/>
        <v>0</v>
      </c>
      <c r="DU1096" s="12">
        <f t="shared" si="2628"/>
        <v>0</v>
      </c>
      <c r="DV1096" s="12">
        <f t="shared" si="2628"/>
        <v>0</v>
      </c>
      <c r="DW1096" s="12">
        <f t="shared" si="2628"/>
        <v>0</v>
      </c>
      <c r="DX1096" s="12">
        <f t="shared" si="2628"/>
        <v>0</v>
      </c>
      <c r="DY1096" s="12">
        <f t="shared" si="2628"/>
        <v>0</v>
      </c>
      <c r="EB1096" s="116">
        <f t="shared" si="2615"/>
        <v>1095</v>
      </c>
      <c r="EC1096" s="2" t="str">
        <f t="shared" si="2629"/>
        <v>Phase 3</v>
      </c>
      <c r="ED1096" s="2" t="str">
        <f t="shared" si="2630"/>
        <v>60' Wide</v>
      </c>
      <c r="EE1096" s="33" t="str">
        <f>EE1107</f>
        <v>GAAP</v>
      </c>
      <c r="EF1096" s="2" t="str">
        <f>EF1107</f>
        <v>Amenity</v>
      </c>
    </row>
    <row r="1097" spans="2:136" x14ac:dyDescent="0.3">
      <c r="B1097" s="2" t="str">
        <f>Product!$L$2</f>
        <v>Phase 3</v>
      </c>
      <c r="C1097" s="2" t="str">
        <f>Product!$L$3</f>
        <v>75' Wide</v>
      </c>
      <c r="D1097" s="203">
        <f t="shared" si="2625"/>
        <v>-118983.65431299564</v>
      </c>
      <c r="E1097" s="128">
        <f>SUMIFS(INDEX(Product!$B$2:$U$97, MATCH(E1085, Product!$B$2:$B$97, 0), ), Product!$B$2:$U$2, $B1097, Product!$B$3:$U$3, $C1097)</f>
        <v>20</v>
      </c>
      <c r="F1097" s="203">
        <f t="shared" si="2626"/>
        <v>-5949.182715649782</v>
      </c>
      <c r="G1097" s="11">
        <f>SUM(H1097:DZ1097)</f>
        <v>-118983.65431299563</v>
      </c>
      <c r="I1097" s="12">
        <f t="shared" si="2614"/>
        <v>0</v>
      </c>
      <c r="J1097" s="12">
        <f t="shared" si="2627"/>
        <v>0</v>
      </c>
      <c r="K1097" s="12">
        <f t="shared" si="2627"/>
        <v>0</v>
      </c>
      <c r="L1097" s="12">
        <f t="shared" si="2627"/>
        <v>0</v>
      </c>
      <c r="M1097" s="12">
        <f t="shared" si="2627"/>
        <v>0</v>
      </c>
      <c r="N1097" s="12">
        <f t="shared" si="2627"/>
        <v>0</v>
      </c>
      <c r="O1097" s="12">
        <f t="shared" si="2627"/>
        <v>0</v>
      </c>
      <c r="P1097" s="12">
        <f t="shared" si="2627"/>
        <v>0</v>
      </c>
      <c r="Q1097" s="12">
        <f t="shared" si="2627"/>
        <v>0</v>
      </c>
      <c r="R1097" s="12">
        <f t="shared" si="2627"/>
        <v>0</v>
      </c>
      <c r="S1097" s="12">
        <f t="shared" si="2627"/>
        <v>0</v>
      </c>
      <c r="T1097" s="12">
        <f t="shared" si="2627"/>
        <v>0</v>
      </c>
      <c r="U1097" s="12">
        <f t="shared" si="2627"/>
        <v>0</v>
      </c>
      <c r="V1097" s="12">
        <f t="shared" si="2627"/>
        <v>0</v>
      </c>
      <c r="W1097" s="12">
        <f t="shared" si="2627"/>
        <v>0</v>
      </c>
      <c r="X1097" s="12">
        <f t="shared" si="2627"/>
        <v>0</v>
      </c>
      <c r="Y1097" s="12">
        <f t="shared" si="2627"/>
        <v>0</v>
      </c>
      <c r="Z1097" s="12">
        <f t="shared" si="2627"/>
        <v>0</v>
      </c>
      <c r="AA1097" s="12">
        <f t="shared" si="2627"/>
        <v>0</v>
      </c>
      <c r="AB1097" s="12">
        <f t="shared" si="2627"/>
        <v>0</v>
      </c>
      <c r="AC1097" s="12">
        <f t="shared" si="2627"/>
        <v>0</v>
      </c>
      <c r="AD1097" s="12">
        <f t="shared" si="2627"/>
        <v>0</v>
      </c>
      <c r="AE1097" s="12">
        <f t="shared" si="2627"/>
        <v>0</v>
      </c>
      <c r="AF1097" s="12">
        <f t="shared" si="2627"/>
        <v>0</v>
      </c>
      <c r="AG1097" s="12">
        <f t="shared" si="2627"/>
        <v>0</v>
      </c>
      <c r="AH1097" s="12">
        <f t="shared" si="2627"/>
        <v>0</v>
      </c>
      <c r="AI1097" s="12">
        <f t="shared" si="2627"/>
        <v>0</v>
      </c>
      <c r="AJ1097" s="12">
        <f t="shared" si="2627"/>
        <v>0</v>
      </c>
      <c r="AK1097" s="12">
        <f t="shared" si="2627"/>
        <v>0</v>
      </c>
      <c r="AL1097" s="12">
        <f t="shared" si="2627"/>
        <v>0</v>
      </c>
      <c r="AM1097" s="12">
        <f t="shared" si="2627"/>
        <v>0</v>
      </c>
      <c r="AN1097" s="12">
        <f t="shared" si="2627"/>
        <v>0</v>
      </c>
      <c r="AO1097" s="12">
        <f t="shared" si="2627"/>
        <v>0</v>
      </c>
      <c r="AP1097" s="12">
        <f t="shared" si="2627"/>
        <v>0</v>
      </c>
      <c r="AQ1097" s="12">
        <f t="shared" si="2627"/>
        <v>0</v>
      </c>
      <c r="AR1097" s="12">
        <f t="shared" si="2627"/>
        <v>0</v>
      </c>
      <c r="AS1097" s="12">
        <f t="shared" si="2627"/>
        <v>0</v>
      </c>
      <c r="AT1097" s="12">
        <f t="shared" si="2627"/>
        <v>0</v>
      </c>
      <c r="AU1097" s="12">
        <f t="shared" si="2627"/>
        <v>-9915.3045260829713</v>
      </c>
      <c r="AV1097" s="12">
        <f t="shared" si="2627"/>
        <v>-9915.3045260829713</v>
      </c>
      <c r="AW1097" s="12">
        <f t="shared" si="2627"/>
        <v>-9915.3045260829713</v>
      </c>
      <c r="AX1097" s="12">
        <f t="shared" si="2627"/>
        <v>-9915.3045260829713</v>
      </c>
      <c r="AY1097" s="12">
        <f t="shared" si="2627"/>
        <v>-9915.3045260829713</v>
      </c>
      <c r="AZ1097" s="12">
        <f t="shared" si="2627"/>
        <v>-9915.3045260829713</v>
      </c>
      <c r="BA1097" s="12">
        <f t="shared" si="2627"/>
        <v>-9915.3045260829713</v>
      </c>
      <c r="BB1097" s="12">
        <f t="shared" si="2627"/>
        <v>-9915.3045260829713</v>
      </c>
      <c r="BC1097" s="12">
        <f t="shared" si="2627"/>
        <v>-9915.3045260829713</v>
      </c>
      <c r="BD1097" s="12">
        <f t="shared" si="2627"/>
        <v>-9915.3045260829713</v>
      </c>
      <c r="BE1097" s="12">
        <f t="shared" si="2627"/>
        <v>-9915.3045260829713</v>
      </c>
      <c r="BF1097" s="12">
        <f t="shared" si="2627"/>
        <v>-9915.3045260829713</v>
      </c>
      <c r="BG1097" s="12">
        <f t="shared" si="2627"/>
        <v>0</v>
      </c>
      <c r="BH1097" s="12">
        <f t="shared" si="2627"/>
        <v>0</v>
      </c>
      <c r="BI1097" s="12">
        <f t="shared" si="2627"/>
        <v>0</v>
      </c>
      <c r="BJ1097" s="12">
        <f t="shared" si="2627"/>
        <v>0</v>
      </c>
      <c r="BK1097" s="12">
        <f t="shared" si="2627"/>
        <v>0</v>
      </c>
      <c r="BL1097" s="12">
        <f t="shared" si="2627"/>
        <v>0</v>
      </c>
      <c r="BM1097" s="12">
        <f t="shared" si="2627"/>
        <v>0</v>
      </c>
      <c r="BN1097" s="12">
        <f t="shared" si="2627"/>
        <v>0</v>
      </c>
      <c r="BO1097" s="12">
        <f t="shared" si="2627"/>
        <v>0</v>
      </c>
      <c r="BP1097" s="12">
        <f t="shared" si="2627"/>
        <v>0</v>
      </c>
      <c r="BQ1097" s="12">
        <f t="shared" si="2627"/>
        <v>0</v>
      </c>
      <c r="BR1097" s="12">
        <f t="shared" si="2627"/>
        <v>0</v>
      </c>
      <c r="BS1097" s="12">
        <f t="shared" si="2627"/>
        <v>0</v>
      </c>
      <c r="BT1097" s="12">
        <f t="shared" si="2627"/>
        <v>0</v>
      </c>
      <c r="BU1097" s="12">
        <f t="shared" si="2627"/>
        <v>0</v>
      </c>
      <c r="BV1097" s="12">
        <f t="shared" si="2628"/>
        <v>0</v>
      </c>
      <c r="BW1097" s="12">
        <f t="shared" si="2628"/>
        <v>0</v>
      </c>
      <c r="BX1097" s="12">
        <f t="shared" si="2628"/>
        <v>0</v>
      </c>
      <c r="BY1097" s="12">
        <f t="shared" si="2628"/>
        <v>0</v>
      </c>
      <c r="BZ1097" s="12">
        <f t="shared" si="2628"/>
        <v>0</v>
      </c>
      <c r="CA1097" s="12">
        <f t="shared" si="2628"/>
        <v>0</v>
      </c>
      <c r="CB1097" s="12">
        <f t="shared" si="2628"/>
        <v>0</v>
      </c>
      <c r="CC1097" s="12">
        <f t="shared" si="2628"/>
        <v>0</v>
      </c>
      <c r="CD1097" s="12">
        <f t="shared" si="2628"/>
        <v>0</v>
      </c>
      <c r="CE1097" s="12">
        <f t="shared" si="2628"/>
        <v>0</v>
      </c>
      <c r="CF1097" s="12">
        <f t="shared" si="2628"/>
        <v>0</v>
      </c>
      <c r="CG1097" s="12">
        <f t="shared" si="2628"/>
        <v>0</v>
      </c>
      <c r="CH1097" s="12">
        <f t="shared" si="2628"/>
        <v>0</v>
      </c>
      <c r="CI1097" s="12">
        <f t="shared" si="2628"/>
        <v>0</v>
      </c>
      <c r="CJ1097" s="12">
        <f t="shared" si="2628"/>
        <v>0</v>
      </c>
      <c r="CK1097" s="12">
        <f t="shared" si="2628"/>
        <v>0</v>
      </c>
      <c r="CL1097" s="12">
        <f t="shared" si="2628"/>
        <v>0</v>
      </c>
      <c r="CM1097" s="12">
        <f t="shared" si="2628"/>
        <v>0</v>
      </c>
      <c r="CN1097" s="12">
        <f t="shared" si="2628"/>
        <v>0</v>
      </c>
      <c r="CO1097" s="12">
        <f t="shared" si="2628"/>
        <v>0</v>
      </c>
      <c r="CP1097" s="12">
        <f t="shared" si="2628"/>
        <v>0</v>
      </c>
      <c r="CQ1097" s="12">
        <f t="shared" si="2628"/>
        <v>0</v>
      </c>
      <c r="CR1097" s="12">
        <f t="shared" si="2628"/>
        <v>0</v>
      </c>
      <c r="CS1097" s="12">
        <f t="shared" si="2628"/>
        <v>0</v>
      </c>
      <c r="CT1097" s="12">
        <f t="shared" si="2628"/>
        <v>0</v>
      </c>
      <c r="CU1097" s="12">
        <f t="shared" si="2628"/>
        <v>0</v>
      </c>
      <c r="CV1097" s="12">
        <f t="shared" si="2628"/>
        <v>0</v>
      </c>
      <c r="CW1097" s="12">
        <f t="shared" si="2628"/>
        <v>0</v>
      </c>
      <c r="CX1097" s="12">
        <f t="shared" si="2628"/>
        <v>0</v>
      </c>
      <c r="CY1097" s="12">
        <f t="shared" si="2628"/>
        <v>0</v>
      </c>
      <c r="CZ1097" s="12">
        <f t="shared" si="2628"/>
        <v>0</v>
      </c>
      <c r="DA1097" s="12">
        <f t="shared" si="2628"/>
        <v>0</v>
      </c>
      <c r="DB1097" s="12">
        <f t="shared" si="2628"/>
        <v>0</v>
      </c>
      <c r="DC1097" s="12">
        <f t="shared" si="2628"/>
        <v>0</v>
      </c>
      <c r="DD1097" s="12">
        <f t="shared" si="2628"/>
        <v>0</v>
      </c>
      <c r="DE1097" s="12">
        <f t="shared" si="2628"/>
        <v>0</v>
      </c>
      <c r="DF1097" s="12">
        <f t="shared" si="2628"/>
        <v>0</v>
      </c>
      <c r="DG1097" s="12">
        <f t="shared" si="2628"/>
        <v>0</v>
      </c>
      <c r="DH1097" s="12">
        <f t="shared" si="2628"/>
        <v>0</v>
      </c>
      <c r="DI1097" s="12">
        <f t="shared" si="2628"/>
        <v>0</v>
      </c>
      <c r="DJ1097" s="12">
        <f t="shared" si="2628"/>
        <v>0</v>
      </c>
      <c r="DK1097" s="12">
        <f t="shared" si="2628"/>
        <v>0</v>
      </c>
      <c r="DL1097" s="12">
        <f t="shared" si="2628"/>
        <v>0</v>
      </c>
      <c r="DM1097" s="12">
        <f t="shared" si="2628"/>
        <v>0</v>
      </c>
      <c r="DN1097" s="12">
        <f t="shared" si="2628"/>
        <v>0</v>
      </c>
      <c r="DO1097" s="12">
        <f t="shared" si="2628"/>
        <v>0</v>
      </c>
      <c r="DP1097" s="12">
        <f t="shared" si="2628"/>
        <v>0</v>
      </c>
      <c r="DQ1097" s="12">
        <f t="shared" si="2628"/>
        <v>0</v>
      </c>
      <c r="DR1097" s="12">
        <f t="shared" si="2628"/>
        <v>0</v>
      </c>
      <c r="DS1097" s="12">
        <f t="shared" si="2628"/>
        <v>0</v>
      </c>
      <c r="DT1097" s="12">
        <f t="shared" si="2628"/>
        <v>0</v>
      </c>
      <c r="DU1097" s="12">
        <f t="shared" si="2628"/>
        <v>0</v>
      </c>
      <c r="DV1097" s="12">
        <f t="shared" si="2628"/>
        <v>0</v>
      </c>
      <c r="DW1097" s="12">
        <f t="shared" si="2628"/>
        <v>0</v>
      </c>
      <c r="DX1097" s="12">
        <f t="shared" si="2628"/>
        <v>0</v>
      </c>
      <c r="DY1097" s="12">
        <f t="shared" si="2628"/>
        <v>0</v>
      </c>
      <c r="EB1097" s="116">
        <f t="shared" si="2615"/>
        <v>1096</v>
      </c>
      <c r="EC1097" s="2" t="str">
        <f t="shared" si="2629"/>
        <v>Phase 3</v>
      </c>
      <c r="ED1097" s="2" t="str">
        <f t="shared" si="2630"/>
        <v>75' Wide</v>
      </c>
      <c r="EE1097" s="33" t="str">
        <f>EE1107</f>
        <v>GAAP</v>
      </c>
      <c r="EF1097" s="2" t="str">
        <f>EF1107</f>
        <v>Amenity</v>
      </c>
    </row>
    <row r="1098" spans="2:136" x14ac:dyDescent="0.3">
      <c r="D1098" s="203"/>
      <c r="E1098" s="128"/>
      <c r="F1098" s="203"/>
      <c r="G1098" s="13"/>
      <c r="I1098" s="12"/>
      <c r="J1098" s="12"/>
      <c r="K1098" s="12"/>
      <c r="L1098" s="12"/>
      <c r="M1098" s="12"/>
      <c r="N1098" s="12"/>
      <c r="O1098" s="12"/>
      <c r="P1098" s="12"/>
      <c r="Q1098" s="12"/>
      <c r="R1098" s="12"/>
      <c r="S1098" s="12"/>
      <c r="T1098" s="12"/>
      <c r="U1098" s="12"/>
      <c r="V1098" s="12"/>
      <c r="W1098" s="12"/>
      <c r="X1098" s="12"/>
      <c r="Y1098" s="12"/>
      <c r="Z1098" s="12"/>
      <c r="AA1098" s="12"/>
      <c r="AB1098" s="12"/>
      <c r="AC1098" s="12"/>
      <c r="AD1098" s="12"/>
      <c r="AE1098" s="12"/>
      <c r="AF1098" s="12"/>
      <c r="AG1098" s="12"/>
      <c r="AH1098" s="12"/>
      <c r="AI1098" s="12"/>
      <c r="AJ1098" s="12"/>
      <c r="AK1098" s="12"/>
      <c r="AL1098" s="12"/>
      <c r="AM1098" s="12"/>
      <c r="AN1098" s="12"/>
      <c r="AO1098" s="12"/>
      <c r="AP1098" s="12"/>
      <c r="AQ1098" s="12"/>
      <c r="AR1098" s="12"/>
      <c r="AS1098" s="12"/>
      <c r="AT1098" s="12"/>
      <c r="AU1098" s="12"/>
      <c r="AV1098" s="12"/>
      <c r="AW1098" s="12"/>
      <c r="AX1098" s="12"/>
      <c r="AY1098" s="12"/>
      <c r="AZ1098" s="12"/>
      <c r="BA1098" s="12"/>
      <c r="BB1098" s="12"/>
      <c r="BC1098" s="12"/>
      <c r="BD1098" s="12"/>
      <c r="BE1098" s="12"/>
      <c r="BF1098" s="12"/>
      <c r="BG1098" s="12"/>
      <c r="BH1098" s="12"/>
      <c r="BI1098" s="12"/>
      <c r="BJ1098" s="12"/>
      <c r="BK1098" s="12"/>
      <c r="BL1098" s="12"/>
      <c r="BM1098" s="12"/>
      <c r="BN1098" s="12"/>
      <c r="BO1098" s="12"/>
      <c r="BP1098" s="12"/>
      <c r="BQ1098" s="12"/>
      <c r="BR1098" s="12"/>
      <c r="BS1098" s="12"/>
      <c r="BT1098" s="12"/>
      <c r="BU1098" s="12"/>
      <c r="BV1098" s="12"/>
      <c r="BW1098" s="12"/>
      <c r="BX1098" s="12"/>
      <c r="BY1098" s="12"/>
      <c r="BZ1098" s="12"/>
      <c r="CA1098" s="12"/>
      <c r="CB1098" s="12"/>
      <c r="CC1098" s="12"/>
      <c r="CD1098" s="12"/>
      <c r="CE1098" s="12"/>
      <c r="CF1098" s="12"/>
      <c r="CG1098" s="12"/>
      <c r="CH1098" s="12"/>
      <c r="CI1098" s="12"/>
      <c r="CJ1098" s="12"/>
      <c r="CK1098" s="12"/>
      <c r="CL1098" s="12"/>
      <c r="CM1098" s="12"/>
      <c r="CN1098" s="12"/>
      <c r="CO1098" s="12"/>
      <c r="CP1098" s="12"/>
      <c r="CQ1098" s="12"/>
      <c r="CR1098" s="12"/>
      <c r="CS1098" s="12"/>
      <c r="CT1098" s="12"/>
      <c r="CU1098" s="12"/>
      <c r="CV1098" s="12"/>
      <c r="CW1098" s="12"/>
      <c r="CX1098" s="12"/>
      <c r="CY1098" s="12"/>
      <c r="CZ1098" s="12"/>
      <c r="DA1098" s="12"/>
      <c r="DB1098" s="12"/>
      <c r="DC1098" s="12"/>
      <c r="DD1098" s="12"/>
      <c r="DE1098" s="12"/>
      <c r="DF1098" s="12"/>
      <c r="DG1098" s="12"/>
      <c r="DH1098" s="12"/>
      <c r="DI1098" s="12"/>
      <c r="DJ1098" s="12"/>
      <c r="DK1098" s="12"/>
      <c r="DL1098" s="12"/>
      <c r="DM1098" s="12"/>
      <c r="DN1098" s="12"/>
      <c r="DO1098" s="12"/>
      <c r="DP1098" s="12"/>
      <c r="DQ1098" s="12"/>
      <c r="DR1098" s="12"/>
      <c r="DS1098" s="12"/>
      <c r="DT1098" s="12"/>
      <c r="DU1098" s="12"/>
      <c r="DV1098" s="12"/>
      <c r="DW1098" s="12"/>
      <c r="DX1098" s="12"/>
      <c r="DY1098" s="12"/>
      <c r="EE1098" s="33"/>
    </row>
    <row r="1099" spans="2:136" x14ac:dyDescent="0.3">
      <c r="B1099" s="2" t="str">
        <f>Product!$M$2</f>
        <v>Phase 4</v>
      </c>
      <c r="C1099" s="2" t="str">
        <f>Product!$M$3</f>
        <v>50' Wide</v>
      </c>
      <c r="D1099" s="203">
        <f t="shared" ref="D1099:D1101" si="2631">G1075</f>
        <v>-128564.49263634892</v>
      </c>
      <c r="E1099" s="128">
        <f>SUMIFS(INDEX(Product!$B$2:$U$97, MATCH(E1085, Product!$B$2:$B$97, 0), ), Product!$B$2:$U$2, $B1099, Product!$B$3:$U$3, $C1099)</f>
        <v>30</v>
      </c>
      <c r="F1099" s="203">
        <f t="shared" ref="F1099:F1101" si="2632">D1099/E1099</f>
        <v>-4285.4830878782977</v>
      </c>
      <c r="G1099" s="11">
        <f>SUM(H1099:DZ1099)</f>
        <v>-128564.49263634889</v>
      </c>
      <c r="I1099" s="12">
        <f t="shared" si="2614"/>
        <v>0</v>
      </c>
      <c r="J1099" s="12">
        <f t="shared" ref="J1099:BU1101" si="2633">J175*$F1099</f>
        <v>0</v>
      </c>
      <c r="K1099" s="12">
        <f t="shared" si="2633"/>
        <v>0</v>
      </c>
      <c r="L1099" s="12">
        <f t="shared" si="2633"/>
        <v>0</v>
      </c>
      <c r="M1099" s="12">
        <f t="shared" si="2633"/>
        <v>0</v>
      </c>
      <c r="N1099" s="12">
        <f t="shared" si="2633"/>
        <v>0</v>
      </c>
      <c r="O1099" s="12">
        <f t="shared" si="2633"/>
        <v>0</v>
      </c>
      <c r="P1099" s="12">
        <f t="shared" si="2633"/>
        <v>0</v>
      </c>
      <c r="Q1099" s="12">
        <f t="shared" si="2633"/>
        <v>0</v>
      </c>
      <c r="R1099" s="12">
        <f t="shared" si="2633"/>
        <v>0</v>
      </c>
      <c r="S1099" s="12">
        <f t="shared" si="2633"/>
        <v>0</v>
      </c>
      <c r="T1099" s="12">
        <f t="shared" si="2633"/>
        <v>0</v>
      </c>
      <c r="U1099" s="12">
        <f t="shared" si="2633"/>
        <v>0</v>
      </c>
      <c r="V1099" s="12">
        <f t="shared" si="2633"/>
        <v>0</v>
      </c>
      <c r="W1099" s="12">
        <f t="shared" si="2633"/>
        <v>0</v>
      </c>
      <c r="X1099" s="12">
        <f t="shared" si="2633"/>
        <v>0</v>
      </c>
      <c r="Y1099" s="12">
        <f t="shared" si="2633"/>
        <v>0</v>
      </c>
      <c r="Z1099" s="12">
        <f t="shared" si="2633"/>
        <v>0</v>
      </c>
      <c r="AA1099" s="12">
        <f t="shared" si="2633"/>
        <v>0</v>
      </c>
      <c r="AB1099" s="12">
        <f t="shared" si="2633"/>
        <v>0</v>
      </c>
      <c r="AC1099" s="12">
        <f t="shared" si="2633"/>
        <v>0</v>
      </c>
      <c r="AD1099" s="12">
        <f t="shared" si="2633"/>
        <v>0</v>
      </c>
      <c r="AE1099" s="12">
        <f t="shared" si="2633"/>
        <v>0</v>
      </c>
      <c r="AF1099" s="12">
        <f t="shared" si="2633"/>
        <v>0</v>
      </c>
      <c r="AG1099" s="12">
        <f t="shared" si="2633"/>
        <v>0</v>
      </c>
      <c r="AH1099" s="12">
        <f t="shared" si="2633"/>
        <v>0</v>
      </c>
      <c r="AI1099" s="12">
        <f t="shared" si="2633"/>
        <v>0</v>
      </c>
      <c r="AJ1099" s="12">
        <f t="shared" si="2633"/>
        <v>0</v>
      </c>
      <c r="AK1099" s="12">
        <f t="shared" si="2633"/>
        <v>0</v>
      </c>
      <c r="AL1099" s="12">
        <f t="shared" si="2633"/>
        <v>0</v>
      </c>
      <c r="AM1099" s="12">
        <f t="shared" si="2633"/>
        <v>0</v>
      </c>
      <c r="AN1099" s="12">
        <f t="shared" si="2633"/>
        <v>0</v>
      </c>
      <c r="AO1099" s="12">
        <f t="shared" si="2633"/>
        <v>0</v>
      </c>
      <c r="AP1099" s="12">
        <f t="shared" si="2633"/>
        <v>0</v>
      </c>
      <c r="AQ1099" s="12">
        <f t="shared" si="2633"/>
        <v>0</v>
      </c>
      <c r="AR1099" s="12">
        <f t="shared" si="2633"/>
        <v>0</v>
      </c>
      <c r="AS1099" s="12">
        <f t="shared" si="2633"/>
        <v>0</v>
      </c>
      <c r="AT1099" s="12">
        <f t="shared" si="2633"/>
        <v>0</v>
      </c>
      <c r="AU1099" s="12">
        <f t="shared" si="2633"/>
        <v>0</v>
      </c>
      <c r="AV1099" s="12">
        <f t="shared" si="2633"/>
        <v>0</v>
      </c>
      <c r="AW1099" s="12">
        <f t="shared" si="2633"/>
        <v>0</v>
      </c>
      <c r="AX1099" s="12">
        <f t="shared" si="2633"/>
        <v>0</v>
      </c>
      <c r="AY1099" s="12">
        <f t="shared" si="2633"/>
        <v>0</v>
      </c>
      <c r="AZ1099" s="12">
        <f t="shared" si="2633"/>
        <v>0</v>
      </c>
      <c r="BA1099" s="12">
        <f t="shared" si="2633"/>
        <v>0</v>
      </c>
      <c r="BB1099" s="12">
        <f t="shared" si="2633"/>
        <v>0</v>
      </c>
      <c r="BC1099" s="12">
        <f t="shared" si="2633"/>
        <v>0</v>
      </c>
      <c r="BD1099" s="12">
        <f t="shared" si="2633"/>
        <v>0</v>
      </c>
      <c r="BE1099" s="12">
        <f t="shared" si="2633"/>
        <v>0</v>
      </c>
      <c r="BF1099" s="12">
        <f t="shared" si="2633"/>
        <v>0</v>
      </c>
      <c r="BG1099" s="12">
        <f t="shared" si="2633"/>
        <v>-10713.707719695743</v>
      </c>
      <c r="BH1099" s="12">
        <f t="shared" si="2633"/>
        <v>-10713.707719695743</v>
      </c>
      <c r="BI1099" s="12">
        <f t="shared" si="2633"/>
        <v>-10713.707719695743</v>
      </c>
      <c r="BJ1099" s="12">
        <f t="shared" si="2633"/>
        <v>-10713.707719695743</v>
      </c>
      <c r="BK1099" s="12">
        <f t="shared" si="2633"/>
        <v>-10713.707719695743</v>
      </c>
      <c r="BL1099" s="12">
        <f t="shared" si="2633"/>
        <v>-10713.707719695743</v>
      </c>
      <c r="BM1099" s="12">
        <f t="shared" si="2633"/>
        <v>-10713.707719695743</v>
      </c>
      <c r="BN1099" s="12">
        <f t="shared" si="2633"/>
        <v>-10713.707719695743</v>
      </c>
      <c r="BO1099" s="12">
        <f t="shared" si="2633"/>
        <v>-10713.707719695743</v>
      </c>
      <c r="BP1099" s="12">
        <f t="shared" si="2633"/>
        <v>-10713.707719695743</v>
      </c>
      <c r="BQ1099" s="12">
        <f t="shared" si="2633"/>
        <v>-10713.707719695743</v>
      </c>
      <c r="BR1099" s="12">
        <f t="shared" si="2633"/>
        <v>-10713.707719695743</v>
      </c>
      <c r="BS1099" s="12">
        <f t="shared" si="2633"/>
        <v>0</v>
      </c>
      <c r="BT1099" s="12">
        <f t="shared" si="2633"/>
        <v>0</v>
      </c>
      <c r="BU1099" s="12">
        <f t="shared" si="2633"/>
        <v>0</v>
      </c>
      <c r="BV1099" s="12">
        <f t="shared" ref="BV1099:DY1101" si="2634">BV175*$F1099</f>
        <v>0</v>
      </c>
      <c r="BW1099" s="12">
        <f t="shared" si="2634"/>
        <v>0</v>
      </c>
      <c r="BX1099" s="12">
        <f t="shared" si="2634"/>
        <v>0</v>
      </c>
      <c r="BY1099" s="12">
        <f t="shared" si="2634"/>
        <v>0</v>
      </c>
      <c r="BZ1099" s="12">
        <f t="shared" si="2634"/>
        <v>0</v>
      </c>
      <c r="CA1099" s="12">
        <f t="shared" si="2634"/>
        <v>0</v>
      </c>
      <c r="CB1099" s="12">
        <f t="shared" si="2634"/>
        <v>0</v>
      </c>
      <c r="CC1099" s="12">
        <f t="shared" si="2634"/>
        <v>0</v>
      </c>
      <c r="CD1099" s="12">
        <f t="shared" si="2634"/>
        <v>0</v>
      </c>
      <c r="CE1099" s="12">
        <f t="shared" si="2634"/>
        <v>0</v>
      </c>
      <c r="CF1099" s="12">
        <f t="shared" si="2634"/>
        <v>0</v>
      </c>
      <c r="CG1099" s="12">
        <f t="shared" si="2634"/>
        <v>0</v>
      </c>
      <c r="CH1099" s="12">
        <f t="shared" si="2634"/>
        <v>0</v>
      </c>
      <c r="CI1099" s="12">
        <f t="shared" si="2634"/>
        <v>0</v>
      </c>
      <c r="CJ1099" s="12">
        <f t="shared" si="2634"/>
        <v>0</v>
      </c>
      <c r="CK1099" s="12">
        <f t="shared" si="2634"/>
        <v>0</v>
      </c>
      <c r="CL1099" s="12">
        <f t="shared" si="2634"/>
        <v>0</v>
      </c>
      <c r="CM1099" s="12">
        <f t="shared" si="2634"/>
        <v>0</v>
      </c>
      <c r="CN1099" s="12">
        <f t="shared" si="2634"/>
        <v>0</v>
      </c>
      <c r="CO1099" s="12">
        <f t="shared" si="2634"/>
        <v>0</v>
      </c>
      <c r="CP1099" s="12">
        <f t="shared" si="2634"/>
        <v>0</v>
      </c>
      <c r="CQ1099" s="12">
        <f t="shared" si="2634"/>
        <v>0</v>
      </c>
      <c r="CR1099" s="12">
        <f t="shared" si="2634"/>
        <v>0</v>
      </c>
      <c r="CS1099" s="12">
        <f t="shared" si="2634"/>
        <v>0</v>
      </c>
      <c r="CT1099" s="12">
        <f t="shared" si="2634"/>
        <v>0</v>
      </c>
      <c r="CU1099" s="12">
        <f t="shared" si="2634"/>
        <v>0</v>
      </c>
      <c r="CV1099" s="12">
        <f t="shared" si="2634"/>
        <v>0</v>
      </c>
      <c r="CW1099" s="12">
        <f t="shared" si="2634"/>
        <v>0</v>
      </c>
      <c r="CX1099" s="12">
        <f t="shared" si="2634"/>
        <v>0</v>
      </c>
      <c r="CY1099" s="12">
        <f t="shared" si="2634"/>
        <v>0</v>
      </c>
      <c r="CZ1099" s="12">
        <f t="shared" si="2634"/>
        <v>0</v>
      </c>
      <c r="DA1099" s="12">
        <f t="shared" si="2634"/>
        <v>0</v>
      </c>
      <c r="DB1099" s="12">
        <f t="shared" si="2634"/>
        <v>0</v>
      </c>
      <c r="DC1099" s="12">
        <f t="shared" si="2634"/>
        <v>0</v>
      </c>
      <c r="DD1099" s="12">
        <f t="shared" si="2634"/>
        <v>0</v>
      </c>
      <c r="DE1099" s="12">
        <f t="shared" si="2634"/>
        <v>0</v>
      </c>
      <c r="DF1099" s="12">
        <f t="shared" si="2634"/>
        <v>0</v>
      </c>
      <c r="DG1099" s="12">
        <f t="shared" si="2634"/>
        <v>0</v>
      </c>
      <c r="DH1099" s="12">
        <f t="shared" si="2634"/>
        <v>0</v>
      </c>
      <c r="DI1099" s="12">
        <f t="shared" si="2634"/>
        <v>0</v>
      </c>
      <c r="DJ1099" s="12">
        <f t="shared" si="2634"/>
        <v>0</v>
      </c>
      <c r="DK1099" s="12">
        <f t="shared" si="2634"/>
        <v>0</v>
      </c>
      <c r="DL1099" s="12">
        <f t="shared" si="2634"/>
        <v>0</v>
      </c>
      <c r="DM1099" s="12">
        <f t="shared" si="2634"/>
        <v>0</v>
      </c>
      <c r="DN1099" s="12">
        <f t="shared" si="2634"/>
        <v>0</v>
      </c>
      <c r="DO1099" s="12">
        <f t="shared" si="2634"/>
        <v>0</v>
      </c>
      <c r="DP1099" s="12">
        <f t="shared" si="2634"/>
        <v>0</v>
      </c>
      <c r="DQ1099" s="12">
        <f t="shared" si="2634"/>
        <v>0</v>
      </c>
      <c r="DR1099" s="12">
        <f t="shared" si="2634"/>
        <v>0</v>
      </c>
      <c r="DS1099" s="12">
        <f t="shared" si="2634"/>
        <v>0</v>
      </c>
      <c r="DT1099" s="12">
        <f t="shared" si="2634"/>
        <v>0</v>
      </c>
      <c r="DU1099" s="12">
        <f t="shared" si="2634"/>
        <v>0</v>
      </c>
      <c r="DV1099" s="12">
        <f t="shared" si="2634"/>
        <v>0</v>
      </c>
      <c r="DW1099" s="12">
        <f t="shared" si="2634"/>
        <v>0</v>
      </c>
      <c r="DX1099" s="12">
        <f t="shared" si="2634"/>
        <v>0</v>
      </c>
      <c r="DY1099" s="12">
        <f t="shared" si="2634"/>
        <v>0</v>
      </c>
      <c r="EB1099" s="116">
        <f t="shared" si="2615"/>
        <v>1098</v>
      </c>
      <c r="EC1099" s="2" t="str">
        <f t="shared" ref="EC1099:EC1101" si="2635">B1099</f>
        <v>Phase 4</v>
      </c>
      <c r="ED1099" s="2" t="str">
        <f t="shared" ref="ED1099:ED1101" si="2636">C1099</f>
        <v>50' Wide</v>
      </c>
      <c r="EE1099" s="33" t="str">
        <f>EE1107</f>
        <v>GAAP</v>
      </c>
      <c r="EF1099" s="2" t="str">
        <f>EF1107</f>
        <v>Amenity</v>
      </c>
    </row>
    <row r="1100" spans="2:136" x14ac:dyDescent="0.3">
      <c r="B1100" s="2" t="str">
        <f>Product!$N$2</f>
        <v>Phase 4</v>
      </c>
      <c r="C1100" s="2" t="str">
        <f>Product!$N$3</f>
        <v>60' Wide</v>
      </c>
      <c r="D1100" s="203">
        <f t="shared" si="2631"/>
        <v>-152451.85305065548</v>
      </c>
      <c r="E1100" s="128">
        <f>SUMIFS(INDEX(Product!$B$2:$U$97, MATCH(E1085, Product!$B$2:$B$97, 0), ), Product!$B$2:$U$2, $B1100, Product!$B$3:$U$3, $C1100)</f>
        <v>30</v>
      </c>
      <c r="F1100" s="203">
        <f t="shared" si="2632"/>
        <v>-5081.7284350218497</v>
      </c>
      <c r="G1100" s="11">
        <f>SUM(H1100:DZ1100)</f>
        <v>-152451.85305065548</v>
      </c>
      <c r="I1100" s="12">
        <f t="shared" si="2614"/>
        <v>0</v>
      </c>
      <c r="J1100" s="12">
        <f t="shared" si="2633"/>
        <v>0</v>
      </c>
      <c r="K1100" s="12">
        <f t="shared" si="2633"/>
        <v>0</v>
      </c>
      <c r="L1100" s="12">
        <f t="shared" si="2633"/>
        <v>0</v>
      </c>
      <c r="M1100" s="12">
        <f t="shared" si="2633"/>
        <v>0</v>
      </c>
      <c r="N1100" s="12">
        <f t="shared" si="2633"/>
        <v>0</v>
      </c>
      <c r="O1100" s="12">
        <f t="shared" si="2633"/>
        <v>0</v>
      </c>
      <c r="P1100" s="12">
        <f t="shared" si="2633"/>
        <v>0</v>
      </c>
      <c r="Q1100" s="12">
        <f t="shared" si="2633"/>
        <v>0</v>
      </c>
      <c r="R1100" s="12">
        <f t="shared" si="2633"/>
        <v>0</v>
      </c>
      <c r="S1100" s="12">
        <f t="shared" si="2633"/>
        <v>0</v>
      </c>
      <c r="T1100" s="12">
        <f t="shared" si="2633"/>
        <v>0</v>
      </c>
      <c r="U1100" s="12">
        <f t="shared" si="2633"/>
        <v>0</v>
      </c>
      <c r="V1100" s="12">
        <f t="shared" si="2633"/>
        <v>0</v>
      </c>
      <c r="W1100" s="12">
        <f t="shared" si="2633"/>
        <v>0</v>
      </c>
      <c r="X1100" s="12">
        <f t="shared" si="2633"/>
        <v>0</v>
      </c>
      <c r="Y1100" s="12">
        <f t="shared" si="2633"/>
        <v>0</v>
      </c>
      <c r="Z1100" s="12">
        <f t="shared" si="2633"/>
        <v>0</v>
      </c>
      <c r="AA1100" s="12">
        <f t="shared" si="2633"/>
        <v>0</v>
      </c>
      <c r="AB1100" s="12">
        <f t="shared" si="2633"/>
        <v>0</v>
      </c>
      <c r="AC1100" s="12">
        <f t="shared" si="2633"/>
        <v>0</v>
      </c>
      <c r="AD1100" s="12">
        <f t="shared" si="2633"/>
        <v>0</v>
      </c>
      <c r="AE1100" s="12">
        <f t="shared" si="2633"/>
        <v>0</v>
      </c>
      <c r="AF1100" s="12">
        <f t="shared" si="2633"/>
        <v>0</v>
      </c>
      <c r="AG1100" s="12">
        <f t="shared" si="2633"/>
        <v>0</v>
      </c>
      <c r="AH1100" s="12">
        <f t="shared" si="2633"/>
        <v>0</v>
      </c>
      <c r="AI1100" s="12">
        <f t="shared" si="2633"/>
        <v>0</v>
      </c>
      <c r="AJ1100" s="12">
        <f t="shared" si="2633"/>
        <v>0</v>
      </c>
      <c r="AK1100" s="12">
        <f t="shared" si="2633"/>
        <v>0</v>
      </c>
      <c r="AL1100" s="12">
        <f t="shared" si="2633"/>
        <v>0</v>
      </c>
      <c r="AM1100" s="12">
        <f t="shared" si="2633"/>
        <v>0</v>
      </c>
      <c r="AN1100" s="12">
        <f t="shared" si="2633"/>
        <v>0</v>
      </c>
      <c r="AO1100" s="12">
        <f t="shared" si="2633"/>
        <v>0</v>
      </c>
      <c r="AP1100" s="12">
        <f t="shared" si="2633"/>
        <v>0</v>
      </c>
      <c r="AQ1100" s="12">
        <f t="shared" si="2633"/>
        <v>0</v>
      </c>
      <c r="AR1100" s="12">
        <f t="shared" si="2633"/>
        <v>0</v>
      </c>
      <c r="AS1100" s="12">
        <f t="shared" si="2633"/>
        <v>0</v>
      </c>
      <c r="AT1100" s="12">
        <f t="shared" si="2633"/>
        <v>0</v>
      </c>
      <c r="AU1100" s="12">
        <f t="shared" si="2633"/>
        <v>0</v>
      </c>
      <c r="AV1100" s="12">
        <f t="shared" si="2633"/>
        <v>0</v>
      </c>
      <c r="AW1100" s="12">
        <f t="shared" si="2633"/>
        <v>0</v>
      </c>
      <c r="AX1100" s="12">
        <f t="shared" si="2633"/>
        <v>0</v>
      </c>
      <c r="AY1100" s="12">
        <f t="shared" si="2633"/>
        <v>0</v>
      </c>
      <c r="AZ1100" s="12">
        <f t="shared" si="2633"/>
        <v>0</v>
      </c>
      <c r="BA1100" s="12">
        <f t="shared" si="2633"/>
        <v>0</v>
      </c>
      <c r="BB1100" s="12">
        <f t="shared" si="2633"/>
        <v>0</v>
      </c>
      <c r="BC1100" s="12">
        <f t="shared" si="2633"/>
        <v>0</v>
      </c>
      <c r="BD1100" s="12">
        <f t="shared" si="2633"/>
        <v>0</v>
      </c>
      <c r="BE1100" s="12">
        <f t="shared" si="2633"/>
        <v>0</v>
      </c>
      <c r="BF1100" s="12">
        <f t="shared" si="2633"/>
        <v>0</v>
      </c>
      <c r="BG1100" s="12">
        <f t="shared" si="2633"/>
        <v>-12704.321087554625</v>
      </c>
      <c r="BH1100" s="12">
        <f t="shared" si="2633"/>
        <v>-12704.321087554625</v>
      </c>
      <c r="BI1100" s="12">
        <f t="shared" si="2633"/>
        <v>-12704.321087554625</v>
      </c>
      <c r="BJ1100" s="12">
        <f t="shared" si="2633"/>
        <v>-12704.321087554625</v>
      </c>
      <c r="BK1100" s="12">
        <f t="shared" si="2633"/>
        <v>-12704.321087554625</v>
      </c>
      <c r="BL1100" s="12">
        <f t="shared" si="2633"/>
        <v>-12704.321087554625</v>
      </c>
      <c r="BM1100" s="12">
        <f t="shared" si="2633"/>
        <v>-12704.321087554625</v>
      </c>
      <c r="BN1100" s="12">
        <f t="shared" si="2633"/>
        <v>-12704.321087554625</v>
      </c>
      <c r="BO1100" s="12">
        <f t="shared" si="2633"/>
        <v>-12704.321087554625</v>
      </c>
      <c r="BP1100" s="12">
        <f t="shared" si="2633"/>
        <v>-12704.321087554625</v>
      </c>
      <c r="BQ1100" s="12">
        <f t="shared" si="2633"/>
        <v>-12704.321087554625</v>
      </c>
      <c r="BR1100" s="12">
        <f t="shared" si="2633"/>
        <v>-12704.321087554625</v>
      </c>
      <c r="BS1100" s="12">
        <f t="shared" si="2633"/>
        <v>0</v>
      </c>
      <c r="BT1100" s="12">
        <f t="shared" si="2633"/>
        <v>0</v>
      </c>
      <c r="BU1100" s="12">
        <f t="shared" si="2633"/>
        <v>0</v>
      </c>
      <c r="BV1100" s="12">
        <f t="shared" si="2634"/>
        <v>0</v>
      </c>
      <c r="BW1100" s="12">
        <f t="shared" si="2634"/>
        <v>0</v>
      </c>
      <c r="BX1100" s="12">
        <f t="shared" si="2634"/>
        <v>0</v>
      </c>
      <c r="BY1100" s="12">
        <f t="shared" si="2634"/>
        <v>0</v>
      </c>
      <c r="BZ1100" s="12">
        <f t="shared" si="2634"/>
        <v>0</v>
      </c>
      <c r="CA1100" s="12">
        <f t="shared" si="2634"/>
        <v>0</v>
      </c>
      <c r="CB1100" s="12">
        <f t="shared" si="2634"/>
        <v>0</v>
      </c>
      <c r="CC1100" s="12">
        <f t="shared" si="2634"/>
        <v>0</v>
      </c>
      <c r="CD1100" s="12">
        <f t="shared" si="2634"/>
        <v>0</v>
      </c>
      <c r="CE1100" s="12">
        <f t="shared" si="2634"/>
        <v>0</v>
      </c>
      <c r="CF1100" s="12">
        <f t="shared" si="2634"/>
        <v>0</v>
      </c>
      <c r="CG1100" s="12">
        <f t="shared" si="2634"/>
        <v>0</v>
      </c>
      <c r="CH1100" s="12">
        <f t="shared" si="2634"/>
        <v>0</v>
      </c>
      <c r="CI1100" s="12">
        <f t="shared" si="2634"/>
        <v>0</v>
      </c>
      <c r="CJ1100" s="12">
        <f t="shared" si="2634"/>
        <v>0</v>
      </c>
      <c r="CK1100" s="12">
        <f t="shared" si="2634"/>
        <v>0</v>
      </c>
      <c r="CL1100" s="12">
        <f t="shared" si="2634"/>
        <v>0</v>
      </c>
      <c r="CM1100" s="12">
        <f t="shared" si="2634"/>
        <v>0</v>
      </c>
      <c r="CN1100" s="12">
        <f t="shared" si="2634"/>
        <v>0</v>
      </c>
      <c r="CO1100" s="12">
        <f t="shared" si="2634"/>
        <v>0</v>
      </c>
      <c r="CP1100" s="12">
        <f t="shared" si="2634"/>
        <v>0</v>
      </c>
      <c r="CQ1100" s="12">
        <f t="shared" si="2634"/>
        <v>0</v>
      </c>
      <c r="CR1100" s="12">
        <f t="shared" si="2634"/>
        <v>0</v>
      </c>
      <c r="CS1100" s="12">
        <f t="shared" si="2634"/>
        <v>0</v>
      </c>
      <c r="CT1100" s="12">
        <f t="shared" si="2634"/>
        <v>0</v>
      </c>
      <c r="CU1100" s="12">
        <f t="shared" si="2634"/>
        <v>0</v>
      </c>
      <c r="CV1100" s="12">
        <f t="shared" si="2634"/>
        <v>0</v>
      </c>
      <c r="CW1100" s="12">
        <f t="shared" si="2634"/>
        <v>0</v>
      </c>
      <c r="CX1100" s="12">
        <f t="shared" si="2634"/>
        <v>0</v>
      </c>
      <c r="CY1100" s="12">
        <f t="shared" si="2634"/>
        <v>0</v>
      </c>
      <c r="CZ1100" s="12">
        <f t="shared" si="2634"/>
        <v>0</v>
      </c>
      <c r="DA1100" s="12">
        <f t="shared" si="2634"/>
        <v>0</v>
      </c>
      <c r="DB1100" s="12">
        <f t="shared" si="2634"/>
        <v>0</v>
      </c>
      <c r="DC1100" s="12">
        <f t="shared" si="2634"/>
        <v>0</v>
      </c>
      <c r="DD1100" s="12">
        <f t="shared" si="2634"/>
        <v>0</v>
      </c>
      <c r="DE1100" s="12">
        <f t="shared" si="2634"/>
        <v>0</v>
      </c>
      <c r="DF1100" s="12">
        <f t="shared" si="2634"/>
        <v>0</v>
      </c>
      <c r="DG1100" s="12">
        <f t="shared" si="2634"/>
        <v>0</v>
      </c>
      <c r="DH1100" s="12">
        <f t="shared" si="2634"/>
        <v>0</v>
      </c>
      <c r="DI1100" s="12">
        <f t="shared" si="2634"/>
        <v>0</v>
      </c>
      <c r="DJ1100" s="12">
        <f t="shared" si="2634"/>
        <v>0</v>
      </c>
      <c r="DK1100" s="12">
        <f t="shared" si="2634"/>
        <v>0</v>
      </c>
      <c r="DL1100" s="12">
        <f t="shared" si="2634"/>
        <v>0</v>
      </c>
      <c r="DM1100" s="12">
        <f t="shared" si="2634"/>
        <v>0</v>
      </c>
      <c r="DN1100" s="12">
        <f t="shared" si="2634"/>
        <v>0</v>
      </c>
      <c r="DO1100" s="12">
        <f t="shared" si="2634"/>
        <v>0</v>
      </c>
      <c r="DP1100" s="12">
        <f t="shared" si="2634"/>
        <v>0</v>
      </c>
      <c r="DQ1100" s="12">
        <f t="shared" si="2634"/>
        <v>0</v>
      </c>
      <c r="DR1100" s="12">
        <f t="shared" si="2634"/>
        <v>0</v>
      </c>
      <c r="DS1100" s="12">
        <f t="shared" si="2634"/>
        <v>0</v>
      </c>
      <c r="DT1100" s="12">
        <f t="shared" si="2634"/>
        <v>0</v>
      </c>
      <c r="DU1100" s="12">
        <f t="shared" si="2634"/>
        <v>0</v>
      </c>
      <c r="DV1100" s="12">
        <f t="shared" si="2634"/>
        <v>0</v>
      </c>
      <c r="DW1100" s="12">
        <f t="shared" si="2634"/>
        <v>0</v>
      </c>
      <c r="DX1100" s="12">
        <f t="shared" si="2634"/>
        <v>0</v>
      </c>
      <c r="DY1100" s="12">
        <f t="shared" si="2634"/>
        <v>0</v>
      </c>
      <c r="EB1100" s="116">
        <f t="shared" si="2615"/>
        <v>1099</v>
      </c>
      <c r="EC1100" s="2" t="str">
        <f t="shared" si="2635"/>
        <v>Phase 4</v>
      </c>
      <c r="ED1100" s="2" t="str">
        <f t="shared" si="2636"/>
        <v>60' Wide</v>
      </c>
      <c r="EE1100" s="33" t="str">
        <f>EE1107</f>
        <v>GAAP</v>
      </c>
      <c r="EF1100" s="2" t="str">
        <f>EF1107</f>
        <v>Amenity</v>
      </c>
    </row>
    <row r="1101" spans="2:136" x14ac:dyDescent="0.3">
      <c r="B1101" s="2" t="str">
        <f>Product!$O$2</f>
        <v>Phase 4</v>
      </c>
      <c r="C1101" s="2" t="str">
        <f>Product!$O$3</f>
        <v>75' Wide</v>
      </c>
      <c r="D1101" s="203">
        <f t="shared" si="2631"/>
        <v>-118983.65431299564</v>
      </c>
      <c r="E1101" s="128">
        <f>SUMIFS(INDEX(Product!$B$2:$U$97, MATCH(E1085, Product!$B$2:$B$97, 0), ), Product!$B$2:$U$2, $B1101, Product!$B$3:$U$3, $C1101)</f>
        <v>20</v>
      </c>
      <c r="F1101" s="203">
        <f t="shared" si="2632"/>
        <v>-5949.182715649782</v>
      </c>
      <c r="G1101" s="11">
        <f>SUM(H1101:DZ1101)</f>
        <v>-118983.65431299563</v>
      </c>
      <c r="I1101" s="12">
        <f t="shared" si="2614"/>
        <v>0</v>
      </c>
      <c r="J1101" s="12">
        <f t="shared" si="2633"/>
        <v>0</v>
      </c>
      <c r="K1101" s="12">
        <f t="shared" si="2633"/>
        <v>0</v>
      </c>
      <c r="L1101" s="12">
        <f t="shared" si="2633"/>
        <v>0</v>
      </c>
      <c r="M1101" s="12">
        <f t="shared" si="2633"/>
        <v>0</v>
      </c>
      <c r="N1101" s="12">
        <f t="shared" si="2633"/>
        <v>0</v>
      </c>
      <c r="O1101" s="12">
        <f t="shared" si="2633"/>
        <v>0</v>
      </c>
      <c r="P1101" s="12">
        <f t="shared" si="2633"/>
        <v>0</v>
      </c>
      <c r="Q1101" s="12">
        <f t="shared" si="2633"/>
        <v>0</v>
      </c>
      <c r="R1101" s="12">
        <f t="shared" si="2633"/>
        <v>0</v>
      </c>
      <c r="S1101" s="12">
        <f t="shared" si="2633"/>
        <v>0</v>
      </c>
      <c r="T1101" s="12">
        <f t="shared" si="2633"/>
        <v>0</v>
      </c>
      <c r="U1101" s="12">
        <f t="shared" si="2633"/>
        <v>0</v>
      </c>
      <c r="V1101" s="12">
        <f t="shared" si="2633"/>
        <v>0</v>
      </c>
      <c r="W1101" s="12">
        <f t="shared" si="2633"/>
        <v>0</v>
      </c>
      <c r="X1101" s="12">
        <f t="shared" si="2633"/>
        <v>0</v>
      </c>
      <c r="Y1101" s="12">
        <f t="shared" si="2633"/>
        <v>0</v>
      </c>
      <c r="Z1101" s="12">
        <f t="shared" si="2633"/>
        <v>0</v>
      </c>
      <c r="AA1101" s="12">
        <f t="shared" si="2633"/>
        <v>0</v>
      </c>
      <c r="AB1101" s="12">
        <f t="shared" si="2633"/>
        <v>0</v>
      </c>
      <c r="AC1101" s="12">
        <f t="shared" si="2633"/>
        <v>0</v>
      </c>
      <c r="AD1101" s="12">
        <f t="shared" si="2633"/>
        <v>0</v>
      </c>
      <c r="AE1101" s="12">
        <f t="shared" si="2633"/>
        <v>0</v>
      </c>
      <c r="AF1101" s="12">
        <f t="shared" si="2633"/>
        <v>0</v>
      </c>
      <c r="AG1101" s="12">
        <f t="shared" si="2633"/>
        <v>0</v>
      </c>
      <c r="AH1101" s="12">
        <f t="shared" si="2633"/>
        <v>0</v>
      </c>
      <c r="AI1101" s="12">
        <f t="shared" si="2633"/>
        <v>0</v>
      </c>
      <c r="AJ1101" s="12">
        <f t="shared" si="2633"/>
        <v>0</v>
      </c>
      <c r="AK1101" s="12">
        <f t="shared" si="2633"/>
        <v>0</v>
      </c>
      <c r="AL1101" s="12">
        <f t="shared" si="2633"/>
        <v>0</v>
      </c>
      <c r="AM1101" s="12">
        <f t="shared" si="2633"/>
        <v>0</v>
      </c>
      <c r="AN1101" s="12">
        <f t="shared" si="2633"/>
        <v>0</v>
      </c>
      <c r="AO1101" s="12">
        <f t="shared" si="2633"/>
        <v>0</v>
      </c>
      <c r="AP1101" s="12">
        <f t="shared" si="2633"/>
        <v>0</v>
      </c>
      <c r="AQ1101" s="12">
        <f t="shared" si="2633"/>
        <v>0</v>
      </c>
      <c r="AR1101" s="12">
        <f t="shared" si="2633"/>
        <v>0</v>
      </c>
      <c r="AS1101" s="12">
        <f t="shared" si="2633"/>
        <v>0</v>
      </c>
      <c r="AT1101" s="12">
        <f t="shared" si="2633"/>
        <v>0</v>
      </c>
      <c r="AU1101" s="12">
        <f t="shared" si="2633"/>
        <v>0</v>
      </c>
      <c r="AV1101" s="12">
        <f t="shared" si="2633"/>
        <v>0</v>
      </c>
      <c r="AW1101" s="12">
        <f t="shared" si="2633"/>
        <v>0</v>
      </c>
      <c r="AX1101" s="12">
        <f t="shared" si="2633"/>
        <v>0</v>
      </c>
      <c r="AY1101" s="12">
        <f t="shared" si="2633"/>
        <v>0</v>
      </c>
      <c r="AZ1101" s="12">
        <f t="shared" si="2633"/>
        <v>0</v>
      </c>
      <c r="BA1101" s="12">
        <f t="shared" si="2633"/>
        <v>0</v>
      </c>
      <c r="BB1101" s="12">
        <f t="shared" si="2633"/>
        <v>0</v>
      </c>
      <c r="BC1101" s="12">
        <f t="shared" si="2633"/>
        <v>0</v>
      </c>
      <c r="BD1101" s="12">
        <f t="shared" si="2633"/>
        <v>0</v>
      </c>
      <c r="BE1101" s="12">
        <f t="shared" si="2633"/>
        <v>0</v>
      </c>
      <c r="BF1101" s="12">
        <f t="shared" si="2633"/>
        <v>0</v>
      </c>
      <c r="BG1101" s="12">
        <f t="shared" si="2633"/>
        <v>-9915.3045260829713</v>
      </c>
      <c r="BH1101" s="12">
        <f t="shared" si="2633"/>
        <v>-9915.3045260829713</v>
      </c>
      <c r="BI1101" s="12">
        <f t="shared" si="2633"/>
        <v>-9915.3045260829713</v>
      </c>
      <c r="BJ1101" s="12">
        <f t="shared" si="2633"/>
        <v>-9915.3045260829713</v>
      </c>
      <c r="BK1101" s="12">
        <f t="shared" si="2633"/>
        <v>-9915.3045260829713</v>
      </c>
      <c r="BL1101" s="12">
        <f t="shared" si="2633"/>
        <v>-9915.3045260829713</v>
      </c>
      <c r="BM1101" s="12">
        <f t="shared" si="2633"/>
        <v>-9915.3045260829713</v>
      </c>
      <c r="BN1101" s="12">
        <f t="shared" si="2633"/>
        <v>-9915.3045260829713</v>
      </c>
      <c r="BO1101" s="12">
        <f t="shared" si="2633"/>
        <v>-9915.3045260829713</v>
      </c>
      <c r="BP1101" s="12">
        <f t="shared" si="2633"/>
        <v>-9915.3045260829713</v>
      </c>
      <c r="BQ1101" s="12">
        <f t="shared" si="2633"/>
        <v>-9915.3045260829713</v>
      </c>
      <c r="BR1101" s="12">
        <f t="shared" si="2633"/>
        <v>-9915.3045260829713</v>
      </c>
      <c r="BS1101" s="12">
        <f t="shared" si="2633"/>
        <v>0</v>
      </c>
      <c r="BT1101" s="12">
        <f t="shared" si="2633"/>
        <v>0</v>
      </c>
      <c r="BU1101" s="12">
        <f t="shared" si="2633"/>
        <v>0</v>
      </c>
      <c r="BV1101" s="12">
        <f t="shared" si="2634"/>
        <v>0</v>
      </c>
      <c r="BW1101" s="12">
        <f t="shared" si="2634"/>
        <v>0</v>
      </c>
      <c r="BX1101" s="12">
        <f t="shared" si="2634"/>
        <v>0</v>
      </c>
      <c r="BY1101" s="12">
        <f t="shared" si="2634"/>
        <v>0</v>
      </c>
      <c r="BZ1101" s="12">
        <f t="shared" si="2634"/>
        <v>0</v>
      </c>
      <c r="CA1101" s="12">
        <f t="shared" si="2634"/>
        <v>0</v>
      </c>
      <c r="CB1101" s="12">
        <f t="shared" si="2634"/>
        <v>0</v>
      </c>
      <c r="CC1101" s="12">
        <f t="shared" si="2634"/>
        <v>0</v>
      </c>
      <c r="CD1101" s="12">
        <f t="shared" si="2634"/>
        <v>0</v>
      </c>
      <c r="CE1101" s="12">
        <f t="shared" si="2634"/>
        <v>0</v>
      </c>
      <c r="CF1101" s="12">
        <f t="shared" si="2634"/>
        <v>0</v>
      </c>
      <c r="CG1101" s="12">
        <f t="shared" si="2634"/>
        <v>0</v>
      </c>
      <c r="CH1101" s="12">
        <f t="shared" si="2634"/>
        <v>0</v>
      </c>
      <c r="CI1101" s="12">
        <f t="shared" si="2634"/>
        <v>0</v>
      </c>
      <c r="CJ1101" s="12">
        <f t="shared" si="2634"/>
        <v>0</v>
      </c>
      <c r="CK1101" s="12">
        <f t="shared" si="2634"/>
        <v>0</v>
      </c>
      <c r="CL1101" s="12">
        <f t="shared" si="2634"/>
        <v>0</v>
      </c>
      <c r="CM1101" s="12">
        <f t="shared" si="2634"/>
        <v>0</v>
      </c>
      <c r="CN1101" s="12">
        <f t="shared" si="2634"/>
        <v>0</v>
      </c>
      <c r="CO1101" s="12">
        <f t="shared" si="2634"/>
        <v>0</v>
      </c>
      <c r="CP1101" s="12">
        <f t="shared" si="2634"/>
        <v>0</v>
      </c>
      <c r="CQ1101" s="12">
        <f t="shared" si="2634"/>
        <v>0</v>
      </c>
      <c r="CR1101" s="12">
        <f t="shared" si="2634"/>
        <v>0</v>
      </c>
      <c r="CS1101" s="12">
        <f t="shared" si="2634"/>
        <v>0</v>
      </c>
      <c r="CT1101" s="12">
        <f t="shared" si="2634"/>
        <v>0</v>
      </c>
      <c r="CU1101" s="12">
        <f t="shared" si="2634"/>
        <v>0</v>
      </c>
      <c r="CV1101" s="12">
        <f t="shared" si="2634"/>
        <v>0</v>
      </c>
      <c r="CW1101" s="12">
        <f t="shared" si="2634"/>
        <v>0</v>
      </c>
      <c r="CX1101" s="12">
        <f t="shared" si="2634"/>
        <v>0</v>
      </c>
      <c r="CY1101" s="12">
        <f t="shared" si="2634"/>
        <v>0</v>
      </c>
      <c r="CZ1101" s="12">
        <f t="shared" si="2634"/>
        <v>0</v>
      </c>
      <c r="DA1101" s="12">
        <f t="shared" si="2634"/>
        <v>0</v>
      </c>
      <c r="DB1101" s="12">
        <f t="shared" si="2634"/>
        <v>0</v>
      </c>
      <c r="DC1101" s="12">
        <f t="shared" si="2634"/>
        <v>0</v>
      </c>
      <c r="DD1101" s="12">
        <f t="shared" si="2634"/>
        <v>0</v>
      </c>
      <c r="DE1101" s="12">
        <f t="shared" si="2634"/>
        <v>0</v>
      </c>
      <c r="DF1101" s="12">
        <f t="shared" si="2634"/>
        <v>0</v>
      </c>
      <c r="DG1101" s="12">
        <f t="shared" si="2634"/>
        <v>0</v>
      </c>
      <c r="DH1101" s="12">
        <f t="shared" si="2634"/>
        <v>0</v>
      </c>
      <c r="DI1101" s="12">
        <f t="shared" si="2634"/>
        <v>0</v>
      </c>
      <c r="DJ1101" s="12">
        <f t="shared" si="2634"/>
        <v>0</v>
      </c>
      <c r="DK1101" s="12">
        <f t="shared" si="2634"/>
        <v>0</v>
      </c>
      <c r="DL1101" s="12">
        <f t="shared" si="2634"/>
        <v>0</v>
      </c>
      <c r="DM1101" s="12">
        <f t="shared" si="2634"/>
        <v>0</v>
      </c>
      <c r="DN1101" s="12">
        <f t="shared" si="2634"/>
        <v>0</v>
      </c>
      <c r="DO1101" s="12">
        <f t="shared" si="2634"/>
        <v>0</v>
      </c>
      <c r="DP1101" s="12">
        <f t="shared" si="2634"/>
        <v>0</v>
      </c>
      <c r="DQ1101" s="12">
        <f t="shared" si="2634"/>
        <v>0</v>
      </c>
      <c r="DR1101" s="12">
        <f t="shared" si="2634"/>
        <v>0</v>
      </c>
      <c r="DS1101" s="12">
        <f t="shared" si="2634"/>
        <v>0</v>
      </c>
      <c r="DT1101" s="12">
        <f t="shared" si="2634"/>
        <v>0</v>
      </c>
      <c r="DU1101" s="12">
        <f t="shared" si="2634"/>
        <v>0</v>
      </c>
      <c r="DV1101" s="12">
        <f t="shared" si="2634"/>
        <v>0</v>
      </c>
      <c r="DW1101" s="12">
        <f t="shared" si="2634"/>
        <v>0</v>
      </c>
      <c r="DX1101" s="12">
        <f t="shared" si="2634"/>
        <v>0</v>
      </c>
      <c r="DY1101" s="12">
        <f t="shared" si="2634"/>
        <v>0</v>
      </c>
      <c r="EB1101" s="116">
        <f t="shared" si="2615"/>
        <v>1100</v>
      </c>
      <c r="EC1101" s="2" t="str">
        <f t="shared" si="2635"/>
        <v>Phase 4</v>
      </c>
      <c r="ED1101" s="2" t="str">
        <f t="shared" si="2636"/>
        <v>75' Wide</v>
      </c>
      <c r="EE1101" s="33" t="str">
        <f>EE1107</f>
        <v>GAAP</v>
      </c>
      <c r="EF1101" s="2" t="str">
        <f>EF1107</f>
        <v>Amenity</v>
      </c>
    </row>
    <row r="1102" spans="2:136" x14ac:dyDescent="0.3">
      <c r="D1102" s="203"/>
      <c r="E1102" s="128"/>
      <c r="F1102" s="203"/>
      <c r="G1102" s="13"/>
      <c r="I1102" s="12"/>
      <c r="J1102" s="12"/>
      <c r="K1102" s="12"/>
      <c r="L1102" s="12"/>
      <c r="M1102" s="12"/>
      <c r="N1102" s="12"/>
      <c r="O1102" s="12"/>
      <c r="P1102" s="12"/>
      <c r="Q1102" s="12"/>
      <c r="R1102" s="12"/>
      <c r="S1102" s="12"/>
      <c r="T1102" s="12"/>
      <c r="U1102" s="12"/>
      <c r="V1102" s="12"/>
      <c r="W1102" s="12"/>
      <c r="X1102" s="12"/>
      <c r="Y1102" s="12"/>
      <c r="Z1102" s="12"/>
      <c r="AA1102" s="12"/>
      <c r="AB1102" s="12"/>
      <c r="AC1102" s="12"/>
      <c r="AD1102" s="12"/>
      <c r="AE1102" s="12"/>
      <c r="AF1102" s="12"/>
      <c r="AG1102" s="12"/>
      <c r="AH1102" s="12"/>
      <c r="AI1102" s="12"/>
      <c r="AJ1102" s="12"/>
      <c r="AK1102" s="12"/>
      <c r="AL1102" s="12"/>
      <c r="AM1102" s="12"/>
      <c r="AN1102" s="12"/>
      <c r="AO1102" s="12"/>
      <c r="AP1102" s="12"/>
      <c r="AQ1102" s="12"/>
      <c r="AR1102" s="12"/>
      <c r="AS1102" s="12"/>
      <c r="AT1102" s="12"/>
      <c r="AU1102" s="12"/>
      <c r="AV1102" s="12"/>
      <c r="AW1102" s="12"/>
      <c r="AX1102" s="12"/>
      <c r="AY1102" s="12"/>
      <c r="AZ1102" s="12"/>
      <c r="BA1102" s="12"/>
      <c r="BB1102" s="12"/>
      <c r="BC1102" s="12"/>
      <c r="BD1102" s="12"/>
      <c r="BE1102" s="12"/>
      <c r="BF1102" s="12"/>
      <c r="BG1102" s="12"/>
      <c r="BH1102" s="12"/>
      <c r="BI1102" s="12"/>
      <c r="BJ1102" s="12"/>
      <c r="BK1102" s="12"/>
      <c r="BL1102" s="12"/>
      <c r="BM1102" s="12"/>
      <c r="BN1102" s="12"/>
      <c r="BO1102" s="12"/>
      <c r="BP1102" s="12"/>
      <c r="BQ1102" s="12"/>
      <c r="BR1102" s="12"/>
      <c r="BS1102" s="12"/>
      <c r="BT1102" s="12"/>
      <c r="BU1102" s="12"/>
      <c r="BV1102" s="12"/>
      <c r="BW1102" s="12"/>
      <c r="BX1102" s="12"/>
      <c r="BY1102" s="12"/>
      <c r="BZ1102" s="12"/>
      <c r="CA1102" s="12"/>
      <c r="CB1102" s="12"/>
      <c r="CC1102" s="12"/>
      <c r="CD1102" s="12"/>
      <c r="CE1102" s="12"/>
      <c r="CF1102" s="12"/>
      <c r="CG1102" s="12"/>
      <c r="CH1102" s="12"/>
      <c r="CI1102" s="12"/>
      <c r="CJ1102" s="12"/>
      <c r="CK1102" s="12"/>
      <c r="CL1102" s="12"/>
      <c r="CM1102" s="12"/>
      <c r="CN1102" s="12"/>
      <c r="CO1102" s="12"/>
      <c r="CP1102" s="12"/>
      <c r="CQ1102" s="12"/>
      <c r="CR1102" s="12"/>
      <c r="CS1102" s="12"/>
      <c r="CT1102" s="12"/>
      <c r="CU1102" s="12"/>
      <c r="CV1102" s="12"/>
      <c r="CW1102" s="12"/>
      <c r="CX1102" s="12"/>
      <c r="CY1102" s="12"/>
      <c r="CZ1102" s="12"/>
      <c r="DA1102" s="12"/>
      <c r="DB1102" s="12"/>
      <c r="DC1102" s="12"/>
      <c r="DD1102" s="12"/>
      <c r="DE1102" s="12"/>
      <c r="DF1102" s="12"/>
      <c r="DG1102" s="12"/>
      <c r="DH1102" s="12"/>
      <c r="DI1102" s="12"/>
      <c r="DJ1102" s="12"/>
      <c r="DK1102" s="12"/>
      <c r="DL1102" s="12"/>
      <c r="DM1102" s="12"/>
      <c r="DN1102" s="12"/>
      <c r="DO1102" s="12"/>
      <c r="DP1102" s="12"/>
      <c r="DQ1102" s="12"/>
      <c r="DR1102" s="12"/>
      <c r="DS1102" s="12"/>
      <c r="DT1102" s="12"/>
      <c r="DU1102" s="12"/>
      <c r="DV1102" s="12"/>
      <c r="DW1102" s="12"/>
      <c r="DX1102" s="12"/>
      <c r="DY1102" s="12"/>
      <c r="EE1102" s="33"/>
    </row>
    <row r="1103" spans="2:136" x14ac:dyDescent="0.3">
      <c r="B1103" s="2" t="str">
        <f>Product!$P$2</f>
        <v>Phase 5</v>
      </c>
      <c r="C1103" s="2" t="str">
        <f>Product!$P$3</f>
        <v>50' Wide</v>
      </c>
      <c r="D1103" s="203">
        <f t="shared" ref="D1103:D1105" si="2637">G1079</f>
        <v>-128564.49263634892</v>
      </c>
      <c r="E1103" s="128">
        <f>SUMIFS(INDEX(Product!$B$2:$U$97, MATCH(E1085, Product!$B$2:$B$97, 0), ), Product!$B$2:$U$2, $B1103, Product!$B$3:$U$3, $C1103)</f>
        <v>30</v>
      </c>
      <c r="F1103" s="203">
        <f t="shared" ref="F1103:F1105" si="2638">D1103/E1103</f>
        <v>-4285.4830878782977</v>
      </c>
      <c r="G1103" s="11">
        <f>SUM(H1103:DZ1103)</f>
        <v>-128564.49263634889</v>
      </c>
      <c r="I1103" s="12">
        <f t="shared" si="2614"/>
        <v>0</v>
      </c>
      <c r="J1103" s="12">
        <f t="shared" ref="J1103:BU1105" si="2639">J179*$F1103</f>
        <v>0</v>
      </c>
      <c r="K1103" s="12">
        <f t="shared" si="2639"/>
        <v>0</v>
      </c>
      <c r="L1103" s="12">
        <f t="shared" si="2639"/>
        <v>0</v>
      </c>
      <c r="M1103" s="12">
        <f t="shared" si="2639"/>
        <v>0</v>
      </c>
      <c r="N1103" s="12">
        <f t="shared" si="2639"/>
        <v>0</v>
      </c>
      <c r="O1103" s="12">
        <f t="shared" si="2639"/>
        <v>0</v>
      </c>
      <c r="P1103" s="12">
        <f t="shared" si="2639"/>
        <v>0</v>
      </c>
      <c r="Q1103" s="12">
        <f t="shared" si="2639"/>
        <v>0</v>
      </c>
      <c r="R1103" s="12">
        <f t="shared" si="2639"/>
        <v>0</v>
      </c>
      <c r="S1103" s="12">
        <f t="shared" si="2639"/>
        <v>0</v>
      </c>
      <c r="T1103" s="12">
        <f t="shared" si="2639"/>
        <v>0</v>
      </c>
      <c r="U1103" s="12">
        <f t="shared" si="2639"/>
        <v>0</v>
      </c>
      <c r="V1103" s="12">
        <f t="shared" si="2639"/>
        <v>0</v>
      </c>
      <c r="W1103" s="12">
        <f t="shared" si="2639"/>
        <v>0</v>
      </c>
      <c r="X1103" s="12">
        <f t="shared" si="2639"/>
        <v>0</v>
      </c>
      <c r="Y1103" s="12">
        <f t="shared" si="2639"/>
        <v>0</v>
      </c>
      <c r="Z1103" s="12">
        <f t="shared" si="2639"/>
        <v>0</v>
      </c>
      <c r="AA1103" s="12">
        <f t="shared" si="2639"/>
        <v>0</v>
      </c>
      <c r="AB1103" s="12">
        <f t="shared" si="2639"/>
        <v>0</v>
      </c>
      <c r="AC1103" s="12">
        <f t="shared" si="2639"/>
        <v>0</v>
      </c>
      <c r="AD1103" s="12">
        <f t="shared" si="2639"/>
        <v>0</v>
      </c>
      <c r="AE1103" s="12">
        <f t="shared" si="2639"/>
        <v>0</v>
      </c>
      <c r="AF1103" s="12">
        <f t="shared" si="2639"/>
        <v>0</v>
      </c>
      <c r="AG1103" s="12">
        <f t="shared" si="2639"/>
        <v>0</v>
      </c>
      <c r="AH1103" s="12">
        <f t="shared" si="2639"/>
        <v>0</v>
      </c>
      <c r="AI1103" s="12">
        <f t="shared" si="2639"/>
        <v>0</v>
      </c>
      <c r="AJ1103" s="12">
        <f t="shared" si="2639"/>
        <v>0</v>
      </c>
      <c r="AK1103" s="12">
        <f t="shared" si="2639"/>
        <v>0</v>
      </c>
      <c r="AL1103" s="12">
        <f t="shared" si="2639"/>
        <v>0</v>
      </c>
      <c r="AM1103" s="12">
        <f t="shared" si="2639"/>
        <v>0</v>
      </c>
      <c r="AN1103" s="12">
        <f t="shared" si="2639"/>
        <v>0</v>
      </c>
      <c r="AO1103" s="12">
        <f t="shared" si="2639"/>
        <v>0</v>
      </c>
      <c r="AP1103" s="12">
        <f t="shared" si="2639"/>
        <v>0</v>
      </c>
      <c r="AQ1103" s="12">
        <f t="shared" si="2639"/>
        <v>0</v>
      </c>
      <c r="AR1103" s="12">
        <f t="shared" si="2639"/>
        <v>0</v>
      </c>
      <c r="AS1103" s="12">
        <f t="shared" si="2639"/>
        <v>0</v>
      </c>
      <c r="AT1103" s="12">
        <f t="shared" si="2639"/>
        <v>0</v>
      </c>
      <c r="AU1103" s="12">
        <f t="shared" si="2639"/>
        <v>0</v>
      </c>
      <c r="AV1103" s="12">
        <f t="shared" si="2639"/>
        <v>0</v>
      </c>
      <c r="AW1103" s="12">
        <f t="shared" si="2639"/>
        <v>0</v>
      </c>
      <c r="AX1103" s="12">
        <f t="shared" si="2639"/>
        <v>0</v>
      </c>
      <c r="AY1103" s="12">
        <f t="shared" si="2639"/>
        <v>0</v>
      </c>
      <c r="AZ1103" s="12">
        <f t="shared" si="2639"/>
        <v>0</v>
      </c>
      <c r="BA1103" s="12">
        <f t="shared" si="2639"/>
        <v>0</v>
      </c>
      <c r="BB1103" s="12">
        <f t="shared" si="2639"/>
        <v>0</v>
      </c>
      <c r="BC1103" s="12">
        <f t="shared" si="2639"/>
        <v>0</v>
      </c>
      <c r="BD1103" s="12">
        <f t="shared" si="2639"/>
        <v>0</v>
      </c>
      <c r="BE1103" s="12">
        <f t="shared" si="2639"/>
        <v>0</v>
      </c>
      <c r="BF1103" s="12">
        <f t="shared" si="2639"/>
        <v>0</v>
      </c>
      <c r="BG1103" s="12">
        <f t="shared" si="2639"/>
        <v>0</v>
      </c>
      <c r="BH1103" s="12">
        <f t="shared" si="2639"/>
        <v>0</v>
      </c>
      <c r="BI1103" s="12">
        <f t="shared" si="2639"/>
        <v>0</v>
      </c>
      <c r="BJ1103" s="12">
        <f t="shared" si="2639"/>
        <v>0</v>
      </c>
      <c r="BK1103" s="12">
        <f t="shared" si="2639"/>
        <v>0</v>
      </c>
      <c r="BL1103" s="12">
        <f t="shared" si="2639"/>
        <v>0</v>
      </c>
      <c r="BM1103" s="12">
        <f t="shared" si="2639"/>
        <v>0</v>
      </c>
      <c r="BN1103" s="12">
        <f t="shared" si="2639"/>
        <v>0</v>
      </c>
      <c r="BO1103" s="12">
        <f t="shared" si="2639"/>
        <v>0</v>
      </c>
      <c r="BP1103" s="12">
        <f t="shared" si="2639"/>
        <v>0</v>
      </c>
      <c r="BQ1103" s="12">
        <f t="shared" si="2639"/>
        <v>0</v>
      </c>
      <c r="BR1103" s="12">
        <f t="shared" si="2639"/>
        <v>0</v>
      </c>
      <c r="BS1103" s="12">
        <f t="shared" si="2639"/>
        <v>-10713.707719695743</v>
      </c>
      <c r="BT1103" s="12">
        <f t="shared" si="2639"/>
        <v>-10713.707719695743</v>
      </c>
      <c r="BU1103" s="12">
        <f t="shared" si="2639"/>
        <v>-10713.707719695743</v>
      </c>
      <c r="BV1103" s="12">
        <f t="shared" ref="BV1103:DY1105" si="2640">BV179*$F1103</f>
        <v>-10713.707719695743</v>
      </c>
      <c r="BW1103" s="12">
        <f t="shared" si="2640"/>
        <v>-10713.707719695743</v>
      </c>
      <c r="BX1103" s="12">
        <f t="shared" si="2640"/>
        <v>-10713.707719695743</v>
      </c>
      <c r="BY1103" s="12">
        <f t="shared" si="2640"/>
        <v>-10713.707719695743</v>
      </c>
      <c r="BZ1103" s="12">
        <f t="shared" si="2640"/>
        <v>-10713.707719695743</v>
      </c>
      <c r="CA1103" s="12">
        <f t="shared" si="2640"/>
        <v>-10713.707719695743</v>
      </c>
      <c r="CB1103" s="12">
        <f t="shared" si="2640"/>
        <v>-10713.707719695743</v>
      </c>
      <c r="CC1103" s="12">
        <f t="shared" si="2640"/>
        <v>-10713.707719695743</v>
      </c>
      <c r="CD1103" s="12">
        <f t="shared" si="2640"/>
        <v>-10713.707719695743</v>
      </c>
      <c r="CE1103" s="12">
        <f t="shared" si="2640"/>
        <v>0</v>
      </c>
      <c r="CF1103" s="12">
        <f t="shared" si="2640"/>
        <v>0</v>
      </c>
      <c r="CG1103" s="12">
        <f t="shared" si="2640"/>
        <v>0</v>
      </c>
      <c r="CH1103" s="12">
        <f t="shared" si="2640"/>
        <v>0</v>
      </c>
      <c r="CI1103" s="12">
        <f t="shared" si="2640"/>
        <v>0</v>
      </c>
      <c r="CJ1103" s="12">
        <f t="shared" si="2640"/>
        <v>0</v>
      </c>
      <c r="CK1103" s="12">
        <f t="shared" si="2640"/>
        <v>0</v>
      </c>
      <c r="CL1103" s="12">
        <f t="shared" si="2640"/>
        <v>0</v>
      </c>
      <c r="CM1103" s="12">
        <f t="shared" si="2640"/>
        <v>0</v>
      </c>
      <c r="CN1103" s="12">
        <f t="shared" si="2640"/>
        <v>0</v>
      </c>
      <c r="CO1103" s="12">
        <f t="shared" si="2640"/>
        <v>0</v>
      </c>
      <c r="CP1103" s="12">
        <f t="shared" si="2640"/>
        <v>0</v>
      </c>
      <c r="CQ1103" s="12">
        <f t="shared" si="2640"/>
        <v>0</v>
      </c>
      <c r="CR1103" s="12">
        <f t="shared" si="2640"/>
        <v>0</v>
      </c>
      <c r="CS1103" s="12">
        <f t="shared" si="2640"/>
        <v>0</v>
      </c>
      <c r="CT1103" s="12">
        <f t="shared" si="2640"/>
        <v>0</v>
      </c>
      <c r="CU1103" s="12">
        <f t="shared" si="2640"/>
        <v>0</v>
      </c>
      <c r="CV1103" s="12">
        <f t="shared" si="2640"/>
        <v>0</v>
      </c>
      <c r="CW1103" s="12">
        <f t="shared" si="2640"/>
        <v>0</v>
      </c>
      <c r="CX1103" s="12">
        <f t="shared" si="2640"/>
        <v>0</v>
      </c>
      <c r="CY1103" s="12">
        <f t="shared" si="2640"/>
        <v>0</v>
      </c>
      <c r="CZ1103" s="12">
        <f t="shared" si="2640"/>
        <v>0</v>
      </c>
      <c r="DA1103" s="12">
        <f t="shared" si="2640"/>
        <v>0</v>
      </c>
      <c r="DB1103" s="12">
        <f t="shared" si="2640"/>
        <v>0</v>
      </c>
      <c r="DC1103" s="12">
        <f t="shared" si="2640"/>
        <v>0</v>
      </c>
      <c r="DD1103" s="12">
        <f t="shared" si="2640"/>
        <v>0</v>
      </c>
      <c r="DE1103" s="12">
        <f t="shared" si="2640"/>
        <v>0</v>
      </c>
      <c r="DF1103" s="12">
        <f t="shared" si="2640"/>
        <v>0</v>
      </c>
      <c r="DG1103" s="12">
        <f t="shared" si="2640"/>
        <v>0</v>
      </c>
      <c r="DH1103" s="12">
        <f t="shared" si="2640"/>
        <v>0</v>
      </c>
      <c r="DI1103" s="12">
        <f t="shared" si="2640"/>
        <v>0</v>
      </c>
      <c r="DJ1103" s="12">
        <f t="shared" si="2640"/>
        <v>0</v>
      </c>
      <c r="DK1103" s="12">
        <f t="shared" si="2640"/>
        <v>0</v>
      </c>
      <c r="DL1103" s="12">
        <f t="shared" si="2640"/>
        <v>0</v>
      </c>
      <c r="DM1103" s="12">
        <f t="shared" si="2640"/>
        <v>0</v>
      </c>
      <c r="DN1103" s="12">
        <f t="shared" si="2640"/>
        <v>0</v>
      </c>
      <c r="DO1103" s="12">
        <f t="shared" si="2640"/>
        <v>0</v>
      </c>
      <c r="DP1103" s="12">
        <f t="shared" si="2640"/>
        <v>0</v>
      </c>
      <c r="DQ1103" s="12">
        <f t="shared" si="2640"/>
        <v>0</v>
      </c>
      <c r="DR1103" s="12">
        <f t="shared" si="2640"/>
        <v>0</v>
      </c>
      <c r="DS1103" s="12">
        <f t="shared" si="2640"/>
        <v>0</v>
      </c>
      <c r="DT1103" s="12">
        <f t="shared" si="2640"/>
        <v>0</v>
      </c>
      <c r="DU1103" s="12">
        <f t="shared" si="2640"/>
        <v>0</v>
      </c>
      <c r="DV1103" s="12">
        <f t="shared" si="2640"/>
        <v>0</v>
      </c>
      <c r="DW1103" s="12">
        <f t="shared" si="2640"/>
        <v>0</v>
      </c>
      <c r="DX1103" s="12">
        <f t="shared" si="2640"/>
        <v>0</v>
      </c>
      <c r="DY1103" s="12">
        <f t="shared" si="2640"/>
        <v>0</v>
      </c>
      <c r="EB1103" s="116">
        <f t="shared" si="2615"/>
        <v>1102</v>
      </c>
      <c r="EC1103" s="2" t="str">
        <f t="shared" ref="EC1103:EC1105" si="2641">B1103</f>
        <v>Phase 5</v>
      </c>
      <c r="ED1103" s="2" t="str">
        <f t="shared" ref="ED1103:ED1105" si="2642">C1103</f>
        <v>50' Wide</v>
      </c>
      <c r="EE1103" s="33" t="str">
        <f>EE1107</f>
        <v>GAAP</v>
      </c>
      <c r="EF1103" s="2" t="str">
        <f>EF1107</f>
        <v>Amenity</v>
      </c>
    </row>
    <row r="1104" spans="2:136" x14ac:dyDescent="0.3">
      <c r="B1104" s="2" t="str">
        <f>Product!$Q$2</f>
        <v>Phase 5</v>
      </c>
      <c r="C1104" s="2" t="str">
        <f>Product!$Q$3</f>
        <v>60' Wide</v>
      </c>
      <c r="D1104" s="203">
        <f t="shared" si="2637"/>
        <v>-152451.85305065548</v>
      </c>
      <c r="E1104" s="128">
        <f>SUMIFS(INDEX(Product!$B$2:$U$97, MATCH(E1085, Product!$B$2:$B$97, 0), ), Product!$B$2:$U$2, $B1104, Product!$B$3:$U$3, $C1104)</f>
        <v>30</v>
      </c>
      <c r="F1104" s="203">
        <f t="shared" si="2638"/>
        <v>-5081.7284350218497</v>
      </c>
      <c r="G1104" s="11">
        <f>SUM(H1104:DZ1104)</f>
        <v>-152451.85305065548</v>
      </c>
      <c r="I1104" s="12">
        <f t="shared" si="2614"/>
        <v>0</v>
      </c>
      <c r="J1104" s="12">
        <f t="shared" si="2639"/>
        <v>0</v>
      </c>
      <c r="K1104" s="12">
        <f t="shared" si="2639"/>
        <v>0</v>
      </c>
      <c r="L1104" s="12">
        <f t="shared" si="2639"/>
        <v>0</v>
      </c>
      <c r="M1104" s="12">
        <f t="shared" si="2639"/>
        <v>0</v>
      </c>
      <c r="N1104" s="12">
        <f t="shared" si="2639"/>
        <v>0</v>
      </c>
      <c r="O1104" s="12">
        <f t="shared" si="2639"/>
        <v>0</v>
      </c>
      <c r="P1104" s="12">
        <f t="shared" si="2639"/>
        <v>0</v>
      </c>
      <c r="Q1104" s="12">
        <f t="shared" si="2639"/>
        <v>0</v>
      </c>
      <c r="R1104" s="12">
        <f t="shared" si="2639"/>
        <v>0</v>
      </c>
      <c r="S1104" s="12">
        <f t="shared" si="2639"/>
        <v>0</v>
      </c>
      <c r="T1104" s="12">
        <f t="shared" si="2639"/>
        <v>0</v>
      </c>
      <c r="U1104" s="12">
        <f t="shared" si="2639"/>
        <v>0</v>
      </c>
      <c r="V1104" s="12">
        <f t="shared" si="2639"/>
        <v>0</v>
      </c>
      <c r="W1104" s="12">
        <f t="shared" si="2639"/>
        <v>0</v>
      </c>
      <c r="X1104" s="12">
        <f t="shared" si="2639"/>
        <v>0</v>
      </c>
      <c r="Y1104" s="12">
        <f t="shared" si="2639"/>
        <v>0</v>
      </c>
      <c r="Z1104" s="12">
        <f t="shared" si="2639"/>
        <v>0</v>
      </c>
      <c r="AA1104" s="12">
        <f t="shared" si="2639"/>
        <v>0</v>
      </c>
      <c r="AB1104" s="12">
        <f t="shared" si="2639"/>
        <v>0</v>
      </c>
      <c r="AC1104" s="12">
        <f t="shared" si="2639"/>
        <v>0</v>
      </c>
      <c r="AD1104" s="12">
        <f t="shared" si="2639"/>
        <v>0</v>
      </c>
      <c r="AE1104" s="12">
        <f t="shared" si="2639"/>
        <v>0</v>
      </c>
      <c r="AF1104" s="12">
        <f t="shared" si="2639"/>
        <v>0</v>
      </c>
      <c r="AG1104" s="12">
        <f t="shared" si="2639"/>
        <v>0</v>
      </c>
      <c r="AH1104" s="12">
        <f t="shared" si="2639"/>
        <v>0</v>
      </c>
      <c r="AI1104" s="12">
        <f t="shared" si="2639"/>
        <v>0</v>
      </c>
      <c r="AJ1104" s="12">
        <f t="shared" si="2639"/>
        <v>0</v>
      </c>
      <c r="AK1104" s="12">
        <f t="shared" si="2639"/>
        <v>0</v>
      </c>
      <c r="AL1104" s="12">
        <f t="shared" si="2639"/>
        <v>0</v>
      </c>
      <c r="AM1104" s="12">
        <f t="shared" si="2639"/>
        <v>0</v>
      </c>
      <c r="AN1104" s="12">
        <f t="shared" si="2639"/>
        <v>0</v>
      </c>
      <c r="AO1104" s="12">
        <f t="shared" si="2639"/>
        <v>0</v>
      </c>
      <c r="AP1104" s="12">
        <f t="shared" si="2639"/>
        <v>0</v>
      </c>
      <c r="AQ1104" s="12">
        <f t="shared" si="2639"/>
        <v>0</v>
      </c>
      <c r="AR1104" s="12">
        <f t="shared" si="2639"/>
        <v>0</v>
      </c>
      <c r="AS1104" s="12">
        <f t="shared" si="2639"/>
        <v>0</v>
      </c>
      <c r="AT1104" s="12">
        <f t="shared" si="2639"/>
        <v>0</v>
      </c>
      <c r="AU1104" s="12">
        <f t="shared" si="2639"/>
        <v>0</v>
      </c>
      <c r="AV1104" s="12">
        <f t="shared" si="2639"/>
        <v>0</v>
      </c>
      <c r="AW1104" s="12">
        <f t="shared" si="2639"/>
        <v>0</v>
      </c>
      <c r="AX1104" s="12">
        <f t="shared" si="2639"/>
        <v>0</v>
      </c>
      <c r="AY1104" s="12">
        <f t="shared" si="2639"/>
        <v>0</v>
      </c>
      <c r="AZ1104" s="12">
        <f t="shared" si="2639"/>
        <v>0</v>
      </c>
      <c r="BA1104" s="12">
        <f t="shared" si="2639"/>
        <v>0</v>
      </c>
      <c r="BB1104" s="12">
        <f t="shared" si="2639"/>
        <v>0</v>
      </c>
      <c r="BC1104" s="12">
        <f t="shared" si="2639"/>
        <v>0</v>
      </c>
      <c r="BD1104" s="12">
        <f t="shared" si="2639"/>
        <v>0</v>
      </c>
      <c r="BE1104" s="12">
        <f t="shared" si="2639"/>
        <v>0</v>
      </c>
      <c r="BF1104" s="12">
        <f t="shared" si="2639"/>
        <v>0</v>
      </c>
      <c r="BG1104" s="12">
        <f t="shared" si="2639"/>
        <v>0</v>
      </c>
      <c r="BH1104" s="12">
        <f t="shared" si="2639"/>
        <v>0</v>
      </c>
      <c r="BI1104" s="12">
        <f t="shared" si="2639"/>
        <v>0</v>
      </c>
      <c r="BJ1104" s="12">
        <f t="shared" si="2639"/>
        <v>0</v>
      </c>
      <c r="BK1104" s="12">
        <f t="shared" si="2639"/>
        <v>0</v>
      </c>
      <c r="BL1104" s="12">
        <f t="shared" si="2639"/>
        <v>0</v>
      </c>
      <c r="BM1104" s="12">
        <f t="shared" si="2639"/>
        <v>0</v>
      </c>
      <c r="BN1104" s="12">
        <f t="shared" si="2639"/>
        <v>0</v>
      </c>
      <c r="BO1104" s="12">
        <f t="shared" si="2639"/>
        <v>0</v>
      </c>
      <c r="BP1104" s="12">
        <f t="shared" si="2639"/>
        <v>0</v>
      </c>
      <c r="BQ1104" s="12">
        <f t="shared" si="2639"/>
        <v>0</v>
      </c>
      <c r="BR1104" s="12">
        <f t="shared" si="2639"/>
        <v>0</v>
      </c>
      <c r="BS1104" s="12">
        <f t="shared" si="2639"/>
        <v>-12704.321087554625</v>
      </c>
      <c r="BT1104" s="12">
        <f t="shared" si="2639"/>
        <v>-12704.321087554625</v>
      </c>
      <c r="BU1104" s="12">
        <f t="shared" si="2639"/>
        <v>-12704.321087554625</v>
      </c>
      <c r="BV1104" s="12">
        <f t="shared" si="2640"/>
        <v>-12704.321087554625</v>
      </c>
      <c r="BW1104" s="12">
        <f t="shared" si="2640"/>
        <v>-12704.321087554625</v>
      </c>
      <c r="BX1104" s="12">
        <f t="shared" si="2640"/>
        <v>-12704.321087554625</v>
      </c>
      <c r="BY1104" s="12">
        <f t="shared" si="2640"/>
        <v>-12704.321087554625</v>
      </c>
      <c r="BZ1104" s="12">
        <f t="shared" si="2640"/>
        <v>-12704.321087554625</v>
      </c>
      <c r="CA1104" s="12">
        <f t="shared" si="2640"/>
        <v>-12704.321087554625</v>
      </c>
      <c r="CB1104" s="12">
        <f t="shared" si="2640"/>
        <v>-12704.321087554625</v>
      </c>
      <c r="CC1104" s="12">
        <f t="shared" si="2640"/>
        <v>-12704.321087554625</v>
      </c>
      <c r="CD1104" s="12">
        <f t="shared" si="2640"/>
        <v>-12704.321087554625</v>
      </c>
      <c r="CE1104" s="12">
        <f t="shared" si="2640"/>
        <v>0</v>
      </c>
      <c r="CF1104" s="12">
        <f t="shared" si="2640"/>
        <v>0</v>
      </c>
      <c r="CG1104" s="12">
        <f t="shared" si="2640"/>
        <v>0</v>
      </c>
      <c r="CH1104" s="12">
        <f t="shared" si="2640"/>
        <v>0</v>
      </c>
      <c r="CI1104" s="12">
        <f t="shared" si="2640"/>
        <v>0</v>
      </c>
      <c r="CJ1104" s="12">
        <f t="shared" si="2640"/>
        <v>0</v>
      </c>
      <c r="CK1104" s="12">
        <f t="shared" si="2640"/>
        <v>0</v>
      </c>
      <c r="CL1104" s="12">
        <f t="shared" si="2640"/>
        <v>0</v>
      </c>
      <c r="CM1104" s="12">
        <f t="shared" si="2640"/>
        <v>0</v>
      </c>
      <c r="CN1104" s="12">
        <f t="shared" si="2640"/>
        <v>0</v>
      </c>
      <c r="CO1104" s="12">
        <f t="shared" si="2640"/>
        <v>0</v>
      </c>
      <c r="CP1104" s="12">
        <f t="shared" si="2640"/>
        <v>0</v>
      </c>
      <c r="CQ1104" s="12">
        <f t="shared" si="2640"/>
        <v>0</v>
      </c>
      <c r="CR1104" s="12">
        <f t="shared" si="2640"/>
        <v>0</v>
      </c>
      <c r="CS1104" s="12">
        <f t="shared" si="2640"/>
        <v>0</v>
      </c>
      <c r="CT1104" s="12">
        <f t="shared" si="2640"/>
        <v>0</v>
      </c>
      <c r="CU1104" s="12">
        <f t="shared" si="2640"/>
        <v>0</v>
      </c>
      <c r="CV1104" s="12">
        <f t="shared" si="2640"/>
        <v>0</v>
      </c>
      <c r="CW1104" s="12">
        <f t="shared" si="2640"/>
        <v>0</v>
      </c>
      <c r="CX1104" s="12">
        <f t="shared" si="2640"/>
        <v>0</v>
      </c>
      <c r="CY1104" s="12">
        <f t="shared" si="2640"/>
        <v>0</v>
      </c>
      <c r="CZ1104" s="12">
        <f t="shared" si="2640"/>
        <v>0</v>
      </c>
      <c r="DA1104" s="12">
        <f t="shared" si="2640"/>
        <v>0</v>
      </c>
      <c r="DB1104" s="12">
        <f t="shared" si="2640"/>
        <v>0</v>
      </c>
      <c r="DC1104" s="12">
        <f t="shared" si="2640"/>
        <v>0</v>
      </c>
      <c r="DD1104" s="12">
        <f t="shared" si="2640"/>
        <v>0</v>
      </c>
      <c r="DE1104" s="12">
        <f t="shared" si="2640"/>
        <v>0</v>
      </c>
      <c r="DF1104" s="12">
        <f t="shared" si="2640"/>
        <v>0</v>
      </c>
      <c r="DG1104" s="12">
        <f t="shared" si="2640"/>
        <v>0</v>
      </c>
      <c r="DH1104" s="12">
        <f t="shared" si="2640"/>
        <v>0</v>
      </c>
      <c r="DI1104" s="12">
        <f t="shared" si="2640"/>
        <v>0</v>
      </c>
      <c r="DJ1104" s="12">
        <f t="shared" si="2640"/>
        <v>0</v>
      </c>
      <c r="DK1104" s="12">
        <f t="shared" si="2640"/>
        <v>0</v>
      </c>
      <c r="DL1104" s="12">
        <f t="shared" si="2640"/>
        <v>0</v>
      </c>
      <c r="DM1104" s="12">
        <f t="shared" si="2640"/>
        <v>0</v>
      </c>
      <c r="DN1104" s="12">
        <f t="shared" si="2640"/>
        <v>0</v>
      </c>
      <c r="DO1104" s="12">
        <f t="shared" si="2640"/>
        <v>0</v>
      </c>
      <c r="DP1104" s="12">
        <f t="shared" si="2640"/>
        <v>0</v>
      </c>
      <c r="DQ1104" s="12">
        <f t="shared" si="2640"/>
        <v>0</v>
      </c>
      <c r="DR1104" s="12">
        <f t="shared" si="2640"/>
        <v>0</v>
      </c>
      <c r="DS1104" s="12">
        <f t="shared" si="2640"/>
        <v>0</v>
      </c>
      <c r="DT1104" s="12">
        <f t="shared" si="2640"/>
        <v>0</v>
      </c>
      <c r="DU1104" s="12">
        <f t="shared" si="2640"/>
        <v>0</v>
      </c>
      <c r="DV1104" s="12">
        <f t="shared" si="2640"/>
        <v>0</v>
      </c>
      <c r="DW1104" s="12">
        <f t="shared" si="2640"/>
        <v>0</v>
      </c>
      <c r="DX1104" s="12">
        <f t="shared" si="2640"/>
        <v>0</v>
      </c>
      <c r="DY1104" s="12">
        <f t="shared" si="2640"/>
        <v>0</v>
      </c>
      <c r="EB1104" s="116">
        <f t="shared" si="2615"/>
        <v>1103</v>
      </c>
      <c r="EC1104" s="2" t="str">
        <f t="shared" si="2641"/>
        <v>Phase 5</v>
      </c>
      <c r="ED1104" s="2" t="str">
        <f t="shared" si="2642"/>
        <v>60' Wide</v>
      </c>
      <c r="EE1104" s="33" t="str">
        <f>EE1107</f>
        <v>GAAP</v>
      </c>
      <c r="EF1104" s="2" t="str">
        <f>EF1107</f>
        <v>Amenity</v>
      </c>
    </row>
    <row r="1105" spans="1:136" x14ac:dyDescent="0.3">
      <c r="B1105" s="2" t="str">
        <f>Product!$R$2</f>
        <v>Phase 5</v>
      </c>
      <c r="C1105" s="2" t="str">
        <f>Product!$R$3</f>
        <v>75' Wide</v>
      </c>
      <c r="D1105" s="203">
        <f t="shared" si="2637"/>
        <v>-118983.65431299564</v>
      </c>
      <c r="E1105" s="128">
        <f>SUMIFS(INDEX(Product!$B$2:$U$97, MATCH(E1085, Product!$B$2:$B$97, 0), ), Product!$B$2:$U$2, $B1105, Product!$B$3:$U$3, $C1105)</f>
        <v>20</v>
      </c>
      <c r="F1105" s="203">
        <f t="shared" si="2638"/>
        <v>-5949.182715649782</v>
      </c>
      <c r="G1105" s="11">
        <f>SUM(H1105:DZ1105)</f>
        <v>-118983.65431299563</v>
      </c>
      <c r="I1105" s="12">
        <f t="shared" si="2614"/>
        <v>0</v>
      </c>
      <c r="J1105" s="12">
        <f t="shared" si="2639"/>
        <v>0</v>
      </c>
      <c r="K1105" s="12">
        <f t="shared" si="2639"/>
        <v>0</v>
      </c>
      <c r="L1105" s="12">
        <f t="shared" si="2639"/>
        <v>0</v>
      </c>
      <c r="M1105" s="12">
        <f t="shared" si="2639"/>
        <v>0</v>
      </c>
      <c r="N1105" s="12">
        <f t="shared" si="2639"/>
        <v>0</v>
      </c>
      <c r="O1105" s="12">
        <f t="shared" si="2639"/>
        <v>0</v>
      </c>
      <c r="P1105" s="12">
        <f t="shared" si="2639"/>
        <v>0</v>
      </c>
      <c r="Q1105" s="12">
        <f t="shared" si="2639"/>
        <v>0</v>
      </c>
      <c r="R1105" s="12">
        <f t="shared" si="2639"/>
        <v>0</v>
      </c>
      <c r="S1105" s="12">
        <f t="shared" si="2639"/>
        <v>0</v>
      </c>
      <c r="T1105" s="12">
        <f t="shared" si="2639"/>
        <v>0</v>
      </c>
      <c r="U1105" s="12">
        <f t="shared" si="2639"/>
        <v>0</v>
      </c>
      <c r="V1105" s="12">
        <f t="shared" si="2639"/>
        <v>0</v>
      </c>
      <c r="W1105" s="12">
        <f t="shared" si="2639"/>
        <v>0</v>
      </c>
      <c r="X1105" s="12">
        <f t="shared" si="2639"/>
        <v>0</v>
      </c>
      <c r="Y1105" s="12">
        <f t="shared" si="2639"/>
        <v>0</v>
      </c>
      <c r="Z1105" s="12">
        <f t="shared" si="2639"/>
        <v>0</v>
      </c>
      <c r="AA1105" s="12">
        <f t="shared" si="2639"/>
        <v>0</v>
      </c>
      <c r="AB1105" s="12">
        <f t="shared" si="2639"/>
        <v>0</v>
      </c>
      <c r="AC1105" s="12">
        <f t="shared" si="2639"/>
        <v>0</v>
      </c>
      <c r="AD1105" s="12">
        <f t="shared" si="2639"/>
        <v>0</v>
      </c>
      <c r="AE1105" s="12">
        <f t="shared" si="2639"/>
        <v>0</v>
      </c>
      <c r="AF1105" s="12">
        <f t="shared" si="2639"/>
        <v>0</v>
      </c>
      <c r="AG1105" s="12">
        <f t="shared" si="2639"/>
        <v>0</v>
      </c>
      <c r="AH1105" s="12">
        <f t="shared" si="2639"/>
        <v>0</v>
      </c>
      <c r="AI1105" s="12">
        <f t="shared" si="2639"/>
        <v>0</v>
      </c>
      <c r="AJ1105" s="12">
        <f t="shared" si="2639"/>
        <v>0</v>
      </c>
      <c r="AK1105" s="12">
        <f t="shared" si="2639"/>
        <v>0</v>
      </c>
      <c r="AL1105" s="12">
        <f t="shared" si="2639"/>
        <v>0</v>
      </c>
      <c r="AM1105" s="12">
        <f t="shared" si="2639"/>
        <v>0</v>
      </c>
      <c r="AN1105" s="12">
        <f t="shared" si="2639"/>
        <v>0</v>
      </c>
      <c r="AO1105" s="12">
        <f t="shared" si="2639"/>
        <v>0</v>
      </c>
      <c r="AP1105" s="12">
        <f t="shared" si="2639"/>
        <v>0</v>
      </c>
      <c r="AQ1105" s="12">
        <f t="shared" si="2639"/>
        <v>0</v>
      </c>
      <c r="AR1105" s="12">
        <f t="shared" si="2639"/>
        <v>0</v>
      </c>
      <c r="AS1105" s="12">
        <f t="shared" si="2639"/>
        <v>0</v>
      </c>
      <c r="AT1105" s="12">
        <f t="shared" si="2639"/>
        <v>0</v>
      </c>
      <c r="AU1105" s="12">
        <f t="shared" si="2639"/>
        <v>0</v>
      </c>
      <c r="AV1105" s="12">
        <f t="shared" si="2639"/>
        <v>0</v>
      </c>
      <c r="AW1105" s="12">
        <f t="shared" si="2639"/>
        <v>0</v>
      </c>
      <c r="AX1105" s="12">
        <f t="shared" si="2639"/>
        <v>0</v>
      </c>
      <c r="AY1105" s="12">
        <f t="shared" si="2639"/>
        <v>0</v>
      </c>
      <c r="AZ1105" s="12">
        <f t="shared" si="2639"/>
        <v>0</v>
      </c>
      <c r="BA1105" s="12">
        <f t="shared" si="2639"/>
        <v>0</v>
      </c>
      <c r="BB1105" s="12">
        <f t="shared" si="2639"/>
        <v>0</v>
      </c>
      <c r="BC1105" s="12">
        <f t="shared" si="2639"/>
        <v>0</v>
      </c>
      <c r="BD1105" s="12">
        <f t="shared" si="2639"/>
        <v>0</v>
      </c>
      <c r="BE1105" s="12">
        <f t="shared" si="2639"/>
        <v>0</v>
      </c>
      <c r="BF1105" s="12">
        <f t="shared" si="2639"/>
        <v>0</v>
      </c>
      <c r="BG1105" s="12">
        <f t="shared" si="2639"/>
        <v>0</v>
      </c>
      <c r="BH1105" s="12">
        <f t="shared" si="2639"/>
        <v>0</v>
      </c>
      <c r="BI1105" s="12">
        <f t="shared" si="2639"/>
        <v>0</v>
      </c>
      <c r="BJ1105" s="12">
        <f t="shared" si="2639"/>
        <v>0</v>
      </c>
      <c r="BK1105" s="12">
        <f t="shared" si="2639"/>
        <v>0</v>
      </c>
      <c r="BL1105" s="12">
        <f t="shared" si="2639"/>
        <v>0</v>
      </c>
      <c r="BM1105" s="12">
        <f t="shared" si="2639"/>
        <v>0</v>
      </c>
      <c r="BN1105" s="12">
        <f t="shared" si="2639"/>
        <v>0</v>
      </c>
      <c r="BO1105" s="12">
        <f t="shared" si="2639"/>
        <v>0</v>
      </c>
      <c r="BP1105" s="12">
        <f t="shared" si="2639"/>
        <v>0</v>
      </c>
      <c r="BQ1105" s="12">
        <f t="shared" si="2639"/>
        <v>0</v>
      </c>
      <c r="BR1105" s="12">
        <f t="shared" si="2639"/>
        <v>0</v>
      </c>
      <c r="BS1105" s="12">
        <f t="shared" si="2639"/>
        <v>-9915.3045260829713</v>
      </c>
      <c r="BT1105" s="12">
        <f t="shared" si="2639"/>
        <v>-9915.3045260829713</v>
      </c>
      <c r="BU1105" s="12">
        <f t="shared" si="2639"/>
        <v>-9915.3045260829713</v>
      </c>
      <c r="BV1105" s="12">
        <f t="shared" si="2640"/>
        <v>-9915.3045260829713</v>
      </c>
      <c r="BW1105" s="12">
        <f t="shared" si="2640"/>
        <v>-9915.3045260829713</v>
      </c>
      <c r="BX1105" s="12">
        <f t="shared" si="2640"/>
        <v>-9915.3045260829713</v>
      </c>
      <c r="BY1105" s="12">
        <f t="shared" si="2640"/>
        <v>-9915.3045260829713</v>
      </c>
      <c r="BZ1105" s="12">
        <f t="shared" si="2640"/>
        <v>-9915.3045260829713</v>
      </c>
      <c r="CA1105" s="12">
        <f t="shared" si="2640"/>
        <v>-9915.3045260829713</v>
      </c>
      <c r="CB1105" s="12">
        <f t="shared" si="2640"/>
        <v>-9915.3045260829713</v>
      </c>
      <c r="CC1105" s="12">
        <f t="shared" si="2640"/>
        <v>-9915.3045260829713</v>
      </c>
      <c r="CD1105" s="12">
        <f t="shared" si="2640"/>
        <v>-9915.3045260829713</v>
      </c>
      <c r="CE1105" s="12">
        <f t="shared" si="2640"/>
        <v>0</v>
      </c>
      <c r="CF1105" s="12">
        <f t="shared" si="2640"/>
        <v>0</v>
      </c>
      <c r="CG1105" s="12">
        <f t="shared" si="2640"/>
        <v>0</v>
      </c>
      <c r="CH1105" s="12">
        <f t="shared" si="2640"/>
        <v>0</v>
      </c>
      <c r="CI1105" s="12">
        <f t="shared" si="2640"/>
        <v>0</v>
      </c>
      <c r="CJ1105" s="12">
        <f t="shared" si="2640"/>
        <v>0</v>
      </c>
      <c r="CK1105" s="12">
        <f t="shared" si="2640"/>
        <v>0</v>
      </c>
      <c r="CL1105" s="12">
        <f t="shared" si="2640"/>
        <v>0</v>
      </c>
      <c r="CM1105" s="12">
        <f t="shared" si="2640"/>
        <v>0</v>
      </c>
      <c r="CN1105" s="12">
        <f t="shared" si="2640"/>
        <v>0</v>
      </c>
      <c r="CO1105" s="12">
        <f t="shared" si="2640"/>
        <v>0</v>
      </c>
      <c r="CP1105" s="12">
        <f t="shared" si="2640"/>
        <v>0</v>
      </c>
      <c r="CQ1105" s="12">
        <f t="shared" si="2640"/>
        <v>0</v>
      </c>
      <c r="CR1105" s="12">
        <f t="shared" si="2640"/>
        <v>0</v>
      </c>
      <c r="CS1105" s="12">
        <f t="shared" si="2640"/>
        <v>0</v>
      </c>
      <c r="CT1105" s="12">
        <f t="shared" si="2640"/>
        <v>0</v>
      </c>
      <c r="CU1105" s="12">
        <f t="shared" si="2640"/>
        <v>0</v>
      </c>
      <c r="CV1105" s="12">
        <f t="shared" si="2640"/>
        <v>0</v>
      </c>
      <c r="CW1105" s="12">
        <f t="shared" si="2640"/>
        <v>0</v>
      </c>
      <c r="CX1105" s="12">
        <f t="shared" si="2640"/>
        <v>0</v>
      </c>
      <c r="CY1105" s="12">
        <f t="shared" si="2640"/>
        <v>0</v>
      </c>
      <c r="CZ1105" s="12">
        <f t="shared" si="2640"/>
        <v>0</v>
      </c>
      <c r="DA1105" s="12">
        <f t="shared" si="2640"/>
        <v>0</v>
      </c>
      <c r="DB1105" s="12">
        <f t="shared" si="2640"/>
        <v>0</v>
      </c>
      <c r="DC1105" s="12">
        <f t="shared" si="2640"/>
        <v>0</v>
      </c>
      <c r="DD1105" s="12">
        <f t="shared" si="2640"/>
        <v>0</v>
      </c>
      <c r="DE1105" s="12">
        <f t="shared" si="2640"/>
        <v>0</v>
      </c>
      <c r="DF1105" s="12">
        <f t="shared" si="2640"/>
        <v>0</v>
      </c>
      <c r="DG1105" s="12">
        <f t="shared" si="2640"/>
        <v>0</v>
      </c>
      <c r="DH1105" s="12">
        <f t="shared" si="2640"/>
        <v>0</v>
      </c>
      <c r="DI1105" s="12">
        <f t="shared" si="2640"/>
        <v>0</v>
      </c>
      <c r="DJ1105" s="12">
        <f t="shared" si="2640"/>
        <v>0</v>
      </c>
      <c r="DK1105" s="12">
        <f t="shared" si="2640"/>
        <v>0</v>
      </c>
      <c r="DL1105" s="12">
        <f t="shared" si="2640"/>
        <v>0</v>
      </c>
      <c r="DM1105" s="12">
        <f t="shared" si="2640"/>
        <v>0</v>
      </c>
      <c r="DN1105" s="12">
        <f t="shared" si="2640"/>
        <v>0</v>
      </c>
      <c r="DO1105" s="12">
        <f t="shared" si="2640"/>
        <v>0</v>
      </c>
      <c r="DP1105" s="12">
        <f t="shared" si="2640"/>
        <v>0</v>
      </c>
      <c r="DQ1105" s="12">
        <f t="shared" si="2640"/>
        <v>0</v>
      </c>
      <c r="DR1105" s="12">
        <f t="shared" si="2640"/>
        <v>0</v>
      </c>
      <c r="DS1105" s="12">
        <f t="shared" si="2640"/>
        <v>0</v>
      </c>
      <c r="DT1105" s="12">
        <f t="shared" si="2640"/>
        <v>0</v>
      </c>
      <c r="DU1105" s="12">
        <f t="shared" si="2640"/>
        <v>0</v>
      </c>
      <c r="DV1105" s="12">
        <f t="shared" si="2640"/>
        <v>0</v>
      </c>
      <c r="DW1105" s="12">
        <f t="shared" si="2640"/>
        <v>0</v>
      </c>
      <c r="DX1105" s="12">
        <f t="shared" si="2640"/>
        <v>0</v>
      </c>
      <c r="DY1105" s="12">
        <f t="shared" si="2640"/>
        <v>0</v>
      </c>
      <c r="EB1105" s="116">
        <f t="shared" si="2615"/>
        <v>1104</v>
      </c>
      <c r="EC1105" s="2" t="str">
        <f t="shared" si="2641"/>
        <v>Phase 5</v>
      </c>
      <c r="ED1105" s="2" t="str">
        <f t="shared" si="2642"/>
        <v>75' Wide</v>
      </c>
      <c r="EE1105" s="33" t="str">
        <f>EE1107</f>
        <v>GAAP</v>
      </c>
      <c r="EF1105" s="2" t="str">
        <f>EF1107</f>
        <v>Amenity</v>
      </c>
    </row>
    <row r="1106" spans="1:136" x14ac:dyDescent="0.3">
      <c r="G1106" s="7"/>
    </row>
    <row r="1107" spans="1:136" x14ac:dyDescent="0.3">
      <c r="B1107" s="18" t="s">
        <v>56</v>
      </c>
      <c r="C1107" s="18"/>
      <c r="D1107" s="18"/>
      <c r="E1107" s="18"/>
      <c r="F1107" s="18"/>
      <c r="G1107" s="23">
        <f>SUM(G1085:G1106)</f>
        <v>-2000000.0000000002</v>
      </c>
      <c r="H1107" s="18"/>
      <c r="I1107" s="19">
        <f>SUM(I1085:I1106)</f>
        <v>0</v>
      </c>
      <c r="J1107" s="19">
        <f t="shared" ref="J1107:BU1107" si="2643">SUM(J1085:J1106)</f>
        <v>0</v>
      </c>
      <c r="K1107" s="19">
        <f t="shared" si="2643"/>
        <v>0</v>
      </c>
      <c r="L1107" s="19">
        <f t="shared" si="2643"/>
        <v>0</v>
      </c>
      <c r="M1107" s="19">
        <f t="shared" si="2643"/>
        <v>0</v>
      </c>
      <c r="N1107" s="19">
        <f t="shared" si="2643"/>
        <v>0</v>
      </c>
      <c r="O1107" s="19">
        <f t="shared" si="2643"/>
        <v>0</v>
      </c>
      <c r="P1107" s="19">
        <f t="shared" si="2643"/>
        <v>0</v>
      </c>
      <c r="Q1107" s="19">
        <f t="shared" si="2643"/>
        <v>0</v>
      </c>
      <c r="R1107" s="19">
        <f t="shared" si="2643"/>
        <v>0</v>
      </c>
      <c r="S1107" s="19">
        <f t="shared" si="2643"/>
        <v>0</v>
      </c>
      <c r="T1107" s="19">
        <f t="shared" si="2643"/>
        <v>0</v>
      </c>
      <c r="U1107" s="19">
        <f t="shared" si="2643"/>
        <v>0</v>
      </c>
      <c r="V1107" s="19">
        <f t="shared" si="2643"/>
        <v>0</v>
      </c>
      <c r="W1107" s="19">
        <f t="shared" si="2643"/>
        <v>-33333.333333333343</v>
      </c>
      <c r="X1107" s="19">
        <f t="shared" si="2643"/>
        <v>-33333.333333333343</v>
      </c>
      <c r="Y1107" s="19">
        <f t="shared" si="2643"/>
        <v>-33333.333333333343</v>
      </c>
      <c r="Z1107" s="19">
        <f t="shared" si="2643"/>
        <v>-33333.333333333343</v>
      </c>
      <c r="AA1107" s="19">
        <f t="shared" si="2643"/>
        <v>-33333.333333333343</v>
      </c>
      <c r="AB1107" s="19">
        <f t="shared" si="2643"/>
        <v>-33333.333333333343</v>
      </c>
      <c r="AC1107" s="19">
        <f t="shared" si="2643"/>
        <v>-33333.333333333343</v>
      </c>
      <c r="AD1107" s="19">
        <f t="shared" si="2643"/>
        <v>-33333.333333333343</v>
      </c>
      <c r="AE1107" s="19">
        <f t="shared" si="2643"/>
        <v>-33333.333333333343</v>
      </c>
      <c r="AF1107" s="19">
        <f t="shared" si="2643"/>
        <v>-33333.333333333343</v>
      </c>
      <c r="AG1107" s="19">
        <f t="shared" si="2643"/>
        <v>-33333.333333333343</v>
      </c>
      <c r="AH1107" s="19">
        <f t="shared" si="2643"/>
        <v>-33333.333333333343</v>
      </c>
      <c r="AI1107" s="19">
        <f t="shared" si="2643"/>
        <v>-33333.333333333343</v>
      </c>
      <c r="AJ1107" s="19">
        <f t="shared" si="2643"/>
        <v>-33333.333333333343</v>
      </c>
      <c r="AK1107" s="19">
        <f t="shared" si="2643"/>
        <v>-33333.333333333343</v>
      </c>
      <c r="AL1107" s="19">
        <f t="shared" si="2643"/>
        <v>-33333.333333333343</v>
      </c>
      <c r="AM1107" s="19">
        <f t="shared" si="2643"/>
        <v>-33333.333333333343</v>
      </c>
      <c r="AN1107" s="19">
        <f t="shared" si="2643"/>
        <v>-33333.333333333343</v>
      </c>
      <c r="AO1107" s="19">
        <f t="shared" si="2643"/>
        <v>-33333.333333333343</v>
      </c>
      <c r="AP1107" s="19">
        <f t="shared" si="2643"/>
        <v>-33333.333333333343</v>
      </c>
      <c r="AQ1107" s="19">
        <f t="shared" si="2643"/>
        <v>-33333.333333333343</v>
      </c>
      <c r="AR1107" s="19">
        <f t="shared" si="2643"/>
        <v>-33333.333333333343</v>
      </c>
      <c r="AS1107" s="19">
        <f t="shared" si="2643"/>
        <v>-33333.333333333343</v>
      </c>
      <c r="AT1107" s="19">
        <f t="shared" si="2643"/>
        <v>-33333.333333333343</v>
      </c>
      <c r="AU1107" s="19">
        <f t="shared" si="2643"/>
        <v>-33333.333333333343</v>
      </c>
      <c r="AV1107" s="19">
        <f t="shared" si="2643"/>
        <v>-33333.333333333343</v>
      </c>
      <c r="AW1107" s="19">
        <f t="shared" si="2643"/>
        <v>-33333.333333333343</v>
      </c>
      <c r="AX1107" s="19">
        <f t="shared" si="2643"/>
        <v>-33333.333333333343</v>
      </c>
      <c r="AY1107" s="19">
        <f t="shared" si="2643"/>
        <v>-33333.333333333343</v>
      </c>
      <c r="AZ1107" s="19">
        <f t="shared" si="2643"/>
        <v>-33333.333333333343</v>
      </c>
      <c r="BA1107" s="19">
        <f t="shared" si="2643"/>
        <v>-33333.333333333343</v>
      </c>
      <c r="BB1107" s="19">
        <f t="shared" si="2643"/>
        <v>-33333.333333333343</v>
      </c>
      <c r="BC1107" s="19">
        <f t="shared" si="2643"/>
        <v>-33333.333333333343</v>
      </c>
      <c r="BD1107" s="19">
        <f t="shared" si="2643"/>
        <v>-33333.333333333343</v>
      </c>
      <c r="BE1107" s="19">
        <f t="shared" si="2643"/>
        <v>-33333.333333333343</v>
      </c>
      <c r="BF1107" s="19">
        <f t="shared" si="2643"/>
        <v>-33333.333333333343</v>
      </c>
      <c r="BG1107" s="19">
        <f t="shared" si="2643"/>
        <v>-33333.333333333343</v>
      </c>
      <c r="BH1107" s="19">
        <f t="shared" si="2643"/>
        <v>-33333.333333333343</v>
      </c>
      <c r="BI1107" s="19">
        <f t="shared" si="2643"/>
        <v>-33333.333333333343</v>
      </c>
      <c r="BJ1107" s="19">
        <f t="shared" si="2643"/>
        <v>-33333.333333333343</v>
      </c>
      <c r="BK1107" s="19">
        <f t="shared" si="2643"/>
        <v>-33333.333333333343</v>
      </c>
      <c r="BL1107" s="19">
        <f t="shared" si="2643"/>
        <v>-33333.333333333343</v>
      </c>
      <c r="BM1107" s="19">
        <f t="shared" si="2643"/>
        <v>-33333.333333333343</v>
      </c>
      <c r="BN1107" s="19">
        <f t="shared" si="2643"/>
        <v>-33333.333333333343</v>
      </c>
      <c r="BO1107" s="19">
        <f t="shared" si="2643"/>
        <v>-33333.333333333343</v>
      </c>
      <c r="BP1107" s="19">
        <f t="shared" si="2643"/>
        <v>-33333.333333333343</v>
      </c>
      <c r="BQ1107" s="19">
        <f t="shared" si="2643"/>
        <v>-33333.333333333343</v>
      </c>
      <c r="BR1107" s="19">
        <f t="shared" si="2643"/>
        <v>-33333.333333333343</v>
      </c>
      <c r="BS1107" s="19">
        <f t="shared" si="2643"/>
        <v>-33333.333333333343</v>
      </c>
      <c r="BT1107" s="19">
        <f t="shared" si="2643"/>
        <v>-33333.333333333343</v>
      </c>
      <c r="BU1107" s="19">
        <f t="shared" si="2643"/>
        <v>-33333.333333333343</v>
      </c>
      <c r="BV1107" s="19">
        <f t="shared" ref="BV1107:DY1107" si="2644">SUM(BV1085:BV1106)</f>
        <v>-33333.333333333343</v>
      </c>
      <c r="BW1107" s="19">
        <f t="shared" si="2644"/>
        <v>-33333.333333333343</v>
      </c>
      <c r="BX1107" s="19">
        <f t="shared" si="2644"/>
        <v>-33333.333333333343</v>
      </c>
      <c r="BY1107" s="19">
        <f t="shared" si="2644"/>
        <v>-33333.333333333343</v>
      </c>
      <c r="BZ1107" s="19">
        <f t="shared" si="2644"/>
        <v>-33333.333333333343</v>
      </c>
      <c r="CA1107" s="19">
        <f t="shared" si="2644"/>
        <v>-33333.333333333343</v>
      </c>
      <c r="CB1107" s="19">
        <f t="shared" si="2644"/>
        <v>-33333.333333333343</v>
      </c>
      <c r="CC1107" s="19">
        <f t="shared" si="2644"/>
        <v>-33333.333333333343</v>
      </c>
      <c r="CD1107" s="19">
        <f t="shared" si="2644"/>
        <v>-33333.333333333343</v>
      </c>
      <c r="CE1107" s="19">
        <f t="shared" si="2644"/>
        <v>0</v>
      </c>
      <c r="CF1107" s="19">
        <f t="shared" si="2644"/>
        <v>0</v>
      </c>
      <c r="CG1107" s="19">
        <f t="shared" si="2644"/>
        <v>0</v>
      </c>
      <c r="CH1107" s="19">
        <f t="shared" si="2644"/>
        <v>0</v>
      </c>
      <c r="CI1107" s="19">
        <f t="shared" si="2644"/>
        <v>0</v>
      </c>
      <c r="CJ1107" s="19">
        <f t="shared" si="2644"/>
        <v>0</v>
      </c>
      <c r="CK1107" s="19">
        <f t="shared" si="2644"/>
        <v>0</v>
      </c>
      <c r="CL1107" s="19">
        <f t="shared" si="2644"/>
        <v>0</v>
      </c>
      <c r="CM1107" s="19">
        <f t="shared" si="2644"/>
        <v>0</v>
      </c>
      <c r="CN1107" s="19">
        <f t="shared" si="2644"/>
        <v>0</v>
      </c>
      <c r="CO1107" s="19">
        <f t="shared" si="2644"/>
        <v>0</v>
      </c>
      <c r="CP1107" s="19">
        <f t="shared" si="2644"/>
        <v>0</v>
      </c>
      <c r="CQ1107" s="19">
        <f t="shared" si="2644"/>
        <v>0</v>
      </c>
      <c r="CR1107" s="19">
        <f t="shared" si="2644"/>
        <v>0</v>
      </c>
      <c r="CS1107" s="19">
        <f t="shared" si="2644"/>
        <v>0</v>
      </c>
      <c r="CT1107" s="19">
        <f t="shared" si="2644"/>
        <v>0</v>
      </c>
      <c r="CU1107" s="19">
        <f t="shared" si="2644"/>
        <v>0</v>
      </c>
      <c r="CV1107" s="19">
        <f t="shared" si="2644"/>
        <v>0</v>
      </c>
      <c r="CW1107" s="19">
        <f t="shared" si="2644"/>
        <v>0</v>
      </c>
      <c r="CX1107" s="19">
        <f t="shared" si="2644"/>
        <v>0</v>
      </c>
      <c r="CY1107" s="19">
        <f t="shared" si="2644"/>
        <v>0</v>
      </c>
      <c r="CZ1107" s="19">
        <f t="shared" si="2644"/>
        <v>0</v>
      </c>
      <c r="DA1107" s="19">
        <f t="shared" si="2644"/>
        <v>0</v>
      </c>
      <c r="DB1107" s="19">
        <f t="shared" si="2644"/>
        <v>0</v>
      </c>
      <c r="DC1107" s="19">
        <f t="shared" si="2644"/>
        <v>0</v>
      </c>
      <c r="DD1107" s="19">
        <f t="shared" si="2644"/>
        <v>0</v>
      </c>
      <c r="DE1107" s="19">
        <f t="shared" si="2644"/>
        <v>0</v>
      </c>
      <c r="DF1107" s="19">
        <f t="shared" si="2644"/>
        <v>0</v>
      </c>
      <c r="DG1107" s="19">
        <f t="shared" si="2644"/>
        <v>0</v>
      </c>
      <c r="DH1107" s="19">
        <f t="shared" si="2644"/>
        <v>0</v>
      </c>
      <c r="DI1107" s="19">
        <f t="shared" si="2644"/>
        <v>0</v>
      </c>
      <c r="DJ1107" s="19">
        <f t="shared" si="2644"/>
        <v>0</v>
      </c>
      <c r="DK1107" s="19">
        <f t="shared" si="2644"/>
        <v>0</v>
      </c>
      <c r="DL1107" s="19">
        <f t="shared" si="2644"/>
        <v>0</v>
      </c>
      <c r="DM1107" s="19">
        <f t="shared" si="2644"/>
        <v>0</v>
      </c>
      <c r="DN1107" s="19">
        <f t="shared" si="2644"/>
        <v>0</v>
      </c>
      <c r="DO1107" s="19">
        <f t="shared" si="2644"/>
        <v>0</v>
      </c>
      <c r="DP1107" s="19">
        <f t="shared" si="2644"/>
        <v>0</v>
      </c>
      <c r="DQ1107" s="19">
        <f t="shared" si="2644"/>
        <v>0</v>
      </c>
      <c r="DR1107" s="19">
        <f t="shared" si="2644"/>
        <v>0</v>
      </c>
      <c r="DS1107" s="19">
        <f t="shared" si="2644"/>
        <v>0</v>
      </c>
      <c r="DT1107" s="19">
        <f t="shared" si="2644"/>
        <v>0</v>
      </c>
      <c r="DU1107" s="19">
        <f t="shared" si="2644"/>
        <v>0</v>
      </c>
      <c r="DV1107" s="19">
        <f t="shared" si="2644"/>
        <v>0</v>
      </c>
      <c r="DW1107" s="19">
        <f t="shared" si="2644"/>
        <v>0</v>
      </c>
      <c r="DX1107" s="19">
        <f t="shared" si="2644"/>
        <v>0</v>
      </c>
      <c r="DY1107" s="19">
        <f t="shared" si="2644"/>
        <v>0</v>
      </c>
      <c r="EB1107" s="116">
        <f>ROW(EB1107)-ROW($EB$2)+1</f>
        <v>1106</v>
      </c>
      <c r="EC1107" s="2" t="s">
        <v>0</v>
      </c>
      <c r="ED1107" s="2" t="s">
        <v>0</v>
      </c>
      <c r="EE1107" s="117" t="s">
        <v>233</v>
      </c>
      <c r="EF1107" s="110" t="str">
        <f>CF!$C$58</f>
        <v>Amenity</v>
      </c>
    </row>
    <row r="1109" spans="1:136" ht="33" x14ac:dyDescent="0.3">
      <c r="A1109" s="8" t="s">
        <v>251</v>
      </c>
      <c r="B1109" s="4"/>
      <c r="C1109" s="4"/>
      <c r="D1109" s="9" t="str">
        <f>Product!$B$55</f>
        <v>Total Revenue</v>
      </c>
      <c r="E1109" s="9"/>
      <c r="F1109" s="9"/>
      <c r="G1109" s="7"/>
    </row>
    <row r="1111" spans="1:136" x14ac:dyDescent="0.3">
      <c r="B1111" s="2" t="str">
        <f>Product!$D$2</f>
        <v>Phase 1</v>
      </c>
      <c r="C1111" s="2" t="str">
        <f>Product!$D$3</f>
        <v>50' Wide</v>
      </c>
      <c r="D1111" s="129">
        <f>SUMIFS(INDEX(Product!$B$2:$U$97, MATCH(D1109, Product!$B$2:$B$97, 0), ), Product!$B$2:$U$2, $B1111, Product!$B$3:$U$3, $C1111)</f>
        <v>9930000</v>
      </c>
      <c r="F1111" s="128"/>
      <c r="G1111" s="11">
        <f>SUM(H1111:DZ1111)</f>
        <v>-32141.12315908723</v>
      </c>
      <c r="I1111" s="12">
        <f t="shared" ref="I1111:R1113" si="2645">I$774*$D1111/SUM($D$1110:$D$1130)</f>
        <v>0</v>
      </c>
      <c r="J1111" s="12">
        <f t="shared" si="2645"/>
        <v>0</v>
      </c>
      <c r="K1111" s="12">
        <f t="shared" si="2645"/>
        <v>-32141.12315908723</v>
      </c>
      <c r="L1111" s="12">
        <f t="shared" si="2645"/>
        <v>0</v>
      </c>
      <c r="M1111" s="12">
        <f t="shared" si="2645"/>
        <v>0</v>
      </c>
      <c r="N1111" s="12">
        <f t="shared" si="2645"/>
        <v>0</v>
      </c>
      <c r="O1111" s="12">
        <f t="shared" si="2645"/>
        <v>0</v>
      </c>
      <c r="P1111" s="12">
        <f t="shared" si="2645"/>
        <v>0</v>
      </c>
      <c r="Q1111" s="12">
        <f t="shared" si="2645"/>
        <v>0</v>
      </c>
      <c r="R1111" s="12">
        <f t="shared" si="2645"/>
        <v>0</v>
      </c>
      <c r="S1111" s="12">
        <f t="shared" ref="S1111:AB1113" si="2646">S$774*$D1111/SUM($D$1110:$D$1130)</f>
        <v>0</v>
      </c>
      <c r="T1111" s="12">
        <f t="shared" si="2646"/>
        <v>0</v>
      </c>
      <c r="U1111" s="12">
        <f t="shared" si="2646"/>
        <v>0</v>
      </c>
      <c r="V1111" s="12">
        <f t="shared" si="2646"/>
        <v>0</v>
      </c>
      <c r="W1111" s="12">
        <f t="shared" si="2646"/>
        <v>0</v>
      </c>
      <c r="X1111" s="12">
        <f t="shared" si="2646"/>
        <v>0</v>
      </c>
      <c r="Y1111" s="12">
        <f t="shared" si="2646"/>
        <v>0</v>
      </c>
      <c r="Z1111" s="12">
        <f t="shared" si="2646"/>
        <v>0</v>
      </c>
      <c r="AA1111" s="12">
        <f t="shared" si="2646"/>
        <v>0</v>
      </c>
      <c r="AB1111" s="12">
        <f t="shared" si="2646"/>
        <v>0</v>
      </c>
      <c r="AC1111" s="12">
        <f t="shared" ref="AC1111:AL1113" si="2647">AC$774*$D1111/SUM($D$1110:$D$1130)</f>
        <v>0</v>
      </c>
      <c r="AD1111" s="12">
        <f t="shared" si="2647"/>
        <v>0</v>
      </c>
      <c r="AE1111" s="12">
        <f t="shared" si="2647"/>
        <v>0</v>
      </c>
      <c r="AF1111" s="12">
        <f t="shared" si="2647"/>
        <v>0</v>
      </c>
      <c r="AG1111" s="12">
        <f t="shared" si="2647"/>
        <v>0</v>
      </c>
      <c r="AH1111" s="12">
        <f t="shared" si="2647"/>
        <v>0</v>
      </c>
      <c r="AI1111" s="12">
        <f t="shared" si="2647"/>
        <v>0</v>
      </c>
      <c r="AJ1111" s="12">
        <f t="shared" si="2647"/>
        <v>0</v>
      </c>
      <c r="AK1111" s="12">
        <f t="shared" si="2647"/>
        <v>0</v>
      </c>
      <c r="AL1111" s="12">
        <f t="shared" si="2647"/>
        <v>0</v>
      </c>
      <c r="AM1111" s="12">
        <f t="shared" ref="AM1111:AV1113" si="2648">AM$774*$D1111/SUM($D$1110:$D$1130)</f>
        <v>0</v>
      </c>
      <c r="AN1111" s="12">
        <f t="shared" si="2648"/>
        <v>0</v>
      </c>
      <c r="AO1111" s="12">
        <f t="shared" si="2648"/>
        <v>0</v>
      </c>
      <c r="AP1111" s="12">
        <f t="shared" si="2648"/>
        <v>0</v>
      </c>
      <c r="AQ1111" s="12">
        <f t="shared" si="2648"/>
        <v>0</v>
      </c>
      <c r="AR1111" s="12">
        <f t="shared" si="2648"/>
        <v>0</v>
      </c>
      <c r="AS1111" s="12">
        <f t="shared" si="2648"/>
        <v>0</v>
      </c>
      <c r="AT1111" s="12">
        <f t="shared" si="2648"/>
        <v>0</v>
      </c>
      <c r="AU1111" s="12">
        <f t="shared" si="2648"/>
        <v>0</v>
      </c>
      <c r="AV1111" s="12">
        <f t="shared" si="2648"/>
        <v>0</v>
      </c>
      <c r="AW1111" s="12">
        <f t="shared" ref="AW1111:BF1113" si="2649">AW$774*$D1111/SUM($D$1110:$D$1130)</f>
        <v>0</v>
      </c>
      <c r="AX1111" s="12">
        <f t="shared" si="2649"/>
        <v>0</v>
      </c>
      <c r="AY1111" s="12">
        <f t="shared" si="2649"/>
        <v>0</v>
      </c>
      <c r="AZ1111" s="12">
        <f t="shared" si="2649"/>
        <v>0</v>
      </c>
      <c r="BA1111" s="12">
        <f t="shared" si="2649"/>
        <v>0</v>
      </c>
      <c r="BB1111" s="12">
        <f t="shared" si="2649"/>
        <v>0</v>
      </c>
      <c r="BC1111" s="12">
        <f t="shared" si="2649"/>
        <v>0</v>
      </c>
      <c r="BD1111" s="12">
        <f t="shared" si="2649"/>
        <v>0</v>
      </c>
      <c r="BE1111" s="12">
        <f t="shared" si="2649"/>
        <v>0</v>
      </c>
      <c r="BF1111" s="12">
        <f t="shared" si="2649"/>
        <v>0</v>
      </c>
      <c r="BG1111" s="12">
        <f t="shared" ref="BG1111:BP1113" si="2650">BG$774*$D1111/SUM($D$1110:$D$1130)</f>
        <v>0</v>
      </c>
      <c r="BH1111" s="12">
        <f t="shared" si="2650"/>
        <v>0</v>
      </c>
      <c r="BI1111" s="12">
        <f t="shared" si="2650"/>
        <v>0</v>
      </c>
      <c r="BJ1111" s="12">
        <f t="shared" si="2650"/>
        <v>0</v>
      </c>
      <c r="BK1111" s="12">
        <f t="shared" si="2650"/>
        <v>0</v>
      </c>
      <c r="BL1111" s="12">
        <f t="shared" si="2650"/>
        <v>0</v>
      </c>
      <c r="BM1111" s="12">
        <f t="shared" si="2650"/>
        <v>0</v>
      </c>
      <c r="BN1111" s="12">
        <f t="shared" si="2650"/>
        <v>0</v>
      </c>
      <c r="BO1111" s="12">
        <f t="shared" si="2650"/>
        <v>0</v>
      </c>
      <c r="BP1111" s="12">
        <f t="shared" si="2650"/>
        <v>0</v>
      </c>
      <c r="BQ1111" s="12">
        <f t="shared" ref="BQ1111:BZ1113" si="2651">BQ$774*$D1111/SUM($D$1110:$D$1130)</f>
        <v>0</v>
      </c>
      <c r="BR1111" s="12">
        <f t="shared" si="2651"/>
        <v>0</v>
      </c>
      <c r="BS1111" s="12">
        <f t="shared" si="2651"/>
        <v>0</v>
      </c>
      <c r="BT1111" s="12">
        <f t="shared" si="2651"/>
        <v>0</v>
      </c>
      <c r="BU1111" s="12">
        <f t="shared" si="2651"/>
        <v>0</v>
      </c>
      <c r="BV1111" s="12">
        <f t="shared" si="2651"/>
        <v>0</v>
      </c>
      <c r="BW1111" s="12">
        <f t="shared" si="2651"/>
        <v>0</v>
      </c>
      <c r="BX1111" s="12">
        <f t="shared" si="2651"/>
        <v>0</v>
      </c>
      <c r="BY1111" s="12">
        <f t="shared" si="2651"/>
        <v>0</v>
      </c>
      <c r="BZ1111" s="12">
        <f t="shared" si="2651"/>
        <v>0</v>
      </c>
      <c r="CA1111" s="12">
        <f t="shared" ref="CA1111:CJ1113" si="2652">CA$774*$D1111/SUM($D$1110:$D$1130)</f>
        <v>0</v>
      </c>
      <c r="CB1111" s="12">
        <f t="shared" si="2652"/>
        <v>0</v>
      </c>
      <c r="CC1111" s="12">
        <f t="shared" si="2652"/>
        <v>0</v>
      </c>
      <c r="CD1111" s="12">
        <f t="shared" si="2652"/>
        <v>0</v>
      </c>
      <c r="CE1111" s="12">
        <f t="shared" si="2652"/>
        <v>0</v>
      </c>
      <c r="CF1111" s="12">
        <f t="shared" si="2652"/>
        <v>0</v>
      </c>
      <c r="CG1111" s="12">
        <f t="shared" si="2652"/>
        <v>0</v>
      </c>
      <c r="CH1111" s="12">
        <f t="shared" si="2652"/>
        <v>0</v>
      </c>
      <c r="CI1111" s="12">
        <f t="shared" si="2652"/>
        <v>0</v>
      </c>
      <c r="CJ1111" s="12">
        <f t="shared" si="2652"/>
        <v>0</v>
      </c>
      <c r="CK1111" s="12">
        <f t="shared" ref="CK1111:CT1113" si="2653">CK$774*$D1111/SUM($D$1110:$D$1130)</f>
        <v>0</v>
      </c>
      <c r="CL1111" s="12">
        <f t="shared" si="2653"/>
        <v>0</v>
      </c>
      <c r="CM1111" s="12">
        <f t="shared" si="2653"/>
        <v>0</v>
      </c>
      <c r="CN1111" s="12">
        <f t="shared" si="2653"/>
        <v>0</v>
      </c>
      <c r="CO1111" s="12">
        <f t="shared" si="2653"/>
        <v>0</v>
      </c>
      <c r="CP1111" s="12">
        <f t="shared" si="2653"/>
        <v>0</v>
      </c>
      <c r="CQ1111" s="12">
        <f t="shared" si="2653"/>
        <v>0</v>
      </c>
      <c r="CR1111" s="12">
        <f t="shared" si="2653"/>
        <v>0</v>
      </c>
      <c r="CS1111" s="12">
        <f t="shared" si="2653"/>
        <v>0</v>
      </c>
      <c r="CT1111" s="12">
        <f t="shared" si="2653"/>
        <v>0</v>
      </c>
      <c r="CU1111" s="12">
        <f t="shared" ref="CU1111:DD1113" si="2654">CU$774*$D1111/SUM($D$1110:$D$1130)</f>
        <v>0</v>
      </c>
      <c r="CV1111" s="12">
        <f t="shared" si="2654"/>
        <v>0</v>
      </c>
      <c r="CW1111" s="12">
        <f t="shared" si="2654"/>
        <v>0</v>
      </c>
      <c r="CX1111" s="12">
        <f t="shared" si="2654"/>
        <v>0</v>
      </c>
      <c r="CY1111" s="12">
        <f t="shared" si="2654"/>
        <v>0</v>
      </c>
      <c r="CZ1111" s="12">
        <f t="shared" si="2654"/>
        <v>0</v>
      </c>
      <c r="DA1111" s="12">
        <f t="shared" si="2654"/>
        <v>0</v>
      </c>
      <c r="DB1111" s="12">
        <f t="shared" si="2654"/>
        <v>0</v>
      </c>
      <c r="DC1111" s="12">
        <f t="shared" si="2654"/>
        <v>0</v>
      </c>
      <c r="DD1111" s="12">
        <f t="shared" si="2654"/>
        <v>0</v>
      </c>
      <c r="DE1111" s="12">
        <f t="shared" ref="DE1111:DN1113" si="2655">DE$774*$D1111/SUM($D$1110:$D$1130)</f>
        <v>0</v>
      </c>
      <c r="DF1111" s="12">
        <f t="shared" si="2655"/>
        <v>0</v>
      </c>
      <c r="DG1111" s="12">
        <f t="shared" si="2655"/>
        <v>0</v>
      </c>
      <c r="DH1111" s="12">
        <f t="shared" si="2655"/>
        <v>0</v>
      </c>
      <c r="DI1111" s="12">
        <f t="shared" si="2655"/>
        <v>0</v>
      </c>
      <c r="DJ1111" s="12">
        <f t="shared" si="2655"/>
        <v>0</v>
      </c>
      <c r="DK1111" s="12">
        <f t="shared" si="2655"/>
        <v>0</v>
      </c>
      <c r="DL1111" s="12">
        <f t="shared" si="2655"/>
        <v>0</v>
      </c>
      <c r="DM1111" s="12">
        <f t="shared" si="2655"/>
        <v>0</v>
      </c>
      <c r="DN1111" s="12">
        <f t="shared" si="2655"/>
        <v>0</v>
      </c>
      <c r="DO1111" s="12">
        <f t="shared" ref="DO1111:DY1113" si="2656">DO$774*$D1111/SUM($D$1110:$D$1130)</f>
        <v>0</v>
      </c>
      <c r="DP1111" s="12">
        <f t="shared" si="2656"/>
        <v>0</v>
      </c>
      <c r="DQ1111" s="12">
        <f t="shared" si="2656"/>
        <v>0</v>
      </c>
      <c r="DR1111" s="12">
        <f t="shared" si="2656"/>
        <v>0</v>
      </c>
      <c r="DS1111" s="12">
        <f t="shared" si="2656"/>
        <v>0</v>
      </c>
      <c r="DT1111" s="12">
        <f t="shared" si="2656"/>
        <v>0</v>
      </c>
      <c r="DU1111" s="12">
        <f t="shared" si="2656"/>
        <v>0</v>
      </c>
      <c r="DV1111" s="12">
        <f t="shared" si="2656"/>
        <v>0</v>
      </c>
      <c r="DW1111" s="12">
        <f t="shared" si="2656"/>
        <v>0</v>
      </c>
      <c r="DX1111" s="12">
        <f t="shared" si="2656"/>
        <v>0</v>
      </c>
      <c r="DY1111" s="12">
        <f t="shared" si="2656"/>
        <v>0</v>
      </c>
      <c r="EB1111" s="116">
        <f>ROW(EB1111)-ROW($EB$2)+1</f>
        <v>1110</v>
      </c>
      <c r="EC1111" s="2" t="str">
        <f>B1111</f>
        <v>Phase 1</v>
      </c>
      <c r="ED1111" s="2" t="str">
        <f>C1111</f>
        <v>50' Wide</v>
      </c>
      <c r="EE1111" s="33" t="str">
        <f>EE1131</f>
        <v>Cash</v>
      </c>
      <c r="EF1111" s="2" t="str">
        <f>EF1131</f>
        <v>Signage / Landscaping</v>
      </c>
    </row>
    <row r="1112" spans="1:136" x14ac:dyDescent="0.3">
      <c r="B1112" s="2" t="str">
        <f>Product!$E$2</f>
        <v>Phase 1</v>
      </c>
      <c r="C1112" s="2" t="str">
        <f>Product!$E$3</f>
        <v>60' Wide</v>
      </c>
      <c r="D1112" s="129">
        <f>SUMIFS(INDEX(Product!$B$2:$U$97, MATCH(D1109, Product!$B$2:$B$97, 0), ), Product!$B$2:$U$2, $B1112, Product!$B$3:$U$3, $C1112)</f>
        <v>11775000</v>
      </c>
      <c r="F1112" s="128"/>
      <c r="G1112" s="11">
        <f>SUM(H1112:DZ1112)</f>
        <v>-38112.963262663863</v>
      </c>
      <c r="I1112" s="12">
        <f t="shared" si="2645"/>
        <v>0</v>
      </c>
      <c r="J1112" s="12">
        <f t="shared" si="2645"/>
        <v>0</v>
      </c>
      <c r="K1112" s="12">
        <f t="shared" si="2645"/>
        <v>-38112.963262663863</v>
      </c>
      <c r="L1112" s="12">
        <f t="shared" si="2645"/>
        <v>0</v>
      </c>
      <c r="M1112" s="12">
        <f t="shared" si="2645"/>
        <v>0</v>
      </c>
      <c r="N1112" s="12">
        <f t="shared" si="2645"/>
        <v>0</v>
      </c>
      <c r="O1112" s="12">
        <f t="shared" si="2645"/>
        <v>0</v>
      </c>
      <c r="P1112" s="12">
        <f t="shared" si="2645"/>
        <v>0</v>
      </c>
      <c r="Q1112" s="12">
        <f t="shared" si="2645"/>
        <v>0</v>
      </c>
      <c r="R1112" s="12">
        <f t="shared" si="2645"/>
        <v>0</v>
      </c>
      <c r="S1112" s="12">
        <f t="shared" si="2646"/>
        <v>0</v>
      </c>
      <c r="T1112" s="12">
        <f t="shared" si="2646"/>
        <v>0</v>
      </c>
      <c r="U1112" s="12">
        <f t="shared" si="2646"/>
        <v>0</v>
      </c>
      <c r="V1112" s="12">
        <f t="shared" si="2646"/>
        <v>0</v>
      </c>
      <c r="W1112" s="12">
        <f t="shared" si="2646"/>
        <v>0</v>
      </c>
      <c r="X1112" s="12">
        <f t="shared" si="2646"/>
        <v>0</v>
      </c>
      <c r="Y1112" s="12">
        <f t="shared" si="2646"/>
        <v>0</v>
      </c>
      <c r="Z1112" s="12">
        <f t="shared" si="2646"/>
        <v>0</v>
      </c>
      <c r="AA1112" s="12">
        <f t="shared" si="2646"/>
        <v>0</v>
      </c>
      <c r="AB1112" s="12">
        <f t="shared" si="2646"/>
        <v>0</v>
      </c>
      <c r="AC1112" s="12">
        <f t="shared" si="2647"/>
        <v>0</v>
      </c>
      <c r="AD1112" s="12">
        <f t="shared" si="2647"/>
        <v>0</v>
      </c>
      <c r="AE1112" s="12">
        <f t="shared" si="2647"/>
        <v>0</v>
      </c>
      <c r="AF1112" s="12">
        <f t="shared" si="2647"/>
        <v>0</v>
      </c>
      <c r="AG1112" s="12">
        <f t="shared" si="2647"/>
        <v>0</v>
      </c>
      <c r="AH1112" s="12">
        <f t="shared" si="2647"/>
        <v>0</v>
      </c>
      <c r="AI1112" s="12">
        <f t="shared" si="2647"/>
        <v>0</v>
      </c>
      <c r="AJ1112" s="12">
        <f t="shared" si="2647"/>
        <v>0</v>
      </c>
      <c r="AK1112" s="12">
        <f t="shared" si="2647"/>
        <v>0</v>
      </c>
      <c r="AL1112" s="12">
        <f t="shared" si="2647"/>
        <v>0</v>
      </c>
      <c r="AM1112" s="12">
        <f t="shared" si="2648"/>
        <v>0</v>
      </c>
      <c r="AN1112" s="12">
        <f t="shared" si="2648"/>
        <v>0</v>
      </c>
      <c r="AO1112" s="12">
        <f t="shared" si="2648"/>
        <v>0</v>
      </c>
      <c r="AP1112" s="12">
        <f t="shared" si="2648"/>
        <v>0</v>
      </c>
      <c r="AQ1112" s="12">
        <f t="shared" si="2648"/>
        <v>0</v>
      </c>
      <c r="AR1112" s="12">
        <f t="shared" si="2648"/>
        <v>0</v>
      </c>
      <c r="AS1112" s="12">
        <f t="shared" si="2648"/>
        <v>0</v>
      </c>
      <c r="AT1112" s="12">
        <f t="shared" si="2648"/>
        <v>0</v>
      </c>
      <c r="AU1112" s="12">
        <f t="shared" si="2648"/>
        <v>0</v>
      </c>
      <c r="AV1112" s="12">
        <f t="shared" si="2648"/>
        <v>0</v>
      </c>
      <c r="AW1112" s="12">
        <f t="shared" si="2649"/>
        <v>0</v>
      </c>
      <c r="AX1112" s="12">
        <f t="shared" si="2649"/>
        <v>0</v>
      </c>
      <c r="AY1112" s="12">
        <f t="shared" si="2649"/>
        <v>0</v>
      </c>
      <c r="AZ1112" s="12">
        <f t="shared" si="2649"/>
        <v>0</v>
      </c>
      <c r="BA1112" s="12">
        <f t="shared" si="2649"/>
        <v>0</v>
      </c>
      <c r="BB1112" s="12">
        <f t="shared" si="2649"/>
        <v>0</v>
      </c>
      <c r="BC1112" s="12">
        <f t="shared" si="2649"/>
        <v>0</v>
      </c>
      <c r="BD1112" s="12">
        <f t="shared" si="2649"/>
        <v>0</v>
      </c>
      <c r="BE1112" s="12">
        <f t="shared" si="2649"/>
        <v>0</v>
      </c>
      <c r="BF1112" s="12">
        <f t="shared" si="2649"/>
        <v>0</v>
      </c>
      <c r="BG1112" s="12">
        <f t="shared" si="2650"/>
        <v>0</v>
      </c>
      <c r="BH1112" s="12">
        <f t="shared" si="2650"/>
        <v>0</v>
      </c>
      <c r="BI1112" s="12">
        <f t="shared" si="2650"/>
        <v>0</v>
      </c>
      <c r="BJ1112" s="12">
        <f t="shared" si="2650"/>
        <v>0</v>
      </c>
      <c r="BK1112" s="12">
        <f t="shared" si="2650"/>
        <v>0</v>
      </c>
      <c r="BL1112" s="12">
        <f t="shared" si="2650"/>
        <v>0</v>
      </c>
      <c r="BM1112" s="12">
        <f t="shared" si="2650"/>
        <v>0</v>
      </c>
      <c r="BN1112" s="12">
        <f t="shared" si="2650"/>
        <v>0</v>
      </c>
      <c r="BO1112" s="12">
        <f t="shared" si="2650"/>
        <v>0</v>
      </c>
      <c r="BP1112" s="12">
        <f t="shared" si="2650"/>
        <v>0</v>
      </c>
      <c r="BQ1112" s="12">
        <f t="shared" si="2651"/>
        <v>0</v>
      </c>
      <c r="BR1112" s="12">
        <f t="shared" si="2651"/>
        <v>0</v>
      </c>
      <c r="BS1112" s="12">
        <f t="shared" si="2651"/>
        <v>0</v>
      </c>
      <c r="BT1112" s="12">
        <f t="shared" si="2651"/>
        <v>0</v>
      </c>
      <c r="BU1112" s="12">
        <f t="shared" si="2651"/>
        <v>0</v>
      </c>
      <c r="BV1112" s="12">
        <f t="shared" si="2651"/>
        <v>0</v>
      </c>
      <c r="BW1112" s="12">
        <f t="shared" si="2651"/>
        <v>0</v>
      </c>
      <c r="BX1112" s="12">
        <f t="shared" si="2651"/>
        <v>0</v>
      </c>
      <c r="BY1112" s="12">
        <f t="shared" si="2651"/>
        <v>0</v>
      </c>
      <c r="BZ1112" s="12">
        <f t="shared" si="2651"/>
        <v>0</v>
      </c>
      <c r="CA1112" s="12">
        <f t="shared" si="2652"/>
        <v>0</v>
      </c>
      <c r="CB1112" s="12">
        <f t="shared" si="2652"/>
        <v>0</v>
      </c>
      <c r="CC1112" s="12">
        <f t="shared" si="2652"/>
        <v>0</v>
      </c>
      <c r="CD1112" s="12">
        <f t="shared" si="2652"/>
        <v>0</v>
      </c>
      <c r="CE1112" s="12">
        <f t="shared" si="2652"/>
        <v>0</v>
      </c>
      <c r="CF1112" s="12">
        <f t="shared" si="2652"/>
        <v>0</v>
      </c>
      <c r="CG1112" s="12">
        <f t="shared" si="2652"/>
        <v>0</v>
      </c>
      <c r="CH1112" s="12">
        <f t="shared" si="2652"/>
        <v>0</v>
      </c>
      <c r="CI1112" s="12">
        <f t="shared" si="2652"/>
        <v>0</v>
      </c>
      <c r="CJ1112" s="12">
        <f t="shared" si="2652"/>
        <v>0</v>
      </c>
      <c r="CK1112" s="12">
        <f t="shared" si="2653"/>
        <v>0</v>
      </c>
      <c r="CL1112" s="12">
        <f t="shared" si="2653"/>
        <v>0</v>
      </c>
      <c r="CM1112" s="12">
        <f t="shared" si="2653"/>
        <v>0</v>
      </c>
      <c r="CN1112" s="12">
        <f t="shared" si="2653"/>
        <v>0</v>
      </c>
      <c r="CO1112" s="12">
        <f t="shared" si="2653"/>
        <v>0</v>
      </c>
      <c r="CP1112" s="12">
        <f t="shared" si="2653"/>
        <v>0</v>
      </c>
      <c r="CQ1112" s="12">
        <f t="shared" si="2653"/>
        <v>0</v>
      </c>
      <c r="CR1112" s="12">
        <f t="shared" si="2653"/>
        <v>0</v>
      </c>
      <c r="CS1112" s="12">
        <f t="shared" si="2653"/>
        <v>0</v>
      </c>
      <c r="CT1112" s="12">
        <f t="shared" si="2653"/>
        <v>0</v>
      </c>
      <c r="CU1112" s="12">
        <f t="shared" si="2654"/>
        <v>0</v>
      </c>
      <c r="CV1112" s="12">
        <f t="shared" si="2654"/>
        <v>0</v>
      </c>
      <c r="CW1112" s="12">
        <f t="shared" si="2654"/>
        <v>0</v>
      </c>
      <c r="CX1112" s="12">
        <f t="shared" si="2654"/>
        <v>0</v>
      </c>
      <c r="CY1112" s="12">
        <f t="shared" si="2654"/>
        <v>0</v>
      </c>
      <c r="CZ1112" s="12">
        <f t="shared" si="2654"/>
        <v>0</v>
      </c>
      <c r="DA1112" s="12">
        <f t="shared" si="2654"/>
        <v>0</v>
      </c>
      <c r="DB1112" s="12">
        <f t="shared" si="2654"/>
        <v>0</v>
      </c>
      <c r="DC1112" s="12">
        <f t="shared" si="2654"/>
        <v>0</v>
      </c>
      <c r="DD1112" s="12">
        <f t="shared" si="2654"/>
        <v>0</v>
      </c>
      <c r="DE1112" s="12">
        <f t="shared" si="2655"/>
        <v>0</v>
      </c>
      <c r="DF1112" s="12">
        <f t="shared" si="2655"/>
        <v>0</v>
      </c>
      <c r="DG1112" s="12">
        <f t="shared" si="2655"/>
        <v>0</v>
      </c>
      <c r="DH1112" s="12">
        <f t="shared" si="2655"/>
        <v>0</v>
      </c>
      <c r="DI1112" s="12">
        <f t="shared" si="2655"/>
        <v>0</v>
      </c>
      <c r="DJ1112" s="12">
        <f t="shared" si="2655"/>
        <v>0</v>
      </c>
      <c r="DK1112" s="12">
        <f t="shared" si="2655"/>
        <v>0</v>
      </c>
      <c r="DL1112" s="12">
        <f t="shared" si="2655"/>
        <v>0</v>
      </c>
      <c r="DM1112" s="12">
        <f t="shared" si="2655"/>
        <v>0</v>
      </c>
      <c r="DN1112" s="12">
        <f t="shared" si="2655"/>
        <v>0</v>
      </c>
      <c r="DO1112" s="12">
        <f t="shared" si="2656"/>
        <v>0</v>
      </c>
      <c r="DP1112" s="12">
        <f t="shared" si="2656"/>
        <v>0</v>
      </c>
      <c r="DQ1112" s="12">
        <f t="shared" si="2656"/>
        <v>0</v>
      </c>
      <c r="DR1112" s="12">
        <f t="shared" si="2656"/>
        <v>0</v>
      </c>
      <c r="DS1112" s="12">
        <f t="shared" si="2656"/>
        <v>0</v>
      </c>
      <c r="DT1112" s="12">
        <f t="shared" si="2656"/>
        <v>0</v>
      </c>
      <c r="DU1112" s="12">
        <f t="shared" si="2656"/>
        <v>0</v>
      </c>
      <c r="DV1112" s="12">
        <f t="shared" si="2656"/>
        <v>0</v>
      </c>
      <c r="DW1112" s="12">
        <f t="shared" si="2656"/>
        <v>0</v>
      </c>
      <c r="DX1112" s="12">
        <f t="shared" si="2656"/>
        <v>0</v>
      </c>
      <c r="DY1112" s="12">
        <f t="shared" si="2656"/>
        <v>0</v>
      </c>
      <c r="EB1112" s="116">
        <f t="shared" ref="EB1112:EB1129" si="2657">ROW(EB1112)-ROW($EB$2)+1</f>
        <v>1111</v>
      </c>
      <c r="EC1112" s="2" t="str">
        <f t="shared" ref="EC1112:EC1113" si="2658">B1112</f>
        <v>Phase 1</v>
      </c>
      <c r="ED1112" s="2" t="str">
        <f t="shared" ref="ED1112:ED1113" si="2659">C1112</f>
        <v>60' Wide</v>
      </c>
      <c r="EE1112" s="33" t="str">
        <f>EE1131</f>
        <v>Cash</v>
      </c>
      <c r="EF1112" s="2" t="str">
        <f>EF1131</f>
        <v>Signage / Landscaping</v>
      </c>
    </row>
    <row r="1113" spans="1:136" x14ac:dyDescent="0.3">
      <c r="B1113" s="2" t="str">
        <f>Product!$F$2</f>
        <v>Phase 1</v>
      </c>
      <c r="C1113" s="2" t="str">
        <f>Product!$F$3</f>
        <v>75' Wide</v>
      </c>
      <c r="D1113" s="129">
        <f>SUMIFS(INDEX(Product!$B$2:$U$97, MATCH(D1109, Product!$B$2:$B$97, 0), ), Product!$B$2:$U$2, $B1113, Product!$B$3:$U$3, $C1113)</f>
        <v>9190000</v>
      </c>
      <c r="F1113" s="128"/>
      <c r="G1113" s="11">
        <f>SUM(H1113:DZ1113)</f>
        <v>-29745.913578248907</v>
      </c>
      <c r="I1113" s="12">
        <f t="shared" si="2645"/>
        <v>0</v>
      </c>
      <c r="J1113" s="12">
        <f t="shared" si="2645"/>
        <v>0</v>
      </c>
      <c r="K1113" s="12">
        <f t="shared" si="2645"/>
        <v>-29745.913578248907</v>
      </c>
      <c r="L1113" s="12">
        <f t="shared" si="2645"/>
        <v>0</v>
      </c>
      <c r="M1113" s="12">
        <f t="shared" si="2645"/>
        <v>0</v>
      </c>
      <c r="N1113" s="12">
        <f t="shared" si="2645"/>
        <v>0</v>
      </c>
      <c r="O1113" s="12">
        <f t="shared" si="2645"/>
        <v>0</v>
      </c>
      <c r="P1113" s="12">
        <f t="shared" si="2645"/>
        <v>0</v>
      </c>
      <c r="Q1113" s="12">
        <f t="shared" si="2645"/>
        <v>0</v>
      </c>
      <c r="R1113" s="12">
        <f t="shared" si="2645"/>
        <v>0</v>
      </c>
      <c r="S1113" s="12">
        <f t="shared" si="2646"/>
        <v>0</v>
      </c>
      <c r="T1113" s="12">
        <f t="shared" si="2646"/>
        <v>0</v>
      </c>
      <c r="U1113" s="12">
        <f t="shared" si="2646"/>
        <v>0</v>
      </c>
      <c r="V1113" s="12">
        <f t="shared" si="2646"/>
        <v>0</v>
      </c>
      <c r="W1113" s="12">
        <f t="shared" si="2646"/>
        <v>0</v>
      </c>
      <c r="X1113" s="12">
        <f t="shared" si="2646"/>
        <v>0</v>
      </c>
      <c r="Y1113" s="12">
        <f t="shared" si="2646"/>
        <v>0</v>
      </c>
      <c r="Z1113" s="12">
        <f t="shared" si="2646"/>
        <v>0</v>
      </c>
      <c r="AA1113" s="12">
        <f t="shared" si="2646"/>
        <v>0</v>
      </c>
      <c r="AB1113" s="12">
        <f t="shared" si="2646"/>
        <v>0</v>
      </c>
      <c r="AC1113" s="12">
        <f t="shared" si="2647"/>
        <v>0</v>
      </c>
      <c r="AD1113" s="12">
        <f t="shared" si="2647"/>
        <v>0</v>
      </c>
      <c r="AE1113" s="12">
        <f t="shared" si="2647"/>
        <v>0</v>
      </c>
      <c r="AF1113" s="12">
        <f t="shared" si="2647"/>
        <v>0</v>
      </c>
      <c r="AG1113" s="12">
        <f t="shared" si="2647"/>
        <v>0</v>
      </c>
      <c r="AH1113" s="12">
        <f t="shared" si="2647"/>
        <v>0</v>
      </c>
      <c r="AI1113" s="12">
        <f t="shared" si="2647"/>
        <v>0</v>
      </c>
      <c r="AJ1113" s="12">
        <f t="shared" si="2647"/>
        <v>0</v>
      </c>
      <c r="AK1113" s="12">
        <f t="shared" si="2647"/>
        <v>0</v>
      </c>
      <c r="AL1113" s="12">
        <f t="shared" si="2647"/>
        <v>0</v>
      </c>
      <c r="AM1113" s="12">
        <f t="shared" si="2648"/>
        <v>0</v>
      </c>
      <c r="AN1113" s="12">
        <f t="shared" si="2648"/>
        <v>0</v>
      </c>
      <c r="AO1113" s="12">
        <f t="shared" si="2648"/>
        <v>0</v>
      </c>
      <c r="AP1113" s="12">
        <f t="shared" si="2648"/>
        <v>0</v>
      </c>
      <c r="AQ1113" s="12">
        <f t="shared" si="2648"/>
        <v>0</v>
      </c>
      <c r="AR1113" s="12">
        <f t="shared" si="2648"/>
        <v>0</v>
      </c>
      <c r="AS1113" s="12">
        <f t="shared" si="2648"/>
        <v>0</v>
      </c>
      <c r="AT1113" s="12">
        <f t="shared" si="2648"/>
        <v>0</v>
      </c>
      <c r="AU1113" s="12">
        <f t="shared" si="2648"/>
        <v>0</v>
      </c>
      <c r="AV1113" s="12">
        <f t="shared" si="2648"/>
        <v>0</v>
      </c>
      <c r="AW1113" s="12">
        <f t="shared" si="2649"/>
        <v>0</v>
      </c>
      <c r="AX1113" s="12">
        <f t="shared" si="2649"/>
        <v>0</v>
      </c>
      <c r="AY1113" s="12">
        <f t="shared" si="2649"/>
        <v>0</v>
      </c>
      <c r="AZ1113" s="12">
        <f t="shared" si="2649"/>
        <v>0</v>
      </c>
      <c r="BA1113" s="12">
        <f t="shared" si="2649"/>
        <v>0</v>
      </c>
      <c r="BB1113" s="12">
        <f t="shared" si="2649"/>
        <v>0</v>
      </c>
      <c r="BC1113" s="12">
        <f t="shared" si="2649"/>
        <v>0</v>
      </c>
      <c r="BD1113" s="12">
        <f t="shared" si="2649"/>
        <v>0</v>
      </c>
      <c r="BE1113" s="12">
        <f t="shared" si="2649"/>
        <v>0</v>
      </c>
      <c r="BF1113" s="12">
        <f t="shared" si="2649"/>
        <v>0</v>
      </c>
      <c r="BG1113" s="12">
        <f t="shared" si="2650"/>
        <v>0</v>
      </c>
      <c r="BH1113" s="12">
        <f t="shared" si="2650"/>
        <v>0</v>
      </c>
      <c r="BI1113" s="12">
        <f t="shared" si="2650"/>
        <v>0</v>
      </c>
      <c r="BJ1113" s="12">
        <f t="shared" si="2650"/>
        <v>0</v>
      </c>
      <c r="BK1113" s="12">
        <f t="shared" si="2650"/>
        <v>0</v>
      </c>
      <c r="BL1113" s="12">
        <f t="shared" si="2650"/>
        <v>0</v>
      </c>
      <c r="BM1113" s="12">
        <f t="shared" si="2650"/>
        <v>0</v>
      </c>
      <c r="BN1113" s="12">
        <f t="shared" si="2650"/>
        <v>0</v>
      </c>
      <c r="BO1113" s="12">
        <f t="shared" si="2650"/>
        <v>0</v>
      </c>
      <c r="BP1113" s="12">
        <f t="shared" si="2650"/>
        <v>0</v>
      </c>
      <c r="BQ1113" s="12">
        <f t="shared" si="2651"/>
        <v>0</v>
      </c>
      <c r="BR1113" s="12">
        <f t="shared" si="2651"/>
        <v>0</v>
      </c>
      <c r="BS1113" s="12">
        <f t="shared" si="2651"/>
        <v>0</v>
      </c>
      <c r="BT1113" s="12">
        <f t="shared" si="2651"/>
        <v>0</v>
      </c>
      <c r="BU1113" s="12">
        <f t="shared" si="2651"/>
        <v>0</v>
      </c>
      <c r="BV1113" s="12">
        <f t="shared" si="2651"/>
        <v>0</v>
      </c>
      <c r="BW1113" s="12">
        <f t="shared" si="2651"/>
        <v>0</v>
      </c>
      <c r="BX1113" s="12">
        <f t="shared" si="2651"/>
        <v>0</v>
      </c>
      <c r="BY1113" s="12">
        <f t="shared" si="2651"/>
        <v>0</v>
      </c>
      <c r="BZ1113" s="12">
        <f t="shared" si="2651"/>
        <v>0</v>
      </c>
      <c r="CA1113" s="12">
        <f t="shared" si="2652"/>
        <v>0</v>
      </c>
      <c r="CB1113" s="12">
        <f t="shared" si="2652"/>
        <v>0</v>
      </c>
      <c r="CC1113" s="12">
        <f t="shared" si="2652"/>
        <v>0</v>
      </c>
      <c r="CD1113" s="12">
        <f t="shared" si="2652"/>
        <v>0</v>
      </c>
      <c r="CE1113" s="12">
        <f t="shared" si="2652"/>
        <v>0</v>
      </c>
      <c r="CF1113" s="12">
        <f t="shared" si="2652"/>
        <v>0</v>
      </c>
      <c r="CG1113" s="12">
        <f t="shared" si="2652"/>
        <v>0</v>
      </c>
      <c r="CH1113" s="12">
        <f t="shared" si="2652"/>
        <v>0</v>
      </c>
      <c r="CI1113" s="12">
        <f t="shared" si="2652"/>
        <v>0</v>
      </c>
      <c r="CJ1113" s="12">
        <f t="shared" si="2652"/>
        <v>0</v>
      </c>
      <c r="CK1113" s="12">
        <f t="shared" si="2653"/>
        <v>0</v>
      </c>
      <c r="CL1113" s="12">
        <f t="shared" si="2653"/>
        <v>0</v>
      </c>
      <c r="CM1113" s="12">
        <f t="shared" si="2653"/>
        <v>0</v>
      </c>
      <c r="CN1113" s="12">
        <f t="shared" si="2653"/>
        <v>0</v>
      </c>
      <c r="CO1113" s="12">
        <f t="shared" si="2653"/>
        <v>0</v>
      </c>
      <c r="CP1113" s="12">
        <f t="shared" si="2653"/>
        <v>0</v>
      </c>
      <c r="CQ1113" s="12">
        <f t="shared" si="2653"/>
        <v>0</v>
      </c>
      <c r="CR1113" s="12">
        <f t="shared" si="2653"/>
        <v>0</v>
      </c>
      <c r="CS1113" s="12">
        <f t="shared" si="2653"/>
        <v>0</v>
      </c>
      <c r="CT1113" s="12">
        <f t="shared" si="2653"/>
        <v>0</v>
      </c>
      <c r="CU1113" s="12">
        <f t="shared" si="2654"/>
        <v>0</v>
      </c>
      <c r="CV1113" s="12">
        <f t="shared" si="2654"/>
        <v>0</v>
      </c>
      <c r="CW1113" s="12">
        <f t="shared" si="2654"/>
        <v>0</v>
      </c>
      <c r="CX1113" s="12">
        <f t="shared" si="2654"/>
        <v>0</v>
      </c>
      <c r="CY1113" s="12">
        <f t="shared" si="2654"/>
        <v>0</v>
      </c>
      <c r="CZ1113" s="12">
        <f t="shared" si="2654"/>
        <v>0</v>
      </c>
      <c r="DA1113" s="12">
        <f t="shared" si="2654"/>
        <v>0</v>
      </c>
      <c r="DB1113" s="12">
        <f t="shared" si="2654"/>
        <v>0</v>
      </c>
      <c r="DC1113" s="12">
        <f t="shared" si="2654"/>
        <v>0</v>
      </c>
      <c r="DD1113" s="12">
        <f t="shared" si="2654"/>
        <v>0</v>
      </c>
      <c r="DE1113" s="12">
        <f t="shared" si="2655"/>
        <v>0</v>
      </c>
      <c r="DF1113" s="12">
        <f t="shared" si="2655"/>
        <v>0</v>
      </c>
      <c r="DG1113" s="12">
        <f t="shared" si="2655"/>
        <v>0</v>
      </c>
      <c r="DH1113" s="12">
        <f t="shared" si="2655"/>
        <v>0</v>
      </c>
      <c r="DI1113" s="12">
        <f t="shared" si="2655"/>
        <v>0</v>
      </c>
      <c r="DJ1113" s="12">
        <f t="shared" si="2655"/>
        <v>0</v>
      </c>
      <c r="DK1113" s="12">
        <f t="shared" si="2655"/>
        <v>0</v>
      </c>
      <c r="DL1113" s="12">
        <f t="shared" si="2655"/>
        <v>0</v>
      </c>
      <c r="DM1113" s="12">
        <f t="shared" si="2655"/>
        <v>0</v>
      </c>
      <c r="DN1113" s="12">
        <f t="shared" si="2655"/>
        <v>0</v>
      </c>
      <c r="DO1113" s="12">
        <f t="shared" si="2656"/>
        <v>0</v>
      </c>
      <c r="DP1113" s="12">
        <f t="shared" si="2656"/>
        <v>0</v>
      </c>
      <c r="DQ1113" s="12">
        <f t="shared" si="2656"/>
        <v>0</v>
      </c>
      <c r="DR1113" s="12">
        <f t="shared" si="2656"/>
        <v>0</v>
      </c>
      <c r="DS1113" s="12">
        <f t="shared" si="2656"/>
        <v>0</v>
      </c>
      <c r="DT1113" s="12">
        <f t="shared" si="2656"/>
        <v>0</v>
      </c>
      <c r="DU1113" s="12">
        <f t="shared" si="2656"/>
        <v>0</v>
      </c>
      <c r="DV1113" s="12">
        <f t="shared" si="2656"/>
        <v>0</v>
      </c>
      <c r="DW1113" s="12">
        <f t="shared" si="2656"/>
        <v>0</v>
      </c>
      <c r="DX1113" s="12">
        <f t="shared" si="2656"/>
        <v>0</v>
      </c>
      <c r="DY1113" s="12">
        <f t="shared" si="2656"/>
        <v>0</v>
      </c>
      <c r="EB1113" s="116">
        <f t="shared" si="2657"/>
        <v>1112</v>
      </c>
      <c r="EC1113" s="2" t="str">
        <f t="shared" si="2658"/>
        <v>Phase 1</v>
      </c>
      <c r="ED1113" s="2" t="str">
        <f t="shared" si="2659"/>
        <v>75' Wide</v>
      </c>
      <c r="EE1113" s="33" t="str">
        <f>EE1131</f>
        <v>Cash</v>
      </c>
      <c r="EF1113" s="2" t="str">
        <f>EF1131</f>
        <v>Signage / Landscaping</v>
      </c>
    </row>
    <row r="1114" spans="1:136" x14ac:dyDescent="0.3">
      <c r="D1114" s="129"/>
      <c r="F1114" s="128"/>
      <c r="I1114" s="12"/>
      <c r="J1114" s="12"/>
      <c r="K1114" s="12"/>
      <c r="L1114" s="12"/>
      <c r="M1114" s="12"/>
      <c r="N1114" s="12"/>
      <c r="O1114" s="12"/>
      <c r="P1114" s="12"/>
      <c r="Q1114" s="12"/>
      <c r="R1114" s="12"/>
      <c r="S1114" s="12"/>
      <c r="T1114" s="12"/>
      <c r="U1114" s="12"/>
      <c r="V1114" s="12"/>
      <c r="W1114" s="12"/>
      <c r="X1114" s="12"/>
      <c r="Y1114" s="12"/>
      <c r="Z1114" s="12"/>
      <c r="AA1114" s="12"/>
      <c r="AB1114" s="12"/>
      <c r="AC1114" s="12"/>
      <c r="AD1114" s="12"/>
      <c r="AE1114" s="12"/>
      <c r="AF1114" s="12"/>
      <c r="AG1114" s="12"/>
      <c r="AH1114" s="12"/>
      <c r="AI1114" s="12"/>
      <c r="AJ1114" s="12"/>
      <c r="AK1114" s="12"/>
      <c r="AL1114" s="12"/>
      <c r="AM1114" s="12"/>
      <c r="AN1114" s="12"/>
      <c r="AO1114" s="12"/>
      <c r="AP1114" s="12"/>
      <c r="AQ1114" s="12"/>
      <c r="AR1114" s="12"/>
      <c r="AS1114" s="12"/>
      <c r="AT1114" s="12"/>
      <c r="AU1114" s="12"/>
      <c r="AV1114" s="12"/>
      <c r="AW1114" s="12"/>
      <c r="AX1114" s="12"/>
      <c r="AY1114" s="12"/>
      <c r="AZ1114" s="12"/>
      <c r="BA1114" s="12"/>
      <c r="BB1114" s="12"/>
      <c r="BC1114" s="12"/>
      <c r="BD1114" s="12"/>
      <c r="BE1114" s="12"/>
      <c r="BF1114" s="12"/>
      <c r="BG1114" s="12"/>
      <c r="BH1114" s="12"/>
      <c r="BI1114" s="12"/>
      <c r="BJ1114" s="12"/>
      <c r="BK1114" s="12"/>
      <c r="BL1114" s="12"/>
      <c r="BM1114" s="12"/>
      <c r="BN1114" s="12"/>
      <c r="BO1114" s="12"/>
      <c r="BP1114" s="12"/>
      <c r="BQ1114" s="12"/>
      <c r="BR1114" s="12"/>
      <c r="BS1114" s="12"/>
      <c r="BT1114" s="12"/>
      <c r="BU1114" s="12"/>
      <c r="BV1114" s="12"/>
      <c r="BW1114" s="12"/>
      <c r="BX1114" s="12"/>
      <c r="BY1114" s="12"/>
      <c r="BZ1114" s="12"/>
      <c r="CA1114" s="12"/>
      <c r="CB1114" s="12"/>
      <c r="CC1114" s="12"/>
      <c r="CD1114" s="12"/>
      <c r="CE1114" s="12"/>
      <c r="CF1114" s="12"/>
      <c r="CG1114" s="12"/>
      <c r="CH1114" s="12"/>
      <c r="CI1114" s="12"/>
      <c r="CJ1114" s="12"/>
      <c r="CK1114" s="12"/>
      <c r="CL1114" s="12"/>
      <c r="CM1114" s="12"/>
      <c r="CN1114" s="12"/>
      <c r="CO1114" s="12"/>
      <c r="CP1114" s="12"/>
      <c r="CQ1114" s="12"/>
      <c r="CR1114" s="12"/>
      <c r="CS1114" s="12"/>
      <c r="CT1114" s="12"/>
      <c r="CU1114" s="12"/>
      <c r="CV1114" s="12"/>
      <c r="CW1114" s="12"/>
      <c r="CX1114" s="12"/>
      <c r="CY1114" s="12"/>
      <c r="CZ1114" s="12"/>
      <c r="DA1114" s="12"/>
      <c r="DB1114" s="12"/>
      <c r="DC1114" s="12"/>
      <c r="DD1114" s="12"/>
      <c r="DE1114" s="12"/>
      <c r="DF1114" s="12"/>
      <c r="DG1114" s="12"/>
      <c r="DH1114" s="12"/>
      <c r="DI1114" s="12"/>
      <c r="DJ1114" s="12"/>
      <c r="DK1114" s="12"/>
      <c r="DL1114" s="12"/>
      <c r="DM1114" s="12"/>
      <c r="DN1114" s="12"/>
      <c r="DO1114" s="12"/>
      <c r="DP1114" s="12"/>
      <c r="DQ1114" s="12"/>
      <c r="DR1114" s="12"/>
      <c r="DS1114" s="12"/>
      <c r="DT1114" s="12"/>
      <c r="DU1114" s="12"/>
      <c r="DV1114" s="12"/>
      <c r="DW1114" s="12"/>
      <c r="DX1114" s="12"/>
      <c r="DY1114" s="12"/>
      <c r="EE1114" s="33"/>
    </row>
    <row r="1115" spans="1:136" x14ac:dyDescent="0.3">
      <c r="B1115" s="2" t="str">
        <f>Product!$G$2</f>
        <v>Phase 2</v>
      </c>
      <c r="C1115" s="2" t="str">
        <f>Product!$G$3</f>
        <v>50' Wide</v>
      </c>
      <c r="D1115" s="129">
        <f>SUMIFS(INDEX(Product!$B$2:$U$97, MATCH(D1109, Product!$B$2:$B$97, 0), ), Product!$B$2:$U$2, $B1115, Product!$B$3:$U$3, $C1115)</f>
        <v>9930000</v>
      </c>
      <c r="F1115" s="128"/>
      <c r="G1115" s="11">
        <f>SUM(H1115:DZ1115)</f>
        <v>-32141.12315908723</v>
      </c>
      <c r="I1115" s="12">
        <f t="shared" ref="I1115:R1117" si="2660">I$774*$D1115/SUM($D$1110:$D$1130)</f>
        <v>0</v>
      </c>
      <c r="J1115" s="12">
        <f t="shared" si="2660"/>
        <v>0</v>
      </c>
      <c r="K1115" s="12">
        <f t="shared" si="2660"/>
        <v>-32141.12315908723</v>
      </c>
      <c r="L1115" s="12">
        <f t="shared" si="2660"/>
        <v>0</v>
      </c>
      <c r="M1115" s="12">
        <f t="shared" si="2660"/>
        <v>0</v>
      </c>
      <c r="N1115" s="12">
        <f t="shared" si="2660"/>
        <v>0</v>
      </c>
      <c r="O1115" s="12">
        <f t="shared" si="2660"/>
        <v>0</v>
      </c>
      <c r="P1115" s="12">
        <f t="shared" si="2660"/>
        <v>0</v>
      </c>
      <c r="Q1115" s="12">
        <f t="shared" si="2660"/>
        <v>0</v>
      </c>
      <c r="R1115" s="12">
        <f t="shared" si="2660"/>
        <v>0</v>
      </c>
      <c r="S1115" s="12">
        <f t="shared" ref="S1115:AB1117" si="2661">S$774*$D1115/SUM($D$1110:$D$1130)</f>
        <v>0</v>
      </c>
      <c r="T1115" s="12">
        <f t="shared" si="2661"/>
        <v>0</v>
      </c>
      <c r="U1115" s="12">
        <f t="shared" si="2661"/>
        <v>0</v>
      </c>
      <c r="V1115" s="12">
        <f t="shared" si="2661"/>
        <v>0</v>
      </c>
      <c r="W1115" s="12">
        <f t="shared" si="2661"/>
        <v>0</v>
      </c>
      <c r="X1115" s="12">
        <f t="shared" si="2661"/>
        <v>0</v>
      </c>
      <c r="Y1115" s="12">
        <f t="shared" si="2661"/>
        <v>0</v>
      </c>
      <c r="Z1115" s="12">
        <f t="shared" si="2661"/>
        <v>0</v>
      </c>
      <c r="AA1115" s="12">
        <f t="shared" si="2661"/>
        <v>0</v>
      </c>
      <c r="AB1115" s="12">
        <f t="shared" si="2661"/>
        <v>0</v>
      </c>
      <c r="AC1115" s="12">
        <f t="shared" ref="AC1115:AL1117" si="2662">AC$774*$D1115/SUM($D$1110:$D$1130)</f>
        <v>0</v>
      </c>
      <c r="AD1115" s="12">
        <f t="shared" si="2662"/>
        <v>0</v>
      </c>
      <c r="AE1115" s="12">
        <f t="shared" si="2662"/>
        <v>0</v>
      </c>
      <c r="AF1115" s="12">
        <f t="shared" si="2662"/>
        <v>0</v>
      </c>
      <c r="AG1115" s="12">
        <f t="shared" si="2662"/>
        <v>0</v>
      </c>
      <c r="AH1115" s="12">
        <f t="shared" si="2662"/>
        <v>0</v>
      </c>
      <c r="AI1115" s="12">
        <f t="shared" si="2662"/>
        <v>0</v>
      </c>
      <c r="AJ1115" s="12">
        <f t="shared" si="2662"/>
        <v>0</v>
      </c>
      <c r="AK1115" s="12">
        <f t="shared" si="2662"/>
        <v>0</v>
      </c>
      <c r="AL1115" s="12">
        <f t="shared" si="2662"/>
        <v>0</v>
      </c>
      <c r="AM1115" s="12">
        <f t="shared" ref="AM1115:AV1117" si="2663">AM$774*$D1115/SUM($D$1110:$D$1130)</f>
        <v>0</v>
      </c>
      <c r="AN1115" s="12">
        <f t="shared" si="2663"/>
        <v>0</v>
      </c>
      <c r="AO1115" s="12">
        <f t="shared" si="2663"/>
        <v>0</v>
      </c>
      <c r="AP1115" s="12">
        <f t="shared" si="2663"/>
        <v>0</v>
      </c>
      <c r="AQ1115" s="12">
        <f t="shared" si="2663"/>
        <v>0</v>
      </c>
      <c r="AR1115" s="12">
        <f t="shared" si="2663"/>
        <v>0</v>
      </c>
      <c r="AS1115" s="12">
        <f t="shared" si="2663"/>
        <v>0</v>
      </c>
      <c r="AT1115" s="12">
        <f t="shared" si="2663"/>
        <v>0</v>
      </c>
      <c r="AU1115" s="12">
        <f t="shared" si="2663"/>
        <v>0</v>
      </c>
      <c r="AV1115" s="12">
        <f t="shared" si="2663"/>
        <v>0</v>
      </c>
      <c r="AW1115" s="12">
        <f t="shared" ref="AW1115:BF1117" si="2664">AW$774*$D1115/SUM($D$1110:$D$1130)</f>
        <v>0</v>
      </c>
      <c r="AX1115" s="12">
        <f t="shared" si="2664"/>
        <v>0</v>
      </c>
      <c r="AY1115" s="12">
        <f t="shared" si="2664"/>
        <v>0</v>
      </c>
      <c r="AZ1115" s="12">
        <f t="shared" si="2664"/>
        <v>0</v>
      </c>
      <c r="BA1115" s="12">
        <f t="shared" si="2664"/>
        <v>0</v>
      </c>
      <c r="BB1115" s="12">
        <f t="shared" si="2664"/>
        <v>0</v>
      </c>
      <c r="BC1115" s="12">
        <f t="shared" si="2664"/>
        <v>0</v>
      </c>
      <c r="BD1115" s="12">
        <f t="shared" si="2664"/>
        <v>0</v>
      </c>
      <c r="BE1115" s="12">
        <f t="shared" si="2664"/>
        <v>0</v>
      </c>
      <c r="BF1115" s="12">
        <f t="shared" si="2664"/>
        <v>0</v>
      </c>
      <c r="BG1115" s="12">
        <f t="shared" ref="BG1115:BP1117" si="2665">BG$774*$D1115/SUM($D$1110:$D$1130)</f>
        <v>0</v>
      </c>
      <c r="BH1115" s="12">
        <f t="shared" si="2665"/>
        <v>0</v>
      </c>
      <c r="BI1115" s="12">
        <f t="shared" si="2665"/>
        <v>0</v>
      </c>
      <c r="BJ1115" s="12">
        <f t="shared" si="2665"/>
        <v>0</v>
      </c>
      <c r="BK1115" s="12">
        <f t="shared" si="2665"/>
        <v>0</v>
      </c>
      <c r="BL1115" s="12">
        <f t="shared" si="2665"/>
        <v>0</v>
      </c>
      <c r="BM1115" s="12">
        <f t="shared" si="2665"/>
        <v>0</v>
      </c>
      <c r="BN1115" s="12">
        <f t="shared" si="2665"/>
        <v>0</v>
      </c>
      <c r="BO1115" s="12">
        <f t="shared" si="2665"/>
        <v>0</v>
      </c>
      <c r="BP1115" s="12">
        <f t="shared" si="2665"/>
        <v>0</v>
      </c>
      <c r="BQ1115" s="12">
        <f t="shared" ref="BQ1115:BZ1117" si="2666">BQ$774*$D1115/SUM($D$1110:$D$1130)</f>
        <v>0</v>
      </c>
      <c r="BR1115" s="12">
        <f t="shared" si="2666"/>
        <v>0</v>
      </c>
      <c r="BS1115" s="12">
        <f t="shared" si="2666"/>
        <v>0</v>
      </c>
      <c r="BT1115" s="12">
        <f t="shared" si="2666"/>
        <v>0</v>
      </c>
      <c r="BU1115" s="12">
        <f t="shared" si="2666"/>
        <v>0</v>
      </c>
      <c r="BV1115" s="12">
        <f t="shared" si="2666"/>
        <v>0</v>
      </c>
      <c r="BW1115" s="12">
        <f t="shared" si="2666"/>
        <v>0</v>
      </c>
      <c r="BX1115" s="12">
        <f t="shared" si="2666"/>
        <v>0</v>
      </c>
      <c r="BY1115" s="12">
        <f t="shared" si="2666"/>
        <v>0</v>
      </c>
      <c r="BZ1115" s="12">
        <f t="shared" si="2666"/>
        <v>0</v>
      </c>
      <c r="CA1115" s="12">
        <f t="shared" ref="CA1115:CJ1117" si="2667">CA$774*$D1115/SUM($D$1110:$D$1130)</f>
        <v>0</v>
      </c>
      <c r="CB1115" s="12">
        <f t="shared" si="2667"/>
        <v>0</v>
      </c>
      <c r="CC1115" s="12">
        <f t="shared" si="2667"/>
        <v>0</v>
      </c>
      <c r="CD1115" s="12">
        <f t="shared" si="2667"/>
        <v>0</v>
      </c>
      <c r="CE1115" s="12">
        <f t="shared" si="2667"/>
        <v>0</v>
      </c>
      <c r="CF1115" s="12">
        <f t="shared" si="2667"/>
        <v>0</v>
      </c>
      <c r="CG1115" s="12">
        <f t="shared" si="2667"/>
        <v>0</v>
      </c>
      <c r="CH1115" s="12">
        <f t="shared" si="2667"/>
        <v>0</v>
      </c>
      <c r="CI1115" s="12">
        <f t="shared" si="2667"/>
        <v>0</v>
      </c>
      <c r="CJ1115" s="12">
        <f t="shared" si="2667"/>
        <v>0</v>
      </c>
      <c r="CK1115" s="12">
        <f t="shared" ref="CK1115:CT1117" si="2668">CK$774*$D1115/SUM($D$1110:$D$1130)</f>
        <v>0</v>
      </c>
      <c r="CL1115" s="12">
        <f t="shared" si="2668"/>
        <v>0</v>
      </c>
      <c r="CM1115" s="12">
        <f t="shared" si="2668"/>
        <v>0</v>
      </c>
      <c r="CN1115" s="12">
        <f t="shared" si="2668"/>
        <v>0</v>
      </c>
      <c r="CO1115" s="12">
        <f t="shared" si="2668"/>
        <v>0</v>
      </c>
      <c r="CP1115" s="12">
        <f t="shared" si="2668"/>
        <v>0</v>
      </c>
      <c r="CQ1115" s="12">
        <f t="shared" si="2668"/>
        <v>0</v>
      </c>
      <c r="CR1115" s="12">
        <f t="shared" si="2668"/>
        <v>0</v>
      </c>
      <c r="CS1115" s="12">
        <f t="shared" si="2668"/>
        <v>0</v>
      </c>
      <c r="CT1115" s="12">
        <f t="shared" si="2668"/>
        <v>0</v>
      </c>
      <c r="CU1115" s="12">
        <f t="shared" ref="CU1115:DD1117" si="2669">CU$774*$D1115/SUM($D$1110:$D$1130)</f>
        <v>0</v>
      </c>
      <c r="CV1115" s="12">
        <f t="shared" si="2669"/>
        <v>0</v>
      </c>
      <c r="CW1115" s="12">
        <f t="shared" si="2669"/>
        <v>0</v>
      </c>
      <c r="CX1115" s="12">
        <f t="shared" si="2669"/>
        <v>0</v>
      </c>
      <c r="CY1115" s="12">
        <f t="shared" si="2669"/>
        <v>0</v>
      </c>
      <c r="CZ1115" s="12">
        <f t="shared" si="2669"/>
        <v>0</v>
      </c>
      <c r="DA1115" s="12">
        <f t="shared" si="2669"/>
        <v>0</v>
      </c>
      <c r="DB1115" s="12">
        <f t="shared" si="2669"/>
        <v>0</v>
      </c>
      <c r="DC1115" s="12">
        <f t="shared" si="2669"/>
        <v>0</v>
      </c>
      <c r="DD1115" s="12">
        <f t="shared" si="2669"/>
        <v>0</v>
      </c>
      <c r="DE1115" s="12">
        <f t="shared" ref="DE1115:DN1117" si="2670">DE$774*$D1115/SUM($D$1110:$D$1130)</f>
        <v>0</v>
      </c>
      <c r="DF1115" s="12">
        <f t="shared" si="2670"/>
        <v>0</v>
      </c>
      <c r="DG1115" s="12">
        <f t="shared" si="2670"/>
        <v>0</v>
      </c>
      <c r="DH1115" s="12">
        <f t="shared" si="2670"/>
        <v>0</v>
      </c>
      <c r="DI1115" s="12">
        <f t="shared" si="2670"/>
        <v>0</v>
      </c>
      <c r="DJ1115" s="12">
        <f t="shared" si="2670"/>
        <v>0</v>
      </c>
      <c r="DK1115" s="12">
        <f t="shared" si="2670"/>
        <v>0</v>
      </c>
      <c r="DL1115" s="12">
        <f t="shared" si="2670"/>
        <v>0</v>
      </c>
      <c r="DM1115" s="12">
        <f t="shared" si="2670"/>
        <v>0</v>
      </c>
      <c r="DN1115" s="12">
        <f t="shared" si="2670"/>
        <v>0</v>
      </c>
      <c r="DO1115" s="12">
        <f t="shared" ref="DO1115:DY1117" si="2671">DO$774*$D1115/SUM($D$1110:$D$1130)</f>
        <v>0</v>
      </c>
      <c r="DP1115" s="12">
        <f t="shared" si="2671"/>
        <v>0</v>
      </c>
      <c r="DQ1115" s="12">
        <f t="shared" si="2671"/>
        <v>0</v>
      </c>
      <c r="DR1115" s="12">
        <f t="shared" si="2671"/>
        <v>0</v>
      </c>
      <c r="DS1115" s="12">
        <f t="shared" si="2671"/>
        <v>0</v>
      </c>
      <c r="DT1115" s="12">
        <f t="shared" si="2671"/>
        <v>0</v>
      </c>
      <c r="DU1115" s="12">
        <f t="shared" si="2671"/>
        <v>0</v>
      </c>
      <c r="DV1115" s="12">
        <f t="shared" si="2671"/>
        <v>0</v>
      </c>
      <c r="DW1115" s="12">
        <f t="shared" si="2671"/>
        <v>0</v>
      </c>
      <c r="DX1115" s="12">
        <f t="shared" si="2671"/>
        <v>0</v>
      </c>
      <c r="DY1115" s="12">
        <f t="shared" si="2671"/>
        <v>0</v>
      </c>
      <c r="EB1115" s="116">
        <f t="shared" si="2657"/>
        <v>1114</v>
      </c>
      <c r="EC1115" s="2" t="str">
        <f t="shared" ref="EC1115:EC1117" si="2672">B1115</f>
        <v>Phase 2</v>
      </c>
      <c r="ED1115" s="2" t="str">
        <f t="shared" ref="ED1115:ED1117" si="2673">C1115</f>
        <v>50' Wide</v>
      </c>
      <c r="EE1115" s="33" t="str">
        <f>EE1131</f>
        <v>Cash</v>
      </c>
      <c r="EF1115" s="2" t="str">
        <f>EF1131</f>
        <v>Signage / Landscaping</v>
      </c>
    </row>
    <row r="1116" spans="1:136" x14ac:dyDescent="0.3">
      <c r="B1116" s="2" t="str">
        <f>Product!$H$2</f>
        <v>Phase 2</v>
      </c>
      <c r="C1116" s="2" t="str">
        <f>Product!$H$3</f>
        <v>60' Wide</v>
      </c>
      <c r="D1116" s="129">
        <f>SUMIFS(INDEX(Product!$B$2:$U$97, MATCH(D1109, Product!$B$2:$B$97, 0), ), Product!$B$2:$U$2, $B1116, Product!$B$3:$U$3, $C1116)</f>
        <v>11775000</v>
      </c>
      <c r="F1116" s="128"/>
      <c r="G1116" s="11">
        <f>SUM(H1116:DZ1116)</f>
        <v>-38112.963262663863</v>
      </c>
      <c r="I1116" s="12">
        <f t="shared" si="2660"/>
        <v>0</v>
      </c>
      <c r="J1116" s="12">
        <f t="shared" si="2660"/>
        <v>0</v>
      </c>
      <c r="K1116" s="12">
        <f t="shared" si="2660"/>
        <v>-38112.963262663863</v>
      </c>
      <c r="L1116" s="12">
        <f t="shared" si="2660"/>
        <v>0</v>
      </c>
      <c r="M1116" s="12">
        <f t="shared" si="2660"/>
        <v>0</v>
      </c>
      <c r="N1116" s="12">
        <f t="shared" si="2660"/>
        <v>0</v>
      </c>
      <c r="O1116" s="12">
        <f t="shared" si="2660"/>
        <v>0</v>
      </c>
      <c r="P1116" s="12">
        <f t="shared" si="2660"/>
        <v>0</v>
      </c>
      <c r="Q1116" s="12">
        <f t="shared" si="2660"/>
        <v>0</v>
      </c>
      <c r="R1116" s="12">
        <f t="shared" si="2660"/>
        <v>0</v>
      </c>
      <c r="S1116" s="12">
        <f t="shared" si="2661"/>
        <v>0</v>
      </c>
      <c r="T1116" s="12">
        <f t="shared" si="2661"/>
        <v>0</v>
      </c>
      <c r="U1116" s="12">
        <f t="shared" si="2661"/>
        <v>0</v>
      </c>
      <c r="V1116" s="12">
        <f t="shared" si="2661"/>
        <v>0</v>
      </c>
      <c r="W1116" s="12">
        <f t="shared" si="2661"/>
        <v>0</v>
      </c>
      <c r="X1116" s="12">
        <f t="shared" si="2661"/>
        <v>0</v>
      </c>
      <c r="Y1116" s="12">
        <f t="shared" si="2661"/>
        <v>0</v>
      </c>
      <c r="Z1116" s="12">
        <f t="shared" si="2661"/>
        <v>0</v>
      </c>
      <c r="AA1116" s="12">
        <f t="shared" si="2661"/>
        <v>0</v>
      </c>
      <c r="AB1116" s="12">
        <f t="shared" si="2661"/>
        <v>0</v>
      </c>
      <c r="AC1116" s="12">
        <f t="shared" si="2662"/>
        <v>0</v>
      </c>
      <c r="AD1116" s="12">
        <f t="shared" si="2662"/>
        <v>0</v>
      </c>
      <c r="AE1116" s="12">
        <f t="shared" si="2662"/>
        <v>0</v>
      </c>
      <c r="AF1116" s="12">
        <f t="shared" si="2662"/>
        <v>0</v>
      </c>
      <c r="AG1116" s="12">
        <f t="shared" si="2662"/>
        <v>0</v>
      </c>
      <c r="AH1116" s="12">
        <f t="shared" si="2662"/>
        <v>0</v>
      </c>
      <c r="AI1116" s="12">
        <f t="shared" si="2662"/>
        <v>0</v>
      </c>
      <c r="AJ1116" s="12">
        <f t="shared" si="2662"/>
        <v>0</v>
      </c>
      <c r="AK1116" s="12">
        <f t="shared" si="2662"/>
        <v>0</v>
      </c>
      <c r="AL1116" s="12">
        <f t="shared" si="2662"/>
        <v>0</v>
      </c>
      <c r="AM1116" s="12">
        <f t="shared" si="2663"/>
        <v>0</v>
      </c>
      <c r="AN1116" s="12">
        <f t="shared" si="2663"/>
        <v>0</v>
      </c>
      <c r="AO1116" s="12">
        <f t="shared" si="2663"/>
        <v>0</v>
      </c>
      <c r="AP1116" s="12">
        <f t="shared" si="2663"/>
        <v>0</v>
      </c>
      <c r="AQ1116" s="12">
        <f t="shared" si="2663"/>
        <v>0</v>
      </c>
      <c r="AR1116" s="12">
        <f t="shared" si="2663"/>
        <v>0</v>
      </c>
      <c r="AS1116" s="12">
        <f t="shared" si="2663"/>
        <v>0</v>
      </c>
      <c r="AT1116" s="12">
        <f t="shared" si="2663"/>
        <v>0</v>
      </c>
      <c r="AU1116" s="12">
        <f t="shared" si="2663"/>
        <v>0</v>
      </c>
      <c r="AV1116" s="12">
        <f t="shared" si="2663"/>
        <v>0</v>
      </c>
      <c r="AW1116" s="12">
        <f t="shared" si="2664"/>
        <v>0</v>
      </c>
      <c r="AX1116" s="12">
        <f t="shared" si="2664"/>
        <v>0</v>
      </c>
      <c r="AY1116" s="12">
        <f t="shared" si="2664"/>
        <v>0</v>
      </c>
      <c r="AZ1116" s="12">
        <f t="shared" si="2664"/>
        <v>0</v>
      </c>
      <c r="BA1116" s="12">
        <f t="shared" si="2664"/>
        <v>0</v>
      </c>
      <c r="BB1116" s="12">
        <f t="shared" si="2664"/>
        <v>0</v>
      </c>
      <c r="BC1116" s="12">
        <f t="shared" si="2664"/>
        <v>0</v>
      </c>
      <c r="BD1116" s="12">
        <f t="shared" si="2664"/>
        <v>0</v>
      </c>
      <c r="BE1116" s="12">
        <f t="shared" si="2664"/>
        <v>0</v>
      </c>
      <c r="BF1116" s="12">
        <f t="shared" si="2664"/>
        <v>0</v>
      </c>
      <c r="BG1116" s="12">
        <f t="shared" si="2665"/>
        <v>0</v>
      </c>
      <c r="BH1116" s="12">
        <f t="shared" si="2665"/>
        <v>0</v>
      </c>
      <c r="BI1116" s="12">
        <f t="shared" si="2665"/>
        <v>0</v>
      </c>
      <c r="BJ1116" s="12">
        <f t="shared" si="2665"/>
        <v>0</v>
      </c>
      <c r="BK1116" s="12">
        <f t="shared" si="2665"/>
        <v>0</v>
      </c>
      <c r="BL1116" s="12">
        <f t="shared" si="2665"/>
        <v>0</v>
      </c>
      <c r="BM1116" s="12">
        <f t="shared" si="2665"/>
        <v>0</v>
      </c>
      <c r="BN1116" s="12">
        <f t="shared" si="2665"/>
        <v>0</v>
      </c>
      <c r="BO1116" s="12">
        <f t="shared" si="2665"/>
        <v>0</v>
      </c>
      <c r="BP1116" s="12">
        <f t="shared" si="2665"/>
        <v>0</v>
      </c>
      <c r="BQ1116" s="12">
        <f t="shared" si="2666"/>
        <v>0</v>
      </c>
      <c r="BR1116" s="12">
        <f t="shared" si="2666"/>
        <v>0</v>
      </c>
      <c r="BS1116" s="12">
        <f t="shared" si="2666"/>
        <v>0</v>
      </c>
      <c r="BT1116" s="12">
        <f t="shared" si="2666"/>
        <v>0</v>
      </c>
      <c r="BU1116" s="12">
        <f t="shared" si="2666"/>
        <v>0</v>
      </c>
      <c r="BV1116" s="12">
        <f t="shared" si="2666"/>
        <v>0</v>
      </c>
      <c r="BW1116" s="12">
        <f t="shared" si="2666"/>
        <v>0</v>
      </c>
      <c r="BX1116" s="12">
        <f t="shared" si="2666"/>
        <v>0</v>
      </c>
      <c r="BY1116" s="12">
        <f t="shared" si="2666"/>
        <v>0</v>
      </c>
      <c r="BZ1116" s="12">
        <f t="shared" si="2666"/>
        <v>0</v>
      </c>
      <c r="CA1116" s="12">
        <f t="shared" si="2667"/>
        <v>0</v>
      </c>
      <c r="CB1116" s="12">
        <f t="shared" si="2667"/>
        <v>0</v>
      </c>
      <c r="CC1116" s="12">
        <f t="shared" si="2667"/>
        <v>0</v>
      </c>
      <c r="CD1116" s="12">
        <f t="shared" si="2667"/>
        <v>0</v>
      </c>
      <c r="CE1116" s="12">
        <f t="shared" si="2667"/>
        <v>0</v>
      </c>
      <c r="CF1116" s="12">
        <f t="shared" si="2667"/>
        <v>0</v>
      </c>
      <c r="CG1116" s="12">
        <f t="shared" si="2667"/>
        <v>0</v>
      </c>
      <c r="CH1116" s="12">
        <f t="shared" si="2667"/>
        <v>0</v>
      </c>
      <c r="CI1116" s="12">
        <f t="shared" si="2667"/>
        <v>0</v>
      </c>
      <c r="CJ1116" s="12">
        <f t="shared" si="2667"/>
        <v>0</v>
      </c>
      <c r="CK1116" s="12">
        <f t="shared" si="2668"/>
        <v>0</v>
      </c>
      <c r="CL1116" s="12">
        <f t="shared" si="2668"/>
        <v>0</v>
      </c>
      <c r="CM1116" s="12">
        <f t="shared" si="2668"/>
        <v>0</v>
      </c>
      <c r="CN1116" s="12">
        <f t="shared" si="2668"/>
        <v>0</v>
      </c>
      <c r="CO1116" s="12">
        <f t="shared" si="2668"/>
        <v>0</v>
      </c>
      <c r="CP1116" s="12">
        <f t="shared" si="2668"/>
        <v>0</v>
      </c>
      <c r="CQ1116" s="12">
        <f t="shared" si="2668"/>
        <v>0</v>
      </c>
      <c r="CR1116" s="12">
        <f t="shared" si="2668"/>
        <v>0</v>
      </c>
      <c r="CS1116" s="12">
        <f t="shared" si="2668"/>
        <v>0</v>
      </c>
      <c r="CT1116" s="12">
        <f t="shared" si="2668"/>
        <v>0</v>
      </c>
      <c r="CU1116" s="12">
        <f t="shared" si="2669"/>
        <v>0</v>
      </c>
      <c r="CV1116" s="12">
        <f t="shared" si="2669"/>
        <v>0</v>
      </c>
      <c r="CW1116" s="12">
        <f t="shared" si="2669"/>
        <v>0</v>
      </c>
      <c r="CX1116" s="12">
        <f t="shared" si="2669"/>
        <v>0</v>
      </c>
      <c r="CY1116" s="12">
        <f t="shared" si="2669"/>
        <v>0</v>
      </c>
      <c r="CZ1116" s="12">
        <f t="shared" si="2669"/>
        <v>0</v>
      </c>
      <c r="DA1116" s="12">
        <f t="shared" si="2669"/>
        <v>0</v>
      </c>
      <c r="DB1116" s="12">
        <f t="shared" si="2669"/>
        <v>0</v>
      </c>
      <c r="DC1116" s="12">
        <f t="shared" si="2669"/>
        <v>0</v>
      </c>
      <c r="DD1116" s="12">
        <f t="shared" si="2669"/>
        <v>0</v>
      </c>
      <c r="DE1116" s="12">
        <f t="shared" si="2670"/>
        <v>0</v>
      </c>
      <c r="DF1116" s="12">
        <f t="shared" si="2670"/>
        <v>0</v>
      </c>
      <c r="DG1116" s="12">
        <f t="shared" si="2670"/>
        <v>0</v>
      </c>
      <c r="DH1116" s="12">
        <f t="shared" si="2670"/>
        <v>0</v>
      </c>
      <c r="DI1116" s="12">
        <f t="shared" si="2670"/>
        <v>0</v>
      </c>
      <c r="DJ1116" s="12">
        <f t="shared" si="2670"/>
        <v>0</v>
      </c>
      <c r="DK1116" s="12">
        <f t="shared" si="2670"/>
        <v>0</v>
      </c>
      <c r="DL1116" s="12">
        <f t="shared" si="2670"/>
        <v>0</v>
      </c>
      <c r="DM1116" s="12">
        <f t="shared" si="2670"/>
        <v>0</v>
      </c>
      <c r="DN1116" s="12">
        <f t="shared" si="2670"/>
        <v>0</v>
      </c>
      <c r="DO1116" s="12">
        <f t="shared" si="2671"/>
        <v>0</v>
      </c>
      <c r="DP1116" s="12">
        <f t="shared" si="2671"/>
        <v>0</v>
      </c>
      <c r="DQ1116" s="12">
        <f t="shared" si="2671"/>
        <v>0</v>
      </c>
      <c r="DR1116" s="12">
        <f t="shared" si="2671"/>
        <v>0</v>
      </c>
      <c r="DS1116" s="12">
        <f t="shared" si="2671"/>
        <v>0</v>
      </c>
      <c r="DT1116" s="12">
        <f t="shared" si="2671"/>
        <v>0</v>
      </c>
      <c r="DU1116" s="12">
        <f t="shared" si="2671"/>
        <v>0</v>
      </c>
      <c r="DV1116" s="12">
        <f t="shared" si="2671"/>
        <v>0</v>
      </c>
      <c r="DW1116" s="12">
        <f t="shared" si="2671"/>
        <v>0</v>
      </c>
      <c r="DX1116" s="12">
        <f t="shared" si="2671"/>
        <v>0</v>
      </c>
      <c r="DY1116" s="12">
        <f t="shared" si="2671"/>
        <v>0</v>
      </c>
      <c r="EB1116" s="116">
        <f t="shared" si="2657"/>
        <v>1115</v>
      </c>
      <c r="EC1116" s="2" t="str">
        <f t="shared" si="2672"/>
        <v>Phase 2</v>
      </c>
      <c r="ED1116" s="2" t="str">
        <f t="shared" si="2673"/>
        <v>60' Wide</v>
      </c>
      <c r="EE1116" s="33" t="str">
        <f>EE1131</f>
        <v>Cash</v>
      </c>
      <c r="EF1116" s="2" t="str">
        <f>EF1131</f>
        <v>Signage / Landscaping</v>
      </c>
    </row>
    <row r="1117" spans="1:136" x14ac:dyDescent="0.3">
      <c r="B1117" s="2" t="str">
        <f>Product!$I$2</f>
        <v>Phase 2</v>
      </c>
      <c r="C1117" s="2" t="str">
        <f>Product!$I$3</f>
        <v>75' Wide</v>
      </c>
      <c r="D1117" s="129">
        <f>SUMIFS(INDEX(Product!$B$2:$U$97, MATCH(D1109, Product!$B$2:$B$97, 0), ), Product!$B$2:$U$2, $B1117, Product!$B$3:$U$3, $C1117)</f>
        <v>9190000</v>
      </c>
      <c r="F1117" s="128"/>
      <c r="G1117" s="11">
        <f>SUM(H1117:DZ1117)</f>
        <v>-29745.913578248907</v>
      </c>
      <c r="I1117" s="12">
        <f t="shared" si="2660"/>
        <v>0</v>
      </c>
      <c r="J1117" s="12">
        <f t="shared" si="2660"/>
        <v>0</v>
      </c>
      <c r="K1117" s="12">
        <f t="shared" si="2660"/>
        <v>-29745.913578248907</v>
      </c>
      <c r="L1117" s="12">
        <f t="shared" si="2660"/>
        <v>0</v>
      </c>
      <c r="M1117" s="12">
        <f t="shared" si="2660"/>
        <v>0</v>
      </c>
      <c r="N1117" s="12">
        <f t="shared" si="2660"/>
        <v>0</v>
      </c>
      <c r="O1117" s="12">
        <f t="shared" si="2660"/>
        <v>0</v>
      </c>
      <c r="P1117" s="12">
        <f t="shared" si="2660"/>
        <v>0</v>
      </c>
      <c r="Q1117" s="12">
        <f t="shared" si="2660"/>
        <v>0</v>
      </c>
      <c r="R1117" s="12">
        <f t="shared" si="2660"/>
        <v>0</v>
      </c>
      <c r="S1117" s="12">
        <f t="shared" si="2661"/>
        <v>0</v>
      </c>
      <c r="T1117" s="12">
        <f t="shared" si="2661"/>
        <v>0</v>
      </c>
      <c r="U1117" s="12">
        <f t="shared" si="2661"/>
        <v>0</v>
      </c>
      <c r="V1117" s="12">
        <f t="shared" si="2661"/>
        <v>0</v>
      </c>
      <c r="W1117" s="12">
        <f t="shared" si="2661"/>
        <v>0</v>
      </c>
      <c r="X1117" s="12">
        <f t="shared" si="2661"/>
        <v>0</v>
      </c>
      <c r="Y1117" s="12">
        <f t="shared" si="2661"/>
        <v>0</v>
      </c>
      <c r="Z1117" s="12">
        <f t="shared" si="2661"/>
        <v>0</v>
      </c>
      <c r="AA1117" s="12">
        <f t="shared" si="2661"/>
        <v>0</v>
      </c>
      <c r="AB1117" s="12">
        <f t="shared" si="2661"/>
        <v>0</v>
      </c>
      <c r="AC1117" s="12">
        <f t="shared" si="2662"/>
        <v>0</v>
      </c>
      <c r="AD1117" s="12">
        <f t="shared" si="2662"/>
        <v>0</v>
      </c>
      <c r="AE1117" s="12">
        <f t="shared" si="2662"/>
        <v>0</v>
      </c>
      <c r="AF1117" s="12">
        <f t="shared" si="2662"/>
        <v>0</v>
      </c>
      <c r="AG1117" s="12">
        <f t="shared" si="2662"/>
        <v>0</v>
      </c>
      <c r="AH1117" s="12">
        <f t="shared" si="2662"/>
        <v>0</v>
      </c>
      <c r="AI1117" s="12">
        <f t="shared" si="2662"/>
        <v>0</v>
      </c>
      <c r="AJ1117" s="12">
        <f t="shared" si="2662"/>
        <v>0</v>
      </c>
      <c r="AK1117" s="12">
        <f t="shared" si="2662"/>
        <v>0</v>
      </c>
      <c r="AL1117" s="12">
        <f t="shared" si="2662"/>
        <v>0</v>
      </c>
      <c r="AM1117" s="12">
        <f t="shared" si="2663"/>
        <v>0</v>
      </c>
      <c r="AN1117" s="12">
        <f t="shared" si="2663"/>
        <v>0</v>
      </c>
      <c r="AO1117" s="12">
        <f t="shared" si="2663"/>
        <v>0</v>
      </c>
      <c r="AP1117" s="12">
        <f t="shared" si="2663"/>
        <v>0</v>
      </c>
      <c r="AQ1117" s="12">
        <f t="shared" si="2663"/>
        <v>0</v>
      </c>
      <c r="AR1117" s="12">
        <f t="shared" si="2663"/>
        <v>0</v>
      </c>
      <c r="AS1117" s="12">
        <f t="shared" si="2663"/>
        <v>0</v>
      </c>
      <c r="AT1117" s="12">
        <f t="shared" si="2663"/>
        <v>0</v>
      </c>
      <c r="AU1117" s="12">
        <f t="shared" si="2663"/>
        <v>0</v>
      </c>
      <c r="AV1117" s="12">
        <f t="shared" si="2663"/>
        <v>0</v>
      </c>
      <c r="AW1117" s="12">
        <f t="shared" si="2664"/>
        <v>0</v>
      </c>
      <c r="AX1117" s="12">
        <f t="shared" si="2664"/>
        <v>0</v>
      </c>
      <c r="AY1117" s="12">
        <f t="shared" si="2664"/>
        <v>0</v>
      </c>
      <c r="AZ1117" s="12">
        <f t="shared" si="2664"/>
        <v>0</v>
      </c>
      <c r="BA1117" s="12">
        <f t="shared" si="2664"/>
        <v>0</v>
      </c>
      <c r="BB1117" s="12">
        <f t="shared" si="2664"/>
        <v>0</v>
      </c>
      <c r="BC1117" s="12">
        <f t="shared" si="2664"/>
        <v>0</v>
      </c>
      <c r="BD1117" s="12">
        <f t="shared" si="2664"/>
        <v>0</v>
      </c>
      <c r="BE1117" s="12">
        <f t="shared" si="2664"/>
        <v>0</v>
      </c>
      <c r="BF1117" s="12">
        <f t="shared" si="2664"/>
        <v>0</v>
      </c>
      <c r="BG1117" s="12">
        <f t="shared" si="2665"/>
        <v>0</v>
      </c>
      <c r="BH1117" s="12">
        <f t="shared" si="2665"/>
        <v>0</v>
      </c>
      <c r="BI1117" s="12">
        <f t="shared" si="2665"/>
        <v>0</v>
      </c>
      <c r="BJ1117" s="12">
        <f t="shared" si="2665"/>
        <v>0</v>
      </c>
      <c r="BK1117" s="12">
        <f t="shared" si="2665"/>
        <v>0</v>
      </c>
      <c r="BL1117" s="12">
        <f t="shared" si="2665"/>
        <v>0</v>
      </c>
      <c r="BM1117" s="12">
        <f t="shared" si="2665"/>
        <v>0</v>
      </c>
      <c r="BN1117" s="12">
        <f t="shared" si="2665"/>
        <v>0</v>
      </c>
      <c r="BO1117" s="12">
        <f t="shared" si="2665"/>
        <v>0</v>
      </c>
      <c r="BP1117" s="12">
        <f t="shared" si="2665"/>
        <v>0</v>
      </c>
      <c r="BQ1117" s="12">
        <f t="shared" si="2666"/>
        <v>0</v>
      </c>
      <c r="BR1117" s="12">
        <f t="shared" si="2666"/>
        <v>0</v>
      </c>
      <c r="BS1117" s="12">
        <f t="shared" si="2666"/>
        <v>0</v>
      </c>
      <c r="BT1117" s="12">
        <f t="shared" si="2666"/>
        <v>0</v>
      </c>
      <c r="BU1117" s="12">
        <f t="shared" si="2666"/>
        <v>0</v>
      </c>
      <c r="BV1117" s="12">
        <f t="shared" si="2666"/>
        <v>0</v>
      </c>
      <c r="BW1117" s="12">
        <f t="shared" si="2666"/>
        <v>0</v>
      </c>
      <c r="BX1117" s="12">
        <f t="shared" si="2666"/>
        <v>0</v>
      </c>
      <c r="BY1117" s="12">
        <f t="shared" si="2666"/>
        <v>0</v>
      </c>
      <c r="BZ1117" s="12">
        <f t="shared" si="2666"/>
        <v>0</v>
      </c>
      <c r="CA1117" s="12">
        <f t="shared" si="2667"/>
        <v>0</v>
      </c>
      <c r="CB1117" s="12">
        <f t="shared" si="2667"/>
        <v>0</v>
      </c>
      <c r="CC1117" s="12">
        <f t="shared" si="2667"/>
        <v>0</v>
      </c>
      <c r="CD1117" s="12">
        <f t="shared" si="2667"/>
        <v>0</v>
      </c>
      <c r="CE1117" s="12">
        <f t="shared" si="2667"/>
        <v>0</v>
      </c>
      <c r="CF1117" s="12">
        <f t="shared" si="2667"/>
        <v>0</v>
      </c>
      <c r="CG1117" s="12">
        <f t="shared" si="2667"/>
        <v>0</v>
      </c>
      <c r="CH1117" s="12">
        <f t="shared" si="2667"/>
        <v>0</v>
      </c>
      <c r="CI1117" s="12">
        <f t="shared" si="2667"/>
        <v>0</v>
      </c>
      <c r="CJ1117" s="12">
        <f t="shared" si="2667"/>
        <v>0</v>
      </c>
      <c r="CK1117" s="12">
        <f t="shared" si="2668"/>
        <v>0</v>
      </c>
      <c r="CL1117" s="12">
        <f t="shared" si="2668"/>
        <v>0</v>
      </c>
      <c r="CM1117" s="12">
        <f t="shared" si="2668"/>
        <v>0</v>
      </c>
      <c r="CN1117" s="12">
        <f t="shared" si="2668"/>
        <v>0</v>
      </c>
      <c r="CO1117" s="12">
        <f t="shared" si="2668"/>
        <v>0</v>
      </c>
      <c r="CP1117" s="12">
        <f t="shared" si="2668"/>
        <v>0</v>
      </c>
      <c r="CQ1117" s="12">
        <f t="shared" si="2668"/>
        <v>0</v>
      </c>
      <c r="CR1117" s="12">
        <f t="shared" si="2668"/>
        <v>0</v>
      </c>
      <c r="CS1117" s="12">
        <f t="shared" si="2668"/>
        <v>0</v>
      </c>
      <c r="CT1117" s="12">
        <f t="shared" si="2668"/>
        <v>0</v>
      </c>
      <c r="CU1117" s="12">
        <f t="shared" si="2669"/>
        <v>0</v>
      </c>
      <c r="CV1117" s="12">
        <f t="shared" si="2669"/>
        <v>0</v>
      </c>
      <c r="CW1117" s="12">
        <f t="shared" si="2669"/>
        <v>0</v>
      </c>
      <c r="CX1117" s="12">
        <f t="shared" si="2669"/>
        <v>0</v>
      </c>
      <c r="CY1117" s="12">
        <f t="shared" si="2669"/>
        <v>0</v>
      </c>
      <c r="CZ1117" s="12">
        <f t="shared" si="2669"/>
        <v>0</v>
      </c>
      <c r="DA1117" s="12">
        <f t="shared" si="2669"/>
        <v>0</v>
      </c>
      <c r="DB1117" s="12">
        <f t="shared" si="2669"/>
        <v>0</v>
      </c>
      <c r="DC1117" s="12">
        <f t="shared" si="2669"/>
        <v>0</v>
      </c>
      <c r="DD1117" s="12">
        <f t="shared" si="2669"/>
        <v>0</v>
      </c>
      <c r="DE1117" s="12">
        <f t="shared" si="2670"/>
        <v>0</v>
      </c>
      <c r="DF1117" s="12">
        <f t="shared" si="2670"/>
        <v>0</v>
      </c>
      <c r="DG1117" s="12">
        <f t="shared" si="2670"/>
        <v>0</v>
      </c>
      <c r="DH1117" s="12">
        <f t="shared" si="2670"/>
        <v>0</v>
      </c>
      <c r="DI1117" s="12">
        <f t="shared" si="2670"/>
        <v>0</v>
      </c>
      <c r="DJ1117" s="12">
        <f t="shared" si="2670"/>
        <v>0</v>
      </c>
      <c r="DK1117" s="12">
        <f t="shared" si="2670"/>
        <v>0</v>
      </c>
      <c r="DL1117" s="12">
        <f t="shared" si="2670"/>
        <v>0</v>
      </c>
      <c r="DM1117" s="12">
        <f t="shared" si="2670"/>
        <v>0</v>
      </c>
      <c r="DN1117" s="12">
        <f t="shared" si="2670"/>
        <v>0</v>
      </c>
      <c r="DO1117" s="12">
        <f t="shared" si="2671"/>
        <v>0</v>
      </c>
      <c r="DP1117" s="12">
        <f t="shared" si="2671"/>
        <v>0</v>
      </c>
      <c r="DQ1117" s="12">
        <f t="shared" si="2671"/>
        <v>0</v>
      </c>
      <c r="DR1117" s="12">
        <f t="shared" si="2671"/>
        <v>0</v>
      </c>
      <c r="DS1117" s="12">
        <f t="shared" si="2671"/>
        <v>0</v>
      </c>
      <c r="DT1117" s="12">
        <f t="shared" si="2671"/>
        <v>0</v>
      </c>
      <c r="DU1117" s="12">
        <f t="shared" si="2671"/>
        <v>0</v>
      </c>
      <c r="DV1117" s="12">
        <f t="shared" si="2671"/>
        <v>0</v>
      </c>
      <c r="DW1117" s="12">
        <f t="shared" si="2671"/>
        <v>0</v>
      </c>
      <c r="DX1117" s="12">
        <f t="shared" si="2671"/>
        <v>0</v>
      </c>
      <c r="DY1117" s="12">
        <f t="shared" si="2671"/>
        <v>0</v>
      </c>
      <c r="EB1117" s="116">
        <f t="shared" si="2657"/>
        <v>1116</v>
      </c>
      <c r="EC1117" s="2" t="str">
        <f t="shared" si="2672"/>
        <v>Phase 2</v>
      </c>
      <c r="ED1117" s="2" t="str">
        <f t="shared" si="2673"/>
        <v>75' Wide</v>
      </c>
      <c r="EE1117" s="33" t="str">
        <f>EE1131</f>
        <v>Cash</v>
      </c>
      <c r="EF1117" s="2" t="str">
        <f>EF1131</f>
        <v>Signage / Landscaping</v>
      </c>
    </row>
    <row r="1118" spans="1:136" x14ac:dyDescent="0.3">
      <c r="D1118" s="129"/>
      <c r="F1118" s="128"/>
      <c r="I1118" s="12"/>
      <c r="J1118" s="12"/>
      <c r="K1118" s="12"/>
      <c r="L1118" s="12"/>
      <c r="M1118" s="12"/>
      <c r="N1118" s="12"/>
      <c r="O1118" s="12"/>
      <c r="P1118" s="12"/>
      <c r="Q1118" s="12"/>
      <c r="R1118" s="12"/>
      <c r="S1118" s="12"/>
      <c r="T1118" s="12"/>
      <c r="U1118" s="12"/>
      <c r="V1118" s="12"/>
      <c r="W1118" s="12"/>
      <c r="X1118" s="12"/>
      <c r="Y1118" s="12"/>
      <c r="Z1118" s="12"/>
      <c r="AA1118" s="12"/>
      <c r="AB1118" s="12"/>
      <c r="AC1118" s="12"/>
      <c r="AD1118" s="12"/>
      <c r="AE1118" s="12"/>
      <c r="AF1118" s="12"/>
      <c r="AG1118" s="12"/>
      <c r="AH1118" s="12"/>
      <c r="AI1118" s="12"/>
      <c r="AJ1118" s="12"/>
      <c r="AK1118" s="12"/>
      <c r="AL1118" s="12"/>
      <c r="AM1118" s="12"/>
      <c r="AN1118" s="12"/>
      <c r="AO1118" s="12"/>
      <c r="AP1118" s="12"/>
      <c r="AQ1118" s="12"/>
      <c r="AR1118" s="12"/>
      <c r="AS1118" s="12"/>
      <c r="AT1118" s="12"/>
      <c r="AU1118" s="12"/>
      <c r="AV1118" s="12"/>
      <c r="AW1118" s="12"/>
      <c r="AX1118" s="12"/>
      <c r="AY1118" s="12"/>
      <c r="AZ1118" s="12"/>
      <c r="BA1118" s="12"/>
      <c r="BB1118" s="12"/>
      <c r="BC1118" s="12"/>
      <c r="BD1118" s="12"/>
      <c r="BE1118" s="12"/>
      <c r="BF1118" s="12"/>
      <c r="BG1118" s="12"/>
      <c r="BH1118" s="12"/>
      <c r="BI1118" s="12"/>
      <c r="BJ1118" s="12"/>
      <c r="BK1118" s="12"/>
      <c r="BL1118" s="12"/>
      <c r="BM1118" s="12"/>
      <c r="BN1118" s="12"/>
      <c r="BO1118" s="12"/>
      <c r="BP1118" s="12"/>
      <c r="BQ1118" s="12"/>
      <c r="BR1118" s="12"/>
      <c r="BS1118" s="12"/>
      <c r="BT1118" s="12"/>
      <c r="BU1118" s="12"/>
      <c r="BV1118" s="12"/>
      <c r="BW1118" s="12"/>
      <c r="BX1118" s="12"/>
      <c r="BY1118" s="12"/>
      <c r="BZ1118" s="12"/>
      <c r="CA1118" s="12"/>
      <c r="CB1118" s="12"/>
      <c r="CC1118" s="12"/>
      <c r="CD1118" s="12"/>
      <c r="CE1118" s="12"/>
      <c r="CF1118" s="12"/>
      <c r="CG1118" s="12"/>
      <c r="CH1118" s="12"/>
      <c r="CI1118" s="12"/>
      <c r="CJ1118" s="12"/>
      <c r="CK1118" s="12"/>
      <c r="CL1118" s="12"/>
      <c r="CM1118" s="12"/>
      <c r="CN1118" s="12"/>
      <c r="CO1118" s="12"/>
      <c r="CP1118" s="12"/>
      <c r="CQ1118" s="12"/>
      <c r="CR1118" s="12"/>
      <c r="CS1118" s="12"/>
      <c r="CT1118" s="12"/>
      <c r="CU1118" s="12"/>
      <c r="CV1118" s="12"/>
      <c r="CW1118" s="12"/>
      <c r="CX1118" s="12"/>
      <c r="CY1118" s="12"/>
      <c r="CZ1118" s="12"/>
      <c r="DA1118" s="12"/>
      <c r="DB1118" s="12"/>
      <c r="DC1118" s="12"/>
      <c r="DD1118" s="12"/>
      <c r="DE1118" s="12"/>
      <c r="DF1118" s="12"/>
      <c r="DG1118" s="12"/>
      <c r="DH1118" s="12"/>
      <c r="DI1118" s="12"/>
      <c r="DJ1118" s="12"/>
      <c r="DK1118" s="12"/>
      <c r="DL1118" s="12"/>
      <c r="DM1118" s="12"/>
      <c r="DN1118" s="12"/>
      <c r="DO1118" s="12"/>
      <c r="DP1118" s="12"/>
      <c r="DQ1118" s="12"/>
      <c r="DR1118" s="12"/>
      <c r="DS1118" s="12"/>
      <c r="DT1118" s="12"/>
      <c r="DU1118" s="12"/>
      <c r="DV1118" s="12"/>
      <c r="DW1118" s="12"/>
      <c r="DX1118" s="12"/>
      <c r="DY1118" s="12"/>
      <c r="EE1118" s="33"/>
    </row>
    <row r="1119" spans="1:136" x14ac:dyDescent="0.3">
      <c r="B1119" s="2" t="str">
        <f>Product!$J$2</f>
        <v>Phase 3</v>
      </c>
      <c r="C1119" s="2" t="str">
        <f>Product!$J$3</f>
        <v>50' Wide</v>
      </c>
      <c r="D1119" s="129">
        <f>SUMIFS(INDEX(Product!$B$2:$U$97, MATCH(D1109, Product!$B$2:$B$97, 0), ), Product!$B$2:$U$2, $B1119, Product!$B$3:$U$3, $C1119)</f>
        <v>9930000</v>
      </c>
      <c r="F1119" s="128"/>
      <c r="G1119" s="11">
        <f>SUM(H1119:DZ1119)</f>
        <v>-32141.12315908723</v>
      </c>
      <c r="I1119" s="12">
        <f t="shared" ref="I1119:R1121" si="2674">I$774*$D1119/SUM($D$1110:$D$1130)</f>
        <v>0</v>
      </c>
      <c r="J1119" s="12">
        <f t="shared" si="2674"/>
        <v>0</v>
      </c>
      <c r="K1119" s="12">
        <f t="shared" si="2674"/>
        <v>-32141.12315908723</v>
      </c>
      <c r="L1119" s="12">
        <f t="shared" si="2674"/>
        <v>0</v>
      </c>
      <c r="M1119" s="12">
        <f t="shared" si="2674"/>
        <v>0</v>
      </c>
      <c r="N1119" s="12">
        <f t="shared" si="2674"/>
        <v>0</v>
      </c>
      <c r="O1119" s="12">
        <f t="shared" si="2674"/>
        <v>0</v>
      </c>
      <c r="P1119" s="12">
        <f t="shared" si="2674"/>
        <v>0</v>
      </c>
      <c r="Q1119" s="12">
        <f t="shared" si="2674"/>
        <v>0</v>
      </c>
      <c r="R1119" s="12">
        <f t="shared" si="2674"/>
        <v>0</v>
      </c>
      <c r="S1119" s="12">
        <f t="shared" ref="S1119:AB1121" si="2675">S$774*$D1119/SUM($D$1110:$D$1130)</f>
        <v>0</v>
      </c>
      <c r="T1119" s="12">
        <f t="shared" si="2675"/>
        <v>0</v>
      </c>
      <c r="U1119" s="12">
        <f t="shared" si="2675"/>
        <v>0</v>
      </c>
      <c r="V1119" s="12">
        <f t="shared" si="2675"/>
        <v>0</v>
      </c>
      <c r="W1119" s="12">
        <f t="shared" si="2675"/>
        <v>0</v>
      </c>
      <c r="X1119" s="12">
        <f t="shared" si="2675"/>
        <v>0</v>
      </c>
      <c r="Y1119" s="12">
        <f t="shared" si="2675"/>
        <v>0</v>
      </c>
      <c r="Z1119" s="12">
        <f t="shared" si="2675"/>
        <v>0</v>
      </c>
      <c r="AA1119" s="12">
        <f t="shared" si="2675"/>
        <v>0</v>
      </c>
      <c r="AB1119" s="12">
        <f t="shared" si="2675"/>
        <v>0</v>
      </c>
      <c r="AC1119" s="12">
        <f t="shared" ref="AC1119:AL1121" si="2676">AC$774*$D1119/SUM($D$1110:$D$1130)</f>
        <v>0</v>
      </c>
      <c r="AD1119" s="12">
        <f t="shared" si="2676"/>
        <v>0</v>
      </c>
      <c r="AE1119" s="12">
        <f t="shared" si="2676"/>
        <v>0</v>
      </c>
      <c r="AF1119" s="12">
        <f t="shared" si="2676"/>
        <v>0</v>
      </c>
      <c r="AG1119" s="12">
        <f t="shared" si="2676"/>
        <v>0</v>
      </c>
      <c r="AH1119" s="12">
        <f t="shared" si="2676"/>
        <v>0</v>
      </c>
      <c r="AI1119" s="12">
        <f t="shared" si="2676"/>
        <v>0</v>
      </c>
      <c r="AJ1119" s="12">
        <f t="shared" si="2676"/>
        <v>0</v>
      </c>
      <c r="AK1119" s="12">
        <f t="shared" si="2676"/>
        <v>0</v>
      </c>
      <c r="AL1119" s="12">
        <f t="shared" si="2676"/>
        <v>0</v>
      </c>
      <c r="AM1119" s="12">
        <f t="shared" ref="AM1119:AV1121" si="2677">AM$774*$D1119/SUM($D$1110:$D$1130)</f>
        <v>0</v>
      </c>
      <c r="AN1119" s="12">
        <f t="shared" si="2677"/>
        <v>0</v>
      </c>
      <c r="AO1119" s="12">
        <f t="shared" si="2677"/>
        <v>0</v>
      </c>
      <c r="AP1119" s="12">
        <f t="shared" si="2677"/>
        <v>0</v>
      </c>
      <c r="AQ1119" s="12">
        <f t="shared" si="2677"/>
        <v>0</v>
      </c>
      <c r="AR1119" s="12">
        <f t="shared" si="2677"/>
        <v>0</v>
      </c>
      <c r="AS1119" s="12">
        <f t="shared" si="2677"/>
        <v>0</v>
      </c>
      <c r="AT1119" s="12">
        <f t="shared" si="2677"/>
        <v>0</v>
      </c>
      <c r="AU1119" s="12">
        <f t="shared" si="2677"/>
        <v>0</v>
      </c>
      <c r="AV1119" s="12">
        <f t="shared" si="2677"/>
        <v>0</v>
      </c>
      <c r="AW1119" s="12">
        <f t="shared" ref="AW1119:BF1121" si="2678">AW$774*$D1119/SUM($D$1110:$D$1130)</f>
        <v>0</v>
      </c>
      <c r="AX1119" s="12">
        <f t="shared" si="2678"/>
        <v>0</v>
      </c>
      <c r="AY1119" s="12">
        <f t="shared" si="2678"/>
        <v>0</v>
      </c>
      <c r="AZ1119" s="12">
        <f t="shared" si="2678"/>
        <v>0</v>
      </c>
      <c r="BA1119" s="12">
        <f t="shared" si="2678"/>
        <v>0</v>
      </c>
      <c r="BB1119" s="12">
        <f t="shared" si="2678"/>
        <v>0</v>
      </c>
      <c r="BC1119" s="12">
        <f t="shared" si="2678"/>
        <v>0</v>
      </c>
      <c r="BD1119" s="12">
        <f t="shared" si="2678"/>
        <v>0</v>
      </c>
      <c r="BE1119" s="12">
        <f t="shared" si="2678"/>
        <v>0</v>
      </c>
      <c r="BF1119" s="12">
        <f t="shared" si="2678"/>
        <v>0</v>
      </c>
      <c r="BG1119" s="12">
        <f t="shared" ref="BG1119:BP1121" si="2679">BG$774*$D1119/SUM($D$1110:$D$1130)</f>
        <v>0</v>
      </c>
      <c r="BH1119" s="12">
        <f t="shared" si="2679"/>
        <v>0</v>
      </c>
      <c r="BI1119" s="12">
        <f t="shared" si="2679"/>
        <v>0</v>
      </c>
      <c r="BJ1119" s="12">
        <f t="shared" si="2679"/>
        <v>0</v>
      </c>
      <c r="BK1119" s="12">
        <f t="shared" si="2679"/>
        <v>0</v>
      </c>
      <c r="BL1119" s="12">
        <f t="shared" si="2679"/>
        <v>0</v>
      </c>
      <c r="BM1119" s="12">
        <f t="shared" si="2679"/>
        <v>0</v>
      </c>
      <c r="BN1119" s="12">
        <f t="shared" si="2679"/>
        <v>0</v>
      </c>
      <c r="BO1119" s="12">
        <f t="shared" si="2679"/>
        <v>0</v>
      </c>
      <c r="BP1119" s="12">
        <f t="shared" si="2679"/>
        <v>0</v>
      </c>
      <c r="BQ1119" s="12">
        <f t="shared" ref="BQ1119:BZ1121" si="2680">BQ$774*$D1119/SUM($D$1110:$D$1130)</f>
        <v>0</v>
      </c>
      <c r="BR1119" s="12">
        <f t="shared" si="2680"/>
        <v>0</v>
      </c>
      <c r="BS1119" s="12">
        <f t="shared" si="2680"/>
        <v>0</v>
      </c>
      <c r="BT1119" s="12">
        <f t="shared" si="2680"/>
        <v>0</v>
      </c>
      <c r="BU1119" s="12">
        <f t="shared" si="2680"/>
        <v>0</v>
      </c>
      <c r="BV1119" s="12">
        <f t="shared" si="2680"/>
        <v>0</v>
      </c>
      <c r="BW1119" s="12">
        <f t="shared" si="2680"/>
        <v>0</v>
      </c>
      <c r="BX1119" s="12">
        <f t="shared" si="2680"/>
        <v>0</v>
      </c>
      <c r="BY1119" s="12">
        <f t="shared" si="2680"/>
        <v>0</v>
      </c>
      <c r="BZ1119" s="12">
        <f t="shared" si="2680"/>
        <v>0</v>
      </c>
      <c r="CA1119" s="12">
        <f t="shared" ref="CA1119:CJ1121" si="2681">CA$774*$D1119/SUM($D$1110:$D$1130)</f>
        <v>0</v>
      </c>
      <c r="CB1119" s="12">
        <f t="shared" si="2681"/>
        <v>0</v>
      </c>
      <c r="CC1119" s="12">
        <f t="shared" si="2681"/>
        <v>0</v>
      </c>
      <c r="CD1119" s="12">
        <f t="shared" si="2681"/>
        <v>0</v>
      </c>
      <c r="CE1119" s="12">
        <f t="shared" si="2681"/>
        <v>0</v>
      </c>
      <c r="CF1119" s="12">
        <f t="shared" si="2681"/>
        <v>0</v>
      </c>
      <c r="CG1119" s="12">
        <f t="shared" si="2681"/>
        <v>0</v>
      </c>
      <c r="CH1119" s="12">
        <f t="shared" si="2681"/>
        <v>0</v>
      </c>
      <c r="CI1119" s="12">
        <f t="shared" si="2681"/>
        <v>0</v>
      </c>
      <c r="CJ1119" s="12">
        <f t="shared" si="2681"/>
        <v>0</v>
      </c>
      <c r="CK1119" s="12">
        <f t="shared" ref="CK1119:CT1121" si="2682">CK$774*$D1119/SUM($D$1110:$D$1130)</f>
        <v>0</v>
      </c>
      <c r="CL1119" s="12">
        <f t="shared" si="2682"/>
        <v>0</v>
      </c>
      <c r="CM1119" s="12">
        <f t="shared" si="2682"/>
        <v>0</v>
      </c>
      <c r="CN1119" s="12">
        <f t="shared" si="2682"/>
        <v>0</v>
      </c>
      <c r="CO1119" s="12">
        <f t="shared" si="2682"/>
        <v>0</v>
      </c>
      <c r="CP1119" s="12">
        <f t="shared" si="2682"/>
        <v>0</v>
      </c>
      <c r="CQ1119" s="12">
        <f t="shared" si="2682"/>
        <v>0</v>
      </c>
      <c r="CR1119" s="12">
        <f t="shared" si="2682"/>
        <v>0</v>
      </c>
      <c r="CS1119" s="12">
        <f t="shared" si="2682"/>
        <v>0</v>
      </c>
      <c r="CT1119" s="12">
        <f t="shared" si="2682"/>
        <v>0</v>
      </c>
      <c r="CU1119" s="12">
        <f t="shared" ref="CU1119:DD1121" si="2683">CU$774*$D1119/SUM($D$1110:$D$1130)</f>
        <v>0</v>
      </c>
      <c r="CV1119" s="12">
        <f t="shared" si="2683"/>
        <v>0</v>
      </c>
      <c r="CW1119" s="12">
        <f t="shared" si="2683"/>
        <v>0</v>
      </c>
      <c r="CX1119" s="12">
        <f t="shared" si="2683"/>
        <v>0</v>
      </c>
      <c r="CY1119" s="12">
        <f t="shared" si="2683"/>
        <v>0</v>
      </c>
      <c r="CZ1119" s="12">
        <f t="shared" si="2683"/>
        <v>0</v>
      </c>
      <c r="DA1119" s="12">
        <f t="shared" si="2683"/>
        <v>0</v>
      </c>
      <c r="DB1119" s="12">
        <f t="shared" si="2683"/>
        <v>0</v>
      </c>
      <c r="DC1119" s="12">
        <f t="shared" si="2683"/>
        <v>0</v>
      </c>
      <c r="DD1119" s="12">
        <f t="shared" si="2683"/>
        <v>0</v>
      </c>
      <c r="DE1119" s="12">
        <f t="shared" ref="DE1119:DN1121" si="2684">DE$774*$D1119/SUM($D$1110:$D$1130)</f>
        <v>0</v>
      </c>
      <c r="DF1119" s="12">
        <f t="shared" si="2684"/>
        <v>0</v>
      </c>
      <c r="DG1119" s="12">
        <f t="shared" si="2684"/>
        <v>0</v>
      </c>
      <c r="DH1119" s="12">
        <f t="shared" si="2684"/>
        <v>0</v>
      </c>
      <c r="DI1119" s="12">
        <f t="shared" si="2684"/>
        <v>0</v>
      </c>
      <c r="DJ1119" s="12">
        <f t="shared" si="2684"/>
        <v>0</v>
      </c>
      <c r="DK1119" s="12">
        <f t="shared" si="2684"/>
        <v>0</v>
      </c>
      <c r="DL1119" s="12">
        <f t="shared" si="2684"/>
        <v>0</v>
      </c>
      <c r="DM1119" s="12">
        <f t="shared" si="2684"/>
        <v>0</v>
      </c>
      <c r="DN1119" s="12">
        <f t="shared" si="2684"/>
        <v>0</v>
      </c>
      <c r="DO1119" s="12">
        <f t="shared" ref="DO1119:DY1121" si="2685">DO$774*$D1119/SUM($D$1110:$D$1130)</f>
        <v>0</v>
      </c>
      <c r="DP1119" s="12">
        <f t="shared" si="2685"/>
        <v>0</v>
      </c>
      <c r="DQ1119" s="12">
        <f t="shared" si="2685"/>
        <v>0</v>
      </c>
      <c r="DR1119" s="12">
        <f t="shared" si="2685"/>
        <v>0</v>
      </c>
      <c r="DS1119" s="12">
        <f t="shared" si="2685"/>
        <v>0</v>
      </c>
      <c r="DT1119" s="12">
        <f t="shared" si="2685"/>
        <v>0</v>
      </c>
      <c r="DU1119" s="12">
        <f t="shared" si="2685"/>
        <v>0</v>
      </c>
      <c r="DV1119" s="12">
        <f t="shared" si="2685"/>
        <v>0</v>
      </c>
      <c r="DW1119" s="12">
        <f t="shared" si="2685"/>
        <v>0</v>
      </c>
      <c r="DX1119" s="12">
        <f t="shared" si="2685"/>
        <v>0</v>
      </c>
      <c r="DY1119" s="12">
        <f t="shared" si="2685"/>
        <v>0</v>
      </c>
      <c r="EB1119" s="116">
        <f t="shared" si="2657"/>
        <v>1118</v>
      </c>
      <c r="EC1119" s="2" t="str">
        <f t="shared" ref="EC1119:EC1121" si="2686">B1119</f>
        <v>Phase 3</v>
      </c>
      <c r="ED1119" s="2" t="str">
        <f t="shared" ref="ED1119:ED1121" si="2687">C1119</f>
        <v>50' Wide</v>
      </c>
      <c r="EE1119" s="33" t="str">
        <f>EE1131</f>
        <v>Cash</v>
      </c>
      <c r="EF1119" s="2" t="str">
        <f>EF1131</f>
        <v>Signage / Landscaping</v>
      </c>
    </row>
    <row r="1120" spans="1:136" x14ac:dyDescent="0.3">
      <c r="B1120" s="2" t="str">
        <f>Product!$K$2</f>
        <v>Phase 3</v>
      </c>
      <c r="C1120" s="2" t="str">
        <f>Product!$K$3</f>
        <v>60' Wide</v>
      </c>
      <c r="D1120" s="129">
        <f>SUMIFS(INDEX(Product!$B$2:$U$97, MATCH(D1109, Product!$B$2:$B$97, 0), ), Product!$B$2:$U$2, $B1120, Product!$B$3:$U$3, $C1120)</f>
        <v>11775000</v>
      </c>
      <c r="F1120" s="128"/>
      <c r="G1120" s="11">
        <f>SUM(H1120:DZ1120)</f>
        <v>-38112.963262663863</v>
      </c>
      <c r="I1120" s="12">
        <f t="shared" si="2674"/>
        <v>0</v>
      </c>
      <c r="J1120" s="12">
        <f t="shared" si="2674"/>
        <v>0</v>
      </c>
      <c r="K1120" s="12">
        <f t="shared" si="2674"/>
        <v>-38112.963262663863</v>
      </c>
      <c r="L1120" s="12">
        <f t="shared" si="2674"/>
        <v>0</v>
      </c>
      <c r="M1120" s="12">
        <f t="shared" si="2674"/>
        <v>0</v>
      </c>
      <c r="N1120" s="12">
        <f t="shared" si="2674"/>
        <v>0</v>
      </c>
      <c r="O1120" s="12">
        <f t="shared" si="2674"/>
        <v>0</v>
      </c>
      <c r="P1120" s="12">
        <f t="shared" si="2674"/>
        <v>0</v>
      </c>
      <c r="Q1120" s="12">
        <f t="shared" si="2674"/>
        <v>0</v>
      </c>
      <c r="R1120" s="12">
        <f t="shared" si="2674"/>
        <v>0</v>
      </c>
      <c r="S1120" s="12">
        <f t="shared" si="2675"/>
        <v>0</v>
      </c>
      <c r="T1120" s="12">
        <f t="shared" si="2675"/>
        <v>0</v>
      </c>
      <c r="U1120" s="12">
        <f t="shared" si="2675"/>
        <v>0</v>
      </c>
      <c r="V1120" s="12">
        <f t="shared" si="2675"/>
        <v>0</v>
      </c>
      <c r="W1120" s="12">
        <f t="shared" si="2675"/>
        <v>0</v>
      </c>
      <c r="X1120" s="12">
        <f t="shared" si="2675"/>
        <v>0</v>
      </c>
      <c r="Y1120" s="12">
        <f t="shared" si="2675"/>
        <v>0</v>
      </c>
      <c r="Z1120" s="12">
        <f t="shared" si="2675"/>
        <v>0</v>
      </c>
      <c r="AA1120" s="12">
        <f t="shared" si="2675"/>
        <v>0</v>
      </c>
      <c r="AB1120" s="12">
        <f t="shared" si="2675"/>
        <v>0</v>
      </c>
      <c r="AC1120" s="12">
        <f t="shared" si="2676"/>
        <v>0</v>
      </c>
      <c r="AD1120" s="12">
        <f t="shared" si="2676"/>
        <v>0</v>
      </c>
      <c r="AE1120" s="12">
        <f t="shared" si="2676"/>
        <v>0</v>
      </c>
      <c r="AF1120" s="12">
        <f t="shared" si="2676"/>
        <v>0</v>
      </c>
      <c r="AG1120" s="12">
        <f t="shared" si="2676"/>
        <v>0</v>
      </c>
      <c r="AH1120" s="12">
        <f t="shared" si="2676"/>
        <v>0</v>
      </c>
      <c r="AI1120" s="12">
        <f t="shared" si="2676"/>
        <v>0</v>
      </c>
      <c r="AJ1120" s="12">
        <f t="shared" si="2676"/>
        <v>0</v>
      </c>
      <c r="AK1120" s="12">
        <f t="shared" si="2676"/>
        <v>0</v>
      </c>
      <c r="AL1120" s="12">
        <f t="shared" si="2676"/>
        <v>0</v>
      </c>
      <c r="AM1120" s="12">
        <f t="shared" si="2677"/>
        <v>0</v>
      </c>
      <c r="AN1120" s="12">
        <f t="shared" si="2677"/>
        <v>0</v>
      </c>
      <c r="AO1120" s="12">
        <f t="shared" si="2677"/>
        <v>0</v>
      </c>
      <c r="AP1120" s="12">
        <f t="shared" si="2677"/>
        <v>0</v>
      </c>
      <c r="AQ1120" s="12">
        <f t="shared" si="2677"/>
        <v>0</v>
      </c>
      <c r="AR1120" s="12">
        <f t="shared" si="2677"/>
        <v>0</v>
      </c>
      <c r="AS1120" s="12">
        <f t="shared" si="2677"/>
        <v>0</v>
      </c>
      <c r="AT1120" s="12">
        <f t="shared" si="2677"/>
        <v>0</v>
      </c>
      <c r="AU1120" s="12">
        <f t="shared" si="2677"/>
        <v>0</v>
      </c>
      <c r="AV1120" s="12">
        <f t="shared" si="2677"/>
        <v>0</v>
      </c>
      <c r="AW1120" s="12">
        <f t="shared" si="2678"/>
        <v>0</v>
      </c>
      <c r="AX1120" s="12">
        <f t="shared" si="2678"/>
        <v>0</v>
      </c>
      <c r="AY1120" s="12">
        <f t="shared" si="2678"/>
        <v>0</v>
      </c>
      <c r="AZ1120" s="12">
        <f t="shared" si="2678"/>
        <v>0</v>
      </c>
      <c r="BA1120" s="12">
        <f t="shared" si="2678"/>
        <v>0</v>
      </c>
      <c r="BB1120" s="12">
        <f t="shared" si="2678"/>
        <v>0</v>
      </c>
      <c r="BC1120" s="12">
        <f t="shared" si="2678"/>
        <v>0</v>
      </c>
      <c r="BD1120" s="12">
        <f t="shared" si="2678"/>
        <v>0</v>
      </c>
      <c r="BE1120" s="12">
        <f t="shared" si="2678"/>
        <v>0</v>
      </c>
      <c r="BF1120" s="12">
        <f t="shared" si="2678"/>
        <v>0</v>
      </c>
      <c r="BG1120" s="12">
        <f t="shared" si="2679"/>
        <v>0</v>
      </c>
      <c r="BH1120" s="12">
        <f t="shared" si="2679"/>
        <v>0</v>
      </c>
      <c r="BI1120" s="12">
        <f t="shared" si="2679"/>
        <v>0</v>
      </c>
      <c r="BJ1120" s="12">
        <f t="shared" si="2679"/>
        <v>0</v>
      </c>
      <c r="BK1120" s="12">
        <f t="shared" si="2679"/>
        <v>0</v>
      </c>
      <c r="BL1120" s="12">
        <f t="shared" si="2679"/>
        <v>0</v>
      </c>
      <c r="BM1120" s="12">
        <f t="shared" si="2679"/>
        <v>0</v>
      </c>
      <c r="BN1120" s="12">
        <f t="shared" si="2679"/>
        <v>0</v>
      </c>
      <c r="BO1120" s="12">
        <f t="shared" si="2679"/>
        <v>0</v>
      </c>
      <c r="BP1120" s="12">
        <f t="shared" si="2679"/>
        <v>0</v>
      </c>
      <c r="BQ1120" s="12">
        <f t="shared" si="2680"/>
        <v>0</v>
      </c>
      <c r="BR1120" s="12">
        <f t="shared" si="2680"/>
        <v>0</v>
      </c>
      <c r="BS1120" s="12">
        <f t="shared" si="2680"/>
        <v>0</v>
      </c>
      <c r="BT1120" s="12">
        <f t="shared" si="2680"/>
        <v>0</v>
      </c>
      <c r="BU1120" s="12">
        <f t="shared" si="2680"/>
        <v>0</v>
      </c>
      <c r="BV1120" s="12">
        <f t="shared" si="2680"/>
        <v>0</v>
      </c>
      <c r="BW1120" s="12">
        <f t="shared" si="2680"/>
        <v>0</v>
      </c>
      <c r="BX1120" s="12">
        <f t="shared" si="2680"/>
        <v>0</v>
      </c>
      <c r="BY1120" s="12">
        <f t="shared" si="2680"/>
        <v>0</v>
      </c>
      <c r="BZ1120" s="12">
        <f t="shared" si="2680"/>
        <v>0</v>
      </c>
      <c r="CA1120" s="12">
        <f t="shared" si="2681"/>
        <v>0</v>
      </c>
      <c r="CB1120" s="12">
        <f t="shared" si="2681"/>
        <v>0</v>
      </c>
      <c r="CC1120" s="12">
        <f t="shared" si="2681"/>
        <v>0</v>
      </c>
      <c r="CD1120" s="12">
        <f t="shared" si="2681"/>
        <v>0</v>
      </c>
      <c r="CE1120" s="12">
        <f t="shared" si="2681"/>
        <v>0</v>
      </c>
      <c r="CF1120" s="12">
        <f t="shared" si="2681"/>
        <v>0</v>
      </c>
      <c r="CG1120" s="12">
        <f t="shared" si="2681"/>
        <v>0</v>
      </c>
      <c r="CH1120" s="12">
        <f t="shared" si="2681"/>
        <v>0</v>
      </c>
      <c r="CI1120" s="12">
        <f t="shared" si="2681"/>
        <v>0</v>
      </c>
      <c r="CJ1120" s="12">
        <f t="shared" si="2681"/>
        <v>0</v>
      </c>
      <c r="CK1120" s="12">
        <f t="shared" si="2682"/>
        <v>0</v>
      </c>
      <c r="CL1120" s="12">
        <f t="shared" si="2682"/>
        <v>0</v>
      </c>
      <c r="CM1120" s="12">
        <f t="shared" si="2682"/>
        <v>0</v>
      </c>
      <c r="CN1120" s="12">
        <f t="shared" si="2682"/>
        <v>0</v>
      </c>
      <c r="CO1120" s="12">
        <f t="shared" si="2682"/>
        <v>0</v>
      </c>
      <c r="CP1120" s="12">
        <f t="shared" si="2682"/>
        <v>0</v>
      </c>
      <c r="CQ1120" s="12">
        <f t="shared" si="2682"/>
        <v>0</v>
      </c>
      <c r="CR1120" s="12">
        <f t="shared" si="2682"/>
        <v>0</v>
      </c>
      <c r="CS1120" s="12">
        <f t="shared" si="2682"/>
        <v>0</v>
      </c>
      <c r="CT1120" s="12">
        <f t="shared" si="2682"/>
        <v>0</v>
      </c>
      <c r="CU1120" s="12">
        <f t="shared" si="2683"/>
        <v>0</v>
      </c>
      <c r="CV1120" s="12">
        <f t="shared" si="2683"/>
        <v>0</v>
      </c>
      <c r="CW1120" s="12">
        <f t="shared" si="2683"/>
        <v>0</v>
      </c>
      <c r="CX1120" s="12">
        <f t="shared" si="2683"/>
        <v>0</v>
      </c>
      <c r="CY1120" s="12">
        <f t="shared" si="2683"/>
        <v>0</v>
      </c>
      <c r="CZ1120" s="12">
        <f t="shared" si="2683"/>
        <v>0</v>
      </c>
      <c r="DA1120" s="12">
        <f t="shared" si="2683"/>
        <v>0</v>
      </c>
      <c r="DB1120" s="12">
        <f t="shared" si="2683"/>
        <v>0</v>
      </c>
      <c r="DC1120" s="12">
        <f t="shared" si="2683"/>
        <v>0</v>
      </c>
      <c r="DD1120" s="12">
        <f t="shared" si="2683"/>
        <v>0</v>
      </c>
      <c r="DE1120" s="12">
        <f t="shared" si="2684"/>
        <v>0</v>
      </c>
      <c r="DF1120" s="12">
        <f t="shared" si="2684"/>
        <v>0</v>
      </c>
      <c r="DG1120" s="12">
        <f t="shared" si="2684"/>
        <v>0</v>
      </c>
      <c r="DH1120" s="12">
        <f t="shared" si="2684"/>
        <v>0</v>
      </c>
      <c r="DI1120" s="12">
        <f t="shared" si="2684"/>
        <v>0</v>
      </c>
      <c r="DJ1120" s="12">
        <f t="shared" si="2684"/>
        <v>0</v>
      </c>
      <c r="DK1120" s="12">
        <f t="shared" si="2684"/>
        <v>0</v>
      </c>
      <c r="DL1120" s="12">
        <f t="shared" si="2684"/>
        <v>0</v>
      </c>
      <c r="DM1120" s="12">
        <f t="shared" si="2684"/>
        <v>0</v>
      </c>
      <c r="DN1120" s="12">
        <f t="shared" si="2684"/>
        <v>0</v>
      </c>
      <c r="DO1120" s="12">
        <f t="shared" si="2685"/>
        <v>0</v>
      </c>
      <c r="DP1120" s="12">
        <f t="shared" si="2685"/>
        <v>0</v>
      </c>
      <c r="DQ1120" s="12">
        <f t="shared" si="2685"/>
        <v>0</v>
      </c>
      <c r="DR1120" s="12">
        <f t="shared" si="2685"/>
        <v>0</v>
      </c>
      <c r="DS1120" s="12">
        <f t="shared" si="2685"/>
        <v>0</v>
      </c>
      <c r="DT1120" s="12">
        <f t="shared" si="2685"/>
        <v>0</v>
      </c>
      <c r="DU1120" s="12">
        <f t="shared" si="2685"/>
        <v>0</v>
      </c>
      <c r="DV1120" s="12">
        <f t="shared" si="2685"/>
        <v>0</v>
      </c>
      <c r="DW1120" s="12">
        <f t="shared" si="2685"/>
        <v>0</v>
      </c>
      <c r="DX1120" s="12">
        <f t="shared" si="2685"/>
        <v>0</v>
      </c>
      <c r="DY1120" s="12">
        <f t="shared" si="2685"/>
        <v>0</v>
      </c>
      <c r="EB1120" s="116">
        <f t="shared" si="2657"/>
        <v>1119</v>
      </c>
      <c r="EC1120" s="2" t="str">
        <f t="shared" si="2686"/>
        <v>Phase 3</v>
      </c>
      <c r="ED1120" s="2" t="str">
        <f t="shared" si="2687"/>
        <v>60' Wide</v>
      </c>
      <c r="EE1120" s="33" t="str">
        <f>EE1131</f>
        <v>Cash</v>
      </c>
      <c r="EF1120" s="2" t="str">
        <f>EF1131</f>
        <v>Signage / Landscaping</v>
      </c>
    </row>
    <row r="1121" spans="1:136" x14ac:dyDescent="0.3">
      <c r="B1121" s="2" t="str">
        <f>Product!$L$2</f>
        <v>Phase 3</v>
      </c>
      <c r="C1121" s="2" t="str">
        <f>Product!$L$3</f>
        <v>75' Wide</v>
      </c>
      <c r="D1121" s="129">
        <f>SUMIFS(INDEX(Product!$B$2:$U$97, MATCH(D1109, Product!$B$2:$B$97, 0), ), Product!$B$2:$U$2, $B1121, Product!$B$3:$U$3, $C1121)</f>
        <v>9190000</v>
      </c>
      <c r="F1121" s="128"/>
      <c r="G1121" s="11">
        <f>SUM(H1121:DZ1121)</f>
        <v>-29745.913578248907</v>
      </c>
      <c r="I1121" s="12">
        <f t="shared" si="2674"/>
        <v>0</v>
      </c>
      <c r="J1121" s="12">
        <f t="shared" si="2674"/>
        <v>0</v>
      </c>
      <c r="K1121" s="12">
        <f t="shared" si="2674"/>
        <v>-29745.913578248907</v>
      </c>
      <c r="L1121" s="12">
        <f t="shared" si="2674"/>
        <v>0</v>
      </c>
      <c r="M1121" s="12">
        <f t="shared" si="2674"/>
        <v>0</v>
      </c>
      <c r="N1121" s="12">
        <f t="shared" si="2674"/>
        <v>0</v>
      </c>
      <c r="O1121" s="12">
        <f t="shared" si="2674"/>
        <v>0</v>
      </c>
      <c r="P1121" s="12">
        <f t="shared" si="2674"/>
        <v>0</v>
      </c>
      <c r="Q1121" s="12">
        <f t="shared" si="2674"/>
        <v>0</v>
      </c>
      <c r="R1121" s="12">
        <f t="shared" si="2674"/>
        <v>0</v>
      </c>
      <c r="S1121" s="12">
        <f t="shared" si="2675"/>
        <v>0</v>
      </c>
      <c r="T1121" s="12">
        <f t="shared" si="2675"/>
        <v>0</v>
      </c>
      <c r="U1121" s="12">
        <f t="shared" si="2675"/>
        <v>0</v>
      </c>
      <c r="V1121" s="12">
        <f t="shared" si="2675"/>
        <v>0</v>
      </c>
      <c r="W1121" s="12">
        <f t="shared" si="2675"/>
        <v>0</v>
      </c>
      <c r="X1121" s="12">
        <f t="shared" si="2675"/>
        <v>0</v>
      </c>
      <c r="Y1121" s="12">
        <f t="shared" si="2675"/>
        <v>0</v>
      </c>
      <c r="Z1121" s="12">
        <f t="shared" si="2675"/>
        <v>0</v>
      </c>
      <c r="AA1121" s="12">
        <f t="shared" si="2675"/>
        <v>0</v>
      </c>
      <c r="AB1121" s="12">
        <f t="shared" si="2675"/>
        <v>0</v>
      </c>
      <c r="AC1121" s="12">
        <f t="shared" si="2676"/>
        <v>0</v>
      </c>
      <c r="AD1121" s="12">
        <f t="shared" si="2676"/>
        <v>0</v>
      </c>
      <c r="AE1121" s="12">
        <f t="shared" si="2676"/>
        <v>0</v>
      </c>
      <c r="AF1121" s="12">
        <f t="shared" si="2676"/>
        <v>0</v>
      </c>
      <c r="AG1121" s="12">
        <f t="shared" si="2676"/>
        <v>0</v>
      </c>
      <c r="AH1121" s="12">
        <f t="shared" si="2676"/>
        <v>0</v>
      </c>
      <c r="AI1121" s="12">
        <f t="shared" si="2676"/>
        <v>0</v>
      </c>
      <c r="AJ1121" s="12">
        <f t="shared" si="2676"/>
        <v>0</v>
      </c>
      <c r="AK1121" s="12">
        <f t="shared" si="2676"/>
        <v>0</v>
      </c>
      <c r="AL1121" s="12">
        <f t="shared" si="2676"/>
        <v>0</v>
      </c>
      <c r="AM1121" s="12">
        <f t="shared" si="2677"/>
        <v>0</v>
      </c>
      <c r="AN1121" s="12">
        <f t="shared" si="2677"/>
        <v>0</v>
      </c>
      <c r="AO1121" s="12">
        <f t="shared" si="2677"/>
        <v>0</v>
      </c>
      <c r="AP1121" s="12">
        <f t="shared" si="2677"/>
        <v>0</v>
      </c>
      <c r="AQ1121" s="12">
        <f t="shared" si="2677"/>
        <v>0</v>
      </c>
      <c r="AR1121" s="12">
        <f t="shared" si="2677"/>
        <v>0</v>
      </c>
      <c r="AS1121" s="12">
        <f t="shared" si="2677"/>
        <v>0</v>
      </c>
      <c r="AT1121" s="12">
        <f t="shared" si="2677"/>
        <v>0</v>
      </c>
      <c r="AU1121" s="12">
        <f t="shared" si="2677"/>
        <v>0</v>
      </c>
      <c r="AV1121" s="12">
        <f t="shared" si="2677"/>
        <v>0</v>
      </c>
      <c r="AW1121" s="12">
        <f t="shared" si="2678"/>
        <v>0</v>
      </c>
      <c r="AX1121" s="12">
        <f t="shared" si="2678"/>
        <v>0</v>
      </c>
      <c r="AY1121" s="12">
        <f t="shared" si="2678"/>
        <v>0</v>
      </c>
      <c r="AZ1121" s="12">
        <f t="shared" si="2678"/>
        <v>0</v>
      </c>
      <c r="BA1121" s="12">
        <f t="shared" si="2678"/>
        <v>0</v>
      </c>
      <c r="BB1121" s="12">
        <f t="shared" si="2678"/>
        <v>0</v>
      </c>
      <c r="BC1121" s="12">
        <f t="shared" si="2678"/>
        <v>0</v>
      </c>
      <c r="BD1121" s="12">
        <f t="shared" si="2678"/>
        <v>0</v>
      </c>
      <c r="BE1121" s="12">
        <f t="shared" si="2678"/>
        <v>0</v>
      </c>
      <c r="BF1121" s="12">
        <f t="shared" si="2678"/>
        <v>0</v>
      </c>
      <c r="BG1121" s="12">
        <f t="shared" si="2679"/>
        <v>0</v>
      </c>
      <c r="BH1121" s="12">
        <f t="shared" si="2679"/>
        <v>0</v>
      </c>
      <c r="BI1121" s="12">
        <f t="shared" si="2679"/>
        <v>0</v>
      </c>
      <c r="BJ1121" s="12">
        <f t="shared" si="2679"/>
        <v>0</v>
      </c>
      <c r="BK1121" s="12">
        <f t="shared" si="2679"/>
        <v>0</v>
      </c>
      <c r="BL1121" s="12">
        <f t="shared" si="2679"/>
        <v>0</v>
      </c>
      <c r="BM1121" s="12">
        <f t="shared" si="2679"/>
        <v>0</v>
      </c>
      <c r="BN1121" s="12">
        <f t="shared" si="2679"/>
        <v>0</v>
      </c>
      <c r="BO1121" s="12">
        <f t="shared" si="2679"/>
        <v>0</v>
      </c>
      <c r="BP1121" s="12">
        <f t="shared" si="2679"/>
        <v>0</v>
      </c>
      <c r="BQ1121" s="12">
        <f t="shared" si="2680"/>
        <v>0</v>
      </c>
      <c r="BR1121" s="12">
        <f t="shared" si="2680"/>
        <v>0</v>
      </c>
      <c r="BS1121" s="12">
        <f t="shared" si="2680"/>
        <v>0</v>
      </c>
      <c r="BT1121" s="12">
        <f t="shared" si="2680"/>
        <v>0</v>
      </c>
      <c r="BU1121" s="12">
        <f t="shared" si="2680"/>
        <v>0</v>
      </c>
      <c r="BV1121" s="12">
        <f t="shared" si="2680"/>
        <v>0</v>
      </c>
      <c r="BW1121" s="12">
        <f t="shared" si="2680"/>
        <v>0</v>
      </c>
      <c r="BX1121" s="12">
        <f t="shared" si="2680"/>
        <v>0</v>
      </c>
      <c r="BY1121" s="12">
        <f t="shared" si="2680"/>
        <v>0</v>
      </c>
      <c r="BZ1121" s="12">
        <f t="shared" si="2680"/>
        <v>0</v>
      </c>
      <c r="CA1121" s="12">
        <f t="shared" si="2681"/>
        <v>0</v>
      </c>
      <c r="CB1121" s="12">
        <f t="shared" si="2681"/>
        <v>0</v>
      </c>
      <c r="CC1121" s="12">
        <f t="shared" si="2681"/>
        <v>0</v>
      </c>
      <c r="CD1121" s="12">
        <f t="shared" si="2681"/>
        <v>0</v>
      </c>
      <c r="CE1121" s="12">
        <f t="shared" si="2681"/>
        <v>0</v>
      </c>
      <c r="CF1121" s="12">
        <f t="shared" si="2681"/>
        <v>0</v>
      </c>
      <c r="CG1121" s="12">
        <f t="shared" si="2681"/>
        <v>0</v>
      </c>
      <c r="CH1121" s="12">
        <f t="shared" si="2681"/>
        <v>0</v>
      </c>
      <c r="CI1121" s="12">
        <f t="shared" si="2681"/>
        <v>0</v>
      </c>
      <c r="CJ1121" s="12">
        <f t="shared" si="2681"/>
        <v>0</v>
      </c>
      <c r="CK1121" s="12">
        <f t="shared" si="2682"/>
        <v>0</v>
      </c>
      <c r="CL1121" s="12">
        <f t="shared" si="2682"/>
        <v>0</v>
      </c>
      <c r="CM1121" s="12">
        <f t="shared" si="2682"/>
        <v>0</v>
      </c>
      <c r="CN1121" s="12">
        <f t="shared" si="2682"/>
        <v>0</v>
      </c>
      <c r="CO1121" s="12">
        <f t="shared" si="2682"/>
        <v>0</v>
      </c>
      <c r="CP1121" s="12">
        <f t="shared" si="2682"/>
        <v>0</v>
      </c>
      <c r="CQ1121" s="12">
        <f t="shared" si="2682"/>
        <v>0</v>
      </c>
      <c r="CR1121" s="12">
        <f t="shared" si="2682"/>
        <v>0</v>
      </c>
      <c r="CS1121" s="12">
        <f t="shared" si="2682"/>
        <v>0</v>
      </c>
      <c r="CT1121" s="12">
        <f t="shared" si="2682"/>
        <v>0</v>
      </c>
      <c r="CU1121" s="12">
        <f t="shared" si="2683"/>
        <v>0</v>
      </c>
      <c r="CV1121" s="12">
        <f t="shared" si="2683"/>
        <v>0</v>
      </c>
      <c r="CW1121" s="12">
        <f t="shared" si="2683"/>
        <v>0</v>
      </c>
      <c r="CX1121" s="12">
        <f t="shared" si="2683"/>
        <v>0</v>
      </c>
      <c r="CY1121" s="12">
        <f t="shared" si="2683"/>
        <v>0</v>
      </c>
      <c r="CZ1121" s="12">
        <f t="shared" si="2683"/>
        <v>0</v>
      </c>
      <c r="DA1121" s="12">
        <f t="shared" si="2683"/>
        <v>0</v>
      </c>
      <c r="DB1121" s="12">
        <f t="shared" si="2683"/>
        <v>0</v>
      </c>
      <c r="DC1121" s="12">
        <f t="shared" si="2683"/>
        <v>0</v>
      </c>
      <c r="DD1121" s="12">
        <f t="shared" si="2683"/>
        <v>0</v>
      </c>
      <c r="DE1121" s="12">
        <f t="shared" si="2684"/>
        <v>0</v>
      </c>
      <c r="DF1121" s="12">
        <f t="shared" si="2684"/>
        <v>0</v>
      </c>
      <c r="DG1121" s="12">
        <f t="shared" si="2684"/>
        <v>0</v>
      </c>
      <c r="DH1121" s="12">
        <f t="shared" si="2684"/>
        <v>0</v>
      </c>
      <c r="DI1121" s="12">
        <f t="shared" si="2684"/>
        <v>0</v>
      </c>
      <c r="DJ1121" s="12">
        <f t="shared" si="2684"/>
        <v>0</v>
      </c>
      <c r="DK1121" s="12">
        <f t="shared" si="2684"/>
        <v>0</v>
      </c>
      <c r="DL1121" s="12">
        <f t="shared" si="2684"/>
        <v>0</v>
      </c>
      <c r="DM1121" s="12">
        <f t="shared" si="2684"/>
        <v>0</v>
      </c>
      <c r="DN1121" s="12">
        <f t="shared" si="2684"/>
        <v>0</v>
      </c>
      <c r="DO1121" s="12">
        <f t="shared" si="2685"/>
        <v>0</v>
      </c>
      <c r="DP1121" s="12">
        <f t="shared" si="2685"/>
        <v>0</v>
      </c>
      <c r="DQ1121" s="12">
        <f t="shared" si="2685"/>
        <v>0</v>
      </c>
      <c r="DR1121" s="12">
        <f t="shared" si="2685"/>
        <v>0</v>
      </c>
      <c r="DS1121" s="12">
        <f t="shared" si="2685"/>
        <v>0</v>
      </c>
      <c r="DT1121" s="12">
        <f t="shared" si="2685"/>
        <v>0</v>
      </c>
      <c r="DU1121" s="12">
        <f t="shared" si="2685"/>
        <v>0</v>
      </c>
      <c r="DV1121" s="12">
        <f t="shared" si="2685"/>
        <v>0</v>
      </c>
      <c r="DW1121" s="12">
        <f t="shared" si="2685"/>
        <v>0</v>
      </c>
      <c r="DX1121" s="12">
        <f t="shared" si="2685"/>
        <v>0</v>
      </c>
      <c r="DY1121" s="12">
        <f t="shared" si="2685"/>
        <v>0</v>
      </c>
      <c r="EB1121" s="116">
        <f t="shared" si="2657"/>
        <v>1120</v>
      </c>
      <c r="EC1121" s="2" t="str">
        <f t="shared" si="2686"/>
        <v>Phase 3</v>
      </c>
      <c r="ED1121" s="2" t="str">
        <f t="shared" si="2687"/>
        <v>75' Wide</v>
      </c>
      <c r="EE1121" s="33" t="str">
        <f>EE1131</f>
        <v>Cash</v>
      </c>
      <c r="EF1121" s="2" t="str">
        <f>EF1131</f>
        <v>Signage / Landscaping</v>
      </c>
    </row>
    <row r="1122" spans="1:136" x14ac:dyDescent="0.3">
      <c r="D1122" s="129"/>
      <c r="F1122" s="128"/>
      <c r="I1122" s="12"/>
      <c r="J1122" s="12"/>
      <c r="K1122" s="12"/>
      <c r="L1122" s="12"/>
      <c r="M1122" s="12"/>
      <c r="N1122" s="12"/>
      <c r="O1122" s="12"/>
      <c r="P1122" s="12"/>
      <c r="Q1122" s="12"/>
      <c r="R1122" s="12"/>
      <c r="S1122" s="12"/>
      <c r="T1122" s="12"/>
      <c r="U1122" s="12"/>
      <c r="V1122" s="12"/>
      <c r="W1122" s="12"/>
      <c r="X1122" s="12"/>
      <c r="Y1122" s="12"/>
      <c r="Z1122" s="12"/>
      <c r="AA1122" s="12"/>
      <c r="AB1122" s="12"/>
      <c r="AC1122" s="12"/>
      <c r="AD1122" s="12"/>
      <c r="AE1122" s="12"/>
      <c r="AF1122" s="12"/>
      <c r="AG1122" s="12"/>
      <c r="AH1122" s="12"/>
      <c r="AI1122" s="12"/>
      <c r="AJ1122" s="12"/>
      <c r="AK1122" s="12"/>
      <c r="AL1122" s="12"/>
      <c r="AM1122" s="12"/>
      <c r="AN1122" s="12"/>
      <c r="AO1122" s="12"/>
      <c r="AP1122" s="12"/>
      <c r="AQ1122" s="12"/>
      <c r="AR1122" s="12"/>
      <c r="AS1122" s="12"/>
      <c r="AT1122" s="12"/>
      <c r="AU1122" s="12"/>
      <c r="AV1122" s="12"/>
      <c r="AW1122" s="12"/>
      <c r="AX1122" s="12"/>
      <c r="AY1122" s="12"/>
      <c r="AZ1122" s="12"/>
      <c r="BA1122" s="12"/>
      <c r="BB1122" s="12"/>
      <c r="BC1122" s="12"/>
      <c r="BD1122" s="12"/>
      <c r="BE1122" s="12"/>
      <c r="BF1122" s="12"/>
      <c r="BG1122" s="12"/>
      <c r="BH1122" s="12"/>
      <c r="BI1122" s="12"/>
      <c r="BJ1122" s="12"/>
      <c r="BK1122" s="12"/>
      <c r="BL1122" s="12"/>
      <c r="BM1122" s="12"/>
      <c r="BN1122" s="12"/>
      <c r="BO1122" s="12"/>
      <c r="BP1122" s="12"/>
      <c r="BQ1122" s="12"/>
      <c r="BR1122" s="12"/>
      <c r="BS1122" s="12"/>
      <c r="BT1122" s="12"/>
      <c r="BU1122" s="12"/>
      <c r="BV1122" s="12"/>
      <c r="BW1122" s="12"/>
      <c r="BX1122" s="12"/>
      <c r="BY1122" s="12"/>
      <c r="BZ1122" s="12"/>
      <c r="CA1122" s="12"/>
      <c r="CB1122" s="12"/>
      <c r="CC1122" s="12"/>
      <c r="CD1122" s="12"/>
      <c r="CE1122" s="12"/>
      <c r="CF1122" s="12"/>
      <c r="CG1122" s="12"/>
      <c r="CH1122" s="12"/>
      <c r="CI1122" s="12"/>
      <c r="CJ1122" s="12"/>
      <c r="CK1122" s="12"/>
      <c r="CL1122" s="12"/>
      <c r="CM1122" s="12"/>
      <c r="CN1122" s="12"/>
      <c r="CO1122" s="12"/>
      <c r="CP1122" s="12"/>
      <c r="CQ1122" s="12"/>
      <c r="CR1122" s="12"/>
      <c r="CS1122" s="12"/>
      <c r="CT1122" s="12"/>
      <c r="CU1122" s="12"/>
      <c r="CV1122" s="12"/>
      <c r="CW1122" s="12"/>
      <c r="CX1122" s="12"/>
      <c r="CY1122" s="12"/>
      <c r="CZ1122" s="12"/>
      <c r="DA1122" s="12"/>
      <c r="DB1122" s="12"/>
      <c r="DC1122" s="12"/>
      <c r="DD1122" s="12"/>
      <c r="DE1122" s="12"/>
      <c r="DF1122" s="12"/>
      <c r="DG1122" s="12"/>
      <c r="DH1122" s="12"/>
      <c r="DI1122" s="12"/>
      <c r="DJ1122" s="12"/>
      <c r="DK1122" s="12"/>
      <c r="DL1122" s="12"/>
      <c r="DM1122" s="12"/>
      <c r="DN1122" s="12"/>
      <c r="DO1122" s="12"/>
      <c r="DP1122" s="12"/>
      <c r="DQ1122" s="12"/>
      <c r="DR1122" s="12"/>
      <c r="DS1122" s="12"/>
      <c r="DT1122" s="12"/>
      <c r="DU1122" s="12"/>
      <c r="DV1122" s="12"/>
      <c r="DW1122" s="12"/>
      <c r="DX1122" s="12"/>
      <c r="DY1122" s="12"/>
      <c r="EE1122" s="33"/>
    </row>
    <row r="1123" spans="1:136" x14ac:dyDescent="0.3">
      <c r="B1123" s="2" t="str">
        <f>Product!$M$2</f>
        <v>Phase 4</v>
      </c>
      <c r="C1123" s="2" t="str">
        <f>Product!$M$3</f>
        <v>50' Wide</v>
      </c>
      <c r="D1123" s="129">
        <f>SUMIFS(INDEX(Product!$B$2:$U$97, MATCH(D1109, Product!$B$2:$B$97, 0), ), Product!$B$2:$U$2, $B1123, Product!$B$3:$U$3, $C1123)</f>
        <v>9930000</v>
      </c>
      <c r="F1123" s="128"/>
      <c r="G1123" s="11">
        <f>SUM(H1123:DZ1123)</f>
        <v>-32141.12315908723</v>
      </c>
      <c r="I1123" s="12">
        <f t="shared" ref="I1123:R1125" si="2688">I$774*$D1123/SUM($D$1110:$D$1130)</f>
        <v>0</v>
      </c>
      <c r="J1123" s="12">
        <f t="shared" si="2688"/>
        <v>0</v>
      </c>
      <c r="K1123" s="12">
        <f t="shared" si="2688"/>
        <v>-32141.12315908723</v>
      </c>
      <c r="L1123" s="12">
        <f t="shared" si="2688"/>
        <v>0</v>
      </c>
      <c r="M1123" s="12">
        <f t="shared" si="2688"/>
        <v>0</v>
      </c>
      <c r="N1123" s="12">
        <f t="shared" si="2688"/>
        <v>0</v>
      </c>
      <c r="O1123" s="12">
        <f t="shared" si="2688"/>
        <v>0</v>
      </c>
      <c r="P1123" s="12">
        <f t="shared" si="2688"/>
        <v>0</v>
      </c>
      <c r="Q1123" s="12">
        <f t="shared" si="2688"/>
        <v>0</v>
      </c>
      <c r="R1123" s="12">
        <f t="shared" si="2688"/>
        <v>0</v>
      </c>
      <c r="S1123" s="12">
        <f t="shared" ref="S1123:AB1125" si="2689">S$774*$D1123/SUM($D$1110:$D$1130)</f>
        <v>0</v>
      </c>
      <c r="T1123" s="12">
        <f t="shared" si="2689"/>
        <v>0</v>
      </c>
      <c r="U1123" s="12">
        <f t="shared" si="2689"/>
        <v>0</v>
      </c>
      <c r="V1123" s="12">
        <f t="shared" si="2689"/>
        <v>0</v>
      </c>
      <c r="W1123" s="12">
        <f t="shared" si="2689"/>
        <v>0</v>
      </c>
      <c r="X1123" s="12">
        <f t="shared" si="2689"/>
        <v>0</v>
      </c>
      <c r="Y1123" s="12">
        <f t="shared" si="2689"/>
        <v>0</v>
      </c>
      <c r="Z1123" s="12">
        <f t="shared" si="2689"/>
        <v>0</v>
      </c>
      <c r="AA1123" s="12">
        <f t="shared" si="2689"/>
        <v>0</v>
      </c>
      <c r="AB1123" s="12">
        <f t="shared" si="2689"/>
        <v>0</v>
      </c>
      <c r="AC1123" s="12">
        <f t="shared" ref="AC1123:AL1125" si="2690">AC$774*$D1123/SUM($D$1110:$D$1130)</f>
        <v>0</v>
      </c>
      <c r="AD1123" s="12">
        <f t="shared" si="2690"/>
        <v>0</v>
      </c>
      <c r="AE1123" s="12">
        <f t="shared" si="2690"/>
        <v>0</v>
      </c>
      <c r="AF1123" s="12">
        <f t="shared" si="2690"/>
        <v>0</v>
      </c>
      <c r="AG1123" s="12">
        <f t="shared" si="2690"/>
        <v>0</v>
      </c>
      <c r="AH1123" s="12">
        <f t="shared" si="2690"/>
        <v>0</v>
      </c>
      <c r="AI1123" s="12">
        <f t="shared" si="2690"/>
        <v>0</v>
      </c>
      <c r="AJ1123" s="12">
        <f t="shared" si="2690"/>
        <v>0</v>
      </c>
      <c r="AK1123" s="12">
        <f t="shared" si="2690"/>
        <v>0</v>
      </c>
      <c r="AL1123" s="12">
        <f t="shared" si="2690"/>
        <v>0</v>
      </c>
      <c r="AM1123" s="12">
        <f t="shared" ref="AM1123:AV1125" si="2691">AM$774*$D1123/SUM($D$1110:$D$1130)</f>
        <v>0</v>
      </c>
      <c r="AN1123" s="12">
        <f t="shared" si="2691"/>
        <v>0</v>
      </c>
      <c r="AO1123" s="12">
        <f t="shared" si="2691"/>
        <v>0</v>
      </c>
      <c r="AP1123" s="12">
        <f t="shared" si="2691"/>
        <v>0</v>
      </c>
      <c r="AQ1123" s="12">
        <f t="shared" si="2691"/>
        <v>0</v>
      </c>
      <c r="AR1123" s="12">
        <f t="shared" si="2691"/>
        <v>0</v>
      </c>
      <c r="AS1123" s="12">
        <f t="shared" si="2691"/>
        <v>0</v>
      </c>
      <c r="AT1123" s="12">
        <f t="shared" si="2691"/>
        <v>0</v>
      </c>
      <c r="AU1123" s="12">
        <f t="shared" si="2691"/>
        <v>0</v>
      </c>
      <c r="AV1123" s="12">
        <f t="shared" si="2691"/>
        <v>0</v>
      </c>
      <c r="AW1123" s="12">
        <f t="shared" ref="AW1123:BF1125" si="2692">AW$774*$D1123/SUM($D$1110:$D$1130)</f>
        <v>0</v>
      </c>
      <c r="AX1123" s="12">
        <f t="shared" si="2692"/>
        <v>0</v>
      </c>
      <c r="AY1123" s="12">
        <f t="shared" si="2692"/>
        <v>0</v>
      </c>
      <c r="AZ1123" s="12">
        <f t="shared" si="2692"/>
        <v>0</v>
      </c>
      <c r="BA1123" s="12">
        <f t="shared" si="2692"/>
        <v>0</v>
      </c>
      <c r="BB1123" s="12">
        <f t="shared" si="2692"/>
        <v>0</v>
      </c>
      <c r="BC1123" s="12">
        <f t="shared" si="2692"/>
        <v>0</v>
      </c>
      <c r="BD1123" s="12">
        <f t="shared" si="2692"/>
        <v>0</v>
      </c>
      <c r="BE1123" s="12">
        <f t="shared" si="2692"/>
        <v>0</v>
      </c>
      <c r="BF1123" s="12">
        <f t="shared" si="2692"/>
        <v>0</v>
      </c>
      <c r="BG1123" s="12">
        <f t="shared" ref="BG1123:BP1125" si="2693">BG$774*$D1123/SUM($D$1110:$D$1130)</f>
        <v>0</v>
      </c>
      <c r="BH1123" s="12">
        <f t="shared" si="2693"/>
        <v>0</v>
      </c>
      <c r="BI1123" s="12">
        <f t="shared" si="2693"/>
        <v>0</v>
      </c>
      <c r="BJ1123" s="12">
        <f t="shared" si="2693"/>
        <v>0</v>
      </c>
      <c r="BK1123" s="12">
        <f t="shared" si="2693"/>
        <v>0</v>
      </c>
      <c r="BL1123" s="12">
        <f t="shared" si="2693"/>
        <v>0</v>
      </c>
      <c r="BM1123" s="12">
        <f t="shared" si="2693"/>
        <v>0</v>
      </c>
      <c r="BN1123" s="12">
        <f t="shared" si="2693"/>
        <v>0</v>
      </c>
      <c r="BO1123" s="12">
        <f t="shared" si="2693"/>
        <v>0</v>
      </c>
      <c r="BP1123" s="12">
        <f t="shared" si="2693"/>
        <v>0</v>
      </c>
      <c r="BQ1123" s="12">
        <f t="shared" ref="BQ1123:BZ1125" si="2694">BQ$774*$D1123/SUM($D$1110:$D$1130)</f>
        <v>0</v>
      </c>
      <c r="BR1123" s="12">
        <f t="shared" si="2694"/>
        <v>0</v>
      </c>
      <c r="BS1123" s="12">
        <f t="shared" si="2694"/>
        <v>0</v>
      </c>
      <c r="BT1123" s="12">
        <f t="shared" si="2694"/>
        <v>0</v>
      </c>
      <c r="BU1123" s="12">
        <f t="shared" si="2694"/>
        <v>0</v>
      </c>
      <c r="BV1123" s="12">
        <f t="shared" si="2694"/>
        <v>0</v>
      </c>
      <c r="BW1123" s="12">
        <f t="shared" si="2694"/>
        <v>0</v>
      </c>
      <c r="BX1123" s="12">
        <f t="shared" si="2694"/>
        <v>0</v>
      </c>
      <c r="BY1123" s="12">
        <f t="shared" si="2694"/>
        <v>0</v>
      </c>
      <c r="BZ1123" s="12">
        <f t="shared" si="2694"/>
        <v>0</v>
      </c>
      <c r="CA1123" s="12">
        <f t="shared" ref="CA1123:CJ1125" si="2695">CA$774*$D1123/SUM($D$1110:$D$1130)</f>
        <v>0</v>
      </c>
      <c r="CB1123" s="12">
        <f t="shared" si="2695"/>
        <v>0</v>
      </c>
      <c r="CC1123" s="12">
        <f t="shared" si="2695"/>
        <v>0</v>
      </c>
      <c r="CD1123" s="12">
        <f t="shared" si="2695"/>
        <v>0</v>
      </c>
      <c r="CE1123" s="12">
        <f t="shared" si="2695"/>
        <v>0</v>
      </c>
      <c r="CF1123" s="12">
        <f t="shared" si="2695"/>
        <v>0</v>
      </c>
      <c r="CG1123" s="12">
        <f t="shared" si="2695"/>
        <v>0</v>
      </c>
      <c r="CH1123" s="12">
        <f t="shared" si="2695"/>
        <v>0</v>
      </c>
      <c r="CI1123" s="12">
        <f t="shared" si="2695"/>
        <v>0</v>
      </c>
      <c r="CJ1123" s="12">
        <f t="shared" si="2695"/>
        <v>0</v>
      </c>
      <c r="CK1123" s="12">
        <f t="shared" ref="CK1123:CT1125" si="2696">CK$774*$D1123/SUM($D$1110:$D$1130)</f>
        <v>0</v>
      </c>
      <c r="CL1123" s="12">
        <f t="shared" si="2696"/>
        <v>0</v>
      </c>
      <c r="CM1123" s="12">
        <f t="shared" si="2696"/>
        <v>0</v>
      </c>
      <c r="CN1123" s="12">
        <f t="shared" si="2696"/>
        <v>0</v>
      </c>
      <c r="CO1123" s="12">
        <f t="shared" si="2696"/>
        <v>0</v>
      </c>
      <c r="CP1123" s="12">
        <f t="shared" si="2696"/>
        <v>0</v>
      </c>
      <c r="CQ1123" s="12">
        <f t="shared" si="2696"/>
        <v>0</v>
      </c>
      <c r="CR1123" s="12">
        <f t="shared" si="2696"/>
        <v>0</v>
      </c>
      <c r="CS1123" s="12">
        <f t="shared" si="2696"/>
        <v>0</v>
      </c>
      <c r="CT1123" s="12">
        <f t="shared" si="2696"/>
        <v>0</v>
      </c>
      <c r="CU1123" s="12">
        <f t="shared" ref="CU1123:DD1125" si="2697">CU$774*$D1123/SUM($D$1110:$D$1130)</f>
        <v>0</v>
      </c>
      <c r="CV1123" s="12">
        <f t="shared" si="2697"/>
        <v>0</v>
      </c>
      <c r="CW1123" s="12">
        <f t="shared" si="2697"/>
        <v>0</v>
      </c>
      <c r="CX1123" s="12">
        <f t="shared" si="2697"/>
        <v>0</v>
      </c>
      <c r="CY1123" s="12">
        <f t="shared" si="2697"/>
        <v>0</v>
      </c>
      <c r="CZ1123" s="12">
        <f t="shared" si="2697"/>
        <v>0</v>
      </c>
      <c r="DA1123" s="12">
        <f t="shared" si="2697"/>
        <v>0</v>
      </c>
      <c r="DB1123" s="12">
        <f t="shared" si="2697"/>
        <v>0</v>
      </c>
      <c r="DC1123" s="12">
        <f t="shared" si="2697"/>
        <v>0</v>
      </c>
      <c r="DD1123" s="12">
        <f t="shared" si="2697"/>
        <v>0</v>
      </c>
      <c r="DE1123" s="12">
        <f t="shared" ref="DE1123:DN1125" si="2698">DE$774*$D1123/SUM($D$1110:$D$1130)</f>
        <v>0</v>
      </c>
      <c r="DF1123" s="12">
        <f t="shared" si="2698"/>
        <v>0</v>
      </c>
      <c r="DG1123" s="12">
        <f t="shared" si="2698"/>
        <v>0</v>
      </c>
      <c r="DH1123" s="12">
        <f t="shared" si="2698"/>
        <v>0</v>
      </c>
      <c r="DI1123" s="12">
        <f t="shared" si="2698"/>
        <v>0</v>
      </c>
      <c r="DJ1123" s="12">
        <f t="shared" si="2698"/>
        <v>0</v>
      </c>
      <c r="DK1123" s="12">
        <f t="shared" si="2698"/>
        <v>0</v>
      </c>
      <c r="DL1123" s="12">
        <f t="shared" si="2698"/>
        <v>0</v>
      </c>
      <c r="DM1123" s="12">
        <f t="shared" si="2698"/>
        <v>0</v>
      </c>
      <c r="DN1123" s="12">
        <f t="shared" si="2698"/>
        <v>0</v>
      </c>
      <c r="DO1123" s="12">
        <f t="shared" ref="DO1123:DY1125" si="2699">DO$774*$D1123/SUM($D$1110:$D$1130)</f>
        <v>0</v>
      </c>
      <c r="DP1123" s="12">
        <f t="shared" si="2699"/>
        <v>0</v>
      </c>
      <c r="DQ1123" s="12">
        <f t="shared" si="2699"/>
        <v>0</v>
      </c>
      <c r="DR1123" s="12">
        <f t="shared" si="2699"/>
        <v>0</v>
      </c>
      <c r="DS1123" s="12">
        <f t="shared" si="2699"/>
        <v>0</v>
      </c>
      <c r="DT1123" s="12">
        <f t="shared" si="2699"/>
        <v>0</v>
      </c>
      <c r="DU1123" s="12">
        <f t="shared" si="2699"/>
        <v>0</v>
      </c>
      <c r="DV1123" s="12">
        <f t="shared" si="2699"/>
        <v>0</v>
      </c>
      <c r="DW1123" s="12">
        <f t="shared" si="2699"/>
        <v>0</v>
      </c>
      <c r="DX1123" s="12">
        <f t="shared" si="2699"/>
        <v>0</v>
      </c>
      <c r="DY1123" s="12">
        <f t="shared" si="2699"/>
        <v>0</v>
      </c>
      <c r="EB1123" s="116">
        <f t="shared" si="2657"/>
        <v>1122</v>
      </c>
      <c r="EC1123" s="2" t="str">
        <f t="shared" ref="EC1123:EC1125" si="2700">B1123</f>
        <v>Phase 4</v>
      </c>
      <c r="ED1123" s="2" t="str">
        <f t="shared" ref="ED1123:ED1125" si="2701">C1123</f>
        <v>50' Wide</v>
      </c>
      <c r="EE1123" s="33" t="str">
        <f>EE1131</f>
        <v>Cash</v>
      </c>
      <c r="EF1123" s="2" t="str">
        <f>EF1131</f>
        <v>Signage / Landscaping</v>
      </c>
    </row>
    <row r="1124" spans="1:136" x14ac:dyDescent="0.3">
      <c r="B1124" s="2" t="str">
        <f>Product!$N$2</f>
        <v>Phase 4</v>
      </c>
      <c r="C1124" s="2" t="str">
        <f>Product!$N$3</f>
        <v>60' Wide</v>
      </c>
      <c r="D1124" s="129">
        <f>SUMIFS(INDEX(Product!$B$2:$U$97, MATCH(D1109, Product!$B$2:$B$97, 0), ), Product!$B$2:$U$2, $B1124, Product!$B$3:$U$3, $C1124)</f>
        <v>11775000</v>
      </c>
      <c r="F1124" s="128"/>
      <c r="G1124" s="11">
        <f>SUM(H1124:DZ1124)</f>
        <v>-38112.963262663863</v>
      </c>
      <c r="I1124" s="12">
        <f t="shared" si="2688"/>
        <v>0</v>
      </c>
      <c r="J1124" s="12">
        <f t="shared" si="2688"/>
        <v>0</v>
      </c>
      <c r="K1124" s="12">
        <f t="shared" si="2688"/>
        <v>-38112.963262663863</v>
      </c>
      <c r="L1124" s="12">
        <f t="shared" si="2688"/>
        <v>0</v>
      </c>
      <c r="M1124" s="12">
        <f t="shared" si="2688"/>
        <v>0</v>
      </c>
      <c r="N1124" s="12">
        <f t="shared" si="2688"/>
        <v>0</v>
      </c>
      <c r="O1124" s="12">
        <f t="shared" si="2688"/>
        <v>0</v>
      </c>
      <c r="P1124" s="12">
        <f t="shared" si="2688"/>
        <v>0</v>
      </c>
      <c r="Q1124" s="12">
        <f t="shared" si="2688"/>
        <v>0</v>
      </c>
      <c r="R1124" s="12">
        <f t="shared" si="2688"/>
        <v>0</v>
      </c>
      <c r="S1124" s="12">
        <f t="shared" si="2689"/>
        <v>0</v>
      </c>
      <c r="T1124" s="12">
        <f t="shared" si="2689"/>
        <v>0</v>
      </c>
      <c r="U1124" s="12">
        <f t="shared" si="2689"/>
        <v>0</v>
      </c>
      <c r="V1124" s="12">
        <f t="shared" si="2689"/>
        <v>0</v>
      </c>
      <c r="W1124" s="12">
        <f t="shared" si="2689"/>
        <v>0</v>
      </c>
      <c r="X1124" s="12">
        <f t="shared" si="2689"/>
        <v>0</v>
      </c>
      <c r="Y1124" s="12">
        <f t="shared" si="2689"/>
        <v>0</v>
      </c>
      <c r="Z1124" s="12">
        <f t="shared" si="2689"/>
        <v>0</v>
      </c>
      <c r="AA1124" s="12">
        <f t="shared" si="2689"/>
        <v>0</v>
      </c>
      <c r="AB1124" s="12">
        <f t="shared" si="2689"/>
        <v>0</v>
      </c>
      <c r="AC1124" s="12">
        <f t="shared" si="2690"/>
        <v>0</v>
      </c>
      <c r="AD1124" s="12">
        <f t="shared" si="2690"/>
        <v>0</v>
      </c>
      <c r="AE1124" s="12">
        <f t="shared" si="2690"/>
        <v>0</v>
      </c>
      <c r="AF1124" s="12">
        <f t="shared" si="2690"/>
        <v>0</v>
      </c>
      <c r="AG1124" s="12">
        <f t="shared" si="2690"/>
        <v>0</v>
      </c>
      <c r="AH1124" s="12">
        <f t="shared" si="2690"/>
        <v>0</v>
      </c>
      <c r="AI1124" s="12">
        <f t="shared" si="2690"/>
        <v>0</v>
      </c>
      <c r="AJ1124" s="12">
        <f t="shared" si="2690"/>
        <v>0</v>
      </c>
      <c r="AK1124" s="12">
        <f t="shared" si="2690"/>
        <v>0</v>
      </c>
      <c r="AL1124" s="12">
        <f t="shared" si="2690"/>
        <v>0</v>
      </c>
      <c r="AM1124" s="12">
        <f t="shared" si="2691"/>
        <v>0</v>
      </c>
      <c r="AN1124" s="12">
        <f t="shared" si="2691"/>
        <v>0</v>
      </c>
      <c r="AO1124" s="12">
        <f t="shared" si="2691"/>
        <v>0</v>
      </c>
      <c r="AP1124" s="12">
        <f t="shared" si="2691"/>
        <v>0</v>
      </c>
      <c r="AQ1124" s="12">
        <f t="shared" si="2691"/>
        <v>0</v>
      </c>
      <c r="AR1124" s="12">
        <f t="shared" si="2691"/>
        <v>0</v>
      </c>
      <c r="AS1124" s="12">
        <f t="shared" si="2691"/>
        <v>0</v>
      </c>
      <c r="AT1124" s="12">
        <f t="shared" si="2691"/>
        <v>0</v>
      </c>
      <c r="AU1124" s="12">
        <f t="shared" si="2691"/>
        <v>0</v>
      </c>
      <c r="AV1124" s="12">
        <f t="shared" si="2691"/>
        <v>0</v>
      </c>
      <c r="AW1124" s="12">
        <f t="shared" si="2692"/>
        <v>0</v>
      </c>
      <c r="AX1124" s="12">
        <f t="shared" si="2692"/>
        <v>0</v>
      </c>
      <c r="AY1124" s="12">
        <f t="shared" si="2692"/>
        <v>0</v>
      </c>
      <c r="AZ1124" s="12">
        <f t="shared" si="2692"/>
        <v>0</v>
      </c>
      <c r="BA1124" s="12">
        <f t="shared" si="2692"/>
        <v>0</v>
      </c>
      <c r="BB1124" s="12">
        <f t="shared" si="2692"/>
        <v>0</v>
      </c>
      <c r="BC1124" s="12">
        <f t="shared" si="2692"/>
        <v>0</v>
      </c>
      <c r="BD1124" s="12">
        <f t="shared" si="2692"/>
        <v>0</v>
      </c>
      <c r="BE1124" s="12">
        <f t="shared" si="2692"/>
        <v>0</v>
      </c>
      <c r="BF1124" s="12">
        <f t="shared" si="2692"/>
        <v>0</v>
      </c>
      <c r="BG1124" s="12">
        <f t="shared" si="2693"/>
        <v>0</v>
      </c>
      <c r="BH1124" s="12">
        <f t="shared" si="2693"/>
        <v>0</v>
      </c>
      <c r="BI1124" s="12">
        <f t="shared" si="2693"/>
        <v>0</v>
      </c>
      <c r="BJ1124" s="12">
        <f t="shared" si="2693"/>
        <v>0</v>
      </c>
      <c r="BK1124" s="12">
        <f t="shared" si="2693"/>
        <v>0</v>
      </c>
      <c r="BL1124" s="12">
        <f t="shared" si="2693"/>
        <v>0</v>
      </c>
      <c r="BM1124" s="12">
        <f t="shared" si="2693"/>
        <v>0</v>
      </c>
      <c r="BN1124" s="12">
        <f t="shared" si="2693"/>
        <v>0</v>
      </c>
      <c r="BO1124" s="12">
        <f t="shared" si="2693"/>
        <v>0</v>
      </c>
      <c r="BP1124" s="12">
        <f t="shared" si="2693"/>
        <v>0</v>
      </c>
      <c r="BQ1124" s="12">
        <f t="shared" si="2694"/>
        <v>0</v>
      </c>
      <c r="BR1124" s="12">
        <f t="shared" si="2694"/>
        <v>0</v>
      </c>
      <c r="BS1124" s="12">
        <f t="shared" si="2694"/>
        <v>0</v>
      </c>
      <c r="BT1124" s="12">
        <f t="shared" si="2694"/>
        <v>0</v>
      </c>
      <c r="BU1124" s="12">
        <f t="shared" si="2694"/>
        <v>0</v>
      </c>
      <c r="BV1124" s="12">
        <f t="shared" si="2694"/>
        <v>0</v>
      </c>
      <c r="BW1124" s="12">
        <f t="shared" si="2694"/>
        <v>0</v>
      </c>
      <c r="BX1124" s="12">
        <f t="shared" si="2694"/>
        <v>0</v>
      </c>
      <c r="BY1124" s="12">
        <f t="shared" si="2694"/>
        <v>0</v>
      </c>
      <c r="BZ1124" s="12">
        <f t="shared" si="2694"/>
        <v>0</v>
      </c>
      <c r="CA1124" s="12">
        <f t="shared" si="2695"/>
        <v>0</v>
      </c>
      <c r="CB1124" s="12">
        <f t="shared" si="2695"/>
        <v>0</v>
      </c>
      <c r="CC1124" s="12">
        <f t="shared" si="2695"/>
        <v>0</v>
      </c>
      <c r="CD1124" s="12">
        <f t="shared" si="2695"/>
        <v>0</v>
      </c>
      <c r="CE1124" s="12">
        <f t="shared" si="2695"/>
        <v>0</v>
      </c>
      <c r="CF1124" s="12">
        <f t="shared" si="2695"/>
        <v>0</v>
      </c>
      <c r="CG1124" s="12">
        <f t="shared" si="2695"/>
        <v>0</v>
      </c>
      <c r="CH1124" s="12">
        <f t="shared" si="2695"/>
        <v>0</v>
      </c>
      <c r="CI1124" s="12">
        <f t="shared" si="2695"/>
        <v>0</v>
      </c>
      <c r="CJ1124" s="12">
        <f t="shared" si="2695"/>
        <v>0</v>
      </c>
      <c r="CK1124" s="12">
        <f t="shared" si="2696"/>
        <v>0</v>
      </c>
      <c r="CL1124" s="12">
        <f t="shared" si="2696"/>
        <v>0</v>
      </c>
      <c r="CM1124" s="12">
        <f t="shared" si="2696"/>
        <v>0</v>
      </c>
      <c r="CN1124" s="12">
        <f t="shared" si="2696"/>
        <v>0</v>
      </c>
      <c r="CO1124" s="12">
        <f t="shared" si="2696"/>
        <v>0</v>
      </c>
      <c r="CP1124" s="12">
        <f t="shared" si="2696"/>
        <v>0</v>
      </c>
      <c r="CQ1124" s="12">
        <f t="shared" si="2696"/>
        <v>0</v>
      </c>
      <c r="CR1124" s="12">
        <f t="shared" si="2696"/>
        <v>0</v>
      </c>
      <c r="CS1124" s="12">
        <f t="shared" si="2696"/>
        <v>0</v>
      </c>
      <c r="CT1124" s="12">
        <f t="shared" si="2696"/>
        <v>0</v>
      </c>
      <c r="CU1124" s="12">
        <f t="shared" si="2697"/>
        <v>0</v>
      </c>
      <c r="CV1124" s="12">
        <f t="shared" si="2697"/>
        <v>0</v>
      </c>
      <c r="CW1124" s="12">
        <f t="shared" si="2697"/>
        <v>0</v>
      </c>
      <c r="CX1124" s="12">
        <f t="shared" si="2697"/>
        <v>0</v>
      </c>
      <c r="CY1124" s="12">
        <f t="shared" si="2697"/>
        <v>0</v>
      </c>
      <c r="CZ1124" s="12">
        <f t="shared" si="2697"/>
        <v>0</v>
      </c>
      <c r="DA1124" s="12">
        <f t="shared" si="2697"/>
        <v>0</v>
      </c>
      <c r="DB1124" s="12">
        <f t="shared" si="2697"/>
        <v>0</v>
      </c>
      <c r="DC1124" s="12">
        <f t="shared" si="2697"/>
        <v>0</v>
      </c>
      <c r="DD1124" s="12">
        <f t="shared" si="2697"/>
        <v>0</v>
      </c>
      <c r="DE1124" s="12">
        <f t="shared" si="2698"/>
        <v>0</v>
      </c>
      <c r="DF1124" s="12">
        <f t="shared" si="2698"/>
        <v>0</v>
      </c>
      <c r="DG1124" s="12">
        <f t="shared" si="2698"/>
        <v>0</v>
      </c>
      <c r="DH1124" s="12">
        <f t="shared" si="2698"/>
        <v>0</v>
      </c>
      <c r="DI1124" s="12">
        <f t="shared" si="2698"/>
        <v>0</v>
      </c>
      <c r="DJ1124" s="12">
        <f t="shared" si="2698"/>
        <v>0</v>
      </c>
      <c r="DK1124" s="12">
        <f t="shared" si="2698"/>
        <v>0</v>
      </c>
      <c r="DL1124" s="12">
        <f t="shared" si="2698"/>
        <v>0</v>
      </c>
      <c r="DM1124" s="12">
        <f t="shared" si="2698"/>
        <v>0</v>
      </c>
      <c r="DN1124" s="12">
        <f t="shared" si="2698"/>
        <v>0</v>
      </c>
      <c r="DO1124" s="12">
        <f t="shared" si="2699"/>
        <v>0</v>
      </c>
      <c r="DP1124" s="12">
        <f t="shared" si="2699"/>
        <v>0</v>
      </c>
      <c r="DQ1124" s="12">
        <f t="shared" si="2699"/>
        <v>0</v>
      </c>
      <c r="DR1124" s="12">
        <f t="shared" si="2699"/>
        <v>0</v>
      </c>
      <c r="DS1124" s="12">
        <f t="shared" si="2699"/>
        <v>0</v>
      </c>
      <c r="DT1124" s="12">
        <f t="shared" si="2699"/>
        <v>0</v>
      </c>
      <c r="DU1124" s="12">
        <f t="shared" si="2699"/>
        <v>0</v>
      </c>
      <c r="DV1124" s="12">
        <f t="shared" si="2699"/>
        <v>0</v>
      </c>
      <c r="DW1124" s="12">
        <f t="shared" si="2699"/>
        <v>0</v>
      </c>
      <c r="DX1124" s="12">
        <f t="shared" si="2699"/>
        <v>0</v>
      </c>
      <c r="DY1124" s="12">
        <f t="shared" si="2699"/>
        <v>0</v>
      </c>
      <c r="EB1124" s="116">
        <f t="shared" si="2657"/>
        <v>1123</v>
      </c>
      <c r="EC1124" s="2" t="str">
        <f t="shared" si="2700"/>
        <v>Phase 4</v>
      </c>
      <c r="ED1124" s="2" t="str">
        <f t="shared" si="2701"/>
        <v>60' Wide</v>
      </c>
      <c r="EE1124" s="33" t="str">
        <f>EE1131</f>
        <v>Cash</v>
      </c>
      <c r="EF1124" s="2" t="str">
        <f>EF1131</f>
        <v>Signage / Landscaping</v>
      </c>
    </row>
    <row r="1125" spans="1:136" x14ac:dyDescent="0.3">
      <c r="B1125" s="2" t="str">
        <f>Product!$O$2</f>
        <v>Phase 4</v>
      </c>
      <c r="C1125" s="2" t="str">
        <f>Product!$O$3</f>
        <v>75' Wide</v>
      </c>
      <c r="D1125" s="129">
        <f>SUMIFS(INDEX(Product!$B$2:$U$97, MATCH(D1109, Product!$B$2:$B$97, 0), ), Product!$B$2:$U$2, $B1125, Product!$B$3:$U$3, $C1125)</f>
        <v>9190000</v>
      </c>
      <c r="F1125" s="128"/>
      <c r="G1125" s="11">
        <f>SUM(H1125:DZ1125)</f>
        <v>-29745.913578248907</v>
      </c>
      <c r="I1125" s="12">
        <f t="shared" si="2688"/>
        <v>0</v>
      </c>
      <c r="J1125" s="12">
        <f t="shared" si="2688"/>
        <v>0</v>
      </c>
      <c r="K1125" s="12">
        <f t="shared" si="2688"/>
        <v>-29745.913578248907</v>
      </c>
      <c r="L1125" s="12">
        <f t="shared" si="2688"/>
        <v>0</v>
      </c>
      <c r="M1125" s="12">
        <f t="shared" si="2688"/>
        <v>0</v>
      </c>
      <c r="N1125" s="12">
        <f t="shared" si="2688"/>
        <v>0</v>
      </c>
      <c r="O1125" s="12">
        <f t="shared" si="2688"/>
        <v>0</v>
      </c>
      <c r="P1125" s="12">
        <f t="shared" si="2688"/>
        <v>0</v>
      </c>
      <c r="Q1125" s="12">
        <f t="shared" si="2688"/>
        <v>0</v>
      </c>
      <c r="R1125" s="12">
        <f t="shared" si="2688"/>
        <v>0</v>
      </c>
      <c r="S1125" s="12">
        <f t="shared" si="2689"/>
        <v>0</v>
      </c>
      <c r="T1125" s="12">
        <f t="shared" si="2689"/>
        <v>0</v>
      </c>
      <c r="U1125" s="12">
        <f t="shared" si="2689"/>
        <v>0</v>
      </c>
      <c r="V1125" s="12">
        <f t="shared" si="2689"/>
        <v>0</v>
      </c>
      <c r="W1125" s="12">
        <f t="shared" si="2689"/>
        <v>0</v>
      </c>
      <c r="X1125" s="12">
        <f t="shared" si="2689"/>
        <v>0</v>
      </c>
      <c r="Y1125" s="12">
        <f t="shared" si="2689"/>
        <v>0</v>
      </c>
      <c r="Z1125" s="12">
        <f t="shared" si="2689"/>
        <v>0</v>
      </c>
      <c r="AA1125" s="12">
        <f t="shared" si="2689"/>
        <v>0</v>
      </c>
      <c r="AB1125" s="12">
        <f t="shared" si="2689"/>
        <v>0</v>
      </c>
      <c r="AC1125" s="12">
        <f t="shared" si="2690"/>
        <v>0</v>
      </c>
      <c r="AD1125" s="12">
        <f t="shared" si="2690"/>
        <v>0</v>
      </c>
      <c r="AE1125" s="12">
        <f t="shared" si="2690"/>
        <v>0</v>
      </c>
      <c r="AF1125" s="12">
        <f t="shared" si="2690"/>
        <v>0</v>
      </c>
      <c r="AG1125" s="12">
        <f t="shared" si="2690"/>
        <v>0</v>
      </c>
      <c r="AH1125" s="12">
        <f t="shared" si="2690"/>
        <v>0</v>
      </c>
      <c r="AI1125" s="12">
        <f t="shared" si="2690"/>
        <v>0</v>
      </c>
      <c r="AJ1125" s="12">
        <f t="shared" si="2690"/>
        <v>0</v>
      </c>
      <c r="AK1125" s="12">
        <f t="shared" si="2690"/>
        <v>0</v>
      </c>
      <c r="AL1125" s="12">
        <f t="shared" si="2690"/>
        <v>0</v>
      </c>
      <c r="AM1125" s="12">
        <f t="shared" si="2691"/>
        <v>0</v>
      </c>
      <c r="AN1125" s="12">
        <f t="shared" si="2691"/>
        <v>0</v>
      </c>
      <c r="AO1125" s="12">
        <f t="shared" si="2691"/>
        <v>0</v>
      </c>
      <c r="AP1125" s="12">
        <f t="shared" si="2691"/>
        <v>0</v>
      </c>
      <c r="AQ1125" s="12">
        <f t="shared" si="2691"/>
        <v>0</v>
      </c>
      <c r="AR1125" s="12">
        <f t="shared" si="2691"/>
        <v>0</v>
      </c>
      <c r="AS1125" s="12">
        <f t="shared" si="2691"/>
        <v>0</v>
      </c>
      <c r="AT1125" s="12">
        <f t="shared" si="2691"/>
        <v>0</v>
      </c>
      <c r="AU1125" s="12">
        <f t="shared" si="2691"/>
        <v>0</v>
      </c>
      <c r="AV1125" s="12">
        <f t="shared" si="2691"/>
        <v>0</v>
      </c>
      <c r="AW1125" s="12">
        <f t="shared" si="2692"/>
        <v>0</v>
      </c>
      <c r="AX1125" s="12">
        <f t="shared" si="2692"/>
        <v>0</v>
      </c>
      <c r="AY1125" s="12">
        <f t="shared" si="2692"/>
        <v>0</v>
      </c>
      <c r="AZ1125" s="12">
        <f t="shared" si="2692"/>
        <v>0</v>
      </c>
      <c r="BA1125" s="12">
        <f t="shared" si="2692"/>
        <v>0</v>
      </c>
      <c r="BB1125" s="12">
        <f t="shared" si="2692"/>
        <v>0</v>
      </c>
      <c r="BC1125" s="12">
        <f t="shared" si="2692"/>
        <v>0</v>
      </c>
      <c r="BD1125" s="12">
        <f t="shared" si="2692"/>
        <v>0</v>
      </c>
      <c r="BE1125" s="12">
        <f t="shared" si="2692"/>
        <v>0</v>
      </c>
      <c r="BF1125" s="12">
        <f t="shared" si="2692"/>
        <v>0</v>
      </c>
      <c r="BG1125" s="12">
        <f t="shared" si="2693"/>
        <v>0</v>
      </c>
      <c r="BH1125" s="12">
        <f t="shared" si="2693"/>
        <v>0</v>
      </c>
      <c r="BI1125" s="12">
        <f t="shared" si="2693"/>
        <v>0</v>
      </c>
      <c r="BJ1125" s="12">
        <f t="shared" si="2693"/>
        <v>0</v>
      </c>
      <c r="BK1125" s="12">
        <f t="shared" si="2693"/>
        <v>0</v>
      </c>
      <c r="BL1125" s="12">
        <f t="shared" si="2693"/>
        <v>0</v>
      </c>
      <c r="BM1125" s="12">
        <f t="shared" si="2693"/>
        <v>0</v>
      </c>
      <c r="BN1125" s="12">
        <f t="shared" si="2693"/>
        <v>0</v>
      </c>
      <c r="BO1125" s="12">
        <f t="shared" si="2693"/>
        <v>0</v>
      </c>
      <c r="BP1125" s="12">
        <f t="shared" si="2693"/>
        <v>0</v>
      </c>
      <c r="BQ1125" s="12">
        <f t="shared" si="2694"/>
        <v>0</v>
      </c>
      <c r="BR1125" s="12">
        <f t="shared" si="2694"/>
        <v>0</v>
      </c>
      <c r="BS1125" s="12">
        <f t="shared" si="2694"/>
        <v>0</v>
      </c>
      <c r="BT1125" s="12">
        <f t="shared" si="2694"/>
        <v>0</v>
      </c>
      <c r="BU1125" s="12">
        <f t="shared" si="2694"/>
        <v>0</v>
      </c>
      <c r="BV1125" s="12">
        <f t="shared" si="2694"/>
        <v>0</v>
      </c>
      <c r="BW1125" s="12">
        <f t="shared" si="2694"/>
        <v>0</v>
      </c>
      <c r="BX1125" s="12">
        <f t="shared" si="2694"/>
        <v>0</v>
      </c>
      <c r="BY1125" s="12">
        <f t="shared" si="2694"/>
        <v>0</v>
      </c>
      <c r="BZ1125" s="12">
        <f t="shared" si="2694"/>
        <v>0</v>
      </c>
      <c r="CA1125" s="12">
        <f t="shared" si="2695"/>
        <v>0</v>
      </c>
      <c r="CB1125" s="12">
        <f t="shared" si="2695"/>
        <v>0</v>
      </c>
      <c r="CC1125" s="12">
        <f t="shared" si="2695"/>
        <v>0</v>
      </c>
      <c r="CD1125" s="12">
        <f t="shared" si="2695"/>
        <v>0</v>
      </c>
      <c r="CE1125" s="12">
        <f t="shared" si="2695"/>
        <v>0</v>
      </c>
      <c r="CF1125" s="12">
        <f t="shared" si="2695"/>
        <v>0</v>
      </c>
      <c r="CG1125" s="12">
        <f t="shared" si="2695"/>
        <v>0</v>
      </c>
      <c r="CH1125" s="12">
        <f t="shared" si="2695"/>
        <v>0</v>
      </c>
      <c r="CI1125" s="12">
        <f t="shared" si="2695"/>
        <v>0</v>
      </c>
      <c r="CJ1125" s="12">
        <f t="shared" si="2695"/>
        <v>0</v>
      </c>
      <c r="CK1125" s="12">
        <f t="shared" si="2696"/>
        <v>0</v>
      </c>
      <c r="CL1125" s="12">
        <f t="shared" si="2696"/>
        <v>0</v>
      </c>
      <c r="CM1125" s="12">
        <f t="shared" si="2696"/>
        <v>0</v>
      </c>
      <c r="CN1125" s="12">
        <f t="shared" si="2696"/>
        <v>0</v>
      </c>
      <c r="CO1125" s="12">
        <f t="shared" si="2696"/>
        <v>0</v>
      </c>
      <c r="CP1125" s="12">
        <f t="shared" si="2696"/>
        <v>0</v>
      </c>
      <c r="CQ1125" s="12">
        <f t="shared" si="2696"/>
        <v>0</v>
      </c>
      <c r="CR1125" s="12">
        <f t="shared" si="2696"/>
        <v>0</v>
      </c>
      <c r="CS1125" s="12">
        <f t="shared" si="2696"/>
        <v>0</v>
      </c>
      <c r="CT1125" s="12">
        <f t="shared" si="2696"/>
        <v>0</v>
      </c>
      <c r="CU1125" s="12">
        <f t="shared" si="2697"/>
        <v>0</v>
      </c>
      <c r="CV1125" s="12">
        <f t="shared" si="2697"/>
        <v>0</v>
      </c>
      <c r="CW1125" s="12">
        <f t="shared" si="2697"/>
        <v>0</v>
      </c>
      <c r="CX1125" s="12">
        <f t="shared" si="2697"/>
        <v>0</v>
      </c>
      <c r="CY1125" s="12">
        <f t="shared" si="2697"/>
        <v>0</v>
      </c>
      <c r="CZ1125" s="12">
        <f t="shared" si="2697"/>
        <v>0</v>
      </c>
      <c r="DA1125" s="12">
        <f t="shared" si="2697"/>
        <v>0</v>
      </c>
      <c r="DB1125" s="12">
        <f t="shared" si="2697"/>
        <v>0</v>
      </c>
      <c r="DC1125" s="12">
        <f t="shared" si="2697"/>
        <v>0</v>
      </c>
      <c r="DD1125" s="12">
        <f t="shared" si="2697"/>
        <v>0</v>
      </c>
      <c r="DE1125" s="12">
        <f t="shared" si="2698"/>
        <v>0</v>
      </c>
      <c r="DF1125" s="12">
        <f t="shared" si="2698"/>
        <v>0</v>
      </c>
      <c r="DG1125" s="12">
        <f t="shared" si="2698"/>
        <v>0</v>
      </c>
      <c r="DH1125" s="12">
        <f t="shared" si="2698"/>
        <v>0</v>
      </c>
      <c r="DI1125" s="12">
        <f t="shared" si="2698"/>
        <v>0</v>
      </c>
      <c r="DJ1125" s="12">
        <f t="shared" si="2698"/>
        <v>0</v>
      </c>
      <c r="DK1125" s="12">
        <f t="shared" si="2698"/>
        <v>0</v>
      </c>
      <c r="DL1125" s="12">
        <f t="shared" si="2698"/>
        <v>0</v>
      </c>
      <c r="DM1125" s="12">
        <f t="shared" si="2698"/>
        <v>0</v>
      </c>
      <c r="DN1125" s="12">
        <f t="shared" si="2698"/>
        <v>0</v>
      </c>
      <c r="DO1125" s="12">
        <f t="shared" si="2699"/>
        <v>0</v>
      </c>
      <c r="DP1125" s="12">
        <f t="shared" si="2699"/>
        <v>0</v>
      </c>
      <c r="DQ1125" s="12">
        <f t="shared" si="2699"/>
        <v>0</v>
      </c>
      <c r="DR1125" s="12">
        <f t="shared" si="2699"/>
        <v>0</v>
      </c>
      <c r="DS1125" s="12">
        <f t="shared" si="2699"/>
        <v>0</v>
      </c>
      <c r="DT1125" s="12">
        <f t="shared" si="2699"/>
        <v>0</v>
      </c>
      <c r="DU1125" s="12">
        <f t="shared" si="2699"/>
        <v>0</v>
      </c>
      <c r="DV1125" s="12">
        <f t="shared" si="2699"/>
        <v>0</v>
      </c>
      <c r="DW1125" s="12">
        <f t="shared" si="2699"/>
        <v>0</v>
      </c>
      <c r="DX1125" s="12">
        <f t="shared" si="2699"/>
        <v>0</v>
      </c>
      <c r="DY1125" s="12">
        <f t="shared" si="2699"/>
        <v>0</v>
      </c>
      <c r="EB1125" s="116">
        <f t="shared" si="2657"/>
        <v>1124</v>
      </c>
      <c r="EC1125" s="2" t="str">
        <f t="shared" si="2700"/>
        <v>Phase 4</v>
      </c>
      <c r="ED1125" s="2" t="str">
        <f t="shared" si="2701"/>
        <v>75' Wide</v>
      </c>
      <c r="EE1125" s="33" t="str">
        <f>EE1131</f>
        <v>Cash</v>
      </c>
      <c r="EF1125" s="2" t="str">
        <f>EF1131</f>
        <v>Signage / Landscaping</v>
      </c>
    </row>
    <row r="1126" spans="1:136" x14ac:dyDescent="0.3">
      <c r="D1126" s="129"/>
      <c r="F1126" s="128"/>
      <c r="I1126" s="12"/>
      <c r="J1126" s="12"/>
      <c r="K1126" s="12"/>
      <c r="L1126" s="12"/>
      <c r="M1126" s="12"/>
      <c r="N1126" s="12"/>
      <c r="O1126" s="12"/>
      <c r="P1126" s="12"/>
      <c r="Q1126" s="12"/>
      <c r="R1126" s="12"/>
      <c r="S1126" s="12"/>
      <c r="T1126" s="12"/>
      <c r="U1126" s="12"/>
      <c r="V1126" s="12"/>
      <c r="W1126" s="12"/>
      <c r="X1126" s="12"/>
      <c r="Y1126" s="12"/>
      <c r="Z1126" s="12"/>
      <c r="AA1126" s="12"/>
      <c r="AB1126" s="12"/>
      <c r="AC1126" s="12"/>
      <c r="AD1126" s="12"/>
      <c r="AE1126" s="12"/>
      <c r="AF1126" s="12"/>
      <c r="AG1126" s="12"/>
      <c r="AH1126" s="12"/>
      <c r="AI1126" s="12"/>
      <c r="AJ1126" s="12"/>
      <c r="AK1126" s="12"/>
      <c r="AL1126" s="12"/>
      <c r="AM1126" s="12"/>
      <c r="AN1126" s="12"/>
      <c r="AO1126" s="12"/>
      <c r="AP1126" s="12"/>
      <c r="AQ1126" s="12"/>
      <c r="AR1126" s="12"/>
      <c r="AS1126" s="12"/>
      <c r="AT1126" s="12"/>
      <c r="AU1126" s="12"/>
      <c r="AV1126" s="12"/>
      <c r="AW1126" s="12"/>
      <c r="AX1126" s="12"/>
      <c r="AY1126" s="12"/>
      <c r="AZ1126" s="12"/>
      <c r="BA1126" s="12"/>
      <c r="BB1126" s="12"/>
      <c r="BC1126" s="12"/>
      <c r="BD1126" s="12"/>
      <c r="BE1126" s="12"/>
      <c r="BF1126" s="12"/>
      <c r="BG1126" s="12"/>
      <c r="BH1126" s="12"/>
      <c r="BI1126" s="12"/>
      <c r="BJ1126" s="12"/>
      <c r="BK1126" s="12"/>
      <c r="BL1126" s="12"/>
      <c r="BM1126" s="12"/>
      <c r="BN1126" s="12"/>
      <c r="BO1126" s="12"/>
      <c r="BP1126" s="12"/>
      <c r="BQ1126" s="12"/>
      <c r="BR1126" s="12"/>
      <c r="BS1126" s="12"/>
      <c r="BT1126" s="12"/>
      <c r="BU1126" s="12"/>
      <c r="BV1126" s="12"/>
      <c r="BW1126" s="12"/>
      <c r="BX1126" s="12"/>
      <c r="BY1126" s="12"/>
      <c r="BZ1126" s="12"/>
      <c r="CA1126" s="12"/>
      <c r="CB1126" s="12"/>
      <c r="CC1126" s="12"/>
      <c r="CD1126" s="12"/>
      <c r="CE1126" s="12"/>
      <c r="CF1126" s="12"/>
      <c r="CG1126" s="12"/>
      <c r="CH1126" s="12"/>
      <c r="CI1126" s="12"/>
      <c r="CJ1126" s="12"/>
      <c r="CK1126" s="12"/>
      <c r="CL1126" s="12"/>
      <c r="CM1126" s="12"/>
      <c r="CN1126" s="12"/>
      <c r="CO1126" s="12"/>
      <c r="CP1126" s="12"/>
      <c r="CQ1126" s="12"/>
      <c r="CR1126" s="12"/>
      <c r="CS1126" s="12"/>
      <c r="CT1126" s="12"/>
      <c r="CU1126" s="12"/>
      <c r="CV1126" s="12"/>
      <c r="CW1126" s="12"/>
      <c r="CX1126" s="12"/>
      <c r="CY1126" s="12"/>
      <c r="CZ1126" s="12"/>
      <c r="DA1126" s="12"/>
      <c r="DB1126" s="12"/>
      <c r="DC1126" s="12"/>
      <c r="DD1126" s="12"/>
      <c r="DE1126" s="12"/>
      <c r="DF1126" s="12"/>
      <c r="DG1126" s="12"/>
      <c r="DH1126" s="12"/>
      <c r="DI1126" s="12"/>
      <c r="DJ1126" s="12"/>
      <c r="DK1126" s="12"/>
      <c r="DL1126" s="12"/>
      <c r="DM1126" s="12"/>
      <c r="DN1126" s="12"/>
      <c r="DO1126" s="12"/>
      <c r="DP1126" s="12"/>
      <c r="DQ1126" s="12"/>
      <c r="DR1126" s="12"/>
      <c r="DS1126" s="12"/>
      <c r="DT1126" s="12"/>
      <c r="DU1126" s="12"/>
      <c r="DV1126" s="12"/>
      <c r="DW1126" s="12"/>
      <c r="DX1126" s="12"/>
      <c r="DY1126" s="12"/>
      <c r="EE1126" s="33"/>
    </row>
    <row r="1127" spans="1:136" x14ac:dyDescent="0.3">
      <c r="B1127" s="2" t="str">
        <f>Product!$P$2</f>
        <v>Phase 5</v>
      </c>
      <c r="C1127" s="2" t="str">
        <f>Product!$P$3</f>
        <v>50' Wide</v>
      </c>
      <c r="D1127" s="129">
        <f>SUMIFS(INDEX(Product!$B$2:$U$97, MATCH(D1109, Product!$B$2:$B$97, 0), ), Product!$B$2:$U$2, $B1127, Product!$B$3:$U$3, $C1127)</f>
        <v>9930000</v>
      </c>
      <c r="F1127" s="128"/>
      <c r="G1127" s="11">
        <f>SUM(H1127:DZ1127)</f>
        <v>-32141.12315908723</v>
      </c>
      <c r="I1127" s="12">
        <f t="shared" ref="I1127:R1129" si="2702">I$774*$D1127/SUM($D$1110:$D$1130)</f>
        <v>0</v>
      </c>
      <c r="J1127" s="12">
        <f t="shared" si="2702"/>
        <v>0</v>
      </c>
      <c r="K1127" s="12">
        <f t="shared" si="2702"/>
        <v>-32141.12315908723</v>
      </c>
      <c r="L1127" s="12">
        <f t="shared" si="2702"/>
        <v>0</v>
      </c>
      <c r="M1127" s="12">
        <f t="shared" si="2702"/>
        <v>0</v>
      </c>
      <c r="N1127" s="12">
        <f t="shared" si="2702"/>
        <v>0</v>
      </c>
      <c r="O1127" s="12">
        <f t="shared" si="2702"/>
        <v>0</v>
      </c>
      <c r="P1127" s="12">
        <f t="shared" si="2702"/>
        <v>0</v>
      </c>
      <c r="Q1127" s="12">
        <f t="shared" si="2702"/>
        <v>0</v>
      </c>
      <c r="R1127" s="12">
        <f t="shared" si="2702"/>
        <v>0</v>
      </c>
      <c r="S1127" s="12">
        <f t="shared" ref="S1127:AB1129" si="2703">S$774*$D1127/SUM($D$1110:$D$1130)</f>
        <v>0</v>
      </c>
      <c r="T1127" s="12">
        <f t="shared" si="2703"/>
        <v>0</v>
      </c>
      <c r="U1127" s="12">
        <f t="shared" si="2703"/>
        <v>0</v>
      </c>
      <c r="V1127" s="12">
        <f t="shared" si="2703"/>
        <v>0</v>
      </c>
      <c r="W1127" s="12">
        <f t="shared" si="2703"/>
        <v>0</v>
      </c>
      <c r="X1127" s="12">
        <f t="shared" si="2703"/>
        <v>0</v>
      </c>
      <c r="Y1127" s="12">
        <f t="shared" si="2703"/>
        <v>0</v>
      </c>
      <c r="Z1127" s="12">
        <f t="shared" si="2703"/>
        <v>0</v>
      </c>
      <c r="AA1127" s="12">
        <f t="shared" si="2703"/>
        <v>0</v>
      </c>
      <c r="AB1127" s="12">
        <f t="shared" si="2703"/>
        <v>0</v>
      </c>
      <c r="AC1127" s="12">
        <f t="shared" ref="AC1127:AL1129" si="2704">AC$774*$D1127/SUM($D$1110:$D$1130)</f>
        <v>0</v>
      </c>
      <c r="AD1127" s="12">
        <f t="shared" si="2704"/>
        <v>0</v>
      </c>
      <c r="AE1127" s="12">
        <f t="shared" si="2704"/>
        <v>0</v>
      </c>
      <c r="AF1127" s="12">
        <f t="shared" si="2704"/>
        <v>0</v>
      </c>
      <c r="AG1127" s="12">
        <f t="shared" si="2704"/>
        <v>0</v>
      </c>
      <c r="AH1127" s="12">
        <f t="shared" si="2704"/>
        <v>0</v>
      </c>
      <c r="AI1127" s="12">
        <f t="shared" si="2704"/>
        <v>0</v>
      </c>
      <c r="AJ1127" s="12">
        <f t="shared" si="2704"/>
        <v>0</v>
      </c>
      <c r="AK1127" s="12">
        <f t="shared" si="2704"/>
        <v>0</v>
      </c>
      <c r="AL1127" s="12">
        <f t="shared" si="2704"/>
        <v>0</v>
      </c>
      <c r="AM1127" s="12">
        <f t="shared" ref="AM1127:AV1129" si="2705">AM$774*$D1127/SUM($D$1110:$D$1130)</f>
        <v>0</v>
      </c>
      <c r="AN1127" s="12">
        <f t="shared" si="2705"/>
        <v>0</v>
      </c>
      <c r="AO1127" s="12">
        <f t="shared" si="2705"/>
        <v>0</v>
      </c>
      <c r="AP1127" s="12">
        <f t="shared" si="2705"/>
        <v>0</v>
      </c>
      <c r="AQ1127" s="12">
        <f t="shared" si="2705"/>
        <v>0</v>
      </c>
      <c r="AR1127" s="12">
        <f t="shared" si="2705"/>
        <v>0</v>
      </c>
      <c r="AS1127" s="12">
        <f t="shared" si="2705"/>
        <v>0</v>
      </c>
      <c r="AT1127" s="12">
        <f t="shared" si="2705"/>
        <v>0</v>
      </c>
      <c r="AU1127" s="12">
        <f t="shared" si="2705"/>
        <v>0</v>
      </c>
      <c r="AV1127" s="12">
        <f t="shared" si="2705"/>
        <v>0</v>
      </c>
      <c r="AW1127" s="12">
        <f t="shared" ref="AW1127:BF1129" si="2706">AW$774*$D1127/SUM($D$1110:$D$1130)</f>
        <v>0</v>
      </c>
      <c r="AX1127" s="12">
        <f t="shared" si="2706"/>
        <v>0</v>
      </c>
      <c r="AY1127" s="12">
        <f t="shared" si="2706"/>
        <v>0</v>
      </c>
      <c r="AZ1127" s="12">
        <f t="shared" si="2706"/>
        <v>0</v>
      </c>
      <c r="BA1127" s="12">
        <f t="shared" si="2706"/>
        <v>0</v>
      </c>
      <c r="BB1127" s="12">
        <f t="shared" si="2706"/>
        <v>0</v>
      </c>
      <c r="BC1127" s="12">
        <f t="shared" si="2706"/>
        <v>0</v>
      </c>
      <c r="BD1127" s="12">
        <f t="shared" si="2706"/>
        <v>0</v>
      </c>
      <c r="BE1127" s="12">
        <f t="shared" si="2706"/>
        <v>0</v>
      </c>
      <c r="BF1127" s="12">
        <f t="shared" si="2706"/>
        <v>0</v>
      </c>
      <c r="BG1127" s="12">
        <f t="shared" ref="BG1127:BP1129" si="2707">BG$774*$D1127/SUM($D$1110:$D$1130)</f>
        <v>0</v>
      </c>
      <c r="BH1127" s="12">
        <f t="shared" si="2707"/>
        <v>0</v>
      </c>
      <c r="BI1127" s="12">
        <f t="shared" si="2707"/>
        <v>0</v>
      </c>
      <c r="BJ1127" s="12">
        <f t="shared" si="2707"/>
        <v>0</v>
      </c>
      <c r="BK1127" s="12">
        <f t="shared" si="2707"/>
        <v>0</v>
      </c>
      <c r="BL1127" s="12">
        <f t="shared" si="2707"/>
        <v>0</v>
      </c>
      <c r="BM1127" s="12">
        <f t="shared" si="2707"/>
        <v>0</v>
      </c>
      <c r="BN1127" s="12">
        <f t="shared" si="2707"/>
        <v>0</v>
      </c>
      <c r="BO1127" s="12">
        <f t="shared" si="2707"/>
        <v>0</v>
      </c>
      <c r="BP1127" s="12">
        <f t="shared" si="2707"/>
        <v>0</v>
      </c>
      <c r="BQ1127" s="12">
        <f t="shared" ref="BQ1127:BZ1129" si="2708">BQ$774*$D1127/SUM($D$1110:$D$1130)</f>
        <v>0</v>
      </c>
      <c r="BR1127" s="12">
        <f t="shared" si="2708"/>
        <v>0</v>
      </c>
      <c r="BS1127" s="12">
        <f t="shared" si="2708"/>
        <v>0</v>
      </c>
      <c r="BT1127" s="12">
        <f t="shared" si="2708"/>
        <v>0</v>
      </c>
      <c r="BU1127" s="12">
        <f t="shared" si="2708"/>
        <v>0</v>
      </c>
      <c r="BV1127" s="12">
        <f t="shared" si="2708"/>
        <v>0</v>
      </c>
      <c r="BW1127" s="12">
        <f t="shared" si="2708"/>
        <v>0</v>
      </c>
      <c r="BX1127" s="12">
        <f t="shared" si="2708"/>
        <v>0</v>
      </c>
      <c r="BY1127" s="12">
        <f t="shared" si="2708"/>
        <v>0</v>
      </c>
      <c r="BZ1127" s="12">
        <f t="shared" si="2708"/>
        <v>0</v>
      </c>
      <c r="CA1127" s="12">
        <f t="shared" ref="CA1127:CJ1129" si="2709">CA$774*$D1127/SUM($D$1110:$D$1130)</f>
        <v>0</v>
      </c>
      <c r="CB1127" s="12">
        <f t="shared" si="2709"/>
        <v>0</v>
      </c>
      <c r="CC1127" s="12">
        <f t="shared" si="2709"/>
        <v>0</v>
      </c>
      <c r="CD1127" s="12">
        <f t="shared" si="2709"/>
        <v>0</v>
      </c>
      <c r="CE1127" s="12">
        <f t="shared" si="2709"/>
        <v>0</v>
      </c>
      <c r="CF1127" s="12">
        <f t="shared" si="2709"/>
        <v>0</v>
      </c>
      <c r="CG1127" s="12">
        <f t="shared" si="2709"/>
        <v>0</v>
      </c>
      <c r="CH1127" s="12">
        <f t="shared" si="2709"/>
        <v>0</v>
      </c>
      <c r="CI1127" s="12">
        <f t="shared" si="2709"/>
        <v>0</v>
      </c>
      <c r="CJ1127" s="12">
        <f t="shared" si="2709"/>
        <v>0</v>
      </c>
      <c r="CK1127" s="12">
        <f t="shared" ref="CK1127:CT1129" si="2710">CK$774*$D1127/SUM($D$1110:$D$1130)</f>
        <v>0</v>
      </c>
      <c r="CL1127" s="12">
        <f t="shared" si="2710"/>
        <v>0</v>
      </c>
      <c r="CM1127" s="12">
        <f t="shared" si="2710"/>
        <v>0</v>
      </c>
      <c r="CN1127" s="12">
        <f t="shared" si="2710"/>
        <v>0</v>
      </c>
      <c r="CO1127" s="12">
        <f t="shared" si="2710"/>
        <v>0</v>
      </c>
      <c r="CP1127" s="12">
        <f t="shared" si="2710"/>
        <v>0</v>
      </c>
      <c r="CQ1127" s="12">
        <f t="shared" si="2710"/>
        <v>0</v>
      </c>
      <c r="CR1127" s="12">
        <f t="shared" si="2710"/>
        <v>0</v>
      </c>
      <c r="CS1127" s="12">
        <f t="shared" si="2710"/>
        <v>0</v>
      </c>
      <c r="CT1127" s="12">
        <f t="shared" si="2710"/>
        <v>0</v>
      </c>
      <c r="CU1127" s="12">
        <f t="shared" ref="CU1127:DD1129" si="2711">CU$774*$D1127/SUM($D$1110:$D$1130)</f>
        <v>0</v>
      </c>
      <c r="CV1127" s="12">
        <f t="shared" si="2711"/>
        <v>0</v>
      </c>
      <c r="CW1127" s="12">
        <f t="shared" si="2711"/>
        <v>0</v>
      </c>
      <c r="CX1127" s="12">
        <f t="shared" si="2711"/>
        <v>0</v>
      </c>
      <c r="CY1127" s="12">
        <f t="shared" si="2711"/>
        <v>0</v>
      </c>
      <c r="CZ1127" s="12">
        <f t="shared" si="2711"/>
        <v>0</v>
      </c>
      <c r="DA1127" s="12">
        <f t="shared" si="2711"/>
        <v>0</v>
      </c>
      <c r="DB1127" s="12">
        <f t="shared" si="2711"/>
        <v>0</v>
      </c>
      <c r="DC1127" s="12">
        <f t="shared" si="2711"/>
        <v>0</v>
      </c>
      <c r="DD1127" s="12">
        <f t="shared" si="2711"/>
        <v>0</v>
      </c>
      <c r="DE1127" s="12">
        <f t="shared" ref="DE1127:DN1129" si="2712">DE$774*$D1127/SUM($D$1110:$D$1130)</f>
        <v>0</v>
      </c>
      <c r="DF1127" s="12">
        <f t="shared" si="2712"/>
        <v>0</v>
      </c>
      <c r="DG1127" s="12">
        <f t="shared" si="2712"/>
        <v>0</v>
      </c>
      <c r="DH1127" s="12">
        <f t="shared" si="2712"/>
        <v>0</v>
      </c>
      <c r="DI1127" s="12">
        <f t="shared" si="2712"/>
        <v>0</v>
      </c>
      <c r="DJ1127" s="12">
        <f t="shared" si="2712"/>
        <v>0</v>
      </c>
      <c r="DK1127" s="12">
        <f t="shared" si="2712"/>
        <v>0</v>
      </c>
      <c r="DL1127" s="12">
        <f t="shared" si="2712"/>
        <v>0</v>
      </c>
      <c r="DM1127" s="12">
        <f t="shared" si="2712"/>
        <v>0</v>
      </c>
      <c r="DN1127" s="12">
        <f t="shared" si="2712"/>
        <v>0</v>
      </c>
      <c r="DO1127" s="12">
        <f t="shared" ref="DO1127:DY1129" si="2713">DO$774*$D1127/SUM($D$1110:$D$1130)</f>
        <v>0</v>
      </c>
      <c r="DP1127" s="12">
        <f t="shared" si="2713"/>
        <v>0</v>
      </c>
      <c r="DQ1127" s="12">
        <f t="shared" si="2713"/>
        <v>0</v>
      </c>
      <c r="DR1127" s="12">
        <f t="shared" si="2713"/>
        <v>0</v>
      </c>
      <c r="DS1127" s="12">
        <f t="shared" si="2713"/>
        <v>0</v>
      </c>
      <c r="DT1127" s="12">
        <f t="shared" si="2713"/>
        <v>0</v>
      </c>
      <c r="DU1127" s="12">
        <f t="shared" si="2713"/>
        <v>0</v>
      </c>
      <c r="DV1127" s="12">
        <f t="shared" si="2713"/>
        <v>0</v>
      </c>
      <c r="DW1127" s="12">
        <f t="shared" si="2713"/>
        <v>0</v>
      </c>
      <c r="DX1127" s="12">
        <f t="shared" si="2713"/>
        <v>0</v>
      </c>
      <c r="DY1127" s="12">
        <f t="shared" si="2713"/>
        <v>0</v>
      </c>
      <c r="EB1127" s="116">
        <f t="shared" si="2657"/>
        <v>1126</v>
      </c>
      <c r="EC1127" s="2" t="str">
        <f t="shared" ref="EC1127:EC1129" si="2714">B1127</f>
        <v>Phase 5</v>
      </c>
      <c r="ED1127" s="2" t="str">
        <f t="shared" ref="ED1127:ED1129" si="2715">C1127</f>
        <v>50' Wide</v>
      </c>
      <c r="EE1127" s="33" t="str">
        <f>EE1131</f>
        <v>Cash</v>
      </c>
      <c r="EF1127" s="2" t="str">
        <f>EF1131</f>
        <v>Signage / Landscaping</v>
      </c>
    </row>
    <row r="1128" spans="1:136" x14ac:dyDescent="0.3">
      <c r="B1128" s="2" t="str">
        <f>Product!$Q$2</f>
        <v>Phase 5</v>
      </c>
      <c r="C1128" s="2" t="str">
        <f>Product!$Q$3</f>
        <v>60' Wide</v>
      </c>
      <c r="D1128" s="129">
        <f>SUMIFS(INDEX(Product!$B$2:$U$97, MATCH(D1109, Product!$B$2:$B$97, 0), ), Product!$B$2:$U$2, $B1128, Product!$B$3:$U$3, $C1128)</f>
        <v>11775000</v>
      </c>
      <c r="F1128" s="128"/>
      <c r="G1128" s="11">
        <f>SUM(H1128:DZ1128)</f>
        <v>-38112.963262663863</v>
      </c>
      <c r="I1128" s="12">
        <f t="shared" si="2702"/>
        <v>0</v>
      </c>
      <c r="J1128" s="12">
        <f t="shared" si="2702"/>
        <v>0</v>
      </c>
      <c r="K1128" s="12">
        <f t="shared" si="2702"/>
        <v>-38112.963262663863</v>
      </c>
      <c r="L1128" s="12">
        <f t="shared" si="2702"/>
        <v>0</v>
      </c>
      <c r="M1128" s="12">
        <f t="shared" si="2702"/>
        <v>0</v>
      </c>
      <c r="N1128" s="12">
        <f t="shared" si="2702"/>
        <v>0</v>
      </c>
      <c r="O1128" s="12">
        <f t="shared" si="2702"/>
        <v>0</v>
      </c>
      <c r="P1128" s="12">
        <f t="shared" si="2702"/>
        <v>0</v>
      </c>
      <c r="Q1128" s="12">
        <f t="shared" si="2702"/>
        <v>0</v>
      </c>
      <c r="R1128" s="12">
        <f t="shared" si="2702"/>
        <v>0</v>
      </c>
      <c r="S1128" s="12">
        <f t="shared" si="2703"/>
        <v>0</v>
      </c>
      <c r="T1128" s="12">
        <f t="shared" si="2703"/>
        <v>0</v>
      </c>
      <c r="U1128" s="12">
        <f t="shared" si="2703"/>
        <v>0</v>
      </c>
      <c r="V1128" s="12">
        <f t="shared" si="2703"/>
        <v>0</v>
      </c>
      <c r="W1128" s="12">
        <f t="shared" si="2703"/>
        <v>0</v>
      </c>
      <c r="X1128" s="12">
        <f t="shared" si="2703"/>
        <v>0</v>
      </c>
      <c r="Y1128" s="12">
        <f t="shared" si="2703"/>
        <v>0</v>
      </c>
      <c r="Z1128" s="12">
        <f t="shared" si="2703"/>
        <v>0</v>
      </c>
      <c r="AA1128" s="12">
        <f t="shared" si="2703"/>
        <v>0</v>
      </c>
      <c r="AB1128" s="12">
        <f t="shared" si="2703"/>
        <v>0</v>
      </c>
      <c r="AC1128" s="12">
        <f t="shared" si="2704"/>
        <v>0</v>
      </c>
      <c r="AD1128" s="12">
        <f t="shared" si="2704"/>
        <v>0</v>
      </c>
      <c r="AE1128" s="12">
        <f t="shared" si="2704"/>
        <v>0</v>
      </c>
      <c r="AF1128" s="12">
        <f t="shared" si="2704"/>
        <v>0</v>
      </c>
      <c r="AG1128" s="12">
        <f t="shared" si="2704"/>
        <v>0</v>
      </c>
      <c r="AH1128" s="12">
        <f t="shared" si="2704"/>
        <v>0</v>
      </c>
      <c r="AI1128" s="12">
        <f t="shared" si="2704"/>
        <v>0</v>
      </c>
      <c r="AJ1128" s="12">
        <f t="shared" si="2704"/>
        <v>0</v>
      </c>
      <c r="AK1128" s="12">
        <f t="shared" si="2704"/>
        <v>0</v>
      </c>
      <c r="AL1128" s="12">
        <f t="shared" si="2704"/>
        <v>0</v>
      </c>
      <c r="AM1128" s="12">
        <f t="shared" si="2705"/>
        <v>0</v>
      </c>
      <c r="AN1128" s="12">
        <f t="shared" si="2705"/>
        <v>0</v>
      </c>
      <c r="AO1128" s="12">
        <f t="shared" si="2705"/>
        <v>0</v>
      </c>
      <c r="AP1128" s="12">
        <f t="shared" si="2705"/>
        <v>0</v>
      </c>
      <c r="AQ1128" s="12">
        <f t="shared" si="2705"/>
        <v>0</v>
      </c>
      <c r="AR1128" s="12">
        <f t="shared" si="2705"/>
        <v>0</v>
      </c>
      <c r="AS1128" s="12">
        <f t="shared" si="2705"/>
        <v>0</v>
      </c>
      <c r="AT1128" s="12">
        <f t="shared" si="2705"/>
        <v>0</v>
      </c>
      <c r="AU1128" s="12">
        <f t="shared" si="2705"/>
        <v>0</v>
      </c>
      <c r="AV1128" s="12">
        <f t="shared" si="2705"/>
        <v>0</v>
      </c>
      <c r="AW1128" s="12">
        <f t="shared" si="2706"/>
        <v>0</v>
      </c>
      <c r="AX1128" s="12">
        <f t="shared" si="2706"/>
        <v>0</v>
      </c>
      <c r="AY1128" s="12">
        <f t="shared" si="2706"/>
        <v>0</v>
      </c>
      <c r="AZ1128" s="12">
        <f t="shared" si="2706"/>
        <v>0</v>
      </c>
      <c r="BA1128" s="12">
        <f t="shared" si="2706"/>
        <v>0</v>
      </c>
      <c r="BB1128" s="12">
        <f t="shared" si="2706"/>
        <v>0</v>
      </c>
      <c r="BC1128" s="12">
        <f t="shared" si="2706"/>
        <v>0</v>
      </c>
      <c r="BD1128" s="12">
        <f t="shared" si="2706"/>
        <v>0</v>
      </c>
      <c r="BE1128" s="12">
        <f t="shared" si="2706"/>
        <v>0</v>
      </c>
      <c r="BF1128" s="12">
        <f t="shared" si="2706"/>
        <v>0</v>
      </c>
      <c r="BG1128" s="12">
        <f t="shared" si="2707"/>
        <v>0</v>
      </c>
      <c r="BH1128" s="12">
        <f t="shared" si="2707"/>
        <v>0</v>
      </c>
      <c r="BI1128" s="12">
        <f t="shared" si="2707"/>
        <v>0</v>
      </c>
      <c r="BJ1128" s="12">
        <f t="shared" si="2707"/>
        <v>0</v>
      </c>
      <c r="BK1128" s="12">
        <f t="shared" si="2707"/>
        <v>0</v>
      </c>
      <c r="BL1128" s="12">
        <f t="shared" si="2707"/>
        <v>0</v>
      </c>
      <c r="BM1128" s="12">
        <f t="shared" si="2707"/>
        <v>0</v>
      </c>
      <c r="BN1128" s="12">
        <f t="shared" si="2707"/>
        <v>0</v>
      </c>
      <c r="BO1128" s="12">
        <f t="shared" si="2707"/>
        <v>0</v>
      </c>
      <c r="BP1128" s="12">
        <f t="shared" si="2707"/>
        <v>0</v>
      </c>
      <c r="BQ1128" s="12">
        <f t="shared" si="2708"/>
        <v>0</v>
      </c>
      <c r="BR1128" s="12">
        <f t="shared" si="2708"/>
        <v>0</v>
      </c>
      <c r="BS1128" s="12">
        <f t="shared" si="2708"/>
        <v>0</v>
      </c>
      <c r="BT1128" s="12">
        <f t="shared" si="2708"/>
        <v>0</v>
      </c>
      <c r="BU1128" s="12">
        <f t="shared" si="2708"/>
        <v>0</v>
      </c>
      <c r="BV1128" s="12">
        <f t="shared" si="2708"/>
        <v>0</v>
      </c>
      <c r="BW1128" s="12">
        <f t="shared" si="2708"/>
        <v>0</v>
      </c>
      <c r="BX1128" s="12">
        <f t="shared" si="2708"/>
        <v>0</v>
      </c>
      <c r="BY1128" s="12">
        <f t="shared" si="2708"/>
        <v>0</v>
      </c>
      <c r="BZ1128" s="12">
        <f t="shared" si="2708"/>
        <v>0</v>
      </c>
      <c r="CA1128" s="12">
        <f t="shared" si="2709"/>
        <v>0</v>
      </c>
      <c r="CB1128" s="12">
        <f t="shared" si="2709"/>
        <v>0</v>
      </c>
      <c r="CC1128" s="12">
        <f t="shared" si="2709"/>
        <v>0</v>
      </c>
      <c r="CD1128" s="12">
        <f t="shared" si="2709"/>
        <v>0</v>
      </c>
      <c r="CE1128" s="12">
        <f t="shared" si="2709"/>
        <v>0</v>
      </c>
      <c r="CF1128" s="12">
        <f t="shared" si="2709"/>
        <v>0</v>
      </c>
      <c r="CG1128" s="12">
        <f t="shared" si="2709"/>
        <v>0</v>
      </c>
      <c r="CH1128" s="12">
        <f t="shared" si="2709"/>
        <v>0</v>
      </c>
      <c r="CI1128" s="12">
        <f t="shared" si="2709"/>
        <v>0</v>
      </c>
      <c r="CJ1128" s="12">
        <f t="shared" si="2709"/>
        <v>0</v>
      </c>
      <c r="CK1128" s="12">
        <f t="shared" si="2710"/>
        <v>0</v>
      </c>
      <c r="CL1128" s="12">
        <f t="shared" si="2710"/>
        <v>0</v>
      </c>
      <c r="CM1128" s="12">
        <f t="shared" si="2710"/>
        <v>0</v>
      </c>
      <c r="CN1128" s="12">
        <f t="shared" si="2710"/>
        <v>0</v>
      </c>
      <c r="CO1128" s="12">
        <f t="shared" si="2710"/>
        <v>0</v>
      </c>
      <c r="CP1128" s="12">
        <f t="shared" si="2710"/>
        <v>0</v>
      </c>
      <c r="CQ1128" s="12">
        <f t="shared" si="2710"/>
        <v>0</v>
      </c>
      <c r="CR1128" s="12">
        <f t="shared" si="2710"/>
        <v>0</v>
      </c>
      <c r="CS1128" s="12">
        <f t="shared" si="2710"/>
        <v>0</v>
      </c>
      <c r="CT1128" s="12">
        <f t="shared" si="2710"/>
        <v>0</v>
      </c>
      <c r="CU1128" s="12">
        <f t="shared" si="2711"/>
        <v>0</v>
      </c>
      <c r="CV1128" s="12">
        <f t="shared" si="2711"/>
        <v>0</v>
      </c>
      <c r="CW1128" s="12">
        <f t="shared" si="2711"/>
        <v>0</v>
      </c>
      <c r="CX1128" s="12">
        <f t="shared" si="2711"/>
        <v>0</v>
      </c>
      <c r="CY1128" s="12">
        <f t="shared" si="2711"/>
        <v>0</v>
      </c>
      <c r="CZ1128" s="12">
        <f t="shared" si="2711"/>
        <v>0</v>
      </c>
      <c r="DA1128" s="12">
        <f t="shared" si="2711"/>
        <v>0</v>
      </c>
      <c r="DB1128" s="12">
        <f t="shared" si="2711"/>
        <v>0</v>
      </c>
      <c r="DC1128" s="12">
        <f t="shared" si="2711"/>
        <v>0</v>
      </c>
      <c r="DD1128" s="12">
        <f t="shared" si="2711"/>
        <v>0</v>
      </c>
      <c r="DE1128" s="12">
        <f t="shared" si="2712"/>
        <v>0</v>
      </c>
      <c r="DF1128" s="12">
        <f t="shared" si="2712"/>
        <v>0</v>
      </c>
      <c r="DG1128" s="12">
        <f t="shared" si="2712"/>
        <v>0</v>
      </c>
      <c r="DH1128" s="12">
        <f t="shared" si="2712"/>
        <v>0</v>
      </c>
      <c r="DI1128" s="12">
        <f t="shared" si="2712"/>
        <v>0</v>
      </c>
      <c r="DJ1128" s="12">
        <f t="shared" si="2712"/>
        <v>0</v>
      </c>
      <c r="DK1128" s="12">
        <f t="shared" si="2712"/>
        <v>0</v>
      </c>
      <c r="DL1128" s="12">
        <f t="shared" si="2712"/>
        <v>0</v>
      </c>
      <c r="DM1128" s="12">
        <f t="shared" si="2712"/>
        <v>0</v>
      </c>
      <c r="DN1128" s="12">
        <f t="shared" si="2712"/>
        <v>0</v>
      </c>
      <c r="DO1128" s="12">
        <f t="shared" si="2713"/>
        <v>0</v>
      </c>
      <c r="DP1128" s="12">
        <f t="shared" si="2713"/>
        <v>0</v>
      </c>
      <c r="DQ1128" s="12">
        <f t="shared" si="2713"/>
        <v>0</v>
      </c>
      <c r="DR1128" s="12">
        <f t="shared" si="2713"/>
        <v>0</v>
      </c>
      <c r="DS1128" s="12">
        <f t="shared" si="2713"/>
        <v>0</v>
      </c>
      <c r="DT1128" s="12">
        <f t="shared" si="2713"/>
        <v>0</v>
      </c>
      <c r="DU1128" s="12">
        <f t="shared" si="2713"/>
        <v>0</v>
      </c>
      <c r="DV1128" s="12">
        <f t="shared" si="2713"/>
        <v>0</v>
      </c>
      <c r="DW1128" s="12">
        <f t="shared" si="2713"/>
        <v>0</v>
      </c>
      <c r="DX1128" s="12">
        <f t="shared" si="2713"/>
        <v>0</v>
      </c>
      <c r="DY1128" s="12">
        <f t="shared" si="2713"/>
        <v>0</v>
      </c>
      <c r="EB1128" s="116">
        <f t="shared" si="2657"/>
        <v>1127</v>
      </c>
      <c r="EC1128" s="2" t="str">
        <f t="shared" si="2714"/>
        <v>Phase 5</v>
      </c>
      <c r="ED1128" s="2" t="str">
        <f t="shared" si="2715"/>
        <v>60' Wide</v>
      </c>
      <c r="EE1128" s="33" t="str">
        <f>EE1131</f>
        <v>Cash</v>
      </c>
      <c r="EF1128" s="2" t="str">
        <f>EF1131</f>
        <v>Signage / Landscaping</v>
      </c>
    </row>
    <row r="1129" spans="1:136" x14ac:dyDescent="0.3">
      <c r="B1129" s="2" t="str">
        <f>Product!$R$2</f>
        <v>Phase 5</v>
      </c>
      <c r="C1129" s="2" t="str">
        <f>Product!$R$3</f>
        <v>75' Wide</v>
      </c>
      <c r="D1129" s="129">
        <f>SUMIFS(INDEX(Product!$B$2:$U$97, MATCH(D1109, Product!$B$2:$B$97, 0), ), Product!$B$2:$U$2, $B1129, Product!$B$3:$U$3, $C1129)</f>
        <v>9190000</v>
      </c>
      <c r="F1129" s="128"/>
      <c r="G1129" s="11">
        <f>SUM(H1129:DZ1129)</f>
        <v>-29745.913578248907</v>
      </c>
      <c r="I1129" s="12">
        <f t="shared" si="2702"/>
        <v>0</v>
      </c>
      <c r="J1129" s="12">
        <f t="shared" si="2702"/>
        <v>0</v>
      </c>
      <c r="K1129" s="12">
        <f t="shared" si="2702"/>
        <v>-29745.913578248907</v>
      </c>
      <c r="L1129" s="12">
        <f t="shared" si="2702"/>
        <v>0</v>
      </c>
      <c r="M1129" s="12">
        <f t="shared" si="2702"/>
        <v>0</v>
      </c>
      <c r="N1129" s="12">
        <f t="shared" si="2702"/>
        <v>0</v>
      </c>
      <c r="O1129" s="12">
        <f t="shared" si="2702"/>
        <v>0</v>
      </c>
      <c r="P1129" s="12">
        <f t="shared" si="2702"/>
        <v>0</v>
      </c>
      <c r="Q1129" s="12">
        <f t="shared" si="2702"/>
        <v>0</v>
      </c>
      <c r="R1129" s="12">
        <f t="shared" si="2702"/>
        <v>0</v>
      </c>
      <c r="S1129" s="12">
        <f t="shared" si="2703"/>
        <v>0</v>
      </c>
      <c r="T1129" s="12">
        <f t="shared" si="2703"/>
        <v>0</v>
      </c>
      <c r="U1129" s="12">
        <f t="shared" si="2703"/>
        <v>0</v>
      </c>
      <c r="V1129" s="12">
        <f t="shared" si="2703"/>
        <v>0</v>
      </c>
      <c r="W1129" s="12">
        <f t="shared" si="2703"/>
        <v>0</v>
      </c>
      <c r="X1129" s="12">
        <f t="shared" si="2703"/>
        <v>0</v>
      </c>
      <c r="Y1129" s="12">
        <f t="shared" si="2703"/>
        <v>0</v>
      </c>
      <c r="Z1129" s="12">
        <f t="shared" si="2703"/>
        <v>0</v>
      </c>
      <c r="AA1129" s="12">
        <f t="shared" si="2703"/>
        <v>0</v>
      </c>
      <c r="AB1129" s="12">
        <f t="shared" si="2703"/>
        <v>0</v>
      </c>
      <c r="AC1129" s="12">
        <f t="shared" si="2704"/>
        <v>0</v>
      </c>
      <c r="AD1129" s="12">
        <f t="shared" si="2704"/>
        <v>0</v>
      </c>
      <c r="AE1129" s="12">
        <f t="shared" si="2704"/>
        <v>0</v>
      </c>
      <c r="AF1129" s="12">
        <f t="shared" si="2704"/>
        <v>0</v>
      </c>
      <c r="AG1129" s="12">
        <f t="shared" si="2704"/>
        <v>0</v>
      </c>
      <c r="AH1129" s="12">
        <f t="shared" si="2704"/>
        <v>0</v>
      </c>
      <c r="AI1129" s="12">
        <f t="shared" si="2704"/>
        <v>0</v>
      </c>
      <c r="AJ1129" s="12">
        <f t="shared" si="2704"/>
        <v>0</v>
      </c>
      <c r="AK1129" s="12">
        <f t="shared" si="2704"/>
        <v>0</v>
      </c>
      <c r="AL1129" s="12">
        <f t="shared" si="2704"/>
        <v>0</v>
      </c>
      <c r="AM1129" s="12">
        <f t="shared" si="2705"/>
        <v>0</v>
      </c>
      <c r="AN1129" s="12">
        <f t="shared" si="2705"/>
        <v>0</v>
      </c>
      <c r="AO1129" s="12">
        <f t="shared" si="2705"/>
        <v>0</v>
      </c>
      <c r="AP1129" s="12">
        <f t="shared" si="2705"/>
        <v>0</v>
      </c>
      <c r="AQ1129" s="12">
        <f t="shared" si="2705"/>
        <v>0</v>
      </c>
      <c r="AR1129" s="12">
        <f t="shared" si="2705"/>
        <v>0</v>
      </c>
      <c r="AS1129" s="12">
        <f t="shared" si="2705"/>
        <v>0</v>
      </c>
      <c r="AT1129" s="12">
        <f t="shared" si="2705"/>
        <v>0</v>
      </c>
      <c r="AU1129" s="12">
        <f t="shared" si="2705"/>
        <v>0</v>
      </c>
      <c r="AV1129" s="12">
        <f t="shared" si="2705"/>
        <v>0</v>
      </c>
      <c r="AW1129" s="12">
        <f t="shared" si="2706"/>
        <v>0</v>
      </c>
      <c r="AX1129" s="12">
        <f t="shared" si="2706"/>
        <v>0</v>
      </c>
      <c r="AY1129" s="12">
        <f t="shared" si="2706"/>
        <v>0</v>
      </c>
      <c r="AZ1129" s="12">
        <f t="shared" si="2706"/>
        <v>0</v>
      </c>
      <c r="BA1129" s="12">
        <f t="shared" si="2706"/>
        <v>0</v>
      </c>
      <c r="BB1129" s="12">
        <f t="shared" si="2706"/>
        <v>0</v>
      </c>
      <c r="BC1129" s="12">
        <f t="shared" si="2706"/>
        <v>0</v>
      </c>
      <c r="BD1129" s="12">
        <f t="shared" si="2706"/>
        <v>0</v>
      </c>
      <c r="BE1129" s="12">
        <f t="shared" si="2706"/>
        <v>0</v>
      </c>
      <c r="BF1129" s="12">
        <f t="shared" si="2706"/>
        <v>0</v>
      </c>
      <c r="BG1129" s="12">
        <f t="shared" si="2707"/>
        <v>0</v>
      </c>
      <c r="BH1129" s="12">
        <f t="shared" si="2707"/>
        <v>0</v>
      </c>
      <c r="BI1129" s="12">
        <f t="shared" si="2707"/>
        <v>0</v>
      </c>
      <c r="BJ1129" s="12">
        <f t="shared" si="2707"/>
        <v>0</v>
      </c>
      <c r="BK1129" s="12">
        <f t="shared" si="2707"/>
        <v>0</v>
      </c>
      <c r="BL1129" s="12">
        <f t="shared" si="2707"/>
        <v>0</v>
      </c>
      <c r="BM1129" s="12">
        <f t="shared" si="2707"/>
        <v>0</v>
      </c>
      <c r="BN1129" s="12">
        <f t="shared" si="2707"/>
        <v>0</v>
      </c>
      <c r="BO1129" s="12">
        <f t="shared" si="2707"/>
        <v>0</v>
      </c>
      <c r="BP1129" s="12">
        <f t="shared" si="2707"/>
        <v>0</v>
      </c>
      <c r="BQ1129" s="12">
        <f t="shared" si="2708"/>
        <v>0</v>
      </c>
      <c r="BR1129" s="12">
        <f t="shared" si="2708"/>
        <v>0</v>
      </c>
      <c r="BS1129" s="12">
        <f t="shared" si="2708"/>
        <v>0</v>
      </c>
      <c r="BT1129" s="12">
        <f t="shared" si="2708"/>
        <v>0</v>
      </c>
      <c r="BU1129" s="12">
        <f t="shared" si="2708"/>
        <v>0</v>
      </c>
      <c r="BV1129" s="12">
        <f t="shared" si="2708"/>
        <v>0</v>
      </c>
      <c r="BW1129" s="12">
        <f t="shared" si="2708"/>
        <v>0</v>
      </c>
      <c r="BX1129" s="12">
        <f t="shared" si="2708"/>
        <v>0</v>
      </c>
      <c r="BY1129" s="12">
        <f t="shared" si="2708"/>
        <v>0</v>
      </c>
      <c r="BZ1129" s="12">
        <f t="shared" si="2708"/>
        <v>0</v>
      </c>
      <c r="CA1129" s="12">
        <f t="shared" si="2709"/>
        <v>0</v>
      </c>
      <c r="CB1129" s="12">
        <f t="shared" si="2709"/>
        <v>0</v>
      </c>
      <c r="CC1129" s="12">
        <f t="shared" si="2709"/>
        <v>0</v>
      </c>
      <c r="CD1129" s="12">
        <f t="shared" si="2709"/>
        <v>0</v>
      </c>
      <c r="CE1129" s="12">
        <f t="shared" si="2709"/>
        <v>0</v>
      </c>
      <c r="CF1129" s="12">
        <f t="shared" si="2709"/>
        <v>0</v>
      </c>
      <c r="CG1129" s="12">
        <f t="shared" si="2709"/>
        <v>0</v>
      </c>
      <c r="CH1129" s="12">
        <f t="shared" si="2709"/>
        <v>0</v>
      </c>
      <c r="CI1129" s="12">
        <f t="shared" si="2709"/>
        <v>0</v>
      </c>
      <c r="CJ1129" s="12">
        <f t="shared" si="2709"/>
        <v>0</v>
      </c>
      <c r="CK1129" s="12">
        <f t="shared" si="2710"/>
        <v>0</v>
      </c>
      <c r="CL1129" s="12">
        <f t="shared" si="2710"/>
        <v>0</v>
      </c>
      <c r="CM1129" s="12">
        <f t="shared" si="2710"/>
        <v>0</v>
      </c>
      <c r="CN1129" s="12">
        <f t="shared" si="2710"/>
        <v>0</v>
      </c>
      <c r="CO1129" s="12">
        <f t="shared" si="2710"/>
        <v>0</v>
      </c>
      <c r="CP1129" s="12">
        <f t="shared" si="2710"/>
        <v>0</v>
      </c>
      <c r="CQ1129" s="12">
        <f t="shared" si="2710"/>
        <v>0</v>
      </c>
      <c r="CR1129" s="12">
        <f t="shared" si="2710"/>
        <v>0</v>
      </c>
      <c r="CS1129" s="12">
        <f t="shared" si="2710"/>
        <v>0</v>
      </c>
      <c r="CT1129" s="12">
        <f t="shared" si="2710"/>
        <v>0</v>
      </c>
      <c r="CU1129" s="12">
        <f t="shared" si="2711"/>
        <v>0</v>
      </c>
      <c r="CV1129" s="12">
        <f t="shared" si="2711"/>
        <v>0</v>
      </c>
      <c r="CW1129" s="12">
        <f t="shared" si="2711"/>
        <v>0</v>
      </c>
      <c r="CX1129" s="12">
        <f t="shared" si="2711"/>
        <v>0</v>
      </c>
      <c r="CY1129" s="12">
        <f t="shared" si="2711"/>
        <v>0</v>
      </c>
      <c r="CZ1129" s="12">
        <f t="shared" si="2711"/>
        <v>0</v>
      </c>
      <c r="DA1129" s="12">
        <f t="shared" si="2711"/>
        <v>0</v>
      </c>
      <c r="DB1129" s="12">
        <f t="shared" si="2711"/>
        <v>0</v>
      </c>
      <c r="DC1129" s="12">
        <f t="shared" si="2711"/>
        <v>0</v>
      </c>
      <c r="DD1129" s="12">
        <f t="shared" si="2711"/>
        <v>0</v>
      </c>
      <c r="DE1129" s="12">
        <f t="shared" si="2712"/>
        <v>0</v>
      </c>
      <c r="DF1129" s="12">
        <f t="shared" si="2712"/>
        <v>0</v>
      </c>
      <c r="DG1129" s="12">
        <f t="shared" si="2712"/>
        <v>0</v>
      </c>
      <c r="DH1129" s="12">
        <f t="shared" si="2712"/>
        <v>0</v>
      </c>
      <c r="DI1129" s="12">
        <f t="shared" si="2712"/>
        <v>0</v>
      </c>
      <c r="DJ1129" s="12">
        <f t="shared" si="2712"/>
        <v>0</v>
      </c>
      <c r="DK1129" s="12">
        <f t="shared" si="2712"/>
        <v>0</v>
      </c>
      <c r="DL1129" s="12">
        <f t="shared" si="2712"/>
        <v>0</v>
      </c>
      <c r="DM1129" s="12">
        <f t="shared" si="2712"/>
        <v>0</v>
      </c>
      <c r="DN1129" s="12">
        <f t="shared" si="2712"/>
        <v>0</v>
      </c>
      <c r="DO1129" s="12">
        <f t="shared" si="2713"/>
        <v>0</v>
      </c>
      <c r="DP1129" s="12">
        <f t="shared" si="2713"/>
        <v>0</v>
      </c>
      <c r="DQ1129" s="12">
        <f t="shared" si="2713"/>
        <v>0</v>
      </c>
      <c r="DR1129" s="12">
        <f t="shared" si="2713"/>
        <v>0</v>
      </c>
      <c r="DS1129" s="12">
        <f t="shared" si="2713"/>
        <v>0</v>
      </c>
      <c r="DT1129" s="12">
        <f t="shared" si="2713"/>
        <v>0</v>
      </c>
      <c r="DU1129" s="12">
        <f t="shared" si="2713"/>
        <v>0</v>
      </c>
      <c r="DV1129" s="12">
        <f t="shared" si="2713"/>
        <v>0</v>
      </c>
      <c r="DW1129" s="12">
        <f t="shared" si="2713"/>
        <v>0</v>
      </c>
      <c r="DX1129" s="12">
        <f t="shared" si="2713"/>
        <v>0</v>
      </c>
      <c r="DY1129" s="12">
        <f t="shared" si="2713"/>
        <v>0</v>
      </c>
      <c r="EB1129" s="116">
        <f t="shared" si="2657"/>
        <v>1128</v>
      </c>
      <c r="EC1129" s="2" t="str">
        <f t="shared" si="2714"/>
        <v>Phase 5</v>
      </c>
      <c r="ED1129" s="2" t="str">
        <f t="shared" si="2715"/>
        <v>75' Wide</v>
      </c>
      <c r="EE1129" s="33" t="str">
        <f>EE1131</f>
        <v>Cash</v>
      </c>
      <c r="EF1129" s="2" t="str">
        <f>EF1131</f>
        <v>Signage / Landscaping</v>
      </c>
    </row>
    <row r="1130" spans="1:136" x14ac:dyDescent="0.3">
      <c r="I1130" s="12"/>
    </row>
    <row r="1131" spans="1:136" x14ac:dyDescent="0.3">
      <c r="B1131" s="18" t="s">
        <v>56</v>
      </c>
      <c r="C1131" s="18"/>
      <c r="D1131" s="18"/>
      <c r="E1131" s="18"/>
      <c r="F1131" s="18"/>
      <c r="G1131" s="23">
        <f>SUM(G1109:G1130)</f>
        <v>-500000</v>
      </c>
      <c r="H1131" s="18"/>
      <c r="I1131" s="19">
        <f t="shared" ref="I1131:BT1131" si="2716">SUM(I1109:I1130)</f>
        <v>0</v>
      </c>
      <c r="J1131" s="19">
        <f t="shared" si="2716"/>
        <v>0</v>
      </c>
      <c r="K1131" s="19">
        <f t="shared" si="2716"/>
        <v>-500000</v>
      </c>
      <c r="L1131" s="19">
        <f t="shared" si="2716"/>
        <v>0</v>
      </c>
      <c r="M1131" s="19">
        <f t="shared" si="2716"/>
        <v>0</v>
      </c>
      <c r="N1131" s="19">
        <f t="shared" si="2716"/>
        <v>0</v>
      </c>
      <c r="O1131" s="19">
        <f t="shared" si="2716"/>
        <v>0</v>
      </c>
      <c r="P1131" s="19">
        <f t="shared" si="2716"/>
        <v>0</v>
      </c>
      <c r="Q1131" s="19">
        <f t="shared" si="2716"/>
        <v>0</v>
      </c>
      <c r="R1131" s="19">
        <f t="shared" si="2716"/>
        <v>0</v>
      </c>
      <c r="S1131" s="19">
        <f t="shared" si="2716"/>
        <v>0</v>
      </c>
      <c r="T1131" s="19">
        <f t="shared" si="2716"/>
        <v>0</v>
      </c>
      <c r="U1131" s="19">
        <f t="shared" si="2716"/>
        <v>0</v>
      </c>
      <c r="V1131" s="19">
        <f t="shared" si="2716"/>
        <v>0</v>
      </c>
      <c r="W1131" s="19">
        <f t="shared" si="2716"/>
        <v>0</v>
      </c>
      <c r="X1131" s="19">
        <f t="shared" si="2716"/>
        <v>0</v>
      </c>
      <c r="Y1131" s="19">
        <f t="shared" si="2716"/>
        <v>0</v>
      </c>
      <c r="Z1131" s="19">
        <f t="shared" si="2716"/>
        <v>0</v>
      </c>
      <c r="AA1131" s="19">
        <f t="shared" si="2716"/>
        <v>0</v>
      </c>
      <c r="AB1131" s="19">
        <f t="shared" si="2716"/>
        <v>0</v>
      </c>
      <c r="AC1131" s="19">
        <f t="shared" si="2716"/>
        <v>0</v>
      </c>
      <c r="AD1131" s="19">
        <f t="shared" si="2716"/>
        <v>0</v>
      </c>
      <c r="AE1131" s="19">
        <f t="shared" si="2716"/>
        <v>0</v>
      </c>
      <c r="AF1131" s="19">
        <f t="shared" si="2716"/>
        <v>0</v>
      </c>
      <c r="AG1131" s="19">
        <f t="shared" si="2716"/>
        <v>0</v>
      </c>
      <c r="AH1131" s="19">
        <f t="shared" si="2716"/>
        <v>0</v>
      </c>
      <c r="AI1131" s="19">
        <f t="shared" si="2716"/>
        <v>0</v>
      </c>
      <c r="AJ1131" s="19">
        <f t="shared" si="2716"/>
        <v>0</v>
      </c>
      <c r="AK1131" s="19">
        <f t="shared" si="2716"/>
        <v>0</v>
      </c>
      <c r="AL1131" s="19">
        <f t="shared" si="2716"/>
        <v>0</v>
      </c>
      <c r="AM1131" s="19">
        <f t="shared" si="2716"/>
        <v>0</v>
      </c>
      <c r="AN1131" s="19">
        <f t="shared" si="2716"/>
        <v>0</v>
      </c>
      <c r="AO1131" s="19">
        <f t="shared" si="2716"/>
        <v>0</v>
      </c>
      <c r="AP1131" s="19">
        <f t="shared" si="2716"/>
        <v>0</v>
      </c>
      <c r="AQ1131" s="19">
        <f t="shared" si="2716"/>
        <v>0</v>
      </c>
      <c r="AR1131" s="19">
        <f t="shared" si="2716"/>
        <v>0</v>
      </c>
      <c r="AS1131" s="19">
        <f t="shared" si="2716"/>
        <v>0</v>
      </c>
      <c r="AT1131" s="19">
        <f t="shared" si="2716"/>
        <v>0</v>
      </c>
      <c r="AU1131" s="19">
        <f t="shared" si="2716"/>
        <v>0</v>
      </c>
      <c r="AV1131" s="19">
        <f t="shared" si="2716"/>
        <v>0</v>
      </c>
      <c r="AW1131" s="19">
        <f t="shared" si="2716"/>
        <v>0</v>
      </c>
      <c r="AX1131" s="19">
        <f t="shared" si="2716"/>
        <v>0</v>
      </c>
      <c r="AY1131" s="19">
        <f t="shared" si="2716"/>
        <v>0</v>
      </c>
      <c r="AZ1131" s="19">
        <f t="shared" si="2716"/>
        <v>0</v>
      </c>
      <c r="BA1131" s="19">
        <f t="shared" si="2716"/>
        <v>0</v>
      </c>
      <c r="BB1131" s="19">
        <f t="shared" si="2716"/>
        <v>0</v>
      </c>
      <c r="BC1131" s="19">
        <f t="shared" si="2716"/>
        <v>0</v>
      </c>
      <c r="BD1131" s="19">
        <f t="shared" si="2716"/>
        <v>0</v>
      </c>
      <c r="BE1131" s="19">
        <f t="shared" si="2716"/>
        <v>0</v>
      </c>
      <c r="BF1131" s="19">
        <f t="shared" si="2716"/>
        <v>0</v>
      </c>
      <c r="BG1131" s="19">
        <f t="shared" si="2716"/>
        <v>0</v>
      </c>
      <c r="BH1131" s="19">
        <f t="shared" si="2716"/>
        <v>0</v>
      </c>
      <c r="BI1131" s="19">
        <f t="shared" si="2716"/>
        <v>0</v>
      </c>
      <c r="BJ1131" s="19">
        <f t="shared" si="2716"/>
        <v>0</v>
      </c>
      <c r="BK1131" s="19">
        <f t="shared" si="2716"/>
        <v>0</v>
      </c>
      <c r="BL1131" s="19">
        <f t="shared" si="2716"/>
        <v>0</v>
      </c>
      <c r="BM1131" s="19">
        <f t="shared" si="2716"/>
        <v>0</v>
      </c>
      <c r="BN1131" s="19">
        <f t="shared" si="2716"/>
        <v>0</v>
      </c>
      <c r="BO1131" s="19">
        <f t="shared" si="2716"/>
        <v>0</v>
      </c>
      <c r="BP1131" s="19">
        <f t="shared" si="2716"/>
        <v>0</v>
      </c>
      <c r="BQ1131" s="19">
        <f t="shared" si="2716"/>
        <v>0</v>
      </c>
      <c r="BR1131" s="19">
        <f t="shared" si="2716"/>
        <v>0</v>
      </c>
      <c r="BS1131" s="19">
        <f t="shared" si="2716"/>
        <v>0</v>
      </c>
      <c r="BT1131" s="19">
        <f t="shared" si="2716"/>
        <v>0</v>
      </c>
      <c r="BU1131" s="19">
        <f t="shared" ref="BU1131:DY1131" si="2717">SUM(BU1109:BU1130)</f>
        <v>0</v>
      </c>
      <c r="BV1131" s="19">
        <f t="shared" si="2717"/>
        <v>0</v>
      </c>
      <c r="BW1131" s="19">
        <f t="shared" si="2717"/>
        <v>0</v>
      </c>
      <c r="BX1131" s="19">
        <f t="shared" si="2717"/>
        <v>0</v>
      </c>
      <c r="BY1131" s="19">
        <f t="shared" si="2717"/>
        <v>0</v>
      </c>
      <c r="BZ1131" s="19">
        <f t="shared" si="2717"/>
        <v>0</v>
      </c>
      <c r="CA1131" s="19">
        <f t="shared" si="2717"/>
        <v>0</v>
      </c>
      <c r="CB1131" s="19">
        <f t="shared" si="2717"/>
        <v>0</v>
      </c>
      <c r="CC1131" s="19">
        <f t="shared" si="2717"/>
        <v>0</v>
      </c>
      <c r="CD1131" s="19">
        <f t="shared" si="2717"/>
        <v>0</v>
      </c>
      <c r="CE1131" s="19">
        <f t="shared" si="2717"/>
        <v>0</v>
      </c>
      <c r="CF1131" s="19">
        <f t="shared" si="2717"/>
        <v>0</v>
      </c>
      <c r="CG1131" s="19">
        <f t="shared" si="2717"/>
        <v>0</v>
      </c>
      <c r="CH1131" s="19">
        <f t="shared" si="2717"/>
        <v>0</v>
      </c>
      <c r="CI1131" s="19">
        <f t="shared" si="2717"/>
        <v>0</v>
      </c>
      <c r="CJ1131" s="19">
        <f t="shared" si="2717"/>
        <v>0</v>
      </c>
      <c r="CK1131" s="19">
        <f t="shared" si="2717"/>
        <v>0</v>
      </c>
      <c r="CL1131" s="19">
        <f t="shared" si="2717"/>
        <v>0</v>
      </c>
      <c r="CM1131" s="19">
        <f t="shared" si="2717"/>
        <v>0</v>
      </c>
      <c r="CN1131" s="19">
        <f t="shared" si="2717"/>
        <v>0</v>
      </c>
      <c r="CO1131" s="19">
        <f t="shared" si="2717"/>
        <v>0</v>
      </c>
      <c r="CP1131" s="19">
        <f t="shared" si="2717"/>
        <v>0</v>
      </c>
      <c r="CQ1131" s="19">
        <f t="shared" si="2717"/>
        <v>0</v>
      </c>
      <c r="CR1131" s="19">
        <f t="shared" si="2717"/>
        <v>0</v>
      </c>
      <c r="CS1131" s="19">
        <f t="shared" si="2717"/>
        <v>0</v>
      </c>
      <c r="CT1131" s="19">
        <f t="shared" si="2717"/>
        <v>0</v>
      </c>
      <c r="CU1131" s="19">
        <f t="shared" si="2717"/>
        <v>0</v>
      </c>
      <c r="CV1131" s="19">
        <f t="shared" si="2717"/>
        <v>0</v>
      </c>
      <c r="CW1131" s="19">
        <f t="shared" si="2717"/>
        <v>0</v>
      </c>
      <c r="CX1131" s="19">
        <f t="shared" si="2717"/>
        <v>0</v>
      </c>
      <c r="CY1131" s="19">
        <f t="shared" si="2717"/>
        <v>0</v>
      </c>
      <c r="CZ1131" s="19">
        <f t="shared" si="2717"/>
        <v>0</v>
      </c>
      <c r="DA1131" s="19">
        <f t="shared" si="2717"/>
        <v>0</v>
      </c>
      <c r="DB1131" s="19">
        <f t="shared" si="2717"/>
        <v>0</v>
      </c>
      <c r="DC1131" s="19">
        <f t="shared" si="2717"/>
        <v>0</v>
      </c>
      <c r="DD1131" s="19">
        <f t="shared" si="2717"/>
        <v>0</v>
      </c>
      <c r="DE1131" s="19">
        <f t="shared" si="2717"/>
        <v>0</v>
      </c>
      <c r="DF1131" s="19">
        <f t="shared" si="2717"/>
        <v>0</v>
      </c>
      <c r="DG1131" s="19">
        <f t="shared" si="2717"/>
        <v>0</v>
      </c>
      <c r="DH1131" s="19">
        <f t="shared" si="2717"/>
        <v>0</v>
      </c>
      <c r="DI1131" s="19">
        <f t="shared" si="2717"/>
        <v>0</v>
      </c>
      <c r="DJ1131" s="19">
        <f t="shared" si="2717"/>
        <v>0</v>
      </c>
      <c r="DK1131" s="19">
        <f t="shared" si="2717"/>
        <v>0</v>
      </c>
      <c r="DL1131" s="19">
        <f t="shared" si="2717"/>
        <v>0</v>
      </c>
      <c r="DM1131" s="19">
        <f t="shared" si="2717"/>
        <v>0</v>
      </c>
      <c r="DN1131" s="19">
        <f t="shared" si="2717"/>
        <v>0</v>
      </c>
      <c r="DO1131" s="19">
        <f t="shared" si="2717"/>
        <v>0</v>
      </c>
      <c r="DP1131" s="19">
        <f t="shared" si="2717"/>
        <v>0</v>
      </c>
      <c r="DQ1131" s="19">
        <f t="shared" si="2717"/>
        <v>0</v>
      </c>
      <c r="DR1131" s="19">
        <f t="shared" si="2717"/>
        <v>0</v>
      </c>
      <c r="DS1131" s="19">
        <f t="shared" si="2717"/>
        <v>0</v>
      </c>
      <c r="DT1131" s="19">
        <f t="shared" si="2717"/>
        <v>0</v>
      </c>
      <c r="DU1131" s="19">
        <f t="shared" si="2717"/>
        <v>0</v>
      </c>
      <c r="DV1131" s="19">
        <f t="shared" si="2717"/>
        <v>0</v>
      </c>
      <c r="DW1131" s="19">
        <f t="shared" si="2717"/>
        <v>0</v>
      </c>
      <c r="DX1131" s="19">
        <f t="shared" si="2717"/>
        <v>0</v>
      </c>
      <c r="DY1131" s="19">
        <f t="shared" si="2717"/>
        <v>0</v>
      </c>
      <c r="EB1131" s="116">
        <f>ROW(EB1131)-ROW($EB$2)+1</f>
        <v>1130</v>
      </c>
      <c r="EC1131" s="2" t="s">
        <v>0</v>
      </c>
      <c r="ED1131" s="2" t="s">
        <v>0</v>
      </c>
      <c r="EE1131" s="117" t="s">
        <v>24</v>
      </c>
      <c r="EF1131" s="110" t="str">
        <f>CF!$C$61</f>
        <v>Signage / Landscaping</v>
      </c>
    </row>
    <row r="1133" spans="1:136" ht="33" x14ac:dyDescent="0.3">
      <c r="A1133" s="8" t="s">
        <v>251</v>
      </c>
      <c r="B1133" s="4"/>
      <c r="C1133" s="4"/>
      <c r="D1133" s="9" t="s">
        <v>0</v>
      </c>
      <c r="E1133" s="9" t="str">
        <f>Product!$B$5</f>
        <v># Units (Total)</v>
      </c>
      <c r="F1133" s="9" t="s">
        <v>247</v>
      </c>
    </row>
    <row r="1134" spans="1:136" x14ac:dyDescent="0.3">
      <c r="G1134" s="7"/>
      <c r="I1134" s="10"/>
      <c r="J1134" s="10"/>
      <c r="K1134" s="10"/>
      <c r="L1134" s="10"/>
      <c r="M1134" s="10"/>
      <c r="N1134" s="10"/>
      <c r="O1134" s="10"/>
      <c r="P1134" s="10"/>
      <c r="Q1134" s="10"/>
      <c r="R1134" s="10"/>
      <c r="S1134" s="10"/>
      <c r="T1134" s="10"/>
      <c r="U1134" s="10"/>
      <c r="V1134" s="10"/>
      <c r="W1134" s="10"/>
      <c r="X1134" s="10"/>
      <c r="Y1134" s="10"/>
      <c r="Z1134" s="10"/>
      <c r="AA1134" s="10"/>
      <c r="AB1134" s="10"/>
      <c r="AC1134" s="10"/>
      <c r="AD1134" s="10"/>
      <c r="AE1134" s="10"/>
      <c r="AF1134" s="10"/>
      <c r="AG1134" s="10"/>
      <c r="AH1134" s="10"/>
      <c r="AI1134" s="10"/>
      <c r="AJ1134" s="10"/>
      <c r="AK1134" s="10"/>
      <c r="AL1134" s="10"/>
      <c r="AM1134" s="10"/>
      <c r="AN1134" s="10"/>
      <c r="AO1134" s="10"/>
      <c r="AP1134" s="10"/>
      <c r="AQ1134" s="10"/>
      <c r="AR1134" s="10"/>
      <c r="AS1134" s="10"/>
      <c r="AT1134" s="10"/>
      <c r="AU1134" s="10"/>
      <c r="AV1134" s="10"/>
      <c r="AW1134" s="10"/>
      <c r="AX1134" s="10"/>
      <c r="AY1134" s="10"/>
      <c r="AZ1134" s="10"/>
      <c r="BA1134" s="10"/>
      <c r="BB1134" s="10"/>
      <c r="BC1134" s="10"/>
      <c r="BD1134" s="10"/>
      <c r="BE1134" s="10"/>
      <c r="BF1134" s="10"/>
      <c r="BG1134" s="10"/>
      <c r="BH1134" s="10"/>
      <c r="BI1134" s="10"/>
      <c r="BJ1134" s="10"/>
      <c r="BK1134" s="10"/>
      <c r="BL1134" s="10"/>
      <c r="BM1134" s="10"/>
      <c r="BN1134" s="10"/>
      <c r="BO1134" s="10"/>
      <c r="BP1134" s="10"/>
      <c r="BQ1134" s="10"/>
      <c r="BR1134" s="10"/>
      <c r="BS1134" s="10"/>
      <c r="BT1134" s="10"/>
      <c r="BU1134" s="10"/>
      <c r="BV1134" s="10"/>
      <c r="BW1134" s="10"/>
      <c r="BX1134" s="10"/>
      <c r="BY1134" s="10"/>
      <c r="BZ1134" s="10"/>
      <c r="CA1134" s="10"/>
      <c r="CB1134" s="10"/>
      <c r="CC1134" s="10"/>
      <c r="CD1134" s="10"/>
      <c r="CE1134" s="10"/>
      <c r="CF1134" s="10"/>
      <c r="CG1134" s="10"/>
      <c r="CH1134" s="10"/>
      <c r="CI1134" s="10"/>
      <c r="CJ1134" s="10"/>
      <c r="CK1134" s="10"/>
      <c r="CL1134" s="10"/>
      <c r="CM1134" s="10"/>
      <c r="CN1134" s="10"/>
      <c r="CO1134" s="10"/>
      <c r="CP1134" s="10"/>
      <c r="CQ1134" s="10"/>
      <c r="CR1134" s="10"/>
      <c r="CS1134" s="10"/>
      <c r="CT1134" s="10"/>
      <c r="CU1134" s="10"/>
      <c r="CV1134" s="10"/>
      <c r="CW1134" s="10"/>
      <c r="CX1134" s="10"/>
      <c r="CY1134" s="10"/>
      <c r="CZ1134" s="10"/>
      <c r="DA1134" s="10"/>
      <c r="DB1134" s="10"/>
      <c r="DC1134" s="10"/>
      <c r="DD1134" s="10"/>
      <c r="DE1134" s="10"/>
      <c r="DF1134" s="10"/>
      <c r="DG1134" s="10"/>
      <c r="DH1134" s="10"/>
      <c r="DI1134" s="10"/>
      <c r="DJ1134" s="10"/>
      <c r="DK1134" s="10"/>
      <c r="DL1134" s="10"/>
      <c r="DM1134" s="10"/>
      <c r="DN1134" s="10"/>
      <c r="DO1134" s="10"/>
      <c r="DP1134" s="10"/>
      <c r="DQ1134" s="10"/>
      <c r="DR1134" s="10"/>
      <c r="DS1134" s="10"/>
      <c r="DT1134" s="10"/>
      <c r="DU1134" s="10"/>
      <c r="DV1134" s="10"/>
      <c r="DW1134" s="10"/>
      <c r="DX1134" s="10"/>
      <c r="DY1134" s="10"/>
    </row>
    <row r="1135" spans="1:136" x14ac:dyDescent="0.3">
      <c r="B1135" s="2" t="str">
        <f>Product!$D$2</f>
        <v>Phase 1</v>
      </c>
      <c r="C1135" s="2" t="str">
        <f>Product!$D$3</f>
        <v>50' Wide</v>
      </c>
      <c r="D1135" s="203">
        <f>G1111</f>
        <v>-32141.12315908723</v>
      </c>
      <c r="E1135" s="128">
        <f>SUMIFS(INDEX(Product!$B$2:$U$97, MATCH(E1133, Product!$B$2:$B$97, 0), ), Product!$B$2:$U$2, $B1135, Product!$B$3:$U$3, $C1135)</f>
        <v>30</v>
      </c>
      <c r="F1135" s="203">
        <f>D1135/E1135</f>
        <v>-1071.3707719695744</v>
      </c>
      <c r="G1135" s="11">
        <f>SUM(H1135:DZ1135)</f>
        <v>-32141.123159087223</v>
      </c>
      <c r="I1135" s="12">
        <f>I163*$F1135</f>
        <v>0</v>
      </c>
      <c r="J1135" s="12">
        <f t="shared" ref="J1135:BU1136" si="2718">J163*$F1135</f>
        <v>0</v>
      </c>
      <c r="K1135" s="12">
        <f t="shared" si="2718"/>
        <v>0</v>
      </c>
      <c r="L1135" s="12">
        <f t="shared" si="2718"/>
        <v>0</v>
      </c>
      <c r="M1135" s="12">
        <f t="shared" si="2718"/>
        <v>0</v>
      </c>
      <c r="N1135" s="12">
        <f t="shared" si="2718"/>
        <v>0</v>
      </c>
      <c r="O1135" s="12">
        <f t="shared" si="2718"/>
        <v>0</v>
      </c>
      <c r="P1135" s="12">
        <f t="shared" si="2718"/>
        <v>0</v>
      </c>
      <c r="Q1135" s="12">
        <f t="shared" si="2718"/>
        <v>0</v>
      </c>
      <c r="R1135" s="12">
        <f t="shared" si="2718"/>
        <v>0</v>
      </c>
      <c r="S1135" s="12">
        <f t="shared" si="2718"/>
        <v>0</v>
      </c>
      <c r="T1135" s="12">
        <f t="shared" si="2718"/>
        <v>0</v>
      </c>
      <c r="U1135" s="12">
        <f t="shared" si="2718"/>
        <v>0</v>
      </c>
      <c r="V1135" s="12">
        <f t="shared" si="2718"/>
        <v>0</v>
      </c>
      <c r="W1135" s="12">
        <f t="shared" si="2718"/>
        <v>-2678.4269299239359</v>
      </c>
      <c r="X1135" s="12">
        <f t="shared" si="2718"/>
        <v>-2678.4269299239359</v>
      </c>
      <c r="Y1135" s="12">
        <f t="shared" si="2718"/>
        <v>-2678.4269299239359</v>
      </c>
      <c r="Z1135" s="12">
        <f t="shared" si="2718"/>
        <v>-2678.4269299239359</v>
      </c>
      <c r="AA1135" s="12">
        <f t="shared" si="2718"/>
        <v>-2678.4269299239359</v>
      </c>
      <c r="AB1135" s="12">
        <f t="shared" si="2718"/>
        <v>-2678.4269299239359</v>
      </c>
      <c r="AC1135" s="12">
        <f t="shared" si="2718"/>
        <v>-2678.4269299239359</v>
      </c>
      <c r="AD1135" s="12">
        <f t="shared" si="2718"/>
        <v>-2678.4269299239359</v>
      </c>
      <c r="AE1135" s="12">
        <f t="shared" si="2718"/>
        <v>-2678.4269299239359</v>
      </c>
      <c r="AF1135" s="12">
        <f t="shared" si="2718"/>
        <v>-2678.4269299239359</v>
      </c>
      <c r="AG1135" s="12">
        <f t="shared" si="2718"/>
        <v>-2678.4269299239359</v>
      </c>
      <c r="AH1135" s="12">
        <f t="shared" si="2718"/>
        <v>-2678.4269299239359</v>
      </c>
      <c r="AI1135" s="12">
        <f t="shared" si="2718"/>
        <v>0</v>
      </c>
      <c r="AJ1135" s="12">
        <f t="shared" si="2718"/>
        <v>0</v>
      </c>
      <c r="AK1135" s="12">
        <f t="shared" si="2718"/>
        <v>0</v>
      </c>
      <c r="AL1135" s="12">
        <f t="shared" si="2718"/>
        <v>0</v>
      </c>
      <c r="AM1135" s="12">
        <f t="shared" si="2718"/>
        <v>0</v>
      </c>
      <c r="AN1135" s="12">
        <f t="shared" si="2718"/>
        <v>0</v>
      </c>
      <c r="AO1135" s="12">
        <f t="shared" si="2718"/>
        <v>0</v>
      </c>
      <c r="AP1135" s="12">
        <f t="shared" si="2718"/>
        <v>0</v>
      </c>
      <c r="AQ1135" s="12">
        <f t="shared" si="2718"/>
        <v>0</v>
      </c>
      <c r="AR1135" s="12">
        <f t="shared" si="2718"/>
        <v>0</v>
      </c>
      <c r="AS1135" s="12">
        <f t="shared" si="2718"/>
        <v>0</v>
      </c>
      <c r="AT1135" s="12">
        <f t="shared" si="2718"/>
        <v>0</v>
      </c>
      <c r="AU1135" s="12">
        <f t="shared" si="2718"/>
        <v>0</v>
      </c>
      <c r="AV1135" s="12">
        <f t="shared" si="2718"/>
        <v>0</v>
      </c>
      <c r="AW1135" s="12">
        <f t="shared" si="2718"/>
        <v>0</v>
      </c>
      <c r="AX1135" s="12">
        <f t="shared" si="2718"/>
        <v>0</v>
      </c>
      <c r="AY1135" s="12">
        <f t="shared" si="2718"/>
        <v>0</v>
      </c>
      <c r="AZ1135" s="12">
        <f t="shared" si="2718"/>
        <v>0</v>
      </c>
      <c r="BA1135" s="12">
        <f t="shared" si="2718"/>
        <v>0</v>
      </c>
      <c r="BB1135" s="12">
        <f t="shared" si="2718"/>
        <v>0</v>
      </c>
      <c r="BC1135" s="12">
        <f t="shared" si="2718"/>
        <v>0</v>
      </c>
      <c r="BD1135" s="12">
        <f t="shared" si="2718"/>
        <v>0</v>
      </c>
      <c r="BE1135" s="12">
        <f t="shared" si="2718"/>
        <v>0</v>
      </c>
      <c r="BF1135" s="12">
        <f t="shared" si="2718"/>
        <v>0</v>
      </c>
      <c r="BG1135" s="12">
        <f t="shared" si="2718"/>
        <v>0</v>
      </c>
      <c r="BH1135" s="12">
        <f t="shared" si="2718"/>
        <v>0</v>
      </c>
      <c r="BI1135" s="12">
        <f t="shared" si="2718"/>
        <v>0</v>
      </c>
      <c r="BJ1135" s="12">
        <f t="shared" si="2718"/>
        <v>0</v>
      </c>
      <c r="BK1135" s="12">
        <f t="shared" si="2718"/>
        <v>0</v>
      </c>
      <c r="BL1135" s="12">
        <f t="shared" si="2718"/>
        <v>0</v>
      </c>
      <c r="BM1135" s="12">
        <f t="shared" si="2718"/>
        <v>0</v>
      </c>
      <c r="BN1135" s="12">
        <f t="shared" si="2718"/>
        <v>0</v>
      </c>
      <c r="BO1135" s="12">
        <f t="shared" si="2718"/>
        <v>0</v>
      </c>
      <c r="BP1135" s="12">
        <f t="shared" si="2718"/>
        <v>0</v>
      </c>
      <c r="BQ1135" s="12">
        <f t="shared" si="2718"/>
        <v>0</v>
      </c>
      <c r="BR1135" s="12">
        <f t="shared" si="2718"/>
        <v>0</v>
      </c>
      <c r="BS1135" s="12">
        <f t="shared" si="2718"/>
        <v>0</v>
      </c>
      <c r="BT1135" s="12">
        <f t="shared" si="2718"/>
        <v>0</v>
      </c>
      <c r="BU1135" s="12">
        <f t="shared" si="2718"/>
        <v>0</v>
      </c>
      <c r="BV1135" s="12">
        <f t="shared" ref="BV1135:DY1137" si="2719">BV163*$F1135</f>
        <v>0</v>
      </c>
      <c r="BW1135" s="12">
        <f t="shared" si="2719"/>
        <v>0</v>
      </c>
      <c r="BX1135" s="12">
        <f t="shared" si="2719"/>
        <v>0</v>
      </c>
      <c r="BY1135" s="12">
        <f t="shared" si="2719"/>
        <v>0</v>
      </c>
      <c r="BZ1135" s="12">
        <f t="shared" si="2719"/>
        <v>0</v>
      </c>
      <c r="CA1135" s="12">
        <f t="shared" si="2719"/>
        <v>0</v>
      </c>
      <c r="CB1135" s="12">
        <f t="shared" si="2719"/>
        <v>0</v>
      </c>
      <c r="CC1135" s="12">
        <f t="shared" si="2719"/>
        <v>0</v>
      </c>
      <c r="CD1135" s="12">
        <f t="shared" si="2719"/>
        <v>0</v>
      </c>
      <c r="CE1135" s="12">
        <f t="shared" si="2719"/>
        <v>0</v>
      </c>
      <c r="CF1135" s="12">
        <f t="shared" si="2719"/>
        <v>0</v>
      </c>
      <c r="CG1135" s="12">
        <f t="shared" si="2719"/>
        <v>0</v>
      </c>
      <c r="CH1135" s="12">
        <f t="shared" si="2719"/>
        <v>0</v>
      </c>
      <c r="CI1135" s="12">
        <f t="shared" si="2719"/>
        <v>0</v>
      </c>
      <c r="CJ1135" s="12">
        <f t="shared" si="2719"/>
        <v>0</v>
      </c>
      <c r="CK1135" s="12">
        <f t="shared" si="2719"/>
        <v>0</v>
      </c>
      <c r="CL1135" s="12">
        <f t="shared" si="2719"/>
        <v>0</v>
      </c>
      <c r="CM1135" s="12">
        <f t="shared" si="2719"/>
        <v>0</v>
      </c>
      <c r="CN1135" s="12">
        <f t="shared" si="2719"/>
        <v>0</v>
      </c>
      <c r="CO1135" s="12">
        <f t="shared" si="2719"/>
        <v>0</v>
      </c>
      <c r="CP1135" s="12">
        <f t="shared" si="2719"/>
        <v>0</v>
      </c>
      <c r="CQ1135" s="12">
        <f t="shared" si="2719"/>
        <v>0</v>
      </c>
      <c r="CR1135" s="12">
        <f t="shared" si="2719"/>
        <v>0</v>
      </c>
      <c r="CS1135" s="12">
        <f t="shared" si="2719"/>
        <v>0</v>
      </c>
      <c r="CT1135" s="12">
        <f t="shared" si="2719"/>
        <v>0</v>
      </c>
      <c r="CU1135" s="12">
        <f t="shared" si="2719"/>
        <v>0</v>
      </c>
      <c r="CV1135" s="12">
        <f t="shared" si="2719"/>
        <v>0</v>
      </c>
      <c r="CW1135" s="12">
        <f t="shared" si="2719"/>
        <v>0</v>
      </c>
      <c r="CX1135" s="12">
        <f t="shared" si="2719"/>
        <v>0</v>
      </c>
      <c r="CY1135" s="12">
        <f t="shared" si="2719"/>
        <v>0</v>
      </c>
      <c r="CZ1135" s="12">
        <f t="shared" si="2719"/>
        <v>0</v>
      </c>
      <c r="DA1135" s="12">
        <f t="shared" si="2719"/>
        <v>0</v>
      </c>
      <c r="DB1135" s="12">
        <f t="shared" si="2719"/>
        <v>0</v>
      </c>
      <c r="DC1135" s="12">
        <f t="shared" si="2719"/>
        <v>0</v>
      </c>
      <c r="DD1135" s="12">
        <f t="shared" si="2719"/>
        <v>0</v>
      </c>
      <c r="DE1135" s="12">
        <f t="shared" si="2719"/>
        <v>0</v>
      </c>
      <c r="DF1135" s="12">
        <f t="shared" si="2719"/>
        <v>0</v>
      </c>
      <c r="DG1135" s="12">
        <f t="shared" si="2719"/>
        <v>0</v>
      </c>
      <c r="DH1135" s="12">
        <f t="shared" si="2719"/>
        <v>0</v>
      </c>
      <c r="DI1135" s="12">
        <f t="shared" si="2719"/>
        <v>0</v>
      </c>
      <c r="DJ1135" s="12">
        <f t="shared" si="2719"/>
        <v>0</v>
      </c>
      <c r="DK1135" s="12">
        <f t="shared" si="2719"/>
        <v>0</v>
      </c>
      <c r="DL1135" s="12">
        <f t="shared" si="2719"/>
        <v>0</v>
      </c>
      <c r="DM1135" s="12">
        <f t="shared" si="2719"/>
        <v>0</v>
      </c>
      <c r="DN1135" s="12">
        <f t="shared" si="2719"/>
        <v>0</v>
      </c>
      <c r="DO1135" s="12">
        <f t="shared" si="2719"/>
        <v>0</v>
      </c>
      <c r="DP1135" s="12">
        <f t="shared" si="2719"/>
        <v>0</v>
      </c>
      <c r="DQ1135" s="12">
        <f t="shared" si="2719"/>
        <v>0</v>
      </c>
      <c r="DR1135" s="12">
        <f t="shared" si="2719"/>
        <v>0</v>
      </c>
      <c r="DS1135" s="12">
        <f t="shared" si="2719"/>
        <v>0</v>
      </c>
      <c r="DT1135" s="12">
        <f t="shared" si="2719"/>
        <v>0</v>
      </c>
      <c r="DU1135" s="12">
        <f t="shared" si="2719"/>
        <v>0</v>
      </c>
      <c r="DV1135" s="12">
        <f t="shared" si="2719"/>
        <v>0</v>
      </c>
      <c r="DW1135" s="12">
        <f t="shared" si="2719"/>
        <v>0</v>
      </c>
      <c r="DX1135" s="12">
        <f t="shared" si="2719"/>
        <v>0</v>
      </c>
      <c r="DY1135" s="12">
        <f t="shared" si="2719"/>
        <v>0</v>
      </c>
      <c r="EB1135" s="116">
        <f>ROW(EB1135)-ROW($EB$2)+1</f>
        <v>1134</v>
      </c>
      <c r="EC1135" s="2" t="str">
        <f>B1135</f>
        <v>Phase 1</v>
      </c>
      <c r="ED1135" s="2" t="str">
        <f>C1135</f>
        <v>50' Wide</v>
      </c>
      <c r="EE1135" s="33" t="str">
        <f>EE1155</f>
        <v>GAAP</v>
      </c>
      <c r="EF1135" s="2" t="str">
        <f>EF1155</f>
        <v>Signage / Landscaping</v>
      </c>
    </row>
    <row r="1136" spans="1:136" x14ac:dyDescent="0.3">
      <c r="B1136" s="2" t="str">
        <f>Product!$E$2</f>
        <v>Phase 1</v>
      </c>
      <c r="C1136" s="2" t="str">
        <f>Product!$E$3</f>
        <v>60' Wide</v>
      </c>
      <c r="D1136" s="203">
        <f t="shared" ref="D1136:D1137" si="2720">G1112</f>
        <v>-38112.963262663863</v>
      </c>
      <c r="E1136" s="128">
        <f>SUMIFS(INDEX(Product!$B$2:$U$97, MATCH(E1133, Product!$B$2:$B$97, 0), ), Product!$B$2:$U$2, $B1136, Product!$B$3:$U$3, $C1136)</f>
        <v>30</v>
      </c>
      <c r="F1136" s="203">
        <f t="shared" ref="F1136:F1137" si="2721">D1136/E1136</f>
        <v>-1270.4321087554622</v>
      </c>
      <c r="G1136" s="11">
        <f>SUM(H1136:DZ1136)</f>
        <v>-38112.963262663863</v>
      </c>
      <c r="I1136" s="12">
        <f t="shared" ref="I1136:X1153" si="2722">I164*$F1136</f>
        <v>0</v>
      </c>
      <c r="J1136" s="12">
        <f t="shared" si="2722"/>
        <v>0</v>
      </c>
      <c r="K1136" s="12">
        <f t="shared" si="2722"/>
        <v>0</v>
      </c>
      <c r="L1136" s="12">
        <f t="shared" si="2722"/>
        <v>0</v>
      </c>
      <c r="M1136" s="12">
        <f t="shared" si="2722"/>
        <v>0</v>
      </c>
      <c r="N1136" s="12">
        <f t="shared" si="2722"/>
        <v>0</v>
      </c>
      <c r="O1136" s="12">
        <f t="shared" si="2722"/>
        <v>0</v>
      </c>
      <c r="P1136" s="12">
        <f t="shared" si="2722"/>
        <v>0</v>
      </c>
      <c r="Q1136" s="12">
        <f t="shared" si="2722"/>
        <v>0</v>
      </c>
      <c r="R1136" s="12">
        <f t="shared" si="2722"/>
        <v>0</v>
      </c>
      <c r="S1136" s="12">
        <f t="shared" si="2722"/>
        <v>0</v>
      </c>
      <c r="T1136" s="12">
        <f t="shared" si="2722"/>
        <v>0</v>
      </c>
      <c r="U1136" s="12">
        <f t="shared" si="2722"/>
        <v>0</v>
      </c>
      <c r="V1136" s="12">
        <f t="shared" si="2722"/>
        <v>0</v>
      </c>
      <c r="W1136" s="12">
        <f t="shared" si="2722"/>
        <v>-3176.0802718886553</v>
      </c>
      <c r="X1136" s="12">
        <f t="shared" si="2722"/>
        <v>-3176.0802718886553</v>
      </c>
      <c r="Y1136" s="12">
        <f t="shared" si="2718"/>
        <v>-3176.0802718886553</v>
      </c>
      <c r="Z1136" s="12">
        <f t="shared" si="2718"/>
        <v>-3176.0802718886553</v>
      </c>
      <c r="AA1136" s="12">
        <f t="shared" si="2718"/>
        <v>-3176.0802718886553</v>
      </c>
      <c r="AB1136" s="12">
        <f t="shared" si="2718"/>
        <v>-3176.0802718886553</v>
      </c>
      <c r="AC1136" s="12">
        <f t="shared" si="2718"/>
        <v>-3176.0802718886553</v>
      </c>
      <c r="AD1136" s="12">
        <f t="shared" si="2718"/>
        <v>-3176.0802718886553</v>
      </c>
      <c r="AE1136" s="12">
        <f t="shared" si="2718"/>
        <v>-3176.0802718886553</v>
      </c>
      <c r="AF1136" s="12">
        <f t="shared" si="2718"/>
        <v>-3176.0802718886553</v>
      </c>
      <c r="AG1136" s="12">
        <f t="shared" si="2718"/>
        <v>-3176.0802718886553</v>
      </c>
      <c r="AH1136" s="12">
        <f t="shared" si="2718"/>
        <v>-3176.0802718886553</v>
      </c>
      <c r="AI1136" s="12">
        <f t="shared" si="2718"/>
        <v>0</v>
      </c>
      <c r="AJ1136" s="12">
        <f t="shared" si="2718"/>
        <v>0</v>
      </c>
      <c r="AK1136" s="12">
        <f t="shared" si="2718"/>
        <v>0</v>
      </c>
      <c r="AL1136" s="12">
        <f t="shared" si="2718"/>
        <v>0</v>
      </c>
      <c r="AM1136" s="12">
        <f t="shared" si="2718"/>
        <v>0</v>
      </c>
      <c r="AN1136" s="12">
        <f t="shared" si="2718"/>
        <v>0</v>
      </c>
      <c r="AO1136" s="12">
        <f t="shared" si="2718"/>
        <v>0</v>
      </c>
      <c r="AP1136" s="12">
        <f t="shared" si="2718"/>
        <v>0</v>
      </c>
      <c r="AQ1136" s="12">
        <f t="shared" si="2718"/>
        <v>0</v>
      </c>
      <c r="AR1136" s="12">
        <f t="shared" si="2718"/>
        <v>0</v>
      </c>
      <c r="AS1136" s="12">
        <f t="shared" si="2718"/>
        <v>0</v>
      </c>
      <c r="AT1136" s="12">
        <f t="shared" si="2718"/>
        <v>0</v>
      </c>
      <c r="AU1136" s="12">
        <f t="shared" si="2718"/>
        <v>0</v>
      </c>
      <c r="AV1136" s="12">
        <f t="shared" si="2718"/>
        <v>0</v>
      </c>
      <c r="AW1136" s="12">
        <f t="shared" si="2718"/>
        <v>0</v>
      </c>
      <c r="AX1136" s="12">
        <f t="shared" si="2718"/>
        <v>0</v>
      </c>
      <c r="AY1136" s="12">
        <f t="shared" si="2718"/>
        <v>0</v>
      </c>
      <c r="AZ1136" s="12">
        <f t="shared" si="2718"/>
        <v>0</v>
      </c>
      <c r="BA1136" s="12">
        <f t="shared" si="2718"/>
        <v>0</v>
      </c>
      <c r="BB1136" s="12">
        <f t="shared" si="2718"/>
        <v>0</v>
      </c>
      <c r="BC1136" s="12">
        <f t="shared" si="2718"/>
        <v>0</v>
      </c>
      <c r="BD1136" s="12">
        <f t="shared" si="2718"/>
        <v>0</v>
      </c>
      <c r="BE1136" s="12">
        <f t="shared" si="2718"/>
        <v>0</v>
      </c>
      <c r="BF1136" s="12">
        <f t="shared" si="2718"/>
        <v>0</v>
      </c>
      <c r="BG1136" s="12">
        <f t="shared" si="2718"/>
        <v>0</v>
      </c>
      <c r="BH1136" s="12">
        <f t="shared" si="2718"/>
        <v>0</v>
      </c>
      <c r="BI1136" s="12">
        <f t="shared" si="2718"/>
        <v>0</v>
      </c>
      <c r="BJ1136" s="12">
        <f t="shared" si="2718"/>
        <v>0</v>
      </c>
      <c r="BK1136" s="12">
        <f t="shared" si="2718"/>
        <v>0</v>
      </c>
      <c r="BL1136" s="12">
        <f t="shared" si="2718"/>
        <v>0</v>
      </c>
      <c r="BM1136" s="12">
        <f t="shared" si="2718"/>
        <v>0</v>
      </c>
      <c r="BN1136" s="12">
        <f t="shared" si="2718"/>
        <v>0</v>
      </c>
      <c r="BO1136" s="12">
        <f t="shared" si="2718"/>
        <v>0</v>
      </c>
      <c r="BP1136" s="12">
        <f t="shared" si="2718"/>
        <v>0</v>
      </c>
      <c r="BQ1136" s="12">
        <f t="shared" si="2718"/>
        <v>0</v>
      </c>
      <c r="BR1136" s="12">
        <f t="shared" si="2718"/>
        <v>0</v>
      </c>
      <c r="BS1136" s="12">
        <f t="shared" si="2718"/>
        <v>0</v>
      </c>
      <c r="BT1136" s="12">
        <f t="shared" si="2718"/>
        <v>0</v>
      </c>
      <c r="BU1136" s="12">
        <f t="shared" si="2718"/>
        <v>0</v>
      </c>
      <c r="BV1136" s="12">
        <f t="shared" si="2719"/>
        <v>0</v>
      </c>
      <c r="BW1136" s="12">
        <f t="shared" si="2719"/>
        <v>0</v>
      </c>
      <c r="BX1136" s="12">
        <f t="shared" si="2719"/>
        <v>0</v>
      </c>
      <c r="BY1136" s="12">
        <f t="shared" si="2719"/>
        <v>0</v>
      </c>
      <c r="BZ1136" s="12">
        <f t="shared" si="2719"/>
        <v>0</v>
      </c>
      <c r="CA1136" s="12">
        <f t="shared" si="2719"/>
        <v>0</v>
      </c>
      <c r="CB1136" s="12">
        <f t="shared" si="2719"/>
        <v>0</v>
      </c>
      <c r="CC1136" s="12">
        <f t="shared" si="2719"/>
        <v>0</v>
      </c>
      <c r="CD1136" s="12">
        <f t="shared" si="2719"/>
        <v>0</v>
      </c>
      <c r="CE1136" s="12">
        <f t="shared" si="2719"/>
        <v>0</v>
      </c>
      <c r="CF1136" s="12">
        <f t="shared" si="2719"/>
        <v>0</v>
      </c>
      <c r="CG1136" s="12">
        <f t="shared" si="2719"/>
        <v>0</v>
      </c>
      <c r="CH1136" s="12">
        <f t="shared" si="2719"/>
        <v>0</v>
      </c>
      <c r="CI1136" s="12">
        <f t="shared" si="2719"/>
        <v>0</v>
      </c>
      <c r="CJ1136" s="12">
        <f t="shared" si="2719"/>
        <v>0</v>
      </c>
      <c r="CK1136" s="12">
        <f t="shared" si="2719"/>
        <v>0</v>
      </c>
      <c r="CL1136" s="12">
        <f t="shared" si="2719"/>
        <v>0</v>
      </c>
      <c r="CM1136" s="12">
        <f t="shared" si="2719"/>
        <v>0</v>
      </c>
      <c r="CN1136" s="12">
        <f t="shared" si="2719"/>
        <v>0</v>
      </c>
      <c r="CO1136" s="12">
        <f t="shared" si="2719"/>
        <v>0</v>
      </c>
      <c r="CP1136" s="12">
        <f t="shared" si="2719"/>
        <v>0</v>
      </c>
      <c r="CQ1136" s="12">
        <f t="shared" si="2719"/>
        <v>0</v>
      </c>
      <c r="CR1136" s="12">
        <f t="shared" si="2719"/>
        <v>0</v>
      </c>
      <c r="CS1136" s="12">
        <f t="shared" si="2719"/>
        <v>0</v>
      </c>
      <c r="CT1136" s="12">
        <f t="shared" si="2719"/>
        <v>0</v>
      </c>
      <c r="CU1136" s="12">
        <f t="shared" si="2719"/>
        <v>0</v>
      </c>
      <c r="CV1136" s="12">
        <f t="shared" si="2719"/>
        <v>0</v>
      </c>
      <c r="CW1136" s="12">
        <f t="shared" si="2719"/>
        <v>0</v>
      </c>
      <c r="CX1136" s="12">
        <f t="shared" si="2719"/>
        <v>0</v>
      </c>
      <c r="CY1136" s="12">
        <f t="shared" si="2719"/>
        <v>0</v>
      </c>
      <c r="CZ1136" s="12">
        <f t="shared" si="2719"/>
        <v>0</v>
      </c>
      <c r="DA1136" s="12">
        <f t="shared" si="2719"/>
        <v>0</v>
      </c>
      <c r="DB1136" s="12">
        <f t="shared" si="2719"/>
        <v>0</v>
      </c>
      <c r="DC1136" s="12">
        <f t="shared" si="2719"/>
        <v>0</v>
      </c>
      <c r="DD1136" s="12">
        <f t="shared" si="2719"/>
        <v>0</v>
      </c>
      <c r="DE1136" s="12">
        <f t="shared" si="2719"/>
        <v>0</v>
      </c>
      <c r="DF1136" s="12">
        <f t="shared" si="2719"/>
        <v>0</v>
      </c>
      <c r="DG1136" s="12">
        <f t="shared" si="2719"/>
        <v>0</v>
      </c>
      <c r="DH1136" s="12">
        <f t="shared" si="2719"/>
        <v>0</v>
      </c>
      <c r="DI1136" s="12">
        <f t="shared" si="2719"/>
        <v>0</v>
      </c>
      <c r="DJ1136" s="12">
        <f t="shared" si="2719"/>
        <v>0</v>
      </c>
      <c r="DK1136" s="12">
        <f t="shared" si="2719"/>
        <v>0</v>
      </c>
      <c r="DL1136" s="12">
        <f t="shared" si="2719"/>
        <v>0</v>
      </c>
      <c r="DM1136" s="12">
        <f t="shared" si="2719"/>
        <v>0</v>
      </c>
      <c r="DN1136" s="12">
        <f t="shared" si="2719"/>
        <v>0</v>
      </c>
      <c r="DO1136" s="12">
        <f t="shared" si="2719"/>
        <v>0</v>
      </c>
      <c r="DP1136" s="12">
        <f t="shared" si="2719"/>
        <v>0</v>
      </c>
      <c r="DQ1136" s="12">
        <f t="shared" si="2719"/>
        <v>0</v>
      </c>
      <c r="DR1136" s="12">
        <f t="shared" si="2719"/>
        <v>0</v>
      </c>
      <c r="DS1136" s="12">
        <f t="shared" si="2719"/>
        <v>0</v>
      </c>
      <c r="DT1136" s="12">
        <f t="shared" si="2719"/>
        <v>0</v>
      </c>
      <c r="DU1136" s="12">
        <f t="shared" si="2719"/>
        <v>0</v>
      </c>
      <c r="DV1136" s="12">
        <f t="shared" si="2719"/>
        <v>0</v>
      </c>
      <c r="DW1136" s="12">
        <f t="shared" si="2719"/>
        <v>0</v>
      </c>
      <c r="DX1136" s="12">
        <f t="shared" si="2719"/>
        <v>0</v>
      </c>
      <c r="DY1136" s="12">
        <f t="shared" si="2719"/>
        <v>0</v>
      </c>
      <c r="EB1136" s="116">
        <f t="shared" ref="EB1136:EB1153" si="2723">ROW(EB1136)-ROW($EB$2)+1</f>
        <v>1135</v>
      </c>
      <c r="EC1136" s="2" t="str">
        <f t="shared" ref="EC1136:EC1137" si="2724">B1136</f>
        <v>Phase 1</v>
      </c>
      <c r="ED1136" s="2" t="str">
        <f t="shared" ref="ED1136:ED1137" si="2725">C1136</f>
        <v>60' Wide</v>
      </c>
      <c r="EE1136" s="33" t="str">
        <f>EE1155</f>
        <v>GAAP</v>
      </c>
      <c r="EF1136" s="2" t="str">
        <f>EF1155</f>
        <v>Signage / Landscaping</v>
      </c>
    </row>
    <row r="1137" spans="2:136" x14ac:dyDescent="0.3">
      <c r="B1137" s="2" t="str">
        <f>Product!$F$2</f>
        <v>Phase 1</v>
      </c>
      <c r="C1137" s="2" t="str">
        <f>Product!$F$3</f>
        <v>75' Wide</v>
      </c>
      <c r="D1137" s="203">
        <f t="shared" si="2720"/>
        <v>-29745.913578248907</v>
      </c>
      <c r="E1137" s="128">
        <f>SUMIFS(INDEX(Product!$B$2:$U$97, MATCH(E1133, Product!$B$2:$B$97, 0), ), Product!$B$2:$U$2, $B1137, Product!$B$3:$U$3, $C1137)</f>
        <v>20</v>
      </c>
      <c r="F1137" s="203">
        <f t="shared" si="2721"/>
        <v>-1487.2956789124453</v>
      </c>
      <c r="G1137" s="11">
        <f>SUM(H1137:DZ1137)</f>
        <v>-29745.913578248907</v>
      </c>
      <c r="I1137" s="12">
        <f t="shared" si="2722"/>
        <v>0</v>
      </c>
      <c r="J1137" s="12">
        <f t="shared" ref="J1137:BU1137" si="2726">J165*$F1137</f>
        <v>0</v>
      </c>
      <c r="K1137" s="12">
        <f t="shared" si="2726"/>
        <v>0</v>
      </c>
      <c r="L1137" s="12">
        <f t="shared" si="2726"/>
        <v>0</v>
      </c>
      <c r="M1137" s="12">
        <f t="shared" si="2726"/>
        <v>0</v>
      </c>
      <c r="N1137" s="12">
        <f t="shared" si="2726"/>
        <v>0</v>
      </c>
      <c r="O1137" s="12">
        <f t="shared" si="2726"/>
        <v>0</v>
      </c>
      <c r="P1137" s="12">
        <f t="shared" si="2726"/>
        <v>0</v>
      </c>
      <c r="Q1137" s="12">
        <f t="shared" si="2726"/>
        <v>0</v>
      </c>
      <c r="R1137" s="12">
        <f t="shared" si="2726"/>
        <v>0</v>
      </c>
      <c r="S1137" s="12">
        <f t="shared" si="2726"/>
        <v>0</v>
      </c>
      <c r="T1137" s="12">
        <f t="shared" si="2726"/>
        <v>0</v>
      </c>
      <c r="U1137" s="12">
        <f t="shared" si="2726"/>
        <v>0</v>
      </c>
      <c r="V1137" s="12">
        <f t="shared" si="2726"/>
        <v>0</v>
      </c>
      <c r="W1137" s="12">
        <f t="shared" si="2726"/>
        <v>-2478.8261315207424</v>
      </c>
      <c r="X1137" s="12">
        <f t="shared" si="2726"/>
        <v>-2478.8261315207424</v>
      </c>
      <c r="Y1137" s="12">
        <f t="shared" si="2726"/>
        <v>-2478.8261315207424</v>
      </c>
      <c r="Z1137" s="12">
        <f t="shared" si="2726"/>
        <v>-2478.8261315207424</v>
      </c>
      <c r="AA1137" s="12">
        <f t="shared" si="2726"/>
        <v>-2478.8261315207424</v>
      </c>
      <c r="AB1137" s="12">
        <f t="shared" si="2726"/>
        <v>-2478.8261315207424</v>
      </c>
      <c r="AC1137" s="12">
        <f t="shared" si="2726"/>
        <v>-2478.8261315207424</v>
      </c>
      <c r="AD1137" s="12">
        <f t="shared" si="2726"/>
        <v>-2478.8261315207424</v>
      </c>
      <c r="AE1137" s="12">
        <f t="shared" si="2726"/>
        <v>-2478.8261315207424</v>
      </c>
      <c r="AF1137" s="12">
        <f t="shared" si="2726"/>
        <v>-2478.8261315207424</v>
      </c>
      <c r="AG1137" s="12">
        <f t="shared" si="2726"/>
        <v>-2478.8261315207424</v>
      </c>
      <c r="AH1137" s="12">
        <f t="shared" si="2726"/>
        <v>-2478.8261315207424</v>
      </c>
      <c r="AI1137" s="12">
        <f t="shared" si="2726"/>
        <v>0</v>
      </c>
      <c r="AJ1137" s="12">
        <f t="shared" si="2726"/>
        <v>0</v>
      </c>
      <c r="AK1137" s="12">
        <f t="shared" si="2726"/>
        <v>0</v>
      </c>
      <c r="AL1137" s="12">
        <f t="shared" si="2726"/>
        <v>0</v>
      </c>
      <c r="AM1137" s="12">
        <f t="shared" si="2726"/>
        <v>0</v>
      </c>
      <c r="AN1137" s="12">
        <f t="shared" si="2726"/>
        <v>0</v>
      </c>
      <c r="AO1137" s="12">
        <f t="shared" si="2726"/>
        <v>0</v>
      </c>
      <c r="AP1137" s="12">
        <f t="shared" si="2726"/>
        <v>0</v>
      </c>
      <c r="AQ1137" s="12">
        <f t="shared" si="2726"/>
        <v>0</v>
      </c>
      <c r="AR1137" s="12">
        <f t="shared" si="2726"/>
        <v>0</v>
      </c>
      <c r="AS1137" s="12">
        <f t="shared" si="2726"/>
        <v>0</v>
      </c>
      <c r="AT1137" s="12">
        <f t="shared" si="2726"/>
        <v>0</v>
      </c>
      <c r="AU1137" s="12">
        <f t="shared" si="2726"/>
        <v>0</v>
      </c>
      <c r="AV1137" s="12">
        <f t="shared" si="2726"/>
        <v>0</v>
      </c>
      <c r="AW1137" s="12">
        <f t="shared" si="2726"/>
        <v>0</v>
      </c>
      <c r="AX1137" s="12">
        <f t="shared" si="2726"/>
        <v>0</v>
      </c>
      <c r="AY1137" s="12">
        <f t="shared" si="2726"/>
        <v>0</v>
      </c>
      <c r="AZ1137" s="12">
        <f t="shared" si="2726"/>
        <v>0</v>
      </c>
      <c r="BA1137" s="12">
        <f t="shared" si="2726"/>
        <v>0</v>
      </c>
      <c r="BB1137" s="12">
        <f t="shared" si="2726"/>
        <v>0</v>
      </c>
      <c r="BC1137" s="12">
        <f t="shared" si="2726"/>
        <v>0</v>
      </c>
      <c r="BD1137" s="12">
        <f t="shared" si="2726"/>
        <v>0</v>
      </c>
      <c r="BE1137" s="12">
        <f t="shared" si="2726"/>
        <v>0</v>
      </c>
      <c r="BF1137" s="12">
        <f t="shared" si="2726"/>
        <v>0</v>
      </c>
      <c r="BG1137" s="12">
        <f t="shared" si="2726"/>
        <v>0</v>
      </c>
      <c r="BH1137" s="12">
        <f t="shared" si="2726"/>
        <v>0</v>
      </c>
      <c r="BI1137" s="12">
        <f t="shared" si="2726"/>
        <v>0</v>
      </c>
      <c r="BJ1137" s="12">
        <f t="shared" si="2726"/>
        <v>0</v>
      </c>
      <c r="BK1137" s="12">
        <f t="shared" si="2726"/>
        <v>0</v>
      </c>
      <c r="BL1137" s="12">
        <f t="shared" si="2726"/>
        <v>0</v>
      </c>
      <c r="BM1137" s="12">
        <f t="shared" si="2726"/>
        <v>0</v>
      </c>
      <c r="BN1137" s="12">
        <f t="shared" si="2726"/>
        <v>0</v>
      </c>
      <c r="BO1137" s="12">
        <f t="shared" si="2726"/>
        <v>0</v>
      </c>
      <c r="BP1137" s="12">
        <f t="shared" si="2726"/>
        <v>0</v>
      </c>
      <c r="BQ1137" s="12">
        <f t="shared" si="2726"/>
        <v>0</v>
      </c>
      <c r="BR1137" s="12">
        <f t="shared" si="2726"/>
        <v>0</v>
      </c>
      <c r="BS1137" s="12">
        <f t="shared" si="2726"/>
        <v>0</v>
      </c>
      <c r="BT1137" s="12">
        <f t="shared" si="2726"/>
        <v>0</v>
      </c>
      <c r="BU1137" s="12">
        <f t="shared" si="2726"/>
        <v>0</v>
      </c>
      <c r="BV1137" s="12">
        <f t="shared" si="2719"/>
        <v>0</v>
      </c>
      <c r="BW1137" s="12">
        <f t="shared" si="2719"/>
        <v>0</v>
      </c>
      <c r="BX1137" s="12">
        <f t="shared" si="2719"/>
        <v>0</v>
      </c>
      <c r="BY1137" s="12">
        <f t="shared" si="2719"/>
        <v>0</v>
      </c>
      <c r="BZ1137" s="12">
        <f t="shared" si="2719"/>
        <v>0</v>
      </c>
      <c r="CA1137" s="12">
        <f t="shared" si="2719"/>
        <v>0</v>
      </c>
      <c r="CB1137" s="12">
        <f t="shared" si="2719"/>
        <v>0</v>
      </c>
      <c r="CC1137" s="12">
        <f t="shared" si="2719"/>
        <v>0</v>
      </c>
      <c r="CD1137" s="12">
        <f t="shared" si="2719"/>
        <v>0</v>
      </c>
      <c r="CE1137" s="12">
        <f t="shared" si="2719"/>
        <v>0</v>
      </c>
      <c r="CF1137" s="12">
        <f t="shared" si="2719"/>
        <v>0</v>
      </c>
      <c r="CG1137" s="12">
        <f t="shared" si="2719"/>
        <v>0</v>
      </c>
      <c r="CH1137" s="12">
        <f t="shared" si="2719"/>
        <v>0</v>
      </c>
      <c r="CI1137" s="12">
        <f t="shared" si="2719"/>
        <v>0</v>
      </c>
      <c r="CJ1137" s="12">
        <f t="shared" si="2719"/>
        <v>0</v>
      </c>
      <c r="CK1137" s="12">
        <f t="shared" si="2719"/>
        <v>0</v>
      </c>
      <c r="CL1137" s="12">
        <f t="shared" si="2719"/>
        <v>0</v>
      </c>
      <c r="CM1137" s="12">
        <f t="shared" si="2719"/>
        <v>0</v>
      </c>
      <c r="CN1137" s="12">
        <f t="shared" si="2719"/>
        <v>0</v>
      </c>
      <c r="CO1137" s="12">
        <f t="shared" si="2719"/>
        <v>0</v>
      </c>
      <c r="CP1137" s="12">
        <f t="shared" si="2719"/>
        <v>0</v>
      </c>
      <c r="CQ1137" s="12">
        <f t="shared" si="2719"/>
        <v>0</v>
      </c>
      <c r="CR1137" s="12">
        <f t="shared" si="2719"/>
        <v>0</v>
      </c>
      <c r="CS1137" s="12">
        <f t="shared" si="2719"/>
        <v>0</v>
      </c>
      <c r="CT1137" s="12">
        <f t="shared" si="2719"/>
        <v>0</v>
      </c>
      <c r="CU1137" s="12">
        <f t="shared" si="2719"/>
        <v>0</v>
      </c>
      <c r="CV1137" s="12">
        <f t="shared" si="2719"/>
        <v>0</v>
      </c>
      <c r="CW1137" s="12">
        <f t="shared" si="2719"/>
        <v>0</v>
      </c>
      <c r="CX1137" s="12">
        <f t="shared" si="2719"/>
        <v>0</v>
      </c>
      <c r="CY1137" s="12">
        <f t="shared" si="2719"/>
        <v>0</v>
      </c>
      <c r="CZ1137" s="12">
        <f t="shared" si="2719"/>
        <v>0</v>
      </c>
      <c r="DA1137" s="12">
        <f t="shared" si="2719"/>
        <v>0</v>
      </c>
      <c r="DB1137" s="12">
        <f t="shared" si="2719"/>
        <v>0</v>
      </c>
      <c r="DC1137" s="12">
        <f t="shared" si="2719"/>
        <v>0</v>
      </c>
      <c r="DD1137" s="12">
        <f t="shared" si="2719"/>
        <v>0</v>
      </c>
      <c r="DE1137" s="12">
        <f t="shared" si="2719"/>
        <v>0</v>
      </c>
      <c r="DF1137" s="12">
        <f t="shared" si="2719"/>
        <v>0</v>
      </c>
      <c r="DG1137" s="12">
        <f t="shared" si="2719"/>
        <v>0</v>
      </c>
      <c r="DH1137" s="12">
        <f t="shared" si="2719"/>
        <v>0</v>
      </c>
      <c r="DI1137" s="12">
        <f t="shared" si="2719"/>
        <v>0</v>
      </c>
      <c r="DJ1137" s="12">
        <f t="shared" si="2719"/>
        <v>0</v>
      </c>
      <c r="DK1137" s="12">
        <f t="shared" si="2719"/>
        <v>0</v>
      </c>
      <c r="DL1137" s="12">
        <f t="shared" si="2719"/>
        <v>0</v>
      </c>
      <c r="DM1137" s="12">
        <f t="shared" si="2719"/>
        <v>0</v>
      </c>
      <c r="DN1137" s="12">
        <f t="shared" si="2719"/>
        <v>0</v>
      </c>
      <c r="DO1137" s="12">
        <f t="shared" si="2719"/>
        <v>0</v>
      </c>
      <c r="DP1137" s="12">
        <f t="shared" si="2719"/>
        <v>0</v>
      </c>
      <c r="DQ1137" s="12">
        <f t="shared" si="2719"/>
        <v>0</v>
      </c>
      <c r="DR1137" s="12">
        <f t="shared" si="2719"/>
        <v>0</v>
      </c>
      <c r="DS1137" s="12">
        <f t="shared" si="2719"/>
        <v>0</v>
      </c>
      <c r="DT1137" s="12">
        <f t="shared" si="2719"/>
        <v>0</v>
      </c>
      <c r="DU1137" s="12">
        <f t="shared" si="2719"/>
        <v>0</v>
      </c>
      <c r="DV1137" s="12">
        <f t="shared" si="2719"/>
        <v>0</v>
      </c>
      <c r="DW1137" s="12">
        <f t="shared" si="2719"/>
        <v>0</v>
      </c>
      <c r="DX1137" s="12">
        <f t="shared" si="2719"/>
        <v>0</v>
      </c>
      <c r="DY1137" s="12">
        <f t="shared" si="2719"/>
        <v>0</v>
      </c>
      <c r="EB1137" s="116">
        <f t="shared" si="2723"/>
        <v>1136</v>
      </c>
      <c r="EC1137" s="2" t="str">
        <f t="shared" si="2724"/>
        <v>Phase 1</v>
      </c>
      <c r="ED1137" s="2" t="str">
        <f t="shared" si="2725"/>
        <v>75' Wide</v>
      </c>
      <c r="EE1137" s="33" t="str">
        <f>EE1155</f>
        <v>GAAP</v>
      </c>
      <c r="EF1137" s="2" t="str">
        <f>EF1155</f>
        <v>Signage / Landscaping</v>
      </c>
    </row>
    <row r="1138" spans="2:136" x14ac:dyDescent="0.3">
      <c r="D1138" s="203"/>
      <c r="E1138" s="128"/>
      <c r="F1138" s="203"/>
      <c r="G1138" s="13"/>
      <c r="I1138" s="12"/>
      <c r="J1138" s="12"/>
      <c r="K1138" s="12"/>
      <c r="L1138" s="12"/>
      <c r="M1138" s="12"/>
      <c r="N1138" s="12"/>
      <c r="O1138" s="12"/>
      <c r="P1138" s="12"/>
      <c r="Q1138" s="12"/>
      <c r="R1138" s="12"/>
      <c r="S1138" s="12"/>
      <c r="T1138" s="12"/>
      <c r="U1138" s="12"/>
      <c r="V1138" s="12"/>
      <c r="W1138" s="12"/>
      <c r="X1138" s="12"/>
      <c r="Y1138" s="12"/>
      <c r="Z1138" s="12"/>
      <c r="AA1138" s="12"/>
      <c r="AB1138" s="12"/>
      <c r="AC1138" s="12"/>
      <c r="AD1138" s="12"/>
      <c r="AE1138" s="12"/>
      <c r="AF1138" s="12"/>
      <c r="AG1138" s="12"/>
      <c r="AH1138" s="12"/>
      <c r="AI1138" s="12"/>
      <c r="AJ1138" s="12"/>
      <c r="AK1138" s="12"/>
      <c r="AL1138" s="12"/>
      <c r="AM1138" s="12"/>
      <c r="AN1138" s="12"/>
      <c r="AO1138" s="12"/>
      <c r="AP1138" s="12"/>
      <c r="AQ1138" s="12"/>
      <c r="AR1138" s="12"/>
      <c r="AS1138" s="12"/>
      <c r="AT1138" s="12"/>
      <c r="AU1138" s="12"/>
      <c r="AV1138" s="12"/>
      <c r="AW1138" s="12"/>
      <c r="AX1138" s="12"/>
      <c r="AY1138" s="12"/>
      <c r="AZ1138" s="12"/>
      <c r="BA1138" s="12"/>
      <c r="BB1138" s="12"/>
      <c r="BC1138" s="12"/>
      <c r="BD1138" s="12"/>
      <c r="BE1138" s="12"/>
      <c r="BF1138" s="12"/>
      <c r="BG1138" s="12"/>
      <c r="BH1138" s="12"/>
      <c r="BI1138" s="12"/>
      <c r="BJ1138" s="12"/>
      <c r="BK1138" s="12"/>
      <c r="BL1138" s="12"/>
      <c r="BM1138" s="12"/>
      <c r="BN1138" s="12"/>
      <c r="BO1138" s="12"/>
      <c r="BP1138" s="12"/>
      <c r="BQ1138" s="12"/>
      <c r="BR1138" s="12"/>
      <c r="BS1138" s="12"/>
      <c r="BT1138" s="12"/>
      <c r="BU1138" s="12"/>
      <c r="BV1138" s="12"/>
      <c r="BW1138" s="12"/>
      <c r="BX1138" s="12"/>
      <c r="BY1138" s="12"/>
      <c r="BZ1138" s="12"/>
      <c r="CA1138" s="12"/>
      <c r="CB1138" s="12"/>
      <c r="CC1138" s="12"/>
      <c r="CD1138" s="12"/>
      <c r="CE1138" s="12"/>
      <c r="CF1138" s="12"/>
      <c r="CG1138" s="12"/>
      <c r="CH1138" s="12"/>
      <c r="CI1138" s="12"/>
      <c r="CJ1138" s="12"/>
      <c r="CK1138" s="12"/>
      <c r="CL1138" s="12"/>
      <c r="CM1138" s="12"/>
      <c r="CN1138" s="12"/>
      <c r="CO1138" s="12"/>
      <c r="CP1138" s="12"/>
      <c r="CQ1138" s="12"/>
      <c r="CR1138" s="12"/>
      <c r="CS1138" s="12"/>
      <c r="CT1138" s="12"/>
      <c r="CU1138" s="12"/>
      <c r="CV1138" s="12"/>
      <c r="CW1138" s="12"/>
      <c r="CX1138" s="12"/>
      <c r="CY1138" s="12"/>
      <c r="CZ1138" s="12"/>
      <c r="DA1138" s="12"/>
      <c r="DB1138" s="12"/>
      <c r="DC1138" s="12"/>
      <c r="DD1138" s="12"/>
      <c r="DE1138" s="12"/>
      <c r="DF1138" s="12"/>
      <c r="DG1138" s="12"/>
      <c r="DH1138" s="12"/>
      <c r="DI1138" s="12"/>
      <c r="DJ1138" s="12"/>
      <c r="DK1138" s="12"/>
      <c r="DL1138" s="12"/>
      <c r="DM1138" s="12"/>
      <c r="DN1138" s="12"/>
      <c r="DO1138" s="12"/>
      <c r="DP1138" s="12"/>
      <c r="DQ1138" s="12"/>
      <c r="DR1138" s="12"/>
      <c r="DS1138" s="12"/>
      <c r="DT1138" s="12"/>
      <c r="DU1138" s="12"/>
      <c r="DV1138" s="12"/>
      <c r="DW1138" s="12"/>
      <c r="DX1138" s="12"/>
      <c r="DY1138" s="12"/>
      <c r="EE1138" s="33"/>
    </row>
    <row r="1139" spans="2:136" x14ac:dyDescent="0.3">
      <c r="B1139" s="2" t="str">
        <f>Product!$G$2</f>
        <v>Phase 2</v>
      </c>
      <c r="C1139" s="2" t="str">
        <f>Product!$G$3</f>
        <v>50' Wide</v>
      </c>
      <c r="D1139" s="203">
        <f t="shared" ref="D1139:D1141" si="2727">G1115</f>
        <v>-32141.12315908723</v>
      </c>
      <c r="E1139" s="128">
        <f>SUMIFS(INDEX(Product!$B$2:$U$97, MATCH(E1133, Product!$B$2:$B$97, 0), ), Product!$B$2:$U$2, $B1139, Product!$B$3:$U$3, $C1139)</f>
        <v>30</v>
      </c>
      <c r="F1139" s="203">
        <f t="shared" ref="F1139:F1141" si="2728">D1139/E1139</f>
        <v>-1071.3707719695744</v>
      </c>
      <c r="G1139" s="11">
        <f>SUM(H1139:DZ1139)</f>
        <v>-32141.123159087223</v>
      </c>
      <c r="I1139" s="12">
        <f t="shared" si="2722"/>
        <v>0</v>
      </c>
      <c r="J1139" s="12">
        <f t="shared" ref="J1139:BU1141" si="2729">J167*$F1139</f>
        <v>0</v>
      </c>
      <c r="K1139" s="12">
        <f t="shared" si="2729"/>
        <v>0</v>
      </c>
      <c r="L1139" s="12">
        <f t="shared" si="2729"/>
        <v>0</v>
      </c>
      <c r="M1139" s="12">
        <f t="shared" si="2729"/>
        <v>0</v>
      </c>
      <c r="N1139" s="12">
        <f t="shared" si="2729"/>
        <v>0</v>
      </c>
      <c r="O1139" s="12">
        <f t="shared" si="2729"/>
        <v>0</v>
      </c>
      <c r="P1139" s="12">
        <f t="shared" si="2729"/>
        <v>0</v>
      </c>
      <c r="Q1139" s="12">
        <f t="shared" si="2729"/>
        <v>0</v>
      </c>
      <c r="R1139" s="12">
        <f t="shared" si="2729"/>
        <v>0</v>
      </c>
      <c r="S1139" s="12">
        <f t="shared" si="2729"/>
        <v>0</v>
      </c>
      <c r="T1139" s="12">
        <f t="shared" si="2729"/>
        <v>0</v>
      </c>
      <c r="U1139" s="12">
        <f t="shared" si="2729"/>
        <v>0</v>
      </c>
      <c r="V1139" s="12">
        <f t="shared" si="2729"/>
        <v>0</v>
      </c>
      <c r="W1139" s="12">
        <f t="shared" si="2729"/>
        <v>0</v>
      </c>
      <c r="X1139" s="12">
        <f t="shared" si="2729"/>
        <v>0</v>
      </c>
      <c r="Y1139" s="12">
        <f t="shared" si="2729"/>
        <v>0</v>
      </c>
      <c r="Z1139" s="12">
        <f t="shared" si="2729"/>
        <v>0</v>
      </c>
      <c r="AA1139" s="12">
        <f t="shared" si="2729"/>
        <v>0</v>
      </c>
      <c r="AB1139" s="12">
        <f t="shared" si="2729"/>
        <v>0</v>
      </c>
      <c r="AC1139" s="12">
        <f t="shared" si="2729"/>
        <v>0</v>
      </c>
      <c r="AD1139" s="12">
        <f t="shared" si="2729"/>
        <v>0</v>
      </c>
      <c r="AE1139" s="12">
        <f t="shared" si="2729"/>
        <v>0</v>
      </c>
      <c r="AF1139" s="12">
        <f t="shared" si="2729"/>
        <v>0</v>
      </c>
      <c r="AG1139" s="12">
        <f t="shared" si="2729"/>
        <v>0</v>
      </c>
      <c r="AH1139" s="12">
        <f t="shared" si="2729"/>
        <v>0</v>
      </c>
      <c r="AI1139" s="12">
        <f t="shared" si="2729"/>
        <v>-2678.4269299239359</v>
      </c>
      <c r="AJ1139" s="12">
        <f t="shared" si="2729"/>
        <v>-2678.4269299239359</v>
      </c>
      <c r="AK1139" s="12">
        <f t="shared" si="2729"/>
        <v>-2678.4269299239359</v>
      </c>
      <c r="AL1139" s="12">
        <f t="shared" si="2729"/>
        <v>-2678.4269299239359</v>
      </c>
      <c r="AM1139" s="12">
        <f t="shared" si="2729"/>
        <v>-2678.4269299239359</v>
      </c>
      <c r="AN1139" s="12">
        <f t="shared" si="2729"/>
        <v>-2678.4269299239359</v>
      </c>
      <c r="AO1139" s="12">
        <f t="shared" si="2729"/>
        <v>-2678.4269299239359</v>
      </c>
      <c r="AP1139" s="12">
        <f t="shared" si="2729"/>
        <v>-2678.4269299239359</v>
      </c>
      <c r="AQ1139" s="12">
        <f t="shared" si="2729"/>
        <v>-2678.4269299239359</v>
      </c>
      <c r="AR1139" s="12">
        <f t="shared" si="2729"/>
        <v>-2678.4269299239359</v>
      </c>
      <c r="AS1139" s="12">
        <f t="shared" si="2729"/>
        <v>-2678.4269299239359</v>
      </c>
      <c r="AT1139" s="12">
        <f t="shared" si="2729"/>
        <v>-2678.4269299239359</v>
      </c>
      <c r="AU1139" s="12">
        <f t="shared" si="2729"/>
        <v>0</v>
      </c>
      <c r="AV1139" s="12">
        <f t="shared" si="2729"/>
        <v>0</v>
      </c>
      <c r="AW1139" s="12">
        <f t="shared" si="2729"/>
        <v>0</v>
      </c>
      <c r="AX1139" s="12">
        <f t="shared" si="2729"/>
        <v>0</v>
      </c>
      <c r="AY1139" s="12">
        <f t="shared" si="2729"/>
        <v>0</v>
      </c>
      <c r="AZ1139" s="12">
        <f t="shared" si="2729"/>
        <v>0</v>
      </c>
      <c r="BA1139" s="12">
        <f t="shared" si="2729"/>
        <v>0</v>
      </c>
      <c r="BB1139" s="12">
        <f t="shared" si="2729"/>
        <v>0</v>
      </c>
      <c r="BC1139" s="12">
        <f t="shared" si="2729"/>
        <v>0</v>
      </c>
      <c r="BD1139" s="12">
        <f t="shared" si="2729"/>
        <v>0</v>
      </c>
      <c r="BE1139" s="12">
        <f t="shared" si="2729"/>
        <v>0</v>
      </c>
      <c r="BF1139" s="12">
        <f t="shared" si="2729"/>
        <v>0</v>
      </c>
      <c r="BG1139" s="12">
        <f t="shared" si="2729"/>
        <v>0</v>
      </c>
      <c r="BH1139" s="12">
        <f t="shared" si="2729"/>
        <v>0</v>
      </c>
      <c r="BI1139" s="12">
        <f t="shared" si="2729"/>
        <v>0</v>
      </c>
      <c r="BJ1139" s="12">
        <f t="shared" si="2729"/>
        <v>0</v>
      </c>
      <c r="BK1139" s="12">
        <f t="shared" si="2729"/>
        <v>0</v>
      </c>
      <c r="BL1139" s="12">
        <f t="shared" si="2729"/>
        <v>0</v>
      </c>
      <c r="BM1139" s="12">
        <f t="shared" si="2729"/>
        <v>0</v>
      </c>
      <c r="BN1139" s="12">
        <f t="shared" si="2729"/>
        <v>0</v>
      </c>
      <c r="BO1139" s="12">
        <f t="shared" si="2729"/>
        <v>0</v>
      </c>
      <c r="BP1139" s="12">
        <f t="shared" si="2729"/>
        <v>0</v>
      </c>
      <c r="BQ1139" s="12">
        <f t="shared" si="2729"/>
        <v>0</v>
      </c>
      <c r="BR1139" s="12">
        <f t="shared" si="2729"/>
        <v>0</v>
      </c>
      <c r="BS1139" s="12">
        <f t="shared" si="2729"/>
        <v>0</v>
      </c>
      <c r="BT1139" s="12">
        <f t="shared" si="2729"/>
        <v>0</v>
      </c>
      <c r="BU1139" s="12">
        <f t="shared" si="2729"/>
        <v>0</v>
      </c>
      <c r="BV1139" s="12">
        <f t="shared" ref="BV1139:DY1141" si="2730">BV167*$F1139</f>
        <v>0</v>
      </c>
      <c r="BW1139" s="12">
        <f t="shared" si="2730"/>
        <v>0</v>
      </c>
      <c r="BX1139" s="12">
        <f t="shared" si="2730"/>
        <v>0</v>
      </c>
      <c r="BY1139" s="12">
        <f t="shared" si="2730"/>
        <v>0</v>
      </c>
      <c r="BZ1139" s="12">
        <f t="shared" si="2730"/>
        <v>0</v>
      </c>
      <c r="CA1139" s="12">
        <f t="shared" si="2730"/>
        <v>0</v>
      </c>
      <c r="CB1139" s="12">
        <f t="shared" si="2730"/>
        <v>0</v>
      </c>
      <c r="CC1139" s="12">
        <f t="shared" si="2730"/>
        <v>0</v>
      </c>
      <c r="CD1139" s="12">
        <f t="shared" si="2730"/>
        <v>0</v>
      </c>
      <c r="CE1139" s="12">
        <f t="shared" si="2730"/>
        <v>0</v>
      </c>
      <c r="CF1139" s="12">
        <f t="shared" si="2730"/>
        <v>0</v>
      </c>
      <c r="CG1139" s="12">
        <f t="shared" si="2730"/>
        <v>0</v>
      </c>
      <c r="CH1139" s="12">
        <f t="shared" si="2730"/>
        <v>0</v>
      </c>
      <c r="CI1139" s="12">
        <f t="shared" si="2730"/>
        <v>0</v>
      </c>
      <c r="CJ1139" s="12">
        <f t="shared" si="2730"/>
        <v>0</v>
      </c>
      <c r="CK1139" s="12">
        <f t="shared" si="2730"/>
        <v>0</v>
      </c>
      <c r="CL1139" s="12">
        <f t="shared" si="2730"/>
        <v>0</v>
      </c>
      <c r="CM1139" s="12">
        <f t="shared" si="2730"/>
        <v>0</v>
      </c>
      <c r="CN1139" s="12">
        <f t="shared" si="2730"/>
        <v>0</v>
      </c>
      <c r="CO1139" s="12">
        <f t="shared" si="2730"/>
        <v>0</v>
      </c>
      <c r="CP1139" s="12">
        <f t="shared" si="2730"/>
        <v>0</v>
      </c>
      <c r="CQ1139" s="12">
        <f t="shared" si="2730"/>
        <v>0</v>
      </c>
      <c r="CR1139" s="12">
        <f t="shared" si="2730"/>
        <v>0</v>
      </c>
      <c r="CS1139" s="12">
        <f t="shared" si="2730"/>
        <v>0</v>
      </c>
      <c r="CT1139" s="12">
        <f t="shared" si="2730"/>
        <v>0</v>
      </c>
      <c r="CU1139" s="12">
        <f t="shared" si="2730"/>
        <v>0</v>
      </c>
      <c r="CV1139" s="12">
        <f t="shared" si="2730"/>
        <v>0</v>
      </c>
      <c r="CW1139" s="12">
        <f t="shared" si="2730"/>
        <v>0</v>
      </c>
      <c r="CX1139" s="12">
        <f t="shared" si="2730"/>
        <v>0</v>
      </c>
      <c r="CY1139" s="12">
        <f t="shared" si="2730"/>
        <v>0</v>
      </c>
      <c r="CZ1139" s="12">
        <f t="shared" si="2730"/>
        <v>0</v>
      </c>
      <c r="DA1139" s="12">
        <f t="shared" si="2730"/>
        <v>0</v>
      </c>
      <c r="DB1139" s="12">
        <f t="shared" si="2730"/>
        <v>0</v>
      </c>
      <c r="DC1139" s="12">
        <f t="shared" si="2730"/>
        <v>0</v>
      </c>
      <c r="DD1139" s="12">
        <f t="shared" si="2730"/>
        <v>0</v>
      </c>
      <c r="DE1139" s="12">
        <f t="shared" si="2730"/>
        <v>0</v>
      </c>
      <c r="DF1139" s="12">
        <f t="shared" si="2730"/>
        <v>0</v>
      </c>
      <c r="DG1139" s="12">
        <f t="shared" si="2730"/>
        <v>0</v>
      </c>
      <c r="DH1139" s="12">
        <f t="shared" si="2730"/>
        <v>0</v>
      </c>
      <c r="DI1139" s="12">
        <f t="shared" si="2730"/>
        <v>0</v>
      </c>
      <c r="DJ1139" s="12">
        <f t="shared" si="2730"/>
        <v>0</v>
      </c>
      <c r="DK1139" s="12">
        <f t="shared" si="2730"/>
        <v>0</v>
      </c>
      <c r="DL1139" s="12">
        <f t="shared" si="2730"/>
        <v>0</v>
      </c>
      <c r="DM1139" s="12">
        <f t="shared" si="2730"/>
        <v>0</v>
      </c>
      <c r="DN1139" s="12">
        <f t="shared" si="2730"/>
        <v>0</v>
      </c>
      <c r="DO1139" s="12">
        <f t="shared" si="2730"/>
        <v>0</v>
      </c>
      <c r="DP1139" s="12">
        <f t="shared" si="2730"/>
        <v>0</v>
      </c>
      <c r="DQ1139" s="12">
        <f t="shared" si="2730"/>
        <v>0</v>
      </c>
      <c r="DR1139" s="12">
        <f t="shared" si="2730"/>
        <v>0</v>
      </c>
      <c r="DS1139" s="12">
        <f t="shared" si="2730"/>
        <v>0</v>
      </c>
      <c r="DT1139" s="12">
        <f t="shared" si="2730"/>
        <v>0</v>
      </c>
      <c r="DU1139" s="12">
        <f t="shared" si="2730"/>
        <v>0</v>
      </c>
      <c r="DV1139" s="12">
        <f t="shared" si="2730"/>
        <v>0</v>
      </c>
      <c r="DW1139" s="12">
        <f t="shared" si="2730"/>
        <v>0</v>
      </c>
      <c r="DX1139" s="12">
        <f t="shared" si="2730"/>
        <v>0</v>
      </c>
      <c r="DY1139" s="12">
        <f t="shared" si="2730"/>
        <v>0</v>
      </c>
      <c r="EB1139" s="116">
        <f t="shared" si="2723"/>
        <v>1138</v>
      </c>
      <c r="EC1139" s="2" t="str">
        <f t="shared" ref="EC1139:EC1141" si="2731">B1139</f>
        <v>Phase 2</v>
      </c>
      <c r="ED1139" s="2" t="str">
        <f t="shared" ref="ED1139:ED1141" si="2732">C1139</f>
        <v>50' Wide</v>
      </c>
      <c r="EE1139" s="33" t="str">
        <f>EE1155</f>
        <v>GAAP</v>
      </c>
      <c r="EF1139" s="2" t="str">
        <f>EF1155</f>
        <v>Signage / Landscaping</v>
      </c>
    </row>
    <row r="1140" spans="2:136" x14ac:dyDescent="0.3">
      <c r="B1140" s="2" t="str">
        <f>Product!$H$2</f>
        <v>Phase 2</v>
      </c>
      <c r="C1140" s="2" t="str">
        <f>Product!$H$3</f>
        <v>60' Wide</v>
      </c>
      <c r="D1140" s="203">
        <f t="shared" si="2727"/>
        <v>-38112.963262663863</v>
      </c>
      <c r="E1140" s="128">
        <f>SUMIFS(INDEX(Product!$B$2:$U$97, MATCH(E1133, Product!$B$2:$B$97, 0), ), Product!$B$2:$U$2, $B1140, Product!$B$3:$U$3, $C1140)</f>
        <v>30</v>
      </c>
      <c r="F1140" s="203">
        <f t="shared" si="2728"/>
        <v>-1270.4321087554622</v>
      </c>
      <c r="G1140" s="11">
        <f>SUM(H1140:DZ1140)</f>
        <v>-38112.963262663863</v>
      </c>
      <c r="I1140" s="12">
        <f t="shared" si="2722"/>
        <v>0</v>
      </c>
      <c r="J1140" s="12">
        <f t="shared" si="2729"/>
        <v>0</v>
      </c>
      <c r="K1140" s="12">
        <f t="shared" si="2729"/>
        <v>0</v>
      </c>
      <c r="L1140" s="12">
        <f t="shared" si="2729"/>
        <v>0</v>
      </c>
      <c r="M1140" s="12">
        <f t="shared" si="2729"/>
        <v>0</v>
      </c>
      <c r="N1140" s="12">
        <f t="shared" si="2729"/>
        <v>0</v>
      </c>
      <c r="O1140" s="12">
        <f t="shared" si="2729"/>
        <v>0</v>
      </c>
      <c r="P1140" s="12">
        <f t="shared" si="2729"/>
        <v>0</v>
      </c>
      <c r="Q1140" s="12">
        <f t="shared" si="2729"/>
        <v>0</v>
      </c>
      <c r="R1140" s="12">
        <f t="shared" si="2729"/>
        <v>0</v>
      </c>
      <c r="S1140" s="12">
        <f t="shared" si="2729"/>
        <v>0</v>
      </c>
      <c r="T1140" s="12">
        <f t="shared" si="2729"/>
        <v>0</v>
      </c>
      <c r="U1140" s="12">
        <f t="shared" si="2729"/>
        <v>0</v>
      </c>
      <c r="V1140" s="12">
        <f t="shared" si="2729"/>
        <v>0</v>
      </c>
      <c r="W1140" s="12">
        <f t="shared" si="2729"/>
        <v>0</v>
      </c>
      <c r="X1140" s="12">
        <f t="shared" si="2729"/>
        <v>0</v>
      </c>
      <c r="Y1140" s="12">
        <f t="shared" si="2729"/>
        <v>0</v>
      </c>
      <c r="Z1140" s="12">
        <f t="shared" si="2729"/>
        <v>0</v>
      </c>
      <c r="AA1140" s="12">
        <f t="shared" si="2729"/>
        <v>0</v>
      </c>
      <c r="AB1140" s="12">
        <f t="shared" si="2729"/>
        <v>0</v>
      </c>
      <c r="AC1140" s="12">
        <f t="shared" si="2729"/>
        <v>0</v>
      </c>
      <c r="AD1140" s="12">
        <f t="shared" si="2729"/>
        <v>0</v>
      </c>
      <c r="AE1140" s="12">
        <f t="shared" si="2729"/>
        <v>0</v>
      </c>
      <c r="AF1140" s="12">
        <f t="shared" si="2729"/>
        <v>0</v>
      </c>
      <c r="AG1140" s="12">
        <f t="shared" si="2729"/>
        <v>0</v>
      </c>
      <c r="AH1140" s="12">
        <f t="shared" si="2729"/>
        <v>0</v>
      </c>
      <c r="AI1140" s="12">
        <f t="shared" si="2729"/>
        <v>-3176.0802718886553</v>
      </c>
      <c r="AJ1140" s="12">
        <f t="shared" si="2729"/>
        <v>-3176.0802718886553</v>
      </c>
      <c r="AK1140" s="12">
        <f t="shared" si="2729"/>
        <v>-3176.0802718886553</v>
      </c>
      <c r="AL1140" s="12">
        <f t="shared" si="2729"/>
        <v>-3176.0802718886553</v>
      </c>
      <c r="AM1140" s="12">
        <f t="shared" si="2729"/>
        <v>-3176.0802718886553</v>
      </c>
      <c r="AN1140" s="12">
        <f t="shared" si="2729"/>
        <v>-3176.0802718886553</v>
      </c>
      <c r="AO1140" s="12">
        <f t="shared" si="2729"/>
        <v>-3176.0802718886553</v>
      </c>
      <c r="AP1140" s="12">
        <f t="shared" si="2729"/>
        <v>-3176.0802718886553</v>
      </c>
      <c r="AQ1140" s="12">
        <f t="shared" si="2729"/>
        <v>-3176.0802718886553</v>
      </c>
      <c r="AR1140" s="12">
        <f t="shared" si="2729"/>
        <v>-3176.0802718886553</v>
      </c>
      <c r="AS1140" s="12">
        <f t="shared" si="2729"/>
        <v>-3176.0802718886553</v>
      </c>
      <c r="AT1140" s="12">
        <f t="shared" si="2729"/>
        <v>-3176.0802718886553</v>
      </c>
      <c r="AU1140" s="12">
        <f t="shared" si="2729"/>
        <v>0</v>
      </c>
      <c r="AV1140" s="12">
        <f t="shared" si="2729"/>
        <v>0</v>
      </c>
      <c r="AW1140" s="12">
        <f t="shared" si="2729"/>
        <v>0</v>
      </c>
      <c r="AX1140" s="12">
        <f t="shared" si="2729"/>
        <v>0</v>
      </c>
      <c r="AY1140" s="12">
        <f t="shared" si="2729"/>
        <v>0</v>
      </c>
      <c r="AZ1140" s="12">
        <f t="shared" si="2729"/>
        <v>0</v>
      </c>
      <c r="BA1140" s="12">
        <f t="shared" si="2729"/>
        <v>0</v>
      </c>
      <c r="BB1140" s="12">
        <f t="shared" si="2729"/>
        <v>0</v>
      </c>
      <c r="BC1140" s="12">
        <f t="shared" si="2729"/>
        <v>0</v>
      </c>
      <c r="BD1140" s="12">
        <f t="shared" si="2729"/>
        <v>0</v>
      </c>
      <c r="BE1140" s="12">
        <f t="shared" si="2729"/>
        <v>0</v>
      </c>
      <c r="BF1140" s="12">
        <f t="shared" si="2729"/>
        <v>0</v>
      </c>
      <c r="BG1140" s="12">
        <f t="shared" si="2729"/>
        <v>0</v>
      </c>
      <c r="BH1140" s="12">
        <f t="shared" si="2729"/>
        <v>0</v>
      </c>
      <c r="BI1140" s="12">
        <f t="shared" si="2729"/>
        <v>0</v>
      </c>
      <c r="BJ1140" s="12">
        <f t="shared" si="2729"/>
        <v>0</v>
      </c>
      <c r="BK1140" s="12">
        <f t="shared" si="2729"/>
        <v>0</v>
      </c>
      <c r="BL1140" s="12">
        <f t="shared" si="2729"/>
        <v>0</v>
      </c>
      <c r="BM1140" s="12">
        <f t="shared" si="2729"/>
        <v>0</v>
      </c>
      <c r="BN1140" s="12">
        <f t="shared" si="2729"/>
        <v>0</v>
      </c>
      <c r="BO1140" s="12">
        <f t="shared" si="2729"/>
        <v>0</v>
      </c>
      <c r="BP1140" s="12">
        <f t="shared" si="2729"/>
        <v>0</v>
      </c>
      <c r="BQ1140" s="12">
        <f t="shared" si="2729"/>
        <v>0</v>
      </c>
      <c r="BR1140" s="12">
        <f t="shared" si="2729"/>
        <v>0</v>
      </c>
      <c r="BS1140" s="12">
        <f t="shared" si="2729"/>
        <v>0</v>
      </c>
      <c r="BT1140" s="12">
        <f t="shared" si="2729"/>
        <v>0</v>
      </c>
      <c r="BU1140" s="12">
        <f t="shared" si="2729"/>
        <v>0</v>
      </c>
      <c r="BV1140" s="12">
        <f t="shared" si="2730"/>
        <v>0</v>
      </c>
      <c r="BW1140" s="12">
        <f t="shared" si="2730"/>
        <v>0</v>
      </c>
      <c r="BX1140" s="12">
        <f t="shared" si="2730"/>
        <v>0</v>
      </c>
      <c r="BY1140" s="12">
        <f t="shared" si="2730"/>
        <v>0</v>
      </c>
      <c r="BZ1140" s="12">
        <f t="shared" si="2730"/>
        <v>0</v>
      </c>
      <c r="CA1140" s="12">
        <f t="shared" si="2730"/>
        <v>0</v>
      </c>
      <c r="CB1140" s="12">
        <f t="shared" si="2730"/>
        <v>0</v>
      </c>
      <c r="CC1140" s="12">
        <f t="shared" si="2730"/>
        <v>0</v>
      </c>
      <c r="CD1140" s="12">
        <f t="shared" si="2730"/>
        <v>0</v>
      </c>
      <c r="CE1140" s="12">
        <f t="shared" si="2730"/>
        <v>0</v>
      </c>
      <c r="CF1140" s="12">
        <f t="shared" si="2730"/>
        <v>0</v>
      </c>
      <c r="CG1140" s="12">
        <f t="shared" si="2730"/>
        <v>0</v>
      </c>
      <c r="CH1140" s="12">
        <f t="shared" si="2730"/>
        <v>0</v>
      </c>
      <c r="CI1140" s="12">
        <f t="shared" si="2730"/>
        <v>0</v>
      </c>
      <c r="CJ1140" s="12">
        <f t="shared" si="2730"/>
        <v>0</v>
      </c>
      <c r="CK1140" s="12">
        <f t="shared" si="2730"/>
        <v>0</v>
      </c>
      <c r="CL1140" s="12">
        <f t="shared" si="2730"/>
        <v>0</v>
      </c>
      <c r="CM1140" s="12">
        <f t="shared" si="2730"/>
        <v>0</v>
      </c>
      <c r="CN1140" s="12">
        <f t="shared" si="2730"/>
        <v>0</v>
      </c>
      <c r="CO1140" s="12">
        <f t="shared" si="2730"/>
        <v>0</v>
      </c>
      <c r="CP1140" s="12">
        <f t="shared" si="2730"/>
        <v>0</v>
      </c>
      <c r="CQ1140" s="12">
        <f t="shared" si="2730"/>
        <v>0</v>
      </c>
      <c r="CR1140" s="12">
        <f t="shared" si="2730"/>
        <v>0</v>
      </c>
      <c r="CS1140" s="12">
        <f t="shared" si="2730"/>
        <v>0</v>
      </c>
      <c r="CT1140" s="12">
        <f t="shared" si="2730"/>
        <v>0</v>
      </c>
      <c r="CU1140" s="12">
        <f t="shared" si="2730"/>
        <v>0</v>
      </c>
      <c r="CV1140" s="12">
        <f t="shared" si="2730"/>
        <v>0</v>
      </c>
      <c r="CW1140" s="12">
        <f t="shared" si="2730"/>
        <v>0</v>
      </c>
      <c r="CX1140" s="12">
        <f t="shared" si="2730"/>
        <v>0</v>
      </c>
      <c r="CY1140" s="12">
        <f t="shared" si="2730"/>
        <v>0</v>
      </c>
      <c r="CZ1140" s="12">
        <f t="shared" si="2730"/>
        <v>0</v>
      </c>
      <c r="DA1140" s="12">
        <f t="shared" si="2730"/>
        <v>0</v>
      </c>
      <c r="DB1140" s="12">
        <f t="shared" si="2730"/>
        <v>0</v>
      </c>
      <c r="DC1140" s="12">
        <f t="shared" si="2730"/>
        <v>0</v>
      </c>
      <c r="DD1140" s="12">
        <f t="shared" si="2730"/>
        <v>0</v>
      </c>
      <c r="DE1140" s="12">
        <f t="shared" si="2730"/>
        <v>0</v>
      </c>
      <c r="DF1140" s="12">
        <f t="shared" si="2730"/>
        <v>0</v>
      </c>
      <c r="DG1140" s="12">
        <f t="shared" si="2730"/>
        <v>0</v>
      </c>
      <c r="DH1140" s="12">
        <f t="shared" si="2730"/>
        <v>0</v>
      </c>
      <c r="DI1140" s="12">
        <f t="shared" si="2730"/>
        <v>0</v>
      </c>
      <c r="DJ1140" s="12">
        <f t="shared" si="2730"/>
        <v>0</v>
      </c>
      <c r="DK1140" s="12">
        <f t="shared" si="2730"/>
        <v>0</v>
      </c>
      <c r="DL1140" s="12">
        <f t="shared" si="2730"/>
        <v>0</v>
      </c>
      <c r="DM1140" s="12">
        <f t="shared" si="2730"/>
        <v>0</v>
      </c>
      <c r="DN1140" s="12">
        <f t="shared" si="2730"/>
        <v>0</v>
      </c>
      <c r="DO1140" s="12">
        <f t="shared" si="2730"/>
        <v>0</v>
      </c>
      <c r="DP1140" s="12">
        <f t="shared" si="2730"/>
        <v>0</v>
      </c>
      <c r="DQ1140" s="12">
        <f t="shared" si="2730"/>
        <v>0</v>
      </c>
      <c r="DR1140" s="12">
        <f t="shared" si="2730"/>
        <v>0</v>
      </c>
      <c r="DS1140" s="12">
        <f t="shared" si="2730"/>
        <v>0</v>
      </c>
      <c r="DT1140" s="12">
        <f t="shared" si="2730"/>
        <v>0</v>
      </c>
      <c r="DU1140" s="12">
        <f t="shared" si="2730"/>
        <v>0</v>
      </c>
      <c r="DV1140" s="12">
        <f t="shared" si="2730"/>
        <v>0</v>
      </c>
      <c r="DW1140" s="12">
        <f t="shared" si="2730"/>
        <v>0</v>
      </c>
      <c r="DX1140" s="12">
        <f t="shared" si="2730"/>
        <v>0</v>
      </c>
      <c r="DY1140" s="12">
        <f t="shared" si="2730"/>
        <v>0</v>
      </c>
      <c r="EB1140" s="116">
        <f t="shared" si="2723"/>
        <v>1139</v>
      </c>
      <c r="EC1140" s="2" t="str">
        <f t="shared" si="2731"/>
        <v>Phase 2</v>
      </c>
      <c r="ED1140" s="2" t="str">
        <f t="shared" si="2732"/>
        <v>60' Wide</v>
      </c>
      <c r="EE1140" s="33" t="str">
        <f>EE1155</f>
        <v>GAAP</v>
      </c>
      <c r="EF1140" s="2" t="str">
        <f>EF1155</f>
        <v>Signage / Landscaping</v>
      </c>
    </row>
    <row r="1141" spans="2:136" x14ac:dyDescent="0.3">
      <c r="B1141" s="2" t="str">
        <f>Product!$I$2</f>
        <v>Phase 2</v>
      </c>
      <c r="C1141" s="2" t="str">
        <f>Product!$I$3</f>
        <v>75' Wide</v>
      </c>
      <c r="D1141" s="203">
        <f t="shared" si="2727"/>
        <v>-29745.913578248907</v>
      </c>
      <c r="E1141" s="128">
        <f>SUMIFS(INDEX(Product!$B$2:$U$97, MATCH(E1133, Product!$B$2:$B$97, 0), ), Product!$B$2:$U$2, $B1141, Product!$B$3:$U$3, $C1141)</f>
        <v>20</v>
      </c>
      <c r="F1141" s="203">
        <f t="shared" si="2728"/>
        <v>-1487.2956789124453</v>
      </c>
      <c r="G1141" s="11">
        <f>SUM(H1141:DZ1141)</f>
        <v>-29745.913578248907</v>
      </c>
      <c r="I1141" s="12">
        <f t="shared" si="2722"/>
        <v>0</v>
      </c>
      <c r="J1141" s="12">
        <f t="shared" si="2729"/>
        <v>0</v>
      </c>
      <c r="K1141" s="12">
        <f t="shared" si="2729"/>
        <v>0</v>
      </c>
      <c r="L1141" s="12">
        <f t="shared" si="2729"/>
        <v>0</v>
      </c>
      <c r="M1141" s="12">
        <f t="shared" si="2729"/>
        <v>0</v>
      </c>
      <c r="N1141" s="12">
        <f t="shared" si="2729"/>
        <v>0</v>
      </c>
      <c r="O1141" s="12">
        <f t="shared" si="2729"/>
        <v>0</v>
      </c>
      <c r="P1141" s="12">
        <f t="shared" si="2729"/>
        <v>0</v>
      </c>
      <c r="Q1141" s="12">
        <f t="shared" si="2729"/>
        <v>0</v>
      </c>
      <c r="R1141" s="12">
        <f t="shared" si="2729"/>
        <v>0</v>
      </c>
      <c r="S1141" s="12">
        <f t="shared" si="2729"/>
        <v>0</v>
      </c>
      <c r="T1141" s="12">
        <f t="shared" si="2729"/>
        <v>0</v>
      </c>
      <c r="U1141" s="12">
        <f t="shared" si="2729"/>
        <v>0</v>
      </c>
      <c r="V1141" s="12">
        <f t="shared" si="2729"/>
        <v>0</v>
      </c>
      <c r="W1141" s="12">
        <f t="shared" si="2729"/>
        <v>0</v>
      </c>
      <c r="X1141" s="12">
        <f t="shared" si="2729"/>
        <v>0</v>
      </c>
      <c r="Y1141" s="12">
        <f t="shared" si="2729"/>
        <v>0</v>
      </c>
      <c r="Z1141" s="12">
        <f t="shared" si="2729"/>
        <v>0</v>
      </c>
      <c r="AA1141" s="12">
        <f t="shared" si="2729"/>
        <v>0</v>
      </c>
      <c r="AB1141" s="12">
        <f t="shared" si="2729"/>
        <v>0</v>
      </c>
      <c r="AC1141" s="12">
        <f t="shared" si="2729"/>
        <v>0</v>
      </c>
      <c r="AD1141" s="12">
        <f t="shared" si="2729"/>
        <v>0</v>
      </c>
      <c r="AE1141" s="12">
        <f t="shared" si="2729"/>
        <v>0</v>
      </c>
      <c r="AF1141" s="12">
        <f t="shared" si="2729"/>
        <v>0</v>
      </c>
      <c r="AG1141" s="12">
        <f t="shared" si="2729"/>
        <v>0</v>
      </c>
      <c r="AH1141" s="12">
        <f t="shared" si="2729"/>
        <v>0</v>
      </c>
      <c r="AI1141" s="12">
        <f t="shared" si="2729"/>
        <v>-2478.8261315207424</v>
      </c>
      <c r="AJ1141" s="12">
        <f t="shared" si="2729"/>
        <v>-2478.8261315207424</v>
      </c>
      <c r="AK1141" s="12">
        <f t="shared" si="2729"/>
        <v>-2478.8261315207424</v>
      </c>
      <c r="AL1141" s="12">
        <f t="shared" si="2729"/>
        <v>-2478.8261315207424</v>
      </c>
      <c r="AM1141" s="12">
        <f t="shared" si="2729"/>
        <v>-2478.8261315207424</v>
      </c>
      <c r="AN1141" s="12">
        <f t="shared" si="2729"/>
        <v>-2478.8261315207424</v>
      </c>
      <c r="AO1141" s="12">
        <f t="shared" si="2729"/>
        <v>-2478.8261315207424</v>
      </c>
      <c r="AP1141" s="12">
        <f t="shared" si="2729"/>
        <v>-2478.8261315207424</v>
      </c>
      <c r="AQ1141" s="12">
        <f t="shared" si="2729"/>
        <v>-2478.8261315207424</v>
      </c>
      <c r="AR1141" s="12">
        <f t="shared" si="2729"/>
        <v>-2478.8261315207424</v>
      </c>
      <c r="AS1141" s="12">
        <f t="shared" si="2729"/>
        <v>-2478.8261315207424</v>
      </c>
      <c r="AT1141" s="12">
        <f t="shared" si="2729"/>
        <v>-2478.8261315207424</v>
      </c>
      <c r="AU1141" s="12">
        <f t="shared" si="2729"/>
        <v>0</v>
      </c>
      <c r="AV1141" s="12">
        <f t="shared" si="2729"/>
        <v>0</v>
      </c>
      <c r="AW1141" s="12">
        <f t="shared" si="2729"/>
        <v>0</v>
      </c>
      <c r="AX1141" s="12">
        <f t="shared" si="2729"/>
        <v>0</v>
      </c>
      <c r="AY1141" s="12">
        <f t="shared" si="2729"/>
        <v>0</v>
      </c>
      <c r="AZ1141" s="12">
        <f t="shared" si="2729"/>
        <v>0</v>
      </c>
      <c r="BA1141" s="12">
        <f t="shared" si="2729"/>
        <v>0</v>
      </c>
      <c r="BB1141" s="12">
        <f t="shared" si="2729"/>
        <v>0</v>
      </c>
      <c r="BC1141" s="12">
        <f t="shared" si="2729"/>
        <v>0</v>
      </c>
      <c r="BD1141" s="12">
        <f t="shared" si="2729"/>
        <v>0</v>
      </c>
      <c r="BE1141" s="12">
        <f t="shared" si="2729"/>
        <v>0</v>
      </c>
      <c r="BF1141" s="12">
        <f t="shared" si="2729"/>
        <v>0</v>
      </c>
      <c r="BG1141" s="12">
        <f t="shared" si="2729"/>
        <v>0</v>
      </c>
      <c r="BH1141" s="12">
        <f t="shared" si="2729"/>
        <v>0</v>
      </c>
      <c r="BI1141" s="12">
        <f t="shared" si="2729"/>
        <v>0</v>
      </c>
      <c r="BJ1141" s="12">
        <f t="shared" si="2729"/>
        <v>0</v>
      </c>
      <c r="BK1141" s="12">
        <f t="shared" si="2729"/>
        <v>0</v>
      </c>
      <c r="BL1141" s="12">
        <f t="shared" si="2729"/>
        <v>0</v>
      </c>
      <c r="BM1141" s="12">
        <f t="shared" si="2729"/>
        <v>0</v>
      </c>
      <c r="BN1141" s="12">
        <f t="shared" si="2729"/>
        <v>0</v>
      </c>
      <c r="BO1141" s="12">
        <f t="shared" si="2729"/>
        <v>0</v>
      </c>
      <c r="BP1141" s="12">
        <f t="shared" si="2729"/>
        <v>0</v>
      </c>
      <c r="BQ1141" s="12">
        <f t="shared" si="2729"/>
        <v>0</v>
      </c>
      <c r="BR1141" s="12">
        <f t="shared" si="2729"/>
        <v>0</v>
      </c>
      <c r="BS1141" s="12">
        <f t="shared" si="2729"/>
        <v>0</v>
      </c>
      <c r="BT1141" s="12">
        <f t="shared" si="2729"/>
        <v>0</v>
      </c>
      <c r="BU1141" s="12">
        <f t="shared" si="2729"/>
        <v>0</v>
      </c>
      <c r="BV1141" s="12">
        <f t="shared" si="2730"/>
        <v>0</v>
      </c>
      <c r="BW1141" s="12">
        <f t="shared" si="2730"/>
        <v>0</v>
      </c>
      <c r="BX1141" s="12">
        <f t="shared" si="2730"/>
        <v>0</v>
      </c>
      <c r="BY1141" s="12">
        <f t="shared" si="2730"/>
        <v>0</v>
      </c>
      <c r="BZ1141" s="12">
        <f t="shared" si="2730"/>
        <v>0</v>
      </c>
      <c r="CA1141" s="12">
        <f t="shared" si="2730"/>
        <v>0</v>
      </c>
      <c r="CB1141" s="12">
        <f t="shared" si="2730"/>
        <v>0</v>
      </c>
      <c r="CC1141" s="12">
        <f t="shared" si="2730"/>
        <v>0</v>
      </c>
      <c r="CD1141" s="12">
        <f t="shared" si="2730"/>
        <v>0</v>
      </c>
      <c r="CE1141" s="12">
        <f t="shared" si="2730"/>
        <v>0</v>
      </c>
      <c r="CF1141" s="12">
        <f t="shared" si="2730"/>
        <v>0</v>
      </c>
      <c r="CG1141" s="12">
        <f t="shared" si="2730"/>
        <v>0</v>
      </c>
      <c r="CH1141" s="12">
        <f t="shared" si="2730"/>
        <v>0</v>
      </c>
      <c r="CI1141" s="12">
        <f t="shared" si="2730"/>
        <v>0</v>
      </c>
      <c r="CJ1141" s="12">
        <f t="shared" si="2730"/>
        <v>0</v>
      </c>
      <c r="CK1141" s="12">
        <f t="shared" si="2730"/>
        <v>0</v>
      </c>
      <c r="CL1141" s="12">
        <f t="shared" si="2730"/>
        <v>0</v>
      </c>
      <c r="CM1141" s="12">
        <f t="shared" si="2730"/>
        <v>0</v>
      </c>
      <c r="CN1141" s="12">
        <f t="shared" si="2730"/>
        <v>0</v>
      </c>
      <c r="CO1141" s="12">
        <f t="shared" si="2730"/>
        <v>0</v>
      </c>
      <c r="CP1141" s="12">
        <f t="shared" si="2730"/>
        <v>0</v>
      </c>
      <c r="CQ1141" s="12">
        <f t="shared" si="2730"/>
        <v>0</v>
      </c>
      <c r="CR1141" s="12">
        <f t="shared" si="2730"/>
        <v>0</v>
      </c>
      <c r="CS1141" s="12">
        <f t="shared" si="2730"/>
        <v>0</v>
      </c>
      <c r="CT1141" s="12">
        <f t="shared" si="2730"/>
        <v>0</v>
      </c>
      <c r="CU1141" s="12">
        <f t="shared" si="2730"/>
        <v>0</v>
      </c>
      <c r="CV1141" s="12">
        <f t="shared" si="2730"/>
        <v>0</v>
      </c>
      <c r="CW1141" s="12">
        <f t="shared" si="2730"/>
        <v>0</v>
      </c>
      <c r="CX1141" s="12">
        <f t="shared" si="2730"/>
        <v>0</v>
      </c>
      <c r="CY1141" s="12">
        <f t="shared" si="2730"/>
        <v>0</v>
      </c>
      <c r="CZ1141" s="12">
        <f t="shared" si="2730"/>
        <v>0</v>
      </c>
      <c r="DA1141" s="12">
        <f t="shared" si="2730"/>
        <v>0</v>
      </c>
      <c r="DB1141" s="12">
        <f t="shared" si="2730"/>
        <v>0</v>
      </c>
      <c r="DC1141" s="12">
        <f t="shared" si="2730"/>
        <v>0</v>
      </c>
      <c r="DD1141" s="12">
        <f t="shared" si="2730"/>
        <v>0</v>
      </c>
      <c r="DE1141" s="12">
        <f t="shared" si="2730"/>
        <v>0</v>
      </c>
      <c r="DF1141" s="12">
        <f t="shared" si="2730"/>
        <v>0</v>
      </c>
      <c r="DG1141" s="12">
        <f t="shared" si="2730"/>
        <v>0</v>
      </c>
      <c r="DH1141" s="12">
        <f t="shared" si="2730"/>
        <v>0</v>
      </c>
      <c r="DI1141" s="12">
        <f t="shared" si="2730"/>
        <v>0</v>
      </c>
      <c r="DJ1141" s="12">
        <f t="shared" si="2730"/>
        <v>0</v>
      </c>
      <c r="DK1141" s="12">
        <f t="shared" si="2730"/>
        <v>0</v>
      </c>
      <c r="DL1141" s="12">
        <f t="shared" si="2730"/>
        <v>0</v>
      </c>
      <c r="DM1141" s="12">
        <f t="shared" si="2730"/>
        <v>0</v>
      </c>
      <c r="DN1141" s="12">
        <f t="shared" si="2730"/>
        <v>0</v>
      </c>
      <c r="DO1141" s="12">
        <f t="shared" si="2730"/>
        <v>0</v>
      </c>
      <c r="DP1141" s="12">
        <f t="shared" si="2730"/>
        <v>0</v>
      </c>
      <c r="DQ1141" s="12">
        <f t="shared" si="2730"/>
        <v>0</v>
      </c>
      <c r="DR1141" s="12">
        <f t="shared" si="2730"/>
        <v>0</v>
      </c>
      <c r="DS1141" s="12">
        <f t="shared" si="2730"/>
        <v>0</v>
      </c>
      <c r="DT1141" s="12">
        <f t="shared" si="2730"/>
        <v>0</v>
      </c>
      <c r="DU1141" s="12">
        <f t="shared" si="2730"/>
        <v>0</v>
      </c>
      <c r="DV1141" s="12">
        <f t="shared" si="2730"/>
        <v>0</v>
      </c>
      <c r="DW1141" s="12">
        <f t="shared" si="2730"/>
        <v>0</v>
      </c>
      <c r="DX1141" s="12">
        <f t="shared" si="2730"/>
        <v>0</v>
      </c>
      <c r="DY1141" s="12">
        <f t="shared" si="2730"/>
        <v>0</v>
      </c>
      <c r="EB1141" s="116">
        <f t="shared" si="2723"/>
        <v>1140</v>
      </c>
      <c r="EC1141" s="2" t="str">
        <f t="shared" si="2731"/>
        <v>Phase 2</v>
      </c>
      <c r="ED1141" s="2" t="str">
        <f t="shared" si="2732"/>
        <v>75' Wide</v>
      </c>
      <c r="EE1141" s="33" t="str">
        <f>EE1155</f>
        <v>GAAP</v>
      </c>
      <c r="EF1141" s="2" t="str">
        <f>EF1155</f>
        <v>Signage / Landscaping</v>
      </c>
    </row>
    <row r="1142" spans="2:136" x14ac:dyDescent="0.3">
      <c r="D1142" s="203"/>
      <c r="E1142" s="128"/>
      <c r="F1142" s="203"/>
      <c r="G1142" s="13"/>
      <c r="I1142" s="12"/>
      <c r="J1142" s="12"/>
      <c r="K1142" s="12"/>
      <c r="L1142" s="12"/>
      <c r="M1142" s="12"/>
      <c r="N1142" s="12"/>
      <c r="O1142" s="12"/>
      <c r="P1142" s="12"/>
      <c r="Q1142" s="12"/>
      <c r="R1142" s="12"/>
      <c r="S1142" s="12"/>
      <c r="T1142" s="12"/>
      <c r="U1142" s="12"/>
      <c r="V1142" s="12"/>
      <c r="W1142" s="12"/>
      <c r="X1142" s="12"/>
      <c r="Y1142" s="12"/>
      <c r="Z1142" s="12"/>
      <c r="AA1142" s="12"/>
      <c r="AB1142" s="12"/>
      <c r="AC1142" s="12"/>
      <c r="AD1142" s="12"/>
      <c r="AE1142" s="12"/>
      <c r="AF1142" s="12"/>
      <c r="AG1142" s="12"/>
      <c r="AH1142" s="12"/>
      <c r="AI1142" s="12"/>
      <c r="AJ1142" s="12"/>
      <c r="AK1142" s="12"/>
      <c r="AL1142" s="12"/>
      <c r="AM1142" s="12"/>
      <c r="AN1142" s="12"/>
      <c r="AO1142" s="12"/>
      <c r="AP1142" s="12"/>
      <c r="AQ1142" s="12"/>
      <c r="AR1142" s="12"/>
      <c r="AS1142" s="12"/>
      <c r="AT1142" s="12"/>
      <c r="AU1142" s="12"/>
      <c r="AV1142" s="12"/>
      <c r="AW1142" s="12"/>
      <c r="AX1142" s="12"/>
      <c r="AY1142" s="12"/>
      <c r="AZ1142" s="12"/>
      <c r="BA1142" s="12"/>
      <c r="BB1142" s="12"/>
      <c r="BC1142" s="12"/>
      <c r="BD1142" s="12"/>
      <c r="BE1142" s="12"/>
      <c r="BF1142" s="12"/>
      <c r="BG1142" s="12"/>
      <c r="BH1142" s="12"/>
      <c r="BI1142" s="12"/>
      <c r="BJ1142" s="12"/>
      <c r="BK1142" s="12"/>
      <c r="BL1142" s="12"/>
      <c r="BM1142" s="12"/>
      <c r="BN1142" s="12"/>
      <c r="BO1142" s="12"/>
      <c r="BP1142" s="12"/>
      <c r="BQ1142" s="12"/>
      <c r="BR1142" s="12"/>
      <c r="BS1142" s="12"/>
      <c r="BT1142" s="12"/>
      <c r="BU1142" s="12"/>
      <c r="BV1142" s="12"/>
      <c r="BW1142" s="12"/>
      <c r="BX1142" s="12"/>
      <c r="BY1142" s="12"/>
      <c r="BZ1142" s="12"/>
      <c r="CA1142" s="12"/>
      <c r="CB1142" s="12"/>
      <c r="CC1142" s="12"/>
      <c r="CD1142" s="12"/>
      <c r="CE1142" s="12"/>
      <c r="CF1142" s="12"/>
      <c r="CG1142" s="12"/>
      <c r="CH1142" s="12"/>
      <c r="CI1142" s="12"/>
      <c r="CJ1142" s="12"/>
      <c r="CK1142" s="12"/>
      <c r="CL1142" s="12"/>
      <c r="CM1142" s="12"/>
      <c r="CN1142" s="12"/>
      <c r="CO1142" s="12"/>
      <c r="CP1142" s="12"/>
      <c r="CQ1142" s="12"/>
      <c r="CR1142" s="12"/>
      <c r="CS1142" s="12"/>
      <c r="CT1142" s="12"/>
      <c r="CU1142" s="12"/>
      <c r="CV1142" s="12"/>
      <c r="CW1142" s="12"/>
      <c r="CX1142" s="12"/>
      <c r="CY1142" s="12"/>
      <c r="CZ1142" s="12"/>
      <c r="DA1142" s="12"/>
      <c r="DB1142" s="12"/>
      <c r="DC1142" s="12"/>
      <c r="DD1142" s="12"/>
      <c r="DE1142" s="12"/>
      <c r="DF1142" s="12"/>
      <c r="DG1142" s="12"/>
      <c r="DH1142" s="12"/>
      <c r="DI1142" s="12"/>
      <c r="DJ1142" s="12"/>
      <c r="DK1142" s="12"/>
      <c r="DL1142" s="12"/>
      <c r="DM1142" s="12"/>
      <c r="DN1142" s="12"/>
      <c r="DO1142" s="12"/>
      <c r="DP1142" s="12"/>
      <c r="DQ1142" s="12"/>
      <c r="DR1142" s="12"/>
      <c r="DS1142" s="12"/>
      <c r="DT1142" s="12"/>
      <c r="DU1142" s="12"/>
      <c r="DV1142" s="12"/>
      <c r="DW1142" s="12"/>
      <c r="DX1142" s="12"/>
      <c r="DY1142" s="12"/>
      <c r="EE1142" s="33"/>
    </row>
    <row r="1143" spans="2:136" x14ac:dyDescent="0.3">
      <c r="B1143" s="2" t="str">
        <f>Product!$J$2</f>
        <v>Phase 3</v>
      </c>
      <c r="C1143" s="2" t="str">
        <f>Product!$J$3</f>
        <v>50' Wide</v>
      </c>
      <c r="D1143" s="203">
        <f t="shared" ref="D1143:D1145" si="2733">G1119</f>
        <v>-32141.12315908723</v>
      </c>
      <c r="E1143" s="128">
        <f>SUMIFS(INDEX(Product!$B$2:$U$97, MATCH(E1133, Product!$B$2:$B$97, 0), ), Product!$B$2:$U$2, $B1143, Product!$B$3:$U$3, $C1143)</f>
        <v>30</v>
      </c>
      <c r="F1143" s="203">
        <f t="shared" ref="F1143:F1145" si="2734">D1143/E1143</f>
        <v>-1071.3707719695744</v>
      </c>
      <c r="G1143" s="11">
        <f>SUM(H1143:DZ1143)</f>
        <v>-32141.123159087223</v>
      </c>
      <c r="I1143" s="12">
        <f t="shared" si="2722"/>
        <v>0</v>
      </c>
      <c r="J1143" s="12">
        <f t="shared" ref="J1143:BU1145" si="2735">J171*$F1143</f>
        <v>0</v>
      </c>
      <c r="K1143" s="12">
        <f t="shared" si="2735"/>
        <v>0</v>
      </c>
      <c r="L1143" s="12">
        <f t="shared" si="2735"/>
        <v>0</v>
      </c>
      <c r="M1143" s="12">
        <f t="shared" si="2735"/>
        <v>0</v>
      </c>
      <c r="N1143" s="12">
        <f t="shared" si="2735"/>
        <v>0</v>
      </c>
      <c r="O1143" s="12">
        <f t="shared" si="2735"/>
        <v>0</v>
      </c>
      <c r="P1143" s="12">
        <f t="shared" si="2735"/>
        <v>0</v>
      </c>
      <c r="Q1143" s="12">
        <f t="shared" si="2735"/>
        <v>0</v>
      </c>
      <c r="R1143" s="12">
        <f t="shared" si="2735"/>
        <v>0</v>
      </c>
      <c r="S1143" s="12">
        <f t="shared" si="2735"/>
        <v>0</v>
      </c>
      <c r="T1143" s="12">
        <f t="shared" si="2735"/>
        <v>0</v>
      </c>
      <c r="U1143" s="12">
        <f t="shared" si="2735"/>
        <v>0</v>
      </c>
      <c r="V1143" s="12">
        <f t="shared" si="2735"/>
        <v>0</v>
      </c>
      <c r="W1143" s="12">
        <f t="shared" si="2735"/>
        <v>0</v>
      </c>
      <c r="X1143" s="12">
        <f t="shared" si="2735"/>
        <v>0</v>
      </c>
      <c r="Y1143" s="12">
        <f t="shared" si="2735"/>
        <v>0</v>
      </c>
      <c r="Z1143" s="12">
        <f t="shared" si="2735"/>
        <v>0</v>
      </c>
      <c r="AA1143" s="12">
        <f t="shared" si="2735"/>
        <v>0</v>
      </c>
      <c r="AB1143" s="12">
        <f t="shared" si="2735"/>
        <v>0</v>
      </c>
      <c r="AC1143" s="12">
        <f t="shared" si="2735"/>
        <v>0</v>
      </c>
      <c r="AD1143" s="12">
        <f t="shared" si="2735"/>
        <v>0</v>
      </c>
      <c r="AE1143" s="12">
        <f t="shared" si="2735"/>
        <v>0</v>
      </c>
      <c r="AF1143" s="12">
        <f t="shared" si="2735"/>
        <v>0</v>
      </c>
      <c r="AG1143" s="12">
        <f t="shared" si="2735"/>
        <v>0</v>
      </c>
      <c r="AH1143" s="12">
        <f t="shared" si="2735"/>
        <v>0</v>
      </c>
      <c r="AI1143" s="12">
        <f t="shared" si="2735"/>
        <v>0</v>
      </c>
      <c r="AJ1143" s="12">
        <f t="shared" si="2735"/>
        <v>0</v>
      </c>
      <c r="AK1143" s="12">
        <f t="shared" si="2735"/>
        <v>0</v>
      </c>
      <c r="AL1143" s="12">
        <f t="shared" si="2735"/>
        <v>0</v>
      </c>
      <c r="AM1143" s="12">
        <f t="shared" si="2735"/>
        <v>0</v>
      </c>
      <c r="AN1143" s="12">
        <f t="shared" si="2735"/>
        <v>0</v>
      </c>
      <c r="AO1143" s="12">
        <f t="shared" si="2735"/>
        <v>0</v>
      </c>
      <c r="AP1143" s="12">
        <f t="shared" si="2735"/>
        <v>0</v>
      </c>
      <c r="AQ1143" s="12">
        <f t="shared" si="2735"/>
        <v>0</v>
      </c>
      <c r="AR1143" s="12">
        <f t="shared" si="2735"/>
        <v>0</v>
      </c>
      <c r="AS1143" s="12">
        <f t="shared" si="2735"/>
        <v>0</v>
      </c>
      <c r="AT1143" s="12">
        <f t="shared" si="2735"/>
        <v>0</v>
      </c>
      <c r="AU1143" s="12">
        <f t="shared" si="2735"/>
        <v>-2678.4269299239359</v>
      </c>
      <c r="AV1143" s="12">
        <f t="shared" si="2735"/>
        <v>-2678.4269299239359</v>
      </c>
      <c r="AW1143" s="12">
        <f t="shared" si="2735"/>
        <v>-2678.4269299239359</v>
      </c>
      <c r="AX1143" s="12">
        <f t="shared" si="2735"/>
        <v>-2678.4269299239359</v>
      </c>
      <c r="AY1143" s="12">
        <f t="shared" si="2735"/>
        <v>-2678.4269299239359</v>
      </c>
      <c r="AZ1143" s="12">
        <f t="shared" si="2735"/>
        <v>-2678.4269299239359</v>
      </c>
      <c r="BA1143" s="12">
        <f t="shared" si="2735"/>
        <v>-2678.4269299239359</v>
      </c>
      <c r="BB1143" s="12">
        <f t="shared" si="2735"/>
        <v>-2678.4269299239359</v>
      </c>
      <c r="BC1143" s="12">
        <f t="shared" si="2735"/>
        <v>-2678.4269299239359</v>
      </c>
      <c r="BD1143" s="12">
        <f t="shared" si="2735"/>
        <v>-2678.4269299239359</v>
      </c>
      <c r="BE1143" s="12">
        <f t="shared" si="2735"/>
        <v>-2678.4269299239359</v>
      </c>
      <c r="BF1143" s="12">
        <f t="shared" si="2735"/>
        <v>-2678.4269299239359</v>
      </c>
      <c r="BG1143" s="12">
        <f t="shared" si="2735"/>
        <v>0</v>
      </c>
      <c r="BH1143" s="12">
        <f t="shared" si="2735"/>
        <v>0</v>
      </c>
      <c r="BI1143" s="12">
        <f t="shared" si="2735"/>
        <v>0</v>
      </c>
      <c r="BJ1143" s="12">
        <f t="shared" si="2735"/>
        <v>0</v>
      </c>
      <c r="BK1143" s="12">
        <f t="shared" si="2735"/>
        <v>0</v>
      </c>
      <c r="BL1143" s="12">
        <f t="shared" si="2735"/>
        <v>0</v>
      </c>
      <c r="BM1143" s="12">
        <f t="shared" si="2735"/>
        <v>0</v>
      </c>
      <c r="BN1143" s="12">
        <f t="shared" si="2735"/>
        <v>0</v>
      </c>
      <c r="BO1143" s="12">
        <f t="shared" si="2735"/>
        <v>0</v>
      </c>
      <c r="BP1143" s="12">
        <f t="shared" si="2735"/>
        <v>0</v>
      </c>
      <c r="BQ1143" s="12">
        <f t="shared" si="2735"/>
        <v>0</v>
      </c>
      <c r="BR1143" s="12">
        <f t="shared" si="2735"/>
        <v>0</v>
      </c>
      <c r="BS1143" s="12">
        <f t="shared" si="2735"/>
        <v>0</v>
      </c>
      <c r="BT1143" s="12">
        <f t="shared" si="2735"/>
        <v>0</v>
      </c>
      <c r="BU1143" s="12">
        <f t="shared" si="2735"/>
        <v>0</v>
      </c>
      <c r="BV1143" s="12">
        <f t="shared" ref="BV1143:DY1145" si="2736">BV171*$F1143</f>
        <v>0</v>
      </c>
      <c r="BW1143" s="12">
        <f t="shared" si="2736"/>
        <v>0</v>
      </c>
      <c r="BX1143" s="12">
        <f t="shared" si="2736"/>
        <v>0</v>
      </c>
      <c r="BY1143" s="12">
        <f t="shared" si="2736"/>
        <v>0</v>
      </c>
      <c r="BZ1143" s="12">
        <f t="shared" si="2736"/>
        <v>0</v>
      </c>
      <c r="CA1143" s="12">
        <f t="shared" si="2736"/>
        <v>0</v>
      </c>
      <c r="CB1143" s="12">
        <f t="shared" si="2736"/>
        <v>0</v>
      </c>
      <c r="CC1143" s="12">
        <f t="shared" si="2736"/>
        <v>0</v>
      </c>
      <c r="CD1143" s="12">
        <f t="shared" si="2736"/>
        <v>0</v>
      </c>
      <c r="CE1143" s="12">
        <f t="shared" si="2736"/>
        <v>0</v>
      </c>
      <c r="CF1143" s="12">
        <f t="shared" si="2736"/>
        <v>0</v>
      </c>
      <c r="CG1143" s="12">
        <f t="shared" si="2736"/>
        <v>0</v>
      </c>
      <c r="CH1143" s="12">
        <f t="shared" si="2736"/>
        <v>0</v>
      </c>
      <c r="CI1143" s="12">
        <f t="shared" si="2736"/>
        <v>0</v>
      </c>
      <c r="CJ1143" s="12">
        <f t="shared" si="2736"/>
        <v>0</v>
      </c>
      <c r="CK1143" s="12">
        <f t="shared" si="2736"/>
        <v>0</v>
      </c>
      <c r="CL1143" s="12">
        <f t="shared" si="2736"/>
        <v>0</v>
      </c>
      <c r="CM1143" s="12">
        <f t="shared" si="2736"/>
        <v>0</v>
      </c>
      <c r="CN1143" s="12">
        <f t="shared" si="2736"/>
        <v>0</v>
      </c>
      <c r="CO1143" s="12">
        <f t="shared" si="2736"/>
        <v>0</v>
      </c>
      <c r="CP1143" s="12">
        <f t="shared" si="2736"/>
        <v>0</v>
      </c>
      <c r="CQ1143" s="12">
        <f t="shared" si="2736"/>
        <v>0</v>
      </c>
      <c r="CR1143" s="12">
        <f t="shared" si="2736"/>
        <v>0</v>
      </c>
      <c r="CS1143" s="12">
        <f t="shared" si="2736"/>
        <v>0</v>
      </c>
      <c r="CT1143" s="12">
        <f t="shared" si="2736"/>
        <v>0</v>
      </c>
      <c r="CU1143" s="12">
        <f t="shared" si="2736"/>
        <v>0</v>
      </c>
      <c r="CV1143" s="12">
        <f t="shared" si="2736"/>
        <v>0</v>
      </c>
      <c r="CW1143" s="12">
        <f t="shared" si="2736"/>
        <v>0</v>
      </c>
      <c r="CX1143" s="12">
        <f t="shared" si="2736"/>
        <v>0</v>
      </c>
      <c r="CY1143" s="12">
        <f t="shared" si="2736"/>
        <v>0</v>
      </c>
      <c r="CZ1143" s="12">
        <f t="shared" si="2736"/>
        <v>0</v>
      </c>
      <c r="DA1143" s="12">
        <f t="shared" si="2736"/>
        <v>0</v>
      </c>
      <c r="DB1143" s="12">
        <f t="shared" si="2736"/>
        <v>0</v>
      </c>
      <c r="DC1143" s="12">
        <f t="shared" si="2736"/>
        <v>0</v>
      </c>
      <c r="DD1143" s="12">
        <f t="shared" si="2736"/>
        <v>0</v>
      </c>
      <c r="DE1143" s="12">
        <f t="shared" si="2736"/>
        <v>0</v>
      </c>
      <c r="DF1143" s="12">
        <f t="shared" si="2736"/>
        <v>0</v>
      </c>
      <c r="DG1143" s="12">
        <f t="shared" si="2736"/>
        <v>0</v>
      </c>
      <c r="DH1143" s="12">
        <f t="shared" si="2736"/>
        <v>0</v>
      </c>
      <c r="DI1143" s="12">
        <f t="shared" si="2736"/>
        <v>0</v>
      </c>
      <c r="DJ1143" s="12">
        <f t="shared" si="2736"/>
        <v>0</v>
      </c>
      <c r="DK1143" s="12">
        <f t="shared" si="2736"/>
        <v>0</v>
      </c>
      <c r="DL1143" s="12">
        <f t="shared" si="2736"/>
        <v>0</v>
      </c>
      <c r="DM1143" s="12">
        <f t="shared" si="2736"/>
        <v>0</v>
      </c>
      <c r="DN1143" s="12">
        <f t="shared" si="2736"/>
        <v>0</v>
      </c>
      <c r="DO1143" s="12">
        <f t="shared" si="2736"/>
        <v>0</v>
      </c>
      <c r="DP1143" s="12">
        <f t="shared" si="2736"/>
        <v>0</v>
      </c>
      <c r="DQ1143" s="12">
        <f t="shared" si="2736"/>
        <v>0</v>
      </c>
      <c r="DR1143" s="12">
        <f t="shared" si="2736"/>
        <v>0</v>
      </c>
      <c r="DS1143" s="12">
        <f t="shared" si="2736"/>
        <v>0</v>
      </c>
      <c r="DT1143" s="12">
        <f t="shared" si="2736"/>
        <v>0</v>
      </c>
      <c r="DU1143" s="12">
        <f t="shared" si="2736"/>
        <v>0</v>
      </c>
      <c r="DV1143" s="12">
        <f t="shared" si="2736"/>
        <v>0</v>
      </c>
      <c r="DW1143" s="12">
        <f t="shared" si="2736"/>
        <v>0</v>
      </c>
      <c r="DX1143" s="12">
        <f t="shared" si="2736"/>
        <v>0</v>
      </c>
      <c r="DY1143" s="12">
        <f t="shared" si="2736"/>
        <v>0</v>
      </c>
      <c r="EB1143" s="116">
        <f t="shared" si="2723"/>
        <v>1142</v>
      </c>
      <c r="EC1143" s="2" t="str">
        <f t="shared" ref="EC1143:EC1145" si="2737">B1143</f>
        <v>Phase 3</v>
      </c>
      <c r="ED1143" s="2" t="str">
        <f t="shared" ref="ED1143:ED1145" si="2738">C1143</f>
        <v>50' Wide</v>
      </c>
      <c r="EE1143" s="33" t="str">
        <f>EE1155</f>
        <v>GAAP</v>
      </c>
      <c r="EF1143" s="2" t="str">
        <f>EF1155</f>
        <v>Signage / Landscaping</v>
      </c>
    </row>
    <row r="1144" spans="2:136" x14ac:dyDescent="0.3">
      <c r="B1144" s="2" t="str">
        <f>Product!$K$2</f>
        <v>Phase 3</v>
      </c>
      <c r="C1144" s="2" t="str">
        <f>Product!$K$3</f>
        <v>60' Wide</v>
      </c>
      <c r="D1144" s="203">
        <f t="shared" si="2733"/>
        <v>-38112.963262663863</v>
      </c>
      <c r="E1144" s="128">
        <f>SUMIFS(INDEX(Product!$B$2:$U$97, MATCH(E1133, Product!$B$2:$B$97, 0), ), Product!$B$2:$U$2, $B1144, Product!$B$3:$U$3, $C1144)</f>
        <v>30</v>
      </c>
      <c r="F1144" s="203">
        <f t="shared" si="2734"/>
        <v>-1270.4321087554622</v>
      </c>
      <c r="G1144" s="11">
        <f>SUM(H1144:DZ1144)</f>
        <v>-38112.963262663863</v>
      </c>
      <c r="I1144" s="12">
        <f t="shared" si="2722"/>
        <v>0</v>
      </c>
      <c r="J1144" s="12">
        <f t="shared" si="2735"/>
        <v>0</v>
      </c>
      <c r="K1144" s="12">
        <f t="shared" si="2735"/>
        <v>0</v>
      </c>
      <c r="L1144" s="12">
        <f t="shared" si="2735"/>
        <v>0</v>
      </c>
      <c r="M1144" s="12">
        <f t="shared" si="2735"/>
        <v>0</v>
      </c>
      <c r="N1144" s="12">
        <f t="shared" si="2735"/>
        <v>0</v>
      </c>
      <c r="O1144" s="12">
        <f t="shared" si="2735"/>
        <v>0</v>
      </c>
      <c r="P1144" s="12">
        <f t="shared" si="2735"/>
        <v>0</v>
      </c>
      <c r="Q1144" s="12">
        <f t="shared" si="2735"/>
        <v>0</v>
      </c>
      <c r="R1144" s="12">
        <f t="shared" si="2735"/>
        <v>0</v>
      </c>
      <c r="S1144" s="12">
        <f t="shared" si="2735"/>
        <v>0</v>
      </c>
      <c r="T1144" s="12">
        <f t="shared" si="2735"/>
        <v>0</v>
      </c>
      <c r="U1144" s="12">
        <f t="shared" si="2735"/>
        <v>0</v>
      </c>
      <c r="V1144" s="12">
        <f t="shared" si="2735"/>
        <v>0</v>
      </c>
      <c r="W1144" s="12">
        <f t="shared" si="2735"/>
        <v>0</v>
      </c>
      <c r="X1144" s="12">
        <f t="shared" si="2735"/>
        <v>0</v>
      </c>
      <c r="Y1144" s="12">
        <f t="shared" si="2735"/>
        <v>0</v>
      </c>
      <c r="Z1144" s="12">
        <f t="shared" si="2735"/>
        <v>0</v>
      </c>
      <c r="AA1144" s="12">
        <f t="shared" si="2735"/>
        <v>0</v>
      </c>
      <c r="AB1144" s="12">
        <f t="shared" si="2735"/>
        <v>0</v>
      </c>
      <c r="AC1144" s="12">
        <f t="shared" si="2735"/>
        <v>0</v>
      </c>
      <c r="AD1144" s="12">
        <f t="shared" si="2735"/>
        <v>0</v>
      </c>
      <c r="AE1144" s="12">
        <f t="shared" si="2735"/>
        <v>0</v>
      </c>
      <c r="AF1144" s="12">
        <f t="shared" si="2735"/>
        <v>0</v>
      </c>
      <c r="AG1144" s="12">
        <f t="shared" si="2735"/>
        <v>0</v>
      </c>
      <c r="AH1144" s="12">
        <f t="shared" si="2735"/>
        <v>0</v>
      </c>
      <c r="AI1144" s="12">
        <f t="shared" si="2735"/>
        <v>0</v>
      </c>
      <c r="AJ1144" s="12">
        <f t="shared" si="2735"/>
        <v>0</v>
      </c>
      <c r="AK1144" s="12">
        <f t="shared" si="2735"/>
        <v>0</v>
      </c>
      <c r="AL1144" s="12">
        <f t="shared" si="2735"/>
        <v>0</v>
      </c>
      <c r="AM1144" s="12">
        <f t="shared" si="2735"/>
        <v>0</v>
      </c>
      <c r="AN1144" s="12">
        <f t="shared" si="2735"/>
        <v>0</v>
      </c>
      <c r="AO1144" s="12">
        <f t="shared" si="2735"/>
        <v>0</v>
      </c>
      <c r="AP1144" s="12">
        <f t="shared" si="2735"/>
        <v>0</v>
      </c>
      <c r="AQ1144" s="12">
        <f t="shared" si="2735"/>
        <v>0</v>
      </c>
      <c r="AR1144" s="12">
        <f t="shared" si="2735"/>
        <v>0</v>
      </c>
      <c r="AS1144" s="12">
        <f t="shared" si="2735"/>
        <v>0</v>
      </c>
      <c r="AT1144" s="12">
        <f t="shared" si="2735"/>
        <v>0</v>
      </c>
      <c r="AU1144" s="12">
        <f t="shared" si="2735"/>
        <v>-3176.0802718886553</v>
      </c>
      <c r="AV1144" s="12">
        <f t="shared" si="2735"/>
        <v>-3176.0802718886553</v>
      </c>
      <c r="AW1144" s="12">
        <f t="shared" si="2735"/>
        <v>-3176.0802718886553</v>
      </c>
      <c r="AX1144" s="12">
        <f t="shared" si="2735"/>
        <v>-3176.0802718886553</v>
      </c>
      <c r="AY1144" s="12">
        <f t="shared" si="2735"/>
        <v>-3176.0802718886553</v>
      </c>
      <c r="AZ1144" s="12">
        <f t="shared" si="2735"/>
        <v>-3176.0802718886553</v>
      </c>
      <c r="BA1144" s="12">
        <f t="shared" si="2735"/>
        <v>-3176.0802718886553</v>
      </c>
      <c r="BB1144" s="12">
        <f t="shared" si="2735"/>
        <v>-3176.0802718886553</v>
      </c>
      <c r="BC1144" s="12">
        <f t="shared" si="2735"/>
        <v>-3176.0802718886553</v>
      </c>
      <c r="BD1144" s="12">
        <f t="shared" si="2735"/>
        <v>-3176.0802718886553</v>
      </c>
      <c r="BE1144" s="12">
        <f t="shared" si="2735"/>
        <v>-3176.0802718886553</v>
      </c>
      <c r="BF1144" s="12">
        <f t="shared" si="2735"/>
        <v>-3176.0802718886553</v>
      </c>
      <c r="BG1144" s="12">
        <f t="shared" si="2735"/>
        <v>0</v>
      </c>
      <c r="BH1144" s="12">
        <f t="shared" si="2735"/>
        <v>0</v>
      </c>
      <c r="BI1144" s="12">
        <f t="shared" si="2735"/>
        <v>0</v>
      </c>
      <c r="BJ1144" s="12">
        <f t="shared" si="2735"/>
        <v>0</v>
      </c>
      <c r="BK1144" s="12">
        <f t="shared" si="2735"/>
        <v>0</v>
      </c>
      <c r="BL1144" s="12">
        <f t="shared" si="2735"/>
        <v>0</v>
      </c>
      <c r="BM1144" s="12">
        <f t="shared" si="2735"/>
        <v>0</v>
      </c>
      <c r="BN1144" s="12">
        <f t="shared" si="2735"/>
        <v>0</v>
      </c>
      <c r="BO1144" s="12">
        <f t="shared" si="2735"/>
        <v>0</v>
      </c>
      <c r="BP1144" s="12">
        <f t="shared" si="2735"/>
        <v>0</v>
      </c>
      <c r="BQ1144" s="12">
        <f t="shared" si="2735"/>
        <v>0</v>
      </c>
      <c r="BR1144" s="12">
        <f t="shared" si="2735"/>
        <v>0</v>
      </c>
      <c r="BS1144" s="12">
        <f t="shared" si="2735"/>
        <v>0</v>
      </c>
      <c r="BT1144" s="12">
        <f t="shared" si="2735"/>
        <v>0</v>
      </c>
      <c r="BU1144" s="12">
        <f t="shared" si="2735"/>
        <v>0</v>
      </c>
      <c r="BV1144" s="12">
        <f t="shared" si="2736"/>
        <v>0</v>
      </c>
      <c r="BW1144" s="12">
        <f t="shared" si="2736"/>
        <v>0</v>
      </c>
      <c r="BX1144" s="12">
        <f t="shared" si="2736"/>
        <v>0</v>
      </c>
      <c r="BY1144" s="12">
        <f t="shared" si="2736"/>
        <v>0</v>
      </c>
      <c r="BZ1144" s="12">
        <f t="shared" si="2736"/>
        <v>0</v>
      </c>
      <c r="CA1144" s="12">
        <f t="shared" si="2736"/>
        <v>0</v>
      </c>
      <c r="CB1144" s="12">
        <f t="shared" si="2736"/>
        <v>0</v>
      </c>
      <c r="CC1144" s="12">
        <f t="shared" si="2736"/>
        <v>0</v>
      </c>
      <c r="CD1144" s="12">
        <f t="shared" si="2736"/>
        <v>0</v>
      </c>
      <c r="CE1144" s="12">
        <f t="shared" si="2736"/>
        <v>0</v>
      </c>
      <c r="CF1144" s="12">
        <f t="shared" si="2736"/>
        <v>0</v>
      </c>
      <c r="CG1144" s="12">
        <f t="shared" si="2736"/>
        <v>0</v>
      </c>
      <c r="CH1144" s="12">
        <f t="shared" si="2736"/>
        <v>0</v>
      </c>
      <c r="CI1144" s="12">
        <f t="shared" si="2736"/>
        <v>0</v>
      </c>
      <c r="CJ1144" s="12">
        <f t="shared" si="2736"/>
        <v>0</v>
      </c>
      <c r="CK1144" s="12">
        <f t="shared" si="2736"/>
        <v>0</v>
      </c>
      <c r="CL1144" s="12">
        <f t="shared" si="2736"/>
        <v>0</v>
      </c>
      <c r="CM1144" s="12">
        <f t="shared" si="2736"/>
        <v>0</v>
      </c>
      <c r="CN1144" s="12">
        <f t="shared" si="2736"/>
        <v>0</v>
      </c>
      <c r="CO1144" s="12">
        <f t="shared" si="2736"/>
        <v>0</v>
      </c>
      <c r="CP1144" s="12">
        <f t="shared" si="2736"/>
        <v>0</v>
      </c>
      <c r="CQ1144" s="12">
        <f t="shared" si="2736"/>
        <v>0</v>
      </c>
      <c r="CR1144" s="12">
        <f t="shared" si="2736"/>
        <v>0</v>
      </c>
      <c r="CS1144" s="12">
        <f t="shared" si="2736"/>
        <v>0</v>
      </c>
      <c r="CT1144" s="12">
        <f t="shared" si="2736"/>
        <v>0</v>
      </c>
      <c r="CU1144" s="12">
        <f t="shared" si="2736"/>
        <v>0</v>
      </c>
      <c r="CV1144" s="12">
        <f t="shared" si="2736"/>
        <v>0</v>
      </c>
      <c r="CW1144" s="12">
        <f t="shared" si="2736"/>
        <v>0</v>
      </c>
      <c r="CX1144" s="12">
        <f t="shared" si="2736"/>
        <v>0</v>
      </c>
      <c r="CY1144" s="12">
        <f t="shared" si="2736"/>
        <v>0</v>
      </c>
      <c r="CZ1144" s="12">
        <f t="shared" si="2736"/>
        <v>0</v>
      </c>
      <c r="DA1144" s="12">
        <f t="shared" si="2736"/>
        <v>0</v>
      </c>
      <c r="DB1144" s="12">
        <f t="shared" si="2736"/>
        <v>0</v>
      </c>
      <c r="DC1144" s="12">
        <f t="shared" si="2736"/>
        <v>0</v>
      </c>
      <c r="DD1144" s="12">
        <f t="shared" si="2736"/>
        <v>0</v>
      </c>
      <c r="DE1144" s="12">
        <f t="shared" si="2736"/>
        <v>0</v>
      </c>
      <c r="DF1144" s="12">
        <f t="shared" si="2736"/>
        <v>0</v>
      </c>
      <c r="DG1144" s="12">
        <f t="shared" si="2736"/>
        <v>0</v>
      </c>
      <c r="DH1144" s="12">
        <f t="shared" si="2736"/>
        <v>0</v>
      </c>
      <c r="DI1144" s="12">
        <f t="shared" si="2736"/>
        <v>0</v>
      </c>
      <c r="DJ1144" s="12">
        <f t="shared" si="2736"/>
        <v>0</v>
      </c>
      <c r="DK1144" s="12">
        <f t="shared" si="2736"/>
        <v>0</v>
      </c>
      <c r="DL1144" s="12">
        <f t="shared" si="2736"/>
        <v>0</v>
      </c>
      <c r="DM1144" s="12">
        <f t="shared" si="2736"/>
        <v>0</v>
      </c>
      <c r="DN1144" s="12">
        <f t="shared" si="2736"/>
        <v>0</v>
      </c>
      <c r="DO1144" s="12">
        <f t="shared" si="2736"/>
        <v>0</v>
      </c>
      <c r="DP1144" s="12">
        <f t="shared" si="2736"/>
        <v>0</v>
      </c>
      <c r="DQ1144" s="12">
        <f t="shared" si="2736"/>
        <v>0</v>
      </c>
      <c r="DR1144" s="12">
        <f t="shared" si="2736"/>
        <v>0</v>
      </c>
      <c r="DS1144" s="12">
        <f t="shared" si="2736"/>
        <v>0</v>
      </c>
      <c r="DT1144" s="12">
        <f t="shared" si="2736"/>
        <v>0</v>
      </c>
      <c r="DU1144" s="12">
        <f t="shared" si="2736"/>
        <v>0</v>
      </c>
      <c r="DV1144" s="12">
        <f t="shared" si="2736"/>
        <v>0</v>
      </c>
      <c r="DW1144" s="12">
        <f t="shared" si="2736"/>
        <v>0</v>
      </c>
      <c r="DX1144" s="12">
        <f t="shared" si="2736"/>
        <v>0</v>
      </c>
      <c r="DY1144" s="12">
        <f t="shared" si="2736"/>
        <v>0</v>
      </c>
      <c r="EB1144" s="116">
        <f t="shared" si="2723"/>
        <v>1143</v>
      </c>
      <c r="EC1144" s="2" t="str">
        <f t="shared" si="2737"/>
        <v>Phase 3</v>
      </c>
      <c r="ED1144" s="2" t="str">
        <f t="shared" si="2738"/>
        <v>60' Wide</v>
      </c>
      <c r="EE1144" s="33" t="str">
        <f>EE1155</f>
        <v>GAAP</v>
      </c>
      <c r="EF1144" s="2" t="str">
        <f>EF1155</f>
        <v>Signage / Landscaping</v>
      </c>
    </row>
    <row r="1145" spans="2:136" x14ac:dyDescent="0.3">
      <c r="B1145" s="2" t="str">
        <f>Product!$L$2</f>
        <v>Phase 3</v>
      </c>
      <c r="C1145" s="2" t="str">
        <f>Product!$L$3</f>
        <v>75' Wide</v>
      </c>
      <c r="D1145" s="203">
        <f t="shared" si="2733"/>
        <v>-29745.913578248907</v>
      </c>
      <c r="E1145" s="128">
        <f>SUMIFS(INDEX(Product!$B$2:$U$97, MATCH(E1133, Product!$B$2:$B$97, 0), ), Product!$B$2:$U$2, $B1145, Product!$B$3:$U$3, $C1145)</f>
        <v>20</v>
      </c>
      <c r="F1145" s="203">
        <f t="shared" si="2734"/>
        <v>-1487.2956789124453</v>
      </c>
      <c r="G1145" s="11">
        <f>SUM(H1145:DZ1145)</f>
        <v>-29745.913578248907</v>
      </c>
      <c r="I1145" s="12">
        <f t="shared" si="2722"/>
        <v>0</v>
      </c>
      <c r="J1145" s="12">
        <f t="shared" si="2735"/>
        <v>0</v>
      </c>
      <c r="K1145" s="12">
        <f t="shared" si="2735"/>
        <v>0</v>
      </c>
      <c r="L1145" s="12">
        <f t="shared" si="2735"/>
        <v>0</v>
      </c>
      <c r="M1145" s="12">
        <f t="shared" si="2735"/>
        <v>0</v>
      </c>
      <c r="N1145" s="12">
        <f t="shared" si="2735"/>
        <v>0</v>
      </c>
      <c r="O1145" s="12">
        <f t="shared" si="2735"/>
        <v>0</v>
      </c>
      <c r="P1145" s="12">
        <f t="shared" si="2735"/>
        <v>0</v>
      </c>
      <c r="Q1145" s="12">
        <f t="shared" si="2735"/>
        <v>0</v>
      </c>
      <c r="R1145" s="12">
        <f t="shared" si="2735"/>
        <v>0</v>
      </c>
      <c r="S1145" s="12">
        <f t="shared" si="2735"/>
        <v>0</v>
      </c>
      <c r="T1145" s="12">
        <f t="shared" si="2735"/>
        <v>0</v>
      </c>
      <c r="U1145" s="12">
        <f t="shared" si="2735"/>
        <v>0</v>
      </c>
      <c r="V1145" s="12">
        <f t="shared" si="2735"/>
        <v>0</v>
      </c>
      <c r="W1145" s="12">
        <f t="shared" si="2735"/>
        <v>0</v>
      </c>
      <c r="X1145" s="12">
        <f t="shared" si="2735"/>
        <v>0</v>
      </c>
      <c r="Y1145" s="12">
        <f t="shared" si="2735"/>
        <v>0</v>
      </c>
      <c r="Z1145" s="12">
        <f t="shared" si="2735"/>
        <v>0</v>
      </c>
      <c r="AA1145" s="12">
        <f t="shared" si="2735"/>
        <v>0</v>
      </c>
      <c r="AB1145" s="12">
        <f t="shared" si="2735"/>
        <v>0</v>
      </c>
      <c r="AC1145" s="12">
        <f t="shared" si="2735"/>
        <v>0</v>
      </c>
      <c r="AD1145" s="12">
        <f t="shared" si="2735"/>
        <v>0</v>
      </c>
      <c r="AE1145" s="12">
        <f t="shared" si="2735"/>
        <v>0</v>
      </c>
      <c r="AF1145" s="12">
        <f t="shared" si="2735"/>
        <v>0</v>
      </c>
      <c r="AG1145" s="12">
        <f t="shared" si="2735"/>
        <v>0</v>
      </c>
      <c r="AH1145" s="12">
        <f t="shared" si="2735"/>
        <v>0</v>
      </c>
      <c r="AI1145" s="12">
        <f t="shared" si="2735"/>
        <v>0</v>
      </c>
      <c r="AJ1145" s="12">
        <f t="shared" si="2735"/>
        <v>0</v>
      </c>
      <c r="AK1145" s="12">
        <f t="shared" si="2735"/>
        <v>0</v>
      </c>
      <c r="AL1145" s="12">
        <f t="shared" si="2735"/>
        <v>0</v>
      </c>
      <c r="AM1145" s="12">
        <f t="shared" si="2735"/>
        <v>0</v>
      </c>
      <c r="AN1145" s="12">
        <f t="shared" si="2735"/>
        <v>0</v>
      </c>
      <c r="AO1145" s="12">
        <f t="shared" si="2735"/>
        <v>0</v>
      </c>
      <c r="AP1145" s="12">
        <f t="shared" si="2735"/>
        <v>0</v>
      </c>
      <c r="AQ1145" s="12">
        <f t="shared" si="2735"/>
        <v>0</v>
      </c>
      <c r="AR1145" s="12">
        <f t="shared" si="2735"/>
        <v>0</v>
      </c>
      <c r="AS1145" s="12">
        <f t="shared" si="2735"/>
        <v>0</v>
      </c>
      <c r="AT1145" s="12">
        <f t="shared" si="2735"/>
        <v>0</v>
      </c>
      <c r="AU1145" s="12">
        <f t="shared" si="2735"/>
        <v>-2478.8261315207424</v>
      </c>
      <c r="AV1145" s="12">
        <f t="shared" si="2735"/>
        <v>-2478.8261315207424</v>
      </c>
      <c r="AW1145" s="12">
        <f t="shared" si="2735"/>
        <v>-2478.8261315207424</v>
      </c>
      <c r="AX1145" s="12">
        <f t="shared" si="2735"/>
        <v>-2478.8261315207424</v>
      </c>
      <c r="AY1145" s="12">
        <f t="shared" si="2735"/>
        <v>-2478.8261315207424</v>
      </c>
      <c r="AZ1145" s="12">
        <f t="shared" si="2735"/>
        <v>-2478.8261315207424</v>
      </c>
      <c r="BA1145" s="12">
        <f t="shared" si="2735"/>
        <v>-2478.8261315207424</v>
      </c>
      <c r="BB1145" s="12">
        <f t="shared" si="2735"/>
        <v>-2478.8261315207424</v>
      </c>
      <c r="BC1145" s="12">
        <f t="shared" si="2735"/>
        <v>-2478.8261315207424</v>
      </c>
      <c r="BD1145" s="12">
        <f t="shared" si="2735"/>
        <v>-2478.8261315207424</v>
      </c>
      <c r="BE1145" s="12">
        <f t="shared" si="2735"/>
        <v>-2478.8261315207424</v>
      </c>
      <c r="BF1145" s="12">
        <f t="shared" si="2735"/>
        <v>-2478.8261315207424</v>
      </c>
      <c r="BG1145" s="12">
        <f t="shared" si="2735"/>
        <v>0</v>
      </c>
      <c r="BH1145" s="12">
        <f t="shared" si="2735"/>
        <v>0</v>
      </c>
      <c r="BI1145" s="12">
        <f t="shared" si="2735"/>
        <v>0</v>
      </c>
      <c r="BJ1145" s="12">
        <f t="shared" si="2735"/>
        <v>0</v>
      </c>
      <c r="BK1145" s="12">
        <f t="shared" si="2735"/>
        <v>0</v>
      </c>
      <c r="BL1145" s="12">
        <f t="shared" si="2735"/>
        <v>0</v>
      </c>
      <c r="BM1145" s="12">
        <f t="shared" si="2735"/>
        <v>0</v>
      </c>
      <c r="BN1145" s="12">
        <f t="shared" si="2735"/>
        <v>0</v>
      </c>
      <c r="BO1145" s="12">
        <f t="shared" si="2735"/>
        <v>0</v>
      </c>
      <c r="BP1145" s="12">
        <f t="shared" si="2735"/>
        <v>0</v>
      </c>
      <c r="BQ1145" s="12">
        <f t="shared" si="2735"/>
        <v>0</v>
      </c>
      <c r="BR1145" s="12">
        <f t="shared" si="2735"/>
        <v>0</v>
      </c>
      <c r="BS1145" s="12">
        <f t="shared" si="2735"/>
        <v>0</v>
      </c>
      <c r="BT1145" s="12">
        <f t="shared" si="2735"/>
        <v>0</v>
      </c>
      <c r="BU1145" s="12">
        <f t="shared" si="2735"/>
        <v>0</v>
      </c>
      <c r="BV1145" s="12">
        <f t="shared" si="2736"/>
        <v>0</v>
      </c>
      <c r="BW1145" s="12">
        <f t="shared" si="2736"/>
        <v>0</v>
      </c>
      <c r="BX1145" s="12">
        <f t="shared" si="2736"/>
        <v>0</v>
      </c>
      <c r="BY1145" s="12">
        <f t="shared" si="2736"/>
        <v>0</v>
      </c>
      <c r="BZ1145" s="12">
        <f t="shared" si="2736"/>
        <v>0</v>
      </c>
      <c r="CA1145" s="12">
        <f t="shared" si="2736"/>
        <v>0</v>
      </c>
      <c r="CB1145" s="12">
        <f t="shared" si="2736"/>
        <v>0</v>
      </c>
      <c r="CC1145" s="12">
        <f t="shared" si="2736"/>
        <v>0</v>
      </c>
      <c r="CD1145" s="12">
        <f t="shared" si="2736"/>
        <v>0</v>
      </c>
      <c r="CE1145" s="12">
        <f t="shared" si="2736"/>
        <v>0</v>
      </c>
      <c r="CF1145" s="12">
        <f t="shared" si="2736"/>
        <v>0</v>
      </c>
      <c r="CG1145" s="12">
        <f t="shared" si="2736"/>
        <v>0</v>
      </c>
      <c r="CH1145" s="12">
        <f t="shared" si="2736"/>
        <v>0</v>
      </c>
      <c r="CI1145" s="12">
        <f t="shared" si="2736"/>
        <v>0</v>
      </c>
      <c r="CJ1145" s="12">
        <f t="shared" si="2736"/>
        <v>0</v>
      </c>
      <c r="CK1145" s="12">
        <f t="shared" si="2736"/>
        <v>0</v>
      </c>
      <c r="CL1145" s="12">
        <f t="shared" si="2736"/>
        <v>0</v>
      </c>
      <c r="CM1145" s="12">
        <f t="shared" si="2736"/>
        <v>0</v>
      </c>
      <c r="CN1145" s="12">
        <f t="shared" si="2736"/>
        <v>0</v>
      </c>
      <c r="CO1145" s="12">
        <f t="shared" si="2736"/>
        <v>0</v>
      </c>
      <c r="CP1145" s="12">
        <f t="shared" si="2736"/>
        <v>0</v>
      </c>
      <c r="CQ1145" s="12">
        <f t="shared" si="2736"/>
        <v>0</v>
      </c>
      <c r="CR1145" s="12">
        <f t="shared" si="2736"/>
        <v>0</v>
      </c>
      <c r="CS1145" s="12">
        <f t="shared" si="2736"/>
        <v>0</v>
      </c>
      <c r="CT1145" s="12">
        <f t="shared" si="2736"/>
        <v>0</v>
      </c>
      <c r="CU1145" s="12">
        <f t="shared" si="2736"/>
        <v>0</v>
      </c>
      <c r="CV1145" s="12">
        <f t="shared" si="2736"/>
        <v>0</v>
      </c>
      <c r="CW1145" s="12">
        <f t="shared" si="2736"/>
        <v>0</v>
      </c>
      <c r="CX1145" s="12">
        <f t="shared" si="2736"/>
        <v>0</v>
      </c>
      <c r="CY1145" s="12">
        <f t="shared" si="2736"/>
        <v>0</v>
      </c>
      <c r="CZ1145" s="12">
        <f t="shared" si="2736"/>
        <v>0</v>
      </c>
      <c r="DA1145" s="12">
        <f t="shared" si="2736"/>
        <v>0</v>
      </c>
      <c r="DB1145" s="12">
        <f t="shared" si="2736"/>
        <v>0</v>
      </c>
      <c r="DC1145" s="12">
        <f t="shared" si="2736"/>
        <v>0</v>
      </c>
      <c r="DD1145" s="12">
        <f t="shared" si="2736"/>
        <v>0</v>
      </c>
      <c r="DE1145" s="12">
        <f t="shared" si="2736"/>
        <v>0</v>
      </c>
      <c r="DF1145" s="12">
        <f t="shared" si="2736"/>
        <v>0</v>
      </c>
      <c r="DG1145" s="12">
        <f t="shared" si="2736"/>
        <v>0</v>
      </c>
      <c r="DH1145" s="12">
        <f t="shared" si="2736"/>
        <v>0</v>
      </c>
      <c r="DI1145" s="12">
        <f t="shared" si="2736"/>
        <v>0</v>
      </c>
      <c r="DJ1145" s="12">
        <f t="shared" si="2736"/>
        <v>0</v>
      </c>
      <c r="DK1145" s="12">
        <f t="shared" si="2736"/>
        <v>0</v>
      </c>
      <c r="DL1145" s="12">
        <f t="shared" si="2736"/>
        <v>0</v>
      </c>
      <c r="DM1145" s="12">
        <f t="shared" si="2736"/>
        <v>0</v>
      </c>
      <c r="DN1145" s="12">
        <f t="shared" si="2736"/>
        <v>0</v>
      </c>
      <c r="DO1145" s="12">
        <f t="shared" si="2736"/>
        <v>0</v>
      </c>
      <c r="DP1145" s="12">
        <f t="shared" si="2736"/>
        <v>0</v>
      </c>
      <c r="DQ1145" s="12">
        <f t="shared" si="2736"/>
        <v>0</v>
      </c>
      <c r="DR1145" s="12">
        <f t="shared" si="2736"/>
        <v>0</v>
      </c>
      <c r="DS1145" s="12">
        <f t="shared" si="2736"/>
        <v>0</v>
      </c>
      <c r="DT1145" s="12">
        <f t="shared" si="2736"/>
        <v>0</v>
      </c>
      <c r="DU1145" s="12">
        <f t="shared" si="2736"/>
        <v>0</v>
      </c>
      <c r="DV1145" s="12">
        <f t="shared" si="2736"/>
        <v>0</v>
      </c>
      <c r="DW1145" s="12">
        <f t="shared" si="2736"/>
        <v>0</v>
      </c>
      <c r="DX1145" s="12">
        <f t="shared" si="2736"/>
        <v>0</v>
      </c>
      <c r="DY1145" s="12">
        <f t="shared" si="2736"/>
        <v>0</v>
      </c>
      <c r="EB1145" s="116">
        <f t="shared" si="2723"/>
        <v>1144</v>
      </c>
      <c r="EC1145" s="2" t="str">
        <f t="shared" si="2737"/>
        <v>Phase 3</v>
      </c>
      <c r="ED1145" s="2" t="str">
        <f t="shared" si="2738"/>
        <v>75' Wide</v>
      </c>
      <c r="EE1145" s="33" t="str">
        <f>EE1155</f>
        <v>GAAP</v>
      </c>
      <c r="EF1145" s="2" t="str">
        <f>EF1155</f>
        <v>Signage / Landscaping</v>
      </c>
    </row>
    <row r="1146" spans="2:136" x14ac:dyDescent="0.3">
      <c r="D1146" s="203"/>
      <c r="E1146" s="128"/>
      <c r="F1146" s="203"/>
      <c r="G1146" s="13"/>
      <c r="I1146" s="12"/>
      <c r="J1146" s="12"/>
      <c r="K1146" s="12"/>
      <c r="L1146" s="12"/>
      <c r="M1146" s="12"/>
      <c r="N1146" s="12"/>
      <c r="O1146" s="12"/>
      <c r="P1146" s="12"/>
      <c r="Q1146" s="12"/>
      <c r="R1146" s="12"/>
      <c r="S1146" s="12"/>
      <c r="T1146" s="12"/>
      <c r="U1146" s="12"/>
      <c r="V1146" s="12"/>
      <c r="W1146" s="12"/>
      <c r="X1146" s="12"/>
      <c r="Y1146" s="12"/>
      <c r="Z1146" s="12"/>
      <c r="AA1146" s="12"/>
      <c r="AB1146" s="12"/>
      <c r="AC1146" s="12"/>
      <c r="AD1146" s="12"/>
      <c r="AE1146" s="12"/>
      <c r="AF1146" s="12"/>
      <c r="AG1146" s="12"/>
      <c r="AH1146" s="12"/>
      <c r="AI1146" s="12"/>
      <c r="AJ1146" s="12"/>
      <c r="AK1146" s="12"/>
      <c r="AL1146" s="12"/>
      <c r="AM1146" s="12"/>
      <c r="AN1146" s="12"/>
      <c r="AO1146" s="12"/>
      <c r="AP1146" s="12"/>
      <c r="AQ1146" s="12"/>
      <c r="AR1146" s="12"/>
      <c r="AS1146" s="12"/>
      <c r="AT1146" s="12"/>
      <c r="AU1146" s="12"/>
      <c r="AV1146" s="12"/>
      <c r="AW1146" s="12"/>
      <c r="AX1146" s="12"/>
      <c r="AY1146" s="12"/>
      <c r="AZ1146" s="12"/>
      <c r="BA1146" s="12"/>
      <c r="BB1146" s="12"/>
      <c r="BC1146" s="12"/>
      <c r="BD1146" s="12"/>
      <c r="BE1146" s="12"/>
      <c r="BF1146" s="12"/>
      <c r="BG1146" s="12"/>
      <c r="BH1146" s="12"/>
      <c r="BI1146" s="12"/>
      <c r="BJ1146" s="12"/>
      <c r="BK1146" s="12"/>
      <c r="BL1146" s="12"/>
      <c r="BM1146" s="12"/>
      <c r="BN1146" s="12"/>
      <c r="BO1146" s="12"/>
      <c r="BP1146" s="12"/>
      <c r="BQ1146" s="12"/>
      <c r="BR1146" s="12"/>
      <c r="BS1146" s="12"/>
      <c r="BT1146" s="12"/>
      <c r="BU1146" s="12"/>
      <c r="BV1146" s="12"/>
      <c r="BW1146" s="12"/>
      <c r="BX1146" s="12"/>
      <c r="BY1146" s="12"/>
      <c r="BZ1146" s="12"/>
      <c r="CA1146" s="12"/>
      <c r="CB1146" s="12"/>
      <c r="CC1146" s="12"/>
      <c r="CD1146" s="12"/>
      <c r="CE1146" s="12"/>
      <c r="CF1146" s="12"/>
      <c r="CG1146" s="12"/>
      <c r="CH1146" s="12"/>
      <c r="CI1146" s="12"/>
      <c r="CJ1146" s="12"/>
      <c r="CK1146" s="12"/>
      <c r="CL1146" s="12"/>
      <c r="CM1146" s="12"/>
      <c r="CN1146" s="12"/>
      <c r="CO1146" s="12"/>
      <c r="CP1146" s="12"/>
      <c r="CQ1146" s="12"/>
      <c r="CR1146" s="12"/>
      <c r="CS1146" s="12"/>
      <c r="CT1146" s="12"/>
      <c r="CU1146" s="12"/>
      <c r="CV1146" s="12"/>
      <c r="CW1146" s="12"/>
      <c r="CX1146" s="12"/>
      <c r="CY1146" s="12"/>
      <c r="CZ1146" s="12"/>
      <c r="DA1146" s="12"/>
      <c r="DB1146" s="12"/>
      <c r="DC1146" s="12"/>
      <c r="DD1146" s="12"/>
      <c r="DE1146" s="12"/>
      <c r="DF1146" s="12"/>
      <c r="DG1146" s="12"/>
      <c r="DH1146" s="12"/>
      <c r="DI1146" s="12"/>
      <c r="DJ1146" s="12"/>
      <c r="DK1146" s="12"/>
      <c r="DL1146" s="12"/>
      <c r="DM1146" s="12"/>
      <c r="DN1146" s="12"/>
      <c r="DO1146" s="12"/>
      <c r="DP1146" s="12"/>
      <c r="DQ1146" s="12"/>
      <c r="DR1146" s="12"/>
      <c r="DS1146" s="12"/>
      <c r="DT1146" s="12"/>
      <c r="DU1146" s="12"/>
      <c r="DV1146" s="12"/>
      <c r="DW1146" s="12"/>
      <c r="DX1146" s="12"/>
      <c r="DY1146" s="12"/>
      <c r="EE1146" s="33"/>
    </row>
    <row r="1147" spans="2:136" x14ac:dyDescent="0.3">
      <c r="B1147" s="2" t="str">
        <f>Product!$M$2</f>
        <v>Phase 4</v>
      </c>
      <c r="C1147" s="2" t="str">
        <f>Product!$M$3</f>
        <v>50' Wide</v>
      </c>
      <c r="D1147" s="203">
        <f t="shared" ref="D1147:D1149" si="2739">G1123</f>
        <v>-32141.12315908723</v>
      </c>
      <c r="E1147" s="128">
        <f>SUMIFS(INDEX(Product!$B$2:$U$97, MATCH(E1133, Product!$B$2:$B$97, 0), ), Product!$B$2:$U$2, $B1147, Product!$B$3:$U$3, $C1147)</f>
        <v>30</v>
      </c>
      <c r="F1147" s="203">
        <f t="shared" ref="F1147:F1149" si="2740">D1147/E1147</f>
        <v>-1071.3707719695744</v>
      </c>
      <c r="G1147" s="11">
        <f>SUM(H1147:DZ1147)</f>
        <v>-32141.123159087223</v>
      </c>
      <c r="I1147" s="12">
        <f t="shared" si="2722"/>
        <v>0</v>
      </c>
      <c r="J1147" s="12">
        <f t="shared" ref="J1147:BU1149" si="2741">J175*$F1147</f>
        <v>0</v>
      </c>
      <c r="K1147" s="12">
        <f t="shared" si="2741"/>
        <v>0</v>
      </c>
      <c r="L1147" s="12">
        <f t="shared" si="2741"/>
        <v>0</v>
      </c>
      <c r="M1147" s="12">
        <f t="shared" si="2741"/>
        <v>0</v>
      </c>
      <c r="N1147" s="12">
        <f t="shared" si="2741"/>
        <v>0</v>
      </c>
      <c r="O1147" s="12">
        <f t="shared" si="2741"/>
        <v>0</v>
      </c>
      <c r="P1147" s="12">
        <f t="shared" si="2741"/>
        <v>0</v>
      </c>
      <c r="Q1147" s="12">
        <f t="shared" si="2741"/>
        <v>0</v>
      </c>
      <c r="R1147" s="12">
        <f t="shared" si="2741"/>
        <v>0</v>
      </c>
      <c r="S1147" s="12">
        <f t="shared" si="2741"/>
        <v>0</v>
      </c>
      <c r="T1147" s="12">
        <f t="shared" si="2741"/>
        <v>0</v>
      </c>
      <c r="U1147" s="12">
        <f t="shared" si="2741"/>
        <v>0</v>
      </c>
      <c r="V1147" s="12">
        <f t="shared" si="2741"/>
        <v>0</v>
      </c>
      <c r="W1147" s="12">
        <f t="shared" si="2741"/>
        <v>0</v>
      </c>
      <c r="X1147" s="12">
        <f t="shared" si="2741"/>
        <v>0</v>
      </c>
      <c r="Y1147" s="12">
        <f t="shared" si="2741"/>
        <v>0</v>
      </c>
      <c r="Z1147" s="12">
        <f t="shared" si="2741"/>
        <v>0</v>
      </c>
      <c r="AA1147" s="12">
        <f t="shared" si="2741"/>
        <v>0</v>
      </c>
      <c r="AB1147" s="12">
        <f t="shared" si="2741"/>
        <v>0</v>
      </c>
      <c r="AC1147" s="12">
        <f t="shared" si="2741"/>
        <v>0</v>
      </c>
      <c r="AD1147" s="12">
        <f t="shared" si="2741"/>
        <v>0</v>
      </c>
      <c r="AE1147" s="12">
        <f t="shared" si="2741"/>
        <v>0</v>
      </c>
      <c r="AF1147" s="12">
        <f t="shared" si="2741"/>
        <v>0</v>
      </c>
      <c r="AG1147" s="12">
        <f t="shared" si="2741"/>
        <v>0</v>
      </c>
      <c r="AH1147" s="12">
        <f t="shared" si="2741"/>
        <v>0</v>
      </c>
      <c r="AI1147" s="12">
        <f t="shared" si="2741"/>
        <v>0</v>
      </c>
      <c r="AJ1147" s="12">
        <f t="shared" si="2741"/>
        <v>0</v>
      </c>
      <c r="AK1147" s="12">
        <f t="shared" si="2741"/>
        <v>0</v>
      </c>
      <c r="AL1147" s="12">
        <f t="shared" si="2741"/>
        <v>0</v>
      </c>
      <c r="AM1147" s="12">
        <f t="shared" si="2741"/>
        <v>0</v>
      </c>
      <c r="AN1147" s="12">
        <f t="shared" si="2741"/>
        <v>0</v>
      </c>
      <c r="AO1147" s="12">
        <f t="shared" si="2741"/>
        <v>0</v>
      </c>
      <c r="AP1147" s="12">
        <f t="shared" si="2741"/>
        <v>0</v>
      </c>
      <c r="AQ1147" s="12">
        <f t="shared" si="2741"/>
        <v>0</v>
      </c>
      <c r="AR1147" s="12">
        <f t="shared" si="2741"/>
        <v>0</v>
      </c>
      <c r="AS1147" s="12">
        <f t="shared" si="2741"/>
        <v>0</v>
      </c>
      <c r="AT1147" s="12">
        <f t="shared" si="2741"/>
        <v>0</v>
      </c>
      <c r="AU1147" s="12">
        <f t="shared" si="2741"/>
        <v>0</v>
      </c>
      <c r="AV1147" s="12">
        <f t="shared" si="2741"/>
        <v>0</v>
      </c>
      <c r="AW1147" s="12">
        <f t="shared" si="2741"/>
        <v>0</v>
      </c>
      <c r="AX1147" s="12">
        <f t="shared" si="2741"/>
        <v>0</v>
      </c>
      <c r="AY1147" s="12">
        <f t="shared" si="2741"/>
        <v>0</v>
      </c>
      <c r="AZ1147" s="12">
        <f t="shared" si="2741"/>
        <v>0</v>
      </c>
      <c r="BA1147" s="12">
        <f t="shared" si="2741"/>
        <v>0</v>
      </c>
      <c r="BB1147" s="12">
        <f t="shared" si="2741"/>
        <v>0</v>
      </c>
      <c r="BC1147" s="12">
        <f t="shared" si="2741"/>
        <v>0</v>
      </c>
      <c r="BD1147" s="12">
        <f t="shared" si="2741"/>
        <v>0</v>
      </c>
      <c r="BE1147" s="12">
        <f t="shared" si="2741"/>
        <v>0</v>
      </c>
      <c r="BF1147" s="12">
        <f t="shared" si="2741"/>
        <v>0</v>
      </c>
      <c r="BG1147" s="12">
        <f t="shared" si="2741"/>
        <v>-2678.4269299239359</v>
      </c>
      <c r="BH1147" s="12">
        <f t="shared" si="2741"/>
        <v>-2678.4269299239359</v>
      </c>
      <c r="BI1147" s="12">
        <f t="shared" si="2741"/>
        <v>-2678.4269299239359</v>
      </c>
      <c r="BJ1147" s="12">
        <f t="shared" si="2741"/>
        <v>-2678.4269299239359</v>
      </c>
      <c r="BK1147" s="12">
        <f t="shared" si="2741"/>
        <v>-2678.4269299239359</v>
      </c>
      <c r="BL1147" s="12">
        <f t="shared" si="2741"/>
        <v>-2678.4269299239359</v>
      </c>
      <c r="BM1147" s="12">
        <f t="shared" si="2741"/>
        <v>-2678.4269299239359</v>
      </c>
      <c r="BN1147" s="12">
        <f t="shared" si="2741"/>
        <v>-2678.4269299239359</v>
      </c>
      <c r="BO1147" s="12">
        <f t="shared" si="2741"/>
        <v>-2678.4269299239359</v>
      </c>
      <c r="BP1147" s="12">
        <f t="shared" si="2741"/>
        <v>-2678.4269299239359</v>
      </c>
      <c r="BQ1147" s="12">
        <f t="shared" si="2741"/>
        <v>-2678.4269299239359</v>
      </c>
      <c r="BR1147" s="12">
        <f t="shared" si="2741"/>
        <v>-2678.4269299239359</v>
      </c>
      <c r="BS1147" s="12">
        <f t="shared" si="2741"/>
        <v>0</v>
      </c>
      <c r="BT1147" s="12">
        <f t="shared" si="2741"/>
        <v>0</v>
      </c>
      <c r="BU1147" s="12">
        <f t="shared" si="2741"/>
        <v>0</v>
      </c>
      <c r="BV1147" s="12">
        <f t="shared" ref="BV1147:DY1149" si="2742">BV175*$F1147</f>
        <v>0</v>
      </c>
      <c r="BW1147" s="12">
        <f t="shared" si="2742"/>
        <v>0</v>
      </c>
      <c r="BX1147" s="12">
        <f t="shared" si="2742"/>
        <v>0</v>
      </c>
      <c r="BY1147" s="12">
        <f t="shared" si="2742"/>
        <v>0</v>
      </c>
      <c r="BZ1147" s="12">
        <f t="shared" si="2742"/>
        <v>0</v>
      </c>
      <c r="CA1147" s="12">
        <f t="shared" si="2742"/>
        <v>0</v>
      </c>
      <c r="CB1147" s="12">
        <f t="shared" si="2742"/>
        <v>0</v>
      </c>
      <c r="CC1147" s="12">
        <f t="shared" si="2742"/>
        <v>0</v>
      </c>
      <c r="CD1147" s="12">
        <f t="shared" si="2742"/>
        <v>0</v>
      </c>
      <c r="CE1147" s="12">
        <f t="shared" si="2742"/>
        <v>0</v>
      </c>
      <c r="CF1147" s="12">
        <f t="shared" si="2742"/>
        <v>0</v>
      </c>
      <c r="CG1147" s="12">
        <f t="shared" si="2742"/>
        <v>0</v>
      </c>
      <c r="CH1147" s="12">
        <f t="shared" si="2742"/>
        <v>0</v>
      </c>
      <c r="CI1147" s="12">
        <f t="shared" si="2742"/>
        <v>0</v>
      </c>
      <c r="CJ1147" s="12">
        <f t="shared" si="2742"/>
        <v>0</v>
      </c>
      <c r="CK1147" s="12">
        <f t="shared" si="2742"/>
        <v>0</v>
      </c>
      <c r="CL1147" s="12">
        <f t="shared" si="2742"/>
        <v>0</v>
      </c>
      <c r="CM1147" s="12">
        <f t="shared" si="2742"/>
        <v>0</v>
      </c>
      <c r="CN1147" s="12">
        <f t="shared" si="2742"/>
        <v>0</v>
      </c>
      <c r="CO1147" s="12">
        <f t="shared" si="2742"/>
        <v>0</v>
      </c>
      <c r="CP1147" s="12">
        <f t="shared" si="2742"/>
        <v>0</v>
      </c>
      <c r="CQ1147" s="12">
        <f t="shared" si="2742"/>
        <v>0</v>
      </c>
      <c r="CR1147" s="12">
        <f t="shared" si="2742"/>
        <v>0</v>
      </c>
      <c r="CS1147" s="12">
        <f t="shared" si="2742"/>
        <v>0</v>
      </c>
      <c r="CT1147" s="12">
        <f t="shared" si="2742"/>
        <v>0</v>
      </c>
      <c r="CU1147" s="12">
        <f t="shared" si="2742"/>
        <v>0</v>
      </c>
      <c r="CV1147" s="12">
        <f t="shared" si="2742"/>
        <v>0</v>
      </c>
      <c r="CW1147" s="12">
        <f t="shared" si="2742"/>
        <v>0</v>
      </c>
      <c r="CX1147" s="12">
        <f t="shared" si="2742"/>
        <v>0</v>
      </c>
      <c r="CY1147" s="12">
        <f t="shared" si="2742"/>
        <v>0</v>
      </c>
      <c r="CZ1147" s="12">
        <f t="shared" si="2742"/>
        <v>0</v>
      </c>
      <c r="DA1147" s="12">
        <f t="shared" si="2742"/>
        <v>0</v>
      </c>
      <c r="DB1147" s="12">
        <f t="shared" si="2742"/>
        <v>0</v>
      </c>
      <c r="DC1147" s="12">
        <f t="shared" si="2742"/>
        <v>0</v>
      </c>
      <c r="DD1147" s="12">
        <f t="shared" si="2742"/>
        <v>0</v>
      </c>
      <c r="DE1147" s="12">
        <f t="shared" si="2742"/>
        <v>0</v>
      </c>
      <c r="DF1147" s="12">
        <f t="shared" si="2742"/>
        <v>0</v>
      </c>
      <c r="DG1147" s="12">
        <f t="shared" si="2742"/>
        <v>0</v>
      </c>
      <c r="DH1147" s="12">
        <f t="shared" si="2742"/>
        <v>0</v>
      </c>
      <c r="DI1147" s="12">
        <f t="shared" si="2742"/>
        <v>0</v>
      </c>
      <c r="DJ1147" s="12">
        <f t="shared" si="2742"/>
        <v>0</v>
      </c>
      <c r="DK1147" s="12">
        <f t="shared" si="2742"/>
        <v>0</v>
      </c>
      <c r="DL1147" s="12">
        <f t="shared" si="2742"/>
        <v>0</v>
      </c>
      <c r="DM1147" s="12">
        <f t="shared" si="2742"/>
        <v>0</v>
      </c>
      <c r="DN1147" s="12">
        <f t="shared" si="2742"/>
        <v>0</v>
      </c>
      <c r="DO1147" s="12">
        <f t="shared" si="2742"/>
        <v>0</v>
      </c>
      <c r="DP1147" s="12">
        <f t="shared" si="2742"/>
        <v>0</v>
      </c>
      <c r="DQ1147" s="12">
        <f t="shared" si="2742"/>
        <v>0</v>
      </c>
      <c r="DR1147" s="12">
        <f t="shared" si="2742"/>
        <v>0</v>
      </c>
      <c r="DS1147" s="12">
        <f t="shared" si="2742"/>
        <v>0</v>
      </c>
      <c r="DT1147" s="12">
        <f t="shared" si="2742"/>
        <v>0</v>
      </c>
      <c r="DU1147" s="12">
        <f t="shared" si="2742"/>
        <v>0</v>
      </c>
      <c r="DV1147" s="12">
        <f t="shared" si="2742"/>
        <v>0</v>
      </c>
      <c r="DW1147" s="12">
        <f t="shared" si="2742"/>
        <v>0</v>
      </c>
      <c r="DX1147" s="12">
        <f t="shared" si="2742"/>
        <v>0</v>
      </c>
      <c r="DY1147" s="12">
        <f t="shared" si="2742"/>
        <v>0</v>
      </c>
      <c r="EB1147" s="116">
        <f t="shared" si="2723"/>
        <v>1146</v>
      </c>
      <c r="EC1147" s="2" t="str">
        <f t="shared" ref="EC1147:EC1149" si="2743">B1147</f>
        <v>Phase 4</v>
      </c>
      <c r="ED1147" s="2" t="str">
        <f t="shared" ref="ED1147:ED1149" si="2744">C1147</f>
        <v>50' Wide</v>
      </c>
      <c r="EE1147" s="33" t="str">
        <f>EE1155</f>
        <v>GAAP</v>
      </c>
      <c r="EF1147" s="2" t="str">
        <f>EF1155</f>
        <v>Signage / Landscaping</v>
      </c>
    </row>
    <row r="1148" spans="2:136" x14ac:dyDescent="0.3">
      <c r="B1148" s="2" t="str">
        <f>Product!$N$2</f>
        <v>Phase 4</v>
      </c>
      <c r="C1148" s="2" t="str">
        <f>Product!$N$3</f>
        <v>60' Wide</v>
      </c>
      <c r="D1148" s="203">
        <f t="shared" si="2739"/>
        <v>-38112.963262663863</v>
      </c>
      <c r="E1148" s="128">
        <f>SUMIFS(INDEX(Product!$B$2:$U$97, MATCH(E1133, Product!$B$2:$B$97, 0), ), Product!$B$2:$U$2, $B1148, Product!$B$3:$U$3, $C1148)</f>
        <v>30</v>
      </c>
      <c r="F1148" s="203">
        <f t="shared" si="2740"/>
        <v>-1270.4321087554622</v>
      </c>
      <c r="G1148" s="11">
        <f>SUM(H1148:DZ1148)</f>
        <v>-38112.963262663863</v>
      </c>
      <c r="I1148" s="12">
        <f t="shared" si="2722"/>
        <v>0</v>
      </c>
      <c r="J1148" s="12">
        <f t="shared" si="2741"/>
        <v>0</v>
      </c>
      <c r="K1148" s="12">
        <f t="shared" si="2741"/>
        <v>0</v>
      </c>
      <c r="L1148" s="12">
        <f t="shared" si="2741"/>
        <v>0</v>
      </c>
      <c r="M1148" s="12">
        <f t="shared" si="2741"/>
        <v>0</v>
      </c>
      <c r="N1148" s="12">
        <f t="shared" si="2741"/>
        <v>0</v>
      </c>
      <c r="O1148" s="12">
        <f t="shared" si="2741"/>
        <v>0</v>
      </c>
      <c r="P1148" s="12">
        <f t="shared" si="2741"/>
        <v>0</v>
      </c>
      <c r="Q1148" s="12">
        <f t="shared" si="2741"/>
        <v>0</v>
      </c>
      <c r="R1148" s="12">
        <f t="shared" si="2741"/>
        <v>0</v>
      </c>
      <c r="S1148" s="12">
        <f t="shared" si="2741"/>
        <v>0</v>
      </c>
      <c r="T1148" s="12">
        <f t="shared" si="2741"/>
        <v>0</v>
      </c>
      <c r="U1148" s="12">
        <f t="shared" si="2741"/>
        <v>0</v>
      </c>
      <c r="V1148" s="12">
        <f t="shared" si="2741"/>
        <v>0</v>
      </c>
      <c r="W1148" s="12">
        <f t="shared" si="2741"/>
        <v>0</v>
      </c>
      <c r="X1148" s="12">
        <f t="shared" si="2741"/>
        <v>0</v>
      </c>
      <c r="Y1148" s="12">
        <f t="shared" si="2741"/>
        <v>0</v>
      </c>
      <c r="Z1148" s="12">
        <f t="shared" si="2741"/>
        <v>0</v>
      </c>
      <c r="AA1148" s="12">
        <f t="shared" si="2741"/>
        <v>0</v>
      </c>
      <c r="AB1148" s="12">
        <f t="shared" si="2741"/>
        <v>0</v>
      </c>
      <c r="AC1148" s="12">
        <f t="shared" si="2741"/>
        <v>0</v>
      </c>
      <c r="AD1148" s="12">
        <f t="shared" si="2741"/>
        <v>0</v>
      </c>
      <c r="AE1148" s="12">
        <f t="shared" si="2741"/>
        <v>0</v>
      </c>
      <c r="AF1148" s="12">
        <f t="shared" si="2741"/>
        <v>0</v>
      </c>
      <c r="AG1148" s="12">
        <f t="shared" si="2741"/>
        <v>0</v>
      </c>
      <c r="AH1148" s="12">
        <f t="shared" si="2741"/>
        <v>0</v>
      </c>
      <c r="AI1148" s="12">
        <f t="shared" si="2741"/>
        <v>0</v>
      </c>
      <c r="AJ1148" s="12">
        <f t="shared" si="2741"/>
        <v>0</v>
      </c>
      <c r="AK1148" s="12">
        <f t="shared" si="2741"/>
        <v>0</v>
      </c>
      <c r="AL1148" s="12">
        <f t="shared" si="2741"/>
        <v>0</v>
      </c>
      <c r="AM1148" s="12">
        <f t="shared" si="2741"/>
        <v>0</v>
      </c>
      <c r="AN1148" s="12">
        <f t="shared" si="2741"/>
        <v>0</v>
      </c>
      <c r="AO1148" s="12">
        <f t="shared" si="2741"/>
        <v>0</v>
      </c>
      <c r="AP1148" s="12">
        <f t="shared" si="2741"/>
        <v>0</v>
      </c>
      <c r="AQ1148" s="12">
        <f t="shared" si="2741"/>
        <v>0</v>
      </c>
      <c r="AR1148" s="12">
        <f t="shared" si="2741"/>
        <v>0</v>
      </c>
      <c r="AS1148" s="12">
        <f t="shared" si="2741"/>
        <v>0</v>
      </c>
      <c r="AT1148" s="12">
        <f t="shared" si="2741"/>
        <v>0</v>
      </c>
      <c r="AU1148" s="12">
        <f t="shared" si="2741"/>
        <v>0</v>
      </c>
      <c r="AV1148" s="12">
        <f t="shared" si="2741"/>
        <v>0</v>
      </c>
      <c r="AW1148" s="12">
        <f t="shared" si="2741"/>
        <v>0</v>
      </c>
      <c r="AX1148" s="12">
        <f t="shared" si="2741"/>
        <v>0</v>
      </c>
      <c r="AY1148" s="12">
        <f t="shared" si="2741"/>
        <v>0</v>
      </c>
      <c r="AZ1148" s="12">
        <f t="shared" si="2741"/>
        <v>0</v>
      </c>
      <c r="BA1148" s="12">
        <f t="shared" si="2741"/>
        <v>0</v>
      </c>
      <c r="BB1148" s="12">
        <f t="shared" si="2741"/>
        <v>0</v>
      </c>
      <c r="BC1148" s="12">
        <f t="shared" si="2741"/>
        <v>0</v>
      </c>
      <c r="BD1148" s="12">
        <f t="shared" si="2741"/>
        <v>0</v>
      </c>
      <c r="BE1148" s="12">
        <f t="shared" si="2741"/>
        <v>0</v>
      </c>
      <c r="BF1148" s="12">
        <f t="shared" si="2741"/>
        <v>0</v>
      </c>
      <c r="BG1148" s="12">
        <f t="shared" si="2741"/>
        <v>-3176.0802718886553</v>
      </c>
      <c r="BH1148" s="12">
        <f t="shared" si="2741"/>
        <v>-3176.0802718886553</v>
      </c>
      <c r="BI1148" s="12">
        <f t="shared" si="2741"/>
        <v>-3176.0802718886553</v>
      </c>
      <c r="BJ1148" s="12">
        <f t="shared" si="2741"/>
        <v>-3176.0802718886553</v>
      </c>
      <c r="BK1148" s="12">
        <f t="shared" si="2741"/>
        <v>-3176.0802718886553</v>
      </c>
      <c r="BL1148" s="12">
        <f t="shared" si="2741"/>
        <v>-3176.0802718886553</v>
      </c>
      <c r="BM1148" s="12">
        <f t="shared" si="2741"/>
        <v>-3176.0802718886553</v>
      </c>
      <c r="BN1148" s="12">
        <f t="shared" si="2741"/>
        <v>-3176.0802718886553</v>
      </c>
      <c r="BO1148" s="12">
        <f t="shared" si="2741"/>
        <v>-3176.0802718886553</v>
      </c>
      <c r="BP1148" s="12">
        <f t="shared" si="2741"/>
        <v>-3176.0802718886553</v>
      </c>
      <c r="BQ1148" s="12">
        <f t="shared" si="2741"/>
        <v>-3176.0802718886553</v>
      </c>
      <c r="BR1148" s="12">
        <f t="shared" si="2741"/>
        <v>-3176.0802718886553</v>
      </c>
      <c r="BS1148" s="12">
        <f t="shared" si="2741"/>
        <v>0</v>
      </c>
      <c r="BT1148" s="12">
        <f t="shared" si="2741"/>
        <v>0</v>
      </c>
      <c r="BU1148" s="12">
        <f t="shared" si="2741"/>
        <v>0</v>
      </c>
      <c r="BV1148" s="12">
        <f t="shared" si="2742"/>
        <v>0</v>
      </c>
      <c r="BW1148" s="12">
        <f t="shared" si="2742"/>
        <v>0</v>
      </c>
      <c r="BX1148" s="12">
        <f t="shared" si="2742"/>
        <v>0</v>
      </c>
      <c r="BY1148" s="12">
        <f t="shared" si="2742"/>
        <v>0</v>
      </c>
      <c r="BZ1148" s="12">
        <f t="shared" si="2742"/>
        <v>0</v>
      </c>
      <c r="CA1148" s="12">
        <f t="shared" si="2742"/>
        <v>0</v>
      </c>
      <c r="CB1148" s="12">
        <f t="shared" si="2742"/>
        <v>0</v>
      </c>
      <c r="CC1148" s="12">
        <f t="shared" si="2742"/>
        <v>0</v>
      </c>
      <c r="CD1148" s="12">
        <f t="shared" si="2742"/>
        <v>0</v>
      </c>
      <c r="CE1148" s="12">
        <f t="shared" si="2742"/>
        <v>0</v>
      </c>
      <c r="CF1148" s="12">
        <f t="shared" si="2742"/>
        <v>0</v>
      </c>
      <c r="CG1148" s="12">
        <f t="shared" si="2742"/>
        <v>0</v>
      </c>
      <c r="CH1148" s="12">
        <f t="shared" si="2742"/>
        <v>0</v>
      </c>
      <c r="CI1148" s="12">
        <f t="shared" si="2742"/>
        <v>0</v>
      </c>
      <c r="CJ1148" s="12">
        <f t="shared" si="2742"/>
        <v>0</v>
      </c>
      <c r="CK1148" s="12">
        <f t="shared" si="2742"/>
        <v>0</v>
      </c>
      <c r="CL1148" s="12">
        <f t="shared" si="2742"/>
        <v>0</v>
      </c>
      <c r="CM1148" s="12">
        <f t="shared" si="2742"/>
        <v>0</v>
      </c>
      <c r="CN1148" s="12">
        <f t="shared" si="2742"/>
        <v>0</v>
      </c>
      <c r="CO1148" s="12">
        <f t="shared" si="2742"/>
        <v>0</v>
      </c>
      <c r="CP1148" s="12">
        <f t="shared" si="2742"/>
        <v>0</v>
      </c>
      <c r="CQ1148" s="12">
        <f t="shared" si="2742"/>
        <v>0</v>
      </c>
      <c r="CR1148" s="12">
        <f t="shared" si="2742"/>
        <v>0</v>
      </c>
      <c r="CS1148" s="12">
        <f t="shared" si="2742"/>
        <v>0</v>
      </c>
      <c r="CT1148" s="12">
        <f t="shared" si="2742"/>
        <v>0</v>
      </c>
      <c r="CU1148" s="12">
        <f t="shared" si="2742"/>
        <v>0</v>
      </c>
      <c r="CV1148" s="12">
        <f t="shared" si="2742"/>
        <v>0</v>
      </c>
      <c r="CW1148" s="12">
        <f t="shared" si="2742"/>
        <v>0</v>
      </c>
      <c r="CX1148" s="12">
        <f t="shared" si="2742"/>
        <v>0</v>
      </c>
      <c r="CY1148" s="12">
        <f t="shared" si="2742"/>
        <v>0</v>
      </c>
      <c r="CZ1148" s="12">
        <f t="shared" si="2742"/>
        <v>0</v>
      </c>
      <c r="DA1148" s="12">
        <f t="shared" si="2742"/>
        <v>0</v>
      </c>
      <c r="DB1148" s="12">
        <f t="shared" si="2742"/>
        <v>0</v>
      </c>
      <c r="DC1148" s="12">
        <f t="shared" si="2742"/>
        <v>0</v>
      </c>
      <c r="DD1148" s="12">
        <f t="shared" si="2742"/>
        <v>0</v>
      </c>
      <c r="DE1148" s="12">
        <f t="shared" si="2742"/>
        <v>0</v>
      </c>
      <c r="DF1148" s="12">
        <f t="shared" si="2742"/>
        <v>0</v>
      </c>
      <c r="DG1148" s="12">
        <f t="shared" si="2742"/>
        <v>0</v>
      </c>
      <c r="DH1148" s="12">
        <f t="shared" si="2742"/>
        <v>0</v>
      </c>
      <c r="DI1148" s="12">
        <f t="shared" si="2742"/>
        <v>0</v>
      </c>
      <c r="DJ1148" s="12">
        <f t="shared" si="2742"/>
        <v>0</v>
      </c>
      <c r="DK1148" s="12">
        <f t="shared" si="2742"/>
        <v>0</v>
      </c>
      <c r="DL1148" s="12">
        <f t="shared" si="2742"/>
        <v>0</v>
      </c>
      <c r="DM1148" s="12">
        <f t="shared" si="2742"/>
        <v>0</v>
      </c>
      <c r="DN1148" s="12">
        <f t="shared" si="2742"/>
        <v>0</v>
      </c>
      <c r="DO1148" s="12">
        <f t="shared" si="2742"/>
        <v>0</v>
      </c>
      <c r="DP1148" s="12">
        <f t="shared" si="2742"/>
        <v>0</v>
      </c>
      <c r="DQ1148" s="12">
        <f t="shared" si="2742"/>
        <v>0</v>
      </c>
      <c r="DR1148" s="12">
        <f t="shared" si="2742"/>
        <v>0</v>
      </c>
      <c r="DS1148" s="12">
        <f t="shared" si="2742"/>
        <v>0</v>
      </c>
      <c r="DT1148" s="12">
        <f t="shared" si="2742"/>
        <v>0</v>
      </c>
      <c r="DU1148" s="12">
        <f t="shared" si="2742"/>
        <v>0</v>
      </c>
      <c r="DV1148" s="12">
        <f t="shared" si="2742"/>
        <v>0</v>
      </c>
      <c r="DW1148" s="12">
        <f t="shared" si="2742"/>
        <v>0</v>
      </c>
      <c r="DX1148" s="12">
        <f t="shared" si="2742"/>
        <v>0</v>
      </c>
      <c r="DY1148" s="12">
        <f t="shared" si="2742"/>
        <v>0</v>
      </c>
      <c r="EB1148" s="116">
        <f t="shared" si="2723"/>
        <v>1147</v>
      </c>
      <c r="EC1148" s="2" t="str">
        <f t="shared" si="2743"/>
        <v>Phase 4</v>
      </c>
      <c r="ED1148" s="2" t="str">
        <f t="shared" si="2744"/>
        <v>60' Wide</v>
      </c>
      <c r="EE1148" s="33" t="str">
        <f>EE1155</f>
        <v>GAAP</v>
      </c>
      <c r="EF1148" s="2" t="str">
        <f>EF1155</f>
        <v>Signage / Landscaping</v>
      </c>
    </row>
    <row r="1149" spans="2:136" x14ac:dyDescent="0.3">
      <c r="B1149" s="2" t="str">
        <f>Product!$O$2</f>
        <v>Phase 4</v>
      </c>
      <c r="C1149" s="2" t="str">
        <f>Product!$O$3</f>
        <v>75' Wide</v>
      </c>
      <c r="D1149" s="203">
        <f t="shared" si="2739"/>
        <v>-29745.913578248907</v>
      </c>
      <c r="E1149" s="128">
        <f>SUMIFS(INDEX(Product!$B$2:$U$97, MATCH(E1133, Product!$B$2:$B$97, 0), ), Product!$B$2:$U$2, $B1149, Product!$B$3:$U$3, $C1149)</f>
        <v>20</v>
      </c>
      <c r="F1149" s="203">
        <f t="shared" si="2740"/>
        <v>-1487.2956789124453</v>
      </c>
      <c r="G1149" s="11">
        <f>SUM(H1149:DZ1149)</f>
        <v>-29745.913578248907</v>
      </c>
      <c r="I1149" s="12">
        <f t="shared" si="2722"/>
        <v>0</v>
      </c>
      <c r="J1149" s="12">
        <f t="shared" si="2741"/>
        <v>0</v>
      </c>
      <c r="K1149" s="12">
        <f t="shared" si="2741"/>
        <v>0</v>
      </c>
      <c r="L1149" s="12">
        <f t="shared" si="2741"/>
        <v>0</v>
      </c>
      <c r="M1149" s="12">
        <f t="shared" si="2741"/>
        <v>0</v>
      </c>
      <c r="N1149" s="12">
        <f t="shared" si="2741"/>
        <v>0</v>
      </c>
      <c r="O1149" s="12">
        <f t="shared" si="2741"/>
        <v>0</v>
      </c>
      <c r="P1149" s="12">
        <f t="shared" si="2741"/>
        <v>0</v>
      </c>
      <c r="Q1149" s="12">
        <f t="shared" si="2741"/>
        <v>0</v>
      </c>
      <c r="R1149" s="12">
        <f t="shared" si="2741"/>
        <v>0</v>
      </c>
      <c r="S1149" s="12">
        <f t="shared" si="2741"/>
        <v>0</v>
      </c>
      <c r="T1149" s="12">
        <f t="shared" si="2741"/>
        <v>0</v>
      </c>
      <c r="U1149" s="12">
        <f t="shared" si="2741"/>
        <v>0</v>
      </c>
      <c r="V1149" s="12">
        <f t="shared" si="2741"/>
        <v>0</v>
      </c>
      <c r="W1149" s="12">
        <f t="shared" si="2741"/>
        <v>0</v>
      </c>
      <c r="X1149" s="12">
        <f t="shared" si="2741"/>
        <v>0</v>
      </c>
      <c r="Y1149" s="12">
        <f t="shared" si="2741"/>
        <v>0</v>
      </c>
      <c r="Z1149" s="12">
        <f t="shared" si="2741"/>
        <v>0</v>
      </c>
      <c r="AA1149" s="12">
        <f t="shared" si="2741"/>
        <v>0</v>
      </c>
      <c r="AB1149" s="12">
        <f t="shared" si="2741"/>
        <v>0</v>
      </c>
      <c r="AC1149" s="12">
        <f t="shared" si="2741"/>
        <v>0</v>
      </c>
      <c r="AD1149" s="12">
        <f t="shared" si="2741"/>
        <v>0</v>
      </c>
      <c r="AE1149" s="12">
        <f t="shared" si="2741"/>
        <v>0</v>
      </c>
      <c r="AF1149" s="12">
        <f t="shared" si="2741"/>
        <v>0</v>
      </c>
      <c r="AG1149" s="12">
        <f t="shared" si="2741"/>
        <v>0</v>
      </c>
      <c r="AH1149" s="12">
        <f t="shared" si="2741"/>
        <v>0</v>
      </c>
      <c r="AI1149" s="12">
        <f t="shared" si="2741"/>
        <v>0</v>
      </c>
      <c r="AJ1149" s="12">
        <f t="shared" si="2741"/>
        <v>0</v>
      </c>
      <c r="AK1149" s="12">
        <f t="shared" si="2741"/>
        <v>0</v>
      </c>
      <c r="AL1149" s="12">
        <f t="shared" si="2741"/>
        <v>0</v>
      </c>
      <c r="AM1149" s="12">
        <f t="shared" si="2741"/>
        <v>0</v>
      </c>
      <c r="AN1149" s="12">
        <f t="shared" si="2741"/>
        <v>0</v>
      </c>
      <c r="AO1149" s="12">
        <f t="shared" si="2741"/>
        <v>0</v>
      </c>
      <c r="AP1149" s="12">
        <f t="shared" si="2741"/>
        <v>0</v>
      </c>
      <c r="AQ1149" s="12">
        <f t="shared" si="2741"/>
        <v>0</v>
      </c>
      <c r="AR1149" s="12">
        <f t="shared" si="2741"/>
        <v>0</v>
      </c>
      <c r="AS1149" s="12">
        <f t="shared" si="2741"/>
        <v>0</v>
      </c>
      <c r="AT1149" s="12">
        <f t="shared" si="2741"/>
        <v>0</v>
      </c>
      <c r="AU1149" s="12">
        <f t="shared" si="2741"/>
        <v>0</v>
      </c>
      <c r="AV1149" s="12">
        <f t="shared" si="2741"/>
        <v>0</v>
      </c>
      <c r="AW1149" s="12">
        <f t="shared" si="2741"/>
        <v>0</v>
      </c>
      <c r="AX1149" s="12">
        <f t="shared" si="2741"/>
        <v>0</v>
      </c>
      <c r="AY1149" s="12">
        <f t="shared" si="2741"/>
        <v>0</v>
      </c>
      <c r="AZ1149" s="12">
        <f t="shared" si="2741"/>
        <v>0</v>
      </c>
      <c r="BA1149" s="12">
        <f t="shared" si="2741"/>
        <v>0</v>
      </c>
      <c r="BB1149" s="12">
        <f t="shared" si="2741"/>
        <v>0</v>
      </c>
      <c r="BC1149" s="12">
        <f t="shared" si="2741"/>
        <v>0</v>
      </c>
      <c r="BD1149" s="12">
        <f t="shared" si="2741"/>
        <v>0</v>
      </c>
      <c r="BE1149" s="12">
        <f t="shared" si="2741"/>
        <v>0</v>
      </c>
      <c r="BF1149" s="12">
        <f t="shared" si="2741"/>
        <v>0</v>
      </c>
      <c r="BG1149" s="12">
        <f t="shared" si="2741"/>
        <v>-2478.8261315207424</v>
      </c>
      <c r="BH1149" s="12">
        <f t="shared" si="2741"/>
        <v>-2478.8261315207424</v>
      </c>
      <c r="BI1149" s="12">
        <f t="shared" si="2741"/>
        <v>-2478.8261315207424</v>
      </c>
      <c r="BJ1149" s="12">
        <f t="shared" si="2741"/>
        <v>-2478.8261315207424</v>
      </c>
      <c r="BK1149" s="12">
        <f t="shared" si="2741"/>
        <v>-2478.8261315207424</v>
      </c>
      <c r="BL1149" s="12">
        <f t="shared" si="2741"/>
        <v>-2478.8261315207424</v>
      </c>
      <c r="BM1149" s="12">
        <f t="shared" si="2741"/>
        <v>-2478.8261315207424</v>
      </c>
      <c r="BN1149" s="12">
        <f t="shared" si="2741"/>
        <v>-2478.8261315207424</v>
      </c>
      <c r="BO1149" s="12">
        <f t="shared" si="2741"/>
        <v>-2478.8261315207424</v>
      </c>
      <c r="BP1149" s="12">
        <f t="shared" si="2741"/>
        <v>-2478.8261315207424</v>
      </c>
      <c r="BQ1149" s="12">
        <f t="shared" si="2741"/>
        <v>-2478.8261315207424</v>
      </c>
      <c r="BR1149" s="12">
        <f t="shared" si="2741"/>
        <v>-2478.8261315207424</v>
      </c>
      <c r="BS1149" s="12">
        <f t="shared" si="2741"/>
        <v>0</v>
      </c>
      <c r="BT1149" s="12">
        <f t="shared" si="2741"/>
        <v>0</v>
      </c>
      <c r="BU1149" s="12">
        <f t="shared" si="2741"/>
        <v>0</v>
      </c>
      <c r="BV1149" s="12">
        <f t="shared" si="2742"/>
        <v>0</v>
      </c>
      <c r="BW1149" s="12">
        <f t="shared" si="2742"/>
        <v>0</v>
      </c>
      <c r="BX1149" s="12">
        <f t="shared" si="2742"/>
        <v>0</v>
      </c>
      <c r="BY1149" s="12">
        <f t="shared" si="2742"/>
        <v>0</v>
      </c>
      <c r="BZ1149" s="12">
        <f t="shared" si="2742"/>
        <v>0</v>
      </c>
      <c r="CA1149" s="12">
        <f t="shared" si="2742"/>
        <v>0</v>
      </c>
      <c r="CB1149" s="12">
        <f t="shared" si="2742"/>
        <v>0</v>
      </c>
      <c r="CC1149" s="12">
        <f t="shared" si="2742"/>
        <v>0</v>
      </c>
      <c r="CD1149" s="12">
        <f t="shared" si="2742"/>
        <v>0</v>
      </c>
      <c r="CE1149" s="12">
        <f t="shared" si="2742"/>
        <v>0</v>
      </c>
      <c r="CF1149" s="12">
        <f t="shared" si="2742"/>
        <v>0</v>
      </c>
      <c r="CG1149" s="12">
        <f t="shared" si="2742"/>
        <v>0</v>
      </c>
      <c r="CH1149" s="12">
        <f t="shared" si="2742"/>
        <v>0</v>
      </c>
      <c r="CI1149" s="12">
        <f t="shared" si="2742"/>
        <v>0</v>
      </c>
      <c r="CJ1149" s="12">
        <f t="shared" si="2742"/>
        <v>0</v>
      </c>
      <c r="CK1149" s="12">
        <f t="shared" si="2742"/>
        <v>0</v>
      </c>
      <c r="CL1149" s="12">
        <f t="shared" si="2742"/>
        <v>0</v>
      </c>
      <c r="CM1149" s="12">
        <f t="shared" si="2742"/>
        <v>0</v>
      </c>
      <c r="CN1149" s="12">
        <f t="shared" si="2742"/>
        <v>0</v>
      </c>
      <c r="CO1149" s="12">
        <f t="shared" si="2742"/>
        <v>0</v>
      </c>
      <c r="CP1149" s="12">
        <f t="shared" si="2742"/>
        <v>0</v>
      </c>
      <c r="CQ1149" s="12">
        <f t="shared" si="2742"/>
        <v>0</v>
      </c>
      <c r="CR1149" s="12">
        <f t="shared" si="2742"/>
        <v>0</v>
      </c>
      <c r="CS1149" s="12">
        <f t="shared" si="2742"/>
        <v>0</v>
      </c>
      <c r="CT1149" s="12">
        <f t="shared" si="2742"/>
        <v>0</v>
      </c>
      <c r="CU1149" s="12">
        <f t="shared" si="2742"/>
        <v>0</v>
      </c>
      <c r="CV1149" s="12">
        <f t="shared" si="2742"/>
        <v>0</v>
      </c>
      <c r="CW1149" s="12">
        <f t="shared" si="2742"/>
        <v>0</v>
      </c>
      <c r="CX1149" s="12">
        <f t="shared" si="2742"/>
        <v>0</v>
      </c>
      <c r="CY1149" s="12">
        <f t="shared" si="2742"/>
        <v>0</v>
      </c>
      <c r="CZ1149" s="12">
        <f t="shared" si="2742"/>
        <v>0</v>
      </c>
      <c r="DA1149" s="12">
        <f t="shared" si="2742"/>
        <v>0</v>
      </c>
      <c r="DB1149" s="12">
        <f t="shared" si="2742"/>
        <v>0</v>
      </c>
      <c r="DC1149" s="12">
        <f t="shared" si="2742"/>
        <v>0</v>
      </c>
      <c r="DD1149" s="12">
        <f t="shared" si="2742"/>
        <v>0</v>
      </c>
      <c r="DE1149" s="12">
        <f t="shared" si="2742"/>
        <v>0</v>
      </c>
      <c r="DF1149" s="12">
        <f t="shared" si="2742"/>
        <v>0</v>
      </c>
      <c r="DG1149" s="12">
        <f t="shared" si="2742"/>
        <v>0</v>
      </c>
      <c r="DH1149" s="12">
        <f t="shared" si="2742"/>
        <v>0</v>
      </c>
      <c r="DI1149" s="12">
        <f t="shared" si="2742"/>
        <v>0</v>
      </c>
      <c r="DJ1149" s="12">
        <f t="shared" si="2742"/>
        <v>0</v>
      </c>
      <c r="DK1149" s="12">
        <f t="shared" si="2742"/>
        <v>0</v>
      </c>
      <c r="DL1149" s="12">
        <f t="shared" si="2742"/>
        <v>0</v>
      </c>
      <c r="DM1149" s="12">
        <f t="shared" si="2742"/>
        <v>0</v>
      </c>
      <c r="DN1149" s="12">
        <f t="shared" si="2742"/>
        <v>0</v>
      </c>
      <c r="DO1149" s="12">
        <f t="shared" si="2742"/>
        <v>0</v>
      </c>
      <c r="DP1149" s="12">
        <f t="shared" si="2742"/>
        <v>0</v>
      </c>
      <c r="DQ1149" s="12">
        <f t="shared" si="2742"/>
        <v>0</v>
      </c>
      <c r="DR1149" s="12">
        <f t="shared" si="2742"/>
        <v>0</v>
      </c>
      <c r="DS1149" s="12">
        <f t="shared" si="2742"/>
        <v>0</v>
      </c>
      <c r="DT1149" s="12">
        <f t="shared" si="2742"/>
        <v>0</v>
      </c>
      <c r="DU1149" s="12">
        <f t="shared" si="2742"/>
        <v>0</v>
      </c>
      <c r="DV1149" s="12">
        <f t="shared" si="2742"/>
        <v>0</v>
      </c>
      <c r="DW1149" s="12">
        <f t="shared" si="2742"/>
        <v>0</v>
      </c>
      <c r="DX1149" s="12">
        <f t="shared" si="2742"/>
        <v>0</v>
      </c>
      <c r="DY1149" s="12">
        <f t="shared" si="2742"/>
        <v>0</v>
      </c>
      <c r="EB1149" s="116">
        <f t="shared" si="2723"/>
        <v>1148</v>
      </c>
      <c r="EC1149" s="2" t="str">
        <f t="shared" si="2743"/>
        <v>Phase 4</v>
      </c>
      <c r="ED1149" s="2" t="str">
        <f t="shared" si="2744"/>
        <v>75' Wide</v>
      </c>
      <c r="EE1149" s="33" t="str">
        <f>EE1155</f>
        <v>GAAP</v>
      </c>
      <c r="EF1149" s="2" t="str">
        <f>EF1155</f>
        <v>Signage / Landscaping</v>
      </c>
    </row>
    <row r="1150" spans="2:136" x14ac:dyDescent="0.3">
      <c r="D1150" s="203"/>
      <c r="E1150" s="128"/>
      <c r="F1150" s="203"/>
      <c r="G1150" s="13"/>
      <c r="I1150" s="12"/>
      <c r="J1150" s="12"/>
      <c r="K1150" s="12"/>
      <c r="L1150" s="12"/>
      <c r="M1150" s="12"/>
      <c r="N1150" s="12"/>
      <c r="O1150" s="12"/>
      <c r="P1150" s="12"/>
      <c r="Q1150" s="12"/>
      <c r="R1150" s="12"/>
      <c r="S1150" s="12"/>
      <c r="T1150" s="12"/>
      <c r="U1150" s="12"/>
      <c r="V1150" s="12"/>
      <c r="W1150" s="12"/>
      <c r="X1150" s="12"/>
      <c r="Y1150" s="12"/>
      <c r="Z1150" s="12"/>
      <c r="AA1150" s="12"/>
      <c r="AB1150" s="12"/>
      <c r="AC1150" s="12"/>
      <c r="AD1150" s="12"/>
      <c r="AE1150" s="12"/>
      <c r="AF1150" s="12"/>
      <c r="AG1150" s="12"/>
      <c r="AH1150" s="12"/>
      <c r="AI1150" s="12"/>
      <c r="AJ1150" s="12"/>
      <c r="AK1150" s="12"/>
      <c r="AL1150" s="12"/>
      <c r="AM1150" s="12"/>
      <c r="AN1150" s="12"/>
      <c r="AO1150" s="12"/>
      <c r="AP1150" s="12"/>
      <c r="AQ1150" s="12"/>
      <c r="AR1150" s="12"/>
      <c r="AS1150" s="12"/>
      <c r="AT1150" s="12"/>
      <c r="AU1150" s="12"/>
      <c r="AV1150" s="12"/>
      <c r="AW1150" s="12"/>
      <c r="AX1150" s="12"/>
      <c r="AY1150" s="12"/>
      <c r="AZ1150" s="12"/>
      <c r="BA1150" s="12"/>
      <c r="BB1150" s="12"/>
      <c r="BC1150" s="12"/>
      <c r="BD1150" s="12"/>
      <c r="BE1150" s="12"/>
      <c r="BF1150" s="12"/>
      <c r="BG1150" s="12"/>
      <c r="BH1150" s="12"/>
      <c r="BI1150" s="12"/>
      <c r="BJ1150" s="12"/>
      <c r="BK1150" s="12"/>
      <c r="BL1150" s="12"/>
      <c r="BM1150" s="12"/>
      <c r="BN1150" s="12"/>
      <c r="BO1150" s="12"/>
      <c r="BP1150" s="12"/>
      <c r="BQ1150" s="12"/>
      <c r="BR1150" s="12"/>
      <c r="BS1150" s="12"/>
      <c r="BT1150" s="12"/>
      <c r="BU1150" s="12"/>
      <c r="BV1150" s="12"/>
      <c r="BW1150" s="12"/>
      <c r="BX1150" s="12"/>
      <c r="BY1150" s="12"/>
      <c r="BZ1150" s="12"/>
      <c r="CA1150" s="12"/>
      <c r="CB1150" s="12"/>
      <c r="CC1150" s="12"/>
      <c r="CD1150" s="12"/>
      <c r="CE1150" s="12"/>
      <c r="CF1150" s="12"/>
      <c r="CG1150" s="12"/>
      <c r="CH1150" s="12"/>
      <c r="CI1150" s="12"/>
      <c r="CJ1150" s="12"/>
      <c r="CK1150" s="12"/>
      <c r="CL1150" s="12"/>
      <c r="CM1150" s="12"/>
      <c r="CN1150" s="12"/>
      <c r="CO1150" s="12"/>
      <c r="CP1150" s="12"/>
      <c r="CQ1150" s="12"/>
      <c r="CR1150" s="12"/>
      <c r="CS1150" s="12"/>
      <c r="CT1150" s="12"/>
      <c r="CU1150" s="12"/>
      <c r="CV1150" s="12"/>
      <c r="CW1150" s="12"/>
      <c r="CX1150" s="12"/>
      <c r="CY1150" s="12"/>
      <c r="CZ1150" s="12"/>
      <c r="DA1150" s="12"/>
      <c r="DB1150" s="12"/>
      <c r="DC1150" s="12"/>
      <c r="DD1150" s="12"/>
      <c r="DE1150" s="12"/>
      <c r="DF1150" s="12"/>
      <c r="DG1150" s="12"/>
      <c r="DH1150" s="12"/>
      <c r="DI1150" s="12"/>
      <c r="DJ1150" s="12"/>
      <c r="DK1150" s="12"/>
      <c r="DL1150" s="12"/>
      <c r="DM1150" s="12"/>
      <c r="DN1150" s="12"/>
      <c r="DO1150" s="12"/>
      <c r="DP1150" s="12"/>
      <c r="DQ1150" s="12"/>
      <c r="DR1150" s="12"/>
      <c r="DS1150" s="12"/>
      <c r="DT1150" s="12"/>
      <c r="DU1150" s="12"/>
      <c r="DV1150" s="12"/>
      <c r="DW1150" s="12"/>
      <c r="DX1150" s="12"/>
      <c r="DY1150" s="12"/>
      <c r="EE1150" s="33"/>
    </row>
    <row r="1151" spans="2:136" x14ac:dyDescent="0.3">
      <c r="B1151" s="2" t="str">
        <f>Product!$P$2</f>
        <v>Phase 5</v>
      </c>
      <c r="C1151" s="2" t="str">
        <f>Product!$P$3</f>
        <v>50' Wide</v>
      </c>
      <c r="D1151" s="203">
        <f t="shared" ref="D1151:D1153" si="2745">G1127</f>
        <v>-32141.12315908723</v>
      </c>
      <c r="E1151" s="128">
        <f>SUMIFS(INDEX(Product!$B$2:$U$97, MATCH(E1133, Product!$B$2:$B$97, 0), ), Product!$B$2:$U$2, $B1151, Product!$B$3:$U$3, $C1151)</f>
        <v>30</v>
      </c>
      <c r="F1151" s="203">
        <f t="shared" ref="F1151:F1153" si="2746">D1151/E1151</f>
        <v>-1071.3707719695744</v>
      </c>
      <c r="G1151" s="11">
        <f>SUM(H1151:DZ1151)</f>
        <v>-32141.123159087223</v>
      </c>
      <c r="I1151" s="12">
        <f t="shared" si="2722"/>
        <v>0</v>
      </c>
      <c r="J1151" s="12">
        <f t="shared" ref="J1151:BU1153" si="2747">J179*$F1151</f>
        <v>0</v>
      </c>
      <c r="K1151" s="12">
        <f t="shared" si="2747"/>
        <v>0</v>
      </c>
      <c r="L1151" s="12">
        <f t="shared" si="2747"/>
        <v>0</v>
      </c>
      <c r="M1151" s="12">
        <f t="shared" si="2747"/>
        <v>0</v>
      </c>
      <c r="N1151" s="12">
        <f t="shared" si="2747"/>
        <v>0</v>
      </c>
      <c r="O1151" s="12">
        <f t="shared" si="2747"/>
        <v>0</v>
      </c>
      <c r="P1151" s="12">
        <f t="shared" si="2747"/>
        <v>0</v>
      </c>
      <c r="Q1151" s="12">
        <f t="shared" si="2747"/>
        <v>0</v>
      </c>
      <c r="R1151" s="12">
        <f t="shared" si="2747"/>
        <v>0</v>
      </c>
      <c r="S1151" s="12">
        <f t="shared" si="2747"/>
        <v>0</v>
      </c>
      <c r="T1151" s="12">
        <f t="shared" si="2747"/>
        <v>0</v>
      </c>
      <c r="U1151" s="12">
        <f t="shared" si="2747"/>
        <v>0</v>
      </c>
      <c r="V1151" s="12">
        <f t="shared" si="2747"/>
        <v>0</v>
      </c>
      <c r="W1151" s="12">
        <f t="shared" si="2747"/>
        <v>0</v>
      </c>
      <c r="X1151" s="12">
        <f t="shared" si="2747"/>
        <v>0</v>
      </c>
      <c r="Y1151" s="12">
        <f t="shared" si="2747"/>
        <v>0</v>
      </c>
      <c r="Z1151" s="12">
        <f t="shared" si="2747"/>
        <v>0</v>
      </c>
      <c r="AA1151" s="12">
        <f t="shared" si="2747"/>
        <v>0</v>
      </c>
      <c r="AB1151" s="12">
        <f t="shared" si="2747"/>
        <v>0</v>
      </c>
      <c r="AC1151" s="12">
        <f t="shared" si="2747"/>
        <v>0</v>
      </c>
      <c r="AD1151" s="12">
        <f t="shared" si="2747"/>
        <v>0</v>
      </c>
      <c r="AE1151" s="12">
        <f t="shared" si="2747"/>
        <v>0</v>
      </c>
      <c r="AF1151" s="12">
        <f t="shared" si="2747"/>
        <v>0</v>
      </c>
      <c r="AG1151" s="12">
        <f t="shared" si="2747"/>
        <v>0</v>
      </c>
      <c r="AH1151" s="12">
        <f t="shared" si="2747"/>
        <v>0</v>
      </c>
      <c r="AI1151" s="12">
        <f t="shared" si="2747"/>
        <v>0</v>
      </c>
      <c r="AJ1151" s="12">
        <f t="shared" si="2747"/>
        <v>0</v>
      </c>
      <c r="AK1151" s="12">
        <f t="shared" si="2747"/>
        <v>0</v>
      </c>
      <c r="AL1151" s="12">
        <f t="shared" si="2747"/>
        <v>0</v>
      </c>
      <c r="AM1151" s="12">
        <f t="shared" si="2747"/>
        <v>0</v>
      </c>
      <c r="AN1151" s="12">
        <f t="shared" si="2747"/>
        <v>0</v>
      </c>
      <c r="AO1151" s="12">
        <f t="shared" si="2747"/>
        <v>0</v>
      </c>
      <c r="AP1151" s="12">
        <f t="shared" si="2747"/>
        <v>0</v>
      </c>
      <c r="AQ1151" s="12">
        <f t="shared" si="2747"/>
        <v>0</v>
      </c>
      <c r="AR1151" s="12">
        <f t="shared" si="2747"/>
        <v>0</v>
      </c>
      <c r="AS1151" s="12">
        <f t="shared" si="2747"/>
        <v>0</v>
      </c>
      <c r="AT1151" s="12">
        <f t="shared" si="2747"/>
        <v>0</v>
      </c>
      <c r="AU1151" s="12">
        <f t="shared" si="2747"/>
        <v>0</v>
      </c>
      <c r="AV1151" s="12">
        <f t="shared" si="2747"/>
        <v>0</v>
      </c>
      <c r="AW1151" s="12">
        <f t="shared" si="2747"/>
        <v>0</v>
      </c>
      <c r="AX1151" s="12">
        <f t="shared" si="2747"/>
        <v>0</v>
      </c>
      <c r="AY1151" s="12">
        <f t="shared" si="2747"/>
        <v>0</v>
      </c>
      <c r="AZ1151" s="12">
        <f t="shared" si="2747"/>
        <v>0</v>
      </c>
      <c r="BA1151" s="12">
        <f t="shared" si="2747"/>
        <v>0</v>
      </c>
      <c r="BB1151" s="12">
        <f t="shared" si="2747"/>
        <v>0</v>
      </c>
      <c r="BC1151" s="12">
        <f t="shared" si="2747"/>
        <v>0</v>
      </c>
      <c r="BD1151" s="12">
        <f t="shared" si="2747"/>
        <v>0</v>
      </c>
      <c r="BE1151" s="12">
        <f t="shared" si="2747"/>
        <v>0</v>
      </c>
      <c r="BF1151" s="12">
        <f t="shared" si="2747"/>
        <v>0</v>
      </c>
      <c r="BG1151" s="12">
        <f t="shared" si="2747"/>
        <v>0</v>
      </c>
      <c r="BH1151" s="12">
        <f t="shared" si="2747"/>
        <v>0</v>
      </c>
      <c r="BI1151" s="12">
        <f t="shared" si="2747"/>
        <v>0</v>
      </c>
      <c r="BJ1151" s="12">
        <f t="shared" si="2747"/>
        <v>0</v>
      </c>
      <c r="BK1151" s="12">
        <f t="shared" si="2747"/>
        <v>0</v>
      </c>
      <c r="BL1151" s="12">
        <f t="shared" si="2747"/>
        <v>0</v>
      </c>
      <c r="BM1151" s="12">
        <f t="shared" si="2747"/>
        <v>0</v>
      </c>
      <c r="BN1151" s="12">
        <f t="shared" si="2747"/>
        <v>0</v>
      </c>
      <c r="BO1151" s="12">
        <f t="shared" si="2747"/>
        <v>0</v>
      </c>
      <c r="BP1151" s="12">
        <f t="shared" si="2747"/>
        <v>0</v>
      </c>
      <c r="BQ1151" s="12">
        <f t="shared" si="2747"/>
        <v>0</v>
      </c>
      <c r="BR1151" s="12">
        <f t="shared" si="2747"/>
        <v>0</v>
      </c>
      <c r="BS1151" s="12">
        <f t="shared" si="2747"/>
        <v>-2678.4269299239359</v>
      </c>
      <c r="BT1151" s="12">
        <f t="shared" si="2747"/>
        <v>-2678.4269299239359</v>
      </c>
      <c r="BU1151" s="12">
        <f t="shared" si="2747"/>
        <v>-2678.4269299239359</v>
      </c>
      <c r="BV1151" s="12">
        <f t="shared" ref="BV1151:DY1153" si="2748">BV179*$F1151</f>
        <v>-2678.4269299239359</v>
      </c>
      <c r="BW1151" s="12">
        <f t="shared" si="2748"/>
        <v>-2678.4269299239359</v>
      </c>
      <c r="BX1151" s="12">
        <f t="shared" si="2748"/>
        <v>-2678.4269299239359</v>
      </c>
      <c r="BY1151" s="12">
        <f t="shared" si="2748"/>
        <v>-2678.4269299239359</v>
      </c>
      <c r="BZ1151" s="12">
        <f t="shared" si="2748"/>
        <v>-2678.4269299239359</v>
      </c>
      <c r="CA1151" s="12">
        <f t="shared" si="2748"/>
        <v>-2678.4269299239359</v>
      </c>
      <c r="CB1151" s="12">
        <f t="shared" si="2748"/>
        <v>-2678.4269299239359</v>
      </c>
      <c r="CC1151" s="12">
        <f t="shared" si="2748"/>
        <v>-2678.4269299239359</v>
      </c>
      <c r="CD1151" s="12">
        <f t="shared" si="2748"/>
        <v>-2678.4269299239359</v>
      </c>
      <c r="CE1151" s="12">
        <f t="shared" si="2748"/>
        <v>0</v>
      </c>
      <c r="CF1151" s="12">
        <f t="shared" si="2748"/>
        <v>0</v>
      </c>
      <c r="CG1151" s="12">
        <f t="shared" si="2748"/>
        <v>0</v>
      </c>
      <c r="CH1151" s="12">
        <f t="shared" si="2748"/>
        <v>0</v>
      </c>
      <c r="CI1151" s="12">
        <f t="shared" si="2748"/>
        <v>0</v>
      </c>
      <c r="CJ1151" s="12">
        <f t="shared" si="2748"/>
        <v>0</v>
      </c>
      <c r="CK1151" s="12">
        <f t="shared" si="2748"/>
        <v>0</v>
      </c>
      <c r="CL1151" s="12">
        <f t="shared" si="2748"/>
        <v>0</v>
      </c>
      <c r="CM1151" s="12">
        <f t="shared" si="2748"/>
        <v>0</v>
      </c>
      <c r="CN1151" s="12">
        <f t="shared" si="2748"/>
        <v>0</v>
      </c>
      <c r="CO1151" s="12">
        <f t="shared" si="2748"/>
        <v>0</v>
      </c>
      <c r="CP1151" s="12">
        <f t="shared" si="2748"/>
        <v>0</v>
      </c>
      <c r="CQ1151" s="12">
        <f t="shared" si="2748"/>
        <v>0</v>
      </c>
      <c r="CR1151" s="12">
        <f t="shared" si="2748"/>
        <v>0</v>
      </c>
      <c r="CS1151" s="12">
        <f t="shared" si="2748"/>
        <v>0</v>
      </c>
      <c r="CT1151" s="12">
        <f t="shared" si="2748"/>
        <v>0</v>
      </c>
      <c r="CU1151" s="12">
        <f t="shared" si="2748"/>
        <v>0</v>
      </c>
      <c r="CV1151" s="12">
        <f t="shared" si="2748"/>
        <v>0</v>
      </c>
      <c r="CW1151" s="12">
        <f t="shared" si="2748"/>
        <v>0</v>
      </c>
      <c r="CX1151" s="12">
        <f t="shared" si="2748"/>
        <v>0</v>
      </c>
      <c r="CY1151" s="12">
        <f t="shared" si="2748"/>
        <v>0</v>
      </c>
      <c r="CZ1151" s="12">
        <f t="shared" si="2748"/>
        <v>0</v>
      </c>
      <c r="DA1151" s="12">
        <f t="shared" si="2748"/>
        <v>0</v>
      </c>
      <c r="DB1151" s="12">
        <f t="shared" si="2748"/>
        <v>0</v>
      </c>
      <c r="DC1151" s="12">
        <f t="shared" si="2748"/>
        <v>0</v>
      </c>
      <c r="DD1151" s="12">
        <f t="shared" si="2748"/>
        <v>0</v>
      </c>
      <c r="DE1151" s="12">
        <f t="shared" si="2748"/>
        <v>0</v>
      </c>
      <c r="DF1151" s="12">
        <f t="shared" si="2748"/>
        <v>0</v>
      </c>
      <c r="DG1151" s="12">
        <f t="shared" si="2748"/>
        <v>0</v>
      </c>
      <c r="DH1151" s="12">
        <f t="shared" si="2748"/>
        <v>0</v>
      </c>
      <c r="DI1151" s="12">
        <f t="shared" si="2748"/>
        <v>0</v>
      </c>
      <c r="DJ1151" s="12">
        <f t="shared" si="2748"/>
        <v>0</v>
      </c>
      <c r="DK1151" s="12">
        <f t="shared" si="2748"/>
        <v>0</v>
      </c>
      <c r="DL1151" s="12">
        <f t="shared" si="2748"/>
        <v>0</v>
      </c>
      <c r="DM1151" s="12">
        <f t="shared" si="2748"/>
        <v>0</v>
      </c>
      <c r="DN1151" s="12">
        <f t="shared" si="2748"/>
        <v>0</v>
      </c>
      <c r="DO1151" s="12">
        <f t="shared" si="2748"/>
        <v>0</v>
      </c>
      <c r="DP1151" s="12">
        <f t="shared" si="2748"/>
        <v>0</v>
      </c>
      <c r="DQ1151" s="12">
        <f t="shared" si="2748"/>
        <v>0</v>
      </c>
      <c r="DR1151" s="12">
        <f t="shared" si="2748"/>
        <v>0</v>
      </c>
      <c r="DS1151" s="12">
        <f t="shared" si="2748"/>
        <v>0</v>
      </c>
      <c r="DT1151" s="12">
        <f t="shared" si="2748"/>
        <v>0</v>
      </c>
      <c r="DU1151" s="12">
        <f t="shared" si="2748"/>
        <v>0</v>
      </c>
      <c r="DV1151" s="12">
        <f t="shared" si="2748"/>
        <v>0</v>
      </c>
      <c r="DW1151" s="12">
        <f t="shared" si="2748"/>
        <v>0</v>
      </c>
      <c r="DX1151" s="12">
        <f t="shared" si="2748"/>
        <v>0</v>
      </c>
      <c r="DY1151" s="12">
        <f t="shared" si="2748"/>
        <v>0</v>
      </c>
      <c r="EB1151" s="116">
        <f t="shared" si="2723"/>
        <v>1150</v>
      </c>
      <c r="EC1151" s="2" t="str">
        <f t="shared" ref="EC1151:EC1153" si="2749">B1151</f>
        <v>Phase 5</v>
      </c>
      <c r="ED1151" s="2" t="str">
        <f t="shared" ref="ED1151:ED1153" si="2750">C1151</f>
        <v>50' Wide</v>
      </c>
      <c r="EE1151" s="33" t="str">
        <f>EE1155</f>
        <v>GAAP</v>
      </c>
      <c r="EF1151" s="2" t="str">
        <f>EF1155</f>
        <v>Signage / Landscaping</v>
      </c>
    </row>
    <row r="1152" spans="2:136" x14ac:dyDescent="0.3">
      <c r="B1152" s="2" t="str">
        <f>Product!$Q$2</f>
        <v>Phase 5</v>
      </c>
      <c r="C1152" s="2" t="str">
        <f>Product!$Q$3</f>
        <v>60' Wide</v>
      </c>
      <c r="D1152" s="203">
        <f t="shared" si="2745"/>
        <v>-38112.963262663863</v>
      </c>
      <c r="E1152" s="128">
        <f>SUMIFS(INDEX(Product!$B$2:$U$97, MATCH(E1133, Product!$B$2:$B$97, 0), ), Product!$B$2:$U$2, $B1152, Product!$B$3:$U$3, $C1152)</f>
        <v>30</v>
      </c>
      <c r="F1152" s="203">
        <f t="shared" si="2746"/>
        <v>-1270.4321087554622</v>
      </c>
      <c r="G1152" s="11">
        <f>SUM(H1152:DZ1152)</f>
        <v>-38112.963262663863</v>
      </c>
      <c r="I1152" s="12">
        <f t="shared" si="2722"/>
        <v>0</v>
      </c>
      <c r="J1152" s="12">
        <f t="shared" si="2747"/>
        <v>0</v>
      </c>
      <c r="K1152" s="12">
        <f t="shared" si="2747"/>
        <v>0</v>
      </c>
      <c r="L1152" s="12">
        <f t="shared" si="2747"/>
        <v>0</v>
      </c>
      <c r="M1152" s="12">
        <f t="shared" si="2747"/>
        <v>0</v>
      </c>
      <c r="N1152" s="12">
        <f t="shared" si="2747"/>
        <v>0</v>
      </c>
      <c r="O1152" s="12">
        <f t="shared" si="2747"/>
        <v>0</v>
      </c>
      <c r="P1152" s="12">
        <f t="shared" si="2747"/>
        <v>0</v>
      </c>
      <c r="Q1152" s="12">
        <f t="shared" si="2747"/>
        <v>0</v>
      </c>
      <c r="R1152" s="12">
        <f t="shared" si="2747"/>
        <v>0</v>
      </c>
      <c r="S1152" s="12">
        <f t="shared" si="2747"/>
        <v>0</v>
      </c>
      <c r="T1152" s="12">
        <f t="shared" si="2747"/>
        <v>0</v>
      </c>
      <c r="U1152" s="12">
        <f t="shared" si="2747"/>
        <v>0</v>
      </c>
      <c r="V1152" s="12">
        <f t="shared" si="2747"/>
        <v>0</v>
      </c>
      <c r="W1152" s="12">
        <f t="shared" si="2747"/>
        <v>0</v>
      </c>
      <c r="X1152" s="12">
        <f t="shared" si="2747"/>
        <v>0</v>
      </c>
      <c r="Y1152" s="12">
        <f t="shared" si="2747"/>
        <v>0</v>
      </c>
      <c r="Z1152" s="12">
        <f t="shared" si="2747"/>
        <v>0</v>
      </c>
      <c r="AA1152" s="12">
        <f t="shared" si="2747"/>
        <v>0</v>
      </c>
      <c r="AB1152" s="12">
        <f t="shared" si="2747"/>
        <v>0</v>
      </c>
      <c r="AC1152" s="12">
        <f t="shared" si="2747"/>
        <v>0</v>
      </c>
      <c r="AD1152" s="12">
        <f t="shared" si="2747"/>
        <v>0</v>
      </c>
      <c r="AE1152" s="12">
        <f t="shared" si="2747"/>
        <v>0</v>
      </c>
      <c r="AF1152" s="12">
        <f t="shared" si="2747"/>
        <v>0</v>
      </c>
      <c r="AG1152" s="12">
        <f t="shared" si="2747"/>
        <v>0</v>
      </c>
      <c r="AH1152" s="12">
        <f t="shared" si="2747"/>
        <v>0</v>
      </c>
      <c r="AI1152" s="12">
        <f t="shared" si="2747"/>
        <v>0</v>
      </c>
      <c r="AJ1152" s="12">
        <f t="shared" si="2747"/>
        <v>0</v>
      </c>
      <c r="AK1152" s="12">
        <f t="shared" si="2747"/>
        <v>0</v>
      </c>
      <c r="AL1152" s="12">
        <f t="shared" si="2747"/>
        <v>0</v>
      </c>
      <c r="AM1152" s="12">
        <f t="shared" si="2747"/>
        <v>0</v>
      </c>
      <c r="AN1152" s="12">
        <f t="shared" si="2747"/>
        <v>0</v>
      </c>
      <c r="AO1152" s="12">
        <f t="shared" si="2747"/>
        <v>0</v>
      </c>
      <c r="AP1152" s="12">
        <f t="shared" si="2747"/>
        <v>0</v>
      </c>
      <c r="AQ1152" s="12">
        <f t="shared" si="2747"/>
        <v>0</v>
      </c>
      <c r="AR1152" s="12">
        <f t="shared" si="2747"/>
        <v>0</v>
      </c>
      <c r="AS1152" s="12">
        <f t="shared" si="2747"/>
        <v>0</v>
      </c>
      <c r="AT1152" s="12">
        <f t="shared" si="2747"/>
        <v>0</v>
      </c>
      <c r="AU1152" s="12">
        <f t="shared" si="2747"/>
        <v>0</v>
      </c>
      <c r="AV1152" s="12">
        <f t="shared" si="2747"/>
        <v>0</v>
      </c>
      <c r="AW1152" s="12">
        <f t="shared" si="2747"/>
        <v>0</v>
      </c>
      <c r="AX1152" s="12">
        <f t="shared" si="2747"/>
        <v>0</v>
      </c>
      <c r="AY1152" s="12">
        <f t="shared" si="2747"/>
        <v>0</v>
      </c>
      <c r="AZ1152" s="12">
        <f t="shared" si="2747"/>
        <v>0</v>
      </c>
      <c r="BA1152" s="12">
        <f t="shared" si="2747"/>
        <v>0</v>
      </c>
      <c r="BB1152" s="12">
        <f t="shared" si="2747"/>
        <v>0</v>
      </c>
      <c r="BC1152" s="12">
        <f t="shared" si="2747"/>
        <v>0</v>
      </c>
      <c r="BD1152" s="12">
        <f t="shared" si="2747"/>
        <v>0</v>
      </c>
      <c r="BE1152" s="12">
        <f t="shared" si="2747"/>
        <v>0</v>
      </c>
      <c r="BF1152" s="12">
        <f t="shared" si="2747"/>
        <v>0</v>
      </c>
      <c r="BG1152" s="12">
        <f t="shared" si="2747"/>
        <v>0</v>
      </c>
      <c r="BH1152" s="12">
        <f t="shared" si="2747"/>
        <v>0</v>
      </c>
      <c r="BI1152" s="12">
        <f t="shared" si="2747"/>
        <v>0</v>
      </c>
      <c r="BJ1152" s="12">
        <f t="shared" si="2747"/>
        <v>0</v>
      </c>
      <c r="BK1152" s="12">
        <f t="shared" si="2747"/>
        <v>0</v>
      </c>
      <c r="BL1152" s="12">
        <f t="shared" si="2747"/>
        <v>0</v>
      </c>
      <c r="BM1152" s="12">
        <f t="shared" si="2747"/>
        <v>0</v>
      </c>
      <c r="BN1152" s="12">
        <f t="shared" si="2747"/>
        <v>0</v>
      </c>
      <c r="BO1152" s="12">
        <f t="shared" si="2747"/>
        <v>0</v>
      </c>
      <c r="BP1152" s="12">
        <f t="shared" si="2747"/>
        <v>0</v>
      </c>
      <c r="BQ1152" s="12">
        <f t="shared" si="2747"/>
        <v>0</v>
      </c>
      <c r="BR1152" s="12">
        <f t="shared" si="2747"/>
        <v>0</v>
      </c>
      <c r="BS1152" s="12">
        <f t="shared" si="2747"/>
        <v>-3176.0802718886553</v>
      </c>
      <c r="BT1152" s="12">
        <f t="shared" si="2747"/>
        <v>-3176.0802718886553</v>
      </c>
      <c r="BU1152" s="12">
        <f t="shared" si="2747"/>
        <v>-3176.0802718886553</v>
      </c>
      <c r="BV1152" s="12">
        <f t="shared" si="2748"/>
        <v>-3176.0802718886553</v>
      </c>
      <c r="BW1152" s="12">
        <f t="shared" si="2748"/>
        <v>-3176.0802718886553</v>
      </c>
      <c r="BX1152" s="12">
        <f t="shared" si="2748"/>
        <v>-3176.0802718886553</v>
      </c>
      <c r="BY1152" s="12">
        <f t="shared" si="2748"/>
        <v>-3176.0802718886553</v>
      </c>
      <c r="BZ1152" s="12">
        <f t="shared" si="2748"/>
        <v>-3176.0802718886553</v>
      </c>
      <c r="CA1152" s="12">
        <f t="shared" si="2748"/>
        <v>-3176.0802718886553</v>
      </c>
      <c r="CB1152" s="12">
        <f t="shared" si="2748"/>
        <v>-3176.0802718886553</v>
      </c>
      <c r="CC1152" s="12">
        <f t="shared" si="2748"/>
        <v>-3176.0802718886553</v>
      </c>
      <c r="CD1152" s="12">
        <f t="shared" si="2748"/>
        <v>-3176.0802718886553</v>
      </c>
      <c r="CE1152" s="12">
        <f t="shared" si="2748"/>
        <v>0</v>
      </c>
      <c r="CF1152" s="12">
        <f t="shared" si="2748"/>
        <v>0</v>
      </c>
      <c r="CG1152" s="12">
        <f t="shared" si="2748"/>
        <v>0</v>
      </c>
      <c r="CH1152" s="12">
        <f t="shared" si="2748"/>
        <v>0</v>
      </c>
      <c r="CI1152" s="12">
        <f t="shared" si="2748"/>
        <v>0</v>
      </c>
      <c r="CJ1152" s="12">
        <f t="shared" si="2748"/>
        <v>0</v>
      </c>
      <c r="CK1152" s="12">
        <f t="shared" si="2748"/>
        <v>0</v>
      </c>
      <c r="CL1152" s="12">
        <f t="shared" si="2748"/>
        <v>0</v>
      </c>
      <c r="CM1152" s="12">
        <f t="shared" si="2748"/>
        <v>0</v>
      </c>
      <c r="CN1152" s="12">
        <f t="shared" si="2748"/>
        <v>0</v>
      </c>
      <c r="CO1152" s="12">
        <f t="shared" si="2748"/>
        <v>0</v>
      </c>
      <c r="CP1152" s="12">
        <f t="shared" si="2748"/>
        <v>0</v>
      </c>
      <c r="CQ1152" s="12">
        <f t="shared" si="2748"/>
        <v>0</v>
      </c>
      <c r="CR1152" s="12">
        <f t="shared" si="2748"/>
        <v>0</v>
      </c>
      <c r="CS1152" s="12">
        <f t="shared" si="2748"/>
        <v>0</v>
      </c>
      <c r="CT1152" s="12">
        <f t="shared" si="2748"/>
        <v>0</v>
      </c>
      <c r="CU1152" s="12">
        <f t="shared" si="2748"/>
        <v>0</v>
      </c>
      <c r="CV1152" s="12">
        <f t="shared" si="2748"/>
        <v>0</v>
      </c>
      <c r="CW1152" s="12">
        <f t="shared" si="2748"/>
        <v>0</v>
      </c>
      <c r="CX1152" s="12">
        <f t="shared" si="2748"/>
        <v>0</v>
      </c>
      <c r="CY1152" s="12">
        <f t="shared" si="2748"/>
        <v>0</v>
      </c>
      <c r="CZ1152" s="12">
        <f t="shared" si="2748"/>
        <v>0</v>
      </c>
      <c r="DA1152" s="12">
        <f t="shared" si="2748"/>
        <v>0</v>
      </c>
      <c r="DB1152" s="12">
        <f t="shared" si="2748"/>
        <v>0</v>
      </c>
      <c r="DC1152" s="12">
        <f t="shared" si="2748"/>
        <v>0</v>
      </c>
      <c r="DD1152" s="12">
        <f t="shared" si="2748"/>
        <v>0</v>
      </c>
      <c r="DE1152" s="12">
        <f t="shared" si="2748"/>
        <v>0</v>
      </c>
      <c r="DF1152" s="12">
        <f t="shared" si="2748"/>
        <v>0</v>
      </c>
      <c r="DG1152" s="12">
        <f t="shared" si="2748"/>
        <v>0</v>
      </c>
      <c r="DH1152" s="12">
        <f t="shared" si="2748"/>
        <v>0</v>
      </c>
      <c r="DI1152" s="12">
        <f t="shared" si="2748"/>
        <v>0</v>
      </c>
      <c r="DJ1152" s="12">
        <f t="shared" si="2748"/>
        <v>0</v>
      </c>
      <c r="DK1152" s="12">
        <f t="shared" si="2748"/>
        <v>0</v>
      </c>
      <c r="DL1152" s="12">
        <f t="shared" si="2748"/>
        <v>0</v>
      </c>
      <c r="DM1152" s="12">
        <f t="shared" si="2748"/>
        <v>0</v>
      </c>
      <c r="DN1152" s="12">
        <f t="shared" si="2748"/>
        <v>0</v>
      </c>
      <c r="DO1152" s="12">
        <f t="shared" si="2748"/>
        <v>0</v>
      </c>
      <c r="DP1152" s="12">
        <f t="shared" si="2748"/>
        <v>0</v>
      </c>
      <c r="DQ1152" s="12">
        <f t="shared" si="2748"/>
        <v>0</v>
      </c>
      <c r="DR1152" s="12">
        <f t="shared" si="2748"/>
        <v>0</v>
      </c>
      <c r="DS1152" s="12">
        <f t="shared" si="2748"/>
        <v>0</v>
      </c>
      <c r="DT1152" s="12">
        <f t="shared" si="2748"/>
        <v>0</v>
      </c>
      <c r="DU1152" s="12">
        <f t="shared" si="2748"/>
        <v>0</v>
      </c>
      <c r="DV1152" s="12">
        <f t="shared" si="2748"/>
        <v>0</v>
      </c>
      <c r="DW1152" s="12">
        <f t="shared" si="2748"/>
        <v>0</v>
      </c>
      <c r="DX1152" s="12">
        <f t="shared" si="2748"/>
        <v>0</v>
      </c>
      <c r="DY1152" s="12">
        <f t="shared" si="2748"/>
        <v>0</v>
      </c>
      <c r="EB1152" s="116">
        <f t="shared" si="2723"/>
        <v>1151</v>
      </c>
      <c r="EC1152" s="2" t="str">
        <f t="shared" si="2749"/>
        <v>Phase 5</v>
      </c>
      <c r="ED1152" s="2" t="str">
        <f t="shared" si="2750"/>
        <v>60' Wide</v>
      </c>
      <c r="EE1152" s="33" t="str">
        <f>EE1155</f>
        <v>GAAP</v>
      </c>
      <c r="EF1152" s="2" t="str">
        <f>EF1155</f>
        <v>Signage / Landscaping</v>
      </c>
    </row>
    <row r="1153" spans="1:136" x14ac:dyDescent="0.3">
      <c r="B1153" s="2" t="str">
        <f>Product!$R$2</f>
        <v>Phase 5</v>
      </c>
      <c r="C1153" s="2" t="str">
        <f>Product!$R$3</f>
        <v>75' Wide</v>
      </c>
      <c r="D1153" s="203">
        <f t="shared" si="2745"/>
        <v>-29745.913578248907</v>
      </c>
      <c r="E1153" s="128">
        <f>SUMIFS(INDEX(Product!$B$2:$U$97, MATCH(E1133, Product!$B$2:$B$97, 0), ), Product!$B$2:$U$2, $B1153, Product!$B$3:$U$3, $C1153)</f>
        <v>20</v>
      </c>
      <c r="F1153" s="203">
        <f t="shared" si="2746"/>
        <v>-1487.2956789124453</v>
      </c>
      <c r="G1153" s="11">
        <f>SUM(H1153:DZ1153)</f>
        <v>-29745.913578248907</v>
      </c>
      <c r="I1153" s="12">
        <f t="shared" si="2722"/>
        <v>0</v>
      </c>
      <c r="J1153" s="12">
        <f t="shared" si="2747"/>
        <v>0</v>
      </c>
      <c r="K1153" s="12">
        <f t="shared" si="2747"/>
        <v>0</v>
      </c>
      <c r="L1153" s="12">
        <f t="shared" si="2747"/>
        <v>0</v>
      </c>
      <c r="M1153" s="12">
        <f t="shared" si="2747"/>
        <v>0</v>
      </c>
      <c r="N1153" s="12">
        <f t="shared" si="2747"/>
        <v>0</v>
      </c>
      <c r="O1153" s="12">
        <f t="shared" si="2747"/>
        <v>0</v>
      </c>
      <c r="P1153" s="12">
        <f t="shared" si="2747"/>
        <v>0</v>
      </c>
      <c r="Q1153" s="12">
        <f t="shared" si="2747"/>
        <v>0</v>
      </c>
      <c r="R1153" s="12">
        <f t="shared" si="2747"/>
        <v>0</v>
      </c>
      <c r="S1153" s="12">
        <f t="shared" si="2747"/>
        <v>0</v>
      </c>
      <c r="T1153" s="12">
        <f t="shared" si="2747"/>
        <v>0</v>
      </c>
      <c r="U1153" s="12">
        <f t="shared" si="2747"/>
        <v>0</v>
      </c>
      <c r="V1153" s="12">
        <f t="shared" si="2747"/>
        <v>0</v>
      </c>
      <c r="W1153" s="12">
        <f t="shared" si="2747"/>
        <v>0</v>
      </c>
      <c r="X1153" s="12">
        <f t="shared" si="2747"/>
        <v>0</v>
      </c>
      <c r="Y1153" s="12">
        <f t="shared" si="2747"/>
        <v>0</v>
      </c>
      <c r="Z1153" s="12">
        <f t="shared" si="2747"/>
        <v>0</v>
      </c>
      <c r="AA1153" s="12">
        <f t="shared" si="2747"/>
        <v>0</v>
      </c>
      <c r="AB1153" s="12">
        <f t="shared" si="2747"/>
        <v>0</v>
      </c>
      <c r="AC1153" s="12">
        <f t="shared" si="2747"/>
        <v>0</v>
      </c>
      <c r="AD1153" s="12">
        <f t="shared" si="2747"/>
        <v>0</v>
      </c>
      <c r="AE1153" s="12">
        <f t="shared" si="2747"/>
        <v>0</v>
      </c>
      <c r="AF1153" s="12">
        <f t="shared" si="2747"/>
        <v>0</v>
      </c>
      <c r="AG1153" s="12">
        <f t="shared" si="2747"/>
        <v>0</v>
      </c>
      <c r="AH1153" s="12">
        <f t="shared" si="2747"/>
        <v>0</v>
      </c>
      <c r="AI1153" s="12">
        <f t="shared" si="2747"/>
        <v>0</v>
      </c>
      <c r="AJ1153" s="12">
        <f t="shared" si="2747"/>
        <v>0</v>
      </c>
      <c r="AK1153" s="12">
        <f t="shared" si="2747"/>
        <v>0</v>
      </c>
      <c r="AL1153" s="12">
        <f t="shared" si="2747"/>
        <v>0</v>
      </c>
      <c r="AM1153" s="12">
        <f t="shared" si="2747"/>
        <v>0</v>
      </c>
      <c r="AN1153" s="12">
        <f t="shared" si="2747"/>
        <v>0</v>
      </c>
      <c r="AO1153" s="12">
        <f t="shared" si="2747"/>
        <v>0</v>
      </c>
      <c r="AP1153" s="12">
        <f t="shared" si="2747"/>
        <v>0</v>
      </c>
      <c r="AQ1153" s="12">
        <f t="shared" si="2747"/>
        <v>0</v>
      </c>
      <c r="AR1153" s="12">
        <f t="shared" si="2747"/>
        <v>0</v>
      </c>
      <c r="AS1153" s="12">
        <f t="shared" si="2747"/>
        <v>0</v>
      </c>
      <c r="AT1153" s="12">
        <f t="shared" si="2747"/>
        <v>0</v>
      </c>
      <c r="AU1153" s="12">
        <f t="shared" si="2747"/>
        <v>0</v>
      </c>
      <c r="AV1153" s="12">
        <f t="shared" si="2747"/>
        <v>0</v>
      </c>
      <c r="AW1153" s="12">
        <f t="shared" si="2747"/>
        <v>0</v>
      </c>
      <c r="AX1153" s="12">
        <f t="shared" si="2747"/>
        <v>0</v>
      </c>
      <c r="AY1153" s="12">
        <f t="shared" si="2747"/>
        <v>0</v>
      </c>
      <c r="AZ1153" s="12">
        <f t="shared" si="2747"/>
        <v>0</v>
      </c>
      <c r="BA1153" s="12">
        <f t="shared" si="2747"/>
        <v>0</v>
      </c>
      <c r="BB1153" s="12">
        <f t="shared" si="2747"/>
        <v>0</v>
      </c>
      <c r="BC1153" s="12">
        <f t="shared" si="2747"/>
        <v>0</v>
      </c>
      <c r="BD1153" s="12">
        <f t="shared" si="2747"/>
        <v>0</v>
      </c>
      <c r="BE1153" s="12">
        <f t="shared" si="2747"/>
        <v>0</v>
      </c>
      <c r="BF1153" s="12">
        <f t="shared" si="2747"/>
        <v>0</v>
      </c>
      <c r="BG1153" s="12">
        <f t="shared" si="2747"/>
        <v>0</v>
      </c>
      <c r="BH1153" s="12">
        <f t="shared" si="2747"/>
        <v>0</v>
      </c>
      <c r="BI1153" s="12">
        <f t="shared" si="2747"/>
        <v>0</v>
      </c>
      <c r="BJ1153" s="12">
        <f t="shared" si="2747"/>
        <v>0</v>
      </c>
      <c r="BK1153" s="12">
        <f t="shared" si="2747"/>
        <v>0</v>
      </c>
      <c r="BL1153" s="12">
        <f t="shared" si="2747"/>
        <v>0</v>
      </c>
      <c r="BM1153" s="12">
        <f t="shared" si="2747"/>
        <v>0</v>
      </c>
      <c r="BN1153" s="12">
        <f t="shared" si="2747"/>
        <v>0</v>
      </c>
      <c r="BO1153" s="12">
        <f t="shared" si="2747"/>
        <v>0</v>
      </c>
      <c r="BP1153" s="12">
        <f t="shared" si="2747"/>
        <v>0</v>
      </c>
      <c r="BQ1153" s="12">
        <f t="shared" si="2747"/>
        <v>0</v>
      </c>
      <c r="BR1153" s="12">
        <f t="shared" si="2747"/>
        <v>0</v>
      </c>
      <c r="BS1153" s="12">
        <f t="shared" si="2747"/>
        <v>-2478.8261315207424</v>
      </c>
      <c r="BT1153" s="12">
        <f t="shared" si="2747"/>
        <v>-2478.8261315207424</v>
      </c>
      <c r="BU1153" s="12">
        <f t="shared" si="2747"/>
        <v>-2478.8261315207424</v>
      </c>
      <c r="BV1153" s="12">
        <f t="shared" si="2748"/>
        <v>-2478.8261315207424</v>
      </c>
      <c r="BW1153" s="12">
        <f t="shared" si="2748"/>
        <v>-2478.8261315207424</v>
      </c>
      <c r="BX1153" s="12">
        <f t="shared" si="2748"/>
        <v>-2478.8261315207424</v>
      </c>
      <c r="BY1153" s="12">
        <f t="shared" si="2748"/>
        <v>-2478.8261315207424</v>
      </c>
      <c r="BZ1153" s="12">
        <f t="shared" si="2748"/>
        <v>-2478.8261315207424</v>
      </c>
      <c r="CA1153" s="12">
        <f t="shared" si="2748"/>
        <v>-2478.8261315207424</v>
      </c>
      <c r="CB1153" s="12">
        <f t="shared" si="2748"/>
        <v>-2478.8261315207424</v>
      </c>
      <c r="CC1153" s="12">
        <f t="shared" si="2748"/>
        <v>-2478.8261315207424</v>
      </c>
      <c r="CD1153" s="12">
        <f t="shared" si="2748"/>
        <v>-2478.8261315207424</v>
      </c>
      <c r="CE1153" s="12">
        <f t="shared" si="2748"/>
        <v>0</v>
      </c>
      <c r="CF1153" s="12">
        <f t="shared" si="2748"/>
        <v>0</v>
      </c>
      <c r="CG1153" s="12">
        <f t="shared" si="2748"/>
        <v>0</v>
      </c>
      <c r="CH1153" s="12">
        <f t="shared" si="2748"/>
        <v>0</v>
      </c>
      <c r="CI1153" s="12">
        <f t="shared" si="2748"/>
        <v>0</v>
      </c>
      <c r="CJ1153" s="12">
        <f t="shared" si="2748"/>
        <v>0</v>
      </c>
      <c r="CK1153" s="12">
        <f t="shared" si="2748"/>
        <v>0</v>
      </c>
      <c r="CL1153" s="12">
        <f t="shared" si="2748"/>
        <v>0</v>
      </c>
      <c r="CM1153" s="12">
        <f t="shared" si="2748"/>
        <v>0</v>
      </c>
      <c r="CN1153" s="12">
        <f t="shared" si="2748"/>
        <v>0</v>
      </c>
      <c r="CO1153" s="12">
        <f t="shared" si="2748"/>
        <v>0</v>
      </c>
      <c r="CP1153" s="12">
        <f t="shared" si="2748"/>
        <v>0</v>
      </c>
      <c r="CQ1153" s="12">
        <f t="shared" si="2748"/>
        <v>0</v>
      </c>
      <c r="CR1153" s="12">
        <f t="shared" si="2748"/>
        <v>0</v>
      </c>
      <c r="CS1153" s="12">
        <f t="shared" si="2748"/>
        <v>0</v>
      </c>
      <c r="CT1153" s="12">
        <f t="shared" si="2748"/>
        <v>0</v>
      </c>
      <c r="CU1153" s="12">
        <f t="shared" si="2748"/>
        <v>0</v>
      </c>
      <c r="CV1153" s="12">
        <f t="shared" si="2748"/>
        <v>0</v>
      </c>
      <c r="CW1153" s="12">
        <f t="shared" si="2748"/>
        <v>0</v>
      </c>
      <c r="CX1153" s="12">
        <f t="shared" si="2748"/>
        <v>0</v>
      </c>
      <c r="CY1153" s="12">
        <f t="shared" si="2748"/>
        <v>0</v>
      </c>
      <c r="CZ1153" s="12">
        <f t="shared" si="2748"/>
        <v>0</v>
      </c>
      <c r="DA1153" s="12">
        <f t="shared" si="2748"/>
        <v>0</v>
      </c>
      <c r="DB1153" s="12">
        <f t="shared" si="2748"/>
        <v>0</v>
      </c>
      <c r="DC1153" s="12">
        <f t="shared" si="2748"/>
        <v>0</v>
      </c>
      <c r="DD1153" s="12">
        <f t="shared" si="2748"/>
        <v>0</v>
      </c>
      <c r="DE1153" s="12">
        <f t="shared" si="2748"/>
        <v>0</v>
      </c>
      <c r="DF1153" s="12">
        <f t="shared" si="2748"/>
        <v>0</v>
      </c>
      <c r="DG1153" s="12">
        <f t="shared" si="2748"/>
        <v>0</v>
      </c>
      <c r="DH1153" s="12">
        <f t="shared" si="2748"/>
        <v>0</v>
      </c>
      <c r="DI1153" s="12">
        <f t="shared" si="2748"/>
        <v>0</v>
      </c>
      <c r="DJ1153" s="12">
        <f t="shared" si="2748"/>
        <v>0</v>
      </c>
      <c r="DK1153" s="12">
        <f t="shared" si="2748"/>
        <v>0</v>
      </c>
      <c r="DL1153" s="12">
        <f t="shared" si="2748"/>
        <v>0</v>
      </c>
      <c r="DM1153" s="12">
        <f t="shared" si="2748"/>
        <v>0</v>
      </c>
      <c r="DN1153" s="12">
        <f t="shared" si="2748"/>
        <v>0</v>
      </c>
      <c r="DO1153" s="12">
        <f t="shared" si="2748"/>
        <v>0</v>
      </c>
      <c r="DP1153" s="12">
        <f t="shared" si="2748"/>
        <v>0</v>
      </c>
      <c r="DQ1153" s="12">
        <f t="shared" si="2748"/>
        <v>0</v>
      </c>
      <c r="DR1153" s="12">
        <f t="shared" si="2748"/>
        <v>0</v>
      </c>
      <c r="DS1153" s="12">
        <f t="shared" si="2748"/>
        <v>0</v>
      </c>
      <c r="DT1153" s="12">
        <f t="shared" si="2748"/>
        <v>0</v>
      </c>
      <c r="DU1153" s="12">
        <f t="shared" si="2748"/>
        <v>0</v>
      </c>
      <c r="DV1153" s="12">
        <f t="shared" si="2748"/>
        <v>0</v>
      </c>
      <c r="DW1153" s="12">
        <f t="shared" si="2748"/>
        <v>0</v>
      </c>
      <c r="DX1153" s="12">
        <f t="shared" si="2748"/>
        <v>0</v>
      </c>
      <c r="DY1153" s="12">
        <f t="shared" si="2748"/>
        <v>0</v>
      </c>
      <c r="EB1153" s="116">
        <f t="shared" si="2723"/>
        <v>1152</v>
      </c>
      <c r="EC1153" s="2" t="str">
        <f t="shared" si="2749"/>
        <v>Phase 5</v>
      </c>
      <c r="ED1153" s="2" t="str">
        <f t="shared" si="2750"/>
        <v>75' Wide</v>
      </c>
      <c r="EE1153" s="33" t="str">
        <f>EE1155</f>
        <v>GAAP</v>
      </c>
      <c r="EF1153" s="2" t="str">
        <f>EF1155</f>
        <v>Signage / Landscaping</v>
      </c>
    </row>
    <row r="1154" spans="1:136" x14ac:dyDescent="0.3">
      <c r="G1154" s="7"/>
    </row>
    <row r="1155" spans="1:136" x14ac:dyDescent="0.3">
      <c r="B1155" s="18" t="s">
        <v>56</v>
      </c>
      <c r="C1155" s="18"/>
      <c r="D1155" s="18"/>
      <c r="E1155" s="18"/>
      <c r="F1155" s="18"/>
      <c r="G1155" s="23">
        <f>SUM(G1133:G1154)</f>
        <v>-500000</v>
      </c>
      <c r="H1155" s="18"/>
      <c r="I1155" s="19">
        <f>SUM(I1133:I1154)</f>
        <v>0</v>
      </c>
      <c r="J1155" s="19">
        <f t="shared" ref="J1155:BU1155" si="2751">SUM(J1133:J1154)</f>
        <v>0</v>
      </c>
      <c r="K1155" s="19">
        <f t="shared" si="2751"/>
        <v>0</v>
      </c>
      <c r="L1155" s="19">
        <f t="shared" si="2751"/>
        <v>0</v>
      </c>
      <c r="M1155" s="19">
        <f t="shared" si="2751"/>
        <v>0</v>
      </c>
      <c r="N1155" s="19">
        <f t="shared" si="2751"/>
        <v>0</v>
      </c>
      <c r="O1155" s="19">
        <f t="shared" si="2751"/>
        <v>0</v>
      </c>
      <c r="P1155" s="19">
        <f t="shared" si="2751"/>
        <v>0</v>
      </c>
      <c r="Q1155" s="19">
        <f t="shared" si="2751"/>
        <v>0</v>
      </c>
      <c r="R1155" s="19">
        <f t="shared" si="2751"/>
        <v>0</v>
      </c>
      <c r="S1155" s="19">
        <f t="shared" si="2751"/>
        <v>0</v>
      </c>
      <c r="T1155" s="19">
        <f t="shared" si="2751"/>
        <v>0</v>
      </c>
      <c r="U1155" s="19">
        <f t="shared" si="2751"/>
        <v>0</v>
      </c>
      <c r="V1155" s="19">
        <f t="shared" si="2751"/>
        <v>0</v>
      </c>
      <c r="W1155" s="19">
        <f t="shared" si="2751"/>
        <v>-8333.3333333333339</v>
      </c>
      <c r="X1155" s="19">
        <f t="shared" si="2751"/>
        <v>-8333.3333333333339</v>
      </c>
      <c r="Y1155" s="19">
        <f t="shared" si="2751"/>
        <v>-8333.3333333333339</v>
      </c>
      <c r="Z1155" s="19">
        <f t="shared" si="2751"/>
        <v>-8333.3333333333339</v>
      </c>
      <c r="AA1155" s="19">
        <f t="shared" si="2751"/>
        <v>-8333.3333333333339</v>
      </c>
      <c r="AB1155" s="19">
        <f t="shared" si="2751"/>
        <v>-8333.3333333333339</v>
      </c>
      <c r="AC1155" s="19">
        <f t="shared" si="2751"/>
        <v>-8333.3333333333339</v>
      </c>
      <c r="AD1155" s="19">
        <f t="shared" si="2751"/>
        <v>-8333.3333333333339</v>
      </c>
      <c r="AE1155" s="19">
        <f t="shared" si="2751"/>
        <v>-8333.3333333333339</v>
      </c>
      <c r="AF1155" s="19">
        <f t="shared" si="2751"/>
        <v>-8333.3333333333339</v>
      </c>
      <c r="AG1155" s="19">
        <f t="shared" si="2751"/>
        <v>-8333.3333333333339</v>
      </c>
      <c r="AH1155" s="19">
        <f t="shared" si="2751"/>
        <v>-8333.3333333333339</v>
      </c>
      <c r="AI1155" s="19">
        <f t="shared" si="2751"/>
        <v>-8333.3333333333339</v>
      </c>
      <c r="AJ1155" s="19">
        <f t="shared" si="2751"/>
        <v>-8333.3333333333339</v>
      </c>
      <c r="AK1155" s="19">
        <f t="shared" si="2751"/>
        <v>-8333.3333333333339</v>
      </c>
      <c r="AL1155" s="19">
        <f t="shared" si="2751"/>
        <v>-8333.3333333333339</v>
      </c>
      <c r="AM1155" s="19">
        <f t="shared" si="2751"/>
        <v>-8333.3333333333339</v>
      </c>
      <c r="AN1155" s="19">
        <f t="shared" si="2751"/>
        <v>-8333.3333333333339</v>
      </c>
      <c r="AO1155" s="19">
        <f t="shared" si="2751"/>
        <v>-8333.3333333333339</v>
      </c>
      <c r="AP1155" s="19">
        <f t="shared" si="2751"/>
        <v>-8333.3333333333339</v>
      </c>
      <c r="AQ1155" s="19">
        <f t="shared" si="2751"/>
        <v>-8333.3333333333339</v>
      </c>
      <c r="AR1155" s="19">
        <f t="shared" si="2751"/>
        <v>-8333.3333333333339</v>
      </c>
      <c r="AS1155" s="19">
        <f t="shared" si="2751"/>
        <v>-8333.3333333333339</v>
      </c>
      <c r="AT1155" s="19">
        <f t="shared" si="2751"/>
        <v>-8333.3333333333339</v>
      </c>
      <c r="AU1155" s="19">
        <f t="shared" si="2751"/>
        <v>-8333.3333333333339</v>
      </c>
      <c r="AV1155" s="19">
        <f t="shared" si="2751"/>
        <v>-8333.3333333333339</v>
      </c>
      <c r="AW1155" s="19">
        <f t="shared" si="2751"/>
        <v>-8333.3333333333339</v>
      </c>
      <c r="AX1155" s="19">
        <f t="shared" si="2751"/>
        <v>-8333.3333333333339</v>
      </c>
      <c r="AY1155" s="19">
        <f t="shared" si="2751"/>
        <v>-8333.3333333333339</v>
      </c>
      <c r="AZ1155" s="19">
        <f t="shared" si="2751"/>
        <v>-8333.3333333333339</v>
      </c>
      <c r="BA1155" s="19">
        <f t="shared" si="2751"/>
        <v>-8333.3333333333339</v>
      </c>
      <c r="BB1155" s="19">
        <f t="shared" si="2751"/>
        <v>-8333.3333333333339</v>
      </c>
      <c r="BC1155" s="19">
        <f t="shared" si="2751"/>
        <v>-8333.3333333333339</v>
      </c>
      <c r="BD1155" s="19">
        <f t="shared" si="2751"/>
        <v>-8333.3333333333339</v>
      </c>
      <c r="BE1155" s="19">
        <f t="shared" si="2751"/>
        <v>-8333.3333333333339</v>
      </c>
      <c r="BF1155" s="19">
        <f t="shared" si="2751"/>
        <v>-8333.3333333333339</v>
      </c>
      <c r="BG1155" s="19">
        <f t="shared" si="2751"/>
        <v>-8333.3333333333339</v>
      </c>
      <c r="BH1155" s="19">
        <f t="shared" si="2751"/>
        <v>-8333.3333333333339</v>
      </c>
      <c r="BI1155" s="19">
        <f t="shared" si="2751"/>
        <v>-8333.3333333333339</v>
      </c>
      <c r="BJ1155" s="19">
        <f t="shared" si="2751"/>
        <v>-8333.3333333333339</v>
      </c>
      <c r="BK1155" s="19">
        <f t="shared" si="2751"/>
        <v>-8333.3333333333339</v>
      </c>
      <c r="BL1155" s="19">
        <f t="shared" si="2751"/>
        <v>-8333.3333333333339</v>
      </c>
      <c r="BM1155" s="19">
        <f t="shared" si="2751"/>
        <v>-8333.3333333333339</v>
      </c>
      <c r="BN1155" s="19">
        <f t="shared" si="2751"/>
        <v>-8333.3333333333339</v>
      </c>
      <c r="BO1155" s="19">
        <f t="shared" si="2751"/>
        <v>-8333.3333333333339</v>
      </c>
      <c r="BP1155" s="19">
        <f t="shared" si="2751"/>
        <v>-8333.3333333333339</v>
      </c>
      <c r="BQ1155" s="19">
        <f t="shared" si="2751"/>
        <v>-8333.3333333333339</v>
      </c>
      <c r="BR1155" s="19">
        <f t="shared" si="2751"/>
        <v>-8333.3333333333339</v>
      </c>
      <c r="BS1155" s="19">
        <f t="shared" si="2751"/>
        <v>-8333.3333333333339</v>
      </c>
      <c r="BT1155" s="19">
        <f t="shared" si="2751"/>
        <v>-8333.3333333333339</v>
      </c>
      <c r="BU1155" s="19">
        <f t="shared" si="2751"/>
        <v>-8333.3333333333339</v>
      </c>
      <c r="BV1155" s="19">
        <f t="shared" ref="BV1155:DY1155" si="2752">SUM(BV1133:BV1154)</f>
        <v>-8333.3333333333339</v>
      </c>
      <c r="BW1155" s="19">
        <f t="shared" si="2752"/>
        <v>-8333.3333333333339</v>
      </c>
      <c r="BX1155" s="19">
        <f t="shared" si="2752"/>
        <v>-8333.3333333333339</v>
      </c>
      <c r="BY1155" s="19">
        <f t="shared" si="2752"/>
        <v>-8333.3333333333339</v>
      </c>
      <c r="BZ1155" s="19">
        <f t="shared" si="2752"/>
        <v>-8333.3333333333339</v>
      </c>
      <c r="CA1155" s="19">
        <f t="shared" si="2752"/>
        <v>-8333.3333333333339</v>
      </c>
      <c r="CB1155" s="19">
        <f t="shared" si="2752"/>
        <v>-8333.3333333333339</v>
      </c>
      <c r="CC1155" s="19">
        <f t="shared" si="2752"/>
        <v>-8333.3333333333339</v>
      </c>
      <c r="CD1155" s="19">
        <f t="shared" si="2752"/>
        <v>-8333.3333333333339</v>
      </c>
      <c r="CE1155" s="19">
        <f t="shared" si="2752"/>
        <v>0</v>
      </c>
      <c r="CF1155" s="19">
        <f t="shared" si="2752"/>
        <v>0</v>
      </c>
      <c r="CG1155" s="19">
        <f t="shared" si="2752"/>
        <v>0</v>
      </c>
      <c r="CH1155" s="19">
        <f t="shared" si="2752"/>
        <v>0</v>
      </c>
      <c r="CI1155" s="19">
        <f t="shared" si="2752"/>
        <v>0</v>
      </c>
      <c r="CJ1155" s="19">
        <f t="shared" si="2752"/>
        <v>0</v>
      </c>
      <c r="CK1155" s="19">
        <f t="shared" si="2752"/>
        <v>0</v>
      </c>
      <c r="CL1155" s="19">
        <f t="shared" si="2752"/>
        <v>0</v>
      </c>
      <c r="CM1155" s="19">
        <f t="shared" si="2752"/>
        <v>0</v>
      </c>
      <c r="CN1155" s="19">
        <f t="shared" si="2752"/>
        <v>0</v>
      </c>
      <c r="CO1155" s="19">
        <f t="shared" si="2752"/>
        <v>0</v>
      </c>
      <c r="CP1155" s="19">
        <f t="shared" si="2752"/>
        <v>0</v>
      </c>
      <c r="CQ1155" s="19">
        <f t="shared" si="2752"/>
        <v>0</v>
      </c>
      <c r="CR1155" s="19">
        <f t="shared" si="2752"/>
        <v>0</v>
      </c>
      <c r="CS1155" s="19">
        <f t="shared" si="2752"/>
        <v>0</v>
      </c>
      <c r="CT1155" s="19">
        <f t="shared" si="2752"/>
        <v>0</v>
      </c>
      <c r="CU1155" s="19">
        <f t="shared" si="2752"/>
        <v>0</v>
      </c>
      <c r="CV1155" s="19">
        <f t="shared" si="2752"/>
        <v>0</v>
      </c>
      <c r="CW1155" s="19">
        <f t="shared" si="2752"/>
        <v>0</v>
      </c>
      <c r="CX1155" s="19">
        <f t="shared" si="2752"/>
        <v>0</v>
      </c>
      <c r="CY1155" s="19">
        <f t="shared" si="2752"/>
        <v>0</v>
      </c>
      <c r="CZ1155" s="19">
        <f t="shared" si="2752"/>
        <v>0</v>
      </c>
      <c r="DA1155" s="19">
        <f t="shared" si="2752"/>
        <v>0</v>
      </c>
      <c r="DB1155" s="19">
        <f t="shared" si="2752"/>
        <v>0</v>
      </c>
      <c r="DC1155" s="19">
        <f t="shared" si="2752"/>
        <v>0</v>
      </c>
      <c r="DD1155" s="19">
        <f t="shared" si="2752"/>
        <v>0</v>
      </c>
      <c r="DE1155" s="19">
        <f t="shared" si="2752"/>
        <v>0</v>
      </c>
      <c r="DF1155" s="19">
        <f t="shared" si="2752"/>
        <v>0</v>
      </c>
      <c r="DG1155" s="19">
        <f t="shared" si="2752"/>
        <v>0</v>
      </c>
      <c r="DH1155" s="19">
        <f t="shared" si="2752"/>
        <v>0</v>
      </c>
      <c r="DI1155" s="19">
        <f t="shared" si="2752"/>
        <v>0</v>
      </c>
      <c r="DJ1155" s="19">
        <f t="shared" si="2752"/>
        <v>0</v>
      </c>
      <c r="DK1155" s="19">
        <f t="shared" si="2752"/>
        <v>0</v>
      </c>
      <c r="DL1155" s="19">
        <f t="shared" si="2752"/>
        <v>0</v>
      </c>
      <c r="DM1155" s="19">
        <f t="shared" si="2752"/>
        <v>0</v>
      </c>
      <c r="DN1155" s="19">
        <f t="shared" si="2752"/>
        <v>0</v>
      </c>
      <c r="DO1155" s="19">
        <f t="shared" si="2752"/>
        <v>0</v>
      </c>
      <c r="DP1155" s="19">
        <f t="shared" si="2752"/>
        <v>0</v>
      </c>
      <c r="DQ1155" s="19">
        <f t="shared" si="2752"/>
        <v>0</v>
      </c>
      <c r="DR1155" s="19">
        <f t="shared" si="2752"/>
        <v>0</v>
      </c>
      <c r="DS1155" s="19">
        <f t="shared" si="2752"/>
        <v>0</v>
      </c>
      <c r="DT1155" s="19">
        <f t="shared" si="2752"/>
        <v>0</v>
      </c>
      <c r="DU1155" s="19">
        <f t="shared" si="2752"/>
        <v>0</v>
      </c>
      <c r="DV1155" s="19">
        <f t="shared" si="2752"/>
        <v>0</v>
      </c>
      <c r="DW1155" s="19">
        <f t="shared" si="2752"/>
        <v>0</v>
      </c>
      <c r="DX1155" s="19">
        <f t="shared" si="2752"/>
        <v>0</v>
      </c>
      <c r="DY1155" s="19">
        <f t="shared" si="2752"/>
        <v>0</v>
      </c>
      <c r="EB1155" s="116">
        <f>ROW(EB1155)-ROW($EB$2)+1</f>
        <v>1154</v>
      </c>
      <c r="EC1155" s="2" t="s">
        <v>0</v>
      </c>
      <c r="ED1155" s="2" t="s">
        <v>0</v>
      </c>
      <c r="EE1155" s="117" t="s">
        <v>233</v>
      </c>
      <c r="EF1155" s="110" t="str">
        <f>CF!$C$61</f>
        <v>Signage / Landscaping</v>
      </c>
    </row>
    <row r="1157" spans="1:136" ht="33" x14ac:dyDescent="0.3">
      <c r="A1157" s="8" t="s">
        <v>252</v>
      </c>
      <c r="B1157" s="4"/>
      <c r="C1157" s="4"/>
      <c r="D1157" s="9" t="str">
        <f>Product!$B$55</f>
        <v>Total Revenue</v>
      </c>
      <c r="E1157" s="9"/>
      <c r="F1157" s="9"/>
      <c r="G1157" s="7"/>
    </row>
    <row r="1159" spans="1:136" x14ac:dyDescent="0.3">
      <c r="B1159" s="2" t="str">
        <f>Product!$D$2</f>
        <v>Phase 1</v>
      </c>
      <c r="C1159" s="2" t="str">
        <f>Product!$D$3</f>
        <v>50' Wide</v>
      </c>
      <c r="D1159" s="129">
        <f>SUMIFS(INDEX(Product!$B$2:$U$97, MATCH(D1157, Product!$B$2:$B$97, 0), ), Product!$B$2:$U$2, $B1159, Product!$B$3:$U$3, $C1159)</f>
        <v>9930000</v>
      </c>
      <c r="F1159" s="128"/>
      <c r="G1159" s="11">
        <f>SUM(H1159:DZ1159)</f>
        <v>-64282.246318174461</v>
      </c>
      <c r="I1159" s="12">
        <f t="shared" ref="I1159:R1161" si="2753">I$775*$D1159/SUM($D$1158:$D$1178)</f>
        <v>0</v>
      </c>
      <c r="J1159" s="12">
        <f t="shared" si="2753"/>
        <v>0</v>
      </c>
      <c r="K1159" s="12">
        <f t="shared" si="2753"/>
        <v>0</v>
      </c>
      <c r="L1159" s="12">
        <f t="shared" si="2753"/>
        <v>0</v>
      </c>
      <c r="M1159" s="12">
        <f t="shared" si="2753"/>
        <v>0</v>
      </c>
      <c r="N1159" s="12">
        <f t="shared" si="2753"/>
        <v>0</v>
      </c>
      <c r="O1159" s="12">
        <f t="shared" si="2753"/>
        <v>0</v>
      </c>
      <c r="P1159" s="12">
        <f t="shared" si="2753"/>
        <v>-1607.0561579543617</v>
      </c>
      <c r="Q1159" s="12">
        <f t="shared" si="2753"/>
        <v>-4821.1684738630847</v>
      </c>
      <c r="R1159" s="12">
        <f t="shared" si="2753"/>
        <v>-6428.2246318174466</v>
      </c>
      <c r="S1159" s="12">
        <f t="shared" ref="S1159:AB1161" si="2754">S$775*$D1159/SUM($D$1158:$D$1178)</f>
        <v>-9642.3369477261695</v>
      </c>
      <c r="T1159" s="12">
        <f t="shared" si="2754"/>
        <v>-19284.673895452339</v>
      </c>
      <c r="U1159" s="12">
        <f t="shared" si="2754"/>
        <v>-9642.3369477261695</v>
      </c>
      <c r="V1159" s="12">
        <f t="shared" si="2754"/>
        <v>-6428.2246318174466</v>
      </c>
      <c r="W1159" s="12">
        <f t="shared" si="2754"/>
        <v>-4821.1684738630847</v>
      </c>
      <c r="X1159" s="12">
        <f t="shared" si="2754"/>
        <v>-1607.0561579543617</v>
      </c>
      <c r="Y1159" s="12">
        <f t="shared" si="2754"/>
        <v>0</v>
      </c>
      <c r="Z1159" s="12">
        <f t="shared" si="2754"/>
        <v>0</v>
      </c>
      <c r="AA1159" s="12">
        <f t="shared" si="2754"/>
        <v>0</v>
      </c>
      <c r="AB1159" s="12">
        <f t="shared" si="2754"/>
        <v>0</v>
      </c>
      <c r="AC1159" s="12">
        <f t="shared" ref="AC1159:AL1161" si="2755">AC$775*$D1159/SUM($D$1158:$D$1178)</f>
        <v>0</v>
      </c>
      <c r="AD1159" s="12">
        <f t="shared" si="2755"/>
        <v>0</v>
      </c>
      <c r="AE1159" s="12">
        <f t="shared" si="2755"/>
        <v>0</v>
      </c>
      <c r="AF1159" s="12">
        <f t="shared" si="2755"/>
        <v>0</v>
      </c>
      <c r="AG1159" s="12">
        <f t="shared" si="2755"/>
        <v>0</v>
      </c>
      <c r="AH1159" s="12">
        <f t="shared" si="2755"/>
        <v>0</v>
      </c>
      <c r="AI1159" s="12">
        <f t="shared" si="2755"/>
        <v>0</v>
      </c>
      <c r="AJ1159" s="12">
        <f t="shared" si="2755"/>
        <v>0</v>
      </c>
      <c r="AK1159" s="12">
        <f t="shared" si="2755"/>
        <v>0</v>
      </c>
      <c r="AL1159" s="12">
        <f t="shared" si="2755"/>
        <v>0</v>
      </c>
      <c r="AM1159" s="12">
        <f t="shared" ref="AM1159:AV1161" si="2756">AM$775*$D1159/SUM($D$1158:$D$1178)</f>
        <v>0</v>
      </c>
      <c r="AN1159" s="12">
        <f t="shared" si="2756"/>
        <v>0</v>
      </c>
      <c r="AO1159" s="12">
        <f t="shared" si="2756"/>
        <v>0</v>
      </c>
      <c r="AP1159" s="12">
        <f t="shared" si="2756"/>
        <v>0</v>
      </c>
      <c r="AQ1159" s="12">
        <f t="shared" si="2756"/>
        <v>0</v>
      </c>
      <c r="AR1159" s="12">
        <f t="shared" si="2756"/>
        <v>0</v>
      </c>
      <c r="AS1159" s="12">
        <f t="shared" si="2756"/>
        <v>0</v>
      </c>
      <c r="AT1159" s="12">
        <f t="shared" si="2756"/>
        <v>0</v>
      </c>
      <c r="AU1159" s="12">
        <f t="shared" si="2756"/>
        <v>0</v>
      </c>
      <c r="AV1159" s="12">
        <f t="shared" si="2756"/>
        <v>0</v>
      </c>
      <c r="AW1159" s="12">
        <f t="shared" ref="AW1159:BF1161" si="2757">AW$775*$D1159/SUM($D$1158:$D$1178)</f>
        <v>0</v>
      </c>
      <c r="AX1159" s="12">
        <f t="shared" si="2757"/>
        <v>0</v>
      </c>
      <c r="AY1159" s="12">
        <f t="shared" si="2757"/>
        <v>0</v>
      </c>
      <c r="AZ1159" s="12">
        <f t="shared" si="2757"/>
        <v>0</v>
      </c>
      <c r="BA1159" s="12">
        <f t="shared" si="2757"/>
        <v>0</v>
      </c>
      <c r="BB1159" s="12">
        <f t="shared" si="2757"/>
        <v>0</v>
      </c>
      <c r="BC1159" s="12">
        <f t="shared" si="2757"/>
        <v>0</v>
      </c>
      <c r="BD1159" s="12">
        <f t="shared" si="2757"/>
        <v>0</v>
      </c>
      <c r="BE1159" s="12">
        <f t="shared" si="2757"/>
        <v>0</v>
      </c>
      <c r="BF1159" s="12">
        <f t="shared" si="2757"/>
        <v>0</v>
      </c>
      <c r="BG1159" s="12">
        <f t="shared" ref="BG1159:BP1161" si="2758">BG$775*$D1159/SUM($D$1158:$D$1178)</f>
        <v>0</v>
      </c>
      <c r="BH1159" s="12">
        <f t="shared" si="2758"/>
        <v>0</v>
      </c>
      <c r="BI1159" s="12">
        <f t="shared" si="2758"/>
        <v>0</v>
      </c>
      <c r="BJ1159" s="12">
        <f t="shared" si="2758"/>
        <v>0</v>
      </c>
      <c r="BK1159" s="12">
        <f t="shared" si="2758"/>
        <v>0</v>
      </c>
      <c r="BL1159" s="12">
        <f t="shared" si="2758"/>
        <v>0</v>
      </c>
      <c r="BM1159" s="12">
        <f t="shared" si="2758"/>
        <v>0</v>
      </c>
      <c r="BN1159" s="12">
        <f t="shared" si="2758"/>
        <v>0</v>
      </c>
      <c r="BO1159" s="12">
        <f t="shared" si="2758"/>
        <v>0</v>
      </c>
      <c r="BP1159" s="12">
        <f t="shared" si="2758"/>
        <v>0</v>
      </c>
      <c r="BQ1159" s="12">
        <f t="shared" ref="BQ1159:BZ1161" si="2759">BQ$775*$D1159/SUM($D$1158:$D$1178)</f>
        <v>0</v>
      </c>
      <c r="BR1159" s="12">
        <f t="shared" si="2759"/>
        <v>0</v>
      </c>
      <c r="BS1159" s="12">
        <f t="shared" si="2759"/>
        <v>0</v>
      </c>
      <c r="BT1159" s="12">
        <f t="shared" si="2759"/>
        <v>0</v>
      </c>
      <c r="BU1159" s="12">
        <f t="shared" si="2759"/>
        <v>0</v>
      </c>
      <c r="BV1159" s="12">
        <f t="shared" si="2759"/>
        <v>0</v>
      </c>
      <c r="BW1159" s="12">
        <f t="shared" si="2759"/>
        <v>0</v>
      </c>
      <c r="BX1159" s="12">
        <f t="shared" si="2759"/>
        <v>0</v>
      </c>
      <c r="BY1159" s="12">
        <f t="shared" si="2759"/>
        <v>0</v>
      </c>
      <c r="BZ1159" s="12">
        <f t="shared" si="2759"/>
        <v>0</v>
      </c>
      <c r="CA1159" s="12">
        <f t="shared" ref="CA1159:CJ1161" si="2760">CA$775*$D1159/SUM($D$1158:$D$1178)</f>
        <v>0</v>
      </c>
      <c r="CB1159" s="12">
        <f t="shared" si="2760"/>
        <v>0</v>
      </c>
      <c r="CC1159" s="12">
        <f t="shared" si="2760"/>
        <v>0</v>
      </c>
      <c r="CD1159" s="12">
        <f t="shared" si="2760"/>
        <v>0</v>
      </c>
      <c r="CE1159" s="12">
        <f t="shared" si="2760"/>
        <v>0</v>
      </c>
      <c r="CF1159" s="12">
        <f t="shared" si="2760"/>
        <v>0</v>
      </c>
      <c r="CG1159" s="12">
        <f t="shared" si="2760"/>
        <v>0</v>
      </c>
      <c r="CH1159" s="12">
        <f t="shared" si="2760"/>
        <v>0</v>
      </c>
      <c r="CI1159" s="12">
        <f t="shared" si="2760"/>
        <v>0</v>
      </c>
      <c r="CJ1159" s="12">
        <f t="shared" si="2760"/>
        <v>0</v>
      </c>
      <c r="CK1159" s="12">
        <f t="shared" ref="CK1159:CT1161" si="2761">CK$775*$D1159/SUM($D$1158:$D$1178)</f>
        <v>0</v>
      </c>
      <c r="CL1159" s="12">
        <f t="shared" si="2761"/>
        <v>0</v>
      </c>
      <c r="CM1159" s="12">
        <f t="shared" si="2761"/>
        <v>0</v>
      </c>
      <c r="CN1159" s="12">
        <f t="shared" si="2761"/>
        <v>0</v>
      </c>
      <c r="CO1159" s="12">
        <f t="shared" si="2761"/>
        <v>0</v>
      </c>
      <c r="CP1159" s="12">
        <f t="shared" si="2761"/>
        <v>0</v>
      </c>
      <c r="CQ1159" s="12">
        <f t="shared" si="2761"/>
        <v>0</v>
      </c>
      <c r="CR1159" s="12">
        <f t="shared" si="2761"/>
        <v>0</v>
      </c>
      <c r="CS1159" s="12">
        <f t="shared" si="2761"/>
        <v>0</v>
      </c>
      <c r="CT1159" s="12">
        <f t="shared" si="2761"/>
        <v>0</v>
      </c>
      <c r="CU1159" s="12">
        <f t="shared" ref="CU1159:DD1161" si="2762">CU$775*$D1159/SUM($D$1158:$D$1178)</f>
        <v>0</v>
      </c>
      <c r="CV1159" s="12">
        <f t="shared" si="2762"/>
        <v>0</v>
      </c>
      <c r="CW1159" s="12">
        <f t="shared" si="2762"/>
        <v>0</v>
      </c>
      <c r="CX1159" s="12">
        <f t="shared" si="2762"/>
        <v>0</v>
      </c>
      <c r="CY1159" s="12">
        <f t="shared" si="2762"/>
        <v>0</v>
      </c>
      <c r="CZ1159" s="12">
        <f t="shared" si="2762"/>
        <v>0</v>
      </c>
      <c r="DA1159" s="12">
        <f t="shared" si="2762"/>
        <v>0</v>
      </c>
      <c r="DB1159" s="12">
        <f t="shared" si="2762"/>
        <v>0</v>
      </c>
      <c r="DC1159" s="12">
        <f t="shared" si="2762"/>
        <v>0</v>
      </c>
      <c r="DD1159" s="12">
        <f t="shared" si="2762"/>
        <v>0</v>
      </c>
      <c r="DE1159" s="12">
        <f t="shared" ref="DE1159:DN1161" si="2763">DE$775*$D1159/SUM($D$1158:$D$1178)</f>
        <v>0</v>
      </c>
      <c r="DF1159" s="12">
        <f t="shared" si="2763"/>
        <v>0</v>
      </c>
      <c r="DG1159" s="12">
        <f t="shared" si="2763"/>
        <v>0</v>
      </c>
      <c r="DH1159" s="12">
        <f t="shared" si="2763"/>
        <v>0</v>
      </c>
      <c r="DI1159" s="12">
        <f t="shared" si="2763"/>
        <v>0</v>
      </c>
      <c r="DJ1159" s="12">
        <f t="shared" si="2763"/>
        <v>0</v>
      </c>
      <c r="DK1159" s="12">
        <f t="shared" si="2763"/>
        <v>0</v>
      </c>
      <c r="DL1159" s="12">
        <f t="shared" si="2763"/>
        <v>0</v>
      </c>
      <c r="DM1159" s="12">
        <f t="shared" si="2763"/>
        <v>0</v>
      </c>
      <c r="DN1159" s="12">
        <f t="shared" si="2763"/>
        <v>0</v>
      </c>
      <c r="DO1159" s="12">
        <f t="shared" ref="DO1159:DY1161" si="2764">DO$775*$D1159/SUM($D$1158:$D$1178)</f>
        <v>0</v>
      </c>
      <c r="DP1159" s="12">
        <f t="shared" si="2764"/>
        <v>0</v>
      </c>
      <c r="DQ1159" s="12">
        <f t="shared" si="2764"/>
        <v>0</v>
      </c>
      <c r="DR1159" s="12">
        <f t="shared" si="2764"/>
        <v>0</v>
      </c>
      <c r="DS1159" s="12">
        <f t="shared" si="2764"/>
        <v>0</v>
      </c>
      <c r="DT1159" s="12">
        <f t="shared" si="2764"/>
        <v>0</v>
      </c>
      <c r="DU1159" s="12">
        <f t="shared" si="2764"/>
        <v>0</v>
      </c>
      <c r="DV1159" s="12">
        <f t="shared" si="2764"/>
        <v>0</v>
      </c>
      <c r="DW1159" s="12">
        <f t="shared" si="2764"/>
        <v>0</v>
      </c>
      <c r="DX1159" s="12">
        <f t="shared" si="2764"/>
        <v>0</v>
      </c>
      <c r="DY1159" s="12">
        <f t="shared" si="2764"/>
        <v>0</v>
      </c>
      <c r="EB1159" s="116">
        <f>ROW(EB1159)-ROW($EB$2)+1</f>
        <v>1158</v>
      </c>
      <c r="EC1159" s="2" t="str">
        <f>B1159</f>
        <v>Phase 1</v>
      </c>
      <c r="ED1159" s="2" t="str">
        <f>C1159</f>
        <v>50' Wide</v>
      </c>
      <c r="EE1159" s="33" t="str">
        <f>EE1179</f>
        <v>Cash</v>
      </c>
      <c r="EF1159" s="2" t="str">
        <f>EF1179</f>
        <v>Sales Center</v>
      </c>
    </row>
    <row r="1160" spans="1:136" x14ac:dyDescent="0.3">
      <c r="B1160" s="2" t="str">
        <f>Product!$E$2</f>
        <v>Phase 1</v>
      </c>
      <c r="C1160" s="2" t="str">
        <f>Product!$E$3</f>
        <v>60' Wide</v>
      </c>
      <c r="D1160" s="129">
        <f>SUMIFS(INDEX(Product!$B$2:$U$97, MATCH(D1157, Product!$B$2:$B$97, 0), ), Product!$B$2:$U$2, $B1160, Product!$B$3:$U$3, $C1160)</f>
        <v>11775000</v>
      </c>
      <c r="F1160" s="128"/>
      <c r="G1160" s="11">
        <f>SUM(H1160:DZ1160)</f>
        <v>-76225.926525327741</v>
      </c>
      <c r="I1160" s="12">
        <f t="shared" si="2753"/>
        <v>0</v>
      </c>
      <c r="J1160" s="12">
        <f t="shared" si="2753"/>
        <v>0</v>
      </c>
      <c r="K1160" s="12">
        <f t="shared" si="2753"/>
        <v>0</v>
      </c>
      <c r="L1160" s="12">
        <f t="shared" si="2753"/>
        <v>0</v>
      </c>
      <c r="M1160" s="12">
        <f t="shared" si="2753"/>
        <v>0</v>
      </c>
      <c r="N1160" s="12">
        <f t="shared" si="2753"/>
        <v>0</v>
      </c>
      <c r="O1160" s="12">
        <f t="shared" si="2753"/>
        <v>0</v>
      </c>
      <c r="P1160" s="12">
        <f t="shared" si="2753"/>
        <v>-1905.6481631331931</v>
      </c>
      <c r="Q1160" s="12">
        <f t="shared" si="2753"/>
        <v>-5716.9444893995797</v>
      </c>
      <c r="R1160" s="12">
        <f t="shared" si="2753"/>
        <v>-7622.5926525327723</v>
      </c>
      <c r="S1160" s="12">
        <f t="shared" si="2754"/>
        <v>-11433.888978799159</v>
      </c>
      <c r="T1160" s="12">
        <f t="shared" si="2754"/>
        <v>-22867.777957598319</v>
      </c>
      <c r="U1160" s="12">
        <f t="shared" si="2754"/>
        <v>-11433.888978799159</v>
      </c>
      <c r="V1160" s="12">
        <f t="shared" si="2754"/>
        <v>-7622.5926525327723</v>
      </c>
      <c r="W1160" s="12">
        <f t="shared" si="2754"/>
        <v>-5716.9444893995797</v>
      </c>
      <c r="X1160" s="12">
        <f t="shared" si="2754"/>
        <v>-1905.6481631331931</v>
      </c>
      <c r="Y1160" s="12">
        <f t="shared" si="2754"/>
        <v>0</v>
      </c>
      <c r="Z1160" s="12">
        <f t="shared" si="2754"/>
        <v>0</v>
      </c>
      <c r="AA1160" s="12">
        <f t="shared" si="2754"/>
        <v>0</v>
      </c>
      <c r="AB1160" s="12">
        <f t="shared" si="2754"/>
        <v>0</v>
      </c>
      <c r="AC1160" s="12">
        <f t="shared" si="2755"/>
        <v>0</v>
      </c>
      <c r="AD1160" s="12">
        <f t="shared" si="2755"/>
        <v>0</v>
      </c>
      <c r="AE1160" s="12">
        <f t="shared" si="2755"/>
        <v>0</v>
      </c>
      <c r="AF1160" s="12">
        <f t="shared" si="2755"/>
        <v>0</v>
      </c>
      <c r="AG1160" s="12">
        <f t="shared" si="2755"/>
        <v>0</v>
      </c>
      <c r="AH1160" s="12">
        <f t="shared" si="2755"/>
        <v>0</v>
      </c>
      <c r="AI1160" s="12">
        <f t="shared" si="2755"/>
        <v>0</v>
      </c>
      <c r="AJ1160" s="12">
        <f t="shared" si="2755"/>
        <v>0</v>
      </c>
      <c r="AK1160" s="12">
        <f t="shared" si="2755"/>
        <v>0</v>
      </c>
      <c r="AL1160" s="12">
        <f t="shared" si="2755"/>
        <v>0</v>
      </c>
      <c r="AM1160" s="12">
        <f t="shared" si="2756"/>
        <v>0</v>
      </c>
      <c r="AN1160" s="12">
        <f t="shared" si="2756"/>
        <v>0</v>
      </c>
      <c r="AO1160" s="12">
        <f t="shared" si="2756"/>
        <v>0</v>
      </c>
      <c r="AP1160" s="12">
        <f t="shared" si="2756"/>
        <v>0</v>
      </c>
      <c r="AQ1160" s="12">
        <f t="shared" si="2756"/>
        <v>0</v>
      </c>
      <c r="AR1160" s="12">
        <f t="shared" si="2756"/>
        <v>0</v>
      </c>
      <c r="AS1160" s="12">
        <f t="shared" si="2756"/>
        <v>0</v>
      </c>
      <c r="AT1160" s="12">
        <f t="shared" si="2756"/>
        <v>0</v>
      </c>
      <c r="AU1160" s="12">
        <f t="shared" si="2756"/>
        <v>0</v>
      </c>
      <c r="AV1160" s="12">
        <f t="shared" si="2756"/>
        <v>0</v>
      </c>
      <c r="AW1160" s="12">
        <f t="shared" si="2757"/>
        <v>0</v>
      </c>
      <c r="AX1160" s="12">
        <f t="shared" si="2757"/>
        <v>0</v>
      </c>
      <c r="AY1160" s="12">
        <f t="shared" si="2757"/>
        <v>0</v>
      </c>
      <c r="AZ1160" s="12">
        <f t="shared" si="2757"/>
        <v>0</v>
      </c>
      <c r="BA1160" s="12">
        <f t="shared" si="2757"/>
        <v>0</v>
      </c>
      <c r="BB1160" s="12">
        <f t="shared" si="2757"/>
        <v>0</v>
      </c>
      <c r="BC1160" s="12">
        <f t="shared" si="2757"/>
        <v>0</v>
      </c>
      <c r="BD1160" s="12">
        <f t="shared" si="2757"/>
        <v>0</v>
      </c>
      <c r="BE1160" s="12">
        <f t="shared" si="2757"/>
        <v>0</v>
      </c>
      <c r="BF1160" s="12">
        <f t="shared" si="2757"/>
        <v>0</v>
      </c>
      <c r="BG1160" s="12">
        <f t="shared" si="2758"/>
        <v>0</v>
      </c>
      <c r="BH1160" s="12">
        <f t="shared" si="2758"/>
        <v>0</v>
      </c>
      <c r="BI1160" s="12">
        <f t="shared" si="2758"/>
        <v>0</v>
      </c>
      <c r="BJ1160" s="12">
        <f t="shared" si="2758"/>
        <v>0</v>
      </c>
      <c r="BK1160" s="12">
        <f t="shared" si="2758"/>
        <v>0</v>
      </c>
      <c r="BL1160" s="12">
        <f t="shared" si="2758"/>
        <v>0</v>
      </c>
      <c r="BM1160" s="12">
        <f t="shared" si="2758"/>
        <v>0</v>
      </c>
      <c r="BN1160" s="12">
        <f t="shared" si="2758"/>
        <v>0</v>
      </c>
      <c r="BO1160" s="12">
        <f t="shared" si="2758"/>
        <v>0</v>
      </c>
      <c r="BP1160" s="12">
        <f t="shared" si="2758"/>
        <v>0</v>
      </c>
      <c r="BQ1160" s="12">
        <f t="shared" si="2759"/>
        <v>0</v>
      </c>
      <c r="BR1160" s="12">
        <f t="shared" si="2759"/>
        <v>0</v>
      </c>
      <c r="BS1160" s="12">
        <f t="shared" si="2759"/>
        <v>0</v>
      </c>
      <c r="BT1160" s="12">
        <f t="shared" si="2759"/>
        <v>0</v>
      </c>
      <c r="BU1160" s="12">
        <f t="shared" si="2759"/>
        <v>0</v>
      </c>
      <c r="BV1160" s="12">
        <f t="shared" si="2759"/>
        <v>0</v>
      </c>
      <c r="BW1160" s="12">
        <f t="shared" si="2759"/>
        <v>0</v>
      </c>
      <c r="BX1160" s="12">
        <f t="shared" si="2759"/>
        <v>0</v>
      </c>
      <c r="BY1160" s="12">
        <f t="shared" si="2759"/>
        <v>0</v>
      </c>
      <c r="BZ1160" s="12">
        <f t="shared" si="2759"/>
        <v>0</v>
      </c>
      <c r="CA1160" s="12">
        <f t="shared" si="2760"/>
        <v>0</v>
      </c>
      <c r="CB1160" s="12">
        <f t="shared" si="2760"/>
        <v>0</v>
      </c>
      <c r="CC1160" s="12">
        <f t="shared" si="2760"/>
        <v>0</v>
      </c>
      <c r="CD1160" s="12">
        <f t="shared" si="2760"/>
        <v>0</v>
      </c>
      <c r="CE1160" s="12">
        <f t="shared" si="2760"/>
        <v>0</v>
      </c>
      <c r="CF1160" s="12">
        <f t="shared" si="2760"/>
        <v>0</v>
      </c>
      <c r="CG1160" s="12">
        <f t="shared" si="2760"/>
        <v>0</v>
      </c>
      <c r="CH1160" s="12">
        <f t="shared" si="2760"/>
        <v>0</v>
      </c>
      <c r="CI1160" s="12">
        <f t="shared" si="2760"/>
        <v>0</v>
      </c>
      <c r="CJ1160" s="12">
        <f t="shared" si="2760"/>
        <v>0</v>
      </c>
      <c r="CK1160" s="12">
        <f t="shared" si="2761"/>
        <v>0</v>
      </c>
      <c r="CL1160" s="12">
        <f t="shared" si="2761"/>
        <v>0</v>
      </c>
      <c r="CM1160" s="12">
        <f t="shared" si="2761"/>
        <v>0</v>
      </c>
      <c r="CN1160" s="12">
        <f t="shared" si="2761"/>
        <v>0</v>
      </c>
      <c r="CO1160" s="12">
        <f t="shared" si="2761"/>
        <v>0</v>
      </c>
      <c r="CP1160" s="12">
        <f t="shared" si="2761"/>
        <v>0</v>
      </c>
      <c r="CQ1160" s="12">
        <f t="shared" si="2761"/>
        <v>0</v>
      </c>
      <c r="CR1160" s="12">
        <f t="shared" si="2761"/>
        <v>0</v>
      </c>
      <c r="CS1160" s="12">
        <f t="shared" si="2761"/>
        <v>0</v>
      </c>
      <c r="CT1160" s="12">
        <f t="shared" si="2761"/>
        <v>0</v>
      </c>
      <c r="CU1160" s="12">
        <f t="shared" si="2762"/>
        <v>0</v>
      </c>
      <c r="CV1160" s="12">
        <f t="shared" si="2762"/>
        <v>0</v>
      </c>
      <c r="CW1160" s="12">
        <f t="shared" si="2762"/>
        <v>0</v>
      </c>
      <c r="CX1160" s="12">
        <f t="shared" si="2762"/>
        <v>0</v>
      </c>
      <c r="CY1160" s="12">
        <f t="shared" si="2762"/>
        <v>0</v>
      </c>
      <c r="CZ1160" s="12">
        <f t="shared" si="2762"/>
        <v>0</v>
      </c>
      <c r="DA1160" s="12">
        <f t="shared" si="2762"/>
        <v>0</v>
      </c>
      <c r="DB1160" s="12">
        <f t="shared" si="2762"/>
        <v>0</v>
      </c>
      <c r="DC1160" s="12">
        <f t="shared" si="2762"/>
        <v>0</v>
      </c>
      <c r="DD1160" s="12">
        <f t="shared" si="2762"/>
        <v>0</v>
      </c>
      <c r="DE1160" s="12">
        <f t="shared" si="2763"/>
        <v>0</v>
      </c>
      <c r="DF1160" s="12">
        <f t="shared" si="2763"/>
        <v>0</v>
      </c>
      <c r="DG1160" s="12">
        <f t="shared" si="2763"/>
        <v>0</v>
      </c>
      <c r="DH1160" s="12">
        <f t="shared" si="2763"/>
        <v>0</v>
      </c>
      <c r="DI1160" s="12">
        <f t="shared" si="2763"/>
        <v>0</v>
      </c>
      <c r="DJ1160" s="12">
        <f t="shared" si="2763"/>
        <v>0</v>
      </c>
      <c r="DK1160" s="12">
        <f t="shared" si="2763"/>
        <v>0</v>
      </c>
      <c r="DL1160" s="12">
        <f t="shared" si="2763"/>
        <v>0</v>
      </c>
      <c r="DM1160" s="12">
        <f t="shared" si="2763"/>
        <v>0</v>
      </c>
      <c r="DN1160" s="12">
        <f t="shared" si="2763"/>
        <v>0</v>
      </c>
      <c r="DO1160" s="12">
        <f t="shared" si="2764"/>
        <v>0</v>
      </c>
      <c r="DP1160" s="12">
        <f t="shared" si="2764"/>
        <v>0</v>
      </c>
      <c r="DQ1160" s="12">
        <f t="shared" si="2764"/>
        <v>0</v>
      </c>
      <c r="DR1160" s="12">
        <f t="shared" si="2764"/>
        <v>0</v>
      </c>
      <c r="DS1160" s="12">
        <f t="shared" si="2764"/>
        <v>0</v>
      </c>
      <c r="DT1160" s="12">
        <f t="shared" si="2764"/>
        <v>0</v>
      </c>
      <c r="DU1160" s="12">
        <f t="shared" si="2764"/>
        <v>0</v>
      </c>
      <c r="DV1160" s="12">
        <f t="shared" si="2764"/>
        <v>0</v>
      </c>
      <c r="DW1160" s="12">
        <f t="shared" si="2764"/>
        <v>0</v>
      </c>
      <c r="DX1160" s="12">
        <f t="shared" si="2764"/>
        <v>0</v>
      </c>
      <c r="DY1160" s="12">
        <f t="shared" si="2764"/>
        <v>0</v>
      </c>
      <c r="EB1160" s="116">
        <f t="shared" ref="EB1160:EB1177" si="2765">ROW(EB1160)-ROW($EB$2)+1</f>
        <v>1159</v>
      </c>
      <c r="EC1160" s="2" t="str">
        <f t="shared" ref="EC1160:EC1161" si="2766">B1160</f>
        <v>Phase 1</v>
      </c>
      <c r="ED1160" s="2" t="str">
        <f t="shared" ref="ED1160:ED1161" si="2767">C1160</f>
        <v>60' Wide</v>
      </c>
      <c r="EE1160" s="33" t="str">
        <f>EE1179</f>
        <v>Cash</v>
      </c>
      <c r="EF1160" s="2" t="str">
        <f>EF1179</f>
        <v>Sales Center</v>
      </c>
    </row>
    <row r="1161" spans="1:136" x14ac:dyDescent="0.3">
      <c r="B1161" s="2" t="str">
        <f>Product!$F$2</f>
        <v>Phase 1</v>
      </c>
      <c r="C1161" s="2" t="str">
        <f>Product!$F$3</f>
        <v>75' Wide</v>
      </c>
      <c r="D1161" s="129">
        <f>SUMIFS(INDEX(Product!$B$2:$U$97, MATCH(D1157, Product!$B$2:$B$97, 0), ), Product!$B$2:$U$2, $B1161, Product!$B$3:$U$3, $C1161)</f>
        <v>9190000</v>
      </c>
      <c r="F1161" s="128"/>
      <c r="G1161" s="11">
        <f>SUM(H1161:DZ1161)</f>
        <v>-59491.82715649782</v>
      </c>
      <c r="I1161" s="12">
        <f t="shared" si="2753"/>
        <v>0</v>
      </c>
      <c r="J1161" s="12">
        <f t="shared" si="2753"/>
        <v>0</v>
      </c>
      <c r="K1161" s="12">
        <f t="shared" si="2753"/>
        <v>0</v>
      </c>
      <c r="L1161" s="12">
        <f t="shared" si="2753"/>
        <v>0</v>
      </c>
      <c r="M1161" s="12">
        <f t="shared" si="2753"/>
        <v>0</v>
      </c>
      <c r="N1161" s="12">
        <f t="shared" si="2753"/>
        <v>0</v>
      </c>
      <c r="O1161" s="12">
        <f t="shared" si="2753"/>
        <v>0</v>
      </c>
      <c r="P1161" s="12">
        <f t="shared" si="2753"/>
        <v>-1487.2956789124453</v>
      </c>
      <c r="Q1161" s="12">
        <f t="shared" si="2753"/>
        <v>-4461.8870367373365</v>
      </c>
      <c r="R1161" s="12">
        <f t="shared" si="2753"/>
        <v>-5949.1827156497811</v>
      </c>
      <c r="S1161" s="12">
        <f t="shared" si="2754"/>
        <v>-8923.7740734746731</v>
      </c>
      <c r="T1161" s="12">
        <f t="shared" si="2754"/>
        <v>-17847.548146949346</v>
      </c>
      <c r="U1161" s="12">
        <f t="shared" si="2754"/>
        <v>-8923.7740734746731</v>
      </c>
      <c r="V1161" s="12">
        <f t="shared" si="2754"/>
        <v>-5949.1827156497811</v>
      </c>
      <c r="W1161" s="12">
        <f t="shared" si="2754"/>
        <v>-4461.8870367373365</v>
      </c>
      <c r="X1161" s="12">
        <f t="shared" si="2754"/>
        <v>-1487.2956789124453</v>
      </c>
      <c r="Y1161" s="12">
        <f t="shared" si="2754"/>
        <v>0</v>
      </c>
      <c r="Z1161" s="12">
        <f t="shared" si="2754"/>
        <v>0</v>
      </c>
      <c r="AA1161" s="12">
        <f t="shared" si="2754"/>
        <v>0</v>
      </c>
      <c r="AB1161" s="12">
        <f t="shared" si="2754"/>
        <v>0</v>
      </c>
      <c r="AC1161" s="12">
        <f t="shared" si="2755"/>
        <v>0</v>
      </c>
      <c r="AD1161" s="12">
        <f t="shared" si="2755"/>
        <v>0</v>
      </c>
      <c r="AE1161" s="12">
        <f t="shared" si="2755"/>
        <v>0</v>
      </c>
      <c r="AF1161" s="12">
        <f t="shared" si="2755"/>
        <v>0</v>
      </c>
      <c r="AG1161" s="12">
        <f t="shared" si="2755"/>
        <v>0</v>
      </c>
      <c r="AH1161" s="12">
        <f t="shared" si="2755"/>
        <v>0</v>
      </c>
      <c r="AI1161" s="12">
        <f t="shared" si="2755"/>
        <v>0</v>
      </c>
      <c r="AJ1161" s="12">
        <f t="shared" si="2755"/>
        <v>0</v>
      </c>
      <c r="AK1161" s="12">
        <f t="shared" si="2755"/>
        <v>0</v>
      </c>
      <c r="AL1161" s="12">
        <f t="shared" si="2755"/>
        <v>0</v>
      </c>
      <c r="AM1161" s="12">
        <f t="shared" si="2756"/>
        <v>0</v>
      </c>
      <c r="AN1161" s="12">
        <f t="shared" si="2756"/>
        <v>0</v>
      </c>
      <c r="AO1161" s="12">
        <f t="shared" si="2756"/>
        <v>0</v>
      </c>
      <c r="AP1161" s="12">
        <f t="shared" si="2756"/>
        <v>0</v>
      </c>
      <c r="AQ1161" s="12">
        <f t="shared" si="2756"/>
        <v>0</v>
      </c>
      <c r="AR1161" s="12">
        <f t="shared" si="2756"/>
        <v>0</v>
      </c>
      <c r="AS1161" s="12">
        <f t="shared" si="2756"/>
        <v>0</v>
      </c>
      <c r="AT1161" s="12">
        <f t="shared" si="2756"/>
        <v>0</v>
      </c>
      <c r="AU1161" s="12">
        <f t="shared" si="2756"/>
        <v>0</v>
      </c>
      <c r="AV1161" s="12">
        <f t="shared" si="2756"/>
        <v>0</v>
      </c>
      <c r="AW1161" s="12">
        <f t="shared" si="2757"/>
        <v>0</v>
      </c>
      <c r="AX1161" s="12">
        <f t="shared" si="2757"/>
        <v>0</v>
      </c>
      <c r="AY1161" s="12">
        <f t="shared" si="2757"/>
        <v>0</v>
      </c>
      <c r="AZ1161" s="12">
        <f t="shared" si="2757"/>
        <v>0</v>
      </c>
      <c r="BA1161" s="12">
        <f t="shared" si="2757"/>
        <v>0</v>
      </c>
      <c r="BB1161" s="12">
        <f t="shared" si="2757"/>
        <v>0</v>
      </c>
      <c r="BC1161" s="12">
        <f t="shared" si="2757"/>
        <v>0</v>
      </c>
      <c r="BD1161" s="12">
        <f t="shared" si="2757"/>
        <v>0</v>
      </c>
      <c r="BE1161" s="12">
        <f t="shared" si="2757"/>
        <v>0</v>
      </c>
      <c r="BF1161" s="12">
        <f t="shared" si="2757"/>
        <v>0</v>
      </c>
      <c r="BG1161" s="12">
        <f t="shared" si="2758"/>
        <v>0</v>
      </c>
      <c r="BH1161" s="12">
        <f t="shared" si="2758"/>
        <v>0</v>
      </c>
      <c r="BI1161" s="12">
        <f t="shared" si="2758"/>
        <v>0</v>
      </c>
      <c r="BJ1161" s="12">
        <f t="shared" si="2758"/>
        <v>0</v>
      </c>
      <c r="BK1161" s="12">
        <f t="shared" si="2758"/>
        <v>0</v>
      </c>
      <c r="BL1161" s="12">
        <f t="shared" si="2758"/>
        <v>0</v>
      </c>
      <c r="BM1161" s="12">
        <f t="shared" si="2758"/>
        <v>0</v>
      </c>
      <c r="BN1161" s="12">
        <f t="shared" si="2758"/>
        <v>0</v>
      </c>
      <c r="BO1161" s="12">
        <f t="shared" si="2758"/>
        <v>0</v>
      </c>
      <c r="BP1161" s="12">
        <f t="shared" si="2758"/>
        <v>0</v>
      </c>
      <c r="BQ1161" s="12">
        <f t="shared" si="2759"/>
        <v>0</v>
      </c>
      <c r="BR1161" s="12">
        <f t="shared" si="2759"/>
        <v>0</v>
      </c>
      <c r="BS1161" s="12">
        <f t="shared" si="2759"/>
        <v>0</v>
      </c>
      <c r="BT1161" s="12">
        <f t="shared" si="2759"/>
        <v>0</v>
      </c>
      <c r="BU1161" s="12">
        <f t="shared" si="2759"/>
        <v>0</v>
      </c>
      <c r="BV1161" s="12">
        <f t="shared" si="2759"/>
        <v>0</v>
      </c>
      <c r="BW1161" s="12">
        <f t="shared" si="2759"/>
        <v>0</v>
      </c>
      <c r="BX1161" s="12">
        <f t="shared" si="2759"/>
        <v>0</v>
      </c>
      <c r="BY1161" s="12">
        <f t="shared" si="2759"/>
        <v>0</v>
      </c>
      <c r="BZ1161" s="12">
        <f t="shared" si="2759"/>
        <v>0</v>
      </c>
      <c r="CA1161" s="12">
        <f t="shared" si="2760"/>
        <v>0</v>
      </c>
      <c r="CB1161" s="12">
        <f t="shared" si="2760"/>
        <v>0</v>
      </c>
      <c r="CC1161" s="12">
        <f t="shared" si="2760"/>
        <v>0</v>
      </c>
      <c r="CD1161" s="12">
        <f t="shared" si="2760"/>
        <v>0</v>
      </c>
      <c r="CE1161" s="12">
        <f t="shared" si="2760"/>
        <v>0</v>
      </c>
      <c r="CF1161" s="12">
        <f t="shared" si="2760"/>
        <v>0</v>
      </c>
      <c r="CG1161" s="12">
        <f t="shared" si="2760"/>
        <v>0</v>
      </c>
      <c r="CH1161" s="12">
        <f t="shared" si="2760"/>
        <v>0</v>
      </c>
      <c r="CI1161" s="12">
        <f t="shared" si="2760"/>
        <v>0</v>
      </c>
      <c r="CJ1161" s="12">
        <f t="shared" si="2760"/>
        <v>0</v>
      </c>
      <c r="CK1161" s="12">
        <f t="shared" si="2761"/>
        <v>0</v>
      </c>
      <c r="CL1161" s="12">
        <f t="shared" si="2761"/>
        <v>0</v>
      </c>
      <c r="CM1161" s="12">
        <f t="shared" si="2761"/>
        <v>0</v>
      </c>
      <c r="CN1161" s="12">
        <f t="shared" si="2761"/>
        <v>0</v>
      </c>
      <c r="CO1161" s="12">
        <f t="shared" si="2761"/>
        <v>0</v>
      </c>
      <c r="CP1161" s="12">
        <f t="shared" si="2761"/>
        <v>0</v>
      </c>
      <c r="CQ1161" s="12">
        <f t="shared" si="2761"/>
        <v>0</v>
      </c>
      <c r="CR1161" s="12">
        <f t="shared" si="2761"/>
        <v>0</v>
      </c>
      <c r="CS1161" s="12">
        <f t="shared" si="2761"/>
        <v>0</v>
      </c>
      <c r="CT1161" s="12">
        <f t="shared" si="2761"/>
        <v>0</v>
      </c>
      <c r="CU1161" s="12">
        <f t="shared" si="2762"/>
        <v>0</v>
      </c>
      <c r="CV1161" s="12">
        <f t="shared" si="2762"/>
        <v>0</v>
      </c>
      <c r="CW1161" s="12">
        <f t="shared" si="2762"/>
        <v>0</v>
      </c>
      <c r="CX1161" s="12">
        <f t="shared" si="2762"/>
        <v>0</v>
      </c>
      <c r="CY1161" s="12">
        <f t="shared" si="2762"/>
        <v>0</v>
      </c>
      <c r="CZ1161" s="12">
        <f t="shared" si="2762"/>
        <v>0</v>
      </c>
      <c r="DA1161" s="12">
        <f t="shared" si="2762"/>
        <v>0</v>
      </c>
      <c r="DB1161" s="12">
        <f t="shared" si="2762"/>
        <v>0</v>
      </c>
      <c r="DC1161" s="12">
        <f t="shared" si="2762"/>
        <v>0</v>
      </c>
      <c r="DD1161" s="12">
        <f t="shared" si="2762"/>
        <v>0</v>
      </c>
      <c r="DE1161" s="12">
        <f t="shared" si="2763"/>
        <v>0</v>
      </c>
      <c r="DF1161" s="12">
        <f t="shared" si="2763"/>
        <v>0</v>
      </c>
      <c r="DG1161" s="12">
        <f t="shared" si="2763"/>
        <v>0</v>
      </c>
      <c r="DH1161" s="12">
        <f t="shared" si="2763"/>
        <v>0</v>
      </c>
      <c r="DI1161" s="12">
        <f t="shared" si="2763"/>
        <v>0</v>
      </c>
      <c r="DJ1161" s="12">
        <f t="shared" si="2763"/>
        <v>0</v>
      </c>
      <c r="DK1161" s="12">
        <f t="shared" si="2763"/>
        <v>0</v>
      </c>
      <c r="DL1161" s="12">
        <f t="shared" si="2763"/>
        <v>0</v>
      </c>
      <c r="DM1161" s="12">
        <f t="shared" si="2763"/>
        <v>0</v>
      </c>
      <c r="DN1161" s="12">
        <f t="shared" si="2763"/>
        <v>0</v>
      </c>
      <c r="DO1161" s="12">
        <f t="shared" si="2764"/>
        <v>0</v>
      </c>
      <c r="DP1161" s="12">
        <f t="shared" si="2764"/>
        <v>0</v>
      </c>
      <c r="DQ1161" s="12">
        <f t="shared" si="2764"/>
        <v>0</v>
      </c>
      <c r="DR1161" s="12">
        <f t="shared" si="2764"/>
        <v>0</v>
      </c>
      <c r="DS1161" s="12">
        <f t="shared" si="2764"/>
        <v>0</v>
      </c>
      <c r="DT1161" s="12">
        <f t="shared" si="2764"/>
        <v>0</v>
      </c>
      <c r="DU1161" s="12">
        <f t="shared" si="2764"/>
        <v>0</v>
      </c>
      <c r="DV1161" s="12">
        <f t="shared" si="2764"/>
        <v>0</v>
      </c>
      <c r="DW1161" s="12">
        <f t="shared" si="2764"/>
        <v>0</v>
      </c>
      <c r="DX1161" s="12">
        <f t="shared" si="2764"/>
        <v>0</v>
      </c>
      <c r="DY1161" s="12">
        <f t="shared" si="2764"/>
        <v>0</v>
      </c>
      <c r="EB1161" s="116">
        <f t="shared" si="2765"/>
        <v>1160</v>
      </c>
      <c r="EC1161" s="2" t="str">
        <f t="shared" si="2766"/>
        <v>Phase 1</v>
      </c>
      <c r="ED1161" s="2" t="str">
        <f t="shared" si="2767"/>
        <v>75' Wide</v>
      </c>
      <c r="EE1161" s="33" t="str">
        <f>EE1179</f>
        <v>Cash</v>
      </c>
      <c r="EF1161" s="2" t="str">
        <f>EF1179</f>
        <v>Sales Center</v>
      </c>
    </row>
    <row r="1162" spans="1:136" x14ac:dyDescent="0.3">
      <c r="D1162" s="129"/>
      <c r="F1162" s="128"/>
      <c r="I1162" s="12"/>
      <c r="J1162" s="12"/>
      <c r="K1162" s="12"/>
      <c r="L1162" s="12"/>
      <c r="M1162" s="12"/>
      <c r="N1162" s="12"/>
      <c r="O1162" s="12"/>
      <c r="P1162" s="12"/>
      <c r="Q1162" s="12"/>
      <c r="R1162" s="12"/>
      <c r="S1162" s="12"/>
      <c r="T1162" s="12"/>
      <c r="U1162" s="12"/>
      <c r="V1162" s="12"/>
      <c r="W1162" s="12"/>
      <c r="X1162" s="12"/>
      <c r="Y1162" s="12"/>
      <c r="Z1162" s="12"/>
      <c r="AA1162" s="12"/>
      <c r="AB1162" s="12"/>
      <c r="AC1162" s="12"/>
      <c r="AD1162" s="12"/>
      <c r="AE1162" s="12"/>
      <c r="AF1162" s="12"/>
      <c r="AG1162" s="12"/>
      <c r="AH1162" s="12"/>
      <c r="AI1162" s="12"/>
      <c r="AJ1162" s="12"/>
      <c r="AK1162" s="12"/>
      <c r="AL1162" s="12"/>
      <c r="AM1162" s="12"/>
      <c r="AN1162" s="12"/>
      <c r="AO1162" s="12"/>
      <c r="AP1162" s="12"/>
      <c r="AQ1162" s="12"/>
      <c r="AR1162" s="12"/>
      <c r="AS1162" s="12"/>
      <c r="AT1162" s="12"/>
      <c r="AU1162" s="12"/>
      <c r="AV1162" s="12"/>
      <c r="AW1162" s="12"/>
      <c r="AX1162" s="12"/>
      <c r="AY1162" s="12"/>
      <c r="AZ1162" s="12"/>
      <c r="BA1162" s="12"/>
      <c r="BB1162" s="12"/>
      <c r="BC1162" s="12"/>
      <c r="BD1162" s="12"/>
      <c r="BE1162" s="12"/>
      <c r="BF1162" s="12"/>
      <c r="BG1162" s="12"/>
      <c r="BH1162" s="12"/>
      <c r="BI1162" s="12"/>
      <c r="BJ1162" s="12"/>
      <c r="BK1162" s="12"/>
      <c r="BL1162" s="12"/>
      <c r="BM1162" s="12"/>
      <c r="BN1162" s="12"/>
      <c r="BO1162" s="12"/>
      <c r="BP1162" s="12"/>
      <c r="BQ1162" s="12"/>
      <c r="BR1162" s="12"/>
      <c r="BS1162" s="12"/>
      <c r="BT1162" s="12"/>
      <c r="BU1162" s="12"/>
      <c r="BV1162" s="12"/>
      <c r="BW1162" s="12"/>
      <c r="BX1162" s="12"/>
      <c r="BY1162" s="12"/>
      <c r="BZ1162" s="12"/>
      <c r="CA1162" s="12"/>
      <c r="CB1162" s="12"/>
      <c r="CC1162" s="12"/>
      <c r="CD1162" s="12"/>
      <c r="CE1162" s="12"/>
      <c r="CF1162" s="12"/>
      <c r="CG1162" s="12"/>
      <c r="CH1162" s="12"/>
      <c r="CI1162" s="12"/>
      <c r="CJ1162" s="12"/>
      <c r="CK1162" s="12"/>
      <c r="CL1162" s="12"/>
      <c r="CM1162" s="12"/>
      <c r="CN1162" s="12"/>
      <c r="CO1162" s="12"/>
      <c r="CP1162" s="12"/>
      <c r="CQ1162" s="12"/>
      <c r="CR1162" s="12"/>
      <c r="CS1162" s="12"/>
      <c r="CT1162" s="12"/>
      <c r="CU1162" s="12"/>
      <c r="CV1162" s="12"/>
      <c r="CW1162" s="12"/>
      <c r="CX1162" s="12"/>
      <c r="CY1162" s="12"/>
      <c r="CZ1162" s="12"/>
      <c r="DA1162" s="12"/>
      <c r="DB1162" s="12"/>
      <c r="DC1162" s="12"/>
      <c r="DD1162" s="12"/>
      <c r="DE1162" s="12"/>
      <c r="DF1162" s="12"/>
      <c r="DG1162" s="12"/>
      <c r="DH1162" s="12"/>
      <c r="DI1162" s="12"/>
      <c r="DJ1162" s="12"/>
      <c r="DK1162" s="12"/>
      <c r="DL1162" s="12"/>
      <c r="DM1162" s="12"/>
      <c r="DN1162" s="12"/>
      <c r="DO1162" s="12"/>
      <c r="DP1162" s="12"/>
      <c r="DQ1162" s="12"/>
      <c r="DR1162" s="12"/>
      <c r="DS1162" s="12"/>
      <c r="DT1162" s="12"/>
      <c r="DU1162" s="12"/>
      <c r="DV1162" s="12"/>
      <c r="DW1162" s="12"/>
      <c r="DX1162" s="12"/>
      <c r="DY1162" s="12"/>
      <c r="EE1162" s="33"/>
    </row>
    <row r="1163" spans="1:136" x14ac:dyDescent="0.3">
      <c r="B1163" s="2" t="str">
        <f>Product!$G$2</f>
        <v>Phase 2</v>
      </c>
      <c r="C1163" s="2" t="str">
        <f>Product!$G$3</f>
        <v>50' Wide</v>
      </c>
      <c r="D1163" s="129">
        <f>SUMIFS(INDEX(Product!$B$2:$U$97, MATCH(D1157, Product!$B$2:$B$97, 0), ), Product!$B$2:$U$2, $B1163, Product!$B$3:$U$3, $C1163)</f>
        <v>9930000</v>
      </c>
      <c r="F1163" s="128"/>
      <c r="G1163" s="11">
        <f>SUM(H1163:DZ1163)</f>
        <v>-64282.246318174461</v>
      </c>
      <c r="I1163" s="12">
        <f t="shared" ref="I1163:R1165" si="2768">I$775*$D1163/SUM($D$1158:$D$1178)</f>
        <v>0</v>
      </c>
      <c r="J1163" s="12">
        <f t="shared" si="2768"/>
        <v>0</v>
      </c>
      <c r="K1163" s="12">
        <f t="shared" si="2768"/>
        <v>0</v>
      </c>
      <c r="L1163" s="12">
        <f t="shared" si="2768"/>
        <v>0</v>
      </c>
      <c r="M1163" s="12">
        <f t="shared" si="2768"/>
        <v>0</v>
      </c>
      <c r="N1163" s="12">
        <f t="shared" si="2768"/>
        <v>0</v>
      </c>
      <c r="O1163" s="12">
        <f t="shared" si="2768"/>
        <v>0</v>
      </c>
      <c r="P1163" s="12">
        <f t="shared" si="2768"/>
        <v>-1607.0561579543617</v>
      </c>
      <c r="Q1163" s="12">
        <f t="shared" si="2768"/>
        <v>-4821.1684738630847</v>
      </c>
      <c r="R1163" s="12">
        <f t="shared" si="2768"/>
        <v>-6428.2246318174466</v>
      </c>
      <c r="S1163" s="12">
        <f t="shared" ref="S1163:AB1165" si="2769">S$775*$D1163/SUM($D$1158:$D$1178)</f>
        <v>-9642.3369477261695</v>
      </c>
      <c r="T1163" s="12">
        <f t="shared" si="2769"/>
        <v>-19284.673895452339</v>
      </c>
      <c r="U1163" s="12">
        <f t="shared" si="2769"/>
        <v>-9642.3369477261695</v>
      </c>
      <c r="V1163" s="12">
        <f t="shared" si="2769"/>
        <v>-6428.2246318174466</v>
      </c>
      <c r="W1163" s="12">
        <f t="shared" si="2769"/>
        <v>-4821.1684738630847</v>
      </c>
      <c r="X1163" s="12">
        <f t="shared" si="2769"/>
        <v>-1607.0561579543617</v>
      </c>
      <c r="Y1163" s="12">
        <f t="shared" si="2769"/>
        <v>0</v>
      </c>
      <c r="Z1163" s="12">
        <f t="shared" si="2769"/>
        <v>0</v>
      </c>
      <c r="AA1163" s="12">
        <f t="shared" si="2769"/>
        <v>0</v>
      </c>
      <c r="AB1163" s="12">
        <f t="shared" si="2769"/>
        <v>0</v>
      </c>
      <c r="AC1163" s="12">
        <f t="shared" ref="AC1163:AL1165" si="2770">AC$775*$D1163/SUM($D$1158:$D$1178)</f>
        <v>0</v>
      </c>
      <c r="AD1163" s="12">
        <f t="shared" si="2770"/>
        <v>0</v>
      </c>
      <c r="AE1163" s="12">
        <f t="shared" si="2770"/>
        <v>0</v>
      </c>
      <c r="AF1163" s="12">
        <f t="shared" si="2770"/>
        <v>0</v>
      </c>
      <c r="AG1163" s="12">
        <f t="shared" si="2770"/>
        <v>0</v>
      </c>
      <c r="AH1163" s="12">
        <f t="shared" si="2770"/>
        <v>0</v>
      </c>
      <c r="AI1163" s="12">
        <f t="shared" si="2770"/>
        <v>0</v>
      </c>
      <c r="AJ1163" s="12">
        <f t="shared" si="2770"/>
        <v>0</v>
      </c>
      <c r="AK1163" s="12">
        <f t="shared" si="2770"/>
        <v>0</v>
      </c>
      <c r="AL1163" s="12">
        <f t="shared" si="2770"/>
        <v>0</v>
      </c>
      <c r="AM1163" s="12">
        <f t="shared" ref="AM1163:AV1165" si="2771">AM$775*$D1163/SUM($D$1158:$D$1178)</f>
        <v>0</v>
      </c>
      <c r="AN1163" s="12">
        <f t="shared" si="2771"/>
        <v>0</v>
      </c>
      <c r="AO1163" s="12">
        <f t="shared" si="2771"/>
        <v>0</v>
      </c>
      <c r="AP1163" s="12">
        <f t="shared" si="2771"/>
        <v>0</v>
      </c>
      <c r="AQ1163" s="12">
        <f t="shared" si="2771"/>
        <v>0</v>
      </c>
      <c r="AR1163" s="12">
        <f t="shared" si="2771"/>
        <v>0</v>
      </c>
      <c r="AS1163" s="12">
        <f t="shared" si="2771"/>
        <v>0</v>
      </c>
      <c r="AT1163" s="12">
        <f t="shared" si="2771"/>
        <v>0</v>
      </c>
      <c r="AU1163" s="12">
        <f t="shared" si="2771"/>
        <v>0</v>
      </c>
      <c r="AV1163" s="12">
        <f t="shared" si="2771"/>
        <v>0</v>
      </c>
      <c r="AW1163" s="12">
        <f t="shared" ref="AW1163:BF1165" si="2772">AW$775*$D1163/SUM($D$1158:$D$1178)</f>
        <v>0</v>
      </c>
      <c r="AX1163" s="12">
        <f t="shared" si="2772"/>
        <v>0</v>
      </c>
      <c r="AY1163" s="12">
        <f t="shared" si="2772"/>
        <v>0</v>
      </c>
      <c r="AZ1163" s="12">
        <f t="shared" si="2772"/>
        <v>0</v>
      </c>
      <c r="BA1163" s="12">
        <f t="shared" si="2772"/>
        <v>0</v>
      </c>
      <c r="BB1163" s="12">
        <f t="shared" si="2772"/>
        <v>0</v>
      </c>
      <c r="BC1163" s="12">
        <f t="shared" si="2772"/>
        <v>0</v>
      </c>
      <c r="BD1163" s="12">
        <f t="shared" si="2772"/>
        <v>0</v>
      </c>
      <c r="BE1163" s="12">
        <f t="shared" si="2772"/>
        <v>0</v>
      </c>
      <c r="BF1163" s="12">
        <f t="shared" si="2772"/>
        <v>0</v>
      </c>
      <c r="BG1163" s="12">
        <f t="shared" ref="BG1163:BP1165" si="2773">BG$775*$D1163/SUM($D$1158:$D$1178)</f>
        <v>0</v>
      </c>
      <c r="BH1163" s="12">
        <f t="shared" si="2773"/>
        <v>0</v>
      </c>
      <c r="BI1163" s="12">
        <f t="shared" si="2773"/>
        <v>0</v>
      </c>
      <c r="BJ1163" s="12">
        <f t="shared" si="2773"/>
        <v>0</v>
      </c>
      <c r="BK1163" s="12">
        <f t="shared" si="2773"/>
        <v>0</v>
      </c>
      <c r="BL1163" s="12">
        <f t="shared" si="2773"/>
        <v>0</v>
      </c>
      <c r="BM1163" s="12">
        <f t="shared" si="2773"/>
        <v>0</v>
      </c>
      <c r="BN1163" s="12">
        <f t="shared" si="2773"/>
        <v>0</v>
      </c>
      <c r="BO1163" s="12">
        <f t="shared" si="2773"/>
        <v>0</v>
      </c>
      <c r="BP1163" s="12">
        <f t="shared" si="2773"/>
        <v>0</v>
      </c>
      <c r="BQ1163" s="12">
        <f t="shared" ref="BQ1163:BZ1165" si="2774">BQ$775*$D1163/SUM($D$1158:$D$1178)</f>
        <v>0</v>
      </c>
      <c r="BR1163" s="12">
        <f t="shared" si="2774"/>
        <v>0</v>
      </c>
      <c r="BS1163" s="12">
        <f t="shared" si="2774"/>
        <v>0</v>
      </c>
      <c r="BT1163" s="12">
        <f t="shared" si="2774"/>
        <v>0</v>
      </c>
      <c r="BU1163" s="12">
        <f t="shared" si="2774"/>
        <v>0</v>
      </c>
      <c r="BV1163" s="12">
        <f t="shared" si="2774"/>
        <v>0</v>
      </c>
      <c r="BW1163" s="12">
        <f t="shared" si="2774"/>
        <v>0</v>
      </c>
      <c r="BX1163" s="12">
        <f t="shared" si="2774"/>
        <v>0</v>
      </c>
      <c r="BY1163" s="12">
        <f t="shared" si="2774"/>
        <v>0</v>
      </c>
      <c r="BZ1163" s="12">
        <f t="shared" si="2774"/>
        <v>0</v>
      </c>
      <c r="CA1163" s="12">
        <f t="shared" ref="CA1163:CJ1165" si="2775">CA$775*$D1163/SUM($D$1158:$D$1178)</f>
        <v>0</v>
      </c>
      <c r="CB1163" s="12">
        <f t="shared" si="2775"/>
        <v>0</v>
      </c>
      <c r="CC1163" s="12">
        <f t="shared" si="2775"/>
        <v>0</v>
      </c>
      <c r="CD1163" s="12">
        <f t="shared" si="2775"/>
        <v>0</v>
      </c>
      <c r="CE1163" s="12">
        <f t="shared" si="2775"/>
        <v>0</v>
      </c>
      <c r="CF1163" s="12">
        <f t="shared" si="2775"/>
        <v>0</v>
      </c>
      <c r="CG1163" s="12">
        <f t="shared" si="2775"/>
        <v>0</v>
      </c>
      <c r="CH1163" s="12">
        <f t="shared" si="2775"/>
        <v>0</v>
      </c>
      <c r="CI1163" s="12">
        <f t="shared" si="2775"/>
        <v>0</v>
      </c>
      <c r="CJ1163" s="12">
        <f t="shared" si="2775"/>
        <v>0</v>
      </c>
      <c r="CK1163" s="12">
        <f t="shared" ref="CK1163:CT1165" si="2776">CK$775*$D1163/SUM($D$1158:$D$1178)</f>
        <v>0</v>
      </c>
      <c r="CL1163" s="12">
        <f t="shared" si="2776"/>
        <v>0</v>
      </c>
      <c r="CM1163" s="12">
        <f t="shared" si="2776"/>
        <v>0</v>
      </c>
      <c r="CN1163" s="12">
        <f t="shared" si="2776"/>
        <v>0</v>
      </c>
      <c r="CO1163" s="12">
        <f t="shared" si="2776"/>
        <v>0</v>
      </c>
      <c r="CP1163" s="12">
        <f t="shared" si="2776"/>
        <v>0</v>
      </c>
      <c r="CQ1163" s="12">
        <f t="shared" si="2776"/>
        <v>0</v>
      </c>
      <c r="CR1163" s="12">
        <f t="shared" si="2776"/>
        <v>0</v>
      </c>
      <c r="CS1163" s="12">
        <f t="shared" si="2776"/>
        <v>0</v>
      </c>
      <c r="CT1163" s="12">
        <f t="shared" si="2776"/>
        <v>0</v>
      </c>
      <c r="CU1163" s="12">
        <f t="shared" ref="CU1163:DD1165" si="2777">CU$775*$D1163/SUM($D$1158:$D$1178)</f>
        <v>0</v>
      </c>
      <c r="CV1163" s="12">
        <f t="shared" si="2777"/>
        <v>0</v>
      </c>
      <c r="CW1163" s="12">
        <f t="shared" si="2777"/>
        <v>0</v>
      </c>
      <c r="CX1163" s="12">
        <f t="shared" si="2777"/>
        <v>0</v>
      </c>
      <c r="CY1163" s="12">
        <f t="shared" si="2777"/>
        <v>0</v>
      </c>
      <c r="CZ1163" s="12">
        <f t="shared" si="2777"/>
        <v>0</v>
      </c>
      <c r="DA1163" s="12">
        <f t="shared" si="2777"/>
        <v>0</v>
      </c>
      <c r="DB1163" s="12">
        <f t="shared" si="2777"/>
        <v>0</v>
      </c>
      <c r="DC1163" s="12">
        <f t="shared" si="2777"/>
        <v>0</v>
      </c>
      <c r="DD1163" s="12">
        <f t="shared" si="2777"/>
        <v>0</v>
      </c>
      <c r="DE1163" s="12">
        <f t="shared" ref="DE1163:DN1165" si="2778">DE$775*$D1163/SUM($D$1158:$D$1178)</f>
        <v>0</v>
      </c>
      <c r="DF1163" s="12">
        <f t="shared" si="2778"/>
        <v>0</v>
      </c>
      <c r="DG1163" s="12">
        <f t="shared" si="2778"/>
        <v>0</v>
      </c>
      <c r="DH1163" s="12">
        <f t="shared" si="2778"/>
        <v>0</v>
      </c>
      <c r="DI1163" s="12">
        <f t="shared" si="2778"/>
        <v>0</v>
      </c>
      <c r="DJ1163" s="12">
        <f t="shared" si="2778"/>
        <v>0</v>
      </c>
      <c r="DK1163" s="12">
        <f t="shared" si="2778"/>
        <v>0</v>
      </c>
      <c r="DL1163" s="12">
        <f t="shared" si="2778"/>
        <v>0</v>
      </c>
      <c r="DM1163" s="12">
        <f t="shared" si="2778"/>
        <v>0</v>
      </c>
      <c r="DN1163" s="12">
        <f t="shared" si="2778"/>
        <v>0</v>
      </c>
      <c r="DO1163" s="12">
        <f t="shared" ref="DO1163:DY1165" si="2779">DO$775*$D1163/SUM($D$1158:$D$1178)</f>
        <v>0</v>
      </c>
      <c r="DP1163" s="12">
        <f t="shared" si="2779"/>
        <v>0</v>
      </c>
      <c r="DQ1163" s="12">
        <f t="shared" si="2779"/>
        <v>0</v>
      </c>
      <c r="DR1163" s="12">
        <f t="shared" si="2779"/>
        <v>0</v>
      </c>
      <c r="DS1163" s="12">
        <f t="shared" si="2779"/>
        <v>0</v>
      </c>
      <c r="DT1163" s="12">
        <f t="shared" si="2779"/>
        <v>0</v>
      </c>
      <c r="DU1163" s="12">
        <f t="shared" si="2779"/>
        <v>0</v>
      </c>
      <c r="DV1163" s="12">
        <f t="shared" si="2779"/>
        <v>0</v>
      </c>
      <c r="DW1163" s="12">
        <f t="shared" si="2779"/>
        <v>0</v>
      </c>
      <c r="DX1163" s="12">
        <f t="shared" si="2779"/>
        <v>0</v>
      </c>
      <c r="DY1163" s="12">
        <f t="shared" si="2779"/>
        <v>0</v>
      </c>
      <c r="EB1163" s="116">
        <f t="shared" si="2765"/>
        <v>1162</v>
      </c>
      <c r="EC1163" s="2" t="str">
        <f t="shared" ref="EC1163:EC1165" si="2780">B1163</f>
        <v>Phase 2</v>
      </c>
      <c r="ED1163" s="2" t="str">
        <f t="shared" ref="ED1163:ED1165" si="2781">C1163</f>
        <v>50' Wide</v>
      </c>
      <c r="EE1163" s="33" t="str">
        <f>EE1179</f>
        <v>Cash</v>
      </c>
      <c r="EF1163" s="2" t="str">
        <f>EF1179</f>
        <v>Sales Center</v>
      </c>
    </row>
    <row r="1164" spans="1:136" x14ac:dyDescent="0.3">
      <c r="B1164" s="2" t="str">
        <f>Product!$H$2</f>
        <v>Phase 2</v>
      </c>
      <c r="C1164" s="2" t="str">
        <f>Product!$H$3</f>
        <v>60' Wide</v>
      </c>
      <c r="D1164" s="129">
        <f>SUMIFS(INDEX(Product!$B$2:$U$97, MATCH(D1157, Product!$B$2:$B$97, 0), ), Product!$B$2:$U$2, $B1164, Product!$B$3:$U$3, $C1164)</f>
        <v>11775000</v>
      </c>
      <c r="F1164" s="128"/>
      <c r="G1164" s="11">
        <f>SUM(H1164:DZ1164)</f>
        <v>-76225.926525327741</v>
      </c>
      <c r="I1164" s="12">
        <f t="shared" si="2768"/>
        <v>0</v>
      </c>
      <c r="J1164" s="12">
        <f t="shared" si="2768"/>
        <v>0</v>
      </c>
      <c r="K1164" s="12">
        <f t="shared" si="2768"/>
        <v>0</v>
      </c>
      <c r="L1164" s="12">
        <f t="shared" si="2768"/>
        <v>0</v>
      </c>
      <c r="M1164" s="12">
        <f t="shared" si="2768"/>
        <v>0</v>
      </c>
      <c r="N1164" s="12">
        <f t="shared" si="2768"/>
        <v>0</v>
      </c>
      <c r="O1164" s="12">
        <f t="shared" si="2768"/>
        <v>0</v>
      </c>
      <c r="P1164" s="12">
        <f t="shared" si="2768"/>
        <v>-1905.6481631331931</v>
      </c>
      <c r="Q1164" s="12">
        <f t="shared" si="2768"/>
        <v>-5716.9444893995797</v>
      </c>
      <c r="R1164" s="12">
        <f t="shared" si="2768"/>
        <v>-7622.5926525327723</v>
      </c>
      <c r="S1164" s="12">
        <f t="shared" si="2769"/>
        <v>-11433.888978799159</v>
      </c>
      <c r="T1164" s="12">
        <f t="shared" si="2769"/>
        <v>-22867.777957598319</v>
      </c>
      <c r="U1164" s="12">
        <f t="shared" si="2769"/>
        <v>-11433.888978799159</v>
      </c>
      <c r="V1164" s="12">
        <f t="shared" si="2769"/>
        <v>-7622.5926525327723</v>
      </c>
      <c r="W1164" s="12">
        <f t="shared" si="2769"/>
        <v>-5716.9444893995797</v>
      </c>
      <c r="X1164" s="12">
        <f t="shared" si="2769"/>
        <v>-1905.6481631331931</v>
      </c>
      <c r="Y1164" s="12">
        <f t="shared" si="2769"/>
        <v>0</v>
      </c>
      <c r="Z1164" s="12">
        <f t="shared" si="2769"/>
        <v>0</v>
      </c>
      <c r="AA1164" s="12">
        <f t="shared" si="2769"/>
        <v>0</v>
      </c>
      <c r="AB1164" s="12">
        <f t="shared" si="2769"/>
        <v>0</v>
      </c>
      <c r="AC1164" s="12">
        <f t="shared" si="2770"/>
        <v>0</v>
      </c>
      <c r="AD1164" s="12">
        <f t="shared" si="2770"/>
        <v>0</v>
      </c>
      <c r="AE1164" s="12">
        <f t="shared" si="2770"/>
        <v>0</v>
      </c>
      <c r="AF1164" s="12">
        <f t="shared" si="2770"/>
        <v>0</v>
      </c>
      <c r="AG1164" s="12">
        <f t="shared" si="2770"/>
        <v>0</v>
      </c>
      <c r="AH1164" s="12">
        <f t="shared" si="2770"/>
        <v>0</v>
      </c>
      <c r="AI1164" s="12">
        <f t="shared" si="2770"/>
        <v>0</v>
      </c>
      <c r="AJ1164" s="12">
        <f t="shared" si="2770"/>
        <v>0</v>
      </c>
      <c r="AK1164" s="12">
        <f t="shared" si="2770"/>
        <v>0</v>
      </c>
      <c r="AL1164" s="12">
        <f t="shared" si="2770"/>
        <v>0</v>
      </c>
      <c r="AM1164" s="12">
        <f t="shared" si="2771"/>
        <v>0</v>
      </c>
      <c r="AN1164" s="12">
        <f t="shared" si="2771"/>
        <v>0</v>
      </c>
      <c r="AO1164" s="12">
        <f t="shared" si="2771"/>
        <v>0</v>
      </c>
      <c r="AP1164" s="12">
        <f t="shared" si="2771"/>
        <v>0</v>
      </c>
      <c r="AQ1164" s="12">
        <f t="shared" si="2771"/>
        <v>0</v>
      </c>
      <c r="AR1164" s="12">
        <f t="shared" si="2771"/>
        <v>0</v>
      </c>
      <c r="AS1164" s="12">
        <f t="shared" si="2771"/>
        <v>0</v>
      </c>
      <c r="AT1164" s="12">
        <f t="shared" si="2771"/>
        <v>0</v>
      </c>
      <c r="AU1164" s="12">
        <f t="shared" si="2771"/>
        <v>0</v>
      </c>
      <c r="AV1164" s="12">
        <f t="shared" si="2771"/>
        <v>0</v>
      </c>
      <c r="AW1164" s="12">
        <f t="shared" si="2772"/>
        <v>0</v>
      </c>
      <c r="AX1164" s="12">
        <f t="shared" si="2772"/>
        <v>0</v>
      </c>
      <c r="AY1164" s="12">
        <f t="shared" si="2772"/>
        <v>0</v>
      </c>
      <c r="AZ1164" s="12">
        <f t="shared" si="2772"/>
        <v>0</v>
      </c>
      <c r="BA1164" s="12">
        <f t="shared" si="2772"/>
        <v>0</v>
      </c>
      <c r="BB1164" s="12">
        <f t="shared" si="2772"/>
        <v>0</v>
      </c>
      <c r="BC1164" s="12">
        <f t="shared" si="2772"/>
        <v>0</v>
      </c>
      <c r="BD1164" s="12">
        <f t="shared" si="2772"/>
        <v>0</v>
      </c>
      <c r="BE1164" s="12">
        <f t="shared" si="2772"/>
        <v>0</v>
      </c>
      <c r="BF1164" s="12">
        <f t="shared" si="2772"/>
        <v>0</v>
      </c>
      <c r="BG1164" s="12">
        <f t="shared" si="2773"/>
        <v>0</v>
      </c>
      <c r="BH1164" s="12">
        <f t="shared" si="2773"/>
        <v>0</v>
      </c>
      <c r="BI1164" s="12">
        <f t="shared" si="2773"/>
        <v>0</v>
      </c>
      <c r="BJ1164" s="12">
        <f t="shared" si="2773"/>
        <v>0</v>
      </c>
      <c r="BK1164" s="12">
        <f t="shared" si="2773"/>
        <v>0</v>
      </c>
      <c r="BL1164" s="12">
        <f t="shared" si="2773"/>
        <v>0</v>
      </c>
      <c r="BM1164" s="12">
        <f t="shared" si="2773"/>
        <v>0</v>
      </c>
      <c r="BN1164" s="12">
        <f t="shared" si="2773"/>
        <v>0</v>
      </c>
      <c r="BO1164" s="12">
        <f t="shared" si="2773"/>
        <v>0</v>
      </c>
      <c r="BP1164" s="12">
        <f t="shared" si="2773"/>
        <v>0</v>
      </c>
      <c r="BQ1164" s="12">
        <f t="shared" si="2774"/>
        <v>0</v>
      </c>
      <c r="BR1164" s="12">
        <f t="shared" si="2774"/>
        <v>0</v>
      </c>
      <c r="BS1164" s="12">
        <f t="shared" si="2774"/>
        <v>0</v>
      </c>
      <c r="BT1164" s="12">
        <f t="shared" si="2774"/>
        <v>0</v>
      </c>
      <c r="BU1164" s="12">
        <f t="shared" si="2774"/>
        <v>0</v>
      </c>
      <c r="BV1164" s="12">
        <f t="shared" si="2774"/>
        <v>0</v>
      </c>
      <c r="BW1164" s="12">
        <f t="shared" si="2774"/>
        <v>0</v>
      </c>
      <c r="BX1164" s="12">
        <f t="shared" si="2774"/>
        <v>0</v>
      </c>
      <c r="BY1164" s="12">
        <f t="shared" si="2774"/>
        <v>0</v>
      </c>
      <c r="BZ1164" s="12">
        <f t="shared" si="2774"/>
        <v>0</v>
      </c>
      <c r="CA1164" s="12">
        <f t="shared" si="2775"/>
        <v>0</v>
      </c>
      <c r="CB1164" s="12">
        <f t="shared" si="2775"/>
        <v>0</v>
      </c>
      <c r="CC1164" s="12">
        <f t="shared" si="2775"/>
        <v>0</v>
      </c>
      <c r="CD1164" s="12">
        <f t="shared" si="2775"/>
        <v>0</v>
      </c>
      <c r="CE1164" s="12">
        <f t="shared" si="2775"/>
        <v>0</v>
      </c>
      <c r="CF1164" s="12">
        <f t="shared" si="2775"/>
        <v>0</v>
      </c>
      <c r="CG1164" s="12">
        <f t="shared" si="2775"/>
        <v>0</v>
      </c>
      <c r="CH1164" s="12">
        <f t="shared" si="2775"/>
        <v>0</v>
      </c>
      <c r="CI1164" s="12">
        <f t="shared" si="2775"/>
        <v>0</v>
      </c>
      <c r="CJ1164" s="12">
        <f t="shared" si="2775"/>
        <v>0</v>
      </c>
      <c r="CK1164" s="12">
        <f t="shared" si="2776"/>
        <v>0</v>
      </c>
      <c r="CL1164" s="12">
        <f t="shared" si="2776"/>
        <v>0</v>
      </c>
      <c r="CM1164" s="12">
        <f t="shared" si="2776"/>
        <v>0</v>
      </c>
      <c r="CN1164" s="12">
        <f t="shared" si="2776"/>
        <v>0</v>
      </c>
      <c r="CO1164" s="12">
        <f t="shared" si="2776"/>
        <v>0</v>
      </c>
      <c r="CP1164" s="12">
        <f t="shared" si="2776"/>
        <v>0</v>
      </c>
      <c r="CQ1164" s="12">
        <f t="shared" si="2776"/>
        <v>0</v>
      </c>
      <c r="CR1164" s="12">
        <f t="shared" si="2776"/>
        <v>0</v>
      </c>
      <c r="CS1164" s="12">
        <f t="shared" si="2776"/>
        <v>0</v>
      </c>
      <c r="CT1164" s="12">
        <f t="shared" si="2776"/>
        <v>0</v>
      </c>
      <c r="CU1164" s="12">
        <f t="shared" si="2777"/>
        <v>0</v>
      </c>
      <c r="CV1164" s="12">
        <f t="shared" si="2777"/>
        <v>0</v>
      </c>
      <c r="CW1164" s="12">
        <f t="shared" si="2777"/>
        <v>0</v>
      </c>
      <c r="CX1164" s="12">
        <f t="shared" si="2777"/>
        <v>0</v>
      </c>
      <c r="CY1164" s="12">
        <f t="shared" si="2777"/>
        <v>0</v>
      </c>
      <c r="CZ1164" s="12">
        <f t="shared" si="2777"/>
        <v>0</v>
      </c>
      <c r="DA1164" s="12">
        <f t="shared" si="2777"/>
        <v>0</v>
      </c>
      <c r="DB1164" s="12">
        <f t="shared" si="2777"/>
        <v>0</v>
      </c>
      <c r="DC1164" s="12">
        <f t="shared" si="2777"/>
        <v>0</v>
      </c>
      <c r="DD1164" s="12">
        <f t="shared" si="2777"/>
        <v>0</v>
      </c>
      <c r="DE1164" s="12">
        <f t="shared" si="2778"/>
        <v>0</v>
      </c>
      <c r="DF1164" s="12">
        <f t="shared" si="2778"/>
        <v>0</v>
      </c>
      <c r="DG1164" s="12">
        <f t="shared" si="2778"/>
        <v>0</v>
      </c>
      <c r="DH1164" s="12">
        <f t="shared" si="2778"/>
        <v>0</v>
      </c>
      <c r="DI1164" s="12">
        <f t="shared" si="2778"/>
        <v>0</v>
      </c>
      <c r="DJ1164" s="12">
        <f t="shared" si="2778"/>
        <v>0</v>
      </c>
      <c r="DK1164" s="12">
        <f t="shared" si="2778"/>
        <v>0</v>
      </c>
      <c r="DL1164" s="12">
        <f t="shared" si="2778"/>
        <v>0</v>
      </c>
      <c r="DM1164" s="12">
        <f t="shared" si="2778"/>
        <v>0</v>
      </c>
      <c r="DN1164" s="12">
        <f t="shared" si="2778"/>
        <v>0</v>
      </c>
      <c r="DO1164" s="12">
        <f t="shared" si="2779"/>
        <v>0</v>
      </c>
      <c r="DP1164" s="12">
        <f t="shared" si="2779"/>
        <v>0</v>
      </c>
      <c r="DQ1164" s="12">
        <f t="shared" si="2779"/>
        <v>0</v>
      </c>
      <c r="DR1164" s="12">
        <f t="shared" si="2779"/>
        <v>0</v>
      </c>
      <c r="DS1164" s="12">
        <f t="shared" si="2779"/>
        <v>0</v>
      </c>
      <c r="DT1164" s="12">
        <f t="shared" si="2779"/>
        <v>0</v>
      </c>
      <c r="DU1164" s="12">
        <f t="shared" si="2779"/>
        <v>0</v>
      </c>
      <c r="DV1164" s="12">
        <f t="shared" si="2779"/>
        <v>0</v>
      </c>
      <c r="DW1164" s="12">
        <f t="shared" si="2779"/>
        <v>0</v>
      </c>
      <c r="DX1164" s="12">
        <f t="shared" si="2779"/>
        <v>0</v>
      </c>
      <c r="DY1164" s="12">
        <f t="shared" si="2779"/>
        <v>0</v>
      </c>
      <c r="EB1164" s="116">
        <f t="shared" si="2765"/>
        <v>1163</v>
      </c>
      <c r="EC1164" s="2" t="str">
        <f t="shared" si="2780"/>
        <v>Phase 2</v>
      </c>
      <c r="ED1164" s="2" t="str">
        <f t="shared" si="2781"/>
        <v>60' Wide</v>
      </c>
      <c r="EE1164" s="33" t="str">
        <f>EE1179</f>
        <v>Cash</v>
      </c>
      <c r="EF1164" s="2" t="str">
        <f>EF1179</f>
        <v>Sales Center</v>
      </c>
    </row>
    <row r="1165" spans="1:136" x14ac:dyDescent="0.3">
      <c r="B1165" s="2" t="str">
        <f>Product!$I$2</f>
        <v>Phase 2</v>
      </c>
      <c r="C1165" s="2" t="str">
        <f>Product!$I$3</f>
        <v>75' Wide</v>
      </c>
      <c r="D1165" s="129">
        <f>SUMIFS(INDEX(Product!$B$2:$U$97, MATCH(D1157, Product!$B$2:$B$97, 0), ), Product!$B$2:$U$2, $B1165, Product!$B$3:$U$3, $C1165)</f>
        <v>9190000</v>
      </c>
      <c r="F1165" s="128"/>
      <c r="G1165" s="11">
        <f>SUM(H1165:DZ1165)</f>
        <v>-59491.82715649782</v>
      </c>
      <c r="I1165" s="12">
        <f t="shared" si="2768"/>
        <v>0</v>
      </c>
      <c r="J1165" s="12">
        <f t="shared" si="2768"/>
        <v>0</v>
      </c>
      <c r="K1165" s="12">
        <f t="shared" si="2768"/>
        <v>0</v>
      </c>
      <c r="L1165" s="12">
        <f t="shared" si="2768"/>
        <v>0</v>
      </c>
      <c r="M1165" s="12">
        <f t="shared" si="2768"/>
        <v>0</v>
      </c>
      <c r="N1165" s="12">
        <f t="shared" si="2768"/>
        <v>0</v>
      </c>
      <c r="O1165" s="12">
        <f t="shared" si="2768"/>
        <v>0</v>
      </c>
      <c r="P1165" s="12">
        <f t="shared" si="2768"/>
        <v>-1487.2956789124453</v>
      </c>
      <c r="Q1165" s="12">
        <f t="shared" si="2768"/>
        <v>-4461.8870367373365</v>
      </c>
      <c r="R1165" s="12">
        <f t="shared" si="2768"/>
        <v>-5949.1827156497811</v>
      </c>
      <c r="S1165" s="12">
        <f t="shared" si="2769"/>
        <v>-8923.7740734746731</v>
      </c>
      <c r="T1165" s="12">
        <f t="shared" si="2769"/>
        <v>-17847.548146949346</v>
      </c>
      <c r="U1165" s="12">
        <f t="shared" si="2769"/>
        <v>-8923.7740734746731</v>
      </c>
      <c r="V1165" s="12">
        <f t="shared" si="2769"/>
        <v>-5949.1827156497811</v>
      </c>
      <c r="W1165" s="12">
        <f t="shared" si="2769"/>
        <v>-4461.8870367373365</v>
      </c>
      <c r="X1165" s="12">
        <f t="shared" si="2769"/>
        <v>-1487.2956789124453</v>
      </c>
      <c r="Y1165" s="12">
        <f t="shared" si="2769"/>
        <v>0</v>
      </c>
      <c r="Z1165" s="12">
        <f t="shared" si="2769"/>
        <v>0</v>
      </c>
      <c r="AA1165" s="12">
        <f t="shared" si="2769"/>
        <v>0</v>
      </c>
      <c r="AB1165" s="12">
        <f t="shared" si="2769"/>
        <v>0</v>
      </c>
      <c r="AC1165" s="12">
        <f t="shared" si="2770"/>
        <v>0</v>
      </c>
      <c r="AD1165" s="12">
        <f t="shared" si="2770"/>
        <v>0</v>
      </c>
      <c r="AE1165" s="12">
        <f t="shared" si="2770"/>
        <v>0</v>
      </c>
      <c r="AF1165" s="12">
        <f t="shared" si="2770"/>
        <v>0</v>
      </c>
      <c r="AG1165" s="12">
        <f t="shared" si="2770"/>
        <v>0</v>
      </c>
      <c r="AH1165" s="12">
        <f t="shared" si="2770"/>
        <v>0</v>
      </c>
      <c r="AI1165" s="12">
        <f t="shared" si="2770"/>
        <v>0</v>
      </c>
      <c r="AJ1165" s="12">
        <f t="shared" si="2770"/>
        <v>0</v>
      </c>
      <c r="AK1165" s="12">
        <f t="shared" si="2770"/>
        <v>0</v>
      </c>
      <c r="AL1165" s="12">
        <f t="shared" si="2770"/>
        <v>0</v>
      </c>
      <c r="AM1165" s="12">
        <f t="shared" si="2771"/>
        <v>0</v>
      </c>
      <c r="AN1165" s="12">
        <f t="shared" si="2771"/>
        <v>0</v>
      </c>
      <c r="AO1165" s="12">
        <f t="shared" si="2771"/>
        <v>0</v>
      </c>
      <c r="AP1165" s="12">
        <f t="shared" si="2771"/>
        <v>0</v>
      </c>
      <c r="AQ1165" s="12">
        <f t="shared" si="2771"/>
        <v>0</v>
      </c>
      <c r="AR1165" s="12">
        <f t="shared" si="2771"/>
        <v>0</v>
      </c>
      <c r="AS1165" s="12">
        <f t="shared" si="2771"/>
        <v>0</v>
      </c>
      <c r="AT1165" s="12">
        <f t="shared" si="2771"/>
        <v>0</v>
      </c>
      <c r="AU1165" s="12">
        <f t="shared" si="2771"/>
        <v>0</v>
      </c>
      <c r="AV1165" s="12">
        <f t="shared" si="2771"/>
        <v>0</v>
      </c>
      <c r="AW1165" s="12">
        <f t="shared" si="2772"/>
        <v>0</v>
      </c>
      <c r="AX1165" s="12">
        <f t="shared" si="2772"/>
        <v>0</v>
      </c>
      <c r="AY1165" s="12">
        <f t="shared" si="2772"/>
        <v>0</v>
      </c>
      <c r="AZ1165" s="12">
        <f t="shared" si="2772"/>
        <v>0</v>
      </c>
      <c r="BA1165" s="12">
        <f t="shared" si="2772"/>
        <v>0</v>
      </c>
      <c r="BB1165" s="12">
        <f t="shared" si="2772"/>
        <v>0</v>
      </c>
      <c r="BC1165" s="12">
        <f t="shared" si="2772"/>
        <v>0</v>
      </c>
      <c r="BD1165" s="12">
        <f t="shared" si="2772"/>
        <v>0</v>
      </c>
      <c r="BE1165" s="12">
        <f t="shared" si="2772"/>
        <v>0</v>
      </c>
      <c r="BF1165" s="12">
        <f t="shared" si="2772"/>
        <v>0</v>
      </c>
      <c r="BG1165" s="12">
        <f t="shared" si="2773"/>
        <v>0</v>
      </c>
      <c r="BH1165" s="12">
        <f t="shared" si="2773"/>
        <v>0</v>
      </c>
      <c r="BI1165" s="12">
        <f t="shared" si="2773"/>
        <v>0</v>
      </c>
      <c r="BJ1165" s="12">
        <f t="shared" si="2773"/>
        <v>0</v>
      </c>
      <c r="BK1165" s="12">
        <f t="shared" si="2773"/>
        <v>0</v>
      </c>
      <c r="BL1165" s="12">
        <f t="shared" si="2773"/>
        <v>0</v>
      </c>
      <c r="BM1165" s="12">
        <f t="shared" si="2773"/>
        <v>0</v>
      </c>
      <c r="BN1165" s="12">
        <f t="shared" si="2773"/>
        <v>0</v>
      </c>
      <c r="BO1165" s="12">
        <f t="shared" si="2773"/>
        <v>0</v>
      </c>
      <c r="BP1165" s="12">
        <f t="shared" si="2773"/>
        <v>0</v>
      </c>
      <c r="BQ1165" s="12">
        <f t="shared" si="2774"/>
        <v>0</v>
      </c>
      <c r="BR1165" s="12">
        <f t="shared" si="2774"/>
        <v>0</v>
      </c>
      <c r="BS1165" s="12">
        <f t="shared" si="2774"/>
        <v>0</v>
      </c>
      <c r="BT1165" s="12">
        <f t="shared" si="2774"/>
        <v>0</v>
      </c>
      <c r="BU1165" s="12">
        <f t="shared" si="2774"/>
        <v>0</v>
      </c>
      <c r="BV1165" s="12">
        <f t="shared" si="2774"/>
        <v>0</v>
      </c>
      <c r="BW1165" s="12">
        <f t="shared" si="2774"/>
        <v>0</v>
      </c>
      <c r="BX1165" s="12">
        <f t="shared" si="2774"/>
        <v>0</v>
      </c>
      <c r="BY1165" s="12">
        <f t="shared" si="2774"/>
        <v>0</v>
      </c>
      <c r="BZ1165" s="12">
        <f t="shared" si="2774"/>
        <v>0</v>
      </c>
      <c r="CA1165" s="12">
        <f t="shared" si="2775"/>
        <v>0</v>
      </c>
      <c r="CB1165" s="12">
        <f t="shared" si="2775"/>
        <v>0</v>
      </c>
      <c r="CC1165" s="12">
        <f t="shared" si="2775"/>
        <v>0</v>
      </c>
      <c r="CD1165" s="12">
        <f t="shared" si="2775"/>
        <v>0</v>
      </c>
      <c r="CE1165" s="12">
        <f t="shared" si="2775"/>
        <v>0</v>
      </c>
      <c r="CF1165" s="12">
        <f t="shared" si="2775"/>
        <v>0</v>
      </c>
      <c r="CG1165" s="12">
        <f t="shared" si="2775"/>
        <v>0</v>
      </c>
      <c r="CH1165" s="12">
        <f t="shared" si="2775"/>
        <v>0</v>
      </c>
      <c r="CI1165" s="12">
        <f t="shared" si="2775"/>
        <v>0</v>
      </c>
      <c r="CJ1165" s="12">
        <f t="shared" si="2775"/>
        <v>0</v>
      </c>
      <c r="CK1165" s="12">
        <f t="shared" si="2776"/>
        <v>0</v>
      </c>
      <c r="CL1165" s="12">
        <f t="shared" si="2776"/>
        <v>0</v>
      </c>
      <c r="CM1165" s="12">
        <f t="shared" si="2776"/>
        <v>0</v>
      </c>
      <c r="CN1165" s="12">
        <f t="shared" si="2776"/>
        <v>0</v>
      </c>
      <c r="CO1165" s="12">
        <f t="shared" si="2776"/>
        <v>0</v>
      </c>
      <c r="CP1165" s="12">
        <f t="shared" si="2776"/>
        <v>0</v>
      </c>
      <c r="CQ1165" s="12">
        <f t="shared" si="2776"/>
        <v>0</v>
      </c>
      <c r="CR1165" s="12">
        <f t="shared" si="2776"/>
        <v>0</v>
      </c>
      <c r="CS1165" s="12">
        <f t="shared" si="2776"/>
        <v>0</v>
      </c>
      <c r="CT1165" s="12">
        <f t="shared" si="2776"/>
        <v>0</v>
      </c>
      <c r="CU1165" s="12">
        <f t="shared" si="2777"/>
        <v>0</v>
      </c>
      <c r="CV1165" s="12">
        <f t="shared" si="2777"/>
        <v>0</v>
      </c>
      <c r="CW1165" s="12">
        <f t="shared" si="2777"/>
        <v>0</v>
      </c>
      <c r="CX1165" s="12">
        <f t="shared" si="2777"/>
        <v>0</v>
      </c>
      <c r="CY1165" s="12">
        <f t="shared" si="2777"/>
        <v>0</v>
      </c>
      <c r="CZ1165" s="12">
        <f t="shared" si="2777"/>
        <v>0</v>
      </c>
      <c r="DA1165" s="12">
        <f t="shared" si="2777"/>
        <v>0</v>
      </c>
      <c r="DB1165" s="12">
        <f t="shared" si="2777"/>
        <v>0</v>
      </c>
      <c r="DC1165" s="12">
        <f t="shared" si="2777"/>
        <v>0</v>
      </c>
      <c r="DD1165" s="12">
        <f t="shared" si="2777"/>
        <v>0</v>
      </c>
      <c r="DE1165" s="12">
        <f t="shared" si="2778"/>
        <v>0</v>
      </c>
      <c r="DF1165" s="12">
        <f t="shared" si="2778"/>
        <v>0</v>
      </c>
      <c r="DG1165" s="12">
        <f t="shared" si="2778"/>
        <v>0</v>
      </c>
      <c r="DH1165" s="12">
        <f t="shared" si="2778"/>
        <v>0</v>
      </c>
      <c r="DI1165" s="12">
        <f t="shared" si="2778"/>
        <v>0</v>
      </c>
      <c r="DJ1165" s="12">
        <f t="shared" si="2778"/>
        <v>0</v>
      </c>
      <c r="DK1165" s="12">
        <f t="shared" si="2778"/>
        <v>0</v>
      </c>
      <c r="DL1165" s="12">
        <f t="shared" si="2778"/>
        <v>0</v>
      </c>
      <c r="DM1165" s="12">
        <f t="shared" si="2778"/>
        <v>0</v>
      </c>
      <c r="DN1165" s="12">
        <f t="shared" si="2778"/>
        <v>0</v>
      </c>
      <c r="DO1165" s="12">
        <f t="shared" si="2779"/>
        <v>0</v>
      </c>
      <c r="DP1165" s="12">
        <f t="shared" si="2779"/>
        <v>0</v>
      </c>
      <c r="DQ1165" s="12">
        <f t="shared" si="2779"/>
        <v>0</v>
      </c>
      <c r="DR1165" s="12">
        <f t="shared" si="2779"/>
        <v>0</v>
      </c>
      <c r="DS1165" s="12">
        <f t="shared" si="2779"/>
        <v>0</v>
      </c>
      <c r="DT1165" s="12">
        <f t="shared" si="2779"/>
        <v>0</v>
      </c>
      <c r="DU1165" s="12">
        <f t="shared" si="2779"/>
        <v>0</v>
      </c>
      <c r="DV1165" s="12">
        <f t="shared" si="2779"/>
        <v>0</v>
      </c>
      <c r="DW1165" s="12">
        <f t="shared" si="2779"/>
        <v>0</v>
      </c>
      <c r="DX1165" s="12">
        <f t="shared" si="2779"/>
        <v>0</v>
      </c>
      <c r="DY1165" s="12">
        <f t="shared" si="2779"/>
        <v>0</v>
      </c>
      <c r="EB1165" s="116">
        <f t="shared" si="2765"/>
        <v>1164</v>
      </c>
      <c r="EC1165" s="2" t="str">
        <f t="shared" si="2780"/>
        <v>Phase 2</v>
      </c>
      <c r="ED1165" s="2" t="str">
        <f t="shared" si="2781"/>
        <v>75' Wide</v>
      </c>
      <c r="EE1165" s="33" t="str">
        <f>EE1179</f>
        <v>Cash</v>
      </c>
      <c r="EF1165" s="2" t="str">
        <f>EF1179</f>
        <v>Sales Center</v>
      </c>
    </row>
    <row r="1166" spans="1:136" x14ac:dyDescent="0.3">
      <c r="D1166" s="129"/>
      <c r="F1166" s="128"/>
      <c r="I1166" s="12"/>
      <c r="J1166" s="12"/>
      <c r="K1166" s="12"/>
      <c r="L1166" s="12"/>
      <c r="M1166" s="12"/>
      <c r="N1166" s="12"/>
      <c r="O1166" s="12"/>
      <c r="P1166" s="12"/>
      <c r="Q1166" s="12"/>
      <c r="R1166" s="12"/>
      <c r="S1166" s="12"/>
      <c r="T1166" s="12"/>
      <c r="U1166" s="12"/>
      <c r="V1166" s="12"/>
      <c r="W1166" s="12"/>
      <c r="X1166" s="12"/>
      <c r="Y1166" s="12"/>
      <c r="Z1166" s="12"/>
      <c r="AA1166" s="12"/>
      <c r="AB1166" s="12"/>
      <c r="AC1166" s="12"/>
      <c r="AD1166" s="12"/>
      <c r="AE1166" s="12"/>
      <c r="AF1166" s="12"/>
      <c r="AG1166" s="12"/>
      <c r="AH1166" s="12"/>
      <c r="AI1166" s="12"/>
      <c r="AJ1166" s="12"/>
      <c r="AK1166" s="12"/>
      <c r="AL1166" s="12"/>
      <c r="AM1166" s="12"/>
      <c r="AN1166" s="12"/>
      <c r="AO1166" s="12"/>
      <c r="AP1166" s="12"/>
      <c r="AQ1166" s="12"/>
      <c r="AR1166" s="12"/>
      <c r="AS1166" s="12"/>
      <c r="AT1166" s="12"/>
      <c r="AU1166" s="12"/>
      <c r="AV1166" s="12"/>
      <c r="AW1166" s="12"/>
      <c r="AX1166" s="12"/>
      <c r="AY1166" s="12"/>
      <c r="AZ1166" s="12"/>
      <c r="BA1166" s="12"/>
      <c r="BB1166" s="12"/>
      <c r="BC1166" s="12"/>
      <c r="BD1166" s="12"/>
      <c r="BE1166" s="12"/>
      <c r="BF1166" s="12"/>
      <c r="BG1166" s="12"/>
      <c r="BH1166" s="12"/>
      <c r="BI1166" s="12"/>
      <c r="BJ1166" s="12"/>
      <c r="BK1166" s="12"/>
      <c r="BL1166" s="12"/>
      <c r="BM1166" s="12"/>
      <c r="BN1166" s="12"/>
      <c r="BO1166" s="12"/>
      <c r="BP1166" s="12"/>
      <c r="BQ1166" s="12"/>
      <c r="BR1166" s="12"/>
      <c r="BS1166" s="12"/>
      <c r="BT1166" s="12"/>
      <c r="BU1166" s="12"/>
      <c r="BV1166" s="12"/>
      <c r="BW1166" s="12"/>
      <c r="BX1166" s="12"/>
      <c r="BY1166" s="12"/>
      <c r="BZ1166" s="12"/>
      <c r="CA1166" s="12"/>
      <c r="CB1166" s="12"/>
      <c r="CC1166" s="12"/>
      <c r="CD1166" s="12"/>
      <c r="CE1166" s="12"/>
      <c r="CF1166" s="12"/>
      <c r="CG1166" s="12"/>
      <c r="CH1166" s="12"/>
      <c r="CI1166" s="12"/>
      <c r="CJ1166" s="12"/>
      <c r="CK1166" s="12"/>
      <c r="CL1166" s="12"/>
      <c r="CM1166" s="12"/>
      <c r="CN1166" s="12"/>
      <c r="CO1166" s="12"/>
      <c r="CP1166" s="12"/>
      <c r="CQ1166" s="12"/>
      <c r="CR1166" s="12"/>
      <c r="CS1166" s="12"/>
      <c r="CT1166" s="12"/>
      <c r="CU1166" s="12"/>
      <c r="CV1166" s="12"/>
      <c r="CW1166" s="12"/>
      <c r="CX1166" s="12"/>
      <c r="CY1166" s="12"/>
      <c r="CZ1166" s="12"/>
      <c r="DA1166" s="12"/>
      <c r="DB1166" s="12"/>
      <c r="DC1166" s="12"/>
      <c r="DD1166" s="12"/>
      <c r="DE1166" s="12"/>
      <c r="DF1166" s="12"/>
      <c r="DG1166" s="12"/>
      <c r="DH1166" s="12"/>
      <c r="DI1166" s="12"/>
      <c r="DJ1166" s="12"/>
      <c r="DK1166" s="12"/>
      <c r="DL1166" s="12"/>
      <c r="DM1166" s="12"/>
      <c r="DN1166" s="12"/>
      <c r="DO1166" s="12"/>
      <c r="DP1166" s="12"/>
      <c r="DQ1166" s="12"/>
      <c r="DR1166" s="12"/>
      <c r="DS1166" s="12"/>
      <c r="DT1166" s="12"/>
      <c r="DU1166" s="12"/>
      <c r="DV1166" s="12"/>
      <c r="DW1166" s="12"/>
      <c r="DX1166" s="12"/>
      <c r="DY1166" s="12"/>
      <c r="EE1166" s="33"/>
    </row>
    <row r="1167" spans="1:136" x14ac:dyDescent="0.3">
      <c r="B1167" s="2" t="str">
        <f>Product!$J$2</f>
        <v>Phase 3</v>
      </c>
      <c r="C1167" s="2" t="str">
        <f>Product!$J$3</f>
        <v>50' Wide</v>
      </c>
      <c r="D1167" s="129">
        <f>SUMIFS(INDEX(Product!$B$2:$U$97, MATCH(D1157, Product!$B$2:$B$97, 0), ), Product!$B$2:$U$2, $B1167, Product!$B$3:$U$3, $C1167)</f>
        <v>9930000</v>
      </c>
      <c r="F1167" s="128"/>
      <c r="G1167" s="11">
        <f>SUM(H1167:DZ1167)</f>
        <v>-64282.246318174461</v>
      </c>
      <c r="I1167" s="12">
        <f t="shared" ref="I1167:R1169" si="2782">I$775*$D1167/SUM($D$1158:$D$1178)</f>
        <v>0</v>
      </c>
      <c r="J1167" s="12">
        <f t="shared" si="2782"/>
        <v>0</v>
      </c>
      <c r="K1167" s="12">
        <f t="shared" si="2782"/>
        <v>0</v>
      </c>
      <c r="L1167" s="12">
        <f t="shared" si="2782"/>
        <v>0</v>
      </c>
      <c r="M1167" s="12">
        <f t="shared" si="2782"/>
        <v>0</v>
      </c>
      <c r="N1167" s="12">
        <f t="shared" si="2782"/>
        <v>0</v>
      </c>
      <c r="O1167" s="12">
        <f t="shared" si="2782"/>
        <v>0</v>
      </c>
      <c r="P1167" s="12">
        <f t="shared" si="2782"/>
        <v>-1607.0561579543617</v>
      </c>
      <c r="Q1167" s="12">
        <f t="shared" si="2782"/>
        <v>-4821.1684738630847</v>
      </c>
      <c r="R1167" s="12">
        <f t="shared" si="2782"/>
        <v>-6428.2246318174466</v>
      </c>
      <c r="S1167" s="12">
        <f t="shared" ref="S1167:AB1169" si="2783">S$775*$D1167/SUM($D$1158:$D$1178)</f>
        <v>-9642.3369477261695</v>
      </c>
      <c r="T1167" s="12">
        <f t="shared" si="2783"/>
        <v>-19284.673895452339</v>
      </c>
      <c r="U1167" s="12">
        <f t="shared" si="2783"/>
        <v>-9642.3369477261695</v>
      </c>
      <c r="V1167" s="12">
        <f t="shared" si="2783"/>
        <v>-6428.2246318174466</v>
      </c>
      <c r="W1167" s="12">
        <f t="shared" si="2783"/>
        <v>-4821.1684738630847</v>
      </c>
      <c r="X1167" s="12">
        <f t="shared" si="2783"/>
        <v>-1607.0561579543617</v>
      </c>
      <c r="Y1167" s="12">
        <f t="shared" si="2783"/>
        <v>0</v>
      </c>
      <c r="Z1167" s="12">
        <f t="shared" si="2783"/>
        <v>0</v>
      </c>
      <c r="AA1167" s="12">
        <f t="shared" si="2783"/>
        <v>0</v>
      </c>
      <c r="AB1167" s="12">
        <f t="shared" si="2783"/>
        <v>0</v>
      </c>
      <c r="AC1167" s="12">
        <f t="shared" ref="AC1167:AL1169" si="2784">AC$775*$D1167/SUM($D$1158:$D$1178)</f>
        <v>0</v>
      </c>
      <c r="AD1167" s="12">
        <f t="shared" si="2784"/>
        <v>0</v>
      </c>
      <c r="AE1167" s="12">
        <f t="shared" si="2784"/>
        <v>0</v>
      </c>
      <c r="AF1167" s="12">
        <f t="shared" si="2784"/>
        <v>0</v>
      </c>
      <c r="AG1167" s="12">
        <f t="shared" si="2784"/>
        <v>0</v>
      </c>
      <c r="AH1167" s="12">
        <f t="shared" si="2784"/>
        <v>0</v>
      </c>
      <c r="AI1167" s="12">
        <f t="shared" si="2784"/>
        <v>0</v>
      </c>
      <c r="AJ1167" s="12">
        <f t="shared" si="2784"/>
        <v>0</v>
      </c>
      <c r="AK1167" s="12">
        <f t="shared" si="2784"/>
        <v>0</v>
      </c>
      <c r="AL1167" s="12">
        <f t="shared" si="2784"/>
        <v>0</v>
      </c>
      <c r="AM1167" s="12">
        <f t="shared" ref="AM1167:AV1169" si="2785">AM$775*$D1167/SUM($D$1158:$D$1178)</f>
        <v>0</v>
      </c>
      <c r="AN1167" s="12">
        <f t="shared" si="2785"/>
        <v>0</v>
      </c>
      <c r="AO1167" s="12">
        <f t="shared" si="2785"/>
        <v>0</v>
      </c>
      <c r="AP1167" s="12">
        <f t="shared" si="2785"/>
        <v>0</v>
      </c>
      <c r="AQ1167" s="12">
        <f t="shared" si="2785"/>
        <v>0</v>
      </c>
      <c r="AR1167" s="12">
        <f t="shared" si="2785"/>
        <v>0</v>
      </c>
      <c r="AS1167" s="12">
        <f t="shared" si="2785"/>
        <v>0</v>
      </c>
      <c r="AT1167" s="12">
        <f t="shared" si="2785"/>
        <v>0</v>
      </c>
      <c r="AU1167" s="12">
        <f t="shared" si="2785"/>
        <v>0</v>
      </c>
      <c r="AV1167" s="12">
        <f t="shared" si="2785"/>
        <v>0</v>
      </c>
      <c r="AW1167" s="12">
        <f t="shared" ref="AW1167:BF1169" si="2786">AW$775*$D1167/SUM($D$1158:$D$1178)</f>
        <v>0</v>
      </c>
      <c r="AX1167" s="12">
        <f t="shared" si="2786"/>
        <v>0</v>
      </c>
      <c r="AY1167" s="12">
        <f t="shared" si="2786"/>
        <v>0</v>
      </c>
      <c r="AZ1167" s="12">
        <f t="shared" si="2786"/>
        <v>0</v>
      </c>
      <c r="BA1167" s="12">
        <f t="shared" si="2786"/>
        <v>0</v>
      </c>
      <c r="BB1167" s="12">
        <f t="shared" si="2786"/>
        <v>0</v>
      </c>
      <c r="BC1167" s="12">
        <f t="shared" si="2786"/>
        <v>0</v>
      </c>
      <c r="BD1167" s="12">
        <f t="shared" si="2786"/>
        <v>0</v>
      </c>
      <c r="BE1167" s="12">
        <f t="shared" si="2786"/>
        <v>0</v>
      </c>
      <c r="BF1167" s="12">
        <f t="shared" si="2786"/>
        <v>0</v>
      </c>
      <c r="BG1167" s="12">
        <f t="shared" ref="BG1167:BP1169" si="2787">BG$775*$D1167/SUM($D$1158:$D$1178)</f>
        <v>0</v>
      </c>
      <c r="BH1167" s="12">
        <f t="shared" si="2787"/>
        <v>0</v>
      </c>
      <c r="BI1167" s="12">
        <f t="shared" si="2787"/>
        <v>0</v>
      </c>
      <c r="BJ1167" s="12">
        <f t="shared" si="2787"/>
        <v>0</v>
      </c>
      <c r="BK1167" s="12">
        <f t="shared" si="2787"/>
        <v>0</v>
      </c>
      <c r="BL1167" s="12">
        <f t="shared" si="2787"/>
        <v>0</v>
      </c>
      <c r="BM1167" s="12">
        <f t="shared" si="2787"/>
        <v>0</v>
      </c>
      <c r="BN1167" s="12">
        <f t="shared" si="2787"/>
        <v>0</v>
      </c>
      <c r="BO1167" s="12">
        <f t="shared" si="2787"/>
        <v>0</v>
      </c>
      <c r="BP1167" s="12">
        <f t="shared" si="2787"/>
        <v>0</v>
      </c>
      <c r="BQ1167" s="12">
        <f t="shared" ref="BQ1167:BZ1169" si="2788">BQ$775*$D1167/SUM($D$1158:$D$1178)</f>
        <v>0</v>
      </c>
      <c r="BR1167" s="12">
        <f t="shared" si="2788"/>
        <v>0</v>
      </c>
      <c r="BS1167" s="12">
        <f t="shared" si="2788"/>
        <v>0</v>
      </c>
      <c r="BT1167" s="12">
        <f t="shared" si="2788"/>
        <v>0</v>
      </c>
      <c r="BU1167" s="12">
        <f t="shared" si="2788"/>
        <v>0</v>
      </c>
      <c r="BV1167" s="12">
        <f t="shared" si="2788"/>
        <v>0</v>
      </c>
      <c r="BW1167" s="12">
        <f t="shared" si="2788"/>
        <v>0</v>
      </c>
      <c r="BX1167" s="12">
        <f t="shared" si="2788"/>
        <v>0</v>
      </c>
      <c r="BY1167" s="12">
        <f t="shared" si="2788"/>
        <v>0</v>
      </c>
      <c r="BZ1167" s="12">
        <f t="shared" si="2788"/>
        <v>0</v>
      </c>
      <c r="CA1167" s="12">
        <f t="shared" ref="CA1167:CJ1169" si="2789">CA$775*$D1167/SUM($D$1158:$D$1178)</f>
        <v>0</v>
      </c>
      <c r="CB1167" s="12">
        <f t="shared" si="2789"/>
        <v>0</v>
      </c>
      <c r="CC1167" s="12">
        <f t="shared" si="2789"/>
        <v>0</v>
      </c>
      <c r="CD1167" s="12">
        <f t="shared" si="2789"/>
        <v>0</v>
      </c>
      <c r="CE1167" s="12">
        <f t="shared" si="2789"/>
        <v>0</v>
      </c>
      <c r="CF1167" s="12">
        <f t="shared" si="2789"/>
        <v>0</v>
      </c>
      <c r="CG1167" s="12">
        <f t="shared" si="2789"/>
        <v>0</v>
      </c>
      <c r="CH1167" s="12">
        <f t="shared" si="2789"/>
        <v>0</v>
      </c>
      <c r="CI1167" s="12">
        <f t="shared" si="2789"/>
        <v>0</v>
      </c>
      <c r="CJ1167" s="12">
        <f t="shared" si="2789"/>
        <v>0</v>
      </c>
      <c r="CK1167" s="12">
        <f t="shared" ref="CK1167:CT1169" si="2790">CK$775*$D1167/SUM($D$1158:$D$1178)</f>
        <v>0</v>
      </c>
      <c r="CL1167" s="12">
        <f t="shared" si="2790"/>
        <v>0</v>
      </c>
      <c r="CM1167" s="12">
        <f t="shared" si="2790"/>
        <v>0</v>
      </c>
      <c r="CN1167" s="12">
        <f t="shared" si="2790"/>
        <v>0</v>
      </c>
      <c r="CO1167" s="12">
        <f t="shared" si="2790"/>
        <v>0</v>
      </c>
      <c r="CP1167" s="12">
        <f t="shared" si="2790"/>
        <v>0</v>
      </c>
      <c r="CQ1167" s="12">
        <f t="shared" si="2790"/>
        <v>0</v>
      </c>
      <c r="CR1167" s="12">
        <f t="shared" si="2790"/>
        <v>0</v>
      </c>
      <c r="CS1167" s="12">
        <f t="shared" si="2790"/>
        <v>0</v>
      </c>
      <c r="CT1167" s="12">
        <f t="shared" si="2790"/>
        <v>0</v>
      </c>
      <c r="CU1167" s="12">
        <f t="shared" ref="CU1167:DD1169" si="2791">CU$775*$D1167/SUM($D$1158:$D$1178)</f>
        <v>0</v>
      </c>
      <c r="CV1167" s="12">
        <f t="shared" si="2791"/>
        <v>0</v>
      </c>
      <c r="CW1167" s="12">
        <f t="shared" si="2791"/>
        <v>0</v>
      </c>
      <c r="CX1167" s="12">
        <f t="shared" si="2791"/>
        <v>0</v>
      </c>
      <c r="CY1167" s="12">
        <f t="shared" si="2791"/>
        <v>0</v>
      </c>
      <c r="CZ1167" s="12">
        <f t="shared" si="2791"/>
        <v>0</v>
      </c>
      <c r="DA1167" s="12">
        <f t="shared" si="2791"/>
        <v>0</v>
      </c>
      <c r="DB1167" s="12">
        <f t="shared" si="2791"/>
        <v>0</v>
      </c>
      <c r="DC1167" s="12">
        <f t="shared" si="2791"/>
        <v>0</v>
      </c>
      <c r="DD1167" s="12">
        <f t="shared" si="2791"/>
        <v>0</v>
      </c>
      <c r="DE1167" s="12">
        <f t="shared" ref="DE1167:DN1169" si="2792">DE$775*$D1167/SUM($D$1158:$D$1178)</f>
        <v>0</v>
      </c>
      <c r="DF1167" s="12">
        <f t="shared" si="2792"/>
        <v>0</v>
      </c>
      <c r="DG1167" s="12">
        <f t="shared" si="2792"/>
        <v>0</v>
      </c>
      <c r="DH1167" s="12">
        <f t="shared" si="2792"/>
        <v>0</v>
      </c>
      <c r="DI1167" s="12">
        <f t="shared" si="2792"/>
        <v>0</v>
      </c>
      <c r="DJ1167" s="12">
        <f t="shared" si="2792"/>
        <v>0</v>
      </c>
      <c r="DK1167" s="12">
        <f t="shared" si="2792"/>
        <v>0</v>
      </c>
      <c r="DL1167" s="12">
        <f t="shared" si="2792"/>
        <v>0</v>
      </c>
      <c r="DM1167" s="12">
        <f t="shared" si="2792"/>
        <v>0</v>
      </c>
      <c r="DN1167" s="12">
        <f t="shared" si="2792"/>
        <v>0</v>
      </c>
      <c r="DO1167" s="12">
        <f t="shared" ref="DO1167:DY1169" si="2793">DO$775*$D1167/SUM($D$1158:$D$1178)</f>
        <v>0</v>
      </c>
      <c r="DP1167" s="12">
        <f t="shared" si="2793"/>
        <v>0</v>
      </c>
      <c r="DQ1167" s="12">
        <f t="shared" si="2793"/>
        <v>0</v>
      </c>
      <c r="DR1167" s="12">
        <f t="shared" si="2793"/>
        <v>0</v>
      </c>
      <c r="DS1167" s="12">
        <f t="shared" si="2793"/>
        <v>0</v>
      </c>
      <c r="DT1167" s="12">
        <f t="shared" si="2793"/>
        <v>0</v>
      </c>
      <c r="DU1167" s="12">
        <f t="shared" si="2793"/>
        <v>0</v>
      </c>
      <c r="DV1167" s="12">
        <f t="shared" si="2793"/>
        <v>0</v>
      </c>
      <c r="DW1167" s="12">
        <f t="shared" si="2793"/>
        <v>0</v>
      </c>
      <c r="DX1167" s="12">
        <f t="shared" si="2793"/>
        <v>0</v>
      </c>
      <c r="DY1167" s="12">
        <f t="shared" si="2793"/>
        <v>0</v>
      </c>
      <c r="EB1167" s="116">
        <f t="shared" si="2765"/>
        <v>1166</v>
      </c>
      <c r="EC1167" s="2" t="str">
        <f t="shared" ref="EC1167:EC1169" si="2794">B1167</f>
        <v>Phase 3</v>
      </c>
      <c r="ED1167" s="2" t="str">
        <f t="shared" ref="ED1167:ED1169" si="2795">C1167</f>
        <v>50' Wide</v>
      </c>
      <c r="EE1167" s="33" t="str">
        <f>EE1179</f>
        <v>Cash</v>
      </c>
      <c r="EF1167" s="2" t="str">
        <f>EF1179</f>
        <v>Sales Center</v>
      </c>
    </row>
    <row r="1168" spans="1:136" x14ac:dyDescent="0.3">
      <c r="B1168" s="2" t="str">
        <f>Product!$K$2</f>
        <v>Phase 3</v>
      </c>
      <c r="C1168" s="2" t="str">
        <f>Product!$K$3</f>
        <v>60' Wide</v>
      </c>
      <c r="D1168" s="129">
        <f>SUMIFS(INDEX(Product!$B$2:$U$97, MATCH(D1157, Product!$B$2:$B$97, 0), ), Product!$B$2:$U$2, $B1168, Product!$B$3:$U$3, $C1168)</f>
        <v>11775000</v>
      </c>
      <c r="F1168" s="128"/>
      <c r="G1168" s="11">
        <f>SUM(H1168:DZ1168)</f>
        <v>-76225.926525327741</v>
      </c>
      <c r="I1168" s="12">
        <f t="shared" si="2782"/>
        <v>0</v>
      </c>
      <c r="J1168" s="12">
        <f t="shared" si="2782"/>
        <v>0</v>
      </c>
      <c r="K1168" s="12">
        <f t="shared" si="2782"/>
        <v>0</v>
      </c>
      <c r="L1168" s="12">
        <f t="shared" si="2782"/>
        <v>0</v>
      </c>
      <c r="M1168" s="12">
        <f t="shared" si="2782"/>
        <v>0</v>
      </c>
      <c r="N1168" s="12">
        <f t="shared" si="2782"/>
        <v>0</v>
      </c>
      <c r="O1168" s="12">
        <f t="shared" si="2782"/>
        <v>0</v>
      </c>
      <c r="P1168" s="12">
        <f t="shared" si="2782"/>
        <v>-1905.6481631331931</v>
      </c>
      <c r="Q1168" s="12">
        <f t="shared" si="2782"/>
        <v>-5716.9444893995797</v>
      </c>
      <c r="R1168" s="12">
        <f t="shared" si="2782"/>
        <v>-7622.5926525327723</v>
      </c>
      <c r="S1168" s="12">
        <f t="shared" si="2783"/>
        <v>-11433.888978799159</v>
      </c>
      <c r="T1168" s="12">
        <f t="shared" si="2783"/>
        <v>-22867.777957598319</v>
      </c>
      <c r="U1168" s="12">
        <f t="shared" si="2783"/>
        <v>-11433.888978799159</v>
      </c>
      <c r="V1168" s="12">
        <f t="shared" si="2783"/>
        <v>-7622.5926525327723</v>
      </c>
      <c r="W1168" s="12">
        <f t="shared" si="2783"/>
        <v>-5716.9444893995797</v>
      </c>
      <c r="X1168" s="12">
        <f t="shared" si="2783"/>
        <v>-1905.6481631331931</v>
      </c>
      <c r="Y1168" s="12">
        <f t="shared" si="2783"/>
        <v>0</v>
      </c>
      <c r="Z1168" s="12">
        <f t="shared" si="2783"/>
        <v>0</v>
      </c>
      <c r="AA1168" s="12">
        <f t="shared" si="2783"/>
        <v>0</v>
      </c>
      <c r="AB1168" s="12">
        <f t="shared" si="2783"/>
        <v>0</v>
      </c>
      <c r="AC1168" s="12">
        <f t="shared" si="2784"/>
        <v>0</v>
      </c>
      <c r="AD1168" s="12">
        <f t="shared" si="2784"/>
        <v>0</v>
      </c>
      <c r="AE1168" s="12">
        <f t="shared" si="2784"/>
        <v>0</v>
      </c>
      <c r="AF1168" s="12">
        <f t="shared" si="2784"/>
        <v>0</v>
      </c>
      <c r="AG1168" s="12">
        <f t="shared" si="2784"/>
        <v>0</v>
      </c>
      <c r="AH1168" s="12">
        <f t="shared" si="2784"/>
        <v>0</v>
      </c>
      <c r="AI1168" s="12">
        <f t="shared" si="2784"/>
        <v>0</v>
      </c>
      <c r="AJ1168" s="12">
        <f t="shared" si="2784"/>
        <v>0</v>
      </c>
      <c r="AK1168" s="12">
        <f t="shared" si="2784"/>
        <v>0</v>
      </c>
      <c r="AL1168" s="12">
        <f t="shared" si="2784"/>
        <v>0</v>
      </c>
      <c r="AM1168" s="12">
        <f t="shared" si="2785"/>
        <v>0</v>
      </c>
      <c r="AN1168" s="12">
        <f t="shared" si="2785"/>
        <v>0</v>
      </c>
      <c r="AO1168" s="12">
        <f t="shared" si="2785"/>
        <v>0</v>
      </c>
      <c r="AP1168" s="12">
        <f t="shared" si="2785"/>
        <v>0</v>
      </c>
      <c r="AQ1168" s="12">
        <f t="shared" si="2785"/>
        <v>0</v>
      </c>
      <c r="AR1168" s="12">
        <f t="shared" si="2785"/>
        <v>0</v>
      </c>
      <c r="AS1168" s="12">
        <f t="shared" si="2785"/>
        <v>0</v>
      </c>
      <c r="AT1168" s="12">
        <f t="shared" si="2785"/>
        <v>0</v>
      </c>
      <c r="AU1168" s="12">
        <f t="shared" si="2785"/>
        <v>0</v>
      </c>
      <c r="AV1168" s="12">
        <f t="shared" si="2785"/>
        <v>0</v>
      </c>
      <c r="AW1168" s="12">
        <f t="shared" si="2786"/>
        <v>0</v>
      </c>
      <c r="AX1168" s="12">
        <f t="shared" si="2786"/>
        <v>0</v>
      </c>
      <c r="AY1168" s="12">
        <f t="shared" si="2786"/>
        <v>0</v>
      </c>
      <c r="AZ1168" s="12">
        <f t="shared" si="2786"/>
        <v>0</v>
      </c>
      <c r="BA1168" s="12">
        <f t="shared" si="2786"/>
        <v>0</v>
      </c>
      <c r="BB1168" s="12">
        <f t="shared" si="2786"/>
        <v>0</v>
      </c>
      <c r="BC1168" s="12">
        <f t="shared" si="2786"/>
        <v>0</v>
      </c>
      <c r="BD1168" s="12">
        <f t="shared" si="2786"/>
        <v>0</v>
      </c>
      <c r="BE1168" s="12">
        <f t="shared" si="2786"/>
        <v>0</v>
      </c>
      <c r="BF1168" s="12">
        <f t="shared" si="2786"/>
        <v>0</v>
      </c>
      <c r="BG1168" s="12">
        <f t="shared" si="2787"/>
        <v>0</v>
      </c>
      <c r="BH1168" s="12">
        <f t="shared" si="2787"/>
        <v>0</v>
      </c>
      <c r="BI1168" s="12">
        <f t="shared" si="2787"/>
        <v>0</v>
      </c>
      <c r="BJ1168" s="12">
        <f t="shared" si="2787"/>
        <v>0</v>
      </c>
      <c r="BK1168" s="12">
        <f t="shared" si="2787"/>
        <v>0</v>
      </c>
      <c r="BL1168" s="12">
        <f t="shared" si="2787"/>
        <v>0</v>
      </c>
      <c r="BM1168" s="12">
        <f t="shared" si="2787"/>
        <v>0</v>
      </c>
      <c r="BN1168" s="12">
        <f t="shared" si="2787"/>
        <v>0</v>
      </c>
      <c r="BO1168" s="12">
        <f t="shared" si="2787"/>
        <v>0</v>
      </c>
      <c r="BP1168" s="12">
        <f t="shared" si="2787"/>
        <v>0</v>
      </c>
      <c r="BQ1168" s="12">
        <f t="shared" si="2788"/>
        <v>0</v>
      </c>
      <c r="BR1168" s="12">
        <f t="shared" si="2788"/>
        <v>0</v>
      </c>
      <c r="BS1168" s="12">
        <f t="shared" si="2788"/>
        <v>0</v>
      </c>
      <c r="BT1168" s="12">
        <f t="shared" si="2788"/>
        <v>0</v>
      </c>
      <c r="BU1168" s="12">
        <f t="shared" si="2788"/>
        <v>0</v>
      </c>
      <c r="BV1168" s="12">
        <f t="shared" si="2788"/>
        <v>0</v>
      </c>
      <c r="BW1168" s="12">
        <f t="shared" si="2788"/>
        <v>0</v>
      </c>
      <c r="BX1168" s="12">
        <f t="shared" si="2788"/>
        <v>0</v>
      </c>
      <c r="BY1168" s="12">
        <f t="shared" si="2788"/>
        <v>0</v>
      </c>
      <c r="BZ1168" s="12">
        <f t="shared" si="2788"/>
        <v>0</v>
      </c>
      <c r="CA1168" s="12">
        <f t="shared" si="2789"/>
        <v>0</v>
      </c>
      <c r="CB1168" s="12">
        <f t="shared" si="2789"/>
        <v>0</v>
      </c>
      <c r="CC1168" s="12">
        <f t="shared" si="2789"/>
        <v>0</v>
      </c>
      <c r="CD1168" s="12">
        <f t="shared" si="2789"/>
        <v>0</v>
      </c>
      <c r="CE1168" s="12">
        <f t="shared" si="2789"/>
        <v>0</v>
      </c>
      <c r="CF1168" s="12">
        <f t="shared" si="2789"/>
        <v>0</v>
      </c>
      <c r="CG1168" s="12">
        <f t="shared" si="2789"/>
        <v>0</v>
      </c>
      <c r="CH1168" s="12">
        <f t="shared" si="2789"/>
        <v>0</v>
      </c>
      <c r="CI1168" s="12">
        <f t="shared" si="2789"/>
        <v>0</v>
      </c>
      <c r="CJ1168" s="12">
        <f t="shared" si="2789"/>
        <v>0</v>
      </c>
      <c r="CK1168" s="12">
        <f t="shared" si="2790"/>
        <v>0</v>
      </c>
      <c r="CL1168" s="12">
        <f t="shared" si="2790"/>
        <v>0</v>
      </c>
      <c r="CM1168" s="12">
        <f t="shared" si="2790"/>
        <v>0</v>
      </c>
      <c r="CN1168" s="12">
        <f t="shared" si="2790"/>
        <v>0</v>
      </c>
      <c r="CO1168" s="12">
        <f t="shared" si="2790"/>
        <v>0</v>
      </c>
      <c r="CP1168" s="12">
        <f t="shared" si="2790"/>
        <v>0</v>
      </c>
      <c r="CQ1168" s="12">
        <f t="shared" si="2790"/>
        <v>0</v>
      </c>
      <c r="CR1168" s="12">
        <f t="shared" si="2790"/>
        <v>0</v>
      </c>
      <c r="CS1168" s="12">
        <f t="shared" si="2790"/>
        <v>0</v>
      </c>
      <c r="CT1168" s="12">
        <f t="shared" si="2790"/>
        <v>0</v>
      </c>
      <c r="CU1168" s="12">
        <f t="shared" si="2791"/>
        <v>0</v>
      </c>
      <c r="CV1168" s="12">
        <f t="shared" si="2791"/>
        <v>0</v>
      </c>
      <c r="CW1168" s="12">
        <f t="shared" si="2791"/>
        <v>0</v>
      </c>
      <c r="CX1168" s="12">
        <f t="shared" si="2791"/>
        <v>0</v>
      </c>
      <c r="CY1168" s="12">
        <f t="shared" si="2791"/>
        <v>0</v>
      </c>
      <c r="CZ1168" s="12">
        <f t="shared" si="2791"/>
        <v>0</v>
      </c>
      <c r="DA1168" s="12">
        <f t="shared" si="2791"/>
        <v>0</v>
      </c>
      <c r="DB1168" s="12">
        <f t="shared" si="2791"/>
        <v>0</v>
      </c>
      <c r="DC1168" s="12">
        <f t="shared" si="2791"/>
        <v>0</v>
      </c>
      <c r="DD1168" s="12">
        <f t="shared" si="2791"/>
        <v>0</v>
      </c>
      <c r="DE1168" s="12">
        <f t="shared" si="2792"/>
        <v>0</v>
      </c>
      <c r="DF1168" s="12">
        <f t="shared" si="2792"/>
        <v>0</v>
      </c>
      <c r="DG1168" s="12">
        <f t="shared" si="2792"/>
        <v>0</v>
      </c>
      <c r="DH1168" s="12">
        <f t="shared" si="2792"/>
        <v>0</v>
      </c>
      <c r="DI1168" s="12">
        <f t="shared" si="2792"/>
        <v>0</v>
      </c>
      <c r="DJ1168" s="12">
        <f t="shared" si="2792"/>
        <v>0</v>
      </c>
      <c r="DK1168" s="12">
        <f t="shared" si="2792"/>
        <v>0</v>
      </c>
      <c r="DL1168" s="12">
        <f t="shared" si="2792"/>
        <v>0</v>
      </c>
      <c r="DM1168" s="12">
        <f t="shared" si="2792"/>
        <v>0</v>
      </c>
      <c r="DN1168" s="12">
        <f t="shared" si="2792"/>
        <v>0</v>
      </c>
      <c r="DO1168" s="12">
        <f t="shared" si="2793"/>
        <v>0</v>
      </c>
      <c r="DP1168" s="12">
        <f t="shared" si="2793"/>
        <v>0</v>
      </c>
      <c r="DQ1168" s="12">
        <f t="shared" si="2793"/>
        <v>0</v>
      </c>
      <c r="DR1168" s="12">
        <f t="shared" si="2793"/>
        <v>0</v>
      </c>
      <c r="DS1168" s="12">
        <f t="shared" si="2793"/>
        <v>0</v>
      </c>
      <c r="DT1168" s="12">
        <f t="shared" si="2793"/>
        <v>0</v>
      </c>
      <c r="DU1168" s="12">
        <f t="shared" si="2793"/>
        <v>0</v>
      </c>
      <c r="DV1168" s="12">
        <f t="shared" si="2793"/>
        <v>0</v>
      </c>
      <c r="DW1168" s="12">
        <f t="shared" si="2793"/>
        <v>0</v>
      </c>
      <c r="DX1168" s="12">
        <f t="shared" si="2793"/>
        <v>0</v>
      </c>
      <c r="DY1168" s="12">
        <f t="shared" si="2793"/>
        <v>0</v>
      </c>
      <c r="EB1168" s="116">
        <f t="shared" si="2765"/>
        <v>1167</v>
      </c>
      <c r="EC1168" s="2" t="str">
        <f t="shared" si="2794"/>
        <v>Phase 3</v>
      </c>
      <c r="ED1168" s="2" t="str">
        <f t="shared" si="2795"/>
        <v>60' Wide</v>
      </c>
      <c r="EE1168" s="33" t="str">
        <f>EE1179</f>
        <v>Cash</v>
      </c>
      <c r="EF1168" s="2" t="str">
        <f>EF1179</f>
        <v>Sales Center</v>
      </c>
    </row>
    <row r="1169" spans="1:136" x14ac:dyDescent="0.3">
      <c r="B1169" s="2" t="str">
        <f>Product!$L$2</f>
        <v>Phase 3</v>
      </c>
      <c r="C1169" s="2" t="str">
        <f>Product!$L$3</f>
        <v>75' Wide</v>
      </c>
      <c r="D1169" s="129">
        <f>SUMIFS(INDEX(Product!$B$2:$U$97, MATCH(D1157, Product!$B$2:$B$97, 0), ), Product!$B$2:$U$2, $B1169, Product!$B$3:$U$3, $C1169)</f>
        <v>9190000</v>
      </c>
      <c r="F1169" s="128"/>
      <c r="G1169" s="11">
        <f>SUM(H1169:DZ1169)</f>
        <v>-59491.82715649782</v>
      </c>
      <c r="I1169" s="12">
        <f t="shared" si="2782"/>
        <v>0</v>
      </c>
      <c r="J1169" s="12">
        <f t="shared" si="2782"/>
        <v>0</v>
      </c>
      <c r="K1169" s="12">
        <f t="shared" si="2782"/>
        <v>0</v>
      </c>
      <c r="L1169" s="12">
        <f t="shared" si="2782"/>
        <v>0</v>
      </c>
      <c r="M1169" s="12">
        <f t="shared" si="2782"/>
        <v>0</v>
      </c>
      <c r="N1169" s="12">
        <f t="shared" si="2782"/>
        <v>0</v>
      </c>
      <c r="O1169" s="12">
        <f t="shared" si="2782"/>
        <v>0</v>
      </c>
      <c r="P1169" s="12">
        <f t="shared" si="2782"/>
        <v>-1487.2956789124453</v>
      </c>
      <c r="Q1169" s="12">
        <f t="shared" si="2782"/>
        <v>-4461.8870367373365</v>
      </c>
      <c r="R1169" s="12">
        <f t="shared" si="2782"/>
        <v>-5949.1827156497811</v>
      </c>
      <c r="S1169" s="12">
        <f t="shared" si="2783"/>
        <v>-8923.7740734746731</v>
      </c>
      <c r="T1169" s="12">
        <f t="shared" si="2783"/>
        <v>-17847.548146949346</v>
      </c>
      <c r="U1169" s="12">
        <f t="shared" si="2783"/>
        <v>-8923.7740734746731</v>
      </c>
      <c r="V1169" s="12">
        <f t="shared" si="2783"/>
        <v>-5949.1827156497811</v>
      </c>
      <c r="W1169" s="12">
        <f t="shared" si="2783"/>
        <v>-4461.8870367373365</v>
      </c>
      <c r="X1169" s="12">
        <f t="shared" si="2783"/>
        <v>-1487.2956789124453</v>
      </c>
      <c r="Y1169" s="12">
        <f t="shared" si="2783"/>
        <v>0</v>
      </c>
      <c r="Z1169" s="12">
        <f t="shared" si="2783"/>
        <v>0</v>
      </c>
      <c r="AA1169" s="12">
        <f t="shared" si="2783"/>
        <v>0</v>
      </c>
      <c r="AB1169" s="12">
        <f t="shared" si="2783"/>
        <v>0</v>
      </c>
      <c r="AC1169" s="12">
        <f t="shared" si="2784"/>
        <v>0</v>
      </c>
      <c r="AD1169" s="12">
        <f t="shared" si="2784"/>
        <v>0</v>
      </c>
      <c r="AE1169" s="12">
        <f t="shared" si="2784"/>
        <v>0</v>
      </c>
      <c r="AF1169" s="12">
        <f t="shared" si="2784"/>
        <v>0</v>
      </c>
      <c r="AG1169" s="12">
        <f t="shared" si="2784"/>
        <v>0</v>
      </c>
      <c r="AH1169" s="12">
        <f t="shared" si="2784"/>
        <v>0</v>
      </c>
      <c r="AI1169" s="12">
        <f t="shared" si="2784"/>
        <v>0</v>
      </c>
      <c r="AJ1169" s="12">
        <f t="shared" si="2784"/>
        <v>0</v>
      </c>
      <c r="AK1169" s="12">
        <f t="shared" si="2784"/>
        <v>0</v>
      </c>
      <c r="AL1169" s="12">
        <f t="shared" si="2784"/>
        <v>0</v>
      </c>
      <c r="AM1169" s="12">
        <f t="shared" si="2785"/>
        <v>0</v>
      </c>
      <c r="AN1169" s="12">
        <f t="shared" si="2785"/>
        <v>0</v>
      </c>
      <c r="AO1169" s="12">
        <f t="shared" si="2785"/>
        <v>0</v>
      </c>
      <c r="AP1169" s="12">
        <f t="shared" si="2785"/>
        <v>0</v>
      </c>
      <c r="AQ1169" s="12">
        <f t="shared" si="2785"/>
        <v>0</v>
      </c>
      <c r="AR1169" s="12">
        <f t="shared" si="2785"/>
        <v>0</v>
      </c>
      <c r="AS1169" s="12">
        <f t="shared" si="2785"/>
        <v>0</v>
      </c>
      <c r="AT1169" s="12">
        <f t="shared" si="2785"/>
        <v>0</v>
      </c>
      <c r="AU1169" s="12">
        <f t="shared" si="2785"/>
        <v>0</v>
      </c>
      <c r="AV1169" s="12">
        <f t="shared" si="2785"/>
        <v>0</v>
      </c>
      <c r="AW1169" s="12">
        <f t="shared" si="2786"/>
        <v>0</v>
      </c>
      <c r="AX1169" s="12">
        <f t="shared" si="2786"/>
        <v>0</v>
      </c>
      <c r="AY1169" s="12">
        <f t="shared" si="2786"/>
        <v>0</v>
      </c>
      <c r="AZ1169" s="12">
        <f t="shared" si="2786"/>
        <v>0</v>
      </c>
      <c r="BA1169" s="12">
        <f t="shared" si="2786"/>
        <v>0</v>
      </c>
      <c r="BB1169" s="12">
        <f t="shared" si="2786"/>
        <v>0</v>
      </c>
      <c r="BC1169" s="12">
        <f t="shared" si="2786"/>
        <v>0</v>
      </c>
      <c r="BD1169" s="12">
        <f t="shared" si="2786"/>
        <v>0</v>
      </c>
      <c r="BE1169" s="12">
        <f t="shared" si="2786"/>
        <v>0</v>
      </c>
      <c r="BF1169" s="12">
        <f t="shared" si="2786"/>
        <v>0</v>
      </c>
      <c r="BG1169" s="12">
        <f t="shared" si="2787"/>
        <v>0</v>
      </c>
      <c r="BH1169" s="12">
        <f t="shared" si="2787"/>
        <v>0</v>
      </c>
      <c r="BI1169" s="12">
        <f t="shared" si="2787"/>
        <v>0</v>
      </c>
      <c r="BJ1169" s="12">
        <f t="shared" si="2787"/>
        <v>0</v>
      </c>
      <c r="BK1169" s="12">
        <f t="shared" si="2787"/>
        <v>0</v>
      </c>
      <c r="BL1169" s="12">
        <f t="shared" si="2787"/>
        <v>0</v>
      </c>
      <c r="BM1169" s="12">
        <f t="shared" si="2787"/>
        <v>0</v>
      </c>
      <c r="BN1169" s="12">
        <f t="shared" si="2787"/>
        <v>0</v>
      </c>
      <c r="BO1169" s="12">
        <f t="shared" si="2787"/>
        <v>0</v>
      </c>
      <c r="BP1169" s="12">
        <f t="shared" si="2787"/>
        <v>0</v>
      </c>
      <c r="BQ1169" s="12">
        <f t="shared" si="2788"/>
        <v>0</v>
      </c>
      <c r="BR1169" s="12">
        <f t="shared" si="2788"/>
        <v>0</v>
      </c>
      <c r="BS1169" s="12">
        <f t="shared" si="2788"/>
        <v>0</v>
      </c>
      <c r="BT1169" s="12">
        <f t="shared" si="2788"/>
        <v>0</v>
      </c>
      <c r="BU1169" s="12">
        <f t="shared" si="2788"/>
        <v>0</v>
      </c>
      <c r="BV1169" s="12">
        <f t="shared" si="2788"/>
        <v>0</v>
      </c>
      <c r="BW1169" s="12">
        <f t="shared" si="2788"/>
        <v>0</v>
      </c>
      <c r="BX1169" s="12">
        <f t="shared" si="2788"/>
        <v>0</v>
      </c>
      <c r="BY1169" s="12">
        <f t="shared" si="2788"/>
        <v>0</v>
      </c>
      <c r="BZ1169" s="12">
        <f t="shared" si="2788"/>
        <v>0</v>
      </c>
      <c r="CA1169" s="12">
        <f t="shared" si="2789"/>
        <v>0</v>
      </c>
      <c r="CB1169" s="12">
        <f t="shared" si="2789"/>
        <v>0</v>
      </c>
      <c r="CC1169" s="12">
        <f t="shared" si="2789"/>
        <v>0</v>
      </c>
      <c r="CD1169" s="12">
        <f t="shared" si="2789"/>
        <v>0</v>
      </c>
      <c r="CE1169" s="12">
        <f t="shared" si="2789"/>
        <v>0</v>
      </c>
      <c r="CF1169" s="12">
        <f t="shared" si="2789"/>
        <v>0</v>
      </c>
      <c r="CG1169" s="12">
        <f t="shared" si="2789"/>
        <v>0</v>
      </c>
      <c r="CH1169" s="12">
        <f t="shared" si="2789"/>
        <v>0</v>
      </c>
      <c r="CI1169" s="12">
        <f t="shared" si="2789"/>
        <v>0</v>
      </c>
      <c r="CJ1169" s="12">
        <f t="shared" si="2789"/>
        <v>0</v>
      </c>
      <c r="CK1169" s="12">
        <f t="shared" si="2790"/>
        <v>0</v>
      </c>
      <c r="CL1169" s="12">
        <f t="shared" si="2790"/>
        <v>0</v>
      </c>
      <c r="CM1169" s="12">
        <f t="shared" si="2790"/>
        <v>0</v>
      </c>
      <c r="CN1169" s="12">
        <f t="shared" si="2790"/>
        <v>0</v>
      </c>
      <c r="CO1169" s="12">
        <f t="shared" si="2790"/>
        <v>0</v>
      </c>
      <c r="CP1169" s="12">
        <f t="shared" si="2790"/>
        <v>0</v>
      </c>
      <c r="CQ1169" s="12">
        <f t="shared" si="2790"/>
        <v>0</v>
      </c>
      <c r="CR1169" s="12">
        <f t="shared" si="2790"/>
        <v>0</v>
      </c>
      <c r="CS1169" s="12">
        <f t="shared" si="2790"/>
        <v>0</v>
      </c>
      <c r="CT1169" s="12">
        <f t="shared" si="2790"/>
        <v>0</v>
      </c>
      <c r="CU1169" s="12">
        <f t="shared" si="2791"/>
        <v>0</v>
      </c>
      <c r="CV1169" s="12">
        <f t="shared" si="2791"/>
        <v>0</v>
      </c>
      <c r="CW1169" s="12">
        <f t="shared" si="2791"/>
        <v>0</v>
      </c>
      <c r="CX1169" s="12">
        <f t="shared" si="2791"/>
        <v>0</v>
      </c>
      <c r="CY1169" s="12">
        <f t="shared" si="2791"/>
        <v>0</v>
      </c>
      <c r="CZ1169" s="12">
        <f t="shared" si="2791"/>
        <v>0</v>
      </c>
      <c r="DA1169" s="12">
        <f t="shared" si="2791"/>
        <v>0</v>
      </c>
      <c r="DB1169" s="12">
        <f t="shared" si="2791"/>
        <v>0</v>
      </c>
      <c r="DC1169" s="12">
        <f t="shared" si="2791"/>
        <v>0</v>
      </c>
      <c r="DD1169" s="12">
        <f t="shared" si="2791"/>
        <v>0</v>
      </c>
      <c r="DE1169" s="12">
        <f t="shared" si="2792"/>
        <v>0</v>
      </c>
      <c r="DF1169" s="12">
        <f t="shared" si="2792"/>
        <v>0</v>
      </c>
      <c r="DG1169" s="12">
        <f t="shared" si="2792"/>
        <v>0</v>
      </c>
      <c r="DH1169" s="12">
        <f t="shared" si="2792"/>
        <v>0</v>
      </c>
      <c r="DI1169" s="12">
        <f t="shared" si="2792"/>
        <v>0</v>
      </c>
      <c r="DJ1169" s="12">
        <f t="shared" si="2792"/>
        <v>0</v>
      </c>
      <c r="DK1169" s="12">
        <f t="shared" si="2792"/>
        <v>0</v>
      </c>
      <c r="DL1169" s="12">
        <f t="shared" si="2792"/>
        <v>0</v>
      </c>
      <c r="DM1169" s="12">
        <f t="shared" si="2792"/>
        <v>0</v>
      </c>
      <c r="DN1169" s="12">
        <f t="shared" si="2792"/>
        <v>0</v>
      </c>
      <c r="DO1169" s="12">
        <f t="shared" si="2793"/>
        <v>0</v>
      </c>
      <c r="DP1169" s="12">
        <f t="shared" si="2793"/>
        <v>0</v>
      </c>
      <c r="DQ1169" s="12">
        <f t="shared" si="2793"/>
        <v>0</v>
      </c>
      <c r="DR1169" s="12">
        <f t="shared" si="2793"/>
        <v>0</v>
      </c>
      <c r="DS1169" s="12">
        <f t="shared" si="2793"/>
        <v>0</v>
      </c>
      <c r="DT1169" s="12">
        <f t="shared" si="2793"/>
        <v>0</v>
      </c>
      <c r="DU1169" s="12">
        <f t="shared" si="2793"/>
        <v>0</v>
      </c>
      <c r="DV1169" s="12">
        <f t="shared" si="2793"/>
        <v>0</v>
      </c>
      <c r="DW1169" s="12">
        <f t="shared" si="2793"/>
        <v>0</v>
      </c>
      <c r="DX1169" s="12">
        <f t="shared" si="2793"/>
        <v>0</v>
      </c>
      <c r="DY1169" s="12">
        <f t="shared" si="2793"/>
        <v>0</v>
      </c>
      <c r="EB1169" s="116">
        <f t="shared" si="2765"/>
        <v>1168</v>
      </c>
      <c r="EC1169" s="2" t="str">
        <f t="shared" si="2794"/>
        <v>Phase 3</v>
      </c>
      <c r="ED1169" s="2" t="str">
        <f t="shared" si="2795"/>
        <v>75' Wide</v>
      </c>
      <c r="EE1169" s="33" t="str">
        <f>EE1179</f>
        <v>Cash</v>
      </c>
      <c r="EF1169" s="2" t="str">
        <f>EF1179</f>
        <v>Sales Center</v>
      </c>
    </row>
    <row r="1170" spans="1:136" x14ac:dyDescent="0.3">
      <c r="D1170" s="129"/>
      <c r="F1170" s="128"/>
      <c r="I1170" s="12"/>
      <c r="J1170" s="12"/>
      <c r="K1170" s="12"/>
      <c r="L1170" s="12"/>
      <c r="M1170" s="12"/>
      <c r="N1170" s="12"/>
      <c r="O1170" s="12"/>
      <c r="P1170" s="12"/>
      <c r="Q1170" s="12"/>
      <c r="R1170" s="12"/>
      <c r="S1170" s="12"/>
      <c r="T1170" s="12"/>
      <c r="U1170" s="12"/>
      <c r="V1170" s="12"/>
      <c r="W1170" s="12"/>
      <c r="X1170" s="12"/>
      <c r="Y1170" s="12"/>
      <c r="Z1170" s="12"/>
      <c r="AA1170" s="12"/>
      <c r="AB1170" s="12"/>
      <c r="AC1170" s="12"/>
      <c r="AD1170" s="12"/>
      <c r="AE1170" s="12"/>
      <c r="AF1170" s="12"/>
      <c r="AG1170" s="12"/>
      <c r="AH1170" s="12"/>
      <c r="AI1170" s="12"/>
      <c r="AJ1170" s="12"/>
      <c r="AK1170" s="12"/>
      <c r="AL1170" s="12"/>
      <c r="AM1170" s="12"/>
      <c r="AN1170" s="12"/>
      <c r="AO1170" s="12"/>
      <c r="AP1170" s="12"/>
      <c r="AQ1170" s="12"/>
      <c r="AR1170" s="12"/>
      <c r="AS1170" s="12"/>
      <c r="AT1170" s="12"/>
      <c r="AU1170" s="12"/>
      <c r="AV1170" s="12"/>
      <c r="AW1170" s="12"/>
      <c r="AX1170" s="12"/>
      <c r="AY1170" s="12"/>
      <c r="AZ1170" s="12"/>
      <c r="BA1170" s="12"/>
      <c r="BB1170" s="12"/>
      <c r="BC1170" s="12"/>
      <c r="BD1170" s="12"/>
      <c r="BE1170" s="12"/>
      <c r="BF1170" s="12"/>
      <c r="BG1170" s="12"/>
      <c r="BH1170" s="12"/>
      <c r="BI1170" s="12"/>
      <c r="BJ1170" s="12"/>
      <c r="BK1170" s="12"/>
      <c r="BL1170" s="12"/>
      <c r="BM1170" s="12"/>
      <c r="BN1170" s="12"/>
      <c r="BO1170" s="12"/>
      <c r="BP1170" s="12"/>
      <c r="BQ1170" s="12"/>
      <c r="BR1170" s="12"/>
      <c r="BS1170" s="12"/>
      <c r="BT1170" s="12"/>
      <c r="BU1170" s="12"/>
      <c r="BV1170" s="12"/>
      <c r="BW1170" s="12"/>
      <c r="BX1170" s="12"/>
      <c r="BY1170" s="12"/>
      <c r="BZ1170" s="12"/>
      <c r="CA1170" s="12"/>
      <c r="CB1170" s="12"/>
      <c r="CC1170" s="12"/>
      <c r="CD1170" s="12"/>
      <c r="CE1170" s="12"/>
      <c r="CF1170" s="12"/>
      <c r="CG1170" s="12"/>
      <c r="CH1170" s="12"/>
      <c r="CI1170" s="12"/>
      <c r="CJ1170" s="12"/>
      <c r="CK1170" s="12"/>
      <c r="CL1170" s="12"/>
      <c r="CM1170" s="12"/>
      <c r="CN1170" s="12"/>
      <c r="CO1170" s="12"/>
      <c r="CP1170" s="12"/>
      <c r="CQ1170" s="12"/>
      <c r="CR1170" s="12"/>
      <c r="CS1170" s="12"/>
      <c r="CT1170" s="12"/>
      <c r="CU1170" s="12"/>
      <c r="CV1170" s="12"/>
      <c r="CW1170" s="12"/>
      <c r="CX1170" s="12"/>
      <c r="CY1170" s="12"/>
      <c r="CZ1170" s="12"/>
      <c r="DA1170" s="12"/>
      <c r="DB1170" s="12"/>
      <c r="DC1170" s="12"/>
      <c r="DD1170" s="12"/>
      <c r="DE1170" s="12"/>
      <c r="DF1170" s="12"/>
      <c r="DG1170" s="12"/>
      <c r="DH1170" s="12"/>
      <c r="DI1170" s="12"/>
      <c r="DJ1170" s="12"/>
      <c r="DK1170" s="12"/>
      <c r="DL1170" s="12"/>
      <c r="DM1170" s="12"/>
      <c r="DN1170" s="12"/>
      <c r="DO1170" s="12"/>
      <c r="DP1170" s="12"/>
      <c r="DQ1170" s="12"/>
      <c r="DR1170" s="12"/>
      <c r="DS1170" s="12"/>
      <c r="DT1170" s="12"/>
      <c r="DU1170" s="12"/>
      <c r="DV1170" s="12"/>
      <c r="DW1170" s="12"/>
      <c r="DX1170" s="12"/>
      <c r="DY1170" s="12"/>
      <c r="EE1170" s="33"/>
    </row>
    <row r="1171" spans="1:136" x14ac:dyDescent="0.3">
      <c r="B1171" s="2" t="str">
        <f>Product!$M$2</f>
        <v>Phase 4</v>
      </c>
      <c r="C1171" s="2" t="str">
        <f>Product!$M$3</f>
        <v>50' Wide</v>
      </c>
      <c r="D1171" s="129">
        <f>SUMIFS(INDEX(Product!$B$2:$U$97, MATCH(D1157, Product!$B$2:$B$97, 0), ), Product!$B$2:$U$2, $B1171, Product!$B$3:$U$3, $C1171)</f>
        <v>9930000</v>
      </c>
      <c r="F1171" s="128"/>
      <c r="G1171" s="11">
        <f>SUM(H1171:DZ1171)</f>
        <v>-64282.246318174461</v>
      </c>
      <c r="I1171" s="12">
        <f t="shared" ref="I1171:R1173" si="2796">I$775*$D1171/SUM($D$1158:$D$1178)</f>
        <v>0</v>
      </c>
      <c r="J1171" s="12">
        <f t="shared" si="2796"/>
        <v>0</v>
      </c>
      <c r="K1171" s="12">
        <f t="shared" si="2796"/>
        <v>0</v>
      </c>
      <c r="L1171" s="12">
        <f t="shared" si="2796"/>
        <v>0</v>
      </c>
      <c r="M1171" s="12">
        <f t="shared" si="2796"/>
        <v>0</v>
      </c>
      <c r="N1171" s="12">
        <f t="shared" si="2796"/>
        <v>0</v>
      </c>
      <c r="O1171" s="12">
        <f t="shared" si="2796"/>
        <v>0</v>
      </c>
      <c r="P1171" s="12">
        <f t="shared" si="2796"/>
        <v>-1607.0561579543617</v>
      </c>
      <c r="Q1171" s="12">
        <f t="shared" si="2796"/>
        <v>-4821.1684738630847</v>
      </c>
      <c r="R1171" s="12">
        <f t="shared" si="2796"/>
        <v>-6428.2246318174466</v>
      </c>
      <c r="S1171" s="12">
        <f t="shared" ref="S1171:AB1173" si="2797">S$775*$D1171/SUM($D$1158:$D$1178)</f>
        <v>-9642.3369477261695</v>
      </c>
      <c r="T1171" s="12">
        <f t="shared" si="2797"/>
        <v>-19284.673895452339</v>
      </c>
      <c r="U1171" s="12">
        <f t="shared" si="2797"/>
        <v>-9642.3369477261695</v>
      </c>
      <c r="V1171" s="12">
        <f t="shared" si="2797"/>
        <v>-6428.2246318174466</v>
      </c>
      <c r="W1171" s="12">
        <f t="shared" si="2797"/>
        <v>-4821.1684738630847</v>
      </c>
      <c r="X1171" s="12">
        <f t="shared" si="2797"/>
        <v>-1607.0561579543617</v>
      </c>
      <c r="Y1171" s="12">
        <f t="shared" si="2797"/>
        <v>0</v>
      </c>
      <c r="Z1171" s="12">
        <f t="shared" si="2797"/>
        <v>0</v>
      </c>
      <c r="AA1171" s="12">
        <f t="shared" si="2797"/>
        <v>0</v>
      </c>
      <c r="AB1171" s="12">
        <f t="shared" si="2797"/>
        <v>0</v>
      </c>
      <c r="AC1171" s="12">
        <f t="shared" ref="AC1171:AL1173" si="2798">AC$775*$D1171/SUM($D$1158:$D$1178)</f>
        <v>0</v>
      </c>
      <c r="AD1171" s="12">
        <f t="shared" si="2798"/>
        <v>0</v>
      </c>
      <c r="AE1171" s="12">
        <f t="shared" si="2798"/>
        <v>0</v>
      </c>
      <c r="AF1171" s="12">
        <f t="shared" si="2798"/>
        <v>0</v>
      </c>
      <c r="AG1171" s="12">
        <f t="shared" si="2798"/>
        <v>0</v>
      </c>
      <c r="AH1171" s="12">
        <f t="shared" si="2798"/>
        <v>0</v>
      </c>
      <c r="AI1171" s="12">
        <f t="shared" si="2798"/>
        <v>0</v>
      </c>
      <c r="AJ1171" s="12">
        <f t="shared" si="2798"/>
        <v>0</v>
      </c>
      <c r="AK1171" s="12">
        <f t="shared" si="2798"/>
        <v>0</v>
      </c>
      <c r="AL1171" s="12">
        <f t="shared" si="2798"/>
        <v>0</v>
      </c>
      <c r="AM1171" s="12">
        <f t="shared" ref="AM1171:AV1173" si="2799">AM$775*$D1171/SUM($D$1158:$D$1178)</f>
        <v>0</v>
      </c>
      <c r="AN1171" s="12">
        <f t="shared" si="2799"/>
        <v>0</v>
      </c>
      <c r="AO1171" s="12">
        <f t="shared" si="2799"/>
        <v>0</v>
      </c>
      <c r="AP1171" s="12">
        <f t="shared" si="2799"/>
        <v>0</v>
      </c>
      <c r="AQ1171" s="12">
        <f t="shared" si="2799"/>
        <v>0</v>
      </c>
      <c r="AR1171" s="12">
        <f t="shared" si="2799"/>
        <v>0</v>
      </c>
      <c r="AS1171" s="12">
        <f t="shared" si="2799"/>
        <v>0</v>
      </c>
      <c r="AT1171" s="12">
        <f t="shared" si="2799"/>
        <v>0</v>
      </c>
      <c r="AU1171" s="12">
        <f t="shared" si="2799"/>
        <v>0</v>
      </c>
      <c r="AV1171" s="12">
        <f t="shared" si="2799"/>
        <v>0</v>
      </c>
      <c r="AW1171" s="12">
        <f t="shared" ref="AW1171:BF1173" si="2800">AW$775*$D1171/SUM($D$1158:$D$1178)</f>
        <v>0</v>
      </c>
      <c r="AX1171" s="12">
        <f t="shared" si="2800"/>
        <v>0</v>
      </c>
      <c r="AY1171" s="12">
        <f t="shared" si="2800"/>
        <v>0</v>
      </c>
      <c r="AZ1171" s="12">
        <f t="shared" si="2800"/>
        <v>0</v>
      </c>
      <c r="BA1171" s="12">
        <f t="shared" si="2800"/>
        <v>0</v>
      </c>
      <c r="BB1171" s="12">
        <f t="shared" si="2800"/>
        <v>0</v>
      </c>
      <c r="BC1171" s="12">
        <f t="shared" si="2800"/>
        <v>0</v>
      </c>
      <c r="BD1171" s="12">
        <f t="shared" si="2800"/>
        <v>0</v>
      </c>
      <c r="BE1171" s="12">
        <f t="shared" si="2800"/>
        <v>0</v>
      </c>
      <c r="BF1171" s="12">
        <f t="shared" si="2800"/>
        <v>0</v>
      </c>
      <c r="BG1171" s="12">
        <f t="shared" ref="BG1171:BP1173" si="2801">BG$775*$D1171/SUM($D$1158:$D$1178)</f>
        <v>0</v>
      </c>
      <c r="BH1171" s="12">
        <f t="shared" si="2801"/>
        <v>0</v>
      </c>
      <c r="BI1171" s="12">
        <f t="shared" si="2801"/>
        <v>0</v>
      </c>
      <c r="BJ1171" s="12">
        <f t="shared" si="2801"/>
        <v>0</v>
      </c>
      <c r="BK1171" s="12">
        <f t="shared" si="2801"/>
        <v>0</v>
      </c>
      <c r="BL1171" s="12">
        <f t="shared" si="2801"/>
        <v>0</v>
      </c>
      <c r="BM1171" s="12">
        <f t="shared" si="2801"/>
        <v>0</v>
      </c>
      <c r="BN1171" s="12">
        <f t="shared" si="2801"/>
        <v>0</v>
      </c>
      <c r="BO1171" s="12">
        <f t="shared" si="2801"/>
        <v>0</v>
      </c>
      <c r="BP1171" s="12">
        <f t="shared" si="2801"/>
        <v>0</v>
      </c>
      <c r="BQ1171" s="12">
        <f t="shared" ref="BQ1171:BZ1173" si="2802">BQ$775*$D1171/SUM($D$1158:$D$1178)</f>
        <v>0</v>
      </c>
      <c r="BR1171" s="12">
        <f t="shared" si="2802"/>
        <v>0</v>
      </c>
      <c r="BS1171" s="12">
        <f t="shared" si="2802"/>
        <v>0</v>
      </c>
      <c r="BT1171" s="12">
        <f t="shared" si="2802"/>
        <v>0</v>
      </c>
      <c r="BU1171" s="12">
        <f t="shared" si="2802"/>
        <v>0</v>
      </c>
      <c r="BV1171" s="12">
        <f t="shared" si="2802"/>
        <v>0</v>
      </c>
      <c r="BW1171" s="12">
        <f t="shared" si="2802"/>
        <v>0</v>
      </c>
      <c r="BX1171" s="12">
        <f t="shared" si="2802"/>
        <v>0</v>
      </c>
      <c r="BY1171" s="12">
        <f t="shared" si="2802"/>
        <v>0</v>
      </c>
      <c r="BZ1171" s="12">
        <f t="shared" si="2802"/>
        <v>0</v>
      </c>
      <c r="CA1171" s="12">
        <f t="shared" ref="CA1171:CJ1173" si="2803">CA$775*$D1171/SUM($D$1158:$D$1178)</f>
        <v>0</v>
      </c>
      <c r="CB1171" s="12">
        <f t="shared" si="2803"/>
        <v>0</v>
      </c>
      <c r="CC1171" s="12">
        <f t="shared" si="2803"/>
        <v>0</v>
      </c>
      <c r="CD1171" s="12">
        <f t="shared" si="2803"/>
        <v>0</v>
      </c>
      <c r="CE1171" s="12">
        <f t="shared" si="2803"/>
        <v>0</v>
      </c>
      <c r="CF1171" s="12">
        <f t="shared" si="2803"/>
        <v>0</v>
      </c>
      <c r="CG1171" s="12">
        <f t="shared" si="2803"/>
        <v>0</v>
      </c>
      <c r="CH1171" s="12">
        <f t="shared" si="2803"/>
        <v>0</v>
      </c>
      <c r="CI1171" s="12">
        <f t="shared" si="2803"/>
        <v>0</v>
      </c>
      <c r="CJ1171" s="12">
        <f t="shared" si="2803"/>
        <v>0</v>
      </c>
      <c r="CK1171" s="12">
        <f t="shared" ref="CK1171:CT1173" si="2804">CK$775*$D1171/SUM($D$1158:$D$1178)</f>
        <v>0</v>
      </c>
      <c r="CL1171" s="12">
        <f t="shared" si="2804"/>
        <v>0</v>
      </c>
      <c r="CM1171" s="12">
        <f t="shared" si="2804"/>
        <v>0</v>
      </c>
      <c r="CN1171" s="12">
        <f t="shared" si="2804"/>
        <v>0</v>
      </c>
      <c r="CO1171" s="12">
        <f t="shared" si="2804"/>
        <v>0</v>
      </c>
      <c r="CP1171" s="12">
        <f t="shared" si="2804"/>
        <v>0</v>
      </c>
      <c r="CQ1171" s="12">
        <f t="shared" si="2804"/>
        <v>0</v>
      </c>
      <c r="CR1171" s="12">
        <f t="shared" si="2804"/>
        <v>0</v>
      </c>
      <c r="CS1171" s="12">
        <f t="shared" si="2804"/>
        <v>0</v>
      </c>
      <c r="CT1171" s="12">
        <f t="shared" si="2804"/>
        <v>0</v>
      </c>
      <c r="CU1171" s="12">
        <f t="shared" ref="CU1171:DD1173" si="2805">CU$775*$D1171/SUM($D$1158:$D$1178)</f>
        <v>0</v>
      </c>
      <c r="CV1171" s="12">
        <f t="shared" si="2805"/>
        <v>0</v>
      </c>
      <c r="CW1171" s="12">
        <f t="shared" si="2805"/>
        <v>0</v>
      </c>
      <c r="CX1171" s="12">
        <f t="shared" si="2805"/>
        <v>0</v>
      </c>
      <c r="CY1171" s="12">
        <f t="shared" si="2805"/>
        <v>0</v>
      </c>
      <c r="CZ1171" s="12">
        <f t="shared" si="2805"/>
        <v>0</v>
      </c>
      <c r="DA1171" s="12">
        <f t="shared" si="2805"/>
        <v>0</v>
      </c>
      <c r="DB1171" s="12">
        <f t="shared" si="2805"/>
        <v>0</v>
      </c>
      <c r="DC1171" s="12">
        <f t="shared" si="2805"/>
        <v>0</v>
      </c>
      <c r="DD1171" s="12">
        <f t="shared" si="2805"/>
        <v>0</v>
      </c>
      <c r="DE1171" s="12">
        <f t="shared" ref="DE1171:DN1173" si="2806">DE$775*$D1171/SUM($D$1158:$D$1178)</f>
        <v>0</v>
      </c>
      <c r="DF1171" s="12">
        <f t="shared" si="2806"/>
        <v>0</v>
      </c>
      <c r="DG1171" s="12">
        <f t="shared" si="2806"/>
        <v>0</v>
      </c>
      <c r="DH1171" s="12">
        <f t="shared" si="2806"/>
        <v>0</v>
      </c>
      <c r="DI1171" s="12">
        <f t="shared" si="2806"/>
        <v>0</v>
      </c>
      <c r="DJ1171" s="12">
        <f t="shared" si="2806"/>
        <v>0</v>
      </c>
      <c r="DK1171" s="12">
        <f t="shared" si="2806"/>
        <v>0</v>
      </c>
      <c r="DL1171" s="12">
        <f t="shared" si="2806"/>
        <v>0</v>
      </c>
      <c r="DM1171" s="12">
        <f t="shared" si="2806"/>
        <v>0</v>
      </c>
      <c r="DN1171" s="12">
        <f t="shared" si="2806"/>
        <v>0</v>
      </c>
      <c r="DO1171" s="12">
        <f t="shared" ref="DO1171:DY1173" si="2807">DO$775*$D1171/SUM($D$1158:$D$1178)</f>
        <v>0</v>
      </c>
      <c r="DP1171" s="12">
        <f t="shared" si="2807"/>
        <v>0</v>
      </c>
      <c r="DQ1171" s="12">
        <f t="shared" si="2807"/>
        <v>0</v>
      </c>
      <c r="DR1171" s="12">
        <f t="shared" si="2807"/>
        <v>0</v>
      </c>
      <c r="DS1171" s="12">
        <f t="shared" si="2807"/>
        <v>0</v>
      </c>
      <c r="DT1171" s="12">
        <f t="shared" si="2807"/>
        <v>0</v>
      </c>
      <c r="DU1171" s="12">
        <f t="shared" si="2807"/>
        <v>0</v>
      </c>
      <c r="DV1171" s="12">
        <f t="shared" si="2807"/>
        <v>0</v>
      </c>
      <c r="DW1171" s="12">
        <f t="shared" si="2807"/>
        <v>0</v>
      </c>
      <c r="DX1171" s="12">
        <f t="shared" si="2807"/>
        <v>0</v>
      </c>
      <c r="DY1171" s="12">
        <f t="shared" si="2807"/>
        <v>0</v>
      </c>
      <c r="EB1171" s="116">
        <f t="shared" si="2765"/>
        <v>1170</v>
      </c>
      <c r="EC1171" s="2" t="str">
        <f t="shared" ref="EC1171:EC1173" si="2808">B1171</f>
        <v>Phase 4</v>
      </c>
      <c r="ED1171" s="2" t="str">
        <f t="shared" ref="ED1171:ED1173" si="2809">C1171</f>
        <v>50' Wide</v>
      </c>
      <c r="EE1171" s="33" t="str">
        <f>EE1179</f>
        <v>Cash</v>
      </c>
      <c r="EF1171" s="2" t="str">
        <f>EF1179</f>
        <v>Sales Center</v>
      </c>
    </row>
    <row r="1172" spans="1:136" x14ac:dyDescent="0.3">
      <c r="B1172" s="2" t="str">
        <f>Product!$N$2</f>
        <v>Phase 4</v>
      </c>
      <c r="C1172" s="2" t="str">
        <f>Product!$N$3</f>
        <v>60' Wide</v>
      </c>
      <c r="D1172" s="129">
        <f>SUMIFS(INDEX(Product!$B$2:$U$97, MATCH(D1157, Product!$B$2:$B$97, 0), ), Product!$B$2:$U$2, $B1172, Product!$B$3:$U$3, $C1172)</f>
        <v>11775000</v>
      </c>
      <c r="F1172" s="128"/>
      <c r="G1172" s="11">
        <f>SUM(H1172:DZ1172)</f>
        <v>-76225.926525327741</v>
      </c>
      <c r="I1172" s="12">
        <f t="shared" si="2796"/>
        <v>0</v>
      </c>
      <c r="J1172" s="12">
        <f t="shared" si="2796"/>
        <v>0</v>
      </c>
      <c r="K1172" s="12">
        <f t="shared" si="2796"/>
        <v>0</v>
      </c>
      <c r="L1172" s="12">
        <f t="shared" si="2796"/>
        <v>0</v>
      </c>
      <c r="M1172" s="12">
        <f t="shared" si="2796"/>
        <v>0</v>
      </c>
      <c r="N1172" s="12">
        <f t="shared" si="2796"/>
        <v>0</v>
      </c>
      <c r="O1172" s="12">
        <f t="shared" si="2796"/>
        <v>0</v>
      </c>
      <c r="P1172" s="12">
        <f t="shared" si="2796"/>
        <v>-1905.6481631331931</v>
      </c>
      <c r="Q1172" s="12">
        <f t="shared" si="2796"/>
        <v>-5716.9444893995797</v>
      </c>
      <c r="R1172" s="12">
        <f t="shared" si="2796"/>
        <v>-7622.5926525327723</v>
      </c>
      <c r="S1172" s="12">
        <f t="shared" si="2797"/>
        <v>-11433.888978799159</v>
      </c>
      <c r="T1172" s="12">
        <f t="shared" si="2797"/>
        <v>-22867.777957598319</v>
      </c>
      <c r="U1172" s="12">
        <f t="shared" si="2797"/>
        <v>-11433.888978799159</v>
      </c>
      <c r="V1172" s="12">
        <f t="shared" si="2797"/>
        <v>-7622.5926525327723</v>
      </c>
      <c r="W1172" s="12">
        <f t="shared" si="2797"/>
        <v>-5716.9444893995797</v>
      </c>
      <c r="X1172" s="12">
        <f t="shared" si="2797"/>
        <v>-1905.6481631331931</v>
      </c>
      <c r="Y1172" s="12">
        <f t="shared" si="2797"/>
        <v>0</v>
      </c>
      <c r="Z1172" s="12">
        <f t="shared" si="2797"/>
        <v>0</v>
      </c>
      <c r="AA1172" s="12">
        <f t="shared" si="2797"/>
        <v>0</v>
      </c>
      <c r="AB1172" s="12">
        <f t="shared" si="2797"/>
        <v>0</v>
      </c>
      <c r="AC1172" s="12">
        <f t="shared" si="2798"/>
        <v>0</v>
      </c>
      <c r="AD1172" s="12">
        <f t="shared" si="2798"/>
        <v>0</v>
      </c>
      <c r="AE1172" s="12">
        <f t="shared" si="2798"/>
        <v>0</v>
      </c>
      <c r="AF1172" s="12">
        <f t="shared" si="2798"/>
        <v>0</v>
      </c>
      <c r="AG1172" s="12">
        <f t="shared" si="2798"/>
        <v>0</v>
      </c>
      <c r="AH1172" s="12">
        <f t="shared" si="2798"/>
        <v>0</v>
      </c>
      <c r="AI1172" s="12">
        <f t="shared" si="2798"/>
        <v>0</v>
      </c>
      <c r="AJ1172" s="12">
        <f t="shared" si="2798"/>
        <v>0</v>
      </c>
      <c r="AK1172" s="12">
        <f t="shared" si="2798"/>
        <v>0</v>
      </c>
      <c r="AL1172" s="12">
        <f t="shared" si="2798"/>
        <v>0</v>
      </c>
      <c r="AM1172" s="12">
        <f t="shared" si="2799"/>
        <v>0</v>
      </c>
      <c r="AN1172" s="12">
        <f t="shared" si="2799"/>
        <v>0</v>
      </c>
      <c r="AO1172" s="12">
        <f t="shared" si="2799"/>
        <v>0</v>
      </c>
      <c r="AP1172" s="12">
        <f t="shared" si="2799"/>
        <v>0</v>
      </c>
      <c r="AQ1172" s="12">
        <f t="shared" si="2799"/>
        <v>0</v>
      </c>
      <c r="AR1172" s="12">
        <f t="shared" si="2799"/>
        <v>0</v>
      </c>
      <c r="AS1172" s="12">
        <f t="shared" si="2799"/>
        <v>0</v>
      </c>
      <c r="AT1172" s="12">
        <f t="shared" si="2799"/>
        <v>0</v>
      </c>
      <c r="AU1172" s="12">
        <f t="shared" si="2799"/>
        <v>0</v>
      </c>
      <c r="AV1172" s="12">
        <f t="shared" si="2799"/>
        <v>0</v>
      </c>
      <c r="AW1172" s="12">
        <f t="shared" si="2800"/>
        <v>0</v>
      </c>
      <c r="AX1172" s="12">
        <f t="shared" si="2800"/>
        <v>0</v>
      </c>
      <c r="AY1172" s="12">
        <f t="shared" si="2800"/>
        <v>0</v>
      </c>
      <c r="AZ1172" s="12">
        <f t="shared" si="2800"/>
        <v>0</v>
      </c>
      <c r="BA1172" s="12">
        <f t="shared" si="2800"/>
        <v>0</v>
      </c>
      <c r="BB1172" s="12">
        <f t="shared" si="2800"/>
        <v>0</v>
      </c>
      <c r="BC1172" s="12">
        <f t="shared" si="2800"/>
        <v>0</v>
      </c>
      <c r="BD1172" s="12">
        <f t="shared" si="2800"/>
        <v>0</v>
      </c>
      <c r="BE1172" s="12">
        <f t="shared" si="2800"/>
        <v>0</v>
      </c>
      <c r="BF1172" s="12">
        <f t="shared" si="2800"/>
        <v>0</v>
      </c>
      <c r="BG1172" s="12">
        <f t="shared" si="2801"/>
        <v>0</v>
      </c>
      <c r="BH1172" s="12">
        <f t="shared" si="2801"/>
        <v>0</v>
      </c>
      <c r="BI1172" s="12">
        <f t="shared" si="2801"/>
        <v>0</v>
      </c>
      <c r="BJ1172" s="12">
        <f t="shared" si="2801"/>
        <v>0</v>
      </c>
      <c r="BK1172" s="12">
        <f t="shared" si="2801"/>
        <v>0</v>
      </c>
      <c r="BL1172" s="12">
        <f t="shared" si="2801"/>
        <v>0</v>
      </c>
      <c r="BM1172" s="12">
        <f t="shared" si="2801"/>
        <v>0</v>
      </c>
      <c r="BN1172" s="12">
        <f t="shared" si="2801"/>
        <v>0</v>
      </c>
      <c r="BO1172" s="12">
        <f t="shared" si="2801"/>
        <v>0</v>
      </c>
      <c r="BP1172" s="12">
        <f t="shared" si="2801"/>
        <v>0</v>
      </c>
      <c r="BQ1172" s="12">
        <f t="shared" si="2802"/>
        <v>0</v>
      </c>
      <c r="BR1172" s="12">
        <f t="shared" si="2802"/>
        <v>0</v>
      </c>
      <c r="BS1172" s="12">
        <f t="shared" si="2802"/>
        <v>0</v>
      </c>
      <c r="BT1172" s="12">
        <f t="shared" si="2802"/>
        <v>0</v>
      </c>
      <c r="BU1172" s="12">
        <f t="shared" si="2802"/>
        <v>0</v>
      </c>
      <c r="BV1172" s="12">
        <f t="shared" si="2802"/>
        <v>0</v>
      </c>
      <c r="BW1172" s="12">
        <f t="shared" si="2802"/>
        <v>0</v>
      </c>
      <c r="BX1172" s="12">
        <f t="shared" si="2802"/>
        <v>0</v>
      </c>
      <c r="BY1172" s="12">
        <f t="shared" si="2802"/>
        <v>0</v>
      </c>
      <c r="BZ1172" s="12">
        <f t="shared" si="2802"/>
        <v>0</v>
      </c>
      <c r="CA1172" s="12">
        <f t="shared" si="2803"/>
        <v>0</v>
      </c>
      <c r="CB1172" s="12">
        <f t="shared" si="2803"/>
        <v>0</v>
      </c>
      <c r="CC1172" s="12">
        <f t="shared" si="2803"/>
        <v>0</v>
      </c>
      <c r="CD1172" s="12">
        <f t="shared" si="2803"/>
        <v>0</v>
      </c>
      <c r="CE1172" s="12">
        <f t="shared" si="2803"/>
        <v>0</v>
      </c>
      <c r="CF1172" s="12">
        <f t="shared" si="2803"/>
        <v>0</v>
      </c>
      <c r="CG1172" s="12">
        <f t="shared" si="2803"/>
        <v>0</v>
      </c>
      <c r="CH1172" s="12">
        <f t="shared" si="2803"/>
        <v>0</v>
      </c>
      <c r="CI1172" s="12">
        <f t="shared" si="2803"/>
        <v>0</v>
      </c>
      <c r="CJ1172" s="12">
        <f t="shared" si="2803"/>
        <v>0</v>
      </c>
      <c r="CK1172" s="12">
        <f t="shared" si="2804"/>
        <v>0</v>
      </c>
      <c r="CL1172" s="12">
        <f t="shared" si="2804"/>
        <v>0</v>
      </c>
      <c r="CM1172" s="12">
        <f t="shared" si="2804"/>
        <v>0</v>
      </c>
      <c r="CN1172" s="12">
        <f t="shared" si="2804"/>
        <v>0</v>
      </c>
      <c r="CO1172" s="12">
        <f t="shared" si="2804"/>
        <v>0</v>
      </c>
      <c r="CP1172" s="12">
        <f t="shared" si="2804"/>
        <v>0</v>
      </c>
      <c r="CQ1172" s="12">
        <f t="shared" si="2804"/>
        <v>0</v>
      </c>
      <c r="CR1172" s="12">
        <f t="shared" si="2804"/>
        <v>0</v>
      </c>
      <c r="CS1172" s="12">
        <f t="shared" si="2804"/>
        <v>0</v>
      </c>
      <c r="CT1172" s="12">
        <f t="shared" si="2804"/>
        <v>0</v>
      </c>
      <c r="CU1172" s="12">
        <f t="shared" si="2805"/>
        <v>0</v>
      </c>
      <c r="CV1172" s="12">
        <f t="shared" si="2805"/>
        <v>0</v>
      </c>
      <c r="CW1172" s="12">
        <f t="shared" si="2805"/>
        <v>0</v>
      </c>
      <c r="CX1172" s="12">
        <f t="shared" si="2805"/>
        <v>0</v>
      </c>
      <c r="CY1172" s="12">
        <f t="shared" si="2805"/>
        <v>0</v>
      </c>
      <c r="CZ1172" s="12">
        <f t="shared" si="2805"/>
        <v>0</v>
      </c>
      <c r="DA1172" s="12">
        <f t="shared" si="2805"/>
        <v>0</v>
      </c>
      <c r="DB1172" s="12">
        <f t="shared" si="2805"/>
        <v>0</v>
      </c>
      <c r="DC1172" s="12">
        <f t="shared" si="2805"/>
        <v>0</v>
      </c>
      <c r="DD1172" s="12">
        <f t="shared" si="2805"/>
        <v>0</v>
      </c>
      <c r="DE1172" s="12">
        <f t="shared" si="2806"/>
        <v>0</v>
      </c>
      <c r="DF1172" s="12">
        <f t="shared" si="2806"/>
        <v>0</v>
      </c>
      <c r="DG1172" s="12">
        <f t="shared" si="2806"/>
        <v>0</v>
      </c>
      <c r="DH1172" s="12">
        <f t="shared" si="2806"/>
        <v>0</v>
      </c>
      <c r="DI1172" s="12">
        <f t="shared" si="2806"/>
        <v>0</v>
      </c>
      <c r="DJ1172" s="12">
        <f t="shared" si="2806"/>
        <v>0</v>
      </c>
      <c r="DK1172" s="12">
        <f t="shared" si="2806"/>
        <v>0</v>
      </c>
      <c r="DL1172" s="12">
        <f t="shared" si="2806"/>
        <v>0</v>
      </c>
      <c r="DM1172" s="12">
        <f t="shared" si="2806"/>
        <v>0</v>
      </c>
      <c r="DN1172" s="12">
        <f t="shared" si="2806"/>
        <v>0</v>
      </c>
      <c r="DO1172" s="12">
        <f t="shared" si="2807"/>
        <v>0</v>
      </c>
      <c r="DP1172" s="12">
        <f t="shared" si="2807"/>
        <v>0</v>
      </c>
      <c r="DQ1172" s="12">
        <f t="shared" si="2807"/>
        <v>0</v>
      </c>
      <c r="DR1172" s="12">
        <f t="shared" si="2807"/>
        <v>0</v>
      </c>
      <c r="DS1172" s="12">
        <f t="shared" si="2807"/>
        <v>0</v>
      </c>
      <c r="DT1172" s="12">
        <f t="shared" si="2807"/>
        <v>0</v>
      </c>
      <c r="DU1172" s="12">
        <f t="shared" si="2807"/>
        <v>0</v>
      </c>
      <c r="DV1172" s="12">
        <f t="shared" si="2807"/>
        <v>0</v>
      </c>
      <c r="DW1172" s="12">
        <f t="shared" si="2807"/>
        <v>0</v>
      </c>
      <c r="DX1172" s="12">
        <f t="shared" si="2807"/>
        <v>0</v>
      </c>
      <c r="DY1172" s="12">
        <f t="shared" si="2807"/>
        <v>0</v>
      </c>
      <c r="EB1172" s="116">
        <f t="shared" si="2765"/>
        <v>1171</v>
      </c>
      <c r="EC1172" s="2" t="str">
        <f t="shared" si="2808"/>
        <v>Phase 4</v>
      </c>
      <c r="ED1172" s="2" t="str">
        <f t="shared" si="2809"/>
        <v>60' Wide</v>
      </c>
      <c r="EE1172" s="33" t="str">
        <f>EE1179</f>
        <v>Cash</v>
      </c>
      <c r="EF1172" s="2" t="str">
        <f>EF1179</f>
        <v>Sales Center</v>
      </c>
    </row>
    <row r="1173" spans="1:136" x14ac:dyDescent="0.3">
      <c r="B1173" s="2" t="str">
        <f>Product!$O$2</f>
        <v>Phase 4</v>
      </c>
      <c r="C1173" s="2" t="str">
        <f>Product!$O$3</f>
        <v>75' Wide</v>
      </c>
      <c r="D1173" s="129">
        <f>SUMIFS(INDEX(Product!$B$2:$U$97, MATCH(D1157, Product!$B$2:$B$97, 0), ), Product!$B$2:$U$2, $B1173, Product!$B$3:$U$3, $C1173)</f>
        <v>9190000</v>
      </c>
      <c r="F1173" s="128"/>
      <c r="G1173" s="11">
        <f>SUM(H1173:DZ1173)</f>
        <v>-59491.82715649782</v>
      </c>
      <c r="I1173" s="12">
        <f t="shared" si="2796"/>
        <v>0</v>
      </c>
      <c r="J1173" s="12">
        <f t="shared" si="2796"/>
        <v>0</v>
      </c>
      <c r="K1173" s="12">
        <f t="shared" si="2796"/>
        <v>0</v>
      </c>
      <c r="L1173" s="12">
        <f t="shared" si="2796"/>
        <v>0</v>
      </c>
      <c r="M1173" s="12">
        <f t="shared" si="2796"/>
        <v>0</v>
      </c>
      <c r="N1173" s="12">
        <f t="shared" si="2796"/>
        <v>0</v>
      </c>
      <c r="O1173" s="12">
        <f t="shared" si="2796"/>
        <v>0</v>
      </c>
      <c r="P1173" s="12">
        <f t="shared" si="2796"/>
        <v>-1487.2956789124453</v>
      </c>
      <c r="Q1173" s="12">
        <f t="shared" si="2796"/>
        <v>-4461.8870367373365</v>
      </c>
      <c r="R1173" s="12">
        <f t="shared" si="2796"/>
        <v>-5949.1827156497811</v>
      </c>
      <c r="S1173" s="12">
        <f t="shared" si="2797"/>
        <v>-8923.7740734746731</v>
      </c>
      <c r="T1173" s="12">
        <f t="shared" si="2797"/>
        <v>-17847.548146949346</v>
      </c>
      <c r="U1173" s="12">
        <f t="shared" si="2797"/>
        <v>-8923.7740734746731</v>
      </c>
      <c r="V1173" s="12">
        <f t="shared" si="2797"/>
        <v>-5949.1827156497811</v>
      </c>
      <c r="W1173" s="12">
        <f t="shared" si="2797"/>
        <v>-4461.8870367373365</v>
      </c>
      <c r="X1173" s="12">
        <f t="shared" si="2797"/>
        <v>-1487.2956789124453</v>
      </c>
      <c r="Y1173" s="12">
        <f t="shared" si="2797"/>
        <v>0</v>
      </c>
      <c r="Z1173" s="12">
        <f t="shared" si="2797"/>
        <v>0</v>
      </c>
      <c r="AA1173" s="12">
        <f t="shared" si="2797"/>
        <v>0</v>
      </c>
      <c r="AB1173" s="12">
        <f t="shared" si="2797"/>
        <v>0</v>
      </c>
      <c r="AC1173" s="12">
        <f t="shared" si="2798"/>
        <v>0</v>
      </c>
      <c r="AD1173" s="12">
        <f t="shared" si="2798"/>
        <v>0</v>
      </c>
      <c r="AE1173" s="12">
        <f t="shared" si="2798"/>
        <v>0</v>
      </c>
      <c r="AF1173" s="12">
        <f t="shared" si="2798"/>
        <v>0</v>
      </c>
      <c r="AG1173" s="12">
        <f t="shared" si="2798"/>
        <v>0</v>
      </c>
      <c r="AH1173" s="12">
        <f t="shared" si="2798"/>
        <v>0</v>
      </c>
      <c r="AI1173" s="12">
        <f t="shared" si="2798"/>
        <v>0</v>
      </c>
      <c r="AJ1173" s="12">
        <f t="shared" si="2798"/>
        <v>0</v>
      </c>
      <c r="AK1173" s="12">
        <f t="shared" si="2798"/>
        <v>0</v>
      </c>
      <c r="AL1173" s="12">
        <f t="shared" si="2798"/>
        <v>0</v>
      </c>
      <c r="AM1173" s="12">
        <f t="shared" si="2799"/>
        <v>0</v>
      </c>
      <c r="AN1173" s="12">
        <f t="shared" si="2799"/>
        <v>0</v>
      </c>
      <c r="AO1173" s="12">
        <f t="shared" si="2799"/>
        <v>0</v>
      </c>
      <c r="AP1173" s="12">
        <f t="shared" si="2799"/>
        <v>0</v>
      </c>
      <c r="AQ1173" s="12">
        <f t="shared" si="2799"/>
        <v>0</v>
      </c>
      <c r="AR1173" s="12">
        <f t="shared" si="2799"/>
        <v>0</v>
      </c>
      <c r="AS1173" s="12">
        <f t="shared" si="2799"/>
        <v>0</v>
      </c>
      <c r="AT1173" s="12">
        <f t="shared" si="2799"/>
        <v>0</v>
      </c>
      <c r="AU1173" s="12">
        <f t="shared" si="2799"/>
        <v>0</v>
      </c>
      <c r="AV1173" s="12">
        <f t="shared" si="2799"/>
        <v>0</v>
      </c>
      <c r="AW1173" s="12">
        <f t="shared" si="2800"/>
        <v>0</v>
      </c>
      <c r="AX1173" s="12">
        <f t="shared" si="2800"/>
        <v>0</v>
      </c>
      <c r="AY1173" s="12">
        <f t="shared" si="2800"/>
        <v>0</v>
      </c>
      <c r="AZ1173" s="12">
        <f t="shared" si="2800"/>
        <v>0</v>
      </c>
      <c r="BA1173" s="12">
        <f t="shared" si="2800"/>
        <v>0</v>
      </c>
      <c r="BB1173" s="12">
        <f t="shared" si="2800"/>
        <v>0</v>
      </c>
      <c r="BC1173" s="12">
        <f t="shared" si="2800"/>
        <v>0</v>
      </c>
      <c r="BD1173" s="12">
        <f t="shared" si="2800"/>
        <v>0</v>
      </c>
      <c r="BE1173" s="12">
        <f t="shared" si="2800"/>
        <v>0</v>
      </c>
      <c r="BF1173" s="12">
        <f t="shared" si="2800"/>
        <v>0</v>
      </c>
      <c r="BG1173" s="12">
        <f t="shared" si="2801"/>
        <v>0</v>
      </c>
      <c r="BH1173" s="12">
        <f t="shared" si="2801"/>
        <v>0</v>
      </c>
      <c r="BI1173" s="12">
        <f t="shared" si="2801"/>
        <v>0</v>
      </c>
      <c r="BJ1173" s="12">
        <f t="shared" si="2801"/>
        <v>0</v>
      </c>
      <c r="BK1173" s="12">
        <f t="shared" si="2801"/>
        <v>0</v>
      </c>
      <c r="BL1173" s="12">
        <f t="shared" si="2801"/>
        <v>0</v>
      </c>
      <c r="BM1173" s="12">
        <f t="shared" si="2801"/>
        <v>0</v>
      </c>
      <c r="BN1173" s="12">
        <f t="shared" si="2801"/>
        <v>0</v>
      </c>
      <c r="BO1173" s="12">
        <f t="shared" si="2801"/>
        <v>0</v>
      </c>
      <c r="BP1173" s="12">
        <f t="shared" si="2801"/>
        <v>0</v>
      </c>
      <c r="BQ1173" s="12">
        <f t="shared" si="2802"/>
        <v>0</v>
      </c>
      <c r="BR1173" s="12">
        <f t="shared" si="2802"/>
        <v>0</v>
      </c>
      <c r="BS1173" s="12">
        <f t="shared" si="2802"/>
        <v>0</v>
      </c>
      <c r="BT1173" s="12">
        <f t="shared" si="2802"/>
        <v>0</v>
      </c>
      <c r="BU1173" s="12">
        <f t="shared" si="2802"/>
        <v>0</v>
      </c>
      <c r="BV1173" s="12">
        <f t="shared" si="2802"/>
        <v>0</v>
      </c>
      <c r="BW1173" s="12">
        <f t="shared" si="2802"/>
        <v>0</v>
      </c>
      <c r="BX1173" s="12">
        <f t="shared" si="2802"/>
        <v>0</v>
      </c>
      <c r="BY1173" s="12">
        <f t="shared" si="2802"/>
        <v>0</v>
      </c>
      <c r="BZ1173" s="12">
        <f t="shared" si="2802"/>
        <v>0</v>
      </c>
      <c r="CA1173" s="12">
        <f t="shared" si="2803"/>
        <v>0</v>
      </c>
      <c r="CB1173" s="12">
        <f t="shared" si="2803"/>
        <v>0</v>
      </c>
      <c r="CC1173" s="12">
        <f t="shared" si="2803"/>
        <v>0</v>
      </c>
      <c r="CD1173" s="12">
        <f t="shared" si="2803"/>
        <v>0</v>
      </c>
      <c r="CE1173" s="12">
        <f t="shared" si="2803"/>
        <v>0</v>
      </c>
      <c r="CF1173" s="12">
        <f t="shared" si="2803"/>
        <v>0</v>
      </c>
      <c r="CG1173" s="12">
        <f t="shared" si="2803"/>
        <v>0</v>
      </c>
      <c r="CH1173" s="12">
        <f t="shared" si="2803"/>
        <v>0</v>
      </c>
      <c r="CI1173" s="12">
        <f t="shared" si="2803"/>
        <v>0</v>
      </c>
      <c r="CJ1173" s="12">
        <f t="shared" si="2803"/>
        <v>0</v>
      </c>
      <c r="CK1173" s="12">
        <f t="shared" si="2804"/>
        <v>0</v>
      </c>
      <c r="CL1173" s="12">
        <f t="shared" si="2804"/>
        <v>0</v>
      </c>
      <c r="CM1173" s="12">
        <f t="shared" si="2804"/>
        <v>0</v>
      </c>
      <c r="CN1173" s="12">
        <f t="shared" si="2804"/>
        <v>0</v>
      </c>
      <c r="CO1173" s="12">
        <f t="shared" si="2804"/>
        <v>0</v>
      </c>
      <c r="CP1173" s="12">
        <f t="shared" si="2804"/>
        <v>0</v>
      </c>
      <c r="CQ1173" s="12">
        <f t="shared" si="2804"/>
        <v>0</v>
      </c>
      <c r="CR1173" s="12">
        <f t="shared" si="2804"/>
        <v>0</v>
      </c>
      <c r="CS1173" s="12">
        <f t="shared" si="2804"/>
        <v>0</v>
      </c>
      <c r="CT1173" s="12">
        <f t="shared" si="2804"/>
        <v>0</v>
      </c>
      <c r="CU1173" s="12">
        <f t="shared" si="2805"/>
        <v>0</v>
      </c>
      <c r="CV1173" s="12">
        <f t="shared" si="2805"/>
        <v>0</v>
      </c>
      <c r="CW1173" s="12">
        <f t="shared" si="2805"/>
        <v>0</v>
      </c>
      <c r="CX1173" s="12">
        <f t="shared" si="2805"/>
        <v>0</v>
      </c>
      <c r="CY1173" s="12">
        <f t="shared" si="2805"/>
        <v>0</v>
      </c>
      <c r="CZ1173" s="12">
        <f t="shared" si="2805"/>
        <v>0</v>
      </c>
      <c r="DA1173" s="12">
        <f t="shared" si="2805"/>
        <v>0</v>
      </c>
      <c r="DB1173" s="12">
        <f t="shared" si="2805"/>
        <v>0</v>
      </c>
      <c r="DC1173" s="12">
        <f t="shared" si="2805"/>
        <v>0</v>
      </c>
      <c r="DD1173" s="12">
        <f t="shared" si="2805"/>
        <v>0</v>
      </c>
      <c r="DE1173" s="12">
        <f t="shared" si="2806"/>
        <v>0</v>
      </c>
      <c r="DF1173" s="12">
        <f t="shared" si="2806"/>
        <v>0</v>
      </c>
      <c r="DG1173" s="12">
        <f t="shared" si="2806"/>
        <v>0</v>
      </c>
      <c r="DH1173" s="12">
        <f t="shared" si="2806"/>
        <v>0</v>
      </c>
      <c r="DI1173" s="12">
        <f t="shared" si="2806"/>
        <v>0</v>
      </c>
      <c r="DJ1173" s="12">
        <f t="shared" si="2806"/>
        <v>0</v>
      </c>
      <c r="DK1173" s="12">
        <f t="shared" si="2806"/>
        <v>0</v>
      </c>
      <c r="DL1173" s="12">
        <f t="shared" si="2806"/>
        <v>0</v>
      </c>
      <c r="DM1173" s="12">
        <f t="shared" si="2806"/>
        <v>0</v>
      </c>
      <c r="DN1173" s="12">
        <f t="shared" si="2806"/>
        <v>0</v>
      </c>
      <c r="DO1173" s="12">
        <f t="shared" si="2807"/>
        <v>0</v>
      </c>
      <c r="DP1173" s="12">
        <f t="shared" si="2807"/>
        <v>0</v>
      </c>
      <c r="DQ1173" s="12">
        <f t="shared" si="2807"/>
        <v>0</v>
      </c>
      <c r="DR1173" s="12">
        <f t="shared" si="2807"/>
        <v>0</v>
      </c>
      <c r="DS1173" s="12">
        <f t="shared" si="2807"/>
        <v>0</v>
      </c>
      <c r="DT1173" s="12">
        <f t="shared" si="2807"/>
        <v>0</v>
      </c>
      <c r="DU1173" s="12">
        <f t="shared" si="2807"/>
        <v>0</v>
      </c>
      <c r="DV1173" s="12">
        <f t="shared" si="2807"/>
        <v>0</v>
      </c>
      <c r="DW1173" s="12">
        <f t="shared" si="2807"/>
        <v>0</v>
      </c>
      <c r="DX1173" s="12">
        <f t="shared" si="2807"/>
        <v>0</v>
      </c>
      <c r="DY1173" s="12">
        <f t="shared" si="2807"/>
        <v>0</v>
      </c>
      <c r="EB1173" s="116">
        <f t="shared" si="2765"/>
        <v>1172</v>
      </c>
      <c r="EC1173" s="2" t="str">
        <f t="shared" si="2808"/>
        <v>Phase 4</v>
      </c>
      <c r="ED1173" s="2" t="str">
        <f t="shared" si="2809"/>
        <v>75' Wide</v>
      </c>
      <c r="EE1173" s="33" t="str">
        <f>EE1179</f>
        <v>Cash</v>
      </c>
      <c r="EF1173" s="2" t="str">
        <f>EF1179</f>
        <v>Sales Center</v>
      </c>
    </row>
    <row r="1174" spans="1:136" x14ac:dyDescent="0.3">
      <c r="D1174" s="129"/>
      <c r="F1174" s="128"/>
      <c r="I1174" s="12"/>
      <c r="J1174" s="12"/>
      <c r="K1174" s="12"/>
      <c r="L1174" s="12"/>
      <c r="M1174" s="12"/>
      <c r="N1174" s="12"/>
      <c r="O1174" s="12"/>
      <c r="P1174" s="12"/>
      <c r="Q1174" s="12"/>
      <c r="R1174" s="12"/>
      <c r="S1174" s="12"/>
      <c r="T1174" s="12"/>
      <c r="U1174" s="12"/>
      <c r="V1174" s="12"/>
      <c r="W1174" s="12"/>
      <c r="X1174" s="12"/>
      <c r="Y1174" s="12"/>
      <c r="Z1174" s="12"/>
      <c r="AA1174" s="12"/>
      <c r="AB1174" s="12"/>
      <c r="AC1174" s="12"/>
      <c r="AD1174" s="12"/>
      <c r="AE1174" s="12"/>
      <c r="AF1174" s="12"/>
      <c r="AG1174" s="12"/>
      <c r="AH1174" s="12"/>
      <c r="AI1174" s="12"/>
      <c r="AJ1174" s="12"/>
      <c r="AK1174" s="12"/>
      <c r="AL1174" s="12"/>
      <c r="AM1174" s="12"/>
      <c r="AN1174" s="12"/>
      <c r="AO1174" s="12"/>
      <c r="AP1174" s="12"/>
      <c r="AQ1174" s="12"/>
      <c r="AR1174" s="12"/>
      <c r="AS1174" s="12"/>
      <c r="AT1174" s="12"/>
      <c r="AU1174" s="12"/>
      <c r="AV1174" s="12"/>
      <c r="AW1174" s="12"/>
      <c r="AX1174" s="12"/>
      <c r="AY1174" s="12"/>
      <c r="AZ1174" s="12"/>
      <c r="BA1174" s="12"/>
      <c r="BB1174" s="12"/>
      <c r="BC1174" s="12"/>
      <c r="BD1174" s="12"/>
      <c r="BE1174" s="12"/>
      <c r="BF1174" s="12"/>
      <c r="BG1174" s="12"/>
      <c r="BH1174" s="12"/>
      <c r="BI1174" s="12"/>
      <c r="BJ1174" s="12"/>
      <c r="BK1174" s="12"/>
      <c r="BL1174" s="12"/>
      <c r="BM1174" s="12"/>
      <c r="BN1174" s="12"/>
      <c r="BO1174" s="12"/>
      <c r="BP1174" s="12"/>
      <c r="BQ1174" s="12"/>
      <c r="BR1174" s="12"/>
      <c r="BS1174" s="12"/>
      <c r="BT1174" s="12"/>
      <c r="BU1174" s="12"/>
      <c r="BV1174" s="12"/>
      <c r="BW1174" s="12"/>
      <c r="BX1174" s="12"/>
      <c r="BY1174" s="12"/>
      <c r="BZ1174" s="12"/>
      <c r="CA1174" s="12"/>
      <c r="CB1174" s="12"/>
      <c r="CC1174" s="12"/>
      <c r="CD1174" s="12"/>
      <c r="CE1174" s="12"/>
      <c r="CF1174" s="12"/>
      <c r="CG1174" s="12"/>
      <c r="CH1174" s="12"/>
      <c r="CI1174" s="12"/>
      <c r="CJ1174" s="12"/>
      <c r="CK1174" s="12"/>
      <c r="CL1174" s="12"/>
      <c r="CM1174" s="12"/>
      <c r="CN1174" s="12"/>
      <c r="CO1174" s="12"/>
      <c r="CP1174" s="12"/>
      <c r="CQ1174" s="12"/>
      <c r="CR1174" s="12"/>
      <c r="CS1174" s="12"/>
      <c r="CT1174" s="12"/>
      <c r="CU1174" s="12"/>
      <c r="CV1174" s="12"/>
      <c r="CW1174" s="12"/>
      <c r="CX1174" s="12"/>
      <c r="CY1174" s="12"/>
      <c r="CZ1174" s="12"/>
      <c r="DA1174" s="12"/>
      <c r="DB1174" s="12"/>
      <c r="DC1174" s="12"/>
      <c r="DD1174" s="12"/>
      <c r="DE1174" s="12"/>
      <c r="DF1174" s="12"/>
      <c r="DG1174" s="12"/>
      <c r="DH1174" s="12"/>
      <c r="DI1174" s="12"/>
      <c r="DJ1174" s="12"/>
      <c r="DK1174" s="12"/>
      <c r="DL1174" s="12"/>
      <c r="DM1174" s="12"/>
      <c r="DN1174" s="12"/>
      <c r="DO1174" s="12"/>
      <c r="DP1174" s="12"/>
      <c r="DQ1174" s="12"/>
      <c r="DR1174" s="12"/>
      <c r="DS1174" s="12"/>
      <c r="DT1174" s="12"/>
      <c r="DU1174" s="12"/>
      <c r="DV1174" s="12"/>
      <c r="DW1174" s="12"/>
      <c r="DX1174" s="12"/>
      <c r="DY1174" s="12"/>
      <c r="EE1174" s="33"/>
    </row>
    <row r="1175" spans="1:136" x14ac:dyDescent="0.3">
      <c r="B1175" s="2" t="str">
        <f>Product!$P$2</f>
        <v>Phase 5</v>
      </c>
      <c r="C1175" s="2" t="str">
        <f>Product!$P$3</f>
        <v>50' Wide</v>
      </c>
      <c r="D1175" s="129">
        <f>SUMIFS(INDEX(Product!$B$2:$U$97, MATCH(D1157, Product!$B$2:$B$97, 0), ), Product!$B$2:$U$2, $B1175, Product!$B$3:$U$3, $C1175)</f>
        <v>9930000</v>
      </c>
      <c r="F1175" s="128"/>
      <c r="G1175" s="11">
        <f>SUM(H1175:DZ1175)</f>
        <v>-64282.246318174461</v>
      </c>
      <c r="I1175" s="12">
        <f t="shared" ref="I1175:R1177" si="2810">I$775*$D1175/SUM($D$1158:$D$1178)</f>
        <v>0</v>
      </c>
      <c r="J1175" s="12">
        <f t="shared" si="2810"/>
        <v>0</v>
      </c>
      <c r="K1175" s="12">
        <f t="shared" si="2810"/>
        <v>0</v>
      </c>
      <c r="L1175" s="12">
        <f t="shared" si="2810"/>
        <v>0</v>
      </c>
      <c r="M1175" s="12">
        <f t="shared" si="2810"/>
        <v>0</v>
      </c>
      <c r="N1175" s="12">
        <f t="shared" si="2810"/>
        <v>0</v>
      </c>
      <c r="O1175" s="12">
        <f t="shared" si="2810"/>
        <v>0</v>
      </c>
      <c r="P1175" s="12">
        <f t="shared" si="2810"/>
        <v>-1607.0561579543617</v>
      </c>
      <c r="Q1175" s="12">
        <f t="shared" si="2810"/>
        <v>-4821.1684738630847</v>
      </c>
      <c r="R1175" s="12">
        <f t="shared" si="2810"/>
        <v>-6428.2246318174466</v>
      </c>
      <c r="S1175" s="12">
        <f t="shared" ref="S1175:AB1177" si="2811">S$775*$D1175/SUM($D$1158:$D$1178)</f>
        <v>-9642.3369477261695</v>
      </c>
      <c r="T1175" s="12">
        <f t="shared" si="2811"/>
        <v>-19284.673895452339</v>
      </c>
      <c r="U1175" s="12">
        <f t="shared" si="2811"/>
        <v>-9642.3369477261695</v>
      </c>
      <c r="V1175" s="12">
        <f t="shared" si="2811"/>
        <v>-6428.2246318174466</v>
      </c>
      <c r="W1175" s="12">
        <f t="shared" si="2811"/>
        <v>-4821.1684738630847</v>
      </c>
      <c r="X1175" s="12">
        <f t="shared" si="2811"/>
        <v>-1607.0561579543617</v>
      </c>
      <c r="Y1175" s="12">
        <f t="shared" si="2811"/>
        <v>0</v>
      </c>
      <c r="Z1175" s="12">
        <f t="shared" si="2811"/>
        <v>0</v>
      </c>
      <c r="AA1175" s="12">
        <f t="shared" si="2811"/>
        <v>0</v>
      </c>
      <c r="AB1175" s="12">
        <f t="shared" si="2811"/>
        <v>0</v>
      </c>
      <c r="AC1175" s="12">
        <f t="shared" ref="AC1175:AL1177" si="2812">AC$775*$D1175/SUM($D$1158:$D$1178)</f>
        <v>0</v>
      </c>
      <c r="AD1175" s="12">
        <f t="shared" si="2812"/>
        <v>0</v>
      </c>
      <c r="AE1175" s="12">
        <f t="shared" si="2812"/>
        <v>0</v>
      </c>
      <c r="AF1175" s="12">
        <f t="shared" si="2812"/>
        <v>0</v>
      </c>
      <c r="AG1175" s="12">
        <f t="shared" si="2812"/>
        <v>0</v>
      </c>
      <c r="AH1175" s="12">
        <f t="shared" si="2812"/>
        <v>0</v>
      </c>
      <c r="AI1175" s="12">
        <f t="shared" si="2812"/>
        <v>0</v>
      </c>
      <c r="AJ1175" s="12">
        <f t="shared" si="2812"/>
        <v>0</v>
      </c>
      <c r="AK1175" s="12">
        <f t="shared" si="2812"/>
        <v>0</v>
      </c>
      <c r="AL1175" s="12">
        <f t="shared" si="2812"/>
        <v>0</v>
      </c>
      <c r="AM1175" s="12">
        <f t="shared" ref="AM1175:AV1177" si="2813">AM$775*$D1175/SUM($D$1158:$D$1178)</f>
        <v>0</v>
      </c>
      <c r="AN1175" s="12">
        <f t="shared" si="2813"/>
        <v>0</v>
      </c>
      <c r="AO1175" s="12">
        <f t="shared" si="2813"/>
        <v>0</v>
      </c>
      <c r="AP1175" s="12">
        <f t="shared" si="2813"/>
        <v>0</v>
      </c>
      <c r="AQ1175" s="12">
        <f t="shared" si="2813"/>
        <v>0</v>
      </c>
      <c r="AR1175" s="12">
        <f t="shared" si="2813"/>
        <v>0</v>
      </c>
      <c r="AS1175" s="12">
        <f t="shared" si="2813"/>
        <v>0</v>
      </c>
      <c r="AT1175" s="12">
        <f t="shared" si="2813"/>
        <v>0</v>
      </c>
      <c r="AU1175" s="12">
        <f t="shared" si="2813"/>
        <v>0</v>
      </c>
      <c r="AV1175" s="12">
        <f t="shared" si="2813"/>
        <v>0</v>
      </c>
      <c r="AW1175" s="12">
        <f t="shared" ref="AW1175:BF1177" si="2814">AW$775*$D1175/SUM($D$1158:$D$1178)</f>
        <v>0</v>
      </c>
      <c r="AX1175" s="12">
        <f t="shared" si="2814"/>
        <v>0</v>
      </c>
      <c r="AY1175" s="12">
        <f t="shared" si="2814"/>
        <v>0</v>
      </c>
      <c r="AZ1175" s="12">
        <f t="shared" si="2814"/>
        <v>0</v>
      </c>
      <c r="BA1175" s="12">
        <f t="shared" si="2814"/>
        <v>0</v>
      </c>
      <c r="BB1175" s="12">
        <f t="shared" si="2814"/>
        <v>0</v>
      </c>
      <c r="BC1175" s="12">
        <f t="shared" si="2814"/>
        <v>0</v>
      </c>
      <c r="BD1175" s="12">
        <f t="shared" si="2814"/>
        <v>0</v>
      </c>
      <c r="BE1175" s="12">
        <f t="shared" si="2814"/>
        <v>0</v>
      </c>
      <c r="BF1175" s="12">
        <f t="shared" si="2814"/>
        <v>0</v>
      </c>
      <c r="BG1175" s="12">
        <f t="shared" ref="BG1175:BP1177" si="2815">BG$775*$D1175/SUM($D$1158:$D$1178)</f>
        <v>0</v>
      </c>
      <c r="BH1175" s="12">
        <f t="shared" si="2815"/>
        <v>0</v>
      </c>
      <c r="BI1175" s="12">
        <f t="shared" si="2815"/>
        <v>0</v>
      </c>
      <c r="BJ1175" s="12">
        <f t="shared" si="2815"/>
        <v>0</v>
      </c>
      <c r="BK1175" s="12">
        <f t="shared" si="2815"/>
        <v>0</v>
      </c>
      <c r="BL1175" s="12">
        <f t="shared" si="2815"/>
        <v>0</v>
      </c>
      <c r="BM1175" s="12">
        <f t="shared" si="2815"/>
        <v>0</v>
      </c>
      <c r="BN1175" s="12">
        <f t="shared" si="2815"/>
        <v>0</v>
      </c>
      <c r="BO1175" s="12">
        <f t="shared" si="2815"/>
        <v>0</v>
      </c>
      <c r="BP1175" s="12">
        <f t="shared" si="2815"/>
        <v>0</v>
      </c>
      <c r="BQ1175" s="12">
        <f t="shared" ref="BQ1175:BZ1177" si="2816">BQ$775*$D1175/SUM($D$1158:$D$1178)</f>
        <v>0</v>
      </c>
      <c r="BR1175" s="12">
        <f t="shared" si="2816"/>
        <v>0</v>
      </c>
      <c r="BS1175" s="12">
        <f t="shared" si="2816"/>
        <v>0</v>
      </c>
      <c r="BT1175" s="12">
        <f t="shared" si="2816"/>
        <v>0</v>
      </c>
      <c r="BU1175" s="12">
        <f t="shared" si="2816"/>
        <v>0</v>
      </c>
      <c r="BV1175" s="12">
        <f t="shared" si="2816"/>
        <v>0</v>
      </c>
      <c r="BW1175" s="12">
        <f t="shared" si="2816"/>
        <v>0</v>
      </c>
      <c r="BX1175" s="12">
        <f t="shared" si="2816"/>
        <v>0</v>
      </c>
      <c r="BY1175" s="12">
        <f t="shared" si="2816"/>
        <v>0</v>
      </c>
      <c r="BZ1175" s="12">
        <f t="shared" si="2816"/>
        <v>0</v>
      </c>
      <c r="CA1175" s="12">
        <f t="shared" ref="CA1175:CJ1177" si="2817">CA$775*$D1175/SUM($D$1158:$D$1178)</f>
        <v>0</v>
      </c>
      <c r="CB1175" s="12">
        <f t="shared" si="2817"/>
        <v>0</v>
      </c>
      <c r="CC1175" s="12">
        <f t="shared" si="2817"/>
        <v>0</v>
      </c>
      <c r="CD1175" s="12">
        <f t="shared" si="2817"/>
        <v>0</v>
      </c>
      <c r="CE1175" s="12">
        <f t="shared" si="2817"/>
        <v>0</v>
      </c>
      <c r="CF1175" s="12">
        <f t="shared" si="2817"/>
        <v>0</v>
      </c>
      <c r="CG1175" s="12">
        <f t="shared" si="2817"/>
        <v>0</v>
      </c>
      <c r="CH1175" s="12">
        <f t="shared" si="2817"/>
        <v>0</v>
      </c>
      <c r="CI1175" s="12">
        <f t="shared" si="2817"/>
        <v>0</v>
      </c>
      <c r="CJ1175" s="12">
        <f t="shared" si="2817"/>
        <v>0</v>
      </c>
      <c r="CK1175" s="12">
        <f t="shared" ref="CK1175:CT1177" si="2818">CK$775*$D1175/SUM($D$1158:$D$1178)</f>
        <v>0</v>
      </c>
      <c r="CL1175" s="12">
        <f t="shared" si="2818"/>
        <v>0</v>
      </c>
      <c r="CM1175" s="12">
        <f t="shared" si="2818"/>
        <v>0</v>
      </c>
      <c r="CN1175" s="12">
        <f t="shared" si="2818"/>
        <v>0</v>
      </c>
      <c r="CO1175" s="12">
        <f t="shared" si="2818"/>
        <v>0</v>
      </c>
      <c r="CP1175" s="12">
        <f t="shared" si="2818"/>
        <v>0</v>
      </c>
      <c r="CQ1175" s="12">
        <f t="shared" si="2818"/>
        <v>0</v>
      </c>
      <c r="CR1175" s="12">
        <f t="shared" si="2818"/>
        <v>0</v>
      </c>
      <c r="CS1175" s="12">
        <f t="shared" si="2818"/>
        <v>0</v>
      </c>
      <c r="CT1175" s="12">
        <f t="shared" si="2818"/>
        <v>0</v>
      </c>
      <c r="CU1175" s="12">
        <f t="shared" ref="CU1175:DD1177" si="2819">CU$775*$D1175/SUM($D$1158:$D$1178)</f>
        <v>0</v>
      </c>
      <c r="CV1175" s="12">
        <f t="shared" si="2819"/>
        <v>0</v>
      </c>
      <c r="CW1175" s="12">
        <f t="shared" si="2819"/>
        <v>0</v>
      </c>
      <c r="CX1175" s="12">
        <f t="shared" si="2819"/>
        <v>0</v>
      </c>
      <c r="CY1175" s="12">
        <f t="shared" si="2819"/>
        <v>0</v>
      </c>
      <c r="CZ1175" s="12">
        <f t="shared" si="2819"/>
        <v>0</v>
      </c>
      <c r="DA1175" s="12">
        <f t="shared" si="2819"/>
        <v>0</v>
      </c>
      <c r="DB1175" s="12">
        <f t="shared" si="2819"/>
        <v>0</v>
      </c>
      <c r="DC1175" s="12">
        <f t="shared" si="2819"/>
        <v>0</v>
      </c>
      <c r="DD1175" s="12">
        <f t="shared" si="2819"/>
        <v>0</v>
      </c>
      <c r="DE1175" s="12">
        <f t="shared" ref="DE1175:DN1177" si="2820">DE$775*$D1175/SUM($D$1158:$D$1178)</f>
        <v>0</v>
      </c>
      <c r="DF1175" s="12">
        <f t="shared" si="2820"/>
        <v>0</v>
      </c>
      <c r="DG1175" s="12">
        <f t="shared" si="2820"/>
        <v>0</v>
      </c>
      <c r="DH1175" s="12">
        <f t="shared" si="2820"/>
        <v>0</v>
      </c>
      <c r="DI1175" s="12">
        <f t="shared" si="2820"/>
        <v>0</v>
      </c>
      <c r="DJ1175" s="12">
        <f t="shared" si="2820"/>
        <v>0</v>
      </c>
      <c r="DK1175" s="12">
        <f t="shared" si="2820"/>
        <v>0</v>
      </c>
      <c r="DL1175" s="12">
        <f t="shared" si="2820"/>
        <v>0</v>
      </c>
      <c r="DM1175" s="12">
        <f t="shared" si="2820"/>
        <v>0</v>
      </c>
      <c r="DN1175" s="12">
        <f t="shared" si="2820"/>
        <v>0</v>
      </c>
      <c r="DO1175" s="12">
        <f t="shared" ref="DO1175:DY1177" si="2821">DO$775*$D1175/SUM($D$1158:$D$1178)</f>
        <v>0</v>
      </c>
      <c r="DP1175" s="12">
        <f t="shared" si="2821"/>
        <v>0</v>
      </c>
      <c r="DQ1175" s="12">
        <f t="shared" si="2821"/>
        <v>0</v>
      </c>
      <c r="DR1175" s="12">
        <f t="shared" si="2821"/>
        <v>0</v>
      </c>
      <c r="DS1175" s="12">
        <f t="shared" si="2821"/>
        <v>0</v>
      </c>
      <c r="DT1175" s="12">
        <f t="shared" si="2821"/>
        <v>0</v>
      </c>
      <c r="DU1175" s="12">
        <f t="shared" si="2821"/>
        <v>0</v>
      </c>
      <c r="DV1175" s="12">
        <f t="shared" si="2821"/>
        <v>0</v>
      </c>
      <c r="DW1175" s="12">
        <f t="shared" si="2821"/>
        <v>0</v>
      </c>
      <c r="DX1175" s="12">
        <f t="shared" si="2821"/>
        <v>0</v>
      </c>
      <c r="DY1175" s="12">
        <f t="shared" si="2821"/>
        <v>0</v>
      </c>
      <c r="EB1175" s="116">
        <f t="shared" si="2765"/>
        <v>1174</v>
      </c>
      <c r="EC1175" s="2" t="str">
        <f t="shared" ref="EC1175:EC1177" si="2822">B1175</f>
        <v>Phase 5</v>
      </c>
      <c r="ED1175" s="2" t="str">
        <f t="shared" ref="ED1175:ED1177" si="2823">C1175</f>
        <v>50' Wide</v>
      </c>
      <c r="EE1175" s="33" t="str">
        <f>EE1179</f>
        <v>Cash</v>
      </c>
      <c r="EF1175" s="2" t="str">
        <f>EF1179</f>
        <v>Sales Center</v>
      </c>
    </row>
    <row r="1176" spans="1:136" x14ac:dyDescent="0.3">
      <c r="B1176" s="2" t="str">
        <f>Product!$Q$2</f>
        <v>Phase 5</v>
      </c>
      <c r="C1176" s="2" t="str">
        <f>Product!$Q$3</f>
        <v>60' Wide</v>
      </c>
      <c r="D1176" s="129">
        <f>SUMIFS(INDEX(Product!$B$2:$U$97, MATCH(D1157, Product!$B$2:$B$97, 0), ), Product!$B$2:$U$2, $B1176, Product!$B$3:$U$3, $C1176)</f>
        <v>11775000</v>
      </c>
      <c r="F1176" s="128"/>
      <c r="G1176" s="11">
        <f>SUM(H1176:DZ1176)</f>
        <v>-76225.926525327741</v>
      </c>
      <c r="I1176" s="12">
        <f t="shared" si="2810"/>
        <v>0</v>
      </c>
      <c r="J1176" s="12">
        <f t="shared" si="2810"/>
        <v>0</v>
      </c>
      <c r="K1176" s="12">
        <f t="shared" si="2810"/>
        <v>0</v>
      </c>
      <c r="L1176" s="12">
        <f t="shared" si="2810"/>
        <v>0</v>
      </c>
      <c r="M1176" s="12">
        <f t="shared" si="2810"/>
        <v>0</v>
      </c>
      <c r="N1176" s="12">
        <f t="shared" si="2810"/>
        <v>0</v>
      </c>
      <c r="O1176" s="12">
        <f t="shared" si="2810"/>
        <v>0</v>
      </c>
      <c r="P1176" s="12">
        <f t="shared" si="2810"/>
        <v>-1905.6481631331931</v>
      </c>
      <c r="Q1176" s="12">
        <f t="shared" si="2810"/>
        <v>-5716.9444893995797</v>
      </c>
      <c r="R1176" s="12">
        <f t="shared" si="2810"/>
        <v>-7622.5926525327723</v>
      </c>
      <c r="S1176" s="12">
        <f t="shared" si="2811"/>
        <v>-11433.888978799159</v>
      </c>
      <c r="T1176" s="12">
        <f t="shared" si="2811"/>
        <v>-22867.777957598319</v>
      </c>
      <c r="U1176" s="12">
        <f t="shared" si="2811"/>
        <v>-11433.888978799159</v>
      </c>
      <c r="V1176" s="12">
        <f t="shared" si="2811"/>
        <v>-7622.5926525327723</v>
      </c>
      <c r="W1176" s="12">
        <f t="shared" si="2811"/>
        <v>-5716.9444893995797</v>
      </c>
      <c r="X1176" s="12">
        <f t="shared" si="2811"/>
        <v>-1905.6481631331931</v>
      </c>
      <c r="Y1176" s="12">
        <f t="shared" si="2811"/>
        <v>0</v>
      </c>
      <c r="Z1176" s="12">
        <f t="shared" si="2811"/>
        <v>0</v>
      </c>
      <c r="AA1176" s="12">
        <f t="shared" si="2811"/>
        <v>0</v>
      </c>
      <c r="AB1176" s="12">
        <f t="shared" si="2811"/>
        <v>0</v>
      </c>
      <c r="AC1176" s="12">
        <f t="shared" si="2812"/>
        <v>0</v>
      </c>
      <c r="AD1176" s="12">
        <f t="shared" si="2812"/>
        <v>0</v>
      </c>
      <c r="AE1176" s="12">
        <f t="shared" si="2812"/>
        <v>0</v>
      </c>
      <c r="AF1176" s="12">
        <f t="shared" si="2812"/>
        <v>0</v>
      </c>
      <c r="AG1176" s="12">
        <f t="shared" si="2812"/>
        <v>0</v>
      </c>
      <c r="AH1176" s="12">
        <f t="shared" si="2812"/>
        <v>0</v>
      </c>
      <c r="AI1176" s="12">
        <f t="shared" si="2812"/>
        <v>0</v>
      </c>
      <c r="AJ1176" s="12">
        <f t="shared" si="2812"/>
        <v>0</v>
      </c>
      <c r="AK1176" s="12">
        <f t="shared" si="2812"/>
        <v>0</v>
      </c>
      <c r="AL1176" s="12">
        <f t="shared" si="2812"/>
        <v>0</v>
      </c>
      <c r="AM1176" s="12">
        <f t="shared" si="2813"/>
        <v>0</v>
      </c>
      <c r="AN1176" s="12">
        <f t="shared" si="2813"/>
        <v>0</v>
      </c>
      <c r="AO1176" s="12">
        <f t="shared" si="2813"/>
        <v>0</v>
      </c>
      <c r="AP1176" s="12">
        <f t="shared" si="2813"/>
        <v>0</v>
      </c>
      <c r="AQ1176" s="12">
        <f t="shared" si="2813"/>
        <v>0</v>
      </c>
      <c r="AR1176" s="12">
        <f t="shared" si="2813"/>
        <v>0</v>
      </c>
      <c r="AS1176" s="12">
        <f t="shared" si="2813"/>
        <v>0</v>
      </c>
      <c r="AT1176" s="12">
        <f t="shared" si="2813"/>
        <v>0</v>
      </c>
      <c r="AU1176" s="12">
        <f t="shared" si="2813"/>
        <v>0</v>
      </c>
      <c r="AV1176" s="12">
        <f t="shared" si="2813"/>
        <v>0</v>
      </c>
      <c r="AW1176" s="12">
        <f t="shared" si="2814"/>
        <v>0</v>
      </c>
      <c r="AX1176" s="12">
        <f t="shared" si="2814"/>
        <v>0</v>
      </c>
      <c r="AY1176" s="12">
        <f t="shared" si="2814"/>
        <v>0</v>
      </c>
      <c r="AZ1176" s="12">
        <f t="shared" si="2814"/>
        <v>0</v>
      </c>
      <c r="BA1176" s="12">
        <f t="shared" si="2814"/>
        <v>0</v>
      </c>
      <c r="BB1176" s="12">
        <f t="shared" si="2814"/>
        <v>0</v>
      </c>
      <c r="BC1176" s="12">
        <f t="shared" si="2814"/>
        <v>0</v>
      </c>
      <c r="BD1176" s="12">
        <f t="shared" si="2814"/>
        <v>0</v>
      </c>
      <c r="BE1176" s="12">
        <f t="shared" si="2814"/>
        <v>0</v>
      </c>
      <c r="BF1176" s="12">
        <f t="shared" si="2814"/>
        <v>0</v>
      </c>
      <c r="BG1176" s="12">
        <f t="shared" si="2815"/>
        <v>0</v>
      </c>
      <c r="BH1176" s="12">
        <f t="shared" si="2815"/>
        <v>0</v>
      </c>
      <c r="BI1176" s="12">
        <f t="shared" si="2815"/>
        <v>0</v>
      </c>
      <c r="BJ1176" s="12">
        <f t="shared" si="2815"/>
        <v>0</v>
      </c>
      <c r="BK1176" s="12">
        <f t="shared" si="2815"/>
        <v>0</v>
      </c>
      <c r="BL1176" s="12">
        <f t="shared" si="2815"/>
        <v>0</v>
      </c>
      <c r="BM1176" s="12">
        <f t="shared" si="2815"/>
        <v>0</v>
      </c>
      <c r="BN1176" s="12">
        <f t="shared" si="2815"/>
        <v>0</v>
      </c>
      <c r="BO1176" s="12">
        <f t="shared" si="2815"/>
        <v>0</v>
      </c>
      <c r="BP1176" s="12">
        <f t="shared" si="2815"/>
        <v>0</v>
      </c>
      <c r="BQ1176" s="12">
        <f t="shared" si="2816"/>
        <v>0</v>
      </c>
      <c r="BR1176" s="12">
        <f t="shared" si="2816"/>
        <v>0</v>
      </c>
      <c r="BS1176" s="12">
        <f t="shared" si="2816"/>
        <v>0</v>
      </c>
      <c r="BT1176" s="12">
        <f t="shared" si="2816"/>
        <v>0</v>
      </c>
      <c r="BU1176" s="12">
        <f t="shared" si="2816"/>
        <v>0</v>
      </c>
      <c r="BV1176" s="12">
        <f t="shared" si="2816"/>
        <v>0</v>
      </c>
      <c r="BW1176" s="12">
        <f t="shared" si="2816"/>
        <v>0</v>
      </c>
      <c r="BX1176" s="12">
        <f t="shared" si="2816"/>
        <v>0</v>
      </c>
      <c r="BY1176" s="12">
        <f t="shared" si="2816"/>
        <v>0</v>
      </c>
      <c r="BZ1176" s="12">
        <f t="shared" si="2816"/>
        <v>0</v>
      </c>
      <c r="CA1176" s="12">
        <f t="shared" si="2817"/>
        <v>0</v>
      </c>
      <c r="CB1176" s="12">
        <f t="shared" si="2817"/>
        <v>0</v>
      </c>
      <c r="CC1176" s="12">
        <f t="shared" si="2817"/>
        <v>0</v>
      </c>
      <c r="CD1176" s="12">
        <f t="shared" si="2817"/>
        <v>0</v>
      </c>
      <c r="CE1176" s="12">
        <f t="shared" si="2817"/>
        <v>0</v>
      </c>
      <c r="CF1176" s="12">
        <f t="shared" si="2817"/>
        <v>0</v>
      </c>
      <c r="CG1176" s="12">
        <f t="shared" si="2817"/>
        <v>0</v>
      </c>
      <c r="CH1176" s="12">
        <f t="shared" si="2817"/>
        <v>0</v>
      </c>
      <c r="CI1176" s="12">
        <f t="shared" si="2817"/>
        <v>0</v>
      </c>
      <c r="CJ1176" s="12">
        <f t="shared" si="2817"/>
        <v>0</v>
      </c>
      <c r="CK1176" s="12">
        <f t="shared" si="2818"/>
        <v>0</v>
      </c>
      <c r="CL1176" s="12">
        <f t="shared" si="2818"/>
        <v>0</v>
      </c>
      <c r="CM1176" s="12">
        <f t="shared" si="2818"/>
        <v>0</v>
      </c>
      <c r="CN1176" s="12">
        <f t="shared" si="2818"/>
        <v>0</v>
      </c>
      <c r="CO1176" s="12">
        <f t="shared" si="2818"/>
        <v>0</v>
      </c>
      <c r="CP1176" s="12">
        <f t="shared" si="2818"/>
        <v>0</v>
      </c>
      <c r="CQ1176" s="12">
        <f t="shared" si="2818"/>
        <v>0</v>
      </c>
      <c r="CR1176" s="12">
        <f t="shared" si="2818"/>
        <v>0</v>
      </c>
      <c r="CS1176" s="12">
        <f t="shared" si="2818"/>
        <v>0</v>
      </c>
      <c r="CT1176" s="12">
        <f t="shared" si="2818"/>
        <v>0</v>
      </c>
      <c r="CU1176" s="12">
        <f t="shared" si="2819"/>
        <v>0</v>
      </c>
      <c r="CV1176" s="12">
        <f t="shared" si="2819"/>
        <v>0</v>
      </c>
      <c r="CW1176" s="12">
        <f t="shared" si="2819"/>
        <v>0</v>
      </c>
      <c r="CX1176" s="12">
        <f t="shared" si="2819"/>
        <v>0</v>
      </c>
      <c r="CY1176" s="12">
        <f t="shared" si="2819"/>
        <v>0</v>
      </c>
      <c r="CZ1176" s="12">
        <f t="shared" si="2819"/>
        <v>0</v>
      </c>
      <c r="DA1176" s="12">
        <f t="shared" si="2819"/>
        <v>0</v>
      </c>
      <c r="DB1176" s="12">
        <f t="shared" si="2819"/>
        <v>0</v>
      </c>
      <c r="DC1176" s="12">
        <f t="shared" si="2819"/>
        <v>0</v>
      </c>
      <c r="DD1176" s="12">
        <f t="shared" si="2819"/>
        <v>0</v>
      </c>
      <c r="DE1176" s="12">
        <f t="shared" si="2820"/>
        <v>0</v>
      </c>
      <c r="DF1176" s="12">
        <f t="shared" si="2820"/>
        <v>0</v>
      </c>
      <c r="DG1176" s="12">
        <f t="shared" si="2820"/>
        <v>0</v>
      </c>
      <c r="DH1176" s="12">
        <f t="shared" si="2820"/>
        <v>0</v>
      </c>
      <c r="DI1176" s="12">
        <f t="shared" si="2820"/>
        <v>0</v>
      </c>
      <c r="DJ1176" s="12">
        <f t="shared" si="2820"/>
        <v>0</v>
      </c>
      <c r="DK1176" s="12">
        <f t="shared" si="2820"/>
        <v>0</v>
      </c>
      <c r="DL1176" s="12">
        <f t="shared" si="2820"/>
        <v>0</v>
      </c>
      <c r="DM1176" s="12">
        <f t="shared" si="2820"/>
        <v>0</v>
      </c>
      <c r="DN1176" s="12">
        <f t="shared" si="2820"/>
        <v>0</v>
      </c>
      <c r="DO1176" s="12">
        <f t="shared" si="2821"/>
        <v>0</v>
      </c>
      <c r="DP1176" s="12">
        <f t="shared" si="2821"/>
        <v>0</v>
      </c>
      <c r="DQ1176" s="12">
        <f t="shared" si="2821"/>
        <v>0</v>
      </c>
      <c r="DR1176" s="12">
        <f t="shared" si="2821"/>
        <v>0</v>
      </c>
      <c r="DS1176" s="12">
        <f t="shared" si="2821"/>
        <v>0</v>
      </c>
      <c r="DT1176" s="12">
        <f t="shared" si="2821"/>
        <v>0</v>
      </c>
      <c r="DU1176" s="12">
        <f t="shared" si="2821"/>
        <v>0</v>
      </c>
      <c r="DV1176" s="12">
        <f t="shared" si="2821"/>
        <v>0</v>
      </c>
      <c r="DW1176" s="12">
        <f t="shared" si="2821"/>
        <v>0</v>
      </c>
      <c r="DX1176" s="12">
        <f t="shared" si="2821"/>
        <v>0</v>
      </c>
      <c r="DY1176" s="12">
        <f t="shared" si="2821"/>
        <v>0</v>
      </c>
      <c r="EB1176" s="116">
        <f t="shared" si="2765"/>
        <v>1175</v>
      </c>
      <c r="EC1176" s="2" t="str">
        <f t="shared" si="2822"/>
        <v>Phase 5</v>
      </c>
      <c r="ED1176" s="2" t="str">
        <f t="shared" si="2823"/>
        <v>60' Wide</v>
      </c>
      <c r="EE1176" s="33" t="str">
        <f>EE1179</f>
        <v>Cash</v>
      </c>
      <c r="EF1176" s="2" t="str">
        <f>EF1179</f>
        <v>Sales Center</v>
      </c>
    </row>
    <row r="1177" spans="1:136" x14ac:dyDescent="0.3">
      <c r="B1177" s="2" t="str">
        <f>Product!$R$2</f>
        <v>Phase 5</v>
      </c>
      <c r="C1177" s="2" t="str">
        <f>Product!$R$3</f>
        <v>75' Wide</v>
      </c>
      <c r="D1177" s="129">
        <f>SUMIFS(INDEX(Product!$B$2:$U$97, MATCH(D1157, Product!$B$2:$B$97, 0), ), Product!$B$2:$U$2, $B1177, Product!$B$3:$U$3, $C1177)</f>
        <v>9190000</v>
      </c>
      <c r="F1177" s="128"/>
      <c r="G1177" s="11">
        <f>SUM(H1177:DZ1177)</f>
        <v>-59491.82715649782</v>
      </c>
      <c r="I1177" s="12">
        <f t="shared" si="2810"/>
        <v>0</v>
      </c>
      <c r="J1177" s="12">
        <f t="shared" si="2810"/>
        <v>0</v>
      </c>
      <c r="K1177" s="12">
        <f t="shared" si="2810"/>
        <v>0</v>
      </c>
      <c r="L1177" s="12">
        <f t="shared" si="2810"/>
        <v>0</v>
      </c>
      <c r="M1177" s="12">
        <f t="shared" si="2810"/>
        <v>0</v>
      </c>
      <c r="N1177" s="12">
        <f t="shared" si="2810"/>
        <v>0</v>
      </c>
      <c r="O1177" s="12">
        <f t="shared" si="2810"/>
        <v>0</v>
      </c>
      <c r="P1177" s="12">
        <f t="shared" si="2810"/>
        <v>-1487.2956789124453</v>
      </c>
      <c r="Q1177" s="12">
        <f t="shared" si="2810"/>
        <v>-4461.8870367373365</v>
      </c>
      <c r="R1177" s="12">
        <f t="shared" si="2810"/>
        <v>-5949.1827156497811</v>
      </c>
      <c r="S1177" s="12">
        <f t="shared" si="2811"/>
        <v>-8923.7740734746731</v>
      </c>
      <c r="T1177" s="12">
        <f t="shared" si="2811"/>
        <v>-17847.548146949346</v>
      </c>
      <c r="U1177" s="12">
        <f t="shared" si="2811"/>
        <v>-8923.7740734746731</v>
      </c>
      <c r="V1177" s="12">
        <f t="shared" si="2811"/>
        <v>-5949.1827156497811</v>
      </c>
      <c r="W1177" s="12">
        <f t="shared" si="2811"/>
        <v>-4461.8870367373365</v>
      </c>
      <c r="X1177" s="12">
        <f t="shared" si="2811"/>
        <v>-1487.2956789124453</v>
      </c>
      <c r="Y1177" s="12">
        <f t="shared" si="2811"/>
        <v>0</v>
      </c>
      <c r="Z1177" s="12">
        <f t="shared" si="2811"/>
        <v>0</v>
      </c>
      <c r="AA1177" s="12">
        <f t="shared" si="2811"/>
        <v>0</v>
      </c>
      <c r="AB1177" s="12">
        <f t="shared" si="2811"/>
        <v>0</v>
      </c>
      <c r="AC1177" s="12">
        <f t="shared" si="2812"/>
        <v>0</v>
      </c>
      <c r="AD1177" s="12">
        <f t="shared" si="2812"/>
        <v>0</v>
      </c>
      <c r="AE1177" s="12">
        <f t="shared" si="2812"/>
        <v>0</v>
      </c>
      <c r="AF1177" s="12">
        <f t="shared" si="2812"/>
        <v>0</v>
      </c>
      <c r="AG1177" s="12">
        <f t="shared" si="2812"/>
        <v>0</v>
      </c>
      <c r="AH1177" s="12">
        <f t="shared" si="2812"/>
        <v>0</v>
      </c>
      <c r="AI1177" s="12">
        <f t="shared" si="2812"/>
        <v>0</v>
      </c>
      <c r="AJ1177" s="12">
        <f t="shared" si="2812"/>
        <v>0</v>
      </c>
      <c r="AK1177" s="12">
        <f t="shared" si="2812"/>
        <v>0</v>
      </c>
      <c r="AL1177" s="12">
        <f t="shared" si="2812"/>
        <v>0</v>
      </c>
      <c r="AM1177" s="12">
        <f t="shared" si="2813"/>
        <v>0</v>
      </c>
      <c r="AN1177" s="12">
        <f t="shared" si="2813"/>
        <v>0</v>
      </c>
      <c r="AO1177" s="12">
        <f t="shared" si="2813"/>
        <v>0</v>
      </c>
      <c r="AP1177" s="12">
        <f t="shared" si="2813"/>
        <v>0</v>
      </c>
      <c r="AQ1177" s="12">
        <f t="shared" si="2813"/>
        <v>0</v>
      </c>
      <c r="AR1177" s="12">
        <f t="shared" si="2813"/>
        <v>0</v>
      </c>
      <c r="AS1177" s="12">
        <f t="shared" si="2813"/>
        <v>0</v>
      </c>
      <c r="AT1177" s="12">
        <f t="shared" si="2813"/>
        <v>0</v>
      </c>
      <c r="AU1177" s="12">
        <f t="shared" si="2813"/>
        <v>0</v>
      </c>
      <c r="AV1177" s="12">
        <f t="shared" si="2813"/>
        <v>0</v>
      </c>
      <c r="AW1177" s="12">
        <f t="shared" si="2814"/>
        <v>0</v>
      </c>
      <c r="AX1177" s="12">
        <f t="shared" si="2814"/>
        <v>0</v>
      </c>
      <c r="AY1177" s="12">
        <f t="shared" si="2814"/>
        <v>0</v>
      </c>
      <c r="AZ1177" s="12">
        <f t="shared" si="2814"/>
        <v>0</v>
      </c>
      <c r="BA1177" s="12">
        <f t="shared" si="2814"/>
        <v>0</v>
      </c>
      <c r="BB1177" s="12">
        <f t="shared" si="2814"/>
        <v>0</v>
      </c>
      <c r="BC1177" s="12">
        <f t="shared" si="2814"/>
        <v>0</v>
      </c>
      <c r="BD1177" s="12">
        <f t="shared" si="2814"/>
        <v>0</v>
      </c>
      <c r="BE1177" s="12">
        <f t="shared" si="2814"/>
        <v>0</v>
      </c>
      <c r="BF1177" s="12">
        <f t="shared" si="2814"/>
        <v>0</v>
      </c>
      <c r="BG1177" s="12">
        <f t="shared" si="2815"/>
        <v>0</v>
      </c>
      <c r="BH1177" s="12">
        <f t="shared" si="2815"/>
        <v>0</v>
      </c>
      <c r="BI1177" s="12">
        <f t="shared" si="2815"/>
        <v>0</v>
      </c>
      <c r="BJ1177" s="12">
        <f t="shared" si="2815"/>
        <v>0</v>
      </c>
      <c r="BK1177" s="12">
        <f t="shared" si="2815"/>
        <v>0</v>
      </c>
      <c r="BL1177" s="12">
        <f t="shared" si="2815"/>
        <v>0</v>
      </c>
      <c r="BM1177" s="12">
        <f t="shared" si="2815"/>
        <v>0</v>
      </c>
      <c r="BN1177" s="12">
        <f t="shared" si="2815"/>
        <v>0</v>
      </c>
      <c r="BO1177" s="12">
        <f t="shared" si="2815"/>
        <v>0</v>
      </c>
      <c r="BP1177" s="12">
        <f t="shared" si="2815"/>
        <v>0</v>
      </c>
      <c r="BQ1177" s="12">
        <f t="shared" si="2816"/>
        <v>0</v>
      </c>
      <c r="BR1177" s="12">
        <f t="shared" si="2816"/>
        <v>0</v>
      </c>
      <c r="BS1177" s="12">
        <f t="shared" si="2816"/>
        <v>0</v>
      </c>
      <c r="BT1177" s="12">
        <f t="shared" si="2816"/>
        <v>0</v>
      </c>
      <c r="BU1177" s="12">
        <f t="shared" si="2816"/>
        <v>0</v>
      </c>
      <c r="BV1177" s="12">
        <f t="shared" si="2816"/>
        <v>0</v>
      </c>
      <c r="BW1177" s="12">
        <f t="shared" si="2816"/>
        <v>0</v>
      </c>
      <c r="BX1177" s="12">
        <f t="shared" si="2816"/>
        <v>0</v>
      </c>
      <c r="BY1177" s="12">
        <f t="shared" si="2816"/>
        <v>0</v>
      </c>
      <c r="BZ1177" s="12">
        <f t="shared" si="2816"/>
        <v>0</v>
      </c>
      <c r="CA1177" s="12">
        <f t="shared" si="2817"/>
        <v>0</v>
      </c>
      <c r="CB1177" s="12">
        <f t="shared" si="2817"/>
        <v>0</v>
      </c>
      <c r="CC1177" s="12">
        <f t="shared" si="2817"/>
        <v>0</v>
      </c>
      <c r="CD1177" s="12">
        <f t="shared" si="2817"/>
        <v>0</v>
      </c>
      <c r="CE1177" s="12">
        <f t="shared" si="2817"/>
        <v>0</v>
      </c>
      <c r="CF1177" s="12">
        <f t="shared" si="2817"/>
        <v>0</v>
      </c>
      <c r="CG1177" s="12">
        <f t="shared" si="2817"/>
        <v>0</v>
      </c>
      <c r="CH1177" s="12">
        <f t="shared" si="2817"/>
        <v>0</v>
      </c>
      <c r="CI1177" s="12">
        <f t="shared" si="2817"/>
        <v>0</v>
      </c>
      <c r="CJ1177" s="12">
        <f t="shared" si="2817"/>
        <v>0</v>
      </c>
      <c r="CK1177" s="12">
        <f t="shared" si="2818"/>
        <v>0</v>
      </c>
      <c r="CL1177" s="12">
        <f t="shared" si="2818"/>
        <v>0</v>
      </c>
      <c r="CM1177" s="12">
        <f t="shared" si="2818"/>
        <v>0</v>
      </c>
      <c r="CN1177" s="12">
        <f t="shared" si="2818"/>
        <v>0</v>
      </c>
      <c r="CO1177" s="12">
        <f t="shared" si="2818"/>
        <v>0</v>
      </c>
      <c r="CP1177" s="12">
        <f t="shared" si="2818"/>
        <v>0</v>
      </c>
      <c r="CQ1177" s="12">
        <f t="shared" si="2818"/>
        <v>0</v>
      </c>
      <c r="CR1177" s="12">
        <f t="shared" si="2818"/>
        <v>0</v>
      </c>
      <c r="CS1177" s="12">
        <f t="shared" si="2818"/>
        <v>0</v>
      </c>
      <c r="CT1177" s="12">
        <f t="shared" si="2818"/>
        <v>0</v>
      </c>
      <c r="CU1177" s="12">
        <f t="shared" si="2819"/>
        <v>0</v>
      </c>
      <c r="CV1177" s="12">
        <f t="shared" si="2819"/>
        <v>0</v>
      </c>
      <c r="CW1177" s="12">
        <f t="shared" si="2819"/>
        <v>0</v>
      </c>
      <c r="CX1177" s="12">
        <f t="shared" si="2819"/>
        <v>0</v>
      </c>
      <c r="CY1177" s="12">
        <f t="shared" si="2819"/>
        <v>0</v>
      </c>
      <c r="CZ1177" s="12">
        <f t="shared" si="2819"/>
        <v>0</v>
      </c>
      <c r="DA1177" s="12">
        <f t="shared" si="2819"/>
        <v>0</v>
      </c>
      <c r="DB1177" s="12">
        <f t="shared" si="2819"/>
        <v>0</v>
      </c>
      <c r="DC1177" s="12">
        <f t="shared" si="2819"/>
        <v>0</v>
      </c>
      <c r="DD1177" s="12">
        <f t="shared" si="2819"/>
        <v>0</v>
      </c>
      <c r="DE1177" s="12">
        <f t="shared" si="2820"/>
        <v>0</v>
      </c>
      <c r="DF1177" s="12">
        <f t="shared" si="2820"/>
        <v>0</v>
      </c>
      <c r="DG1177" s="12">
        <f t="shared" si="2820"/>
        <v>0</v>
      </c>
      <c r="DH1177" s="12">
        <f t="shared" si="2820"/>
        <v>0</v>
      </c>
      <c r="DI1177" s="12">
        <f t="shared" si="2820"/>
        <v>0</v>
      </c>
      <c r="DJ1177" s="12">
        <f t="shared" si="2820"/>
        <v>0</v>
      </c>
      <c r="DK1177" s="12">
        <f t="shared" si="2820"/>
        <v>0</v>
      </c>
      <c r="DL1177" s="12">
        <f t="shared" si="2820"/>
        <v>0</v>
      </c>
      <c r="DM1177" s="12">
        <f t="shared" si="2820"/>
        <v>0</v>
      </c>
      <c r="DN1177" s="12">
        <f t="shared" si="2820"/>
        <v>0</v>
      </c>
      <c r="DO1177" s="12">
        <f t="shared" si="2821"/>
        <v>0</v>
      </c>
      <c r="DP1177" s="12">
        <f t="shared" si="2821"/>
        <v>0</v>
      </c>
      <c r="DQ1177" s="12">
        <f t="shared" si="2821"/>
        <v>0</v>
      </c>
      <c r="DR1177" s="12">
        <f t="shared" si="2821"/>
        <v>0</v>
      </c>
      <c r="DS1177" s="12">
        <f t="shared" si="2821"/>
        <v>0</v>
      </c>
      <c r="DT1177" s="12">
        <f t="shared" si="2821"/>
        <v>0</v>
      </c>
      <c r="DU1177" s="12">
        <f t="shared" si="2821"/>
        <v>0</v>
      </c>
      <c r="DV1177" s="12">
        <f t="shared" si="2821"/>
        <v>0</v>
      </c>
      <c r="DW1177" s="12">
        <f t="shared" si="2821"/>
        <v>0</v>
      </c>
      <c r="DX1177" s="12">
        <f t="shared" si="2821"/>
        <v>0</v>
      </c>
      <c r="DY1177" s="12">
        <f t="shared" si="2821"/>
        <v>0</v>
      </c>
      <c r="EB1177" s="116">
        <f t="shared" si="2765"/>
        <v>1176</v>
      </c>
      <c r="EC1177" s="2" t="str">
        <f t="shared" si="2822"/>
        <v>Phase 5</v>
      </c>
      <c r="ED1177" s="2" t="str">
        <f t="shared" si="2823"/>
        <v>75' Wide</v>
      </c>
      <c r="EE1177" s="33" t="str">
        <f>EE1179</f>
        <v>Cash</v>
      </c>
      <c r="EF1177" s="2" t="str">
        <f>EF1179</f>
        <v>Sales Center</v>
      </c>
    </row>
    <row r="1178" spans="1:136" x14ac:dyDescent="0.3">
      <c r="I1178" s="12"/>
    </row>
    <row r="1179" spans="1:136" x14ac:dyDescent="0.3">
      <c r="B1179" s="18" t="s">
        <v>56</v>
      </c>
      <c r="C1179" s="18"/>
      <c r="D1179" s="18"/>
      <c r="E1179" s="18"/>
      <c r="F1179" s="18"/>
      <c r="G1179" s="23">
        <f>SUM(G1157:G1178)</f>
        <v>-1000000.0000000001</v>
      </c>
      <c r="H1179" s="18"/>
      <c r="I1179" s="19">
        <f t="shared" ref="I1179:BT1179" si="2824">SUM(I1157:I1178)</f>
        <v>0</v>
      </c>
      <c r="J1179" s="19">
        <f t="shared" si="2824"/>
        <v>0</v>
      </c>
      <c r="K1179" s="19">
        <f t="shared" si="2824"/>
        <v>0</v>
      </c>
      <c r="L1179" s="19">
        <f t="shared" si="2824"/>
        <v>0</v>
      </c>
      <c r="M1179" s="19">
        <f t="shared" si="2824"/>
        <v>0</v>
      </c>
      <c r="N1179" s="19">
        <f t="shared" si="2824"/>
        <v>0</v>
      </c>
      <c r="O1179" s="19">
        <f t="shared" si="2824"/>
        <v>0</v>
      </c>
      <c r="P1179" s="19">
        <f t="shared" si="2824"/>
        <v>-24999.999999999993</v>
      </c>
      <c r="Q1179" s="19">
        <f t="shared" si="2824"/>
        <v>-75000.000000000015</v>
      </c>
      <c r="R1179" s="19">
        <f t="shared" si="2824"/>
        <v>-99999.999999999971</v>
      </c>
      <c r="S1179" s="19">
        <f t="shared" si="2824"/>
        <v>-150000.00000000003</v>
      </c>
      <c r="T1179" s="19">
        <f t="shared" si="2824"/>
        <v>-300000.00000000006</v>
      </c>
      <c r="U1179" s="19">
        <f t="shared" si="2824"/>
        <v>-150000.00000000003</v>
      </c>
      <c r="V1179" s="19">
        <f t="shared" si="2824"/>
        <v>-99999.999999999971</v>
      </c>
      <c r="W1179" s="19">
        <f t="shared" si="2824"/>
        <v>-75000.000000000015</v>
      </c>
      <c r="X1179" s="19">
        <f t="shared" si="2824"/>
        <v>-24999.999999999993</v>
      </c>
      <c r="Y1179" s="19">
        <f t="shared" si="2824"/>
        <v>0</v>
      </c>
      <c r="Z1179" s="19">
        <f t="shared" si="2824"/>
        <v>0</v>
      </c>
      <c r="AA1179" s="19">
        <f t="shared" si="2824"/>
        <v>0</v>
      </c>
      <c r="AB1179" s="19">
        <f t="shared" si="2824"/>
        <v>0</v>
      </c>
      <c r="AC1179" s="19">
        <f t="shared" si="2824"/>
        <v>0</v>
      </c>
      <c r="AD1179" s="19">
        <f t="shared" si="2824"/>
        <v>0</v>
      </c>
      <c r="AE1179" s="19">
        <f t="shared" si="2824"/>
        <v>0</v>
      </c>
      <c r="AF1179" s="19">
        <f t="shared" si="2824"/>
        <v>0</v>
      </c>
      <c r="AG1179" s="19">
        <f t="shared" si="2824"/>
        <v>0</v>
      </c>
      <c r="AH1179" s="19">
        <f t="shared" si="2824"/>
        <v>0</v>
      </c>
      <c r="AI1179" s="19">
        <f t="shared" si="2824"/>
        <v>0</v>
      </c>
      <c r="AJ1179" s="19">
        <f t="shared" si="2824"/>
        <v>0</v>
      </c>
      <c r="AK1179" s="19">
        <f t="shared" si="2824"/>
        <v>0</v>
      </c>
      <c r="AL1179" s="19">
        <f t="shared" si="2824"/>
        <v>0</v>
      </c>
      <c r="AM1179" s="19">
        <f t="shared" si="2824"/>
        <v>0</v>
      </c>
      <c r="AN1179" s="19">
        <f t="shared" si="2824"/>
        <v>0</v>
      </c>
      <c r="AO1179" s="19">
        <f t="shared" si="2824"/>
        <v>0</v>
      </c>
      <c r="AP1179" s="19">
        <f t="shared" si="2824"/>
        <v>0</v>
      </c>
      <c r="AQ1179" s="19">
        <f t="shared" si="2824"/>
        <v>0</v>
      </c>
      <c r="AR1179" s="19">
        <f t="shared" si="2824"/>
        <v>0</v>
      </c>
      <c r="AS1179" s="19">
        <f t="shared" si="2824"/>
        <v>0</v>
      </c>
      <c r="AT1179" s="19">
        <f t="shared" si="2824"/>
        <v>0</v>
      </c>
      <c r="AU1179" s="19">
        <f t="shared" si="2824"/>
        <v>0</v>
      </c>
      <c r="AV1179" s="19">
        <f t="shared" si="2824"/>
        <v>0</v>
      </c>
      <c r="AW1179" s="19">
        <f t="shared" si="2824"/>
        <v>0</v>
      </c>
      <c r="AX1179" s="19">
        <f t="shared" si="2824"/>
        <v>0</v>
      </c>
      <c r="AY1179" s="19">
        <f t="shared" si="2824"/>
        <v>0</v>
      </c>
      <c r="AZ1179" s="19">
        <f t="shared" si="2824"/>
        <v>0</v>
      </c>
      <c r="BA1179" s="19">
        <f t="shared" si="2824"/>
        <v>0</v>
      </c>
      <c r="BB1179" s="19">
        <f t="shared" si="2824"/>
        <v>0</v>
      </c>
      <c r="BC1179" s="19">
        <f t="shared" si="2824"/>
        <v>0</v>
      </c>
      <c r="BD1179" s="19">
        <f t="shared" si="2824"/>
        <v>0</v>
      </c>
      <c r="BE1179" s="19">
        <f t="shared" si="2824"/>
        <v>0</v>
      </c>
      <c r="BF1179" s="19">
        <f t="shared" si="2824"/>
        <v>0</v>
      </c>
      <c r="BG1179" s="19">
        <f t="shared" si="2824"/>
        <v>0</v>
      </c>
      <c r="BH1179" s="19">
        <f t="shared" si="2824"/>
        <v>0</v>
      </c>
      <c r="BI1179" s="19">
        <f t="shared" si="2824"/>
        <v>0</v>
      </c>
      <c r="BJ1179" s="19">
        <f t="shared" si="2824"/>
        <v>0</v>
      </c>
      <c r="BK1179" s="19">
        <f t="shared" si="2824"/>
        <v>0</v>
      </c>
      <c r="BL1179" s="19">
        <f t="shared" si="2824"/>
        <v>0</v>
      </c>
      <c r="BM1179" s="19">
        <f t="shared" si="2824"/>
        <v>0</v>
      </c>
      <c r="BN1179" s="19">
        <f t="shared" si="2824"/>
        <v>0</v>
      </c>
      <c r="BO1179" s="19">
        <f t="shared" si="2824"/>
        <v>0</v>
      </c>
      <c r="BP1179" s="19">
        <f t="shared" si="2824"/>
        <v>0</v>
      </c>
      <c r="BQ1179" s="19">
        <f t="shared" si="2824"/>
        <v>0</v>
      </c>
      <c r="BR1179" s="19">
        <f t="shared" si="2824"/>
        <v>0</v>
      </c>
      <c r="BS1179" s="19">
        <f t="shared" si="2824"/>
        <v>0</v>
      </c>
      <c r="BT1179" s="19">
        <f t="shared" si="2824"/>
        <v>0</v>
      </c>
      <c r="BU1179" s="19">
        <f t="shared" ref="BU1179:DY1179" si="2825">SUM(BU1157:BU1178)</f>
        <v>0</v>
      </c>
      <c r="BV1179" s="19">
        <f t="shared" si="2825"/>
        <v>0</v>
      </c>
      <c r="BW1179" s="19">
        <f t="shared" si="2825"/>
        <v>0</v>
      </c>
      <c r="BX1179" s="19">
        <f t="shared" si="2825"/>
        <v>0</v>
      </c>
      <c r="BY1179" s="19">
        <f t="shared" si="2825"/>
        <v>0</v>
      </c>
      <c r="BZ1179" s="19">
        <f t="shared" si="2825"/>
        <v>0</v>
      </c>
      <c r="CA1179" s="19">
        <f t="shared" si="2825"/>
        <v>0</v>
      </c>
      <c r="CB1179" s="19">
        <f t="shared" si="2825"/>
        <v>0</v>
      </c>
      <c r="CC1179" s="19">
        <f t="shared" si="2825"/>
        <v>0</v>
      </c>
      <c r="CD1179" s="19">
        <f t="shared" si="2825"/>
        <v>0</v>
      </c>
      <c r="CE1179" s="19">
        <f t="shared" si="2825"/>
        <v>0</v>
      </c>
      <c r="CF1179" s="19">
        <f t="shared" si="2825"/>
        <v>0</v>
      </c>
      <c r="CG1179" s="19">
        <f t="shared" si="2825"/>
        <v>0</v>
      </c>
      <c r="CH1179" s="19">
        <f t="shared" si="2825"/>
        <v>0</v>
      </c>
      <c r="CI1179" s="19">
        <f t="shared" si="2825"/>
        <v>0</v>
      </c>
      <c r="CJ1179" s="19">
        <f t="shared" si="2825"/>
        <v>0</v>
      </c>
      <c r="CK1179" s="19">
        <f t="shared" si="2825"/>
        <v>0</v>
      </c>
      <c r="CL1179" s="19">
        <f t="shared" si="2825"/>
        <v>0</v>
      </c>
      <c r="CM1179" s="19">
        <f t="shared" si="2825"/>
        <v>0</v>
      </c>
      <c r="CN1179" s="19">
        <f t="shared" si="2825"/>
        <v>0</v>
      </c>
      <c r="CO1179" s="19">
        <f t="shared" si="2825"/>
        <v>0</v>
      </c>
      <c r="CP1179" s="19">
        <f t="shared" si="2825"/>
        <v>0</v>
      </c>
      <c r="CQ1179" s="19">
        <f t="shared" si="2825"/>
        <v>0</v>
      </c>
      <c r="CR1179" s="19">
        <f t="shared" si="2825"/>
        <v>0</v>
      </c>
      <c r="CS1179" s="19">
        <f t="shared" si="2825"/>
        <v>0</v>
      </c>
      <c r="CT1179" s="19">
        <f t="shared" si="2825"/>
        <v>0</v>
      </c>
      <c r="CU1179" s="19">
        <f t="shared" si="2825"/>
        <v>0</v>
      </c>
      <c r="CV1179" s="19">
        <f t="shared" si="2825"/>
        <v>0</v>
      </c>
      <c r="CW1179" s="19">
        <f t="shared" si="2825"/>
        <v>0</v>
      </c>
      <c r="CX1179" s="19">
        <f t="shared" si="2825"/>
        <v>0</v>
      </c>
      <c r="CY1179" s="19">
        <f t="shared" si="2825"/>
        <v>0</v>
      </c>
      <c r="CZ1179" s="19">
        <f t="shared" si="2825"/>
        <v>0</v>
      </c>
      <c r="DA1179" s="19">
        <f t="shared" si="2825"/>
        <v>0</v>
      </c>
      <c r="DB1179" s="19">
        <f t="shared" si="2825"/>
        <v>0</v>
      </c>
      <c r="DC1179" s="19">
        <f t="shared" si="2825"/>
        <v>0</v>
      </c>
      <c r="DD1179" s="19">
        <f t="shared" si="2825"/>
        <v>0</v>
      </c>
      <c r="DE1179" s="19">
        <f t="shared" si="2825"/>
        <v>0</v>
      </c>
      <c r="DF1179" s="19">
        <f t="shared" si="2825"/>
        <v>0</v>
      </c>
      <c r="DG1179" s="19">
        <f t="shared" si="2825"/>
        <v>0</v>
      </c>
      <c r="DH1179" s="19">
        <f t="shared" si="2825"/>
        <v>0</v>
      </c>
      <c r="DI1179" s="19">
        <f t="shared" si="2825"/>
        <v>0</v>
      </c>
      <c r="DJ1179" s="19">
        <f t="shared" si="2825"/>
        <v>0</v>
      </c>
      <c r="DK1179" s="19">
        <f t="shared" si="2825"/>
        <v>0</v>
      </c>
      <c r="DL1179" s="19">
        <f t="shared" si="2825"/>
        <v>0</v>
      </c>
      <c r="DM1179" s="19">
        <f t="shared" si="2825"/>
        <v>0</v>
      </c>
      <c r="DN1179" s="19">
        <f t="shared" si="2825"/>
        <v>0</v>
      </c>
      <c r="DO1179" s="19">
        <f t="shared" si="2825"/>
        <v>0</v>
      </c>
      <c r="DP1179" s="19">
        <f t="shared" si="2825"/>
        <v>0</v>
      </c>
      <c r="DQ1179" s="19">
        <f t="shared" si="2825"/>
        <v>0</v>
      </c>
      <c r="DR1179" s="19">
        <f t="shared" si="2825"/>
        <v>0</v>
      </c>
      <c r="DS1179" s="19">
        <f t="shared" si="2825"/>
        <v>0</v>
      </c>
      <c r="DT1179" s="19">
        <f t="shared" si="2825"/>
        <v>0</v>
      </c>
      <c r="DU1179" s="19">
        <f t="shared" si="2825"/>
        <v>0</v>
      </c>
      <c r="DV1179" s="19">
        <f t="shared" si="2825"/>
        <v>0</v>
      </c>
      <c r="DW1179" s="19">
        <f t="shared" si="2825"/>
        <v>0</v>
      </c>
      <c r="DX1179" s="19">
        <f t="shared" si="2825"/>
        <v>0</v>
      </c>
      <c r="DY1179" s="19">
        <f t="shared" si="2825"/>
        <v>0</v>
      </c>
      <c r="EB1179" s="116">
        <f>ROW(EB1179)-ROW($EB$2)+1</f>
        <v>1178</v>
      </c>
      <c r="EC1179" s="2" t="s">
        <v>0</v>
      </c>
      <c r="ED1179" s="2" t="s">
        <v>0</v>
      </c>
      <c r="EE1179" s="117" t="s">
        <v>24</v>
      </c>
      <c r="EF1179" s="110" t="str">
        <f>CF!$C$59</f>
        <v>Sales Center</v>
      </c>
    </row>
    <row r="1181" spans="1:136" ht="33" x14ac:dyDescent="0.3">
      <c r="A1181" s="8" t="s">
        <v>252</v>
      </c>
      <c r="B1181" s="4"/>
      <c r="C1181" s="4"/>
      <c r="D1181" s="9" t="s">
        <v>0</v>
      </c>
      <c r="E1181" s="9" t="str">
        <f>Product!$B$5</f>
        <v># Units (Total)</v>
      </c>
      <c r="F1181" s="9" t="s">
        <v>247</v>
      </c>
    </row>
    <row r="1182" spans="1:136" x14ac:dyDescent="0.3">
      <c r="G1182" s="7"/>
      <c r="I1182" s="10"/>
      <c r="J1182" s="10"/>
      <c r="K1182" s="10"/>
      <c r="L1182" s="10"/>
      <c r="M1182" s="10"/>
      <c r="N1182" s="10"/>
      <c r="O1182" s="10"/>
      <c r="P1182" s="10"/>
      <c r="Q1182" s="10"/>
      <c r="R1182" s="10"/>
      <c r="S1182" s="10"/>
      <c r="T1182" s="10"/>
      <c r="U1182" s="10"/>
      <c r="V1182" s="10"/>
      <c r="W1182" s="10"/>
      <c r="X1182" s="10"/>
      <c r="Y1182" s="10"/>
      <c r="Z1182" s="10"/>
      <c r="AA1182" s="10"/>
      <c r="AB1182" s="10"/>
      <c r="AC1182" s="10"/>
      <c r="AD1182" s="10"/>
      <c r="AE1182" s="10"/>
      <c r="AF1182" s="10"/>
      <c r="AG1182" s="10"/>
      <c r="AH1182" s="10"/>
      <c r="AI1182" s="10"/>
      <c r="AJ1182" s="10"/>
      <c r="AK1182" s="10"/>
      <c r="AL1182" s="10"/>
      <c r="AM1182" s="10"/>
      <c r="AN1182" s="10"/>
      <c r="AO1182" s="10"/>
      <c r="AP1182" s="10"/>
      <c r="AQ1182" s="10"/>
      <c r="AR1182" s="10"/>
      <c r="AS1182" s="10"/>
      <c r="AT1182" s="10"/>
      <c r="AU1182" s="10"/>
      <c r="AV1182" s="10"/>
      <c r="AW1182" s="10"/>
      <c r="AX1182" s="10"/>
      <c r="AY1182" s="10"/>
      <c r="AZ1182" s="10"/>
      <c r="BA1182" s="10"/>
      <c r="BB1182" s="10"/>
      <c r="BC1182" s="10"/>
      <c r="BD1182" s="10"/>
      <c r="BE1182" s="10"/>
      <c r="BF1182" s="10"/>
      <c r="BG1182" s="10"/>
      <c r="BH1182" s="10"/>
      <c r="BI1182" s="10"/>
      <c r="BJ1182" s="10"/>
      <c r="BK1182" s="10"/>
      <c r="BL1182" s="10"/>
      <c r="BM1182" s="10"/>
      <c r="BN1182" s="10"/>
      <c r="BO1182" s="10"/>
      <c r="BP1182" s="10"/>
      <c r="BQ1182" s="10"/>
      <c r="BR1182" s="10"/>
      <c r="BS1182" s="10"/>
      <c r="BT1182" s="10"/>
      <c r="BU1182" s="10"/>
      <c r="BV1182" s="10"/>
      <c r="BW1182" s="10"/>
      <c r="BX1182" s="10"/>
      <c r="BY1182" s="10"/>
      <c r="BZ1182" s="10"/>
      <c r="CA1182" s="10"/>
      <c r="CB1182" s="10"/>
      <c r="CC1182" s="10"/>
      <c r="CD1182" s="10"/>
      <c r="CE1182" s="10"/>
      <c r="CF1182" s="10"/>
      <c r="CG1182" s="10"/>
      <c r="CH1182" s="10"/>
      <c r="CI1182" s="10"/>
      <c r="CJ1182" s="10"/>
      <c r="CK1182" s="10"/>
      <c r="CL1182" s="10"/>
      <c r="CM1182" s="10"/>
      <c r="CN1182" s="10"/>
      <c r="CO1182" s="10"/>
      <c r="CP1182" s="10"/>
      <c r="CQ1182" s="10"/>
      <c r="CR1182" s="10"/>
      <c r="CS1182" s="10"/>
      <c r="CT1182" s="10"/>
      <c r="CU1182" s="10"/>
      <c r="CV1182" s="10"/>
      <c r="CW1182" s="10"/>
      <c r="CX1182" s="10"/>
      <c r="CY1182" s="10"/>
      <c r="CZ1182" s="10"/>
      <c r="DA1182" s="10"/>
      <c r="DB1182" s="10"/>
      <c r="DC1182" s="10"/>
      <c r="DD1182" s="10"/>
      <c r="DE1182" s="10"/>
      <c r="DF1182" s="10"/>
      <c r="DG1182" s="10"/>
      <c r="DH1182" s="10"/>
      <c r="DI1182" s="10"/>
      <c r="DJ1182" s="10"/>
      <c r="DK1182" s="10"/>
      <c r="DL1182" s="10"/>
      <c r="DM1182" s="10"/>
      <c r="DN1182" s="10"/>
      <c r="DO1182" s="10"/>
      <c r="DP1182" s="10"/>
      <c r="DQ1182" s="10"/>
      <c r="DR1182" s="10"/>
      <c r="DS1182" s="10"/>
      <c r="DT1182" s="10"/>
      <c r="DU1182" s="10"/>
      <c r="DV1182" s="10"/>
      <c r="DW1182" s="10"/>
      <c r="DX1182" s="10"/>
      <c r="DY1182" s="10"/>
    </row>
    <row r="1183" spans="1:136" x14ac:dyDescent="0.3">
      <c r="B1183" s="2" t="str">
        <f>Product!$D$2</f>
        <v>Phase 1</v>
      </c>
      <c r="C1183" s="2" t="str">
        <f>Product!$D$3</f>
        <v>50' Wide</v>
      </c>
      <c r="D1183" s="203">
        <f>G1159</f>
        <v>-64282.246318174461</v>
      </c>
      <c r="E1183" s="128">
        <f>SUMIFS(INDEX(Product!$B$2:$U$97, MATCH(E1181, Product!$B$2:$B$97, 0), ), Product!$B$2:$U$2, $B1183, Product!$B$3:$U$3, $C1183)</f>
        <v>30</v>
      </c>
      <c r="F1183" s="203">
        <f>D1183/E1183</f>
        <v>-2142.7415439391489</v>
      </c>
      <c r="G1183" s="11">
        <f>SUM(H1183:DZ1183)</f>
        <v>-64282.246318174446</v>
      </c>
      <c r="I1183" s="12">
        <f>I163*$F1183</f>
        <v>0</v>
      </c>
      <c r="J1183" s="12">
        <f t="shared" ref="J1183:BU1184" si="2826">J163*$F1183</f>
        <v>0</v>
      </c>
      <c r="K1183" s="12">
        <f t="shared" si="2826"/>
        <v>0</v>
      </c>
      <c r="L1183" s="12">
        <f t="shared" si="2826"/>
        <v>0</v>
      </c>
      <c r="M1183" s="12">
        <f t="shared" si="2826"/>
        <v>0</v>
      </c>
      <c r="N1183" s="12">
        <f t="shared" si="2826"/>
        <v>0</v>
      </c>
      <c r="O1183" s="12">
        <f t="shared" si="2826"/>
        <v>0</v>
      </c>
      <c r="P1183" s="12">
        <f t="shared" si="2826"/>
        <v>0</v>
      </c>
      <c r="Q1183" s="12">
        <f t="shared" si="2826"/>
        <v>0</v>
      </c>
      <c r="R1183" s="12">
        <f t="shared" si="2826"/>
        <v>0</v>
      </c>
      <c r="S1183" s="12">
        <f t="shared" si="2826"/>
        <v>0</v>
      </c>
      <c r="T1183" s="12">
        <f t="shared" si="2826"/>
        <v>0</v>
      </c>
      <c r="U1183" s="12">
        <f t="shared" si="2826"/>
        <v>0</v>
      </c>
      <c r="V1183" s="12">
        <f t="shared" si="2826"/>
        <v>0</v>
      </c>
      <c r="W1183" s="12">
        <f t="shared" si="2826"/>
        <v>-5356.8538598478717</v>
      </c>
      <c r="X1183" s="12">
        <f t="shared" si="2826"/>
        <v>-5356.8538598478717</v>
      </c>
      <c r="Y1183" s="12">
        <f t="shared" si="2826"/>
        <v>-5356.8538598478717</v>
      </c>
      <c r="Z1183" s="12">
        <f t="shared" si="2826"/>
        <v>-5356.8538598478717</v>
      </c>
      <c r="AA1183" s="12">
        <f t="shared" si="2826"/>
        <v>-5356.8538598478717</v>
      </c>
      <c r="AB1183" s="12">
        <f t="shared" si="2826"/>
        <v>-5356.8538598478717</v>
      </c>
      <c r="AC1183" s="12">
        <f t="shared" si="2826"/>
        <v>-5356.8538598478717</v>
      </c>
      <c r="AD1183" s="12">
        <f t="shared" si="2826"/>
        <v>-5356.8538598478717</v>
      </c>
      <c r="AE1183" s="12">
        <f t="shared" si="2826"/>
        <v>-5356.8538598478717</v>
      </c>
      <c r="AF1183" s="12">
        <f t="shared" si="2826"/>
        <v>-5356.8538598478717</v>
      </c>
      <c r="AG1183" s="12">
        <f t="shared" si="2826"/>
        <v>-5356.8538598478717</v>
      </c>
      <c r="AH1183" s="12">
        <f t="shared" si="2826"/>
        <v>-5356.8538598478717</v>
      </c>
      <c r="AI1183" s="12">
        <f t="shared" si="2826"/>
        <v>0</v>
      </c>
      <c r="AJ1183" s="12">
        <f t="shared" si="2826"/>
        <v>0</v>
      </c>
      <c r="AK1183" s="12">
        <f t="shared" si="2826"/>
        <v>0</v>
      </c>
      <c r="AL1183" s="12">
        <f t="shared" si="2826"/>
        <v>0</v>
      </c>
      <c r="AM1183" s="12">
        <f t="shared" si="2826"/>
        <v>0</v>
      </c>
      <c r="AN1183" s="12">
        <f t="shared" si="2826"/>
        <v>0</v>
      </c>
      <c r="AO1183" s="12">
        <f t="shared" si="2826"/>
        <v>0</v>
      </c>
      <c r="AP1183" s="12">
        <f t="shared" si="2826"/>
        <v>0</v>
      </c>
      <c r="AQ1183" s="12">
        <f t="shared" si="2826"/>
        <v>0</v>
      </c>
      <c r="AR1183" s="12">
        <f t="shared" si="2826"/>
        <v>0</v>
      </c>
      <c r="AS1183" s="12">
        <f t="shared" si="2826"/>
        <v>0</v>
      </c>
      <c r="AT1183" s="12">
        <f t="shared" si="2826"/>
        <v>0</v>
      </c>
      <c r="AU1183" s="12">
        <f t="shared" si="2826"/>
        <v>0</v>
      </c>
      <c r="AV1183" s="12">
        <f t="shared" si="2826"/>
        <v>0</v>
      </c>
      <c r="AW1183" s="12">
        <f t="shared" si="2826"/>
        <v>0</v>
      </c>
      <c r="AX1183" s="12">
        <f t="shared" si="2826"/>
        <v>0</v>
      </c>
      <c r="AY1183" s="12">
        <f t="shared" si="2826"/>
        <v>0</v>
      </c>
      <c r="AZ1183" s="12">
        <f t="shared" si="2826"/>
        <v>0</v>
      </c>
      <c r="BA1183" s="12">
        <f t="shared" si="2826"/>
        <v>0</v>
      </c>
      <c r="BB1183" s="12">
        <f t="shared" si="2826"/>
        <v>0</v>
      </c>
      <c r="BC1183" s="12">
        <f t="shared" si="2826"/>
        <v>0</v>
      </c>
      <c r="BD1183" s="12">
        <f t="shared" si="2826"/>
        <v>0</v>
      </c>
      <c r="BE1183" s="12">
        <f t="shared" si="2826"/>
        <v>0</v>
      </c>
      <c r="BF1183" s="12">
        <f t="shared" si="2826"/>
        <v>0</v>
      </c>
      <c r="BG1183" s="12">
        <f t="shared" si="2826"/>
        <v>0</v>
      </c>
      <c r="BH1183" s="12">
        <f t="shared" si="2826"/>
        <v>0</v>
      </c>
      <c r="BI1183" s="12">
        <f t="shared" si="2826"/>
        <v>0</v>
      </c>
      <c r="BJ1183" s="12">
        <f t="shared" si="2826"/>
        <v>0</v>
      </c>
      <c r="BK1183" s="12">
        <f t="shared" si="2826"/>
        <v>0</v>
      </c>
      <c r="BL1183" s="12">
        <f t="shared" si="2826"/>
        <v>0</v>
      </c>
      <c r="BM1183" s="12">
        <f t="shared" si="2826"/>
        <v>0</v>
      </c>
      <c r="BN1183" s="12">
        <f t="shared" si="2826"/>
        <v>0</v>
      </c>
      <c r="BO1183" s="12">
        <f t="shared" si="2826"/>
        <v>0</v>
      </c>
      <c r="BP1183" s="12">
        <f t="shared" si="2826"/>
        <v>0</v>
      </c>
      <c r="BQ1183" s="12">
        <f t="shared" si="2826"/>
        <v>0</v>
      </c>
      <c r="BR1183" s="12">
        <f t="shared" si="2826"/>
        <v>0</v>
      </c>
      <c r="BS1183" s="12">
        <f t="shared" si="2826"/>
        <v>0</v>
      </c>
      <c r="BT1183" s="12">
        <f t="shared" si="2826"/>
        <v>0</v>
      </c>
      <c r="BU1183" s="12">
        <f t="shared" si="2826"/>
        <v>0</v>
      </c>
      <c r="BV1183" s="12">
        <f t="shared" ref="BV1183:DY1185" si="2827">BV163*$F1183</f>
        <v>0</v>
      </c>
      <c r="BW1183" s="12">
        <f t="shared" si="2827"/>
        <v>0</v>
      </c>
      <c r="BX1183" s="12">
        <f t="shared" si="2827"/>
        <v>0</v>
      </c>
      <c r="BY1183" s="12">
        <f t="shared" si="2827"/>
        <v>0</v>
      </c>
      <c r="BZ1183" s="12">
        <f t="shared" si="2827"/>
        <v>0</v>
      </c>
      <c r="CA1183" s="12">
        <f t="shared" si="2827"/>
        <v>0</v>
      </c>
      <c r="CB1183" s="12">
        <f t="shared" si="2827"/>
        <v>0</v>
      </c>
      <c r="CC1183" s="12">
        <f t="shared" si="2827"/>
        <v>0</v>
      </c>
      <c r="CD1183" s="12">
        <f t="shared" si="2827"/>
        <v>0</v>
      </c>
      <c r="CE1183" s="12">
        <f t="shared" si="2827"/>
        <v>0</v>
      </c>
      <c r="CF1183" s="12">
        <f t="shared" si="2827"/>
        <v>0</v>
      </c>
      <c r="CG1183" s="12">
        <f t="shared" si="2827"/>
        <v>0</v>
      </c>
      <c r="CH1183" s="12">
        <f t="shared" si="2827"/>
        <v>0</v>
      </c>
      <c r="CI1183" s="12">
        <f t="shared" si="2827"/>
        <v>0</v>
      </c>
      <c r="CJ1183" s="12">
        <f t="shared" si="2827"/>
        <v>0</v>
      </c>
      <c r="CK1183" s="12">
        <f t="shared" si="2827"/>
        <v>0</v>
      </c>
      <c r="CL1183" s="12">
        <f t="shared" si="2827"/>
        <v>0</v>
      </c>
      <c r="CM1183" s="12">
        <f t="shared" si="2827"/>
        <v>0</v>
      </c>
      <c r="CN1183" s="12">
        <f t="shared" si="2827"/>
        <v>0</v>
      </c>
      <c r="CO1183" s="12">
        <f t="shared" si="2827"/>
        <v>0</v>
      </c>
      <c r="CP1183" s="12">
        <f t="shared" si="2827"/>
        <v>0</v>
      </c>
      <c r="CQ1183" s="12">
        <f t="shared" si="2827"/>
        <v>0</v>
      </c>
      <c r="CR1183" s="12">
        <f t="shared" si="2827"/>
        <v>0</v>
      </c>
      <c r="CS1183" s="12">
        <f t="shared" si="2827"/>
        <v>0</v>
      </c>
      <c r="CT1183" s="12">
        <f t="shared" si="2827"/>
        <v>0</v>
      </c>
      <c r="CU1183" s="12">
        <f t="shared" si="2827"/>
        <v>0</v>
      </c>
      <c r="CV1183" s="12">
        <f t="shared" si="2827"/>
        <v>0</v>
      </c>
      <c r="CW1183" s="12">
        <f t="shared" si="2827"/>
        <v>0</v>
      </c>
      <c r="CX1183" s="12">
        <f t="shared" si="2827"/>
        <v>0</v>
      </c>
      <c r="CY1183" s="12">
        <f t="shared" si="2827"/>
        <v>0</v>
      </c>
      <c r="CZ1183" s="12">
        <f t="shared" si="2827"/>
        <v>0</v>
      </c>
      <c r="DA1183" s="12">
        <f t="shared" si="2827"/>
        <v>0</v>
      </c>
      <c r="DB1183" s="12">
        <f t="shared" si="2827"/>
        <v>0</v>
      </c>
      <c r="DC1183" s="12">
        <f t="shared" si="2827"/>
        <v>0</v>
      </c>
      <c r="DD1183" s="12">
        <f t="shared" si="2827"/>
        <v>0</v>
      </c>
      <c r="DE1183" s="12">
        <f t="shared" si="2827"/>
        <v>0</v>
      </c>
      <c r="DF1183" s="12">
        <f t="shared" si="2827"/>
        <v>0</v>
      </c>
      <c r="DG1183" s="12">
        <f t="shared" si="2827"/>
        <v>0</v>
      </c>
      <c r="DH1183" s="12">
        <f t="shared" si="2827"/>
        <v>0</v>
      </c>
      <c r="DI1183" s="12">
        <f t="shared" si="2827"/>
        <v>0</v>
      </c>
      <c r="DJ1183" s="12">
        <f t="shared" si="2827"/>
        <v>0</v>
      </c>
      <c r="DK1183" s="12">
        <f t="shared" si="2827"/>
        <v>0</v>
      </c>
      <c r="DL1183" s="12">
        <f t="shared" si="2827"/>
        <v>0</v>
      </c>
      <c r="DM1183" s="12">
        <f t="shared" si="2827"/>
        <v>0</v>
      </c>
      <c r="DN1183" s="12">
        <f t="shared" si="2827"/>
        <v>0</v>
      </c>
      <c r="DO1183" s="12">
        <f t="shared" si="2827"/>
        <v>0</v>
      </c>
      <c r="DP1183" s="12">
        <f t="shared" si="2827"/>
        <v>0</v>
      </c>
      <c r="DQ1183" s="12">
        <f t="shared" si="2827"/>
        <v>0</v>
      </c>
      <c r="DR1183" s="12">
        <f t="shared" si="2827"/>
        <v>0</v>
      </c>
      <c r="DS1183" s="12">
        <f t="shared" si="2827"/>
        <v>0</v>
      </c>
      <c r="DT1183" s="12">
        <f t="shared" si="2827"/>
        <v>0</v>
      </c>
      <c r="DU1183" s="12">
        <f t="shared" si="2827"/>
        <v>0</v>
      </c>
      <c r="DV1183" s="12">
        <f t="shared" si="2827"/>
        <v>0</v>
      </c>
      <c r="DW1183" s="12">
        <f t="shared" si="2827"/>
        <v>0</v>
      </c>
      <c r="DX1183" s="12">
        <f t="shared" si="2827"/>
        <v>0</v>
      </c>
      <c r="DY1183" s="12">
        <f t="shared" si="2827"/>
        <v>0</v>
      </c>
      <c r="EB1183" s="116">
        <f>ROW(EB1183)-ROW($EB$2)+1</f>
        <v>1182</v>
      </c>
      <c r="EC1183" s="2" t="str">
        <f>B1183</f>
        <v>Phase 1</v>
      </c>
      <c r="ED1183" s="2" t="str">
        <f>C1183</f>
        <v>50' Wide</v>
      </c>
      <c r="EE1183" s="33" t="str">
        <f>EE1203</f>
        <v>GAAP</v>
      </c>
      <c r="EF1183" s="2" t="str">
        <f>EF1203</f>
        <v>Sales Center</v>
      </c>
    </row>
    <row r="1184" spans="1:136" x14ac:dyDescent="0.3">
      <c r="B1184" s="2" t="str">
        <f>Product!$E$2</f>
        <v>Phase 1</v>
      </c>
      <c r="C1184" s="2" t="str">
        <f>Product!$E$3</f>
        <v>60' Wide</v>
      </c>
      <c r="D1184" s="203">
        <f t="shared" ref="D1184:D1185" si="2828">G1160</f>
        <v>-76225.926525327741</v>
      </c>
      <c r="E1184" s="128">
        <f>SUMIFS(INDEX(Product!$B$2:$U$97, MATCH(E1181, Product!$B$2:$B$97, 0), ), Product!$B$2:$U$2, $B1184, Product!$B$3:$U$3, $C1184)</f>
        <v>30</v>
      </c>
      <c r="F1184" s="203">
        <f t="shared" ref="F1184:F1185" si="2829">D1184/E1184</f>
        <v>-2540.8642175109248</v>
      </c>
      <c r="G1184" s="11">
        <f>SUM(H1184:DZ1184)</f>
        <v>-76225.926525327741</v>
      </c>
      <c r="I1184" s="12">
        <f t="shared" ref="I1184:X1201" si="2830">I164*$F1184</f>
        <v>0</v>
      </c>
      <c r="J1184" s="12">
        <f t="shared" si="2830"/>
        <v>0</v>
      </c>
      <c r="K1184" s="12">
        <f t="shared" si="2830"/>
        <v>0</v>
      </c>
      <c r="L1184" s="12">
        <f t="shared" si="2830"/>
        <v>0</v>
      </c>
      <c r="M1184" s="12">
        <f t="shared" si="2830"/>
        <v>0</v>
      </c>
      <c r="N1184" s="12">
        <f t="shared" si="2830"/>
        <v>0</v>
      </c>
      <c r="O1184" s="12">
        <f t="shared" si="2830"/>
        <v>0</v>
      </c>
      <c r="P1184" s="12">
        <f t="shared" si="2830"/>
        <v>0</v>
      </c>
      <c r="Q1184" s="12">
        <f t="shared" si="2830"/>
        <v>0</v>
      </c>
      <c r="R1184" s="12">
        <f t="shared" si="2830"/>
        <v>0</v>
      </c>
      <c r="S1184" s="12">
        <f t="shared" si="2830"/>
        <v>0</v>
      </c>
      <c r="T1184" s="12">
        <f t="shared" si="2830"/>
        <v>0</v>
      </c>
      <c r="U1184" s="12">
        <f t="shared" si="2830"/>
        <v>0</v>
      </c>
      <c r="V1184" s="12">
        <f t="shared" si="2830"/>
        <v>0</v>
      </c>
      <c r="W1184" s="12">
        <f t="shared" si="2830"/>
        <v>-6352.1605437773123</v>
      </c>
      <c r="X1184" s="12">
        <f t="shared" si="2830"/>
        <v>-6352.1605437773123</v>
      </c>
      <c r="Y1184" s="12">
        <f t="shared" si="2826"/>
        <v>-6352.1605437773123</v>
      </c>
      <c r="Z1184" s="12">
        <f t="shared" si="2826"/>
        <v>-6352.1605437773123</v>
      </c>
      <c r="AA1184" s="12">
        <f t="shared" si="2826"/>
        <v>-6352.1605437773123</v>
      </c>
      <c r="AB1184" s="12">
        <f t="shared" si="2826"/>
        <v>-6352.1605437773123</v>
      </c>
      <c r="AC1184" s="12">
        <f t="shared" si="2826"/>
        <v>-6352.1605437773123</v>
      </c>
      <c r="AD1184" s="12">
        <f t="shared" si="2826"/>
        <v>-6352.1605437773123</v>
      </c>
      <c r="AE1184" s="12">
        <f t="shared" si="2826"/>
        <v>-6352.1605437773123</v>
      </c>
      <c r="AF1184" s="12">
        <f t="shared" si="2826"/>
        <v>-6352.1605437773123</v>
      </c>
      <c r="AG1184" s="12">
        <f t="shared" si="2826"/>
        <v>-6352.1605437773123</v>
      </c>
      <c r="AH1184" s="12">
        <f t="shared" si="2826"/>
        <v>-6352.1605437773123</v>
      </c>
      <c r="AI1184" s="12">
        <f t="shared" si="2826"/>
        <v>0</v>
      </c>
      <c r="AJ1184" s="12">
        <f t="shared" si="2826"/>
        <v>0</v>
      </c>
      <c r="AK1184" s="12">
        <f t="shared" si="2826"/>
        <v>0</v>
      </c>
      <c r="AL1184" s="12">
        <f t="shared" si="2826"/>
        <v>0</v>
      </c>
      <c r="AM1184" s="12">
        <f t="shared" si="2826"/>
        <v>0</v>
      </c>
      <c r="AN1184" s="12">
        <f t="shared" si="2826"/>
        <v>0</v>
      </c>
      <c r="AO1184" s="12">
        <f t="shared" si="2826"/>
        <v>0</v>
      </c>
      <c r="AP1184" s="12">
        <f t="shared" si="2826"/>
        <v>0</v>
      </c>
      <c r="AQ1184" s="12">
        <f t="shared" si="2826"/>
        <v>0</v>
      </c>
      <c r="AR1184" s="12">
        <f t="shared" si="2826"/>
        <v>0</v>
      </c>
      <c r="AS1184" s="12">
        <f t="shared" si="2826"/>
        <v>0</v>
      </c>
      <c r="AT1184" s="12">
        <f t="shared" si="2826"/>
        <v>0</v>
      </c>
      <c r="AU1184" s="12">
        <f t="shared" si="2826"/>
        <v>0</v>
      </c>
      <c r="AV1184" s="12">
        <f t="shared" si="2826"/>
        <v>0</v>
      </c>
      <c r="AW1184" s="12">
        <f t="shared" si="2826"/>
        <v>0</v>
      </c>
      <c r="AX1184" s="12">
        <f t="shared" si="2826"/>
        <v>0</v>
      </c>
      <c r="AY1184" s="12">
        <f t="shared" si="2826"/>
        <v>0</v>
      </c>
      <c r="AZ1184" s="12">
        <f t="shared" si="2826"/>
        <v>0</v>
      </c>
      <c r="BA1184" s="12">
        <f t="shared" si="2826"/>
        <v>0</v>
      </c>
      <c r="BB1184" s="12">
        <f t="shared" si="2826"/>
        <v>0</v>
      </c>
      <c r="BC1184" s="12">
        <f t="shared" si="2826"/>
        <v>0</v>
      </c>
      <c r="BD1184" s="12">
        <f t="shared" si="2826"/>
        <v>0</v>
      </c>
      <c r="BE1184" s="12">
        <f t="shared" si="2826"/>
        <v>0</v>
      </c>
      <c r="BF1184" s="12">
        <f t="shared" si="2826"/>
        <v>0</v>
      </c>
      <c r="BG1184" s="12">
        <f t="shared" si="2826"/>
        <v>0</v>
      </c>
      <c r="BH1184" s="12">
        <f t="shared" si="2826"/>
        <v>0</v>
      </c>
      <c r="BI1184" s="12">
        <f t="shared" si="2826"/>
        <v>0</v>
      </c>
      <c r="BJ1184" s="12">
        <f t="shared" si="2826"/>
        <v>0</v>
      </c>
      <c r="BK1184" s="12">
        <f t="shared" si="2826"/>
        <v>0</v>
      </c>
      <c r="BL1184" s="12">
        <f t="shared" si="2826"/>
        <v>0</v>
      </c>
      <c r="BM1184" s="12">
        <f t="shared" si="2826"/>
        <v>0</v>
      </c>
      <c r="BN1184" s="12">
        <f t="shared" si="2826"/>
        <v>0</v>
      </c>
      <c r="BO1184" s="12">
        <f t="shared" si="2826"/>
        <v>0</v>
      </c>
      <c r="BP1184" s="12">
        <f t="shared" si="2826"/>
        <v>0</v>
      </c>
      <c r="BQ1184" s="12">
        <f t="shared" si="2826"/>
        <v>0</v>
      </c>
      <c r="BR1184" s="12">
        <f t="shared" si="2826"/>
        <v>0</v>
      </c>
      <c r="BS1184" s="12">
        <f t="shared" si="2826"/>
        <v>0</v>
      </c>
      <c r="BT1184" s="12">
        <f t="shared" si="2826"/>
        <v>0</v>
      </c>
      <c r="BU1184" s="12">
        <f t="shared" si="2826"/>
        <v>0</v>
      </c>
      <c r="BV1184" s="12">
        <f t="shared" si="2827"/>
        <v>0</v>
      </c>
      <c r="BW1184" s="12">
        <f t="shared" si="2827"/>
        <v>0</v>
      </c>
      <c r="BX1184" s="12">
        <f t="shared" si="2827"/>
        <v>0</v>
      </c>
      <c r="BY1184" s="12">
        <f t="shared" si="2827"/>
        <v>0</v>
      </c>
      <c r="BZ1184" s="12">
        <f t="shared" si="2827"/>
        <v>0</v>
      </c>
      <c r="CA1184" s="12">
        <f t="shared" si="2827"/>
        <v>0</v>
      </c>
      <c r="CB1184" s="12">
        <f t="shared" si="2827"/>
        <v>0</v>
      </c>
      <c r="CC1184" s="12">
        <f t="shared" si="2827"/>
        <v>0</v>
      </c>
      <c r="CD1184" s="12">
        <f t="shared" si="2827"/>
        <v>0</v>
      </c>
      <c r="CE1184" s="12">
        <f t="shared" si="2827"/>
        <v>0</v>
      </c>
      <c r="CF1184" s="12">
        <f t="shared" si="2827"/>
        <v>0</v>
      </c>
      <c r="CG1184" s="12">
        <f t="shared" si="2827"/>
        <v>0</v>
      </c>
      <c r="CH1184" s="12">
        <f t="shared" si="2827"/>
        <v>0</v>
      </c>
      <c r="CI1184" s="12">
        <f t="shared" si="2827"/>
        <v>0</v>
      </c>
      <c r="CJ1184" s="12">
        <f t="shared" si="2827"/>
        <v>0</v>
      </c>
      <c r="CK1184" s="12">
        <f t="shared" si="2827"/>
        <v>0</v>
      </c>
      <c r="CL1184" s="12">
        <f t="shared" si="2827"/>
        <v>0</v>
      </c>
      <c r="CM1184" s="12">
        <f t="shared" si="2827"/>
        <v>0</v>
      </c>
      <c r="CN1184" s="12">
        <f t="shared" si="2827"/>
        <v>0</v>
      </c>
      <c r="CO1184" s="12">
        <f t="shared" si="2827"/>
        <v>0</v>
      </c>
      <c r="CP1184" s="12">
        <f t="shared" si="2827"/>
        <v>0</v>
      </c>
      <c r="CQ1184" s="12">
        <f t="shared" si="2827"/>
        <v>0</v>
      </c>
      <c r="CR1184" s="12">
        <f t="shared" si="2827"/>
        <v>0</v>
      </c>
      <c r="CS1184" s="12">
        <f t="shared" si="2827"/>
        <v>0</v>
      </c>
      <c r="CT1184" s="12">
        <f t="shared" si="2827"/>
        <v>0</v>
      </c>
      <c r="CU1184" s="12">
        <f t="shared" si="2827"/>
        <v>0</v>
      </c>
      <c r="CV1184" s="12">
        <f t="shared" si="2827"/>
        <v>0</v>
      </c>
      <c r="CW1184" s="12">
        <f t="shared" si="2827"/>
        <v>0</v>
      </c>
      <c r="CX1184" s="12">
        <f t="shared" si="2827"/>
        <v>0</v>
      </c>
      <c r="CY1184" s="12">
        <f t="shared" si="2827"/>
        <v>0</v>
      </c>
      <c r="CZ1184" s="12">
        <f t="shared" si="2827"/>
        <v>0</v>
      </c>
      <c r="DA1184" s="12">
        <f t="shared" si="2827"/>
        <v>0</v>
      </c>
      <c r="DB1184" s="12">
        <f t="shared" si="2827"/>
        <v>0</v>
      </c>
      <c r="DC1184" s="12">
        <f t="shared" si="2827"/>
        <v>0</v>
      </c>
      <c r="DD1184" s="12">
        <f t="shared" si="2827"/>
        <v>0</v>
      </c>
      <c r="DE1184" s="12">
        <f t="shared" si="2827"/>
        <v>0</v>
      </c>
      <c r="DF1184" s="12">
        <f t="shared" si="2827"/>
        <v>0</v>
      </c>
      <c r="DG1184" s="12">
        <f t="shared" si="2827"/>
        <v>0</v>
      </c>
      <c r="DH1184" s="12">
        <f t="shared" si="2827"/>
        <v>0</v>
      </c>
      <c r="DI1184" s="12">
        <f t="shared" si="2827"/>
        <v>0</v>
      </c>
      <c r="DJ1184" s="12">
        <f t="shared" si="2827"/>
        <v>0</v>
      </c>
      <c r="DK1184" s="12">
        <f t="shared" si="2827"/>
        <v>0</v>
      </c>
      <c r="DL1184" s="12">
        <f t="shared" si="2827"/>
        <v>0</v>
      </c>
      <c r="DM1184" s="12">
        <f t="shared" si="2827"/>
        <v>0</v>
      </c>
      <c r="DN1184" s="12">
        <f t="shared" si="2827"/>
        <v>0</v>
      </c>
      <c r="DO1184" s="12">
        <f t="shared" si="2827"/>
        <v>0</v>
      </c>
      <c r="DP1184" s="12">
        <f t="shared" si="2827"/>
        <v>0</v>
      </c>
      <c r="DQ1184" s="12">
        <f t="shared" si="2827"/>
        <v>0</v>
      </c>
      <c r="DR1184" s="12">
        <f t="shared" si="2827"/>
        <v>0</v>
      </c>
      <c r="DS1184" s="12">
        <f t="shared" si="2827"/>
        <v>0</v>
      </c>
      <c r="DT1184" s="12">
        <f t="shared" si="2827"/>
        <v>0</v>
      </c>
      <c r="DU1184" s="12">
        <f t="shared" si="2827"/>
        <v>0</v>
      </c>
      <c r="DV1184" s="12">
        <f t="shared" si="2827"/>
        <v>0</v>
      </c>
      <c r="DW1184" s="12">
        <f t="shared" si="2827"/>
        <v>0</v>
      </c>
      <c r="DX1184" s="12">
        <f t="shared" si="2827"/>
        <v>0</v>
      </c>
      <c r="DY1184" s="12">
        <f t="shared" si="2827"/>
        <v>0</v>
      </c>
      <c r="EB1184" s="116">
        <f t="shared" ref="EB1184:EB1201" si="2831">ROW(EB1184)-ROW($EB$2)+1</f>
        <v>1183</v>
      </c>
      <c r="EC1184" s="2" t="str">
        <f t="shared" ref="EC1184:EC1185" si="2832">B1184</f>
        <v>Phase 1</v>
      </c>
      <c r="ED1184" s="2" t="str">
        <f t="shared" ref="ED1184:ED1185" si="2833">C1184</f>
        <v>60' Wide</v>
      </c>
      <c r="EE1184" s="33" t="str">
        <f>EE1203</f>
        <v>GAAP</v>
      </c>
      <c r="EF1184" s="2" t="str">
        <f>EF1203</f>
        <v>Sales Center</v>
      </c>
    </row>
    <row r="1185" spans="2:136" x14ac:dyDescent="0.3">
      <c r="B1185" s="2" t="str">
        <f>Product!$F$2</f>
        <v>Phase 1</v>
      </c>
      <c r="C1185" s="2" t="str">
        <f>Product!$F$3</f>
        <v>75' Wide</v>
      </c>
      <c r="D1185" s="203">
        <f t="shared" si="2828"/>
        <v>-59491.82715649782</v>
      </c>
      <c r="E1185" s="128">
        <f>SUMIFS(INDEX(Product!$B$2:$U$97, MATCH(E1181, Product!$B$2:$B$97, 0), ), Product!$B$2:$U$2, $B1185, Product!$B$3:$U$3, $C1185)</f>
        <v>20</v>
      </c>
      <c r="F1185" s="203">
        <f t="shared" si="2829"/>
        <v>-2974.591357824891</v>
      </c>
      <c r="G1185" s="11">
        <f>SUM(H1185:DZ1185)</f>
        <v>-59491.827156497813</v>
      </c>
      <c r="I1185" s="12">
        <f t="shared" si="2830"/>
        <v>0</v>
      </c>
      <c r="J1185" s="12">
        <f t="shared" ref="J1185:BU1185" si="2834">J165*$F1185</f>
        <v>0</v>
      </c>
      <c r="K1185" s="12">
        <f t="shared" si="2834"/>
        <v>0</v>
      </c>
      <c r="L1185" s="12">
        <f t="shared" si="2834"/>
        <v>0</v>
      </c>
      <c r="M1185" s="12">
        <f t="shared" si="2834"/>
        <v>0</v>
      </c>
      <c r="N1185" s="12">
        <f t="shared" si="2834"/>
        <v>0</v>
      </c>
      <c r="O1185" s="12">
        <f t="shared" si="2834"/>
        <v>0</v>
      </c>
      <c r="P1185" s="12">
        <f t="shared" si="2834"/>
        <v>0</v>
      </c>
      <c r="Q1185" s="12">
        <f t="shared" si="2834"/>
        <v>0</v>
      </c>
      <c r="R1185" s="12">
        <f t="shared" si="2834"/>
        <v>0</v>
      </c>
      <c r="S1185" s="12">
        <f t="shared" si="2834"/>
        <v>0</v>
      </c>
      <c r="T1185" s="12">
        <f t="shared" si="2834"/>
        <v>0</v>
      </c>
      <c r="U1185" s="12">
        <f t="shared" si="2834"/>
        <v>0</v>
      </c>
      <c r="V1185" s="12">
        <f t="shared" si="2834"/>
        <v>0</v>
      </c>
      <c r="W1185" s="12">
        <f t="shared" si="2834"/>
        <v>-4957.6522630414856</v>
      </c>
      <c r="X1185" s="12">
        <f t="shared" si="2834"/>
        <v>-4957.6522630414856</v>
      </c>
      <c r="Y1185" s="12">
        <f t="shared" si="2834"/>
        <v>-4957.6522630414856</v>
      </c>
      <c r="Z1185" s="12">
        <f t="shared" si="2834"/>
        <v>-4957.6522630414856</v>
      </c>
      <c r="AA1185" s="12">
        <f t="shared" si="2834"/>
        <v>-4957.6522630414856</v>
      </c>
      <c r="AB1185" s="12">
        <f t="shared" si="2834"/>
        <v>-4957.6522630414856</v>
      </c>
      <c r="AC1185" s="12">
        <f t="shared" si="2834"/>
        <v>-4957.6522630414856</v>
      </c>
      <c r="AD1185" s="12">
        <f t="shared" si="2834"/>
        <v>-4957.6522630414856</v>
      </c>
      <c r="AE1185" s="12">
        <f t="shared" si="2834"/>
        <v>-4957.6522630414856</v>
      </c>
      <c r="AF1185" s="12">
        <f t="shared" si="2834"/>
        <v>-4957.6522630414856</v>
      </c>
      <c r="AG1185" s="12">
        <f t="shared" si="2834"/>
        <v>-4957.6522630414856</v>
      </c>
      <c r="AH1185" s="12">
        <f t="shared" si="2834"/>
        <v>-4957.6522630414856</v>
      </c>
      <c r="AI1185" s="12">
        <f t="shared" si="2834"/>
        <v>0</v>
      </c>
      <c r="AJ1185" s="12">
        <f t="shared" si="2834"/>
        <v>0</v>
      </c>
      <c r="AK1185" s="12">
        <f t="shared" si="2834"/>
        <v>0</v>
      </c>
      <c r="AL1185" s="12">
        <f t="shared" si="2834"/>
        <v>0</v>
      </c>
      <c r="AM1185" s="12">
        <f t="shared" si="2834"/>
        <v>0</v>
      </c>
      <c r="AN1185" s="12">
        <f t="shared" si="2834"/>
        <v>0</v>
      </c>
      <c r="AO1185" s="12">
        <f t="shared" si="2834"/>
        <v>0</v>
      </c>
      <c r="AP1185" s="12">
        <f t="shared" si="2834"/>
        <v>0</v>
      </c>
      <c r="AQ1185" s="12">
        <f t="shared" si="2834"/>
        <v>0</v>
      </c>
      <c r="AR1185" s="12">
        <f t="shared" si="2834"/>
        <v>0</v>
      </c>
      <c r="AS1185" s="12">
        <f t="shared" si="2834"/>
        <v>0</v>
      </c>
      <c r="AT1185" s="12">
        <f t="shared" si="2834"/>
        <v>0</v>
      </c>
      <c r="AU1185" s="12">
        <f t="shared" si="2834"/>
        <v>0</v>
      </c>
      <c r="AV1185" s="12">
        <f t="shared" si="2834"/>
        <v>0</v>
      </c>
      <c r="AW1185" s="12">
        <f t="shared" si="2834"/>
        <v>0</v>
      </c>
      <c r="AX1185" s="12">
        <f t="shared" si="2834"/>
        <v>0</v>
      </c>
      <c r="AY1185" s="12">
        <f t="shared" si="2834"/>
        <v>0</v>
      </c>
      <c r="AZ1185" s="12">
        <f t="shared" si="2834"/>
        <v>0</v>
      </c>
      <c r="BA1185" s="12">
        <f t="shared" si="2834"/>
        <v>0</v>
      </c>
      <c r="BB1185" s="12">
        <f t="shared" si="2834"/>
        <v>0</v>
      </c>
      <c r="BC1185" s="12">
        <f t="shared" si="2834"/>
        <v>0</v>
      </c>
      <c r="BD1185" s="12">
        <f t="shared" si="2834"/>
        <v>0</v>
      </c>
      <c r="BE1185" s="12">
        <f t="shared" si="2834"/>
        <v>0</v>
      </c>
      <c r="BF1185" s="12">
        <f t="shared" si="2834"/>
        <v>0</v>
      </c>
      <c r="BG1185" s="12">
        <f t="shared" si="2834"/>
        <v>0</v>
      </c>
      <c r="BH1185" s="12">
        <f t="shared" si="2834"/>
        <v>0</v>
      </c>
      <c r="BI1185" s="12">
        <f t="shared" si="2834"/>
        <v>0</v>
      </c>
      <c r="BJ1185" s="12">
        <f t="shared" si="2834"/>
        <v>0</v>
      </c>
      <c r="BK1185" s="12">
        <f t="shared" si="2834"/>
        <v>0</v>
      </c>
      <c r="BL1185" s="12">
        <f t="shared" si="2834"/>
        <v>0</v>
      </c>
      <c r="BM1185" s="12">
        <f t="shared" si="2834"/>
        <v>0</v>
      </c>
      <c r="BN1185" s="12">
        <f t="shared" si="2834"/>
        <v>0</v>
      </c>
      <c r="BO1185" s="12">
        <f t="shared" si="2834"/>
        <v>0</v>
      </c>
      <c r="BP1185" s="12">
        <f t="shared" si="2834"/>
        <v>0</v>
      </c>
      <c r="BQ1185" s="12">
        <f t="shared" si="2834"/>
        <v>0</v>
      </c>
      <c r="BR1185" s="12">
        <f t="shared" si="2834"/>
        <v>0</v>
      </c>
      <c r="BS1185" s="12">
        <f t="shared" si="2834"/>
        <v>0</v>
      </c>
      <c r="BT1185" s="12">
        <f t="shared" si="2834"/>
        <v>0</v>
      </c>
      <c r="BU1185" s="12">
        <f t="shared" si="2834"/>
        <v>0</v>
      </c>
      <c r="BV1185" s="12">
        <f t="shared" si="2827"/>
        <v>0</v>
      </c>
      <c r="BW1185" s="12">
        <f t="shared" si="2827"/>
        <v>0</v>
      </c>
      <c r="BX1185" s="12">
        <f t="shared" si="2827"/>
        <v>0</v>
      </c>
      <c r="BY1185" s="12">
        <f t="shared" si="2827"/>
        <v>0</v>
      </c>
      <c r="BZ1185" s="12">
        <f t="shared" si="2827"/>
        <v>0</v>
      </c>
      <c r="CA1185" s="12">
        <f t="shared" si="2827"/>
        <v>0</v>
      </c>
      <c r="CB1185" s="12">
        <f t="shared" si="2827"/>
        <v>0</v>
      </c>
      <c r="CC1185" s="12">
        <f t="shared" si="2827"/>
        <v>0</v>
      </c>
      <c r="CD1185" s="12">
        <f t="shared" si="2827"/>
        <v>0</v>
      </c>
      <c r="CE1185" s="12">
        <f t="shared" si="2827"/>
        <v>0</v>
      </c>
      <c r="CF1185" s="12">
        <f t="shared" si="2827"/>
        <v>0</v>
      </c>
      <c r="CG1185" s="12">
        <f t="shared" si="2827"/>
        <v>0</v>
      </c>
      <c r="CH1185" s="12">
        <f t="shared" si="2827"/>
        <v>0</v>
      </c>
      <c r="CI1185" s="12">
        <f t="shared" si="2827"/>
        <v>0</v>
      </c>
      <c r="CJ1185" s="12">
        <f t="shared" si="2827"/>
        <v>0</v>
      </c>
      <c r="CK1185" s="12">
        <f t="shared" si="2827"/>
        <v>0</v>
      </c>
      <c r="CL1185" s="12">
        <f t="shared" si="2827"/>
        <v>0</v>
      </c>
      <c r="CM1185" s="12">
        <f t="shared" si="2827"/>
        <v>0</v>
      </c>
      <c r="CN1185" s="12">
        <f t="shared" si="2827"/>
        <v>0</v>
      </c>
      <c r="CO1185" s="12">
        <f t="shared" si="2827"/>
        <v>0</v>
      </c>
      <c r="CP1185" s="12">
        <f t="shared" si="2827"/>
        <v>0</v>
      </c>
      <c r="CQ1185" s="12">
        <f t="shared" si="2827"/>
        <v>0</v>
      </c>
      <c r="CR1185" s="12">
        <f t="shared" si="2827"/>
        <v>0</v>
      </c>
      <c r="CS1185" s="12">
        <f t="shared" si="2827"/>
        <v>0</v>
      </c>
      <c r="CT1185" s="12">
        <f t="shared" si="2827"/>
        <v>0</v>
      </c>
      <c r="CU1185" s="12">
        <f t="shared" si="2827"/>
        <v>0</v>
      </c>
      <c r="CV1185" s="12">
        <f t="shared" si="2827"/>
        <v>0</v>
      </c>
      <c r="CW1185" s="12">
        <f t="shared" si="2827"/>
        <v>0</v>
      </c>
      <c r="CX1185" s="12">
        <f t="shared" si="2827"/>
        <v>0</v>
      </c>
      <c r="CY1185" s="12">
        <f t="shared" si="2827"/>
        <v>0</v>
      </c>
      <c r="CZ1185" s="12">
        <f t="shared" si="2827"/>
        <v>0</v>
      </c>
      <c r="DA1185" s="12">
        <f t="shared" si="2827"/>
        <v>0</v>
      </c>
      <c r="DB1185" s="12">
        <f t="shared" si="2827"/>
        <v>0</v>
      </c>
      <c r="DC1185" s="12">
        <f t="shared" si="2827"/>
        <v>0</v>
      </c>
      <c r="DD1185" s="12">
        <f t="shared" si="2827"/>
        <v>0</v>
      </c>
      <c r="DE1185" s="12">
        <f t="shared" si="2827"/>
        <v>0</v>
      </c>
      <c r="DF1185" s="12">
        <f t="shared" si="2827"/>
        <v>0</v>
      </c>
      <c r="DG1185" s="12">
        <f t="shared" si="2827"/>
        <v>0</v>
      </c>
      <c r="DH1185" s="12">
        <f t="shared" si="2827"/>
        <v>0</v>
      </c>
      <c r="DI1185" s="12">
        <f t="shared" si="2827"/>
        <v>0</v>
      </c>
      <c r="DJ1185" s="12">
        <f t="shared" si="2827"/>
        <v>0</v>
      </c>
      <c r="DK1185" s="12">
        <f t="shared" si="2827"/>
        <v>0</v>
      </c>
      <c r="DL1185" s="12">
        <f t="shared" si="2827"/>
        <v>0</v>
      </c>
      <c r="DM1185" s="12">
        <f t="shared" si="2827"/>
        <v>0</v>
      </c>
      <c r="DN1185" s="12">
        <f t="shared" si="2827"/>
        <v>0</v>
      </c>
      <c r="DO1185" s="12">
        <f t="shared" si="2827"/>
        <v>0</v>
      </c>
      <c r="DP1185" s="12">
        <f t="shared" si="2827"/>
        <v>0</v>
      </c>
      <c r="DQ1185" s="12">
        <f t="shared" si="2827"/>
        <v>0</v>
      </c>
      <c r="DR1185" s="12">
        <f t="shared" si="2827"/>
        <v>0</v>
      </c>
      <c r="DS1185" s="12">
        <f t="shared" si="2827"/>
        <v>0</v>
      </c>
      <c r="DT1185" s="12">
        <f t="shared" si="2827"/>
        <v>0</v>
      </c>
      <c r="DU1185" s="12">
        <f t="shared" si="2827"/>
        <v>0</v>
      </c>
      <c r="DV1185" s="12">
        <f t="shared" si="2827"/>
        <v>0</v>
      </c>
      <c r="DW1185" s="12">
        <f t="shared" si="2827"/>
        <v>0</v>
      </c>
      <c r="DX1185" s="12">
        <f t="shared" si="2827"/>
        <v>0</v>
      </c>
      <c r="DY1185" s="12">
        <f t="shared" si="2827"/>
        <v>0</v>
      </c>
      <c r="EB1185" s="116">
        <f t="shared" si="2831"/>
        <v>1184</v>
      </c>
      <c r="EC1185" s="2" t="str">
        <f t="shared" si="2832"/>
        <v>Phase 1</v>
      </c>
      <c r="ED1185" s="2" t="str">
        <f t="shared" si="2833"/>
        <v>75' Wide</v>
      </c>
      <c r="EE1185" s="33" t="str">
        <f>EE1203</f>
        <v>GAAP</v>
      </c>
      <c r="EF1185" s="2" t="str">
        <f>EF1203</f>
        <v>Sales Center</v>
      </c>
    </row>
    <row r="1186" spans="2:136" x14ac:dyDescent="0.3">
      <c r="D1186" s="203"/>
      <c r="E1186" s="128"/>
      <c r="F1186" s="203"/>
      <c r="G1186" s="13"/>
      <c r="I1186" s="12"/>
      <c r="J1186" s="12"/>
      <c r="K1186" s="12"/>
      <c r="L1186" s="12"/>
      <c r="M1186" s="12"/>
      <c r="N1186" s="12"/>
      <c r="O1186" s="12"/>
      <c r="P1186" s="12"/>
      <c r="Q1186" s="12"/>
      <c r="R1186" s="12"/>
      <c r="S1186" s="12"/>
      <c r="T1186" s="12"/>
      <c r="U1186" s="12"/>
      <c r="V1186" s="12"/>
      <c r="W1186" s="12"/>
      <c r="X1186" s="12"/>
      <c r="Y1186" s="12"/>
      <c r="Z1186" s="12"/>
      <c r="AA1186" s="12"/>
      <c r="AB1186" s="12"/>
      <c r="AC1186" s="12"/>
      <c r="AD1186" s="12"/>
      <c r="AE1186" s="12"/>
      <c r="AF1186" s="12"/>
      <c r="AG1186" s="12"/>
      <c r="AH1186" s="12"/>
      <c r="AI1186" s="12"/>
      <c r="AJ1186" s="12"/>
      <c r="AK1186" s="12"/>
      <c r="AL1186" s="12"/>
      <c r="AM1186" s="12"/>
      <c r="AN1186" s="12"/>
      <c r="AO1186" s="12"/>
      <c r="AP1186" s="12"/>
      <c r="AQ1186" s="12"/>
      <c r="AR1186" s="12"/>
      <c r="AS1186" s="12"/>
      <c r="AT1186" s="12"/>
      <c r="AU1186" s="12"/>
      <c r="AV1186" s="12"/>
      <c r="AW1186" s="12"/>
      <c r="AX1186" s="12"/>
      <c r="AY1186" s="12"/>
      <c r="AZ1186" s="12"/>
      <c r="BA1186" s="12"/>
      <c r="BB1186" s="12"/>
      <c r="BC1186" s="12"/>
      <c r="BD1186" s="12"/>
      <c r="BE1186" s="12"/>
      <c r="BF1186" s="12"/>
      <c r="BG1186" s="12"/>
      <c r="BH1186" s="12"/>
      <c r="BI1186" s="12"/>
      <c r="BJ1186" s="12"/>
      <c r="BK1186" s="12"/>
      <c r="BL1186" s="12"/>
      <c r="BM1186" s="12"/>
      <c r="BN1186" s="12"/>
      <c r="BO1186" s="12"/>
      <c r="BP1186" s="12"/>
      <c r="BQ1186" s="12"/>
      <c r="BR1186" s="12"/>
      <c r="BS1186" s="12"/>
      <c r="BT1186" s="12"/>
      <c r="BU1186" s="12"/>
      <c r="BV1186" s="12"/>
      <c r="BW1186" s="12"/>
      <c r="BX1186" s="12"/>
      <c r="BY1186" s="12"/>
      <c r="BZ1186" s="12"/>
      <c r="CA1186" s="12"/>
      <c r="CB1186" s="12"/>
      <c r="CC1186" s="12"/>
      <c r="CD1186" s="12"/>
      <c r="CE1186" s="12"/>
      <c r="CF1186" s="12"/>
      <c r="CG1186" s="12"/>
      <c r="CH1186" s="12"/>
      <c r="CI1186" s="12"/>
      <c r="CJ1186" s="12"/>
      <c r="CK1186" s="12"/>
      <c r="CL1186" s="12"/>
      <c r="CM1186" s="12"/>
      <c r="CN1186" s="12"/>
      <c r="CO1186" s="12"/>
      <c r="CP1186" s="12"/>
      <c r="CQ1186" s="12"/>
      <c r="CR1186" s="12"/>
      <c r="CS1186" s="12"/>
      <c r="CT1186" s="12"/>
      <c r="CU1186" s="12"/>
      <c r="CV1186" s="12"/>
      <c r="CW1186" s="12"/>
      <c r="CX1186" s="12"/>
      <c r="CY1186" s="12"/>
      <c r="CZ1186" s="12"/>
      <c r="DA1186" s="12"/>
      <c r="DB1186" s="12"/>
      <c r="DC1186" s="12"/>
      <c r="DD1186" s="12"/>
      <c r="DE1186" s="12"/>
      <c r="DF1186" s="12"/>
      <c r="DG1186" s="12"/>
      <c r="DH1186" s="12"/>
      <c r="DI1186" s="12"/>
      <c r="DJ1186" s="12"/>
      <c r="DK1186" s="12"/>
      <c r="DL1186" s="12"/>
      <c r="DM1186" s="12"/>
      <c r="DN1186" s="12"/>
      <c r="DO1186" s="12"/>
      <c r="DP1186" s="12"/>
      <c r="DQ1186" s="12"/>
      <c r="DR1186" s="12"/>
      <c r="DS1186" s="12"/>
      <c r="DT1186" s="12"/>
      <c r="DU1186" s="12"/>
      <c r="DV1186" s="12"/>
      <c r="DW1186" s="12"/>
      <c r="DX1186" s="12"/>
      <c r="DY1186" s="12"/>
      <c r="EE1186" s="33"/>
    </row>
    <row r="1187" spans="2:136" x14ac:dyDescent="0.3">
      <c r="B1187" s="2" t="str">
        <f>Product!$G$2</f>
        <v>Phase 2</v>
      </c>
      <c r="C1187" s="2" t="str">
        <f>Product!$G$3</f>
        <v>50' Wide</v>
      </c>
      <c r="D1187" s="203">
        <f t="shared" ref="D1187:D1189" si="2835">G1163</f>
        <v>-64282.246318174461</v>
      </c>
      <c r="E1187" s="128">
        <f>SUMIFS(INDEX(Product!$B$2:$U$97, MATCH(E1181, Product!$B$2:$B$97, 0), ), Product!$B$2:$U$2, $B1187, Product!$B$3:$U$3, $C1187)</f>
        <v>30</v>
      </c>
      <c r="F1187" s="203">
        <f t="shared" ref="F1187:F1189" si="2836">D1187/E1187</f>
        <v>-2142.7415439391489</v>
      </c>
      <c r="G1187" s="11">
        <f>SUM(H1187:DZ1187)</f>
        <v>-64282.246318174446</v>
      </c>
      <c r="I1187" s="12">
        <f t="shared" si="2830"/>
        <v>0</v>
      </c>
      <c r="J1187" s="12">
        <f t="shared" ref="J1187:BU1189" si="2837">J167*$F1187</f>
        <v>0</v>
      </c>
      <c r="K1187" s="12">
        <f t="shared" si="2837"/>
        <v>0</v>
      </c>
      <c r="L1187" s="12">
        <f t="shared" si="2837"/>
        <v>0</v>
      </c>
      <c r="M1187" s="12">
        <f t="shared" si="2837"/>
        <v>0</v>
      </c>
      <c r="N1187" s="12">
        <f t="shared" si="2837"/>
        <v>0</v>
      </c>
      <c r="O1187" s="12">
        <f t="shared" si="2837"/>
        <v>0</v>
      </c>
      <c r="P1187" s="12">
        <f t="shared" si="2837"/>
        <v>0</v>
      </c>
      <c r="Q1187" s="12">
        <f t="shared" si="2837"/>
        <v>0</v>
      </c>
      <c r="R1187" s="12">
        <f t="shared" si="2837"/>
        <v>0</v>
      </c>
      <c r="S1187" s="12">
        <f t="shared" si="2837"/>
        <v>0</v>
      </c>
      <c r="T1187" s="12">
        <f t="shared" si="2837"/>
        <v>0</v>
      </c>
      <c r="U1187" s="12">
        <f t="shared" si="2837"/>
        <v>0</v>
      </c>
      <c r="V1187" s="12">
        <f t="shared" si="2837"/>
        <v>0</v>
      </c>
      <c r="W1187" s="12">
        <f t="shared" si="2837"/>
        <v>0</v>
      </c>
      <c r="X1187" s="12">
        <f t="shared" si="2837"/>
        <v>0</v>
      </c>
      <c r="Y1187" s="12">
        <f t="shared" si="2837"/>
        <v>0</v>
      </c>
      <c r="Z1187" s="12">
        <f t="shared" si="2837"/>
        <v>0</v>
      </c>
      <c r="AA1187" s="12">
        <f t="shared" si="2837"/>
        <v>0</v>
      </c>
      <c r="AB1187" s="12">
        <f t="shared" si="2837"/>
        <v>0</v>
      </c>
      <c r="AC1187" s="12">
        <f t="shared" si="2837"/>
        <v>0</v>
      </c>
      <c r="AD1187" s="12">
        <f t="shared" si="2837"/>
        <v>0</v>
      </c>
      <c r="AE1187" s="12">
        <f t="shared" si="2837"/>
        <v>0</v>
      </c>
      <c r="AF1187" s="12">
        <f t="shared" si="2837"/>
        <v>0</v>
      </c>
      <c r="AG1187" s="12">
        <f t="shared" si="2837"/>
        <v>0</v>
      </c>
      <c r="AH1187" s="12">
        <f t="shared" si="2837"/>
        <v>0</v>
      </c>
      <c r="AI1187" s="12">
        <f t="shared" si="2837"/>
        <v>-5356.8538598478717</v>
      </c>
      <c r="AJ1187" s="12">
        <f t="shared" si="2837"/>
        <v>-5356.8538598478717</v>
      </c>
      <c r="AK1187" s="12">
        <f t="shared" si="2837"/>
        <v>-5356.8538598478717</v>
      </c>
      <c r="AL1187" s="12">
        <f t="shared" si="2837"/>
        <v>-5356.8538598478717</v>
      </c>
      <c r="AM1187" s="12">
        <f t="shared" si="2837"/>
        <v>-5356.8538598478717</v>
      </c>
      <c r="AN1187" s="12">
        <f t="shared" si="2837"/>
        <v>-5356.8538598478717</v>
      </c>
      <c r="AO1187" s="12">
        <f t="shared" si="2837"/>
        <v>-5356.8538598478717</v>
      </c>
      <c r="AP1187" s="12">
        <f t="shared" si="2837"/>
        <v>-5356.8538598478717</v>
      </c>
      <c r="AQ1187" s="12">
        <f t="shared" si="2837"/>
        <v>-5356.8538598478717</v>
      </c>
      <c r="AR1187" s="12">
        <f t="shared" si="2837"/>
        <v>-5356.8538598478717</v>
      </c>
      <c r="AS1187" s="12">
        <f t="shared" si="2837"/>
        <v>-5356.8538598478717</v>
      </c>
      <c r="AT1187" s="12">
        <f t="shared" si="2837"/>
        <v>-5356.8538598478717</v>
      </c>
      <c r="AU1187" s="12">
        <f t="shared" si="2837"/>
        <v>0</v>
      </c>
      <c r="AV1187" s="12">
        <f t="shared" si="2837"/>
        <v>0</v>
      </c>
      <c r="AW1187" s="12">
        <f t="shared" si="2837"/>
        <v>0</v>
      </c>
      <c r="AX1187" s="12">
        <f t="shared" si="2837"/>
        <v>0</v>
      </c>
      <c r="AY1187" s="12">
        <f t="shared" si="2837"/>
        <v>0</v>
      </c>
      <c r="AZ1187" s="12">
        <f t="shared" si="2837"/>
        <v>0</v>
      </c>
      <c r="BA1187" s="12">
        <f t="shared" si="2837"/>
        <v>0</v>
      </c>
      <c r="BB1187" s="12">
        <f t="shared" si="2837"/>
        <v>0</v>
      </c>
      <c r="BC1187" s="12">
        <f t="shared" si="2837"/>
        <v>0</v>
      </c>
      <c r="BD1187" s="12">
        <f t="shared" si="2837"/>
        <v>0</v>
      </c>
      <c r="BE1187" s="12">
        <f t="shared" si="2837"/>
        <v>0</v>
      </c>
      <c r="BF1187" s="12">
        <f t="shared" si="2837"/>
        <v>0</v>
      </c>
      <c r="BG1187" s="12">
        <f t="shared" si="2837"/>
        <v>0</v>
      </c>
      <c r="BH1187" s="12">
        <f t="shared" si="2837"/>
        <v>0</v>
      </c>
      <c r="BI1187" s="12">
        <f t="shared" si="2837"/>
        <v>0</v>
      </c>
      <c r="BJ1187" s="12">
        <f t="shared" si="2837"/>
        <v>0</v>
      </c>
      <c r="BK1187" s="12">
        <f t="shared" si="2837"/>
        <v>0</v>
      </c>
      <c r="BL1187" s="12">
        <f t="shared" si="2837"/>
        <v>0</v>
      </c>
      <c r="BM1187" s="12">
        <f t="shared" si="2837"/>
        <v>0</v>
      </c>
      <c r="BN1187" s="12">
        <f t="shared" si="2837"/>
        <v>0</v>
      </c>
      <c r="BO1187" s="12">
        <f t="shared" si="2837"/>
        <v>0</v>
      </c>
      <c r="BP1187" s="12">
        <f t="shared" si="2837"/>
        <v>0</v>
      </c>
      <c r="BQ1187" s="12">
        <f t="shared" si="2837"/>
        <v>0</v>
      </c>
      <c r="BR1187" s="12">
        <f t="shared" si="2837"/>
        <v>0</v>
      </c>
      <c r="BS1187" s="12">
        <f t="shared" si="2837"/>
        <v>0</v>
      </c>
      <c r="BT1187" s="12">
        <f t="shared" si="2837"/>
        <v>0</v>
      </c>
      <c r="BU1187" s="12">
        <f t="shared" si="2837"/>
        <v>0</v>
      </c>
      <c r="BV1187" s="12">
        <f t="shared" ref="BV1187:DY1189" si="2838">BV167*$F1187</f>
        <v>0</v>
      </c>
      <c r="BW1187" s="12">
        <f t="shared" si="2838"/>
        <v>0</v>
      </c>
      <c r="BX1187" s="12">
        <f t="shared" si="2838"/>
        <v>0</v>
      </c>
      <c r="BY1187" s="12">
        <f t="shared" si="2838"/>
        <v>0</v>
      </c>
      <c r="BZ1187" s="12">
        <f t="shared" si="2838"/>
        <v>0</v>
      </c>
      <c r="CA1187" s="12">
        <f t="shared" si="2838"/>
        <v>0</v>
      </c>
      <c r="CB1187" s="12">
        <f t="shared" si="2838"/>
        <v>0</v>
      </c>
      <c r="CC1187" s="12">
        <f t="shared" si="2838"/>
        <v>0</v>
      </c>
      <c r="CD1187" s="12">
        <f t="shared" si="2838"/>
        <v>0</v>
      </c>
      <c r="CE1187" s="12">
        <f t="shared" si="2838"/>
        <v>0</v>
      </c>
      <c r="CF1187" s="12">
        <f t="shared" si="2838"/>
        <v>0</v>
      </c>
      <c r="CG1187" s="12">
        <f t="shared" si="2838"/>
        <v>0</v>
      </c>
      <c r="CH1187" s="12">
        <f t="shared" si="2838"/>
        <v>0</v>
      </c>
      <c r="CI1187" s="12">
        <f t="shared" si="2838"/>
        <v>0</v>
      </c>
      <c r="CJ1187" s="12">
        <f t="shared" si="2838"/>
        <v>0</v>
      </c>
      <c r="CK1187" s="12">
        <f t="shared" si="2838"/>
        <v>0</v>
      </c>
      <c r="CL1187" s="12">
        <f t="shared" si="2838"/>
        <v>0</v>
      </c>
      <c r="CM1187" s="12">
        <f t="shared" si="2838"/>
        <v>0</v>
      </c>
      <c r="CN1187" s="12">
        <f t="shared" si="2838"/>
        <v>0</v>
      </c>
      <c r="CO1187" s="12">
        <f t="shared" si="2838"/>
        <v>0</v>
      </c>
      <c r="CP1187" s="12">
        <f t="shared" si="2838"/>
        <v>0</v>
      </c>
      <c r="CQ1187" s="12">
        <f t="shared" si="2838"/>
        <v>0</v>
      </c>
      <c r="CR1187" s="12">
        <f t="shared" si="2838"/>
        <v>0</v>
      </c>
      <c r="CS1187" s="12">
        <f t="shared" si="2838"/>
        <v>0</v>
      </c>
      <c r="CT1187" s="12">
        <f t="shared" si="2838"/>
        <v>0</v>
      </c>
      <c r="CU1187" s="12">
        <f t="shared" si="2838"/>
        <v>0</v>
      </c>
      <c r="CV1187" s="12">
        <f t="shared" si="2838"/>
        <v>0</v>
      </c>
      <c r="CW1187" s="12">
        <f t="shared" si="2838"/>
        <v>0</v>
      </c>
      <c r="CX1187" s="12">
        <f t="shared" si="2838"/>
        <v>0</v>
      </c>
      <c r="CY1187" s="12">
        <f t="shared" si="2838"/>
        <v>0</v>
      </c>
      <c r="CZ1187" s="12">
        <f t="shared" si="2838"/>
        <v>0</v>
      </c>
      <c r="DA1187" s="12">
        <f t="shared" si="2838"/>
        <v>0</v>
      </c>
      <c r="DB1187" s="12">
        <f t="shared" si="2838"/>
        <v>0</v>
      </c>
      <c r="DC1187" s="12">
        <f t="shared" si="2838"/>
        <v>0</v>
      </c>
      <c r="DD1187" s="12">
        <f t="shared" si="2838"/>
        <v>0</v>
      </c>
      <c r="DE1187" s="12">
        <f t="shared" si="2838"/>
        <v>0</v>
      </c>
      <c r="DF1187" s="12">
        <f t="shared" si="2838"/>
        <v>0</v>
      </c>
      <c r="DG1187" s="12">
        <f t="shared" si="2838"/>
        <v>0</v>
      </c>
      <c r="DH1187" s="12">
        <f t="shared" si="2838"/>
        <v>0</v>
      </c>
      <c r="DI1187" s="12">
        <f t="shared" si="2838"/>
        <v>0</v>
      </c>
      <c r="DJ1187" s="12">
        <f t="shared" si="2838"/>
        <v>0</v>
      </c>
      <c r="DK1187" s="12">
        <f t="shared" si="2838"/>
        <v>0</v>
      </c>
      <c r="DL1187" s="12">
        <f t="shared" si="2838"/>
        <v>0</v>
      </c>
      <c r="DM1187" s="12">
        <f t="shared" si="2838"/>
        <v>0</v>
      </c>
      <c r="DN1187" s="12">
        <f t="shared" si="2838"/>
        <v>0</v>
      </c>
      <c r="DO1187" s="12">
        <f t="shared" si="2838"/>
        <v>0</v>
      </c>
      <c r="DP1187" s="12">
        <f t="shared" si="2838"/>
        <v>0</v>
      </c>
      <c r="DQ1187" s="12">
        <f t="shared" si="2838"/>
        <v>0</v>
      </c>
      <c r="DR1187" s="12">
        <f t="shared" si="2838"/>
        <v>0</v>
      </c>
      <c r="DS1187" s="12">
        <f t="shared" si="2838"/>
        <v>0</v>
      </c>
      <c r="DT1187" s="12">
        <f t="shared" si="2838"/>
        <v>0</v>
      </c>
      <c r="DU1187" s="12">
        <f t="shared" si="2838"/>
        <v>0</v>
      </c>
      <c r="DV1187" s="12">
        <f t="shared" si="2838"/>
        <v>0</v>
      </c>
      <c r="DW1187" s="12">
        <f t="shared" si="2838"/>
        <v>0</v>
      </c>
      <c r="DX1187" s="12">
        <f t="shared" si="2838"/>
        <v>0</v>
      </c>
      <c r="DY1187" s="12">
        <f t="shared" si="2838"/>
        <v>0</v>
      </c>
      <c r="EB1187" s="116">
        <f t="shared" si="2831"/>
        <v>1186</v>
      </c>
      <c r="EC1187" s="2" t="str">
        <f t="shared" ref="EC1187:EC1189" si="2839">B1187</f>
        <v>Phase 2</v>
      </c>
      <c r="ED1187" s="2" t="str">
        <f t="shared" ref="ED1187:ED1189" si="2840">C1187</f>
        <v>50' Wide</v>
      </c>
      <c r="EE1187" s="33" t="str">
        <f>EE1203</f>
        <v>GAAP</v>
      </c>
      <c r="EF1187" s="2" t="str">
        <f>EF1203</f>
        <v>Sales Center</v>
      </c>
    </row>
    <row r="1188" spans="2:136" x14ac:dyDescent="0.3">
      <c r="B1188" s="2" t="str">
        <f>Product!$H$2</f>
        <v>Phase 2</v>
      </c>
      <c r="C1188" s="2" t="str">
        <f>Product!$H$3</f>
        <v>60' Wide</v>
      </c>
      <c r="D1188" s="203">
        <f t="shared" si="2835"/>
        <v>-76225.926525327741</v>
      </c>
      <c r="E1188" s="128">
        <f>SUMIFS(INDEX(Product!$B$2:$U$97, MATCH(E1181, Product!$B$2:$B$97, 0), ), Product!$B$2:$U$2, $B1188, Product!$B$3:$U$3, $C1188)</f>
        <v>30</v>
      </c>
      <c r="F1188" s="203">
        <f t="shared" si="2836"/>
        <v>-2540.8642175109248</v>
      </c>
      <c r="G1188" s="11">
        <f>SUM(H1188:DZ1188)</f>
        <v>-76225.926525327741</v>
      </c>
      <c r="I1188" s="12">
        <f t="shared" si="2830"/>
        <v>0</v>
      </c>
      <c r="J1188" s="12">
        <f t="shared" si="2837"/>
        <v>0</v>
      </c>
      <c r="K1188" s="12">
        <f t="shared" si="2837"/>
        <v>0</v>
      </c>
      <c r="L1188" s="12">
        <f t="shared" si="2837"/>
        <v>0</v>
      </c>
      <c r="M1188" s="12">
        <f t="shared" si="2837"/>
        <v>0</v>
      </c>
      <c r="N1188" s="12">
        <f t="shared" si="2837"/>
        <v>0</v>
      </c>
      <c r="O1188" s="12">
        <f t="shared" si="2837"/>
        <v>0</v>
      </c>
      <c r="P1188" s="12">
        <f t="shared" si="2837"/>
        <v>0</v>
      </c>
      <c r="Q1188" s="12">
        <f t="shared" si="2837"/>
        <v>0</v>
      </c>
      <c r="R1188" s="12">
        <f t="shared" si="2837"/>
        <v>0</v>
      </c>
      <c r="S1188" s="12">
        <f t="shared" si="2837"/>
        <v>0</v>
      </c>
      <c r="T1188" s="12">
        <f t="shared" si="2837"/>
        <v>0</v>
      </c>
      <c r="U1188" s="12">
        <f t="shared" si="2837"/>
        <v>0</v>
      </c>
      <c r="V1188" s="12">
        <f t="shared" si="2837"/>
        <v>0</v>
      </c>
      <c r="W1188" s="12">
        <f t="shared" si="2837"/>
        <v>0</v>
      </c>
      <c r="X1188" s="12">
        <f t="shared" si="2837"/>
        <v>0</v>
      </c>
      <c r="Y1188" s="12">
        <f t="shared" si="2837"/>
        <v>0</v>
      </c>
      <c r="Z1188" s="12">
        <f t="shared" si="2837"/>
        <v>0</v>
      </c>
      <c r="AA1188" s="12">
        <f t="shared" si="2837"/>
        <v>0</v>
      </c>
      <c r="AB1188" s="12">
        <f t="shared" si="2837"/>
        <v>0</v>
      </c>
      <c r="AC1188" s="12">
        <f t="shared" si="2837"/>
        <v>0</v>
      </c>
      <c r="AD1188" s="12">
        <f t="shared" si="2837"/>
        <v>0</v>
      </c>
      <c r="AE1188" s="12">
        <f t="shared" si="2837"/>
        <v>0</v>
      </c>
      <c r="AF1188" s="12">
        <f t="shared" si="2837"/>
        <v>0</v>
      </c>
      <c r="AG1188" s="12">
        <f t="shared" si="2837"/>
        <v>0</v>
      </c>
      <c r="AH1188" s="12">
        <f t="shared" si="2837"/>
        <v>0</v>
      </c>
      <c r="AI1188" s="12">
        <f t="shared" si="2837"/>
        <v>-6352.1605437773123</v>
      </c>
      <c r="AJ1188" s="12">
        <f t="shared" si="2837"/>
        <v>-6352.1605437773123</v>
      </c>
      <c r="AK1188" s="12">
        <f t="shared" si="2837"/>
        <v>-6352.1605437773123</v>
      </c>
      <c r="AL1188" s="12">
        <f t="shared" si="2837"/>
        <v>-6352.1605437773123</v>
      </c>
      <c r="AM1188" s="12">
        <f t="shared" si="2837"/>
        <v>-6352.1605437773123</v>
      </c>
      <c r="AN1188" s="12">
        <f t="shared" si="2837"/>
        <v>-6352.1605437773123</v>
      </c>
      <c r="AO1188" s="12">
        <f t="shared" si="2837"/>
        <v>-6352.1605437773123</v>
      </c>
      <c r="AP1188" s="12">
        <f t="shared" si="2837"/>
        <v>-6352.1605437773123</v>
      </c>
      <c r="AQ1188" s="12">
        <f t="shared" si="2837"/>
        <v>-6352.1605437773123</v>
      </c>
      <c r="AR1188" s="12">
        <f t="shared" si="2837"/>
        <v>-6352.1605437773123</v>
      </c>
      <c r="AS1188" s="12">
        <f t="shared" si="2837"/>
        <v>-6352.1605437773123</v>
      </c>
      <c r="AT1188" s="12">
        <f t="shared" si="2837"/>
        <v>-6352.1605437773123</v>
      </c>
      <c r="AU1188" s="12">
        <f t="shared" si="2837"/>
        <v>0</v>
      </c>
      <c r="AV1188" s="12">
        <f t="shared" si="2837"/>
        <v>0</v>
      </c>
      <c r="AW1188" s="12">
        <f t="shared" si="2837"/>
        <v>0</v>
      </c>
      <c r="AX1188" s="12">
        <f t="shared" si="2837"/>
        <v>0</v>
      </c>
      <c r="AY1188" s="12">
        <f t="shared" si="2837"/>
        <v>0</v>
      </c>
      <c r="AZ1188" s="12">
        <f t="shared" si="2837"/>
        <v>0</v>
      </c>
      <c r="BA1188" s="12">
        <f t="shared" si="2837"/>
        <v>0</v>
      </c>
      <c r="BB1188" s="12">
        <f t="shared" si="2837"/>
        <v>0</v>
      </c>
      <c r="BC1188" s="12">
        <f t="shared" si="2837"/>
        <v>0</v>
      </c>
      <c r="BD1188" s="12">
        <f t="shared" si="2837"/>
        <v>0</v>
      </c>
      <c r="BE1188" s="12">
        <f t="shared" si="2837"/>
        <v>0</v>
      </c>
      <c r="BF1188" s="12">
        <f t="shared" si="2837"/>
        <v>0</v>
      </c>
      <c r="BG1188" s="12">
        <f t="shared" si="2837"/>
        <v>0</v>
      </c>
      <c r="BH1188" s="12">
        <f t="shared" si="2837"/>
        <v>0</v>
      </c>
      <c r="BI1188" s="12">
        <f t="shared" si="2837"/>
        <v>0</v>
      </c>
      <c r="BJ1188" s="12">
        <f t="shared" si="2837"/>
        <v>0</v>
      </c>
      <c r="BK1188" s="12">
        <f t="shared" si="2837"/>
        <v>0</v>
      </c>
      <c r="BL1188" s="12">
        <f t="shared" si="2837"/>
        <v>0</v>
      </c>
      <c r="BM1188" s="12">
        <f t="shared" si="2837"/>
        <v>0</v>
      </c>
      <c r="BN1188" s="12">
        <f t="shared" si="2837"/>
        <v>0</v>
      </c>
      <c r="BO1188" s="12">
        <f t="shared" si="2837"/>
        <v>0</v>
      </c>
      <c r="BP1188" s="12">
        <f t="shared" si="2837"/>
        <v>0</v>
      </c>
      <c r="BQ1188" s="12">
        <f t="shared" si="2837"/>
        <v>0</v>
      </c>
      <c r="BR1188" s="12">
        <f t="shared" si="2837"/>
        <v>0</v>
      </c>
      <c r="BS1188" s="12">
        <f t="shared" si="2837"/>
        <v>0</v>
      </c>
      <c r="BT1188" s="12">
        <f t="shared" si="2837"/>
        <v>0</v>
      </c>
      <c r="BU1188" s="12">
        <f t="shared" si="2837"/>
        <v>0</v>
      </c>
      <c r="BV1188" s="12">
        <f t="shared" si="2838"/>
        <v>0</v>
      </c>
      <c r="BW1188" s="12">
        <f t="shared" si="2838"/>
        <v>0</v>
      </c>
      <c r="BX1188" s="12">
        <f t="shared" si="2838"/>
        <v>0</v>
      </c>
      <c r="BY1188" s="12">
        <f t="shared" si="2838"/>
        <v>0</v>
      </c>
      <c r="BZ1188" s="12">
        <f t="shared" si="2838"/>
        <v>0</v>
      </c>
      <c r="CA1188" s="12">
        <f t="shared" si="2838"/>
        <v>0</v>
      </c>
      <c r="CB1188" s="12">
        <f t="shared" si="2838"/>
        <v>0</v>
      </c>
      <c r="CC1188" s="12">
        <f t="shared" si="2838"/>
        <v>0</v>
      </c>
      <c r="CD1188" s="12">
        <f t="shared" si="2838"/>
        <v>0</v>
      </c>
      <c r="CE1188" s="12">
        <f t="shared" si="2838"/>
        <v>0</v>
      </c>
      <c r="CF1188" s="12">
        <f t="shared" si="2838"/>
        <v>0</v>
      </c>
      <c r="CG1188" s="12">
        <f t="shared" si="2838"/>
        <v>0</v>
      </c>
      <c r="CH1188" s="12">
        <f t="shared" si="2838"/>
        <v>0</v>
      </c>
      <c r="CI1188" s="12">
        <f t="shared" si="2838"/>
        <v>0</v>
      </c>
      <c r="CJ1188" s="12">
        <f t="shared" si="2838"/>
        <v>0</v>
      </c>
      <c r="CK1188" s="12">
        <f t="shared" si="2838"/>
        <v>0</v>
      </c>
      <c r="CL1188" s="12">
        <f t="shared" si="2838"/>
        <v>0</v>
      </c>
      <c r="CM1188" s="12">
        <f t="shared" si="2838"/>
        <v>0</v>
      </c>
      <c r="CN1188" s="12">
        <f t="shared" si="2838"/>
        <v>0</v>
      </c>
      <c r="CO1188" s="12">
        <f t="shared" si="2838"/>
        <v>0</v>
      </c>
      <c r="CP1188" s="12">
        <f t="shared" si="2838"/>
        <v>0</v>
      </c>
      <c r="CQ1188" s="12">
        <f t="shared" si="2838"/>
        <v>0</v>
      </c>
      <c r="CR1188" s="12">
        <f t="shared" si="2838"/>
        <v>0</v>
      </c>
      <c r="CS1188" s="12">
        <f t="shared" si="2838"/>
        <v>0</v>
      </c>
      <c r="CT1188" s="12">
        <f t="shared" si="2838"/>
        <v>0</v>
      </c>
      <c r="CU1188" s="12">
        <f t="shared" si="2838"/>
        <v>0</v>
      </c>
      <c r="CV1188" s="12">
        <f t="shared" si="2838"/>
        <v>0</v>
      </c>
      <c r="CW1188" s="12">
        <f t="shared" si="2838"/>
        <v>0</v>
      </c>
      <c r="CX1188" s="12">
        <f t="shared" si="2838"/>
        <v>0</v>
      </c>
      <c r="CY1188" s="12">
        <f t="shared" si="2838"/>
        <v>0</v>
      </c>
      <c r="CZ1188" s="12">
        <f t="shared" si="2838"/>
        <v>0</v>
      </c>
      <c r="DA1188" s="12">
        <f t="shared" si="2838"/>
        <v>0</v>
      </c>
      <c r="DB1188" s="12">
        <f t="shared" si="2838"/>
        <v>0</v>
      </c>
      <c r="DC1188" s="12">
        <f t="shared" si="2838"/>
        <v>0</v>
      </c>
      <c r="DD1188" s="12">
        <f t="shared" si="2838"/>
        <v>0</v>
      </c>
      <c r="DE1188" s="12">
        <f t="shared" si="2838"/>
        <v>0</v>
      </c>
      <c r="DF1188" s="12">
        <f t="shared" si="2838"/>
        <v>0</v>
      </c>
      <c r="DG1188" s="12">
        <f t="shared" si="2838"/>
        <v>0</v>
      </c>
      <c r="DH1188" s="12">
        <f t="shared" si="2838"/>
        <v>0</v>
      </c>
      <c r="DI1188" s="12">
        <f t="shared" si="2838"/>
        <v>0</v>
      </c>
      <c r="DJ1188" s="12">
        <f t="shared" si="2838"/>
        <v>0</v>
      </c>
      <c r="DK1188" s="12">
        <f t="shared" si="2838"/>
        <v>0</v>
      </c>
      <c r="DL1188" s="12">
        <f t="shared" si="2838"/>
        <v>0</v>
      </c>
      <c r="DM1188" s="12">
        <f t="shared" si="2838"/>
        <v>0</v>
      </c>
      <c r="DN1188" s="12">
        <f t="shared" si="2838"/>
        <v>0</v>
      </c>
      <c r="DO1188" s="12">
        <f t="shared" si="2838"/>
        <v>0</v>
      </c>
      <c r="DP1188" s="12">
        <f t="shared" si="2838"/>
        <v>0</v>
      </c>
      <c r="DQ1188" s="12">
        <f t="shared" si="2838"/>
        <v>0</v>
      </c>
      <c r="DR1188" s="12">
        <f t="shared" si="2838"/>
        <v>0</v>
      </c>
      <c r="DS1188" s="12">
        <f t="shared" si="2838"/>
        <v>0</v>
      </c>
      <c r="DT1188" s="12">
        <f t="shared" si="2838"/>
        <v>0</v>
      </c>
      <c r="DU1188" s="12">
        <f t="shared" si="2838"/>
        <v>0</v>
      </c>
      <c r="DV1188" s="12">
        <f t="shared" si="2838"/>
        <v>0</v>
      </c>
      <c r="DW1188" s="12">
        <f t="shared" si="2838"/>
        <v>0</v>
      </c>
      <c r="DX1188" s="12">
        <f t="shared" si="2838"/>
        <v>0</v>
      </c>
      <c r="DY1188" s="12">
        <f t="shared" si="2838"/>
        <v>0</v>
      </c>
      <c r="EB1188" s="116">
        <f t="shared" si="2831"/>
        <v>1187</v>
      </c>
      <c r="EC1188" s="2" t="str">
        <f t="shared" si="2839"/>
        <v>Phase 2</v>
      </c>
      <c r="ED1188" s="2" t="str">
        <f t="shared" si="2840"/>
        <v>60' Wide</v>
      </c>
      <c r="EE1188" s="33" t="str">
        <f>EE1203</f>
        <v>GAAP</v>
      </c>
      <c r="EF1188" s="2" t="str">
        <f>EF1203</f>
        <v>Sales Center</v>
      </c>
    </row>
    <row r="1189" spans="2:136" x14ac:dyDescent="0.3">
      <c r="B1189" s="2" t="str">
        <f>Product!$I$2</f>
        <v>Phase 2</v>
      </c>
      <c r="C1189" s="2" t="str">
        <f>Product!$I$3</f>
        <v>75' Wide</v>
      </c>
      <c r="D1189" s="203">
        <f t="shared" si="2835"/>
        <v>-59491.82715649782</v>
      </c>
      <c r="E1189" s="128">
        <f>SUMIFS(INDEX(Product!$B$2:$U$97, MATCH(E1181, Product!$B$2:$B$97, 0), ), Product!$B$2:$U$2, $B1189, Product!$B$3:$U$3, $C1189)</f>
        <v>20</v>
      </c>
      <c r="F1189" s="203">
        <f t="shared" si="2836"/>
        <v>-2974.591357824891</v>
      </c>
      <c r="G1189" s="11">
        <f>SUM(H1189:DZ1189)</f>
        <v>-59491.827156497813</v>
      </c>
      <c r="I1189" s="12">
        <f t="shared" si="2830"/>
        <v>0</v>
      </c>
      <c r="J1189" s="12">
        <f t="shared" si="2837"/>
        <v>0</v>
      </c>
      <c r="K1189" s="12">
        <f t="shared" si="2837"/>
        <v>0</v>
      </c>
      <c r="L1189" s="12">
        <f t="shared" si="2837"/>
        <v>0</v>
      </c>
      <c r="M1189" s="12">
        <f t="shared" si="2837"/>
        <v>0</v>
      </c>
      <c r="N1189" s="12">
        <f t="shared" si="2837"/>
        <v>0</v>
      </c>
      <c r="O1189" s="12">
        <f t="shared" si="2837"/>
        <v>0</v>
      </c>
      <c r="P1189" s="12">
        <f t="shared" si="2837"/>
        <v>0</v>
      </c>
      <c r="Q1189" s="12">
        <f t="shared" si="2837"/>
        <v>0</v>
      </c>
      <c r="R1189" s="12">
        <f t="shared" si="2837"/>
        <v>0</v>
      </c>
      <c r="S1189" s="12">
        <f t="shared" si="2837"/>
        <v>0</v>
      </c>
      <c r="T1189" s="12">
        <f t="shared" si="2837"/>
        <v>0</v>
      </c>
      <c r="U1189" s="12">
        <f t="shared" si="2837"/>
        <v>0</v>
      </c>
      <c r="V1189" s="12">
        <f t="shared" si="2837"/>
        <v>0</v>
      </c>
      <c r="W1189" s="12">
        <f t="shared" si="2837"/>
        <v>0</v>
      </c>
      <c r="X1189" s="12">
        <f t="shared" si="2837"/>
        <v>0</v>
      </c>
      <c r="Y1189" s="12">
        <f t="shared" si="2837"/>
        <v>0</v>
      </c>
      <c r="Z1189" s="12">
        <f t="shared" si="2837"/>
        <v>0</v>
      </c>
      <c r="AA1189" s="12">
        <f t="shared" si="2837"/>
        <v>0</v>
      </c>
      <c r="AB1189" s="12">
        <f t="shared" si="2837"/>
        <v>0</v>
      </c>
      <c r="AC1189" s="12">
        <f t="shared" si="2837"/>
        <v>0</v>
      </c>
      <c r="AD1189" s="12">
        <f t="shared" si="2837"/>
        <v>0</v>
      </c>
      <c r="AE1189" s="12">
        <f t="shared" si="2837"/>
        <v>0</v>
      </c>
      <c r="AF1189" s="12">
        <f t="shared" si="2837"/>
        <v>0</v>
      </c>
      <c r="AG1189" s="12">
        <f t="shared" si="2837"/>
        <v>0</v>
      </c>
      <c r="AH1189" s="12">
        <f t="shared" si="2837"/>
        <v>0</v>
      </c>
      <c r="AI1189" s="12">
        <f t="shared" si="2837"/>
        <v>-4957.6522630414856</v>
      </c>
      <c r="AJ1189" s="12">
        <f t="shared" si="2837"/>
        <v>-4957.6522630414856</v>
      </c>
      <c r="AK1189" s="12">
        <f t="shared" si="2837"/>
        <v>-4957.6522630414856</v>
      </c>
      <c r="AL1189" s="12">
        <f t="shared" si="2837"/>
        <v>-4957.6522630414856</v>
      </c>
      <c r="AM1189" s="12">
        <f t="shared" si="2837"/>
        <v>-4957.6522630414856</v>
      </c>
      <c r="AN1189" s="12">
        <f t="shared" si="2837"/>
        <v>-4957.6522630414856</v>
      </c>
      <c r="AO1189" s="12">
        <f t="shared" si="2837"/>
        <v>-4957.6522630414856</v>
      </c>
      <c r="AP1189" s="12">
        <f t="shared" si="2837"/>
        <v>-4957.6522630414856</v>
      </c>
      <c r="AQ1189" s="12">
        <f t="shared" si="2837"/>
        <v>-4957.6522630414856</v>
      </c>
      <c r="AR1189" s="12">
        <f t="shared" si="2837"/>
        <v>-4957.6522630414856</v>
      </c>
      <c r="AS1189" s="12">
        <f t="shared" si="2837"/>
        <v>-4957.6522630414856</v>
      </c>
      <c r="AT1189" s="12">
        <f t="shared" si="2837"/>
        <v>-4957.6522630414856</v>
      </c>
      <c r="AU1189" s="12">
        <f t="shared" si="2837"/>
        <v>0</v>
      </c>
      <c r="AV1189" s="12">
        <f t="shared" si="2837"/>
        <v>0</v>
      </c>
      <c r="AW1189" s="12">
        <f t="shared" si="2837"/>
        <v>0</v>
      </c>
      <c r="AX1189" s="12">
        <f t="shared" si="2837"/>
        <v>0</v>
      </c>
      <c r="AY1189" s="12">
        <f t="shared" si="2837"/>
        <v>0</v>
      </c>
      <c r="AZ1189" s="12">
        <f t="shared" si="2837"/>
        <v>0</v>
      </c>
      <c r="BA1189" s="12">
        <f t="shared" si="2837"/>
        <v>0</v>
      </c>
      <c r="BB1189" s="12">
        <f t="shared" si="2837"/>
        <v>0</v>
      </c>
      <c r="BC1189" s="12">
        <f t="shared" si="2837"/>
        <v>0</v>
      </c>
      <c r="BD1189" s="12">
        <f t="shared" si="2837"/>
        <v>0</v>
      </c>
      <c r="BE1189" s="12">
        <f t="shared" si="2837"/>
        <v>0</v>
      </c>
      <c r="BF1189" s="12">
        <f t="shared" si="2837"/>
        <v>0</v>
      </c>
      <c r="BG1189" s="12">
        <f t="shared" si="2837"/>
        <v>0</v>
      </c>
      <c r="BH1189" s="12">
        <f t="shared" si="2837"/>
        <v>0</v>
      </c>
      <c r="BI1189" s="12">
        <f t="shared" si="2837"/>
        <v>0</v>
      </c>
      <c r="BJ1189" s="12">
        <f t="shared" si="2837"/>
        <v>0</v>
      </c>
      <c r="BK1189" s="12">
        <f t="shared" si="2837"/>
        <v>0</v>
      </c>
      <c r="BL1189" s="12">
        <f t="shared" si="2837"/>
        <v>0</v>
      </c>
      <c r="BM1189" s="12">
        <f t="shared" si="2837"/>
        <v>0</v>
      </c>
      <c r="BN1189" s="12">
        <f t="shared" si="2837"/>
        <v>0</v>
      </c>
      <c r="BO1189" s="12">
        <f t="shared" si="2837"/>
        <v>0</v>
      </c>
      <c r="BP1189" s="12">
        <f t="shared" si="2837"/>
        <v>0</v>
      </c>
      <c r="BQ1189" s="12">
        <f t="shared" si="2837"/>
        <v>0</v>
      </c>
      <c r="BR1189" s="12">
        <f t="shared" si="2837"/>
        <v>0</v>
      </c>
      <c r="BS1189" s="12">
        <f t="shared" si="2837"/>
        <v>0</v>
      </c>
      <c r="BT1189" s="12">
        <f t="shared" si="2837"/>
        <v>0</v>
      </c>
      <c r="BU1189" s="12">
        <f t="shared" si="2837"/>
        <v>0</v>
      </c>
      <c r="BV1189" s="12">
        <f t="shared" si="2838"/>
        <v>0</v>
      </c>
      <c r="BW1189" s="12">
        <f t="shared" si="2838"/>
        <v>0</v>
      </c>
      <c r="BX1189" s="12">
        <f t="shared" si="2838"/>
        <v>0</v>
      </c>
      <c r="BY1189" s="12">
        <f t="shared" si="2838"/>
        <v>0</v>
      </c>
      <c r="BZ1189" s="12">
        <f t="shared" si="2838"/>
        <v>0</v>
      </c>
      <c r="CA1189" s="12">
        <f t="shared" si="2838"/>
        <v>0</v>
      </c>
      <c r="CB1189" s="12">
        <f t="shared" si="2838"/>
        <v>0</v>
      </c>
      <c r="CC1189" s="12">
        <f t="shared" si="2838"/>
        <v>0</v>
      </c>
      <c r="CD1189" s="12">
        <f t="shared" si="2838"/>
        <v>0</v>
      </c>
      <c r="CE1189" s="12">
        <f t="shared" si="2838"/>
        <v>0</v>
      </c>
      <c r="CF1189" s="12">
        <f t="shared" si="2838"/>
        <v>0</v>
      </c>
      <c r="CG1189" s="12">
        <f t="shared" si="2838"/>
        <v>0</v>
      </c>
      <c r="CH1189" s="12">
        <f t="shared" si="2838"/>
        <v>0</v>
      </c>
      <c r="CI1189" s="12">
        <f t="shared" si="2838"/>
        <v>0</v>
      </c>
      <c r="CJ1189" s="12">
        <f t="shared" si="2838"/>
        <v>0</v>
      </c>
      <c r="CK1189" s="12">
        <f t="shared" si="2838"/>
        <v>0</v>
      </c>
      <c r="CL1189" s="12">
        <f t="shared" si="2838"/>
        <v>0</v>
      </c>
      <c r="CM1189" s="12">
        <f t="shared" si="2838"/>
        <v>0</v>
      </c>
      <c r="CN1189" s="12">
        <f t="shared" si="2838"/>
        <v>0</v>
      </c>
      <c r="CO1189" s="12">
        <f t="shared" si="2838"/>
        <v>0</v>
      </c>
      <c r="CP1189" s="12">
        <f t="shared" si="2838"/>
        <v>0</v>
      </c>
      <c r="CQ1189" s="12">
        <f t="shared" si="2838"/>
        <v>0</v>
      </c>
      <c r="CR1189" s="12">
        <f t="shared" si="2838"/>
        <v>0</v>
      </c>
      <c r="CS1189" s="12">
        <f t="shared" si="2838"/>
        <v>0</v>
      </c>
      <c r="CT1189" s="12">
        <f t="shared" si="2838"/>
        <v>0</v>
      </c>
      <c r="CU1189" s="12">
        <f t="shared" si="2838"/>
        <v>0</v>
      </c>
      <c r="CV1189" s="12">
        <f t="shared" si="2838"/>
        <v>0</v>
      </c>
      <c r="CW1189" s="12">
        <f t="shared" si="2838"/>
        <v>0</v>
      </c>
      <c r="CX1189" s="12">
        <f t="shared" si="2838"/>
        <v>0</v>
      </c>
      <c r="CY1189" s="12">
        <f t="shared" si="2838"/>
        <v>0</v>
      </c>
      <c r="CZ1189" s="12">
        <f t="shared" si="2838"/>
        <v>0</v>
      </c>
      <c r="DA1189" s="12">
        <f t="shared" si="2838"/>
        <v>0</v>
      </c>
      <c r="DB1189" s="12">
        <f t="shared" si="2838"/>
        <v>0</v>
      </c>
      <c r="DC1189" s="12">
        <f t="shared" si="2838"/>
        <v>0</v>
      </c>
      <c r="DD1189" s="12">
        <f t="shared" si="2838"/>
        <v>0</v>
      </c>
      <c r="DE1189" s="12">
        <f t="shared" si="2838"/>
        <v>0</v>
      </c>
      <c r="DF1189" s="12">
        <f t="shared" si="2838"/>
        <v>0</v>
      </c>
      <c r="DG1189" s="12">
        <f t="shared" si="2838"/>
        <v>0</v>
      </c>
      <c r="DH1189" s="12">
        <f t="shared" si="2838"/>
        <v>0</v>
      </c>
      <c r="DI1189" s="12">
        <f t="shared" si="2838"/>
        <v>0</v>
      </c>
      <c r="DJ1189" s="12">
        <f t="shared" si="2838"/>
        <v>0</v>
      </c>
      <c r="DK1189" s="12">
        <f t="shared" si="2838"/>
        <v>0</v>
      </c>
      <c r="DL1189" s="12">
        <f t="shared" si="2838"/>
        <v>0</v>
      </c>
      <c r="DM1189" s="12">
        <f t="shared" si="2838"/>
        <v>0</v>
      </c>
      <c r="DN1189" s="12">
        <f t="shared" si="2838"/>
        <v>0</v>
      </c>
      <c r="DO1189" s="12">
        <f t="shared" si="2838"/>
        <v>0</v>
      </c>
      <c r="DP1189" s="12">
        <f t="shared" si="2838"/>
        <v>0</v>
      </c>
      <c r="DQ1189" s="12">
        <f t="shared" si="2838"/>
        <v>0</v>
      </c>
      <c r="DR1189" s="12">
        <f t="shared" si="2838"/>
        <v>0</v>
      </c>
      <c r="DS1189" s="12">
        <f t="shared" si="2838"/>
        <v>0</v>
      </c>
      <c r="DT1189" s="12">
        <f t="shared" si="2838"/>
        <v>0</v>
      </c>
      <c r="DU1189" s="12">
        <f t="shared" si="2838"/>
        <v>0</v>
      </c>
      <c r="DV1189" s="12">
        <f t="shared" si="2838"/>
        <v>0</v>
      </c>
      <c r="DW1189" s="12">
        <f t="shared" si="2838"/>
        <v>0</v>
      </c>
      <c r="DX1189" s="12">
        <f t="shared" si="2838"/>
        <v>0</v>
      </c>
      <c r="DY1189" s="12">
        <f t="shared" si="2838"/>
        <v>0</v>
      </c>
      <c r="EB1189" s="116">
        <f t="shared" si="2831"/>
        <v>1188</v>
      </c>
      <c r="EC1189" s="2" t="str">
        <f t="shared" si="2839"/>
        <v>Phase 2</v>
      </c>
      <c r="ED1189" s="2" t="str">
        <f t="shared" si="2840"/>
        <v>75' Wide</v>
      </c>
      <c r="EE1189" s="33" t="str">
        <f>EE1203</f>
        <v>GAAP</v>
      </c>
      <c r="EF1189" s="2" t="str">
        <f>EF1203</f>
        <v>Sales Center</v>
      </c>
    </row>
    <row r="1190" spans="2:136" x14ac:dyDescent="0.3">
      <c r="D1190" s="203"/>
      <c r="E1190" s="128"/>
      <c r="F1190" s="203"/>
      <c r="G1190" s="13"/>
      <c r="I1190" s="12"/>
      <c r="J1190" s="12"/>
      <c r="K1190" s="12"/>
      <c r="L1190" s="12"/>
      <c r="M1190" s="12"/>
      <c r="N1190" s="12"/>
      <c r="O1190" s="12"/>
      <c r="P1190" s="12"/>
      <c r="Q1190" s="12"/>
      <c r="R1190" s="12"/>
      <c r="S1190" s="12"/>
      <c r="T1190" s="12"/>
      <c r="U1190" s="12"/>
      <c r="V1190" s="12"/>
      <c r="W1190" s="12"/>
      <c r="X1190" s="12"/>
      <c r="Y1190" s="12"/>
      <c r="Z1190" s="12"/>
      <c r="AA1190" s="12"/>
      <c r="AB1190" s="12"/>
      <c r="AC1190" s="12"/>
      <c r="AD1190" s="12"/>
      <c r="AE1190" s="12"/>
      <c r="AF1190" s="12"/>
      <c r="AG1190" s="12"/>
      <c r="AH1190" s="12"/>
      <c r="AI1190" s="12"/>
      <c r="AJ1190" s="12"/>
      <c r="AK1190" s="12"/>
      <c r="AL1190" s="12"/>
      <c r="AM1190" s="12"/>
      <c r="AN1190" s="12"/>
      <c r="AO1190" s="12"/>
      <c r="AP1190" s="12"/>
      <c r="AQ1190" s="12"/>
      <c r="AR1190" s="12"/>
      <c r="AS1190" s="12"/>
      <c r="AT1190" s="12"/>
      <c r="AU1190" s="12"/>
      <c r="AV1190" s="12"/>
      <c r="AW1190" s="12"/>
      <c r="AX1190" s="12"/>
      <c r="AY1190" s="12"/>
      <c r="AZ1190" s="12"/>
      <c r="BA1190" s="12"/>
      <c r="BB1190" s="12"/>
      <c r="BC1190" s="12"/>
      <c r="BD1190" s="12"/>
      <c r="BE1190" s="12"/>
      <c r="BF1190" s="12"/>
      <c r="BG1190" s="12"/>
      <c r="BH1190" s="12"/>
      <c r="BI1190" s="12"/>
      <c r="BJ1190" s="12"/>
      <c r="BK1190" s="12"/>
      <c r="BL1190" s="12"/>
      <c r="BM1190" s="12"/>
      <c r="BN1190" s="12"/>
      <c r="BO1190" s="12"/>
      <c r="BP1190" s="12"/>
      <c r="BQ1190" s="12"/>
      <c r="BR1190" s="12"/>
      <c r="BS1190" s="12"/>
      <c r="BT1190" s="12"/>
      <c r="BU1190" s="12"/>
      <c r="BV1190" s="12"/>
      <c r="BW1190" s="12"/>
      <c r="BX1190" s="12"/>
      <c r="BY1190" s="12"/>
      <c r="BZ1190" s="12"/>
      <c r="CA1190" s="12"/>
      <c r="CB1190" s="12"/>
      <c r="CC1190" s="12"/>
      <c r="CD1190" s="12"/>
      <c r="CE1190" s="12"/>
      <c r="CF1190" s="12"/>
      <c r="CG1190" s="12"/>
      <c r="CH1190" s="12"/>
      <c r="CI1190" s="12"/>
      <c r="CJ1190" s="12"/>
      <c r="CK1190" s="12"/>
      <c r="CL1190" s="12"/>
      <c r="CM1190" s="12"/>
      <c r="CN1190" s="12"/>
      <c r="CO1190" s="12"/>
      <c r="CP1190" s="12"/>
      <c r="CQ1190" s="12"/>
      <c r="CR1190" s="12"/>
      <c r="CS1190" s="12"/>
      <c r="CT1190" s="12"/>
      <c r="CU1190" s="12"/>
      <c r="CV1190" s="12"/>
      <c r="CW1190" s="12"/>
      <c r="CX1190" s="12"/>
      <c r="CY1190" s="12"/>
      <c r="CZ1190" s="12"/>
      <c r="DA1190" s="12"/>
      <c r="DB1190" s="12"/>
      <c r="DC1190" s="12"/>
      <c r="DD1190" s="12"/>
      <c r="DE1190" s="12"/>
      <c r="DF1190" s="12"/>
      <c r="DG1190" s="12"/>
      <c r="DH1190" s="12"/>
      <c r="DI1190" s="12"/>
      <c r="DJ1190" s="12"/>
      <c r="DK1190" s="12"/>
      <c r="DL1190" s="12"/>
      <c r="DM1190" s="12"/>
      <c r="DN1190" s="12"/>
      <c r="DO1190" s="12"/>
      <c r="DP1190" s="12"/>
      <c r="DQ1190" s="12"/>
      <c r="DR1190" s="12"/>
      <c r="DS1190" s="12"/>
      <c r="DT1190" s="12"/>
      <c r="DU1190" s="12"/>
      <c r="DV1190" s="12"/>
      <c r="DW1190" s="12"/>
      <c r="DX1190" s="12"/>
      <c r="DY1190" s="12"/>
      <c r="EE1190" s="33"/>
    </row>
    <row r="1191" spans="2:136" x14ac:dyDescent="0.3">
      <c r="B1191" s="2" t="str">
        <f>Product!$J$2</f>
        <v>Phase 3</v>
      </c>
      <c r="C1191" s="2" t="str">
        <f>Product!$J$3</f>
        <v>50' Wide</v>
      </c>
      <c r="D1191" s="203">
        <f t="shared" ref="D1191:D1193" si="2841">G1167</f>
        <v>-64282.246318174461</v>
      </c>
      <c r="E1191" s="128">
        <f>SUMIFS(INDEX(Product!$B$2:$U$97, MATCH(E1181, Product!$B$2:$B$97, 0), ), Product!$B$2:$U$2, $B1191, Product!$B$3:$U$3, $C1191)</f>
        <v>30</v>
      </c>
      <c r="F1191" s="203">
        <f t="shared" ref="F1191:F1193" si="2842">D1191/E1191</f>
        <v>-2142.7415439391489</v>
      </c>
      <c r="G1191" s="11">
        <f>SUM(H1191:DZ1191)</f>
        <v>-64282.246318174446</v>
      </c>
      <c r="I1191" s="12">
        <f t="shared" si="2830"/>
        <v>0</v>
      </c>
      <c r="J1191" s="12">
        <f t="shared" ref="J1191:BU1193" si="2843">J171*$F1191</f>
        <v>0</v>
      </c>
      <c r="K1191" s="12">
        <f t="shared" si="2843"/>
        <v>0</v>
      </c>
      <c r="L1191" s="12">
        <f t="shared" si="2843"/>
        <v>0</v>
      </c>
      <c r="M1191" s="12">
        <f t="shared" si="2843"/>
        <v>0</v>
      </c>
      <c r="N1191" s="12">
        <f t="shared" si="2843"/>
        <v>0</v>
      </c>
      <c r="O1191" s="12">
        <f t="shared" si="2843"/>
        <v>0</v>
      </c>
      <c r="P1191" s="12">
        <f t="shared" si="2843"/>
        <v>0</v>
      </c>
      <c r="Q1191" s="12">
        <f t="shared" si="2843"/>
        <v>0</v>
      </c>
      <c r="R1191" s="12">
        <f t="shared" si="2843"/>
        <v>0</v>
      </c>
      <c r="S1191" s="12">
        <f t="shared" si="2843"/>
        <v>0</v>
      </c>
      <c r="T1191" s="12">
        <f t="shared" si="2843"/>
        <v>0</v>
      </c>
      <c r="U1191" s="12">
        <f t="shared" si="2843"/>
        <v>0</v>
      </c>
      <c r="V1191" s="12">
        <f t="shared" si="2843"/>
        <v>0</v>
      </c>
      <c r="W1191" s="12">
        <f t="shared" si="2843"/>
        <v>0</v>
      </c>
      <c r="X1191" s="12">
        <f t="shared" si="2843"/>
        <v>0</v>
      </c>
      <c r="Y1191" s="12">
        <f t="shared" si="2843"/>
        <v>0</v>
      </c>
      <c r="Z1191" s="12">
        <f t="shared" si="2843"/>
        <v>0</v>
      </c>
      <c r="AA1191" s="12">
        <f t="shared" si="2843"/>
        <v>0</v>
      </c>
      <c r="AB1191" s="12">
        <f t="shared" si="2843"/>
        <v>0</v>
      </c>
      <c r="AC1191" s="12">
        <f t="shared" si="2843"/>
        <v>0</v>
      </c>
      <c r="AD1191" s="12">
        <f t="shared" si="2843"/>
        <v>0</v>
      </c>
      <c r="AE1191" s="12">
        <f t="shared" si="2843"/>
        <v>0</v>
      </c>
      <c r="AF1191" s="12">
        <f t="shared" si="2843"/>
        <v>0</v>
      </c>
      <c r="AG1191" s="12">
        <f t="shared" si="2843"/>
        <v>0</v>
      </c>
      <c r="AH1191" s="12">
        <f t="shared" si="2843"/>
        <v>0</v>
      </c>
      <c r="AI1191" s="12">
        <f t="shared" si="2843"/>
        <v>0</v>
      </c>
      <c r="AJ1191" s="12">
        <f t="shared" si="2843"/>
        <v>0</v>
      </c>
      <c r="AK1191" s="12">
        <f t="shared" si="2843"/>
        <v>0</v>
      </c>
      <c r="AL1191" s="12">
        <f t="shared" si="2843"/>
        <v>0</v>
      </c>
      <c r="AM1191" s="12">
        <f t="shared" si="2843"/>
        <v>0</v>
      </c>
      <c r="AN1191" s="12">
        <f t="shared" si="2843"/>
        <v>0</v>
      </c>
      <c r="AO1191" s="12">
        <f t="shared" si="2843"/>
        <v>0</v>
      </c>
      <c r="AP1191" s="12">
        <f t="shared" si="2843"/>
        <v>0</v>
      </c>
      <c r="AQ1191" s="12">
        <f t="shared" si="2843"/>
        <v>0</v>
      </c>
      <c r="AR1191" s="12">
        <f t="shared" si="2843"/>
        <v>0</v>
      </c>
      <c r="AS1191" s="12">
        <f t="shared" si="2843"/>
        <v>0</v>
      </c>
      <c r="AT1191" s="12">
        <f t="shared" si="2843"/>
        <v>0</v>
      </c>
      <c r="AU1191" s="12">
        <f t="shared" si="2843"/>
        <v>-5356.8538598478717</v>
      </c>
      <c r="AV1191" s="12">
        <f t="shared" si="2843"/>
        <v>-5356.8538598478717</v>
      </c>
      <c r="AW1191" s="12">
        <f t="shared" si="2843"/>
        <v>-5356.8538598478717</v>
      </c>
      <c r="AX1191" s="12">
        <f t="shared" si="2843"/>
        <v>-5356.8538598478717</v>
      </c>
      <c r="AY1191" s="12">
        <f t="shared" si="2843"/>
        <v>-5356.8538598478717</v>
      </c>
      <c r="AZ1191" s="12">
        <f t="shared" si="2843"/>
        <v>-5356.8538598478717</v>
      </c>
      <c r="BA1191" s="12">
        <f t="shared" si="2843"/>
        <v>-5356.8538598478717</v>
      </c>
      <c r="BB1191" s="12">
        <f t="shared" si="2843"/>
        <v>-5356.8538598478717</v>
      </c>
      <c r="BC1191" s="12">
        <f t="shared" si="2843"/>
        <v>-5356.8538598478717</v>
      </c>
      <c r="BD1191" s="12">
        <f t="shared" si="2843"/>
        <v>-5356.8538598478717</v>
      </c>
      <c r="BE1191" s="12">
        <f t="shared" si="2843"/>
        <v>-5356.8538598478717</v>
      </c>
      <c r="BF1191" s="12">
        <f t="shared" si="2843"/>
        <v>-5356.8538598478717</v>
      </c>
      <c r="BG1191" s="12">
        <f t="shared" si="2843"/>
        <v>0</v>
      </c>
      <c r="BH1191" s="12">
        <f t="shared" si="2843"/>
        <v>0</v>
      </c>
      <c r="BI1191" s="12">
        <f t="shared" si="2843"/>
        <v>0</v>
      </c>
      <c r="BJ1191" s="12">
        <f t="shared" si="2843"/>
        <v>0</v>
      </c>
      <c r="BK1191" s="12">
        <f t="shared" si="2843"/>
        <v>0</v>
      </c>
      <c r="BL1191" s="12">
        <f t="shared" si="2843"/>
        <v>0</v>
      </c>
      <c r="BM1191" s="12">
        <f t="shared" si="2843"/>
        <v>0</v>
      </c>
      <c r="BN1191" s="12">
        <f t="shared" si="2843"/>
        <v>0</v>
      </c>
      <c r="BO1191" s="12">
        <f t="shared" si="2843"/>
        <v>0</v>
      </c>
      <c r="BP1191" s="12">
        <f t="shared" si="2843"/>
        <v>0</v>
      </c>
      <c r="BQ1191" s="12">
        <f t="shared" si="2843"/>
        <v>0</v>
      </c>
      <c r="BR1191" s="12">
        <f t="shared" si="2843"/>
        <v>0</v>
      </c>
      <c r="BS1191" s="12">
        <f t="shared" si="2843"/>
        <v>0</v>
      </c>
      <c r="BT1191" s="12">
        <f t="shared" si="2843"/>
        <v>0</v>
      </c>
      <c r="BU1191" s="12">
        <f t="shared" si="2843"/>
        <v>0</v>
      </c>
      <c r="BV1191" s="12">
        <f t="shared" ref="BV1191:DY1193" si="2844">BV171*$F1191</f>
        <v>0</v>
      </c>
      <c r="BW1191" s="12">
        <f t="shared" si="2844"/>
        <v>0</v>
      </c>
      <c r="BX1191" s="12">
        <f t="shared" si="2844"/>
        <v>0</v>
      </c>
      <c r="BY1191" s="12">
        <f t="shared" si="2844"/>
        <v>0</v>
      </c>
      <c r="BZ1191" s="12">
        <f t="shared" si="2844"/>
        <v>0</v>
      </c>
      <c r="CA1191" s="12">
        <f t="shared" si="2844"/>
        <v>0</v>
      </c>
      <c r="CB1191" s="12">
        <f t="shared" si="2844"/>
        <v>0</v>
      </c>
      <c r="CC1191" s="12">
        <f t="shared" si="2844"/>
        <v>0</v>
      </c>
      <c r="CD1191" s="12">
        <f t="shared" si="2844"/>
        <v>0</v>
      </c>
      <c r="CE1191" s="12">
        <f t="shared" si="2844"/>
        <v>0</v>
      </c>
      <c r="CF1191" s="12">
        <f t="shared" si="2844"/>
        <v>0</v>
      </c>
      <c r="CG1191" s="12">
        <f t="shared" si="2844"/>
        <v>0</v>
      </c>
      <c r="CH1191" s="12">
        <f t="shared" si="2844"/>
        <v>0</v>
      </c>
      <c r="CI1191" s="12">
        <f t="shared" si="2844"/>
        <v>0</v>
      </c>
      <c r="CJ1191" s="12">
        <f t="shared" si="2844"/>
        <v>0</v>
      </c>
      <c r="CK1191" s="12">
        <f t="shared" si="2844"/>
        <v>0</v>
      </c>
      <c r="CL1191" s="12">
        <f t="shared" si="2844"/>
        <v>0</v>
      </c>
      <c r="CM1191" s="12">
        <f t="shared" si="2844"/>
        <v>0</v>
      </c>
      <c r="CN1191" s="12">
        <f t="shared" si="2844"/>
        <v>0</v>
      </c>
      <c r="CO1191" s="12">
        <f t="shared" si="2844"/>
        <v>0</v>
      </c>
      <c r="CP1191" s="12">
        <f t="shared" si="2844"/>
        <v>0</v>
      </c>
      <c r="CQ1191" s="12">
        <f t="shared" si="2844"/>
        <v>0</v>
      </c>
      <c r="CR1191" s="12">
        <f t="shared" si="2844"/>
        <v>0</v>
      </c>
      <c r="CS1191" s="12">
        <f t="shared" si="2844"/>
        <v>0</v>
      </c>
      <c r="CT1191" s="12">
        <f t="shared" si="2844"/>
        <v>0</v>
      </c>
      <c r="CU1191" s="12">
        <f t="shared" si="2844"/>
        <v>0</v>
      </c>
      <c r="CV1191" s="12">
        <f t="shared" si="2844"/>
        <v>0</v>
      </c>
      <c r="CW1191" s="12">
        <f t="shared" si="2844"/>
        <v>0</v>
      </c>
      <c r="CX1191" s="12">
        <f t="shared" si="2844"/>
        <v>0</v>
      </c>
      <c r="CY1191" s="12">
        <f t="shared" si="2844"/>
        <v>0</v>
      </c>
      <c r="CZ1191" s="12">
        <f t="shared" si="2844"/>
        <v>0</v>
      </c>
      <c r="DA1191" s="12">
        <f t="shared" si="2844"/>
        <v>0</v>
      </c>
      <c r="DB1191" s="12">
        <f t="shared" si="2844"/>
        <v>0</v>
      </c>
      <c r="DC1191" s="12">
        <f t="shared" si="2844"/>
        <v>0</v>
      </c>
      <c r="DD1191" s="12">
        <f t="shared" si="2844"/>
        <v>0</v>
      </c>
      <c r="DE1191" s="12">
        <f t="shared" si="2844"/>
        <v>0</v>
      </c>
      <c r="DF1191" s="12">
        <f t="shared" si="2844"/>
        <v>0</v>
      </c>
      <c r="DG1191" s="12">
        <f t="shared" si="2844"/>
        <v>0</v>
      </c>
      <c r="DH1191" s="12">
        <f t="shared" si="2844"/>
        <v>0</v>
      </c>
      <c r="DI1191" s="12">
        <f t="shared" si="2844"/>
        <v>0</v>
      </c>
      <c r="DJ1191" s="12">
        <f t="shared" si="2844"/>
        <v>0</v>
      </c>
      <c r="DK1191" s="12">
        <f t="shared" si="2844"/>
        <v>0</v>
      </c>
      <c r="DL1191" s="12">
        <f t="shared" si="2844"/>
        <v>0</v>
      </c>
      <c r="DM1191" s="12">
        <f t="shared" si="2844"/>
        <v>0</v>
      </c>
      <c r="DN1191" s="12">
        <f t="shared" si="2844"/>
        <v>0</v>
      </c>
      <c r="DO1191" s="12">
        <f t="shared" si="2844"/>
        <v>0</v>
      </c>
      <c r="DP1191" s="12">
        <f t="shared" si="2844"/>
        <v>0</v>
      </c>
      <c r="DQ1191" s="12">
        <f t="shared" si="2844"/>
        <v>0</v>
      </c>
      <c r="DR1191" s="12">
        <f t="shared" si="2844"/>
        <v>0</v>
      </c>
      <c r="DS1191" s="12">
        <f t="shared" si="2844"/>
        <v>0</v>
      </c>
      <c r="DT1191" s="12">
        <f t="shared" si="2844"/>
        <v>0</v>
      </c>
      <c r="DU1191" s="12">
        <f t="shared" si="2844"/>
        <v>0</v>
      </c>
      <c r="DV1191" s="12">
        <f t="shared" si="2844"/>
        <v>0</v>
      </c>
      <c r="DW1191" s="12">
        <f t="shared" si="2844"/>
        <v>0</v>
      </c>
      <c r="DX1191" s="12">
        <f t="shared" si="2844"/>
        <v>0</v>
      </c>
      <c r="DY1191" s="12">
        <f t="shared" si="2844"/>
        <v>0</v>
      </c>
      <c r="EB1191" s="116">
        <f t="shared" si="2831"/>
        <v>1190</v>
      </c>
      <c r="EC1191" s="2" t="str">
        <f t="shared" ref="EC1191:EC1193" si="2845">B1191</f>
        <v>Phase 3</v>
      </c>
      <c r="ED1191" s="2" t="str">
        <f t="shared" ref="ED1191:ED1193" si="2846">C1191</f>
        <v>50' Wide</v>
      </c>
      <c r="EE1191" s="33" t="str">
        <f>EE1203</f>
        <v>GAAP</v>
      </c>
      <c r="EF1191" s="2" t="str">
        <f>EF1203</f>
        <v>Sales Center</v>
      </c>
    </row>
    <row r="1192" spans="2:136" x14ac:dyDescent="0.3">
      <c r="B1192" s="2" t="str">
        <f>Product!$K$2</f>
        <v>Phase 3</v>
      </c>
      <c r="C1192" s="2" t="str">
        <f>Product!$K$3</f>
        <v>60' Wide</v>
      </c>
      <c r="D1192" s="203">
        <f t="shared" si="2841"/>
        <v>-76225.926525327741</v>
      </c>
      <c r="E1192" s="128">
        <f>SUMIFS(INDEX(Product!$B$2:$U$97, MATCH(E1181, Product!$B$2:$B$97, 0), ), Product!$B$2:$U$2, $B1192, Product!$B$3:$U$3, $C1192)</f>
        <v>30</v>
      </c>
      <c r="F1192" s="203">
        <f t="shared" si="2842"/>
        <v>-2540.8642175109248</v>
      </c>
      <c r="G1192" s="11">
        <f>SUM(H1192:DZ1192)</f>
        <v>-76225.926525327741</v>
      </c>
      <c r="I1192" s="12">
        <f t="shared" si="2830"/>
        <v>0</v>
      </c>
      <c r="J1192" s="12">
        <f t="shared" si="2843"/>
        <v>0</v>
      </c>
      <c r="K1192" s="12">
        <f t="shared" si="2843"/>
        <v>0</v>
      </c>
      <c r="L1192" s="12">
        <f t="shared" si="2843"/>
        <v>0</v>
      </c>
      <c r="M1192" s="12">
        <f t="shared" si="2843"/>
        <v>0</v>
      </c>
      <c r="N1192" s="12">
        <f t="shared" si="2843"/>
        <v>0</v>
      </c>
      <c r="O1192" s="12">
        <f t="shared" si="2843"/>
        <v>0</v>
      </c>
      <c r="P1192" s="12">
        <f t="shared" si="2843"/>
        <v>0</v>
      </c>
      <c r="Q1192" s="12">
        <f t="shared" si="2843"/>
        <v>0</v>
      </c>
      <c r="R1192" s="12">
        <f t="shared" si="2843"/>
        <v>0</v>
      </c>
      <c r="S1192" s="12">
        <f t="shared" si="2843"/>
        <v>0</v>
      </c>
      <c r="T1192" s="12">
        <f t="shared" si="2843"/>
        <v>0</v>
      </c>
      <c r="U1192" s="12">
        <f t="shared" si="2843"/>
        <v>0</v>
      </c>
      <c r="V1192" s="12">
        <f t="shared" si="2843"/>
        <v>0</v>
      </c>
      <c r="W1192" s="12">
        <f t="shared" si="2843"/>
        <v>0</v>
      </c>
      <c r="X1192" s="12">
        <f t="shared" si="2843"/>
        <v>0</v>
      </c>
      <c r="Y1192" s="12">
        <f t="shared" si="2843"/>
        <v>0</v>
      </c>
      <c r="Z1192" s="12">
        <f t="shared" si="2843"/>
        <v>0</v>
      </c>
      <c r="AA1192" s="12">
        <f t="shared" si="2843"/>
        <v>0</v>
      </c>
      <c r="AB1192" s="12">
        <f t="shared" si="2843"/>
        <v>0</v>
      </c>
      <c r="AC1192" s="12">
        <f t="shared" si="2843"/>
        <v>0</v>
      </c>
      <c r="AD1192" s="12">
        <f t="shared" si="2843"/>
        <v>0</v>
      </c>
      <c r="AE1192" s="12">
        <f t="shared" si="2843"/>
        <v>0</v>
      </c>
      <c r="AF1192" s="12">
        <f t="shared" si="2843"/>
        <v>0</v>
      </c>
      <c r="AG1192" s="12">
        <f t="shared" si="2843"/>
        <v>0</v>
      </c>
      <c r="AH1192" s="12">
        <f t="shared" si="2843"/>
        <v>0</v>
      </c>
      <c r="AI1192" s="12">
        <f t="shared" si="2843"/>
        <v>0</v>
      </c>
      <c r="AJ1192" s="12">
        <f t="shared" si="2843"/>
        <v>0</v>
      </c>
      <c r="AK1192" s="12">
        <f t="shared" si="2843"/>
        <v>0</v>
      </c>
      <c r="AL1192" s="12">
        <f t="shared" si="2843"/>
        <v>0</v>
      </c>
      <c r="AM1192" s="12">
        <f t="shared" si="2843"/>
        <v>0</v>
      </c>
      <c r="AN1192" s="12">
        <f t="shared" si="2843"/>
        <v>0</v>
      </c>
      <c r="AO1192" s="12">
        <f t="shared" si="2843"/>
        <v>0</v>
      </c>
      <c r="AP1192" s="12">
        <f t="shared" si="2843"/>
        <v>0</v>
      </c>
      <c r="AQ1192" s="12">
        <f t="shared" si="2843"/>
        <v>0</v>
      </c>
      <c r="AR1192" s="12">
        <f t="shared" si="2843"/>
        <v>0</v>
      </c>
      <c r="AS1192" s="12">
        <f t="shared" si="2843"/>
        <v>0</v>
      </c>
      <c r="AT1192" s="12">
        <f t="shared" si="2843"/>
        <v>0</v>
      </c>
      <c r="AU1192" s="12">
        <f t="shared" si="2843"/>
        <v>-6352.1605437773123</v>
      </c>
      <c r="AV1192" s="12">
        <f t="shared" si="2843"/>
        <v>-6352.1605437773123</v>
      </c>
      <c r="AW1192" s="12">
        <f t="shared" si="2843"/>
        <v>-6352.1605437773123</v>
      </c>
      <c r="AX1192" s="12">
        <f t="shared" si="2843"/>
        <v>-6352.1605437773123</v>
      </c>
      <c r="AY1192" s="12">
        <f t="shared" si="2843"/>
        <v>-6352.1605437773123</v>
      </c>
      <c r="AZ1192" s="12">
        <f t="shared" si="2843"/>
        <v>-6352.1605437773123</v>
      </c>
      <c r="BA1192" s="12">
        <f t="shared" si="2843"/>
        <v>-6352.1605437773123</v>
      </c>
      <c r="BB1192" s="12">
        <f t="shared" si="2843"/>
        <v>-6352.1605437773123</v>
      </c>
      <c r="BC1192" s="12">
        <f t="shared" si="2843"/>
        <v>-6352.1605437773123</v>
      </c>
      <c r="BD1192" s="12">
        <f t="shared" si="2843"/>
        <v>-6352.1605437773123</v>
      </c>
      <c r="BE1192" s="12">
        <f t="shared" si="2843"/>
        <v>-6352.1605437773123</v>
      </c>
      <c r="BF1192" s="12">
        <f t="shared" si="2843"/>
        <v>-6352.1605437773123</v>
      </c>
      <c r="BG1192" s="12">
        <f t="shared" si="2843"/>
        <v>0</v>
      </c>
      <c r="BH1192" s="12">
        <f t="shared" si="2843"/>
        <v>0</v>
      </c>
      <c r="BI1192" s="12">
        <f t="shared" si="2843"/>
        <v>0</v>
      </c>
      <c r="BJ1192" s="12">
        <f t="shared" si="2843"/>
        <v>0</v>
      </c>
      <c r="BK1192" s="12">
        <f t="shared" si="2843"/>
        <v>0</v>
      </c>
      <c r="BL1192" s="12">
        <f t="shared" si="2843"/>
        <v>0</v>
      </c>
      <c r="BM1192" s="12">
        <f t="shared" si="2843"/>
        <v>0</v>
      </c>
      <c r="BN1192" s="12">
        <f t="shared" si="2843"/>
        <v>0</v>
      </c>
      <c r="BO1192" s="12">
        <f t="shared" si="2843"/>
        <v>0</v>
      </c>
      <c r="BP1192" s="12">
        <f t="shared" si="2843"/>
        <v>0</v>
      </c>
      <c r="BQ1192" s="12">
        <f t="shared" si="2843"/>
        <v>0</v>
      </c>
      <c r="BR1192" s="12">
        <f t="shared" si="2843"/>
        <v>0</v>
      </c>
      <c r="BS1192" s="12">
        <f t="shared" si="2843"/>
        <v>0</v>
      </c>
      <c r="BT1192" s="12">
        <f t="shared" si="2843"/>
        <v>0</v>
      </c>
      <c r="BU1192" s="12">
        <f t="shared" si="2843"/>
        <v>0</v>
      </c>
      <c r="BV1192" s="12">
        <f t="shared" si="2844"/>
        <v>0</v>
      </c>
      <c r="BW1192" s="12">
        <f t="shared" si="2844"/>
        <v>0</v>
      </c>
      <c r="BX1192" s="12">
        <f t="shared" si="2844"/>
        <v>0</v>
      </c>
      <c r="BY1192" s="12">
        <f t="shared" si="2844"/>
        <v>0</v>
      </c>
      <c r="BZ1192" s="12">
        <f t="shared" si="2844"/>
        <v>0</v>
      </c>
      <c r="CA1192" s="12">
        <f t="shared" si="2844"/>
        <v>0</v>
      </c>
      <c r="CB1192" s="12">
        <f t="shared" si="2844"/>
        <v>0</v>
      </c>
      <c r="CC1192" s="12">
        <f t="shared" si="2844"/>
        <v>0</v>
      </c>
      <c r="CD1192" s="12">
        <f t="shared" si="2844"/>
        <v>0</v>
      </c>
      <c r="CE1192" s="12">
        <f t="shared" si="2844"/>
        <v>0</v>
      </c>
      <c r="CF1192" s="12">
        <f t="shared" si="2844"/>
        <v>0</v>
      </c>
      <c r="CG1192" s="12">
        <f t="shared" si="2844"/>
        <v>0</v>
      </c>
      <c r="CH1192" s="12">
        <f t="shared" si="2844"/>
        <v>0</v>
      </c>
      <c r="CI1192" s="12">
        <f t="shared" si="2844"/>
        <v>0</v>
      </c>
      <c r="CJ1192" s="12">
        <f t="shared" si="2844"/>
        <v>0</v>
      </c>
      <c r="CK1192" s="12">
        <f t="shared" si="2844"/>
        <v>0</v>
      </c>
      <c r="CL1192" s="12">
        <f t="shared" si="2844"/>
        <v>0</v>
      </c>
      <c r="CM1192" s="12">
        <f t="shared" si="2844"/>
        <v>0</v>
      </c>
      <c r="CN1192" s="12">
        <f t="shared" si="2844"/>
        <v>0</v>
      </c>
      <c r="CO1192" s="12">
        <f t="shared" si="2844"/>
        <v>0</v>
      </c>
      <c r="CP1192" s="12">
        <f t="shared" si="2844"/>
        <v>0</v>
      </c>
      <c r="CQ1192" s="12">
        <f t="shared" si="2844"/>
        <v>0</v>
      </c>
      <c r="CR1192" s="12">
        <f t="shared" si="2844"/>
        <v>0</v>
      </c>
      <c r="CS1192" s="12">
        <f t="shared" si="2844"/>
        <v>0</v>
      </c>
      <c r="CT1192" s="12">
        <f t="shared" si="2844"/>
        <v>0</v>
      </c>
      <c r="CU1192" s="12">
        <f t="shared" si="2844"/>
        <v>0</v>
      </c>
      <c r="CV1192" s="12">
        <f t="shared" si="2844"/>
        <v>0</v>
      </c>
      <c r="CW1192" s="12">
        <f t="shared" si="2844"/>
        <v>0</v>
      </c>
      <c r="CX1192" s="12">
        <f t="shared" si="2844"/>
        <v>0</v>
      </c>
      <c r="CY1192" s="12">
        <f t="shared" si="2844"/>
        <v>0</v>
      </c>
      <c r="CZ1192" s="12">
        <f t="shared" si="2844"/>
        <v>0</v>
      </c>
      <c r="DA1192" s="12">
        <f t="shared" si="2844"/>
        <v>0</v>
      </c>
      <c r="DB1192" s="12">
        <f t="shared" si="2844"/>
        <v>0</v>
      </c>
      <c r="DC1192" s="12">
        <f t="shared" si="2844"/>
        <v>0</v>
      </c>
      <c r="DD1192" s="12">
        <f t="shared" si="2844"/>
        <v>0</v>
      </c>
      <c r="DE1192" s="12">
        <f t="shared" si="2844"/>
        <v>0</v>
      </c>
      <c r="DF1192" s="12">
        <f t="shared" si="2844"/>
        <v>0</v>
      </c>
      <c r="DG1192" s="12">
        <f t="shared" si="2844"/>
        <v>0</v>
      </c>
      <c r="DH1192" s="12">
        <f t="shared" si="2844"/>
        <v>0</v>
      </c>
      <c r="DI1192" s="12">
        <f t="shared" si="2844"/>
        <v>0</v>
      </c>
      <c r="DJ1192" s="12">
        <f t="shared" si="2844"/>
        <v>0</v>
      </c>
      <c r="DK1192" s="12">
        <f t="shared" si="2844"/>
        <v>0</v>
      </c>
      <c r="DL1192" s="12">
        <f t="shared" si="2844"/>
        <v>0</v>
      </c>
      <c r="DM1192" s="12">
        <f t="shared" si="2844"/>
        <v>0</v>
      </c>
      <c r="DN1192" s="12">
        <f t="shared" si="2844"/>
        <v>0</v>
      </c>
      <c r="DO1192" s="12">
        <f t="shared" si="2844"/>
        <v>0</v>
      </c>
      <c r="DP1192" s="12">
        <f t="shared" si="2844"/>
        <v>0</v>
      </c>
      <c r="DQ1192" s="12">
        <f t="shared" si="2844"/>
        <v>0</v>
      </c>
      <c r="DR1192" s="12">
        <f t="shared" si="2844"/>
        <v>0</v>
      </c>
      <c r="DS1192" s="12">
        <f t="shared" si="2844"/>
        <v>0</v>
      </c>
      <c r="DT1192" s="12">
        <f t="shared" si="2844"/>
        <v>0</v>
      </c>
      <c r="DU1192" s="12">
        <f t="shared" si="2844"/>
        <v>0</v>
      </c>
      <c r="DV1192" s="12">
        <f t="shared" si="2844"/>
        <v>0</v>
      </c>
      <c r="DW1192" s="12">
        <f t="shared" si="2844"/>
        <v>0</v>
      </c>
      <c r="DX1192" s="12">
        <f t="shared" si="2844"/>
        <v>0</v>
      </c>
      <c r="DY1192" s="12">
        <f t="shared" si="2844"/>
        <v>0</v>
      </c>
      <c r="EB1192" s="116">
        <f t="shared" si="2831"/>
        <v>1191</v>
      </c>
      <c r="EC1192" s="2" t="str">
        <f t="shared" si="2845"/>
        <v>Phase 3</v>
      </c>
      <c r="ED1192" s="2" t="str">
        <f t="shared" si="2846"/>
        <v>60' Wide</v>
      </c>
      <c r="EE1192" s="33" t="str">
        <f>EE1203</f>
        <v>GAAP</v>
      </c>
      <c r="EF1192" s="2" t="str">
        <f>EF1203</f>
        <v>Sales Center</v>
      </c>
    </row>
    <row r="1193" spans="2:136" x14ac:dyDescent="0.3">
      <c r="B1193" s="2" t="str">
        <f>Product!$L$2</f>
        <v>Phase 3</v>
      </c>
      <c r="C1193" s="2" t="str">
        <f>Product!$L$3</f>
        <v>75' Wide</v>
      </c>
      <c r="D1193" s="203">
        <f t="shared" si="2841"/>
        <v>-59491.82715649782</v>
      </c>
      <c r="E1193" s="128">
        <f>SUMIFS(INDEX(Product!$B$2:$U$97, MATCH(E1181, Product!$B$2:$B$97, 0), ), Product!$B$2:$U$2, $B1193, Product!$B$3:$U$3, $C1193)</f>
        <v>20</v>
      </c>
      <c r="F1193" s="203">
        <f t="shared" si="2842"/>
        <v>-2974.591357824891</v>
      </c>
      <c r="G1193" s="11">
        <f>SUM(H1193:DZ1193)</f>
        <v>-59491.827156497813</v>
      </c>
      <c r="I1193" s="12">
        <f t="shared" si="2830"/>
        <v>0</v>
      </c>
      <c r="J1193" s="12">
        <f t="shared" si="2843"/>
        <v>0</v>
      </c>
      <c r="K1193" s="12">
        <f t="shared" si="2843"/>
        <v>0</v>
      </c>
      <c r="L1193" s="12">
        <f t="shared" si="2843"/>
        <v>0</v>
      </c>
      <c r="M1193" s="12">
        <f t="shared" si="2843"/>
        <v>0</v>
      </c>
      <c r="N1193" s="12">
        <f t="shared" si="2843"/>
        <v>0</v>
      </c>
      <c r="O1193" s="12">
        <f t="shared" si="2843"/>
        <v>0</v>
      </c>
      <c r="P1193" s="12">
        <f t="shared" si="2843"/>
        <v>0</v>
      </c>
      <c r="Q1193" s="12">
        <f t="shared" si="2843"/>
        <v>0</v>
      </c>
      <c r="R1193" s="12">
        <f t="shared" si="2843"/>
        <v>0</v>
      </c>
      <c r="S1193" s="12">
        <f t="shared" si="2843"/>
        <v>0</v>
      </c>
      <c r="T1193" s="12">
        <f t="shared" si="2843"/>
        <v>0</v>
      </c>
      <c r="U1193" s="12">
        <f t="shared" si="2843"/>
        <v>0</v>
      </c>
      <c r="V1193" s="12">
        <f t="shared" si="2843"/>
        <v>0</v>
      </c>
      <c r="W1193" s="12">
        <f t="shared" si="2843"/>
        <v>0</v>
      </c>
      <c r="X1193" s="12">
        <f t="shared" si="2843"/>
        <v>0</v>
      </c>
      <c r="Y1193" s="12">
        <f t="shared" si="2843"/>
        <v>0</v>
      </c>
      <c r="Z1193" s="12">
        <f t="shared" si="2843"/>
        <v>0</v>
      </c>
      <c r="AA1193" s="12">
        <f t="shared" si="2843"/>
        <v>0</v>
      </c>
      <c r="AB1193" s="12">
        <f t="shared" si="2843"/>
        <v>0</v>
      </c>
      <c r="AC1193" s="12">
        <f t="shared" si="2843"/>
        <v>0</v>
      </c>
      <c r="AD1193" s="12">
        <f t="shared" si="2843"/>
        <v>0</v>
      </c>
      <c r="AE1193" s="12">
        <f t="shared" si="2843"/>
        <v>0</v>
      </c>
      <c r="AF1193" s="12">
        <f t="shared" si="2843"/>
        <v>0</v>
      </c>
      <c r="AG1193" s="12">
        <f t="shared" si="2843"/>
        <v>0</v>
      </c>
      <c r="AH1193" s="12">
        <f t="shared" si="2843"/>
        <v>0</v>
      </c>
      <c r="AI1193" s="12">
        <f t="shared" si="2843"/>
        <v>0</v>
      </c>
      <c r="AJ1193" s="12">
        <f t="shared" si="2843"/>
        <v>0</v>
      </c>
      <c r="AK1193" s="12">
        <f t="shared" si="2843"/>
        <v>0</v>
      </c>
      <c r="AL1193" s="12">
        <f t="shared" si="2843"/>
        <v>0</v>
      </c>
      <c r="AM1193" s="12">
        <f t="shared" si="2843"/>
        <v>0</v>
      </c>
      <c r="AN1193" s="12">
        <f t="shared" si="2843"/>
        <v>0</v>
      </c>
      <c r="AO1193" s="12">
        <f t="shared" si="2843"/>
        <v>0</v>
      </c>
      <c r="AP1193" s="12">
        <f t="shared" si="2843"/>
        <v>0</v>
      </c>
      <c r="AQ1193" s="12">
        <f t="shared" si="2843"/>
        <v>0</v>
      </c>
      <c r="AR1193" s="12">
        <f t="shared" si="2843"/>
        <v>0</v>
      </c>
      <c r="AS1193" s="12">
        <f t="shared" si="2843"/>
        <v>0</v>
      </c>
      <c r="AT1193" s="12">
        <f t="shared" si="2843"/>
        <v>0</v>
      </c>
      <c r="AU1193" s="12">
        <f t="shared" si="2843"/>
        <v>-4957.6522630414856</v>
      </c>
      <c r="AV1193" s="12">
        <f t="shared" si="2843"/>
        <v>-4957.6522630414856</v>
      </c>
      <c r="AW1193" s="12">
        <f t="shared" si="2843"/>
        <v>-4957.6522630414856</v>
      </c>
      <c r="AX1193" s="12">
        <f t="shared" si="2843"/>
        <v>-4957.6522630414856</v>
      </c>
      <c r="AY1193" s="12">
        <f t="shared" si="2843"/>
        <v>-4957.6522630414856</v>
      </c>
      <c r="AZ1193" s="12">
        <f t="shared" si="2843"/>
        <v>-4957.6522630414856</v>
      </c>
      <c r="BA1193" s="12">
        <f t="shared" si="2843"/>
        <v>-4957.6522630414856</v>
      </c>
      <c r="BB1193" s="12">
        <f t="shared" si="2843"/>
        <v>-4957.6522630414856</v>
      </c>
      <c r="BC1193" s="12">
        <f t="shared" si="2843"/>
        <v>-4957.6522630414856</v>
      </c>
      <c r="BD1193" s="12">
        <f t="shared" si="2843"/>
        <v>-4957.6522630414856</v>
      </c>
      <c r="BE1193" s="12">
        <f t="shared" si="2843"/>
        <v>-4957.6522630414856</v>
      </c>
      <c r="BF1193" s="12">
        <f t="shared" si="2843"/>
        <v>-4957.6522630414856</v>
      </c>
      <c r="BG1193" s="12">
        <f t="shared" si="2843"/>
        <v>0</v>
      </c>
      <c r="BH1193" s="12">
        <f t="shared" si="2843"/>
        <v>0</v>
      </c>
      <c r="BI1193" s="12">
        <f t="shared" si="2843"/>
        <v>0</v>
      </c>
      <c r="BJ1193" s="12">
        <f t="shared" si="2843"/>
        <v>0</v>
      </c>
      <c r="BK1193" s="12">
        <f t="shared" si="2843"/>
        <v>0</v>
      </c>
      <c r="BL1193" s="12">
        <f t="shared" si="2843"/>
        <v>0</v>
      </c>
      <c r="BM1193" s="12">
        <f t="shared" si="2843"/>
        <v>0</v>
      </c>
      <c r="BN1193" s="12">
        <f t="shared" si="2843"/>
        <v>0</v>
      </c>
      <c r="BO1193" s="12">
        <f t="shared" si="2843"/>
        <v>0</v>
      </c>
      <c r="BP1193" s="12">
        <f t="shared" si="2843"/>
        <v>0</v>
      </c>
      <c r="BQ1193" s="12">
        <f t="shared" si="2843"/>
        <v>0</v>
      </c>
      <c r="BR1193" s="12">
        <f t="shared" si="2843"/>
        <v>0</v>
      </c>
      <c r="BS1193" s="12">
        <f t="shared" si="2843"/>
        <v>0</v>
      </c>
      <c r="BT1193" s="12">
        <f t="shared" si="2843"/>
        <v>0</v>
      </c>
      <c r="BU1193" s="12">
        <f t="shared" si="2843"/>
        <v>0</v>
      </c>
      <c r="BV1193" s="12">
        <f t="shared" si="2844"/>
        <v>0</v>
      </c>
      <c r="BW1193" s="12">
        <f t="shared" si="2844"/>
        <v>0</v>
      </c>
      <c r="BX1193" s="12">
        <f t="shared" si="2844"/>
        <v>0</v>
      </c>
      <c r="BY1193" s="12">
        <f t="shared" si="2844"/>
        <v>0</v>
      </c>
      <c r="BZ1193" s="12">
        <f t="shared" si="2844"/>
        <v>0</v>
      </c>
      <c r="CA1193" s="12">
        <f t="shared" si="2844"/>
        <v>0</v>
      </c>
      <c r="CB1193" s="12">
        <f t="shared" si="2844"/>
        <v>0</v>
      </c>
      <c r="CC1193" s="12">
        <f t="shared" si="2844"/>
        <v>0</v>
      </c>
      <c r="CD1193" s="12">
        <f t="shared" si="2844"/>
        <v>0</v>
      </c>
      <c r="CE1193" s="12">
        <f t="shared" si="2844"/>
        <v>0</v>
      </c>
      <c r="CF1193" s="12">
        <f t="shared" si="2844"/>
        <v>0</v>
      </c>
      <c r="CG1193" s="12">
        <f t="shared" si="2844"/>
        <v>0</v>
      </c>
      <c r="CH1193" s="12">
        <f t="shared" si="2844"/>
        <v>0</v>
      </c>
      <c r="CI1193" s="12">
        <f t="shared" si="2844"/>
        <v>0</v>
      </c>
      <c r="CJ1193" s="12">
        <f t="shared" si="2844"/>
        <v>0</v>
      </c>
      <c r="CK1193" s="12">
        <f t="shared" si="2844"/>
        <v>0</v>
      </c>
      <c r="CL1193" s="12">
        <f t="shared" si="2844"/>
        <v>0</v>
      </c>
      <c r="CM1193" s="12">
        <f t="shared" si="2844"/>
        <v>0</v>
      </c>
      <c r="CN1193" s="12">
        <f t="shared" si="2844"/>
        <v>0</v>
      </c>
      <c r="CO1193" s="12">
        <f t="shared" si="2844"/>
        <v>0</v>
      </c>
      <c r="CP1193" s="12">
        <f t="shared" si="2844"/>
        <v>0</v>
      </c>
      <c r="CQ1193" s="12">
        <f t="shared" si="2844"/>
        <v>0</v>
      </c>
      <c r="CR1193" s="12">
        <f t="shared" si="2844"/>
        <v>0</v>
      </c>
      <c r="CS1193" s="12">
        <f t="shared" si="2844"/>
        <v>0</v>
      </c>
      <c r="CT1193" s="12">
        <f t="shared" si="2844"/>
        <v>0</v>
      </c>
      <c r="CU1193" s="12">
        <f t="shared" si="2844"/>
        <v>0</v>
      </c>
      <c r="CV1193" s="12">
        <f t="shared" si="2844"/>
        <v>0</v>
      </c>
      <c r="CW1193" s="12">
        <f t="shared" si="2844"/>
        <v>0</v>
      </c>
      <c r="CX1193" s="12">
        <f t="shared" si="2844"/>
        <v>0</v>
      </c>
      <c r="CY1193" s="12">
        <f t="shared" si="2844"/>
        <v>0</v>
      </c>
      <c r="CZ1193" s="12">
        <f t="shared" si="2844"/>
        <v>0</v>
      </c>
      <c r="DA1193" s="12">
        <f t="shared" si="2844"/>
        <v>0</v>
      </c>
      <c r="DB1193" s="12">
        <f t="shared" si="2844"/>
        <v>0</v>
      </c>
      <c r="DC1193" s="12">
        <f t="shared" si="2844"/>
        <v>0</v>
      </c>
      <c r="DD1193" s="12">
        <f t="shared" si="2844"/>
        <v>0</v>
      </c>
      <c r="DE1193" s="12">
        <f t="shared" si="2844"/>
        <v>0</v>
      </c>
      <c r="DF1193" s="12">
        <f t="shared" si="2844"/>
        <v>0</v>
      </c>
      <c r="DG1193" s="12">
        <f t="shared" si="2844"/>
        <v>0</v>
      </c>
      <c r="DH1193" s="12">
        <f t="shared" si="2844"/>
        <v>0</v>
      </c>
      <c r="DI1193" s="12">
        <f t="shared" si="2844"/>
        <v>0</v>
      </c>
      <c r="DJ1193" s="12">
        <f t="shared" si="2844"/>
        <v>0</v>
      </c>
      <c r="DK1193" s="12">
        <f t="shared" si="2844"/>
        <v>0</v>
      </c>
      <c r="DL1193" s="12">
        <f t="shared" si="2844"/>
        <v>0</v>
      </c>
      <c r="DM1193" s="12">
        <f t="shared" si="2844"/>
        <v>0</v>
      </c>
      <c r="DN1193" s="12">
        <f t="shared" si="2844"/>
        <v>0</v>
      </c>
      <c r="DO1193" s="12">
        <f t="shared" si="2844"/>
        <v>0</v>
      </c>
      <c r="DP1193" s="12">
        <f t="shared" si="2844"/>
        <v>0</v>
      </c>
      <c r="DQ1193" s="12">
        <f t="shared" si="2844"/>
        <v>0</v>
      </c>
      <c r="DR1193" s="12">
        <f t="shared" si="2844"/>
        <v>0</v>
      </c>
      <c r="DS1193" s="12">
        <f t="shared" si="2844"/>
        <v>0</v>
      </c>
      <c r="DT1193" s="12">
        <f t="shared" si="2844"/>
        <v>0</v>
      </c>
      <c r="DU1193" s="12">
        <f t="shared" si="2844"/>
        <v>0</v>
      </c>
      <c r="DV1193" s="12">
        <f t="shared" si="2844"/>
        <v>0</v>
      </c>
      <c r="DW1193" s="12">
        <f t="shared" si="2844"/>
        <v>0</v>
      </c>
      <c r="DX1193" s="12">
        <f t="shared" si="2844"/>
        <v>0</v>
      </c>
      <c r="DY1193" s="12">
        <f t="shared" si="2844"/>
        <v>0</v>
      </c>
      <c r="EB1193" s="116">
        <f t="shared" si="2831"/>
        <v>1192</v>
      </c>
      <c r="EC1193" s="2" t="str">
        <f t="shared" si="2845"/>
        <v>Phase 3</v>
      </c>
      <c r="ED1193" s="2" t="str">
        <f t="shared" si="2846"/>
        <v>75' Wide</v>
      </c>
      <c r="EE1193" s="33" t="str">
        <f>EE1203</f>
        <v>GAAP</v>
      </c>
      <c r="EF1193" s="2" t="str">
        <f>EF1203</f>
        <v>Sales Center</v>
      </c>
    </row>
    <row r="1194" spans="2:136" x14ac:dyDescent="0.3">
      <c r="D1194" s="203"/>
      <c r="E1194" s="128"/>
      <c r="F1194" s="203"/>
      <c r="G1194" s="13"/>
      <c r="I1194" s="12"/>
      <c r="J1194" s="12"/>
      <c r="K1194" s="12"/>
      <c r="L1194" s="12"/>
      <c r="M1194" s="12"/>
      <c r="N1194" s="12"/>
      <c r="O1194" s="12"/>
      <c r="P1194" s="12"/>
      <c r="Q1194" s="12"/>
      <c r="R1194" s="12"/>
      <c r="S1194" s="12"/>
      <c r="T1194" s="12"/>
      <c r="U1194" s="12"/>
      <c r="V1194" s="12"/>
      <c r="W1194" s="12"/>
      <c r="X1194" s="12"/>
      <c r="Y1194" s="12"/>
      <c r="Z1194" s="12"/>
      <c r="AA1194" s="12"/>
      <c r="AB1194" s="12"/>
      <c r="AC1194" s="12"/>
      <c r="AD1194" s="12"/>
      <c r="AE1194" s="12"/>
      <c r="AF1194" s="12"/>
      <c r="AG1194" s="12"/>
      <c r="AH1194" s="12"/>
      <c r="AI1194" s="12"/>
      <c r="AJ1194" s="12"/>
      <c r="AK1194" s="12"/>
      <c r="AL1194" s="12"/>
      <c r="AM1194" s="12"/>
      <c r="AN1194" s="12"/>
      <c r="AO1194" s="12"/>
      <c r="AP1194" s="12"/>
      <c r="AQ1194" s="12"/>
      <c r="AR1194" s="12"/>
      <c r="AS1194" s="12"/>
      <c r="AT1194" s="12"/>
      <c r="AU1194" s="12"/>
      <c r="AV1194" s="12"/>
      <c r="AW1194" s="12"/>
      <c r="AX1194" s="12"/>
      <c r="AY1194" s="12"/>
      <c r="AZ1194" s="12"/>
      <c r="BA1194" s="12"/>
      <c r="BB1194" s="12"/>
      <c r="BC1194" s="12"/>
      <c r="BD1194" s="12"/>
      <c r="BE1194" s="12"/>
      <c r="BF1194" s="12"/>
      <c r="BG1194" s="12"/>
      <c r="BH1194" s="12"/>
      <c r="BI1194" s="12"/>
      <c r="BJ1194" s="12"/>
      <c r="BK1194" s="12"/>
      <c r="BL1194" s="12"/>
      <c r="BM1194" s="12"/>
      <c r="BN1194" s="12"/>
      <c r="BO1194" s="12"/>
      <c r="BP1194" s="12"/>
      <c r="BQ1194" s="12"/>
      <c r="BR1194" s="12"/>
      <c r="BS1194" s="12"/>
      <c r="BT1194" s="12"/>
      <c r="BU1194" s="12"/>
      <c r="BV1194" s="12"/>
      <c r="BW1194" s="12"/>
      <c r="BX1194" s="12"/>
      <c r="BY1194" s="12"/>
      <c r="BZ1194" s="12"/>
      <c r="CA1194" s="12"/>
      <c r="CB1194" s="12"/>
      <c r="CC1194" s="12"/>
      <c r="CD1194" s="12"/>
      <c r="CE1194" s="12"/>
      <c r="CF1194" s="12"/>
      <c r="CG1194" s="12"/>
      <c r="CH1194" s="12"/>
      <c r="CI1194" s="12"/>
      <c r="CJ1194" s="12"/>
      <c r="CK1194" s="12"/>
      <c r="CL1194" s="12"/>
      <c r="CM1194" s="12"/>
      <c r="CN1194" s="12"/>
      <c r="CO1194" s="12"/>
      <c r="CP1194" s="12"/>
      <c r="CQ1194" s="12"/>
      <c r="CR1194" s="12"/>
      <c r="CS1194" s="12"/>
      <c r="CT1194" s="12"/>
      <c r="CU1194" s="12"/>
      <c r="CV1194" s="12"/>
      <c r="CW1194" s="12"/>
      <c r="CX1194" s="12"/>
      <c r="CY1194" s="12"/>
      <c r="CZ1194" s="12"/>
      <c r="DA1194" s="12"/>
      <c r="DB1194" s="12"/>
      <c r="DC1194" s="12"/>
      <c r="DD1194" s="12"/>
      <c r="DE1194" s="12"/>
      <c r="DF1194" s="12"/>
      <c r="DG1194" s="12"/>
      <c r="DH1194" s="12"/>
      <c r="DI1194" s="12"/>
      <c r="DJ1194" s="12"/>
      <c r="DK1194" s="12"/>
      <c r="DL1194" s="12"/>
      <c r="DM1194" s="12"/>
      <c r="DN1194" s="12"/>
      <c r="DO1194" s="12"/>
      <c r="DP1194" s="12"/>
      <c r="DQ1194" s="12"/>
      <c r="DR1194" s="12"/>
      <c r="DS1194" s="12"/>
      <c r="DT1194" s="12"/>
      <c r="DU1194" s="12"/>
      <c r="DV1194" s="12"/>
      <c r="DW1194" s="12"/>
      <c r="DX1194" s="12"/>
      <c r="DY1194" s="12"/>
      <c r="EE1194" s="33"/>
    </row>
    <row r="1195" spans="2:136" x14ac:dyDescent="0.3">
      <c r="B1195" s="2" t="str">
        <f>Product!$M$2</f>
        <v>Phase 4</v>
      </c>
      <c r="C1195" s="2" t="str">
        <f>Product!$M$3</f>
        <v>50' Wide</v>
      </c>
      <c r="D1195" s="203">
        <f t="shared" ref="D1195:D1197" si="2847">G1171</f>
        <v>-64282.246318174461</v>
      </c>
      <c r="E1195" s="128">
        <f>SUMIFS(INDEX(Product!$B$2:$U$97, MATCH(E1181, Product!$B$2:$B$97, 0), ), Product!$B$2:$U$2, $B1195, Product!$B$3:$U$3, $C1195)</f>
        <v>30</v>
      </c>
      <c r="F1195" s="203">
        <f t="shared" ref="F1195:F1197" si="2848">D1195/E1195</f>
        <v>-2142.7415439391489</v>
      </c>
      <c r="G1195" s="11">
        <f>SUM(H1195:DZ1195)</f>
        <v>-64282.246318174446</v>
      </c>
      <c r="I1195" s="12">
        <f t="shared" si="2830"/>
        <v>0</v>
      </c>
      <c r="J1195" s="12">
        <f t="shared" ref="J1195:BU1197" si="2849">J175*$F1195</f>
        <v>0</v>
      </c>
      <c r="K1195" s="12">
        <f t="shared" si="2849"/>
        <v>0</v>
      </c>
      <c r="L1195" s="12">
        <f t="shared" si="2849"/>
        <v>0</v>
      </c>
      <c r="M1195" s="12">
        <f t="shared" si="2849"/>
        <v>0</v>
      </c>
      <c r="N1195" s="12">
        <f t="shared" si="2849"/>
        <v>0</v>
      </c>
      <c r="O1195" s="12">
        <f t="shared" si="2849"/>
        <v>0</v>
      </c>
      <c r="P1195" s="12">
        <f t="shared" si="2849"/>
        <v>0</v>
      </c>
      <c r="Q1195" s="12">
        <f t="shared" si="2849"/>
        <v>0</v>
      </c>
      <c r="R1195" s="12">
        <f t="shared" si="2849"/>
        <v>0</v>
      </c>
      <c r="S1195" s="12">
        <f t="shared" si="2849"/>
        <v>0</v>
      </c>
      <c r="T1195" s="12">
        <f t="shared" si="2849"/>
        <v>0</v>
      </c>
      <c r="U1195" s="12">
        <f t="shared" si="2849"/>
        <v>0</v>
      </c>
      <c r="V1195" s="12">
        <f t="shared" si="2849"/>
        <v>0</v>
      </c>
      <c r="W1195" s="12">
        <f t="shared" si="2849"/>
        <v>0</v>
      </c>
      <c r="X1195" s="12">
        <f t="shared" si="2849"/>
        <v>0</v>
      </c>
      <c r="Y1195" s="12">
        <f t="shared" si="2849"/>
        <v>0</v>
      </c>
      <c r="Z1195" s="12">
        <f t="shared" si="2849"/>
        <v>0</v>
      </c>
      <c r="AA1195" s="12">
        <f t="shared" si="2849"/>
        <v>0</v>
      </c>
      <c r="AB1195" s="12">
        <f t="shared" si="2849"/>
        <v>0</v>
      </c>
      <c r="AC1195" s="12">
        <f t="shared" si="2849"/>
        <v>0</v>
      </c>
      <c r="AD1195" s="12">
        <f t="shared" si="2849"/>
        <v>0</v>
      </c>
      <c r="AE1195" s="12">
        <f t="shared" si="2849"/>
        <v>0</v>
      </c>
      <c r="AF1195" s="12">
        <f t="shared" si="2849"/>
        <v>0</v>
      </c>
      <c r="AG1195" s="12">
        <f t="shared" si="2849"/>
        <v>0</v>
      </c>
      <c r="AH1195" s="12">
        <f t="shared" si="2849"/>
        <v>0</v>
      </c>
      <c r="AI1195" s="12">
        <f t="shared" si="2849"/>
        <v>0</v>
      </c>
      <c r="AJ1195" s="12">
        <f t="shared" si="2849"/>
        <v>0</v>
      </c>
      <c r="AK1195" s="12">
        <f t="shared" si="2849"/>
        <v>0</v>
      </c>
      <c r="AL1195" s="12">
        <f t="shared" si="2849"/>
        <v>0</v>
      </c>
      <c r="AM1195" s="12">
        <f t="shared" si="2849"/>
        <v>0</v>
      </c>
      <c r="AN1195" s="12">
        <f t="shared" si="2849"/>
        <v>0</v>
      </c>
      <c r="AO1195" s="12">
        <f t="shared" si="2849"/>
        <v>0</v>
      </c>
      <c r="AP1195" s="12">
        <f t="shared" si="2849"/>
        <v>0</v>
      </c>
      <c r="AQ1195" s="12">
        <f t="shared" si="2849"/>
        <v>0</v>
      </c>
      <c r="AR1195" s="12">
        <f t="shared" si="2849"/>
        <v>0</v>
      </c>
      <c r="AS1195" s="12">
        <f t="shared" si="2849"/>
        <v>0</v>
      </c>
      <c r="AT1195" s="12">
        <f t="shared" si="2849"/>
        <v>0</v>
      </c>
      <c r="AU1195" s="12">
        <f t="shared" si="2849"/>
        <v>0</v>
      </c>
      <c r="AV1195" s="12">
        <f t="shared" si="2849"/>
        <v>0</v>
      </c>
      <c r="AW1195" s="12">
        <f t="shared" si="2849"/>
        <v>0</v>
      </c>
      <c r="AX1195" s="12">
        <f t="shared" si="2849"/>
        <v>0</v>
      </c>
      <c r="AY1195" s="12">
        <f t="shared" si="2849"/>
        <v>0</v>
      </c>
      <c r="AZ1195" s="12">
        <f t="shared" si="2849"/>
        <v>0</v>
      </c>
      <c r="BA1195" s="12">
        <f t="shared" si="2849"/>
        <v>0</v>
      </c>
      <c r="BB1195" s="12">
        <f t="shared" si="2849"/>
        <v>0</v>
      </c>
      <c r="BC1195" s="12">
        <f t="shared" si="2849"/>
        <v>0</v>
      </c>
      <c r="BD1195" s="12">
        <f t="shared" si="2849"/>
        <v>0</v>
      </c>
      <c r="BE1195" s="12">
        <f t="shared" si="2849"/>
        <v>0</v>
      </c>
      <c r="BF1195" s="12">
        <f t="shared" si="2849"/>
        <v>0</v>
      </c>
      <c r="BG1195" s="12">
        <f t="shared" si="2849"/>
        <v>-5356.8538598478717</v>
      </c>
      <c r="BH1195" s="12">
        <f t="shared" si="2849"/>
        <v>-5356.8538598478717</v>
      </c>
      <c r="BI1195" s="12">
        <f t="shared" si="2849"/>
        <v>-5356.8538598478717</v>
      </c>
      <c r="BJ1195" s="12">
        <f t="shared" si="2849"/>
        <v>-5356.8538598478717</v>
      </c>
      <c r="BK1195" s="12">
        <f t="shared" si="2849"/>
        <v>-5356.8538598478717</v>
      </c>
      <c r="BL1195" s="12">
        <f t="shared" si="2849"/>
        <v>-5356.8538598478717</v>
      </c>
      <c r="BM1195" s="12">
        <f t="shared" si="2849"/>
        <v>-5356.8538598478717</v>
      </c>
      <c r="BN1195" s="12">
        <f t="shared" si="2849"/>
        <v>-5356.8538598478717</v>
      </c>
      <c r="BO1195" s="12">
        <f t="shared" si="2849"/>
        <v>-5356.8538598478717</v>
      </c>
      <c r="BP1195" s="12">
        <f t="shared" si="2849"/>
        <v>-5356.8538598478717</v>
      </c>
      <c r="BQ1195" s="12">
        <f t="shared" si="2849"/>
        <v>-5356.8538598478717</v>
      </c>
      <c r="BR1195" s="12">
        <f t="shared" si="2849"/>
        <v>-5356.8538598478717</v>
      </c>
      <c r="BS1195" s="12">
        <f t="shared" si="2849"/>
        <v>0</v>
      </c>
      <c r="BT1195" s="12">
        <f t="shared" si="2849"/>
        <v>0</v>
      </c>
      <c r="BU1195" s="12">
        <f t="shared" si="2849"/>
        <v>0</v>
      </c>
      <c r="BV1195" s="12">
        <f t="shared" ref="BV1195:DY1197" si="2850">BV175*$F1195</f>
        <v>0</v>
      </c>
      <c r="BW1195" s="12">
        <f t="shared" si="2850"/>
        <v>0</v>
      </c>
      <c r="BX1195" s="12">
        <f t="shared" si="2850"/>
        <v>0</v>
      </c>
      <c r="BY1195" s="12">
        <f t="shared" si="2850"/>
        <v>0</v>
      </c>
      <c r="BZ1195" s="12">
        <f t="shared" si="2850"/>
        <v>0</v>
      </c>
      <c r="CA1195" s="12">
        <f t="shared" si="2850"/>
        <v>0</v>
      </c>
      <c r="CB1195" s="12">
        <f t="shared" si="2850"/>
        <v>0</v>
      </c>
      <c r="CC1195" s="12">
        <f t="shared" si="2850"/>
        <v>0</v>
      </c>
      <c r="CD1195" s="12">
        <f t="shared" si="2850"/>
        <v>0</v>
      </c>
      <c r="CE1195" s="12">
        <f t="shared" si="2850"/>
        <v>0</v>
      </c>
      <c r="CF1195" s="12">
        <f t="shared" si="2850"/>
        <v>0</v>
      </c>
      <c r="CG1195" s="12">
        <f t="shared" si="2850"/>
        <v>0</v>
      </c>
      <c r="CH1195" s="12">
        <f t="shared" si="2850"/>
        <v>0</v>
      </c>
      <c r="CI1195" s="12">
        <f t="shared" si="2850"/>
        <v>0</v>
      </c>
      <c r="CJ1195" s="12">
        <f t="shared" si="2850"/>
        <v>0</v>
      </c>
      <c r="CK1195" s="12">
        <f t="shared" si="2850"/>
        <v>0</v>
      </c>
      <c r="CL1195" s="12">
        <f t="shared" si="2850"/>
        <v>0</v>
      </c>
      <c r="CM1195" s="12">
        <f t="shared" si="2850"/>
        <v>0</v>
      </c>
      <c r="CN1195" s="12">
        <f t="shared" si="2850"/>
        <v>0</v>
      </c>
      <c r="CO1195" s="12">
        <f t="shared" si="2850"/>
        <v>0</v>
      </c>
      <c r="CP1195" s="12">
        <f t="shared" si="2850"/>
        <v>0</v>
      </c>
      <c r="CQ1195" s="12">
        <f t="shared" si="2850"/>
        <v>0</v>
      </c>
      <c r="CR1195" s="12">
        <f t="shared" si="2850"/>
        <v>0</v>
      </c>
      <c r="CS1195" s="12">
        <f t="shared" si="2850"/>
        <v>0</v>
      </c>
      <c r="CT1195" s="12">
        <f t="shared" si="2850"/>
        <v>0</v>
      </c>
      <c r="CU1195" s="12">
        <f t="shared" si="2850"/>
        <v>0</v>
      </c>
      <c r="CV1195" s="12">
        <f t="shared" si="2850"/>
        <v>0</v>
      </c>
      <c r="CW1195" s="12">
        <f t="shared" si="2850"/>
        <v>0</v>
      </c>
      <c r="CX1195" s="12">
        <f t="shared" si="2850"/>
        <v>0</v>
      </c>
      <c r="CY1195" s="12">
        <f t="shared" si="2850"/>
        <v>0</v>
      </c>
      <c r="CZ1195" s="12">
        <f t="shared" si="2850"/>
        <v>0</v>
      </c>
      <c r="DA1195" s="12">
        <f t="shared" si="2850"/>
        <v>0</v>
      </c>
      <c r="DB1195" s="12">
        <f t="shared" si="2850"/>
        <v>0</v>
      </c>
      <c r="DC1195" s="12">
        <f t="shared" si="2850"/>
        <v>0</v>
      </c>
      <c r="DD1195" s="12">
        <f t="shared" si="2850"/>
        <v>0</v>
      </c>
      <c r="DE1195" s="12">
        <f t="shared" si="2850"/>
        <v>0</v>
      </c>
      <c r="DF1195" s="12">
        <f t="shared" si="2850"/>
        <v>0</v>
      </c>
      <c r="DG1195" s="12">
        <f t="shared" si="2850"/>
        <v>0</v>
      </c>
      <c r="DH1195" s="12">
        <f t="shared" si="2850"/>
        <v>0</v>
      </c>
      <c r="DI1195" s="12">
        <f t="shared" si="2850"/>
        <v>0</v>
      </c>
      <c r="DJ1195" s="12">
        <f t="shared" si="2850"/>
        <v>0</v>
      </c>
      <c r="DK1195" s="12">
        <f t="shared" si="2850"/>
        <v>0</v>
      </c>
      <c r="DL1195" s="12">
        <f t="shared" si="2850"/>
        <v>0</v>
      </c>
      <c r="DM1195" s="12">
        <f t="shared" si="2850"/>
        <v>0</v>
      </c>
      <c r="DN1195" s="12">
        <f t="shared" si="2850"/>
        <v>0</v>
      </c>
      <c r="DO1195" s="12">
        <f t="shared" si="2850"/>
        <v>0</v>
      </c>
      <c r="DP1195" s="12">
        <f t="shared" si="2850"/>
        <v>0</v>
      </c>
      <c r="DQ1195" s="12">
        <f t="shared" si="2850"/>
        <v>0</v>
      </c>
      <c r="DR1195" s="12">
        <f t="shared" si="2850"/>
        <v>0</v>
      </c>
      <c r="DS1195" s="12">
        <f t="shared" si="2850"/>
        <v>0</v>
      </c>
      <c r="DT1195" s="12">
        <f t="shared" si="2850"/>
        <v>0</v>
      </c>
      <c r="DU1195" s="12">
        <f t="shared" si="2850"/>
        <v>0</v>
      </c>
      <c r="DV1195" s="12">
        <f t="shared" si="2850"/>
        <v>0</v>
      </c>
      <c r="DW1195" s="12">
        <f t="shared" si="2850"/>
        <v>0</v>
      </c>
      <c r="DX1195" s="12">
        <f t="shared" si="2850"/>
        <v>0</v>
      </c>
      <c r="DY1195" s="12">
        <f t="shared" si="2850"/>
        <v>0</v>
      </c>
      <c r="EB1195" s="116">
        <f t="shared" si="2831"/>
        <v>1194</v>
      </c>
      <c r="EC1195" s="2" t="str">
        <f t="shared" ref="EC1195:EC1197" si="2851">B1195</f>
        <v>Phase 4</v>
      </c>
      <c r="ED1195" s="2" t="str">
        <f t="shared" ref="ED1195:ED1197" si="2852">C1195</f>
        <v>50' Wide</v>
      </c>
      <c r="EE1195" s="33" t="str">
        <f>EE1203</f>
        <v>GAAP</v>
      </c>
      <c r="EF1195" s="2" t="str">
        <f>EF1203</f>
        <v>Sales Center</v>
      </c>
    </row>
    <row r="1196" spans="2:136" x14ac:dyDescent="0.3">
      <c r="B1196" s="2" t="str">
        <f>Product!$N$2</f>
        <v>Phase 4</v>
      </c>
      <c r="C1196" s="2" t="str">
        <f>Product!$N$3</f>
        <v>60' Wide</v>
      </c>
      <c r="D1196" s="203">
        <f t="shared" si="2847"/>
        <v>-76225.926525327741</v>
      </c>
      <c r="E1196" s="128">
        <f>SUMIFS(INDEX(Product!$B$2:$U$97, MATCH(E1181, Product!$B$2:$B$97, 0), ), Product!$B$2:$U$2, $B1196, Product!$B$3:$U$3, $C1196)</f>
        <v>30</v>
      </c>
      <c r="F1196" s="203">
        <f t="shared" si="2848"/>
        <v>-2540.8642175109248</v>
      </c>
      <c r="G1196" s="11">
        <f>SUM(H1196:DZ1196)</f>
        <v>-76225.926525327741</v>
      </c>
      <c r="I1196" s="12">
        <f t="shared" si="2830"/>
        <v>0</v>
      </c>
      <c r="J1196" s="12">
        <f t="shared" si="2849"/>
        <v>0</v>
      </c>
      <c r="K1196" s="12">
        <f t="shared" si="2849"/>
        <v>0</v>
      </c>
      <c r="L1196" s="12">
        <f t="shared" si="2849"/>
        <v>0</v>
      </c>
      <c r="M1196" s="12">
        <f t="shared" si="2849"/>
        <v>0</v>
      </c>
      <c r="N1196" s="12">
        <f t="shared" si="2849"/>
        <v>0</v>
      </c>
      <c r="O1196" s="12">
        <f t="shared" si="2849"/>
        <v>0</v>
      </c>
      <c r="P1196" s="12">
        <f t="shared" si="2849"/>
        <v>0</v>
      </c>
      <c r="Q1196" s="12">
        <f t="shared" si="2849"/>
        <v>0</v>
      </c>
      <c r="R1196" s="12">
        <f t="shared" si="2849"/>
        <v>0</v>
      </c>
      <c r="S1196" s="12">
        <f t="shared" si="2849"/>
        <v>0</v>
      </c>
      <c r="T1196" s="12">
        <f t="shared" si="2849"/>
        <v>0</v>
      </c>
      <c r="U1196" s="12">
        <f t="shared" si="2849"/>
        <v>0</v>
      </c>
      <c r="V1196" s="12">
        <f t="shared" si="2849"/>
        <v>0</v>
      </c>
      <c r="W1196" s="12">
        <f t="shared" si="2849"/>
        <v>0</v>
      </c>
      <c r="X1196" s="12">
        <f t="shared" si="2849"/>
        <v>0</v>
      </c>
      <c r="Y1196" s="12">
        <f t="shared" si="2849"/>
        <v>0</v>
      </c>
      <c r="Z1196" s="12">
        <f t="shared" si="2849"/>
        <v>0</v>
      </c>
      <c r="AA1196" s="12">
        <f t="shared" si="2849"/>
        <v>0</v>
      </c>
      <c r="AB1196" s="12">
        <f t="shared" si="2849"/>
        <v>0</v>
      </c>
      <c r="AC1196" s="12">
        <f t="shared" si="2849"/>
        <v>0</v>
      </c>
      <c r="AD1196" s="12">
        <f t="shared" si="2849"/>
        <v>0</v>
      </c>
      <c r="AE1196" s="12">
        <f t="shared" si="2849"/>
        <v>0</v>
      </c>
      <c r="AF1196" s="12">
        <f t="shared" si="2849"/>
        <v>0</v>
      </c>
      <c r="AG1196" s="12">
        <f t="shared" si="2849"/>
        <v>0</v>
      </c>
      <c r="AH1196" s="12">
        <f t="shared" si="2849"/>
        <v>0</v>
      </c>
      <c r="AI1196" s="12">
        <f t="shared" si="2849"/>
        <v>0</v>
      </c>
      <c r="AJ1196" s="12">
        <f t="shared" si="2849"/>
        <v>0</v>
      </c>
      <c r="AK1196" s="12">
        <f t="shared" si="2849"/>
        <v>0</v>
      </c>
      <c r="AL1196" s="12">
        <f t="shared" si="2849"/>
        <v>0</v>
      </c>
      <c r="AM1196" s="12">
        <f t="shared" si="2849"/>
        <v>0</v>
      </c>
      <c r="AN1196" s="12">
        <f t="shared" si="2849"/>
        <v>0</v>
      </c>
      <c r="AO1196" s="12">
        <f t="shared" si="2849"/>
        <v>0</v>
      </c>
      <c r="AP1196" s="12">
        <f t="shared" si="2849"/>
        <v>0</v>
      </c>
      <c r="AQ1196" s="12">
        <f t="shared" si="2849"/>
        <v>0</v>
      </c>
      <c r="AR1196" s="12">
        <f t="shared" si="2849"/>
        <v>0</v>
      </c>
      <c r="AS1196" s="12">
        <f t="shared" si="2849"/>
        <v>0</v>
      </c>
      <c r="AT1196" s="12">
        <f t="shared" si="2849"/>
        <v>0</v>
      </c>
      <c r="AU1196" s="12">
        <f t="shared" si="2849"/>
        <v>0</v>
      </c>
      <c r="AV1196" s="12">
        <f t="shared" si="2849"/>
        <v>0</v>
      </c>
      <c r="AW1196" s="12">
        <f t="shared" si="2849"/>
        <v>0</v>
      </c>
      <c r="AX1196" s="12">
        <f t="shared" si="2849"/>
        <v>0</v>
      </c>
      <c r="AY1196" s="12">
        <f t="shared" si="2849"/>
        <v>0</v>
      </c>
      <c r="AZ1196" s="12">
        <f t="shared" si="2849"/>
        <v>0</v>
      </c>
      <c r="BA1196" s="12">
        <f t="shared" si="2849"/>
        <v>0</v>
      </c>
      <c r="BB1196" s="12">
        <f t="shared" si="2849"/>
        <v>0</v>
      </c>
      <c r="BC1196" s="12">
        <f t="shared" si="2849"/>
        <v>0</v>
      </c>
      <c r="BD1196" s="12">
        <f t="shared" si="2849"/>
        <v>0</v>
      </c>
      <c r="BE1196" s="12">
        <f t="shared" si="2849"/>
        <v>0</v>
      </c>
      <c r="BF1196" s="12">
        <f t="shared" si="2849"/>
        <v>0</v>
      </c>
      <c r="BG1196" s="12">
        <f t="shared" si="2849"/>
        <v>-6352.1605437773123</v>
      </c>
      <c r="BH1196" s="12">
        <f t="shared" si="2849"/>
        <v>-6352.1605437773123</v>
      </c>
      <c r="BI1196" s="12">
        <f t="shared" si="2849"/>
        <v>-6352.1605437773123</v>
      </c>
      <c r="BJ1196" s="12">
        <f t="shared" si="2849"/>
        <v>-6352.1605437773123</v>
      </c>
      <c r="BK1196" s="12">
        <f t="shared" si="2849"/>
        <v>-6352.1605437773123</v>
      </c>
      <c r="BL1196" s="12">
        <f t="shared" si="2849"/>
        <v>-6352.1605437773123</v>
      </c>
      <c r="BM1196" s="12">
        <f t="shared" si="2849"/>
        <v>-6352.1605437773123</v>
      </c>
      <c r="BN1196" s="12">
        <f t="shared" si="2849"/>
        <v>-6352.1605437773123</v>
      </c>
      <c r="BO1196" s="12">
        <f t="shared" si="2849"/>
        <v>-6352.1605437773123</v>
      </c>
      <c r="BP1196" s="12">
        <f t="shared" si="2849"/>
        <v>-6352.1605437773123</v>
      </c>
      <c r="BQ1196" s="12">
        <f t="shared" si="2849"/>
        <v>-6352.1605437773123</v>
      </c>
      <c r="BR1196" s="12">
        <f t="shared" si="2849"/>
        <v>-6352.1605437773123</v>
      </c>
      <c r="BS1196" s="12">
        <f t="shared" si="2849"/>
        <v>0</v>
      </c>
      <c r="BT1196" s="12">
        <f t="shared" si="2849"/>
        <v>0</v>
      </c>
      <c r="BU1196" s="12">
        <f t="shared" si="2849"/>
        <v>0</v>
      </c>
      <c r="BV1196" s="12">
        <f t="shared" si="2850"/>
        <v>0</v>
      </c>
      <c r="BW1196" s="12">
        <f t="shared" si="2850"/>
        <v>0</v>
      </c>
      <c r="BX1196" s="12">
        <f t="shared" si="2850"/>
        <v>0</v>
      </c>
      <c r="BY1196" s="12">
        <f t="shared" si="2850"/>
        <v>0</v>
      </c>
      <c r="BZ1196" s="12">
        <f t="shared" si="2850"/>
        <v>0</v>
      </c>
      <c r="CA1196" s="12">
        <f t="shared" si="2850"/>
        <v>0</v>
      </c>
      <c r="CB1196" s="12">
        <f t="shared" si="2850"/>
        <v>0</v>
      </c>
      <c r="CC1196" s="12">
        <f t="shared" si="2850"/>
        <v>0</v>
      </c>
      <c r="CD1196" s="12">
        <f t="shared" si="2850"/>
        <v>0</v>
      </c>
      <c r="CE1196" s="12">
        <f t="shared" si="2850"/>
        <v>0</v>
      </c>
      <c r="CF1196" s="12">
        <f t="shared" si="2850"/>
        <v>0</v>
      </c>
      <c r="CG1196" s="12">
        <f t="shared" si="2850"/>
        <v>0</v>
      </c>
      <c r="CH1196" s="12">
        <f t="shared" si="2850"/>
        <v>0</v>
      </c>
      <c r="CI1196" s="12">
        <f t="shared" si="2850"/>
        <v>0</v>
      </c>
      <c r="CJ1196" s="12">
        <f t="shared" si="2850"/>
        <v>0</v>
      </c>
      <c r="CK1196" s="12">
        <f t="shared" si="2850"/>
        <v>0</v>
      </c>
      <c r="CL1196" s="12">
        <f t="shared" si="2850"/>
        <v>0</v>
      </c>
      <c r="CM1196" s="12">
        <f t="shared" si="2850"/>
        <v>0</v>
      </c>
      <c r="CN1196" s="12">
        <f t="shared" si="2850"/>
        <v>0</v>
      </c>
      <c r="CO1196" s="12">
        <f t="shared" si="2850"/>
        <v>0</v>
      </c>
      <c r="CP1196" s="12">
        <f t="shared" si="2850"/>
        <v>0</v>
      </c>
      <c r="CQ1196" s="12">
        <f t="shared" si="2850"/>
        <v>0</v>
      </c>
      <c r="CR1196" s="12">
        <f t="shared" si="2850"/>
        <v>0</v>
      </c>
      <c r="CS1196" s="12">
        <f t="shared" si="2850"/>
        <v>0</v>
      </c>
      <c r="CT1196" s="12">
        <f t="shared" si="2850"/>
        <v>0</v>
      </c>
      <c r="CU1196" s="12">
        <f t="shared" si="2850"/>
        <v>0</v>
      </c>
      <c r="CV1196" s="12">
        <f t="shared" si="2850"/>
        <v>0</v>
      </c>
      <c r="CW1196" s="12">
        <f t="shared" si="2850"/>
        <v>0</v>
      </c>
      <c r="CX1196" s="12">
        <f t="shared" si="2850"/>
        <v>0</v>
      </c>
      <c r="CY1196" s="12">
        <f t="shared" si="2850"/>
        <v>0</v>
      </c>
      <c r="CZ1196" s="12">
        <f t="shared" si="2850"/>
        <v>0</v>
      </c>
      <c r="DA1196" s="12">
        <f t="shared" si="2850"/>
        <v>0</v>
      </c>
      <c r="DB1196" s="12">
        <f t="shared" si="2850"/>
        <v>0</v>
      </c>
      <c r="DC1196" s="12">
        <f t="shared" si="2850"/>
        <v>0</v>
      </c>
      <c r="DD1196" s="12">
        <f t="shared" si="2850"/>
        <v>0</v>
      </c>
      <c r="DE1196" s="12">
        <f t="shared" si="2850"/>
        <v>0</v>
      </c>
      <c r="DF1196" s="12">
        <f t="shared" si="2850"/>
        <v>0</v>
      </c>
      <c r="DG1196" s="12">
        <f t="shared" si="2850"/>
        <v>0</v>
      </c>
      <c r="DH1196" s="12">
        <f t="shared" si="2850"/>
        <v>0</v>
      </c>
      <c r="DI1196" s="12">
        <f t="shared" si="2850"/>
        <v>0</v>
      </c>
      <c r="DJ1196" s="12">
        <f t="shared" si="2850"/>
        <v>0</v>
      </c>
      <c r="DK1196" s="12">
        <f t="shared" si="2850"/>
        <v>0</v>
      </c>
      <c r="DL1196" s="12">
        <f t="shared" si="2850"/>
        <v>0</v>
      </c>
      <c r="DM1196" s="12">
        <f t="shared" si="2850"/>
        <v>0</v>
      </c>
      <c r="DN1196" s="12">
        <f t="shared" si="2850"/>
        <v>0</v>
      </c>
      <c r="DO1196" s="12">
        <f t="shared" si="2850"/>
        <v>0</v>
      </c>
      <c r="DP1196" s="12">
        <f t="shared" si="2850"/>
        <v>0</v>
      </c>
      <c r="DQ1196" s="12">
        <f t="shared" si="2850"/>
        <v>0</v>
      </c>
      <c r="DR1196" s="12">
        <f t="shared" si="2850"/>
        <v>0</v>
      </c>
      <c r="DS1196" s="12">
        <f t="shared" si="2850"/>
        <v>0</v>
      </c>
      <c r="DT1196" s="12">
        <f t="shared" si="2850"/>
        <v>0</v>
      </c>
      <c r="DU1196" s="12">
        <f t="shared" si="2850"/>
        <v>0</v>
      </c>
      <c r="DV1196" s="12">
        <f t="shared" si="2850"/>
        <v>0</v>
      </c>
      <c r="DW1196" s="12">
        <f t="shared" si="2850"/>
        <v>0</v>
      </c>
      <c r="DX1196" s="12">
        <f t="shared" si="2850"/>
        <v>0</v>
      </c>
      <c r="DY1196" s="12">
        <f t="shared" si="2850"/>
        <v>0</v>
      </c>
      <c r="EB1196" s="116">
        <f t="shared" si="2831"/>
        <v>1195</v>
      </c>
      <c r="EC1196" s="2" t="str">
        <f t="shared" si="2851"/>
        <v>Phase 4</v>
      </c>
      <c r="ED1196" s="2" t="str">
        <f t="shared" si="2852"/>
        <v>60' Wide</v>
      </c>
      <c r="EE1196" s="33" t="str">
        <f>EE1203</f>
        <v>GAAP</v>
      </c>
      <c r="EF1196" s="2" t="str">
        <f>EF1203</f>
        <v>Sales Center</v>
      </c>
    </row>
    <row r="1197" spans="2:136" x14ac:dyDescent="0.3">
      <c r="B1197" s="2" t="str">
        <f>Product!$O$2</f>
        <v>Phase 4</v>
      </c>
      <c r="C1197" s="2" t="str">
        <f>Product!$O$3</f>
        <v>75' Wide</v>
      </c>
      <c r="D1197" s="203">
        <f t="shared" si="2847"/>
        <v>-59491.82715649782</v>
      </c>
      <c r="E1197" s="128">
        <f>SUMIFS(INDEX(Product!$B$2:$U$97, MATCH(E1181, Product!$B$2:$B$97, 0), ), Product!$B$2:$U$2, $B1197, Product!$B$3:$U$3, $C1197)</f>
        <v>20</v>
      </c>
      <c r="F1197" s="203">
        <f t="shared" si="2848"/>
        <v>-2974.591357824891</v>
      </c>
      <c r="G1197" s="11">
        <f>SUM(H1197:DZ1197)</f>
        <v>-59491.827156497813</v>
      </c>
      <c r="I1197" s="12">
        <f t="shared" si="2830"/>
        <v>0</v>
      </c>
      <c r="J1197" s="12">
        <f t="shared" si="2849"/>
        <v>0</v>
      </c>
      <c r="K1197" s="12">
        <f t="shared" si="2849"/>
        <v>0</v>
      </c>
      <c r="L1197" s="12">
        <f t="shared" si="2849"/>
        <v>0</v>
      </c>
      <c r="M1197" s="12">
        <f t="shared" si="2849"/>
        <v>0</v>
      </c>
      <c r="N1197" s="12">
        <f t="shared" si="2849"/>
        <v>0</v>
      </c>
      <c r="O1197" s="12">
        <f t="shared" si="2849"/>
        <v>0</v>
      </c>
      <c r="P1197" s="12">
        <f t="shared" si="2849"/>
        <v>0</v>
      </c>
      <c r="Q1197" s="12">
        <f t="shared" si="2849"/>
        <v>0</v>
      </c>
      <c r="R1197" s="12">
        <f t="shared" si="2849"/>
        <v>0</v>
      </c>
      <c r="S1197" s="12">
        <f t="shared" si="2849"/>
        <v>0</v>
      </c>
      <c r="T1197" s="12">
        <f t="shared" si="2849"/>
        <v>0</v>
      </c>
      <c r="U1197" s="12">
        <f t="shared" si="2849"/>
        <v>0</v>
      </c>
      <c r="V1197" s="12">
        <f t="shared" si="2849"/>
        <v>0</v>
      </c>
      <c r="W1197" s="12">
        <f t="shared" si="2849"/>
        <v>0</v>
      </c>
      <c r="X1197" s="12">
        <f t="shared" si="2849"/>
        <v>0</v>
      </c>
      <c r="Y1197" s="12">
        <f t="shared" si="2849"/>
        <v>0</v>
      </c>
      <c r="Z1197" s="12">
        <f t="shared" si="2849"/>
        <v>0</v>
      </c>
      <c r="AA1197" s="12">
        <f t="shared" si="2849"/>
        <v>0</v>
      </c>
      <c r="AB1197" s="12">
        <f t="shared" si="2849"/>
        <v>0</v>
      </c>
      <c r="AC1197" s="12">
        <f t="shared" si="2849"/>
        <v>0</v>
      </c>
      <c r="AD1197" s="12">
        <f t="shared" si="2849"/>
        <v>0</v>
      </c>
      <c r="AE1197" s="12">
        <f t="shared" si="2849"/>
        <v>0</v>
      </c>
      <c r="AF1197" s="12">
        <f t="shared" si="2849"/>
        <v>0</v>
      </c>
      <c r="AG1197" s="12">
        <f t="shared" si="2849"/>
        <v>0</v>
      </c>
      <c r="AH1197" s="12">
        <f t="shared" si="2849"/>
        <v>0</v>
      </c>
      <c r="AI1197" s="12">
        <f t="shared" si="2849"/>
        <v>0</v>
      </c>
      <c r="AJ1197" s="12">
        <f t="shared" si="2849"/>
        <v>0</v>
      </c>
      <c r="AK1197" s="12">
        <f t="shared" si="2849"/>
        <v>0</v>
      </c>
      <c r="AL1197" s="12">
        <f t="shared" si="2849"/>
        <v>0</v>
      </c>
      <c r="AM1197" s="12">
        <f t="shared" si="2849"/>
        <v>0</v>
      </c>
      <c r="AN1197" s="12">
        <f t="shared" si="2849"/>
        <v>0</v>
      </c>
      <c r="AO1197" s="12">
        <f t="shared" si="2849"/>
        <v>0</v>
      </c>
      <c r="AP1197" s="12">
        <f t="shared" si="2849"/>
        <v>0</v>
      </c>
      <c r="AQ1197" s="12">
        <f t="shared" si="2849"/>
        <v>0</v>
      </c>
      <c r="AR1197" s="12">
        <f t="shared" si="2849"/>
        <v>0</v>
      </c>
      <c r="AS1197" s="12">
        <f t="shared" si="2849"/>
        <v>0</v>
      </c>
      <c r="AT1197" s="12">
        <f t="shared" si="2849"/>
        <v>0</v>
      </c>
      <c r="AU1197" s="12">
        <f t="shared" si="2849"/>
        <v>0</v>
      </c>
      <c r="AV1197" s="12">
        <f t="shared" si="2849"/>
        <v>0</v>
      </c>
      <c r="AW1197" s="12">
        <f t="shared" si="2849"/>
        <v>0</v>
      </c>
      <c r="AX1197" s="12">
        <f t="shared" si="2849"/>
        <v>0</v>
      </c>
      <c r="AY1197" s="12">
        <f t="shared" si="2849"/>
        <v>0</v>
      </c>
      <c r="AZ1197" s="12">
        <f t="shared" si="2849"/>
        <v>0</v>
      </c>
      <c r="BA1197" s="12">
        <f t="shared" si="2849"/>
        <v>0</v>
      </c>
      <c r="BB1197" s="12">
        <f t="shared" si="2849"/>
        <v>0</v>
      </c>
      <c r="BC1197" s="12">
        <f t="shared" si="2849"/>
        <v>0</v>
      </c>
      <c r="BD1197" s="12">
        <f t="shared" si="2849"/>
        <v>0</v>
      </c>
      <c r="BE1197" s="12">
        <f t="shared" si="2849"/>
        <v>0</v>
      </c>
      <c r="BF1197" s="12">
        <f t="shared" si="2849"/>
        <v>0</v>
      </c>
      <c r="BG1197" s="12">
        <f t="shared" si="2849"/>
        <v>-4957.6522630414856</v>
      </c>
      <c r="BH1197" s="12">
        <f t="shared" si="2849"/>
        <v>-4957.6522630414856</v>
      </c>
      <c r="BI1197" s="12">
        <f t="shared" si="2849"/>
        <v>-4957.6522630414856</v>
      </c>
      <c r="BJ1197" s="12">
        <f t="shared" si="2849"/>
        <v>-4957.6522630414856</v>
      </c>
      <c r="BK1197" s="12">
        <f t="shared" si="2849"/>
        <v>-4957.6522630414856</v>
      </c>
      <c r="BL1197" s="12">
        <f t="shared" si="2849"/>
        <v>-4957.6522630414856</v>
      </c>
      <c r="BM1197" s="12">
        <f t="shared" si="2849"/>
        <v>-4957.6522630414856</v>
      </c>
      <c r="BN1197" s="12">
        <f t="shared" si="2849"/>
        <v>-4957.6522630414856</v>
      </c>
      <c r="BO1197" s="12">
        <f t="shared" si="2849"/>
        <v>-4957.6522630414856</v>
      </c>
      <c r="BP1197" s="12">
        <f t="shared" si="2849"/>
        <v>-4957.6522630414856</v>
      </c>
      <c r="BQ1197" s="12">
        <f t="shared" si="2849"/>
        <v>-4957.6522630414856</v>
      </c>
      <c r="BR1197" s="12">
        <f t="shared" si="2849"/>
        <v>-4957.6522630414856</v>
      </c>
      <c r="BS1197" s="12">
        <f t="shared" si="2849"/>
        <v>0</v>
      </c>
      <c r="BT1197" s="12">
        <f t="shared" si="2849"/>
        <v>0</v>
      </c>
      <c r="BU1197" s="12">
        <f t="shared" si="2849"/>
        <v>0</v>
      </c>
      <c r="BV1197" s="12">
        <f t="shared" si="2850"/>
        <v>0</v>
      </c>
      <c r="BW1197" s="12">
        <f t="shared" si="2850"/>
        <v>0</v>
      </c>
      <c r="BX1197" s="12">
        <f t="shared" si="2850"/>
        <v>0</v>
      </c>
      <c r="BY1197" s="12">
        <f t="shared" si="2850"/>
        <v>0</v>
      </c>
      <c r="BZ1197" s="12">
        <f t="shared" si="2850"/>
        <v>0</v>
      </c>
      <c r="CA1197" s="12">
        <f t="shared" si="2850"/>
        <v>0</v>
      </c>
      <c r="CB1197" s="12">
        <f t="shared" si="2850"/>
        <v>0</v>
      </c>
      <c r="CC1197" s="12">
        <f t="shared" si="2850"/>
        <v>0</v>
      </c>
      <c r="CD1197" s="12">
        <f t="shared" si="2850"/>
        <v>0</v>
      </c>
      <c r="CE1197" s="12">
        <f t="shared" si="2850"/>
        <v>0</v>
      </c>
      <c r="CF1197" s="12">
        <f t="shared" si="2850"/>
        <v>0</v>
      </c>
      <c r="CG1197" s="12">
        <f t="shared" si="2850"/>
        <v>0</v>
      </c>
      <c r="CH1197" s="12">
        <f t="shared" si="2850"/>
        <v>0</v>
      </c>
      <c r="CI1197" s="12">
        <f t="shared" si="2850"/>
        <v>0</v>
      </c>
      <c r="CJ1197" s="12">
        <f t="shared" si="2850"/>
        <v>0</v>
      </c>
      <c r="CK1197" s="12">
        <f t="shared" si="2850"/>
        <v>0</v>
      </c>
      <c r="CL1197" s="12">
        <f t="shared" si="2850"/>
        <v>0</v>
      </c>
      <c r="CM1197" s="12">
        <f t="shared" si="2850"/>
        <v>0</v>
      </c>
      <c r="CN1197" s="12">
        <f t="shared" si="2850"/>
        <v>0</v>
      </c>
      <c r="CO1197" s="12">
        <f t="shared" si="2850"/>
        <v>0</v>
      </c>
      <c r="CP1197" s="12">
        <f t="shared" si="2850"/>
        <v>0</v>
      </c>
      <c r="CQ1197" s="12">
        <f t="shared" si="2850"/>
        <v>0</v>
      </c>
      <c r="CR1197" s="12">
        <f t="shared" si="2850"/>
        <v>0</v>
      </c>
      <c r="CS1197" s="12">
        <f t="shared" si="2850"/>
        <v>0</v>
      </c>
      <c r="CT1197" s="12">
        <f t="shared" si="2850"/>
        <v>0</v>
      </c>
      <c r="CU1197" s="12">
        <f t="shared" si="2850"/>
        <v>0</v>
      </c>
      <c r="CV1197" s="12">
        <f t="shared" si="2850"/>
        <v>0</v>
      </c>
      <c r="CW1197" s="12">
        <f t="shared" si="2850"/>
        <v>0</v>
      </c>
      <c r="CX1197" s="12">
        <f t="shared" si="2850"/>
        <v>0</v>
      </c>
      <c r="CY1197" s="12">
        <f t="shared" si="2850"/>
        <v>0</v>
      </c>
      <c r="CZ1197" s="12">
        <f t="shared" si="2850"/>
        <v>0</v>
      </c>
      <c r="DA1197" s="12">
        <f t="shared" si="2850"/>
        <v>0</v>
      </c>
      <c r="DB1197" s="12">
        <f t="shared" si="2850"/>
        <v>0</v>
      </c>
      <c r="DC1197" s="12">
        <f t="shared" si="2850"/>
        <v>0</v>
      </c>
      <c r="DD1197" s="12">
        <f t="shared" si="2850"/>
        <v>0</v>
      </c>
      <c r="DE1197" s="12">
        <f t="shared" si="2850"/>
        <v>0</v>
      </c>
      <c r="DF1197" s="12">
        <f t="shared" si="2850"/>
        <v>0</v>
      </c>
      <c r="DG1197" s="12">
        <f t="shared" si="2850"/>
        <v>0</v>
      </c>
      <c r="DH1197" s="12">
        <f t="shared" si="2850"/>
        <v>0</v>
      </c>
      <c r="DI1197" s="12">
        <f t="shared" si="2850"/>
        <v>0</v>
      </c>
      <c r="DJ1197" s="12">
        <f t="shared" si="2850"/>
        <v>0</v>
      </c>
      <c r="DK1197" s="12">
        <f t="shared" si="2850"/>
        <v>0</v>
      </c>
      <c r="DL1197" s="12">
        <f t="shared" si="2850"/>
        <v>0</v>
      </c>
      <c r="DM1197" s="12">
        <f t="shared" si="2850"/>
        <v>0</v>
      </c>
      <c r="DN1197" s="12">
        <f t="shared" si="2850"/>
        <v>0</v>
      </c>
      <c r="DO1197" s="12">
        <f t="shared" si="2850"/>
        <v>0</v>
      </c>
      <c r="DP1197" s="12">
        <f t="shared" si="2850"/>
        <v>0</v>
      </c>
      <c r="DQ1197" s="12">
        <f t="shared" si="2850"/>
        <v>0</v>
      </c>
      <c r="DR1197" s="12">
        <f t="shared" si="2850"/>
        <v>0</v>
      </c>
      <c r="DS1197" s="12">
        <f t="shared" si="2850"/>
        <v>0</v>
      </c>
      <c r="DT1197" s="12">
        <f t="shared" si="2850"/>
        <v>0</v>
      </c>
      <c r="DU1197" s="12">
        <f t="shared" si="2850"/>
        <v>0</v>
      </c>
      <c r="DV1197" s="12">
        <f t="shared" si="2850"/>
        <v>0</v>
      </c>
      <c r="DW1197" s="12">
        <f t="shared" si="2850"/>
        <v>0</v>
      </c>
      <c r="DX1197" s="12">
        <f t="shared" si="2850"/>
        <v>0</v>
      </c>
      <c r="DY1197" s="12">
        <f t="shared" si="2850"/>
        <v>0</v>
      </c>
      <c r="EB1197" s="116">
        <f t="shared" si="2831"/>
        <v>1196</v>
      </c>
      <c r="EC1197" s="2" t="str">
        <f t="shared" si="2851"/>
        <v>Phase 4</v>
      </c>
      <c r="ED1197" s="2" t="str">
        <f t="shared" si="2852"/>
        <v>75' Wide</v>
      </c>
      <c r="EE1197" s="33" t="str">
        <f>EE1203</f>
        <v>GAAP</v>
      </c>
      <c r="EF1197" s="2" t="str">
        <f>EF1203</f>
        <v>Sales Center</v>
      </c>
    </row>
    <row r="1198" spans="2:136" x14ac:dyDescent="0.3">
      <c r="D1198" s="203"/>
      <c r="E1198" s="128"/>
      <c r="F1198" s="203"/>
      <c r="G1198" s="13"/>
      <c r="I1198" s="12"/>
      <c r="J1198" s="12"/>
      <c r="K1198" s="12"/>
      <c r="L1198" s="12"/>
      <c r="M1198" s="12"/>
      <c r="N1198" s="12"/>
      <c r="O1198" s="12"/>
      <c r="P1198" s="12"/>
      <c r="Q1198" s="12"/>
      <c r="R1198" s="12"/>
      <c r="S1198" s="12"/>
      <c r="T1198" s="12"/>
      <c r="U1198" s="12"/>
      <c r="V1198" s="12"/>
      <c r="W1198" s="12"/>
      <c r="X1198" s="12"/>
      <c r="Y1198" s="12"/>
      <c r="Z1198" s="12"/>
      <c r="AA1198" s="12"/>
      <c r="AB1198" s="12"/>
      <c r="AC1198" s="12"/>
      <c r="AD1198" s="12"/>
      <c r="AE1198" s="12"/>
      <c r="AF1198" s="12"/>
      <c r="AG1198" s="12"/>
      <c r="AH1198" s="12"/>
      <c r="AI1198" s="12"/>
      <c r="AJ1198" s="12"/>
      <c r="AK1198" s="12"/>
      <c r="AL1198" s="12"/>
      <c r="AM1198" s="12"/>
      <c r="AN1198" s="12"/>
      <c r="AO1198" s="12"/>
      <c r="AP1198" s="12"/>
      <c r="AQ1198" s="12"/>
      <c r="AR1198" s="12"/>
      <c r="AS1198" s="12"/>
      <c r="AT1198" s="12"/>
      <c r="AU1198" s="12"/>
      <c r="AV1198" s="12"/>
      <c r="AW1198" s="12"/>
      <c r="AX1198" s="12"/>
      <c r="AY1198" s="12"/>
      <c r="AZ1198" s="12"/>
      <c r="BA1198" s="12"/>
      <c r="BB1198" s="12"/>
      <c r="BC1198" s="12"/>
      <c r="BD1198" s="12"/>
      <c r="BE1198" s="12"/>
      <c r="BF1198" s="12"/>
      <c r="BG1198" s="12"/>
      <c r="BH1198" s="12"/>
      <c r="BI1198" s="12"/>
      <c r="BJ1198" s="12"/>
      <c r="BK1198" s="12"/>
      <c r="BL1198" s="12"/>
      <c r="BM1198" s="12"/>
      <c r="BN1198" s="12"/>
      <c r="BO1198" s="12"/>
      <c r="BP1198" s="12"/>
      <c r="BQ1198" s="12"/>
      <c r="BR1198" s="12"/>
      <c r="BS1198" s="12"/>
      <c r="BT1198" s="12"/>
      <c r="BU1198" s="12"/>
      <c r="BV1198" s="12"/>
      <c r="BW1198" s="12"/>
      <c r="BX1198" s="12"/>
      <c r="BY1198" s="12"/>
      <c r="BZ1198" s="12"/>
      <c r="CA1198" s="12"/>
      <c r="CB1198" s="12"/>
      <c r="CC1198" s="12"/>
      <c r="CD1198" s="12"/>
      <c r="CE1198" s="12"/>
      <c r="CF1198" s="12"/>
      <c r="CG1198" s="12"/>
      <c r="CH1198" s="12"/>
      <c r="CI1198" s="12"/>
      <c r="CJ1198" s="12"/>
      <c r="CK1198" s="12"/>
      <c r="CL1198" s="12"/>
      <c r="CM1198" s="12"/>
      <c r="CN1198" s="12"/>
      <c r="CO1198" s="12"/>
      <c r="CP1198" s="12"/>
      <c r="CQ1198" s="12"/>
      <c r="CR1198" s="12"/>
      <c r="CS1198" s="12"/>
      <c r="CT1198" s="12"/>
      <c r="CU1198" s="12"/>
      <c r="CV1198" s="12"/>
      <c r="CW1198" s="12"/>
      <c r="CX1198" s="12"/>
      <c r="CY1198" s="12"/>
      <c r="CZ1198" s="12"/>
      <c r="DA1198" s="12"/>
      <c r="DB1198" s="12"/>
      <c r="DC1198" s="12"/>
      <c r="DD1198" s="12"/>
      <c r="DE1198" s="12"/>
      <c r="DF1198" s="12"/>
      <c r="DG1198" s="12"/>
      <c r="DH1198" s="12"/>
      <c r="DI1198" s="12"/>
      <c r="DJ1198" s="12"/>
      <c r="DK1198" s="12"/>
      <c r="DL1198" s="12"/>
      <c r="DM1198" s="12"/>
      <c r="DN1198" s="12"/>
      <c r="DO1198" s="12"/>
      <c r="DP1198" s="12"/>
      <c r="DQ1198" s="12"/>
      <c r="DR1198" s="12"/>
      <c r="DS1198" s="12"/>
      <c r="DT1198" s="12"/>
      <c r="DU1198" s="12"/>
      <c r="DV1198" s="12"/>
      <c r="DW1198" s="12"/>
      <c r="DX1198" s="12"/>
      <c r="DY1198" s="12"/>
      <c r="EE1198" s="33"/>
    </row>
    <row r="1199" spans="2:136" x14ac:dyDescent="0.3">
      <c r="B1199" s="2" t="str">
        <f>Product!$P$2</f>
        <v>Phase 5</v>
      </c>
      <c r="C1199" s="2" t="str">
        <f>Product!$P$3</f>
        <v>50' Wide</v>
      </c>
      <c r="D1199" s="203">
        <f t="shared" ref="D1199:D1201" si="2853">G1175</f>
        <v>-64282.246318174461</v>
      </c>
      <c r="E1199" s="128">
        <f>SUMIFS(INDEX(Product!$B$2:$U$97, MATCH(E1181, Product!$B$2:$B$97, 0), ), Product!$B$2:$U$2, $B1199, Product!$B$3:$U$3, $C1199)</f>
        <v>30</v>
      </c>
      <c r="F1199" s="203">
        <f t="shared" ref="F1199:F1201" si="2854">D1199/E1199</f>
        <v>-2142.7415439391489</v>
      </c>
      <c r="G1199" s="11">
        <f>SUM(H1199:DZ1199)</f>
        <v>-64282.246318174446</v>
      </c>
      <c r="I1199" s="12">
        <f t="shared" si="2830"/>
        <v>0</v>
      </c>
      <c r="J1199" s="12">
        <f t="shared" ref="J1199:BU1201" si="2855">J179*$F1199</f>
        <v>0</v>
      </c>
      <c r="K1199" s="12">
        <f t="shared" si="2855"/>
        <v>0</v>
      </c>
      <c r="L1199" s="12">
        <f t="shared" si="2855"/>
        <v>0</v>
      </c>
      <c r="M1199" s="12">
        <f t="shared" si="2855"/>
        <v>0</v>
      </c>
      <c r="N1199" s="12">
        <f t="shared" si="2855"/>
        <v>0</v>
      </c>
      <c r="O1199" s="12">
        <f t="shared" si="2855"/>
        <v>0</v>
      </c>
      <c r="P1199" s="12">
        <f t="shared" si="2855"/>
        <v>0</v>
      </c>
      <c r="Q1199" s="12">
        <f t="shared" si="2855"/>
        <v>0</v>
      </c>
      <c r="R1199" s="12">
        <f t="shared" si="2855"/>
        <v>0</v>
      </c>
      <c r="S1199" s="12">
        <f t="shared" si="2855"/>
        <v>0</v>
      </c>
      <c r="T1199" s="12">
        <f t="shared" si="2855"/>
        <v>0</v>
      </c>
      <c r="U1199" s="12">
        <f t="shared" si="2855"/>
        <v>0</v>
      </c>
      <c r="V1199" s="12">
        <f t="shared" si="2855"/>
        <v>0</v>
      </c>
      <c r="W1199" s="12">
        <f t="shared" si="2855"/>
        <v>0</v>
      </c>
      <c r="X1199" s="12">
        <f t="shared" si="2855"/>
        <v>0</v>
      </c>
      <c r="Y1199" s="12">
        <f t="shared" si="2855"/>
        <v>0</v>
      </c>
      <c r="Z1199" s="12">
        <f t="shared" si="2855"/>
        <v>0</v>
      </c>
      <c r="AA1199" s="12">
        <f t="shared" si="2855"/>
        <v>0</v>
      </c>
      <c r="AB1199" s="12">
        <f t="shared" si="2855"/>
        <v>0</v>
      </c>
      <c r="AC1199" s="12">
        <f t="shared" si="2855"/>
        <v>0</v>
      </c>
      <c r="AD1199" s="12">
        <f t="shared" si="2855"/>
        <v>0</v>
      </c>
      <c r="AE1199" s="12">
        <f t="shared" si="2855"/>
        <v>0</v>
      </c>
      <c r="AF1199" s="12">
        <f t="shared" si="2855"/>
        <v>0</v>
      </c>
      <c r="AG1199" s="12">
        <f t="shared" si="2855"/>
        <v>0</v>
      </c>
      <c r="AH1199" s="12">
        <f t="shared" si="2855"/>
        <v>0</v>
      </c>
      <c r="AI1199" s="12">
        <f t="shared" si="2855"/>
        <v>0</v>
      </c>
      <c r="AJ1199" s="12">
        <f t="shared" si="2855"/>
        <v>0</v>
      </c>
      <c r="AK1199" s="12">
        <f t="shared" si="2855"/>
        <v>0</v>
      </c>
      <c r="AL1199" s="12">
        <f t="shared" si="2855"/>
        <v>0</v>
      </c>
      <c r="AM1199" s="12">
        <f t="shared" si="2855"/>
        <v>0</v>
      </c>
      <c r="AN1199" s="12">
        <f t="shared" si="2855"/>
        <v>0</v>
      </c>
      <c r="AO1199" s="12">
        <f t="shared" si="2855"/>
        <v>0</v>
      </c>
      <c r="AP1199" s="12">
        <f t="shared" si="2855"/>
        <v>0</v>
      </c>
      <c r="AQ1199" s="12">
        <f t="shared" si="2855"/>
        <v>0</v>
      </c>
      <c r="AR1199" s="12">
        <f t="shared" si="2855"/>
        <v>0</v>
      </c>
      <c r="AS1199" s="12">
        <f t="shared" si="2855"/>
        <v>0</v>
      </c>
      <c r="AT1199" s="12">
        <f t="shared" si="2855"/>
        <v>0</v>
      </c>
      <c r="AU1199" s="12">
        <f t="shared" si="2855"/>
        <v>0</v>
      </c>
      <c r="AV1199" s="12">
        <f t="shared" si="2855"/>
        <v>0</v>
      </c>
      <c r="AW1199" s="12">
        <f t="shared" si="2855"/>
        <v>0</v>
      </c>
      <c r="AX1199" s="12">
        <f t="shared" si="2855"/>
        <v>0</v>
      </c>
      <c r="AY1199" s="12">
        <f t="shared" si="2855"/>
        <v>0</v>
      </c>
      <c r="AZ1199" s="12">
        <f t="shared" si="2855"/>
        <v>0</v>
      </c>
      <c r="BA1199" s="12">
        <f t="shared" si="2855"/>
        <v>0</v>
      </c>
      <c r="BB1199" s="12">
        <f t="shared" si="2855"/>
        <v>0</v>
      </c>
      <c r="BC1199" s="12">
        <f t="shared" si="2855"/>
        <v>0</v>
      </c>
      <c r="BD1199" s="12">
        <f t="shared" si="2855"/>
        <v>0</v>
      </c>
      <c r="BE1199" s="12">
        <f t="shared" si="2855"/>
        <v>0</v>
      </c>
      <c r="BF1199" s="12">
        <f t="shared" si="2855"/>
        <v>0</v>
      </c>
      <c r="BG1199" s="12">
        <f t="shared" si="2855"/>
        <v>0</v>
      </c>
      <c r="BH1199" s="12">
        <f t="shared" si="2855"/>
        <v>0</v>
      </c>
      <c r="BI1199" s="12">
        <f t="shared" si="2855"/>
        <v>0</v>
      </c>
      <c r="BJ1199" s="12">
        <f t="shared" si="2855"/>
        <v>0</v>
      </c>
      <c r="BK1199" s="12">
        <f t="shared" si="2855"/>
        <v>0</v>
      </c>
      <c r="BL1199" s="12">
        <f t="shared" si="2855"/>
        <v>0</v>
      </c>
      <c r="BM1199" s="12">
        <f t="shared" si="2855"/>
        <v>0</v>
      </c>
      <c r="BN1199" s="12">
        <f t="shared" si="2855"/>
        <v>0</v>
      </c>
      <c r="BO1199" s="12">
        <f t="shared" si="2855"/>
        <v>0</v>
      </c>
      <c r="BP1199" s="12">
        <f t="shared" si="2855"/>
        <v>0</v>
      </c>
      <c r="BQ1199" s="12">
        <f t="shared" si="2855"/>
        <v>0</v>
      </c>
      <c r="BR1199" s="12">
        <f t="shared" si="2855"/>
        <v>0</v>
      </c>
      <c r="BS1199" s="12">
        <f t="shared" si="2855"/>
        <v>-5356.8538598478717</v>
      </c>
      <c r="BT1199" s="12">
        <f t="shared" si="2855"/>
        <v>-5356.8538598478717</v>
      </c>
      <c r="BU1199" s="12">
        <f t="shared" si="2855"/>
        <v>-5356.8538598478717</v>
      </c>
      <c r="BV1199" s="12">
        <f t="shared" ref="BV1199:DY1201" si="2856">BV179*$F1199</f>
        <v>-5356.8538598478717</v>
      </c>
      <c r="BW1199" s="12">
        <f t="shared" si="2856"/>
        <v>-5356.8538598478717</v>
      </c>
      <c r="BX1199" s="12">
        <f t="shared" si="2856"/>
        <v>-5356.8538598478717</v>
      </c>
      <c r="BY1199" s="12">
        <f t="shared" si="2856"/>
        <v>-5356.8538598478717</v>
      </c>
      <c r="BZ1199" s="12">
        <f t="shared" si="2856"/>
        <v>-5356.8538598478717</v>
      </c>
      <c r="CA1199" s="12">
        <f t="shared" si="2856"/>
        <v>-5356.8538598478717</v>
      </c>
      <c r="CB1199" s="12">
        <f t="shared" si="2856"/>
        <v>-5356.8538598478717</v>
      </c>
      <c r="CC1199" s="12">
        <f t="shared" si="2856"/>
        <v>-5356.8538598478717</v>
      </c>
      <c r="CD1199" s="12">
        <f t="shared" si="2856"/>
        <v>-5356.8538598478717</v>
      </c>
      <c r="CE1199" s="12">
        <f t="shared" si="2856"/>
        <v>0</v>
      </c>
      <c r="CF1199" s="12">
        <f t="shared" si="2856"/>
        <v>0</v>
      </c>
      <c r="CG1199" s="12">
        <f t="shared" si="2856"/>
        <v>0</v>
      </c>
      <c r="CH1199" s="12">
        <f t="shared" si="2856"/>
        <v>0</v>
      </c>
      <c r="CI1199" s="12">
        <f t="shared" si="2856"/>
        <v>0</v>
      </c>
      <c r="CJ1199" s="12">
        <f t="shared" si="2856"/>
        <v>0</v>
      </c>
      <c r="CK1199" s="12">
        <f t="shared" si="2856"/>
        <v>0</v>
      </c>
      <c r="CL1199" s="12">
        <f t="shared" si="2856"/>
        <v>0</v>
      </c>
      <c r="CM1199" s="12">
        <f t="shared" si="2856"/>
        <v>0</v>
      </c>
      <c r="CN1199" s="12">
        <f t="shared" si="2856"/>
        <v>0</v>
      </c>
      <c r="CO1199" s="12">
        <f t="shared" si="2856"/>
        <v>0</v>
      </c>
      <c r="CP1199" s="12">
        <f t="shared" si="2856"/>
        <v>0</v>
      </c>
      <c r="CQ1199" s="12">
        <f t="shared" si="2856"/>
        <v>0</v>
      </c>
      <c r="CR1199" s="12">
        <f t="shared" si="2856"/>
        <v>0</v>
      </c>
      <c r="CS1199" s="12">
        <f t="shared" si="2856"/>
        <v>0</v>
      </c>
      <c r="CT1199" s="12">
        <f t="shared" si="2856"/>
        <v>0</v>
      </c>
      <c r="CU1199" s="12">
        <f t="shared" si="2856"/>
        <v>0</v>
      </c>
      <c r="CV1199" s="12">
        <f t="shared" si="2856"/>
        <v>0</v>
      </c>
      <c r="CW1199" s="12">
        <f t="shared" si="2856"/>
        <v>0</v>
      </c>
      <c r="CX1199" s="12">
        <f t="shared" si="2856"/>
        <v>0</v>
      </c>
      <c r="CY1199" s="12">
        <f t="shared" si="2856"/>
        <v>0</v>
      </c>
      <c r="CZ1199" s="12">
        <f t="shared" si="2856"/>
        <v>0</v>
      </c>
      <c r="DA1199" s="12">
        <f t="shared" si="2856"/>
        <v>0</v>
      </c>
      <c r="DB1199" s="12">
        <f t="shared" si="2856"/>
        <v>0</v>
      </c>
      <c r="DC1199" s="12">
        <f t="shared" si="2856"/>
        <v>0</v>
      </c>
      <c r="DD1199" s="12">
        <f t="shared" si="2856"/>
        <v>0</v>
      </c>
      <c r="DE1199" s="12">
        <f t="shared" si="2856"/>
        <v>0</v>
      </c>
      <c r="DF1199" s="12">
        <f t="shared" si="2856"/>
        <v>0</v>
      </c>
      <c r="DG1199" s="12">
        <f t="shared" si="2856"/>
        <v>0</v>
      </c>
      <c r="DH1199" s="12">
        <f t="shared" si="2856"/>
        <v>0</v>
      </c>
      <c r="DI1199" s="12">
        <f t="shared" si="2856"/>
        <v>0</v>
      </c>
      <c r="DJ1199" s="12">
        <f t="shared" si="2856"/>
        <v>0</v>
      </c>
      <c r="DK1199" s="12">
        <f t="shared" si="2856"/>
        <v>0</v>
      </c>
      <c r="DL1199" s="12">
        <f t="shared" si="2856"/>
        <v>0</v>
      </c>
      <c r="DM1199" s="12">
        <f t="shared" si="2856"/>
        <v>0</v>
      </c>
      <c r="DN1199" s="12">
        <f t="shared" si="2856"/>
        <v>0</v>
      </c>
      <c r="DO1199" s="12">
        <f t="shared" si="2856"/>
        <v>0</v>
      </c>
      <c r="DP1199" s="12">
        <f t="shared" si="2856"/>
        <v>0</v>
      </c>
      <c r="DQ1199" s="12">
        <f t="shared" si="2856"/>
        <v>0</v>
      </c>
      <c r="DR1199" s="12">
        <f t="shared" si="2856"/>
        <v>0</v>
      </c>
      <c r="DS1199" s="12">
        <f t="shared" si="2856"/>
        <v>0</v>
      </c>
      <c r="DT1199" s="12">
        <f t="shared" si="2856"/>
        <v>0</v>
      </c>
      <c r="DU1199" s="12">
        <f t="shared" si="2856"/>
        <v>0</v>
      </c>
      <c r="DV1199" s="12">
        <f t="shared" si="2856"/>
        <v>0</v>
      </c>
      <c r="DW1199" s="12">
        <f t="shared" si="2856"/>
        <v>0</v>
      </c>
      <c r="DX1199" s="12">
        <f t="shared" si="2856"/>
        <v>0</v>
      </c>
      <c r="DY1199" s="12">
        <f t="shared" si="2856"/>
        <v>0</v>
      </c>
      <c r="EB1199" s="116">
        <f t="shared" si="2831"/>
        <v>1198</v>
      </c>
      <c r="EC1199" s="2" t="str">
        <f t="shared" ref="EC1199:EC1201" si="2857">B1199</f>
        <v>Phase 5</v>
      </c>
      <c r="ED1199" s="2" t="str">
        <f t="shared" ref="ED1199:ED1201" si="2858">C1199</f>
        <v>50' Wide</v>
      </c>
      <c r="EE1199" s="33" t="str">
        <f>EE1203</f>
        <v>GAAP</v>
      </c>
      <c r="EF1199" s="2" t="str">
        <f>EF1203</f>
        <v>Sales Center</v>
      </c>
    </row>
    <row r="1200" spans="2:136" x14ac:dyDescent="0.3">
      <c r="B1200" s="2" t="str">
        <f>Product!$Q$2</f>
        <v>Phase 5</v>
      </c>
      <c r="C1200" s="2" t="str">
        <f>Product!$Q$3</f>
        <v>60' Wide</v>
      </c>
      <c r="D1200" s="203">
        <f t="shared" si="2853"/>
        <v>-76225.926525327741</v>
      </c>
      <c r="E1200" s="128">
        <f>SUMIFS(INDEX(Product!$B$2:$U$97, MATCH(E1181, Product!$B$2:$B$97, 0), ), Product!$B$2:$U$2, $B1200, Product!$B$3:$U$3, $C1200)</f>
        <v>30</v>
      </c>
      <c r="F1200" s="203">
        <f t="shared" si="2854"/>
        <v>-2540.8642175109248</v>
      </c>
      <c r="G1200" s="11">
        <f>SUM(H1200:DZ1200)</f>
        <v>-76225.926525327741</v>
      </c>
      <c r="I1200" s="12">
        <f t="shared" si="2830"/>
        <v>0</v>
      </c>
      <c r="J1200" s="12">
        <f t="shared" si="2855"/>
        <v>0</v>
      </c>
      <c r="K1200" s="12">
        <f t="shared" si="2855"/>
        <v>0</v>
      </c>
      <c r="L1200" s="12">
        <f t="shared" si="2855"/>
        <v>0</v>
      </c>
      <c r="M1200" s="12">
        <f t="shared" si="2855"/>
        <v>0</v>
      </c>
      <c r="N1200" s="12">
        <f t="shared" si="2855"/>
        <v>0</v>
      </c>
      <c r="O1200" s="12">
        <f t="shared" si="2855"/>
        <v>0</v>
      </c>
      <c r="P1200" s="12">
        <f t="shared" si="2855"/>
        <v>0</v>
      </c>
      <c r="Q1200" s="12">
        <f t="shared" si="2855"/>
        <v>0</v>
      </c>
      <c r="R1200" s="12">
        <f t="shared" si="2855"/>
        <v>0</v>
      </c>
      <c r="S1200" s="12">
        <f t="shared" si="2855"/>
        <v>0</v>
      </c>
      <c r="T1200" s="12">
        <f t="shared" si="2855"/>
        <v>0</v>
      </c>
      <c r="U1200" s="12">
        <f t="shared" si="2855"/>
        <v>0</v>
      </c>
      <c r="V1200" s="12">
        <f t="shared" si="2855"/>
        <v>0</v>
      </c>
      <c r="W1200" s="12">
        <f t="shared" si="2855"/>
        <v>0</v>
      </c>
      <c r="X1200" s="12">
        <f t="shared" si="2855"/>
        <v>0</v>
      </c>
      <c r="Y1200" s="12">
        <f t="shared" si="2855"/>
        <v>0</v>
      </c>
      <c r="Z1200" s="12">
        <f t="shared" si="2855"/>
        <v>0</v>
      </c>
      <c r="AA1200" s="12">
        <f t="shared" si="2855"/>
        <v>0</v>
      </c>
      <c r="AB1200" s="12">
        <f t="shared" si="2855"/>
        <v>0</v>
      </c>
      <c r="AC1200" s="12">
        <f t="shared" si="2855"/>
        <v>0</v>
      </c>
      <c r="AD1200" s="12">
        <f t="shared" si="2855"/>
        <v>0</v>
      </c>
      <c r="AE1200" s="12">
        <f t="shared" si="2855"/>
        <v>0</v>
      </c>
      <c r="AF1200" s="12">
        <f t="shared" si="2855"/>
        <v>0</v>
      </c>
      <c r="AG1200" s="12">
        <f t="shared" si="2855"/>
        <v>0</v>
      </c>
      <c r="AH1200" s="12">
        <f t="shared" si="2855"/>
        <v>0</v>
      </c>
      <c r="AI1200" s="12">
        <f t="shared" si="2855"/>
        <v>0</v>
      </c>
      <c r="AJ1200" s="12">
        <f t="shared" si="2855"/>
        <v>0</v>
      </c>
      <c r="AK1200" s="12">
        <f t="shared" si="2855"/>
        <v>0</v>
      </c>
      <c r="AL1200" s="12">
        <f t="shared" si="2855"/>
        <v>0</v>
      </c>
      <c r="AM1200" s="12">
        <f t="shared" si="2855"/>
        <v>0</v>
      </c>
      <c r="AN1200" s="12">
        <f t="shared" si="2855"/>
        <v>0</v>
      </c>
      <c r="AO1200" s="12">
        <f t="shared" si="2855"/>
        <v>0</v>
      </c>
      <c r="AP1200" s="12">
        <f t="shared" si="2855"/>
        <v>0</v>
      </c>
      <c r="AQ1200" s="12">
        <f t="shared" si="2855"/>
        <v>0</v>
      </c>
      <c r="AR1200" s="12">
        <f t="shared" si="2855"/>
        <v>0</v>
      </c>
      <c r="AS1200" s="12">
        <f t="shared" si="2855"/>
        <v>0</v>
      </c>
      <c r="AT1200" s="12">
        <f t="shared" si="2855"/>
        <v>0</v>
      </c>
      <c r="AU1200" s="12">
        <f t="shared" si="2855"/>
        <v>0</v>
      </c>
      <c r="AV1200" s="12">
        <f t="shared" si="2855"/>
        <v>0</v>
      </c>
      <c r="AW1200" s="12">
        <f t="shared" si="2855"/>
        <v>0</v>
      </c>
      <c r="AX1200" s="12">
        <f t="shared" si="2855"/>
        <v>0</v>
      </c>
      <c r="AY1200" s="12">
        <f t="shared" si="2855"/>
        <v>0</v>
      </c>
      <c r="AZ1200" s="12">
        <f t="shared" si="2855"/>
        <v>0</v>
      </c>
      <c r="BA1200" s="12">
        <f t="shared" si="2855"/>
        <v>0</v>
      </c>
      <c r="BB1200" s="12">
        <f t="shared" si="2855"/>
        <v>0</v>
      </c>
      <c r="BC1200" s="12">
        <f t="shared" si="2855"/>
        <v>0</v>
      </c>
      <c r="BD1200" s="12">
        <f t="shared" si="2855"/>
        <v>0</v>
      </c>
      <c r="BE1200" s="12">
        <f t="shared" si="2855"/>
        <v>0</v>
      </c>
      <c r="BF1200" s="12">
        <f t="shared" si="2855"/>
        <v>0</v>
      </c>
      <c r="BG1200" s="12">
        <f t="shared" si="2855"/>
        <v>0</v>
      </c>
      <c r="BH1200" s="12">
        <f t="shared" si="2855"/>
        <v>0</v>
      </c>
      <c r="BI1200" s="12">
        <f t="shared" si="2855"/>
        <v>0</v>
      </c>
      <c r="BJ1200" s="12">
        <f t="shared" si="2855"/>
        <v>0</v>
      </c>
      <c r="BK1200" s="12">
        <f t="shared" si="2855"/>
        <v>0</v>
      </c>
      <c r="BL1200" s="12">
        <f t="shared" si="2855"/>
        <v>0</v>
      </c>
      <c r="BM1200" s="12">
        <f t="shared" si="2855"/>
        <v>0</v>
      </c>
      <c r="BN1200" s="12">
        <f t="shared" si="2855"/>
        <v>0</v>
      </c>
      <c r="BO1200" s="12">
        <f t="shared" si="2855"/>
        <v>0</v>
      </c>
      <c r="BP1200" s="12">
        <f t="shared" si="2855"/>
        <v>0</v>
      </c>
      <c r="BQ1200" s="12">
        <f t="shared" si="2855"/>
        <v>0</v>
      </c>
      <c r="BR1200" s="12">
        <f t="shared" si="2855"/>
        <v>0</v>
      </c>
      <c r="BS1200" s="12">
        <f t="shared" si="2855"/>
        <v>-6352.1605437773123</v>
      </c>
      <c r="BT1200" s="12">
        <f t="shared" si="2855"/>
        <v>-6352.1605437773123</v>
      </c>
      <c r="BU1200" s="12">
        <f t="shared" si="2855"/>
        <v>-6352.1605437773123</v>
      </c>
      <c r="BV1200" s="12">
        <f t="shared" si="2856"/>
        <v>-6352.1605437773123</v>
      </c>
      <c r="BW1200" s="12">
        <f t="shared" si="2856"/>
        <v>-6352.1605437773123</v>
      </c>
      <c r="BX1200" s="12">
        <f t="shared" si="2856"/>
        <v>-6352.1605437773123</v>
      </c>
      <c r="BY1200" s="12">
        <f t="shared" si="2856"/>
        <v>-6352.1605437773123</v>
      </c>
      <c r="BZ1200" s="12">
        <f t="shared" si="2856"/>
        <v>-6352.1605437773123</v>
      </c>
      <c r="CA1200" s="12">
        <f t="shared" si="2856"/>
        <v>-6352.1605437773123</v>
      </c>
      <c r="CB1200" s="12">
        <f t="shared" si="2856"/>
        <v>-6352.1605437773123</v>
      </c>
      <c r="CC1200" s="12">
        <f t="shared" si="2856"/>
        <v>-6352.1605437773123</v>
      </c>
      <c r="CD1200" s="12">
        <f t="shared" si="2856"/>
        <v>-6352.1605437773123</v>
      </c>
      <c r="CE1200" s="12">
        <f t="shared" si="2856"/>
        <v>0</v>
      </c>
      <c r="CF1200" s="12">
        <f t="shared" si="2856"/>
        <v>0</v>
      </c>
      <c r="CG1200" s="12">
        <f t="shared" si="2856"/>
        <v>0</v>
      </c>
      <c r="CH1200" s="12">
        <f t="shared" si="2856"/>
        <v>0</v>
      </c>
      <c r="CI1200" s="12">
        <f t="shared" si="2856"/>
        <v>0</v>
      </c>
      <c r="CJ1200" s="12">
        <f t="shared" si="2856"/>
        <v>0</v>
      </c>
      <c r="CK1200" s="12">
        <f t="shared" si="2856"/>
        <v>0</v>
      </c>
      <c r="CL1200" s="12">
        <f t="shared" si="2856"/>
        <v>0</v>
      </c>
      <c r="CM1200" s="12">
        <f t="shared" si="2856"/>
        <v>0</v>
      </c>
      <c r="CN1200" s="12">
        <f t="shared" si="2856"/>
        <v>0</v>
      </c>
      <c r="CO1200" s="12">
        <f t="shared" si="2856"/>
        <v>0</v>
      </c>
      <c r="CP1200" s="12">
        <f t="shared" si="2856"/>
        <v>0</v>
      </c>
      <c r="CQ1200" s="12">
        <f t="shared" si="2856"/>
        <v>0</v>
      </c>
      <c r="CR1200" s="12">
        <f t="shared" si="2856"/>
        <v>0</v>
      </c>
      <c r="CS1200" s="12">
        <f t="shared" si="2856"/>
        <v>0</v>
      </c>
      <c r="CT1200" s="12">
        <f t="shared" si="2856"/>
        <v>0</v>
      </c>
      <c r="CU1200" s="12">
        <f t="shared" si="2856"/>
        <v>0</v>
      </c>
      <c r="CV1200" s="12">
        <f t="shared" si="2856"/>
        <v>0</v>
      </c>
      <c r="CW1200" s="12">
        <f t="shared" si="2856"/>
        <v>0</v>
      </c>
      <c r="CX1200" s="12">
        <f t="shared" si="2856"/>
        <v>0</v>
      </c>
      <c r="CY1200" s="12">
        <f t="shared" si="2856"/>
        <v>0</v>
      </c>
      <c r="CZ1200" s="12">
        <f t="shared" si="2856"/>
        <v>0</v>
      </c>
      <c r="DA1200" s="12">
        <f t="shared" si="2856"/>
        <v>0</v>
      </c>
      <c r="DB1200" s="12">
        <f t="shared" si="2856"/>
        <v>0</v>
      </c>
      <c r="DC1200" s="12">
        <f t="shared" si="2856"/>
        <v>0</v>
      </c>
      <c r="DD1200" s="12">
        <f t="shared" si="2856"/>
        <v>0</v>
      </c>
      <c r="DE1200" s="12">
        <f t="shared" si="2856"/>
        <v>0</v>
      </c>
      <c r="DF1200" s="12">
        <f t="shared" si="2856"/>
        <v>0</v>
      </c>
      <c r="DG1200" s="12">
        <f t="shared" si="2856"/>
        <v>0</v>
      </c>
      <c r="DH1200" s="12">
        <f t="shared" si="2856"/>
        <v>0</v>
      </c>
      <c r="DI1200" s="12">
        <f t="shared" si="2856"/>
        <v>0</v>
      </c>
      <c r="DJ1200" s="12">
        <f t="shared" si="2856"/>
        <v>0</v>
      </c>
      <c r="DK1200" s="12">
        <f t="shared" si="2856"/>
        <v>0</v>
      </c>
      <c r="DL1200" s="12">
        <f t="shared" si="2856"/>
        <v>0</v>
      </c>
      <c r="DM1200" s="12">
        <f t="shared" si="2856"/>
        <v>0</v>
      </c>
      <c r="DN1200" s="12">
        <f t="shared" si="2856"/>
        <v>0</v>
      </c>
      <c r="DO1200" s="12">
        <f t="shared" si="2856"/>
        <v>0</v>
      </c>
      <c r="DP1200" s="12">
        <f t="shared" si="2856"/>
        <v>0</v>
      </c>
      <c r="DQ1200" s="12">
        <f t="shared" si="2856"/>
        <v>0</v>
      </c>
      <c r="DR1200" s="12">
        <f t="shared" si="2856"/>
        <v>0</v>
      </c>
      <c r="DS1200" s="12">
        <f t="shared" si="2856"/>
        <v>0</v>
      </c>
      <c r="DT1200" s="12">
        <f t="shared" si="2856"/>
        <v>0</v>
      </c>
      <c r="DU1200" s="12">
        <f t="shared" si="2856"/>
        <v>0</v>
      </c>
      <c r="DV1200" s="12">
        <f t="shared" si="2856"/>
        <v>0</v>
      </c>
      <c r="DW1200" s="12">
        <f t="shared" si="2856"/>
        <v>0</v>
      </c>
      <c r="DX1200" s="12">
        <f t="shared" si="2856"/>
        <v>0</v>
      </c>
      <c r="DY1200" s="12">
        <f t="shared" si="2856"/>
        <v>0</v>
      </c>
      <c r="EB1200" s="116">
        <f t="shared" si="2831"/>
        <v>1199</v>
      </c>
      <c r="EC1200" s="2" t="str">
        <f t="shared" si="2857"/>
        <v>Phase 5</v>
      </c>
      <c r="ED1200" s="2" t="str">
        <f t="shared" si="2858"/>
        <v>60' Wide</v>
      </c>
      <c r="EE1200" s="33" t="str">
        <f>EE1203</f>
        <v>GAAP</v>
      </c>
      <c r="EF1200" s="2" t="str">
        <f>EF1203</f>
        <v>Sales Center</v>
      </c>
    </row>
    <row r="1201" spans="1:136" x14ac:dyDescent="0.3">
      <c r="B1201" s="2" t="str">
        <f>Product!$R$2</f>
        <v>Phase 5</v>
      </c>
      <c r="C1201" s="2" t="str">
        <f>Product!$R$3</f>
        <v>75' Wide</v>
      </c>
      <c r="D1201" s="203">
        <f t="shared" si="2853"/>
        <v>-59491.82715649782</v>
      </c>
      <c r="E1201" s="128">
        <f>SUMIFS(INDEX(Product!$B$2:$U$97, MATCH(E1181, Product!$B$2:$B$97, 0), ), Product!$B$2:$U$2, $B1201, Product!$B$3:$U$3, $C1201)</f>
        <v>20</v>
      </c>
      <c r="F1201" s="203">
        <f t="shared" si="2854"/>
        <v>-2974.591357824891</v>
      </c>
      <c r="G1201" s="11">
        <f>SUM(H1201:DZ1201)</f>
        <v>-59491.827156497813</v>
      </c>
      <c r="I1201" s="12">
        <f t="shared" si="2830"/>
        <v>0</v>
      </c>
      <c r="J1201" s="12">
        <f t="shared" si="2855"/>
        <v>0</v>
      </c>
      <c r="K1201" s="12">
        <f t="shared" si="2855"/>
        <v>0</v>
      </c>
      <c r="L1201" s="12">
        <f t="shared" si="2855"/>
        <v>0</v>
      </c>
      <c r="M1201" s="12">
        <f t="shared" si="2855"/>
        <v>0</v>
      </c>
      <c r="N1201" s="12">
        <f t="shared" si="2855"/>
        <v>0</v>
      </c>
      <c r="O1201" s="12">
        <f t="shared" si="2855"/>
        <v>0</v>
      </c>
      <c r="P1201" s="12">
        <f t="shared" si="2855"/>
        <v>0</v>
      </c>
      <c r="Q1201" s="12">
        <f t="shared" si="2855"/>
        <v>0</v>
      </c>
      <c r="R1201" s="12">
        <f t="shared" si="2855"/>
        <v>0</v>
      </c>
      <c r="S1201" s="12">
        <f t="shared" si="2855"/>
        <v>0</v>
      </c>
      <c r="T1201" s="12">
        <f t="shared" si="2855"/>
        <v>0</v>
      </c>
      <c r="U1201" s="12">
        <f t="shared" si="2855"/>
        <v>0</v>
      </c>
      <c r="V1201" s="12">
        <f t="shared" si="2855"/>
        <v>0</v>
      </c>
      <c r="W1201" s="12">
        <f t="shared" si="2855"/>
        <v>0</v>
      </c>
      <c r="X1201" s="12">
        <f t="shared" si="2855"/>
        <v>0</v>
      </c>
      <c r="Y1201" s="12">
        <f t="shared" si="2855"/>
        <v>0</v>
      </c>
      <c r="Z1201" s="12">
        <f t="shared" si="2855"/>
        <v>0</v>
      </c>
      <c r="AA1201" s="12">
        <f t="shared" si="2855"/>
        <v>0</v>
      </c>
      <c r="AB1201" s="12">
        <f t="shared" si="2855"/>
        <v>0</v>
      </c>
      <c r="AC1201" s="12">
        <f t="shared" si="2855"/>
        <v>0</v>
      </c>
      <c r="AD1201" s="12">
        <f t="shared" si="2855"/>
        <v>0</v>
      </c>
      <c r="AE1201" s="12">
        <f t="shared" si="2855"/>
        <v>0</v>
      </c>
      <c r="AF1201" s="12">
        <f t="shared" si="2855"/>
        <v>0</v>
      </c>
      <c r="AG1201" s="12">
        <f t="shared" si="2855"/>
        <v>0</v>
      </c>
      <c r="AH1201" s="12">
        <f t="shared" si="2855"/>
        <v>0</v>
      </c>
      <c r="AI1201" s="12">
        <f t="shared" si="2855"/>
        <v>0</v>
      </c>
      <c r="AJ1201" s="12">
        <f t="shared" si="2855"/>
        <v>0</v>
      </c>
      <c r="AK1201" s="12">
        <f t="shared" si="2855"/>
        <v>0</v>
      </c>
      <c r="AL1201" s="12">
        <f t="shared" si="2855"/>
        <v>0</v>
      </c>
      <c r="AM1201" s="12">
        <f t="shared" si="2855"/>
        <v>0</v>
      </c>
      <c r="AN1201" s="12">
        <f t="shared" si="2855"/>
        <v>0</v>
      </c>
      <c r="AO1201" s="12">
        <f t="shared" si="2855"/>
        <v>0</v>
      </c>
      <c r="AP1201" s="12">
        <f t="shared" si="2855"/>
        <v>0</v>
      </c>
      <c r="AQ1201" s="12">
        <f t="shared" si="2855"/>
        <v>0</v>
      </c>
      <c r="AR1201" s="12">
        <f t="shared" si="2855"/>
        <v>0</v>
      </c>
      <c r="AS1201" s="12">
        <f t="shared" si="2855"/>
        <v>0</v>
      </c>
      <c r="AT1201" s="12">
        <f t="shared" si="2855"/>
        <v>0</v>
      </c>
      <c r="AU1201" s="12">
        <f t="shared" si="2855"/>
        <v>0</v>
      </c>
      <c r="AV1201" s="12">
        <f t="shared" si="2855"/>
        <v>0</v>
      </c>
      <c r="AW1201" s="12">
        <f t="shared" si="2855"/>
        <v>0</v>
      </c>
      <c r="AX1201" s="12">
        <f t="shared" si="2855"/>
        <v>0</v>
      </c>
      <c r="AY1201" s="12">
        <f t="shared" si="2855"/>
        <v>0</v>
      </c>
      <c r="AZ1201" s="12">
        <f t="shared" si="2855"/>
        <v>0</v>
      </c>
      <c r="BA1201" s="12">
        <f t="shared" si="2855"/>
        <v>0</v>
      </c>
      <c r="BB1201" s="12">
        <f t="shared" si="2855"/>
        <v>0</v>
      </c>
      <c r="BC1201" s="12">
        <f t="shared" si="2855"/>
        <v>0</v>
      </c>
      <c r="BD1201" s="12">
        <f t="shared" si="2855"/>
        <v>0</v>
      </c>
      <c r="BE1201" s="12">
        <f t="shared" si="2855"/>
        <v>0</v>
      </c>
      <c r="BF1201" s="12">
        <f t="shared" si="2855"/>
        <v>0</v>
      </c>
      <c r="BG1201" s="12">
        <f t="shared" si="2855"/>
        <v>0</v>
      </c>
      <c r="BH1201" s="12">
        <f t="shared" si="2855"/>
        <v>0</v>
      </c>
      <c r="BI1201" s="12">
        <f t="shared" si="2855"/>
        <v>0</v>
      </c>
      <c r="BJ1201" s="12">
        <f t="shared" si="2855"/>
        <v>0</v>
      </c>
      <c r="BK1201" s="12">
        <f t="shared" si="2855"/>
        <v>0</v>
      </c>
      <c r="BL1201" s="12">
        <f t="shared" si="2855"/>
        <v>0</v>
      </c>
      <c r="BM1201" s="12">
        <f t="shared" si="2855"/>
        <v>0</v>
      </c>
      <c r="BN1201" s="12">
        <f t="shared" si="2855"/>
        <v>0</v>
      </c>
      <c r="BO1201" s="12">
        <f t="shared" si="2855"/>
        <v>0</v>
      </c>
      <c r="BP1201" s="12">
        <f t="shared" si="2855"/>
        <v>0</v>
      </c>
      <c r="BQ1201" s="12">
        <f t="shared" si="2855"/>
        <v>0</v>
      </c>
      <c r="BR1201" s="12">
        <f t="shared" si="2855"/>
        <v>0</v>
      </c>
      <c r="BS1201" s="12">
        <f t="shared" si="2855"/>
        <v>-4957.6522630414856</v>
      </c>
      <c r="BT1201" s="12">
        <f t="shared" si="2855"/>
        <v>-4957.6522630414856</v>
      </c>
      <c r="BU1201" s="12">
        <f t="shared" si="2855"/>
        <v>-4957.6522630414856</v>
      </c>
      <c r="BV1201" s="12">
        <f t="shared" si="2856"/>
        <v>-4957.6522630414856</v>
      </c>
      <c r="BW1201" s="12">
        <f t="shared" si="2856"/>
        <v>-4957.6522630414856</v>
      </c>
      <c r="BX1201" s="12">
        <f t="shared" si="2856"/>
        <v>-4957.6522630414856</v>
      </c>
      <c r="BY1201" s="12">
        <f t="shared" si="2856"/>
        <v>-4957.6522630414856</v>
      </c>
      <c r="BZ1201" s="12">
        <f t="shared" si="2856"/>
        <v>-4957.6522630414856</v>
      </c>
      <c r="CA1201" s="12">
        <f t="shared" si="2856"/>
        <v>-4957.6522630414856</v>
      </c>
      <c r="CB1201" s="12">
        <f t="shared" si="2856"/>
        <v>-4957.6522630414856</v>
      </c>
      <c r="CC1201" s="12">
        <f t="shared" si="2856"/>
        <v>-4957.6522630414856</v>
      </c>
      <c r="CD1201" s="12">
        <f t="shared" si="2856"/>
        <v>-4957.6522630414856</v>
      </c>
      <c r="CE1201" s="12">
        <f t="shared" si="2856"/>
        <v>0</v>
      </c>
      <c r="CF1201" s="12">
        <f t="shared" si="2856"/>
        <v>0</v>
      </c>
      <c r="CG1201" s="12">
        <f t="shared" si="2856"/>
        <v>0</v>
      </c>
      <c r="CH1201" s="12">
        <f t="shared" si="2856"/>
        <v>0</v>
      </c>
      <c r="CI1201" s="12">
        <f t="shared" si="2856"/>
        <v>0</v>
      </c>
      <c r="CJ1201" s="12">
        <f t="shared" si="2856"/>
        <v>0</v>
      </c>
      <c r="CK1201" s="12">
        <f t="shared" si="2856"/>
        <v>0</v>
      </c>
      <c r="CL1201" s="12">
        <f t="shared" si="2856"/>
        <v>0</v>
      </c>
      <c r="CM1201" s="12">
        <f t="shared" si="2856"/>
        <v>0</v>
      </c>
      <c r="CN1201" s="12">
        <f t="shared" si="2856"/>
        <v>0</v>
      </c>
      <c r="CO1201" s="12">
        <f t="shared" si="2856"/>
        <v>0</v>
      </c>
      <c r="CP1201" s="12">
        <f t="shared" si="2856"/>
        <v>0</v>
      </c>
      <c r="CQ1201" s="12">
        <f t="shared" si="2856"/>
        <v>0</v>
      </c>
      <c r="CR1201" s="12">
        <f t="shared" si="2856"/>
        <v>0</v>
      </c>
      <c r="CS1201" s="12">
        <f t="shared" si="2856"/>
        <v>0</v>
      </c>
      <c r="CT1201" s="12">
        <f t="shared" si="2856"/>
        <v>0</v>
      </c>
      <c r="CU1201" s="12">
        <f t="shared" si="2856"/>
        <v>0</v>
      </c>
      <c r="CV1201" s="12">
        <f t="shared" si="2856"/>
        <v>0</v>
      </c>
      <c r="CW1201" s="12">
        <f t="shared" si="2856"/>
        <v>0</v>
      </c>
      <c r="CX1201" s="12">
        <f t="shared" si="2856"/>
        <v>0</v>
      </c>
      <c r="CY1201" s="12">
        <f t="shared" si="2856"/>
        <v>0</v>
      </c>
      <c r="CZ1201" s="12">
        <f t="shared" si="2856"/>
        <v>0</v>
      </c>
      <c r="DA1201" s="12">
        <f t="shared" si="2856"/>
        <v>0</v>
      </c>
      <c r="DB1201" s="12">
        <f t="shared" si="2856"/>
        <v>0</v>
      </c>
      <c r="DC1201" s="12">
        <f t="shared" si="2856"/>
        <v>0</v>
      </c>
      <c r="DD1201" s="12">
        <f t="shared" si="2856"/>
        <v>0</v>
      </c>
      <c r="DE1201" s="12">
        <f t="shared" si="2856"/>
        <v>0</v>
      </c>
      <c r="DF1201" s="12">
        <f t="shared" si="2856"/>
        <v>0</v>
      </c>
      <c r="DG1201" s="12">
        <f t="shared" si="2856"/>
        <v>0</v>
      </c>
      <c r="DH1201" s="12">
        <f t="shared" si="2856"/>
        <v>0</v>
      </c>
      <c r="DI1201" s="12">
        <f t="shared" si="2856"/>
        <v>0</v>
      </c>
      <c r="DJ1201" s="12">
        <f t="shared" si="2856"/>
        <v>0</v>
      </c>
      <c r="DK1201" s="12">
        <f t="shared" si="2856"/>
        <v>0</v>
      </c>
      <c r="DL1201" s="12">
        <f t="shared" si="2856"/>
        <v>0</v>
      </c>
      <c r="DM1201" s="12">
        <f t="shared" si="2856"/>
        <v>0</v>
      </c>
      <c r="DN1201" s="12">
        <f t="shared" si="2856"/>
        <v>0</v>
      </c>
      <c r="DO1201" s="12">
        <f t="shared" si="2856"/>
        <v>0</v>
      </c>
      <c r="DP1201" s="12">
        <f t="shared" si="2856"/>
        <v>0</v>
      </c>
      <c r="DQ1201" s="12">
        <f t="shared" si="2856"/>
        <v>0</v>
      </c>
      <c r="DR1201" s="12">
        <f t="shared" si="2856"/>
        <v>0</v>
      </c>
      <c r="DS1201" s="12">
        <f t="shared" si="2856"/>
        <v>0</v>
      </c>
      <c r="DT1201" s="12">
        <f t="shared" si="2856"/>
        <v>0</v>
      </c>
      <c r="DU1201" s="12">
        <f t="shared" si="2856"/>
        <v>0</v>
      </c>
      <c r="DV1201" s="12">
        <f t="shared" si="2856"/>
        <v>0</v>
      </c>
      <c r="DW1201" s="12">
        <f t="shared" si="2856"/>
        <v>0</v>
      </c>
      <c r="DX1201" s="12">
        <f t="shared" si="2856"/>
        <v>0</v>
      </c>
      <c r="DY1201" s="12">
        <f t="shared" si="2856"/>
        <v>0</v>
      </c>
      <c r="EB1201" s="116">
        <f t="shared" si="2831"/>
        <v>1200</v>
      </c>
      <c r="EC1201" s="2" t="str">
        <f t="shared" si="2857"/>
        <v>Phase 5</v>
      </c>
      <c r="ED1201" s="2" t="str">
        <f t="shared" si="2858"/>
        <v>75' Wide</v>
      </c>
      <c r="EE1201" s="33" t="str">
        <f>EE1203</f>
        <v>GAAP</v>
      </c>
      <c r="EF1201" s="2" t="str">
        <f>EF1203</f>
        <v>Sales Center</v>
      </c>
    </row>
    <row r="1202" spans="1:136" x14ac:dyDescent="0.3">
      <c r="G1202" s="7"/>
    </row>
    <row r="1203" spans="1:136" x14ac:dyDescent="0.3">
      <c r="B1203" s="18" t="s">
        <v>56</v>
      </c>
      <c r="C1203" s="18"/>
      <c r="D1203" s="18"/>
      <c r="E1203" s="18"/>
      <c r="F1203" s="18"/>
      <c r="G1203" s="23">
        <f>SUM(G1181:G1202)</f>
        <v>-1000000.0000000001</v>
      </c>
      <c r="H1203" s="18"/>
      <c r="I1203" s="19">
        <f>SUM(I1181:I1202)</f>
        <v>0</v>
      </c>
      <c r="J1203" s="19">
        <f t="shared" ref="J1203:BU1203" si="2859">SUM(J1181:J1202)</f>
        <v>0</v>
      </c>
      <c r="K1203" s="19">
        <f t="shared" si="2859"/>
        <v>0</v>
      </c>
      <c r="L1203" s="19">
        <f t="shared" si="2859"/>
        <v>0</v>
      </c>
      <c r="M1203" s="19">
        <f t="shared" si="2859"/>
        <v>0</v>
      </c>
      <c r="N1203" s="19">
        <f t="shared" si="2859"/>
        <v>0</v>
      </c>
      <c r="O1203" s="19">
        <f t="shared" si="2859"/>
        <v>0</v>
      </c>
      <c r="P1203" s="19">
        <f t="shared" si="2859"/>
        <v>0</v>
      </c>
      <c r="Q1203" s="19">
        <f t="shared" si="2859"/>
        <v>0</v>
      </c>
      <c r="R1203" s="19">
        <f t="shared" si="2859"/>
        <v>0</v>
      </c>
      <c r="S1203" s="19">
        <f t="shared" si="2859"/>
        <v>0</v>
      </c>
      <c r="T1203" s="19">
        <f t="shared" si="2859"/>
        <v>0</v>
      </c>
      <c r="U1203" s="19">
        <f t="shared" si="2859"/>
        <v>0</v>
      </c>
      <c r="V1203" s="19">
        <f t="shared" si="2859"/>
        <v>0</v>
      </c>
      <c r="W1203" s="19">
        <f t="shared" si="2859"/>
        <v>-16666.666666666672</v>
      </c>
      <c r="X1203" s="19">
        <f t="shared" si="2859"/>
        <v>-16666.666666666672</v>
      </c>
      <c r="Y1203" s="19">
        <f t="shared" si="2859"/>
        <v>-16666.666666666672</v>
      </c>
      <c r="Z1203" s="19">
        <f t="shared" si="2859"/>
        <v>-16666.666666666672</v>
      </c>
      <c r="AA1203" s="19">
        <f t="shared" si="2859"/>
        <v>-16666.666666666672</v>
      </c>
      <c r="AB1203" s="19">
        <f t="shared" si="2859"/>
        <v>-16666.666666666672</v>
      </c>
      <c r="AC1203" s="19">
        <f t="shared" si="2859"/>
        <v>-16666.666666666672</v>
      </c>
      <c r="AD1203" s="19">
        <f t="shared" si="2859"/>
        <v>-16666.666666666672</v>
      </c>
      <c r="AE1203" s="19">
        <f t="shared" si="2859"/>
        <v>-16666.666666666672</v>
      </c>
      <c r="AF1203" s="19">
        <f t="shared" si="2859"/>
        <v>-16666.666666666672</v>
      </c>
      <c r="AG1203" s="19">
        <f t="shared" si="2859"/>
        <v>-16666.666666666672</v>
      </c>
      <c r="AH1203" s="19">
        <f t="shared" si="2859"/>
        <v>-16666.666666666672</v>
      </c>
      <c r="AI1203" s="19">
        <f t="shared" si="2859"/>
        <v>-16666.666666666672</v>
      </c>
      <c r="AJ1203" s="19">
        <f t="shared" si="2859"/>
        <v>-16666.666666666672</v>
      </c>
      <c r="AK1203" s="19">
        <f t="shared" si="2859"/>
        <v>-16666.666666666672</v>
      </c>
      <c r="AL1203" s="19">
        <f t="shared" si="2859"/>
        <v>-16666.666666666672</v>
      </c>
      <c r="AM1203" s="19">
        <f t="shared" si="2859"/>
        <v>-16666.666666666672</v>
      </c>
      <c r="AN1203" s="19">
        <f t="shared" si="2859"/>
        <v>-16666.666666666672</v>
      </c>
      <c r="AO1203" s="19">
        <f t="shared" si="2859"/>
        <v>-16666.666666666672</v>
      </c>
      <c r="AP1203" s="19">
        <f t="shared" si="2859"/>
        <v>-16666.666666666672</v>
      </c>
      <c r="AQ1203" s="19">
        <f t="shared" si="2859"/>
        <v>-16666.666666666672</v>
      </c>
      <c r="AR1203" s="19">
        <f t="shared" si="2859"/>
        <v>-16666.666666666672</v>
      </c>
      <c r="AS1203" s="19">
        <f t="shared" si="2859"/>
        <v>-16666.666666666672</v>
      </c>
      <c r="AT1203" s="19">
        <f t="shared" si="2859"/>
        <v>-16666.666666666672</v>
      </c>
      <c r="AU1203" s="19">
        <f t="shared" si="2859"/>
        <v>-16666.666666666672</v>
      </c>
      <c r="AV1203" s="19">
        <f t="shared" si="2859"/>
        <v>-16666.666666666672</v>
      </c>
      <c r="AW1203" s="19">
        <f t="shared" si="2859"/>
        <v>-16666.666666666672</v>
      </c>
      <c r="AX1203" s="19">
        <f t="shared" si="2859"/>
        <v>-16666.666666666672</v>
      </c>
      <c r="AY1203" s="19">
        <f t="shared" si="2859"/>
        <v>-16666.666666666672</v>
      </c>
      <c r="AZ1203" s="19">
        <f t="shared" si="2859"/>
        <v>-16666.666666666672</v>
      </c>
      <c r="BA1203" s="19">
        <f t="shared" si="2859"/>
        <v>-16666.666666666672</v>
      </c>
      <c r="BB1203" s="19">
        <f t="shared" si="2859"/>
        <v>-16666.666666666672</v>
      </c>
      <c r="BC1203" s="19">
        <f t="shared" si="2859"/>
        <v>-16666.666666666672</v>
      </c>
      <c r="BD1203" s="19">
        <f t="shared" si="2859"/>
        <v>-16666.666666666672</v>
      </c>
      <c r="BE1203" s="19">
        <f t="shared" si="2859"/>
        <v>-16666.666666666672</v>
      </c>
      <c r="BF1203" s="19">
        <f t="shared" si="2859"/>
        <v>-16666.666666666672</v>
      </c>
      <c r="BG1203" s="19">
        <f t="shared" si="2859"/>
        <v>-16666.666666666672</v>
      </c>
      <c r="BH1203" s="19">
        <f t="shared" si="2859"/>
        <v>-16666.666666666672</v>
      </c>
      <c r="BI1203" s="19">
        <f t="shared" si="2859"/>
        <v>-16666.666666666672</v>
      </c>
      <c r="BJ1203" s="19">
        <f t="shared" si="2859"/>
        <v>-16666.666666666672</v>
      </c>
      <c r="BK1203" s="19">
        <f t="shared" si="2859"/>
        <v>-16666.666666666672</v>
      </c>
      <c r="BL1203" s="19">
        <f t="shared" si="2859"/>
        <v>-16666.666666666672</v>
      </c>
      <c r="BM1203" s="19">
        <f t="shared" si="2859"/>
        <v>-16666.666666666672</v>
      </c>
      <c r="BN1203" s="19">
        <f t="shared" si="2859"/>
        <v>-16666.666666666672</v>
      </c>
      <c r="BO1203" s="19">
        <f t="shared" si="2859"/>
        <v>-16666.666666666672</v>
      </c>
      <c r="BP1203" s="19">
        <f t="shared" si="2859"/>
        <v>-16666.666666666672</v>
      </c>
      <c r="BQ1203" s="19">
        <f t="shared" si="2859"/>
        <v>-16666.666666666672</v>
      </c>
      <c r="BR1203" s="19">
        <f t="shared" si="2859"/>
        <v>-16666.666666666672</v>
      </c>
      <c r="BS1203" s="19">
        <f t="shared" si="2859"/>
        <v>-16666.666666666672</v>
      </c>
      <c r="BT1203" s="19">
        <f t="shared" si="2859"/>
        <v>-16666.666666666672</v>
      </c>
      <c r="BU1203" s="19">
        <f t="shared" si="2859"/>
        <v>-16666.666666666672</v>
      </c>
      <c r="BV1203" s="19">
        <f t="shared" ref="BV1203:DY1203" si="2860">SUM(BV1181:BV1202)</f>
        <v>-16666.666666666672</v>
      </c>
      <c r="BW1203" s="19">
        <f t="shared" si="2860"/>
        <v>-16666.666666666672</v>
      </c>
      <c r="BX1203" s="19">
        <f t="shared" si="2860"/>
        <v>-16666.666666666672</v>
      </c>
      <c r="BY1203" s="19">
        <f t="shared" si="2860"/>
        <v>-16666.666666666672</v>
      </c>
      <c r="BZ1203" s="19">
        <f t="shared" si="2860"/>
        <v>-16666.666666666672</v>
      </c>
      <c r="CA1203" s="19">
        <f t="shared" si="2860"/>
        <v>-16666.666666666672</v>
      </c>
      <c r="CB1203" s="19">
        <f t="shared" si="2860"/>
        <v>-16666.666666666672</v>
      </c>
      <c r="CC1203" s="19">
        <f t="shared" si="2860"/>
        <v>-16666.666666666672</v>
      </c>
      <c r="CD1203" s="19">
        <f t="shared" si="2860"/>
        <v>-16666.666666666672</v>
      </c>
      <c r="CE1203" s="19">
        <f t="shared" si="2860"/>
        <v>0</v>
      </c>
      <c r="CF1203" s="19">
        <f t="shared" si="2860"/>
        <v>0</v>
      </c>
      <c r="CG1203" s="19">
        <f t="shared" si="2860"/>
        <v>0</v>
      </c>
      <c r="CH1203" s="19">
        <f t="shared" si="2860"/>
        <v>0</v>
      </c>
      <c r="CI1203" s="19">
        <f t="shared" si="2860"/>
        <v>0</v>
      </c>
      <c r="CJ1203" s="19">
        <f t="shared" si="2860"/>
        <v>0</v>
      </c>
      <c r="CK1203" s="19">
        <f t="shared" si="2860"/>
        <v>0</v>
      </c>
      <c r="CL1203" s="19">
        <f t="shared" si="2860"/>
        <v>0</v>
      </c>
      <c r="CM1203" s="19">
        <f t="shared" si="2860"/>
        <v>0</v>
      </c>
      <c r="CN1203" s="19">
        <f t="shared" si="2860"/>
        <v>0</v>
      </c>
      <c r="CO1203" s="19">
        <f t="shared" si="2860"/>
        <v>0</v>
      </c>
      <c r="CP1203" s="19">
        <f t="shared" si="2860"/>
        <v>0</v>
      </c>
      <c r="CQ1203" s="19">
        <f t="shared" si="2860"/>
        <v>0</v>
      </c>
      <c r="CR1203" s="19">
        <f t="shared" si="2860"/>
        <v>0</v>
      </c>
      <c r="CS1203" s="19">
        <f t="shared" si="2860"/>
        <v>0</v>
      </c>
      <c r="CT1203" s="19">
        <f t="shared" si="2860"/>
        <v>0</v>
      </c>
      <c r="CU1203" s="19">
        <f t="shared" si="2860"/>
        <v>0</v>
      </c>
      <c r="CV1203" s="19">
        <f t="shared" si="2860"/>
        <v>0</v>
      </c>
      <c r="CW1203" s="19">
        <f t="shared" si="2860"/>
        <v>0</v>
      </c>
      <c r="CX1203" s="19">
        <f t="shared" si="2860"/>
        <v>0</v>
      </c>
      <c r="CY1203" s="19">
        <f t="shared" si="2860"/>
        <v>0</v>
      </c>
      <c r="CZ1203" s="19">
        <f t="shared" si="2860"/>
        <v>0</v>
      </c>
      <c r="DA1203" s="19">
        <f t="shared" si="2860"/>
        <v>0</v>
      </c>
      <c r="DB1203" s="19">
        <f t="shared" si="2860"/>
        <v>0</v>
      </c>
      <c r="DC1203" s="19">
        <f t="shared" si="2860"/>
        <v>0</v>
      </c>
      <c r="DD1203" s="19">
        <f t="shared" si="2860"/>
        <v>0</v>
      </c>
      <c r="DE1203" s="19">
        <f t="shared" si="2860"/>
        <v>0</v>
      </c>
      <c r="DF1203" s="19">
        <f t="shared" si="2860"/>
        <v>0</v>
      </c>
      <c r="DG1203" s="19">
        <f t="shared" si="2860"/>
        <v>0</v>
      </c>
      <c r="DH1203" s="19">
        <f t="shared" si="2860"/>
        <v>0</v>
      </c>
      <c r="DI1203" s="19">
        <f t="shared" si="2860"/>
        <v>0</v>
      </c>
      <c r="DJ1203" s="19">
        <f t="shared" si="2860"/>
        <v>0</v>
      </c>
      <c r="DK1203" s="19">
        <f t="shared" si="2860"/>
        <v>0</v>
      </c>
      <c r="DL1203" s="19">
        <f t="shared" si="2860"/>
        <v>0</v>
      </c>
      <c r="DM1203" s="19">
        <f t="shared" si="2860"/>
        <v>0</v>
      </c>
      <c r="DN1203" s="19">
        <f t="shared" si="2860"/>
        <v>0</v>
      </c>
      <c r="DO1203" s="19">
        <f t="shared" si="2860"/>
        <v>0</v>
      </c>
      <c r="DP1203" s="19">
        <f t="shared" si="2860"/>
        <v>0</v>
      </c>
      <c r="DQ1203" s="19">
        <f t="shared" si="2860"/>
        <v>0</v>
      </c>
      <c r="DR1203" s="19">
        <f t="shared" si="2860"/>
        <v>0</v>
      </c>
      <c r="DS1203" s="19">
        <f t="shared" si="2860"/>
        <v>0</v>
      </c>
      <c r="DT1203" s="19">
        <f t="shared" si="2860"/>
        <v>0</v>
      </c>
      <c r="DU1203" s="19">
        <f t="shared" si="2860"/>
        <v>0</v>
      </c>
      <c r="DV1203" s="19">
        <f t="shared" si="2860"/>
        <v>0</v>
      </c>
      <c r="DW1203" s="19">
        <f t="shared" si="2860"/>
        <v>0</v>
      </c>
      <c r="DX1203" s="19">
        <f t="shared" si="2860"/>
        <v>0</v>
      </c>
      <c r="DY1203" s="19">
        <f t="shared" si="2860"/>
        <v>0</v>
      </c>
      <c r="EB1203" s="116">
        <f>ROW(EB1203)-ROW($EB$2)+1</f>
        <v>1202</v>
      </c>
      <c r="EC1203" s="2" t="s">
        <v>0</v>
      </c>
      <c r="ED1203" s="2" t="s">
        <v>0</v>
      </c>
      <c r="EE1203" s="117" t="s">
        <v>233</v>
      </c>
      <c r="EF1203" s="110" t="str">
        <f>CF!$C$59</f>
        <v>Sales Center</v>
      </c>
    </row>
    <row r="1205" spans="1:136" x14ac:dyDescent="0.3">
      <c r="A1205" s="8" t="s">
        <v>206</v>
      </c>
      <c r="B1205" s="4"/>
      <c r="C1205" s="4"/>
      <c r="D1205" s="9"/>
      <c r="E1205" s="9"/>
      <c r="F1205" s="9"/>
      <c r="G1205" s="7"/>
    </row>
    <row r="1207" spans="1:136" x14ac:dyDescent="0.3">
      <c r="B1207" s="2" t="str">
        <f>Product!$D$2</f>
        <v>Phase 1</v>
      </c>
      <c r="C1207" s="2" t="str">
        <f>Product!$D$3</f>
        <v>50' Wide</v>
      </c>
      <c r="D1207" s="128"/>
      <c r="E1207" s="128"/>
      <c r="F1207" s="128"/>
      <c r="G1207" s="11">
        <f>SUM(H1207:DZ1207)</f>
        <v>5730000</v>
      </c>
      <c r="I1207" s="12">
        <f t="shared" ref="I1207:AN1207" si="2861">-I404-I452-I500-I548</f>
        <v>0</v>
      </c>
      <c r="J1207" s="12">
        <f t="shared" si="2861"/>
        <v>0</v>
      </c>
      <c r="K1207" s="12">
        <f t="shared" si="2861"/>
        <v>125000</v>
      </c>
      <c r="L1207" s="12">
        <f t="shared" si="2861"/>
        <v>125000</v>
      </c>
      <c r="M1207" s="12">
        <f t="shared" si="2861"/>
        <v>125000</v>
      </c>
      <c r="N1207" s="12">
        <f t="shared" si="2861"/>
        <v>125000</v>
      </c>
      <c r="O1207" s="12">
        <f t="shared" si="2861"/>
        <v>125000</v>
      </c>
      <c r="P1207" s="12">
        <f t="shared" si="2861"/>
        <v>125000</v>
      </c>
      <c r="Q1207" s="12">
        <f t="shared" si="2861"/>
        <v>805000</v>
      </c>
      <c r="R1207" s="12">
        <f t="shared" si="2861"/>
        <v>810000</v>
      </c>
      <c r="S1207" s="12">
        <f t="shared" si="2861"/>
        <v>815000</v>
      </c>
      <c r="T1207" s="12">
        <f t="shared" si="2861"/>
        <v>820000</v>
      </c>
      <c r="U1207" s="12">
        <f t="shared" si="2861"/>
        <v>825000</v>
      </c>
      <c r="V1207" s="12">
        <f t="shared" si="2861"/>
        <v>830000</v>
      </c>
      <c r="W1207" s="12">
        <f t="shared" si="2861"/>
        <v>25000</v>
      </c>
      <c r="X1207" s="12">
        <f t="shared" si="2861"/>
        <v>20000</v>
      </c>
      <c r="Y1207" s="12">
        <f t="shared" si="2861"/>
        <v>15000</v>
      </c>
      <c r="Z1207" s="12">
        <f t="shared" si="2861"/>
        <v>10000</v>
      </c>
      <c r="AA1207" s="12">
        <f t="shared" si="2861"/>
        <v>5000</v>
      </c>
      <c r="AB1207" s="12">
        <f t="shared" si="2861"/>
        <v>0</v>
      </c>
      <c r="AC1207" s="12">
        <f t="shared" si="2861"/>
        <v>0</v>
      </c>
      <c r="AD1207" s="12">
        <f t="shared" si="2861"/>
        <v>0</v>
      </c>
      <c r="AE1207" s="12">
        <f t="shared" si="2861"/>
        <v>0</v>
      </c>
      <c r="AF1207" s="12">
        <f t="shared" si="2861"/>
        <v>0</v>
      </c>
      <c r="AG1207" s="12">
        <f t="shared" si="2861"/>
        <v>0</v>
      </c>
      <c r="AH1207" s="12">
        <f t="shared" si="2861"/>
        <v>0</v>
      </c>
      <c r="AI1207" s="12">
        <f t="shared" si="2861"/>
        <v>0</v>
      </c>
      <c r="AJ1207" s="12">
        <f t="shared" si="2861"/>
        <v>0</v>
      </c>
      <c r="AK1207" s="12">
        <f t="shared" si="2861"/>
        <v>0</v>
      </c>
      <c r="AL1207" s="12">
        <f t="shared" si="2861"/>
        <v>0</v>
      </c>
      <c r="AM1207" s="12">
        <f t="shared" si="2861"/>
        <v>0</v>
      </c>
      <c r="AN1207" s="12">
        <f t="shared" si="2861"/>
        <v>0</v>
      </c>
      <c r="AO1207" s="12">
        <f t="shared" ref="AO1207:BT1207" si="2862">-AO404-AO452-AO500-AO548</f>
        <v>0</v>
      </c>
      <c r="AP1207" s="12">
        <f t="shared" si="2862"/>
        <v>0</v>
      </c>
      <c r="AQ1207" s="12">
        <f t="shared" si="2862"/>
        <v>0</v>
      </c>
      <c r="AR1207" s="12">
        <f t="shared" si="2862"/>
        <v>0</v>
      </c>
      <c r="AS1207" s="12">
        <f t="shared" si="2862"/>
        <v>0</v>
      </c>
      <c r="AT1207" s="12">
        <f t="shared" si="2862"/>
        <v>0</v>
      </c>
      <c r="AU1207" s="12">
        <f t="shared" si="2862"/>
        <v>0</v>
      </c>
      <c r="AV1207" s="12">
        <f t="shared" si="2862"/>
        <v>0</v>
      </c>
      <c r="AW1207" s="12">
        <f t="shared" si="2862"/>
        <v>0</v>
      </c>
      <c r="AX1207" s="12">
        <f t="shared" si="2862"/>
        <v>0</v>
      </c>
      <c r="AY1207" s="12">
        <f t="shared" si="2862"/>
        <v>0</v>
      </c>
      <c r="AZ1207" s="12">
        <f t="shared" si="2862"/>
        <v>0</v>
      </c>
      <c r="BA1207" s="12">
        <f t="shared" si="2862"/>
        <v>0</v>
      </c>
      <c r="BB1207" s="12">
        <f t="shared" si="2862"/>
        <v>0</v>
      </c>
      <c r="BC1207" s="12">
        <f t="shared" si="2862"/>
        <v>0</v>
      </c>
      <c r="BD1207" s="12">
        <f t="shared" si="2862"/>
        <v>0</v>
      </c>
      <c r="BE1207" s="12">
        <f t="shared" si="2862"/>
        <v>0</v>
      </c>
      <c r="BF1207" s="12">
        <f t="shared" si="2862"/>
        <v>0</v>
      </c>
      <c r="BG1207" s="12">
        <f t="shared" si="2862"/>
        <v>0</v>
      </c>
      <c r="BH1207" s="12">
        <f t="shared" si="2862"/>
        <v>0</v>
      </c>
      <c r="BI1207" s="12">
        <f t="shared" si="2862"/>
        <v>0</v>
      </c>
      <c r="BJ1207" s="12">
        <f t="shared" si="2862"/>
        <v>0</v>
      </c>
      <c r="BK1207" s="12">
        <f t="shared" si="2862"/>
        <v>0</v>
      </c>
      <c r="BL1207" s="12">
        <f t="shared" si="2862"/>
        <v>0</v>
      </c>
      <c r="BM1207" s="12">
        <f t="shared" si="2862"/>
        <v>0</v>
      </c>
      <c r="BN1207" s="12">
        <f t="shared" si="2862"/>
        <v>0</v>
      </c>
      <c r="BO1207" s="12">
        <f t="shared" si="2862"/>
        <v>0</v>
      </c>
      <c r="BP1207" s="12">
        <f t="shared" si="2862"/>
        <v>0</v>
      </c>
      <c r="BQ1207" s="12">
        <f t="shared" si="2862"/>
        <v>0</v>
      </c>
      <c r="BR1207" s="12">
        <f t="shared" si="2862"/>
        <v>0</v>
      </c>
      <c r="BS1207" s="12">
        <f t="shared" si="2862"/>
        <v>0</v>
      </c>
      <c r="BT1207" s="12">
        <f t="shared" si="2862"/>
        <v>0</v>
      </c>
      <c r="BU1207" s="12">
        <f t="shared" ref="BU1207:CZ1207" si="2863">-BU404-BU452-BU500-BU548</f>
        <v>0</v>
      </c>
      <c r="BV1207" s="12">
        <f t="shared" si="2863"/>
        <v>0</v>
      </c>
      <c r="BW1207" s="12">
        <f t="shared" si="2863"/>
        <v>0</v>
      </c>
      <c r="BX1207" s="12">
        <f t="shared" si="2863"/>
        <v>0</v>
      </c>
      <c r="BY1207" s="12">
        <f t="shared" si="2863"/>
        <v>0</v>
      </c>
      <c r="BZ1207" s="12">
        <f t="shared" si="2863"/>
        <v>0</v>
      </c>
      <c r="CA1207" s="12">
        <f t="shared" si="2863"/>
        <v>0</v>
      </c>
      <c r="CB1207" s="12">
        <f t="shared" si="2863"/>
        <v>0</v>
      </c>
      <c r="CC1207" s="12">
        <f t="shared" si="2863"/>
        <v>0</v>
      </c>
      <c r="CD1207" s="12">
        <f t="shared" si="2863"/>
        <v>0</v>
      </c>
      <c r="CE1207" s="12">
        <f t="shared" si="2863"/>
        <v>0</v>
      </c>
      <c r="CF1207" s="12">
        <f t="shared" si="2863"/>
        <v>0</v>
      </c>
      <c r="CG1207" s="12">
        <f t="shared" si="2863"/>
        <v>0</v>
      </c>
      <c r="CH1207" s="12">
        <f t="shared" si="2863"/>
        <v>0</v>
      </c>
      <c r="CI1207" s="12">
        <f t="shared" si="2863"/>
        <v>0</v>
      </c>
      <c r="CJ1207" s="12">
        <f t="shared" si="2863"/>
        <v>0</v>
      </c>
      <c r="CK1207" s="12">
        <f t="shared" si="2863"/>
        <v>0</v>
      </c>
      <c r="CL1207" s="12">
        <f t="shared" si="2863"/>
        <v>0</v>
      </c>
      <c r="CM1207" s="12">
        <f t="shared" si="2863"/>
        <v>0</v>
      </c>
      <c r="CN1207" s="12">
        <f t="shared" si="2863"/>
        <v>0</v>
      </c>
      <c r="CO1207" s="12">
        <f t="shared" si="2863"/>
        <v>0</v>
      </c>
      <c r="CP1207" s="12">
        <f t="shared" si="2863"/>
        <v>0</v>
      </c>
      <c r="CQ1207" s="12">
        <f t="shared" si="2863"/>
        <v>0</v>
      </c>
      <c r="CR1207" s="12">
        <f t="shared" si="2863"/>
        <v>0</v>
      </c>
      <c r="CS1207" s="12">
        <f t="shared" si="2863"/>
        <v>0</v>
      </c>
      <c r="CT1207" s="12">
        <f t="shared" si="2863"/>
        <v>0</v>
      </c>
      <c r="CU1207" s="12">
        <f t="shared" si="2863"/>
        <v>0</v>
      </c>
      <c r="CV1207" s="12">
        <f t="shared" si="2863"/>
        <v>0</v>
      </c>
      <c r="CW1207" s="12">
        <f t="shared" si="2863"/>
        <v>0</v>
      </c>
      <c r="CX1207" s="12">
        <f t="shared" si="2863"/>
        <v>0</v>
      </c>
      <c r="CY1207" s="12">
        <f t="shared" si="2863"/>
        <v>0</v>
      </c>
      <c r="CZ1207" s="12">
        <f t="shared" si="2863"/>
        <v>0</v>
      </c>
      <c r="DA1207" s="12">
        <f t="shared" ref="DA1207:DY1207" si="2864">-DA404-DA452-DA500-DA548</f>
        <v>0</v>
      </c>
      <c r="DB1207" s="12">
        <f t="shared" si="2864"/>
        <v>0</v>
      </c>
      <c r="DC1207" s="12">
        <f t="shared" si="2864"/>
        <v>0</v>
      </c>
      <c r="DD1207" s="12">
        <f t="shared" si="2864"/>
        <v>0</v>
      </c>
      <c r="DE1207" s="12">
        <f t="shared" si="2864"/>
        <v>0</v>
      </c>
      <c r="DF1207" s="12">
        <f t="shared" si="2864"/>
        <v>0</v>
      </c>
      <c r="DG1207" s="12">
        <f t="shared" si="2864"/>
        <v>0</v>
      </c>
      <c r="DH1207" s="12">
        <f t="shared" si="2864"/>
        <v>0</v>
      </c>
      <c r="DI1207" s="12">
        <f t="shared" si="2864"/>
        <v>0</v>
      </c>
      <c r="DJ1207" s="12">
        <f t="shared" si="2864"/>
        <v>0</v>
      </c>
      <c r="DK1207" s="12">
        <f t="shared" si="2864"/>
        <v>0</v>
      </c>
      <c r="DL1207" s="12">
        <f t="shared" si="2864"/>
        <v>0</v>
      </c>
      <c r="DM1207" s="12">
        <f t="shared" si="2864"/>
        <v>0</v>
      </c>
      <c r="DN1207" s="12">
        <f t="shared" si="2864"/>
        <v>0</v>
      </c>
      <c r="DO1207" s="12">
        <f t="shared" si="2864"/>
        <v>0</v>
      </c>
      <c r="DP1207" s="12">
        <f t="shared" si="2864"/>
        <v>0</v>
      </c>
      <c r="DQ1207" s="12">
        <f t="shared" si="2864"/>
        <v>0</v>
      </c>
      <c r="DR1207" s="12">
        <f t="shared" si="2864"/>
        <v>0</v>
      </c>
      <c r="DS1207" s="12">
        <f t="shared" si="2864"/>
        <v>0</v>
      </c>
      <c r="DT1207" s="12">
        <f t="shared" si="2864"/>
        <v>0</v>
      </c>
      <c r="DU1207" s="12">
        <f t="shared" si="2864"/>
        <v>0</v>
      </c>
      <c r="DV1207" s="12">
        <f t="shared" si="2864"/>
        <v>0</v>
      </c>
      <c r="DW1207" s="12">
        <f t="shared" si="2864"/>
        <v>0</v>
      </c>
      <c r="DX1207" s="12">
        <f t="shared" si="2864"/>
        <v>0</v>
      </c>
      <c r="DY1207" s="12">
        <f t="shared" si="2864"/>
        <v>0</v>
      </c>
    </row>
    <row r="1208" spans="1:136" x14ac:dyDescent="0.3">
      <c r="B1208" s="2" t="str">
        <f>Product!$E$2</f>
        <v>Phase 1</v>
      </c>
      <c r="C1208" s="2" t="str">
        <f>Product!$E$3</f>
        <v>60' Wide</v>
      </c>
      <c r="D1208" s="128"/>
      <c r="E1208" s="128"/>
      <c r="F1208" s="128"/>
      <c r="G1208" s="11">
        <f>SUM(H1208:DZ1208)</f>
        <v>5730000</v>
      </c>
      <c r="I1208" s="12">
        <f t="shared" ref="I1208:AN1208" si="2865">-I405-I453-I501-I549</f>
        <v>0</v>
      </c>
      <c r="J1208" s="12">
        <f t="shared" si="2865"/>
        <v>0</v>
      </c>
      <c r="K1208" s="12">
        <f t="shared" si="2865"/>
        <v>125000</v>
      </c>
      <c r="L1208" s="12">
        <f t="shared" si="2865"/>
        <v>125000</v>
      </c>
      <c r="M1208" s="12">
        <f t="shared" si="2865"/>
        <v>125000</v>
      </c>
      <c r="N1208" s="12">
        <f t="shared" si="2865"/>
        <v>125000</v>
      </c>
      <c r="O1208" s="12">
        <f t="shared" si="2865"/>
        <v>125000</v>
      </c>
      <c r="P1208" s="12">
        <f t="shared" si="2865"/>
        <v>125000</v>
      </c>
      <c r="Q1208" s="12">
        <f t="shared" si="2865"/>
        <v>805000</v>
      </c>
      <c r="R1208" s="12">
        <f t="shared" si="2865"/>
        <v>810000</v>
      </c>
      <c r="S1208" s="12">
        <f t="shared" si="2865"/>
        <v>815000</v>
      </c>
      <c r="T1208" s="12">
        <f t="shared" si="2865"/>
        <v>820000</v>
      </c>
      <c r="U1208" s="12">
        <f t="shared" si="2865"/>
        <v>825000</v>
      </c>
      <c r="V1208" s="12">
        <f t="shared" si="2865"/>
        <v>830000</v>
      </c>
      <c r="W1208" s="12">
        <f t="shared" si="2865"/>
        <v>25000</v>
      </c>
      <c r="X1208" s="12">
        <f t="shared" si="2865"/>
        <v>20000</v>
      </c>
      <c r="Y1208" s="12">
        <f t="shared" si="2865"/>
        <v>15000</v>
      </c>
      <c r="Z1208" s="12">
        <f t="shared" si="2865"/>
        <v>10000</v>
      </c>
      <c r="AA1208" s="12">
        <f t="shared" si="2865"/>
        <v>5000</v>
      </c>
      <c r="AB1208" s="12">
        <f t="shared" si="2865"/>
        <v>0</v>
      </c>
      <c r="AC1208" s="12">
        <f t="shared" si="2865"/>
        <v>0</v>
      </c>
      <c r="AD1208" s="12">
        <f t="shared" si="2865"/>
        <v>0</v>
      </c>
      <c r="AE1208" s="12">
        <f t="shared" si="2865"/>
        <v>0</v>
      </c>
      <c r="AF1208" s="12">
        <f t="shared" si="2865"/>
        <v>0</v>
      </c>
      <c r="AG1208" s="12">
        <f t="shared" si="2865"/>
        <v>0</v>
      </c>
      <c r="AH1208" s="12">
        <f t="shared" si="2865"/>
        <v>0</v>
      </c>
      <c r="AI1208" s="12">
        <f t="shared" si="2865"/>
        <v>0</v>
      </c>
      <c r="AJ1208" s="12">
        <f t="shared" si="2865"/>
        <v>0</v>
      </c>
      <c r="AK1208" s="12">
        <f t="shared" si="2865"/>
        <v>0</v>
      </c>
      <c r="AL1208" s="12">
        <f t="shared" si="2865"/>
        <v>0</v>
      </c>
      <c r="AM1208" s="12">
        <f t="shared" si="2865"/>
        <v>0</v>
      </c>
      <c r="AN1208" s="12">
        <f t="shared" si="2865"/>
        <v>0</v>
      </c>
      <c r="AO1208" s="12">
        <f t="shared" ref="AO1208:BT1208" si="2866">-AO405-AO453-AO501-AO549</f>
        <v>0</v>
      </c>
      <c r="AP1208" s="12">
        <f t="shared" si="2866"/>
        <v>0</v>
      </c>
      <c r="AQ1208" s="12">
        <f t="shared" si="2866"/>
        <v>0</v>
      </c>
      <c r="AR1208" s="12">
        <f t="shared" si="2866"/>
        <v>0</v>
      </c>
      <c r="AS1208" s="12">
        <f t="shared" si="2866"/>
        <v>0</v>
      </c>
      <c r="AT1208" s="12">
        <f t="shared" si="2866"/>
        <v>0</v>
      </c>
      <c r="AU1208" s="12">
        <f t="shared" si="2866"/>
        <v>0</v>
      </c>
      <c r="AV1208" s="12">
        <f t="shared" si="2866"/>
        <v>0</v>
      </c>
      <c r="AW1208" s="12">
        <f t="shared" si="2866"/>
        <v>0</v>
      </c>
      <c r="AX1208" s="12">
        <f t="shared" si="2866"/>
        <v>0</v>
      </c>
      <c r="AY1208" s="12">
        <f t="shared" si="2866"/>
        <v>0</v>
      </c>
      <c r="AZ1208" s="12">
        <f t="shared" si="2866"/>
        <v>0</v>
      </c>
      <c r="BA1208" s="12">
        <f t="shared" si="2866"/>
        <v>0</v>
      </c>
      <c r="BB1208" s="12">
        <f t="shared" si="2866"/>
        <v>0</v>
      </c>
      <c r="BC1208" s="12">
        <f t="shared" si="2866"/>
        <v>0</v>
      </c>
      <c r="BD1208" s="12">
        <f t="shared" si="2866"/>
        <v>0</v>
      </c>
      <c r="BE1208" s="12">
        <f t="shared" si="2866"/>
        <v>0</v>
      </c>
      <c r="BF1208" s="12">
        <f t="shared" si="2866"/>
        <v>0</v>
      </c>
      <c r="BG1208" s="12">
        <f t="shared" si="2866"/>
        <v>0</v>
      </c>
      <c r="BH1208" s="12">
        <f t="shared" si="2866"/>
        <v>0</v>
      </c>
      <c r="BI1208" s="12">
        <f t="shared" si="2866"/>
        <v>0</v>
      </c>
      <c r="BJ1208" s="12">
        <f t="shared" si="2866"/>
        <v>0</v>
      </c>
      <c r="BK1208" s="12">
        <f t="shared" si="2866"/>
        <v>0</v>
      </c>
      <c r="BL1208" s="12">
        <f t="shared" si="2866"/>
        <v>0</v>
      </c>
      <c r="BM1208" s="12">
        <f t="shared" si="2866"/>
        <v>0</v>
      </c>
      <c r="BN1208" s="12">
        <f t="shared" si="2866"/>
        <v>0</v>
      </c>
      <c r="BO1208" s="12">
        <f t="shared" si="2866"/>
        <v>0</v>
      </c>
      <c r="BP1208" s="12">
        <f t="shared" si="2866"/>
        <v>0</v>
      </c>
      <c r="BQ1208" s="12">
        <f t="shared" si="2866"/>
        <v>0</v>
      </c>
      <c r="BR1208" s="12">
        <f t="shared" si="2866"/>
        <v>0</v>
      </c>
      <c r="BS1208" s="12">
        <f t="shared" si="2866"/>
        <v>0</v>
      </c>
      <c r="BT1208" s="12">
        <f t="shared" si="2866"/>
        <v>0</v>
      </c>
      <c r="BU1208" s="12">
        <f t="shared" ref="BU1208:CZ1208" si="2867">-BU405-BU453-BU501-BU549</f>
        <v>0</v>
      </c>
      <c r="BV1208" s="12">
        <f t="shared" si="2867"/>
        <v>0</v>
      </c>
      <c r="BW1208" s="12">
        <f t="shared" si="2867"/>
        <v>0</v>
      </c>
      <c r="BX1208" s="12">
        <f t="shared" si="2867"/>
        <v>0</v>
      </c>
      <c r="BY1208" s="12">
        <f t="shared" si="2867"/>
        <v>0</v>
      </c>
      <c r="BZ1208" s="12">
        <f t="shared" si="2867"/>
        <v>0</v>
      </c>
      <c r="CA1208" s="12">
        <f t="shared" si="2867"/>
        <v>0</v>
      </c>
      <c r="CB1208" s="12">
        <f t="shared" si="2867"/>
        <v>0</v>
      </c>
      <c r="CC1208" s="12">
        <f t="shared" si="2867"/>
        <v>0</v>
      </c>
      <c r="CD1208" s="12">
        <f t="shared" si="2867"/>
        <v>0</v>
      </c>
      <c r="CE1208" s="12">
        <f t="shared" si="2867"/>
        <v>0</v>
      </c>
      <c r="CF1208" s="12">
        <f t="shared" si="2867"/>
        <v>0</v>
      </c>
      <c r="CG1208" s="12">
        <f t="shared" si="2867"/>
        <v>0</v>
      </c>
      <c r="CH1208" s="12">
        <f t="shared" si="2867"/>
        <v>0</v>
      </c>
      <c r="CI1208" s="12">
        <f t="shared" si="2867"/>
        <v>0</v>
      </c>
      <c r="CJ1208" s="12">
        <f t="shared" si="2867"/>
        <v>0</v>
      </c>
      <c r="CK1208" s="12">
        <f t="shared" si="2867"/>
        <v>0</v>
      </c>
      <c r="CL1208" s="12">
        <f t="shared" si="2867"/>
        <v>0</v>
      </c>
      <c r="CM1208" s="12">
        <f t="shared" si="2867"/>
        <v>0</v>
      </c>
      <c r="CN1208" s="12">
        <f t="shared" si="2867"/>
        <v>0</v>
      </c>
      <c r="CO1208" s="12">
        <f t="shared" si="2867"/>
        <v>0</v>
      </c>
      <c r="CP1208" s="12">
        <f t="shared" si="2867"/>
        <v>0</v>
      </c>
      <c r="CQ1208" s="12">
        <f t="shared" si="2867"/>
        <v>0</v>
      </c>
      <c r="CR1208" s="12">
        <f t="shared" si="2867"/>
        <v>0</v>
      </c>
      <c r="CS1208" s="12">
        <f t="shared" si="2867"/>
        <v>0</v>
      </c>
      <c r="CT1208" s="12">
        <f t="shared" si="2867"/>
        <v>0</v>
      </c>
      <c r="CU1208" s="12">
        <f t="shared" si="2867"/>
        <v>0</v>
      </c>
      <c r="CV1208" s="12">
        <f t="shared" si="2867"/>
        <v>0</v>
      </c>
      <c r="CW1208" s="12">
        <f t="shared" si="2867"/>
        <v>0</v>
      </c>
      <c r="CX1208" s="12">
        <f t="shared" si="2867"/>
        <v>0</v>
      </c>
      <c r="CY1208" s="12">
        <f t="shared" si="2867"/>
        <v>0</v>
      </c>
      <c r="CZ1208" s="12">
        <f t="shared" si="2867"/>
        <v>0</v>
      </c>
      <c r="DA1208" s="12">
        <f t="shared" ref="DA1208:DY1208" si="2868">-DA405-DA453-DA501-DA549</f>
        <v>0</v>
      </c>
      <c r="DB1208" s="12">
        <f t="shared" si="2868"/>
        <v>0</v>
      </c>
      <c r="DC1208" s="12">
        <f t="shared" si="2868"/>
        <v>0</v>
      </c>
      <c r="DD1208" s="12">
        <f t="shared" si="2868"/>
        <v>0</v>
      </c>
      <c r="DE1208" s="12">
        <f t="shared" si="2868"/>
        <v>0</v>
      </c>
      <c r="DF1208" s="12">
        <f t="shared" si="2868"/>
        <v>0</v>
      </c>
      <c r="DG1208" s="12">
        <f t="shared" si="2868"/>
        <v>0</v>
      </c>
      <c r="DH1208" s="12">
        <f t="shared" si="2868"/>
        <v>0</v>
      </c>
      <c r="DI1208" s="12">
        <f t="shared" si="2868"/>
        <v>0</v>
      </c>
      <c r="DJ1208" s="12">
        <f t="shared" si="2868"/>
        <v>0</v>
      </c>
      <c r="DK1208" s="12">
        <f t="shared" si="2868"/>
        <v>0</v>
      </c>
      <c r="DL1208" s="12">
        <f t="shared" si="2868"/>
        <v>0</v>
      </c>
      <c r="DM1208" s="12">
        <f t="shared" si="2868"/>
        <v>0</v>
      </c>
      <c r="DN1208" s="12">
        <f t="shared" si="2868"/>
        <v>0</v>
      </c>
      <c r="DO1208" s="12">
        <f t="shared" si="2868"/>
        <v>0</v>
      </c>
      <c r="DP1208" s="12">
        <f t="shared" si="2868"/>
        <v>0</v>
      </c>
      <c r="DQ1208" s="12">
        <f t="shared" si="2868"/>
        <v>0</v>
      </c>
      <c r="DR1208" s="12">
        <f t="shared" si="2868"/>
        <v>0</v>
      </c>
      <c r="DS1208" s="12">
        <f t="shared" si="2868"/>
        <v>0</v>
      </c>
      <c r="DT1208" s="12">
        <f t="shared" si="2868"/>
        <v>0</v>
      </c>
      <c r="DU1208" s="12">
        <f t="shared" si="2868"/>
        <v>0</v>
      </c>
      <c r="DV1208" s="12">
        <f t="shared" si="2868"/>
        <v>0</v>
      </c>
      <c r="DW1208" s="12">
        <f t="shared" si="2868"/>
        <v>0</v>
      </c>
      <c r="DX1208" s="12">
        <f t="shared" si="2868"/>
        <v>0</v>
      </c>
      <c r="DY1208" s="12">
        <f t="shared" si="2868"/>
        <v>0</v>
      </c>
    </row>
    <row r="1209" spans="1:136" x14ac:dyDescent="0.3">
      <c r="B1209" s="2" t="str">
        <f>Product!$F$2</f>
        <v>Phase 1</v>
      </c>
      <c r="C1209" s="2" t="str">
        <f>Product!$F$3</f>
        <v>75' Wide</v>
      </c>
      <c r="D1209" s="128"/>
      <c r="E1209" s="128"/>
      <c r="F1209" s="128"/>
      <c r="G1209" s="11">
        <f>SUM(H1209:DZ1209)</f>
        <v>3820000</v>
      </c>
      <c r="I1209" s="12">
        <f t="shared" ref="I1209:AN1209" si="2869">-I406-I454-I502-I550</f>
        <v>0</v>
      </c>
      <c r="J1209" s="12">
        <f t="shared" si="2869"/>
        <v>0</v>
      </c>
      <c r="K1209" s="12">
        <f t="shared" si="2869"/>
        <v>83333.333333333343</v>
      </c>
      <c r="L1209" s="12">
        <f t="shared" si="2869"/>
        <v>83333.333333333343</v>
      </c>
      <c r="M1209" s="12">
        <f t="shared" si="2869"/>
        <v>83333.333333333343</v>
      </c>
      <c r="N1209" s="12">
        <f t="shared" si="2869"/>
        <v>83333.333333333343</v>
      </c>
      <c r="O1209" s="12">
        <f t="shared" si="2869"/>
        <v>83333.333333333343</v>
      </c>
      <c r="P1209" s="12">
        <f t="shared" si="2869"/>
        <v>83333.333333333299</v>
      </c>
      <c r="Q1209" s="12">
        <f t="shared" si="2869"/>
        <v>536666.66666666674</v>
      </c>
      <c r="R1209" s="12">
        <f t="shared" si="2869"/>
        <v>540000</v>
      </c>
      <c r="S1209" s="12">
        <f t="shared" si="2869"/>
        <v>543333.33333333337</v>
      </c>
      <c r="T1209" s="12">
        <f t="shared" si="2869"/>
        <v>546666.66666666674</v>
      </c>
      <c r="U1209" s="12">
        <f t="shared" si="2869"/>
        <v>550000</v>
      </c>
      <c r="V1209" s="12">
        <f t="shared" si="2869"/>
        <v>553333.33333333314</v>
      </c>
      <c r="W1209" s="12">
        <f t="shared" si="2869"/>
        <v>16666.666666666668</v>
      </c>
      <c r="X1209" s="12">
        <f t="shared" si="2869"/>
        <v>13333.333333333336</v>
      </c>
      <c r="Y1209" s="12">
        <f t="shared" si="2869"/>
        <v>10000.000000000004</v>
      </c>
      <c r="Z1209" s="12">
        <f t="shared" si="2869"/>
        <v>6666.6666666666715</v>
      </c>
      <c r="AA1209" s="12">
        <f t="shared" si="2869"/>
        <v>3333.3333333333358</v>
      </c>
      <c r="AB1209" s="12">
        <f t="shared" si="2869"/>
        <v>0</v>
      </c>
      <c r="AC1209" s="12">
        <f t="shared" si="2869"/>
        <v>0</v>
      </c>
      <c r="AD1209" s="12">
        <f t="shared" si="2869"/>
        <v>0</v>
      </c>
      <c r="AE1209" s="12">
        <f t="shared" si="2869"/>
        <v>0</v>
      </c>
      <c r="AF1209" s="12">
        <f t="shared" si="2869"/>
        <v>0</v>
      </c>
      <c r="AG1209" s="12">
        <f t="shared" si="2869"/>
        <v>0</v>
      </c>
      <c r="AH1209" s="12">
        <f t="shared" si="2869"/>
        <v>0</v>
      </c>
      <c r="AI1209" s="12">
        <f t="shared" si="2869"/>
        <v>0</v>
      </c>
      <c r="AJ1209" s="12">
        <f t="shared" si="2869"/>
        <v>0</v>
      </c>
      <c r="AK1209" s="12">
        <f t="shared" si="2869"/>
        <v>0</v>
      </c>
      <c r="AL1209" s="12">
        <f t="shared" si="2869"/>
        <v>0</v>
      </c>
      <c r="AM1209" s="12">
        <f t="shared" si="2869"/>
        <v>0</v>
      </c>
      <c r="AN1209" s="12">
        <f t="shared" si="2869"/>
        <v>0</v>
      </c>
      <c r="AO1209" s="12">
        <f t="shared" ref="AO1209:BT1209" si="2870">-AO406-AO454-AO502-AO550</f>
        <v>0</v>
      </c>
      <c r="AP1209" s="12">
        <f t="shared" si="2870"/>
        <v>0</v>
      </c>
      <c r="AQ1209" s="12">
        <f t="shared" si="2870"/>
        <v>0</v>
      </c>
      <c r="AR1209" s="12">
        <f t="shared" si="2870"/>
        <v>0</v>
      </c>
      <c r="AS1209" s="12">
        <f t="shared" si="2870"/>
        <v>0</v>
      </c>
      <c r="AT1209" s="12">
        <f t="shared" si="2870"/>
        <v>0</v>
      </c>
      <c r="AU1209" s="12">
        <f t="shared" si="2870"/>
        <v>0</v>
      </c>
      <c r="AV1209" s="12">
        <f t="shared" si="2870"/>
        <v>0</v>
      </c>
      <c r="AW1209" s="12">
        <f t="shared" si="2870"/>
        <v>0</v>
      </c>
      <c r="AX1209" s="12">
        <f t="shared" si="2870"/>
        <v>0</v>
      </c>
      <c r="AY1209" s="12">
        <f t="shared" si="2870"/>
        <v>0</v>
      </c>
      <c r="AZ1209" s="12">
        <f t="shared" si="2870"/>
        <v>0</v>
      </c>
      <c r="BA1209" s="12">
        <f t="shared" si="2870"/>
        <v>0</v>
      </c>
      <c r="BB1209" s="12">
        <f t="shared" si="2870"/>
        <v>0</v>
      </c>
      <c r="BC1209" s="12">
        <f t="shared" si="2870"/>
        <v>0</v>
      </c>
      <c r="BD1209" s="12">
        <f t="shared" si="2870"/>
        <v>0</v>
      </c>
      <c r="BE1209" s="12">
        <f t="shared" si="2870"/>
        <v>0</v>
      </c>
      <c r="BF1209" s="12">
        <f t="shared" si="2870"/>
        <v>0</v>
      </c>
      <c r="BG1209" s="12">
        <f t="shared" si="2870"/>
        <v>0</v>
      </c>
      <c r="BH1209" s="12">
        <f t="shared" si="2870"/>
        <v>0</v>
      </c>
      <c r="BI1209" s="12">
        <f t="shared" si="2870"/>
        <v>0</v>
      </c>
      <c r="BJ1209" s="12">
        <f t="shared" si="2870"/>
        <v>0</v>
      </c>
      <c r="BK1209" s="12">
        <f t="shared" si="2870"/>
        <v>0</v>
      </c>
      <c r="BL1209" s="12">
        <f t="shared" si="2870"/>
        <v>0</v>
      </c>
      <c r="BM1209" s="12">
        <f t="shared" si="2870"/>
        <v>0</v>
      </c>
      <c r="BN1209" s="12">
        <f t="shared" si="2870"/>
        <v>0</v>
      </c>
      <c r="BO1209" s="12">
        <f t="shared" si="2870"/>
        <v>0</v>
      </c>
      <c r="BP1209" s="12">
        <f t="shared" si="2870"/>
        <v>0</v>
      </c>
      <c r="BQ1209" s="12">
        <f t="shared" si="2870"/>
        <v>0</v>
      </c>
      <c r="BR1209" s="12">
        <f t="shared" si="2870"/>
        <v>0</v>
      </c>
      <c r="BS1209" s="12">
        <f t="shared" si="2870"/>
        <v>0</v>
      </c>
      <c r="BT1209" s="12">
        <f t="shared" si="2870"/>
        <v>0</v>
      </c>
      <c r="BU1209" s="12">
        <f t="shared" ref="BU1209:CZ1209" si="2871">-BU406-BU454-BU502-BU550</f>
        <v>0</v>
      </c>
      <c r="BV1209" s="12">
        <f t="shared" si="2871"/>
        <v>0</v>
      </c>
      <c r="BW1209" s="12">
        <f t="shared" si="2871"/>
        <v>0</v>
      </c>
      <c r="BX1209" s="12">
        <f t="shared" si="2871"/>
        <v>0</v>
      </c>
      <c r="BY1209" s="12">
        <f t="shared" si="2871"/>
        <v>0</v>
      </c>
      <c r="BZ1209" s="12">
        <f t="shared" si="2871"/>
        <v>0</v>
      </c>
      <c r="CA1209" s="12">
        <f t="shared" si="2871"/>
        <v>0</v>
      </c>
      <c r="CB1209" s="12">
        <f t="shared" si="2871"/>
        <v>0</v>
      </c>
      <c r="CC1209" s="12">
        <f t="shared" si="2871"/>
        <v>0</v>
      </c>
      <c r="CD1209" s="12">
        <f t="shared" si="2871"/>
        <v>0</v>
      </c>
      <c r="CE1209" s="12">
        <f t="shared" si="2871"/>
        <v>0</v>
      </c>
      <c r="CF1209" s="12">
        <f t="shared" si="2871"/>
        <v>0</v>
      </c>
      <c r="CG1209" s="12">
        <f t="shared" si="2871"/>
        <v>0</v>
      </c>
      <c r="CH1209" s="12">
        <f t="shared" si="2871"/>
        <v>0</v>
      </c>
      <c r="CI1209" s="12">
        <f t="shared" si="2871"/>
        <v>0</v>
      </c>
      <c r="CJ1209" s="12">
        <f t="shared" si="2871"/>
        <v>0</v>
      </c>
      <c r="CK1209" s="12">
        <f t="shared" si="2871"/>
        <v>0</v>
      </c>
      <c r="CL1209" s="12">
        <f t="shared" si="2871"/>
        <v>0</v>
      </c>
      <c r="CM1209" s="12">
        <f t="shared" si="2871"/>
        <v>0</v>
      </c>
      <c r="CN1209" s="12">
        <f t="shared" si="2871"/>
        <v>0</v>
      </c>
      <c r="CO1209" s="12">
        <f t="shared" si="2871"/>
        <v>0</v>
      </c>
      <c r="CP1209" s="12">
        <f t="shared" si="2871"/>
        <v>0</v>
      </c>
      <c r="CQ1209" s="12">
        <f t="shared" si="2871"/>
        <v>0</v>
      </c>
      <c r="CR1209" s="12">
        <f t="shared" si="2871"/>
        <v>0</v>
      </c>
      <c r="CS1209" s="12">
        <f t="shared" si="2871"/>
        <v>0</v>
      </c>
      <c r="CT1209" s="12">
        <f t="shared" si="2871"/>
        <v>0</v>
      </c>
      <c r="CU1209" s="12">
        <f t="shared" si="2871"/>
        <v>0</v>
      </c>
      <c r="CV1209" s="12">
        <f t="shared" si="2871"/>
        <v>0</v>
      </c>
      <c r="CW1209" s="12">
        <f t="shared" si="2871"/>
        <v>0</v>
      </c>
      <c r="CX1209" s="12">
        <f t="shared" si="2871"/>
        <v>0</v>
      </c>
      <c r="CY1209" s="12">
        <f t="shared" si="2871"/>
        <v>0</v>
      </c>
      <c r="CZ1209" s="12">
        <f t="shared" si="2871"/>
        <v>0</v>
      </c>
      <c r="DA1209" s="12">
        <f t="shared" ref="DA1209:DY1209" si="2872">-DA406-DA454-DA502-DA550</f>
        <v>0</v>
      </c>
      <c r="DB1209" s="12">
        <f t="shared" si="2872"/>
        <v>0</v>
      </c>
      <c r="DC1209" s="12">
        <f t="shared" si="2872"/>
        <v>0</v>
      </c>
      <c r="DD1209" s="12">
        <f t="shared" si="2872"/>
        <v>0</v>
      </c>
      <c r="DE1209" s="12">
        <f t="shared" si="2872"/>
        <v>0</v>
      </c>
      <c r="DF1209" s="12">
        <f t="shared" si="2872"/>
        <v>0</v>
      </c>
      <c r="DG1209" s="12">
        <f t="shared" si="2872"/>
        <v>0</v>
      </c>
      <c r="DH1209" s="12">
        <f t="shared" si="2872"/>
        <v>0</v>
      </c>
      <c r="DI1209" s="12">
        <f t="shared" si="2872"/>
        <v>0</v>
      </c>
      <c r="DJ1209" s="12">
        <f t="shared" si="2872"/>
        <v>0</v>
      </c>
      <c r="DK1209" s="12">
        <f t="shared" si="2872"/>
        <v>0</v>
      </c>
      <c r="DL1209" s="12">
        <f t="shared" si="2872"/>
        <v>0</v>
      </c>
      <c r="DM1209" s="12">
        <f t="shared" si="2872"/>
        <v>0</v>
      </c>
      <c r="DN1209" s="12">
        <f t="shared" si="2872"/>
        <v>0</v>
      </c>
      <c r="DO1209" s="12">
        <f t="shared" si="2872"/>
        <v>0</v>
      </c>
      <c r="DP1209" s="12">
        <f t="shared" si="2872"/>
        <v>0</v>
      </c>
      <c r="DQ1209" s="12">
        <f t="shared" si="2872"/>
        <v>0</v>
      </c>
      <c r="DR1209" s="12">
        <f t="shared" si="2872"/>
        <v>0</v>
      </c>
      <c r="DS1209" s="12">
        <f t="shared" si="2872"/>
        <v>0</v>
      </c>
      <c r="DT1209" s="12">
        <f t="shared" si="2872"/>
        <v>0</v>
      </c>
      <c r="DU1209" s="12">
        <f t="shared" si="2872"/>
        <v>0</v>
      </c>
      <c r="DV1209" s="12">
        <f t="shared" si="2872"/>
        <v>0</v>
      </c>
      <c r="DW1209" s="12">
        <f t="shared" si="2872"/>
        <v>0</v>
      </c>
      <c r="DX1209" s="12">
        <f t="shared" si="2872"/>
        <v>0</v>
      </c>
      <c r="DY1209" s="12">
        <f t="shared" si="2872"/>
        <v>0</v>
      </c>
    </row>
    <row r="1210" spans="1:136" x14ac:dyDescent="0.3">
      <c r="D1210" s="128"/>
      <c r="E1210" s="128"/>
      <c r="F1210" s="128"/>
      <c r="I1210" s="12"/>
      <c r="J1210" s="12"/>
      <c r="K1210" s="12"/>
      <c r="L1210" s="12"/>
      <c r="M1210" s="12"/>
      <c r="N1210" s="12"/>
      <c r="O1210" s="12"/>
      <c r="P1210" s="12"/>
      <c r="Q1210" s="12"/>
      <c r="R1210" s="12"/>
      <c r="S1210" s="12"/>
      <c r="T1210" s="12"/>
      <c r="U1210" s="12"/>
      <c r="V1210" s="12"/>
      <c r="W1210" s="12"/>
      <c r="X1210" s="12"/>
      <c r="Y1210" s="12"/>
      <c r="Z1210" s="12"/>
      <c r="AA1210" s="12"/>
      <c r="AB1210" s="12"/>
      <c r="AC1210" s="12"/>
      <c r="AD1210" s="12"/>
      <c r="AE1210" s="12"/>
      <c r="AF1210" s="12"/>
      <c r="AG1210" s="12"/>
      <c r="AH1210" s="12"/>
      <c r="AI1210" s="12"/>
      <c r="AJ1210" s="12"/>
      <c r="AK1210" s="12"/>
      <c r="AL1210" s="12"/>
      <c r="AM1210" s="12"/>
      <c r="AN1210" s="12"/>
      <c r="AO1210" s="12"/>
      <c r="AP1210" s="12"/>
      <c r="AQ1210" s="12"/>
      <c r="AR1210" s="12"/>
      <c r="AS1210" s="12"/>
      <c r="AT1210" s="12"/>
      <c r="AU1210" s="12"/>
      <c r="AV1210" s="12"/>
      <c r="AW1210" s="12"/>
      <c r="AX1210" s="12"/>
      <c r="AY1210" s="12"/>
      <c r="AZ1210" s="12"/>
      <c r="BA1210" s="12"/>
      <c r="BB1210" s="12"/>
      <c r="BC1210" s="12"/>
      <c r="BD1210" s="12"/>
      <c r="BE1210" s="12"/>
      <c r="BF1210" s="12"/>
      <c r="BG1210" s="12"/>
      <c r="BH1210" s="12"/>
      <c r="BI1210" s="12"/>
      <c r="BJ1210" s="12"/>
      <c r="BK1210" s="12"/>
      <c r="BL1210" s="12"/>
      <c r="BM1210" s="12"/>
      <c r="BN1210" s="12"/>
      <c r="BO1210" s="12"/>
      <c r="BP1210" s="12"/>
      <c r="BQ1210" s="12"/>
      <c r="BR1210" s="12"/>
      <c r="BS1210" s="12"/>
      <c r="BT1210" s="12"/>
      <c r="BU1210" s="12"/>
      <c r="BV1210" s="12"/>
      <c r="BW1210" s="12"/>
      <c r="BX1210" s="12"/>
      <c r="BY1210" s="12"/>
      <c r="BZ1210" s="12"/>
      <c r="CA1210" s="12"/>
      <c r="CB1210" s="12"/>
      <c r="CC1210" s="12"/>
      <c r="CD1210" s="12"/>
      <c r="CE1210" s="12"/>
      <c r="CF1210" s="12"/>
      <c r="CG1210" s="12"/>
      <c r="CH1210" s="12"/>
      <c r="CI1210" s="12"/>
      <c r="CJ1210" s="12"/>
      <c r="CK1210" s="12"/>
      <c r="CL1210" s="12"/>
      <c r="CM1210" s="12"/>
      <c r="CN1210" s="12"/>
      <c r="CO1210" s="12"/>
      <c r="CP1210" s="12"/>
      <c r="CQ1210" s="12"/>
      <c r="CR1210" s="12"/>
      <c r="CS1210" s="12"/>
      <c r="CT1210" s="12"/>
      <c r="CU1210" s="12"/>
      <c r="CV1210" s="12"/>
      <c r="CW1210" s="12"/>
      <c r="CX1210" s="12"/>
      <c r="CY1210" s="12"/>
      <c r="CZ1210" s="12"/>
      <c r="DA1210" s="12"/>
      <c r="DB1210" s="12"/>
      <c r="DC1210" s="12"/>
      <c r="DD1210" s="12"/>
      <c r="DE1210" s="12"/>
      <c r="DF1210" s="12"/>
      <c r="DG1210" s="12"/>
      <c r="DH1210" s="12"/>
      <c r="DI1210" s="12"/>
      <c r="DJ1210" s="12"/>
      <c r="DK1210" s="12"/>
      <c r="DL1210" s="12"/>
      <c r="DM1210" s="12"/>
      <c r="DN1210" s="12"/>
      <c r="DO1210" s="12"/>
      <c r="DP1210" s="12"/>
      <c r="DQ1210" s="12"/>
      <c r="DR1210" s="12"/>
      <c r="DS1210" s="12"/>
      <c r="DT1210" s="12"/>
      <c r="DU1210" s="12"/>
      <c r="DV1210" s="12"/>
      <c r="DW1210" s="12"/>
      <c r="DX1210" s="12"/>
      <c r="DY1210" s="12"/>
    </row>
    <row r="1211" spans="1:136" x14ac:dyDescent="0.3">
      <c r="B1211" s="2" t="str">
        <f>Product!$G$2</f>
        <v>Phase 2</v>
      </c>
      <c r="C1211" s="2" t="str">
        <f>Product!$G$3</f>
        <v>50' Wide</v>
      </c>
      <c r="D1211" s="128"/>
      <c r="E1211" s="128"/>
      <c r="F1211" s="128"/>
      <c r="G1211" s="11">
        <f>SUM(H1211:DZ1211)</f>
        <v>5730000</v>
      </c>
      <c r="I1211" s="12">
        <f t="shared" ref="I1211:AN1211" si="2873">-I408-I456-I504-I552</f>
        <v>0</v>
      </c>
      <c r="J1211" s="12">
        <f t="shared" si="2873"/>
        <v>0</v>
      </c>
      <c r="K1211" s="12">
        <f t="shared" si="2873"/>
        <v>0</v>
      </c>
      <c r="L1211" s="12">
        <f t="shared" si="2873"/>
        <v>0</v>
      </c>
      <c r="M1211" s="12">
        <f t="shared" si="2873"/>
        <v>0</v>
      </c>
      <c r="N1211" s="12">
        <f t="shared" si="2873"/>
        <v>0</v>
      </c>
      <c r="O1211" s="12">
        <f t="shared" si="2873"/>
        <v>0</v>
      </c>
      <c r="P1211" s="12">
        <f t="shared" si="2873"/>
        <v>0</v>
      </c>
      <c r="Q1211" s="12">
        <f t="shared" si="2873"/>
        <v>0</v>
      </c>
      <c r="R1211" s="12">
        <f t="shared" si="2873"/>
        <v>0</v>
      </c>
      <c r="S1211" s="12">
        <f t="shared" si="2873"/>
        <v>0</v>
      </c>
      <c r="T1211" s="12">
        <f t="shared" si="2873"/>
        <v>0</v>
      </c>
      <c r="U1211" s="12">
        <f t="shared" si="2873"/>
        <v>0</v>
      </c>
      <c r="V1211" s="12">
        <f t="shared" si="2873"/>
        <v>0</v>
      </c>
      <c r="W1211" s="12">
        <f t="shared" si="2873"/>
        <v>125000</v>
      </c>
      <c r="X1211" s="12">
        <f t="shared" si="2873"/>
        <v>125000</v>
      </c>
      <c r="Y1211" s="12">
        <f t="shared" si="2873"/>
        <v>125000</v>
      </c>
      <c r="Z1211" s="12">
        <f t="shared" si="2873"/>
        <v>125000</v>
      </c>
      <c r="AA1211" s="12">
        <f t="shared" si="2873"/>
        <v>125000</v>
      </c>
      <c r="AB1211" s="12">
        <f t="shared" si="2873"/>
        <v>125000</v>
      </c>
      <c r="AC1211" s="12">
        <f t="shared" si="2873"/>
        <v>805000</v>
      </c>
      <c r="AD1211" s="12">
        <f t="shared" si="2873"/>
        <v>810000</v>
      </c>
      <c r="AE1211" s="12">
        <f t="shared" si="2873"/>
        <v>815000</v>
      </c>
      <c r="AF1211" s="12">
        <f t="shared" si="2873"/>
        <v>820000</v>
      </c>
      <c r="AG1211" s="12">
        <f t="shared" si="2873"/>
        <v>825000</v>
      </c>
      <c r="AH1211" s="12">
        <f t="shared" si="2873"/>
        <v>830000</v>
      </c>
      <c r="AI1211" s="12">
        <f t="shared" si="2873"/>
        <v>25000</v>
      </c>
      <c r="AJ1211" s="12">
        <f t="shared" si="2873"/>
        <v>20000</v>
      </c>
      <c r="AK1211" s="12">
        <f t="shared" si="2873"/>
        <v>15000</v>
      </c>
      <c r="AL1211" s="12">
        <f t="shared" si="2873"/>
        <v>10000</v>
      </c>
      <c r="AM1211" s="12">
        <f t="shared" si="2873"/>
        <v>5000</v>
      </c>
      <c r="AN1211" s="12">
        <f t="shared" si="2873"/>
        <v>0</v>
      </c>
      <c r="AO1211" s="12">
        <f t="shared" ref="AO1211:BT1211" si="2874">-AO408-AO456-AO504-AO552</f>
        <v>0</v>
      </c>
      <c r="AP1211" s="12">
        <f t="shared" si="2874"/>
        <v>0</v>
      </c>
      <c r="AQ1211" s="12">
        <f t="shared" si="2874"/>
        <v>0</v>
      </c>
      <c r="AR1211" s="12">
        <f t="shared" si="2874"/>
        <v>0</v>
      </c>
      <c r="AS1211" s="12">
        <f t="shared" si="2874"/>
        <v>0</v>
      </c>
      <c r="AT1211" s="12">
        <f t="shared" si="2874"/>
        <v>0</v>
      </c>
      <c r="AU1211" s="12">
        <f t="shared" si="2874"/>
        <v>0</v>
      </c>
      <c r="AV1211" s="12">
        <f t="shared" si="2874"/>
        <v>0</v>
      </c>
      <c r="AW1211" s="12">
        <f t="shared" si="2874"/>
        <v>0</v>
      </c>
      <c r="AX1211" s="12">
        <f t="shared" si="2874"/>
        <v>0</v>
      </c>
      <c r="AY1211" s="12">
        <f t="shared" si="2874"/>
        <v>0</v>
      </c>
      <c r="AZ1211" s="12">
        <f t="shared" si="2874"/>
        <v>0</v>
      </c>
      <c r="BA1211" s="12">
        <f t="shared" si="2874"/>
        <v>0</v>
      </c>
      <c r="BB1211" s="12">
        <f t="shared" si="2874"/>
        <v>0</v>
      </c>
      <c r="BC1211" s="12">
        <f t="shared" si="2874"/>
        <v>0</v>
      </c>
      <c r="BD1211" s="12">
        <f t="shared" si="2874"/>
        <v>0</v>
      </c>
      <c r="BE1211" s="12">
        <f t="shared" si="2874"/>
        <v>0</v>
      </c>
      <c r="BF1211" s="12">
        <f t="shared" si="2874"/>
        <v>0</v>
      </c>
      <c r="BG1211" s="12">
        <f t="shared" si="2874"/>
        <v>0</v>
      </c>
      <c r="BH1211" s="12">
        <f t="shared" si="2874"/>
        <v>0</v>
      </c>
      <c r="BI1211" s="12">
        <f t="shared" si="2874"/>
        <v>0</v>
      </c>
      <c r="BJ1211" s="12">
        <f t="shared" si="2874"/>
        <v>0</v>
      </c>
      <c r="BK1211" s="12">
        <f t="shared" si="2874"/>
        <v>0</v>
      </c>
      <c r="BL1211" s="12">
        <f t="shared" si="2874"/>
        <v>0</v>
      </c>
      <c r="BM1211" s="12">
        <f t="shared" si="2874"/>
        <v>0</v>
      </c>
      <c r="BN1211" s="12">
        <f t="shared" si="2874"/>
        <v>0</v>
      </c>
      <c r="BO1211" s="12">
        <f t="shared" si="2874"/>
        <v>0</v>
      </c>
      <c r="BP1211" s="12">
        <f t="shared" si="2874"/>
        <v>0</v>
      </c>
      <c r="BQ1211" s="12">
        <f t="shared" si="2874"/>
        <v>0</v>
      </c>
      <c r="BR1211" s="12">
        <f t="shared" si="2874"/>
        <v>0</v>
      </c>
      <c r="BS1211" s="12">
        <f t="shared" si="2874"/>
        <v>0</v>
      </c>
      <c r="BT1211" s="12">
        <f t="shared" si="2874"/>
        <v>0</v>
      </c>
      <c r="BU1211" s="12">
        <f t="shared" ref="BU1211:CZ1211" si="2875">-BU408-BU456-BU504-BU552</f>
        <v>0</v>
      </c>
      <c r="BV1211" s="12">
        <f t="shared" si="2875"/>
        <v>0</v>
      </c>
      <c r="BW1211" s="12">
        <f t="shared" si="2875"/>
        <v>0</v>
      </c>
      <c r="BX1211" s="12">
        <f t="shared" si="2875"/>
        <v>0</v>
      </c>
      <c r="BY1211" s="12">
        <f t="shared" si="2875"/>
        <v>0</v>
      </c>
      <c r="BZ1211" s="12">
        <f t="shared" si="2875"/>
        <v>0</v>
      </c>
      <c r="CA1211" s="12">
        <f t="shared" si="2875"/>
        <v>0</v>
      </c>
      <c r="CB1211" s="12">
        <f t="shared" si="2875"/>
        <v>0</v>
      </c>
      <c r="CC1211" s="12">
        <f t="shared" si="2875"/>
        <v>0</v>
      </c>
      <c r="CD1211" s="12">
        <f t="shared" si="2875"/>
        <v>0</v>
      </c>
      <c r="CE1211" s="12">
        <f t="shared" si="2875"/>
        <v>0</v>
      </c>
      <c r="CF1211" s="12">
        <f t="shared" si="2875"/>
        <v>0</v>
      </c>
      <c r="CG1211" s="12">
        <f t="shared" si="2875"/>
        <v>0</v>
      </c>
      <c r="CH1211" s="12">
        <f t="shared" si="2875"/>
        <v>0</v>
      </c>
      <c r="CI1211" s="12">
        <f t="shared" si="2875"/>
        <v>0</v>
      </c>
      <c r="CJ1211" s="12">
        <f t="shared" si="2875"/>
        <v>0</v>
      </c>
      <c r="CK1211" s="12">
        <f t="shared" si="2875"/>
        <v>0</v>
      </c>
      <c r="CL1211" s="12">
        <f t="shared" si="2875"/>
        <v>0</v>
      </c>
      <c r="CM1211" s="12">
        <f t="shared" si="2875"/>
        <v>0</v>
      </c>
      <c r="CN1211" s="12">
        <f t="shared" si="2875"/>
        <v>0</v>
      </c>
      <c r="CO1211" s="12">
        <f t="shared" si="2875"/>
        <v>0</v>
      </c>
      <c r="CP1211" s="12">
        <f t="shared" si="2875"/>
        <v>0</v>
      </c>
      <c r="CQ1211" s="12">
        <f t="shared" si="2875"/>
        <v>0</v>
      </c>
      <c r="CR1211" s="12">
        <f t="shared" si="2875"/>
        <v>0</v>
      </c>
      <c r="CS1211" s="12">
        <f t="shared" si="2875"/>
        <v>0</v>
      </c>
      <c r="CT1211" s="12">
        <f t="shared" si="2875"/>
        <v>0</v>
      </c>
      <c r="CU1211" s="12">
        <f t="shared" si="2875"/>
        <v>0</v>
      </c>
      <c r="CV1211" s="12">
        <f t="shared" si="2875"/>
        <v>0</v>
      </c>
      <c r="CW1211" s="12">
        <f t="shared" si="2875"/>
        <v>0</v>
      </c>
      <c r="CX1211" s="12">
        <f t="shared" si="2875"/>
        <v>0</v>
      </c>
      <c r="CY1211" s="12">
        <f t="shared" si="2875"/>
        <v>0</v>
      </c>
      <c r="CZ1211" s="12">
        <f t="shared" si="2875"/>
        <v>0</v>
      </c>
      <c r="DA1211" s="12">
        <f t="shared" ref="DA1211:DY1211" si="2876">-DA408-DA456-DA504-DA552</f>
        <v>0</v>
      </c>
      <c r="DB1211" s="12">
        <f t="shared" si="2876"/>
        <v>0</v>
      </c>
      <c r="DC1211" s="12">
        <f t="shared" si="2876"/>
        <v>0</v>
      </c>
      <c r="DD1211" s="12">
        <f t="shared" si="2876"/>
        <v>0</v>
      </c>
      <c r="DE1211" s="12">
        <f t="shared" si="2876"/>
        <v>0</v>
      </c>
      <c r="DF1211" s="12">
        <f t="shared" si="2876"/>
        <v>0</v>
      </c>
      <c r="DG1211" s="12">
        <f t="shared" si="2876"/>
        <v>0</v>
      </c>
      <c r="DH1211" s="12">
        <f t="shared" si="2876"/>
        <v>0</v>
      </c>
      <c r="DI1211" s="12">
        <f t="shared" si="2876"/>
        <v>0</v>
      </c>
      <c r="DJ1211" s="12">
        <f t="shared" si="2876"/>
        <v>0</v>
      </c>
      <c r="DK1211" s="12">
        <f t="shared" si="2876"/>
        <v>0</v>
      </c>
      <c r="DL1211" s="12">
        <f t="shared" si="2876"/>
        <v>0</v>
      </c>
      <c r="DM1211" s="12">
        <f t="shared" si="2876"/>
        <v>0</v>
      </c>
      <c r="DN1211" s="12">
        <f t="shared" si="2876"/>
        <v>0</v>
      </c>
      <c r="DO1211" s="12">
        <f t="shared" si="2876"/>
        <v>0</v>
      </c>
      <c r="DP1211" s="12">
        <f t="shared" si="2876"/>
        <v>0</v>
      </c>
      <c r="DQ1211" s="12">
        <f t="shared" si="2876"/>
        <v>0</v>
      </c>
      <c r="DR1211" s="12">
        <f t="shared" si="2876"/>
        <v>0</v>
      </c>
      <c r="DS1211" s="12">
        <f t="shared" si="2876"/>
        <v>0</v>
      </c>
      <c r="DT1211" s="12">
        <f t="shared" si="2876"/>
        <v>0</v>
      </c>
      <c r="DU1211" s="12">
        <f t="shared" si="2876"/>
        <v>0</v>
      </c>
      <c r="DV1211" s="12">
        <f t="shared" si="2876"/>
        <v>0</v>
      </c>
      <c r="DW1211" s="12">
        <f t="shared" si="2876"/>
        <v>0</v>
      </c>
      <c r="DX1211" s="12">
        <f t="shared" si="2876"/>
        <v>0</v>
      </c>
      <c r="DY1211" s="12">
        <f t="shared" si="2876"/>
        <v>0</v>
      </c>
    </row>
    <row r="1212" spans="1:136" x14ac:dyDescent="0.3">
      <c r="B1212" s="2" t="str">
        <f>Product!$H$2</f>
        <v>Phase 2</v>
      </c>
      <c r="C1212" s="2" t="str">
        <f>Product!$H$3</f>
        <v>60' Wide</v>
      </c>
      <c r="D1212" s="128"/>
      <c r="E1212" s="128"/>
      <c r="F1212" s="128"/>
      <c r="G1212" s="11">
        <f>SUM(H1212:DZ1212)</f>
        <v>5730000</v>
      </c>
      <c r="I1212" s="12">
        <f t="shared" ref="I1212:AN1212" si="2877">-I409-I457-I505-I553</f>
        <v>0</v>
      </c>
      <c r="J1212" s="12">
        <f t="shared" si="2877"/>
        <v>0</v>
      </c>
      <c r="K1212" s="12">
        <f t="shared" si="2877"/>
        <v>0</v>
      </c>
      <c r="L1212" s="12">
        <f t="shared" si="2877"/>
        <v>0</v>
      </c>
      <c r="M1212" s="12">
        <f t="shared" si="2877"/>
        <v>0</v>
      </c>
      <c r="N1212" s="12">
        <f t="shared" si="2877"/>
        <v>0</v>
      </c>
      <c r="O1212" s="12">
        <f t="shared" si="2877"/>
        <v>0</v>
      </c>
      <c r="P1212" s="12">
        <f t="shared" si="2877"/>
        <v>0</v>
      </c>
      <c r="Q1212" s="12">
        <f t="shared" si="2877"/>
        <v>0</v>
      </c>
      <c r="R1212" s="12">
        <f t="shared" si="2877"/>
        <v>0</v>
      </c>
      <c r="S1212" s="12">
        <f t="shared" si="2877"/>
        <v>0</v>
      </c>
      <c r="T1212" s="12">
        <f t="shared" si="2877"/>
        <v>0</v>
      </c>
      <c r="U1212" s="12">
        <f t="shared" si="2877"/>
        <v>0</v>
      </c>
      <c r="V1212" s="12">
        <f t="shared" si="2877"/>
        <v>0</v>
      </c>
      <c r="W1212" s="12">
        <f t="shared" si="2877"/>
        <v>125000</v>
      </c>
      <c r="X1212" s="12">
        <f t="shared" si="2877"/>
        <v>125000</v>
      </c>
      <c r="Y1212" s="12">
        <f t="shared" si="2877"/>
        <v>125000</v>
      </c>
      <c r="Z1212" s="12">
        <f t="shared" si="2877"/>
        <v>125000</v>
      </c>
      <c r="AA1212" s="12">
        <f t="shared" si="2877"/>
        <v>125000</v>
      </c>
      <c r="AB1212" s="12">
        <f t="shared" si="2877"/>
        <v>125000</v>
      </c>
      <c r="AC1212" s="12">
        <f t="shared" si="2877"/>
        <v>805000</v>
      </c>
      <c r="AD1212" s="12">
        <f t="shared" si="2877"/>
        <v>810000</v>
      </c>
      <c r="AE1212" s="12">
        <f t="shared" si="2877"/>
        <v>815000</v>
      </c>
      <c r="AF1212" s="12">
        <f t="shared" si="2877"/>
        <v>820000</v>
      </c>
      <c r="AG1212" s="12">
        <f t="shared" si="2877"/>
        <v>825000</v>
      </c>
      <c r="AH1212" s="12">
        <f t="shared" si="2877"/>
        <v>830000</v>
      </c>
      <c r="AI1212" s="12">
        <f t="shared" si="2877"/>
        <v>25000</v>
      </c>
      <c r="AJ1212" s="12">
        <f t="shared" si="2877"/>
        <v>20000</v>
      </c>
      <c r="AK1212" s="12">
        <f t="shared" si="2877"/>
        <v>15000</v>
      </c>
      <c r="AL1212" s="12">
        <f t="shared" si="2877"/>
        <v>10000</v>
      </c>
      <c r="AM1212" s="12">
        <f t="shared" si="2877"/>
        <v>5000</v>
      </c>
      <c r="AN1212" s="12">
        <f t="shared" si="2877"/>
        <v>0</v>
      </c>
      <c r="AO1212" s="12">
        <f t="shared" ref="AO1212:BT1212" si="2878">-AO409-AO457-AO505-AO553</f>
        <v>0</v>
      </c>
      <c r="AP1212" s="12">
        <f t="shared" si="2878"/>
        <v>0</v>
      </c>
      <c r="AQ1212" s="12">
        <f t="shared" si="2878"/>
        <v>0</v>
      </c>
      <c r="AR1212" s="12">
        <f t="shared" si="2878"/>
        <v>0</v>
      </c>
      <c r="AS1212" s="12">
        <f t="shared" si="2878"/>
        <v>0</v>
      </c>
      <c r="AT1212" s="12">
        <f t="shared" si="2878"/>
        <v>0</v>
      </c>
      <c r="AU1212" s="12">
        <f t="shared" si="2878"/>
        <v>0</v>
      </c>
      <c r="AV1212" s="12">
        <f t="shared" si="2878"/>
        <v>0</v>
      </c>
      <c r="AW1212" s="12">
        <f t="shared" si="2878"/>
        <v>0</v>
      </c>
      <c r="AX1212" s="12">
        <f t="shared" si="2878"/>
        <v>0</v>
      </c>
      <c r="AY1212" s="12">
        <f t="shared" si="2878"/>
        <v>0</v>
      </c>
      <c r="AZ1212" s="12">
        <f t="shared" si="2878"/>
        <v>0</v>
      </c>
      <c r="BA1212" s="12">
        <f t="shared" si="2878"/>
        <v>0</v>
      </c>
      <c r="BB1212" s="12">
        <f t="shared" si="2878"/>
        <v>0</v>
      </c>
      <c r="BC1212" s="12">
        <f t="shared" si="2878"/>
        <v>0</v>
      </c>
      <c r="BD1212" s="12">
        <f t="shared" si="2878"/>
        <v>0</v>
      </c>
      <c r="BE1212" s="12">
        <f t="shared" si="2878"/>
        <v>0</v>
      </c>
      <c r="BF1212" s="12">
        <f t="shared" si="2878"/>
        <v>0</v>
      </c>
      <c r="BG1212" s="12">
        <f t="shared" si="2878"/>
        <v>0</v>
      </c>
      <c r="BH1212" s="12">
        <f t="shared" si="2878"/>
        <v>0</v>
      </c>
      <c r="BI1212" s="12">
        <f t="shared" si="2878"/>
        <v>0</v>
      </c>
      <c r="BJ1212" s="12">
        <f t="shared" si="2878"/>
        <v>0</v>
      </c>
      <c r="BK1212" s="12">
        <f t="shared" si="2878"/>
        <v>0</v>
      </c>
      <c r="BL1212" s="12">
        <f t="shared" si="2878"/>
        <v>0</v>
      </c>
      <c r="BM1212" s="12">
        <f t="shared" si="2878"/>
        <v>0</v>
      </c>
      <c r="BN1212" s="12">
        <f t="shared" si="2878"/>
        <v>0</v>
      </c>
      <c r="BO1212" s="12">
        <f t="shared" si="2878"/>
        <v>0</v>
      </c>
      <c r="BP1212" s="12">
        <f t="shared" si="2878"/>
        <v>0</v>
      </c>
      <c r="BQ1212" s="12">
        <f t="shared" si="2878"/>
        <v>0</v>
      </c>
      <c r="BR1212" s="12">
        <f t="shared" si="2878"/>
        <v>0</v>
      </c>
      <c r="BS1212" s="12">
        <f t="shared" si="2878"/>
        <v>0</v>
      </c>
      <c r="BT1212" s="12">
        <f t="shared" si="2878"/>
        <v>0</v>
      </c>
      <c r="BU1212" s="12">
        <f t="shared" ref="BU1212:CZ1212" si="2879">-BU409-BU457-BU505-BU553</f>
        <v>0</v>
      </c>
      <c r="BV1212" s="12">
        <f t="shared" si="2879"/>
        <v>0</v>
      </c>
      <c r="BW1212" s="12">
        <f t="shared" si="2879"/>
        <v>0</v>
      </c>
      <c r="BX1212" s="12">
        <f t="shared" si="2879"/>
        <v>0</v>
      </c>
      <c r="BY1212" s="12">
        <f t="shared" si="2879"/>
        <v>0</v>
      </c>
      <c r="BZ1212" s="12">
        <f t="shared" si="2879"/>
        <v>0</v>
      </c>
      <c r="CA1212" s="12">
        <f t="shared" si="2879"/>
        <v>0</v>
      </c>
      <c r="CB1212" s="12">
        <f t="shared" si="2879"/>
        <v>0</v>
      </c>
      <c r="CC1212" s="12">
        <f t="shared" si="2879"/>
        <v>0</v>
      </c>
      <c r="CD1212" s="12">
        <f t="shared" si="2879"/>
        <v>0</v>
      </c>
      <c r="CE1212" s="12">
        <f t="shared" si="2879"/>
        <v>0</v>
      </c>
      <c r="CF1212" s="12">
        <f t="shared" si="2879"/>
        <v>0</v>
      </c>
      <c r="CG1212" s="12">
        <f t="shared" si="2879"/>
        <v>0</v>
      </c>
      <c r="CH1212" s="12">
        <f t="shared" si="2879"/>
        <v>0</v>
      </c>
      <c r="CI1212" s="12">
        <f t="shared" si="2879"/>
        <v>0</v>
      </c>
      <c r="CJ1212" s="12">
        <f t="shared" si="2879"/>
        <v>0</v>
      </c>
      <c r="CK1212" s="12">
        <f t="shared" si="2879"/>
        <v>0</v>
      </c>
      <c r="CL1212" s="12">
        <f t="shared" si="2879"/>
        <v>0</v>
      </c>
      <c r="CM1212" s="12">
        <f t="shared" si="2879"/>
        <v>0</v>
      </c>
      <c r="CN1212" s="12">
        <f t="shared" si="2879"/>
        <v>0</v>
      </c>
      <c r="CO1212" s="12">
        <f t="shared" si="2879"/>
        <v>0</v>
      </c>
      <c r="CP1212" s="12">
        <f t="shared" si="2879"/>
        <v>0</v>
      </c>
      <c r="CQ1212" s="12">
        <f t="shared" si="2879"/>
        <v>0</v>
      </c>
      <c r="CR1212" s="12">
        <f t="shared" si="2879"/>
        <v>0</v>
      </c>
      <c r="CS1212" s="12">
        <f t="shared" si="2879"/>
        <v>0</v>
      </c>
      <c r="CT1212" s="12">
        <f t="shared" si="2879"/>
        <v>0</v>
      </c>
      <c r="CU1212" s="12">
        <f t="shared" si="2879"/>
        <v>0</v>
      </c>
      <c r="CV1212" s="12">
        <f t="shared" si="2879"/>
        <v>0</v>
      </c>
      <c r="CW1212" s="12">
        <f t="shared" si="2879"/>
        <v>0</v>
      </c>
      <c r="CX1212" s="12">
        <f t="shared" si="2879"/>
        <v>0</v>
      </c>
      <c r="CY1212" s="12">
        <f t="shared" si="2879"/>
        <v>0</v>
      </c>
      <c r="CZ1212" s="12">
        <f t="shared" si="2879"/>
        <v>0</v>
      </c>
      <c r="DA1212" s="12">
        <f t="shared" ref="DA1212:DY1212" si="2880">-DA409-DA457-DA505-DA553</f>
        <v>0</v>
      </c>
      <c r="DB1212" s="12">
        <f t="shared" si="2880"/>
        <v>0</v>
      </c>
      <c r="DC1212" s="12">
        <f t="shared" si="2880"/>
        <v>0</v>
      </c>
      <c r="DD1212" s="12">
        <f t="shared" si="2880"/>
        <v>0</v>
      </c>
      <c r="DE1212" s="12">
        <f t="shared" si="2880"/>
        <v>0</v>
      </c>
      <c r="DF1212" s="12">
        <f t="shared" si="2880"/>
        <v>0</v>
      </c>
      <c r="DG1212" s="12">
        <f t="shared" si="2880"/>
        <v>0</v>
      </c>
      <c r="DH1212" s="12">
        <f t="shared" si="2880"/>
        <v>0</v>
      </c>
      <c r="DI1212" s="12">
        <f t="shared" si="2880"/>
        <v>0</v>
      </c>
      <c r="DJ1212" s="12">
        <f t="shared" si="2880"/>
        <v>0</v>
      </c>
      <c r="DK1212" s="12">
        <f t="shared" si="2880"/>
        <v>0</v>
      </c>
      <c r="DL1212" s="12">
        <f t="shared" si="2880"/>
        <v>0</v>
      </c>
      <c r="DM1212" s="12">
        <f t="shared" si="2880"/>
        <v>0</v>
      </c>
      <c r="DN1212" s="12">
        <f t="shared" si="2880"/>
        <v>0</v>
      </c>
      <c r="DO1212" s="12">
        <f t="shared" si="2880"/>
        <v>0</v>
      </c>
      <c r="DP1212" s="12">
        <f t="shared" si="2880"/>
        <v>0</v>
      </c>
      <c r="DQ1212" s="12">
        <f t="shared" si="2880"/>
        <v>0</v>
      </c>
      <c r="DR1212" s="12">
        <f t="shared" si="2880"/>
        <v>0</v>
      </c>
      <c r="DS1212" s="12">
        <f t="shared" si="2880"/>
        <v>0</v>
      </c>
      <c r="DT1212" s="12">
        <f t="shared" si="2880"/>
        <v>0</v>
      </c>
      <c r="DU1212" s="12">
        <f t="shared" si="2880"/>
        <v>0</v>
      </c>
      <c r="DV1212" s="12">
        <f t="shared" si="2880"/>
        <v>0</v>
      </c>
      <c r="DW1212" s="12">
        <f t="shared" si="2880"/>
        <v>0</v>
      </c>
      <c r="DX1212" s="12">
        <f t="shared" si="2880"/>
        <v>0</v>
      </c>
      <c r="DY1212" s="12">
        <f t="shared" si="2880"/>
        <v>0</v>
      </c>
    </row>
    <row r="1213" spans="1:136" x14ac:dyDescent="0.3">
      <c r="B1213" s="2" t="str">
        <f>Product!$I$2</f>
        <v>Phase 2</v>
      </c>
      <c r="C1213" s="2" t="str">
        <f>Product!$I$3</f>
        <v>75' Wide</v>
      </c>
      <c r="D1213" s="128"/>
      <c r="E1213" s="128"/>
      <c r="F1213" s="128"/>
      <c r="G1213" s="11">
        <f>SUM(H1213:DZ1213)</f>
        <v>3820000</v>
      </c>
      <c r="I1213" s="12">
        <f t="shared" ref="I1213:AN1213" si="2881">-I410-I458-I506-I554</f>
        <v>0</v>
      </c>
      <c r="J1213" s="12">
        <f t="shared" si="2881"/>
        <v>0</v>
      </c>
      <c r="K1213" s="12">
        <f t="shared" si="2881"/>
        <v>0</v>
      </c>
      <c r="L1213" s="12">
        <f t="shared" si="2881"/>
        <v>0</v>
      </c>
      <c r="M1213" s="12">
        <f t="shared" si="2881"/>
        <v>0</v>
      </c>
      <c r="N1213" s="12">
        <f t="shared" si="2881"/>
        <v>0</v>
      </c>
      <c r="O1213" s="12">
        <f t="shared" si="2881"/>
        <v>0</v>
      </c>
      <c r="P1213" s="12">
        <f t="shared" si="2881"/>
        <v>0</v>
      </c>
      <c r="Q1213" s="12">
        <f t="shared" si="2881"/>
        <v>0</v>
      </c>
      <c r="R1213" s="12">
        <f t="shared" si="2881"/>
        <v>0</v>
      </c>
      <c r="S1213" s="12">
        <f t="shared" si="2881"/>
        <v>0</v>
      </c>
      <c r="T1213" s="12">
        <f t="shared" si="2881"/>
        <v>0</v>
      </c>
      <c r="U1213" s="12">
        <f t="shared" si="2881"/>
        <v>0</v>
      </c>
      <c r="V1213" s="12">
        <f t="shared" si="2881"/>
        <v>0</v>
      </c>
      <c r="W1213" s="12">
        <f t="shared" si="2881"/>
        <v>83333.333333333343</v>
      </c>
      <c r="X1213" s="12">
        <f t="shared" si="2881"/>
        <v>83333.333333333343</v>
      </c>
      <c r="Y1213" s="12">
        <f t="shared" si="2881"/>
        <v>83333.333333333343</v>
      </c>
      <c r="Z1213" s="12">
        <f t="shared" si="2881"/>
        <v>83333.333333333343</v>
      </c>
      <c r="AA1213" s="12">
        <f t="shared" si="2881"/>
        <v>83333.333333333343</v>
      </c>
      <c r="AB1213" s="12">
        <f t="shared" si="2881"/>
        <v>83333.333333333299</v>
      </c>
      <c r="AC1213" s="12">
        <f t="shared" si="2881"/>
        <v>536666.66666666674</v>
      </c>
      <c r="AD1213" s="12">
        <f t="shared" si="2881"/>
        <v>540000</v>
      </c>
      <c r="AE1213" s="12">
        <f t="shared" si="2881"/>
        <v>543333.33333333337</v>
      </c>
      <c r="AF1213" s="12">
        <f t="shared" si="2881"/>
        <v>546666.66666666674</v>
      </c>
      <c r="AG1213" s="12">
        <f t="shared" si="2881"/>
        <v>550000</v>
      </c>
      <c r="AH1213" s="12">
        <f t="shared" si="2881"/>
        <v>553333.33333333314</v>
      </c>
      <c r="AI1213" s="12">
        <f t="shared" si="2881"/>
        <v>16666.666666666668</v>
      </c>
      <c r="AJ1213" s="12">
        <f t="shared" si="2881"/>
        <v>13333.333333333336</v>
      </c>
      <c r="AK1213" s="12">
        <f t="shared" si="2881"/>
        <v>10000.000000000004</v>
      </c>
      <c r="AL1213" s="12">
        <f t="shared" si="2881"/>
        <v>6666.6666666666715</v>
      </c>
      <c r="AM1213" s="12">
        <f t="shared" si="2881"/>
        <v>3333.3333333333358</v>
      </c>
      <c r="AN1213" s="12">
        <f t="shared" si="2881"/>
        <v>0</v>
      </c>
      <c r="AO1213" s="12">
        <f t="shared" ref="AO1213:BT1213" si="2882">-AO410-AO458-AO506-AO554</f>
        <v>0</v>
      </c>
      <c r="AP1213" s="12">
        <f t="shared" si="2882"/>
        <v>0</v>
      </c>
      <c r="AQ1213" s="12">
        <f t="shared" si="2882"/>
        <v>0</v>
      </c>
      <c r="AR1213" s="12">
        <f t="shared" si="2882"/>
        <v>0</v>
      </c>
      <c r="AS1213" s="12">
        <f t="shared" si="2882"/>
        <v>0</v>
      </c>
      <c r="AT1213" s="12">
        <f t="shared" si="2882"/>
        <v>0</v>
      </c>
      <c r="AU1213" s="12">
        <f t="shared" si="2882"/>
        <v>0</v>
      </c>
      <c r="AV1213" s="12">
        <f t="shared" si="2882"/>
        <v>0</v>
      </c>
      <c r="AW1213" s="12">
        <f t="shared" si="2882"/>
        <v>0</v>
      </c>
      <c r="AX1213" s="12">
        <f t="shared" si="2882"/>
        <v>0</v>
      </c>
      <c r="AY1213" s="12">
        <f t="shared" si="2882"/>
        <v>0</v>
      </c>
      <c r="AZ1213" s="12">
        <f t="shared" si="2882"/>
        <v>0</v>
      </c>
      <c r="BA1213" s="12">
        <f t="shared" si="2882"/>
        <v>0</v>
      </c>
      <c r="BB1213" s="12">
        <f t="shared" si="2882"/>
        <v>0</v>
      </c>
      <c r="BC1213" s="12">
        <f t="shared" si="2882"/>
        <v>0</v>
      </c>
      <c r="BD1213" s="12">
        <f t="shared" si="2882"/>
        <v>0</v>
      </c>
      <c r="BE1213" s="12">
        <f t="shared" si="2882"/>
        <v>0</v>
      </c>
      <c r="BF1213" s="12">
        <f t="shared" si="2882"/>
        <v>0</v>
      </c>
      <c r="BG1213" s="12">
        <f t="shared" si="2882"/>
        <v>0</v>
      </c>
      <c r="BH1213" s="12">
        <f t="shared" si="2882"/>
        <v>0</v>
      </c>
      <c r="BI1213" s="12">
        <f t="shared" si="2882"/>
        <v>0</v>
      </c>
      <c r="BJ1213" s="12">
        <f t="shared" si="2882"/>
        <v>0</v>
      </c>
      <c r="BK1213" s="12">
        <f t="shared" si="2882"/>
        <v>0</v>
      </c>
      <c r="BL1213" s="12">
        <f t="shared" si="2882"/>
        <v>0</v>
      </c>
      <c r="BM1213" s="12">
        <f t="shared" si="2882"/>
        <v>0</v>
      </c>
      <c r="BN1213" s="12">
        <f t="shared" si="2882"/>
        <v>0</v>
      </c>
      <c r="BO1213" s="12">
        <f t="shared" si="2882"/>
        <v>0</v>
      </c>
      <c r="BP1213" s="12">
        <f t="shared" si="2882"/>
        <v>0</v>
      </c>
      <c r="BQ1213" s="12">
        <f t="shared" si="2882"/>
        <v>0</v>
      </c>
      <c r="BR1213" s="12">
        <f t="shared" si="2882"/>
        <v>0</v>
      </c>
      <c r="BS1213" s="12">
        <f t="shared" si="2882"/>
        <v>0</v>
      </c>
      <c r="BT1213" s="12">
        <f t="shared" si="2882"/>
        <v>0</v>
      </c>
      <c r="BU1213" s="12">
        <f t="shared" ref="BU1213:CZ1213" si="2883">-BU410-BU458-BU506-BU554</f>
        <v>0</v>
      </c>
      <c r="BV1213" s="12">
        <f t="shared" si="2883"/>
        <v>0</v>
      </c>
      <c r="BW1213" s="12">
        <f t="shared" si="2883"/>
        <v>0</v>
      </c>
      <c r="BX1213" s="12">
        <f t="shared" si="2883"/>
        <v>0</v>
      </c>
      <c r="BY1213" s="12">
        <f t="shared" si="2883"/>
        <v>0</v>
      </c>
      <c r="BZ1213" s="12">
        <f t="shared" si="2883"/>
        <v>0</v>
      </c>
      <c r="CA1213" s="12">
        <f t="shared" si="2883"/>
        <v>0</v>
      </c>
      <c r="CB1213" s="12">
        <f t="shared" si="2883"/>
        <v>0</v>
      </c>
      <c r="CC1213" s="12">
        <f t="shared" si="2883"/>
        <v>0</v>
      </c>
      <c r="CD1213" s="12">
        <f t="shared" si="2883"/>
        <v>0</v>
      </c>
      <c r="CE1213" s="12">
        <f t="shared" si="2883"/>
        <v>0</v>
      </c>
      <c r="CF1213" s="12">
        <f t="shared" si="2883"/>
        <v>0</v>
      </c>
      <c r="CG1213" s="12">
        <f t="shared" si="2883"/>
        <v>0</v>
      </c>
      <c r="CH1213" s="12">
        <f t="shared" si="2883"/>
        <v>0</v>
      </c>
      <c r="CI1213" s="12">
        <f t="shared" si="2883"/>
        <v>0</v>
      </c>
      <c r="CJ1213" s="12">
        <f t="shared" si="2883"/>
        <v>0</v>
      </c>
      <c r="CK1213" s="12">
        <f t="shared" si="2883"/>
        <v>0</v>
      </c>
      <c r="CL1213" s="12">
        <f t="shared" si="2883"/>
        <v>0</v>
      </c>
      <c r="CM1213" s="12">
        <f t="shared" si="2883"/>
        <v>0</v>
      </c>
      <c r="CN1213" s="12">
        <f t="shared" si="2883"/>
        <v>0</v>
      </c>
      <c r="CO1213" s="12">
        <f t="shared" si="2883"/>
        <v>0</v>
      </c>
      <c r="CP1213" s="12">
        <f t="shared" si="2883"/>
        <v>0</v>
      </c>
      <c r="CQ1213" s="12">
        <f t="shared" si="2883"/>
        <v>0</v>
      </c>
      <c r="CR1213" s="12">
        <f t="shared" si="2883"/>
        <v>0</v>
      </c>
      <c r="CS1213" s="12">
        <f t="shared" si="2883"/>
        <v>0</v>
      </c>
      <c r="CT1213" s="12">
        <f t="shared" si="2883"/>
        <v>0</v>
      </c>
      <c r="CU1213" s="12">
        <f t="shared" si="2883"/>
        <v>0</v>
      </c>
      <c r="CV1213" s="12">
        <f t="shared" si="2883"/>
        <v>0</v>
      </c>
      <c r="CW1213" s="12">
        <f t="shared" si="2883"/>
        <v>0</v>
      </c>
      <c r="CX1213" s="12">
        <f t="shared" si="2883"/>
        <v>0</v>
      </c>
      <c r="CY1213" s="12">
        <f t="shared" si="2883"/>
        <v>0</v>
      </c>
      <c r="CZ1213" s="12">
        <f t="shared" si="2883"/>
        <v>0</v>
      </c>
      <c r="DA1213" s="12">
        <f t="shared" ref="DA1213:DY1213" si="2884">-DA410-DA458-DA506-DA554</f>
        <v>0</v>
      </c>
      <c r="DB1213" s="12">
        <f t="shared" si="2884"/>
        <v>0</v>
      </c>
      <c r="DC1213" s="12">
        <f t="shared" si="2884"/>
        <v>0</v>
      </c>
      <c r="DD1213" s="12">
        <f t="shared" si="2884"/>
        <v>0</v>
      </c>
      <c r="DE1213" s="12">
        <f t="shared" si="2884"/>
        <v>0</v>
      </c>
      <c r="DF1213" s="12">
        <f t="shared" si="2884"/>
        <v>0</v>
      </c>
      <c r="DG1213" s="12">
        <f t="shared" si="2884"/>
        <v>0</v>
      </c>
      <c r="DH1213" s="12">
        <f t="shared" si="2884"/>
        <v>0</v>
      </c>
      <c r="DI1213" s="12">
        <f t="shared" si="2884"/>
        <v>0</v>
      </c>
      <c r="DJ1213" s="12">
        <f t="shared" si="2884"/>
        <v>0</v>
      </c>
      <c r="DK1213" s="12">
        <f t="shared" si="2884"/>
        <v>0</v>
      </c>
      <c r="DL1213" s="12">
        <f t="shared" si="2884"/>
        <v>0</v>
      </c>
      <c r="DM1213" s="12">
        <f t="shared" si="2884"/>
        <v>0</v>
      </c>
      <c r="DN1213" s="12">
        <f t="shared" si="2884"/>
        <v>0</v>
      </c>
      <c r="DO1213" s="12">
        <f t="shared" si="2884"/>
        <v>0</v>
      </c>
      <c r="DP1213" s="12">
        <f t="shared" si="2884"/>
        <v>0</v>
      </c>
      <c r="DQ1213" s="12">
        <f t="shared" si="2884"/>
        <v>0</v>
      </c>
      <c r="DR1213" s="12">
        <f t="shared" si="2884"/>
        <v>0</v>
      </c>
      <c r="DS1213" s="12">
        <f t="shared" si="2884"/>
        <v>0</v>
      </c>
      <c r="DT1213" s="12">
        <f t="shared" si="2884"/>
        <v>0</v>
      </c>
      <c r="DU1213" s="12">
        <f t="shared" si="2884"/>
        <v>0</v>
      </c>
      <c r="DV1213" s="12">
        <f t="shared" si="2884"/>
        <v>0</v>
      </c>
      <c r="DW1213" s="12">
        <f t="shared" si="2884"/>
        <v>0</v>
      </c>
      <c r="DX1213" s="12">
        <f t="shared" si="2884"/>
        <v>0</v>
      </c>
      <c r="DY1213" s="12">
        <f t="shared" si="2884"/>
        <v>0</v>
      </c>
    </row>
    <row r="1214" spans="1:136" x14ac:dyDescent="0.3">
      <c r="D1214" s="128"/>
      <c r="E1214" s="128"/>
      <c r="F1214" s="128"/>
      <c r="I1214" s="12"/>
      <c r="J1214" s="12"/>
      <c r="K1214" s="12"/>
      <c r="L1214" s="12"/>
      <c r="M1214" s="12"/>
      <c r="N1214" s="12"/>
      <c r="O1214" s="12"/>
      <c r="P1214" s="12"/>
      <c r="Q1214" s="12"/>
      <c r="R1214" s="12"/>
      <c r="S1214" s="12"/>
      <c r="T1214" s="12"/>
      <c r="U1214" s="12"/>
      <c r="V1214" s="12"/>
      <c r="W1214" s="12"/>
      <c r="X1214" s="12"/>
      <c r="Y1214" s="12"/>
      <c r="Z1214" s="12"/>
      <c r="AA1214" s="12"/>
      <c r="AB1214" s="12"/>
      <c r="AC1214" s="12"/>
      <c r="AD1214" s="12"/>
      <c r="AE1214" s="12"/>
      <c r="AF1214" s="12"/>
      <c r="AG1214" s="12"/>
      <c r="AH1214" s="12"/>
      <c r="AI1214" s="12"/>
      <c r="AJ1214" s="12"/>
      <c r="AK1214" s="12"/>
      <c r="AL1214" s="12"/>
      <c r="AM1214" s="12"/>
      <c r="AN1214" s="12"/>
      <c r="AO1214" s="12"/>
      <c r="AP1214" s="12"/>
      <c r="AQ1214" s="12"/>
      <c r="AR1214" s="12"/>
      <c r="AS1214" s="12"/>
      <c r="AT1214" s="12"/>
      <c r="AU1214" s="12"/>
      <c r="AV1214" s="12"/>
      <c r="AW1214" s="12"/>
      <c r="AX1214" s="12"/>
      <c r="AY1214" s="12"/>
      <c r="AZ1214" s="12"/>
      <c r="BA1214" s="12"/>
      <c r="BB1214" s="12"/>
      <c r="BC1214" s="12"/>
      <c r="BD1214" s="12"/>
      <c r="BE1214" s="12"/>
      <c r="BF1214" s="12"/>
      <c r="BG1214" s="12"/>
      <c r="BH1214" s="12"/>
      <c r="BI1214" s="12"/>
      <c r="BJ1214" s="12"/>
      <c r="BK1214" s="12"/>
      <c r="BL1214" s="12"/>
      <c r="BM1214" s="12"/>
      <c r="BN1214" s="12"/>
      <c r="BO1214" s="12"/>
      <c r="BP1214" s="12"/>
      <c r="BQ1214" s="12"/>
      <c r="BR1214" s="12"/>
      <c r="BS1214" s="12"/>
      <c r="BT1214" s="12"/>
      <c r="BU1214" s="12"/>
      <c r="BV1214" s="12"/>
      <c r="BW1214" s="12"/>
      <c r="BX1214" s="12"/>
      <c r="BY1214" s="12"/>
      <c r="BZ1214" s="12"/>
      <c r="CA1214" s="12"/>
      <c r="CB1214" s="12"/>
      <c r="CC1214" s="12"/>
      <c r="CD1214" s="12"/>
      <c r="CE1214" s="12"/>
      <c r="CF1214" s="12"/>
      <c r="CG1214" s="12"/>
      <c r="CH1214" s="12"/>
      <c r="CI1214" s="12"/>
      <c r="CJ1214" s="12"/>
      <c r="CK1214" s="12"/>
      <c r="CL1214" s="12"/>
      <c r="CM1214" s="12"/>
      <c r="CN1214" s="12"/>
      <c r="CO1214" s="12"/>
      <c r="CP1214" s="12"/>
      <c r="CQ1214" s="12"/>
      <c r="CR1214" s="12"/>
      <c r="CS1214" s="12"/>
      <c r="CT1214" s="12"/>
      <c r="CU1214" s="12"/>
      <c r="CV1214" s="12"/>
      <c r="CW1214" s="12"/>
      <c r="CX1214" s="12"/>
      <c r="CY1214" s="12"/>
      <c r="CZ1214" s="12"/>
      <c r="DA1214" s="12"/>
      <c r="DB1214" s="12"/>
      <c r="DC1214" s="12"/>
      <c r="DD1214" s="12"/>
      <c r="DE1214" s="12"/>
      <c r="DF1214" s="12"/>
      <c r="DG1214" s="12"/>
      <c r="DH1214" s="12"/>
      <c r="DI1214" s="12"/>
      <c r="DJ1214" s="12"/>
      <c r="DK1214" s="12"/>
      <c r="DL1214" s="12"/>
      <c r="DM1214" s="12"/>
      <c r="DN1214" s="12"/>
      <c r="DO1214" s="12"/>
      <c r="DP1214" s="12"/>
      <c r="DQ1214" s="12"/>
      <c r="DR1214" s="12"/>
      <c r="DS1214" s="12"/>
      <c r="DT1214" s="12"/>
      <c r="DU1214" s="12"/>
      <c r="DV1214" s="12"/>
      <c r="DW1214" s="12"/>
      <c r="DX1214" s="12"/>
      <c r="DY1214" s="12"/>
    </row>
    <row r="1215" spans="1:136" x14ac:dyDescent="0.3">
      <c r="B1215" s="2" t="str">
        <f>Product!$J$2</f>
        <v>Phase 3</v>
      </c>
      <c r="C1215" s="2" t="str">
        <f>Product!$J$3</f>
        <v>50' Wide</v>
      </c>
      <c r="D1215" s="128"/>
      <c r="E1215" s="128"/>
      <c r="F1215" s="128"/>
      <c r="G1215" s="11">
        <f>SUM(H1215:DZ1215)</f>
        <v>5730000</v>
      </c>
      <c r="I1215" s="12">
        <f t="shared" ref="I1215:AN1215" si="2885">-I412-I460-I508-I556</f>
        <v>0</v>
      </c>
      <c r="J1215" s="12">
        <f t="shared" si="2885"/>
        <v>0</v>
      </c>
      <c r="K1215" s="12">
        <f t="shared" si="2885"/>
        <v>0</v>
      </c>
      <c r="L1215" s="12">
        <f t="shared" si="2885"/>
        <v>0</v>
      </c>
      <c r="M1215" s="12">
        <f t="shared" si="2885"/>
        <v>0</v>
      </c>
      <c r="N1215" s="12">
        <f t="shared" si="2885"/>
        <v>0</v>
      </c>
      <c r="O1215" s="12">
        <f t="shared" si="2885"/>
        <v>0</v>
      </c>
      <c r="P1215" s="12">
        <f t="shared" si="2885"/>
        <v>0</v>
      </c>
      <c r="Q1215" s="12">
        <f t="shared" si="2885"/>
        <v>0</v>
      </c>
      <c r="R1215" s="12">
        <f t="shared" si="2885"/>
        <v>0</v>
      </c>
      <c r="S1215" s="12">
        <f t="shared" si="2885"/>
        <v>0</v>
      </c>
      <c r="T1215" s="12">
        <f t="shared" si="2885"/>
        <v>0</v>
      </c>
      <c r="U1215" s="12">
        <f t="shared" si="2885"/>
        <v>0</v>
      </c>
      <c r="V1215" s="12">
        <f t="shared" si="2885"/>
        <v>0</v>
      </c>
      <c r="W1215" s="12">
        <f t="shared" si="2885"/>
        <v>0</v>
      </c>
      <c r="X1215" s="12">
        <f t="shared" si="2885"/>
        <v>0</v>
      </c>
      <c r="Y1215" s="12">
        <f t="shared" si="2885"/>
        <v>0</v>
      </c>
      <c r="Z1215" s="12">
        <f t="shared" si="2885"/>
        <v>0</v>
      </c>
      <c r="AA1215" s="12">
        <f t="shared" si="2885"/>
        <v>0</v>
      </c>
      <c r="AB1215" s="12">
        <f t="shared" si="2885"/>
        <v>0</v>
      </c>
      <c r="AC1215" s="12">
        <f t="shared" si="2885"/>
        <v>0</v>
      </c>
      <c r="AD1215" s="12">
        <f t="shared" si="2885"/>
        <v>0</v>
      </c>
      <c r="AE1215" s="12">
        <f t="shared" si="2885"/>
        <v>0</v>
      </c>
      <c r="AF1215" s="12">
        <f t="shared" si="2885"/>
        <v>0</v>
      </c>
      <c r="AG1215" s="12">
        <f t="shared" si="2885"/>
        <v>0</v>
      </c>
      <c r="AH1215" s="12">
        <f t="shared" si="2885"/>
        <v>0</v>
      </c>
      <c r="AI1215" s="12">
        <f t="shared" si="2885"/>
        <v>125000</v>
      </c>
      <c r="AJ1215" s="12">
        <f t="shared" si="2885"/>
        <v>125000</v>
      </c>
      <c r="AK1215" s="12">
        <f t="shared" si="2885"/>
        <v>125000</v>
      </c>
      <c r="AL1215" s="12">
        <f t="shared" si="2885"/>
        <v>125000</v>
      </c>
      <c r="AM1215" s="12">
        <f t="shared" si="2885"/>
        <v>125000</v>
      </c>
      <c r="AN1215" s="12">
        <f t="shared" si="2885"/>
        <v>125000</v>
      </c>
      <c r="AO1215" s="12">
        <f t="shared" ref="AO1215:BT1215" si="2886">-AO412-AO460-AO508-AO556</f>
        <v>805000</v>
      </c>
      <c r="AP1215" s="12">
        <f t="shared" si="2886"/>
        <v>810000</v>
      </c>
      <c r="AQ1215" s="12">
        <f t="shared" si="2886"/>
        <v>815000</v>
      </c>
      <c r="AR1215" s="12">
        <f t="shared" si="2886"/>
        <v>820000</v>
      </c>
      <c r="AS1215" s="12">
        <f t="shared" si="2886"/>
        <v>825000</v>
      </c>
      <c r="AT1215" s="12">
        <f t="shared" si="2886"/>
        <v>830000</v>
      </c>
      <c r="AU1215" s="12">
        <f t="shared" si="2886"/>
        <v>25000</v>
      </c>
      <c r="AV1215" s="12">
        <f t="shared" si="2886"/>
        <v>20000</v>
      </c>
      <c r="AW1215" s="12">
        <f t="shared" si="2886"/>
        <v>15000</v>
      </c>
      <c r="AX1215" s="12">
        <f t="shared" si="2886"/>
        <v>10000</v>
      </c>
      <c r="AY1215" s="12">
        <f t="shared" si="2886"/>
        <v>5000</v>
      </c>
      <c r="AZ1215" s="12">
        <f t="shared" si="2886"/>
        <v>0</v>
      </c>
      <c r="BA1215" s="12">
        <f t="shared" si="2886"/>
        <v>0</v>
      </c>
      <c r="BB1215" s="12">
        <f t="shared" si="2886"/>
        <v>0</v>
      </c>
      <c r="BC1215" s="12">
        <f t="shared" si="2886"/>
        <v>0</v>
      </c>
      <c r="BD1215" s="12">
        <f t="shared" si="2886"/>
        <v>0</v>
      </c>
      <c r="BE1215" s="12">
        <f t="shared" si="2886"/>
        <v>0</v>
      </c>
      <c r="BF1215" s="12">
        <f t="shared" si="2886"/>
        <v>0</v>
      </c>
      <c r="BG1215" s="12">
        <f t="shared" si="2886"/>
        <v>0</v>
      </c>
      <c r="BH1215" s="12">
        <f t="shared" si="2886"/>
        <v>0</v>
      </c>
      <c r="BI1215" s="12">
        <f t="shared" si="2886"/>
        <v>0</v>
      </c>
      <c r="BJ1215" s="12">
        <f t="shared" si="2886"/>
        <v>0</v>
      </c>
      <c r="BK1215" s="12">
        <f t="shared" si="2886"/>
        <v>0</v>
      </c>
      <c r="BL1215" s="12">
        <f t="shared" si="2886"/>
        <v>0</v>
      </c>
      <c r="BM1215" s="12">
        <f t="shared" si="2886"/>
        <v>0</v>
      </c>
      <c r="BN1215" s="12">
        <f t="shared" si="2886"/>
        <v>0</v>
      </c>
      <c r="BO1215" s="12">
        <f t="shared" si="2886"/>
        <v>0</v>
      </c>
      <c r="BP1215" s="12">
        <f t="shared" si="2886"/>
        <v>0</v>
      </c>
      <c r="BQ1215" s="12">
        <f t="shared" si="2886"/>
        <v>0</v>
      </c>
      <c r="BR1215" s="12">
        <f t="shared" si="2886"/>
        <v>0</v>
      </c>
      <c r="BS1215" s="12">
        <f t="shared" si="2886"/>
        <v>0</v>
      </c>
      <c r="BT1215" s="12">
        <f t="shared" si="2886"/>
        <v>0</v>
      </c>
      <c r="BU1215" s="12">
        <f t="shared" ref="BU1215:CZ1215" si="2887">-BU412-BU460-BU508-BU556</f>
        <v>0</v>
      </c>
      <c r="BV1215" s="12">
        <f t="shared" si="2887"/>
        <v>0</v>
      </c>
      <c r="BW1215" s="12">
        <f t="shared" si="2887"/>
        <v>0</v>
      </c>
      <c r="BX1215" s="12">
        <f t="shared" si="2887"/>
        <v>0</v>
      </c>
      <c r="BY1215" s="12">
        <f t="shared" si="2887"/>
        <v>0</v>
      </c>
      <c r="BZ1215" s="12">
        <f t="shared" si="2887"/>
        <v>0</v>
      </c>
      <c r="CA1215" s="12">
        <f t="shared" si="2887"/>
        <v>0</v>
      </c>
      <c r="CB1215" s="12">
        <f t="shared" si="2887"/>
        <v>0</v>
      </c>
      <c r="CC1215" s="12">
        <f t="shared" si="2887"/>
        <v>0</v>
      </c>
      <c r="CD1215" s="12">
        <f t="shared" si="2887"/>
        <v>0</v>
      </c>
      <c r="CE1215" s="12">
        <f t="shared" si="2887"/>
        <v>0</v>
      </c>
      <c r="CF1215" s="12">
        <f t="shared" si="2887"/>
        <v>0</v>
      </c>
      <c r="CG1215" s="12">
        <f t="shared" si="2887"/>
        <v>0</v>
      </c>
      <c r="CH1215" s="12">
        <f t="shared" si="2887"/>
        <v>0</v>
      </c>
      <c r="CI1215" s="12">
        <f t="shared" si="2887"/>
        <v>0</v>
      </c>
      <c r="CJ1215" s="12">
        <f t="shared" si="2887"/>
        <v>0</v>
      </c>
      <c r="CK1215" s="12">
        <f t="shared" si="2887"/>
        <v>0</v>
      </c>
      <c r="CL1215" s="12">
        <f t="shared" si="2887"/>
        <v>0</v>
      </c>
      <c r="CM1215" s="12">
        <f t="shared" si="2887"/>
        <v>0</v>
      </c>
      <c r="CN1215" s="12">
        <f t="shared" si="2887"/>
        <v>0</v>
      </c>
      <c r="CO1215" s="12">
        <f t="shared" si="2887"/>
        <v>0</v>
      </c>
      <c r="CP1215" s="12">
        <f t="shared" si="2887"/>
        <v>0</v>
      </c>
      <c r="CQ1215" s="12">
        <f t="shared" si="2887"/>
        <v>0</v>
      </c>
      <c r="CR1215" s="12">
        <f t="shared" si="2887"/>
        <v>0</v>
      </c>
      <c r="CS1215" s="12">
        <f t="shared" si="2887"/>
        <v>0</v>
      </c>
      <c r="CT1215" s="12">
        <f t="shared" si="2887"/>
        <v>0</v>
      </c>
      <c r="CU1215" s="12">
        <f t="shared" si="2887"/>
        <v>0</v>
      </c>
      <c r="CV1215" s="12">
        <f t="shared" si="2887"/>
        <v>0</v>
      </c>
      <c r="CW1215" s="12">
        <f t="shared" si="2887"/>
        <v>0</v>
      </c>
      <c r="CX1215" s="12">
        <f t="shared" si="2887"/>
        <v>0</v>
      </c>
      <c r="CY1215" s="12">
        <f t="shared" si="2887"/>
        <v>0</v>
      </c>
      <c r="CZ1215" s="12">
        <f t="shared" si="2887"/>
        <v>0</v>
      </c>
      <c r="DA1215" s="12">
        <f t="shared" ref="DA1215:DY1215" si="2888">-DA412-DA460-DA508-DA556</f>
        <v>0</v>
      </c>
      <c r="DB1215" s="12">
        <f t="shared" si="2888"/>
        <v>0</v>
      </c>
      <c r="DC1215" s="12">
        <f t="shared" si="2888"/>
        <v>0</v>
      </c>
      <c r="DD1215" s="12">
        <f t="shared" si="2888"/>
        <v>0</v>
      </c>
      <c r="DE1215" s="12">
        <f t="shared" si="2888"/>
        <v>0</v>
      </c>
      <c r="DF1215" s="12">
        <f t="shared" si="2888"/>
        <v>0</v>
      </c>
      <c r="DG1215" s="12">
        <f t="shared" si="2888"/>
        <v>0</v>
      </c>
      <c r="DH1215" s="12">
        <f t="shared" si="2888"/>
        <v>0</v>
      </c>
      <c r="DI1215" s="12">
        <f t="shared" si="2888"/>
        <v>0</v>
      </c>
      <c r="DJ1215" s="12">
        <f t="shared" si="2888"/>
        <v>0</v>
      </c>
      <c r="DK1215" s="12">
        <f t="shared" si="2888"/>
        <v>0</v>
      </c>
      <c r="DL1215" s="12">
        <f t="shared" si="2888"/>
        <v>0</v>
      </c>
      <c r="DM1215" s="12">
        <f t="shared" si="2888"/>
        <v>0</v>
      </c>
      <c r="DN1215" s="12">
        <f t="shared" si="2888"/>
        <v>0</v>
      </c>
      <c r="DO1215" s="12">
        <f t="shared" si="2888"/>
        <v>0</v>
      </c>
      <c r="DP1215" s="12">
        <f t="shared" si="2888"/>
        <v>0</v>
      </c>
      <c r="DQ1215" s="12">
        <f t="shared" si="2888"/>
        <v>0</v>
      </c>
      <c r="DR1215" s="12">
        <f t="shared" si="2888"/>
        <v>0</v>
      </c>
      <c r="DS1215" s="12">
        <f t="shared" si="2888"/>
        <v>0</v>
      </c>
      <c r="DT1215" s="12">
        <f t="shared" si="2888"/>
        <v>0</v>
      </c>
      <c r="DU1215" s="12">
        <f t="shared" si="2888"/>
        <v>0</v>
      </c>
      <c r="DV1215" s="12">
        <f t="shared" si="2888"/>
        <v>0</v>
      </c>
      <c r="DW1215" s="12">
        <f t="shared" si="2888"/>
        <v>0</v>
      </c>
      <c r="DX1215" s="12">
        <f t="shared" si="2888"/>
        <v>0</v>
      </c>
      <c r="DY1215" s="12">
        <f t="shared" si="2888"/>
        <v>0</v>
      </c>
    </row>
    <row r="1216" spans="1:136" x14ac:dyDescent="0.3">
      <c r="B1216" s="2" t="str">
        <f>Product!$K$2</f>
        <v>Phase 3</v>
      </c>
      <c r="C1216" s="2" t="str">
        <f>Product!$K$3</f>
        <v>60' Wide</v>
      </c>
      <c r="D1216" s="128"/>
      <c r="E1216" s="128"/>
      <c r="F1216" s="128"/>
      <c r="G1216" s="11">
        <f>SUM(H1216:DZ1216)</f>
        <v>5730000</v>
      </c>
      <c r="I1216" s="12">
        <f t="shared" ref="I1216:AN1216" si="2889">-I413-I461-I509-I557</f>
        <v>0</v>
      </c>
      <c r="J1216" s="12">
        <f t="shared" si="2889"/>
        <v>0</v>
      </c>
      <c r="K1216" s="12">
        <f t="shared" si="2889"/>
        <v>0</v>
      </c>
      <c r="L1216" s="12">
        <f t="shared" si="2889"/>
        <v>0</v>
      </c>
      <c r="M1216" s="12">
        <f t="shared" si="2889"/>
        <v>0</v>
      </c>
      <c r="N1216" s="12">
        <f t="shared" si="2889"/>
        <v>0</v>
      </c>
      <c r="O1216" s="12">
        <f t="shared" si="2889"/>
        <v>0</v>
      </c>
      <c r="P1216" s="12">
        <f t="shared" si="2889"/>
        <v>0</v>
      </c>
      <c r="Q1216" s="12">
        <f t="shared" si="2889"/>
        <v>0</v>
      </c>
      <c r="R1216" s="12">
        <f t="shared" si="2889"/>
        <v>0</v>
      </c>
      <c r="S1216" s="12">
        <f t="shared" si="2889"/>
        <v>0</v>
      </c>
      <c r="T1216" s="12">
        <f t="shared" si="2889"/>
        <v>0</v>
      </c>
      <c r="U1216" s="12">
        <f t="shared" si="2889"/>
        <v>0</v>
      </c>
      <c r="V1216" s="12">
        <f t="shared" si="2889"/>
        <v>0</v>
      </c>
      <c r="W1216" s="12">
        <f t="shared" si="2889"/>
        <v>0</v>
      </c>
      <c r="X1216" s="12">
        <f t="shared" si="2889"/>
        <v>0</v>
      </c>
      <c r="Y1216" s="12">
        <f t="shared" si="2889"/>
        <v>0</v>
      </c>
      <c r="Z1216" s="12">
        <f t="shared" si="2889"/>
        <v>0</v>
      </c>
      <c r="AA1216" s="12">
        <f t="shared" si="2889"/>
        <v>0</v>
      </c>
      <c r="AB1216" s="12">
        <f t="shared" si="2889"/>
        <v>0</v>
      </c>
      <c r="AC1216" s="12">
        <f t="shared" si="2889"/>
        <v>0</v>
      </c>
      <c r="AD1216" s="12">
        <f t="shared" si="2889"/>
        <v>0</v>
      </c>
      <c r="AE1216" s="12">
        <f t="shared" si="2889"/>
        <v>0</v>
      </c>
      <c r="AF1216" s="12">
        <f t="shared" si="2889"/>
        <v>0</v>
      </c>
      <c r="AG1216" s="12">
        <f t="shared" si="2889"/>
        <v>0</v>
      </c>
      <c r="AH1216" s="12">
        <f t="shared" si="2889"/>
        <v>0</v>
      </c>
      <c r="AI1216" s="12">
        <f t="shared" si="2889"/>
        <v>125000</v>
      </c>
      <c r="AJ1216" s="12">
        <f t="shared" si="2889"/>
        <v>125000</v>
      </c>
      <c r="AK1216" s="12">
        <f t="shared" si="2889"/>
        <v>125000</v>
      </c>
      <c r="AL1216" s="12">
        <f t="shared" si="2889"/>
        <v>125000</v>
      </c>
      <c r="AM1216" s="12">
        <f t="shared" si="2889"/>
        <v>125000</v>
      </c>
      <c r="AN1216" s="12">
        <f t="shared" si="2889"/>
        <v>125000</v>
      </c>
      <c r="AO1216" s="12">
        <f t="shared" ref="AO1216:BT1216" si="2890">-AO413-AO461-AO509-AO557</f>
        <v>805000</v>
      </c>
      <c r="AP1216" s="12">
        <f t="shared" si="2890"/>
        <v>810000</v>
      </c>
      <c r="AQ1216" s="12">
        <f t="shared" si="2890"/>
        <v>815000</v>
      </c>
      <c r="AR1216" s="12">
        <f t="shared" si="2890"/>
        <v>820000</v>
      </c>
      <c r="AS1216" s="12">
        <f t="shared" si="2890"/>
        <v>825000</v>
      </c>
      <c r="AT1216" s="12">
        <f t="shared" si="2890"/>
        <v>830000</v>
      </c>
      <c r="AU1216" s="12">
        <f t="shared" si="2890"/>
        <v>25000</v>
      </c>
      <c r="AV1216" s="12">
        <f t="shared" si="2890"/>
        <v>20000</v>
      </c>
      <c r="AW1216" s="12">
        <f t="shared" si="2890"/>
        <v>15000</v>
      </c>
      <c r="AX1216" s="12">
        <f t="shared" si="2890"/>
        <v>10000</v>
      </c>
      <c r="AY1216" s="12">
        <f t="shared" si="2890"/>
        <v>5000</v>
      </c>
      <c r="AZ1216" s="12">
        <f t="shared" si="2890"/>
        <v>0</v>
      </c>
      <c r="BA1216" s="12">
        <f t="shared" si="2890"/>
        <v>0</v>
      </c>
      <c r="BB1216" s="12">
        <f t="shared" si="2890"/>
        <v>0</v>
      </c>
      <c r="BC1216" s="12">
        <f t="shared" si="2890"/>
        <v>0</v>
      </c>
      <c r="BD1216" s="12">
        <f t="shared" si="2890"/>
        <v>0</v>
      </c>
      <c r="BE1216" s="12">
        <f t="shared" si="2890"/>
        <v>0</v>
      </c>
      <c r="BF1216" s="12">
        <f t="shared" si="2890"/>
        <v>0</v>
      </c>
      <c r="BG1216" s="12">
        <f t="shared" si="2890"/>
        <v>0</v>
      </c>
      <c r="BH1216" s="12">
        <f t="shared" si="2890"/>
        <v>0</v>
      </c>
      <c r="BI1216" s="12">
        <f t="shared" si="2890"/>
        <v>0</v>
      </c>
      <c r="BJ1216" s="12">
        <f t="shared" si="2890"/>
        <v>0</v>
      </c>
      <c r="BK1216" s="12">
        <f t="shared" si="2890"/>
        <v>0</v>
      </c>
      <c r="BL1216" s="12">
        <f t="shared" si="2890"/>
        <v>0</v>
      </c>
      <c r="BM1216" s="12">
        <f t="shared" si="2890"/>
        <v>0</v>
      </c>
      <c r="BN1216" s="12">
        <f t="shared" si="2890"/>
        <v>0</v>
      </c>
      <c r="BO1216" s="12">
        <f t="shared" si="2890"/>
        <v>0</v>
      </c>
      <c r="BP1216" s="12">
        <f t="shared" si="2890"/>
        <v>0</v>
      </c>
      <c r="BQ1216" s="12">
        <f t="shared" si="2890"/>
        <v>0</v>
      </c>
      <c r="BR1216" s="12">
        <f t="shared" si="2890"/>
        <v>0</v>
      </c>
      <c r="BS1216" s="12">
        <f t="shared" si="2890"/>
        <v>0</v>
      </c>
      <c r="BT1216" s="12">
        <f t="shared" si="2890"/>
        <v>0</v>
      </c>
      <c r="BU1216" s="12">
        <f t="shared" ref="BU1216:CZ1216" si="2891">-BU413-BU461-BU509-BU557</f>
        <v>0</v>
      </c>
      <c r="BV1216" s="12">
        <f t="shared" si="2891"/>
        <v>0</v>
      </c>
      <c r="BW1216" s="12">
        <f t="shared" si="2891"/>
        <v>0</v>
      </c>
      <c r="BX1216" s="12">
        <f t="shared" si="2891"/>
        <v>0</v>
      </c>
      <c r="BY1216" s="12">
        <f t="shared" si="2891"/>
        <v>0</v>
      </c>
      <c r="BZ1216" s="12">
        <f t="shared" si="2891"/>
        <v>0</v>
      </c>
      <c r="CA1216" s="12">
        <f t="shared" si="2891"/>
        <v>0</v>
      </c>
      <c r="CB1216" s="12">
        <f t="shared" si="2891"/>
        <v>0</v>
      </c>
      <c r="CC1216" s="12">
        <f t="shared" si="2891"/>
        <v>0</v>
      </c>
      <c r="CD1216" s="12">
        <f t="shared" si="2891"/>
        <v>0</v>
      </c>
      <c r="CE1216" s="12">
        <f t="shared" si="2891"/>
        <v>0</v>
      </c>
      <c r="CF1216" s="12">
        <f t="shared" si="2891"/>
        <v>0</v>
      </c>
      <c r="CG1216" s="12">
        <f t="shared" si="2891"/>
        <v>0</v>
      </c>
      <c r="CH1216" s="12">
        <f t="shared" si="2891"/>
        <v>0</v>
      </c>
      <c r="CI1216" s="12">
        <f t="shared" si="2891"/>
        <v>0</v>
      </c>
      <c r="CJ1216" s="12">
        <f t="shared" si="2891"/>
        <v>0</v>
      </c>
      <c r="CK1216" s="12">
        <f t="shared" si="2891"/>
        <v>0</v>
      </c>
      <c r="CL1216" s="12">
        <f t="shared" si="2891"/>
        <v>0</v>
      </c>
      <c r="CM1216" s="12">
        <f t="shared" si="2891"/>
        <v>0</v>
      </c>
      <c r="CN1216" s="12">
        <f t="shared" si="2891"/>
        <v>0</v>
      </c>
      <c r="CO1216" s="12">
        <f t="shared" si="2891"/>
        <v>0</v>
      </c>
      <c r="CP1216" s="12">
        <f t="shared" si="2891"/>
        <v>0</v>
      </c>
      <c r="CQ1216" s="12">
        <f t="shared" si="2891"/>
        <v>0</v>
      </c>
      <c r="CR1216" s="12">
        <f t="shared" si="2891"/>
        <v>0</v>
      </c>
      <c r="CS1216" s="12">
        <f t="shared" si="2891"/>
        <v>0</v>
      </c>
      <c r="CT1216" s="12">
        <f t="shared" si="2891"/>
        <v>0</v>
      </c>
      <c r="CU1216" s="12">
        <f t="shared" si="2891"/>
        <v>0</v>
      </c>
      <c r="CV1216" s="12">
        <f t="shared" si="2891"/>
        <v>0</v>
      </c>
      <c r="CW1216" s="12">
        <f t="shared" si="2891"/>
        <v>0</v>
      </c>
      <c r="CX1216" s="12">
        <f t="shared" si="2891"/>
        <v>0</v>
      </c>
      <c r="CY1216" s="12">
        <f t="shared" si="2891"/>
        <v>0</v>
      </c>
      <c r="CZ1216" s="12">
        <f t="shared" si="2891"/>
        <v>0</v>
      </c>
      <c r="DA1216" s="12">
        <f t="shared" ref="DA1216:DY1216" si="2892">-DA413-DA461-DA509-DA557</f>
        <v>0</v>
      </c>
      <c r="DB1216" s="12">
        <f t="shared" si="2892"/>
        <v>0</v>
      </c>
      <c r="DC1216" s="12">
        <f t="shared" si="2892"/>
        <v>0</v>
      </c>
      <c r="DD1216" s="12">
        <f t="shared" si="2892"/>
        <v>0</v>
      </c>
      <c r="DE1216" s="12">
        <f t="shared" si="2892"/>
        <v>0</v>
      </c>
      <c r="DF1216" s="12">
        <f t="shared" si="2892"/>
        <v>0</v>
      </c>
      <c r="DG1216" s="12">
        <f t="shared" si="2892"/>
        <v>0</v>
      </c>
      <c r="DH1216" s="12">
        <f t="shared" si="2892"/>
        <v>0</v>
      </c>
      <c r="DI1216" s="12">
        <f t="shared" si="2892"/>
        <v>0</v>
      </c>
      <c r="DJ1216" s="12">
        <f t="shared" si="2892"/>
        <v>0</v>
      </c>
      <c r="DK1216" s="12">
        <f t="shared" si="2892"/>
        <v>0</v>
      </c>
      <c r="DL1216" s="12">
        <f t="shared" si="2892"/>
        <v>0</v>
      </c>
      <c r="DM1216" s="12">
        <f t="shared" si="2892"/>
        <v>0</v>
      </c>
      <c r="DN1216" s="12">
        <f t="shared" si="2892"/>
        <v>0</v>
      </c>
      <c r="DO1216" s="12">
        <f t="shared" si="2892"/>
        <v>0</v>
      </c>
      <c r="DP1216" s="12">
        <f t="shared" si="2892"/>
        <v>0</v>
      </c>
      <c r="DQ1216" s="12">
        <f t="shared" si="2892"/>
        <v>0</v>
      </c>
      <c r="DR1216" s="12">
        <f t="shared" si="2892"/>
        <v>0</v>
      </c>
      <c r="DS1216" s="12">
        <f t="shared" si="2892"/>
        <v>0</v>
      </c>
      <c r="DT1216" s="12">
        <f t="shared" si="2892"/>
        <v>0</v>
      </c>
      <c r="DU1216" s="12">
        <f t="shared" si="2892"/>
        <v>0</v>
      </c>
      <c r="DV1216" s="12">
        <f t="shared" si="2892"/>
        <v>0</v>
      </c>
      <c r="DW1216" s="12">
        <f t="shared" si="2892"/>
        <v>0</v>
      </c>
      <c r="DX1216" s="12">
        <f t="shared" si="2892"/>
        <v>0</v>
      </c>
      <c r="DY1216" s="12">
        <f t="shared" si="2892"/>
        <v>0</v>
      </c>
    </row>
    <row r="1217" spans="1:129" x14ac:dyDescent="0.3">
      <c r="B1217" s="2" t="str">
        <f>Product!$L$2</f>
        <v>Phase 3</v>
      </c>
      <c r="C1217" s="2" t="str">
        <f>Product!$L$3</f>
        <v>75' Wide</v>
      </c>
      <c r="D1217" s="128"/>
      <c r="E1217" s="128"/>
      <c r="F1217" s="128"/>
      <c r="G1217" s="11">
        <f>SUM(H1217:DZ1217)</f>
        <v>3820000</v>
      </c>
      <c r="I1217" s="12">
        <f t="shared" ref="I1217:AN1217" si="2893">-I414-I462-I510-I558</f>
        <v>0</v>
      </c>
      <c r="J1217" s="12">
        <f t="shared" si="2893"/>
        <v>0</v>
      </c>
      <c r="K1217" s="12">
        <f t="shared" si="2893"/>
        <v>0</v>
      </c>
      <c r="L1217" s="12">
        <f t="shared" si="2893"/>
        <v>0</v>
      </c>
      <c r="M1217" s="12">
        <f t="shared" si="2893"/>
        <v>0</v>
      </c>
      <c r="N1217" s="12">
        <f t="shared" si="2893"/>
        <v>0</v>
      </c>
      <c r="O1217" s="12">
        <f t="shared" si="2893"/>
        <v>0</v>
      </c>
      <c r="P1217" s="12">
        <f t="shared" si="2893"/>
        <v>0</v>
      </c>
      <c r="Q1217" s="12">
        <f t="shared" si="2893"/>
        <v>0</v>
      </c>
      <c r="R1217" s="12">
        <f t="shared" si="2893"/>
        <v>0</v>
      </c>
      <c r="S1217" s="12">
        <f t="shared" si="2893"/>
        <v>0</v>
      </c>
      <c r="T1217" s="12">
        <f t="shared" si="2893"/>
        <v>0</v>
      </c>
      <c r="U1217" s="12">
        <f t="shared" si="2893"/>
        <v>0</v>
      </c>
      <c r="V1217" s="12">
        <f t="shared" si="2893"/>
        <v>0</v>
      </c>
      <c r="W1217" s="12">
        <f t="shared" si="2893"/>
        <v>0</v>
      </c>
      <c r="X1217" s="12">
        <f t="shared" si="2893"/>
        <v>0</v>
      </c>
      <c r="Y1217" s="12">
        <f t="shared" si="2893"/>
        <v>0</v>
      </c>
      <c r="Z1217" s="12">
        <f t="shared" si="2893"/>
        <v>0</v>
      </c>
      <c r="AA1217" s="12">
        <f t="shared" si="2893"/>
        <v>0</v>
      </c>
      <c r="AB1217" s="12">
        <f t="shared" si="2893"/>
        <v>0</v>
      </c>
      <c r="AC1217" s="12">
        <f t="shared" si="2893"/>
        <v>0</v>
      </c>
      <c r="AD1217" s="12">
        <f t="shared" si="2893"/>
        <v>0</v>
      </c>
      <c r="AE1217" s="12">
        <f t="shared" si="2893"/>
        <v>0</v>
      </c>
      <c r="AF1217" s="12">
        <f t="shared" si="2893"/>
        <v>0</v>
      </c>
      <c r="AG1217" s="12">
        <f t="shared" si="2893"/>
        <v>0</v>
      </c>
      <c r="AH1217" s="12">
        <f t="shared" si="2893"/>
        <v>0</v>
      </c>
      <c r="AI1217" s="12">
        <f t="shared" si="2893"/>
        <v>83333.333333333343</v>
      </c>
      <c r="AJ1217" s="12">
        <f t="shared" si="2893"/>
        <v>83333.333333333343</v>
      </c>
      <c r="AK1217" s="12">
        <f t="shared" si="2893"/>
        <v>83333.333333333343</v>
      </c>
      <c r="AL1217" s="12">
        <f t="shared" si="2893"/>
        <v>83333.333333333343</v>
      </c>
      <c r="AM1217" s="12">
        <f t="shared" si="2893"/>
        <v>83333.333333333343</v>
      </c>
      <c r="AN1217" s="12">
        <f t="shared" si="2893"/>
        <v>83333.333333333299</v>
      </c>
      <c r="AO1217" s="12">
        <f t="shared" ref="AO1217:BT1217" si="2894">-AO414-AO462-AO510-AO558</f>
        <v>536666.66666666674</v>
      </c>
      <c r="AP1217" s="12">
        <f t="shared" si="2894"/>
        <v>540000</v>
      </c>
      <c r="AQ1217" s="12">
        <f t="shared" si="2894"/>
        <v>543333.33333333337</v>
      </c>
      <c r="AR1217" s="12">
        <f t="shared" si="2894"/>
        <v>546666.66666666674</v>
      </c>
      <c r="AS1217" s="12">
        <f t="shared" si="2894"/>
        <v>550000</v>
      </c>
      <c r="AT1217" s="12">
        <f t="shared" si="2894"/>
        <v>553333.33333333314</v>
      </c>
      <c r="AU1217" s="12">
        <f t="shared" si="2894"/>
        <v>16666.666666666668</v>
      </c>
      <c r="AV1217" s="12">
        <f t="shared" si="2894"/>
        <v>13333.333333333336</v>
      </c>
      <c r="AW1217" s="12">
        <f t="shared" si="2894"/>
        <v>10000.000000000004</v>
      </c>
      <c r="AX1217" s="12">
        <f t="shared" si="2894"/>
        <v>6666.6666666666715</v>
      </c>
      <c r="AY1217" s="12">
        <f t="shared" si="2894"/>
        <v>3333.3333333333358</v>
      </c>
      <c r="AZ1217" s="12">
        <f t="shared" si="2894"/>
        <v>0</v>
      </c>
      <c r="BA1217" s="12">
        <f t="shared" si="2894"/>
        <v>0</v>
      </c>
      <c r="BB1217" s="12">
        <f t="shared" si="2894"/>
        <v>0</v>
      </c>
      <c r="BC1217" s="12">
        <f t="shared" si="2894"/>
        <v>0</v>
      </c>
      <c r="BD1217" s="12">
        <f t="shared" si="2894"/>
        <v>0</v>
      </c>
      <c r="BE1217" s="12">
        <f t="shared" si="2894"/>
        <v>0</v>
      </c>
      <c r="BF1217" s="12">
        <f t="shared" si="2894"/>
        <v>0</v>
      </c>
      <c r="BG1217" s="12">
        <f t="shared" si="2894"/>
        <v>0</v>
      </c>
      <c r="BH1217" s="12">
        <f t="shared" si="2894"/>
        <v>0</v>
      </c>
      <c r="BI1217" s="12">
        <f t="shared" si="2894"/>
        <v>0</v>
      </c>
      <c r="BJ1217" s="12">
        <f t="shared" si="2894"/>
        <v>0</v>
      </c>
      <c r="BK1217" s="12">
        <f t="shared" si="2894"/>
        <v>0</v>
      </c>
      <c r="BL1217" s="12">
        <f t="shared" si="2894"/>
        <v>0</v>
      </c>
      <c r="BM1217" s="12">
        <f t="shared" si="2894"/>
        <v>0</v>
      </c>
      <c r="BN1217" s="12">
        <f t="shared" si="2894"/>
        <v>0</v>
      </c>
      <c r="BO1217" s="12">
        <f t="shared" si="2894"/>
        <v>0</v>
      </c>
      <c r="BP1217" s="12">
        <f t="shared" si="2894"/>
        <v>0</v>
      </c>
      <c r="BQ1217" s="12">
        <f t="shared" si="2894"/>
        <v>0</v>
      </c>
      <c r="BR1217" s="12">
        <f t="shared" si="2894"/>
        <v>0</v>
      </c>
      <c r="BS1217" s="12">
        <f t="shared" si="2894"/>
        <v>0</v>
      </c>
      <c r="BT1217" s="12">
        <f t="shared" si="2894"/>
        <v>0</v>
      </c>
      <c r="BU1217" s="12">
        <f t="shared" ref="BU1217:CZ1217" si="2895">-BU414-BU462-BU510-BU558</f>
        <v>0</v>
      </c>
      <c r="BV1217" s="12">
        <f t="shared" si="2895"/>
        <v>0</v>
      </c>
      <c r="BW1217" s="12">
        <f t="shared" si="2895"/>
        <v>0</v>
      </c>
      <c r="BX1217" s="12">
        <f t="shared" si="2895"/>
        <v>0</v>
      </c>
      <c r="BY1217" s="12">
        <f t="shared" si="2895"/>
        <v>0</v>
      </c>
      <c r="BZ1217" s="12">
        <f t="shared" si="2895"/>
        <v>0</v>
      </c>
      <c r="CA1217" s="12">
        <f t="shared" si="2895"/>
        <v>0</v>
      </c>
      <c r="CB1217" s="12">
        <f t="shared" si="2895"/>
        <v>0</v>
      </c>
      <c r="CC1217" s="12">
        <f t="shared" si="2895"/>
        <v>0</v>
      </c>
      <c r="CD1217" s="12">
        <f t="shared" si="2895"/>
        <v>0</v>
      </c>
      <c r="CE1217" s="12">
        <f t="shared" si="2895"/>
        <v>0</v>
      </c>
      <c r="CF1217" s="12">
        <f t="shared" si="2895"/>
        <v>0</v>
      </c>
      <c r="CG1217" s="12">
        <f t="shared" si="2895"/>
        <v>0</v>
      </c>
      <c r="CH1217" s="12">
        <f t="shared" si="2895"/>
        <v>0</v>
      </c>
      <c r="CI1217" s="12">
        <f t="shared" si="2895"/>
        <v>0</v>
      </c>
      <c r="CJ1217" s="12">
        <f t="shared" si="2895"/>
        <v>0</v>
      </c>
      <c r="CK1217" s="12">
        <f t="shared" si="2895"/>
        <v>0</v>
      </c>
      <c r="CL1217" s="12">
        <f t="shared" si="2895"/>
        <v>0</v>
      </c>
      <c r="CM1217" s="12">
        <f t="shared" si="2895"/>
        <v>0</v>
      </c>
      <c r="CN1217" s="12">
        <f t="shared" si="2895"/>
        <v>0</v>
      </c>
      <c r="CO1217" s="12">
        <f t="shared" si="2895"/>
        <v>0</v>
      </c>
      <c r="CP1217" s="12">
        <f t="shared" si="2895"/>
        <v>0</v>
      </c>
      <c r="CQ1217" s="12">
        <f t="shared" si="2895"/>
        <v>0</v>
      </c>
      <c r="CR1217" s="12">
        <f t="shared" si="2895"/>
        <v>0</v>
      </c>
      <c r="CS1217" s="12">
        <f t="shared" si="2895"/>
        <v>0</v>
      </c>
      <c r="CT1217" s="12">
        <f t="shared" si="2895"/>
        <v>0</v>
      </c>
      <c r="CU1217" s="12">
        <f t="shared" si="2895"/>
        <v>0</v>
      </c>
      <c r="CV1217" s="12">
        <f t="shared" si="2895"/>
        <v>0</v>
      </c>
      <c r="CW1217" s="12">
        <f t="shared" si="2895"/>
        <v>0</v>
      </c>
      <c r="CX1217" s="12">
        <f t="shared" si="2895"/>
        <v>0</v>
      </c>
      <c r="CY1217" s="12">
        <f t="shared" si="2895"/>
        <v>0</v>
      </c>
      <c r="CZ1217" s="12">
        <f t="shared" si="2895"/>
        <v>0</v>
      </c>
      <c r="DA1217" s="12">
        <f t="shared" ref="DA1217:DY1217" si="2896">-DA414-DA462-DA510-DA558</f>
        <v>0</v>
      </c>
      <c r="DB1217" s="12">
        <f t="shared" si="2896"/>
        <v>0</v>
      </c>
      <c r="DC1217" s="12">
        <f t="shared" si="2896"/>
        <v>0</v>
      </c>
      <c r="DD1217" s="12">
        <f t="shared" si="2896"/>
        <v>0</v>
      </c>
      <c r="DE1217" s="12">
        <f t="shared" si="2896"/>
        <v>0</v>
      </c>
      <c r="DF1217" s="12">
        <f t="shared" si="2896"/>
        <v>0</v>
      </c>
      <c r="DG1217" s="12">
        <f t="shared" si="2896"/>
        <v>0</v>
      </c>
      <c r="DH1217" s="12">
        <f t="shared" si="2896"/>
        <v>0</v>
      </c>
      <c r="DI1217" s="12">
        <f t="shared" si="2896"/>
        <v>0</v>
      </c>
      <c r="DJ1217" s="12">
        <f t="shared" si="2896"/>
        <v>0</v>
      </c>
      <c r="DK1217" s="12">
        <f t="shared" si="2896"/>
        <v>0</v>
      </c>
      <c r="DL1217" s="12">
        <f t="shared" si="2896"/>
        <v>0</v>
      </c>
      <c r="DM1217" s="12">
        <f t="shared" si="2896"/>
        <v>0</v>
      </c>
      <c r="DN1217" s="12">
        <f t="shared" si="2896"/>
        <v>0</v>
      </c>
      <c r="DO1217" s="12">
        <f t="shared" si="2896"/>
        <v>0</v>
      </c>
      <c r="DP1217" s="12">
        <f t="shared" si="2896"/>
        <v>0</v>
      </c>
      <c r="DQ1217" s="12">
        <f t="shared" si="2896"/>
        <v>0</v>
      </c>
      <c r="DR1217" s="12">
        <f t="shared" si="2896"/>
        <v>0</v>
      </c>
      <c r="DS1217" s="12">
        <f t="shared" si="2896"/>
        <v>0</v>
      </c>
      <c r="DT1217" s="12">
        <f t="shared" si="2896"/>
        <v>0</v>
      </c>
      <c r="DU1217" s="12">
        <f t="shared" si="2896"/>
        <v>0</v>
      </c>
      <c r="DV1217" s="12">
        <f t="shared" si="2896"/>
        <v>0</v>
      </c>
      <c r="DW1217" s="12">
        <f t="shared" si="2896"/>
        <v>0</v>
      </c>
      <c r="DX1217" s="12">
        <f t="shared" si="2896"/>
        <v>0</v>
      </c>
      <c r="DY1217" s="12">
        <f t="shared" si="2896"/>
        <v>0</v>
      </c>
    </row>
    <row r="1218" spans="1:129" x14ac:dyDescent="0.3">
      <c r="D1218" s="128"/>
      <c r="E1218" s="128"/>
      <c r="F1218" s="128"/>
      <c r="I1218" s="12"/>
      <c r="J1218" s="12"/>
      <c r="K1218" s="12"/>
      <c r="L1218" s="12"/>
      <c r="M1218" s="12"/>
      <c r="N1218" s="12"/>
      <c r="O1218" s="12"/>
      <c r="P1218" s="12"/>
      <c r="Q1218" s="12"/>
      <c r="R1218" s="12"/>
      <c r="S1218" s="12"/>
      <c r="T1218" s="12"/>
      <c r="U1218" s="12"/>
      <c r="V1218" s="12"/>
      <c r="W1218" s="12"/>
      <c r="X1218" s="12"/>
      <c r="Y1218" s="12"/>
      <c r="Z1218" s="12"/>
      <c r="AA1218" s="12"/>
      <c r="AB1218" s="12"/>
      <c r="AC1218" s="12"/>
      <c r="AD1218" s="12"/>
      <c r="AE1218" s="12"/>
      <c r="AF1218" s="12"/>
      <c r="AG1218" s="12"/>
      <c r="AH1218" s="12"/>
      <c r="AI1218" s="12"/>
      <c r="AJ1218" s="12"/>
      <c r="AK1218" s="12"/>
      <c r="AL1218" s="12"/>
      <c r="AM1218" s="12"/>
      <c r="AN1218" s="12"/>
      <c r="AO1218" s="12"/>
      <c r="AP1218" s="12"/>
      <c r="AQ1218" s="12"/>
      <c r="AR1218" s="12"/>
      <c r="AS1218" s="12"/>
      <c r="AT1218" s="12"/>
      <c r="AU1218" s="12"/>
      <c r="AV1218" s="12"/>
      <c r="AW1218" s="12"/>
      <c r="AX1218" s="12"/>
      <c r="AY1218" s="12"/>
      <c r="AZ1218" s="12"/>
      <c r="BA1218" s="12"/>
      <c r="BB1218" s="12"/>
      <c r="BC1218" s="12"/>
      <c r="BD1218" s="12"/>
      <c r="BE1218" s="12"/>
      <c r="BF1218" s="12"/>
      <c r="BG1218" s="12"/>
      <c r="BH1218" s="12"/>
      <c r="BI1218" s="12"/>
      <c r="BJ1218" s="12"/>
      <c r="BK1218" s="12"/>
      <c r="BL1218" s="12"/>
      <c r="BM1218" s="12"/>
      <c r="BN1218" s="12"/>
      <c r="BO1218" s="12"/>
      <c r="BP1218" s="12"/>
      <c r="BQ1218" s="12"/>
      <c r="BR1218" s="12"/>
      <c r="BS1218" s="12"/>
      <c r="BT1218" s="12"/>
      <c r="BU1218" s="12"/>
      <c r="BV1218" s="12"/>
      <c r="BW1218" s="12"/>
      <c r="BX1218" s="12"/>
      <c r="BY1218" s="12"/>
      <c r="BZ1218" s="12"/>
      <c r="CA1218" s="12"/>
      <c r="CB1218" s="12"/>
      <c r="CC1218" s="12"/>
      <c r="CD1218" s="12"/>
      <c r="CE1218" s="12"/>
      <c r="CF1218" s="12"/>
      <c r="CG1218" s="12"/>
      <c r="CH1218" s="12"/>
      <c r="CI1218" s="12"/>
      <c r="CJ1218" s="12"/>
      <c r="CK1218" s="12"/>
      <c r="CL1218" s="12"/>
      <c r="CM1218" s="12"/>
      <c r="CN1218" s="12"/>
      <c r="CO1218" s="12"/>
      <c r="CP1218" s="12"/>
      <c r="CQ1218" s="12"/>
      <c r="CR1218" s="12"/>
      <c r="CS1218" s="12"/>
      <c r="CT1218" s="12"/>
      <c r="CU1218" s="12"/>
      <c r="CV1218" s="12"/>
      <c r="CW1218" s="12"/>
      <c r="CX1218" s="12"/>
      <c r="CY1218" s="12"/>
      <c r="CZ1218" s="12"/>
      <c r="DA1218" s="12"/>
      <c r="DB1218" s="12"/>
      <c r="DC1218" s="12"/>
      <c r="DD1218" s="12"/>
      <c r="DE1218" s="12"/>
      <c r="DF1218" s="12"/>
      <c r="DG1218" s="12"/>
      <c r="DH1218" s="12"/>
      <c r="DI1218" s="12"/>
      <c r="DJ1218" s="12"/>
      <c r="DK1218" s="12"/>
      <c r="DL1218" s="12"/>
      <c r="DM1218" s="12"/>
      <c r="DN1218" s="12"/>
      <c r="DO1218" s="12"/>
      <c r="DP1218" s="12"/>
      <c r="DQ1218" s="12"/>
      <c r="DR1218" s="12"/>
      <c r="DS1218" s="12"/>
      <c r="DT1218" s="12"/>
      <c r="DU1218" s="12"/>
      <c r="DV1218" s="12"/>
      <c r="DW1218" s="12"/>
      <c r="DX1218" s="12"/>
      <c r="DY1218" s="12"/>
    </row>
    <row r="1219" spans="1:129" x14ac:dyDescent="0.3">
      <c r="B1219" s="2" t="str">
        <f>Product!$M$2</f>
        <v>Phase 4</v>
      </c>
      <c r="C1219" s="2" t="str">
        <f>Product!$M$3</f>
        <v>50' Wide</v>
      </c>
      <c r="D1219" s="128"/>
      <c r="E1219" s="128"/>
      <c r="F1219" s="128"/>
      <c r="G1219" s="11">
        <f>SUM(H1219:DZ1219)</f>
        <v>5730000</v>
      </c>
      <c r="I1219" s="12">
        <f t="shared" ref="I1219:AN1219" si="2897">-I416-I464-I512-I560</f>
        <v>0</v>
      </c>
      <c r="J1219" s="12">
        <f t="shared" si="2897"/>
        <v>0</v>
      </c>
      <c r="K1219" s="12">
        <f t="shared" si="2897"/>
        <v>0</v>
      </c>
      <c r="L1219" s="12">
        <f t="shared" si="2897"/>
        <v>0</v>
      </c>
      <c r="M1219" s="12">
        <f t="shared" si="2897"/>
        <v>0</v>
      </c>
      <c r="N1219" s="12">
        <f t="shared" si="2897"/>
        <v>0</v>
      </c>
      <c r="O1219" s="12">
        <f t="shared" si="2897"/>
        <v>0</v>
      </c>
      <c r="P1219" s="12">
        <f t="shared" si="2897"/>
        <v>0</v>
      </c>
      <c r="Q1219" s="12">
        <f t="shared" si="2897"/>
        <v>0</v>
      </c>
      <c r="R1219" s="12">
        <f t="shared" si="2897"/>
        <v>0</v>
      </c>
      <c r="S1219" s="12">
        <f t="shared" si="2897"/>
        <v>0</v>
      </c>
      <c r="T1219" s="12">
        <f t="shared" si="2897"/>
        <v>0</v>
      </c>
      <c r="U1219" s="12">
        <f t="shared" si="2897"/>
        <v>0</v>
      </c>
      <c r="V1219" s="12">
        <f t="shared" si="2897"/>
        <v>0</v>
      </c>
      <c r="W1219" s="12">
        <f t="shared" si="2897"/>
        <v>0</v>
      </c>
      <c r="X1219" s="12">
        <f t="shared" si="2897"/>
        <v>0</v>
      </c>
      <c r="Y1219" s="12">
        <f t="shared" si="2897"/>
        <v>0</v>
      </c>
      <c r="Z1219" s="12">
        <f t="shared" si="2897"/>
        <v>0</v>
      </c>
      <c r="AA1219" s="12">
        <f t="shared" si="2897"/>
        <v>0</v>
      </c>
      <c r="AB1219" s="12">
        <f t="shared" si="2897"/>
        <v>0</v>
      </c>
      <c r="AC1219" s="12">
        <f t="shared" si="2897"/>
        <v>0</v>
      </c>
      <c r="AD1219" s="12">
        <f t="shared" si="2897"/>
        <v>0</v>
      </c>
      <c r="AE1219" s="12">
        <f t="shared" si="2897"/>
        <v>0</v>
      </c>
      <c r="AF1219" s="12">
        <f t="shared" si="2897"/>
        <v>0</v>
      </c>
      <c r="AG1219" s="12">
        <f t="shared" si="2897"/>
        <v>0</v>
      </c>
      <c r="AH1219" s="12">
        <f t="shared" si="2897"/>
        <v>0</v>
      </c>
      <c r="AI1219" s="12">
        <f t="shared" si="2897"/>
        <v>0</v>
      </c>
      <c r="AJ1219" s="12">
        <f t="shared" si="2897"/>
        <v>0</v>
      </c>
      <c r="AK1219" s="12">
        <f t="shared" si="2897"/>
        <v>0</v>
      </c>
      <c r="AL1219" s="12">
        <f t="shared" si="2897"/>
        <v>0</v>
      </c>
      <c r="AM1219" s="12">
        <f t="shared" si="2897"/>
        <v>0</v>
      </c>
      <c r="AN1219" s="12">
        <f t="shared" si="2897"/>
        <v>0</v>
      </c>
      <c r="AO1219" s="12">
        <f t="shared" ref="AO1219:BT1219" si="2898">-AO416-AO464-AO512-AO560</f>
        <v>0</v>
      </c>
      <c r="AP1219" s="12">
        <f t="shared" si="2898"/>
        <v>0</v>
      </c>
      <c r="AQ1219" s="12">
        <f t="shared" si="2898"/>
        <v>0</v>
      </c>
      <c r="AR1219" s="12">
        <f t="shared" si="2898"/>
        <v>0</v>
      </c>
      <c r="AS1219" s="12">
        <f t="shared" si="2898"/>
        <v>0</v>
      </c>
      <c r="AT1219" s="12">
        <f t="shared" si="2898"/>
        <v>0</v>
      </c>
      <c r="AU1219" s="12">
        <f t="shared" si="2898"/>
        <v>125000</v>
      </c>
      <c r="AV1219" s="12">
        <f t="shared" si="2898"/>
        <v>125000</v>
      </c>
      <c r="AW1219" s="12">
        <f t="shared" si="2898"/>
        <v>125000</v>
      </c>
      <c r="AX1219" s="12">
        <f t="shared" si="2898"/>
        <v>125000</v>
      </c>
      <c r="AY1219" s="12">
        <f t="shared" si="2898"/>
        <v>125000</v>
      </c>
      <c r="AZ1219" s="12">
        <f t="shared" si="2898"/>
        <v>125000</v>
      </c>
      <c r="BA1219" s="12">
        <f t="shared" si="2898"/>
        <v>805000</v>
      </c>
      <c r="BB1219" s="12">
        <f t="shared" si="2898"/>
        <v>810000</v>
      </c>
      <c r="BC1219" s="12">
        <f t="shared" si="2898"/>
        <v>815000</v>
      </c>
      <c r="BD1219" s="12">
        <f t="shared" si="2898"/>
        <v>820000</v>
      </c>
      <c r="BE1219" s="12">
        <f t="shared" si="2898"/>
        <v>825000</v>
      </c>
      <c r="BF1219" s="12">
        <f t="shared" si="2898"/>
        <v>830000</v>
      </c>
      <c r="BG1219" s="12">
        <f t="shared" si="2898"/>
        <v>25000</v>
      </c>
      <c r="BH1219" s="12">
        <f t="shared" si="2898"/>
        <v>20000</v>
      </c>
      <c r="BI1219" s="12">
        <f t="shared" si="2898"/>
        <v>15000</v>
      </c>
      <c r="BJ1219" s="12">
        <f t="shared" si="2898"/>
        <v>10000</v>
      </c>
      <c r="BK1219" s="12">
        <f t="shared" si="2898"/>
        <v>5000</v>
      </c>
      <c r="BL1219" s="12">
        <f t="shared" si="2898"/>
        <v>0</v>
      </c>
      <c r="BM1219" s="12">
        <f t="shared" si="2898"/>
        <v>0</v>
      </c>
      <c r="BN1219" s="12">
        <f t="shared" si="2898"/>
        <v>0</v>
      </c>
      <c r="BO1219" s="12">
        <f t="shared" si="2898"/>
        <v>0</v>
      </c>
      <c r="BP1219" s="12">
        <f t="shared" si="2898"/>
        <v>0</v>
      </c>
      <c r="BQ1219" s="12">
        <f t="shared" si="2898"/>
        <v>0</v>
      </c>
      <c r="BR1219" s="12">
        <f t="shared" si="2898"/>
        <v>0</v>
      </c>
      <c r="BS1219" s="12">
        <f t="shared" si="2898"/>
        <v>0</v>
      </c>
      <c r="BT1219" s="12">
        <f t="shared" si="2898"/>
        <v>0</v>
      </c>
      <c r="BU1219" s="12">
        <f t="shared" ref="BU1219:CZ1219" si="2899">-BU416-BU464-BU512-BU560</f>
        <v>0</v>
      </c>
      <c r="BV1219" s="12">
        <f t="shared" si="2899"/>
        <v>0</v>
      </c>
      <c r="BW1219" s="12">
        <f t="shared" si="2899"/>
        <v>0</v>
      </c>
      <c r="BX1219" s="12">
        <f t="shared" si="2899"/>
        <v>0</v>
      </c>
      <c r="BY1219" s="12">
        <f t="shared" si="2899"/>
        <v>0</v>
      </c>
      <c r="BZ1219" s="12">
        <f t="shared" si="2899"/>
        <v>0</v>
      </c>
      <c r="CA1219" s="12">
        <f t="shared" si="2899"/>
        <v>0</v>
      </c>
      <c r="CB1219" s="12">
        <f t="shared" si="2899"/>
        <v>0</v>
      </c>
      <c r="CC1219" s="12">
        <f t="shared" si="2899"/>
        <v>0</v>
      </c>
      <c r="CD1219" s="12">
        <f t="shared" si="2899"/>
        <v>0</v>
      </c>
      <c r="CE1219" s="12">
        <f t="shared" si="2899"/>
        <v>0</v>
      </c>
      <c r="CF1219" s="12">
        <f t="shared" si="2899"/>
        <v>0</v>
      </c>
      <c r="CG1219" s="12">
        <f t="shared" si="2899"/>
        <v>0</v>
      </c>
      <c r="CH1219" s="12">
        <f t="shared" si="2899"/>
        <v>0</v>
      </c>
      <c r="CI1219" s="12">
        <f t="shared" si="2899"/>
        <v>0</v>
      </c>
      <c r="CJ1219" s="12">
        <f t="shared" si="2899"/>
        <v>0</v>
      </c>
      <c r="CK1219" s="12">
        <f t="shared" si="2899"/>
        <v>0</v>
      </c>
      <c r="CL1219" s="12">
        <f t="shared" si="2899"/>
        <v>0</v>
      </c>
      <c r="CM1219" s="12">
        <f t="shared" si="2899"/>
        <v>0</v>
      </c>
      <c r="CN1219" s="12">
        <f t="shared" si="2899"/>
        <v>0</v>
      </c>
      <c r="CO1219" s="12">
        <f t="shared" si="2899"/>
        <v>0</v>
      </c>
      <c r="CP1219" s="12">
        <f t="shared" si="2899"/>
        <v>0</v>
      </c>
      <c r="CQ1219" s="12">
        <f t="shared" si="2899"/>
        <v>0</v>
      </c>
      <c r="CR1219" s="12">
        <f t="shared" si="2899"/>
        <v>0</v>
      </c>
      <c r="CS1219" s="12">
        <f t="shared" si="2899"/>
        <v>0</v>
      </c>
      <c r="CT1219" s="12">
        <f t="shared" si="2899"/>
        <v>0</v>
      </c>
      <c r="CU1219" s="12">
        <f t="shared" si="2899"/>
        <v>0</v>
      </c>
      <c r="CV1219" s="12">
        <f t="shared" si="2899"/>
        <v>0</v>
      </c>
      <c r="CW1219" s="12">
        <f t="shared" si="2899"/>
        <v>0</v>
      </c>
      <c r="CX1219" s="12">
        <f t="shared" si="2899"/>
        <v>0</v>
      </c>
      <c r="CY1219" s="12">
        <f t="shared" si="2899"/>
        <v>0</v>
      </c>
      <c r="CZ1219" s="12">
        <f t="shared" si="2899"/>
        <v>0</v>
      </c>
      <c r="DA1219" s="12">
        <f t="shared" ref="DA1219:DY1219" si="2900">-DA416-DA464-DA512-DA560</f>
        <v>0</v>
      </c>
      <c r="DB1219" s="12">
        <f t="shared" si="2900"/>
        <v>0</v>
      </c>
      <c r="DC1219" s="12">
        <f t="shared" si="2900"/>
        <v>0</v>
      </c>
      <c r="DD1219" s="12">
        <f t="shared" si="2900"/>
        <v>0</v>
      </c>
      <c r="DE1219" s="12">
        <f t="shared" si="2900"/>
        <v>0</v>
      </c>
      <c r="DF1219" s="12">
        <f t="shared" si="2900"/>
        <v>0</v>
      </c>
      <c r="DG1219" s="12">
        <f t="shared" si="2900"/>
        <v>0</v>
      </c>
      <c r="DH1219" s="12">
        <f t="shared" si="2900"/>
        <v>0</v>
      </c>
      <c r="DI1219" s="12">
        <f t="shared" si="2900"/>
        <v>0</v>
      </c>
      <c r="DJ1219" s="12">
        <f t="shared" si="2900"/>
        <v>0</v>
      </c>
      <c r="DK1219" s="12">
        <f t="shared" si="2900"/>
        <v>0</v>
      </c>
      <c r="DL1219" s="12">
        <f t="shared" si="2900"/>
        <v>0</v>
      </c>
      <c r="DM1219" s="12">
        <f t="shared" si="2900"/>
        <v>0</v>
      </c>
      <c r="DN1219" s="12">
        <f t="shared" si="2900"/>
        <v>0</v>
      </c>
      <c r="DO1219" s="12">
        <f t="shared" si="2900"/>
        <v>0</v>
      </c>
      <c r="DP1219" s="12">
        <f t="shared" si="2900"/>
        <v>0</v>
      </c>
      <c r="DQ1219" s="12">
        <f t="shared" si="2900"/>
        <v>0</v>
      </c>
      <c r="DR1219" s="12">
        <f t="shared" si="2900"/>
        <v>0</v>
      </c>
      <c r="DS1219" s="12">
        <f t="shared" si="2900"/>
        <v>0</v>
      </c>
      <c r="DT1219" s="12">
        <f t="shared" si="2900"/>
        <v>0</v>
      </c>
      <c r="DU1219" s="12">
        <f t="shared" si="2900"/>
        <v>0</v>
      </c>
      <c r="DV1219" s="12">
        <f t="shared" si="2900"/>
        <v>0</v>
      </c>
      <c r="DW1219" s="12">
        <f t="shared" si="2900"/>
        <v>0</v>
      </c>
      <c r="DX1219" s="12">
        <f t="shared" si="2900"/>
        <v>0</v>
      </c>
      <c r="DY1219" s="12">
        <f t="shared" si="2900"/>
        <v>0</v>
      </c>
    </row>
    <row r="1220" spans="1:129" x14ac:dyDescent="0.3">
      <c r="B1220" s="2" t="str">
        <f>Product!$N$2</f>
        <v>Phase 4</v>
      </c>
      <c r="C1220" s="2" t="str">
        <f>Product!$N$3</f>
        <v>60' Wide</v>
      </c>
      <c r="D1220" s="128"/>
      <c r="E1220" s="128"/>
      <c r="F1220" s="128"/>
      <c r="G1220" s="11">
        <f>SUM(H1220:DZ1220)</f>
        <v>5730000</v>
      </c>
      <c r="I1220" s="12">
        <f t="shared" ref="I1220:AN1220" si="2901">-I417-I465-I513-I561</f>
        <v>0</v>
      </c>
      <c r="J1220" s="12">
        <f t="shared" si="2901"/>
        <v>0</v>
      </c>
      <c r="K1220" s="12">
        <f t="shared" si="2901"/>
        <v>0</v>
      </c>
      <c r="L1220" s="12">
        <f t="shared" si="2901"/>
        <v>0</v>
      </c>
      <c r="M1220" s="12">
        <f t="shared" si="2901"/>
        <v>0</v>
      </c>
      <c r="N1220" s="12">
        <f t="shared" si="2901"/>
        <v>0</v>
      </c>
      <c r="O1220" s="12">
        <f t="shared" si="2901"/>
        <v>0</v>
      </c>
      <c r="P1220" s="12">
        <f t="shared" si="2901"/>
        <v>0</v>
      </c>
      <c r="Q1220" s="12">
        <f t="shared" si="2901"/>
        <v>0</v>
      </c>
      <c r="R1220" s="12">
        <f t="shared" si="2901"/>
        <v>0</v>
      </c>
      <c r="S1220" s="12">
        <f t="shared" si="2901"/>
        <v>0</v>
      </c>
      <c r="T1220" s="12">
        <f t="shared" si="2901"/>
        <v>0</v>
      </c>
      <c r="U1220" s="12">
        <f t="shared" si="2901"/>
        <v>0</v>
      </c>
      <c r="V1220" s="12">
        <f t="shared" si="2901"/>
        <v>0</v>
      </c>
      <c r="W1220" s="12">
        <f t="shared" si="2901"/>
        <v>0</v>
      </c>
      <c r="X1220" s="12">
        <f t="shared" si="2901"/>
        <v>0</v>
      </c>
      <c r="Y1220" s="12">
        <f t="shared" si="2901"/>
        <v>0</v>
      </c>
      <c r="Z1220" s="12">
        <f t="shared" si="2901"/>
        <v>0</v>
      </c>
      <c r="AA1220" s="12">
        <f t="shared" si="2901"/>
        <v>0</v>
      </c>
      <c r="AB1220" s="12">
        <f t="shared" si="2901"/>
        <v>0</v>
      </c>
      <c r="AC1220" s="12">
        <f t="shared" si="2901"/>
        <v>0</v>
      </c>
      <c r="AD1220" s="12">
        <f t="shared" si="2901"/>
        <v>0</v>
      </c>
      <c r="AE1220" s="12">
        <f t="shared" si="2901"/>
        <v>0</v>
      </c>
      <c r="AF1220" s="12">
        <f t="shared" si="2901"/>
        <v>0</v>
      </c>
      <c r="AG1220" s="12">
        <f t="shared" si="2901"/>
        <v>0</v>
      </c>
      <c r="AH1220" s="12">
        <f t="shared" si="2901"/>
        <v>0</v>
      </c>
      <c r="AI1220" s="12">
        <f t="shared" si="2901"/>
        <v>0</v>
      </c>
      <c r="AJ1220" s="12">
        <f t="shared" si="2901"/>
        <v>0</v>
      </c>
      <c r="AK1220" s="12">
        <f t="shared" si="2901"/>
        <v>0</v>
      </c>
      <c r="AL1220" s="12">
        <f t="shared" si="2901"/>
        <v>0</v>
      </c>
      <c r="AM1220" s="12">
        <f t="shared" si="2901"/>
        <v>0</v>
      </c>
      <c r="AN1220" s="12">
        <f t="shared" si="2901"/>
        <v>0</v>
      </c>
      <c r="AO1220" s="12">
        <f t="shared" ref="AO1220:BT1220" si="2902">-AO417-AO465-AO513-AO561</f>
        <v>0</v>
      </c>
      <c r="AP1220" s="12">
        <f t="shared" si="2902"/>
        <v>0</v>
      </c>
      <c r="AQ1220" s="12">
        <f t="shared" si="2902"/>
        <v>0</v>
      </c>
      <c r="AR1220" s="12">
        <f t="shared" si="2902"/>
        <v>0</v>
      </c>
      <c r="AS1220" s="12">
        <f t="shared" si="2902"/>
        <v>0</v>
      </c>
      <c r="AT1220" s="12">
        <f t="shared" si="2902"/>
        <v>0</v>
      </c>
      <c r="AU1220" s="12">
        <f t="shared" si="2902"/>
        <v>125000</v>
      </c>
      <c r="AV1220" s="12">
        <f t="shared" si="2902"/>
        <v>125000</v>
      </c>
      <c r="AW1220" s="12">
        <f t="shared" si="2902"/>
        <v>125000</v>
      </c>
      <c r="AX1220" s="12">
        <f t="shared" si="2902"/>
        <v>125000</v>
      </c>
      <c r="AY1220" s="12">
        <f t="shared" si="2902"/>
        <v>125000</v>
      </c>
      <c r="AZ1220" s="12">
        <f t="shared" si="2902"/>
        <v>125000</v>
      </c>
      <c r="BA1220" s="12">
        <f t="shared" si="2902"/>
        <v>805000</v>
      </c>
      <c r="BB1220" s="12">
        <f t="shared" si="2902"/>
        <v>810000</v>
      </c>
      <c r="BC1220" s="12">
        <f t="shared" si="2902"/>
        <v>815000</v>
      </c>
      <c r="BD1220" s="12">
        <f t="shared" si="2902"/>
        <v>820000</v>
      </c>
      <c r="BE1220" s="12">
        <f t="shared" si="2902"/>
        <v>825000</v>
      </c>
      <c r="BF1220" s="12">
        <f t="shared" si="2902"/>
        <v>830000</v>
      </c>
      <c r="BG1220" s="12">
        <f t="shared" si="2902"/>
        <v>25000</v>
      </c>
      <c r="BH1220" s="12">
        <f t="shared" si="2902"/>
        <v>20000</v>
      </c>
      <c r="BI1220" s="12">
        <f t="shared" si="2902"/>
        <v>15000</v>
      </c>
      <c r="BJ1220" s="12">
        <f t="shared" si="2902"/>
        <v>10000</v>
      </c>
      <c r="BK1220" s="12">
        <f t="shared" si="2902"/>
        <v>5000</v>
      </c>
      <c r="BL1220" s="12">
        <f t="shared" si="2902"/>
        <v>0</v>
      </c>
      <c r="BM1220" s="12">
        <f t="shared" si="2902"/>
        <v>0</v>
      </c>
      <c r="BN1220" s="12">
        <f t="shared" si="2902"/>
        <v>0</v>
      </c>
      <c r="BO1220" s="12">
        <f t="shared" si="2902"/>
        <v>0</v>
      </c>
      <c r="BP1220" s="12">
        <f t="shared" si="2902"/>
        <v>0</v>
      </c>
      <c r="BQ1220" s="12">
        <f t="shared" si="2902"/>
        <v>0</v>
      </c>
      <c r="BR1220" s="12">
        <f t="shared" si="2902"/>
        <v>0</v>
      </c>
      <c r="BS1220" s="12">
        <f t="shared" si="2902"/>
        <v>0</v>
      </c>
      <c r="BT1220" s="12">
        <f t="shared" si="2902"/>
        <v>0</v>
      </c>
      <c r="BU1220" s="12">
        <f t="shared" ref="BU1220:CZ1220" si="2903">-BU417-BU465-BU513-BU561</f>
        <v>0</v>
      </c>
      <c r="BV1220" s="12">
        <f t="shared" si="2903"/>
        <v>0</v>
      </c>
      <c r="BW1220" s="12">
        <f t="shared" si="2903"/>
        <v>0</v>
      </c>
      <c r="BX1220" s="12">
        <f t="shared" si="2903"/>
        <v>0</v>
      </c>
      <c r="BY1220" s="12">
        <f t="shared" si="2903"/>
        <v>0</v>
      </c>
      <c r="BZ1220" s="12">
        <f t="shared" si="2903"/>
        <v>0</v>
      </c>
      <c r="CA1220" s="12">
        <f t="shared" si="2903"/>
        <v>0</v>
      </c>
      <c r="CB1220" s="12">
        <f t="shared" si="2903"/>
        <v>0</v>
      </c>
      <c r="CC1220" s="12">
        <f t="shared" si="2903"/>
        <v>0</v>
      </c>
      <c r="CD1220" s="12">
        <f t="shared" si="2903"/>
        <v>0</v>
      </c>
      <c r="CE1220" s="12">
        <f t="shared" si="2903"/>
        <v>0</v>
      </c>
      <c r="CF1220" s="12">
        <f t="shared" si="2903"/>
        <v>0</v>
      </c>
      <c r="CG1220" s="12">
        <f t="shared" si="2903"/>
        <v>0</v>
      </c>
      <c r="CH1220" s="12">
        <f t="shared" si="2903"/>
        <v>0</v>
      </c>
      <c r="CI1220" s="12">
        <f t="shared" si="2903"/>
        <v>0</v>
      </c>
      <c r="CJ1220" s="12">
        <f t="shared" si="2903"/>
        <v>0</v>
      </c>
      <c r="CK1220" s="12">
        <f t="shared" si="2903"/>
        <v>0</v>
      </c>
      <c r="CL1220" s="12">
        <f t="shared" si="2903"/>
        <v>0</v>
      </c>
      <c r="CM1220" s="12">
        <f t="shared" si="2903"/>
        <v>0</v>
      </c>
      <c r="CN1220" s="12">
        <f t="shared" si="2903"/>
        <v>0</v>
      </c>
      <c r="CO1220" s="12">
        <f t="shared" si="2903"/>
        <v>0</v>
      </c>
      <c r="CP1220" s="12">
        <f t="shared" si="2903"/>
        <v>0</v>
      </c>
      <c r="CQ1220" s="12">
        <f t="shared" si="2903"/>
        <v>0</v>
      </c>
      <c r="CR1220" s="12">
        <f t="shared" si="2903"/>
        <v>0</v>
      </c>
      <c r="CS1220" s="12">
        <f t="shared" si="2903"/>
        <v>0</v>
      </c>
      <c r="CT1220" s="12">
        <f t="shared" si="2903"/>
        <v>0</v>
      </c>
      <c r="CU1220" s="12">
        <f t="shared" si="2903"/>
        <v>0</v>
      </c>
      <c r="CV1220" s="12">
        <f t="shared" si="2903"/>
        <v>0</v>
      </c>
      <c r="CW1220" s="12">
        <f t="shared" si="2903"/>
        <v>0</v>
      </c>
      <c r="CX1220" s="12">
        <f t="shared" si="2903"/>
        <v>0</v>
      </c>
      <c r="CY1220" s="12">
        <f t="shared" si="2903"/>
        <v>0</v>
      </c>
      <c r="CZ1220" s="12">
        <f t="shared" si="2903"/>
        <v>0</v>
      </c>
      <c r="DA1220" s="12">
        <f t="shared" ref="DA1220:DY1220" si="2904">-DA417-DA465-DA513-DA561</f>
        <v>0</v>
      </c>
      <c r="DB1220" s="12">
        <f t="shared" si="2904"/>
        <v>0</v>
      </c>
      <c r="DC1220" s="12">
        <f t="shared" si="2904"/>
        <v>0</v>
      </c>
      <c r="DD1220" s="12">
        <f t="shared" si="2904"/>
        <v>0</v>
      </c>
      <c r="DE1220" s="12">
        <f t="shared" si="2904"/>
        <v>0</v>
      </c>
      <c r="DF1220" s="12">
        <f t="shared" si="2904"/>
        <v>0</v>
      </c>
      <c r="DG1220" s="12">
        <f t="shared" si="2904"/>
        <v>0</v>
      </c>
      <c r="DH1220" s="12">
        <f t="shared" si="2904"/>
        <v>0</v>
      </c>
      <c r="DI1220" s="12">
        <f t="shared" si="2904"/>
        <v>0</v>
      </c>
      <c r="DJ1220" s="12">
        <f t="shared" si="2904"/>
        <v>0</v>
      </c>
      <c r="DK1220" s="12">
        <f t="shared" si="2904"/>
        <v>0</v>
      </c>
      <c r="DL1220" s="12">
        <f t="shared" si="2904"/>
        <v>0</v>
      </c>
      <c r="DM1220" s="12">
        <f t="shared" si="2904"/>
        <v>0</v>
      </c>
      <c r="DN1220" s="12">
        <f t="shared" si="2904"/>
        <v>0</v>
      </c>
      <c r="DO1220" s="12">
        <f t="shared" si="2904"/>
        <v>0</v>
      </c>
      <c r="DP1220" s="12">
        <f t="shared" si="2904"/>
        <v>0</v>
      </c>
      <c r="DQ1220" s="12">
        <f t="shared" si="2904"/>
        <v>0</v>
      </c>
      <c r="DR1220" s="12">
        <f t="shared" si="2904"/>
        <v>0</v>
      </c>
      <c r="DS1220" s="12">
        <f t="shared" si="2904"/>
        <v>0</v>
      </c>
      <c r="DT1220" s="12">
        <f t="shared" si="2904"/>
        <v>0</v>
      </c>
      <c r="DU1220" s="12">
        <f t="shared" si="2904"/>
        <v>0</v>
      </c>
      <c r="DV1220" s="12">
        <f t="shared" si="2904"/>
        <v>0</v>
      </c>
      <c r="DW1220" s="12">
        <f t="shared" si="2904"/>
        <v>0</v>
      </c>
      <c r="DX1220" s="12">
        <f t="shared" si="2904"/>
        <v>0</v>
      </c>
      <c r="DY1220" s="12">
        <f t="shared" si="2904"/>
        <v>0</v>
      </c>
    </row>
    <row r="1221" spans="1:129" x14ac:dyDescent="0.3">
      <c r="B1221" s="2" t="str">
        <f>Product!$O$2</f>
        <v>Phase 4</v>
      </c>
      <c r="C1221" s="2" t="str">
        <f>Product!$O$3</f>
        <v>75' Wide</v>
      </c>
      <c r="D1221" s="128"/>
      <c r="E1221" s="128"/>
      <c r="F1221" s="128"/>
      <c r="G1221" s="11">
        <f>SUM(H1221:DZ1221)</f>
        <v>3820000</v>
      </c>
      <c r="I1221" s="12">
        <f t="shared" ref="I1221:AN1221" si="2905">-I418-I466-I514-I562</f>
        <v>0</v>
      </c>
      <c r="J1221" s="12">
        <f t="shared" si="2905"/>
        <v>0</v>
      </c>
      <c r="K1221" s="12">
        <f t="shared" si="2905"/>
        <v>0</v>
      </c>
      <c r="L1221" s="12">
        <f t="shared" si="2905"/>
        <v>0</v>
      </c>
      <c r="M1221" s="12">
        <f t="shared" si="2905"/>
        <v>0</v>
      </c>
      <c r="N1221" s="12">
        <f t="shared" si="2905"/>
        <v>0</v>
      </c>
      <c r="O1221" s="12">
        <f t="shared" si="2905"/>
        <v>0</v>
      </c>
      <c r="P1221" s="12">
        <f t="shared" si="2905"/>
        <v>0</v>
      </c>
      <c r="Q1221" s="12">
        <f t="shared" si="2905"/>
        <v>0</v>
      </c>
      <c r="R1221" s="12">
        <f t="shared" si="2905"/>
        <v>0</v>
      </c>
      <c r="S1221" s="12">
        <f t="shared" si="2905"/>
        <v>0</v>
      </c>
      <c r="T1221" s="12">
        <f t="shared" si="2905"/>
        <v>0</v>
      </c>
      <c r="U1221" s="12">
        <f t="shared" si="2905"/>
        <v>0</v>
      </c>
      <c r="V1221" s="12">
        <f t="shared" si="2905"/>
        <v>0</v>
      </c>
      <c r="W1221" s="12">
        <f t="shared" si="2905"/>
        <v>0</v>
      </c>
      <c r="X1221" s="12">
        <f t="shared" si="2905"/>
        <v>0</v>
      </c>
      <c r="Y1221" s="12">
        <f t="shared" si="2905"/>
        <v>0</v>
      </c>
      <c r="Z1221" s="12">
        <f t="shared" si="2905"/>
        <v>0</v>
      </c>
      <c r="AA1221" s="12">
        <f t="shared" si="2905"/>
        <v>0</v>
      </c>
      <c r="AB1221" s="12">
        <f t="shared" si="2905"/>
        <v>0</v>
      </c>
      <c r="AC1221" s="12">
        <f t="shared" si="2905"/>
        <v>0</v>
      </c>
      <c r="AD1221" s="12">
        <f t="shared" si="2905"/>
        <v>0</v>
      </c>
      <c r="AE1221" s="12">
        <f t="shared" si="2905"/>
        <v>0</v>
      </c>
      <c r="AF1221" s="12">
        <f t="shared" si="2905"/>
        <v>0</v>
      </c>
      <c r="AG1221" s="12">
        <f t="shared" si="2905"/>
        <v>0</v>
      </c>
      <c r="AH1221" s="12">
        <f t="shared" si="2905"/>
        <v>0</v>
      </c>
      <c r="AI1221" s="12">
        <f t="shared" si="2905"/>
        <v>0</v>
      </c>
      <c r="AJ1221" s="12">
        <f t="shared" si="2905"/>
        <v>0</v>
      </c>
      <c r="AK1221" s="12">
        <f t="shared" si="2905"/>
        <v>0</v>
      </c>
      <c r="AL1221" s="12">
        <f t="shared" si="2905"/>
        <v>0</v>
      </c>
      <c r="AM1221" s="12">
        <f t="shared" si="2905"/>
        <v>0</v>
      </c>
      <c r="AN1221" s="12">
        <f t="shared" si="2905"/>
        <v>0</v>
      </c>
      <c r="AO1221" s="12">
        <f t="shared" ref="AO1221:BT1221" si="2906">-AO418-AO466-AO514-AO562</f>
        <v>0</v>
      </c>
      <c r="AP1221" s="12">
        <f t="shared" si="2906"/>
        <v>0</v>
      </c>
      <c r="AQ1221" s="12">
        <f t="shared" si="2906"/>
        <v>0</v>
      </c>
      <c r="AR1221" s="12">
        <f t="shared" si="2906"/>
        <v>0</v>
      </c>
      <c r="AS1221" s="12">
        <f t="shared" si="2906"/>
        <v>0</v>
      </c>
      <c r="AT1221" s="12">
        <f t="shared" si="2906"/>
        <v>0</v>
      </c>
      <c r="AU1221" s="12">
        <f t="shared" si="2906"/>
        <v>83333.333333333343</v>
      </c>
      <c r="AV1221" s="12">
        <f t="shared" si="2906"/>
        <v>83333.333333333343</v>
      </c>
      <c r="AW1221" s="12">
        <f t="shared" si="2906"/>
        <v>83333.333333333343</v>
      </c>
      <c r="AX1221" s="12">
        <f t="shared" si="2906"/>
        <v>83333.333333333343</v>
      </c>
      <c r="AY1221" s="12">
        <f t="shared" si="2906"/>
        <v>83333.333333333343</v>
      </c>
      <c r="AZ1221" s="12">
        <f t="shared" si="2906"/>
        <v>83333.333333333299</v>
      </c>
      <c r="BA1221" s="12">
        <f t="shared" si="2906"/>
        <v>536666.66666666674</v>
      </c>
      <c r="BB1221" s="12">
        <f t="shared" si="2906"/>
        <v>540000</v>
      </c>
      <c r="BC1221" s="12">
        <f t="shared" si="2906"/>
        <v>543333.33333333337</v>
      </c>
      <c r="BD1221" s="12">
        <f t="shared" si="2906"/>
        <v>546666.66666666674</v>
      </c>
      <c r="BE1221" s="12">
        <f t="shared" si="2906"/>
        <v>550000</v>
      </c>
      <c r="BF1221" s="12">
        <f t="shared" si="2906"/>
        <v>553333.33333333314</v>
      </c>
      <c r="BG1221" s="12">
        <f t="shared" si="2906"/>
        <v>16666.666666666668</v>
      </c>
      <c r="BH1221" s="12">
        <f t="shared" si="2906"/>
        <v>13333.333333333336</v>
      </c>
      <c r="BI1221" s="12">
        <f t="shared" si="2906"/>
        <v>10000.000000000004</v>
      </c>
      <c r="BJ1221" s="12">
        <f t="shared" si="2906"/>
        <v>6666.6666666666715</v>
      </c>
      <c r="BK1221" s="12">
        <f t="shared" si="2906"/>
        <v>3333.3333333333358</v>
      </c>
      <c r="BL1221" s="12">
        <f t="shared" si="2906"/>
        <v>0</v>
      </c>
      <c r="BM1221" s="12">
        <f t="shared" si="2906"/>
        <v>0</v>
      </c>
      <c r="BN1221" s="12">
        <f t="shared" si="2906"/>
        <v>0</v>
      </c>
      <c r="BO1221" s="12">
        <f t="shared" si="2906"/>
        <v>0</v>
      </c>
      <c r="BP1221" s="12">
        <f t="shared" si="2906"/>
        <v>0</v>
      </c>
      <c r="BQ1221" s="12">
        <f t="shared" si="2906"/>
        <v>0</v>
      </c>
      <c r="BR1221" s="12">
        <f t="shared" si="2906"/>
        <v>0</v>
      </c>
      <c r="BS1221" s="12">
        <f t="shared" si="2906"/>
        <v>0</v>
      </c>
      <c r="BT1221" s="12">
        <f t="shared" si="2906"/>
        <v>0</v>
      </c>
      <c r="BU1221" s="12">
        <f t="shared" ref="BU1221:CZ1221" si="2907">-BU418-BU466-BU514-BU562</f>
        <v>0</v>
      </c>
      <c r="BV1221" s="12">
        <f t="shared" si="2907"/>
        <v>0</v>
      </c>
      <c r="BW1221" s="12">
        <f t="shared" si="2907"/>
        <v>0</v>
      </c>
      <c r="BX1221" s="12">
        <f t="shared" si="2907"/>
        <v>0</v>
      </c>
      <c r="BY1221" s="12">
        <f t="shared" si="2907"/>
        <v>0</v>
      </c>
      <c r="BZ1221" s="12">
        <f t="shared" si="2907"/>
        <v>0</v>
      </c>
      <c r="CA1221" s="12">
        <f t="shared" si="2907"/>
        <v>0</v>
      </c>
      <c r="CB1221" s="12">
        <f t="shared" si="2907"/>
        <v>0</v>
      </c>
      <c r="CC1221" s="12">
        <f t="shared" si="2907"/>
        <v>0</v>
      </c>
      <c r="CD1221" s="12">
        <f t="shared" si="2907"/>
        <v>0</v>
      </c>
      <c r="CE1221" s="12">
        <f t="shared" si="2907"/>
        <v>0</v>
      </c>
      <c r="CF1221" s="12">
        <f t="shared" si="2907"/>
        <v>0</v>
      </c>
      <c r="CG1221" s="12">
        <f t="shared" si="2907"/>
        <v>0</v>
      </c>
      <c r="CH1221" s="12">
        <f t="shared" si="2907"/>
        <v>0</v>
      </c>
      <c r="CI1221" s="12">
        <f t="shared" si="2907"/>
        <v>0</v>
      </c>
      <c r="CJ1221" s="12">
        <f t="shared" si="2907"/>
        <v>0</v>
      </c>
      <c r="CK1221" s="12">
        <f t="shared" si="2907"/>
        <v>0</v>
      </c>
      <c r="CL1221" s="12">
        <f t="shared" si="2907"/>
        <v>0</v>
      </c>
      <c r="CM1221" s="12">
        <f t="shared" si="2907"/>
        <v>0</v>
      </c>
      <c r="CN1221" s="12">
        <f t="shared" si="2907"/>
        <v>0</v>
      </c>
      <c r="CO1221" s="12">
        <f t="shared" si="2907"/>
        <v>0</v>
      </c>
      <c r="CP1221" s="12">
        <f t="shared" si="2907"/>
        <v>0</v>
      </c>
      <c r="CQ1221" s="12">
        <f t="shared" si="2907"/>
        <v>0</v>
      </c>
      <c r="CR1221" s="12">
        <f t="shared" si="2907"/>
        <v>0</v>
      </c>
      <c r="CS1221" s="12">
        <f t="shared" si="2907"/>
        <v>0</v>
      </c>
      <c r="CT1221" s="12">
        <f t="shared" si="2907"/>
        <v>0</v>
      </c>
      <c r="CU1221" s="12">
        <f t="shared" si="2907"/>
        <v>0</v>
      </c>
      <c r="CV1221" s="12">
        <f t="shared" si="2907"/>
        <v>0</v>
      </c>
      <c r="CW1221" s="12">
        <f t="shared" si="2907"/>
        <v>0</v>
      </c>
      <c r="CX1221" s="12">
        <f t="shared" si="2907"/>
        <v>0</v>
      </c>
      <c r="CY1221" s="12">
        <f t="shared" si="2907"/>
        <v>0</v>
      </c>
      <c r="CZ1221" s="12">
        <f t="shared" si="2907"/>
        <v>0</v>
      </c>
      <c r="DA1221" s="12">
        <f t="shared" ref="DA1221:DY1221" si="2908">-DA418-DA466-DA514-DA562</f>
        <v>0</v>
      </c>
      <c r="DB1221" s="12">
        <f t="shared" si="2908"/>
        <v>0</v>
      </c>
      <c r="DC1221" s="12">
        <f t="shared" si="2908"/>
        <v>0</v>
      </c>
      <c r="DD1221" s="12">
        <f t="shared" si="2908"/>
        <v>0</v>
      </c>
      <c r="DE1221" s="12">
        <f t="shared" si="2908"/>
        <v>0</v>
      </c>
      <c r="DF1221" s="12">
        <f t="shared" si="2908"/>
        <v>0</v>
      </c>
      <c r="DG1221" s="12">
        <f t="shared" si="2908"/>
        <v>0</v>
      </c>
      <c r="DH1221" s="12">
        <f t="shared" si="2908"/>
        <v>0</v>
      </c>
      <c r="DI1221" s="12">
        <f t="shared" si="2908"/>
        <v>0</v>
      </c>
      <c r="DJ1221" s="12">
        <f t="shared" si="2908"/>
        <v>0</v>
      </c>
      <c r="DK1221" s="12">
        <f t="shared" si="2908"/>
        <v>0</v>
      </c>
      <c r="DL1221" s="12">
        <f t="shared" si="2908"/>
        <v>0</v>
      </c>
      <c r="DM1221" s="12">
        <f t="shared" si="2908"/>
        <v>0</v>
      </c>
      <c r="DN1221" s="12">
        <f t="shared" si="2908"/>
        <v>0</v>
      </c>
      <c r="DO1221" s="12">
        <f t="shared" si="2908"/>
        <v>0</v>
      </c>
      <c r="DP1221" s="12">
        <f t="shared" si="2908"/>
        <v>0</v>
      </c>
      <c r="DQ1221" s="12">
        <f t="shared" si="2908"/>
        <v>0</v>
      </c>
      <c r="DR1221" s="12">
        <f t="shared" si="2908"/>
        <v>0</v>
      </c>
      <c r="DS1221" s="12">
        <f t="shared" si="2908"/>
        <v>0</v>
      </c>
      <c r="DT1221" s="12">
        <f t="shared" si="2908"/>
        <v>0</v>
      </c>
      <c r="DU1221" s="12">
        <f t="shared" si="2908"/>
        <v>0</v>
      </c>
      <c r="DV1221" s="12">
        <f t="shared" si="2908"/>
        <v>0</v>
      </c>
      <c r="DW1221" s="12">
        <f t="shared" si="2908"/>
        <v>0</v>
      </c>
      <c r="DX1221" s="12">
        <f t="shared" si="2908"/>
        <v>0</v>
      </c>
      <c r="DY1221" s="12">
        <f t="shared" si="2908"/>
        <v>0</v>
      </c>
    </row>
    <row r="1222" spans="1:129" x14ac:dyDescent="0.3">
      <c r="D1222" s="128"/>
      <c r="E1222" s="128"/>
      <c r="F1222" s="128"/>
      <c r="I1222" s="12"/>
      <c r="J1222" s="12"/>
      <c r="K1222" s="12"/>
      <c r="L1222" s="12"/>
      <c r="M1222" s="12"/>
      <c r="N1222" s="12"/>
      <c r="O1222" s="12"/>
      <c r="P1222" s="12"/>
      <c r="Q1222" s="12"/>
      <c r="R1222" s="12"/>
      <c r="S1222" s="12"/>
      <c r="T1222" s="12"/>
      <c r="U1222" s="12"/>
      <c r="V1222" s="12"/>
      <c r="W1222" s="12"/>
      <c r="X1222" s="12"/>
      <c r="Y1222" s="12"/>
      <c r="Z1222" s="12"/>
      <c r="AA1222" s="12"/>
      <c r="AB1222" s="12"/>
      <c r="AC1222" s="12"/>
      <c r="AD1222" s="12"/>
      <c r="AE1222" s="12"/>
      <c r="AF1222" s="12"/>
      <c r="AG1222" s="12"/>
      <c r="AH1222" s="12"/>
      <c r="AI1222" s="12"/>
      <c r="AJ1222" s="12"/>
      <c r="AK1222" s="12"/>
      <c r="AL1222" s="12"/>
      <c r="AM1222" s="12"/>
      <c r="AN1222" s="12"/>
      <c r="AO1222" s="12"/>
      <c r="AP1222" s="12"/>
      <c r="AQ1222" s="12"/>
      <c r="AR1222" s="12"/>
      <c r="AS1222" s="12"/>
      <c r="AT1222" s="12"/>
      <c r="AU1222" s="12"/>
      <c r="AV1222" s="12"/>
      <c r="AW1222" s="12"/>
      <c r="AX1222" s="12"/>
      <c r="AY1222" s="12"/>
      <c r="AZ1222" s="12"/>
      <c r="BA1222" s="12"/>
      <c r="BB1222" s="12"/>
      <c r="BC1222" s="12"/>
      <c r="BD1222" s="12"/>
      <c r="BE1222" s="12"/>
      <c r="BF1222" s="12"/>
      <c r="BG1222" s="12"/>
      <c r="BH1222" s="12"/>
      <c r="BI1222" s="12"/>
      <c r="BJ1222" s="12"/>
      <c r="BK1222" s="12"/>
      <c r="BL1222" s="12"/>
      <c r="BM1222" s="12"/>
      <c r="BN1222" s="12"/>
      <c r="BO1222" s="12"/>
      <c r="BP1222" s="12"/>
      <c r="BQ1222" s="12"/>
      <c r="BR1222" s="12"/>
      <c r="BS1222" s="12"/>
      <c r="BT1222" s="12"/>
      <c r="BU1222" s="12"/>
      <c r="BV1222" s="12"/>
      <c r="BW1222" s="12"/>
      <c r="BX1222" s="12"/>
      <c r="BY1222" s="12"/>
      <c r="BZ1222" s="12"/>
      <c r="CA1222" s="12"/>
      <c r="CB1222" s="12"/>
      <c r="CC1222" s="12"/>
      <c r="CD1222" s="12"/>
      <c r="CE1222" s="12"/>
      <c r="CF1222" s="12"/>
      <c r="CG1222" s="12"/>
      <c r="CH1222" s="12"/>
      <c r="CI1222" s="12"/>
      <c r="CJ1222" s="12"/>
      <c r="CK1222" s="12"/>
      <c r="CL1222" s="12"/>
      <c r="CM1222" s="12"/>
      <c r="CN1222" s="12"/>
      <c r="CO1222" s="12"/>
      <c r="CP1222" s="12"/>
      <c r="CQ1222" s="12"/>
      <c r="CR1222" s="12"/>
      <c r="CS1222" s="12"/>
      <c r="CT1222" s="12"/>
      <c r="CU1222" s="12"/>
      <c r="CV1222" s="12"/>
      <c r="CW1222" s="12"/>
      <c r="CX1222" s="12"/>
      <c r="CY1222" s="12"/>
      <c r="CZ1222" s="12"/>
      <c r="DA1222" s="12"/>
      <c r="DB1222" s="12"/>
      <c r="DC1222" s="12"/>
      <c r="DD1222" s="12"/>
      <c r="DE1222" s="12"/>
      <c r="DF1222" s="12"/>
      <c r="DG1222" s="12"/>
      <c r="DH1222" s="12"/>
      <c r="DI1222" s="12"/>
      <c r="DJ1222" s="12"/>
      <c r="DK1222" s="12"/>
      <c r="DL1222" s="12"/>
      <c r="DM1222" s="12"/>
      <c r="DN1222" s="12"/>
      <c r="DO1222" s="12"/>
      <c r="DP1222" s="12"/>
      <c r="DQ1222" s="12"/>
      <c r="DR1222" s="12"/>
      <c r="DS1222" s="12"/>
      <c r="DT1222" s="12"/>
      <c r="DU1222" s="12"/>
      <c r="DV1222" s="12"/>
      <c r="DW1222" s="12"/>
      <c r="DX1222" s="12"/>
      <c r="DY1222" s="12"/>
    </row>
    <row r="1223" spans="1:129" x14ac:dyDescent="0.3">
      <c r="B1223" s="2" t="str">
        <f>Product!$P$2</f>
        <v>Phase 5</v>
      </c>
      <c r="C1223" s="2" t="str">
        <f>Product!$P$3</f>
        <v>50' Wide</v>
      </c>
      <c r="D1223" s="128"/>
      <c r="E1223" s="128"/>
      <c r="F1223" s="128"/>
      <c r="G1223" s="11">
        <f>SUM(H1223:DZ1223)</f>
        <v>5730000</v>
      </c>
      <c r="I1223" s="12">
        <f t="shared" ref="I1223:AN1223" si="2909">-I420-I468-I516-I564</f>
        <v>0</v>
      </c>
      <c r="J1223" s="12">
        <f t="shared" si="2909"/>
        <v>0</v>
      </c>
      <c r="K1223" s="12">
        <f t="shared" si="2909"/>
        <v>0</v>
      </c>
      <c r="L1223" s="12">
        <f t="shared" si="2909"/>
        <v>0</v>
      </c>
      <c r="M1223" s="12">
        <f t="shared" si="2909"/>
        <v>0</v>
      </c>
      <c r="N1223" s="12">
        <f t="shared" si="2909"/>
        <v>0</v>
      </c>
      <c r="O1223" s="12">
        <f t="shared" si="2909"/>
        <v>0</v>
      </c>
      <c r="P1223" s="12">
        <f t="shared" si="2909"/>
        <v>0</v>
      </c>
      <c r="Q1223" s="12">
        <f t="shared" si="2909"/>
        <v>0</v>
      </c>
      <c r="R1223" s="12">
        <f t="shared" si="2909"/>
        <v>0</v>
      </c>
      <c r="S1223" s="12">
        <f t="shared" si="2909"/>
        <v>0</v>
      </c>
      <c r="T1223" s="12">
        <f t="shared" si="2909"/>
        <v>0</v>
      </c>
      <c r="U1223" s="12">
        <f t="shared" si="2909"/>
        <v>0</v>
      </c>
      <c r="V1223" s="12">
        <f t="shared" si="2909"/>
        <v>0</v>
      </c>
      <c r="W1223" s="12">
        <f t="shared" si="2909"/>
        <v>0</v>
      </c>
      <c r="X1223" s="12">
        <f t="shared" si="2909"/>
        <v>0</v>
      </c>
      <c r="Y1223" s="12">
        <f t="shared" si="2909"/>
        <v>0</v>
      </c>
      <c r="Z1223" s="12">
        <f t="shared" si="2909"/>
        <v>0</v>
      </c>
      <c r="AA1223" s="12">
        <f t="shared" si="2909"/>
        <v>0</v>
      </c>
      <c r="AB1223" s="12">
        <f t="shared" si="2909"/>
        <v>0</v>
      </c>
      <c r="AC1223" s="12">
        <f t="shared" si="2909"/>
        <v>0</v>
      </c>
      <c r="AD1223" s="12">
        <f t="shared" si="2909"/>
        <v>0</v>
      </c>
      <c r="AE1223" s="12">
        <f t="shared" si="2909"/>
        <v>0</v>
      </c>
      <c r="AF1223" s="12">
        <f t="shared" si="2909"/>
        <v>0</v>
      </c>
      <c r="AG1223" s="12">
        <f t="shared" si="2909"/>
        <v>0</v>
      </c>
      <c r="AH1223" s="12">
        <f t="shared" si="2909"/>
        <v>0</v>
      </c>
      <c r="AI1223" s="12">
        <f t="shared" si="2909"/>
        <v>0</v>
      </c>
      <c r="AJ1223" s="12">
        <f t="shared" si="2909"/>
        <v>0</v>
      </c>
      <c r="AK1223" s="12">
        <f t="shared" si="2909"/>
        <v>0</v>
      </c>
      <c r="AL1223" s="12">
        <f t="shared" si="2909"/>
        <v>0</v>
      </c>
      <c r="AM1223" s="12">
        <f t="shared" si="2909"/>
        <v>0</v>
      </c>
      <c r="AN1223" s="12">
        <f t="shared" si="2909"/>
        <v>0</v>
      </c>
      <c r="AO1223" s="12">
        <f t="shared" ref="AO1223:BT1223" si="2910">-AO420-AO468-AO516-AO564</f>
        <v>0</v>
      </c>
      <c r="AP1223" s="12">
        <f t="shared" si="2910"/>
        <v>0</v>
      </c>
      <c r="AQ1223" s="12">
        <f t="shared" si="2910"/>
        <v>0</v>
      </c>
      <c r="AR1223" s="12">
        <f t="shared" si="2910"/>
        <v>0</v>
      </c>
      <c r="AS1223" s="12">
        <f t="shared" si="2910"/>
        <v>0</v>
      </c>
      <c r="AT1223" s="12">
        <f t="shared" si="2910"/>
        <v>0</v>
      </c>
      <c r="AU1223" s="12">
        <f t="shared" si="2910"/>
        <v>0</v>
      </c>
      <c r="AV1223" s="12">
        <f t="shared" si="2910"/>
        <v>0</v>
      </c>
      <c r="AW1223" s="12">
        <f t="shared" si="2910"/>
        <v>0</v>
      </c>
      <c r="AX1223" s="12">
        <f t="shared" si="2910"/>
        <v>0</v>
      </c>
      <c r="AY1223" s="12">
        <f t="shared" si="2910"/>
        <v>0</v>
      </c>
      <c r="AZ1223" s="12">
        <f t="shared" si="2910"/>
        <v>0</v>
      </c>
      <c r="BA1223" s="12">
        <f t="shared" si="2910"/>
        <v>0</v>
      </c>
      <c r="BB1223" s="12">
        <f t="shared" si="2910"/>
        <v>0</v>
      </c>
      <c r="BC1223" s="12">
        <f t="shared" si="2910"/>
        <v>0</v>
      </c>
      <c r="BD1223" s="12">
        <f t="shared" si="2910"/>
        <v>0</v>
      </c>
      <c r="BE1223" s="12">
        <f t="shared" si="2910"/>
        <v>0</v>
      </c>
      <c r="BF1223" s="12">
        <f t="shared" si="2910"/>
        <v>0</v>
      </c>
      <c r="BG1223" s="12">
        <f t="shared" si="2910"/>
        <v>125000</v>
      </c>
      <c r="BH1223" s="12">
        <f t="shared" si="2910"/>
        <v>125000</v>
      </c>
      <c r="BI1223" s="12">
        <f t="shared" si="2910"/>
        <v>125000</v>
      </c>
      <c r="BJ1223" s="12">
        <f t="shared" si="2910"/>
        <v>125000</v>
      </c>
      <c r="BK1223" s="12">
        <f t="shared" si="2910"/>
        <v>125000</v>
      </c>
      <c r="BL1223" s="12">
        <f t="shared" si="2910"/>
        <v>125000</v>
      </c>
      <c r="BM1223" s="12">
        <f t="shared" si="2910"/>
        <v>805000</v>
      </c>
      <c r="BN1223" s="12">
        <f t="shared" si="2910"/>
        <v>810000</v>
      </c>
      <c r="BO1223" s="12">
        <f t="shared" si="2910"/>
        <v>815000</v>
      </c>
      <c r="BP1223" s="12">
        <f t="shared" si="2910"/>
        <v>820000</v>
      </c>
      <c r="BQ1223" s="12">
        <f t="shared" si="2910"/>
        <v>825000</v>
      </c>
      <c r="BR1223" s="12">
        <f t="shared" si="2910"/>
        <v>830000</v>
      </c>
      <c r="BS1223" s="12">
        <f t="shared" si="2910"/>
        <v>25000</v>
      </c>
      <c r="BT1223" s="12">
        <f t="shared" si="2910"/>
        <v>20000</v>
      </c>
      <c r="BU1223" s="12">
        <f t="shared" ref="BU1223:CZ1223" si="2911">-BU420-BU468-BU516-BU564</f>
        <v>15000</v>
      </c>
      <c r="BV1223" s="12">
        <f t="shared" si="2911"/>
        <v>10000</v>
      </c>
      <c r="BW1223" s="12">
        <f t="shared" si="2911"/>
        <v>5000</v>
      </c>
      <c r="BX1223" s="12">
        <f t="shared" si="2911"/>
        <v>0</v>
      </c>
      <c r="BY1223" s="12">
        <f t="shared" si="2911"/>
        <v>0</v>
      </c>
      <c r="BZ1223" s="12">
        <f t="shared" si="2911"/>
        <v>0</v>
      </c>
      <c r="CA1223" s="12">
        <f t="shared" si="2911"/>
        <v>0</v>
      </c>
      <c r="CB1223" s="12">
        <f t="shared" si="2911"/>
        <v>0</v>
      </c>
      <c r="CC1223" s="12">
        <f t="shared" si="2911"/>
        <v>0</v>
      </c>
      <c r="CD1223" s="12">
        <f t="shared" si="2911"/>
        <v>0</v>
      </c>
      <c r="CE1223" s="12">
        <f t="shared" si="2911"/>
        <v>0</v>
      </c>
      <c r="CF1223" s="12">
        <f t="shared" si="2911"/>
        <v>0</v>
      </c>
      <c r="CG1223" s="12">
        <f t="shared" si="2911"/>
        <v>0</v>
      </c>
      <c r="CH1223" s="12">
        <f t="shared" si="2911"/>
        <v>0</v>
      </c>
      <c r="CI1223" s="12">
        <f t="shared" si="2911"/>
        <v>0</v>
      </c>
      <c r="CJ1223" s="12">
        <f t="shared" si="2911"/>
        <v>0</v>
      </c>
      <c r="CK1223" s="12">
        <f t="shared" si="2911"/>
        <v>0</v>
      </c>
      <c r="CL1223" s="12">
        <f t="shared" si="2911"/>
        <v>0</v>
      </c>
      <c r="CM1223" s="12">
        <f t="shared" si="2911"/>
        <v>0</v>
      </c>
      <c r="CN1223" s="12">
        <f t="shared" si="2911"/>
        <v>0</v>
      </c>
      <c r="CO1223" s="12">
        <f t="shared" si="2911"/>
        <v>0</v>
      </c>
      <c r="CP1223" s="12">
        <f t="shared" si="2911"/>
        <v>0</v>
      </c>
      <c r="CQ1223" s="12">
        <f t="shared" si="2911"/>
        <v>0</v>
      </c>
      <c r="CR1223" s="12">
        <f t="shared" si="2911"/>
        <v>0</v>
      </c>
      <c r="CS1223" s="12">
        <f t="shared" si="2911"/>
        <v>0</v>
      </c>
      <c r="CT1223" s="12">
        <f t="shared" si="2911"/>
        <v>0</v>
      </c>
      <c r="CU1223" s="12">
        <f t="shared" si="2911"/>
        <v>0</v>
      </c>
      <c r="CV1223" s="12">
        <f t="shared" si="2911"/>
        <v>0</v>
      </c>
      <c r="CW1223" s="12">
        <f t="shared" si="2911"/>
        <v>0</v>
      </c>
      <c r="CX1223" s="12">
        <f t="shared" si="2911"/>
        <v>0</v>
      </c>
      <c r="CY1223" s="12">
        <f t="shared" si="2911"/>
        <v>0</v>
      </c>
      <c r="CZ1223" s="12">
        <f t="shared" si="2911"/>
        <v>0</v>
      </c>
      <c r="DA1223" s="12">
        <f t="shared" ref="DA1223:DY1223" si="2912">-DA420-DA468-DA516-DA564</f>
        <v>0</v>
      </c>
      <c r="DB1223" s="12">
        <f t="shared" si="2912"/>
        <v>0</v>
      </c>
      <c r="DC1223" s="12">
        <f t="shared" si="2912"/>
        <v>0</v>
      </c>
      <c r="DD1223" s="12">
        <f t="shared" si="2912"/>
        <v>0</v>
      </c>
      <c r="DE1223" s="12">
        <f t="shared" si="2912"/>
        <v>0</v>
      </c>
      <c r="DF1223" s="12">
        <f t="shared" si="2912"/>
        <v>0</v>
      </c>
      <c r="DG1223" s="12">
        <f t="shared" si="2912"/>
        <v>0</v>
      </c>
      <c r="DH1223" s="12">
        <f t="shared" si="2912"/>
        <v>0</v>
      </c>
      <c r="DI1223" s="12">
        <f t="shared" si="2912"/>
        <v>0</v>
      </c>
      <c r="DJ1223" s="12">
        <f t="shared" si="2912"/>
        <v>0</v>
      </c>
      <c r="DK1223" s="12">
        <f t="shared" si="2912"/>
        <v>0</v>
      </c>
      <c r="DL1223" s="12">
        <f t="shared" si="2912"/>
        <v>0</v>
      </c>
      <c r="DM1223" s="12">
        <f t="shared" si="2912"/>
        <v>0</v>
      </c>
      <c r="DN1223" s="12">
        <f t="shared" si="2912"/>
        <v>0</v>
      </c>
      <c r="DO1223" s="12">
        <f t="shared" si="2912"/>
        <v>0</v>
      </c>
      <c r="DP1223" s="12">
        <f t="shared" si="2912"/>
        <v>0</v>
      </c>
      <c r="DQ1223" s="12">
        <f t="shared" si="2912"/>
        <v>0</v>
      </c>
      <c r="DR1223" s="12">
        <f t="shared" si="2912"/>
        <v>0</v>
      </c>
      <c r="DS1223" s="12">
        <f t="shared" si="2912"/>
        <v>0</v>
      </c>
      <c r="DT1223" s="12">
        <f t="shared" si="2912"/>
        <v>0</v>
      </c>
      <c r="DU1223" s="12">
        <f t="shared" si="2912"/>
        <v>0</v>
      </c>
      <c r="DV1223" s="12">
        <f t="shared" si="2912"/>
        <v>0</v>
      </c>
      <c r="DW1223" s="12">
        <f t="shared" si="2912"/>
        <v>0</v>
      </c>
      <c r="DX1223" s="12">
        <f t="shared" si="2912"/>
        <v>0</v>
      </c>
      <c r="DY1223" s="12">
        <f t="shared" si="2912"/>
        <v>0</v>
      </c>
    </row>
    <row r="1224" spans="1:129" x14ac:dyDescent="0.3">
      <c r="B1224" s="2" t="str">
        <f>Product!$Q$2</f>
        <v>Phase 5</v>
      </c>
      <c r="C1224" s="2" t="str">
        <f>Product!$Q$3</f>
        <v>60' Wide</v>
      </c>
      <c r="D1224" s="128"/>
      <c r="E1224" s="128"/>
      <c r="F1224" s="128"/>
      <c r="G1224" s="11">
        <f>SUM(H1224:DZ1224)</f>
        <v>5730000</v>
      </c>
      <c r="I1224" s="12">
        <f t="shared" ref="I1224:AN1224" si="2913">-I421-I469-I517-I565</f>
        <v>0</v>
      </c>
      <c r="J1224" s="12">
        <f t="shared" si="2913"/>
        <v>0</v>
      </c>
      <c r="K1224" s="12">
        <f t="shared" si="2913"/>
        <v>0</v>
      </c>
      <c r="L1224" s="12">
        <f t="shared" si="2913"/>
        <v>0</v>
      </c>
      <c r="M1224" s="12">
        <f t="shared" si="2913"/>
        <v>0</v>
      </c>
      <c r="N1224" s="12">
        <f t="shared" si="2913"/>
        <v>0</v>
      </c>
      <c r="O1224" s="12">
        <f t="shared" si="2913"/>
        <v>0</v>
      </c>
      <c r="P1224" s="12">
        <f t="shared" si="2913"/>
        <v>0</v>
      </c>
      <c r="Q1224" s="12">
        <f t="shared" si="2913"/>
        <v>0</v>
      </c>
      <c r="R1224" s="12">
        <f t="shared" si="2913"/>
        <v>0</v>
      </c>
      <c r="S1224" s="12">
        <f t="shared" si="2913"/>
        <v>0</v>
      </c>
      <c r="T1224" s="12">
        <f t="shared" si="2913"/>
        <v>0</v>
      </c>
      <c r="U1224" s="12">
        <f t="shared" si="2913"/>
        <v>0</v>
      </c>
      <c r="V1224" s="12">
        <f t="shared" si="2913"/>
        <v>0</v>
      </c>
      <c r="W1224" s="12">
        <f t="shared" si="2913"/>
        <v>0</v>
      </c>
      <c r="X1224" s="12">
        <f t="shared" si="2913"/>
        <v>0</v>
      </c>
      <c r="Y1224" s="12">
        <f t="shared" si="2913"/>
        <v>0</v>
      </c>
      <c r="Z1224" s="12">
        <f t="shared" si="2913"/>
        <v>0</v>
      </c>
      <c r="AA1224" s="12">
        <f t="shared" si="2913"/>
        <v>0</v>
      </c>
      <c r="AB1224" s="12">
        <f t="shared" si="2913"/>
        <v>0</v>
      </c>
      <c r="AC1224" s="12">
        <f t="shared" si="2913"/>
        <v>0</v>
      </c>
      <c r="AD1224" s="12">
        <f t="shared" si="2913"/>
        <v>0</v>
      </c>
      <c r="AE1224" s="12">
        <f t="shared" si="2913"/>
        <v>0</v>
      </c>
      <c r="AF1224" s="12">
        <f t="shared" si="2913"/>
        <v>0</v>
      </c>
      <c r="AG1224" s="12">
        <f t="shared" si="2913"/>
        <v>0</v>
      </c>
      <c r="AH1224" s="12">
        <f t="shared" si="2913"/>
        <v>0</v>
      </c>
      <c r="AI1224" s="12">
        <f t="shared" si="2913"/>
        <v>0</v>
      </c>
      <c r="AJ1224" s="12">
        <f t="shared" si="2913"/>
        <v>0</v>
      </c>
      <c r="AK1224" s="12">
        <f t="shared" si="2913"/>
        <v>0</v>
      </c>
      <c r="AL1224" s="12">
        <f t="shared" si="2913"/>
        <v>0</v>
      </c>
      <c r="AM1224" s="12">
        <f t="shared" si="2913"/>
        <v>0</v>
      </c>
      <c r="AN1224" s="12">
        <f t="shared" si="2913"/>
        <v>0</v>
      </c>
      <c r="AO1224" s="12">
        <f t="shared" ref="AO1224:BT1224" si="2914">-AO421-AO469-AO517-AO565</f>
        <v>0</v>
      </c>
      <c r="AP1224" s="12">
        <f t="shared" si="2914"/>
        <v>0</v>
      </c>
      <c r="AQ1224" s="12">
        <f t="shared" si="2914"/>
        <v>0</v>
      </c>
      <c r="AR1224" s="12">
        <f t="shared" si="2914"/>
        <v>0</v>
      </c>
      <c r="AS1224" s="12">
        <f t="shared" si="2914"/>
        <v>0</v>
      </c>
      <c r="AT1224" s="12">
        <f t="shared" si="2914"/>
        <v>0</v>
      </c>
      <c r="AU1224" s="12">
        <f t="shared" si="2914"/>
        <v>0</v>
      </c>
      <c r="AV1224" s="12">
        <f t="shared" si="2914"/>
        <v>0</v>
      </c>
      <c r="AW1224" s="12">
        <f t="shared" si="2914"/>
        <v>0</v>
      </c>
      <c r="AX1224" s="12">
        <f t="shared" si="2914"/>
        <v>0</v>
      </c>
      <c r="AY1224" s="12">
        <f t="shared" si="2914"/>
        <v>0</v>
      </c>
      <c r="AZ1224" s="12">
        <f t="shared" si="2914"/>
        <v>0</v>
      </c>
      <c r="BA1224" s="12">
        <f t="shared" si="2914"/>
        <v>0</v>
      </c>
      <c r="BB1224" s="12">
        <f t="shared" si="2914"/>
        <v>0</v>
      </c>
      <c r="BC1224" s="12">
        <f t="shared" si="2914"/>
        <v>0</v>
      </c>
      <c r="BD1224" s="12">
        <f t="shared" si="2914"/>
        <v>0</v>
      </c>
      <c r="BE1224" s="12">
        <f t="shared" si="2914"/>
        <v>0</v>
      </c>
      <c r="BF1224" s="12">
        <f t="shared" si="2914"/>
        <v>0</v>
      </c>
      <c r="BG1224" s="12">
        <f t="shared" si="2914"/>
        <v>125000</v>
      </c>
      <c r="BH1224" s="12">
        <f t="shared" si="2914"/>
        <v>125000</v>
      </c>
      <c r="BI1224" s="12">
        <f t="shared" si="2914"/>
        <v>125000</v>
      </c>
      <c r="BJ1224" s="12">
        <f t="shared" si="2914"/>
        <v>125000</v>
      </c>
      <c r="BK1224" s="12">
        <f t="shared" si="2914"/>
        <v>125000</v>
      </c>
      <c r="BL1224" s="12">
        <f t="shared" si="2914"/>
        <v>125000</v>
      </c>
      <c r="BM1224" s="12">
        <f t="shared" si="2914"/>
        <v>805000</v>
      </c>
      <c r="BN1224" s="12">
        <f t="shared" si="2914"/>
        <v>810000</v>
      </c>
      <c r="BO1224" s="12">
        <f t="shared" si="2914"/>
        <v>815000</v>
      </c>
      <c r="BP1224" s="12">
        <f t="shared" si="2914"/>
        <v>820000</v>
      </c>
      <c r="BQ1224" s="12">
        <f t="shared" si="2914"/>
        <v>825000</v>
      </c>
      <c r="BR1224" s="12">
        <f t="shared" si="2914"/>
        <v>830000</v>
      </c>
      <c r="BS1224" s="12">
        <f t="shared" si="2914"/>
        <v>25000</v>
      </c>
      <c r="BT1224" s="12">
        <f t="shared" si="2914"/>
        <v>20000</v>
      </c>
      <c r="BU1224" s="12">
        <f t="shared" ref="BU1224:CZ1224" si="2915">-BU421-BU469-BU517-BU565</f>
        <v>15000</v>
      </c>
      <c r="BV1224" s="12">
        <f t="shared" si="2915"/>
        <v>10000</v>
      </c>
      <c r="BW1224" s="12">
        <f t="shared" si="2915"/>
        <v>5000</v>
      </c>
      <c r="BX1224" s="12">
        <f t="shared" si="2915"/>
        <v>0</v>
      </c>
      <c r="BY1224" s="12">
        <f t="shared" si="2915"/>
        <v>0</v>
      </c>
      <c r="BZ1224" s="12">
        <f t="shared" si="2915"/>
        <v>0</v>
      </c>
      <c r="CA1224" s="12">
        <f t="shared" si="2915"/>
        <v>0</v>
      </c>
      <c r="CB1224" s="12">
        <f t="shared" si="2915"/>
        <v>0</v>
      </c>
      <c r="CC1224" s="12">
        <f t="shared" si="2915"/>
        <v>0</v>
      </c>
      <c r="CD1224" s="12">
        <f t="shared" si="2915"/>
        <v>0</v>
      </c>
      <c r="CE1224" s="12">
        <f t="shared" si="2915"/>
        <v>0</v>
      </c>
      <c r="CF1224" s="12">
        <f t="shared" si="2915"/>
        <v>0</v>
      </c>
      <c r="CG1224" s="12">
        <f t="shared" si="2915"/>
        <v>0</v>
      </c>
      <c r="CH1224" s="12">
        <f t="shared" si="2915"/>
        <v>0</v>
      </c>
      <c r="CI1224" s="12">
        <f t="shared" si="2915"/>
        <v>0</v>
      </c>
      <c r="CJ1224" s="12">
        <f t="shared" si="2915"/>
        <v>0</v>
      </c>
      <c r="CK1224" s="12">
        <f t="shared" si="2915"/>
        <v>0</v>
      </c>
      <c r="CL1224" s="12">
        <f t="shared" si="2915"/>
        <v>0</v>
      </c>
      <c r="CM1224" s="12">
        <f t="shared" si="2915"/>
        <v>0</v>
      </c>
      <c r="CN1224" s="12">
        <f t="shared" si="2915"/>
        <v>0</v>
      </c>
      <c r="CO1224" s="12">
        <f t="shared" si="2915"/>
        <v>0</v>
      </c>
      <c r="CP1224" s="12">
        <f t="shared" si="2915"/>
        <v>0</v>
      </c>
      <c r="CQ1224" s="12">
        <f t="shared" si="2915"/>
        <v>0</v>
      </c>
      <c r="CR1224" s="12">
        <f t="shared" si="2915"/>
        <v>0</v>
      </c>
      <c r="CS1224" s="12">
        <f t="shared" si="2915"/>
        <v>0</v>
      </c>
      <c r="CT1224" s="12">
        <f t="shared" si="2915"/>
        <v>0</v>
      </c>
      <c r="CU1224" s="12">
        <f t="shared" si="2915"/>
        <v>0</v>
      </c>
      <c r="CV1224" s="12">
        <f t="shared" si="2915"/>
        <v>0</v>
      </c>
      <c r="CW1224" s="12">
        <f t="shared" si="2915"/>
        <v>0</v>
      </c>
      <c r="CX1224" s="12">
        <f t="shared" si="2915"/>
        <v>0</v>
      </c>
      <c r="CY1224" s="12">
        <f t="shared" si="2915"/>
        <v>0</v>
      </c>
      <c r="CZ1224" s="12">
        <f t="shared" si="2915"/>
        <v>0</v>
      </c>
      <c r="DA1224" s="12">
        <f t="shared" ref="DA1224:DY1224" si="2916">-DA421-DA469-DA517-DA565</f>
        <v>0</v>
      </c>
      <c r="DB1224" s="12">
        <f t="shared" si="2916"/>
        <v>0</v>
      </c>
      <c r="DC1224" s="12">
        <f t="shared" si="2916"/>
        <v>0</v>
      </c>
      <c r="DD1224" s="12">
        <f t="shared" si="2916"/>
        <v>0</v>
      </c>
      <c r="DE1224" s="12">
        <f t="shared" si="2916"/>
        <v>0</v>
      </c>
      <c r="DF1224" s="12">
        <f t="shared" si="2916"/>
        <v>0</v>
      </c>
      <c r="DG1224" s="12">
        <f t="shared" si="2916"/>
        <v>0</v>
      </c>
      <c r="DH1224" s="12">
        <f t="shared" si="2916"/>
        <v>0</v>
      </c>
      <c r="DI1224" s="12">
        <f t="shared" si="2916"/>
        <v>0</v>
      </c>
      <c r="DJ1224" s="12">
        <f t="shared" si="2916"/>
        <v>0</v>
      </c>
      <c r="DK1224" s="12">
        <f t="shared" si="2916"/>
        <v>0</v>
      </c>
      <c r="DL1224" s="12">
        <f t="shared" si="2916"/>
        <v>0</v>
      </c>
      <c r="DM1224" s="12">
        <f t="shared" si="2916"/>
        <v>0</v>
      </c>
      <c r="DN1224" s="12">
        <f t="shared" si="2916"/>
        <v>0</v>
      </c>
      <c r="DO1224" s="12">
        <f t="shared" si="2916"/>
        <v>0</v>
      </c>
      <c r="DP1224" s="12">
        <f t="shared" si="2916"/>
        <v>0</v>
      </c>
      <c r="DQ1224" s="12">
        <f t="shared" si="2916"/>
        <v>0</v>
      </c>
      <c r="DR1224" s="12">
        <f t="shared" si="2916"/>
        <v>0</v>
      </c>
      <c r="DS1224" s="12">
        <f t="shared" si="2916"/>
        <v>0</v>
      </c>
      <c r="DT1224" s="12">
        <f t="shared" si="2916"/>
        <v>0</v>
      </c>
      <c r="DU1224" s="12">
        <f t="shared" si="2916"/>
        <v>0</v>
      </c>
      <c r="DV1224" s="12">
        <f t="shared" si="2916"/>
        <v>0</v>
      </c>
      <c r="DW1224" s="12">
        <f t="shared" si="2916"/>
        <v>0</v>
      </c>
      <c r="DX1224" s="12">
        <f t="shared" si="2916"/>
        <v>0</v>
      </c>
      <c r="DY1224" s="12">
        <f t="shared" si="2916"/>
        <v>0</v>
      </c>
    </row>
    <row r="1225" spans="1:129" x14ac:dyDescent="0.3">
      <c r="B1225" s="2" t="str">
        <f>Product!$R$2</f>
        <v>Phase 5</v>
      </c>
      <c r="C1225" s="2" t="str">
        <f>Product!$R$3</f>
        <v>75' Wide</v>
      </c>
      <c r="D1225" s="128"/>
      <c r="E1225" s="128"/>
      <c r="F1225" s="128"/>
      <c r="G1225" s="11">
        <f>SUM(H1225:DZ1225)</f>
        <v>3820000</v>
      </c>
      <c r="I1225" s="12">
        <f t="shared" ref="I1225:AN1225" si="2917">-I422-I470-I518-I566</f>
        <v>0</v>
      </c>
      <c r="J1225" s="12">
        <f t="shared" si="2917"/>
        <v>0</v>
      </c>
      <c r="K1225" s="12">
        <f t="shared" si="2917"/>
        <v>0</v>
      </c>
      <c r="L1225" s="12">
        <f t="shared" si="2917"/>
        <v>0</v>
      </c>
      <c r="M1225" s="12">
        <f t="shared" si="2917"/>
        <v>0</v>
      </c>
      <c r="N1225" s="12">
        <f t="shared" si="2917"/>
        <v>0</v>
      </c>
      <c r="O1225" s="12">
        <f t="shared" si="2917"/>
        <v>0</v>
      </c>
      <c r="P1225" s="12">
        <f t="shared" si="2917"/>
        <v>0</v>
      </c>
      <c r="Q1225" s="12">
        <f t="shared" si="2917"/>
        <v>0</v>
      </c>
      <c r="R1225" s="12">
        <f t="shared" si="2917"/>
        <v>0</v>
      </c>
      <c r="S1225" s="12">
        <f t="shared" si="2917"/>
        <v>0</v>
      </c>
      <c r="T1225" s="12">
        <f t="shared" si="2917"/>
        <v>0</v>
      </c>
      <c r="U1225" s="12">
        <f t="shared" si="2917"/>
        <v>0</v>
      </c>
      <c r="V1225" s="12">
        <f t="shared" si="2917"/>
        <v>0</v>
      </c>
      <c r="W1225" s="12">
        <f t="shared" si="2917"/>
        <v>0</v>
      </c>
      <c r="X1225" s="12">
        <f t="shared" si="2917"/>
        <v>0</v>
      </c>
      <c r="Y1225" s="12">
        <f t="shared" si="2917"/>
        <v>0</v>
      </c>
      <c r="Z1225" s="12">
        <f t="shared" si="2917"/>
        <v>0</v>
      </c>
      <c r="AA1225" s="12">
        <f t="shared" si="2917"/>
        <v>0</v>
      </c>
      <c r="AB1225" s="12">
        <f t="shared" si="2917"/>
        <v>0</v>
      </c>
      <c r="AC1225" s="12">
        <f t="shared" si="2917"/>
        <v>0</v>
      </c>
      <c r="AD1225" s="12">
        <f t="shared" si="2917"/>
        <v>0</v>
      </c>
      <c r="AE1225" s="12">
        <f t="shared" si="2917"/>
        <v>0</v>
      </c>
      <c r="AF1225" s="12">
        <f t="shared" si="2917"/>
        <v>0</v>
      </c>
      <c r="AG1225" s="12">
        <f t="shared" si="2917"/>
        <v>0</v>
      </c>
      <c r="AH1225" s="12">
        <f t="shared" si="2917"/>
        <v>0</v>
      </c>
      <c r="AI1225" s="12">
        <f t="shared" si="2917"/>
        <v>0</v>
      </c>
      <c r="AJ1225" s="12">
        <f t="shared" si="2917"/>
        <v>0</v>
      </c>
      <c r="AK1225" s="12">
        <f t="shared" si="2917"/>
        <v>0</v>
      </c>
      <c r="AL1225" s="12">
        <f t="shared" si="2917"/>
        <v>0</v>
      </c>
      <c r="AM1225" s="12">
        <f t="shared" si="2917"/>
        <v>0</v>
      </c>
      <c r="AN1225" s="12">
        <f t="shared" si="2917"/>
        <v>0</v>
      </c>
      <c r="AO1225" s="12">
        <f t="shared" ref="AO1225:BT1225" si="2918">-AO422-AO470-AO518-AO566</f>
        <v>0</v>
      </c>
      <c r="AP1225" s="12">
        <f t="shared" si="2918"/>
        <v>0</v>
      </c>
      <c r="AQ1225" s="12">
        <f t="shared" si="2918"/>
        <v>0</v>
      </c>
      <c r="AR1225" s="12">
        <f t="shared" si="2918"/>
        <v>0</v>
      </c>
      <c r="AS1225" s="12">
        <f t="shared" si="2918"/>
        <v>0</v>
      </c>
      <c r="AT1225" s="12">
        <f t="shared" si="2918"/>
        <v>0</v>
      </c>
      <c r="AU1225" s="12">
        <f t="shared" si="2918"/>
        <v>0</v>
      </c>
      <c r="AV1225" s="12">
        <f t="shared" si="2918"/>
        <v>0</v>
      </c>
      <c r="AW1225" s="12">
        <f t="shared" si="2918"/>
        <v>0</v>
      </c>
      <c r="AX1225" s="12">
        <f t="shared" si="2918"/>
        <v>0</v>
      </c>
      <c r="AY1225" s="12">
        <f t="shared" si="2918"/>
        <v>0</v>
      </c>
      <c r="AZ1225" s="12">
        <f t="shared" si="2918"/>
        <v>0</v>
      </c>
      <c r="BA1225" s="12">
        <f t="shared" si="2918"/>
        <v>0</v>
      </c>
      <c r="BB1225" s="12">
        <f t="shared" si="2918"/>
        <v>0</v>
      </c>
      <c r="BC1225" s="12">
        <f t="shared" si="2918"/>
        <v>0</v>
      </c>
      <c r="BD1225" s="12">
        <f t="shared" si="2918"/>
        <v>0</v>
      </c>
      <c r="BE1225" s="12">
        <f t="shared" si="2918"/>
        <v>0</v>
      </c>
      <c r="BF1225" s="12">
        <f t="shared" si="2918"/>
        <v>0</v>
      </c>
      <c r="BG1225" s="12">
        <f t="shared" si="2918"/>
        <v>83333.333333333343</v>
      </c>
      <c r="BH1225" s="12">
        <f t="shared" si="2918"/>
        <v>83333.333333333343</v>
      </c>
      <c r="BI1225" s="12">
        <f t="shared" si="2918"/>
        <v>83333.333333333343</v>
      </c>
      <c r="BJ1225" s="12">
        <f t="shared" si="2918"/>
        <v>83333.333333333343</v>
      </c>
      <c r="BK1225" s="12">
        <f t="shared" si="2918"/>
        <v>83333.333333333343</v>
      </c>
      <c r="BL1225" s="12">
        <f t="shared" si="2918"/>
        <v>83333.333333333299</v>
      </c>
      <c r="BM1225" s="12">
        <f t="shared" si="2918"/>
        <v>536666.66666666674</v>
      </c>
      <c r="BN1225" s="12">
        <f t="shared" si="2918"/>
        <v>540000</v>
      </c>
      <c r="BO1225" s="12">
        <f t="shared" si="2918"/>
        <v>543333.33333333337</v>
      </c>
      <c r="BP1225" s="12">
        <f t="shared" si="2918"/>
        <v>546666.66666666674</v>
      </c>
      <c r="BQ1225" s="12">
        <f t="shared" si="2918"/>
        <v>550000</v>
      </c>
      <c r="BR1225" s="12">
        <f t="shared" si="2918"/>
        <v>553333.33333333314</v>
      </c>
      <c r="BS1225" s="12">
        <f t="shared" si="2918"/>
        <v>16666.666666666668</v>
      </c>
      <c r="BT1225" s="12">
        <f t="shared" si="2918"/>
        <v>13333.333333333336</v>
      </c>
      <c r="BU1225" s="12">
        <f t="shared" ref="BU1225:CZ1225" si="2919">-BU422-BU470-BU518-BU566</f>
        <v>10000.000000000004</v>
      </c>
      <c r="BV1225" s="12">
        <f t="shared" si="2919"/>
        <v>6666.6666666666715</v>
      </c>
      <c r="BW1225" s="12">
        <f t="shared" si="2919"/>
        <v>3333.3333333333358</v>
      </c>
      <c r="BX1225" s="12">
        <f t="shared" si="2919"/>
        <v>0</v>
      </c>
      <c r="BY1225" s="12">
        <f t="shared" si="2919"/>
        <v>0</v>
      </c>
      <c r="BZ1225" s="12">
        <f t="shared" si="2919"/>
        <v>0</v>
      </c>
      <c r="CA1225" s="12">
        <f t="shared" si="2919"/>
        <v>0</v>
      </c>
      <c r="CB1225" s="12">
        <f t="shared" si="2919"/>
        <v>0</v>
      </c>
      <c r="CC1225" s="12">
        <f t="shared" si="2919"/>
        <v>0</v>
      </c>
      <c r="CD1225" s="12">
        <f t="shared" si="2919"/>
        <v>0</v>
      </c>
      <c r="CE1225" s="12">
        <f t="shared" si="2919"/>
        <v>0</v>
      </c>
      <c r="CF1225" s="12">
        <f t="shared" si="2919"/>
        <v>0</v>
      </c>
      <c r="CG1225" s="12">
        <f t="shared" si="2919"/>
        <v>0</v>
      </c>
      <c r="CH1225" s="12">
        <f t="shared" si="2919"/>
        <v>0</v>
      </c>
      <c r="CI1225" s="12">
        <f t="shared" si="2919"/>
        <v>0</v>
      </c>
      <c r="CJ1225" s="12">
        <f t="shared" si="2919"/>
        <v>0</v>
      </c>
      <c r="CK1225" s="12">
        <f t="shared" si="2919"/>
        <v>0</v>
      </c>
      <c r="CL1225" s="12">
        <f t="shared" si="2919"/>
        <v>0</v>
      </c>
      <c r="CM1225" s="12">
        <f t="shared" si="2919"/>
        <v>0</v>
      </c>
      <c r="CN1225" s="12">
        <f t="shared" si="2919"/>
        <v>0</v>
      </c>
      <c r="CO1225" s="12">
        <f t="shared" si="2919"/>
        <v>0</v>
      </c>
      <c r="CP1225" s="12">
        <f t="shared" si="2919"/>
        <v>0</v>
      </c>
      <c r="CQ1225" s="12">
        <f t="shared" si="2919"/>
        <v>0</v>
      </c>
      <c r="CR1225" s="12">
        <f t="shared" si="2919"/>
        <v>0</v>
      </c>
      <c r="CS1225" s="12">
        <f t="shared" si="2919"/>
        <v>0</v>
      </c>
      <c r="CT1225" s="12">
        <f t="shared" si="2919"/>
        <v>0</v>
      </c>
      <c r="CU1225" s="12">
        <f t="shared" si="2919"/>
        <v>0</v>
      </c>
      <c r="CV1225" s="12">
        <f t="shared" si="2919"/>
        <v>0</v>
      </c>
      <c r="CW1225" s="12">
        <f t="shared" si="2919"/>
        <v>0</v>
      </c>
      <c r="CX1225" s="12">
        <f t="shared" si="2919"/>
        <v>0</v>
      </c>
      <c r="CY1225" s="12">
        <f t="shared" si="2919"/>
        <v>0</v>
      </c>
      <c r="CZ1225" s="12">
        <f t="shared" si="2919"/>
        <v>0</v>
      </c>
      <c r="DA1225" s="12">
        <f t="shared" ref="DA1225:DY1225" si="2920">-DA422-DA470-DA518-DA566</f>
        <v>0</v>
      </c>
      <c r="DB1225" s="12">
        <f t="shared" si="2920"/>
        <v>0</v>
      </c>
      <c r="DC1225" s="12">
        <f t="shared" si="2920"/>
        <v>0</v>
      </c>
      <c r="DD1225" s="12">
        <f t="shared" si="2920"/>
        <v>0</v>
      </c>
      <c r="DE1225" s="12">
        <f t="shared" si="2920"/>
        <v>0</v>
      </c>
      <c r="DF1225" s="12">
        <f t="shared" si="2920"/>
        <v>0</v>
      </c>
      <c r="DG1225" s="12">
        <f t="shared" si="2920"/>
        <v>0</v>
      </c>
      <c r="DH1225" s="12">
        <f t="shared" si="2920"/>
        <v>0</v>
      </c>
      <c r="DI1225" s="12">
        <f t="shared" si="2920"/>
        <v>0</v>
      </c>
      <c r="DJ1225" s="12">
        <f t="shared" si="2920"/>
        <v>0</v>
      </c>
      <c r="DK1225" s="12">
        <f t="shared" si="2920"/>
        <v>0</v>
      </c>
      <c r="DL1225" s="12">
        <f t="shared" si="2920"/>
        <v>0</v>
      </c>
      <c r="DM1225" s="12">
        <f t="shared" si="2920"/>
        <v>0</v>
      </c>
      <c r="DN1225" s="12">
        <f t="shared" si="2920"/>
        <v>0</v>
      </c>
      <c r="DO1225" s="12">
        <f t="shared" si="2920"/>
        <v>0</v>
      </c>
      <c r="DP1225" s="12">
        <f t="shared" si="2920"/>
        <v>0</v>
      </c>
      <c r="DQ1225" s="12">
        <f t="shared" si="2920"/>
        <v>0</v>
      </c>
      <c r="DR1225" s="12">
        <f t="shared" si="2920"/>
        <v>0</v>
      </c>
      <c r="DS1225" s="12">
        <f t="shared" si="2920"/>
        <v>0</v>
      </c>
      <c r="DT1225" s="12">
        <f t="shared" si="2920"/>
        <v>0</v>
      </c>
      <c r="DU1225" s="12">
        <f t="shared" si="2920"/>
        <v>0</v>
      </c>
      <c r="DV1225" s="12">
        <f t="shared" si="2920"/>
        <v>0</v>
      </c>
      <c r="DW1225" s="12">
        <f t="shared" si="2920"/>
        <v>0</v>
      </c>
      <c r="DX1225" s="12">
        <f t="shared" si="2920"/>
        <v>0</v>
      </c>
      <c r="DY1225" s="12">
        <f t="shared" si="2920"/>
        <v>0</v>
      </c>
    </row>
    <row r="1227" spans="1:129" x14ac:dyDescent="0.3">
      <c r="B1227" s="18" t="s">
        <v>56</v>
      </c>
      <c r="C1227" s="18"/>
      <c r="D1227" s="18"/>
      <c r="E1227" s="18"/>
      <c r="F1227" s="18"/>
      <c r="G1227" s="23">
        <f>SUM(G1205:G1226)</f>
        <v>76400000</v>
      </c>
      <c r="H1227" s="18"/>
      <c r="I1227" s="19">
        <f t="shared" ref="I1227:BT1227" si="2921">SUM(I1205:I1226)</f>
        <v>0</v>
      </c>
      <c r="J1227" s="19">
        <f t="shared" si="2921"/>
        <v>0</v>
      </c>
      <c r="K1227" s="19">
        <f t="shared" si="2921"/>
        <v>333333.33333333337</v>
      </c>
      <c r="L1227" s="19">
        <f t="shared" si="2921"/>
        <v>333333.33333333337</v>
      </c>
      <c r="M1227" s="19">
        <f t="shared" si="2921"/>
        <v>333333.33333333337</v>
      </c>
      <c r="N1227" s="19">
        <f t="shared" si="2921"/>
        <v>333333.33333333337</v>
      </c>
      <c r="O1227" s="19">
        <f t="shared" si="2921"/>
        <v>333333.33333333337</v>
      </c>
      <c r="P1227" s="19">
        <f t="shared" si="2921"/>
        <v>333333.33333333331</v>
      </c>
      <c r="Q1227" s="19">
        <f t="shared" si="2921"/>
        <v>2146666.666666667</v>
      </c>
      <c r="R1227" s="19">
        <f t="shared" si="2921"/>
        <v>2160000</v>
      </c>
      <c r="S1227" s="19">
        <f t="shared" si="2921"/>
        <v>2173333.3333333335</v>
      </c>
      <c r="T1227" s="19">
        <f t="shared" si="2921"/>
        <v>2186666.666666667</v>
      </c>
      <c r="U1227" s="19">
        <f t="shared" si="2921"/>
        <v>2200000</v>
      </c>
      <c r="V1227" s="19">
        <f t="shared" si="2921"/>
        <v>2213333.333333333</v>
      </c>
      <c r="W1227" s="19">
        <f t="shared" si="2921"/>
        <v>400000</v>
      </c>
      <c r="X1227" s="19">
        <f t="shared" si="2921"/>
        <v>386666.66666666674</v>
      </c>
      <c r="Y1227" s="19">
        <f t="shared" si="2921"/>
        <v>373333.33333333337</v>
      </c>
      <c r="Z1227" s="19">
        <f t="shared" si="2921"/>
        <v>360000</v>
      </c>
      <c r="AA1227" s="19">
        <f t="shared" si="2921"/>
        <v>346666.66666666674</v>
      </c>
      <c r="AB1227" s="19">
        <f t="shared" si="2921"/>
        <v>333333.33333333331</v>
      </c>
      <c r="AC1227" s="19">
        <f t="shared" si="2921"/>
        <v>2146666.666666667</v>
      </c>
      <c r="AD1227" s="19">
        <f t="shared" si="2921"/>
        <v>2160000</v>
      </c>
      <c r="AE1227" s="19">
        <f t="shared" si="2921"/>
        <v>2173333.3333333335</v>
      </c>
      <c r="AF1227" s="19">
        <f t="shared" si="2921"/>
        <v>2186666.666666667</v>
      </c>
      <c r="AG1227" s="19">
        <f t="shared" si="2921"/>
        <v>2200000</v>
      </c>
      <c r="AH1227" s="19">
        <f t="shared" si="2921"/>
        <v>2213333.333333333</v>
      </c>
      <c r="AI1227" s="19">
        <f t="shared" si="2921"/>
        <v>400000</v>
      </c>
      <c r="AJ1227" s="19">
        <f t="shared" si="2921"/>
        <v>386666.66666666674</v>
      </c>
      <c r="AK1227" s="19">
        <f t="shared" si="2921"/>
        <v>373333.33333333337</v>
      </c>
      <c r="AL1227" s="19">
        <f t="shared" si="2921"/>
        <v>360000</v>
      </c>
      <c r="AM1227" s="19">
        <f t="shared" si="2921"/>
        <v>346666.66666666674</v>
      </c>
      <c r="AN1227" s="19">
        <f t="shared" si="2921"/>
        <v>333333.33333333331</v>
      </c>
      <c r="AO1227" s="19">
        <f t="shared" si="2921"/>
        <v>2146666.666666667</v>
      </c>
      <c r="AP1227" s="19">
        <f t="shared" si="2921"/>
        <v>2160000</v>
      </c>
      <c r="AQ1227" s="19">
        <f t="shared" si="2921"/>
        <v>2173333.3333333335</v>
      </c>
      <c r="AR1227" s="19">
        <f t="shared" si="2921"/>
        <v>2186666.666666667</v>
      </c>
      <c r="AS1227" s="19">
        <f t="shared" si="2921"/>
        <v>2200000</v>
      </c>
      <c r="AT1227" s="19">
        <f t="shared" si="2921"/>
        <v>2213333.333333333</v>
      </c>
      <c r="AU1227" s="19">
        <f t="shared" si="2921"/>
        <v>400000</v>
      </c>
      <c r="AV1227" s="19">
        <f t="shared" si="2921"/>
        <v>386666.66666666674</v>
      </c>
      <c r="AW1227" s="19">
        <f t="shared" si="2921"/>
        <v>373333.33333333337</v>
      </c>
      <c r="AX1227" s="19">
        <f t="shared" si="2921"/>
        <v>360000</v>
      </c>
      <c r="AY1227" s="19">
        <f t="shared" si="2921"/>
        <v>346666.66666666674</v>
      </c>
      <c r="AZ1227" s="19">
        <f t="shared" si="2921"/>
        <v>333333.33333333331</v>
      </c>
      <c r="BA1227" s="19">
        <f t="shared" si="2921"/>
        <v>2146666.666666667</v>
      </c>
      <c r="BB1227" s="19">
        <f t="shared" si="2921"/>
        <v>2160000</v>
      </c>
      <c r="BC1227" s="19">
        <f t="shared" si="2921"/>
        <v>2173333.3333333335</v>
      </c>
      <c r="BD1227" s="19">
        <f t="shared" si="2921"/>
        <v>2186666.666666667</v>
      </c>
      <c r="BE1227" s="19">
        <f t="shared" si="2921"/>
        <v>2200000</v>
      </c>
      <c r="BF1227" s="19">
        <f t="shared" si="2921"/>
        <v>2213333.333333333</v>
      </c>
      <c r="BG1227" s="19">
        <f t="shared" si="2921"/>
        <v>400000</v>
      </c>
      <c r="BH1227" s="19">
        <f t="shared" si="2921"/>
        <v>386666.66666666674</v>
      </c>
      <c r="BI1227" s="19">
        <f t="shared" si="2921"/>
        <v>373333.33333333337</v>
      </c>
      <c r="BJ1227" s="19">
        <f t="shared" si="2921"/>
        <v>360000</v>
      </c>
      <c r="BK1227" s="19">
        <f t="shared" si="2921"/>
        <v>346666.66666666674</v>
      </c>
      <c r="BL1227" s="19">
        <f t="shared" si="2921"/>
        <v>333333.33333333331</v>
      </c>
      <c r="BM1227" s="19">
        <f t="shared" si="2921"/>
        <v>2146666.666666667</v>
      </c>
      <c r="BN1227" s="19">
        <f t="shared" si="2921"/>
        <v>2160000</v>
      </c>
      <c r="BO1227" s="19">
        <f t="shared" si="2921"/>
        <v>2173333.3333333335</v>
      </c>
      <c r="BP1227" s="19">
        <f t="shared" si="2921"/>
        <v>2186666.666666667</v>
      </c>
      <c r="BQ1227" s="19">
        <f t="shared" si="2921"/>
        <v>2200000</v>
      </c>
      <c r="BR1227" s="19">
        <f t="shared" si="2921"/>
        <v>2213333.333333333</v>
      </c>
      <c r="BS1227" s="19">
        <f t="shared" si="2921"/>
        <v>66666.666666666672</v>
      </c>
      <c r="BT1227" s="19">
        <f t="shared" si="2921"/>
        <v>53333.333333333336</v>
      </c>
      <c r="BU1227" s="19">
        <f t="shared" ref="BU1227:DY1227" si="2922">SUM(BU1205:BU1226)</f>
        <v>40000</v>
      </c>
      <c r="BV1227" s="19">
        <f t="shared" si="2922"/>
        <v>26666.666666666672</v>
      </c>
      <c r="BW1227" s="19">
        <f t="shared" si="2922"/>
        <v>13333.333333333336</v>
      </c>
      <c r="BX1227" s="19">
        <f t="shared" si="2922"/>
        <v>0</v>
      </c>
      <c r="BY1227" s="19">
        <f t="shared" si="2922"/>
        <v>0</v>
      </c>
      <c r="BZ1227" s="19">
        <f t="shared" si="2922"/>
        <v>0</v>
      </c>
      <c r="CA1227" s="19">
        <f t="shared" si="2922"/>
        <v>0</v>
      </c>
      <c r="CB1227" s="19">
        <f t="shared" si="2922"/>
        <v>0</v>
      </c>
      <c r="CC1227" s="19">
        <f t="shared" si="2922"/>
        <v>0</v>
      </c>
      <c r="CD1227" s="19">
        <f t="shared" si="2922"/>
        <v>0</v>
      </c>
      <c r="CE1227" s="19">
        <f t="shared" si="2922"/>
        <v>0</v>
      </c>
      <c r="CF1227" s="19">
        <f t="shared" si="2922"/>
        <v>0</v>
      </c>
      <c r="CG1227" s="19">
        <f t="shared" si="2922"/>
        <v>0</v>
      </c>
      <c r="CH1227" s="19">
        <f t="shared" si="2922"/>
        <v>0</v>
      </c>
      <c r="CI1227" s="19">
        <f t="shared" si="2922"/>
        <v>0</v>
      </c>
      <c r="CJ1227" s="19">
        <f t="shared" si="2922"/>
        <v>0</v>
      </c>
      <c r="CK1227" s="19">
        <f t="shared" si="2922"/>
        <v>0</v>
      </c>
      <c r="CL1227" s="19">
        <f t="shared" si="2922"/>
        <v>0</v>
      </c>
      <c r="CM1227" s="19">
        <f t="shared" si="2922"/>
        <v>0</v>
      </c>
      <c r="CN1227" s="19">
        <f t="shared" si="2922"/>
        <v>0</v>
      </c>
      <c r="CO1227" s="19">
        <f t="shared" si="2922"/>
        <v>0</v>
      </c>
      <c r="CP1227" s="19">
        <f t="shared" si="2922"/>
        <v>0</v>
      </c>
      <c r="CQ1227" s="19">
        <f t="shared" si="2922"/>
        <v>0</v>
      </c>
      <c r="CR1227" s="19">
        <f t="shared" si="2922"/>
        <v>0</v>
      </c>
      <c r="CS1227" s="19">
        <f t="shared" si="2922"/>
        <v>0</v>
      </c>
      <c r="CT1227" s="19">
        <f t="shared" si="2922"/>
        <v>0</v>
      </c>
      <c r="CU1227" s="19">
        <f t="shared" si="2922"/>
        <v>0</v>
      </c>
      <c r="CV1227" s="19">
        <f t="shared" si="2922"/>
        <v>0</v>
      </c>
      <c r="CW1227" s="19">
        <f t="shared" si="2922"/>
        <v>0</v>
      </c>
      <c r="CX1227" s="19">
        <f t="shared" si="2922"/>
        <v>0</v>
      </c>
      <c r="CY1227" s="19">
        <f t="shared" si="2922"/>
        <v>0</v>
      </c>
      <c r="CZ1227" s="19">
        <f t="shared" si="2922"/>
        <v>0</v>
      </c>
      <c r="DA1227" s="19">
        <f t="shared" si="2922"/>
        <v>0</v>
      </c>
      <c r="DB1227" s="19">
        <f t="shared" si="2922"/>
        <v>0</v>
      </c>
      <c r="DC1227" s="19">
        <f t="shared" si="2922"/>
        <v>0</v>
      </c>
      <c r="DD1227" s="19">
        <f t="shared" si="2922"/>
        <v>0</v>
      </c>
      <c r="DE1227" s="19">
        <f t="shared" si="2922"/>
        <v>0</v>
      </c>
      <c r="DF1227" s="19">
        <f t="shared" si="2922"/>
        <v>0</v>
      </c>
      <c r="DG1227" s="19">
        <f t="shared" si="2922"/>
        <v>0</v>
      </c>
      <c r="DH1227" s="19">
        <f t="shared" si="2922"/>
        <v>0</v>
      </c>
      <c r="DI1227" s="19">
        <f t="shared" si="2922"/>
        <v>0</v>
      </c>
      <c r="DJ1227" s="19">
        <f t="shared" si="2922"/>
        <v>0</v>
      </c>
      <c r="DK1227" s="19">
        <f t="shared" si="2922"/>
        <v>0</v>
      </c>
      <c r="DL1227" s="19">
        <f t="shared" si="2922"/>
        <v>0</v>
      </c>
      <c r="DM1227" s="19">
        <f t="shared" si="2922"/>
        <v>0</v>
      </c>
      <c r="DN1227" s="19">
        <f t="shared" si="2922"/>
        <v>0</v>
      </c>
      <c r="DO1227" s="19">
        <f t="shared" si="2922"/>
        <v>0</v>
      </c>
      <c r="DP1227" s="19">
        <f t="shared" si="2922"/>
        <v>0</v>
      </c>
      <c r="DQ1227" s="19">
        <f t="shared" si="2922"/>
        <v>0</v>
      </c>
      <c r="DR1227" s="19">
        <f t="shared" si="2922"/>
        <v>0</v>
      </c>
      <c r="DS1227" s="19">
        <f t="shared" si="2922"/>
        <v>0</v>
      </c>
      <c r="DT1227" s="19">
        <f t="shared" si="2922"/>
        <v>0</v>
      </c>
      <c r="DU1227" s="19">
        <f t="shared" si="2922"/>
        <v>0</v>
      </c>
      <c r="DV1227" s="19">
        <f t="shared" si="2922"/>
        <v>0</v>
      </c>
      <c r="DW1227" s="19">
        <f t="shared" si="2922"/>
        <v>0</v>
      </c>
      <c r="DX1227" s="19">
        <f t="shared" si="2922"/>
        <v>0</v>
      </c>
      <c r="DY1227" s="19">
        <f t="shared" si="2922"/>
        <v>0</v>
      </c>
    </row>
    <row r="1229" spans="1:129" x14ac:dyDescent="0.3">
      <c r="A1229" s="36" t="s">
        <v>205</v>
      </c>
    </row>
    <row r="1230" spans="1:129" ht="5.0999999999999996" customHeight="1" x14ac:dyDescent="0.3"/>
    <row r="1231" spans="1:129" x14ac:dyDescent="0.3">
      <c r="B1231" s="2" t="str">
        <f>A402</f>
        <v>Direct Costs - Horizontal</v>
      </c>
      <c r="I1231" s="12">
        <f t="shared" ref="I1231:AN1231" si="2923">I424</f>
        <v>0</v>
      </c>
      <c r="J1231" s="12">
        <f t="shared" si="2923"/>
        <v>0</v>
      </c>
      <c r="K1231" s="12">
        <f t="shared" si="2923"/>
        <v>-333333.33333333337</v>
      </c>
      <c r="L1231" s="12">
        <f t="shared" si="2923"/>
        <v>-333333.33333333337</v>
      </c>
      <c r="M1231" s="12">
        <f t="shared" si="2923"/>
        <v>-333333.33333333337</v>
      </c>
      <c r="N1231" s="12">
        <f t="shared" si="2923"/>
        <v>-333333.33333333337</v>
      </c>
      <c r="O1231" s="12">
        <f t="shared" si="2923"/>
        <v>-333333.33333333337</v>
      </c>
      <c r="P1231" s="12">
        <f t="shared" si="2923"/>
        <v>-333333.33333333331</v>
      </c>
      <c r="Q1231" s="12">
        <f t="shared" si="2923"/>
        <v>0</v>
      </c>
      <c r="R1231" s="12">
        <f t="shared" si="2923"/>
        <v>0</v>
      </c>
      <c r="S1231" s="12">
        <f t="shared" si="2923"/>
        <v>0</v>
      </c>
      <c r="T1231" s="12">
        <f t="shared" si="2923"/>
        <v>0</v>
      </c>
      <c r="U1231" s="12">
        <f t="shared" si="2923"/>
        <v>0</v>
      </c>
      <c r="V1231" s="12">
        <f t="shared" si="2923"/>
        <v>0</v>
      </c>
      <c r="W1231" s="12">
        <f t="shared" si="2923"/>
        <v>-333333.33333333337</v>
      </c>
      <c r="X1231" s="12">
        <f t="shared" si="2923"/>
        <v>-333333.33333333337</v>
      </c>
      <c r="Y1231" s="12">
        <f t="shared" si="2923"/>
        <v>-333333.33333333337</v>
      </c>
      <c r="Z1231" s="12">
        <f t="shared" si="2923"/>
        <v>-333333.33333333337</v>
      </c>
      <c r="AA1231" s="12">
        <f t="shared" si="2923"/>
        <v>-333333.33333333337</v>
      </c>
      <c r="AB1231" s="12">
        <f t="shared" si="2923"/>
        <v>-333333.33333333331</v>
      </c>
      <c r="AC1231" s="12">
        <f t="shared" si="2923"/>
        <v>0</v>
      </c>
      <c r="AD1231" s="12">
        <f t="shared" si="2923"/>
        <v>0</v>
      </c>
      <c r="AE1231" s="12">
        <f t="shared" si="2923"/>
        <v>0</v>
      </c>
      <c r="AF1231" s="12">
        <f t="shared" si="2923"/>
        <v>0</v>
      </c>
      <c r="AG1231" s="12">
        <f t="shared" si="2923"/>
        <v>0</v>
      </c>
      <c r="AH1231" s="12">
        <f t="shared" si="2923"/>
        <v>0</v>
      </c>
      <c r="AI1231" s="12">
        <f t="shared" si="2923"/>
        <v>-333333.33333333337</v>
      </c>
      <c r="AJ1231" s="12">
        <f t="shared" si="2923"/>
        <v>-333333.33333333337</v>
      </c>
      <c r="AK1231" s="12">
        <f t="shared" si="2923"/>
        <v>-333333.33333333337</v>
      </c>
      <c r="AL1231" s="12">
        <f t="shared" si="2923"/>
        <v>-333333.33333333337</v>
      </c>
      <c r="AM1231" s="12">
        <f t="shared" si="2923"/>
        <v>-333333.33333333337</v>
      </c>
      <c r="AN1231" s="12">
        <f t="shared" si="2923"/>
        <v>-333333.33333333331</v>
      </c>
      <c r="AO1231" s="12">
        <f t="shared" ref="AO1231:BT1231" si="2924">AO424</f>
        <v>0</v>
      </c>
      <c r="AP1231" s="12">
        <f t="shared" si="2924"/>
        <v>0</v>
      </c>
      <c r="AQ1231" s="12">
        <f t="shared" si="2924"/>
        <v>0</v>
      </c>
      <c r="AR1231" s="12">
        <f t="shared" si="2924"/>
        <v>0</v>
      </c>
      <c r="AS1231" s="12">
        <f t="shared" si="2924"/>
        <v>0</v>
      </c>
      <c r="AT1231" s="12">
        <f t="shared" si="2924"/>
        <v>0</v>
      </c>
      <c r="AU1231" s="12">
        <f t="shared" si="2924"/>
        <v>-333333.33333333337</v>
      </c>
      <c r="AV1231" s="12">
        <f t="shared" si="2924"/>
        <v>-333333.33333333337</v>
      </c>
      <c r="AW1231" s="12">
        <f t="shared" si="2924"/>
        <v>-333333.33333333337</v>
      </c>
      <c r="AX1231" s="12">
        <f t="shared" si="2924"/>
        <v>-333333.33333333337</v>
      </c>
      <c r="AY1231" s="12">
        <f t="shared" si="2924"/>
        <v>-333333.33333333337</v>
      </c>
      <c r="AZ1231" s="12">
        <f t="shared" si="2924"/>
        <v>-333333.33333333331</v>
      </c>
      <c r="BA1231" s="12">
        <f t="shared" si="2924"/>
        <v>0</v>
      </c>
      <c r="BB1231" s="12">
        <f t="shared" si="2924"/>
        <v>0</v>
      </c>
      <c r="BC1231" s="12">
        <f t="shared" si="2924"/>
        <v>0</v>
      </c>
      <c r="BD1231" s="12">
        <f t="shared" si="2924"/>
        <v>0</v>
      </c>
      <c r="BE1231" s="12">
        <f t="shared" si="2924"/>
        <v>0</v>
      </c>
      <c r="BF1231" s="12">
        <f t="shared" si="2924"/>
        <v>0</v>
      </c>
      <c r="BG1231" s="12">
        <f t="shared" si="2924"/>
        <v>-333333.33333333337</v>
      </c>
      <c r="BH1231" s="12">
        <f t="shared" si="2924"/>
        <v>-333333.33333333337</v>
      </c>
      <c r="BI1231" s="12">
        <f t="shared" si="2924"/>
        <v>-333333.33333333337</v>
      </c>
      <c r="BJ1231" s="12">
        <f t="shared" si="2924"/>
        <v>-333333.33333333337</v>
      </c>
      <c r="BK1231" s="12">
        <f t="shared" si="2924"/>
        <v>-333333.33333333337</v>
      </c>
      <c r="BL1231" s="12">
        <f t="shared" si="2924"/>
        <v>-333333.33333333331</v>
      </c>
      <c r="BM1231" s="12">
        <f t="shared" si="2924"/>
        <v>0</v>
      </c>
      <c r="BN1231" s="12">
        <f t="shared" si="2924"/>
        <v>0</v>
      </c>
      <c r="BO1231" s="12">
        <f t="shared" si="2924"/>
        <v>0</v>
      </c>
      <c r="BP1231" s="12">
        <f t="shared" si="2924"/>
        <v>0</v>
      </c>
      <c r="BQ1231" s="12">
        <f t="shared" si="2924"/>
        <v>0</v>
      </c>
      <c r="BR1231" s="12">
        <f t="shared" si="2924"/>
        <v>0</v>
      </c>
      <c r="BS1231" s="12">
        <f t="shared" si="2924"/>
        <v>0</v>
      </c>
      <c r="BT1231" s="12">
        <f t="shared" si="2924"/>
        <v>0</v>
      </c>
      <c r="BU1231" s="12">
        <f t="shared" ref="BU1231:CZ1231" si="2925">BU424</f>
        <v>0</v>
      </c>
      <c r="BV1231" s="12">
        <f t="shared" si="2925"/>
        <v>0</v>
      </c>
      <c r="BW1231" s="12">
        <f t="shared" si="2925"/>
        <v>0</v>
      </c>
      <c r="BX1231" s="12">
        <f t="shared" si="2925"/>
        <v>0</v>
      </c>
      <c r="BY1231" s="12">
        <f t="shared" si="2925"/>
        <v>0</v>
      </c>
      <c r="BZ1231" s="12">
        <f t="shared" si="2925"/>
        <v>0</v>
      </c>
      <c r="CA1231" s="12">
        <f t="shared" si="2925"/>
        <v>0</v>
      </c>
      <c r="CB1231" s="12">
        <f t="shared" si="2925"/>
        <v>0</v>
      </c>
      <c r="CC1231" s="12">
        <f t="shared" si="2925"/>
        <v>0</v>
      </c>
      <c r="CD1231" s="12">
        <f t="shared" si="2925"/>
        <v>0</v>
      </c>
      <c r="CE1231" s="12">
        <f t="shared" si="2925"/>
        <v>0</v>
      </c>
      <c r="CF1231" s="12">
        <f t="shared" si="2925"/>
        <v>0</v>
      </c>
      <c r="CG1231" s="12">
        <f t="shared" si="2925"/>
        <v>0</v>
      </c>
      <c r="CH1231" s="12">
        <f t="shared" si="2925"/>
        <v>0</v>
      </c>
      <c r="CI1231" s="12">
        <f t="shared" si="2925"/>
        <v>0</v>
      </c>
      <c r="CJ1231" s="12">
        <f t="shared" si="2925"/>
        <v>0</v>
      </c>
      <c r="CK1231" s="12">
        <f t="shared" si="2925"/>
        <v>0</v>
      </c>
      <c r="CL1231" s="12">
        <f t="shared" si="2925"/>
        <v>0</v>
      </c>
      <c r="CM1231" s="12">
        <f t="shared" si="2925"/>
        <v>0</v>
      </c>
      <c r="CN1231" s="12">
        <f t="shared" si="2925"/>
        <v>0</v>
      </c>
      <c r="CO1231" s="12">
        <f t="shared" si="2925"/>
        <v>0</v>
      </c>
      <c r="CP1231" s="12">
        <f t="shared" si="2925"/>
        <v>0</v>
      </c>
      <c r="CQ1231" s="12">
        <f t="shared" si="2925"/>
        <v>0</v>
      </c>
      <c r="CR1231" s="12">
        <f t="shared" si="2925"/>
        <v>0</v>
      </c>
      <c r="CS1231" s="12">
        <f t="shared" si="2925"/>
        <v>0</v>
      </c>
      <c r="CT1231" s="12">
        <f t="shared" si="2925"/>
        <v>0</v>
      </c>
      <c r="CU1231" s="12">
        <f t="shared" si="2925"/>
        <v>0</v>
      </c>
      <c r="CV1231" s="12">
        <f t="shared" si="2925"/>
        <v>0</v>
      </c>
      <c r="CW1231" s="12">
        <f t="shared" si="2925"/>
        <v>0</v>
      </c>
      <c r="CX1231" s="12">
        <f t="shared" si="2925"/>
        <v>0</v>
      </c>
      <c r="CY1231" s="12">
        <f t="shared" si="2925"/>
        <v>0</v>
      </c>
      <c r="CZ1231" s="12">
        <f t="shared" si="2925"/>
        <v>0</v>
      </c>
      <c r="DA1231" s="12">
        <f t="shared" ref="DA1231:DY1231" si="2926">DA424</f>
        <v>0</v>
      </c>
      <c r="DB1231" s="12">
        <f t="shared" si="2926"/>
        <v>0</v>
      </c>
      <c r="DC1231" s="12">
        <f t="shared" si="2926"/>
        <v>0</v>
      </c>
      <c r="DD1231" s="12">
        <f t="shared" si="2926"/>
        <v>0</v>
      </c>
      <c r="DE1231" s="12">
        <f t="shared" si="2926"/>
        <v>0</v>
      </c>
      <c r="DF1231" s="12">
        <f t="shared" si="2926"/>
        <v>0</v>
      </c>
      <c r="DG1231" s="12">
        <f t="shared" si="2926"/>
        <v>0</v>
      </c>
      <c r="DH1231" s="12">
        <f t="shared" si="2926"/>
        <v>0</v>
      </c>
      <c r="DI1231" s="12">
        <f t="shared" si="2926"/>
        <v>0</v>
      </c>
      <c r="DJ1231" s="12">
        <f t="shared" si="2926"/>
        <v>0</v>
      </c>
      <c r="DK1231" s="12">
        <f t="shared" si="2926"/>
        <v>0</v>
      </c>
      <c r="DL1231" s="12">
        <f t="shared" si="2926"/>
        <v>0</v>
      </c>
      <c r="DM1231" s="12">
        <f t="shared" si="2926"/>
        <v>0</v>
      </c>
      <c r="DN1231" s="12">
        <f t="shared" si="2926"/>
        <v>0</v>
      </c>
      <c r="DO1231" s="12">
        <f t="shared" si="2926"/>
        <v>0</v>
      </c>
      <c r="DP1231" s="12">
        <f t="shared" si="2926"/>
        <v>0</v>
      </c>
      <c r="DQ1231" s="12">
        <f t="shared" si="2926"/>
        <v>0</v>
      </c>
      <c r="DR1231" s="12">
        <f t="shared" si="2926"/>
        <v>0</v>
      </c>
      <c r="DS1231" s="12">
        <f t="shared" si="2926"/>
        <v>0</v>
      </c>
      <c r="DT1231" s="12">
        <f t="shared" si="2926"/>
        <v>0</v>
      </c>
      <c r="DU1231" s="12">
        <f t="shared" si="2926"/>
        <v>0</v>
      </c>
      <c r="DV1231" s="12">
        <f t="shared" si="2926"/>
        <v>0</v>
      </c>
      <c r="DW1231" s="12">
        <f t="shared" si="2926"/>
        <v>0</v>
      </c>
      <c r="DX1231" s="12">
        <f t="shared" si="2926"/>
        <v>0</v>
      </c>
      <c r="DY1231" s="12">
        <f t="shared" si="2926"/>
        <v>0</v>
      </c>
    </row>
    <row r="1232" spans="1:129" x14ac:dyDescent="0.3">
      <c r="B1232" s="2" t="str">
        <f>A450</f>
        <v>Direct Costs - Base Vertical</v>
      </c>
      <c r="I1232" s="12">
        <f t="shared" ref="I1232:AN1232" si="2927">I472</f>
        <v>0</v>
      </c>
      <c r="J1232" s="12">
        <f t="shared" si="2927"/>
        <v>0</v>
      </c>
      <c r="K1232" s="12">
        <f t="shared" si="2927"/>
        <v>0</v>
      </c>
      <c r="L1232" s="12">
        <f t="shared" si="2927"/>
        <v>0</v>
      </c>
      <c r="M1232" s="12">
        <f t="shared" si="2927"/>
        <v>0</v>
      </c>
      <c r="N1232" s="12">
        <f t="shared" si="2927"/>
        <v>0</v>
      </c>
      <c r="O1232" s="12">
        <f t="shared" si="2927"/>
        <v>0</v>
      </c>
      <c r="P1232" s="12">
        <f t="shared" si="2927"/>
        <v>0</v>
      </c>
      <c r="Q1232" s="12">
        <f t="shared" si="2927"/>
        <v>-1733333.3333333335</v>
      </c>
      <c r="R1232" s="12">
        <f t="shared" si="2927"/>
        <v>-1733333.3333333335</v>
      </c>
      <c r="S1232" s="12">
        <f t="shared" si="2927"/>
        <v>-1733333.3333333335</v>
      </c>
      <c r="T1232" s="12">
        <f t="shared" si="2927"/>
        <v>-1733333.3333333335</v>
      </c>
      <c r="U1232" s="12">
        <f t="shared" si="2927"/>
        <v>-1733333.3333333335</v>
      </c>
      <c r="V1232" s="12">
        <f t="shared" si="2927"/>
        <v>-1733333.3333333333</v>
      </c>
      <c r="W1232" s="12">
        <f t="shared" si="2927"/>
        <v>0</v>
      </c>
      <c r="X1232" s="12">
        <f t="shared" si="2927"/>
        <v>0</v>
      </c>
      <c r="Y1232" s="12">
        <f t="shared" si="2927"/>
        <v>0</v>
      </c>
      <c r="Z1232" s="12">
        <f t="shared" si="2927"/>
        <v>0</v>
      </c>
      <c r="AA1232" s="12">
        <f t="shared" si="2927"/>
        <v>0</v>
      </c>
      <c r="AB1232" s="12">
        <f t="shared" si="2927"/>
        <v>0</v>
      </c>
      <c r="AC1232" s="12">
        <f t="shared" si="2927"/>
        <v>-1733333.3333333335</v>
      </c>
      <c r="AD1232" s="12">
        <f t="shared" si="2927"/>
        <v>-1733333.3333333335</v>
      </c>
      <c r="AE1232" s="12">
        <f t="shared" si="2927"/>
        <v>-1733333.3333333335</v>
      </c>
      <c r="AF1232" s="12">
        <f t="shared" si="2927"/>
        <v>-1733333.3333333335</v>
      </c>
      <c r="AG1232" s="12">
        <f t="shared" si="2927"/>
        <v>-1733333.3333333335</v>
      </c>
      <c r="AH1232" s="12">
        <f t="shared" si="2927"/>
        <v>-1733333.3333333333</v>
      </c>
      <c r="AI1232" s="12">
        <f t="shared" si="2927"/>
        <v>0</v>
      </c>
      <c r="AJ1232" s="12">
        <f t="shared" si="2927"/>
        <v>0</v>
      </c>
      <c r="AK1232" s="12">
        <f t="shared" si="2927"/>
        <v>0</v>
      </c>
      <c r="AL1232" s="12">
        <f t="shared" si="2927"/>
        <v>0</v>
      </c>
      <c r="AM1232" s="12">
        <f t="shared" si="2927"/>
        <v>0</v>
      </c>
      <c r="AN1232" s="12">
        <f t="shared" si="2927"/>
        <v>0</v>
      </c>
      <c r="AO1232" s="12">
        <f t="shared" ref="AO1232:BT1232" si="2928">AO472</f>
        <v>-1733333.3333333335</v>
      </c>
      <c r="AP1232" s="12">
        <f t="shared" si="2928"/>
        <v>-1733333.3333333335</v>
      </c>
      <c r="AQ1232" s="12">
        <f t="shared" si="2928"/>
        <v>-1733333.3333333335</v>
      </c>
      <c r="AR1232" s="12">
        <f t="shared" si="2928"/>
        <v>-1733333.3333333335</v>
      </c>
      <c r="AS1232" s="12">
        <f t="shared" si="2928"/>
        <v>-1733333.3333333335</v>
      </c>
      <c r="AT1232" s="12">
        <f t="shared" si="2928"/>
        <v>-1733333.3333333333</v>
      </c>
      <c r="AU1232" s="12">
        <f t="shared" si="2928"/>
        <v>0</v>
      </c>
      <c r="AV1232" s="12">
        <f t="shared" si="2928"/>
        <v>0</v>
      </c>
      <c r="AW1232" s="12">
        <f t="shared" si="2928"/>
        <v>0</v>
      </c>
      <c r="AX1232" s="12">
        <f t="shared" si="2928"/>
        <v>0</v>
      </c>
      <c r="AY1232" s="12">
        <f t="shared" si="2928"/>
        <v>0</v>
      </c>
      <c r="AZ1232" s="12">
        <f t="shared" si="2928"/>
        <v>0</v>
      </c>
      <c r="BA1232" s="12">
        <f t="shared" si="2928"/>
        <v>-1733333.3333333335</v>
      </c>
      <c r="BB1232" s="12">
        <f t="shared" si="2928"/>
        <v>-1733333.3333333335</v>
      </c>
      <c r="BC1232" s="12">
        <f t="shared" si="2928"/>
        <v>-1733333.3333333335</v>
      </c>
      <c r="BD1232" s="12">
        <f t="shared" si="2928"/>
        <v>-1733333.3333333335</v>
      </c>
      <c r="BE1232" s="12">
        <f t="shared" si="2928"/>
        <v>-1733333.3333333335</v>
      </c>
      <c r="BF1232" s="12">
        <f t="shared" si="2928"/>
        <v>-1733333.3333333333</v>
      </c>
      <c r="BG1232" s="12">
        <f t="shared" si="2928"/>
        <v>0</v>
      </c>
      <c r="BH1232" s="12">
        <f t="shared" si="2928"/>
        <v>0</v>
      </c>
      <c r="BI1232" s="12">
        <f t="shared" si="2928"/>
        <v>0</v>
      </c>
      <c r="BJ1232" s="12">
        <f t="shared" si="2928"/>
        <v>0</v>
      </c>
      <c r="BK1232" s="12">
        <f t="shared" si="2928"/>
        <v>0</v>
      </c>
      <c r="BL1232" s="12">
        <f t="shared" si="2928"/>
        <v>0</v>
      </c>
      <c r="BM1232" s="12">
        <f t="shared" si="2928"/>
        <v>-1733333.3333333335</v>
      </c>
      <c r="BN1232" s="12">
        <f t="shared" si="2928"/>
        <v>-1733333.3333333335</v>
      </c>
      <c r="BO1232" s="12">
        <f t="shared" si="2928"/>
        <v>-1733333.3333333335</v>
      </c>
      <c r="BP1232" s="12">
        <f t="shared" si="2928"/>
        <v>-1733333.3333333335</v>
      </c>
      <c r="BQ1232" s="12">
        <f t="shared" si="2928"/>
        <v>-1733333.3333333335</v>
      </c>
      <c r="BR1232" s="12">
        <f t="shared" si="2928"/>
        <v>-1733333.3333333333</v>
      </c>
      <c r="BS1232" s="12">
        <f t="shared" si="2928"/>
        <v>0</v>
      </c>
      <c r="BT1232" s="12">
        <f t="shared" si="2928"/>
        <v>0</v>
      </c>
      <c r="BU1232" s="12">
        <f t="shared" ref="BU1232:CZ1232" si="2929">BU472</f>
        <v>0</v>
      </c>
      <c r="BV1232" s="12">
        <f t="shared" si="2929"/>
        <v>0</v>
      </c>
      <c r="BW1232" s="12">
        <f t="shared" si="2929"/>
        <v>0</v>
      </c>
      <c r="BX1232" s="12">
        <f t="shared" si="2929"/>
        <v>0</v>
      </c>
      <c r="BY1232" s="12">
        <f t="shared" si="2929"/>
        <v>0</v>
      </c>
      <c r="BZ1232" s="12">
        <f t="shared" si="2929"/>
        <v>0</v>
      </c>
      <c r="CA1232" s="12">
        <f t="shared" si="2929"/>
        <v>0</v>
      </c>
      <c r="CB1232" s="12">
        <f t="shared" si="2929"/>
        <v>0</v>
      </c>
      <c r="CC1232" s="12">
        <f t="shared" si="2929"/>
        <v>0</v>
      </c>
      <c r="CD1232" s="12">
        <f t="shared" si="2929"/>
        <v>0</v>
      </c>
      <c r="CE1232" s="12">
        <f t="shared" si="2929"/>
        <v>0</v>
      </c>
      <c r="CF1232" s="12">
        <f t="shared" si="2929"/>
        <v>0</v>
      </c>
      <c r="CG1232" s="12">
        <f t="shared" si="2929"/>
        <v>0</v>
      </c>
      <c r="CH1232" s="12">
        <f t="shared" si="2929"/>
        <v>0</v>
      </c>
      <c r="CI1232" s="12">
        <f t="shared" si="2929"/>
        <v>0</v>
      </c>
      <c r="CJ1232" s="12">
        <f t="shared" si="2929"/>
        <v>0</v>
      </c>
      <c r="CK1232" s="12">
        <f t="shared" si="2929"/>
        <v>0</v>
      </c>
      <c r="CL1232" s="12">
        <f t="shared" si="2929"/>
        <v>0</v>
      </c>
      <c r="CM1232" s="12">
        <f t="shared" si="2929"/>
        <v>0</v>
      </c>
      <c r="CN1232" s="12">
        <f t="shared" si="2929"/>
        <v>0</v>
      </c>
      <c r="CO1232" s="12">
        <f t="shared" si="2929"/>
        <v>0</v>
      </c>
      <c r="CP1232" s="12">
        <f t="shared" si="2929"/>
        <v>0</v>
      </c>
      <c r="CQ1232" s="12">
        <f t="shared" si="2929"/>
        <v>0</v>
      </c>
      <c r="CR1232" s="12">
        <f t="shared" si="2929"/>
        <v>0</v>
      </c>
      <c r="CS1232" s="12">
        <f t="shared" si="2929"/>
        <v>0</v>
      </c>
      <c r="CT1232" s="12">
        <f t="shared" si="2929"/>
        <v>0</v>
      </c>
      <c r="CU1232" s="12">
        <f t="shared" si="2929"/>
        <v>0</v>
      </c>
      <c r="CV1232" s="12">
        <f t="shared" si="2929"/>
        <v>0</v>
      </c>
      <c r="CW1232" s="12">
        <f t="shared" si="2929"/>
        <v>0</v>
      </c>
      <c r="CX1232" s="12">
        <f t="shared" si="2929"/>
        <v>0</v>
      </c>
      <c r="CY1232" s="12">
        <f t="shared" si="2929"/>
        <v>0</v>
      </c>
      <c r="CZ1232" s="12">
        <f t="shared" si="2929"/>
        <v>0</v>
      </c>
      <c r="DA1232" s="12">
        <f t="shared" ref="DA1232:DY1232" si="2930">DA472</f>
        <v>0</v>
      </c>
      <c r="DB1232" s="12">
        <f t="shared" si="2930"/>
        <v>0</v>
      </c>
      <c r="DC1232" s="12">
        <f t="shared" si="2930"/>
        <v>0</v>
      </c>
      <c r="DD1232" s="12">
        <f t="shared" si="2930"/>
        <v>0</v>
      </c>
      <c r="DE1232" s="12">
        <f t="shared" si="2930"/>
        <v>0</v>
      </c>
      <c r="DF1232" s="12">
        <f t="shared" si="2930"/>
        <v>0</v>
      </c>
      <c r="DG1232" s="12">
        <f t="shared" si="2930"/>
        <v>0</v>
      </c>
      <c r="DH1232" s="12">
        <f t="shared" si="2930"/>
        <v>0</v>
      </c>
      <c r="DI1232" s="12">
        <f t="shared" si="2930"/>
        <v>0</v>
      </c>
      <c r="DJ1232" s="12">
        <f t="shared" si="2930"/>
        <v>0</v>
      </c>
      <c r="DK1232" s="12">
        <f t="shared" si="2930"/>
        <v>0</v>
      </c>
      <c r="DL1232" s="12">
        <f t="shared" si="2930"/>
        <v>0</v>
      </c>
      <c r="DM1232" s="12">
        <f t="shared" si="2930"/>
        <v>0</v>
      </c>
      <c r="DN1232" s="12">
        <f t="shared" si="2930"/>
        <v>0</v>
      </c>
      <c r="DO1232" s="12">
        <f t="shared" si="2930"/>
        <v>0</v>
      </c>
      <c r="DP1232" s="12">
        <f t="shared" si="2930"/>
        <v>0</v>
      </c>
      <c r="DQ1232" s="12">
        <f t="shared" si="2930"/>
        <v>0</v>
      </c>
      <c r="DR1232" s="12">
        <f t="shared" si="2930"/>
        <v>0</v>
      </c>
      <c r="DS1232" s="12">
        <f t="shared" si="2930"/>
        <v>0</v>
      </c>
      <c r="DT1232" s="12">
        <f t="shared" si="2930"/>
        <v>0</v>
      </c>
      <c r="DU1232" s="12">
        <f t="shared" si="2930"/>
        <v>0</v>
      </c>
      <c r="DV1232" s="12">
        <f t="shared" si="2930"/>
        <v>0</v>
      </c>
      <c r="DW1232" s="12">
        <f t="shared" si="2930"/>
        <v>0</v>
      </c>
      <c r="DX1232" s="12">
        <f t="shared" si="2930"/>
        <v>0</v>
      </c>
      <c r="DY1232" s="12">
        <f t="shared" si="2930"/>
        <v>0</v>
      </c>
    </row>
    <row r="1233" spans="1:136" x14ac:dyDescent="0.3">
      <c r="B1233" s="2" t="str">
        <f>A498</f>
        <v>Direct Costs - Options Vertical</v>
      </c>
      <c r="I1233" s="12">
        <f t="shared" ref="I1233:AN1233" si="2931">I520</f>
        <v>0</v>
      </c>
      <c r="J1233" s="12">
        <f t="shared" si="2931"/>
        <v>0</v>
      </c>
      <c r="K1233" s="12">
        <f t="shared" si="2931"/>
        <v>0</v>
      </c>
      <c r="L1233" s="12">
        <f t="shared" si="2931"/>
        <v>0</v>
      </c>
      <c r="M1233" s="12">
        <f t="shared" si="2931"/>
        <v>0</v>
      </c>
      <c r="N1233" s="12">
        <f t="shared" si="2931"/>
        <v>0</v>
      </c>
      <c r="O1233" s="12">
        <f t="shared" si="2931"/>
        <v>0</v>
      </c>
      <c r="P1233" s="12">
        <f t="shared" si="2931"/>
        <v>0</v>
      </c>
      <c r="Q1233" s="12">
        <f t="shared" si="2931"/>
        <v>-400000</v>
      </c>
      <c r="R1233" s="12">
        <f t="shared" si="2931"/>
        <v>-400000</v>
      </c>
      <c r="S1233" s="12">
        <f t="shared" si="2931"/>
        <v>-400000</v>
      </c>
      <c r="T1233" s="12">
        <f t="shared" si="2931"/>
        <v>-400000</v>
      </c>
      <c r="U1233" s="12">
        <f t="shared" si="2931"/>
        <v>-400000</v>
      </c>
      <c r="V1233" s="12">
        <f t="shared" si="2931"/>
        <v>-400000</v>
      </c>
      <c r="W1233" s="12">
        <f t="shared" si="2931"/>
        <v>0</v>
      </c>
      <c r="X1233" s="12">
        <f t="shared" si="2931"/>
        <v>0</v>
      </c>
      <c r="Y1233" s="12">
        <f t="shared" si="2931"/>
        <v>0</v>
      </c>
      <c r="Z1233" s="12">
        <f t="shared" si="2931"/>
        <v>0</v>
      </c>
      <c r="AA1233" s="12">
        <f t="shared" si="2931"/>
        <v>0</v>
      </c>
      <c r="AB1233" s="12">
        <f t="shared" si="2931"/>
        <v>0</v>
      </c>
      <c r="AC1233" s="12">
        <f t="shared" si="2931"/>
        <v>-400000</v>
      </c>
      <c r="AD1233" s="12">
        <f t="shared" si="2931"/>
        <v>-400000</v>
      </c>
      <c r="AE1233" s="12">
        <f t="shared" si="2931"/>
        <v>-400000</v>
      </c>
      <c r="AF1233" s="12">
        <f t="shared" si="2931"/>
        <v>-400000</v>
      </c>
      <c r="AG1233" s="12">
        <f t="shared" si="2931"/>
        <v>-400000</v>
      </c>
      <c r="AH1233" s="12">
        <f t="shared" si="2931"/>
        <v>-400000</v>
      </c>
      <c r="AI1233" s="12">
        <f t="shared" si="2931"/>
        <v>0</v>
      </c>
      <c r="AJ1233" s="12">
        <f t="shared" si="2931"/>
        <v>0</v>
      </c>
      <c r="AK1233" s="12">
        <f t="shared" si="2931"/>
        <v>0</v>
      </c>
      <c r="AL1233" s="12">
        <f t="shared" si="2931"/>
        <v>0</v>
      </c>
      <c r="AM1233" s="12">
        <f t="shared" si="2931"/>
        <v>0</v>
      </c>
      <c r="AN1233" s="12">
        <f t="shared" si="2931"/>
        <v>0</v>
      </c>
      <c r="AO1233" s="12">
        <f t="shared" ref="AO1233:BT1233" si="2932">AO520</f>
        <v>-400000</v>
      </c>
      <c r="AP1233" s="12">
        <f t="shared" si="2932"/>
        <v>-400000</v>
      </c>
      <c r="AQ1233" s="12">
        <f t="shared" si="2932"/>
        <v>-400000</v>
      </c>
      <c r="AR1233" s="12">
        <f t="shared" si="2932"/>
        <v>-400000</v>
      </c>
      <c r="AS1233" s="12">
        <f t="shared" si="2932"/>
        <v>-400000</v>
      </c>
      <c r="AT1233" s="12">
        <f t="shared" si="2932"/>
        <v>-400000</v>
      </c>
      <c r="AU1233" s="12">
        <f t="shared" si="2932"/>
        <v>0</v>
      </c>
      <c r="AV1233" s="12">
        <f t="shared" si="2932"/>
        <v>0</v>
      </c>
      <c r="AW1233" s="12">
        <f t="shared" si="2932"/>
        <v>0</v>
      </c>
      <c r="AX1233" s="12">
        <f t="shared" si="2932"/>
        <v>0</v>
      </c>
      <c r="AY1233" s="12">
        <f t="shared" si="2932"/>
        <v>0</v>
      </c>
      <c r="AZ1233" s="12">
        <f t="shared" si="2932"/>
        <v>0</v>
      </c>
      <c r="BA1233" s="12">
        <f t="shared" si="2932"/>
        <v>-400000</v>
      </c>
      <c r="BB1233" s="12">
        <f t="shared" si="2932"/>
        <v>-400000</v>
      </c>
      <c r="BC1233" s="12">
        <f t="shared" si="2932"/>
        <v>-400000</v>
      </c>
      <c r="BD1233" s="12">
        <f t="shared" si="2932"/>
        <v>-400000</v>
      </c>
      <c r="BE1233" s="12">
        <f t="shared" si="2932"/>
        <v>-400000</v>
      </c>
      <c r="BF1233" s="12">
        <f t="shared" si="2932"/>
        <v>-400000</v>
      </c>
      <c r="BG1233" s="12">
        <f t="shared" si="2932"/>
        <v>0</v>
      </c>
      <c r="BH1233" s="12">
        <f t="shared" si="2932"/>
        <v>0</v>
      </c>
      <c r="BI1233" s="12">
        <f t="shared" si="2932"/>
        <v>0</v>
      </c>
      <c r="BJ1233" s="12">
        <f t="shared" si="2932"/>
        <v>0</v>
      </c>
      <c r="BK1233" s="12">
        <f t="shared" si="2932"/>
        <v>0</v>
      </c>
      <c r="BL1233" s="12">
        <f t="shared" si="2932"/>
        <v>0</v>
      </c>
      <c r="BM1233" s="12">
        <f t="shared" si="2932"/>
        <v>-400000</v>
      </c>
      <c r="BN1233" s="12">
        <f t="shared" si="2932"/>
        <v>-400000</v>
      </c>
      <c r="BO1233" s="12">
        <f t="shared" si="2932"/>
        <v>-400000</v>
      </c>
      <c r="BP1233" s="12">
        <f t="shared" si="2932"/>
        <v>-400000</v>
      </c>
      <c r="BQ1233" s="12">
        <f t="shared" si="2932"/>
        <v>-400000</v>
      </c>
      <c r="BR1233" s="12">
        <f t="shared" si="2932"/>
        <v>-400000</v>
      </c>
      <c r="BS1233" s="12">
        <f t="shared" si="2932"/>
        <v>0</v>
      </c>
      <c r="BT1233" s="12">
        <f t="shared" si="2932"/>
        <v>0</v>
      </c>
      <c r="BU1233" s="12">
        <f t="shared" ref="BU1233:CZ1233" si="2933">BU520</f>
        <v>0</v>
      </c>
      <c r="BV1233" s="12">
        <f t="shared" si="2933"/>
        <v>0</v>
      </c>
      <c r="BW1233" s="12">
        <f t="shared" si="2933"/>
        <v>0</v>
      </c>
      <c r="BX1233" s="12">
        <f t="shared" si="2933"/>
        <v>0</v>
      </c>
      <c r="BY1233" s="12">
        <f t="shared" si="2933"/>
        <v>0</v>
      </c>
      <c r="BZ1233" s="12">
        <f t="shared" si="2933"/>
        <v>0</v>
      </c>
      <c r="CA1233" s="12">
        <f t="shared" si="2933"/>
        <v>0</v>
      </c>
      <c r="CB1233" s="12">
        <f t="shared" si="2933"/>
        <v>0</v>
      </c>
      <c r="CC1233" s="12">
        <f t="shared" si="2933"/>
        <v>0</v>
      </c>
      <c r="CD1233" s="12">
        <f t="shared" si="2933"/>
        <v>0</v>
      </c>
      <c r="CE1233" s="12">
        <f t="shared" si="2933"/>
        <v>0</v>
      </c>
      <c r="CF1233" s="12">
        <f t="shared" si="2933"/>
        <v>0</v>
      </c>
      <c r="CG1233" s="12">
        <f t="shared" si="2933"/>
        <v>0</v>
      </c>
      <c r="CH1233" s="12">
        <f t="shared" si="2933"/>
        <v>0</v>
      </c>
      <c r="CI1233" s="12">
        <f t="shared" si="2933"/>
        <v>0</v>
      </c>
      <c r="CJ1233" s="12">
        <f t="shared" si="2933"/>
        <v>0</v>
      </c>
      <c r="CK1233" s="12">
        <f t="shared" si="2933"/>
        <v>0</v>
      </c>
      <c r="CL1233" s="12">
        <f t="shared" si="2933"/>
        <v>0</v>
      </c>
      <c r="CM1233" s="12">
        <f t="shared" si="2933"/>
        <v>0</v>
      </c>
      <c r="CN1233" s="12">
        <f t="shared" si="2933"/>
        <v>0</v>
      </c>
      <c r="CO1233" s="12">
        <f t="shared" si="2933"/>
        <v>0</v>
      </c>
      <c r="CP1233" s="12">
        <f t="shared" si="2933"/>
        <v>0</v>
      </c>
      <c r="CQ1233" s="12">
        <f t="shared" si="2933"/>
        <v>0</v>
      </c>
      <c r="CR1233" s="12">
        <f t="shared" si="2933"/>
        <v>0</v>
      </c>
      <c r="CS1233" s="12">
        <f t="shared" si="2933"/>
        <v>0</v>
      </c>
      <c r="CT1233" s="12">
        <f t="shared" si="2933"/>
        <v>0</v>
      </c>
      <c r="CU1233" s="12">
        <f t="shared" si="2933"/>
        <v>0</v>
      </c>
      <c r="CV1233" s="12">
        <f t="shared" si="2933"/>
        <v>0</v>
      </c>
      <c r="CW1233" s="12">
        <f t="shared" si="2933"/>
        <v>0</v>
      </c>
      <c r="CX1233" s="12">
        <f t="shared" si="2933"/>
        <v>0</v>
      </c>
      <c r="CY1233" s="12">
        <f t="shared" si="2933"/>
        <v>0</v>
      </c>
      <c r="CZ1233" s="12">
        <f t="shared" si="2933"/>
        <v>0</v>
      </c>
      <c r="DA1233" s="12">
        <f t="shared" ref="DA1233:DY1233" si="2934">DA520</f>
        <v>0</v>
      </c>
      <c r="DB1233" s="12">
        <f t="shared" si="2934"/>
        <v>0</v>
      </c>
      <c r="DC1233" s="12">
        <f t="shared" si="2934"/>
        <v>0</v>
      </c>
      <c r="DD1233" s="12">
        <f t="shared" si="2934"/>
        <v>0</v>
      </c>
      <c r="DE1233" s="12">
        <f t="shared" si="2934"/>
        <v>0</v>
      </c>
      <c r="DF1233" s="12">
        <f t="shared" si="2934"/>
        <v>0</v>
      </c>
      <c r="DG1233" s="12">
        <f t="shared" si="2934"/>
        <v>0</v>
      </c>
      <c r="DH1233" s="12">
        <f t="shared" si="2934"/>
        <v>0</v>
      </c>
      <c r="DI1233" s="12">
        <f t="shared" si="2934"/>
        <v>0</v>
      </c>
      <c r="DJ1233" s="12">
        <f t="shared" si="2934"/>
        <v>0</v>
      </c>
      <c r="DK1233" s="12">
        <f t="shared" si="2934"/>
        <v>0</v>
      </c>
      <c r="DL1233" s="12">
        <f t="shared" si="2934"/>
        <v>0</v>
      </c>
      <c r="DM1233" s="12">
        <f t="shared" si="2934"/>
        <v>0</v>
      </c>
      <c r="DN1233" s="12">
        <f t="shared" si="2934"/>
        <v>0</v>
      </c>
      <c r="DO1233" s="12">
        <f t="shared" si="2934"/>
        <v>0</v>
      </c>
      <c r="DP1233" s="12">
        <f t="shared" si="2934"/>
        <v>0</v>
      </c>
      <c r="DQ1233" s="12">
        <f t="shared" si="2934"/>
        <v>0</v>
      </c>
      <c r="DR1233" s="12">
        <f t="shared" si="2934"/>
        <v>0</v>
      </c>
      <c r="DS1233" s="12">
        <f t="shared" si="2934"/>
        <v>0</v>
      </c>
      <c r="DT1233" s="12">
        <f t="shared" si="2934"/>
        <v>0</v>
      </c>
      <c r="DU1233" s="12">
        <f t="shared" si="2934"/>
        <v>0</v>
      </c>
      <c r="DV1233" s="12">
        <f t="shared" si="2934"/>
        <v>0</v>
      </c>
      <c r="DW1233" s="12">
        <f t="shared" si="2934"/>
        <v>0</v>
      </c>
      <c r="DX1233" s="12">
        <f t="shared" si="2934"/>
        <v>0</v>
      </c>
      <c r="DY1233" s="12">
        <f t="shared" si="2934"/>
        <v>0</v>
      </c>
    </row>
    <row r="1234" spans="1:136" x14ac:dyDescent="0.3">
      <c r="B1234" s="2" t="str">
        <f>A546</f>
        <v>Direct Costs - Direct Overhead</v>
      </c>
      <c r="I1234" s="12">
        <f t="shared" ref="I1234:AN1234" si="2935">I568</f>
        <v>0</v>
      </c>
      <c r="J1234" s="12">
        <f t="shared" si="2935"/>
        <v>0</v>
      </c>
      <c r="K1234" s="12">
        <f t="shared" si="2935"/>
        <v>0</v>
      </c>
      <c r="L1234" s="12">
        <f t="shared" si="2935"/>
        <v>0</v>
      </c>
      <c r="M1234" s="12">
        <f t="shared" si="2935"/>
        <v>0</v>
      </c>
      <c r="N1234" s="12">
        <f t="shared" si="2935"/>
        <v>0</v>
      </c>
      <c r="O1234" s="12">
        <f t="shared" si="2935"/>
        <v>0</v>
      </c>
      <c r="P1234" s="12">
        <f t="shared" si="2935"/>
        <v>0</v>
      </c>
      <c r="Q1234" s="12">
        <f t="shared" si="2935"/>
        <v>-13333.333333333334</v>
      </c>
      <c r="R1234" s="12">
        <f t="shared" si="2935"/>
        <v>-26666.666666666668</v>
      </c>
      <c r="S1234" s="12">
        <f t="shared" si="2935"/>
        <v>-40000</v>
      </c>
      <c r="T1234" s="12">
        <f t="shared" si="2935"/>
        <v>-53333.333333333336</v>
      </c>
      <c r="U1234" s="12">
        <f t="shared" si="2935"/>
        <v>-66666.666666666672</v>
      </c>
      <c r="V1234" s="12">
        <f t="shared" si="2935"/>
        <v>-80000</v>
      </c>
      <c r="W1234" s="12">
        <f t="shared" si="2935"/>
        <v>-66666.666666666672</v>
      </c>
      <c r="X1234" s="12">
        <f t="shared" si="2935"/>
        <v>-53333.333333333336</v>
      </c>
      <c r="Y1234" s="12">
        <f t="shared" si="2935"/>
        <v>-40000</v>
      </c>
      <c r="Z1234" s="12">
        <f t="shared" si="2935"/>
        <v>-26666.666666666672</v>
      </c>
      <c r="AA1234" s="12">
        <f t="shared" si="2935"/>
        <v>-13333.333333333336</v>
      </c>
      <c r="AB1234" s="12">
        <f t="shared" si="2935"/>
        <v>0</v>
      </c>
      <c r="AC1234" s="12">
        <f t="shared" si="2935"/>
        <v>-13333.333333333334</v>
      </c>
      <c r="AD1234" s="12">
        <f t="shared" si="2935"/>
        <v>-26666.666666666668</v>
      </c>
      <c r="AE1234" s="12">
        <f t="shared" si="2935"/>
        <v>-40000</v>
      </c>
      <c r="AF1234" s="12">
        <f t="shared" si="2935"/>
        <v>-53333.333333333336</v>
      </c>
      <c r="AG1234" s="12">
        <f t="shared" si="2935"/>
        <v>-66666.666666666672</v>
      </c>
      <c r="AH1234" s="12">
        <f t="shared" si="2935"/>
        <v>-80000</v>
      </c>
      <c r="AI1234" s="12">
        <f t="shared" si="2935"/>
        <v>-66666.666666666672</v>
      </c>
      <c r="AJ1234" s="12">
        <f t="shared" si="2935"/>
        <v>-53333.333333333336</v>
      </c>
      <c r="AK1234" s="12">
        <f t="shared" si="2935"/>
        <v>-40000</v>
      </c>
      <c r="AL1234" s="12">
        <f t="shared" si="2935"/>
        <v>-26666.666666666672</v>
      </c>
      <c r="AM1234" s="12">
        <f t="shared" si="2935"/>
        <v>-13333.333333333336</v>
      </c>
      <c r="AN1234" s="12">
        <f t="shared" si="2935"/>
        <v>0</v>
      </c>
      <c r="AO1234" s="12">
        <f t="shared" ref="AO1234:BT1234" si="2936">AO568</f>
        <v>-13333.333333333334</v>
      </c>
      <c r="AP1234" s="12">
        <f t="shared" si="2936"/>
        <v>-26666.666666666668</v>
      </c>
      <c r="AQ1234" s="12">
        <f t="shared" si="2936"/>
        <v>-40000</v>
      </c>
      <c r="AR1234" s="12">
        <f t="shared" si="2936"/>
        <v>-53333.333333333336</v>
      </c>
      <c r="AS1234" s="12">
        <f t="shared" si="2936"/>
        <v>-66666.666666666672</v>
      </c>
      <c r="AT1234" s="12">
        <f t="shared" si="2936"/>
        <v>-80000</v>
      </c>
      <c r="AU1234" s="12">
        <f t="shared" si="2936"/>
        <v>-66666.666666666672</v>
      </c>
      <c r="AV1234" s="12">
        <f t="shared" si="2936"/>
        <v>-53333.333333333336</v>
      </c>
      <c r="AW1234" s="12">
        <f t="shared" si="2936"/>
        <v>-40000</v>
      </c>
      <c r="AX1234" s="12">
        <f t="shared" si="2936"/>
        <v>-26666.666666666672</v>
      </c>
      <c r="AY1234" s="12">
        <f t="shared" si="2936"/>
        <v>-13333.333333333336</v>
      </c>
      <c r="AZ1234" s="12">
        <f t="shared" si="2936"/>
        <v>0</v>
      </c>
      <c r="BA1234" s="12">
        <f t="shared" si="2936"/>
        <v>-13333.333333333334</v>
      </c>
      <c r="BB1234" s="12">
        <f t="shared" si="2936"/>
        <v>-26666.666666666668</v>
      </c>
      <c r="BC1234" s="12">
        <f t="shared" si="2936"/>
        <v>-40000</v>
      </c>
      <c r="BD1234" s="12">
        <f t="shared" si="2936"/>
        <v>-53333.333333333336</v>
      </c>
      <c r="BE1234" s="12">
        <f t="shared" si="2936"/>
        <v>-66666.666666666672</v>
      </c>
      <c r="BF1234" s="12">
        <f t="shared" si="2936"/>
        <v>-80000</v>
      </c>
      <c r="BG1234" s="12">
        <f t="shared" si="2936"/>
        <v>-66666.666666666672</v>
      </c>
      <c r="BH1234" s="12">
        <f t="shared" si="2936"/>
        <v>-53333.333333333336</v>
      </c>
      <c r="BI1234" s="12">
        <f t="shared" si="2936"/>
        <v>-40000</v>
      </c>
      <c r="BJ1234" s="12">
        <f t="shared" si="2936"/>
        <v>-26666.666666666672</v>
      </c>
      <c r="BK1234" s="12">
        <f t="shared" si="2936"/>
        <v>-13333.333333333336</v>
      </c>
      <c r="BL1234" s="12">
        <f t="shared" si="2936"/>
        <v>0</v>
      </c>
      <c r="BM1234" s="12">
        <f t="shared" si="2936"/>
        <v>-13333.333333333334</v>
      </c>
      <c r="BN1234" s="12">
        <f t="shared" si="2936"/>
        <v>-26666.666666666668</v>
      </c>
      <c r="BO1234" s="12">
        <f t="shared" si="2936"/>
        <v>-40000</v>
      </c>
      <c r="BP1234" s="12">
        <f t="shared" si="2936"/>
        <v>-53333.333333333336</v>
      </c>
      <c r="BQ1234" s="12">
        <f t="shared" si="2936"/>
        <v>-66666.666666666672</v>
      </c>
      <c r="BR1234" s="12">
        <f t="shared" si="2936"/>
        <v>-80000</v>
      </c>
      <c r="BS1234" s="12">
        <f t="shared" si="2936"/>
        <v>-66666.666666666672</v>
      </c>
      <c r="BT1234" s="12">
        <f t="shared" si="2936"/>
        <v>-53333.333333333336</v>
      </c>
      <c r="BU1234" s="12">
        <f t="shared" ref="BU1234:CZ1234" si="2937">BU568</f>
        <v>-40000</v>
      </c>
      <c r="BV1234" s="12">
        <f t="shared" si="2937"/>
        <v>-26666.666666666672</v>
      </c>
      <c r="BW1234" s="12">
        <f t="shared" si="2937"/>
        <v>-13333.333333333336</v>
      </c>
      <c r="BX1234" s="12">
        <f t="shared" si="2937"/>
        <v>0</v>
      </c>
      <c r="BY1234" s="12">
        <f t="shared" si="2937"/>
        <v>0</v>
      </c>
      <c r="BZ1234" s="12">
        <f t="shared" si="2937"/>
        <v>0</v>
      </c>
      <c r="CA1234" s="12">
        <f t="shared" si="2937"/>
        <v>0</v>
      </c>
      <c r="CB1234" s="12">
        <f t="shared" si="2937"/>
        <v>0</v>
      </c>
      <c r="CC1234" s="12">
        <f t="shared" si="2937"/>
        <v>0</v>
      </c>
      <c r="CD1234" s="12">
        <f t="shared" si="2937"/>
        <v>0</v>
      </c>
      <c r="CE1234" s="12">
        <f t="shared" si="2937"/>
        <v>0</v>
      </c>
      <c r="CF1234" s="12">
        <f t="shared" si="2937"/>
        <v>0</v>
      </c>
      <c r="CG1234" s="12">
        <f t="shared" si="2937"/>
        <v>0</v>
      </c>
      <c r="CH1234" s="12">
        <f t="shared" si="2937"/>
        <v>0</v>
      </c>
      <c r="CI1234" s="12">
        <f t="shared" si="2937"/>
        <v>0</v>
      </c>
      <c r="CJ1234" s="12">
        <f t="shared" si="2937"/>
        <v>0</v>
      </c>
      <c r="CK1234" s="12">
        <f t="shared" si="2937"/>
        <v>0</v>
      </c>
      <c r="CL1234" s="12">
        <f t="shared" si="2937"/>
        <v>0</v>
      </c>
      <c r="CM1234" s="12">
        <f t="shared" si="2937"/>
        <v>0</v>
      </c>
      <c r="CN1234" s="12">
        <f t="shared" si="2937"/>
        <v>0</v>
      </c>
      <c r="CO1234" s="12">
        <f t="shared" si="2937"/>
        <v>0</v>
      </c>
      <c r="CP1234" s="12">
        <f t="shared" si="2937"/>
        <v>0</v>
      </c>
      <c r="CQ1234" s="12">
        <f t="shared" si="2937"/>
        <v>0</v>
      </c>
      <c r="CR1234" s="12">
        <f t="shared" si="2937"/>
        <v>0</v>
      </c>
      <c r="CS1234" s="12">
        <f t="shared" si="2937"/>
        <v>0</v>
      </c>
      <c r="CT1234" s="12">
        <f t="shared" si="2937"/>
        <v>0</v>
      </c>
      <c r="CU1234" s="12">
        <f t="shared" si="2937"/>
        <v>0</v>
      </c>
      <c r="CV1234" s="12">
        <f t="shared" si="2937"/>
        <v>0</v>
      </c>
      <c r="CW1234" s="12">
        <f t="shared" si="2937"/>
        <v>0</v>
      </c>
      <c r="CX1234" s="12">
        <f t="shared" si="2937"/>
        <v>0</v>
      </c>
      <c r="CY1234" s="12">
        <f t="shared" si="2937"/>
        <v>0</v>
      </c>
      <c r="CZ1234" s="12">
        <f t="shared" si="2937"/>
        <v>0</v>
      </c>
      <c r="DA1234" s="12">
        <f t="shared" ref="DA1234:DY1234" si="2938">DA568</f>
        <v>0</v>
      </c>
      <c r="DB1234" s="12">
        <f t="shared" si="2938"/>
        <v>0</v>
      </c>
      <c r="DC1234" s="12">
        <f t="shared" si="2938"/>
        <v>0</v>
      </c>
      <c r="DD1234" s="12">
        <f t="shared" si="2938"/>
        <v>0</v>
      </c>
      <c r="DE1234" s="12">
        <f t="shared" si="2938"/>
        <v>0</v>
      </c>
      <c r="DF1234" s="12">
        <f t="shared" si="2938"/>
        <v>0</v>
      </c>
      <c r="DG1234" s="12">
        <f t="shared" si="2938"/>
        <v>0</v>
      </c>
      <c r="DH1234" s="12">
        <f t="shared" si="2938"/>
        <v>0</v>
      </c>
      <c r="DI1234" s="12">
        <f t="shared" si="2938"/>
        <v>0</v>
      </c>
      <c r="DJ1234" s="12">
        <f t="shared" si="2938"/>
        <v>0</v>
      </c>
      <c r="DK1234" s="12">
        <f t="shared" si="2938"/>
        <v>0</v>
      </c>
      <c r="DL1234" s="12">
        <f t="shared" si="2938"/>
        <v>0</v>
      </c>
      <c r="DM1234" s="12">
        <f t="shared" si="2938"/>
        <v>0</v>
      </c>
      <c r="DN1234" s="12">
        <f t="shared" si="2938"/>
        <v>0</v>
      </c>
      <c r="DO1234" s="12">
        <f t="shared" si="2938"/>
        <v>0</v>
      </c>
      <c r="DP1234" s="12">
        <f t="shared" si="2938"/>
        <v>0</v>
      </c>
      <c r="DQ1234" s="12">
        <f t="shared" si="2938"/>
        <v>0</v>
      </c>
      <c r="DR1234" s="12">
        <f t="shared" si="2938"/>
        <v>0</v>
      </c>
      <c r="DS1234" s="12">
        <f t="shared" si="2938"/>
        <v>0</v>
      </c>
      <c r="DT1234" s="12">
        <f t="shared" si="2938"/>
        <v>0</v>
      </c>
      <c r="DU1234" s="12">
        <f t="shared" si="2938"/>
        <v>0</v>
      </c>
      <c r="DV1234" s="12">
        <f t="shared" si="2938"/>
        <v>0</v>
      </c>
      <c r="DW1234" s="12">
        <f t="shared" si="2938"/>
        <v>0</v>
      </c>
      <c r="DX1234" s="12">
        <f t="shared" si="2938"/>
        <v>0</v>
      </c>
      <c r="DY1234" s="12">
        <f t="shared" si="2938"/>
        <v>0</v>
      </c>
    </row>
    <row r="1235" spans="1:136" ht="5.0999999999999996" customHeight="1" x14ac:dyDescent="0.3">
      <c r="I1235" s="12"/>
      <c r="J1235" s="12"/>
      <c r="K1235" s="12"/>
      <c r="L1235" s="12"/>
      <c r="M1235" s="12"/>
      <c r="N1235" s="12"/>
      <c r="O1235" s="12"/>
      <c r="P1235" s="12"/>
      <c r="Q1235" s="12"/>
      <c r="R1235" s="12"/>
      <c r="S1235" s="12"/>
      <c r="T1235" s="12"/>
      <c r="U1235" s="12"/>
      <c r="V1235" s="12"/>
      <c r="W1235" s="12"/>
      <c r="X1235" s="12"/>
      <c r="Y1235" s="12"/>
      <c r="Z1235" s="12"/>
      <c r="AA1235" s="12"/>
      <c r="AB1235" s="12"/>
      <c r="AC1235" s="12"/>
      <c r="AD1235" s="12"/>
      <c r="AE1235" s="12"/>
      <c r="AF1235" s="12"/>
      <c r="AG1235" s="12"/>
      <c r="AH1235" s="12"/>
      <c r="AI1235" s="12"/>
      <c r="AJ1235" s="12"/>
      <c r="AK1235" s="12"/>
      <c r="AL1235" s="12"/>
      <c r="AM1235" s="12"/>
      <c r="AN1235" s="12"/>
      <c r="AO1235" s="12"/>
      <c r="AP1235" s="12"/>
      <c r="AQ1235" s="12"/>
      <c r="AR1235" s="12"/>
      <c r="AS1235" s="12"/>
      <c r="AT1235" s="12"/>
      <c r="AU1235" s="12"/>
      <c r="AV1235" s="12"/>
      <c r="AW1235" s="12"/>
      <c r="AX1235" s="12"/>
      <c r="AY1235" s="12"/>
      <c r="AZ1235" s="12"/>
      <c r="BA1235" s="12"/>
      <c r="BB1235" s="12"/>
      <c r="BC1235" s="12"/>
      <c r="BD1235" s="12"/>
      <c r="BE1235" s="12"/>
      <c r="BF1235" s="12"/>
      <c r="BG1235" s="12"/>
      <c r="BH1235" s="12"/>
      <c r="BI1235" s="12"/>
      <c r="BJ1235" s="12"/>
      <c r="BK1235" s="12"/>
      <c r="BL1235" s="12"/>
      <c r="BM1235" s="12"/>
      <c r="BN1235" s="12"/>
      <c r="BO1235" s="12"/>
      <c r="BP1235" s="12"/>
      <c r="BQ1235" s="12"/>
      <c r="BR1235" s="12"/>
      <c r="BS1235" s="12"/>
      <c r="BT1235" s="12"/>
      <c r="BU1235" s="12"/>
      <c r="BV1235" s="12"/>
      <c r="BW1235" s="12"/>
      <c r="BX1235" s="12"/>
      <c r="BY1235" s="12"/>
      <c r="BZ1235" s="12"/>
      <c r="CA1235" s="12"/>
      <c r="CB1235" s="12"/>
      <c r="CC1235" s="12"/>
      <c r="CD1235" s="12"/>
      <c r="CE1235" s="12"/>
      <c r="CF1235" s="12"/>
      <c r="CG1235" s="12"/>
      <c r="CH1235" s="12"/>
      <c r="CI1235" s="12"/>
      <c r="CJ1235" s="12"/>
      <c r="CK1235" s="12"/>
      <c r="CL1235" s="12"/>
      <c r="CM1235" s="12"/>
      <c r="CN1235" s="12"/>
      <c r="CO1235" s="12"/>
      <c r="CP1235" s="12"/>
      <c r="CQ1235" s="12"/>
      <c r="CR1235" s="12"/>
      <c r="CS1235" s="12"/>
      <c r="CT1235" s="12"/>
      <c r="CU1235" s="12"/>
      <c r="CV1235" s="12"/>
      <c r="CW1235" s="12"/>
      <c r="CX1235" s="12"/>
      <c r="CY1235" s="12"/>
      <c r="CZ1235" s="12"/>
      <c r="DA1235" s="12"/>
      <c r="DB1235" s="12"/>
      <c r="DC1235" s="12"/>
      <c r="DD1235" s="12"/>
      <c r="DE1235" s="12"/>
      <c r="DF1235" s="12"/>
      <c r="DG1235" s="12"/>
      <c r="DH1235" s="12"/>
      <c r="DI1235" s="12"/>
      <c r="DJ1235" s="12"/>
      <c r="DK1235" s="12"/>
      <c r="DL1235" s="12"/>
      <c r="DM1235" s="12"/>
      <c r="DN1235" s="12"/>
      <c r="DO1235" s="12"/>
      <c r="DP1235" s="12"/>
      <c r="DQ1235" s="12"/>
      <c r="DR1235" s="12"/>
      <c r="DS1235" s="12"/>
      <c r="DT1235" s="12"/>
      <c r="DU1235" s="12"/>
      <c r="DV1235" s="12"/>
      <c r="DW1235" s="12"/>
      <c r="DX1235" s="12"/>
      <c r="DY1235" s="12"/>
    </row>
    <row r="1236" spans="1:136" x14ac:dyDescent="0.3">
      <c r="B1236" s="18" t="s">
        <v>56</v>
      </c>
      <c r="C1236" s="18"/>
      <c r="D1236" s="18"/>
      <c r="E1236" s="18"/>
      <c r="F1236" s="18"/>
      <c r="G1236" s="200"/>
      <c r="H1236" s="18"/>
      <c r="I1236" s="43">
        <f t="shared" ref="I1236:AN1236" si="2939">SUM(I1230:I1235)</f>
        <v>0</v>
      </c>
      <c r="J1236" s="43">
        <f t="shared" si="2939"/>
        <v>0</v>
      </c>
      <c r="K1236" s="43">
        <f t="shared" si="2939"/>
        <v>-333333.33333333337</v>
      </c>
      <c r="L1236" s="43">
        <f t="shared" si="2939"/>
        <v>-333333.33333333337</v>
      </c>
      <c r="M1236" s="43">
        <f t="shared" si="2939"/>
        <v>-333333.33333333337</v>
      </c>
      <c r="N1236" s="43">
        <f t="shared" si="2939"/>
        <v>-333333.33333333337</v>
      </c>
      <c r="O1236" s="43">
        <f t="shared" si="2939"/>
        <v>-333333.33333333337</v>
      </c>
      <c r="P1236" s="43">
        <f t="shared" si="2939"/>
        <v>-333333.33333333331</v>
      </c>
      <c r="Q1236" s="43">
        <f t="shared" si="2939"/>
        <v>-2146666.666666667</v>
      </c>
      <c r="R1236" s="43">
        <f t="shared" si="2939"/>
        <v>-2160000</v>
      </c>
      <c r="S1236" s="43">
        <f t="shared" si="2939"/>
        <v>-2173333.3333333335</v>
      </c>
      <c r="T1236" s="43">
        <f t="shared" si="2939"/>
        <v>-2186666.666666667</v>
      </c>
      <c r="U1236" s="43">
        <f t="shared" si="2939"/>
        <v>-2200000</v>
      </c>
      <c r="V1236" s="43">
        <f t="shared" si="2939"/>
        <v>-2213333.333333333</v>
      </c>
      <c r="W1236" s="43">
        <f t="shared" si="2939"/>
        <v>-400000.00000000006</v>
      </c>
      <c r="X1236" s="43">
        <f t="shared" si="2939"/>
        <v>-386666.66666666669</v>
      </c>
      <c r="Y1236" s="43">
        <f t="shared" si="2939"/>
        <v>-373333.33333333337</v>
      </c>
      <c r="Z1236" s="43">
        <f t="shared" si="2939"/>
        <v>-360000.00000000006</v>
      </c>
      <c r="AA1236" s="43">
        <f t="shared" si="2939"/>
        <v>-346666.66666666669</v>
      </c>
      <c r="AB1236" s="43">
        <f t="shared" si="2939"/>
        <v>-333333.33333333331</v>
      </c>
      <c r="AC1236" s="43">
        <f t="shared" si="2939"/>
        <v>-2146666.666666667</v>
      </c>
      <c r="AD1236" s="43">
        <f t="shared" si="2939"/>
        <v>-2160000</v>
      </c>
      <c r="AE1236" s="43">
        <f t="shared" si="2939"/>
        <v>-2173333.3333333335</v>
      </c>
      <c r="AF1236" s="43">
        <f t="shared" si="2939"/>
        <v>-2186666.666666667</v>
      </c>
      <c r="AG1236" s="43">
        <f t="shared" si="2939"/>
        <v>-2200000</v>
      </c>
      <c r="AH1236" s="43">
        <f t="shared" si="2939"/>
        <v>-2213333.333333333</v>
      </c>
      <c r="AI1236" s="43">
        <f t="shared" si="2939"/>
        <v>-400000.00000000006</v>
      </c>
      <c r="AJ1236" s="43">
        <f t="shared" si="2939"/>
        <v>-386666.66666666669</v>
      </c>
      <c r="AK1236" s="43">
        <f t="shared" si="2939"/>
        <v>-373333.33333333337</v>
      </c>
      <c r="AL1236" s="43">
        <f t="shared" si="2939"/>
        <v>-360000.00000000006</v>
      </c>
      <c r="AM1236" s="43">
        <f t="shared" si="2939"/>
        <v>-346666.66666666669</v>
      </c>
      <c r="AN1236" s="43">
        <f t="shared" si="2939"/>
        <v>-333333.33333333331</v>
      </c>
      <c r="AO1236" s="43">
        <f t="shared" ref="AO1236:BT1236" si="2940">SUM(AO1230:AO1235)</f>
        <v>-2146666.666666667</v>
      </c>
      <c r="AP1236" s="43">
        <f t="shared" si="2940"/>
        <v>-2160000</v>
      </c>
      <c r="AQ1236" s="43">
        <f t="shared" si="2940"/>
        <v>-2173333.3333333335</v>
      </c>
      <c r="AR1236" s="43">
        <f t="shared" si="2940"/>
        <v>-2186666.666666667</v>
      </c>
      <c r="AS1236" s="43">
        <f t="shared" si="2940"/>
        <v>-2200000</v>
      </c>
      <c r="AT1236" s="43">
        <f t="shared" si="2940"/>
        <v>-2213333.333333333</v>
      </c>
      <c r="AU1236" s="43">
        <f t="shared" si="2940"/>
        <v>-400000.00000000006</v>
      </c>
      <c r="AV1236" s="43">
        <f t="shared" si="2940"/>
        <v>-386666.66666666669</v>
      </c>
      <c r="AW1236" s="43">
        <f t="shared" si="2940"/>
        <v>-373333.33333333337</v>
      </c>
      <c r="AX1236" s="43">
        <f t="shared" si="2940"/>
        <v>-360000.00000000006</v>
      </c>
      <c r="AY1236" s="43">
        <f t="shared" si="2940"/>
        <v>-346666.66666666669</v>
      </c>
      <c r="AZ1236" s="43">
        <f t="shared" si="2940"/>
        <v>-333333.33333333331</v>
      </c>
      <c r="BA1236" s="43">
        <f t="shared" si="2940"/>
        <v>-2146666.666666667</v>
      </c>
      <c r="BB1236" s="43">
        <f t="shared" si="2940"/>
        <v>-2160000</v>
      </c>
      <c r="BC1236" s="43">
        <f t="shared" si="2940"/>
        <v>-2173333.3333333335</v>
      </c>
      <c r="BD1236" s="43">
        <f t="shared" si="2940"/>
        <v>-2186666.666666667</v>
      </c>
      <c r="BE1236" s="43">
        <f t="shared" si="2940"/>
        <v>-2200000</v>
      </c>
      <c r="BF1236" s="43">
        <f t="shared" si="2940"/>
        <v>-2213333.333333333</v>
      </c>
      <c r="BG1236" s="43">
        <f t="shared" si="2940"/>
        <v>-400000.00000000006</v>
      </c>
      <c r="BH1236" s="43">
        <f t="shared" si="2940"/>
        <v>-386666.66666666669</v>
      </c>
      <c r="BI1236" s="43">
        <f t="shared" si="2940"/>
        <v>-373333.33333333337</v>
      </c>
      <c r="BJ1236" s="43">
        <f t="shared" si="2940"/>
        <v>-360000.00000000006</v>
      </c>
      <c r="BK1236" s="43">
        <f t="shared" si="2940"/>
        <v>-346666.66666666669</v>
      </c>
      <c r="BL1236" s="43">
        <f t="shared" si="2940"/>
        <v>-333333.33333333331</v>
      </c>
      <c r="BM1236" s="43">
        <f t="shared" si="2940"/>
        <v>-2146666.666666667</v>
      </c>
      <c r="BN1236" s="43">
        <f t="shared" si="2940"/>
        <v>-2160000</v>
      </c>
      <c r="BO1236" s="43">
        <f t="shared" si="2940"/>
        <v>-2173333.3333333335</v>
      </c>
      <c r="BP1236" s="43">
        <f t="shared" si="2940"/>
        <v>-2186666.666666667</v>
      </c>
      <c r="BQ1236" s="43">
        <f t="shared" si="2940"/>
        <v>-2200000</v>
      </c>
      <c r="BR1236" s="43">
        <f t="shared" si="2940"/>
        <v>-2213333.333333333</v>
      </c>
      <c r="BS1236" s="43">
        <f t="shared" si="2940"/>
        <v>-66666.666666666672</v>
      </c>
      <c r="BT1236" s="43">
        <f t="shared" si="2940"/>
        <v>-53333.333333333336</v>
      </c>
      <c r="BU1236" s="43">
        <f t="shared" ref="BU1236:CZ1236" si="2941">SUM(BU1230:BU1235)</f>
        <v>-40000</v>
      </c>
      <c r="BV1236" s="43">
        <f t="shared" si="2941"/>
        <v>-26666.666666666672</v>
      </c>
      <c r="BW1236" s="43">
        <f t="shared" si="2941"/>
        <v>-13333.333333333336</v>
      </c>
      <c r="BX1236" s="43">
        <f t="shared" si="2941"/>
        <v>0</v>
      </c>
      <c r="BY1236" s="43">
        <f t="shared" si="2941"/>
        <v>0</v>
      </c>
      <c r="BZ1236" s="43">
        <f t="shared" si="2941"/>
        <v>0</v>
      </c>
      <c r="CA1236" s="43">
        <f t="shared" si="2941"/>
        <v>0</v>
      </c>
      <c r="CB1236" s="43">
        <f t="shared" si="2941"/>
        <v>0</v>
      </c>
      <c r="CC1236" s="43">
        <f t="shared" si="2941"/>
        <v>0</v>
      </c>
      <c r="CD1236" s="43">
        <f t="shared" si="2941"/>
        <v>0</v>
      </c>
      <c r="CE1236" s="43">
        <f t="shared" si="2941"/>
        <v>0</v>
      </c>
      <c r="CF1236" s="43">
        <f t="shared" si="2941"/>
        <v>0</v>
      </c>
      <c r="CG1236" s="43">
        <f t="shared" si="2941"/>
        <v>0</v>
      </c>
      <c r="CH1236" s="43">
        <f t="shared" si="2941"/>
        <v>0</v>
      </c>
      <c r="CI1236" s="43">
        <f t="shared" si="2941"/>
        <v>0</v>
      </c>
      <c r="CJ1236" s="43">
        <f t="shared" si="2941"/>
        <v>0</v>
      </c>
      <c r="CK1236" s="43">
        <f t="shared" si="2941"/>
        <v>0</v>
      </c>
      <c r="CL1236" s="43">
        <f t="shared" si="2941"/>
        <v>0</v>
      </c>
      <c r="CM1236" s="43">
        <f t="shared" si="2941"/>
        <v>0</v>
      </c>
      <c r="CN1236" s="43">
        <f t="shared" si="2941"/>
        <v>0</v>
      </c>
      <c r="CO1236" s="43">
        <f t="shared" si="2941"/>
        <v>0</v>
      </c>
      <c r="CP1236" s="43">
        <f t="shared" si="2941"/>
        <v>0</v>
      </c>
      <c r="CQ1236" s="43">
        <f t="shared" si="2941"/>
        <v>0</v>
      </c>
      <c r="CR1236" s="43">
        <f t="shared" si="2941"/>
        <v>0</v>
      </c>
      <c r="CS1236" s="43">
        <f t="shared" si="2941"/>
        <v>0</v>
      </c>
      <c r="CT1236" s="43">
        <f t="shared" si="2941"/>
        <v>0</v>
      </c>
      <c r="CU1236" s="43">
        <f t="shared" si="2941"/>
        <v>0</v>
      </c>
      <c r="CV1236" s="43">
        <f t="shared" si="2941"/>
        <v>0</v>
      </c>
      <c r="CW1236" s="43">
        <f t="shared" si="2941"/>
        <v>0</v>
      </c>
      <c r="CX1236" s="43">
        <f t="shared" si="2941"/>
        <v>0</v>
      </c>
      <c r="CY1236" s="43">
        <f t="shared" si="2941"/>
        <v>0</v>
      </c>
      <c r="CZ1236" s="43">
        <f t="shared" si="2941"/>
        <v>0</v>
      </c>
      <c r="DA1236" s="43">
        <f t="shared" ref="DA1236:DY1236" si="2942">SUM(DA1230:DA1235)</f>
        <v>0</v>
      </c>
      <c r="DB1236" s="43">
        <f t="shared" si="2942"/>
        <v>0</v>
      </c>
      <c r="DC1236" s="43">
        <f t="shared" si="2942"/>
        <v>0</v>
      </c>
      <c r="DD1236" s="43">
        <f t="shared" si="2942"/>
        <v>0</v>
      </c>
      <c r="DE1236" s="43">
        <f t="shared" si="2942"/>
        <v>0</v>
      </c>
      <c r="DF1236" s="43">
        <f t="shared" si="2942"/>
        <v>0</v>
      </c>
      <c r="DG1236" s="43">
        <f t="shared" si="2942"/>
        <v>0</v>
      </c>
      <c r="DH1236" s="43">
        <f t="shared" si="2942"/>
        <v>0</v>
      </c>
      <c r="DI1236" s="43">
        <f t="shared" si="2942"/>
        <v>0</v>
      </c>
      <c r="DJ1236" s="43">
        <f t="shared" si="2942"/>
        <v>0</v>
      </c>
      <c r="DK1236" s="43">
        <f t="shared" si="2942"/>
        <v>0</v>
      </c>
      <c r="DL1236" s="43">
        <f t="shared" si="2942"/>
        <v>0</v>
      </c>
      <c r="DM1236" s="43">
        <f t="shared" si="2942"/>
        <v>0</v>
      </c>
      <c r="DN1236" s="43">
        <f t="shared" si="2942"/>
        <v>0</v>
      </c>
      <c r="DO1236" s="43">
        <f t="shared" si="2942"/>
        <v>0</v>
      </c>
      <c r="DP1236" s="43">
        <f t="shared" si="2942"/>
        <v>0</v>
      </c>
      <c r="DQ1236" s="43">
        <f t="shared" si="2942"/>
        <v>0</v>
      </c>
      <c r="DR1236" s="43">
        <f t="shared" si="2942"/>
        <v>0</v>
      </c>
      <c r="DS1236" s="43">
        <f t="shared" si="2942"/>
        <v>0</v>
      </c>
      <c r="DT1236" s="43">
        <f t="shared" si="2942"/>
        <v>0</v>
      </c>
      <c r="DU1236" s="43">
        <f t="shared" si="2942"/>
        <v>0</v>
      </c>
      <c r="DV1236" s="43">
        <f t="shared" si="2942"/>
        <v>0</v>
      </c>
      <c r="DW1236" s="43">
        <f t="shared" si="2942"/>
        <v>0</v>
      </c>
      <c r="DX1236" s="43">
        <f t="shared" si="2942"/>
        <v>0</v>
      </c>
      <c r="DY1236" s="43">
        <f t="shared" si="2942"/>
        <v>0</v>
      </c>
    </row>
    <row r="1237" spans="1:136" x14ac:dyDescent="0.3">
      <c r="I1237" s="199">
        <f t="shared" ref="I1237:AN1237" si="2943">I1227--I1236</f>
        <v>0</v>
      </c>
      <c r="J1237" s="199">
        <f t="shared" si="2943"/>
        <v>0</v>
      </c>
      <c r="K1237" s="199">
        <f t="shared" si="2943"/>
        <v>0</v>
      </c>
      <c r="L1237" s="199">
        <f t="shared" si="2943"/>
        <v>0</v>
      </c>
      <c r="M1237" s="199">
        <f t="shared" si="2943"/>
        <v>0</v>
      </c>
      <c r="N1237" s="199">
        <f t="shared" si="2943"/>
        <v>0</v>
      </c>
      <c r="O1237" s="199">
        <f t="shared" si="2943"/>
        <v>0</v>
      </c>
      <c r="P1237" s="199">
        <f t="shared" si="2943"/>
        <v>0</v>
      </c>
      <c r="Q1237" s="199">
        <f t="shared" si="2943"/>
        <v>0</v>
      </c>
      <c r="R1237" s="199">
        <f t="shared" si="2943"/>
        <v>0</v>
      </c>
      <c r="S1237" s="199">
        <f t="shared" si="2943"/>
        <v>0</v>
      </c>
      <c r="T1237" s="199">
        <f t="shared" si="2943"/>
        <v>0</v>
      </c>
      <c r="U1237" s="199">
        <f t="shared" si="2943"/>
        <v>0</v>
      </c>
      <c r="V1237" s="199">
        <f t="shared" si="2943"/>
        <v>0</v>
      </c>
      <c r="W1237" s="199">
        <f t="shared" si="2943"/>
        <v>0</v>
      </c>
      <c r="X1237" s="199">
        <f t="shared" si="2943"/>
        <v>0</v>
      </c>
      <c r="Y1237" s="199">
        <f t="shared" si="2943"/>
        <v>0</v>
      </c>
      <c r="Z1237" s="199">
        <f t="shared" si="2943"/>
        <v>0</v>
      </c>
      <c r="AA1237" s="199">
        <f t="shared" si="2943"/>
        <v>0</v>
      </c>
      <c r="AB1237" s="199">
        <f t="shared" si="2943"/>
        <v>0</v>
      </c>
      <c r="AC1237" s="199">
        <f t="shared" si="2943"/>
        <v>0</v>
      </c>
      <c r="AD1237" s="199">
        <f t="shared" si="2943"/>
        <v>0</v>
      </c>
      <c r="AE1237" s="199">
        <f t="shared" si="2943"/>
        <v>0</v>
      </c>
      <c r="AF1237" s="199">
        <f t="shared" si="2943"/>
        <v>0</v>
      </c>
      <c r="AG1237" s="199">
        <f t="shared" si="2943"/>
        <v>0</v>
      </c>
      <c r="AH1237" s="199">
        <f t="shared" si="2943"/>
        <v>0</v>
      </c>
      <c r="AI1237" s="199">
        <f t="shared" si="2943"/>
        <v>0</v>
      </c>
      <c r="AJ1237" s="199">
        <f t="shared" si="2943"/>
        <v>0</v>
      </c>
      <c r="AK1237" s="199">
        <f t="shared" si="2943"/>
        <v>0</v>
      </c>
      <c r="AL1237" s="199">
        <f t="shared" si="2943"/>
        <v>0</v>
      </c>
      <c r="AM1237" s="199">
        <f t="shared" si="2943"/>
        <v>0</v>
      </c>
      <c r="AN1237" s="199">
        <f t="shared" si="2943"/>
        <v>0</v>
      </c>
      <c r="AO1237" s="199">
        <f t="shared" ref="AO1237:BT1237" si="2944">AO1227--AO1236</f>
        <v>0</v>
      </c>
      <c r="AP1237" s="199">
        <f t="shared" si="2944"/>
        <v>0</v>
      </c>
      <c r="AQ1237" s="199">
        <f t="shared" si="2944"/>
        <v>0</v>
      </c>
      <c r="AR1237" s="199">
        <f t="shared" si="2944"/>
        <v>0</v>
      </c>
      <c r="AS1237" s="199">
        <f t="shared" si="2944"/>
        <v>0</v>
      </c>
      <c r="AT1237" s="199">
        <f t="shared" si="2944"/>
        <v>0</v>
      </c>
      <c r="AU1237" s="199">
        <f t="shared" si="2944"/>
        <v>0</v>
      </c>
      <c r="AV1237" s="199">
        <f t="shared" si="2944"/>
        <v>0</v>
      </c>
      <c r="AW1237" s="199">
        <f t="shared" si="2944"/>
        <v>0</v>
      </c>
      <c r="AX1237" s="199">
        <f t="shared" si="2944"/>
        <v>0</v>
      </c>
      <c r="AY1237" s="199">
        <f t="shared" si="2944"/>
        <v>0</v>
      </c>
      <c r="AZ1237" s="199">
        <f t="shared" si="2944"/>
        <v>0</v>
      </c>
      <c r="BA1237" s="199">
        <f t="shared" si="2944"/>
        <v>0</v>
      </c>
      <c r="BB1237" s="199">
        <f t="shared" si="2944"/>
        <v>0</v>
      </c>
      <c r="BC1237" s="199">
        <f t="shared" si="2944"/>
        <v>0</v>
      </c>
      <c r="BD1237" s="199">
        <f t="shared" si="2944"/>
        <v>0</v>
      </c>
      <c r="BE1237" s="199">
        <f t="shared" si="2944"/>
        <v>0</v>
      </c>
      <c r="BF1237" s="199">
        <f t="shared" si="2944"/>
        <v>0</v>
      </c>
      <c r="BG1237" s="199">
        <f t="shared" si="2944"/>
        <v>0</v>
      </c>
      <c r="BH1237" s="199">
        <f t="shared" si="2944"/>
        <v>0</v>
      </c>
      <c r="BI1237" s="199">
        <f t="shared" si="2944"/>
        <v>0</v>
      </c>
      <c r="BJ1237" s="199">
        <f t="shared" si="2944"/>
        <v>0</v>
      </c>
      <c r="BK1237" s="199">
        <f t="shared" si="2944"/>
        <v>0</v>
      </c>
      <c r="BL1237" s="199">
        <f t="shared" si="2944"/>
        <v>0</v>
      </c>
      <c r="BM1237" s="199">
        <f t="shared" si="2944"/>
        <v>0</v>
      </c>
      <c r="BN1237" s="199">
        <f t="shared" si="2944"/>
        <v>0</v>
      </c>
      <c r="BO1237" s="199">
        <f t="shared" si="2944"/>
        <v>0</v>
      </c>
      <c r="BP1237" s="199">
        <f t="shared" si="2944"/>
        <v>0</v>
      </c>
      <c r="BQ1237" s="199">
        <f t="shared" si="2944"/>
        <v>0</v>
      </c>
      <c r="BR1237" s="199">
        <f t="shared" si="2944"/>
        <v>0</v>
      </c>
      <c r="BS1237" s="199">
        <f t="shared" si="2944"/>
        <v>0</v>
      </c>
      <c r="BT1237" s="199">
        <f t="shared" si="2944"/>
        <v>0</v>
      </c>
      <c r="BU1237" s="199">
        <f t="shared" ref="BU1237:CZ1237" si="2945">BU1227--BU1236</f>
        <v>0</v>
      </c>
      <c r="BV1237" s="199">
        <f t="shared" si="2945"/>
        <v>0</v>
      </c>
      <c r="BW1237" s="199">
        <f t="shared" si="2945"/>
        <v>0</v>
      </c>
      <c r="BX1237" s="199">
        <f t="shared" si="2945"/>
        <v>0</v>
      </c>
      <c r="BY1237" s="199">
        <f t="shared" si="2945"/>
        <v>0</v>
      </c>
      <c r="BZ1237" s="199">
        <f t="shared" si="2945"/>
        <v>0</v>
      </c>
      <c r="CA1237" s="199">
        <f t="shared" si="2945"/>
        <v>0</v>
      </c>
      <c r="CB1237" s="199">
        <f t="shared" si="2945"/>
        <v>0</v>
      </c>
      <c r="CC1237" s="199">
        <f t="shared" si="2945"/>
        <v>0</v>
      </c>
      <c r="CD1237" s="199">
        <f t="shared" si="2945"/>
        <v>0</v>
      </c>
      <c r="CE1237" s="199">
        <f t="shared" si="2945"/>
        <v>0</v>
      </c>
      <c r="CF1237" s="199">
        <f t="shared" si="2945"/>
        <v>0</v>
      </c>
      <c r="CG1237" s="199">
        <f t="shared" si="2945"/>
        <v>0</v>
      </c>
      <c r="CH1237" s="199">
        <f t="shared" si="2945"/>
        <v>0</v>
      </c>
      <c r="CI1237" s="199">
        <f t="shared" si="2945"/>
        <v>0</v>
      </c>
      <c r="CJ1237" s="199">
        <f t="shared" si="2945"/>
        <v>0</v>
      </c>
      <c r="CK1237" s="199">
        <f t="shared" si="2945"/>
        <v>0</v>
      </c>
      <c r="CL1237" s="199">
        <f t="shared" si="2945"/>
        <v>0</v>
      </c>
      <c r="CM1237" s="199">
        <f t="shared" si="2945"/>
        <v>0</v>
      </c>
      <c r="CN1237" s="199">
        <f t="shared" si="2945"/>
        <v>0</v>
      </c>
      <c r="CO1237" s="199">
        <f t="shared" si="2945"/>
        <v>0</v>
      </c>
      <c r="CP1237" s="199">
        <f t="shared" si="2945"/>
        <v>0</v>
      </c>
      <c r="CQ1237" s="199">
        <f t="shared" si="2945"/>
        <v>0</v>
      </c>
      <c r="CR1237" s="199">
        <f t="shared" si="2945"/>
        <v>0</v>
      </c>
      <c r="CS1237" s="199">
        <f t="shared" si="2945"/>
        <v>0</v>
      </c>
      <c r="CT1237" s="199">
        <f t="shared" si="2945"/>
        <v>0</v>
      </c>
      <c r="CU1237" s="199">
        <f t="shared" si="2945"/>
        <v>0</v>
      </c>
      <c r="CV1237" s="199">
        <f t="shared" si="2945"/>
        <v>0</v>
      </c>
      <c r="CW1237" s="199">
        <f t="shared" si="2945"/>
        <v>0</v>
      </c>
      <c r="CX1237" s="199">
        <f t="shared" si="2945"/>
        <v>0</v>
      </c>
      <c r="CY1237" s="199">
        <f t="shared" si="2945"/>
        <v>0</v>
      </c>
      <c r="CZ1237" s="199">
        <f t="shared" si="2945"/>
        <v>0</v>
      </c>
      <c r="DA1237" s="199">
        <f t="shared" ref="DA1237:DY1237" si="2946">DA1227--DA1236</f>
        <v>0</v>
      </c>
      <c r="DB1237" s="199">
        <f t="shared" si="2946"/>
        <v>0</v>
      </c>
      <c r="DC1237" s="199">
        <f t="shared" si="2946"/>
        <v>0</v>
      </c>
      <c r="DD1237" s="199">
        <f t="shared" si="2946"/>
        <v>0</v>
      </c>
      <c r="DE1237" s="199">
        <f t="shared" si="2946"/>
        <v>0</v>
      </c>
      <c r="DF1237" s="199">
        <f t="shared" si="2946"/>
        <v>0</v>
      </c>
      <c r="DG1237" s="199">
        <f t="shared" si="2946"/>
        <v>0</v>
      </c>
      <c r="DH1237" s="199">
        <f t="shared" si="2946"/>
        <v>0</v>
      </c>
      <c r="DI1237" s="199">
        <f t="shared" si="2946"/>
        <v>0</v>
      </c>
      <c r="DJ1237" s="199">
        <f t="shared" si="2946"/>
        <v>0</v>
      </c>
      <c r="DK1237" s="199">
        <f t="shared" si="2946"/>
        <v>0</v>
      </c>
      <c r="DL1237" s="199">
        <f t="shared" si="2946"/>
        <v>0</v>
      </c>
      <c r="DM1237" s="199">
        <f t="shared" si="2946"/>
        <v>0</v>
      </c>
      <c r="DN1237" s="199">
        <f t="shared" si="2946"/>
        <v>0</v>
      </c>
      <c r="DO1237" s="199">
        <f t="shared" si="2946"/>
        <v>0</v>
      </c>
      <c r="DP1237" s="199">
        <f t="shared" si="2946"/>
        <v>0</v>
      </c>
      <c r="DQ1237" s="199">
        <f t="shared" si="2946"/>
        <v>0</v>
      </c>
      <c r="DR1237" s="199">
        <f t="shared" si="2946"/>
        <v>0</v>
      </c>
      <c r="DS1237" s="199">
        <f t="shared" si="2946"/>
        <v>0</v>
      </c>
      <c r="DT1237" s="199">
        <f t="shared" si="2946"/>
        <v>0</v>
      </c>
      <c r="DU1237" s="199">
        <f t="shared" si="2946"/>
        <v>0</v>
      </c>
      <c r="DV1237" s="199">
        <f t="shared" si="2946"/>
        <v>0</v>
      </c>
      <c r="DW1237" s="199">
        <f t="shared" si="2946"/>
        <v>0</v>
      </c>
      <c r="DX1237" s="199">
        <f t="shared" si="2946"/>
        <v>0</v>
      </c>
      <c r="DY1237" s="199">
        <f t="shared" si="2946"/>
        <v>0</v>
      </c>
    </row>
    <row r="1239" spans="1:136" ht="33" x14ac:dyDescent="0.3">
      <c r="A1239" s="8" t="s">
        <v>207</v>
      </c>
      <c r="B1239" s="4"/>
      <c r="C1239" s="4"/>
      <c r="D1239" s="9" t="str">
        <f>Product!B47</f>
        <v>Financing Delay</v>
      </c>
      <c r="E1239" s="9" t="str">
        <f>Product!$B$48</f>
        <v>LTV</v>
      </c>
      <c r="F1239" s="9"/>
      <c r="G1239" s="7"/>
    </row>
    <row r="1241" spans="1:136" x14ac:dyDescent="0.3">
      <c r="B1241" s="2" t="str">
        <f>Product!$D$2</f>
        <v>Phase 1</v>
      </c>
      <c r="C1241" s="2" t="str">
        <f>Product!$D$3</f>
        <v>50' Wide</v>
      </c>
      <c r="D1241" s="128">
        <f>SUMIFS(INDEX(Product!$B$2:$U$97, MATCH(D1239, Product!$B$2:$B$97, 0), ), Product!$B$2:$U$2, $B1241, Product!$B$3:$U$3, $C1241)</f>
        <v>2</v>
      </c>
      <c r="E1241" s="130">
        <f>SUMIFS(INDEX(Product!$B$2:$U$97, MATCH(E1239, Product!$B$2:$B$97, 0), ), Product!$B$2:$U$2, $B1241, Product!$B$3:$U$3, $C1241)</f>
        <v>1</v>
      </c>
      <c r="F1241" s="128"/>
      <c r="G1241" s="11">
        <f>SUM(H1241:DZ1241)</f>
        <v>5730000</v>
      </c>
      <c r="I1241" s="12">
        <f>IF(I$8&gt;$D1241,INDEX($H1207:I1207,0,I$9-$D1241)*$E1241,0)</f>
        <v>0</v>
      </c>
      <c r="J1241" s="12">
        <f>IF(J$8&gt;$D1241,INDEX($H1207:J1207,0,J$9-$D1241)*$E1241,0)</f>
        <v>0</v>
      </c>
      <c r="K1241" s="12">
        <f>IF(K$8&gt;$D1241,INDEX($H1207:K1207,0,K$9-$D1241)*$E1241,0)</f>
        <v>0</v>
      </c>
      <c r="L1241" s="12">
        <f>IF(L$8&gt;$D1241,INDEX($H1207:L1207,0,L$9-$D1241)*$E1241,0)</f>
        <v>0</v>
      </c>
      <c r="M1241" s="12">
        <f>IF(M$8&gt;$D1241,INDEX($H1207:M1207,0,M$9-$D1241)*$E1241,0)</f>
        <v>125000</v>
      </c>
      <c r="N1241" s="12">
        <f>IF(N$8&gt;$D1241,INDEX($H1207:N1207,0,N$9-$D1241)*$E1241,0)</f>
        <v>125000</v>
      </c>
      <c r="O1241" s="12">
        <f>IF(O$8&gt;$D1241,INDEX($H1207:O1207,0,O$9-$D1241)*$E1241,0)</f>
        <v>125000</v>
      </c>
      <c r="P1241" s="12">
        <f>IF(P$8&gt;$D1241,INDEX($H1207:P1207,0,P$9-$D1241)*$E1241,0)</f>
        <v>125000</v>
      </c>
      <c r="Q1241" s="12">
        <f>IF(Q$8&gt;$D1241,INDEX($H1207:Q1207,0,Q$9-$D1241)*$E1241,0)</f>
        <v>125000</v>
      </c>
      <c r="R1241" s="12">
        <f>IF(R$8&gt;$D1241,INDEX($H1207:R1207,0,R$9-$D1241)*$E1241,0)</f>
        <v>125000</v>
      </c>
      <c r="S1241" s="12">
        <f>IF(S$8&gt;$D1241,INDEX($H1207:S1207,0,S$9-$D1241)*$E1241,0)</f>
        <v>805000</v>
      </c>
      <c r="T1241" s="12">
        <f>IF(T$8&gt;$D1241,INDEX($H1207:T1207,0,T$9-$D1241)*$E1241,0)</f>
        <v>810000</v>
      </c>
      <c r="U1241" s="12">
        <f>IF(U$8&gt;$D1241,INDEX($H1207:U1207,0,U$9-$D1241)*$E1241,0)</f>
        <v>815000</v>
      </c>
      <c r="V1241" s="12">
        <f>IF(V$8&gt;$D1241,INDEX($H1207:V1207,0,V$9-$D1241)*$E1241,0)</f>
        <v>820000</v>
      </c>
      <c r="W1241" s="12">
        <f>IF(W$8&gt;$D1241,INDEX($H1207:W1207,0,W$9-$D1241)*$E1241,0)</f>
        <v>825000</v>
      </c>
      <c r="X1241" s="12">
        <f>IF(X$8&gt;$D1241,INDEX($H1207:X1207,0,X$9-$D1241)*$E1241,0)</f>
        <v>830000</v>
      </c>
      <c r="Y1241" s="12">
        <f>IF(Y$8&gt;$D1241,INDEX($H1207:Y1207,0,Y$9-$D1241)*$E1241,0)</f>
        <v>25000</v>
      </c>
      <c r="Z1241" s="12">
        <f>IF(Z$8&gt;$D1241,INDEX($H1207:Z1207,0,Z$9-$D1241)*$E1241,0)</f>
        <v>20000</v>
      </c>
      <c r="AA1241" s="12">
        <f>IF(AA$8&gt;$D1241,INDEX($H1207:AA1207,0,AA$9-$D1241)*$E1241,0)</f>
        <v>15000</v>
      </c>
      <c r="AB1241" s="12">
        <f>IF(AB$8&gt;$D1241,INDEX($H1207:AB1207,0,AB$9-$D1241)*$E1241,0)</f>
        <v>10000</v>
      </c>
      <c r="AC1241" s="12">
        <f>IF(AC$8&gt;$D1241,INDEX($H1207:AC1207,0,AC$9-$D1241)*$E1241,0)</f>
        <v>5000</v>
      </c>
      <c r="AD1241" s="12">
        <f>IF(AD$8&gt;$D1241,INDEX($H1207:AD1207,0,AD$9-$D1241)*$E1241,0)</f>
        <v>0</v>
      </c>
      <c r="AE1241" s="12">
        <f>IF(AE$8&gt;$D1241,INDEX($H1207:AE1207,0,AE$9-$D1241)*$E1241,0)</f>
        <v>0</v>
      </c>
      <c r="AF1241" s="12">
        <f>IF(AF$8&gt;$D1241,INDEX($H1207:AF1207,0,AF$9-$D1241)*$E1241,0)</f>
        <v>0</v>
      </c>
      <c r="AG1241" s="12">
        <f>IF(AG$8&gt;$D1241,INDEX($H1207:AG1207,0,AG$9-$D1241)*$E1241,0)</f>
        <v>0</v>
      </c>
      <c r="AH1241" s="12">
        <f>IF(AH$8&gt;$D1241,INDEX($H1207:AH1207,0,AH$9-$D1241)*$E1241,0)</f>
        <v>0</v>
      </c>
      <c r="AI1241" s="12">
        <f>IF(AI$8&gt;$D1241,INDEX($H1207:AI1207,0,AI$9-$D1241)*$E1241,0)</f>
        <v>0</v>
      </c>
      <c r="AJ1241" s="12">
        <f>IF(AJ$8&gt;$D1241,INDEX($H1207:AJ1207,0,AJ$9-$D1241)*$E1241,0)</f>
        <v>0</v>
      </c>
      <c r="AK1241" s="12">
        <f>IF(AK$8&gt;$D1241,INDEX($H1207:AK1207,0,AK$9-$D1241)*$E1241,0)</f>
        <v>0</v>
      </c>
      <c r="AL1241" s="12">
        <f>IF(AL$8&gt;$D1241,INDEX($H1207:AL1207,0,AL$9-$D1241)*$E1241,0)</f>
        <v>0</v>
      </c>
      <c r="AM1241" s="12">
        <f>IF(AM$8&gt;$D1241,INDEX($H1207:AM1207,0,AM$9-$D1241)*$E1241,0)</f>
        <v>0</v>
      </c>
      <c r="AN1241" s="12">
        <f>IF(AN$8&gt;$D1241,INDEX($H1207:AN1207,0,AN$9-$D1241)*$E1241,0)</f>
        <v>0</v>
      </c>
      <c r="AO1241" s="12">
        <f>IF(AO$8&gt;$D1241,INDEX($H1207:AO1207,0,AO$9-$D1241)*$E1241,0)</f>
        <v>0</v>
      </c>
      <c r="AP1241" s="12">
        <f>IF(AP$8&gt;$D1241,INDEX($H1207:AP1207,0,AP$9-$D1241)*$E1241,0)</f>
        <v>0</v>
      </c>
      <c r="AQ1241" s="12">
        <f>IF(AQ$8&gt;$D1241,INDEX($H1207:AQ1207,0,AQ$9-$D1241)*$E1241,0)</f>
        <v>0</v>
      </c>
      <c r="AR1241" s="12">
        <f>IF(AR$8&gt;$D1241,INDEX($H1207:AR1207,0,AR$9-$D1241)*$E1241,0)</f>
        <v>0</v>
      </c>
      <c r="AS1241" s="12">
        <f>IF(AS$8&gt;$D1241,INDEX($H1207:AS1207,0,AS$9-$D1241)*$E1241,0)</f>
        <v>0</v>
      </c>
      <c r="AT1241" s="12">
        <f>IF(AT$8&gt;$D1241,INDEX($H1207:AT1207,0,AT$9-$D1241)*$E1241,0)</f>
        <v>0</v>
      </c>
      <c r="AU1241" s="12">
        <f>IF(AU$8&gt;$D1241,INDEX($H1207:AU1207,0,AU$9-$D1241)*$E1241,0)</f>
        <v>0</v>
      </c>
      <c r="AV1241" s="12">
        <f>IF(AV$8&gt;$D1241,INDEX($H1207:AV1207,0,AV$9-$D1241)*$E1241,0)</f>
        <v>0</v>
      </c>
      <c r="AW1241" s="12">
        <f>IF(AW$8&gt;$D1241,INDEX($H1207:AW1207,0,AW$9-$D1241)*$E1241,0)</f>
        <v>0</v>
      </c>
      <c r="AX1241" s="12">
        <f>IF(AX$8&gt;$D1241,INDEX($H1207:AX1207,0,AX$9-$D1241)*$E1241,0)</f>
        <v>0</v>
      </c>
      <c r="AY1241" s="12">
        <f>IF(AY$8&gt;$D1241,INDEX($H1207:AY1207,0,AY$9-$D1241)*$E1241,0)</f>
        <v>0</v>
      </c>
      <c r="AZ1241" s="12">
        <f>IF(AZ$8&gt;$D1241,INDEX($H1207:AZ1207,0,AZ$9-$D1241)*$E1241,0)</f>
        <v>0</v>
      </c>
      <c r="BA1241" s="12">
        <f>IF(BA$8&gt;$D1241,INDEX($H1207:BA1207,0,BA$9-$D1241)*$E1241,0)</f>
        <v>0</v>
      </c>
      <c r="BB1241" s="12">
        <f>IF(BB$8&gt;$D1241,INDEX($H1207:BB1207,0,BB$9-$D1241)*$E1241,0)</f>
        <v>0</v>
      </c>
      <c r="BC1241" s="12">
        <f>IF(BC$8&gt;$D1241,INDEX($H1207:BC1207,0,BC$9-$D1241)*$E1241,0)</f>
        <v>0</v>
      </c>
      <c r="BD1241" s="12">
        <f>IF(BD$8&gt;$D1241,INDEX($H1207:BD1207,0,BD$9-$D1241)*$E1241,0)</f>
        <v>0</v>
      </c>
      <c r="BE1241" s="12">
        <f>IF(BE$8&gt;$D1241,INDEX($H1207:BE1207,0,BE$9-$D1241)*$E1241,0)</f>
        <v>0</v>
      </c>
      <c r="BF1241" s="12">
        <f>IF(BF$8&gt;$D1241,INDEX($H1207:BF1207,0,BF$9-$D1241)*$E1241,0)</f>
        <v>0</v>
      </c>
      <c r="BG1241" s="12">
        <f>IF(BG$8&gt;$D1241,INDEX($H1207:BG1207,0,BG$9-$D1241)*$E1241,0)</f>
        <v>0</v>
      </c>
      <c r="BH1241" s="12">
        <f>IF(BH$8&gt;$D1241,INDEX($H1207:BH1207,0,BH$9-$D1241)*$E1241,0)</f>
        <v>0</v>
      </c>
      <c r="BI1241" s="12">
        <f>IF(BI$8&gt;$D1241,INDEX($H1207:BI1207,0,BI$9-$D1241)*$E1241,0)</f>
        <v>0</v>
      </c>
      <c r="BJ1241" s="12">
        <f>IF(BJ$8&gt;$D1241,INDEX($H1207:BJ1207,0,BJ$9-$D1241)*$E1241,0)</f>
        <v>0</v>
      </c>
      <c r="BK1241" s="12">
        <f>IF(BK$8&gt;$D1241,INDEX($H1207:BK1207,0,BK$9-$D1241)*$E1241,0)</f>
        <v>0</v>
      </c>
      <c r="BL1241" s="12">
        <f>IF(BL$8&gt;$D1241,INDEX($H1207:BL1207,0,BL$9-$D1241)*$E1241,0)</f>
        <v>0</v>
      </c>
      <c r="BM1241" s="12">
        <f>IF(BM$8&gt;$D1241,INDEX($H1207:BM1207,0,BM$9-$D1241)*$E1241,0)</f>
        <v>0</v>
      </c>
      <c r="BN1241" s="12">
        <f>IF(BN$8&gt;$D1241,INDEX($H1207:BN1207,0,BN$9-$D1241)*$E1241,0)</f>
        <v>0</v>
      </c>
      <c r="BO1241" s="12">
        <f>IF(BO$8&gt;$D1241,INDEX($H1207:BO1207,0,BO$9-$D1241)*$E1241,0)</f>
        <v>0</v>
      </c>
      <c r="BP1241" s="12">
        <f>IF(BP$8&gt;$D1241,INDEX($H1207:BP1207,0,BP$9-$D1241)*$E1241,0)</f>
        <v>0</v>
      </c>
      <c r="BQ1241" s="12">
        <f>IF(BQ$8&gt;$D1241,INDEX($H1207:BQ1207,0,BQ$9-$D1241)*$E1241,0)</f>
        <v>0</v>
      </c>
      <c r="BR1241" s="12">
        <f>IF(BR$8&gt;$D1241,INDEX($H1207:BR1207,0,BR$9-$D1241)*$E1241,0)</f>
        <v>0</v>
      </c>
      <c r="BS1241" s="12">
        <f>IF(BS$8&gt;$D1241,INDEX($H1207:BS1207,0,BS$9-$D1241)*$E1241,0)</f>
        <v>0</v>
      </c>
      <c r="BT1241" s="12">
        <f>IF(BT$8&gt;$D1241,INDEX($H1207:BT1207,0,BT$9-$D1241)*$E1241,0)</f>
        <v>0</v>
      </c>
      <c r="BU1241" s="12">
        <f>IF(BU$8&gt;$D1241,INDEX($H1207:BU1207,0,BU$9-$D1241)*$E1241,0)</f>
        <v>0</v>
      </c>
      <c r="BV1241" s="12">
        <f>IF(BV$8&gt;$D1241,INDEX($H1207:BV1207,0,BV$9-$D1241)*$E1241,0)</f>
        <v>0</v>
      </c>
      <c r="BW1241" s="12">
        <f>IF(BW$8&gt;$D1241,INDEX($H1207:BW1207,0,BW$9-$D1241)*$E1241,0)</f>
        <v>0</v>
      </c>
      <c r="BX1241" s="12">
        <f>IF(BX$8&gt;$D1241,INDEX($H1207:BX1207,0,BX$9-$D1241)*$E1241,0)</f>
        <v>0</v>
      </c>
      <c r="BY1241" s="12">
        <f>IF(BY$8&gt;$D1241,INDEX($H1207:BY1207,0,BY$9-$D1241)*$E1241,0)</f>
        <v>0</v>
      </c>
      <c r="BZ1241" s="12">
        <f>IF(BZ$8&gt;$D1241,INDEX($H1207:BZ1207,0,BZ$9-$D1241)*$E1241,0)</f>
        <v>0</v>
      </c>
      <c r="CA1241" s="12">
        <f>IF(CA$8&gt;$D1241,INDEX($H1207:CA1207,0,CA$9-$D1241)*$E1241,0)</f>
        <v>0</v>
      </c>
      <c r="CB1241" s="12">
        <f>IF(CB$8&gt;$D1241,INDEX($H1207:CB1207,0,CB$9-$D1241)*$E1241,0)</f>
        <v>0</v>
      </c>
      <c r="CC1241" s="12">
        <f>IF(CC$8&gt;$D1241,INDEX($H1207:CC1207,0,CC$9-$D1241)*$E1241,0)</f>
        <v>0</v>
      </c>
      <c r="CD1241" s="12">
        <f>IF(CD$8&gt;$D1241,INDEX($H1207:CD1207,0,CD$9-$D1241)*$E1241,0)</f>
        <v>0</v>
      </c>
      <c r="CE1241" s="12">
        <f>IF(CE$8&gt;$D1241,INDEX($H1207:CE1207,0,CE$9-$D1241)*$E1241,0)</f>
        <v>0</v>
      </c>
      <c r="CF1241" s="12">
        <f>IF(CF$8&gt;$D1241,INDEX($H1207:CF1207,0,CF$9-$D1241)*$E1241,0)</f>
        <v>0</v>
      </c>
      <c r="CG1241" s="12">
        <f>IF(CG$8&gt;$D1241,INDEX($H1207:CG1207,0,CG$9-$D1241)*$E1241,0)</f>
        <v>0</v>
      </c>
      <c r="CH1241" s="12">
        <f>IF(CH$8&gt;$D1241,INDEX($H1207:CH1207,0,CH$9-$D1241)*$E1241,0)</f>
        <v>0</v>
      </c>
      <c r="CI1241" s="12">
        <f>IF(CI$8&gt;$D1241,INDEX($H1207:CI1207,0,CI$9-$D1241)*$E1241,0)</f>
        <v>0</v>
      </c>
      <c r="CJ1241" s="12">
        <f>IF(CJ$8&gt;$D1241,INDEX($H1207:CJ1207,0,CJ$9-$D1241)*$E1241,0)</f>
        <v>0</v>
      </c>
      <c r="CK1241" s="12">
        <f>IF(CK$8&gt;$D1241,INDEX($H1207:CK1207,0,CK$9-$D1241)*$E1241,0)</f>
        <v>0</v>
      </c>
      <c r="CL1241" s="12">
        <f>IF(CL$8&gt;$D1241,INDEX($H1207:CL1207,0,CL$9-$D1241)*$E1241,0)</f>
        <v>0</v>
      </c>
      <c r="CM1241" s="12">
        <f>IF(CM$8&gt;$D1241,INDEX($H1207:CM1207,0,CM$9-$D1241)*$E1241,0)</f>
        <v>0</v>
      </c>
      <c r="CN1241" s="12">
        <f>IF(CN$8&gt;$D1241,INDEX($H1207:CN1207,0,CN$9-$D1241)*$E1241,0)</f>
        <v>0</v>
      </c>
      <c r="CO1241" s="12">
        <f>IF(CO$8&gt;$D1241,INDEX($H1207:CO1207,0,CO$9-$D1241)*$E1241,0)</f>
        <v>0</v>
      </c>
      <c r="CP1241" s="12">
        <f>IF(CP$8&gt;$D1241,INDEX($H1207:CP1207,0,CP$9-$D1241)*$E1241,0)</f>
        <v>0</v>
      </c>
      <c r="CQ1241" s="12">
        <f>IF(CQ$8&gt;$D1241,INDEX($H1207:CQ1207,0,CQ$9-$D1241)*$E1241,0)</f>
        <v>0</v>
      </c>
      <c r="CR1241" s="12">
        <f>IF(CR$8&gt;$D1241,INDEX($H1207:CR1207,0,CR$9-$D1241)*$E1241,0)</f>
        <v>0</v>
      </c>
      <c r="CS1241" s="12">
        <f>IF(CS$8&gt;$D1241,INDEX($H1207:CS1207,0,CS$9-$D1241)*$E1241,0)</f>
        <v>0</v>
      </c>
      <c r="CT1241" s="12">
        <f>IF(CT$8&gt;$D1241,INDEX($H1207:CT1207,0,CT$9-$D1241)*$E1241,0)</f>
        <v>0</v>
      </c>
      <c r="CU1241" s="12">
        <f>IF(CU$8&gt;$D1241,INDEX($H1207:CU1207,0,CU$9-$D1241)*$E1241,0)</f>
        <v>0</v>
      </c>
      <c r="CV1241" s="12">
        <f>IF(CV$8&gt;$D1241,INDEX($H1207:CV1207,0,CV$9-$D1241)*$E1241,0)</f>
        <v>0</v>
      </c>
      <c r="CW1241" s="12">
        <f>IF(CW$8&gt;$D1241,INDEX($H1207:CW1207,0,CW$9-$D1241)*$E1241,0)</f>
        <v>0</v>
      </c>
      <c r="CX1241" s="12">
        <f>IF(CX$8&gt;$D1241,INDEX($H1207:CX1207,0,CX$9-$D1241)*$E1241,0)</f>
        <v>0</v>
      </c>
      <c r="CY1241" s="12">
        <f>IF(CY$8&gt;$D1241,INDEX($H1207:CY1207,0,CY$9-$D1241)*$E1241,0)</f>
        <v>0</v>
      </c>
      <c r="CZ1241" s="12">
        <f>IF(CZ$8&gt;$D1241,INDEX($H1207:CZ1207,0,CZ$9-$D1241)*$E1241,0)</f>
        <v>0</v>
      </c>
      <c r="DA1241" s="12">
        <f>IF(DA$8&gt;$D1241,INDEX($H1207:DA1207,0,DA$9-$D1241)*$E1241,0)</f>
        <v>0</v>
      </c>
      <c r="DB1241" s="12">
        <f>IF(DB$8&gt;$D1241,INDEX($H1207:DB1207,0,DB$9-$D1241)*$E1241,0)</f>
        <v>0</v>
      </c>
      <c r="DC1241" s="12">
        <f>IF(DC$8&gt;$D1241,INDEX($H1207:DC1207,0,DC$9-$D1241)*$E1241,0)</f>
        <v>0</v>
      </c>
      <c r="DD1241" s="12">
        <f>IF(DD$8&gt;$D1241,INDEX($H1207:DD1207,0,DD$9-$D1241)*$E1241,0)</f>
        <v>0</v>
      </c>
      <c r="DE1241" s="12">
        <f>IF(DE$8&gt;$D1241,INDEX($H1207:DE1207,0,DE$9-$D1241)*$E1241,0)</f>
        <v>0</v>
      </c>
      <c r="DF1241" s="12">
        <f>IF(DF$8&gt;$D1241,INDEX($H1207:DF1207,0,DF$9-$D1241)*$E1241,0)</f>
        <v>0</v>
      </c>
      <c r="DG1241" s="12">
        <f>IF(DG$8&gt;$D1241,INDEX($H1207:DG1207,0,DG$9-$D1241)*$E1241,0)</f>
        <v>0</v>
      </c>
      <c r="DH1241" s="12">
        <f>IF(DH$8&gt;$D1241,INDEX($H1207:DH1207,0,DH$9-$D1241)*$E1241,0)</f>
        <v>0</v>
      </c>
      <c r="DI1241" s="12">
        <f>IF(DI$8&gt;$D1241,INDEX($H1207:DI1207,0,DI$9-$D1241)*$E1241,0)</f>
        <v>0</v>
      </c>
      <c r="DJ1241" s="12">
        <f>IF(DJ$8&gt;$D1241,INDEX($H1207:DJ1207,0,DJ$9-$D1241)*$E1241,0)</f>
        <v>0</v>
      </c>
      <c r="DK1241" s="12">
        <f>IF(DK$8&gt;$D1241,INDEX($H1207:DK1207,0,DK$9-$D1241)*$E1241,0)</f>
        <v>0</v>
      </c>
      <c r="DL1241" s="12">
        <f>IF(DL$8&gt;$D1241,INDEX($H1207:DL1207,0,DL$9-$D1241)*$E1241,0)</f>
        <v>0</v>
      </c>
      <c r="DM1241" s="12">
        <f>IF(DM$8&gt;$D1241,INDEX($H1207:DM1207,0,DM$9-$D1241)*$E1241,0)</f>
        <v>0</v>
      </c>
      <c r="DN1241" s="12">
        <f>IF(DN$8&gt;$D1241,INDEX($H1207:DN1207,0,DN$9-$D1241)*$E1241,0)</f>
        <v>0</v>
      </c>
      <c r="DO1241" s="12">
        <f>IF(DO$8&gt;$D1241,INDEX($H1207:DO1207,0,DO$9-$D1241)*$E1241,0)</f>
        <v>0</v>
      </c>
      <c r="DP1241" s="12">
        <f>IF(DP$8&gt;$D1241,INDEX($H1207:DP1207,0,DP$9-$D1241)*$E1241,0)</f>
        <v>0</v>
      </c>
      <c r="DQ1241" s="12">
        <f>IF(DQ$8&gt;$D1241,INDEX($H1207:DQ1207,0,DQ$9-$D1241)*$E1241,0)</f>
        <v>0</v>
      </c>
      <c r="DR1241" s="12">
        <f>IF(DR$8&gt;$D1241,INDEX($H1207:DR1207,0,DR$9-$D1241)*$E1241,0)</f>
        <v>0</v>
      </c>
      <c r="DS1241" s="12">
        <f>IF(DS$8&gt;$D1241,INDEX($H1207:DS1207,0,DS$9-$D1241)*$E1241,0)</f>
        <v>0</v>
      </c>
      <c r="DT1241" s="12">
        <f>IF(DT$8&gt;$D1241,INDEX($H1207:DT1207,0,DT$9-$D1241)*$E1241,0)</f>
        <v>0</v>
      </c>
      <c r="DU1241" s="12">
        <f>IF(DU$8&gt;$D1241,INDEX($H1207:DU1207,0,DU$9-$D1241)*$E1241,0)</f>
        <v>0</v>
      </c>
      <c r="DV1241" s="12">
        <f>IF(DV$8&gt;$D1241,INDEX($H1207:DV1207,0,DV$9-$D1241)*$E1241,0)</f>
        <v>0</v>
      </c>
      <c r="DW1241" s="12">
        <f>IF(DW$8&gt;$D1241,INDEX($H1207:DW1207,0,DW$9-$D1241)*$E1241,0)</f>
        <v>0</v>
      </c>
      <c r="DX1241" s="12">
        <f>IF(DX$8&gt;$D1241,INDEX($H1207:DX1207,0,DX$9-$D1241)*$E1241,0)</f>
        <v>0</v>
      </c>
      <c r="DY1241" s="12">
        <f>IF(DY$8&gt;$D1241,INDEX($H1207:DY1207,0,DY$9-$D1241)*$E1241,0)</f>
        <v>0</v>
      </c>
      <c r="EB1241" s="116">
        <f>ROW(EB1241)-ROW($EB$2)+1</f>
        <v>1240</v>
      </c>
      <c r="EC1241" s="2" t="str">
        <f>B1241</f>
        <v>Phase 1</v>
      </c>
      <c r="ED1241" s="2" t="str">
        <f>C1241</f>
        <v>50' Wide</v>
      </c>
      <c r="EE1241" s="33" t="str">
        <f>EE1261</f>
        <v>Cash</v>
      </c>
      <c r="EF1241" s="2" t="str">
        <f>EF1261</f>
        <v>Construction Loan Draws</v>
      </c>
    </row>
    <row r="1242" spans="1:136" x14ac:dyDescent="0.3">
      <c r="B1242" s="2" t="str">
        <f>Product!$E$2</f>
        <v>Phase 1</v>
      </c>
      <c r="C1242" s="2" t="str">
        <f>Product!$E$3</f>
        <v>60' Wide</v>
      </c>
      <c r="D1242" s="128">
        <f>SUMIFS(INDEX(Product!$B$2:$U$97, MATCH(D1239, Product!$B$2:$B$97, 0), ), Product!$B$2:$U$2, $B1242, Product!$B$3:$U$3, $C1242)</f>
        <v>2</v>
      </c>
      <c r="E1242" s="130">
        <f>SUMIFS(INDEX(Product!$B$2:$U$97, MATCH(E1239, Product!$B$2:$B$97, 0), ), Product!$B$2:$U$2, $B1242, Product!$B$3:$U$3, $C1242)</f>
        <v>1</v>
      </c>
      <c r="F1242" s="128"/>
      <c r="G1242" s="11">
        <f>SUM(H1242:DZ1242)</f>
        <v>5730000</v>
      </c>
      <c r="I1242" s="12">
        <f>IF(I$8&gt;$D1242,INDEX($H1208:I1208,0,I$9-$D1242)*$E1242,0)</f>
        <v>0</v>
      </c>
      <c r="J1242" s="12">
        <f>IF(J$8&gt;$D1242,INDEX($H1208:J1208,0,J$9-$D1242)*$E1242,0)</f>
        <v>0</v>
      </c>
      <c r="K1242" s="12">
        <f>IF(K$8&gt;$D1242,INDEX($H1208:K1208,0,K$9-$D1242)*$E1242,0)</f>
        <v>0</v>
      </c>
      <c r="L1242" s="12">
        <f>IF(L$8&gt;$D1242,INDEX($H1208:L1208,0,L$9-$D1242)*$E1242,0)</f>
        <v>0</v>
      </c>
      <c r="M1242" s="12">
        <f>IF(M$8&gt;$D1242,INDEX($H1208:M1208,0,M$9-$D1242)*$E1242,0)</f>
        <v>125000</v>
      </c>
      <c r="N1242" s="12">
        <f>IF(N$8&gt;$D1242,INDEX($H1208:N1208,0,N$9-$D1242)*$E1242,0)</f>
        <v>125000</v>
      </c>
      <c r="O1242" s="12">
        <f>IF(O$8&gt;$D1242,INDEX($H1208:O1208,0,O$9-$D1242)*$E1242,0)</f>
        <v>125000</v>
      </c>
      <c r="P1242" s="12">
        <f>IF(P$8&gt;$D1242,INDEX($H1208:P1208,0,P$9-$D1242)*$E1242,0)</f>
        <v>125000</v>
      </c>
      <c r="Q1242" s="12">
        <f>IF(Q$8&gt;$D1242,INDEX($H1208:Q1208,0,Q$9-$D1242)*$E1242,0)</f>
        <v>125000</v>
      </c>
      <c r="R1242" s="12">
        <f>IF(R$8&gt;$D1242,INDEX($H1208:R1208,0,R$9-$D1242)*$E1242,0)</f>
        <v>125000</v>
      </c>
      <c r="S1242" s="12">
        <f>IF(S$8&gt;$D1242,INDEX($H1208:S1208,0,S$9-$D1242)*$E1242,0)</f>
        <v>805000</v>
      </c>
      <c r="T1242" s="12">
        <f>IF(T$8&gt;$D1242,INDEX($H1208:T1208,0,T$9-$D1242)*$E1242,0)</f>
        <v>810000</v>
      </c>
      <c r="U1242" s="12">
        <f>IF(U$8&gt;$D1242,INDEX($H1208:U1208,0,U$9-$D1242)*$E1242,0)</f>
        <v>815000</v>
      </c>
      <c r="V1242" s="12">
        <f>IF(V$8&gt;$D1242,INDEX($H1208:V1208,0,V$9-$D1242)*$E1242,0)</f>
        <v>820000</v>
      </c>
      <c r="W1242" s="12">
        <f>IF(W$8&gt;$D1242,INDEX($H1208:W1208,0,W$9-$D1242)*$E1242,0)</f>
        <v>825000</v>
      </c>
      <c r="X1242" s="12">
        <f>IF(X$8&gt;$D1242,INDEX($H1208:X1208,0,X$9-$D1242)*$E1242,0)</f>
        <v>830000</v>
      </c>
      <c r="Y1242" s="12">
        <f>IF(Y$8&gt;$D1242,INDEX($H1208:Y1208,0,Y$9-$D1242)*$E1242,0)</f>
        <v>25000</v>
      </c>
      <c r="Z1242" s="12">
        <f>IF(Z$8&gt;$D1242,INDEX($H1208:Z1208,0,Z$9-$D1242)*$E1242,0)</f>
        <v>20000</v>
      </c>
      <c r="AA1242" s="12">
        <f>IF(AA$8&gt;$D1242,INDEX($H1208:AA1208,0,AA$9-$D1242)*$E1242,0)</f>
        <v>15000</v>
      </c>
      <c r="AB1242" s="12">
        <f>IF(AB$8&gt;$D1242,INDEX($H1208:AB1208,0,AB$9-$D1242)*$E1242,0)</f>
        <v>10000</v>
      </c>
      <c r="AC1242" s="12">
        <f>IF(AC$8&gt;$D1242,INDEX($H1208:AC1208,0,AC$9-$D1242)*$E1242,0)</f>
        <v>5000</v>
      </c>
      <c r="AD1242" s="12">
        <f>IF(AD$8&gt;$D1242,INDEX($H1208:AD1208,0,AD$9-$D1242)*$E1242,0)</f>
        <v>0</v>
      </c>
      <c r="AE1242" s="12">
        <f>IF(AE$8&gt;$D1242,INDEX($H1208:AE1208,0,AE$9-$D1242)*$E1242,0)</f>
        <v>0</v>
      </c>
      <c r="AF1242" s="12">
        <f>IF(AF$8&gt;$D1242,INDEX($H1208:AF1208,0,AF$9-$D1242)*$E1242,0)</f>
        <v>0</v>
      </c>
      <c r="AG1242" s="12">
        <f>IF(AG$8&gt;$D1242,INDEX($H1208:AG1208,0,AG$9-$D1242)*$E1242,0)</f>
        <v>0</v>
      </c>
      <c r="AH1242" s="12">
        <f>IF(AH$8&gt;$D1242,INDEX($H1208:AH1208,0,AH$9-$D1242)*$E1242,0)</f>
        <v>0</v>
      </c>
      <c r="AI1242" s="12">
        <f>IF(AI$8&gt;$D1242,INDEX($H1208:AI1208,0,AI$9-$D1242)*$E1242,0)</f>
        <v>0</v>
      </c>
      <c r="AJ1242" s="12">
        <f>IF(AJ$8&gt;$D1242,INDEX($H1208:AJ1208,0,AJ$9-$D1242)*$E1242,0)</f>
        <v>0</v>
      </c>
      <c r="AK1242" s="12">
        <f>IF(AK$8&gt;$D1242,INDEX($H1208:AK1208,0,AK$9-$D1242)*$E1242,0)</f>
        <v>0</v>
      </c>
      <c r="AL1242" s="12">
        <f>IF(AL$8&gt;$D1242,INDEX($H1208:AL1208,0,AL$9-$D1242)*$E1242,0)</f>
        <v>0</v>
      </c>
      <c r="AM1242" s="12">
        <f>IF(AM$8&gt;$D1242,INDEX($H1208:AM1208,0,AM$9-$D1242)*$E1242,0)</f>
        <v>0</v>
      </c>
      <c r="AN1242" s="12">
        <f>IF(AN$8&gt;$D1242,INDEX($H1208:AN1208,0,AN$9-$D1242)*$E1242,0)</f>
        <v>0</v>
      </c>
      <c r="AO1242" s="12">
        <f>IF(AO$8&gt;$D1242,INDEX($H1208:AO1208,0,AO$9-$D1242)*$E1242,0)</f>
        <v>0</v>
      </c>
      <c r="AP1242" s="12">
        <f>IF(AP$8&gt;$D1242,INDEX($H1208:AP1208,0,AP$9-$D1242)*$E1242,0)</f>
        <v>0</v>
      </c>
      <c r="AQ1242" s="12">
        <f>IF(AQ$8&gt;$D1242,INDEX($H1208:AQ1208,0,AQ$9-$D1242)*$E1242,0)</f>
        <v>0</v>
      </c>
      <c r="AR1242" s="12">
        <f>IF(AR$8&gt;$D1242,INDEX($H1208:AR1208,0,AR$9-$D1242)*$E1242,0)</f>
        <v>0</v>
      </c>
      <c r="AS1242" s="12">
        <f>IF(AS$8&gt;$D1242,INDEX($H1208:AS1208,0,AS$9-$D1242)*$E1242,0)</f>
        <v>0</v>
      </c>
      <c r="AT1242" s="12">
        <f>IF(AT$8&gt;$D1242,INDEX($H1208:AT1208,0,AT$9-$D1242)*$E1242,0)</f>
        <v>0</v>
      </c>
      <c r="AU1242" s="12">
        <f>IF(AU$8&gt;$D1242,INDEX($H1208:AU1208,0,AU$9-$D1242)*$E1242,0)</f>
        <v>0</v>
      </c>
      <c r="AV1242" s="12">
        <f>IF(AV$8&gt;$D1242,INDEX($H1208:AV1208,0,AV$9-$D1242)*$E1242,0)</f>
        <v>0</v>
      </c>
      <c r="AW1242" s="12">
        <f>IF(AW$8&gt;$D1242,INDEX($H1208:AW1208,0,AW$9-$D1242)*$E1242,0)</f>
        <v>0</v>
      </c>
      <c r="AX1242" s="12">
        <f>IF(AX$8&gt;$D1242,INDEX($H1208:AX1208,0,AX$9-$D1242)*$E1242,0)</f>
        <v>0</v>
      </c>
      <c r="AY1242" s="12">
        <f>IF(AY$8&gt;$D1242,INDEX($H1208:AY1208,0,AY$9-$D1242)*$E1242,0)</f>
        <v>0</v>
      </c>
      <c r="AZ1242" s="12">
        <f>IF(AZ$8&gt;$D1242,INDEX($H1208:AZ1208,0,AZ$9-$D1242)*$E1242,0)</f>
        <v>0</v>
      </c>
      <c r="BA1242" s="12">
        <f>IF(BA$8&gt;$D1242,INDEX($H1208:BA1208,0,BA$9-$D1242)*$E1242,0)</f>
        <v>0</v>
      </c>
      <c r="BB1242" s="12">
        <f>IF(BB$8&gt;$D1242,INDEX($H1208:BB1208,0,BB$9-$D1242)*$E1242,0)</f>
        <v>0</v>
      </c>
      <c r="BC1242" s="12">
        <f>IF(BC$8&gt;$D1242,INDEX($H1208:BC1208,0,BC$9-$D1242)*$E1242,0)</f>
        <v>0</v>
      </c>
      <c r="BD1242" s="12">
        <f>IF(BD$8&gt;$D1242,INDEX($H1208:BD1208,0,BD$9-$D1242)*$E1242,0)</f>
        <v>0</v>
      </c>
      <c r="BE1242" s="12">
        <f>IF(BE$8&gt;$D1242,INDEX($H1208:BE1208,0,BE$9-$D1242)*$E1242,0)</f>
        <v>0</v>
      </c>
      <c r="BF1242" s="12">
        <f>IF(BF$8&gt;$D1242,INDEX($H1208:BF1208,0,BF$9-$D1242)*$E1242,0)</f>
        <v>0</v>
      </c>
      <c r="BG1242" s="12">
        <f>IF(BG$8&gt;$D1242,INDEX($H1208:BG1208,0,BG$9-$D1242)*$E1242,0)</f>
        <v>0</v>
      </c>
      <c r="BH1242" s="12">
        <f>IF(BH$8&gt;$D1242,INDEX($H1208:BH1208,0,BH$9-$D1242)*$E1242,0)</f>
        <v>0</v>
      </c>
      <c r="BI1242" s="12">
        <f>IF(BI$8&gt;$D1242,INDEX($H1208:BI1208,0,BI$9-$D1242)*$E1242,0)</f>
        <v>0</v>
      </c>
      <c r="BJ1242" s="12">
        <f>IF(BJ$8&gt;$D1242,INDEX($H1208:BJ1208,0,BJ$9-$D1242)*$E1242,0)</f>
        <v>0</v>
      </c>
      <c r="BK1242" s="12">
        <f>IF(BK$8&gt;$D1242,INDEX($H1208:BK1208,0,BK$9-$D1242)*$E1242,0)</f>
        <v>0</v>
      </c>
      <c r="BL1242" s="12">
        <f>IF(BL$8&gt;$D1242,INDEX($H1208:BL1208,0,BL$9-$D1242)*$E1242,0)</f>
        <v>0</v>
      </c>
      <c r="BM1242" s="12">
        <f>IF(BM$8&gt;$D1242,INDEX($H1208:BM1208,0,BM$9-$D1242)*$E1242,0)</f>
        <v>0</v>
      </c>
      <c r="BN1242" s="12">
        <f>IF(BN$8&gt;$D1242,INDEX($H1208:BN1208,0,BN$9-$D1242)*$E1242,0)</f>
        <v>0</v>
      </c>
      <c r="BO1242" s="12">
        <f>IF(BO$8&gt;$D1242,INDEX($H1208:BO1208,0,BO$9-$D1242)*$E1242,0)</f>
        <v>0</v>
      </c>
      <c r="BP1242" s="12">
        <f>IF(BP$8&gt;$D1242,INDEX($H1208:BP1208,0,BP$9-$D1242)*$E1242,0)</f>
        <v>0</v>
      </c>
      <c r="BQ1242" s="12">
        <f>IF(BQ$8&gt;$D1242,INDEX($H1208:BQ1208,0,BQ$9-$D1242)*$E1242,0)</f>
        <v>0</v>
      </c>
      <c r="BR1242" s="12">
        <f>IF(BR$8&gt;$D1242,INDEX($H1208:BR1208,0,BR$9-$D1242)*$E1242,0)</f>
        <v>0</v>
      </c>
      <c r="BS1242" s="12">
        <f>IF(BS$8&gt;$D1242,INDEX($H1208:BS1208,0,BS$9-$D1242)*$E1242,0)</f>
        <v>0</v>
      </c>
      <c r="BT1242" s="12">
        <f>IF(BT$8&gt;$D1242,INDEX($H1208:BT1208,0,BT$9-$D1242)*$E1242,0)</f>
        <v>0</v>
      </c>
      <c r="BU1242" s="12">
        <f>IF(BU$8&gt;$D1242,INDEX($H1208:BU1208,0,BU$9-$D1242)*$E1242,0)</f>
        <v>0</v>
      </c>
      <c r="BV1242" s="12">
        <f>IF(BV$8&gt;$D1242,INDEX($H1208:BV1208,0,BV$9-$D1242)*$E1242,0)</f>
        <v>0</v>
      </c>
      <c r="BW1242" s="12">
        <f>IF(BW$8&gt;$D1242,INDEX($H1208:BW1208,0,BW$9-$D1242)*$E1242,0)</f>
        <v>0</v>
      </c>
      <c r="BX1242" s="12">
        <f>IF(BX$8&gt;$D1242,INDEX($H1208:BX1208,0,BX$9-$D1242)*$E1242,0)</f>
        <v>0</v>
      </c>
      <c r="BY1242" s="12">
        <f>IF(BY$8&gt;$D1242,INDEX($H1208:BY1208,0,BY$9-$D1242)*$E1242,0)</f>
        <v>0</v>
      </c>
      <c r="BZ1242" s="12">
        <f>IF(BZ$8&gt;$D1242,INDEX($H1208:BZ1208,0,BZ$9-$D1242)*$E1242,0)</f>
        <v>0</v>
      </c>
      <c r="CA1242" s="12">
        <f>IF(CA$8&gt;$D1242,INDEX($H1208:CA1208,0,CA$9-$D1242)*$E1242,0)</f>
        <v>0</v>
      </c>
      <c r="CB1242" s="12">
        <f>IF(CB$8&gt;$D1242,INDEX($H1208:CB1208,0,CB$9-$D1242)*$E1242,0)</f>
        <v>0</v>
      </c>
      <c r="CC1242" s="12">
        <f>IF(CC$8&gt;$D1242,INDEX($H1208:CC1208,0,CC$9-$D1242)*$E1242,0)</f>
        <v>0</v>
      </c>
      <c r="CD1242" s="12">
        <f>IF(CD$8&gt;$D1242,INDEX($H1208:CD1208,0,CD$9-$D1242)*$E1242,0)</f>
        <v>0</v>
      </c>
      <c r="CE1242" s="12">
        <f>IF(CE$8&gt;$D1242,INDEX($H1208:CE1208,0,CE$9-$D1242)*$E1242,0)</f>
        <v>0</v>
      </c>
      <c r="CF1242" s="12">
        <f>IF(CF$8&gt;$D1242,INDEX($H1208:CF1208,0,CF$9-$D1242)*$E1242,0)</f>
        <v>0</v>
      </c>
      <c r="CG1242" s="12">
        <f>IF(CG$8&gt;$D1242,INDEX($H1208:CG1208,0,CG$9-$D1242)*$E1242,0)</f>
        <v>0</v>
      </c>
      <c r="CH1242" s="12">
        <f>IF(CH$8&gt;$D1242,INDEX($H1208:CH1208,0,CH$9-$D1242)*$E1242,0)</f>
        <v>0</v>
      </c>
      <c r="CI1242" s="12">
        <f>IF(CI$8&gt;$D1242,INDEX($H1208:CI1208,0,CI$9-$D1242)*$E1242,0)</f>
        <v>0</v>
      </c>
      <c r="CJ1242" s="12">
        <f>IF(CJ$8&gt;$D1242,INDEX($H1208:CJ1208,0,CJ$9-$D1242)*$E1242,0)</f>
        <v>0</v>
      </c>
      <c r="CK1242" s="12">
        <f>IF(CK$8&gt;$D1242,INDEX($H1208:CK1208,0,CK$9-$D1242)*$E1242,0)</f>
        <v>0</v>
      </c>
      <c r="CL1242" s="12">
        <f>IF(CL$8&gt;$D1242,INDEX($H1208:CL1208,0,CL$9-$D1242)*$E1242,0)</f>
        <v>0</v>
      </c>
      <c r="CM1242" s="12">
        <f>IF(CM$8&gt;$D1242,INDEX($H1208:CM1208,0,CM$9-$D1242)*$E1242,0)</f>
        <v>0</v>
      </c>
      <c r="CN1242" s="12">
        <f>IF(CN$8&gt;$D1242,INDEX($H1208:CN1208,0,CN$9-$D1242)*$E1242,0)</f>
        <v>0</v>
      </c>
      <c r="CO1242" s="12">
        <f>IF(CO$8&gt;$D1242,INDEX($H1208:CO1208,0,CO$9-$D1242)*$E1242,0)</f>
        <v>0</v>
      </c>
      <c r="CP1242" s="12">
        <f>IF(CP$8&gt;$D1242,INDEX($H1208:CP1208,0,CP$9-$D1242)*$E1242,0)</f>
        <v>0</v>
      </c>
      <c r="CQ1242" s="12">
        <f>IF(CQ$8&gt;$D1242,INDEX($H1208:CQ1208,0,CQ$9-$D1242)*$E1242,0)</f>
        <v>0</v>
      </c>
      <c r="CR1242" s="12">
        <f>IF(CR$8&gt;$D1242,INDEX($H1208:CR1208,0,CR$9-$D1242)*$E1242,0)</f>
        <v>0</v>
      </c>
      <c r="CS1242" s="12">
        <f>IF(CS$8&gt;$D1242,INDEX($H1208:CS1208,0,CS$9-$D1242)*$E1242,0)</f>
        <v>0</v>
      </c>
      <c r="CT1242" s="12">
        <f>IF(CT$8&gt;$D1242,INDEX($H1208:CT1208,0,CT$9-$D1242)*$E1242,0)</f>
        <v>0</v>
      </c>
      <c r="CU1242" s="12">
        <f>IF(CU$8&gt;$D1242,INDEX($H1208:CU1208,0,CU$9-$D1242)*$E1242,0)</f>
        <v>0</v>
      </c>
      <c r="CV1242" s="12">
        <f>IF(CV$8&gt;$D1242,INDEX($H1208:CV1208,0,CV$9-$D1242)*$E1242,0)</f>
        <v>0</v>
      </c>
      <c r="CW1242" s="12">
        <f>IF(CW$8&gt;$D1242,INDEX($H1208:CW1208,0,CW$9-$D1242)*$E1242,0)</f>
        <v>0</v>
      </c>
      <c r="CX1242" s="12">
        <f>IF(CX$8&gt;$D1242,INDEX($H1208:CX1208,0,CX$9-$D1242)*$E1242,0)</f>
        <v>0</v>
      </c>
      <c r="CY1242" s="12">
        <f>IF(CY$8&gt;$D1242,INDEX($H1208:CY1208,0,CY$9-$D1242)*$E1242,0)</f>
        <v>0</v>
      </c>
      <c r="CZ1242" s="12">
        <f>IF(CZ$8&gt;$D1242,INDEX($H1208:CZ1208,0,CZ$9-$D1242)*$E1242,0)</f>
        <v>0</v>
      </c>
      <c r="DA1242" s="12">
        <f>IF(DA$8&gt;$D1242,INDEX($H1208:DA1208,0,DA$9-$D1242)*$E1242,0)</f>
        <v>0</v>
      </c>
      <c r="DB1242" s="12">
        <f>IF(DB$8&gt;$D1242,INDEX($H1208:DB1208,0,DB$9-$D1242)*$E1242,0)</f>
        <v>0</v>
      </c>
      <c r="DC1242" s="12">
        <f>IF(DC$8&gt;$D1242,INDEX($H1208:DC1208,0,DC$9-$D1242)*$E1242,0)</f>
        <v>0</v>
      </c>
      <c r="DD1242" s="12">
        <f>IF(DD$8&gt;$D1242,INDEX($H1208:DD1208,0,DD$9-$D1242)*$E1242,0)</f>
        <v>0</v>
      </c>
      <c r="DE1242" s="12">
        <f>IF(DE$8&gt;$D1242,INDEX($H1208:DE1208,0,DE$9-$D1242)*$E1242,0)</f>
        <v>0</v>
      </c>
      <c r="DF1242" s="12">
        <f>IF(DF$8&gt;$D1242,INDEX($H1208:DF1208,0,DF$9-$D1242)*$E1242,0)</f>
        <v>0</v>
      </c>
      <c r="DG1242" s="12">
        <f>IF(DG$8&gt;$D1242,INDEX($H1208:DG1208,0,DG$9-$D1242)*$E1242,0)</f>
        <v>0</v>
      </c>
      <c r="DH1242" s="12">
        <f>IF(DH$8&gt;$D1242,INDEX($H1208:DH1208,0,DH$9-$D1242)*$E1242,0)</f>
        <v>0</v>
      </c>
      <c r="DI1242" s="12">
        <f>IF(DI$8&gt;$D1242,INDEX($H1208:DI1208,0,DI$9-$D1242)*$E1242,0)</f>
        <v>0</v>
      </c>
      <c r="DJ1242" s="12">
        <f>IF(DJ$8&gt;$D1242,INDEX($H1208:DJ1208,0,DJ$9-$D1242)*$E1242,0)</f>
        <v>0</v>
      </c>
      <c r="DK1242" s="12">
        <f>IF(DK$8&gt;$D1242,INDEX($H1208:DK1208,0,DK$9-$D1242)*$E1242,0)</f>
        <v>0</v>
      </c>
      <c r="DL1242" s="12">
        <f>IF(DL$8&gt;$D1242,INDEX($H1208:DL1208,0,DL$9-$D1242)*$E1242,0)</f>
        <v>0</v>
      </c>
      <c r="DM1242" s="12">
        <f>IF(DM$8&gt;$D1242,INDEX($H1208:DM1208,0,DM$9-$D1242)*$E1242,0)</f>
        <v>0</v>
      </c>
      <c r="DN1242" s="12">
        <f>IF(DN$8&gt;$D1242,INDEX($H1208:DN1208,0,DN$9-$D1242)*$E1242,0)</f>
        <v>0</v>
      </c>
      <c r="DO1242" s="12">
        <f>IF(DO$8&gt;$D1242,INDEX($H1208:DO1208,0,DO$9-$D1242)*$E1242,0)</f>
        <v>0</v>
      </c>
      <c r="DP1242" s="12">
        <f>IF(DP$8&gt;$D1242,INDEX($H1208:DP1208,0,DP$9-$D1242)*$E1242,0)</f>
        <v>0</v>
      </c>
      <c r="DQ1242" s="12">
        <f>IF(DQ$8&gt;$D1242,INDEX($H1208:DQ1208,0,DQ$9-$D1242)*$E1242,0)</f>
        <v>0</v>
      </c>
      <c r="DR1242" s="12">
        <f>IF(DR$8&gt;$D1242,INDEX($H1208:DR1208,0,DR$9-$D1242)*$E1242,0)</f>
        <v>0</v>
      </c>
      <c r="DS1242" s="12">
        <f>IF(DS$8&gt;$D1242,INDEX($H1208:DS1208,0,DS$9-$D1242)*$E1242,0)</f>
        <v>0</v>
      </c>
      <c r="DT1242" s="12">
        <f>IF(DT$8&gt;$D1242,INDEX($H1208:DT1208,0,DT$9-$D1242)*$E1242,0)</f>
        <v>0</v>
      </c>
      <c r="DU1242" s="12">
        <f>IF(DU$8&gt;$D1242,INDEX($H1208:DU1208,0,DU$9-$D1242)*$E1242,0)</f>
        <v>0</v>
      </c>
      <c r="DV1242" s="12">
        <f>IF(DV$8&gt;$D1242,INDEX($H1208:DV1208,0,DV$9-$D1242)*$E1242,0)</f>
        <v>0</v>
      </c>
      <c r="DW1242" s="12">
        <f>IF(DW$8&gt;$D1242,INDEX($H1208:DW1208,0,DW$9-$D1242)*$E1242,0)</f>
        <v>0</v>
      </c>
      <c r="DX1242" s="12">
        <f>IF(DX$8&gt;$D1242,INDEX($H1208:DX1208,0,DX$9-$D1242)*$E1242,0)</f>
        <v>0</v>
      </c>
      <c r="DY1242" s="12">
        <f>IF(DY$8&gt;$D1242,INDEX($H1208:DY1208,0,DY$9-$D1242)*$E1242,0)</f>
        <v>0</v>
      </c>
      <c r="EB1242" s="116">
        <f t="shared" ref="EB1242:EB1259" si="2947">ROW(EB1242)-ROW($EB$2)+1</f>
        <v>1241</v>
      </c>
      <c r="EC1242" s="2" t="str">
        <f t="shared" ref="EC1242:EC1243" si="2948">B1242</f>
        <v>Phase 1</v>
      </c>
      <c r="ED1242" s="2" t="str">
        <f t="shared" ref="ED1242:ED1243" si="2949">C1242</f>
        <v>60' Wide</v>
      </c>
      <c r="EE1242" s="33" t="str">
        <f>EE1261</f>
        <v>Cash</v>
      </c>
      <c r="EF1242" s="2" t="str">
        <f>EF1261</f>
        <v>Construction Loan Draws</v>
      </c>
    </row>
    <row r="1243" spans="1:136" x14ac:dyDescent="0.3">
      <c r="B1243" s="2" t="str">
        <f>Product!$F$2</f>
        <v>Phase 1</v>
      </c>
      <c r="C1243" s="2" t="str">
        <f>Product!$F$3</f>
        <v>75' Wide</v>
      </c>
      <c r="D1243" s="128">
        <f>SUMIFS(INDEX(Product!$B$2:$U$97, MATCH(D1239, Product!$B$2:$B$97, 0), ), Product!$B$2:$U$2, $B1243, Product!$B$3:$U$3, $C1243)</f>
        <v>2</v>
      </c>
      <c r="E1243" s="130">
        <f>SUMIFS(INDEX(Product!$B$2:$U$97, MATCH(E1239, Product!$B$2:$B$97, 0), ), Product!$B$2:$U$2, $B1243, Product!$B$3:$U$3, $C1243)</f>
        <v>1</v>
      </c>
      <c r="F1243" s="128"/>
      <c r="G1243" s="11">
        <f>SUM(H1243:DZ1243)</f>
        <v>3820000</v>
      </c>
      <c r="I1243" s="12">
        <f>IF(I$8&gt;$D1243,INDEX($H1209:I1209,0,I$9-$D1243)*$E1243,0)</f>
        <v>0</v>
      </c>
      <c r="J1243" s="12">
        <f>IF(J$8&gt;$D1243,INDEX($H1209:J1209,0,J$9-$D1243)*$E1243,0)</f>
        <v>0</v>
      </c>
      <c r="K1243" s="12">
        <f>IF(K$8&gt;$D1243,INDEX($H1209:K1209,0,K$9-$D1243)*$E1243,0)</f>
        <v>0</v>
      </c>
      <c r="L1243" s="12">
        <f>IF(L$8&gt;$D1243,INDEX($H1209:L1209,0,L$9-$D1243)*$E1243,0)</f>
        <v>0</v>
      </c>
      <c r="M1243" s="12">
        <f>IF(M$8&gt;$D1243,INDEX($H1209:M1209,0,M$9-$D1243)*$E1243,0)</f>
        <v>83333.333333333343</v>
      </c>
      <c r="N1243" s="12">
        <f>IF(N$8&gt;$D1243,INDEX($H1209:N1209,0,N$9-$D1243)*$E1243,0)</f>
        <v>83333.333333333343</v>
      </c>
      <c r="O1243" s="12">
        <f>IF(O$8&gt;$D1243,INDEX($H1209:O1209,0,O$9-$D1243)*$E1243,0)</f>
        <v>83333.333333333343</v>
      </c>
      <c r="P1243" s="12">
        <f>IF(P$8&gt;$D1243,INDEX($H1209:P1209,0,P$9-$D1243)*$E1243,0)</f>
        <v>83333.333333333343</v>
      </c>
      <c r="Q1243" s="12">
        <f>IF(Q$8&gt;$D1243,INDEX($H1209:Q1209,0,Q$9-$D1243)*$E1243,0)</f>
        <v>83333.333333333343</v>
      </c>
      <c r="R1243" s="12">
        <f>IF(R$8&gt;$D1243,INDEX($H1209:R1209,0,R$9-$D1243)*$E1243,0)</f>
        <v>83333.333333333299</v>
      </c>
      <c r="S1243" s="12">
        <f>IF(S$8&gt;$D1243,INDEX($H1209:S1209,0,S$9-$D1243)*$E1243,0)</f>
        <v>536666.66666666674</v>
      </c>
      <c r="T1243" s="12">
        <f>IF(T$8&gt;$D1243,INDEX($H1209:T1209,0,T$9-$D1243)*$E1243,0)</f>
        <v>540000</v>
      </c>
      <c r="U1243" s="12">
        <f>IF(U$8&gt;$D1243,INDEX($H1209:U1209,0,U$9-$D1243)*$E1243,0)</f>
        <v>543333.33333333337</v>
      </c>
      <c r="V1243" s="12">
        <f>IF(V$8&gt;$D1243,INDEX($H1209:V1209,0,V$9-$D1243)*$E1243,0)</f>
        <v>546666.66666666674</v>
      </c>
      <c r="W1243" s="12">
        <f>IF(W$8&gt;$D1243,INDEX($H1209:W1209,0,W$9-$D1243)*$E1243,0)</f>
        <v>550000</v>
      </c>
      <c r="X1243" s="12">
        <f>IF(X$8&gt;$D1243,INDEX($H1209:X1209,0,X$9-$D1243)*$E1243,0)</f>
        <v>553333.33333333314</v>
      </c>
      <c r="Y1243" s="12">
        <f>IF(Y$8&gt;$D1243,INDEX($H1209:Y1209,0,Y$9-$D1243)*$E1243,0)</f>
        <v>16666.666666666668</v>
      </c>
      <c r="Z1243" s="12">
        <f>IF(Z$8&gt;$D1243,INDEX($H1209:Z1209,0,Z$9-$D1243)*$E1243,0)</f>
        <v>13333.333333333336</v>
      </c>
      <c r="AA1243" s="12">
        <f>IF(AA$8&gt;$D1243,INDEX($H1209:AA1209,0,AA$9-$D1243)*$E1243,0)</f>
        <v>10000.000000000004</v>
      </c>
      <c r="AB1243" s="12">
        <f>IF(AB$8&gt;$D1243,INDEX($H1209:AB1209,0,AB$9-$D1243)*$E1243,0)</f>
        <v>6666.6666666666715</v>
      </c>
      <c r="AC1243" s="12">
        <f>IF(AC$8&gt;$D1243,INDEX($H1209:AC1209,0,AC$9-$D1243)*$E1243,0)</f>
        <v>3333.3333333333358</v>
      </c>
      <c r="AD1243" s="12">
        <f>IF(AD$8&gt;$D1243,INDEX($H1209:AD1209,0,AD$9-$D1243)*$E1243,0)</f>
        <v>0</v>
      </c>
      <c r="AE1243" s="12">
        <f>IF(AE$8&gt;$D1243,INDEX($H1209:AE1209,0,AE$9-$D1243)*$E1243,0)</f>
        <v>0</v>
      </c>
      <c r="AF1243" s="12">
        <f>IF(AF$8&gt;$D1243,INDEX($H1209:AF1209,0,AF$9-$D1243)*$E1243,0)</f>
        <v>0</v>
      </c>
      <c r="AG1243" s="12">
        <f>IF(AG$8&gt;$D1243,INDEX($H1209:AG1209,0,AG$9-$D1243)*$E1243,0)</f>
        <v>0</v>
      </c>
      <c r="AH1243" s="12">
        <f>IF(AH$8&gt;$D1243,INDEX($H1209:AH1209,0,AH$9-$D1243)*$E1243,0)</f>
        <v>0</v>
      </c>
      <c r="AI1243" s="12">
        <f>IF(AI$8&gt;$D1243,INDEX($H1209:AI1209,0,AI$9-$D1243)*$E1243,0)</f>
        <v>0</v>
      </c>
      <c r="AJ1243" s="12">
        <f>IF(AJ$8&gt;$D1243,INDEX($H1209:AJ1209,0,AJ$9-$D1243)*$E1243,0)</f>
        <v>0</v>
      </c>
      <c r="AK1243" s="12">
        <f>IF(AK$8&gt;$D1243,INDEX($H1209:AK1209,0,AK$9-$D1243)*$E1243,0)</f>
        <v>0</v>
      </c>
      <c r="AL1243" s="12">
        <f>IF(AL$8&gt;$D1243,INDEX($H1209:AL1209,0,AL$9-$D1243)*$E1243,0)</f>
        <v>0</v>
      </c>
      <c r="AM1243" s="12">
        <f>IF(AM$8&gt;$D1243,INDEX($H1209:AM1209,0,AM$9-$D1243)*$E1243,0)</f>
        <v>0</v>
      </c>
      <c r="AN1243" s="12">
        <f>IF(AN$8&gt;$D1243,INDEX($H1209:AN1209,0,AN$9-$D1243)*$E1243,0)</f>
        <v>0</v>
      </c>
      <c r="AO1243" s="12">
        <f>IF(AO$8&gt;$D1243,INDEX($H1209:AO1209,0,AO$9-$D1243)*$E1243,0)</f>
        <v>0</v>
      </c>
      <c r="AP1243" s="12">
        <f>IF(AP$8&gt;$D1243,INDEX($H1209:AP1209,0,AP$9-$D1243)*$E1243,0)</f>
        <v>0</v>
      </c>
      <c r="AQ1243" s="12">
        <f>IF(AQ$8&gt;$D1243,INDEX($H1209:AQ1209,0,AQ$9-$D1243)*$E1243,0)</f>
        <v>0</v>
      </c>
      <c r="AR1243" s="12">
        <f>IF(AR$8&gt;$D1243,INDEX($H1209:AR1209,0,AR$9-$D1243)*$E1243,0)</f>
        <v>0</v>
      </c>
      <c r="AS1243" s="12">
        <f>IF(AS$8&gt;$D1243,INDEX($H1209:AS1209,0,AS$9-$D1243)*$E1243,0)</f>
        <v>0</v>
      </c>
      <c r="AT1243" s="12">
        <f>IF(AT$8&gt;$D1243,INDEX($H1209:AT1209,0,AT$9-$D1243)*$E1243,0)</f>
        <v>0</v>
      </c>
      <c r="AU1243" s="12">
        <f>IF(AU$8&gt;$D1243,INDEX($H1209:AU1209,0,AU$9-$D1243)*$E1243,0)</f>
        <v>0</v>
      </c>
      <c r="AV1243" s="12">
        <f>IF(AV$8&gt;$D1243,INDEX($H1209:AV1209,0,AV$9-$D1243)*$E1243,0)</f>
        <v>0</v>
      </c>
      <c r="AW1243" s="12">
        <f>IF(AW$8&gt;$D1243,INDEX($H1209:AW1209,0,AW$9-$D1243)*$E1243,0)</f>
        <v>0</v>
      </c>
      <c r="AX1243" s="12">
        <f>IF(AX$8&gt;$D1243,INDEX($H1209:AX1209,0,AX$9-$D1243)*$E1243,0)</f>
        <v>0</v>
      </c>
      <c r="AY1243" s="12">
        <f>IF(AY$8&gt;$D1243,INDEX($H1209:AY1209,0,AY$9-$D1243)*$E1243,0)</f>
        <v>0</v>
      </c>
      <c r="AZ1243" s="12">
        <f>IF(AZ$8&gt;$D1243,INDEX($H1209:AZ1209,0,AZ$9-$D1243)*$E1243,0)</f>
        <v>0</v>
      </c>
      <c r="BA1243" s="12">
        <f>IF(BA$8&gt;$D1243,INDEX($H1209:BA1209,0,BA$9-$D1243)*$E1243,0)</f>
        <v>0</v>
      </c>
      <c r="BB1243" s="12">
        <f>IF(BB$8&gt;$D1243,INDEX($H1209:BB1209,0,BB$9-$D1243)*$E1243,0)</f>
        <v>0</v>
      </c>
      <c r="BC1243" s="12">
        <f>IF(BC$8&gt;$D1243,INDEX($H1209:BC1209,0,BC$9-$D1243)*$E1243,0)</f>
        <v>0</v>
      </c>
      <c r="BD1243" s="12">
        <f>IF(BD$8&gt;$D1243,INDEX($H1209:BD1209,0,BD$9-$D1243)*$E1243,0)</f>
        <v>0</v>
      </c>
      <c r="BE1243" s="12">
        <f>IF(BE$8&gt;$D1243,INDEX($H1209:BE1209,0,BE$9-$D1243)*$E1243,0)</f>
        <v>0</v>
      </c>
      <c r="BF1243" s="12">
        <f>IF(BF$8&gt;$D1243,INDEX($H1209:BF1209,0,BF$9-$D1243)*$E1243,0)</f>
        <v>0</v>
      </c>
      <c r="BG1243" s="12">
        <f>IF(BG$8&gt;$D1243,INDEX($H1209:BG1209,0,BG$9-$D1243)*$E1243,0)</f>
        <v>0</v>
      </c>
      <c r="BH1243" s="12">
        <f>IF(BH$8&gt;$D1243,INDEX($H1209:BH1209,0,BH$9-$D1243)*$E1243,0)</f>
        <v>0</v>
      </c>
      <c r="BI1243" s="12">
        <f>IF(BI$8&gt;$D1243,INDEX($H1209:BI1209,0,BI$9-$D1243)*$E1243,0)</f>
        <v>0</v>
      </c>
      <c r="BJ1243" s="12">
        <f>IF(BJ$8&gt;$D1243,INDEX($H1209:BJ1209,0,BJ$9-$D1243)*$E1243,0)</f>
        <v>0</v>
      </c>
      <c r="BK1243" s="12">
        <f>IF(BK$8&gt;$D1243,INDEX($H1209:BK1209,0,BK$9-$D1243)*$E1243,0)</f>
        <v>0</v>
      </c>
      <c r="BL1243" s="12">
        <f>IF(BL$8&gt;$D1243,INDEX($H1209:BL1209,0,BL$9-$D1243)*$E1243,0)</f>
        <v>0</v>
      </c>
      <c r="BM1243" s="12">
        <f>IF(BM$8&gt;$D1243,INDEX($H1209:BM1209,0,BM$9-$D1243)*$E1243,0)</f>
        <v>0</v>
      </c>
      <c r="BN1243" s="12">
        <f>IF(BN$8&gt;$D1243,INDEX($H1209:BN1209,0,BN$9-$D1243)*$E1243,0)</f>
        <v>0</v>
      </c>
      <c r="BO1243" s="12">
        <f>IF(BO$8&gt;$D1243,INDEX($H1209:BO1209,0,BO$9-$D1243)*$E1243,0)</f>
        <v>0</v>
      </c>
      <c r="BP1243" s="12">
        <f>IF(BP$8&gt;$D1243,INDEX($H1209:BP1209,0,BP$9-$D1243)*$E1243,0)</f>
        <v>0</v>
      </c>
      <c r="BQ1243" s="12">
        <f>IF(BQ$8&gt;$D1243,INDEX($H1209:BQ1209,0,BQ$9-$D1243)*$E1243,0)</f>
        <v>0</v>
      </c>
      <c r="BR1243" s="12">
        <f>IF(BR$8&gt;$D1243,INDEX($H1209:BR1209,0,BR$9-$D1243)*$E1243,0)</f>
        <v>0</v>
      </c>
      <c r="BS1243" s="12">
        <f>IF(BS$8&gt;$D1243,INDEX($H1209:BS1209,0,BS$9-$D1243)*$E1243,0)</f>
        <v>0</v>
      </c>
      <c r="BT1243" s="12">
        <f>IF(BT$8&gt;$D1243,INDEX($H1209:BT1209,0,BT$9-$D1243)*$E1243,0)</f>
        <v>0</v>
      </c>
      <c r="BU1243" s="12">
        <f>IF(BU$8&gt;$D1243,INDEX($H1209:BU1209,0,BU$9-$D1243)*$E1243,0)</f>
        <v>0</v>
      </c>
      <c r="BV1243" s="12">
        <f>IF(BV$8&gt;$D1243,INDEX($H1209:BV1209,0,BV$9-$D1243)*$E1243,0)</f>
        <v>0</v>
      </c>
      <c r="BW1243" s="12">
        <f>IF(BW$8&gt;$D1243,INDEX($H1209:BW1209,0,BW$9-$D1243)*$E1243,0)</f>
        <v>0</v>
      </c>
      <c r="BX1243" s="12">
        <f>IF(BX$8&gt;$D1243,INDEX($H1209:BX1209,0,BX$9-$D1243)*$E1243,0)</f>
        <v>0</v>
      </c>
      <c r="BY1243" s="12">
        <f>IF(BY$8&gt;$D1243,INDEX($H1209:BY1209,0,BY$9-$D1243)*$E1243,0)</f>
        <v>0</v>
      </c>
      <c r="BZ1243" s="12">
        <f>IF(BZ$8&gt;$D1243,INDEX($H1209:BZ1209,0,BZ$9-$D1243)*$E1243,0)</f>
        <v>0</v>
      </c>
      <c r="CA1243" s="12">
        <f>IF(CA$8&gt;$D1243,INDEX($H1209:CA1209,0,CA$9-$D1243)*$E1243,0)</f>
        <v>0</v>
      </c>
      <c r="CB1243" s="12">
        <f>IF(CB$8&gt;$D1243,INDEX($H1209:CB1209,0,CB$9-$D1243)*$E1243,0)</f>
        <v>0</v>
      </c>
      <c r="CC1243" s="12">
        <f>IF(CC$8&gt;$D1243,INDEX($H1209:CC1209,0,CC$9-$D1243)*$E1243,0)</f>
        <v>0</v>
      </c>
      <c r="CD1243" s="12">
        <f>IF(CD$8&gt;$D1243,INDEX($H1209:CD1209,0,CD$9-$D1243)*$E1243,0)</f>
        <v>0</v>
      </c>
      <c r="CE1243" s="12">
        <f>IF(CE$8&gt;$D1243,INDEX($H1209:CE1209,0,CE$9-$D1243)*$E1243,0)</f>
        <v>0</v>
      </c>
      <c r="CF1243" s="12">
        <f>IF(CF$8&gt;$D1243,INDEX($H1209:CF1209,0,CF$9-$D1243)*$E1243,0)</f>
        <v>0</v>
      </c>
      <c r="CG1243" s="12">
        <f>IF(CG$8&gt;$D1243,INDEX($H1209:CG1209,0,CG$9-$D1243)*$E1243,0)</f>
        <v>0</v>
      </c>
      <c r="CH1243" s="12">
        <f>IF(CH$8&gt;$D1243,INDEX($H1209:CH1209,0,CH$9-$D1243)*$E1243,0)</f>
        <v>0</v>
      </c>
      <c r="CI1243" s="12">
        <f>IF(CI$8&gt;$D1243,INDEX($H1209:CI1209,0,CI$9-$D1243)*$E1243,0)</f>
        <v>0</v>
      </c>
      <c r="CJ1243" s="12">
        <f>IF(CJ$8&gt;$D1243,INDEX($H1209:CJ1209,0,CJ$9-$D1243)*$E1243,0)</f>
        <v>0</v>
      </c>
      <c r="CK1243" s="12">
        <f>IF(CK$8&gt;$D1243,INDEX($H1209:CK1209,0,CK$9-$D1243)*$E1243,0)</f>
        <v>0</v>
      </c>
      <c r="CL1243" s="12">
        <f>IF(CL$8&gt;$D1243,INDEX($H1209:CL1209,0,CL$9-$D1243)*$E1243,0)</f>
        <v>0</v>
      </c>
      <c r="CM1243" s="12">
        <f>IF(CM$8&gt;$D1243,INDEX($H1209:CM1209,0,CM$9-$D1243)*$E1243,0)</f>
        <v>0</v>
      </c>
      <c r="CN1243" s="12">
        <f>IF(CN$8&gt;$D1243,INDEX($H1209:CN1209,0,CN$9-$D1243)*$E1243,0)</f>
        <v>0</v>
      </c>
      <c r="CO1243" s="12">
        <f>IF(CO$8&gt;$D1243,INDEX($H1209:CO1209,0,CO$9-$D1243)*$E1243,0)</f>
        <v>0</v>
      </c>
      <c r="CP1243" s="12">
        <f>IF(CP$8&gt;$D1243,INDEX($H1209:CP1209,0,CP$9-$D1243)*$E1243,0)</f>
        <v>0</v>
      </c>
      <c r="CQ1243" s="12">
        <f>IF(CQ$8&gt;$D1243,INDEX($H1209:CQ1209,0,CQ$9-$D1243)*$E1243,0)</f>
        <v>0</v>
      </c>
      <c r="CR1243" s="12">
        <f>IF(CR$8&gt;$D1243,INDEX($H1209:CR1209,0,CR$9-$D1243)*$E1243,0)</f>
        <v>0</v>
      </c>
      <c r="CS1243" s="12">
        <f>IF(CS$8&gt;$D1243,INDEX($H1209:CS1209,0,CS$9-$D1243)*$E1243,0)</f>
        <v>0</v>
      </c>
      <c r="CT1243" s="12">
        <f>IF(CT$8&gt;$D1243,INDEX($H1209:CT1209,0,CT$9-$D1243)*$E1243,0)</f>
        <v>0</v>
      </c>
      <c r="CU1243" s="12">
        <f>IF(CU$8&gt;$D1243,INDEX($H1209:CU1209,0,CU$9-$D1243)*$E1243,0)</f>
        <v>0</v>
      </c>
      <c r="CV1243" s="12">
        <f>IF(CV$8&gt;$D1243,INDEX($H1209:CV1209,0,CV$9-$D1243)*$E1243,0)</f>
        <v>0</v>
      </c>
      <c r="CW1243" s="12">
        <f>IF(CW$8&gt;$D1243,INDEX($H1209:CW1209,0,CW$9-$D1243)*$E1243,0)</f>
        <v>0</v>
      </c>
      <c r="CX1243" s="12">
        <f>IF(CX$8&gt;$D1243,INDEX($H1209:CX1209,0,CX$9-$D1243)*$E1243,0)</f>
        <v>0</v>
      </c>
      <c r="CY1243" s="12">
        <f>IF(CY$8&gt;$D1243,INDEX($H1209:CY1209,0,CY$9-$D1243)*$E1243,0)</f>
        <v>0</v>
      </c>
      <c r="CZ1243" s="12">
        <f>IF(CZ$8&gt;$D1243,INDEX($H1209:CZ1209,0,CZ$9-$D1243)*$E1243,0)</f>
        <v>0</v>
      </c>
      <c r="DA1243" s="12">
        <f>IF(DA$8&gt;$D1243,INDEX($H1209:DA1209,0,DA$9-$D1243)*$E1243,0)</f>
        <v>0</v>
      </c>
      <c r="DB1243" s="12">
        <f>IF(DB$8&gt;$D1243,INDEX($H1209:DB1209,0,DB$9-$D1243)*$E1243,0)</f>
        <v>0</v>
      </c>
      <c r="DC1243" s="12">
        <f>IF(DC$8&gt;$D1243,INDEX($H1209:DC1209,0,DC$9-$D1243)*$E1243,0)</f>
        <v>0</v>
      </c>
      <c r="DD1243" s="12">
        <f>IF(DD$8&gt;$D1243,INDEX($H1209:DD1209,0,DD$9-$D1243)*$E1243,0)</f>
        <v>0</v>
      </c>
      <c r="DE1243" s="12">
        <f>IF(DE$8&gt;$D1243,INDEX($H1209:DE1209,0,DE$9-$D1243)*$E1243,0)</f>
        <v>0</v>
      </c>
      <c r="DF1243" s="12">
        <f>IF(DF$8&gt;$D1243,INDEX($H1209:DF1209,0,DF$9-$D1243)*$E1243,0)</f>
        <v>0</v>
      </c>
      <c r="DG1243" s="12">
        <f>IF(DG$8&gt;$D1243,INDEX($H1209:DG1209,0,DG$9-$D1243)*$E1243,0)</f>
        <v>0</v>
      </c>
      <c r="DH1243" s="12">
        <f>IF(DH$8&gt;$D1243,INDEX($H1209:DH1209,0,DH$9-$D1243)*$E1243,0)</f>
        <v>0</v>
      </c>
      <c r="DI1243" s="12">
        <f>IF(DI$8&gt;$D1243,INDEX($H1209:DI1209,0,DI$9-$D1243)*$E1243,0)</f>
        <v>0</v>
      </c>
      <c r="DJ1243" s="12">
        <f>IF(DJ$8&gt;$D1243,INDEX($H1209:DJ1209,0,DJ$9-$D1243)*$E1243,0)</f>
        <v>0</v>
      </c>
      <c r="DK1243" s="12">
        <f>IF(DK$8&gt;$D1243,INDEX($H1209:DK1209,0,DK$9-$D1243)*$E1243,0)</f>
        <v>0</v>
      </c>
      <c r="DL1243" s="12">
        <f>IF(DL$8&gt;$D1243,INDEX($H1209:DL1209,0,DL$9-$D1243)*$E1243,0)</f>
        <v>0</v>
      </c>
      <c r="DM1243" s="12">
        <f>IF(DM$8&gt;$D1243,INDEX($H1209:DM1209,0,DM$9-$D1243)*$E1243,0)</f>
        <v>0</v>
      </c>
      <c r="DN1243" s="12">
        <f>IF(DN$8&gt;$D1243,INDEX($H1209:DN1209,0,DN$9-$D1243)*$E1243,0)</f>
        <v>0</v>
      </c>
      <c r="DO1243" s="12">
        <f>IF(DO$8&gt;$D1243,INDEX($H1209:DO1209,0,DO$9-$D1243)*$E1243,0)</f>
        <v>0</v>
      </c>
      <c r="DP1243" s="12">
        <f>IF(DP$8&gt;$D1243,INDEX($H1209:DP1209,0,DP$9-$D1243)*$E1243,0)</f>
        <v>0</v>
      </c>
      <c r="DQ1243" s="12">
        <f>IF(DQ$8&gt;$D1243,INDEX($H1209:DQ1209,0,DQ$9-$D1243)*$E1243,0)</f>
        <v>0</v>
      </c>
      <c r="DR1243" s="12">
        <f>IF(DR$8&gt;$D1243,INDEX($H1209:DR1209,0,DR$9-$D1243)*$E1243,0)</f>
        <v>0</v>
      </c>
      <c r="DS1243" s="12">
        <f>IF(DS$8&gt;$D1243,INDEX($H1209:DS1209,0,DS$9-$D1243)*$E1243,0)</f>
        <v>0</v>
      </c>
      <c r="DT1243" s="12">
        <f>IF(DT$8&gt;$D1243,INDEX($H1209:DT1209,0,DT$9-$D1243)*$E1243,0)</f>
        <v>0</v>
      </c>
      <c r="DU1243" s="12">
        <f>IF(DU$8&gt;$D1243,INDEX($H1209:DU1209,0,DU$9-$D1243)*$E1243,0)</f>
        <v>0</v>
      </c>
      <c r="DV1243" s="12">
        <f>IF(DV$8&gt;$D1243,INDEX($H1209:DV1209,0,DV$9-$D1243)*$E1243,0)</f>
        <v>0</v>
      </c>
      <c r="DW1243" s="12">
        <f>IF(DW$8&gt;$D1243,INDEX($H1209:DW1209,0,DW$9-$D1243)*$E1243,0)</f>
        <v>0</v>
      </c>
      <c r="DX1243" s="12">
        <f>IF(DX$8&gt;$D1243,INDEX($H1209:DX1209,0,DX$9-$D1243)*$E1243,0)</f>
        <v>0</v>
      </c>
      <c r="DY1243" s="12">
        <f>IF(DY$8&gt;$D1243,INDEX($H1209:DY1209,0,DY$9-$D1243)*$E1243,0)</f>
        <v>0</v>
      </c>
      <c r="EB1243" s="116">
        <f t="shared" si="2947"/>
        <v>1242</v>
      </c>
      <c r="EC1243" s="2" t="str">
        <f t="shared" si="2948"/>
        <v>Phase 1</v>
      </c>
      <c r="ED1243" s="2" t="str">
        <f t="shared" si="2949"/>
        <v>75' Wide</v>
      </c>
      <c r="EE1243" s="33" t="str">
        <f>EE1261</f>
        <v>Cash</v>
      </c>
      <c r="EF1243" s="2" t="str">
        <f>EF1261</f>
        <v>Construction Loan Draws</v>
      </c>
    </row>
    <row r="1244" spans="1:136" x14ac:dyDescent="0.3">
      <c r="D1244" s="128"/>
      <c r="E1244" s="130"/>
      <c r="F1244" s="128"/>
      <c r="I1244" s="12"/>
      <c r="J1244" s="12"/>
      <c r="K1244" s="12"/>
      <c r="L1244" s="12"/>
      <c r="M1244" s="12"/>
      <c r="N1244" s="12"/>
      <c r="O1244" s="12"/>
      <c r="P1244" s="12"/>
      <c r="Q1244" s="12"/>
      <c r="R1244" s="12"/>
      <c r="S1244" s="12"/>
      <c r="T1244" s="12"/>
      <c r="U1244" s="12"/>
      <c r="V1244" s="12"/>
      <c r="W1244" s="12"/>
      <c r="X1244" s="12"/>
      <c r="Y1244" s="12"/>
      <c r="Z1244" s="12"/>
      <c r="AA1244" s="12"/>
      <c r="AB1244" s="12"/>
      <c r="AC1244" s="12"/>
      <c r="AD1244" s="12"/>
      <c r="AE1244" s="12"/>
      <c r="AF1244" s="12"/>
      <c r="AG1244" s="12"/>
      <c r="AH1244" s="12"/>
      <c r="AI1244" s="12"/>
      <c r="AJ1244" s="12"/>
      <c r="AK1244" s="12"/>
      <c r="AL1244" s="12"/>
      <c r="AM1244" s="12"/>
      <c r="AN1244" s="12"/>
      <c r="AO1244" s="12"/>
      <c r="AP1244" s="12"/>
      <c r="AQ1244" s="12"/>
      <c r="AR1244" s="12"/>
      <c r="AS1244" s="12"/>
      <c r="AT1244" s="12"/>
      <c r="AU1244" s="12"/>
      <c r="AV1244" s="12"/>
      <c r="AW1244" s="12"/>
      <c r="AX1244" s="12"/>
      <c r="AY1244" s="12"/>
      <c r="AZ1244" s="12"/>
      <c r="BA1244" s="12"/>
      <c r="BB1244" s="12"/>
      <c r="BC1244" s="12"/>
      <c r="BD1244" s="12"/>
      <c r="BE1244" s="12"/>
      <c r="BF1244" s="12"/>
      <c r="BG1244" s="12"/>
      <c r="BH1244" s="12"/>
      <c r="BI1244" s="12"/>
      <c r="BJ1244" s="12"/>
      <c r="BK1244" s="12"/>
      <c r="BL1244" s="12"/>
      <c r="BM1244" s="12"/>
      <c r="BN1244" s="12"/>
      <c r="BO1244" s="12"/>
      <c r="BP1244" s="12"/>
      <c r="BQ1244" s="12"/>
      <c r="BR1244" s="12"/>
      <c r="BS1244" s="12"/>
      <c r="BT1244" s="12"/>
      <c r="BU1244" s="12"/>
      <c r="BV1244" s="12"/>
      <c r="BW1244" s="12"/>
      <c r="BX1244" s="12"/>
      <c r="BY1244" s="12"/>
      <c r="BZ1244" s="12"/>
      <c r="CA1244" s="12"/>
      <c r="CB1244" s="12"/>
      <c r="CC1244" s="12"/>
      <c r="CD1244" s="12"/>
      <c r="CE1244" s="12"/>
      <c r="CF1244" s="12"/>
      <c r="CG1244" s="12"/>
      <c r="CH1244" s="12"/>
      <c r="CI1244" s="12"/>
      <c r="CJ1244" s="12"/>
      <c r="CK1244" s="12"/>
      <c r="CL1244" s="12"/>
      <c r="CM1244" s="12"/>
      <c r="CN1244" s="12"/>
      <c r="CO1244" s="12"/>
      <c r="CP1244" s="12"/>
      <c r="CQ1244" s="12"/>
      <c r="CR1244" s="12"/>
      <c r="CS1244" s="12"/>
      <c r="CT1244" s="12"/>
      <c r="CU1244" s="12"/>
      <c r="CV1244" s="12"/>
      <c r="CW1244" s="12"/>
      <c r="CX1244" s="12"/>
      <c r="CY1244" s="12"/>
      <c r="CZ1244" s="12"/>
      <c r="DA1244" s="12"/>
      <c r="DB1244" s="12"/>
      <c r="DC1244" s="12"/>
      <c r="DD1244" s="12"/>
      <c r="DE1244" s="12"/>
      <c r="DF1244" s="12"/>
      <c r="DG1244" s="12"/>
      <c r="DH1244" s="12"/>
      <c r="DI1244" s="12"/>
      <c r="DJ1244" s="12"/>
      <c r="DK1244" s="12"/>
      <c r="DL1244" s="12"/>
      <c r="DM1244" s="12"/>
      <c r="DN1244" s="12"/>
      <c r="DO1244" s="12"/>
      <c r="DP1244" s="12"/>
      <c r="DQ1244" s="12"/>
      <c r="DR1244" s="12"/>
      <c r="DS1244" s="12"/>
      <c r="DT1244" s="12"/>
      <c r="DU1244" s="12"/>
      <c r="DV1244" s="12"/>
      <c r="DW1244" s="12"/>
      <c r="DX1244" s="12"/>
      <c r="DY1244" s="12"/>
      <c r="EE1244" s="33"/>
    </row>
    <row r="1245" spans="1:136" x14ac:dyDescent="0.3">
      <c r="B1245" s="2" t="str">
        <f>Product!$G$2</f>
        <v>Phase 2</v>
      </c>
      <c r="C1245" s="2" t="str">
        <f>Product!$G$3</f>
        <v>50' Wide</v>
      </c>
      <c r="D1245" s="128">
        <f>SUMIFS(INDEX(Product!$B$2:$U$97, MATCH(D1239, Product!$B$2:$B$97, 0), ), Product!$B$2:$U$2, $B1245, Product!$B$3:$U$3, $C1245)</f>
        <v>2</v>
      </c>
      <c r="E1245" s="130">
        <f>SUMIFS(INDEX(Product!$B$2:$U$97, MATCH(E1239, Product!$B$2:$B$97, 0), ), Product!$B$2:$U$2, $B1245, Product!$B$3:$U$3, $C1245)</f>
        <v>1</v>
      </c>
      <c r="F1245" s="128"/>
      <c r="G1245" s="11">
        <f>SUM(H1245:DZ1245)</f>
        <v>5730000</v>
      </c>
      <c r="I1245" s="12">
        <f>IF(I$8&gt;$D1245,INDEX($H1211:I1211,0,I$9-$D1245)*$E1245,0)</f>
        <v>0</v>
      </c>
      <c r="J1245" s="12">
        <f>IF(J$8&gt;$D1245,INDEX($H1211:J1211,0,J$9-$D1245)*$E1245,0)</f>
        <v>0</v>
      </c>
      <c r="K1245" s="12">
        <f>IF(K$8&gt;$D1245,INDEX($H1211:K1211,0,K$9-$D1245)*$E1245,0)</f>
        <v>0</v>
      </c>
      <c r="L1245" s="12">
        <f>IF(L$8&gt;$D1245,INDEX($H1211:L1211,0,L$9-$D1245)*$E1245,0)</f>
        <v>0</v>
      </c>
      <c r="M1245" s="12">
        <f>IF(M$8&gt;$D1245,INDEX($H1211:M1211,0,M$9-$D1245)*$E1245,0)</f>
        <v>0</v>
      </c>
      <c r="N1245" s="12">
        <f>IF(N$8&gt;$D1245,INDEX($H1211:N1211,0,N$9-$D1245)*$E1245,0)</f>
        <v>0</v>
      </c>
      <c r="O1245" s="12">
        <f>IF(O$8&gt;$D1245,INDEX($H1211:O1211,0,O$9-$D1245)*$E1245,0)</f>
        <v>0</v>
      </c>
      <c r="P1245" s="12">
        <f>IF(P$8&gt;$D1245,INDEX($H1211:P1211,0,P$9-$D1245)*$E1245,0)</f>
        <v>0</v>
      </c>
      <c r="Q1245" s="12">
        <f>IF(Q$8&gt;$D1245,INDEX($H1211:Q1211,0,Q$9-$D1245)*$E1245,0)</f>
        <v>0</v>
      </c>
      <c r="R1245" s="12">
        <f>IF(R$8&gt;$D1245,INDEX($H1211:R1211,0,R$9-$D1245)*$E1245,0)</f>
        <v>0</v>
      </c>
      <c r="S1245" s="12">
        <f>IF(S$8&gt;$D1245,INDEX($H1211:S1211,0,S$9-$D1245)*$E1245,0)</f>
        <v>0</v>
      </c>
      <c r="T1245" s="12">
        <f>IF(T$8&gt;$D1245,INDEX($H1211:T1211,0,T$9-$D1245)*$E1245,0)</f>
        <v>0</v>
      </c>
      <c r="U1245" s="12">
        <f>IF(U$8&gt;$D1245,INDEX($H1211:U1211,0,U$9-$D1245)*$E1245,0)</f>
        <v>0</v>
      </c>
      <c r="V1245" s="12">
        <f>IF(V$8&gt;$D1245,INDEX($H1211:V1211,0,V$9-$D1245)*$E1245,0)</f>
        <v>0</v>
      </c>
      <c r="W1245" s="12">
        <f>IF(W$8&gt;$D1245,INDEX($H1211:W1211,0,W$9-$D1245)*$E1245,0)</f>
        <v>0</v>
      </c>
      <c r="X1245" s="12">
        <f>IF(X$8&gt;$D1245,INDEX($H1211:X1211,0,X$9-$D1245)*$E1245,0)</f>
        <v>0</v>
      </c>
      <c r="Y1245" s="12">
        <f>IF(Y$8&gt;$D1245,INDEX($H1211:Y1211,0,Y$9-$D1245)*$E1245,0)</f>
        <v>125000</v>
      </c>
      <c r="Z1245" s="12">
        <f>IF(Z$8&gt;$D1245,INDEX($H1211:Z1211,0,Z$9-$D1245)*$E1245,0)</f>
        <v>125000</v>
      </c>
      <c r="AA1245" s="12">
        <f>IF(AA$8&gt;$D1245,INDEX($H1211:AA1211,0,AA$9-$D1245)*$E1245,0)</f>
        <v>125000</v>
      </c>
      <c r="AB1245" s="12">
        <f>IF(AB$8&gt;$D1245,INDEX($H1211:AB1211,0,AB$9-$D1245)*$E1245,0)</f>
        <v>125000</v>
      </c>
      <c r="AC1245" s="12">
        <f>IF(AC$8&gt;$D1245,INDEX($H1211:AC1211,0,AC$9-$D1245)*$E1245,0)</f>
        <v>125000</v>
      </c>
      <c r="AD1245" s="12">
        <f>IF(AD$8&gt;$D1245,INDEX($H1211:AD1211,0,AD$9-$D1245)*$E1245,0)</f>
        <v>125000</v>
      </c>
      <c r="AE1245" s="12">
        <f>IF(AE$8&gt;$D1245,INDEX($H1211:AE1211,0,AE$9-$D1245)*$E1245,0)</f>
        <v>805000</v>
      </c>
      <c r="AF1245" s="12">
        <f>IF(AF$8&gt;$D1245,INDEX($H1211:AF1211,0,AF$9-$D1245)*$E1245,0)</f>
        <v>810000</v>
      </c>
      <c r="AG1245" s="12">
        <f>IF(AG$8&gt;$D1245,INDEX($H1211:AG1211,0,AG$9-$D1245)*$E1245,0)</f>
        <v>815000</v>
      </c>
      <c r="AH1245" s="12">
        <f>IF(AH$8&gt;$D1245,INDEX($H1211:AH1211,0,AH$9-$D1245)*$E1245,0)</f>
        <v>820000</v>
      </c>
      <c r="AI1245" s="12">
        <f>IF(AI$8&gt;$D1245,INDEX($H1211:AI1211,0,AI$9-$D1245)*$E1245,0)</f>
        <v>825000</v>
      </c>
      <c r="AJ1245" s="12">
        <f>IF(AJ$8&gt;$D1245,INDEX($H1211:AJ1211,0,AJ$9-$D1245)*$E1245,0)</f>
        <v>830000</v>
      </c>
      <c r="AK1245" s="12">
        <f>IF(AK$8&gt;$D1245,INDEX($H1211:AK1211,0,AK$9-$D1245)*$E1245,0)</f>
        <v>25000</v>
      </c>
      <c r="AL1245" s="12">
        <f>IF(AL$8&gt;$D1245,INDEX($H1211:AL1211,0,AL$9-$D1245)*$E1245,0)</f>
        <v>20000</v>
      </c>
      <c r="AM1245" s="12">
        <f>IF(AM$8&gt;$D1245,INDEX($H1211:AM1211,0,AM$9-$D1245)*$E1245,0)</f>
        <v>15000</v>
      </c>
      <c r="AN1245" s="12">
        <f>IF(AN$8&gt;$D1245,INDEX($H1211:AN1211,0,AN$9-$D1245)*$E1245,0)</f>
        <v>10000</v>
      </c>
      <c r="AO1245" s="12">
        <f>IF(AO$8&gt;$D1245,INDEX($H1211:AO1211,0,AO$9-$D1245)*$E1245,0)</f>
        <v>5000</v>
      </c>
      <c r="AP1245" s="12">
        <f>IF(AP$8&gt;$D1245,INDEX($H1211:AP1211,0,AP$9-$D1245)*$E1245,0)</f>
        <v>0</v>
      </c>
      <c r="AQ1245" s="12">
        <f>IF(AQ$8&gt;$D1245,INDEX($H1211:AQ1211,0,AQ$9-$D1245)*$E1245,0)</f>
        <v>0</v>
      </c>
      <c r="AR1245" s="12">
        <f>IF(AR$8&gt;$D1245,INDEX($H1211:AR1211,0,AR$9-$D1245)*$E1245,0)</f>
        <v>0</v>
      </c>
      <c r="AS1245" s="12">
        <f>IF(AS$8&gt;$D1245,INDEX($H1211:AS1211,0,AS$9-$D1245)*$E1245,0)</f>
        <v>0</v>
      </c>
      <c r="AT1245" s="12">
        <f>IF(AT$8&gt;$D1245,INDEX($H1211:AT1211,0,AT$9-$D1245)*$E1245,0)</f>
        <v>0</v>
      </c>
      <c r="AU1245" s="12">
        <f>IF(AU$8&gt;$D1245,INDEX($H1211:AU1211,0,AU$9-$D1245)*$E1245,0)</f>
        <v>0</v>
      </c>
      <c r="AV1245" s="12">
        <f>IF(AV$8&gt;$D1245,INDEX($H1211:AV1211,0,AV$9-$D1245)*$E1245,0)</f>
        <v>0</v>
      </c>
      <c r="AW1245" s="12">
        <f>IF(AW$8&gt;$D1245,INDEX($H1211:AW1211,0,AW$9-$D1245)*$E1245,0)</f>
        <v>0</v>
      </c>
      <c r="AX1245" s="12">
        <f>IF(AX$8&gt;$D1245,INDEX($H1211:AX1211,0,AX$9-$D1245)*$E1245,0)</f>
        <v>0</v>
      </c>
      <c r="AY1245" s="12">
        <f>IF(AY$8&gt;$D1245,INDEX($H1211:AY1211,0,AY$9-$D1245)*$E1245,0)</f>
        <v>0</v>
      </c>
      <c r="AZ1245" s="12">
        <f>IF(AZ$8&gt;$D1245,INDEX($H1211:AZ1211,0,AZ$9-$D1245)*$E1245,0)</f>
        <v>0</v>
      </c>
      <c r="BA1245" s="12">
        <f>IF(BA$8&gt;$D1245,INDEX($H1211:BA1211,0,BA$9-$D1245)*$E1245,0)</f>
        <v>0</v>
      </c>
      <c r="BB1245" s="12">
        <f>IF(BB$8&gt;$D1245,INDEX($H1211:BB1211,0,BB$9-$D1245)*$E1245,0)</f>
        <v>0</v>
      </c>
      <c r="BC1245" s="12">
        <f>IF(BC$8&gt;$D1245,INDEX($H1211:BC1211,0,BC$9-$D1245)*$E1245,0)</f>
        <v>0</v>
      </c>
      <c r="BD1245" s="12">
        <f>IF(BD$8&gt;$D1245,INDEX($H1211:BD1211,0,BD$9-$D1245)*$E1245,0)</f>
        <v>0</v>
      </c>
      <c r="BE1245" s="12">
        <f>IF(BE$8&gt;$D1245,INDEX($H1211:BE1211,0,BE$9-$D1245)*$E1245,0)</f>
        <v>0</v>
      </c>
      <c r="BF1245" s="12">
        <f>IF(BF$8&gt;$D1245,INDEX($H1211:BF1211,0,BF$9-$D1245)*$E1245,0)</f>
        <v>0</v>
      </c>
      <c r="BG1245" s="12">
        <f>IF(BG$8&gt;$D1245,INDEX($H1211:BG1211,0,BG$9-$D1245)*$E1245,0)</f>
        <v>0</v>
      </c>
      <c r="BH1245" s="12">
        <f>IF(BH$8&gt;$D1245,INDEX($H1211:BH1211,0,BH$9-$D1245)*$E1245,0)</f>
        <v>0</v>
      </c>
      <c r="BI1245" s="12">
        <f>IF(BI$8&gt;$D1245,INDEX($H1211:BI1211,0,BI$9-$D1245)*$E1245,0)</f>
        <v>0</v>
      </c>
      <c r="BJ1245" s="12">
        <f>IF(BJ$8&gt;$D1245,INDEX($H1211:BJ1211,0,BJ$9-$D1245)*$E1245,0)</f>
        <v>0</v>
      </c>
      <c r="BK1245" s="12">
        <f>IF(BK$8&gt;$D1245,INDEX($H1211:BK1211,0,BK$9-$D1245)*$E1245,0)</f>
        <v>0</v>
      </c>
      <c r="BL1245" s="12">
        <f>IF(BL$8&gt;$D1245,INDEX($H1211:BL1211,0,BL$9-$D1245)*$E1245,0)</f>
        <v>0</v>
      </c>
      <c r="BM1245" s="12">
        <f>IF(BM$8&gt;$D1245,INDEX($H1211:BM1211,0,BM$9-$D1245)*$E1245,0)</f>
        <v>0</v>
      </c>
      <c r="BN1245" s="12">
        <f>IF(BN$8&gt;$D1245,INDEX($H1211:BN1211,0,BN$9-$D1245)*$E1245,0)</f>
        <v>0</v>
      </c>
      <c r="BO1245" s="12">
        <f>IF(BO$8&gt;$D1245,INDEX($H1211:BO1211,0,BO$9-$D1245)*$E1245,0)</f>
        <v>0</v>
      </c>
      <c r="BP1245" s="12">
        <f>IF(BP$8&gt;$D1245,INDEX($H1211:BP1211,0,BP$9-$D1245)*$E1245,0)</f>
        <v>0</v>
      </c>
      <c r="BQ1245" s="12">
        <f>IF(BQ$8&gt;$D1245,INDEX($H1211:BQ1211,0,BQ$9-$D1245)*$E1245,0)</f>
        <v>0</v>
      </c>
      <c r="BR1245" s="12">
        <f>IF(BR$8&gt;$D1245,INDEX($H1211:BR1211,0,BR$9-$D1245)*$E1245,0)</f>
        <v>0</v>
      </c>
      <c r="BS1245" s="12">
        <f>IF(BS$8&gt;$D1245,INDEX($H1211:BS1211,0,BS$9-$D1245)*$E1245,0)</f>
        <v>0</v>
      </c>
      <c r="BT1245" s="12">
        <f>IF(BT$8&gt;$D1245,INDEX($H1211:BT1211,0,BT$9-$D1245)*$E1245,0)</f>
        <v>0</v>
      </c>
      <c r="BU1245" s="12">
        <f>IF(BU$8&gt;$D1245,INDEX($H1211:BU1211,0,BU$9-$D1245)*$E1245,0)</f>
        <v>0</v>
      </c>
      <c r="BV1245" s="12">
        <f>IF(BV$8&gt;$D1245,INDEX($H1211:BV1211,0,BV$9-$D1245)*$E1245,0)</f>
        <v>0</v>
      </c>
      <c r="BW1245" s="12">
        <f>IF(BW$8&gt;$D1245,INDEX($H1211:BW1211,0,BW$9-$D1245)*$E1245,0)</f>
        <v>0</v>
      </c>
      <c r="BX1245" s="12">
        <f>IF(BX$8&gt;$D1245,INDEX($H1211:BX1211,0,BX$9-$D1245)*$E1245,0)</f>
        <v>0</v>
      </c>
      <c r="BY1245" s="12">
        <f>IF(BY$8&gt;$D1245,INDEX($H1211:BY1211,0,BY$9-$D1245)*$E1245,0)</f>
        <v>0</v>
      </c>
      <c r="BZ1245" s="12">
        <f>IF(BZ$8&gt;$D1245,INDEX($H1211:BZ1211,0,BZ$9-$D1245)*$E1245,0)</f>
        <v>0</v>
      </c>
      <c r="CA1245" s="12">
        <f>IF(CA$8&gt;$D1245,INDEX($H1211:CA1211,0,CA$9-$D1245)*$E1245,0)</f>
        <v>0</v>
      </c>
      <c r="CB1245" s="12">
        <f>IF(CB$8&gt;$D1245,INDEX($H1211:CB1211,0,CB$9-$D1245)*$E1245,0)</f>
        <v>0</v>
      </c>
      <c r="CC1245" s="12">
        <f>IF(CC$8&gt;$D1245,INDEX($H1211:CC1211,0,CC$9-$D1245)*$E1245,0)</f>
        <v>0</v>
      </c>
      <c r="CD1245" s="12">
        <f>IF(CD$8&gt;$D1245,INDEX($H1211:CD1211,0,CD$9-$D1245)*$E1245,0)</f>
        <v>0</v>
      </c>
      <c r="CE1245" s="12">
        <f>IF(CE$8&gt;$D1245,INDEX($H1211:CE1211,0,CE$9-$D1245)*$E1245,0)</f>
        <v>0</v>
      </c>
      <c r="CF1245" s="12">
        <f>IF(CF$8&gt;$D1245,INDEX($H1211:CF1211,0,CF$9-$D1245)*$E1245,0)</f>
        <v>0</v>
      </c>
      <c r="CG1245" s="12">
        <f>IF(CG$8&gt;$D1245,INDEX($H1211:CG1211,0,CG$9-$D1245)*$E1245,0)</f>
        <v>0</v>
      </c>
      <c r="CH1245" s="12">
        <f>IF(CH$8&gt;$D1245,INDEX($H1211:CH1211,0,CH$9-$D1245)*$E1245,0)</f>
        <v>0</v>
      </c>
      <c r="CI1245" s="12">
        <f>IF(CI$8&gt;$D1245,INDEX($H1211:CI1211,0,CI$9-$D1245)*$E1245,0)</f>
        <v>0</v>
      </c>
      <c r="CJ1245" s="12">
        <f>IF(CJ$8&gt;$D1245,INDEX($H1211:CJ1211,0,CJ$9-$D1245)*$E1245,0)</f>
        <v>0</v>
      </c>
      <c r="CK1245" s="12">
        <f>IF(CK$8&gt;$D1245,INDEX($H1211:CK1211,0,CK$9-$D1245)*$E1245,0)</f>
        <v>0</v>
      </c>
      <c r="CL1245" s="12">
        <f>IF(CL$8&gt;$D1245,INDEX($H1211:CL1211,0,CL$9-$D1245)*$E1245,0)</f>
        <v>0</v>
      </c>
      <c r="CM1245" s="12">
        <f>IF(CM$8&gt;$D1245,INDEX($H1211:CM1211,0,CM$9-$D1245)*$E1245,0)</f>
        <v>0</v>
      </c>
      <c r="CN1245" s="12">
        <f>IF(CN$8&gt;$D1245,INDEX($H1211:CN1211,0,CN$9-$D1245)*$E1245,0)</f>
        <v>0</v>
      </c>
      <c r="CO1245" s="12">
        <f>IF(CO$8&gt;$D1245,INDEX($H1211:CO1211,0,CO$9-$D1245)*$E1245,0)</f>
        <v>0</v>
      </c>
      <c r="CP1245" s="12">
        <f>IF(CP$8&gt;$D1245,INDEX($H1211:CP1211,0,CP$9-$D1245)*$E1245,0)</f>
        <v>0</v>
      </c>
      <c r="CQ1245" s="12">
        <f>IF(CQ$8&gt;$D1245,INDEX($H1211:CQ1211,0,CQ$9-$D1245)*$E1245,0)</f>
        <v>0</v>
      </c>
      <c r="CR1245" s="12">
        <f>IF(CR$8&gt;$D1245,INDEX($H1211:CR1211,0,CR$9-$D1245)*$E1245,0)</f>
        <v>0</v>
      </c>
      <c r="CS1245" s="12">
        <f>IF(CS$8&gt;$D1245,INDEX($H1211:CS1211,0,CS$9-$D1245)*$E1245,0)</f>
        <v>0</v>
      </c>
      <c r="CT1245" s="12">
        <f>IF(CT$8&gt;$D1245,INDEX($H1211:CT1211,0,CT$9-$D1245)*$E1245,0)</f>
        <v>0</v>
      </c>
      <c r="CU1245" s="12">
        <f>IF(CU$8&gt;$D1245,INDEX($H1211:CU1211,0,CU$9-$D1245)*$E1245,0)</f>
        <v>0</v>
      </c>
      <c r="CV1245" s="12">
        <f>IF(CV$8&gt;$D1245,INDEX($H1211:CV1211,0,CV$9-$D1245)*$E1245,0)</f>
        <v>0</v>
      </c>
      <c r="CW1245" s="12">
        <f>IF(CW$8&gt;$D1245,INDEX($H1211:CW1211,0,CW$9-$D1245)*$E1245,0)</f>
        <v>0</v>
      </c>
      <c r="CX1245" s="12">
        <f>IF(CX$8&gt;$D1245,INDEX($H1211:CX1211,0,CX$9-$D1245)*$E1245,0)</f>
        <v>0</v>
      </c>
      <c r="CY1245" s="12">
        <f>IF(CY$8&gt;$D1245,INDEX($H1211:CY1211,0,CY$9-$D1245)*$E1245,0)</f>
        <v>0</v>
      </c>
      <c r="CZ1245" s="12">
        <f>IF(CZ$8&gt;$D1245,INDEX($H1211:CZ1211,0,CZ$9-$D1245)*$E1245,0)</f>
        <v>0</v>
      </c>
      <c r="DA1245" s="12">
        <f>IF(DA$8&gt;$D1245,INDEX($H1211:DA1211,0,DA$9-$D1245)*$E1245,0)</f>
        <v>0</v>
      </c>
      <c r="DB1245" s="12">
        <f>IF(DB$8&gt;$D1245,INDEX($H1211:DB1211,0,DB$9-$D1245)*$E1245,0)</f>
        <v>0</v>
      </c>
      <c r="DC1245" s="12">
        <f>IF(DC$8&gt;$D1245,INDEX($H1211:DC1211,0,DC$9-$D1245)*$E1245,0)</f>
        <v>0</v>
      </c>
      <c r="DD1245" s="12">
        <f>IF(DD$8&gt;$D1245,INDEX($H1211:DD1211,0,DD$9-$D1245)*$E1245,0)</f>
        <v>0</v>
      </c>
      <c r="DE1245" s="12">
        <f>IF(DE$8&gt;$D1245,INDEX($H1211:DE1211,0,DE$9-$D1245)*$E1245,0)</f>
        <v>0</v>
      </c>
      <c r="DF1245" s="12">
        <f>IF(DF$8&gt;$D1245,INDEX($H1211:DF1211,0,DF$9-$D1245)*$E1245,0)</f>
        <v>0</v>
      </c>
      <c r="DG1245" s="12">
        <f>IF(DG$8&gt;$D1245,INDEX($H1211:DG1211,0,DG$9-$D1245)*$E1245,0)</f>
        <v>0</v>
      </c>
      <c r="DH1245" s="12">
        <f>IF(DH$8&gt;$D1245,INDEX($H1211:DH1211,0,DH$9-$D1245)*$E1245,0)</f>
        <v>0</v>
      </c>
      <c r="DI1245" s="12">
        <f>IF(DI$8&gt;$D1245,INDEX($H1211:DI1211,0,DI$9-$D1245)*$E1245,0)</f>
        <v>0</v>
      </c>
      <c r="DJ1245" s="12">
        <f>IF(DJ$8&gt;$D1245,INDEX($H1211:DJ1211,0,DJ$9-$D1245)*$E1245,0)</f>
        <v>0</v>
      </c>
      <c r="DK1245" s="12">
        <f>IF(DK$8&gt;$D1245,INDEX($H1211:DK1211,0,DK$9-$D1245)*$E1245,0)</f>
        <v>0</v>
      </c>
      <c r="DL1245" s="12">
        <f>IF(DL$8&gt;$D1245,INDEX($H1211:DL1211,0,DL$9-$D1245)*$E1245,0)</f>
        <v>0</v>
      </c>
      <c r="DM1245" s="12">
        <f>IF(DM$8&gt;$D1245,INDEX($H1211:DM1211,0,DM$9-$D1245)*$E1245,0)</f>
        <v>0</v>
      </c>
      <c r="DN1245" s="12">
        <f>IF(DN$8&gt;$D1245,INDEX($H1211:DN1211,0,DN$9-$D1245)*$E1245,0)</f>
        <v>0</v>
      </c>
      <c r="DO1245" s="12">
        <f>IF(DO$8&gt;$D1245,INDEX($H1211:DO1211,0,DO$9-$D1245)*$E1245,0)</f>
        <v>0</v>
      </c>
      <c r="DP1245" s="12">
        <f>IF(DP$8&gt;$D1245,INDEX($H1211:DP1211,0,DP$9-$D1245)*$E1245,0)</f>
        <v>0</v>
      </c>
      <c r="DQ1245" s="12">
        <f>IF(DQ$8&gt;$D1245,INDEX($H1211:DQ1211,0,DQ$9-$D1245)*$E1245,0)</f>
        <v>0</v>
      </c>
      <c r="DR1245" s="12">
        <f>IF(DR$8&gt;$D1245,INDEX($H1211:DR1211,0,DR$9-$D1245)*$E1245,0)</f>
        <v>0</v>
      </c>
      <c r="DS1245" s="12">
        <f>IF(DS$8&gt;$D1245,INDEX($H1211:DS1211,0,DS$9-$D1245)*$E1245,0)</f>
        <v>0</v>
      </c>
      <c r="DT1245" s="12">
        <f>IF(DT$8&gt;$D1245,INDEX($H1211:DT1211,0,DT$9-$D1245)*$E1245,0)</f>
        <v>0</v>
      </c>
      <c r="DU1245" s="12">
        <f>IF(DU$8&gt;$D1245,INDEX($H1211:DU1211,0,DU$9-$D1245)*$E1245,0)</f>
        <v>0</v>
      </c>
      <c r="DV1245" s="12">
        <f>IF(DV$8&gt;$D1245,INDEX($H1211:DV1211,0,DV$9-$D1245)*$E1245,0)</f>
        <v>0</v>
      </c>
      <c r="DW1245" s="12">
        <f>IF(DW$8&gt;$D1245,INDEX($H1211:DW1211,0,DW$9-$D1245)*$E1245,0)</f>
        <v>0</v>
      </c>
      <c r="DX1245" s="12">
        <f>IF(DX$8&gt;$D1245,INDEX($H1211:DX1211,0,DX$9-$D1245)*$E1245,0)</f>
        <v>0</v>
      </c>
      <c r="DY1245" s="12">
        <f>IF(DY$8&gt;$D1245,INDEX($H1211:DY1211,0,DY$9-$D1245)*$E1245,0)</f>
        <v>0</v>
      </c>
      <c r="EB1245" s="116">
        <f t="shared" si="2947"/>
        <v>1244</v>
      </c>
      <c r="EC1245" s="2" t="str">
        <f t="shared" ref="EC1245:EC1247" si="2950">B1245</f>
        <v>Phase 2</v>
      </c>
      <c r="ED1245" s="2" t="str">
        <f t="shared" ref="ED1245:ED1247" si="2951">C1245</f>
        <v>50' Wide</v>
      </c>
      <c r="EE1245" s="33" t="str">
        <f>EE1261</f>
        <v>Cash</v>
      </c>
      <c r="EF1245" s="2" t="str">
        <f>EF1261</f>
        <v>Construction Loan Draws</v>
      </c>
    </row>
    <row r="1246" spans="1:136" x14ac:dyDescent="0.3">
      <c r="B1246" s="2" t="str">
        <f>Product!$H$2</f>
        <v>Phase 2</v>
      </c>
      <c r="C1246" s="2" t="str">
        <f>Product!$H$3</f>
        <v>60' Wide</v>
      </c>
      <c r="D1246" s="128">
        <f>SUMIFS(INDEX(Product!$B$2:$U$97, MATCH(D1239, Product!$B$2:$B$97, 0), ), Product!$B$2:$U$2, $B1246, Product!$B$3:$U$3, $C1246)</f>
        <v>2</v>
      </c>
      <c r="E1246" s="130">
        <f>SUMIFS(INDEX(Product!$B$2:$U$97, MATCH(E1239, Product!$B$2:$B$97, 0), ), Product!$B$2:$U$2, $B1246, Product!$B$3:$U$3, $C1246)</f>
        <v>1</v>
      </c>
      <c r="F1246" s="128"/>
      <c r="G1246" s="11">
        <f>SUM(H1246:DZ1246)</f>
        <v>5730000</v>
      </c>
      <c r="I1246" s="12">
        <f>IF(I$8&gt;$D1246,INDEX($H1212:I1212,0,I$9-$D1246)*$E1246,0)</f>
        <v>0</v>
      </c>
      <c r="J1246" s="12">
        <f>IF(J$8&gt;$D1246,INDEX($H1212:J1212,0,J$9-$D1246)*$E1246,0)</f>
        <v>0</v>
      </c>
      <c r="K1246" s="12">
        <f>IF(K$8&gt;$D1246,INDEX($H1212:K1212,0,K$9-$D1246)*$E1246,0)</f>
        <v>0</v>
      </c>
      <c r="L1246" s="12">
        <f>IF(L$8&gt;$D1246,INDEX($H1212:L1212,0,L$9-$D1246)*$E1246,0)</f>
        <v>0</v>
      </c>
      <c r="M1246" s="12">
        <f>IF(M$8&gt;$D1246,INDEX($H1212:M1212,0,M$9-$D1246)*$E1246,0)</f>
        <v>0</v>
      </c>
      <c r="N1246" s="12">
        <f>IF(N$8&gt;$D1246,INDEX($H1212:N1212,0,N$9-$D1246)*$E1246,0)</f>
        <v>0</v>
      </c>
      <c r="O1246" s="12">
        <f>IF(O$8&gt;$D1246,INDEX($H1212:O1212,0,O$9-$D1246)*$E1246,0)</f>
        <v>0</v>
      </c>
      <c r="P1246" s="12">
        <f>IF(P$8&gt;$D1246,INDEX($H1212:P1212,0,P$9-$D1246)*$E1246,0)</f>
        <v>0</v>
      </c>
      <c r="Q1246" s="12">
        <f>IF(Q$8&gt;$D1246,INDEX($H1212:Q1212,0,Q$9-$D1246)*$E1246,0)</f>
        <v>0</v>
      </c>
      <c r="R1246" s="12">
        <f>IF(R$8&gt;$D1246,INDEX($H1212:R1212,0,R$9-$D1246)*$E1246,0)</f>
        <v>0</v>
      </c>
      <c r="S1246" s="12">
        <f>IF(S$8&gt;$D1246,INDEX($H1212:S1212,0,S$9-$D1246)*$E1246,0)</f>
        <v>0</v>
      </c>
      <c r="T1246" s="12">
        <f>IF(T$8&gt;$D1246,INDEX($H1212:T1212,0,T$9-$D1246)*$E1246,0)</f>
        <v>0</v>
      </c>
      <c r="U1246" s="12">
        <f>IF(U$8&gt;$D1246,INDEX($H1212:U1212,0,U$9-$D1246)*$E1246,0)</f>
        <v>0</v>
      </c>
      <c r="V1246" s="12">
        <f>IF(V$8&gt;$D1246,INDEX($H1212:V1212,0,V$9-$D1246)*$E1246,0)</f>
        <v>0</v>
      </c>
      <c r="W1246" s="12">
        <f>IF(W$8&gt;$D1246,INDEX($H1212:W1212,0,W$9-$D1246)*$E1246,0)</f>
        <v>0</v>
      </c>
      <c r="X1246" s="12">
        <f>IF(X$8&gt;$D1246,INDEX($H1212:X1212,0,X$9-$D1246)*$E1246,0)</f>
        <v>0</v>
      </c>
      <c r="Y1246" s="12">
        <f>IF(Y$8&gt;$D1246,INDEX($H1212:Y1212,0,Y$9-$D1246)*$E1246,0)</f>
        <v>125000</v>
      </c>
      <c r="Z1246" s="12">
        <f>IF(Z$8&gt;$D1246,INDEX($H1212:Z1212,0,Z$9-$D1246)*$E1246,0)</f>
        <v>125000</v>
      </c>
      <c r="AA1246" s="12">
        <f>IF(AA$8&gt;$D1246,INDEX($H1212:AA1212,0,AA$9-$D1246)*$E1246,0)</f>
        <v>125000</v>
      </c>
      <c r="AB1246" s="12">
        <f>IF(AB$8&gt;$D1246,INDEX($H1212:AB1212,0,AB$9-$D1246)*$E1246,0)</f>
        <v>125000</v>
      </c>
      <c r="AC1246" s="12">
        <f>IF(AC$8&gt;$D1246,INDEX($H1212:AC1212,0,AC$9-$D1246)*$E1246,0)</f>
        <v>125000</v>
      </c>
      <c r="AD1246" s="12">
        <f>IF(AD$8&gt;$D1246,INDEX($H1212:AD1212,0,AD$9-$D1246)*$E1246,0)</f>
        <v>125000</v>
      </c>
      <c r="AE1246" s="12">
        <f>IF(AE$8&gt;$D1246,INDEX($H1212:AE1212,0,AE$9-$D1246)*$E1246,0)</f>
        <v>805000</v>
      </c>
      <c r="AF1246" s="12">
        <f>IF(AF$8&gt;$D1246,INDEX($H1212:AF1212,0,AF$9-$D1246)*$E1246,0)</f>
        <v>810000</v>
      </c>
      <c r="AG1246" s="12">
        <f>IF(AG$8&gt;$D1246,INDEX($H1212:AG1212,0,AG$9-$D1246)*$E1246,0)</f>
        <v>815000</v>
      </c>
      <c r="AH1246" s="12">
        <f>IF(AH$8&gt;$D1246,INDEX($H1212:AH1212,0,AH$9-$D1246)*$E1246,0)</f>
        <v>820000</v>
      </c>
      <c r="AI1246" s="12">
        <f>IF(AI$8&gt;$D1246,INDEX($H1212:AI1212,0,AI$9-$D1246)*$E1246,0)</f>
        <v>825000</v>
      </c>
      <c r="AJ1246" s="12">
        <f>IF(AJ$8&gt;$D1246,INDEX($H1212:AJ1212,0,AJ$9-$D1246)*$E1246,0)</f>
        <v>830000</v>
      </c>
      <c r="AK1246" s="12">
        <f>IF(AK$8&gt;$D1246,INDEX($H1212:AK1212,0,AK$9-$D1246)*$E1246,0)</f>
        <v>25000</v>
      </c>
      <c r="AL1246" s="12">
        <f>IF(AL$8&gt;$D1246,INDEX($H1212:AL1212,0,AL$9-$D1246)*$E1246,0)</f>
        <v>20000</v>
      </c>
      <c r="AM1246" s="12">
        <f>IF(AM$8&gt;$D1246,INDEX($H1212:AM1212,0,AM$9-$D1246)*$E1246,0)</f>
        <v>15000</v>
      </c>
      <c r="AN1246" s="12">
        <f>IF(AN$8&gt;$D1246,INDEX($H1212:AN1212,0,AN$9-$D1246)*$E1246,0)</f>
        <v>10000</v>
      </c>
      <c r="AO1246" s="12">
        <f>IF(AO$8&gt;$D1246,INDEX($H1212:AO1212,0,AO$9-$D1246)*$E1246,0)</f>
        <v>5000</v>
      </c>
      <c r="AP1246" s="12">
        <f>IF(AP$8&gt;$D1246,INDEX($H1212:AP1212,0,AP$9-$D1246)*$E1246,0)</f>
        <v>0</v>
      </c>
      <c r="AQ1246" s="12">
        <f>IF(AQ$8&gt;$D1246,INDEX($H1212:AQ1212,0,AQ$9-$D1246)*$E1246,0)</f>
        <v>0</v>
      </c>
      <c r="AR1246" s="12">
        <f>IF(AR$8&gt;$D1246,INDEX($H1212:AR1212,0,AR$9-$D1246)*$E1246,0)</f>
        <v>0</v>
      </c>
      <c r="AS1246" s="12">
        <f>IF(AS$8&gt;$D1246,INDEX($H1212:AS1212,0,AS$9-$D1246)*$E1246,0)</f>
        <v>0</v>
      </c>
      <c r="AT1246" s="12">
        <f>IF(AT$8&gt;$D1246,INDEX($H1212:AT1212,0,AT$9-$D1246)*$E1246,0)</f>
        <v>0</v>
      </c>
      <c r="AU1246" s="12">
        <f>IF(AU$8&gt;$D1246,INDEX($H1212:AU1212,0,AU$9-$D1246)*$E1246,0)</f>
        <v>0</v>
      </c>
      <c r="AV1246" s="12">
        <f>IF(AV$8&gt;$D1246,INDEX($H1212:AV1212,0,AV$9-$D1246)*$E1246,0)</f>
        <v>0</v>
      </c>
      <c r="AW1246" s="12">
        <f>IF(AW$8&gt;$D1246,INDEX($H1212:AW1212,0,AW$9-$D1246)*$E1246,0)</f>
        <v>0</v>
      </c>
      <c r="AX1246" s="12">
        <f>IF(AX$8&gt;$D1246,INDEX($H1212:AX1212,0,AX$9-$D1246)*$E1246,0)</f>
        <v>0</v>
      </c>
      <c r="AY1246" s="12">
        <f>IF(AY$8&gt;$D1246,INDEX($H1212:AY1212,0,AY$9-$D1246)*$E1246,0)</f>
        <v>0</v>
      </c>
      <c r="AZ1246" s="12">
        <f>IF(AZ$8&gt;$D1246,INDEX($H1212:AZ1212,0,AZ$9-$D1246)*$E1246,0)</f>
        <v>0</v>
      </c>
      <c r="BA1246" s="12">
        <f>IF(BA$8&gt;$D1246,INDEX($H1212:BA1212,0,BA$9-$D1246)*$E1246,0)</f>
        <v>0</v>
      </c>
      <c r="BB1246" s="12">
        <f>IF(BB$8&gt;$D1246,INDEX($H1212:BB1212,0,BB$9-$D1246)*$E1246,0)</f>
        <v>0</v>
      </c>
      <c r="BC1246" s="12">
        <f>IF(BC$8&gt;$D1246,INDEX($H1212:BC1212,0,BC$9-$D1246)*$E1246,0)</f>
        <v>0</v>
      </c>
      <c r="BD1246" s="12">
        <f>IF(BD$8&gt;$D1246,INDEX($H1212:BD1212,0,BD$9-$D1246)*$E1246,0)</f>
        <v>0</v>
      </c>
      <c r="BE1246" s="12">
        <f>IF(BE$8&gt;$D1246,INDEX($H1212:BE1212,0,BE$9-$D1246)*$E1246,0)</f>
        <v>0</v>
      </c>
      <c r="BF1246" s="12">
        <f>IF(BF$8&gt;$D1246,INDEX($H1212:BF1212,0,BF$9-$D1246)*$E1246,0)</f>
        <v>0</v>
      </c>
      <c r="BG1246" s="12">
        <f>IF(BG$8&gt;$D1246,INDEX($H1212:BG1212,0,BG$9-$D1246)*$E1246,0)</f>
        <v>0</v>
      </c>
      <c r="BH1246" s="12">
        <f>IF(BH$8&gt;$D1246,INDEX($H1212:BH1212,0,BH$9-$D1246)*$E1246,0)</f>
        <v>0</v>
      </c>
      <c r="BI1246" s="12">
        <f>IF(BI$8&gt;$D1246,INDEX($H1212:BI1212,0,BI$9-$D1246)*$E1246,0)</f>
        <v>0</v>
      </c>
      <c r="BJ1246" s="12">
        <f>IF(BJ$8&gt;$D1246,INDEX($H1212:BJ1212,0,BJ$9-$D1246)*$E1246,0)</f>
        <v>0</v>
      </c>
      <c r="BK1246" s="12">
        <f>IF(BK$8&gt;$D1246,INDEX($H1212:BK1212,0,BK$9-$D1246)*$E1246,0)</f>
        <v>0</v>
      </c>
      <c r="BL1246" s="12">
        <f>IF(BL$8&gt;$D1246,INDEX($H1212:BL1212,0,BL$9-$D1246)*$E1246,0)</f>
        <v>0</v>
      </c>
      <c r="BM1246" s="12">
        <f>IF(BM$8&gt;$D1246,INDEX($H1212:BM1212,0,BM$9-$D1246)*$E1246,0)</f>
        <v>0</v>
      </c>
      <c r="BN1246" s="12">
        <f>IF(BN$8&gt;$D1246,INDEX($H1212:BN1212,0,BN$9-$D1246)*$E1246,0)</f>
        <v>0</v>
      </c>
      <c r="BO1246" s="12">
        <f>IF(BO$8&gt;$D1246,INDEX($H1212:BO1212,0,BO$9-$D1246)*$E1246,0)</f>
        <v>0</v>
      </c>
      <c r="BP1246" s="12">
        <f>IF(BP$8&gt;$D1246,INDEX($H1212:BP1212,0,BP$9-$D1246)*$E1246,0)</f>
        <v>0</v>
      </c>
      <c r="BQ1246" s="12">
        <f>IF(BQ$8&gt;$D1246,INDEX($H1212:BQ1212,0,BQ$9-$D1246)*$E1246,0)</f>
        <v>0</v>
      </c>
      <c r="BR1246" s="12">
        <f>IF(BR$8&gt;$D1246,INDEX($H1212:BR1212,0,BR$9-$D1246)*$E1246,0)</f>
        <v>0</v>
      </c>
      <c r="BS1246" s="12">
        <f>IF(BS$8&gt;$D1246,INDEX($H1212:BS1212,0,BS$9-$D1246)*$E1246,0)</f>
        <v>0</v>
      </c>
      <c r="BT1246" s="12">
        <f>IF(BT$8&gt;$D1246,INDEX($H1212:BT1212,0,BT$9-$D1246)*$E1246,0)</f>
        <v>0</v>
      </c>
      <c r="BU1246" s="12">
        <f>IF(BU$8&gt;$D1246,INDEX($H1212:BU1212,0,BU$9-$D1246)*$E1246,0)</f>
        <v>0</v>
      </c>
      <c r="BV1246" s="12">
        <f>IF(BV$8&gt;$D1246,INDEX($H1212:BV1212,0,BV$9-$D1246)*$E1246,0)</f>
        <v>0</v>
      </c>
      <c r="BW1246" s="12">
        <f>IF(BW$8&gt;$D1246,INDEX($H1212:BW1212,0,BW$9-$D1246)*$E1246,0)</f>
        <v>0</v>
      </c>
      <c r="BX1246" s="12">
        <f>IF(BX$8&gt;$D1246,INDEX($H1212:BX1212,0,BX$9-$D1246)*$E1246,0)</f>
        <v>0</v>
      </c>
      <c r="BY1246" s="12">
        <f>IF(BY$8&gt;$D1246,INDEX($H1212:BY1212,0,BY$9-$D1246)*$E1246,0)</f>
        <v>0</v>
      </c>
      <c r="BZ1246" s="12">
        <f>IF(BZ$8&gt;$D1246,INDEX($H1212:BZ1212,0,BZ$9-$D1246)*$E1246,0)</f>
        <v>0</v>
      </c>
      <c r="CA1246" s="12">
        <f>IF(CA$8&gt;$D1246,INDEX($H1212:CA1212,0,CA$9-$D1246)*$E1246,0)</f>
        <v>0</v>
      </c>
      <c r="CB1246" s="12">
        <f>IF(CB$8&gt;$D1246,INDEX($H1212:CB1212,0,CB$9-$D1246)*$E1246,0)</f>
        <v>0</v>
      </c>
      <c r="CC1246" s="12">
        <f>IF(CC$8&gt;$D1246,INDEX($H1212:CC1212,0,CC$9-$D1246)*$E1246,0)</f>
        <v>0</v>
      </c>
      <c r="CD1246" s="12">
        <f>IF(CD$8&gt;$D1246,INDEX($H1212:CD1212,0,CD$9-$D1246)*$E1246,0)</f>
        <v>0</v>
      </c>
      <c r="CE1246" s="12">
        <f>IF(CE$8&gt;$D1246,INDEX($H1212:CE1212,0,CE$9-$D1246)*$E1246,0)</f>
        <v>0</v>
      </c>
      <c r="CF1246" s="12">
        <f>IF(CF$8&gt;$D1246,INDEX($H1212:CF1212,0,CF$9-$D1246)*$E1246,0)</f>
        <v>0</v>
      </c>
      <c r="CG1246" s="12">
        <f>IF(CG$8&gt;$D1246,INDEX($H1212:CG1212,0,CG$9-$D1246)*$E1246,0)</f>
        <v>0</v>
      </c>
      <c r="CH1246" s="12">
        <f>IF(CH$8&gt;$D1246,INDEX($H1212:CH1212,0,CH$9-$D1246)*$E1246,0)</f>
        <v>0</v>
      </c>
      <c r="CI1246" s="12">
        <f>IF(CI$8&gt;$D1246,INDEX($H1212:CI1212,0,CI$9-$D1246)*$E1246,0)</f>
        <v>0</v>
      </c>
      <c r="CJ1246" s="12">
        <f>IF(CJ$8&gt;$D1246,INDEX($H1212:CJ1212,0,CJ$9-$D1246)*$E1246,0)</f>
        <v>0</v>
      </c>
      <c r="CK1246" s="12">
        <f>IF(CK$8&gt;$D1246,INDEX($H1212:CK1212,0,CK$9-$D1246)*$E1246,0)</f>
        <v>0</v>
      </c>
      <c r="CL1246" s="12">
        <f>IF(CL$8&gt;$D1246,INDEX($H1212:CL1212,0,CL$9-$D1246)*$E1246,0)</f>
        <v>0</v>
      </c>
      <c r="CM1246" s="12">
        <f>IF(CM$8&gt;$D1246,INDEX($H1212:CM1212,0,CM$9-$D1246)*$E1246,0)</f>
        <v>0</v>
      </c>
      <c r="CN1246" s="12">
        <f>IF(CN$8&gt;$D1246,INDEX($H1212:CN1212,0,CN$9-$D1246)*$E1246,0)</f>
        <v>0</v>
      </c>
      <c r="CO1246" s="12">
        <f>IF(CO$8&gt;$D1246,INDEX($H1212:CO1212,0,CO$9-$D1246)*$E1246,0)</f>
        <v>0</v>
      </c>
      <c r="CP1246" s="12">
        <f>IF(CP$8&gt;$D1246,INDEX($H1212:CP1212,0,CP$9-$D1246)*$E1246,0)</f>
        <v>0</v>
      </c>
      <c r="CQ1246" s="12">
        <f>IF(CQ$8&gt;$D1246,INDEX($H1212:CQ1212,0,CQ$9-$D1246)*$E1246,0)</f>
        <v>0</v>
      </c>
      <c r="CR1246" s="12">
        <f>IF(CR$8&gt;$D1246,INDEX($H1212:CR1212,0,CR$9-$D1246)*$E1246,0)</f>
        <v>0</v>
      </c>
      <c r="CS1246" s="12">
        <f>IF(CS$8&gt;$D1246,INDEX($H1212:CS1212,0,CS$9-$D1246)*$E1246,0)</f>
        <v>0</v>
      </c>
      <c r="CT1246" s="12">
        <f>IF(CT$8&gt;$D1246,INDEX($H1212:CT1212,0,CT$9-$D1246)*$E1246,0)</f>
        <v>0</v>
      </c>
      <c r="CU1246" s="12">
        <f>IF(CU$8&gt;$D1246,INDEX($H1212:CU1212,0,CU$9-$D1246)*$E1246,0)</f>
        <v>0</v>
      </c>
      <c r="CV1246" s="12">
        <f>IF(CV$8&gt;$D1246,INDEX($H1212:CV1212,0,CV$9-$D1246)*$E1246,0)</f>
        <v>0</v>
      </c>
      <c r="CW1246" s="12">
        <f>IF(CW$8&gt;$D1246,INDEX($H1212:CW1212,0,CW$9-$D1246)*$E1246,0)</f>
        <v>0</v>
      </c>
      <c r="CX1246" s="12">
        <f>IF(CX$8&gt;$D1246,INDEX($H1212:CX1212,0,CX$9-$D1246)*$E1246,0)</f>
        <v>0</v>
      </c>
      <c r="CY1246" s="12">
        <f>IF(CY$8&gt;$D1246,INDEX($H1212:CY1212,0,CY$9-$D1246)*$E1246,0)</f>
        <v>0</v>
      </c>
      <c r="CZ1246" s="12">
        <f>IF(CZ$8&gt;$D1246,INDEX($H1212:CZ1212,0,CZ$9-$D1246)*$E1246,0)</f>
        <v>0</v>
      </c>
      <c r="DA1246" s="12">
        <f>IF(DA$8&gt;$D1246,INDEX($H1212:DA1212,0,DA$9-$D1246)*$E1246,0)</f>
        <v>0</v>
      </c>
      <c r="DB1246" s="12">
        <f>IF(DB$8&gt;$D1246,INDEX($H1212:DB1212,0,DB$9-$D1246)*$E1246,0)</f>
        <v>0</v>
      </c>
      <c r="DC1246" s="12">
        <f>IF(DC$8&gt;$D1246,INDEX($H1212:DC1212,0,DC$9-$D1246)*$E1246,0)</f>
        <v>0</v>
      </c>
      <c r="DD1246" s="12">
        <f>IF(DD$8&gt;$D1246,INDEX($H1212:DD1212,0,DD$9-$D1246)*$E1246,0)</f>
        <v>0</v>
      </c>
      <c r="DE1246" s="12">
        <f>IF(DE$8&gt;$D1246,INDEX($H1212:DE1212,0,DE$9-$D1246)*$E1246,0)</f>
        <v>0</v>
      </c>
      <c r="DF1246" s="12">
        <f>IF(DF$8&gt;$D1246,INDEX($H1212:DF1212,0,DF$9-$D1246)*$E1246,0)</f>
        <v>0</v>
      </c>
      <c r="DG1246" s="12">
        <f>IF(DG$8&gt;$D1246,INDEX($H1212:DG1212,0,DG$9-$D1246)*$E1246,0)</f>
        <v>0</v>
      </c>
      <c r="DH1246" s="12">
        <f>IF(DH$8&gt;$D1246,INDEX($H1212:DH1212,0,DH$9-$D1246)*$E1246,0)</f>
        <v>0</v>
      </c>
      <c r="DI1246" s="12">
        <f>IF(DI$8&gt;$D1246,INDEX($H1212:DI1212,0,DI$9-$D1246)*$E1246,0)</f>
        <v>0</v>
      </c>
      <c r="DJ1246" s="12">
        <f>IF(DJ$8&gt;$D1246,INDEX($H1212:DJ1212,0,DJ$9-$D1246)*$E1246,0)</f>
        <v>0</v>
      </c>
      <c r="DK1246" s="12">
        <f>IF(DK$8&gt;$D1246,INDEX($H1212:DK1212,0,DK$9-$D1246)*$E1246,0)</f>
        <v>0</v>
      </c>
      <c r="DL1246" s="12">
        <f>IF(DL$8&gt;$D1246,INDEX($H1212:DL1212,0,DL$9-$D1246)*$E1246,0)</f>
        <v>0</v>
      </c>
      <c r="DM1246" s="12">
        <f>IF(DM$8&gt;$D1246,INDEX($H1212:DM1212,0,DM$9-$D1246)*$E1246,0)</f>
        <v>0</v>
      </c>
      <c r="DN1246" s="12">
        <f>IF(DN$8&gt;$D1246,INDEX($H1212:DN1212,0,DN$9-$D1246)*$E1246,0)</f>
        <v>0</v>
      </c>
      <c r="DO1246" s="12">
        <f>IF(DO$8&gt;$D1246,INDEX($H1212:DO1212,0,DO$9-$D1246)*$E1246,0)</f>
        <v>0</v>
      </c>
      <c r="DP1246" s="12">
        <f>IF(DP$8&gt;$D1246,INDEX($H1212:DP1212,0,DP$9-$D1246)*$E1246,0)</f>
        <v>0</v>
      </c>
      <c r="DQ1246" s="12">
        <f>IF(DQ$8&gt;$D1246,INDEX($H1212:DQ1212,0,DQ$9-$D1246)*$E1246,0)</f>
        <v>0</v>
      </c>
      <c r="DR1246" s="12">
        <f>IF(DR$8&gt;$D1246,INDEX($H1212:DR1212,0,DR$9-$D1246)*$E1246,0)</f>
        <v>0</v>
      </c>
      <c r="DS1246" s="12">
        <f>IF(DS$8&gt;$D1246,INDEX($H1212:DS1212,0,DS$9-$D1246)*$E1246,0)</f>
        <v>0</v>
      </c>
      <c r="DT1246" s="12">
        <f>IF(DT$8&gt;$D1246,INDEX($H1212:DT1212,0,DT$9-$D1246)*$E1246,0)</f>
        <v>0</v>
      </c>
      <c r="DU1246" s="12">
        <f>IF(DU$8&gt;$D1246,INDEX($H1212:DU1212,0,DU$9-$D1246)*$E1246,0)</f>
        <v>0</v>
      </c>
      <c r="DV1246" s="12">
        <f>IF(DV$8&gt;$D1246,INDEX($H1212:DV1212,0,DV$9-$D1246)*$E1246,0)</f>
        <v>0</v>
      </c>
      <c r="DW1246" s="12">
        <f>IF(DW$8&gt;$D1246,INDEX($H1212:DW1212,0,DW$9-$D1246)*$E1246,0)</f>
        <v>0</v>
      </c>
      <c r="DX1246" s="12">
        <f>IF(DX$8&gt;$D1246,INDEX($H1212:DX1212,0,DX$9-$D1246)*$E1246,0)</f>
        <v>0</v>
      </c>
      <c r="DY1246" s="12">
        <f>IF(DY$8&gt;$D1246,INDEX($H1212:DY1212,0,DY$9-$D1246)*$E1246,0)</f>
        <v>0</v>
      </c>
      <c r="EB1246" s="116">
        <f t="shared" si="2947"/>
        <v>1245</v>
      </c>
      <c r="EC1246" s="2" t="str">
        <f t="shared" si="2950"/>
        <v>Phase 2</v>
      </c>
      <c r="ED1246" s="2" t="str">
        <f t="shared" si="2951"/>
        <v>60' Wide</v>
      </c>
      <c r="EE1246" s="33" t="str">
        <f>EE1261</f>
        <v>Cash</v>
      </c>
      <c r="EF1246" s="2" t="str">
        <f>EF1261</f>
        <v>Construction Loan Draws</v>
      </c>
    </row>
    <row r="1247" spans="1:136" x14ac:dyDescent="0.3">
      <c r="B1247" s="2" t="str">
        <f>Product!$I$2</f>
        <v>Phase 2</v>
      </c>
      <c r="C1247" s="2" t="str">
        <f>Product!$I$3</f>
        <v>75' Wide</v>
      </c>
      <c r="D1247" s="128">
        <f>SUMIFS(INDEX(Product!$B$2:$U$97, MATCH(D1239, Product!$B$2:$B$97, 0), ), Product!$B$2:$U$2, $B1247, Product!$B$3:$U$3, $C1247)</f>
        <v>2</v>
      </c>
      <c r="E1247" s="130">
        <f>SUMIFS(INDEX(Product!$B$2:$U$97, MATCH(E1239, Product!$B$2:$B$97, 0), ), Product!$B$2:$U$2, $B1247, Product!$B$3:$U$3, $C1247)</f>
        <v>1</v>
      </c>
      <c r="F1247" s="128"/>
      <c r="G1247" s="11">
        <f>SUM(H1247:DZ1247)</f>
        <v>3820000</v>
      </c>
      <c r="I1247" s="12">
        <f>IF(I$8&gt;$D1247,INDEX($H1213:I1213,0,I$9-$D1247)*$E1247,0)</f>
        <v>0</v>
      </c>
      <c r="J1247" s="12">
        <f>IF(J$8&gt;$D1247,INDEX($H1213:J1213,0,J$9-$D1247)*$E1247,0)</f>
        <v>0</v>
      </c>
      <c r="K1247" s="12">
        <f>IF(K$8&gt;$D1247,INDEX($H1213:K1213,0,K$9-$D1247)*$E1247,0)</f>
        <v>0</v>
      </c>
      <c r="L1247" s="12">
        <f>IF(L$8&gt;$D1247,INDEX($H1213:L1213,0,L$9-$D1247)*$E1247,0)</f>
        <v>0</v>
      </c>
      <c r="M1247" s="12">
        <f>IF(M$8&gt;$D1247,INDEX($H1213:M1213,0,M$9-$D1247)*$E1247,0)</f>
        <v>0</v>
      </c>
      <c r="N1247" s="12">
        <f>IF(N$8&gt;$D1247,INDEX($H1213:N1213,0,N$9-$D1247)*$E1247,0)</f>
        <v>0</v>
      </c>
      <c r="O1247" s="12">
        <f>IF(O$8&gt;$D1247,INDEX($H1213:O1213,0,O$9-$D1247)*$E1247,0)</f>
        <v>0</v>
      </c>
      <c r="P1247" s="12">
        <f>IF(P$8&gt;$D1247,INDEX($H1213:P1213,0,P$9-$D1247)*$E1247,0)</f>
        <v>0</v>
      </c>
      <c r="Q1247" s="12">
        <f>IF(Q$8&gt;$D1247,INDEX($H1213:Q1213,0,Q$9-$D1247)*$E1247,0)</f>
        <v>0</v>
      </c>
      <c r="R1247" s="12">
        <f>IF(R$8&gt;$D1247,INDEX($H1213:R1213,0,R$9-$D1247)*$E1247,0)</f>
        <v>0</v>
      </c>
      <c r="S1247" s="12">
        <f>IF(S$8&gt;$D1247,INDEX($H1213:S1213,0,S$9-$D1247)*$E1247,0)</f>
        <v>0</v>
      </c>
      <c r="T1247" s="12">
        <f>IF(T$8&gt;$D1247,INDEX($H1213:T1213,0,T$9-$D1247)*$E1247,0)</f>
        <v>0</v>
      </c>
      <c r="U1247" s="12">
        <f>IF(U$8&gt;$D1247,INDEX($H1213:U1213,0,U$9-$D1247)*$E1247,0)</f>
        <v>0</v>
      </c>
      <c r="V1247" s="12">
        <f>IF(V$8&gt;$D1247,INDEX($H1213:V1213,0,V$9-$D1247)*$E1247,0)</f>
        <v>0</v>
      </c>
      <c r="W1247" s="12">
        <f>IF(W$8&gt;$D1247,INDEX($H1213:W1213,0,W$9-$D1247)*$E1247,0)</f>
        <v>0</v>
      </c>
      <c r="X1247" s="12">
        <f>IF(X$8&gt;$D1247,INDEX($H1213:X1213,0,X$9-$D1247)*$E1247,0)</f>
        <v>0</v>
      </c>
      <c r="Y1247" s="12">
        <f>IF(Y$8&gt;$D1247,INDEX($H1213:Y1213,0,Y$9-$D1247)*$E1247,0)</f>
        <v>83333.333333333343</v>
      </c>
      <c r="Z1247" s="12">
        <f>IF(Z$8&gt;$D1247,INDEX($H1213:Z1213,0,Z$9-$D1247)*$E1247,0)</f>
        <v>83333.333333333343</v>
      </c>
      <c r="AA1247" s="12">
        <f>IF(AA$8&gt;$D1247,INDEX($H1213:AA1213,0,AA$9-$D1247)*$E1247,0)</f>
        <v>83333.333333333343</v>
      </c>
      <c r="AB1247" s="12">
        <f>IF(AB$8&gt;$D1247,INDEX($H1213:AB1213,0,AB$9-$D1247)*$E1247,0)</f>
        <v>83333.333333333343</v>
      </c>
      <c r="AC1247" s="12">
        <f>IF(AC$8&gt;$D1247,INDEX($H1213:AC1213,0,AC$9-$D1247)*$E1247,0)</f>
        <v>83333.333333333343</v>
      </c>
      <c r="AD1247" s="12">
        <f>IF(AD$8&gt;$D1247,INDEX($H1213:AD1213,0,AD$9-$D1247)*$E1247,0)</f>
        <v>83333.333333333299</v>
      </c>
      <c r="AE1247" s="12">
        <f>IF(AE$8&gt;$D1247,INDEX($H1213:AE1213,0,AE$9-$D1247)*$E1247,0)</f>
        <v>536666.66666666674</v>
      </c>
      <c r="AF1247" s="12">
        <f>IF(AF$8&gt;$D1247,INDEX($H1213:AF1213,0,AF$9-$D1247)*$E1247,0)</f>
        <v>540000</v>
      </c>
      <c r="AG1247" s="12">
        <f>IF(AG$8&gt;$D1247,INDEX($H1213:AG1213,0,AG$9-$D1247)*$E1247,0)</f>
        <v>543333.33333333337</v>
      </c>
      <c r="AH1247" s="12">
        <f>IF(AH$8&gt;$D1247,INDEX($H1213:AH1213,0,AH$9-$D1247)*$E1247,0)</f>
        <v>546666.66666666674</v>
      </c>
      <c r="AI1247" s="12">
        <f>IF(AI$8&gt;$D1247,INDEX($H1213:AI1213,0,AI$9-$D1247)*$E1247,0)</f>
        <v>550000</v>
      </c>
      <c r="AJ1247" s="12">
        <f>IF(AJ$8&gt;$D1247,INDEX($H1213:AJ1213,0,AJ$9-$D1247)*$E1247,0)</f>
        <v>553333.33333333314</v>
      </c>
      <c r="AK1247" s="12">
        <f>IF(AK$8&gt;$D1247,INDEX($H1213:AK1213,0,AK$9-$D1247)*$E1247,0)</f>
        <v>16666.666666666668</v>
      </c>
      <c r="AL1247" s="12">
        <f>IF(AL$8&gt;$D1247,INDEX($H1213:AL1213,0,AL$9-$D1247)*$E1247,0)</f>
        <v>13333.333333333336</v>
      </c>
      <c r="AM1247" s="12">
        <f>IF(AM$8&gt;$D1247,INDEX($H1213:AM1213,0,AM$9-$D1247)*$E1247,0)</f>
        <v>10000.000000000004</v>
      </c>
      <c r="AN1247" s="12">
        <f>IF(AN$8&gt;$D1247,INDEX($H1213:AN1213,0,AN$9-$D1247)*$E1247,0)</f>
        <v>6666.6666666666715</v>
      </c>
      <c r="AO1247" s="12">
        <f>IF(AO$8&gt;$D1247,INDEX($H1213:AO1213,0,AO$9-$D1247)*$E1247,0)</f>
        <v>3333.3333333333358</v>
      </c>
      <c r="AP1247" s="12">
        <f>IF(AP$8&gt;$D1247,INDEX($H1213:AP1213,0,AP$9-$D1247)*$E1247,0)</f>
        <v>0</v>
      </c>
      <c r="AQ1247" s="12">
        <f>IF(AQ$8&gt;$D1247,INDEX($H1213:AQ1213,0,AQ$9-$D1247)*$E1247,0)</f>
        <v>0</v>
      </c>
      <c r="AR1247" s="12">
        <f>IF(AR$8&gt;$D1247,INDEX($H1213:AR1213,0,AR$9-$D1247)*$E1247,0)</f>
        <v>0</v>
      </c>
      <c r="AS1247" s="12">
        <f>IF(AS$8&gt;$D1247,INDEX($H1213:AS1213,0,AS$9-$D1247)*$E1247,0)</f>
        <v>0</v>
      </c>
      <c r="AT1247" s="12">
        <f>IF(AT$8&gt;$D1247,INDEX($H1213:AT1213,0,AT$9-$D1247)*$E1247,0)</f>
        <v>0</v>
      </c>
      <c r="AU1247" s="12">
        <f>IF(AU$8&gt;$D1247,INDEX($H1213:AU1213,0,AU$9-$D1247)*$E1247,0)</f>
        <v>0</v>
      </c>
      <c r="AV1247" s="12">
        <f>IF(AV$8&gt;$D1247,INDEX($H1213:AV1213,0,AV$9-$D1247)*$E1247,0)</f>
        <v>0</v>
      </c>
      <c r="AW1247" s="12">
        <f>IF(AW$8&gt;$D1247,INDEX($H1213:AW1213,0,AW$9-$D1247)*$E1247,0)</f>
        <v>0</v>
      </c>
      <c r="AX1247" s="12">
        <f>IF(AX$8&gt;$D1247,INDEX($H1213:AX1213,0,AX$9-$D1247)*$E1247,0)</f>
        <v>0</v>
      </c>
      <c r="AY1247" s="12">
        <f>IF(AY$8&gt;$D1247,INDEX($H1213:AY1213,0,AY$9-$D1247)*$E1247,0)</f>
        <v>0</v>
      </c>
      <c r="AZ1247" s="12">
        <f>IF(AZ$8&gt;$D1247,INDEX($H1213:AZ1213,0,AZ$9-$D1247)*$E1247,0)</f>
        <v>0</v>
      </c>
      <c r="BA1247" s="12">
        <f>IF(BA$8&gt;$D1247,INDEX($H1213:BA1213,0,BA$9-$D1247)*$E1247,0)</f>
        <v>0</v>
      </c>
      <c r="BB1247" s="12">
        <f>IF(BB$8&gt;$D1247,INDEX($H1213:BB1213,0,BB$9-$D1247)*$E1247,0)</f>
        <v>0</v>
      </c>
      <c r="BC1247" s="12">
        <f>IF(BC$8&gt;$D1247,INDEX($H1213:BC1213,0,BC$9-$D1247)*$E1247,0)</f>
        <v>0</v>
      </c>
      <c r="BD1247" s="12">
        <f>IF(BD$8&gt;$D1247,INDEX($H1213:BD1213,0,BD$9-$D1247)*$E1247,0)</f>
        <v>0</v>
      </c>
      <c r="BE1247" s="12">
        <f>IF(BE$8&gt;$D1247,INDEX($H1213:BE1213,0,BE$9-$D1247)*$E1247,0)</f>
        <v>0</v>
      </c>
      <c r="BF1247" s="12">
        <f>IF(BF$8&gt;$D1247,INDEX($H1213:BF1213,0,BF$9-$D1247)*$E1247,0)</f>
        <v>0</v>
      </c>
      <c r="BG1247" s="12">
        <f>IF(BG$8&gt;$D1247,INDEX($H1213:BG1213,0,BG$9-$D1247)*$E1247,0)</f>
        <v>0</v>
      </c>
      <c r="BH1247" s="12">
        <f>IF(BH$8&gt;$D1247,INDEX($H1213:BH1213,0,BH$9-$D1247)*$E1247,0)</f>
        <v>0</v>
      </c>
      <c r="BI1247" s="12">
        <f>IF(BI$8&gt;$D1247,INDEX($H1213:BI1213,0,BI$9-$D1247)*$E1247,0)</f>
        <v>0</v>
      </c>
      <c r="BJ1247" s="12">
        <f>IF(BJ$8&gt;$D1247,INDEX($H1213:BJ1213,0,BJ$9-$D1247)*$E1247,0)</f>
        <v>0</v>
      </c>
      <c r="BK1247" s="12">
        <f>IF(BK$8&gt;$D1247,INDEX($H1213:BK1213,0,BK$9-$D1247)*$E1247,0)</f>
        <v>0</v>
      </c>
      <c r="BL1247" s="12">
        <f>IF(BL$8&gt;$D1247,INDEX($H1213:BL1213,0,BL$9-$D1247)*$E1247,0)</f>
        <v>0</v>
      </c>
      <c r="BM1247" s="12">
        <f>IF(BM$8&gt;$D1247,INDEX($H1213:BM1213,0,BM$9-$D1247)*$E1247,0)</f>
        <v>0</v>
      </c>
      <c r="BN1247" s="12">
        <f>IF(BN$8&gt;$D1247,INDEX($H1213:BN1213,0,BN$9-$D1247)*$E1247,0)</f>
        <v>0</v>
      </c>
      <c r="BO1247" s="12">
        <f>IF(BO$8&gt;$D1247,INDEX($H1213:BO1213,0,BO$9-$D1247)*$E1247,0)</f>
        <v>0</v>
      </c>
      <c r="BP1247" s="12">
        <f>IF(BP$8&gt;$D1247,INDEX($H1213:BP1213,0,BP$9-$D1247)*$E1247,0)</f>
        <v>0</v>
      </c>
      <c r="BQ1247" s="12">
        <f>IF(BQ$8&gt;$D1247,INDEX($H1213:BQ1213,0,BQ$9-$D1247)*$E1247,0)</f>
        <v>0</v>
      </c>
      <c r="BR1247" s="12">
        <f>IF(BR$8&gt;$D1247,INDEX($H1213:BR1213,0,BR$9-$D1247)*$E1247,0)</f>
        <v>0</v>
      </c>
      <c r="BS1247" s="12">
        <f>IF(BS$8&gt;$D1247,INDEX($H1213:BS1213,0,BS$9-$D1247)*$E1247,0)</f>
        <v>0</v>
      </c>
      <c r="BT1247" s="12">
        <f>IF(BT$8&gt;$D1247,INDEX($H1213:BT1213,0,BT$9-$D1247)*$E1247,0)</f>
        <v>0</v>
      </c>
      <c r="BU1247" s="12">
        <f>IF(BU$8&gt;$D1247,INDEX($H1213:BU1213,0,BU$9-$D1247)*$E1247,0)</f>
        <v>0</v>
      </c>
      <c r="BV1247" s="12">
        <f>IF(BV$8&gt;$D1247,INDEX($H1213:BV1213,0,BV$9-$D1247)*$E1247,0)</f>
        <v>0</v>
      </c>
      <c r="BW1247" s="12">
        <f>IF(BW$8&gt;$D1247,INDEX($H1213:BW1213,0,BW$9-$D1247)*$E1247,0)</f>
        <v>0</v>
      </c>
      <c r="BX1247" s="12">
        <f>IF(BX$8&gt;$D1247,INDEX($H1213:BX1213,0,BX$9-$D1247)*$E1247,0)</f>
        <v>0</v>
      </c>
      <c r="BY1247" s="12">
        <f>IF(BY$8&gt;$D1247,INDEX($H1213:BY1213,0,BY$9-$D1247)*$E1247,0)</f>
        <v>0</v>
      </c>
      <c r="BZ1247" s="12">
        <f>IF(BZ$8&gt;$D1247,INDEX($H1213:BZ1213,0,BZ$9-$D1247)*$E1247,0)</f>
        <v>0</v>
      </c>
      <c r="CA1247" s="12">
        <f>IF(CA$8&gt;$D1247,INDEX($H1213:CA1213,0,CA$9-$D1247)*$E1247,0)</f>
        <v>0</v>
      </c>
      <c r="CB1247" s="12">
        <f>IF(CB$8&gt;$D1247,INDEX($H1213:CB1213,0,CB$9-$D1247)*$E1247,0)</f>
        <v>0</v>
      </c>
      <c r="CC1247" s="12">
        <f>IF(CC$8&gt;$D1247,INDEX($H1213:CC1213,0,CC$9-$D1247)*$E1247,0)</f>
        <v>0</v>
      </c>
      <c r="CD1247" s="12">
        <f>IF(CD$8&gt;$D1247,INDEX($H1213:CD1213,0,CD$9-$D1247)*$E1247,0)</f>
        <v>0</v>
      </c>
      <c r="CE1247" s="12">
        <f>IF(CE$8&gt;$D1247,INDEX($H1213:CE1213,0,CE$9-$D1247)*$E1247,0)</f>
        <v>0</v>
      </c>
      <c r="CF1247" s="12">
        <f>IF(CF$8&gt;$D1247,INDEX($H1213:CF1213,0,CF$9-$D1247)*$E1247,0)</f>
        <v>0</v>
      </c>
      <c r="CG1247" s="12">
        <f>IF(CG$8&gt;$D1247,INDEX($H1213:CG1213,0,CG$9-$D1247)*$E1247,0)</f>
        <v>0</v>
      </c>
      <c r="CH1247" s="12">
        <f>IF(CH$8&gt;$D1247,INDEX($H1213:CH1213,0,CH$9-$D1247)*$E1247,0)</f>
        <v>0</v>
      </c>
      <c r="CI1247" s="12">
        <f>IF(CI$8&gt;$D1247,INDEX($H1213:CI1213,0,CI$9-$D1247)*$E1247,0)</f>
        <v>0</v>
      </c>
      <c r="CJ1247" s="12">
        <f>IF(CJ$8&gt;$D1247,INDEX($H1213:CJ1213,0,CJ$9-$D1247)*$E1247,0)</f>
        <v>0</v>
      </c>
      <c r="CK1247" s="12">
        <f>IF(CK$8&gt;$D1247,INDEX($H1213:CK1213,0,CK$9-$D1247)*$E1247,0)</f>
        <v>0</v>
      </c>
      <c r="CL1247" s="12">
        <f>IF(CL$8&gt;$D1247,INDEX($H1213:CL1213,0,CL$9-$D1247)*$E1247,0)</f>
        <v>0</v>
      </c>
      <c r="CM1247" s="12">
        <f>IF(CM$8&gt;$D1247,INDEX($H1213:CM1213,0,CM$9-$D1247)*$E1247,0)</f>
        <v>0</v>
      </c>
      <c r="CN1247" s="12">
        <f>IF(CN$8&gt;$D1247,INDEX($H1213:CN1213,0,CN$9-$D1247)*$E1247,0)</f>
        <v>0</v>
      </c>
      <c r="CO1247" s="12">
        <f>IF(CO$8&gt;$D1247,INDEX($H1213:CO1213,0,CO$9-$D1247)*$E1247,0)</f>
        <v>0</v>
      </c>
      <c r="CP1247" s="12">
        <f>IF(CP$8&gt;$D1247,INDEX($H1213:CP1213,0,CP$9-$D1247)*$E1247,0)</f>
        <v>0</v>
      </c>
      <c r="CQ1247" s="12">
        <f>IF(CQ$8&gt;$D1247,INDEX($H1213:CQ1213,0,CQ$9-$D1247)*$E1247,0)</f>
        <v>0</v>
      </c>
      <c r="CR1247" s="12">
        <f>IF(CR$8&gt;$D1247,INDEX($H1213:CR1213,0,CR$9-$D1247)*$E1247,0)</f>
        <v>0</v>
      </c>
      <c r="CS1247" s="12">
        <f>IF(CS$8&gt;$D1247,INDEX($H1213:CS1213,0,CS$9-$D1247)*$E1247,0)</f>
        <v>0</v>
      </c>
      <c r="CT1247" s="12">
        <f>IF(CT$8&gt;$D1247,INDEX($H1213:CT1213,0,CT$9-$D1247)*$E1247,0)</f>
        <v>0</v>
      </c>
      <c r="CU1247" s="12">
        <f>IF(CU$8&gt;$D1247,INDEX($H1213:CU1213,0,CU$9-$D1247)*$E1247,0)</f>
        <v>0</v>
      </c>
      <c r="CV1247" s="12">
        <f>IF(CV$8&gt;$D1247,INDEX($H1213:CV1213,0,CV$9-$D1247)*$E1247,0)</f>
        <v>0</v>
      </c>
      <c r="CW1247" s="12">
        <f>IF(CW$8&gt;$D1247,INDEX($H1213:CW1213,0,CW$9-$D1247)*$E1247,0)</f>
        <v>0</v>
      </c>
      <c r="CX1247" s="12">
        <f>IF(CX$8&gt;$D1247,INDEX($H1213:CX1213,0,CX$9-$D1247)*$E1247,0)</f>
        <v>0</v>
      </c>
      <c r="CY1247" s="12">
        <f>IF(CY$8&gt;$D1247,INDEX($H1213:CY1213,0,CY$9-$D1247)*$E1247,0)</f>
        <v>0</v>
      </c>
      <c r="CZ1247" s="12">
        <f>IF(CZ$8&gt;$D1247,INDEX($H1213:CZ1213,0,CZ$9-$D1247)*$E1247,0)</f>
        <v>0</v>
      </c>
      <c r="DA1247" s="12">
        <f>IF(DA$8&gt;$D1247,INDEX($H1213:DA1213,0,DA$9-$D1247)*$E1247,0)</f>
        <v>0</v>
      </c>
      <c r="DB1247" s="12">
        <f>IF(DB$8&gt;$D1247,INDEX($H1213:DB1213,0,DB$9-$D1247)*$E1247,0)</f>
        <v>0</v>
      </c>
      <c r="DC1247" s="12">
        <f>IF(DC$8&gt;$D1247,INDEX($H1213:DC1213,0,DC$9-$D1247)*$E1247,0)</f>
        <v>0</v>
      </c>
      <c r="DD1247" s="12">
        <f>IF(DD$8&gt;$D1247,INDEX($H1213:DD1213,0,DD$9-$D1247)*$E1247,0)</f>
        <v>0</v>
      </c>
      <c r="DE1247" s="12">
        <f>IF(DE$8&gt;$D1247,INDEX($H1213:DE1213,0,DE$9-$D1247)*$E1247,0)</f>
        <v>0</v>
      </c>
      <c r="DF1247" s="12">
        <f>IF(DF$8&gt;$D1247,INDEX($H1213:DF1213,0,DF$9-$D1247)*$E1247,0)</f>
        <v>0</v>
      </c>
      <c r="DG1247" s="12">
        <f>IF(DG$8&gt;$D1247,INDEX($H1213:DG1213,0,DG$9-$D1247)*$E1247,0)</f>
        <v>0</v>
      </c>
      <c r="DH1247" s="12">
        <f>IF(DH$8&gt;$D1247,INDEX($H1213:DH1213,0,DH$9-$D1247)*$E1247,0)</f>
        <v>0</v>
      </c>
      <c r="DI1247" s="12">
        <f>IF(DI$8&gt;$D1247,INDEX($H1213:DI1213,0,DI$9-$D1247)*$E1247,0)</f>
        <v>0</v>
      </c>
      <c r="DJ1247" s="12">
        <f>IF(DJ$8&gt;$D1247,INDEX($H1213:DJ1213,0,DJ$9-$D1247)*$E1247,0)</f>
        <v>0</v>
      </c>
      <c r="DK1247" s="12">
        <f>IF(DK$8&gt;$D1247,INDEX($H1213:DK1213,0,DK$9-$D1247)*$E1247,0)</f>
        <v>0</v>
      </c>
      <c r="DL1247" s="12">
        <f>IF(DL$8&gt;$D1247,INDEX($H1213:DL1213,0,DL$9-$D1247)*$E1247,0)</f>
        <v>0</v>
      </c>
      <c r="DM1247" s="12">
        <f>IF(DM$8&gt;$D1247,INDEX($H1213:DM1213,0,DM$9-$D1247)*$E1247,0)</f>
        <v>0</v>
      </c>
      <c r="DN1247" s="12">
        <f>IF(DN$8&gt;$D1247,INDEX($H1213:DN1213,0,DN$9-$D1247)*$E1247,0)</f>
        <v>0</v>
      </c>
      <c r="DO1247" s="12">
        <f>IF(DO$8&gt;$D1247,INDEX($H1213:DO1213,0,DO$9-$D1247)*$E1247,0)</f>
        <v>0</v>
      </c>
      <c r="DP1247" s="12">
        <f>IF(DP$8&gt;$D1247,INDEX($H1213:DP1213,0,DP$9-$D1247)*$E1247,0)</f>
        <v>0</v>
      </c>
      <c r="DQ1247" s="12">
        <f>IF(DQ$8&gt;$D1247,INDEX($H1213:DQ1213,0,DQ$9-$D1247)*$E1247,0)</f>
        <v>0</v>
      </c>
      <c r="DR1247" s="12">
        <f>IF(DR$8&gt;$D1247,INDEX($H1213:DR1213,0,DR$9-$D1247)*$E1247,0)</f>
        <v>0</v>
      </c>
      <c r="DS1247" s="12">
        <f>IF(DS$8&gt;$D1247,INDEX($H1213:DS1213,0,DS$9-$D1247)*$E1247,0)</f>
        <v>0</v>
      </c>
      <c r="DT1247" s="12">
        <f>IF(DT$8&gt;$D1247,INDEX($H1213:DT1213,0,DT$9-$D1247)*$E1247,0)</f>
        <v>0</v>
      </c>
      <c r="DU1247" s="12">
        <f>IF(DU$8&gt;$D1247,INDEX($H1213:DU1213,0,DU$9-$D1247)*$E1247,0)</f>
        <v>0</v>
      </c>
      <c r="DV1247" s="12">
        <f>IF(DV$8&gt;$D1247,INDEX($H1213:DV1213,0,DV$9-$D1247)*$E1247,0)</f>
        <v>0</v>
      </c>
      <c r="DW1247" s="12">
        <f>IF(DW$8&gt;$D1247,INDEX($H1213:DW1213,0,DW$9-$D1247)*$E1247,0)</f>
        <v>0</v>
      </c>
      <c r="DX1247" s="12">
        <f>IF(DX$8&gt;$D1247,INDEX($H1213:DX1213,0,DX$9-$D1247)*$E1247,0)</f>
        <v>0</v>
      </c>
      <c r="DY1247" s="12">
        <f>IF(DY$8&gt;$D1247,INDEX($H1213:DY1213,0,DY$9-$D1247)*$E1247,0)</f>
        <v>0</v>
      </c>
      <c r="EB1247" s="116">
        <f t="shared" si="2947"/>
        <v>1246</v>
      </c>
      <c r="EC1247" s="2" t="str">
        <f t="shared" si="2950"/>
        <v>Phase 2</v>
      </c>
      <c r="ED1247" s="2" t="str">
        <f t="shared" si="2951"/>
        <v>75' Wide</v>
      </c>
      <c r="EE1247" s="33" t="str">
        <f>EE1261</f>
        <v>Cash</v>
      </c>
      <c r="EF1247" s="2" t="str">
        <f>EF1261</f>
        <v>Construction Loan Draws</v>
      </c>
    </row>
    <row r="1248" spans="1:136" x14ac:dyDescent="0.3">
      <c r="D1248" s="128"/>
      <c r="E1248" s="130"/>
      <c r="F1248" s="128"/>
      <c r="I1248" s="12"/>
      <c r="J1248" s="12"/>
      <c r="K1248" s="12"/>
      <c r="L1248" s="12"/>
      <c r="M1248" s="12"/>
      <c r="N1248" s="12"/>
      <c r="O1248" s="12"/>
      <c r="P1248" s="12"/>
      <c r="Q1248" s="12"/>
      <c r="R1248" s="12"/>
      <c r="S1248" s="12"/>
      <c r="T1248" s="12"/>
      <c r="U1248" s="12"/>
      <c r="V1248" s="12"/>
      <c r="W1248" s="12"/>
      <c r="X1248" s="12"/>
      <c r="Y1248" s="12"/>
      <c r="Z1248" s="12"/>
      <c r="AA1248" s="12"/>
      <c r="AB1248" s="12"/>
      <c r="AC1248" s="12"/>
      <c r="AD1248" s="12"/>
      <c r="AE1248" s="12"/>
      <c r="AF1248" s="12"/>
      <c r="AG1248" s="12"/>
      <c r="AH1248" s="12"/>
      <c r="AI1248" s="12"/>
      <c r="AJ1248" s="12"/>
      <c r="AK1248" s="12"/>
      <c r="AL1248" s="12"/>
      <c r="AM1248" s="12"/>
      <c r="AN1248" s="12"/>
      <c r="AO1248" s="12"/>
      <c r="AP1248" s="12"/>
      <c r="AQ1248" s="12"/>
      <c r="AR1248" s="12"/>
      <c r="AS1248" s="12"/>
      <c r="AT1248" s="12"/>
      <c r="AU1248" s="12"/>
      <c r="AV1248" s="12"/>
      <c r="AW1248" s="12"/>
      <c r="AX1248" s="12"/>
      <c r="AY1248" s="12"/>
      <c r="AZ1248" s="12"/>
      <c r="BA1248" s="12"/>
      <c r="BB1248" s="12"/>
      <c r="BC1248" s="12"/>
      <c r="BD1248" s="12"/>
      <c r="BE1248" s="12"/>
      <c r="BF1248" s="12"/>
      <c r="BG1248" s="12"/>
      <c r="BH1248" s="12"/>
      <c r="BI1248" s="12"/>
      <c r="BJ1248" s="12"/>
      <c r="BK1248" s="12"/>
      <c r="BL1248" s="12"/>
      <c r="BM1248" s="12"/>
      <c r="BN1248" s="12"/>
      <c r="BO1248" s="12"/>
      <c r="BP1248" s="12"/>
      <c r="BQ1248" s="12"/>
      <c r="BR1248" s="12"/>
      <c r="BS1248" s="12"/>
      <c r="BT1248" s="12"/>
      <c r="BU1248" s="12"/>
      <c r="BV1248" s="12"/>
      <c r="BW1248" s="12"/>
      <c r="BX1248" s="12"/>
      <c r="BY1248" s="12"/>
      <c r="BZ1248" s="12"/>
      <c r="CA1248" s="12"/>
      <c r="CB1248" s="12"/>
      <c r="CC1248" s="12"/>
      <c r="CD1248" s="12"/>
      <c r="CE1248" s="12"/>
      <c r="CF1248" s="12"/>
      <c r="CG1248" s="12"/>
      <c r="CH1248" s="12"/>
      <c r="CI1248" s="12"/>
      <c r="CJ1248" s="12"/>
      <c r="CK1248" s="12"/>
      <c r="CL1248" s="12"/>
      <c r="CM1248" s="12"/>
      <c r="CN1248" s="12"/>
      <c r="CO1248" s="12"/>
      <c r="CP1248" s="12"/>
      <c r="CQ1248" s="12"/>
      <c r="CR1248" s="12"/>
      <c r="CS1248" s="12"/>
      <c r="CT1248" s="12"/>
      <c r="CU1248" s="12"/>
      <c r="CV1248" s="12"/>
      <c r="CW1248" s="12"/>
      <c r="CX1248" s="12"/>
      <c r="CY1248" s="12"/>
      <c r="CZ1248" s="12"/>
      <c r="DA1248" s="12"/>
      <c r="DB1248" s="12"/>
      <c r="DC1248" s="12"/>
      <c r="DD1248" s="12"/>
      <c r="DE1248" s="12"/>
      <c r="DF1248" s="12"/>
      <c r="DG1248" s="12"/>
      <c r="DH1248" s="12"/>
      <c r="DI1248" s="12"/>
      <c r="DJ1248" s="12"/>
      <c r="DK1248" s="12"/>
      <c r="DL1248" s="12"/>
      <c r="DM1248" s="12"/>
      <c r="DN1248" s="12"/>
      <c r="DO1248" s="12"/>
      <c r="DP1248" s="12"/>
      <c r="DQ1248" s="12"/>
      <c r="DR1248" s="12"/>
      <c r="DS1248" s="12"/>
      <c r="DT1248" s="12"/>
      <c r="DU1248" s="12"/>
      <c r="DV1248" s="12"/>
      <c r="DW1248" s="12"/>
      <c r="DX1248" s="12"/>
      <c r="DY1248" s="12"/>
      <c r="EE1248" s="33"/>
    </row>
    <row r="1249" spans="1:136" x14ac:dyDescent="0.3">
      <c r="B1249" s="2" t="str">
        <f>Product!$J$2</f>
        <v>Phase 3</v>
      </c>
      <c r="C1249" s="2" t="str">
        <f>Product!$J$3</f>
        <v>50' Wide</v>
      </c>
      <c r="D1249" s="128">
        <f>SUMIFS(INDEX(Product!$B$2:$U$97, MATCH(D1239, Product!$B$2:$B$97, 0), ), Product!$B$2:$U$2, $B1249, Product!$B$3:$U$3, $C1249)</f>
        <v>2</v>
      </c>
      <c r="E1249" s="130">
        <f>SUMIFS(INDEX(Product!$B$2:$U$97, MATCH(E1239, Product!$B$2:$B$97, 0), ), Product!$B$2:$U$2, $B1249, Product!$B$3:$U$3, $C1249)</f>
        <v>1</v>
      </c>
      <c r="F1249" s="128"/>
      <c r="G1249" s="11">
        <f>SUM(H1249:DZ1249)</f>
        <v>5730000</v>
      </c>
      <c r="I1249" s="12">
        <f>IF(I$8&gt;$D1249,INDEX($H1215:I1215,0,I$9-$D1249)*$E1249,0)</f>
        <v>0</v>
      </c>
      <c r="J1249" s="12">
        <f>IF(J$8&gt;$D1249,INDEX($H1215:J1215,0,J$9-$D1249)*$E1249,0)</f>
        <v>0</v>
      </c>
      <c r="K1249" s="12">
        <f>IF(K$8&gt;$D1249,INDEX($H1215:K1215,0,K$9-$D1249)*$E1249,0)</f>
        <v>0</v>
      </c>
      <c r="L1249" s="12">
        <f>IF(L$8&gt;$D1249,INDEX($H1215:L1215,0,L$9-$D1249)*$E1249,0)</f>
        <v>0</v>
      </c>
      <c r="M1249" s="12">
        <f>IF(M$8&gt;$D1249,INDEX($H1215:M1215,0,M$9-$D1249)*$E1249,0)</f>
        <v>0</v>
      </c>
      <c r="N1249" s="12">
        <f>IF(N$8&gt;$D1249,INDEX($H1215:N1215,0,N$9-$D1249)*$E1249,0)</f>
        <v>0</v>
      </c>
      <c r="O1249" s="12">
        <f>IF(O$8&gt;$D1249,INDEX($H1215:O1215,0,O$9-$D1249)*$E1249,0)</f>
        <v>0</v>
      </c>
      <c r="P1249" s="12">
        <f>IF(P$8&gt;$D1249,INDEX($H1215:P1215,0,P$9-$D1249)*$E1249,0)</f>
        <v>0</v>
      </c>
      <c r="Q1249" s="12">
        <f>IF(Q$8&gt;$D1249,INDEX($H1215:Q1215,0,Q$9-$D1249)*$E1249,0)</f>
        <v>0</v>
      </c>
      <c r="R1249" s="12">
        <f>IF(R$8&gt;$D1249,INDEX($H1215:R1215,0,R$9-$D1249)*$E1249,0)</f>
        <v>0</v>
      </c>
      <c r="S1249" s="12">
        <f>IF(S$8&gt;$D1249,INDEX($H1215:S1215,0,S$9-$D1249)*$E1249,0)</f>
        <v>0</v>
      </c>
      <c r="T1249" s="12">
        <f>IF(T$8&gt;$D1249,INDEX($H1215:T1215,0,T$9-$D1249)*$E1249,0)</f>
        <v>0</v>
      </c>
      <c r="U1249" s="12">
        <f>IF(U$8&gt;$D1249,INDEX($H1215:U1215,0,U$9-$D1249)*$E1249,0)</f>
        <v>0</v>
      </c>
      <c r="V1249" s="12">
        <f>IF(V$8&gt;$D1249,INDEX($H1215:V1215,0,V$9-$D1249)*$E1249,0)</f>
        <v>0</v>
      </c>
      <c r="W1249" s="12">
        <f>IF(W$8&gt;$D1249,INDEX($H1215:W1215,0,W$9-$D1249)*$E1249,0)</f>
        <v>0</v>
      </c>
      <c r="X1249" s="12">
        <f>IF(X$8&gt;$D1249,INDEX($H1215:X1215,0,X$9-$D1249)*$E1249,0)</f>
        <v>0</v>
      </c>
      <c r="Y1249" s="12">
        <f>IF(Y$8&gt;$D1249,INDEX($H1215:Y1215,0,Y$9-$D1249)*$E1249,0)</f>
        <v>0</v>
      </c>
      <c r="Z1249" s="12">
        <f>IF(Z$8&gt;$D1249,INDEX($H1215:Z1215,0,Z$9-$D1249)*$E1249,0)</f>
        <v>0</v>
      </c>
      <c r="AA1249" s="12">
        <f>IF(AA$8&gt;$D1249,INDEX($H1215:AA1215,0,AA$9-$D1249)*$E1249,0)</f>
        <v>0</v>
      </c>
      <c r="AB1249" s="12">
        <f>IF(AB$8&gt;$D1249,INDEX($H1215:AB1215,0,AB$9-$D1249)*$E1249,0)</f>
        <v>0</v>
      </c>
      <c r="AC1249" s="12">
        <f>IF(AC$8&gt;$D1249,INDEX($H1215:AC1215,0,AC$9-$D1249)*$E1249,0)</f>
        <v>0</v>
      </c>
      <c r="AD1249" s="12">
        <f>IF(AD$8&gt;$D1249,INDEX($H1215:AD1215,0,AD$9-$D1249)*$E1249,0)</f>
        <v>0</v>
      </c>
      <c r="AE1249" s="12">
        <f>IF(AE$8&gt;$D1249,INDEX($H1215:AE1215,0,AE$9-$D1249)*$E1249,0)</f>
        <v>0</v>
      </c>
      <c r="AF1249" s="12">
        <f>IF(AF$8&gt;$D1249,INDEX($H1215:AF1215,0,AF$9-$D1249)*$E1249,0)</f>
        <v>0</v>
      </c>
      <c r="AG1249" s="12">
        <f>IF(AG$8&gt;$D1249,INDEX($H1215:AG1215,0,AG$9-$D1249)*$E1249,0)</f>
        <v>0</v>
      </c>
      <c r="AH1249" s="12">
        <f>IF(AH$8&gt;$D1249,INDEX($H1215:AH1215,0,AH$9-$D1249)*$E1249,0)</f>
        <v>0</v>
      </c>
      <c r="AI1249" s="12">
        <f>IF(AI$8&gt;$D1249,INDEX($H1215:AI1215,0,AI$9-$D1249)*$E1249,0)</f>
        <v>0</v>
      </c>
      <c r="AJ1249" s="12">
        <f>IF(AJ$8&gt;$D1249,INDEX($H1215:AJ1215,0,AJ$9-$D1249)*$E1249,0)</f>
        <v>0</v>
      </c>
      <c r="AK1249" s="12">
        <f>IF(AK$8&gt;$D1249,INDEX($H1215:AK1215,0,AK$9-$D1249)*$E1249,0)</f>
        <v>125000</v>
      </c>
      <c r="AL1249" s="12">
        <f>IF(AL$8&gt;$D1249,INDEX($H1215:AL1215,0,AL$9-$D1249)*$E1249,0)</f>
        <v>125000</v>
      </c>
      <c r="AM1249" s="12">
        <f>IF(AM$8&gt;$D1249,INDEX($H1215:AM1215,0,AM$9-$D1249)*$E1249,0)</f>
        <v>125000</v>
      </c>
      <c r="AN1249" s="12">
        <f>IF(AN$8&gt;$D1249,INDEX($H1215:AN1215,0,AN$9-$D1249)*$E1249,0)</f>
        <v>125000</v>
      </c>
      <c r="AO1249" s="12">
        <f>IF(AO$8&gt;$D1249,INDEX($H1215:AO1215,0,AO$9-$D1249)*$E1249,0)</f>
        <v>125000</v>
      </c>
      <c r="AP1249" s="12">
        <f>IF(AP$8&gt;$D1249,INDEX($H1215:AP1215,0,AP$9-$D1249)*$E1249,0)</f>
        <v>125000</v>
      </c>
      <c r="AQ1249" s="12">
        <f>IF(AQ$8&gt;$D1249,INDEX($H1215:AQ1215,0,AQ$9-$D1249)*$E1249,0)</f>
        <v>805000</v>
      </c>
      <c r="AR1249" s="12">
        <f>IF(AR$8&gt;$D1249,INDEX($H1215:AR1215,0,AR$9-$D1249)*$E1249,0)</f>
        <v>810000</v>
      </c>
      <c r="AS1249" s="12">
        <f>IF(AS$8&gt;$D1249,INDEX($H1215:AS1215,0,AS$9-$D1249)*$E1249,0)</f>
        <v>815000</v>
      </c>
      <c r="AT1249" s="12">
        <f>IF(AT$8&gt;$D1249,INDEX($H1215:AT1215,0,AT$9-$D1249)*$E1249,0)</f>
        <v>820000</v>
      </c>
      <c r="AU1249" s="12">
        <f>IF(AU$8&gt;$D1249,INDEX($H1215:AU1215,0,AU$9-$D1249)*$E1249,0)</f>
        <v>825000</v>
      </c>
      <c r="AV1249" s="12">
        <f>IF(AV$8&gt;$D1249,INDEX($H1215:AV1215,0,AV$9-$D1249)*$E1249,0)</f>
        <v>830000</v>
      </c>
      <c r="AW1249" s="12">
        <f>IF(AW$8&gt;$D1249,INDEX($H1215:AW1215,0,AW$9-$D1249)*$E1249,0)</f>
        <v>25000</v>
      </c>
      <c r="AX1249" s="12">
        <f>IF(AX$8&gt;$D1249,INDEX($H1215:AX1215,0,AX$9-$D1249)*$E1249,0)</f>
        <v>20000</v>
      </c>
      <c r="AY1249" s="12">
        <f>IF(AY$8&gt;$D1249,INDEX($H1215:AY1215,0,AY$9-$D1249)*$E1249,0)</f>
        <v>15000</v>
      </c>
      <c r="AZ1249" s="12">
        <f>IF(AZ$8&gt;$D1249,INDEX($H1215:AZ1215,0,AZ$9-$D1249)*$E1249,0)</f>
        <v>10000</v>
      </c>
      <c r="BA1249" s="12">
        <f>IF(BA$8&gt;$D1249,INDEX($H1215:BA1215,0,BA$9-$D1249)*$E1249,0)</f>
        <v>5000</v>
      </c>
      <c r="BB1249" s="12">
        <f>IF(BB$8&gt;$D1249,INDEX($H1215:BB1215,0,BB$9-$D1249)*$E1249,0)</f>
        <v>0</v>
      </c>
      <c r="BC1249" s="12">
        <f>IF(BC$8&gt;$D1249,INDEX($H1215:BC1215,0,BC$9-$D1249)*$E1249,0)</f>
        <v>0</v>
      </c>
      <c r="BD1249" s="12">
        <f>IF(BD$8&gt;$D1249,INDEX($H1215:BD1215,0,BD$9-$D1249)*$E1249,0)</f>
        <v>0</v>
      </c>
      <c r="BE1249" s="12">
        <f>IF(BE$8&gt;$D1249,INDEX($H1215:BE1215,0,BE$9-$D1249)*$E1249,0)</f>
        <v>0</v>
      </c>
      <c r="BF1249" s="12">
        <f>IF(BF$8&gt;$D1249,INDEX($H1215:BF1215,0,BF$9-$D1249)*$E1249,0)</f>
        <v>0</v>
      </c>
      <c r="BG1249" s="12">
        <f>IF(BG$8&gt;$D1249,INDEX($H1215:BG1215,0,BG$9-$D1249)*$E1249,0)</f>
        <v>0</v>
      </c>
      <c r="BH1249" s="12">
        <f>IF(BH$8&gt;$D1249,INDEX($H1215:BH1215,0,BH$9-$D1249)*$E1249,0)</f>
        <v>0</v>
      </c>
      <c r="BI1249" s="12">
        <f>IF(BI$8&gt;$D1249,INDEX($H1215:BI1215,0,BI$9-$D1249)*$E1249,0)</f>
        <v>0</v>
      </c>
      <c r="BJ1249" s="12">
        <f>IF(BJ$8&gt;$D1249,INDEX($H1215:BJ1215,0,BJ$9-$D1249)*$E1249,0)</f>
        <v>0</v>
      </c>
      <c r="BK1249" s="12">
        <f>IF(BK$8&gt;$D1249,INDEX($H1215:BK1215,0,BK$9-$D1249)*$E1249,0)</f>
        <v>0</v>
      </c>
      <c r="BL1249" s="12">
        <f>IF(BL$8&gt;$D1249,INDEX($H1215:BL1215,0,BL$9-$D1249)*$E1249,0)</f>
        <v>0</v>
      </c>
      <c r="BM1249" s="12">
        <f>IF(BM$8&gt;$D1249,INDEX($H1215:BM1215,0,BM$9-$D1249)*$E1249,0)</f>
        <v>0</v>
      </c>
      <c r="BN1249" s="12">
        <f>IF(BN$8&gt;$D1249,INDEX($H1215:BN1215,0,BN$9-$D1249)*$E1249,0)</f>
        <v>0</v>
      </c>
      <c r="BO1249" s="12">
        <f>IF(BO$8&gt;$D1249,INDEX($H1215:BO1215,0,BO$9-$D1249)*$E1249,0)</f>
        <v>0</v>
      </c>
      <c r="BP1249" s="12">
        <f>IF(BP$8&gt;$D1249,INDEX($H1215:BP1215,0,BP$9-$D1249)*$E1249,0)</f>
        <v>0</v>
      </c>
      <c r="BQ1249" s="12">
        <f>IF(BQ$8&gt;$D1249,INDEX($H1215:BQ1215,0,BQ$9-$D1249)*$E1249,0)</f>
        <v>0</v>
      </c>
      <c r="BR1249" s="12">
        <f>IF(BR$8&gt;$D1249,INDEX($H1215:BR1215,0,BR$9-$D1249)*$E1249,0)</f>
        <v>0</v>
      </c>
      <c r="BS1249" s="12">
        <f>IF(BS$8&gt;$D1249,INDEX($H1215:BS1215,0,BS$9-$D1249)*$E1249,0)</f>
        <v>0</v>
      </c>
      <c r="BT1249" s="12">
        <f>IF(BT$8&gt;$D1249,INDEX($H1215:BT1215,0,BT$9-$D1249)*$E1249,0)</f>
        <v>0</v>
      </c>
      <c r="BU1249" s="12">
        <f>IF(BU$8&gt;$D1249,INDEX($H1215:BU1215,0,BU$9-$D1249)*$E1249,0)</f>
        <v>0</v>
      </c>
      <c r="BV1249" s="12">
        <f>IF(BV$8&gt;$D1249,INDEX($H1215:BV1215,0,BV$9-$D1249)*$E1249,0)</f>
        <v>0</v>
      </c>
      <c r="BW1249" s="12">
        <f>IF(BW$8&gt;$D1249,INDEX($H1215:BW1215,0,BW$9-$D1249)*$E1249,0)</f>
        <v>0</v>
      </c>
      <c r="BX1249" s="12">
        <f>IF(BX$8&gt;$D1249,INDEX($H1215:BX1215,0,BX$9-$D1249)*$E1249,0)</f>
        <v>0</v>
      </c>
      <c r="BY1249" s="12">
        <f>IF(BY$8&gt;$D1249,INDEX($H1215:BY1215,0,BY$9-$D1249)*$E1249,0)</f>
        <v>0</v>
      </c>
      <c r="BZ1249" s="12">
        <f>IF(BZ$8&gt;$D1249,INDEX($H1215:BZ1215,0,BZ$9-$D1249)*$E1249,0)</f>
        <v>0</v>
      </c>
      <c r="CA1249" s="12">
        <f>IF(CA$8&gt;$D1249,INDEX($H1215:CA1215,0,CA$9-$D1249)*$E1249,0)</f>
        <v>0</v>
      </c>
      <c r="CB1249" s="12">
        <f>IF(CB$8&gt;$D1249,INDEX($H1215:CB1215,0,CB$9-$D1249)*$E1249,0)</f>
        <v>0</v>
      </c>
      <c r="CC1249" s="12">
        <f>IF(CC$8&gt;$D1249,INDEX($H1215:CC1215,0,CC$9-$D1249)*$E1249,0)</f>
        <v>0</v>
      </c>
      <c r="CD1249" s="12">
        <f>IF(CD$8&gt;$D1249,INDEX($H1215:CD1215,0,CD$9-$D1249)*$E1249,0)</f>
        <v>0</v>
      </c>
      <c r="CE1249" s="12">
        <f>IF(CE$8&gt;$D1249,INDEX($H1215:CE1215,0,CE$9-$D1249)*$E1249,0)</f>
        <v>0</v>
      </c>
      <c r="CF1249" s="12">
        <f>IF(CF$8&gt;$D1249,INDEX($H1215:CF1215,0,CF$9-$D1249)*$E1249,0)</f>
        <v>0</v>
      </c>
      <c r="CG1249" s="12">
        <f>IF(CG$8&gt;$D1249,INDEX($H1215:CG1215,0,CG$9-$D1249)*$E1249,0)</f>
        <v>0</v>
      </c>
      <c r="CH1249" s="12">
        <f>IF(CH$8&gt;$D1249,INDEX($H1215:CH1215,0,CH$9-$D1249)*$E1249,0)</f>
        <v>0</v>
      </c>
      <c r="CI1249" s="12">
        <f>IF(CI$8&gt;$D1249,INDEX($H1215:CI1215,0,CI$9-$D1249)*$E1249,0)</f>
        <v>0</v>
      </c>
      <c r="CJ1249" s="12">
        <f>IF(CJ$8&gt;$D1249,INDEX($H1215:CJ1215,0,CJ$9-$D1249)*$E1249,0)</f>
        <v>0</v>
      </c>
      <c r="CK1249" s="12">
        <f>IF(CK$8&gt;$D1249,INDEX($H1215:CK1215,0,CK$9-$D1249)*$E1249,0)</f>
        <v>0</v>
      </c>
      <c r="CL1249" s="12">
        <f>IF(CL$8&gt;$D1249,INDEX($H1215:CL1215,0,CL$9-$D1249)*$E1249,0)</f>
        <v>0</v>
      </c>
      <c r="CM1249" s="12">
        <f>IF(CM$8&gt;$D1249,INDEX($H1215:CM1215,0,CM$9-$D1249)*$E1249,0)</f>
        <v>0</v>
      </c>
      <c r="CN1249" s="12">
        <f>IF(CN$8&gt;$D1249,INDEX($H1215:CN1215,0,CN$9-$D1249)*$E1249,0)</f>
        <v>0</v>
      </c>
      <c r="CO1249" s="12">
        <f>IF(CO$8&gt;$D1249,INDEX($H1215:CO1215,0,CO$9-$D1249)*$E1249,0)</f>
        <v>0</v>
      </c>
      <c r="CP1249" s="12">
        <f>IF(CP$8&gt;$D1249,INDEX($H1215:CP1215,0,CP$9-$D1249)*$E1249,0)</f>
        <v>0</v>
      </c>
      <c r="CQ1249" s="12">
        <f>IF(CQ$8&gt;$D1249,INDEX($H1215:CQ1215,0,CQ$9-$D1249)*$E1249,0)</f>
        <v>0</v>
      </c>
      <c r="CR1249" s="12">
        <f>IF(CR$8&gt;$D1249,INDEX($H1215:CR1215,0,CR$9-$D1249)*$E1249,0)</f>
        <v>0</v>
      </c>
      <c r="CS1249" s="12">
        <f>IF(CS$8&gt;$D1249,INDEX($H1215:CS1215,0,CS$9-$D1249)*$E1249,0)</f>
        <v>0</v>
      </c>
      <c r="CT1249" s="12">
        <f>IF(CT$8&gt;$D1249,INDEX($H1215:CT1215,0,CT$9-$D1249)*$E1249,0)</f>
        <v>0</v>
      </c>
      <c r="CU1249" s="12">
        <f>IF(CU$8&gt;$D1249,INDEX($H1215:CU1215,0,CU$9-$D1249)*$E1249,0)</f>
        <v>0</v>
      </c>
      <c r="CV1249" s="12">
        <f>IF(CV$8&gt;$D1249,INDEX($H1215:CV1215,0,CV$9-$D1249)*$E1249,0)</f>
        <v>0</v>
      </c>
      <c r="CW1249" s="12">
        <f>IF(CW$8&gt;$D1249,INDEX($H1215:CW1215,0,CW$9-$D1249)*$E1249,0)</f>
        <v>0</v>
      </c>
      <c r="CX1249" s="12">
        <f>IF(CX$8&gt;$D1249,INDEX($H1215:CX1215,0,CX$9-$D1249)*$E1249,0)</f>
        <v>0</v>
      </c>
      <c r="CY1249" s="12">
        <f>IF(CY$8&gt;$D1249,INDEX($H1215:CY1215,0,CY$9-$D1249)*$E1249,0)</f>
        <v>0</v>
      </c>
      <c r="CZ1249" s="12">
        <f>IF(CZ$8&gt;$D1249,INDEX($H1215:CZ1215,0,CZ$9-$D1249)*$E1249,0)</f>
        <v>0</v>
      </c>
      <c r="DA1249" s="12">
        <f>IF(DA$8&gt;$D1249,INDEX($H1215:DA1215,0,DA$9-$D1249)*$E1249,0)</f>
        <v>0</v>
      </c>
      <c r="DB1249" s="12">
        <f>IF(DB$8&gt;$D1249,INDEX($H1215:DB1215,0,DB$9-$D1249)*$E1249,0)</f>
        <v>0</v>
      </c>
      <c r="DC1249" s="12">
        <f>IF(DC$8&gt;$D1249,INDEX($H1215:DC1215,0,DC$9-$D1249)*$E1249,0)</f>
        <v>0</v>
      </c>
      <c r="DD1249" s="12">
        <f>IF(DD$8&gt;$D1249,INDEX($H1215:DD1215,0,DD$9-$D1249)*$E1249,0)</f>
        <v>0</v>
      </c>
      <c r="DE1249" s="12">
        <f>IF(DE$8&gt;$D1249,INDEX($H1215:DE1215,0,DE$9-$D1249)*$E1249,0)</f>
        <v>0</v>
      </c>
      <c r="DF1249" s="12">
        <f>IF(DF$8&gt;$D1249,INDEX($H1215:DF1215,0,DF$9-$D1249)*$E1249,0)</f>
        <v>0</v>
      </c>
      <c r="DG1249" s="12">
        <f>IF(DG$8&gt;$D1249,INDEX($H1215:DG1215,0,DG$9-$D1249)*$E1249,0)</f>
        <v>0</v>
      </c>
      <c r="DH1249" s="12">
        <f>IF(DH$8&gt;$D1249,INDEX($H1215:DH1215,0,DH$9-$D1249)*$E1249,0)</f>
        <v>0</v>
      </c>
      <c r="DI1249" s="12">
        <f>IF(DI$8&gt;$D1249,INDEX($H1215:DI1215,0,DI$9-$D1249)*$E1249,0)</f>
        <v>0</v>
      </c>
      <c r="DJ1249" s="12">
        <f>IF(DJ$8&gt;$D1249,INDEX($H1215:DJ1215,0,DJ$9-$D1249)*$E1249,0)</f>
        <v>0</v>
      </c>
      <c r="DK1249" s="12">
        <f>IF(DK$8&gt;$D1249,INDEX($H1215:DK1215,0,DK$9-$D1249)*$E1249,0)</f>
        <v>0</v>
      </c>
      <c r="DL1249" s="12">
        <f>IF(DL$8&gt;$D1249,INDEX($H1215:DL1215,0,DL$9-$D1249)*$E1249,0)</f>
        <v>0</v>
      </c>
      <c r="DM1249" s="12">
        <f>IF(DM$8&gt;$D1249,INDEX($H1215:DM1215,0,DM$9-$D1249)*$E1249,0)</f>
        <v>0</v>
      </c>
      <c r="DN1249" s="12">
        <f>IF(DN$8&gt;$D1249,INDEX($H1215:DN1215,0,DN$9-$D1249)*$E1249,0)</f>
        <v>0</v>
      </c>
      <c r="DO1249" s="12">
        <f>IF(DO$8&gt;$D1249,INDEX($H1215:DO1215,0,DO$9-$D1249)*$E1249,0)</f>
        <v>0</v>
      </c>
      <c r="DP1249" s="12">
        <f>IF(DP$8&gt;$D1249,INDEX($H1215:DP1215,0,DP$9-$D1249)*$E1249,0)</f>
        <v>0</v>
      </c>
      <c r="DQ1249" s="12">
        <f>IF(DQ$8&gt;$D1249,INDEX($H1215:DQ1215,0,DQ$9-$D1249)*$E1249,0)</f>
        <v>0</v>
      </c>
      <c r="DR1249" s="12">
        <f>IF(DR$8&gt;$D1249,INDEX($H1215:DR1215,0,DR$9-$D1249)*$E1249,0)</f>
        <v>0</v>
      </c>
      <c r="DS1249" s="12">
        <f>IF(DS$8&gt;$D1249,INDEX($H1215:DS1215,0,DS$9-$D1249)*$E1249,0)</f>
        <v>0</v>
      </c>
      <c r="DT1249" s="12">
        <f>IF(DT$8&gt;$D1249,INDEX($H1215:DT1215,0,DT$9-$D1249)*$E1249,0)</f>
        <v>0</v>
      </c>
      <c r="DU1249" s="12">
        <f>IF(DU$8&gt;$D1249,INDEX($H1215:DU1215,0,DU$9-$D1249)*$E1249,0)</f>
        <v>0</v>
      </c>
      <c r="DV1249" s="12">
        <f>IF(DV$8&gt;$D1249,INDEX($H1215:DV1215,0,DV$9-$D1249)*$E1249,0)</f>
        <v>0</v>
      </c>
      <c r="DW1249" s="12">
        <f>IF(DW$8&gt;$D1249,INDEX($H1215:DW1215,0,DW$9-$D1249)*$E1249,0)</f>
        <v>0</v>
      </c>
      <c r="DX1249" s="12">
        <f>IF(DX$8&gt;$D1249,INDEX($H1215:DX1215,0,DX$9-$D1249)*$E1249,0)</f>
        <v>0</v>
      </c>
      <c r="DY1249" s="12">
        <f>IF(DY$8&gt;$D1249,INDEX($H1215:DY1215,0,DY$9-$D1249)*$E1249,0)</f>
        <v>0</v>
      </c>
      <c r="EB1249" s="116">
        <f t="shared" si="2947"/>
        <v>1248</v>
      </c>
      <c r="EC1249" s="2" t="str">
        <f t="shared" ref="EC1249:EC1251" si="2952">B1249</f>
        <v>Phase 3</v>
      </c>
      <c r="ED1249" s="2" t="str">
        <f t="shared" ref="ED1249:ED1251" si="2953">C1249</f>
        <v>50' Wide</v>
      </c>
      <c r="EE1249" s="33" t="str">
        <f>EE1261</f>
        <v>Cash</v>
      </c>
      <c r="EF1249" s="2" t="str">
        <f>EF1261</f>
        <v>Construction Loan Draws</v>
      </c>
    </row>
    <row r="1250" spans="1:136" x14ac:dyDescent="0.3">
      <c r="B1250" s="2" t="str">
        <f>Product!$K$2</f>
        <v>Phase 3</v>
      </c>
      <c r="C1250" s="2" t="str">
        <f>Product!$K$3</f>
        <v>60' Wide</v>
      </c>
      <c r="D1250" s="128">
        <f>SUMIFS(INDEX(Product!$B$2:$U$97, MATCH(D1239, Product!$B$2:$B$97, 0), ), Product!$B$2:$U$2, $B1250, Product!$B$3:$U$3, $C1250)</f>
        <v>2</v>
      </c>
      <c r="E1250" s="130">
        <f>SUMIFS(INDEX(Product!$B$2:$U$97, MATCH(E1239, Product!$B$2:$B$97, 0), ), Product!$B$2:$U$2, $B1250, Product!$B$3:$U$3, $C1250)</f>
        <v>1</v>
      </c>
      <c r="F1250" s="128"/>
      <c r="G1250" s="11">
        <f>SUM(H1250:DZ1250)</f>
        <v>5730000</v>
      </c>
      <c r="I1250" s="12">
        <f>IF(I$8&gt;$D1250,INDEX($H1216:I1216,0,I$9-$D1250)*$E1250,0)</f>
        <v>0</v>
      </c>
      <c r="J1250" s="12">
        <f>IF(J$8&gt;$D1250,INDEX($H1216:J1216,0,J$9-$D1250)*$E1250,0)</f>
        <v>0</v>
      </c>
      <c r="K1250" s="12">
        <f>IF(K$8&gt;$D1250,INDEX($H1216:K1216,0,K$9-$D1250)*$E1250,0)</f>
        <v>0</v>
      </c>
      <c r="L1250" s="12">
        <f>IF(L$8&gt;$D1250,INDEX($H1216:L1216,0,L$9-$D1250)*$E1250,0)</f>
        <v>0</v>
      </c>
      <c r="M1250" s="12">
        <f>IF(M$8&gt;$D1250,INDEX($H1216:M1216,0,M$9-$D1250)*$E1250,0)</f>
        <v>0</v>
      </c>
      <c r="N1250" s="12">
        <f>IF(N$8&gt;$D1250,INDEX($H1216:N1216,0,N$9-$D1250)*$E1250,0)</f>
        <v>0</v>
      </c>
      <c r="O1250" s="12">
        <f>IF(O$8&gt;$D1250,INDEX($H1216:O1216,0,O$9-$D1250)*$E1250,0)</f>
        <v>0</v>
      </c>
      <c r="P1250" s="12">
        <f>IF(P$8&gt;$D1250,INDEX($H1216:P1216,0,P$9-$D1250)*$E1250,0)</f>
        <v>0</v>
      </c>
      <c r="Q1250" s="12">
        <f>IF(Q$8&gt;$D1250,INDEX($H1216:Q1216,0,Q$9-$D1250)*$E1250,0)</f>
        <v>0</v>
      </c>
      <c r="R1250" s="12">
        <f>IF(R$8&gt;$D1250,INDEX($H1216:R1216,0,R$9-$D1250)*$E1250,0)</f>
        <v>0</v>
      </c>
      <c r="S1250" s="12">
        <f>IF(S$8&gt;$D1250,INDEX($H1216:S1216,0,S$9-$D1250)*$E1250,0)</f>
        <v>0</v>
      </c>
      <c r="T1250" s="12">
        <f>IF(T$8&gt;$D1250,INDEX($H1216:T1216,0,T$9-$D1250)*$E1250,0)</f>
        <v>0</v>
      </c>
      <c r="U1250" s="12">
        <f>IF(U$8&gt;$D1250,INDEX($H1216:U1216,0,U$9-$D1250)*$E1250,0)</f>
        <v>0</v>
      </c>
      <c r="V1250" s="12">
        <f>IF(V$8&gt;$D1250,INDEX($H1216:V1216,0,V$9-$D1250)*$E1250,0)</f>
        <v>0</v>
      </c>
      <c r="W1250" s="12">
        <f>IF(W$8&gt;$D1250,INDEX($H1216:W1216,0,W$9-$D1250)*$E1250,0)</f>
        <v>0</v>
      </c>
      <c r="X1250" s="12">
        <f>IF(X$8&gt;$D1250,INDEX($H1216:X1216,0,X$9-$D1250)*$E1250,0)</f>
        <v>0</v>
      </c>
      <c r="Y1250" s="12">
        <f>IF(Y$8&gt;$D1250,INDEX($H1216:Y1216,0,Y$9-$D1250)*$E1250,0)</f>
        <v>0</v>
      </c>
      <c r="Z1250" s="12">
        <f>IF(Z$8&gt;$D1250,INDEX($H1216:Z1216,0,Z$9-$D1250)*$E1250,0)</f>
        <v>0</v>
      </c>
      <c r="AA1250" s="12">
        <f>IF(AA$8&gt;$D1250,INDEX($H1216:AA1216,0,AA$9-$D1250)*$E1250,0)</f>
        <v>0</v>
      </c>
      <c r="AB1250" s="12">
        <f>IF(AB$8&gt;$D1250,INDEX($H1216:AB1216,0,AB$9-$D1250)*$E1250,0)</f>
        <v>0</v>
      </c>
      <c r="AC1250" s="12">
        <f>IF(AC$8&gt;$D1250,INDEX($H1216:AC1216,0,AC$9-$D1250)*$E1250,0)</f>
        <v>0</v>
      </c>
      <c r="AD1250" s="12">
        <f>IF(AD$8&gt;$D1250,INDEX($H1216:AD1216,0,AD$9-$D1250)*$E1250,0)</f>
        <v>0</v>
      </c>
      <c r="AE1250" s="12">
        <f>IF(AE$8&gt;$D1250,INDEX($H1216:AE1216,0,AE$9-$D1250)*$E1250,0)</f>
        <v>0</v>
      </c>
      <c r="AF1250" s="12">
        <f>IF(AF$8&gt;$D1250,INDEX($H1216:AF1216,0,AF$9-$D1250)*$E1250,0)</f>
        <v>0</v>
      </c>
      <c r="AG1250" s="12">
        <f>IF(AG$8&gt;$D1250,INDEX($H1216:AG1216,0,AG$9-$D1250)*$E1250,0)</f>
        <v>0</v>
      </c>
      <c r="AH1250" s="12">
        <f>IF(AH$8&gt;$D1250,INDEX($H1216:AH1216,0,AH$9-$D1250)*$E1250,0)</f>
        <v>0</v>
      </c>
      <c r="AI1250" s="12">
        <f>IF(AI$8&gt;$D1250,INDEX($H1216:AI1216,0,AI$9-$D1250)*$E1250,0)</f>
        <v>0</v>
      </c>
      <c r="AJ1250" s="12">
        <f>IF(AJ$8&gt;$D1250,INDEX($H1216:AJ1216,0,AJ$9-$D1250)*$E1250,0)</f>
        <v>0</v>
      </c>
      <c r="AK1250" s="12">
        <f>IF(AK$8&gt;$D1250,INDEX($H1216:AK1216,0,AK$9-$D1250)*$E1250,0)</f>
        <v>125000</v>
      </c>
      <c r="AL1250" s="12">
        <f>IF(AL$8&gt;$D1250,INDEX($H1216:AL1216,0,AL$9-$D1250)*$E1250,0)</f>
        <v>125000</v>
      </c>
      <c r="AM1250" s="12">
        <f>IF(AM$8&gt;$D1250,INDEX($H1216:AM1216,0,AM$9-$D1250)*$E1250,0)</f>
        <v>125000</v>
      </c>
      <c r="AN1250" s="12">
        <f>IF(AN$8&gt;$D1250,INDEX($H1216:AN1216,0,AN$9-$D1250)*$E1250,0)</f>
        <v>125000</v>
      </c>
      <c r="AO1250" s="12">
        <f>IF(AO$8&gt;$D1250,INDEX($H1216:AO1216,0,AO$9-$D1250)*$E1250,0)</f>
        <v>125000</v>
      </c>
      <c r="AP1250" s="12">
        <f>IF(AP$8&gt;$D1250,INDEX($H1216:AP1216,0,AP$9-$D1250)*$E1250,0)</f>
        <v>125000</v>
      </c>
      <c r="AQ1250" s="12">
        <f>IF(AQ$8&gt;$D1250,INDEX($H1216:AQ1216,0,AQ$9-$D1250)*$E1250,0)</f>
        <v>805000</v>
      </c>
      <c r="AR1250" s="12">
        <f>IF(AR$8&gt;$D1250,INDEX($H1216:AR1216,0,AR$9-$D1250)*$E1250,0)</f>
        <v>810000</v>
      </c>
      <c r="AS1250" s="12">
        <f>IF(AS$8&gt;$D1250,INDEX($H1216:AS1216,0,AS$9-$D1250)*$E1250,0)</f>
        <v>815000</v>
      </c>
      <c r="AT1250" s="12">
        <f>IF(AT$8&gt;$D1250,INDEX($H1216:AT1216,0,AT$9-$D1250)*$E1250,0)</f>
        <v>820000</v>
      </c>
      <c r="AU1250" s="12">
        <f>IF(AU$8&gt;$D1250,INDEX($H1216:AU1216,0,AU$9-$D1250)*$E1250,0)</f>
        <v>825000</v>
      </c>
      <c r="AV1250" s="12">
        <f>IF(AV$8&gt;$D1250,INDEX($H1216:AV1216,0,AV$9-$D1250)*$E1250,0)</f>
        <v>830000</v>
      </c>
      <c r="AW1250" s="12">
        <f>IF(AW$8&gt;$D1250,INDEX($H1216:AW1216,0,AW$9-$D1250)*$E1250,0)</f>
        <v>25000</v>
      </c>
      <c r="AX1250" s="12">
        <f>IF(AX$8&gt;$D1250,INDEX($H1216:AX1216,0,AX$9-$D1250)*$E1250,0)</f>
        <v>20000</v>
      </c>
      <c r="AY1250" s="12">
        <f>IF(AY$8&gt;$D1250,INDEX($H1216:AY1216,0,AY$9-$D1250)*$E1250,0)</f>
        <v>15000</v>
      </c>
      <c r="AZ1250" s="12">
        <f>IF(AZ$8&gt;$D1250,INDEX($H1216:AZ1216,0,AZ$9-$D1250)*$E1250,0)</f>
        <v>10000</v>
      </c>
      <c r="BA1250" s="12">
        <f>IF(BA$8&gt;$D1250,INDEX($H1216:BA1216,0,BA$9-$D1250)*$E1250,0)</f>
        <v>5000</v>
      </c>
      <c r="BB1250" s="12">
        <f>IF(BB$8&gt;$D1250,INDEX($H1216:BB1216,0,BB$9-$D1250)*$E1250,0)</f>
        <v>0</v>
      </c>
      <c r="BC1250" s="12">
        <f>IF(BC$8&gt;$D1250,INDEX($H1216:BC1216,0,BC$9-$D1250)*$E1250,0)</f>
        <v>0</v>
      </c>
      <c r="BD1250" s="12">
        <f>IF(BD$8&gt;$D1250,INDEX($H1216:BD1216,0,BD$9-$D1250)*$E1250,0)</f>
        <v>0</v>
      </c>
      <c r="BE1250" s="12">
        <f>IF(BE$8&gt;$D1250,INDEX($H1216:BE1216,0,BE$9-$D1250)*$E1250,0)</f>
        <v>0</v>
      </c>
      <c r="BF1250" s="12">
        <f>IF(BF$8&gt;$D1250,INDEX($H1216:BF1216,0,BF$9-$D1250)*$E1250,0)</f>
        <v>0</v>
      </c>
      <c r="BG1250" s="12">
        <f>IF(BG$8&gt;$D1250,INDEX($H1216:BG1216,0,BG$9-$D1250)*$E1250,0)</f>
        <v>0</v>
      </c>
      <c r="BH1250" s="12">
        <f>IF(BH$8&gt;$D1250,INDEX($H1216:BH1216,0,BH$9-$D1250)*$E1250,0)</f>
        <v>0</v>
      </c>
      <c r="BI1250" s="12">
        <f>IF(BI$8&gt;$D1250,INDEX($H1216:BI1216,0,BI$9-$D1250)*$E1250,0)</f>
        <v>0</v>
      </c>
      <c r="BJ1250" s="12">
        <f>IF(BJ$8&gt;$D1250,INDEX($H1216:BJ1216,0,BJ$9-$D1250)*$E1250,0)</f>
        <v>0</v>
      </c>
      <c r="BK1250" s="12">
        <f>IF(BK$8&gt;$D1250,INDEX($H1216:BK1216,0,BK$9-$D1250)*$E1250,0)</f>
        <v>0</v>
      </c>
      <c r="BL1250" s="12">
        <f>IF(BL$8&gt;$D1250,INDEX($H1216:BL1216,0,BL$9-$D1250)*$E1250,0)</f>
        <v>0</v>
      </c>
      <c r="BM1250" s="12">
        <f>IF(BM$8&gt;$D1250,INDEX($H1216:BM1216,0,BM$9-$D1250)*$E1250,0)</f>
        <v>0</v>
      </c>
      <c r="BN1250" s="12">
        <f>IF(BN$8&gt;$D1250,INDEX($H1216:BN1216,0,BN$9-$D1250)*$E1250,0)</f>
        <v>0</v>
      </c>
      <c r="BO1250" s="12">
        <f>IF(BO$8&gt;$D1250,INDEX($H1216:BO1216,0,BO$9-$D1250)*$E1250,0)</f>
        <v>0</v>
      </c>
      <c r="BP1250" s="12">
        <f>IF(BP$8&gt;$D1250,INDEX($H1216:BP1216,0,BP$9-$D1250)*$E1250,0)</f>
        <v>0</v>
      </c>
      <c r="BQ1250" s="12">
        <f>IF(BQ$8&gt;$D1250,INDEX($H1216:BQ1216,0,BQ$9-$D1250)*$E1250,0)</f>
        <v>0</v>
      </c>
      <c r="BR1250" s="12">
        <f>IF(BR$8&gt;$D1250,INDEX($H1216:BR1216,0,BR$9-$D1250)*$E1250,0)</f>
        <v>0</v>
      </c>
      <c r="BS1250" s="12">
        <f>IF(BS$8&gt;$D1250,INDEX($H1216:BS1216,0,BS$9-$D1250)*$E1250,0)</f>
        <v>0</v>
      </c>
      <c r="BT1250" s="12">
        <f>IF(BT$8&gt;$D1250,INDEX($H1216:BT1216,0,BT$9-$D1250)*$E1250,0)</f>
        <v>0</v>
      </c>
      <c r="BU1250" s="12">
        <f>IF(BU$8&gt;$D1250,INDEX($H1216:BU1216,0,BU$9-$D1250)*$E1250,0)</f>
        <v>0</v>
      </c>
      <c r="BV1250" s="12">
        <f>IF(BV$8&gt;$D1250,INDEX($H1216:BV1216,0,BV$9-$D1250)*$E1250,0)</f>
        <v>0</v>
      </c>
      <c r="BW1250" s="12">
        <f>IF(BW$8&gt;$D1250,INDEX($H1216:BW1216,0,BW$9-$D1250)*$E1250,0)</f>
        <v>0</v>
      </c>
      <c r="BX1250" s="12">
        <f>IF(BX$8&gt;$D1250,INDEX($H1216:BX1216,0,BX$9-$D1250)*$E1250,0)</f>
        <v>0</v>
      </c>
      <c r="BY1250" s="12">
        <f>IF(BY$8&gt;$D1250,INDEX($H1216:BY1216,0,BY$9-$D1250)*$E1250,0)</f>
        <v>0</v>
      </c>
      <c r="BZ1250" s="12">
        <f>IF(BZ$8&gt;$D1250,INDEX($H1216:BZ1216,0,BZ$9-$D1250)*$E1250,0)</f>
        <v>0</v>
      </c>
      <c r="CA1250" s="12">
        <f>IF(CA$8&gt;$D1250,INDEX($H1216:CA1216,0,CA$9-$D1250)*$E1250,0)</f>
        <v>0</v>
      </c>
      <c r="CB1250" s="12">
        <f>IF(CB$8&gt;$D1250,INDEX($H1216:CB1216,0,CB$9-$D1250)*$E1250,0)</f>
        <v>0</v>
      </c>
      <c r="CC1250" s="12">
        <f>IF(CC$8&gt;$D1250,INDEX($H1216:CC1216,0,CC$9-$D1250)*$E1250,0)</f>
        <v>0</v>
      </c>
      <c r="CD1250" s="12">
        <f>IF(CD$8&gt;$D1250,INDEX($H1216:CD1216,0,CD$9-$D1250)*$E1250,0)</f>
        <v>0</v>
      </c>
      <c r="CE1250" s="12">
        <f>IF(CE$8&gt;$D1250,INDEX($H1216:CE1216,0,CE$9-$D1250)*$E1250,0)</f>
        <v>0</v>
      </c>
      <c r="CF1250" s="12">
        <f>IF(CF$8&gt;$D1250,INDEX($H1216:CF1216,0,CF$9-$D1250)*$E1250,0)</f>
        <v>0</v>
      </c>
      <c r="CG1250" s="12">
        <f>IF(CG$8&gt;$D1250,INDEX($H1216:CG1216,0,CG$9-$D1250)*$E1250,0)</f>
        <v>0</v>
      </c>
      <c r="CH1250" s="12">
        <f>IF(CH$8&gt;$D1250,INDEX($H1216:CH1216,0,CH$9-$D1250)*$E1250,0)</f>
        <v>0</v>
      </c>
      <c r="CI1250" s="12">
        <f>IF(CI$8&gt;$D1250,INDEX($H1216:CI1216,0,CI$9-$D1250)*$E1250,0)</f>
        <v>0</v>
      </c>
      <c r="CJ1250" s="12">
        <f>IF(CJ$8&gt;$D1250,INDEX($H1216:CJ1216,0,CJ$9-$D1250)*$E1250,0)</f>
        <v>0</v>
      </c>
      <c r="CK1250" s="12">
        <f>IF(CK$8&gt;$D1250,INDEX($H1216:CK1216,0,CK$9-$D1250)*$E1250,0)</f>
        <v>0</v>
      </c>
      <c r="CL1250" s="12">
        <f>IF(CL$8&gt;$D1250,INDEX($H1216:CL1216,0,CL$9-$D1250)*$E1250,0)</f>
        <v>0</v>
      </c>
      <c r="CM1250" s="12">
        <f>IF(CM$8&gt;$D1250,INDEX($H1216:CM1216,0,CM$9-$D1250)*$E1250,0)</f>
        <v>0</v>
      </c>
      <c r="CN1250" s="12">
        <f>IF(CN$8&gt;$D1250,INDEX($H1216:CN1216,0,CN$9-$D1250)*$E1250,0)</f>
        <v>0</v>
      </c>
      <c r="CO1250" s="12">
        <f>IF(CO$8&gt;$D1250,INDEX($H1216:CO1216,0,CO$9-$D1250)*$E1250,0)</f>
        <v>0</v>
      </c>
      <c r="CP1250" s="12">
        <f>IF(CP$8&gt;$D1250,INDEX($H1216:CP1216,0,CP$9-$D1250)*$E1250,0)</f>
        <v>0</v>
      </c>
      <c r="CQ1250" s="12">
        <f>IF(CQ$8&gt;$D1250,INDEX($H1216:CQ1216,0,CQ$9-$D1250)*$E1250,0)</f>
        <v>0</v>
      </c>
      <c r="CR1250" s="12">
        <f>IF(CR$8&gt;$D1250,INDEX($H1216:CR1216,0,CR$9-$D1250)*$E1250,0)</f>
        <v>0</v>
      </c>
      <c r="CS1250" s="12">
        <f>IF(CS$8&gt;$D1250,INDEX($H1216:CS1216,0,CS$9-$D1250)*$E1250,0)</f>
        <v>0</v>
      </c>
      <c r="CT1250" s="12">
        <f>IF(CT$8&gt;$D1250,INDEX($H1216:CT1216,0,CT$9-$D1250)*$E1250,0)</f>
        <v>0</v>
      </c>
      <c r="CU1250" s="12">
        <f>IF(CU$8&gt;$D1250,INDEX($H1216:CU1216,0,CU$9-$D1250)*$E1250,0)</f>
        <v>0</v>
      </c>
      <c r="CV1250" s="12">
        <f>IF(CV$8&gt;$D1250,INDEX($H1216:CV1216,0,CV$9-$D1250)*$E1250,0)</f>
        <v>0</v>
      </c>
      <c r="CW1250" s="12">
        <f>IF(CW$8&gt;$D1250,INDEX($H1216:CW1216,0,CW$9-$D1250)*$E1250,0)</f>
        <v>0</v>
      </c>
      <c r="CX1250" s="12">
        <f>IF(CX$8&gt;$D1250,INDEX($H1216:CX1216,0,CX$9-$D1250)*$E1250,0)</f>
        <v>0</v>
      </c>
      <c r="CY1250" s="12">
        <f>IF(CY$8&gt;$D1250,INDEX($H1216:CY1216,0,CY$9-$D1250)*$E1250,0)</f>
        <v>0</v>
      </c>
      <c r="CZ1250" s="12">
        <f>IF(CZ$8&gt;$D1250,INDEX($H1216:CZ1216,0,CZ$9-$D1250)*$E1250,0)</f>
        <v>0</v>
      </c>
      <c r="DA1250" s="12">
        <f>IF(DA$8&gt;$D1250,INDEX($H1216:DA1216,0,DA$9-$D1250)*$E1250,0)</f>
        <v>0</v>
      </c>
      <c r="DB1250" s="12">
        <f>IF(DB$8&gt;$D1250,INDEX($H1216:DB1216,0,DB$9-$D1250)*$E1250,0)</f>
        <v>0</v>
      </c>
      <c r="DC1250" s="12">
        <f>IF(DC$8&gt;$D1250,INDEX($H1216:DC1216,0,DC$9-$D1250)*$E1250,0)</f>
        <v>0</v>
      </c>
      <c r="DD1250" s="12">
        <f>IF(DD$8&gt;$D1250,INDEX($H1216:DD1216,0,DD$9-$D1250)*$E1250,0)</f>
        <v>0</v>
      </c>
      <c r="DE1250" s="12">
        <f>IF(DE$8&gt;$D1250,INDEX($H1216:DE1216,0,DE$9-$D1250)*$E1250,0)</f>
        <v>0</v>
      </c>
      <c r="DF1250" s="12">
        <f>IF(DF$8&gt;$D1250,INDEX($H1216:DF1216,0,DF$9-$D1250)*$E1250,0)</f>
        <v>0</v>
      </c>
      <c r="DG1250" s="12">
        <f>IF(DG$8&gt;$D1250,INDEX($H1216:DG1216,0,DG$9-$D1250)*$E1250,0)</f>
        <v>0</v>
      </c>
      <c r="DH1250" s="12">
        <f>IF(DH$8&gt;$D1250,INDEX($H1216:DH1216,0,DH$9-$D1250)*$E1250,0)</f>
        <v>0</v>
      </c>
      <c r="DI1250" s="12">
        <f>IF(DI$8&gt;$D1250,INDEX($H1216:DI1216,0,DI$9-$D1250)*$E1250,0)</f>
        <v>0</v>
      </c>
      <c r="DJ1250" s="12">
        <f>IF(DJ$8&gt;$D1250,INDEX($H1216:DJ1216,0,DJ$9-$D1250)*$E1250,0)</f>
        <v>0</v>
      </c>
      <c r="DK1250" s="12">
        <f>IF(DK$8&gt;$D1250,INDEX($H1216:DK1216,0,DK$9-$D1250)*$E1250,0)</f>
        <v>0</v>
      </c>
      <c r="DL1250" s="12">
        <f>IF(DL$8&gt;$D1250,INDEX($H1216:DL1216,0,DL$9-$D1250)*$E1250,0)</f>
        <v>0</v>
      </c>
      <c r="DM1250" s="12">
        <f>IF(DM$8&gt;$D1250,INDEX($H1216:DM1216,0,DM$9-$D1250)*$E1250,0)</f>
        <v>0</v>
      </c>
      <c r="DN1250" s="12">
        <f>IF(DN$8&gt;$D1250,INDEX($H1216:DN1216,0,DN$9-$D1250)*$E1250,0)</f>
        <v>0</v>
      </c>
      <c r="DO1250" s="12">
        <f>IF(DO$8&gt;$D1250,INDEX($H1216:DO1216,0,DO$9-$D1250)*$E1250,0)</f>
        <v>0</v>
      </c>
      <c r="DP1250" s="12">
        <f>IF(DP$8&gt;$D1250,INDEX($H1216:DP1216,0,DP$9-$D1250)*$E1250,0)</f>
        <v>0</v>
      </c>
      <c r="DQ1250" s="12">
        <f>IF(DQ$8&gt;$D1250,INDEX($H1216:DQ1216,0,DQ$9-$D1250)*$E1250,0)</f>
        <v>0</v>
      </c>
      <c r="DR1250" s="12">
        <f>IF(DR$8&gt;$D1250,INDEX($H1216:DR1216,0,DR$9-$D1250)*$E1250,0)</f>
        <v>0</v>
      </c>
      <c r="DS1250" s="12">
        <f>IF(DS$8&gt;$D1250,INDEX($H1216:DS1216,0,DS$9-$D1250)*$E1250,0)</f>
        <v>0</v>
      </c>
      <c r="DT1250" s="12">
        <f>IF(DT$8&gt;$D1250,INDEX($H1216:DT1216,0,DT$9-$D1250)*$E1250,0)</f>
        <v>0</v>
      </c>
      <c r="DU1250" s="12">
        <f>IF(DU$8&gt;$D1250,INDEX($H1216:DU1216,0,DU$9-$D1250)*$E1250,0)</f>
        <v>0</v>
      </c>
      <c r="DV1250" s="12">
        <f>IF(DV$8&gt;$D1250,INDEX($H1216:DV1216,0,DV$9-$D1250)*$E1250,0)</f>
        <v>0</v>
      </c>
      <c r="DW1250" s="12">
        <f>IF(DW$8&gt;$D1250,INDEX($H1216:DW1216,0,DW$9-$D1250)*$E1250,0)</f>
        <v>0</v>
      </c>
      <c r="DX1250" s="12">
        <f>IF(DX$8&gt;$D1250,INDEX($H1216:DX1216,0,DX$9-$D1250)*$E1250,0)</f>
        <v>0</v>
      </c>
      <c r="DY1250" s="12">
        <f>IF(DY$8&gt;$D1250,INDEX($H1216:DY1216,0,DY$9-$D1250)*$E1250,0)</f>
        <v>0</v>
      </c>
      <c r="EB1250" s="116">
        <f t="shared" si="2947"/>
        <v>1249</v>
      </c>
      <c r="EC1250" s="2" t="str">
        <f t="shared" si="2952"/>
        <v>Phase 3</v>
      </c>
      <c r="ED1250" s="2" t="str">
        <f t="shared" si="2953"/>
        <v>60' Wide</v>
      </c>
      <c r="EE1250" s="33" t="str">
        <f>EE1261</f>
        <v>Cash</v>
      </c>
      <c r="EF1250" s="2" t="str">
        <f>EF1261</f>
        <v>Construction Loan Draws</v>
      </c>
    </row>
    <row r="1251" spans="1:136" x14ac:dyDescent="0.3">
      <c r="B1251" s="2" t="str">
        <f>Product!$L$2</f>
        <v>Phase 3</v>
      </c>
      <c r="C1251" s="2" t="str">
        <f>Product!$L$3</f>
        <v>75' Wide</v>
      </c>
      <c r="D1251" s="128">
        <f>SUMIFS(INDEX(Product!$B$2:$U$97, MATCH(D1239, Product!$B$2:$B$97, 0), ), Product!$B$2:$U$2, $B1251, Product!$B$3:$U$3, $C1251)</f>
        <v>2</v>
      </c>
      <c r="E1251" s="130">
        <f>SUMIFS(INDEX(Product!$B$2:$U$97, MATCH(E1239, Product!$B$2:$B$97, 0), ), Product!$B$2:$U$2, $B1251, Product!$B$3:$U$3, $C1251)</f>
        <v>1</v>
      </c>
      <c r="F1251" s="128"/>
      <c r="G1251" s="11">
        <f>SUM(H1251:DZ1251)</f>
        <v>3820000</v>
      </c>
      <c r="I1251" s="12">
        <f>IF(I$8&gt;$D1251,INDEX($H1217:I1217,0,I$9-$D1251)*$E1251,0)</f>
        <v>0</v>
      </c>
      <c r="J1251" s="12">
        <f>IF(J$8&gt;$D1251,INDEX($H1217:J1217,0,J$9-$D1251)*$E1251,0)</f>
        <v>0</v>
      </c>
      <c r="K1251" s="12">
        <f>IF(K$8&gt;$D1251,INDEX($H1217:K1217,0,K$9-$D1251)*$E1251,0)</f>
        <v>0</v>
      </c>
      <c r="L1251" s="12">
        <f>IF(L$8&gt;$D1251,INDEX($H1217:L1217,0,L$9-$D1251)*$E1251,0)</f>
        <v>0</v>
      </c>
      <c r="M1251" s="12">
        <f>IF(M$8&gt;$D1251,INDEX($H1217:M1217,0,M$9-$D1251)*$E1251,0)</f>
        <v>0</v>
      </c>
      <c r="N1251" s="12">
        <f>IF(N$8&gt;$D1251,INDEX($H1217:N1217,0,N$9-$D1251)*$E1251,0)</f>
        <v>0</v>
      </c>
      <c r="O1251" s="12">
        <f>IF(O$8&gt;$D1251,INDEX($H1217:O1217,0,O$9-$D1251)*$E1251,0)</f>
        <v>0</v>
      </c>
      <c r="P1251" s="12">
        <f>IF(P$8&gt;$D1251,INDEX($H1217:P1217,0,P$9-$D1251)*$E1251,0)</f>
        <v>0</v>
      </c>
      <c r="Q1251" s="12">
        <f>IF(Q$8&gt;$D1251,INDEX($H1217:Q1217,0,Q$9-$D1251)*$E1251,0)</f>
        <v>0</v>
      </c>
      <c r="R1251" s="12">
        <f>IF(R$8&gt;$D1251,INDEX($H1217:R1217,0,R$9-$D1251)*$E1251,0)</f>
        <v>0</v>
      </c>
      <c r="S1251" s="12">
        <f>IF(S$8&gt;$D1251,INDEX($H1217:S1217,0,S$9-$D1251)*$E1251,0)</f>
        <v>0</v>
      </c>
      <c r="T1251" s="12">
        <f>IF(T$8&gt;$D1251,INDEX($H1217:T1217,0,T$9-$D1251)*$E1251,0)</f>
        <v>0</v>
      </c>
      <c r="U1251" s="12">
        <f>IF(U$8&gt;$D1251,INDEX($H1217:U1217,0,U$9-$D1251)*$E1251,0)</f>
        <v>0</v>
      </c>
      <c r="V1251" s="12">
        <f>IF(V$8&gt;$D1251,INDEX($H1217:V1217,0,V$9-$D1251)*$E1251,0)</f>
        <v>0</v>
      </c>
      <c r="W1251" s="12">
        <f>IF(W$8&gt;$D1251,INDEX($H1217:W1217,0,W$9-$D1251)*$E1251,0)</f>
        <v>0</v>
      </c>
      <c r="X1251" s="12">
        <f>IF(X$8&gt;$D1251,INDEX($H1217:X1217,0,X$9-$D1251)*$E1251,0)</f>
        <v>0</v>
      </c>
      <c r="Y1251" s="12">
        <f>IF(Y$8&gt;$D1251,INDEX($H1217:Y1217,0,Y$9-$D1251)*$E1251,0)</f>
        <v>0</v>
      </c>
      <c r="Z1251" s="12">
        <f>IF(Z$8&gt;$D1251,INDEX($H1217:Z1217,0,Z$9-$D1251)*$E1251,0)</f>
        <v>0</v>
      </c>
      <c r="AA1251" s="12">
        <f>IF(AA$8&gt;$D1251,INDEX($H1217:AA1217,0,AA$9-$D1251)*$E1251,0)</f>
        <v>0</v>
      </c>
      <c r="AB1251" s="12">
        <f>IF(AB$8&gt;$D1251,INDEX($H1217:AB1217,0,AB$9-$D1251)*$E1251,0)</f>
        <v>0</v>
      </c>
      <c r="AC1251" s="12">
        <f>IF(AC$8&gt;$D1251,INDEX($H1217:AC1217,0,AC$9-$D1251)*$E1251,0)</f>
        <v>0</v>
      </c>
      <c r="AD1251" s="12">
        <f>IF(AD$8&gt;$D1251,INDEX($H1217:AD1217,0,AD$9-$D1251)*$E1251,0)</f>
        <v>0</v>
      </c>
      <c r="AE1251" s="12">
        <f>IF(AE$8&gt;$D1251,INDEX($H1217:AE1217,0,AE$9-$D1251)*$E1251,0)</f>
        <v>0</v>
      </c>
      <c r="AF1251" s="12">
        <f>IF(AF$8&gt;$D1251,INDEX($H1217:AF1217,0,AF$9-$D1251)*$E1251,0)</f>
        <v>0</v>
      </c>
      <c r="AG1251" s="12">
        <f>IF(AG$8&gt;$D1251,INDEX($H1217:AG1217,0,AG$9-$D1251)*$E1251,0)</f>
        <v>0</v>
      </c>
      <c r="AH1251" s="12">
        <f>IF(AH$8&gt;$D1251,INDEX($H1217:AH1217,0,AH$9-$D1251)*$E1251,0)</f>
        <v>0</v>
      </c>
      <c r="AI1251" s="12">
        <f>IF(AI$8&gt;$D1251,INDEX($H1217:AI1217,0,AI$9-$D1251)*$E1251,0)</f>
        <v>0</v>
      </c>
      <c r="AJ1251" s="12">
        <f>IF(AJ$8&gt;$D1251,INDEX($H1217:AJ1217,0,AJ$9-$D1251)*$E1251,0)</f>
        <v>0</v>
      </c>
      <c r="AK1251" s="12">
        <f>IF(AK$8&gt;$D1251,INDEX($H1217:AK1217,0,AK$9-$D1251)*$E1251,0)</f>
        <v>83333.333333333343</v>
      </c>
      <c r="AL1251" s="12">
        <f>IF(AL$8&gt;$D1251,INDEX($H1217:AL1217,0,AL$9-$D1251)*$E1251,0)</f>
        <v>83333.333333333343</v>
      </c>
      <c r="AM1251" s="12">
        <f>IF(AM$8&gt;$D1251,INDEX($H1217:AM1217,0,AM$9-$D1251)*$E1251,0)</f>
        <v>83333.333333333343</v>
      </c>
      <c r="AN1251" s="12">
        <f>IF(AN$8&gt;$D1251,INDEX($H1217:AN1217,0,AN$9-$D1251)*$E1251,0)</f>
        <v>83333.333333333343</v>
      </c>
      <c r="AO1251" s="12">
        <f>IF(AO$8&gt;$D1251,INDEX($H1217:AO1217,0,AO$9-$D1251)*$E1251,0)</f>
        <v>83333.333333333343</v>
      </c>
      <c r="AP1251" s="12">
        <f>IF(AP$8&gt;$D1251,INDEX($H1217:AP1217,0,AP$9-$D1251)*$E1251,0)</f>
        <v>83333.333333333299</v>
      </c>
      <c r="AQ1251" s="12">
        <f>IF(AQ$8&gt;$D1251,INDEX($H1217:AQ1217,0,AQ$9-$D1251)*$E1251,0)</f>
        <v>536666.66666666674</v>
      </c>
      <c r="AR1251" s="12">
        <f>IF(AR$8&gt;$D1251,INDEX($H1217:AR1217,0,AR$9-$D1251)*$E1251,0)</f>
        <v>540000</v>
      </c>
      <c r="AS1251" s="12">
        <f>IF(AS$8&gt;$D1251,INDEX($H1217:AS1217,0,AS$9-$D1251)*$E1251,0)</f>
        <v>543333.33333333337</v>
      </c>
      <c r="AT1251" s="12">
        <f>IF(AT$8&gt;$D1251,INDEX($H1217:AT1217,0,AT$9-$D1251)*$E1251,0)</f>
        <v>546666.66666666674</v>
      </c>
      <c r="AU1251" s="12">
        <f>IF(AU$8&gt;$D1251,INDEX($H1217:AU1217,0,AU$9-$D1251)*$E1251,0)</f>
        <v>550000</v>
      </c>
      <c r="AV1251" s="12">
        <f>IF(AV$8&gt;$D1251,INDEX($H1217:AV1217,0,AV$9-$D1251)*$E1251,0)</f>
        <v>553333.33333333314</v>
      </c>
      <c r="AW1251" s="12">
        <f>IF(AW$8&gt;$D1251,INDEX($H1217:AW1217,0,AW$9-$D1251)*$E1251,0)</f>
        <v>16666.666666666668</v>
      </c>
      <c r="AX1251" s="12">
        <f>IF(AX$8&gt;$D1251,INDEX($H1217:AX1217,0,AX$9-$D1251)*$E1251,0)</f>
        <v>13333.333333333336</v>
      </c>
      <c r="AY1251" s="12">
        <f>IF(AY$8&gt;$D1251,INDEX($H1217:AY1217,0,AY$9-$D1251)*$E1251,0)</f>
        <v>10000.000000000004</v>
      </c>
      <c r="AZ1251" s="12">
        <f>IF(AZ$8&gt;$D1251,INDEX($H1217:AZ1217,0,AZ$9-$D1251)*$E1251,0)</f>
        <v>6666.6666666666715</v>
      </c>
      <c r="BA1251" s="12">
        <f>IF(BA$8&gt;$D1251,INDEX($H1217:BA1217,0,BA$9-$D1251)*$E1251,0)</f>
        <v>3333.3333333333358</v>
      </c>
      <c r="BB1251" s="12">
        <f>IF(BB$8&gt;$D1251,INDEX($H1217:BB1217,0,BB$9-$D1251)*$E1251,0)</f>
        <v>0</v>
      </c>
      <c r="BC1251" s="12">
        <f>IF(BC$8&gt;$D1251,INDEX($H1217:BC1217,0,BC$9-$D1251)*$E1251,0)</f>
        <v>0</v>
      </c>
      <c r="BD1251" s="12">
        <f>IF(BD$8&gt;$D1251,INDEX($H1217:BD1217,0,BD$9-$D1251)*$E1251,0)</f>
        <v>0</v>
      </c>
      <c r="BE1251" s="12">
        <f>IF(BE$8&gt;$D1251,INDEX($H1217:BE1217,0,BE$9-$D1251)*$E1251,0)</f>
        <v>0</v>
      </c>
      <c r="BF1251" s="12">
        <f>IF(BF$8&gt;$D1251,INDEX($H1217:BF1217,0,BF$9-$D1251)*$E1251,0)</f>
        <v>0</v>
      </c>
      <c r="BG1251" s="12">
        <f>IF(BG$8&gt;$D1251,INDEX($H1217:BG1217,0,BG$9-$D1251)*$E1251,0)</f>
        <v>0</v>
      </c>
      <c r="BH1251" s="12">
        <f>IF(BH$8&gt;$D1251,INDEX($H1217:BH1217,0,BH$9-$D1251)*$E1251,0)</f>
        <v>0</v>
      </c>
      <c r="BI1251" s="12">
        <f>IF(BI$8&gt;$D1251,INDEX($H1217:BI1217,0,BI$9-$D1251)*$E1251,0)</f>
        <v>0</v>
      </c>
      <c r="BJ1251" s="12">
        <f>IF(BJ$8&gt;$D1251,INDEX($H1217:BJ1217,0,BJ$9-$D1251)*$E1251,0)</f>
        <v>0</v>
      </c>
      <c r="BK1251" s="12">
        <f>IF(BK$8&gt;$D1251,INDEX($H1217:BK1217,0,BK$9-$D1251)*$E1251,0)</f>
        <v>0</v>
      </c>
      <c r="BL1251" s="12">
        <f>IF(BL$8&gt;$D1251,INDEX($H1217:BL1217,0,BL$9-$D1251)*$E1251,0)</f>
        <v>0</v>
      </c>
      <c r="BM1251" s="12">
        <f>IF(BM$8&gt;$D1251,INDEX($H1217:BM1217,0,BM$9-$D1251)*$E1251,0)</f>
        <v>0</v>
      </c>
      <c r="BN1251" s="12">
        <f>IF(BN$8&gt;$D1251,INDEX($H1217:BN1217,0,BN$9-$D1251)*$E1251,0)</f>
        <v>0</v>
      </c>
      <c r="BO1251" s="12">
        <f>IF(BO$8&gt;$D1251,INDEX($H1217:BO1217,0,BO$9-$D1251)*$E1251,0)</f>
        <v>0</v>
      </c>
      <c r="BP1251" s="12">
        <f>IF(BP$8&gt;$D1251,INDEX($H1217:BP1217,0,BP$9-$D1251)*$E1251,0)</f>
        <v>0</v>
      </c>
      <c r="BQ1251" s="12">
        <f>IF(BQ$8&gt;$D1251,INDEX($H1217:BQ1217,0,BQ$9-$D1251)*$E1251,0)</f>
        <v>0</v>
      </c>
      <c r="BR1251" s="12">
        <f>IF(BR$8&gt;$D1251,INDEX($H1217:BR1217,0,BR$9-$D1251)*$E1251,0)</f>
        <v>0</v>
      </c>
      <c r="BS1251" s="12">
        <f>IF(BS$8&gt;$D1251,INDEX($H1217:BS1217,0,BS$9-$D1251)*$E1251,0)</f>
        <v>0</v>
      </c>
      <c r="BT1251" s="12">
        <f>IF(BT$8&gt;$D1251,INDEX($H1217:BT1217,0,BT$9-$D1251)*$E1251,0)</f>
        <v>0</v>
      </c>
      <c r="BU1251" s="12">
        <f>IF(BU$8&gt;$D1251,INDEX($H1217:BU1217,0,BU$9-$D1251)*$E1251,0)</f>
        <v>0</v>
      </c>
      <c r="BV1251" s="12">
        <f>IF(BV$8&gt;$D1251,INDEX($H1217:BV1217,0,BV$9-$D1251)*$E1251,0)</f>
        <v>0</v>
      </c>
      <c r="BW1251" s="12">
        <f>IF(BW$8&gt;$D1251,INDEX($H1217:BW1217,0,BW$9-$D1251)*$E1251,0)</f>
        <v>0</v>
      </c>
      <c r="BX1251" s="12">
        <f>IF(BX$8&gt;$D1251,INDEX($H1217:BX1217,0,BX$9-$D1251)*$E1251,0)</f>
        <v>0</v>
      </c>
      <c r="BY1251" s="12">
        <f>IF(BY$8&gt;$D1251,INDEX($H1217:BY1217,0,BY$9-$D1251)*$E1251,0)</f>
        <v>0</v>
      </c>
      <c r="BZ1251" s="12">
        <f>IF(BZ$8&gt;$D1251,INDEX($H1217:BZ1217,0,BZ$9-$D1251)*$E1251,0)</f>
        <v>0</v>
      </c>
      <c r="CA1251" s="12">
        <f>IF(CA$8&gt;$D1251,INDEX($H1217:CA1217,0,CA$9-$D1251)*$E1251,0)</f>
        <v>0</v>
      </c>
      <c r="CB1251" s="12">
        <f>IF(CB$8&gt;$D1251,INDEX($H1217:CB1217,0,CB$9-$D1251)*$E1251,0)</f>
        <v>0</v>
      </c>
      <c r="CC1251" s="12">
        <f>IF(CC$8&gt;$D1251,INDEX($H1217:CC1217,0,CC$9-$D1251)*$E1251,0)</f>
        <v>0</v>
      </c>
      <c r="CD1251" s="12">
        <f>IF(CD$8&gt;$D1251,INDEX($H1217:CD1217,0,CD$9-$D1251)*$E1251,0)</f>
        <v>0</v>
      </c>
      <c r="CE1251" s="12">
        <f>IF(CE$8&gt;$D1251,INDEX($H1217:CE1217,0,CE$9-$D1251)*$E1251,0)</f>
        <v>0</v>
      </c>
      <c r="CF1251" s="12">
        <f>IF(CF$8&gt;$D1251,INDEX($H1217:CF1217,0,CF$9-$D1251)*$E1251,0)</f>
        <v>0</v>
      </c>
      <c r="CG1251" s="12">
        <f>IF(CG$8&gt;$D1251,INDEX($H1217:CG1217,0,CG$9-$D1251)*$E1251,0)</f>
        <v>0</v>
      </c>
      <c r="CH1251" s="12">
        <f>IF(CH$8&gt;$D1251,INDEX($H1217:CH1217,0,CH$9-$D1251)*$E1251,0)</f>
        <v>0</v>
      </c>
      <c r="CI1251" s="12">
        <f>IF(CI$8&gt;$D1251,INDEX($H1217:CI1217,0,CI$9-$D1251)*$E1251,0)</f>
        <v>0</v>
      </c>
      <c r="CJ1251" s="12">
        <f>IF(CJ$8&gt;$D1251,INDEX($H1217:CJ1217,0,CJ$9-$D1251)*$E1251,0)</f>
        <v>0</v>
      </c>
      <c r="CK1251" s="12">
        <f>IF(CK$8&gt;$D1251,INDEX($H1217:CK1217,0,CK$9-$D1251)*$E1251,0)</f>
        <v>0</v>
      </c>
      <c r="CL1251" s="12">
        <f>IF(CL$8&gt;$D1251,INDEX($H1217:CL1217,0,CL$9-$D1251)*$E1251,0)</f>
        <v>0</v>
      </c>
      <c r="CM1251" s="12">
        <f>IF(CM$8&gt;$D1251,INDEX($H1217:CM1217,0,CM$9-$D1251)*$E1251,0)</f>
        <v>0</v>
      </c>
      <c r="CN1251" s="12">
        <f>IF(CN$8&gt;$D1251,INDEX($H1217:CN1217,0,CN$9-$D1251)*$E1251,0)</f>
        <v>0</v>
      </c>
      <c r="CO1251" s="12">
        <f>IF(CO$8&gt;$D1251,INDEX($H1217:CO1217,0,CO$9-$D1251)*$E1251,0)</f>
        <v>0</v>
      </c>
      <c r="CP1251" s="12">
        <f>IF(CP$8&gt;$D1251,INDEX($H1217:CP1217,0,CP$9-$D1251)*$E1251,0)</f>
        <v>0</v>
      </c>
      <c r="CQ1251" s="12">
        <f>IF(CQ$8&gt;$D1251,INDEX($H1217:CQ1217,0,CQ$9-$D1251)*$E1251,0)</f>
        <v>0</v>
      </c>
      <c r="CR1251" s="12">
        <f>IF(CR$8&gt;$D1251,INDEX($H1217:CR1217,0,CR$9-$D1251)*$E1251,0)</f>
        <v>0</v>
      </c>
      <c r="CS1251" s="12">
        <f>IF(CS$8&gt;$D1251,INDEX($H1217:CS1217,0,CS$9-$D1251)*$E1251,0)</f>
        <v>0</v>
      </c>
      <c r="CT1251" s="12">
        <f>IF(CT$8&gt;$D1251,INDEX($H1217:CT1217,0,CT$9-$D1251)*$E1251,0)</f>
        <v>0</v>
      </c>
      <c r="CU1251" s="12">
        <f>IF(CU$8&gt;$D1251,INDEX($H1217:CU1217,0,CU$9-$D1251)*$E1251,0)</f>
        <v>0</v>
      </c>
      <c r="CV1251" s="12">
        <f>IF(CV$8&gt;$D1251,INDEX($H1217:CV1217,0,CV$9-$D1251)*$E1251,0)</f>
        <v>0</v>
      </c>
      <c r="CW1251" s="12">
        <f>IF(CW$8&gt;$D1251,INDEX($H1217:CW1217,0,CW$9-$D1251)*$E1251,0)</f>
        <v>0</v>
      </c>
      <c r="CX1251" s="12">
        <f>IF(CX$8&gt;$D1251,INDEX($H1217:CX1217,0,CX$9-$D1251)*$E1251,0)</f>
        <v>0</v>
      </c>
      <c r="CY1251" s="12">
        <f>IF(CY$8&gt;$D1251,INDEX($H1217:CY1217,0,CY$9-$D1251)*$E1251,0)</f>
        <v>0</v>
      </c>
      <c r="CZ1251" s="12">
        <f>IF(CZ$8&gt;$D1251,INDEX($H1217:CZ1217,0,CZ$9-$D1251)*$E1251,0)</f>
        <v>0</v>
      </c>
      <c r="DA1251" s="12">
        <f>IF(DA$8&gt;$D1251,INDEX($H1217:DA1217,0,DA$9-$D1251)*$E1251,0)</f>
        <v>0</v>
      </c>
      <c r="DB1251" s="12">
        <f>IF(DB$8&gt;$D1251,INDEX($H1217:DB1217,0,DB$9-$D1251)*$E1251,0)</f>
        <v>0</v>
      </c>
      <c r="DC1251" s="12">
        <f>IF(DC$8&gt;$D1251,INDEX($H1217:DC1217,0,DC$9-$D1251)*$E1251,0)</f>
        <v>0</v>
      </c>
      <c r="DD1251" s="12">
        <f>IF(DD$8&gt;$D1251,INDEX($H1217:DD1217,0,DD$9-$D1251)*$E1251,0)</f>
        <v>0</v>
      </c>
      <c r="DE1251" s="12">
        <f>IF(DE$8&gt;$D1251,INDEX($H1217:DE1217,0,DE$9-$D1251)*$E1251,0)</f>
        <v>0</v>
      </c>
      <c r="DF1251" s="12">
        <f>IF(DF$8&gt;$D1251,INDEX($H1217:DF1217,0,DF$9-$D1251)*$E1251,0)</f>
        <v>0</v>
      </c>
      <c r="DG1251" s="12">
        <f>IF(DG$8&gt;$D1251,INDEX($H1217:DG1217,0,DG$9-$D1251)*$E1251,0)</f>
        <v>0</v>
      </c>
      <c r="DH1251" s="12">
        <f>IF(DH$8&gt;$D1251,INDEX($H1217:DH1217,0,DH$9-$D1251)*$E1251,0)</f>
        <v>0</v>
      </c>
      <c r="DI1251" s="12">
        <f>IF(DI$8&gt;$D1251,INDEX($H1217:DI1217,0,DI$9-$D1251)*$E1251,0)</f>
        <v>0</v>
      </c>
      <c r="DJ1251" s="12">
        <f>IF(DJ$8&gt;$D1251,INDEX($H1217:DJ1217,0,DJ$9-$D1251)*$E1251,0)</f>
        <v>0</v>
      </c>
      <c r="DK1251" s="12">
        <f>IF(DK$8&gt;$D1251,INDEX($H1217:DK1217,0,DK$9-$D1251)*$E1251,0)</f>
        <v>0</v>
      </c>
      <c r="DL1251" s="12">
        <f>IF(DL$8&gt;$D1251,INDEX($H1217:DL1217,0,DL$9-$D1251)*$E1251,0)</f>
        <v>0</v>
      </c>
      <c r="DM1251" s="12">
        <f>IF(DM$8&gt;$D1251,INDEX($H1217:DM1217,0,DM$9-$D1251)*$E1251,0)</f>
        <v>0</v>
      </c>
      <c r="DN1251" s="12">
        <f>IF(DN$8&gt;$D1251,INDEX($H1217:DN1217,0,DN$9-$D1251)*$E1251,0)</f>
        <v>0</v>
      </c>
      <c r="DO1251" s="12">
        <f>IF(DO$8&gt;$D1251,INDEX($H1217:DO1217,0,DO$9-$D1251)*$E1251,0)</f>
        <v>0</v>
      </c>
      <c r="DP1251" s="12">
        <f>IF(DP$8&gt;$D1251,INDEX($H1217:DP1217,0,DP$9-$D1251)*$E1251,0)</f>
        <v>0</v>
      </c>
      <c r="DQ1251" s="12">
        <f>IF(DQ$8&gt;$D1251,INDEX($H1217:DQ1217,0,DQ$9-$D1251)*$E1251,0)</f>
        <v>0</v>
      </c>
      <c r="DR1251" s="12">
        <f>IF(DR$8&gt;$D1251,INDEX($H1217:DR1217,0,DR$9-$D1251)*$E1251,0)</f>
        <v>0</v>
      </c>
      <c r="DS1251" s="12">
        <f>IF(DS$8&gt;$D1251,INDEX($H1217:DS1217,0,DS$9-$D1251)*$E1251,0)</f>
        <v>0</v>
      </c>
      <c r="DT1251" s="12">
        <f>IF(DT$8&gt;$D1251,INDEX($H1217:DT1217,0,DT$9-$D1251)*$E1251,0)</f>
        <v>0</v>
      </c>
      <c r="DU1251" s="12">
        <f>IF(DU$8&gt;$D1251,INDEX($H1217:DU1217,0,DU$9-$D1251)*$E1251,0)</f>
        <v>0</v>
      </c>
      <c r="DV1251" s="12">
        <f>IF(DV$8&gt;$D1251,INDEX($H1217:DV1217,0,DV$9-$D1251)*$E1251,0)</f>
        <v>0</v>
      </c>
      <c r="DW1251" s="12">
        <f>IF(DW$8&gt;$D1251,INDEX($H1217:DW1217,0,DW$9-$D1251)*$E1251,0)</f>
        <v>0</v>
      </c>
      <c r="DX1251" s="12">
        <f>IF(DX$8&gt;$D1251,INDEX($H1217:DX1217,0,DX$9-$D1251)*$E1251,0)</f>
        <v>0</v>
      </c>
      <c r="DY1251" s="12">
        <f>IF(DY$8&gt;$D1251,INDEX($H1217:DY1217,0,DY$9-$D1251)*$E1251,0)</f>
        <v>0</v>
      </c>
      <c r="EB1251" s="116">
        <f t="shared" si="2947"/>
        <v>1250</v>
      </c>
      <c r="EC1251" s="2" t="str">
        <f t="shared" si="2952"/>
        <v>Phase 3</v>
      </c>
      <c r="ED1251" s="2" t="str">
        <f t="shared" si="2953"/>
        <v>75' Wide</v>
      </c>
      <c r="EE1251" s="33" t="str">
        <f>EE1261</f>
        <v>Cash</v>
      </c>
      <c r="EF1251" s="2" t="str">
        <f>EF1261</f>
        <v>Construction Loan Draws</v>
      </c>
    </row>
    <row r="1252" spans="1:136" x14ac:dyDescent="0.3">
      <c r="D1252" s="128"/>
      <c r="E1252" s="130"/>
      <c r="F1252" s="128"/>
      <c r="I1252" s="12"/>
      <c r="J1252" s="12"/>
      <c r="K1252" s="12"/>
      <c r="L1252" s="12"/>
      <c r="M1252" s="12"/>
      <c r="N1252" s="12"/>
      <c r="O1252" s="12"/>
      <c r="P1252" s="12"/>
      <c r="Q1252" s="12"/>
      <c r="R1252" s="12"/>
      <c r="S1252" s="12"/>
      <c r="T1252" s="12"/>
      <c r="U1252" s="12"/>
      <c r="V1252" s="12"/>
      <c r="W1252" s="12"/>
      <c r="X1252" s="12"/>
      <c r="Y1252" s="12"/>
      <c r="Z1252" s="12"/>
      <c r="AA1252" s="12"/>
      <c r="AB1252" s="12"/>
      <c r="AC1252" s="12"/>
      <c r="AD1252" s="12"/>
      <c r="AE1252" s="12"/>
      <c r="AF1252" s="12"/>
      <c r="AG1252" s="12"/>
      <c r="AH1252" s="12"/>
      <c r="AI1252" s="12"/>
      <c r="AJ1252" s="12"/>
      <c r="AK1252" s="12"/>
      <c r="AL1252" s="12"/>
      <c r="AM1252" s="12"/>
      <c r="AN1252" s="12"/>
      <c r="AO1252" s="12"/>
      <c r="AP1252" s="12"/>
      <c r="AQ1252" s="12"/>
      <c r="AR1252" s="12"/>
      <c r="AS1252" s="12"/>
      <c r="AT1252" s="12"/>
      <c r="AU1252" s="12"/>
      <c r="AV1252" s="12"/>
      <c r="AW1252" s="12"/>
      <c r="AX1252" s="12"/>
      <c r="AY1252" s="12"/>
      <c r="AZ1252" s="12"/>
      <c r="BA1252" s="12"/>
      <c r="BB1252" s="12"/>
      <c r="BC1252" s="12"/>
      <c r="BD1252" s="12"/>
      <c r="BE1252" s="12"/>
      <c r="BF1252" s="12"/>
      <c r="BG1252" s="12"/>
      <c r="BH1252" s="12"/>
      <c r="BI1252" s="12"/>
      <c r="BJ1252" s="12"/>
      <c r="BK1252" s="12"/>
      <c r="BL1252" s="12"/>
      <c r="BM1252" s="12"/>
      <c r="BN1252" s="12"/>
      <c r="BO1252" s="12"/>
      <c r="BP1252" s="12"/>
      <c r="BQ1252" s="12"/>
      <c r="BR1252" s="12"/>
      <c r="BS1252" s="12"/>
      <c r="BT1252" s="12"/>
      <c r="BU1252" s="12"/>
      <c r="BV1252" s="12"/>
      <c r="BW1252" s="12"/>
      <c r="BX1252" s="12"/>
      <c r="BY1252" s="12"/>
      <c r="BZ1252" s="12"/>
      <c r="CA1252" s="12"/>
      <c r="CB1252" s="12"/>
      <c r="CC1252" s="12"/>
      <c r="CD1252" s="12"/>
      <c r="CE1252" s="12"/>
      <c r="CF1252" s="12"/>
      <c r="CG1252" s="12"/>
      <c r="CH1252" s="12"/>
      <c r="CI1252" s="12"/>
      <c r="CJ1252" s="12"/>
      <c r="CK1252" s="12"/>
      <c r="CL1252" s="12"/>
      <c r="CM1252" s="12"/>
      <c r="CN1252" s="12"/>
      <c r="CO1252" s="12"/>
      <c r="CP1252" s="12"/>
      <c r="CQ1252" s="12"/>
      <c r="CR1252" s="12"/>
      <c r="CS1252" s="12"/>
      <c r="CT1252" s="12"/>
      <c r="CU1252" s="12"/>
      <c r="CV1252" s="12"/>
      <c r="CW1252" s="12"/>
      <c r="CX1252" s="12"/>
      <c r="CY1252" s="12"/>
      <c r="CZ1252" s="12"/>
      <c r="DA1252" s="12"/>
      <c r="DB1252" s="12"/>
      <c r="DC1252" s="12"/>
      <c r="DD1252" s="12"/>
      <c r="DE1252" s="12"/>
      <c r="DF1252" s="12"/>
      <c r="DG1252" s="12"/>
      <c r="DH1252" s="12"/>
      <c r="DI1252" s="12"/>
      <c r="DJ1252" s="12"/>
      <c r="DK1252" s="12"/>
      <c r="DL1252" s="12"/>
      <c r="DM1252" s="12"/>
      <c r="DN1252" s="12"/>
      <c r="DO1252" s="12"/>
      <c r="DP1252" s="12"/>
      <c r="DQ1252" s="12"/>
      <c r="DR1252" s="12"/>
      <c r="DS1252" s="12"/>
      <c r="DT1252" s="12"/>
      <c r="DU1252" s="12"/>
      <c r="DV1252" s="12"/>
      <c r="DW1252" s="12"/>
      <c r="DX1252" s="12"/>
      <c r="DY1252" s="12"/>
      <c r="EE1252" s="33"/>
    </row>
    <row r="1253" spans="1:136" x14ac:dyDescent="0.3">
      <c r="B1253" s="2" t="str">
        <f>Product!$M$2</f>
        <v>Phase 4</v>
      </c>
      <c r="C1253" s="2" t="str">
        <f>Product!$M$3</f>
        <v>50' Wide</v>
      </c>
      <c r="D1253" s="128">
        <f>SUMIFS(INDEX(Product!$B$2:$U$97, MATCH(D1239, Product!$B$2:$B$97, 0), ), Product!$B$2:$U$2, $B1253, Product!$B$3:$U$3, $C1253)</f>
        <v>2</v>
      </c>
      <c r="E1253" s="130">
        <f>SUMIFS(INDEX(Product!$B$2:$U$97, MATCH(E1239, Product!$B$2:$B$97, 0), ), Product!$B$2:$U$2, $B1253, Product!$B$3:$U$3, $C1253)</f>
        <v>1</v>
      </c>
      <c r="F1253" s="128"/>
      <c r="G1253" s="11">
        <f>SUM(H1253:DZ1253)</f>
        <v>5730000</v>
      </c>
      <c r="I1253" s="12">
        <f>IF(I$8&gt;$D1253,INDEX($H1219:I1219,0,I$9-$D1253)*$E1253,0)</f>
        <v>0</v>
      </c>
      <c r="J1253" s="12">
        <f>IF(J$8&gt;$D1253,INDEX($H1219:J1219,0,J$9-$D1253)*$E1253,0)</f>
        <v>0</v>
      </c>
      <c r="K1253" s="12">
        <f>IF(K$8&gt;$D1253,INDEX($H1219:K1219,0,K$9-$D1253)*$E1253,0)</f>
        <v>0</v>
      </c>
      <c r="L1253" s="12">
        <f>IF(L$8&gt;$D1253,INDEX($H1219:L1219,0,L$9-$D1253)*$E1253,0)</f>
        <v>0</v>
      </c>
      <c r="M1253" s="12">
        <f>IF(M$8&gt;$D1253,INDEX($H1219:M1219,0,M$9-$D1253)*$E1253,0)</f>
        <v>0</v>
      </c>
      <c r="N1253" s="12">
        <f>IF(N$8&gt;$D1253,INDEX($H1219:N1219,0,N$9-$D1253)*$E1253,0)</f>
        <v>0</v>
      </c>
      <c r="O1253" s="12">
        <f>IF(O$8&gt;$D1253,INDEX($H1219:O1219,0,O$9-$D1253)*$E1253,0)</f>
        <v>0</v>
      </c>
      <c r="P1253" s="12">
        <f>IF(P$8&gt;$D1253,INDEX($H1219:P1219,0,P$9-$D1253)*$E1253,0)</f>
        <v>0</v>
      </c>
      <c r="Q1253" s="12">
        <f>IF(Q$8&gt;$D1253,INDEX($H1219:Q1219,0,Q$9-$D1253)*$E1253,0)</f>
        <v>0</v>
      </c>
      <c r="R1253" s="12">
        <f>IF(R$8&gt;$D1253,INDEX($H1219:R1219,0,R$9-$D1253)*$E1253,0)</f>
        <v>0</v>
      </c>
      <c r="S1253" s="12">
        <f>IF(S$8&gt;$D1253,INDEX($H1219:S1219,0,S$9-$D1253)*$E1253,0)</f>
        <v>0</v>
      </c>
      <c r="T1253" s="12">
        <f>IF(T$8&gt;$D1253,INDEX($H1219:T1219,0,T$9-$D1253)*$E1253,0)</f>
        <v>0</v>
      </c>
      <c r="U1253" s="12">
        <f>IF(U$8&gt;$D1253,INDEX($H1219:U1219,0,U$9-$D1253)*$E1253,0)</f>
        <v>0</v>
      </c>
      <c r="V1253" s="12">
        <f>IF(V$8&gt;$D1253,INDEX($H1219:V1219,0,V$9-$D1253)*$E1253,0)</f>
        <v>0</v>
      </c>
      <c r="W1253" s="12">
        <f>IF(W$8&gt;$D1253,INDEX($H1219:W1219,0,W$9-$D1253)*$E1253,0)</f>
        <v>0</v>
      </c>
      <c r="X1253" s="12">
        <f>IF(X$8&gt;$D1253,INDEX($H1219:X1219,0,X$9-$D1253)*$E1253,0)</f>
        <v>0</v>
      </c>
      <c r="Y1253" s="12">
        <f>IF(Y$8&gt;$D1253,INDEX($H1219:Y1219,0,Y$9-$D1253)*$E1253,0)</f>
        <v>0</v>
      </c>
      <c r="Z1253" s="12">
        <f>IF(Z$8&gt;$D1253,INDEX($H1219:Z1219,0,Z$9-$D1253)*$E1253,0)</f>
        <v>0</v>
      </c>
      <c r="AA1253" s="12">
        <f>IF(AA$8&gt;$D1253,INDEX($H1219:AA1219,0,AA$9-$D1253)*$E1253,0)</f>
        <v>0</v>
      </c>
      <c r="AB1253" s="12">
        <f>IF(AB$8&gt;$D1253,INDEX($H1219:AB1219,0,AB$9-$D1253)*$E1253,0)</f>
        <v>0</v>
      </c>
      <c r="AC1253" s="12">
        <f>IF(AC$8&gt;$D1253,INDEX($H1219:AC1219,0,AC$9-$D1253)*$E1253,0)</f>
        <v>0</v>
      </c>
      <c r="AD1253" s="12">
        <f>IF(AD$8&gt;$D1253,INDEX($H1219:AD1219,0,AD$9-$D1253)*$E1253,0)</f>
        <v>0</v>
      </c>
      <c r="AE1253" s="12">
        <f>IF(AE$8&gt;$D1253,INDEX($H1219:AE1219,0,AE$9-$D1253)*$E1253,0)</f>
        <v>0</v>
      </c>
      <c r="AF1253" s="12">
        <f>IF(AF$8&gt;$D1253,INDEX($H1219:AF1219,0,AF$9-$D1253)*$E1253,0)</f>
        <v>0</v>
      </c>
      <c r="AG1253" s="12">
        <f>IF(AG$8&gt;$D1253,INDEX($H1219:AG1219,0,AG$9-$D1253)*$E1253,0)</f>
        <v>0</v>
      </c>
      <c r="AH1253" s="12">
        <f>IF(AH$8&gt;$D1253,INDEX($H1219:AH1219,0,AH$9-$D1253)*$E1253,0)</f>
        <v>0</v>
      </c>
      <c r="AI1253" s="12">
        <f>IF(AI$8&gt;$D1253,INDEX($H1219:AI1219,0,AI$9-$D1253)*$E1253,0)</f>
        <v>0</v>
      </c>
      <c r="AJ1253" s="12">
        <f>IF(AJ$8&gt;$D1253,INDEX($H1219:AJ1219,0,AJ$9-$D1253)*$E1253,0)</f>
        <v>0</v>
      </c>
      <c r="AK1253" s="12">
        <f>IF(AK$8&gt;$D1253,INDEX($H1219:AK1219,0,AK$9-$D1253)*$E1253,0)</f>
        <v>0</v>
      </c>
      <c r="AL1253" s="12">
        <f>IF(AL$8&gt;$D1253,INDEX($H1219:AL1219,0,AL$9-$D1253)*$E1253,0)</f>
        <v>0</v>
      </c>
      <c r="AM1253" s="12">
        <f>IF(AM$8&gt;$D1253,INDEX($H1219:AM1219,0,AM$9-$D1253)*$E1253,0)</f>
        <v>0</v>
      </c>
      <c r="AN1253" s="12">
        <f>IF(AN$8&gt;$D1253,INDEX($H1219:AN1219,0,AN$9-$D1253)*$E1253,0)</f>
        <v>0</v>
      </c>
      <c r="AO1253" s="12">
        <f>IF(AO$8&gt;$D1253,INDEX($H1219:AO1219,0,AO$9-$D1253)*$E1253,0)</f>
        <v>0</v>
      </c>
      <c r="AP1253" s="12">
        <f>IF(AP$8&gt;$D1253,INDEX($H1219:AP1219,0,AP$9-$D1253)*$E1253,0)</f>
        <v>0</v>
      </c>
      <c r="AQ1253" s="12">
        <f>IF(AQ$8&gt;$D1253,INDEX($H1219:AQ1219,0,AQ$9-$D1253)*$E1253,0)</f>
        <v>0</v>
      </c>
      <c r="AR1253" s="12">
        <f>IF(AR$8&gt;$D1253,INDEX($H1219:AR1219,0,AR$9-$D1253)*$E1253,0)</f>
        <v>0</v>
      </c>
      <c r="AS1253" s="12">
        <f>IF(AS$8&gt;$D1253,INDEX($H1219:AS1219,0,AS$9-$D1253)*$E1253,0)</f>
        <v>0</v>
      </c>
      <c r="AT1253" s="12">
        <f>IF(AT$8&gt;$D1253,INDEX($H1219:AT1219,0,AT$9-$D1253)*$E1253,0)</f>
        <v>0</v>
      </c>
      <c r="AU1253" s="12">
        <f>IF(AU$8&gt;$D1253,INDEX($H1219:AU1219,0,AU$9-$D1253)*$E1253,0)</f>
        <v>0</v>
      </c>
      <c r="AV1253" s="12">
        <f>IF(AV$8&gt;$D1253,INDEX($H1219:AV1219,0,AV$9-$D1253)*$E1253,0)</f>
        <v>0</v>
      </c>
      <c r="AW1253" s="12">
        <f>IF(AW$8&gt;$D1253,INDEX($H1219:AW1219,0,AW$9-$D1253)*$E1253,0)</f>
        <v>125000</v>
      </c>
      <c r="AX1253" s="12">
        <f>IF(AX$8&gt;$D1253,INDEX($H1219:AX1219,0,AX$9-$D1253)*$E1253,0)</f>
        <v>125000</v>
      </c>
      <c r="AY1253" s="12">
        <f>IF(AY$8&gt;$D1253,INDEX($H1219:AY1219,0,AY$9-$D1253)*$E1253,0)</f>
        <v>125000</v>
      </c>
      <c r="AZ1253" s="12">
        <f>IF(AZ$8&gt;$D1253,INDEX($H1219:AZ1219,0,AZ$9-$D1253)*$E1253,0)</f>
        <v>125000</v>
      </c>
      <c r="BA1253" s="12">
        <f>IF(BA$8&gt;$D1253,INDEX($H1219:BA1219,0,BA$9-$D1253)*$E1253,0)</f>
        <v>125000</v>
      </c>
      <c r="BB1253" s="12">
        <f>IF(BB$8&gt;$D1253,INDEX($H1219:BB1219,0,BB$9-$D1253)*$E1253,0)</f>
        <v>125000</v>
      </c>
      <c r="BC1253" s="12">
        <f>IF(BC$8&gt;$D1253,INDEX($H1219:BC1219,0,BC$9-$D1253)*$E1253,0)</f>
        <v>805000</v>
      </c>
      <c r="BD1253" s="12">
        <f>IF(BD$8&gt;$D1253,INDEX($H1219:BD1219,0,BD$9-$D1253)*$E1253,0)</f>
        <v>810000</v>
      </c>
      <c r="BE1253" s="12">
        <f>IF(BE$8&gt;$D1253,INDEX($H1219:BE1219,0,BE$9-$D1253)*$E1253,0)</f>
        <v>815000</v>
      </c>
      <c r="BF1253" s="12">
        <f>IF(BF$8&gt;$D1253,INDEX($H1219:BF1219,0,BF$9-$D1253)*$E1253,0)</f>
        <v>820000</v>
      </c>
      <c r="BG1253" s="12">
        <f>IF(BG$8&gt;$D1253,INDEX($H1219:BG1219,0,BG$9-$D1253)*$E1253,0)</f>
        <v>825000</v>
      </c>
      <c r="BH1253" s="12">
        <f>IF(BH$8&gt;$D1253,INDEX($H1219:BH1219,0,BH$9-$D1253)*$E1253,0)</f>
        <v>830000</v>
      </c>
      <c r="BI1253" s="12">
        <f>IF(BI$8&gt;$D1253,INDEX($H1219:BI1219,0,BI$9-$D1253)*$E1253,0)</f>
        <v>25000</v>
      </c>
      <c r="BJ1253" s="12">
        <f>IF(BJ$8&gt;$D1253,INDEX($H1219:BJ1219,0,BJ$9-$D1253)*$E1253,0)</f>
        <v>20000</v>
      </c>
      <c r="BK1253" s="12">
        <f>IF(BK$8&gt;$D1253,INDEX($H1219:BK1219,0,BK$9-$D1253)*$E1253,0)</f>
        <v>15000</v>
      </c>
      <c r="BL1253" s="12">
        <f>IF(BL$8&gt;$D1253,INDEX($H1219:BL1219,0,BL$9-$D1253)*$E1253,0)</f>
        <v>10000</v>
      </c>
      <c r="BM1253" s="12">
        <f>IF(BM$8&gt;$D1253,INDEX($H1219:BM1219,0,BM$9-$D1253)*$E1253,0)</f>
        <v>5000</v>
      </c>
      <c r="BN1253" s="12">
        <f>IF(BN$8&gt;$D1253,INDEX($H1219:BN1219,0,BN$9-$D1253)*$E1253,0)</f>
        <v>0</v>
      </c>
      <c r="BO1253" s="12">
        <f>IF(BO$8&gt;$D1253,INDEX($H1219:BO1219,0,BO$9-$D1253)*$E1253,0)</f>
        <v>0</v>
      </c>
      <c r="BP1253" s="12">
        <f>IF(BP$8&gt;$D1253,INDEX($H1219:BP1219,0,BP$9-$D1253)*$E1253,0)</f>
        <v>0</v>
      </c>
      <c r="BQ1253" s="12">
        <f>IF(BQ$8&gt;$D1253,INDEX($H1219:BQ1219,0,BQ$9-$D1253)*$E1253,0)</f>
        <v>0</v>
      </c>
      <c r="BR1253" s="12">
        <f>IF(BR$8&gt;$D1253,INDEX($H1219:BR1219,0,BR$9-$D1253)*$E1253,0)</f>
        <v>0</v>
      </c>
      <c r="BS1253" s="12">
        <f>IF(BS$8&gt;$D1253,INDEX($H1219:BS1219,0,BS$9-$D1253)*$E1253,0)</f>
        <v>0</v>
      </c>
      <c r="BT1253" s="12">
        <f>IF(BT$8&gt;$D1253,INDEX($H1219:BT1219,0,BT$9-$D1253)*$E1253,0)</f>
        <v>0</v>
      </c>
      <c r="BU1253" s="12">
        <f>IF(BU$8&gt;$D1253,INDEX($H1219:BU1219,0,BU$9-$D1253)*$E1253,0)</f>
        <v>0</v>
      </c>
      <c r="BV1253" s="12">
        <f>IF(BV$8&gt;$D1253,INDEX($H1219:BV1219,0,BV$9-$D1253)*$E1253,0)</f>
        <v>0</v>
      </c>
      <c r="BW1253" s="12">
        <f>IF(BW$8&gt;$D1253,INDEX($H1219:BW1219,0,BW$9-$D1253)*$E1253,0)</f>
        <v>0</v>
      </c>
      <c r="BX1253" s="12">
        <f>IF(BX$8&gt;$D1253,INDEX($H1219:BX1219,0,BX$9-$D1253)*$E1253,0)</f>
        <v>0</v>
      </c>
      <c r="BY1253" s="12">
        <f>IF(BY$8&gt;$D1253,INDEX($H1219:BY1219,0,BY$9-$D1253)*$E1253,0)</f>
        <v>0</v>
      </c>
      <c r="BZ1253" s="12">
        <f>IF(BZ$8&gt;$D1253,INDEX($H1219:BZ1219,0,BZ$9-$D1253)*$E1253,0)</f>
        <v>0</v>
      </c>
      <c r="CA1253" s="12">
        <f>IF(CA$8&gt;$D1253,INDEX($H1219:CA1219,0,CA$9-$D1253)*$E1253,0)</f>
        <v>0</v>
      </c>
      <c r="CB1253" s="12">
        <f>IF(CB$8&gt;$D1253,INDEX($H1219:CB1219,0,CB$9-$D1253)*$E1253,0)</f>
        <v>0</v>
      </c>
      <c r="CC1253" s="12">
        <f>IF(CC$8&gt;$D1253,INDEX($H1219:CC1219,0,CC$9-$D1253)*$E1253,0)</f>
        <v>0</v>
      </c>
      <c r="CD1253" s="12">
        <f>IF(CD$8&gt;$D1253,INDEX($H1219:CD1219,0,CD$9-$D1253)*$E1253,0)</f>
        <v>0</v>
      </c>
      <c r="CE1253" s="12">
        <f>IF(CE$8&gt;$D1253,INDEX($H1219:CE1219,0,CE$9-$D1253)*$E1253,0)</f>
        <v>0</v>
      </c>
      <c r="CF1253" s="12">
        <f>IF(CF$8&gt;$D1253,INDEX($H1219:CF1219,0,CF$9-$D1253)*$E1253,0)</f>
        <v>0</v>
      </c>
      <c r="CG1253" s="12">
        <f>IF(CG$8&gt;$D1253,INDEX($H1219:CG1219,0,CG$9-$D1253)*$E1253,0)</f>
        <v>0</v>
      </c>
      <c r="CH1253" s="12">
        <f>IF(CH$8&gt;$D1253,INDEX($H1219:CH1219,0,CH$9-$D1253)*$E1253,0)</f>
        <v>0</v>
      </c>
      <c r="CI1253" s="12">
        <f>IF(CI$8&gt;$D1253,INDEX($H1219:CI1219,0,CI$9-$D1253)*$E1253,0)</f>
        <v>0</v>
      </c>
      <c r="CJ1253" s="12">
        <f>IF(CJ$8&gt;$D1253,INDEX($H1219:CJ1219,0,CJ$9-$D1253)*$E1253,0)</f>
        <v>0</v>
      </c>
      <c r="CK1253" s="12">
        <f>IF(CK$8&gt;$D1253,INDEX($H1219:CK1219,0,CK$9-$D1253)*$E1253,0)</f>
        <v>0</v>
      </c>
      <c r="CL1253" s="12">
        <f>IF(CL$8&gt;$D1253,INDEX($H1219:CL1219,0,CL$9-$D1253)*$E1253,0)</f>
        <v>0</v>
      </c>
      <c r="CM1253" s="12">
        <f>IF(CM$8&gt;$D1253,INDEX($H1219:CM1219,0,CM$9-$D1253)*$E1253,0)</f>
        <v>0</v>
      </c>
      <c r="CN1253" s="12">
        <f>IF(CN$8&gt;$D1253,INDEX($H1219:CN1219,0,CN$9-$D1253)*$E1253,0)</f>
        <v>0</v>
      </c>
      <c r="CO1253" s="12">
        <f>IF(CO$8&gt;$D1253,INDEX($H1219:CO1219,0,CO$9-$D1253)*$E1253,0)</f>
        <v>0</v>
      </c>
      <c r="CP1253" s="12">
        <f>IF(CP$8&gt;$D1253,INDEX($H1219:CP1219,0,CP$9-$D1253)*$E1253,0)</f>
        <v>0</v>
      </c>
      <c r="CQ1253" s="12">
        <f>IF(CQ$8&gt;$D1253,INDEX($H1219:CQ1219,0,CQ$9-$D1253)*$E1253,0)</f>
        <v>0</v>
      </c>
      <c r="CR1253" s="12">
        <f>IF(CR$8&gt;$D1253,INDEX($H1219:CR1219,0,CR$9-$D1253)*$E1253,0)</f>
        <v>0</v>
      </c>
      <c r="CS1253" s="12">
        <f>IF(CS$8&gt;$D1253,INDEX($H1219:CS1219,0,CS$9-$D1253)*$E1253,0)</f>
        <v>0</v>
      </c>
      <c r="CT1253" s="12">
        <f>IF(CT$8&gt;$D1253,INDEX($H1219:CT1219,0,CT$9-$D1253)*$E1253,0)</f>
        <v>0</v>
      </c>
      <c r="CU1253" s="12">
        <f>IF(CU$8&gt;$D1253,INDEX($H1219:CU1219,0,CU$9-$D1253)*$E1253,0)</f>
        <v>0</v>
      </c>
      <c r="CV1253" s="12">
        <f>IF(CV$8&gt;$D1253,INDEX($H1219:CV1219,0,CV$9-$D1253)*$E1253,0)</f>
        <v>0</v>
      </c>
      <c r="CW1253" s="12">
        <f>IF(CW$8&gt;$D1253,INDEX($H1219:CW1219,0,CW$9-$D1253)*$E1253,0)</f>
        <v>0</v>
      </c>
      <c r="CX1253" s="12">
        <f>IF(CX$8&gt;$D1253,INDEX($H1219:CX1219,0,CX$9-$D1253)*$E1253,0)</f>
        <v>0</v>
      </c>
      <c r="CY1253" s="12">
        <f>IF(CY$8&gt;$D1253,INDEX($H1219:CY1219,0,CY$9-$D1253)*$E1253,0)</f>
        <v>0</v>
      </c>
      <c r="CZ1253" s="12">
        <f>IF(CZ$8&gt;$D1253,INDEX($H1219:CZ1219,0,CZ$9-$D1253)*$E1253,0)</f>
        <v>0</v>
      </c>
      <c r="DA1253" s="12">
        <f>IF(DA$8&gt;$D1253,INDEX($H1219:DA1219,0,DA$9-$D1253)*$E1253,0)</f>
        <v>0</v>
      </c>
      <c r="DB1253" s="12">
        <f>IF(DB$8&gt;$D1253,INDEX($H1219:DB1219,0,DB$9-$D1253)*$E1253,0)</f>
        <v>0</v>
      </c>
      <c r="DC1253" s="12">
        <f>IF(DC$8&gt;$D1253,INDEX($H1219:DC1219,0,DC$9-$D1253)*$E1253,0)</f>
        <v>0</v>
      </c>
      <c r="DD1253" s="12">
        <f>IF(DD$8&gt;$D1253,INDEX($H1219:DD1219,0,DD$9-$D1253)*$E1253,0)</f>
        <v>0</v>
      </c>
      <c r="DE1253" s="12">
        <f>IF(DE$8&gt;$D1253,INDEX($H1219:DE1219,0,DE$9-$D1253)*$E1253,0)</f>
        <v>0</v>
      </c>
      <c r="DF1253" s="12">
        <f>IF(DF$8&gt;$D1253,INDEX($H1219:DF1219,0,DF$9-$D1253)*$E1253,0)</f>
        <v>0</v>
      </c>
      <c r="DG1253" s="12">
        <f>IF(DG$8&gt;$D1253,INDEX($H1219:DG1219,0,DG$9-$D1253)*$E1253,0)</f>
        <v>0</v>
      </c>
      <c r="DH1253" s="12">
        <f>IF(DH$8&gt;$D1253,INDEX($H1219:DH1219,0,DH$9-$D1253)*$E1253,0)</f>
        <v>0</v>
      </c>
      <c r="DI1253" s="12">
        <f>IF(DI$8&gt;$D1253,INDEX($H1219:DI1219,0,DI$9-$D1253)*$E1253,0)</f>
        <v>0</v>
      </c>
      <c r="DJ1253" s="12">
        <f>IF(DJ$8&gt;$D1253,INDEX($H1219:DJ1219,0,DJ$9-$D1253)*$E1253,0)</f>
        <v>0</v>
      </c>
      <c r="DK1253" s="12">
        <f>IF(DK$8&gt;$D1253,INDEX($H1219:DK1219,0,DK$9-$D1253)*$E1253,0)</f>
        <v>0</v>
      </c>
      <c r="DL1253" s="12">
        <f>IF(DL$8&gt;$D1253,INDEX($H1219:DL1219,0,DL$9-$D1253)*$E1253,0)</f>
        <v>0</v>
      </c>
      <c r="DM1253" s="12">
        <f>IF(DM$8&gt;$D1253,INDEX($H1219:DM1219,0,DM$9-$D1253)*$E1253,0)</f>
        <v>0</v>
      </c>
      <c r="DN1253" s="12">
        <f>IF(DN$8&gt;$D1253,INDEX($H1219:DN1219,0,DN$9-$D1253)*$E1253,0)</f>
        <v>0</v>
      </c>
      <c r="DO1253" s="12">
        <f>IF(DO$8&gt;$D1253,INDEX($H1219:DO1219,0,DO$9-$D1253)*$E1253,0)</f>
        <v>0</v>
      </c>
      <c r="DP1253" s="12">
        <f>IF(DP$8&gt;$D1253,INDEX($H1219:DP1219,0,DP$9-$D1253)*$E1253,0)</f>
        <v>0</v>
      </c>
      <c r="DQ1253" s="12">
        <f>IF(DQ$8&gt;$D1253,INDEX($H1219:DQ1219,0,DQ$9-$D1253)*$E1253,0)</f>
        <v>0</v>
      </c>
      <c r="DR1253" s="12">
        <f>IF(DR$8&gt;$D1253,INDEX($H1219:DR1219,0,DR$9-$D1253)*$E1253,0)</f>
        <v>0</v>
      </c>
      <c r="DS1253" s="12">
        <f>IF(DS$8&gt;$D1253,INDEX($H1219:DS1219,0,DS$9-$D1253)*$E1253,0)</f>
        <v>0</v>
      </c>
      <c r="DT1253" s="12">
        <f>IF(DT$8&gt;$D1253,INDEX($H1219:DT1219,0,DT$9-$D1253)*$E1253,0)</f>
        <v>0</v>
      </c>
      <c r="DU1253" s="12">
        <f>IF(DU$8&gt;$D1253,INDEX($H1219:DU1219,0,DU$9-$D1253)*$E1253,0)</f>
        <v>0</v>
      </c>
      <c r="DV1253" s="12">
        <f>IF(DV$8&gt;$D1253,INDEX($H1219:DV1219,0,DV$9-$D1253)*$E1253,0)</f>
        <v>0</v>
      </c>
      <c r="DW1253" s="12">
        <f>IF(DW$8&gt;$D1253,INDEX($H1219:DW1219,0,DW$9-$D1253)*$E1253,0)</f>
        <v>0</v>
      </c>
      <c r="DX1253" s="12">
        <f>IF(DX$8&gt;$D1253,INDEX($H1219:DX1219,0,DX$9-$D1253)*$E1253,0)</f>
        <v>0</v>
      </c>
      <c r="DY1253" s="12">
        <f>IF(DY$8&gt;$D1253,INDEX($H1219:DY1219,0,DY$9-$D1253)*$E1253,0)</f>
        <v>0</v>
      </c>
      <c r="EB1253" s="116">
        <f t="shared" si="2947"/>
        <v>1252</v>
      </c>
      <c r="EC1253" s="2" t="str">
        <f t="shared" ref="EC1253:EC1255" si="2954">B1253</f>
        <v>Phase 4</v>
      </c>
      <c r="ED1253" s="2" t="str">
        <f t="shared" ref="ED1253:ED1255" si="2955">C1253</f>
        <v>50' Wide</v>
      </c>
      <c r="EE1253" s="33" t="str">
        <f>EE1261</f>
        <v>Cash</v>
      </c>
      <c r="EF1253" s="2" t="str">
        <f>EF1261</f>
        <v>Construction Loan Draws</v>
      </c>
    </row>
    <row r="1254" spans="1:136" x14ac:dyDescent="0.3">
      <c r="B1254" s="2" t="str">
        <f>Product!$N$2</f>
        <v>Phase 4</v>
      </c>
      <c r="C1254" s="2" t="str">
        <f>Product!$N$3</f>
        <v>60' Wide</v>
      </c>
      <c r="D1254" s="128">
        <f>SUMIFS(INDEX(Product!$B$2:$U$97, MATCH(D1239, Product!$B$2:$B$97, 0), ), Product!$B$2:$U$2, $B1254, Product!$B$3:$U$3, $C1254)</f>
        <v>2</v>
      </c>
      <c r="E1254" s="130">
        <f>SUMIFS(INDEX(Product!$B$2:$U$97, MATCH(E1239, Product!$B$2:$B$97, 0), ), Product!$B$2:$U$2, $B1254, Product!$B$3:$U$3, $C1254)</f>
        <v>1</v>
      </c>
      <c r="F1254" s="128"/>
      <c r="G1254" s="11">
        <f>SUM(H1254:DZ1254)</f>
        <v>5730000</v>
      </c>
      <c r="I1254" s="12">
        <f>IF(I$8&gt;$D1254,INDEX($H1220:I1220,0,I$9-$D1254)*$E1254,0)</f>
        <v>0</v>
      </c>
      <c r="J1254" s="12">
        <f>IF(J$8&gt;$D1254,INDEX($H1220:J1220,0,J$9-$D1254)*$E1254,0)</f>
        <v>0</v>
      </c>
      <c r="K1254" s="12">
        <f>IF(K$8&gt;$D1254,INDEX($H1220:K1220,0,K$9-$D1254)*$E1254,0)</f>
        <v>0</v>
      </c>
      <c r="L1254" s="12">
        <f>IF(L$8&gt;$D1254,INDEX($H1220:L1220,0,L$9-$D1254)*$E1254,0)</f>
        <v>0</v>
      </c>
      <c r="M1254" s="12">
        <f>IF(M$8&gt;$D1254,INDEX($H1220:M1220,0,M$9-$D1254)*$E1254,0)</f>
        <v>0</v>
      </c>
      <c r="N1254" s="12">
        <f>IF(N$8&gt;$D1254,INDEX($H1220:N1220,0,N$9-$D1254)*$E1254,0)</f>
        <v>0</v>
      </c>
      <c r="O1254" s="12">
        <f>IF(O$8&gt;$D1254,INDEX($H1220:O1220,0,O$9-$D1254)*$E1254,0)</f>
        <v>0</v>
      </c>
      <c r="P1254" s="12">
        <f>IF(P$8&gt;$D1254,INDEX($H1220:P1220,0,P$9-$D1254)*$E1254,0)</f>
        <v>0</v>
      </c>
      <c r="Q1254" s="12">
        <f>IF(Q$8&gt;$D1254,INDEX($H1220:Q1220,0,Q$9-$D1254)*$E1254,0)</f>
        <v>0</v>
      </c>
      <c r="R1254" s="12">
        <f>IF(R$8&gt;$D1254,INDEX($H1220:R1220,0,R$9-$D1254)*$E1254,0)</f>
        <v>0</v>
      </c>
      <c r="S1254" s="12">
        <f>IF(S$8&gt;$D1254,INDEX($H1220:S1220,0,S$9-$D1254)*$E1254,0)</f>
        <v>0</v>
      </c>
      <c r="T1254" s="12">
        <f>IF(T$8&gt;$D1254,INDEX($H1220:T1220,0,T$9-$D1254)*$E1254,0)</f>
        <v>0</v>
      </c>
      <c r="U1254" s="12">
        <f>IF(U$8&gt;$D1254,INDEX($H1220:U1220,0,U$9-$D1254)*$E1254,0)</f>
        <v>0</v>
      </c>
      <c r="V1254" s="12">
        <f>IF(V$8&gt;$D1254,INDEX($H1220:V1220,0,V$9-$D1254)*$E1254,0)</f>
        <v>0</v>
      </c>
      <c r="W1254" s="12">
        <f>IF(W$8&gt;$D1254,INDEX($H1220:W1220,0,W$9-$D1254)*$E1254,0)</f>
        <v>0</v>
      </c>
      <c r="X1254" s="12">
        <f>IF(X$8&gt;$D1254,INDEX($H1220:X1220,0,X$9-$D1254)*$E1254,0)</f>
        <v>0</v>
      </c>
      <c r="Y1254" s="12">
        <f>IF(Y$8&gt;$D1254,INDEX($H1220:Y1220,0,Y$9-$D1254)*$E1254,0)</f>
        <v>0</v>
      </c>
      <c r="Z1254" s="12">
        <f>IF(Z$8&gt;$D1254,INDEX($H1220:Z1220,0,Z$9-$D1254)*$E1254,0)</f>
        <v>0</v>
      </c>
      <c r="AA1254" s="12">
        <f>IF(AA$8&gt;$D1254,INDEX($H1220:AA1220,0,AA$9-$D1254)*$E1254,0)</f>
        <v>0</v>
      </c>
      <c r="AB1254" s="12">
        <f>IF(AB$8&gt;$D1254,INDEX($H1220:AB1220,0,AB$9-$D1254)*$E1254,0)</f>
        <v>0</v>
      </c>
      <c r="AC1254" s="12">
        <f>IF(AC$8&gt;$D1254,INDEX($H1220:AC1220,0,AC$9-$D1254)*$E1254,0)</f>
        <v>0</v>
      </c>
      <c r="AD1254" s="12">
        <f>IF(AD$8&gt;$D1254,INDEX($H1220:AD1220,0,AD$9-$D1254)*$E1254,0)</f>
        <v>0</v>
      </c>
      <c r="AE1254" s="12">
        <f>IF(AE$8&gt;$D1254,INDEX($H1220:AE1220,0,AE$9-$D1254)*$E1254,0)</f>
        <v>0</v>
      </c>
      <c r="AF1254" s="12">
        <f>IF(AF$8&gt;$D1254,INDEX($H1220:AF1220,0,AF$9-$D1254)*$E1254,0)</f>
        <v>0</v>
      </c>
      <c r="AG1254" s="12">
        <f>IF(AG$8&gt;$D1254,INDEX($H1220:AG1220,0,AG$9-$D1254)*$E1254,0)</f>
        <v>0</v>
      </c>
      <c r="AH1254" s="12">
        <f>IF(AH$8&gt;$D1254,INDEX($H1220:AH1220,0,AH$9-$D1254)*$E1254,0)</f>
        <v>0</v>
      </c>
      <c r="AI1254" s="12">
        <f>IF(AI$8&gt;$D1254,INDEX($H1220:AI1220,0,AI$9-$D1254)*$E1254,0)</f>
        <v>0</v>
      </c>
      <c r="AJ1254" s="12">
        <f>IF(AJ$8&gt;$D1254,INDEX($H1220:AJ1220,0,AJ$9-$D1254)*$E1254,0)</f>
        <v>0</v>
      </c>
      <c r="AK1254" s="12">
        <f>IF(AK$8&gt;$D1254,INDEX($H1220:AK1220,0,AK$9-$D1254)*$E1254,0)</f>
        <v>0</v>
      </c>
      <c r="AL1254" s="12">
        <f>IF(AL$8&gt;$D1254,INDEX($H1220:AL1220,0,AL$9-$D1254)*$E1254,0)</f>
        <v>0</v>
      </c>
      <c r="AM1254" s="12">
        <f>IF(AM$8&gt;$D1254,INDEX($H1220:AM1220,0,AM$9-$D1254)*$E1254,0)</f>
        <v>0</v>
      </c>
      <c r="AN1254" s="12">
        <f>IF(AN$8&gt;$D1254,INDEX($H1220:AN1220,0,AN$9-$D1254)*$E1254,0)</f>
        <v>0</v>
      </c>
      <c r="AO1254" s="12">
        <f>IF(AO$8&gt;$D1254,INDEX($H1220:AO1220,0,AO$9-$D1254)*$E1254,0)</f>
        <v>0</v>
      </c>
      <c r="AP1254" s="12">
        <f>IF(AP$8&gt;$D1254,INDEX($H1220:AP1220,0,AP$9-$D1254)*$E1254,0)</f>
        <v>0</v>
      </c>
      <c r="AQ1254" s="12">
        <f>IF(AQ$8&gt;$D1254,INDEX($H1220:AQ1220,0,AQ$9-$D1254)*$E1254,0)</f>
        <v>0</v>
      </c>
      <c r="AR1254" s="12">
        <f>IF(AR$8&gt;$D1254,INDEX($H1220:AR1220,0,AR$9-$D1254)*$E1254,0)</f>
        <v>0</v>
      </c>
      <c r="AS1254" s="12">
        <f>IF(AS$8&gt;$D1254,INDEX($H1220:AS1220,0,AS$9-$D1254)*$E1254,0)</f>
        <v>0</v>
      </c>
      <c r="AT1254" s="12">
        <f>IF(AT$8&gt;$D1254,INDEX($H1220:AT1220,0,AT$9-$D1254)*$E1254,0)</f>
        <v>0</v>
      </c>
      <c r="AU1254" s="12">
        <f>IF(AU$8&gt;$D1254,INDEX($H1220:AU1220,0,AU$9-$D1254)*$E1254,0)</f>
        <v>0</v>
      </c>
      <c r="AV1254" s="12">
        <f>IF(AV$8&gt;$D1254,INDEX($H1220:AV1220,0,AV$9-$D1254)*$E1254,0)</f>
        <v>0</v>
      </c>
      <c r="AW1254" s="12">
        <f>IF(AW$8&gt;$D1254,INDEX($H1220:AW1220,0,AW$9-$D1254)*$E1254,0)</f>
        <v>125000</v>
      </c>
      <c r="AX1254" s="12">
        <f>IF(AX$8&gt;$D1254,INDEX($H1220:AX1220,0,AX$9-$D1254)*$E1254,0)</f>
        <v>125000</v>
      </c>
      <c r="AY1254" s="12">
        <f>IF(AY$8&gt;$D1254,INDEX($H1220:AY1220,0,AY$9-$D1254)*$E1254,0)</f>
        <v>125000</v>
      </c>
      <c r="AZ1254" s="12">
        <f>IF(AZ$8&gt;$D1254,INDEX($H1220:AZ1220,0,AZ$9-$D1254)*$E1254,0)</f>
        <v>125000</v>
      </c>
      <c r="BA1254" s="12">
        <f>IF(BA$8&gt;$D1254,INDEX($H1220:BA1220,0,BA$9-$D1254)*$E1254,0)</f>
        <v>125000</v>
      </c>
      <c r="BB1254" s="12">
        <f>IF(BB$8&gt;$D1254,INDEX($H1220:BB1220,0,BB$9-$D1254)*$E1254,0)</f>
        <v>125000</v>
      </c>
      <c r="BC1254" s="12">
        <f>IF(BC$8&gt;$D1254,INDEX($H1220:BC1220,0,BC$9-$D1254)*$E1254,0)</f>
        <v>805000</v>
      </c>
      <c r="BD1254" s="12">
        <f>IF(BD$8&gt;$D1254,INDEX($H1220:BD1220,0,BD$9-$D1254)*$E1254,0)</f>
        <v>810000</v>
      </c>
      <c r="BE1254" s="12">
        <f>IF(BE$8&gt;$D1254,INDEX($H1220:BE1220,0,BE$9-$D1254)*$E1254,0)</f>
        <v>815000</v>
      </c>
      <c r="BF1254" s="12">
        <f>IF(BF$8&gt;$D1254,INDEX($H1220:BF1220,0,BF$9-$D1254)*$E1254,0)</f>
        <v>820000</v>
      </c>
      <c r="BG1254" s="12">
        <f>IF(BG$8&gt;$D1254,INDEX($H1220:BG1220,0,BG$9-$D1254)*$E1254,0)</f>
        <v>825000</v>
      </c>
      <c r="BH1254" s="12">
        <f>IF(BH$8&gt;$D1254,INDEX($H1220:BH1220,0,BH$9-$D1254)*$E1254,0)</f>
        <v>830000</v>
      </c>
      <c r="BI1254" s="12">
        <f>IF(BI$8&gt;$D1254,INDEX($H1220:BI1220,0,BI$9-$D1254)*$E1254,0)</f>
        <v>25000</v>
      </c>
      <c r="BJ1254" s="12">
        <f>IF(BJ$8&gt;$D1254,INDEX($H1220:BJ1220,0,BJ$9-$D1254)*$E1254,0)</f>
        <v>20000</v>
      </c>
      <c r="BK1254" s="12">
        <f>IF(BK$8&gt;$D1254,INDEX($H1220:BK1220,0,BK$9-$D1254)*$E1254,0)</f>
        <v>15000</v>
      </c>
      <c r="BL1254" s="12">
        <f>IF(BL$8&gt;$D1254,INDEX($H1220:BL1220,0,BL$9-$D1254)*$E1254,0)</f>
        <v>10000</v>
      </c>
      <c r="BM1254" s="12">
        <f>IF(BM$8&gt;$D1254,INDEX($H1220:BM1220,0,BM$9-$D1254)*$E1254,0)</f>
        <v>5000</v>
      </c>
      <c r="BN1254" s="12">
        <f>IF(BN$8&gt;$D1254,INDEX($H1220:BN1220,0,BN$9-$D1254)*$E1254,0)</f>
        <v>0</v>
      </c>
      <c r="BO1254" s="12">
        <f>IF(BO$8&gt;$D1254,INDEX($H1220:BO1220,0,BO$9-$D1254)*$E1254,0)</f>
        <v>0</v>
      </c>
      <c r="BP1254" s="12">
        <f>IF(BP$8&gt;$D1254,INDEX($H1220:BP1220,0,BP$9-$D1254)*$E1254,0)</f>
        <v>0</v>
      </c>
      <c r="BQ1254" s="12">
        <f>IF(BQ$8&gt;$D1254,INDEX($H1220:BQ1220,0,BQ$9-$D1254)*$E1254,0)</f>
        <v>0</v>
      </c>
      <c r="BR1254" s="12">
        <f>IF(BR$8&gt;$D1254,INDEX($H1220:BR1220,0,BR$9-$D1254)*$E1254,0)</f>
        <v>0</v>
      </c>
      <c r="BS1254" s="12">
        <f>IF(BS$8&gt;$D1254,INDEX($H1220:BS1220,0,BS$9-$D1254)*$E1254,0)</f>
        <v>0</v>
      </c>
      <c r="BT1254" s="12">
        <f>IF(BT$8&gt;$D1254,INDEX($H1220:BT1220,0,BT$9-$D1254)*$E1254,0)</f>
        <v>0</v>
      </c>
      <c r="BU1254" s="12">
        <f>IF(BU$8&gt;$D1254,INDEX($H1220:BU1220,0,BU$9-$D1254)*$E1254,0)</f>
        <v>0</v>
      </c>
      <c r="BV1254" s="12">
        <f>IF(BV$8&gt;$D1254,INDEX($H1220:BV1220,0,BV$9-$D1254)*$E1254,0)</f>
        <v>0</v>
      </c>
      <c r="BW1254" s="12">
        <f>IF(BW$8&gt;$D1254,INDEX($H1220:BW1220,0,BW$9-$D1254)*$E1254,0)</f>
        <v>0</v>
      </c>
      <c r="BX1254" s="12">
        <f>IF(BX$8&gt;$D1254,INDEX($H1220:BX1220,0,BX$9-$D1254)*$E1254,0)</f>
        <v>0</v>
      </c>
      <c r="BY1254" s="12">
        <f>IF(BY$8&gt;$D1254,INDEX($H1220:BY1220,0,BY$9-$D1254)*$E1254,0)</f>
        <v>0</v>
      </c>
      <c r="BZ1254" s="12">
        <f>IF(BZ$8&gt;$D1254,INDEX($H1220:BZ1220,0,BZ$9-$D1254)*$E1254,0)</f>
        <v>0</v>
      </c>
      <c r="CA1254" s="12">
        <f>IF(CA$8&gt;$D1254,INDEX($H1220:CA1220,0,CA$9-$D1254)*$E1254,0)</f>
        <v>0</v>
      </c>
      <c r="CB1254" s="12">
        <f>IF(CB$8&gt;$D1254,INDEX($H1220:CB1220,0,CB$9-$D1254)*$E1254,0)</f>
        <v>0</v>
      </c>
      <c r="CC1254" s="12">
        <f>IF(CC$8&gt;$D1254,INDEX($H1220:CC1220,0,CC$9-$D1254)*$E1254,0)</f>
        <v>0</v>
      </c>
      <c r="CD1254" s="12">
        <f>IF(CD$8&gt;$D1254,INDEX($H1220:CD1220,0,CD$9-$D1254)*$E1254,0)</f>
        <v>0</v>
      </c>
      <c r="CE1254" s="12">
        <f>IF(CE$8&gt;$D1254,INDEX($H1220:CE1220,0,CE$9-$D1254)*$E1254,0)</f>
        <v>0</v>
      </c>
      <c r="CF1254" s="12">
        <f>IF(CF$8&gt;$D1254,INDEX($H1220:CF1220,0,CF$9-$D1254)*$E1254,0)</f>
        <v>0</v>
      </c>
      <c r="CG1254" s="12">
        <f>IF(CG$8&gt;$D1254,INDEX($H1220:CG1220,0,CG$9-$D1254)*$E1254,0)</f>
        <v>0</v>
      </c>
      <c r="CH1254" s="12">
        <f>IF(CH$8&gt;$D1254,INDEX($H1220:CH1220,0,CH$9-$D1254)*$E1254,0)</f>
        <v>0</v>
      </c>
      <c r="CI1254" s="12">
        <f>IF(CI$8&gt;$D1254,INDEX($H1220:CI1220,0,CI$9-$D1254)*$E1254,0)</f>
        <v>0</v>
      </c>
      <c r="CJ1254" s="12">
        <f>IF(CJ$8&gt;$D1254,INDEX($H1220:CJ1220,0,CJ$9-$D1254)*$E1254,0)</f>
        <v>0</v>
      </c>
      <c r="CK1254" s="12">
        <f>IF(CK$8&gt;$D1254,INDEX($H1220:CK1220,0,CK$9-$D1254)*$E1254,0)</f>
        <v>0</v>
      </c>
      <c r="CL1254" s="12">
        <f>IF(CL$8&gt;$D1254,INDEX($H1220:CL1220,0,CL$9-$D1254)*$E1254,0)</f>
        <v>0</v>
      </c>
      <c r="CM1254" s="12">
        <f>IF(CM$8&gt;$D1254,INDEX($H1220:CM1220,0,CM$9-$D1254)*$E1254,0)</f>
        <v>0</v>
      </c>
      <c r="CN1254" s="12">
        <f>IF(CN$8&gt;$D1254,INDEX($H1220:CN1220,0,CN$9-$D1254)*$E1254,0)</f>
        <v>0</v>
      </c>
      <c r="CO1254" s="12">
        <f>IF(CO$8&gt;$D1254,INDEX($H1220:CO1220,0,CO$9-$D1254)*$E1254,0)</f>
        <v>0</v>
      </c>
      <c r="CP1254" s="12">
        <f>IF(CP$8&gt;$D1254,INDEX($H1220:CP1220,0,CP$9-$D1254)*$E1254,0)</f>
        <v>0</v>
      </c>
      <c r="CQ1254" s="12">
        <f>IF(CQ$8&gt;$D1254,INDEX($H1220:CQ1220,0,CQ$9-$D1254)*$E1254,0)</f>
        <v>0</v>
      </c>
      <c r="CR1254" s="12">
        <f>IF(CR$8&gt;$D1254,INDEX($H1220:CR1220,0,CR$9-$D1254)*$E1254,0)</f>
        <v>0</v>
      </c>
      <c r="CS1254" s="12">
        <f>IF(CS$8&gt;$D1254,INDEX($H1220:CS1220,0,CS$9-$D1254)*$E1254,0)</f>
        <v>0</v>
      </c>
      <c r="CT1254" s="12">
        <f>IF(CT$8&gt;$D1254,INDEX($H1220:CT1220,0,CT$9-$D1254)*$E1254,0)</f>
        <v>0</v>
      </c>
      <c r="CU1254" s="12">
        <f>IF(CU$8&gt;$D1254,INDEX($H1220:CU1220,0,CU$9-$D1254)*$E1254,0)</f>
        <v>0</v>
      </c>
      <c r="CV1254" s="12">
        <f>IF(CV$8&gt;$D1254,INDEX($H1220:CV1220,0,CV$9-$D1254)*$E1254,0)</f>
        <v>0</v>
      </c>
      <c r="CW1254" s="12">
        <f>IF(CW$8&gt;$D1254,INDEX($H1220:CW1220,0,CW$9-$D1254)*$E1254,0)</f>
        <v>0</v>
      </c>
      <c r="CX1254" s="12">
        <f>IF(CX$8&gt;$D1254,INDEX($H1220:CX1220,0,CX$9-$D1254)*$E1254,0)</f>
        <v>0</v>
      </c>
      <c r="CY1254" s="12">
        <f>IF(CY$8&gt;$D1254,INDEX($H1220:CY1220,0,CY$9-$D1254)*$E1254,0)</f>
        <v>0</v>
      </c>
      <c r="CZ1254" s="12">
        <f>IF(CZ$8&gt;$D1254,INDEX($H1220:CZ1220,0,CZ$9-$D1254)*$E1254,0)</f>
        <v>0</v>
      </c>
      <c r="DA1254" s="12">
        <f>IF(DA$8&gt;$D1254,INDEX($H1220:DA1220,0,DA$9-$D1254)*$E1254,0)</f>
        <v>0</v>
      </c>
      <c r="DB1254" s="12">
        <f>IF(DB$8&gt;$D1254,INDEX($H1220:DB1220,0,DB$9-$D1254)*$E1254,0)</f>
        <v>0</v>
      </c>
      <c r="DC1254" s="12">
        <f>IF(DC$8&gt;$D1254,INDEX($H1220:DC1220,0,DC$9-$D1254)*$E1254,0)</f>
        <v>0</v>
      </c>
      <c r="DD1254" s="12">
        <f>IF(DD$8&gt;$D1254,INDEX($H1220:DD1220,0,DD$9-$D1254)*$E1254,0)</f>
        <v>0</v>
      </c>
      <c r="DE1254" s="12">
        <f>IF(DE$8&gt;$D1254,INDEX($H1220:DE1220,0,DE$9-$D1254)*$E1254,0)</f>
        <v>0</v>
      </c>
      <c r="DF1254" s="12">
        <f>IF(DF$8&gt;$D1254,INDEX($H1220:DF1220,0,DF$9-$D1254)*$E1254,0)</f>
        <v>0</v>
      </c>
      <c r="DG1254" s="12">
        <f>IF(DG$8&gt;$D1254,INDEX($H1220:DG1220,0,DG$9-$D1254)*$E1254,0)</f>
        <v>0</v>
      </c>
      <c r="DH1254" s="12">
        <f>IF(DH$8&gt;$D1254,INDEX($H1220:DH1220,0,DH$9-$D1254)*$E1254,0)</f>
        <v>0</v>
      </c>
      <c r="DI1254" s="12">
        <f>IF(DI$8&gt;$D1254,INDEX($H1220:DI1220,0,DI$9-$D1254)*$E1254,0)</f>
        <v>0</v>
      </c>
      <c r="DJ1254" s="12">
        <f>IF(DJ$8&gt;$D1254,INDEX($H1220:DJ1220,0,DJ$9-$D1254)*$E1254,0)</f>
        <v>0</v>
      </c>
      <c r="DK1254" s="12">
        <f>IF(DK$8&gt;$D1254,INDEX($H1220:DK1220,0,DK$9-$D1254)*$E1254,0)</f>
        <v>0</v>
      </c>
      <c r="DL1254" s="12">
        <f>IF(DL$8&gt;$D1254,INDEX($H1220:DL1220,0,DL$9-$D1254)*$E1254,0)</f>
        <v>0</v>
      </c>
      <c r="DM1254" s="12">
        <f>IF(DM$8&gt;$D1254,INDEX($H1220:DM1220,0,DM$9-$D1254)*$E1254,0)</f>
        <v>0</v>
      </c>
      <c r="DN1254" s="12">
        <f>IF(DN$8&gt;$D1254,INDEX($H1220:DN1220,0,DN$9-$D1254)*$E1254,0)</f>
        <v>0</v>
      </c>
      <c r="DO1254" s="12">
        <f>IF(DO$8&gt;$D1254,INDEX($H1220:DO1220,0,DO$9-$D1254)*$E1254,0)</f>
        <v>0</v>
      </c>
      <c r="DP1254" s="12">
        <f>IF(DP$8&gt;$D1254,INDEX($H1220:DP1220,0,DP$9-$D1254)*$E1254,0)</f>
        <v>0</v>
      </c>
      <c r="DQ1254" s="12">
        <f>IF(DQ$8&gt;$D1254,INDEX($H1220:DQ1220,0,DQ$9-$D1254)*$E1254,0)</f>
        <v>0</v>
      </c>
      <c r="DR1254" s="12">
        <f>IF(DR$8&gt;$D1254,INDEX($H1220:DR1220,0,DR$9-$D1254)*$E1254,0)</f>
        <v>0</v>
      </c>
      <c r="DS1254" s="12">
        <f>IF(DS$8&gt;$D1254,INDEX($H1220:DS1220,0,DS$9-$D1254)*$E1254,0)</f>
        <v>0</v>
      </c>
      <c r="DT1254" s="12">
        <f>IF(DT$8&gt;$D1254,INDEX($H1220:DT1220,0,DT$9-$D1254)*$E1254,0)</f>
        <v>0</v>
      </c>
      <c r="DU1254" s="12">
        <f>IF(DU$8&gt;$D1254,INDEX($H1220:DU1220,0,DU$9-$D1254)*$E1254,0)</f>
        <v>0</v>
      </c>
      <c r="DV1254" s="12">
        <f>IF(DV$8&gt;$D1254,INDEX($H1220:DV1220,0,DV$9-$D1254)*$E1254,0)</f>
        <v>0</v>
      </c>
      <c r="DW1254" s="12">
        <f>IF(DW$8&gt;$D1254,INDEX($H1220:DW1220,0,DW$9-$D1254)*$E1254,0)</f>
        <v>0</v>
      </c>
      <c r="DX1254" s="12">
        <f>IF(DX$8&gt;$D1254,INDEX($H1220:DX1220,0,DX$9-$D1254)*$E1254,0)</f>
        <v>0</v>
      </c>
      <c r="DY1254" s="12">
        <f>IF(DY$8&gt;$D1254,INDEX($H1220:DY1220,0,DY$9-$D1254)*$E1254,0)</f>
        <v>0</v>
      </c>
      <c r="EB1254" s="116">
        <f t="shared" si="2947"/>
        <v>1253</v>
      </c>
      <c r="EC1254" s="2" t="str">
        <f t="shared" si="2954"/>
        <v>Phase 4</v>
      </c>
      <c r="ED1254" s="2" t="str">
        <f t="shared" si="2955"/>
        <v>60' Wide</v>
      </c>
      <c r="EE1254" s="33" t="str">
        <f>EE1261</f>
        <v>Cash</v>
      </c>
      <c r="EF1254" s="2" t="str">
        <f>EF1261</f>
        <v>Construction Loan Draws</v>
      </c>
    </row>
    <row r="1255" spans="1:136" x14ac:dyDescent="0.3">
      <c r="B1255" s="2" t="str">
        <f>Product!$O$2</f>
        <v>Phase 4</v>
      </c>
      <c r="C1255" s="2" t="str">
        <f>Product!$O$3</f>
        <v>75' Wide</v>
      </c>
      <c r="D1255" s="128">
        <f>SUMIFS(INDEX(Product!$B$2:$U$97, MATCH(D1239, Product!$B$2:$B$97, 0), ), Product!$B$2:$U$2, $B1255, Product!$B$3:$U$3, $C1255)</f>
        <v>2</v>
      </c>
      <c r="E1255" s="130">
        <f>SUMIFS(INDEX(Product!$B$2:$U$97, MATCH(E1239, Product!$B$2:$B$97, 0), ), Product!$B$2:$U$2, $B1255, Product!$B$3:$U$3, $C1255)</f>
        <v>1</v>
      </c>
      <c r="F1255" s="128"/>
      <c r="G1255" s="11">
        <f>SUM(H1255:DZ1255)</f>
        <v>3820000</v>
      </c>
      <c r="I1255" s="12">
        <f>IF(I$8&gt;$D1255,INDEX($H1221:I1221,0,I$9-$D1255)*$E1255,0)</f>
        <v>0</v>
      </c>
      <c r="J1255" s="12">
        <f>IF(J$8&gt;$D1255,INDEX($H1221:J1221,0,J$9-$D1255)*$E1255,0)</f>
        <v>0</v>
      </c>
      <c r="K1255" s="12">
        <f>IF(K$8&gt;$D1255,INDEX($H1221:K1221,0,K$9-$D1255)*$E1255,0)</f>
        <v>0</v>
      </c>
      <c r="L1255" s="12">
        <f>IF(L$8&gt;$D1255,INDEX($H1221:L1221,0,L$9-$D1255)*$E1255,0)</f>
        <v>0</v>
      </c>
      <c r="M1255" s="12">
        <f>IF(M$8&gt;$D1255,INDEX($H1221:M1221,0,M$9-$D1255)*$E1255,0)</f>
        <v>0</v>
      </c>
      <c r="N1255" s="12">
        <f>IF(N$8&gt;$D1255,INDEX($H1221:N1221,0,N$9-$D1255)*$E1255,0)</f>
        <v>0</v>
      </c>
      <c r="O1255" s="12">
        <f>IF(O$8&gt;$D1255,INDEX($H1221:O1221,0,O$9-$D1255)*$E1255,0)</f>
        <v>0</v>
      </c>
      <c r="P1255" s="12">
        <f>IF(P$8&gt;$D1255,INDEX($H1221:P1221,0,P$9-$D1255)*$E1255,0)</f>
        <v>0</v>
      </c>
      <c r="Q1255" s="12">
        <f>IF(Q$8&gt;$D1255,INDEX($H1221:Q1221,0,Q$9-$D1255)*$E1255,0)</f>
        <v>0</v>
      </c>
      <c r="R1255" s="12">
        <f>IF(R$8&gt;$D1255,INDEX($H1221:R1221,0,R$9-$D1255)*$E1255,0)</f>
        <v>0</v>
      </c>
      <c r="S1255" s="12">
        <f>IF(S$8&gt;$D1255,INDEX($H1221:S1221,0,S$9-$D1255)*$E1255,0)</f>
        <v>0</v>
      </c>
      <c r="T1255" s="12">
        <f>IF(T$8&gt;$D1255,INDEX($H1221:T1221,0,T$9-$D1255)*$E1255,0)</f>
        <v>0</v>
      </c>
      <c r="U1255" s="12">
        <f>IF(U$8&gt;$D1255,INDEX($H1221:U1221,0,U$9-$D1255)*$E1255,0)</f>
        <v>0</v>
      </c>
      <c r="V1255" s="12">
        <f>IF(V$8&gt;$D1255,INDEX($H1221:V1221,0,V$9-$D1255)*$E1255,0)</f>
        <v>0</v>
      </c>
      <c r="W1255" s="12">
        <f>IF(W$8&gt;$D1255,INDEX($H1221:W1221,0,W$9-$D1255)*$E1255,0)</f>
        <v>0</v>
      </c>
      <c r="X1255" s="12">
        <f>IF(X$8&gt;$D1255,INDEX($H1221:X1221,0,X$9-$D1255)*$E1255,0)</f>
        <v>0</v>
      </c>
      <c r="Y1255" s="12">
        <f>IF(Y$8&gt;$D1255,INDEX($H1221:Y1221,0,Y$9-$D1255)*$E1255,0)</f>
        <v>0</v>
      </c>
      <c r="Z1255" s="12">
        <f>IF(Z$8&gt;$D1255,INDEX($H1221:Z1221,0,Z$9-$D1255)*$E1255,0)</f>
        <v>0</v>
      </c>
      <c r="AA1255" s="12">
        <f>IF(AA$8&gt;$D1255,INDEX($H1221:AA1221,0,AA$9-$D1255)*$E1255,0)</f>
        <v>0</v>
      </c>
      <c r="AB1255" s="12">
        <f>IF(AB$8&gt;$D1255,INDEX($H1221:AB1221,0,AB$9-$D1255)*$E1255,0)</f>
        <v>0</v>
      </c>
      <c r="AC1255" s="12">
        <f>IF(AC$8&gt;$D1255,INDEX($H1221:AC1221,0,AC$9-$D1255)*$E1255,0)</f>
        <v>0</v>
      </c>
      <c r="AD1255" s="12">
        <f>IF(AD$8&gt;$D1255,INDEX($H1221:AD1221,0,AD$9-$D1255)*$E1255,0)</f>
        <v>0</v>
      </c>
      <c r="AE1255" s="12">
        <f>IF(AE$8&gt;$D1255,INDEX($H1221:AE1221,0,AE$9-$D1255)*$E1255,0)</f>
        <v>0</v>
      </c>
      <c r="AF1255" s="12">
        <f>IF(AF$8&gt;$D1255,INDEX($H1221:AF1221,0,AF$9-$D1255)*$E1255,0)</f>
        <v>0</v>
      </c>
      <c r="AG1255" s="12">
        <f>IF(AG$8&gt;$D1255,INDEX($H1221:AG1221,0,AG$9-$D1255)*$E1255,0)</f>
        <v>0</v>
      </c>
      <c r="AH1255" s="12">
        <f>IF(AH$8&gt;$D1255,INDEX($H1221:AH1221,0,AH$9-$D1255)*$E1255,0)</f>
        <v>0</v>
      </c>
      <c r="AI1255" s="12">
        <f>IF(AI$8&gt;$D1255,INDEX($H1221:AI1221,0,AI$9-$D1255)*$E1255,0)</f>
        <v>0</v>
      </c>
      <c r="AJ1255" s="12">
        <f>IF(AJ$8&gt;$D1255,INDEX($H1221:AJ1221,0,AJ$9-$D1255)*$E1255,0)</f>
        <v>0</v>
      </c>
      <c r="AK1255" s="12">
        <f>IF(AK$8&gt;$D1255,INDEX($H1221:AK1221,0,AK$9-$D1255)*$E1255,0)</f>
        <v>0</v>
      </c>
      <c r="AL1255" s="12">
        <f>IF(AL$8&gt;$D1255,INDEX($H1221:AL1221,0,AL$9-$D1255)*$E1255,0)</f>
        <v>0</v>
      </c>
      <c r="AM1255" s="12">
        <f>IF(AM$8&gt;$D1255,INDEX($H1221:AM1221,0,AM$9-$D1255)*$E1255,0)</f>
        <v>0</v>
      </c>
      <c r="AN1255" s="12">
        <f>IF(AN$8&gt;$D1255,INDEX($H1221:AN1221,0,AN$9-$D1255)*$E1255,0)</f>
        <v>0</v>
      </c>
      <c r="AO1255" s="12">
        <f>IF(AO$8&gt;$D1255,INDEX($H1221:AO1221,0,AO$9-$D1255)*$E1255,0)</f>
        <v>0</v>
      </c>
      <c r="AP1255" s="12">
        <f>IF(AP$8&gt;$D1255,INDEX($H1221:AP1221,0,AP$9-$D1255)*$E1255,0)</f>
        <v>0</v>
      </c>
      <c r="AQ1255" s="12">
        <f>IF(AQ$8&gt;$D1255,INDEX($H1221:AQ1221,0,AQ$9-$D1255)*$E1255,0)</f>
        <v>0</v>
      </c>
      <c r="AR1255" s="12">
        <f>IF(AR$8&gt;$D1255,INDEX($H1221:AR1221,0,AR$9-$D1255)*$E1255,0)</f>
        <v>0</v>
      </c>
      <c r="AS1255" s="12">
        <f>IF(AS$8&gt;$D1255,INDEX($H1221:AS1221,0,AS$9-$D1255)*$E1255,0)</f>
        <v>0</v>
      </c>
      <c r="AT1255" s="12">
        <f>IF(AT$8&gt;$D1255,INDEX($H1221:AT1221,0,AT$9-$D1255)*$E1255,0)</f>
        <v>0</v>
      </c>
      <c r="AU1255" s="12">
        <f>IF(AU$8&gt;$D1255,INDEX($H1221:AU1221,0,AU$9-$D1255)*$E1255,0)</f>
        <v>0</v>
      </c>
      <c r="AV1255" s="12">
        <f>IF(AV$8&gt;$D1255,INDEX($H1221:AV1221,0,AV$9-$D1255)*$E1255,0)</f>
        <v>0</v>
      </c>
      <c r="AW1255" s="12">
        <f>IF(AW$8&gt;$D1255,INDEX($H1221:AW1221,0,AW$9-$D1255)*$E1255,0)</f>
        <v>83333.333333333343</v>
      </c>
      <c r="AX1255" s="12">
        <f>IF(AX$8&gt;$D1255,INDEX($H1221:AX1221,0,AX$9-$D1255)*$E1255,0)</f>
        <v>83333.333333333343</v>
      </c>
      <c r="AY1255" s="12">
        <f>IF(AY$8&gt;$D1255,INDEX($H1221:AY1221,0,AY$9-$D1255)*$E1255,0)</f>
        <v>83333.333333333343</v>
      </c>
      <c r="AZ1255" s="12">
        <f>IF(AZ$8&gt;$D1255,INDEX($H1221:AZ1221,0,AZ$9-$D1255)*$E1255,0)</f>
        <v>83333.333333333343</v>
      </c>
      <c r="BA1255" s="12">
        <f>IF(BA$8&gt;$D1255,INDEX($H1221:BA1221,0,BA$9-$D1255)*$E1255,0)</f>
        <v>83333.333333333343</v>
      </c>
      <c r="BB1255" s="12">
        <f>IF(BB$8&gt;$D1255,INDEX($H1221:BB1221,0,BB$9-$D1255)*$E1255,0)</f>
        <v>83333.333333333299</v>
      </c>
      <c r="BC1255" s="12">
        <f>IF(BC$8&gt;$D1255,INDEX($H1221:BC1221,0,BC$9-$D1255)*$E1255,0)</f>
        <v>536666.66666666674</v>
      </c>
      <c r="BD1255" s="12">
        <f>IF(BD$8&gt;$D1255,INDEX($H1221:BD1221,0,BD$9-$D1255)*$E1255,0)</f>
        <v>540000</v>
      </c>
      <c r="BE1255" s="12">
        <f>IF(BE$8&gt;$D1255,INDEX($H1221:BE1221,0,BE$9-$D1255)*$E1255,0)</f>
        <v>543333.33333333337</v>
      </c>
      <c r="BF1255" s="12">
        <f>IF(BF$8&gt;$D1255,INDEX($H1221:BF1221,0,BF$9-$D1255)*$E1255,0)</f>
        <v>546666.66666666674</v>
      </c>
      <c r="BG1255" s="12">
        <f>IF(BG$8&gt;$D1255,INDEX($H1221:BG1221,0,BG$9-$D1255)*$E1255,0)</f>
        <v>550000</v>
      </c>
      <c r="BH1255" s="12">
        <f>IF(BH$8&gt;$D1255,INDEX($H1221:BH1221,0,BH$9-$D1255)*$E1255,0)</f>
        <v>553333.33333333314</v>
      </c>
      <c r="BI1255" s="12">
        <f>IF(BI$8&gt;$D1255,INDEX($H1221:BI1221,0,BI$9-$D1255)*$E1255,0)</f>
        <v>16666.666666666668</v>
      </c>
      <c r="BJ1255" s="12">
        <f>IF(BJ$8&gt;$D1255,INDEX($H1221:BJ1221,0,BJ$9-$D1255)*$E1255,0)</f>
        <v>13333.333333333336</v>
      </c>
      <c r="BK1255" s="12">
        <f>IF(BK$8&gt;$D1255,INDEX($H1221:BK1221,0,BK$9-$D1255)*$E1255,0)</f>
        <v>10000.000000000004</v>
      </c>
      <c r="BL1255" s="12">
        <f>IF(BL$8&gt;$D1255,INDEX($H1221:BL1221,0,BL$9-$D1255)*$E1255,0)</f>
        <v>6666.6666666666715</v>
      </c>
      <c r="BM1255" s="12">
        <f>IF(BM$8&gt;$D1255,INDEX($H1221:BM1221,0,BM$9-$D1255)*$E1255,0)</f>
        <v>3333.3333333333358</v>
      </c>
      <c r="BN1255" s="12">
        <f>IF(BN$8&gt;$D1255,INDEX($H1221:BN1221,0,BN$9-$D1255)*$E1255,0)</f>
        <v>0</v>
      </c>
      <c r="BO1255" s="12">
        <f>IF(BO$8&gt;$D1255,INDEX($H1221:BO1221,0,BO$9-$D1255)*$E1255,0)</f>
        <v>0</v>
      </c>
      <c r="BP1255" s="12">
        <f>IF(BP$8&gt;$D1255,INDEX($H1221:BP1221,0,BP$9-$D1255)*$E1255,0)</f>
        <v>0</v>
      </c>
      <c r="BQ1255" s="12">
        <f>IF(BQ$8&gt;$D1255,INDEX($H1221:BQ1221,0,BQ$9-$D1255)*$E1255,0)</f>
        <v>0</v>
      </c>
      <c r="BR1255" s="12">
        <f>IF(BR$8&gt;$D1255,INDEX($H1221:BR1221,0,BR$9-$D1255)*$E1255,0)</f>
        <v>0</v>
      </c>
      <c r="BS1255" s="12">
        <f>IF(BS$8&gt;$D1255,INDEX($H1221:BS1221,0,BS$9-$D1255)*$E1255,0)</f>
        <v>0</v>
      </c>
      <c r="BT1255" s="12">
        <f>IF(BT$8&gt;$D1255,INDEX($H1221:BT1221,0,BT$9-$D1255)*$E1255,0)</f>
        <v>0</v>
      </c>
      <c r="BU1255" s="12">
        <f>IF(BU$8&gt;$D1255,INDEX($H1221:BU1221,0,BU$9-$D1255)*$E1255,0)</f>
        <v>0</v>
      </c>
      <c r="BV1255" s="12">
        <f>IF(BV$8&gt;$D1255,INDEX($H1221:BV1221,0,BV$9-$D1255)*$E1255,0)</f>
        <v>0</v>
      </c>
      <c r="BW1255" s="12">
        <f>IF(BW$8&gt;$D1255,INDEX($H1221:BW1221,0,BW$9-$D1255)*$E1255,0)</f>
        <v>0</v>
      </c>
      <c r="BX1255" s="12">
        <f>IF(BX$8&gt;$D1255,INDEX($H1221:BX1221,0,BX$9-$D1255)*$E1255,0)</f>
        <v>0</v>
      </c>
      <c r="BY1255" s="12">
        <f>IF(BY$8&gt;$D1255,INDEX($H1221:BY1221,0,BY$9-$D1255)*$E1255,0)</f>
        <v>0</v>
      </c>
      <c r="BZ1255" s="12">
        <f>IF(BZ$8&gt;$D1255,INDEX($H1221:BZ1221,0,BZ$9-$D1255)*$E1255,0)</f>
        <v>0</v>
      </c>
      <c r="CA1255" s="12">
        <f>IF(CA$8&gt;$D1255,INDEX($H1221:CA1221,0,CA$9-$D1255)*$E1255,0)</f>
        <v>0</v>
      </c>
      <c r="CB1255" s="12">
        <f>IF(CB$8&gt;$D1255,INDEX($H1221:CB1221,0,CB$9-$D1255)*$E1255,0)</f>
        <v>0</v>
      </c>
      <c r="CC1255" s="12">
        <f>IF(CC$8&gt;$D1255,INDEX($H1221:CC1221,0,CC$9-$D1255)*$E1255,0)</f>
        <v>0</v>
      </c>
      <c r="CD1255" s="12">
        <f>IF(CD$8&gt;$D1255,INDEX($H1221:CD1221,0,CD$9-$D1255)*$E1255,0)</f>
        <v>0</v>
      </c>
      <c r="CE1255" s="12">
        <f>IF(CE$8&gt;$D1255,INDEX($H1221:CE1221,0,CE$9-$D1255)*$E1255,0)</f>
        <v>0</v>
      </c>
      <c r="CF1255" s="12">
        <f>IF(CF$8&gt;$D1255,INDEX($H1221:CF1221,0,CF$9-$D1255)*$E1255,0)</f>
        <v>0</v>
      </c>
      <c r="CG1255" s="12">
        <f>IF(CG$8&gt;$D1255,INDEX($H1221:CG1221,0,CG$9-$D1255)*$E1255,0)</f>
        <v>0</v>
      </c>
      <c r="CH1255" s="12">
        <f>IF(CH$8&gt;$D1255,INDEX($H1221:CH1221,0,CH$9-$D1255)*$E1255,0)</f>
        <v>0</v>
      </c>
      <c r="CI1255" s="12">
        <f>IF(CI$8&gt;$D1255,INDEX($H1221:CI1221,0,CI$9-$D1255)*$E1255,0)</f>
        <v>0</v>
      </c>
      <c r="CJ1255" s="12">
        <f>IF(CJ$8&gt;$D1255,INDEX($H1221:CJ1221,0,CJ$9-$D1255)*$E1255,0)</f>
        <v>0</v>
      </c>
      <c r="CK1255" s="12">
        <f>IF(CK$8&gt;$D1255,INDEX($H1221:CK1221,0,CK$9-$D1255)*$E1255,0)</f>
        <v>0</v>
      </c>
      <c r="CL1255" s="12">
        <f>IF(CL$8&gt;$D1255,INDEX($H1221:CL1221,0,CL$9-$D1255)*$E1255,0)</f>
        <v>0</v>
      </c>
      <c r="CM1255" s="12">
        <f>IF(CM$8&gt;$D1255,INDEX($H1221:CM1221,0,CM$9-$D1255)*$E1255,0)</f>
        <v>0</v>
      </c>
      <c r="CN1255" s="12">
        <f>IF(CN$8&gt;$D1255,INDEX($H1221:CN1221,0,CN$9-$D1255)*$E1255,0)</f>
        <v>0</v>
      </c>
      <c r="CO1255" s="12">
        <f>IF(CO$8&gt;$D1255,INDEX($H1221:CO1221,0,CO$9-$D1255)*$E1255,0)</f>
        <v>0</v>
      </c>
      <c r="CP1255" s="12">
        <f>IF(CP$8&gt;$D1255,INDEX($H1221:CP1221,0,CP$9-$D1255)*$E1255,0)</f>
        <v>0</v>
      </c>
      <c r="CQ1255" s="12">
        <f>IF(CQ$8&gt;$D1255,INDEX($H1221:CQ1221,0,CQ$9-$D1255)*$E1255,0)</f>
        <v>0</v>
      </c>
      <c r="CR1255" s="12">
        <f>IF(CR$8&gt;$D1255,INDEX($H1221:CR1221,0,CR$9-$D1255)*$E1255,0)</f>
        <v>0</v>
      </c>
      <c r="CS1255" s="12">
        <f>IF(CS$8&gt;$D1255,INDEX($H1221:CS1221,0,CS$9-$D1255)*$E1255,0)</f>
        <v>0</v>
      </c>
      <c r="CT1255" s="12">
        <f>IF(CT$8&gt;$D1255,INDEX($H1221:CT1221,0,CT$9-$D1255)*$E1255,0)</f>
        <v>0</v>
      </c>
      <c r="CU1255" s="12">
        <f>IF(CU$8&gt;$D1255,INDEX($H1221:CU1221,0,CU$9-$D1255)*$E1255,0)</f>
        <v>0</v>
      </c>
      <c r="CV1255" s="12">
        <f>IF(CV$8&gt;$D1255,INDEX($H1221:CV1221,0,CV$9-$D1255)*$E1255,0)</f>
        <v>0</v>
      </c>
      <c r="CW1255" s="12">
        <f>IF(CW$8&gt;$D1255,INDEX($H1221:CW1221,0,CW$9-$D1255)*$E1255,0)</f>
        <v>0</v>
      </c>
      <c r="CX1255" s="12">
        <f>IF(CX$8&gt;$D1255,INDEX($H1221:CX1221,0,CX$9-$D1255)*$E1255,0)</f>
        <v>0</v>
      </c>
      <c r="CY1255" s="12">
        <f>IF(CY$8&gt;$D1255,INDEX($H1221:CY1221,0,CY$9-$D1255)*$E1255,0)</f>
        <v>0</v>
      </c>
      <c r="CZ1255" s="12">
        <f>IF(CZ$8&gt;$D1255,INDEX($H1221:CZ1221,0,CZ$9-$D1255)*$E1255,0)</f>
        <v>0</v>
      </c>
      <c r="DA1255" s="12">
        <f>IF(DA$8&gt;$D1255,INDEX($H1221:DA1221,0,DA$9-$D1255)*$E1255,0)</f>
        <v>0</v>
      </c>
      <c r="DB1255" s="12">
        <f>IF(DB$8&gt;$D1255,INDEX($H1221:DB1221,0,DB$9-$D1255)*$E1255,0)</f>
        <v>0</v>
      </c>
      <c r="DC1255" s="12">
        <f>IF(DC$8&gt;$D1255,INDEX($H1221:DC1221,0,DC$9-$D1255)*$E1255,0)</f>
        <v>0</v>
      </c>
      <c r="DD1255" s="12">
        <f>IF(DD$8&gt;$D1255,INDEX($H1221:DD1221,0,DD$9-$D1255)*$E1255,0)</f>
        <v>0</v>
      </c>
      <c r="DE1255" s="12">
        <f>IF(DE$8&gt;$D1255,INDEX($H1221:DE1221,0,DE$9-$D1255)*$E1255,0)</f>
        <v>0</v>
      </c>
      <c r="DF1255" s="12">
        <f>IF(DF$8&gt;$D1255,INDEX($H1221:DF1221,0,DF$9-$D1255)*$E1255,0)</f>
        <v>0</v>
      </c>
      <c r="DG1255" s="12">
        <f>IF(DG$8&gt;$D1255,INDEX($H1221:DG1221,0,DG$9-$D1255)*$E1255,0)</f>
        <v>0</v>
      </c>
      <c r="DH1255" s="12">
        <f>IF(DH$8&gt;$D1255,INDEX($H1221:DH1221,0,DH$9-$D1255)*$E1255,0)</f>
        <v>0</v>
      </c>
      <c r="DI1255" s="12">
        <f>IF(DI$8&gt;$D1255,INDEX($H1221:DI1221,0,DI$9-$D1255)*$E1255,0)</f>
        <v>0</v>
      </c>
      <c r="DJ1255" s="12">
        <f>IF(DJ$8&gt;$D1255,INDEX($H1221:DJ1221,0,DJ$9-$D1255)*$E1255,0)</f>
        <v>0</v>
      </c>
      <c r="DK1255" s="12">
        <f>IF(DK$8&gt;$D1255,INDEX($H1221:DK1221,0,DK$9-$D1255)*$E1255,0)</f>
        <v>0</v>
      </c>
      <c r="DL1255" s="12">
        <f>IF(DL$8&gt;$D1255,INDEX($H1221:DL1221,0,DL$9-$D1255)*$E1255,0)</f>
        <v>0</v>
      </c>
      <c r="DM1255" s="12">
        <f>IF(DM$8&gt;$D1255,INDEX($H1221:DM1221,0,DM$9-$D1255)*$E1255,0)</f>
        <v>0</v>
      </c>
      <c r="DN1255" s="12">
        <f>IF(DN$8&gt;$D1255,INDEX($H1221:DN1221,0,DN$9-$D1255)*$E1255,0)</f>
        <v>0</v>
      </c>
      <c r="DO1255" s="12">
        <f>IF(DO$8&gt;$D1255,INDEX($H1221:DO1221,0,DO$9-$D1255)*$E1255,0)</f>
        <v>0</v>
      </c>
      <c r="DP1255" s="12">
        <f>IF(DP$8&gt;$D1255,INDEX($H1221:DP1221,0,DP$9-$D1255)*$E1255,0)</f>
        <v>0</v>
      </c>
      <c r="DQ1255" s="12">
        <f>IF(DQ$8&gt;$D1255,INDEX($H1221:DQ1221,0,DQ$9-$D1255)*$E1255,0)</f>
        <v>0</v>
      </c>
      <c r="DR1255" s="12">
        <f>IF(DR$8&gt;$D1255,INDEX($H1221:DR1221,0,DR$9-$D1255)*$E1255,0)</f>
        <v>0</v>
      </c>
      <c r="DS1255" s="12">
        <f>IF(DS$8&gt;$D1255,INDEX($H1221:DS1221,0,DS$9-$D1255)*$E1255,0)</f>
        <v>0</v>
      </c>
      <c r="DT1255" s="12">
        <f>IF(DT$8&gt;$D1255,INDEX($H1221:DT1221,0,DT$9-$D1255)*$E1255,0)</f>
        <v>0</v>
      </c>
      <c r="DU1255" s="12">
        <f>IF(DU$8&gt;$D1255,INDEX($H1221:DU1221,0,DU$9-$D1255)*$E1255,0)</f>
        <v>0</v>
      </c>
      <c r="DV1255" s="12">
        <f>IF(DV$8&gt;$D1255,INDEX($H1221:DV1221,0,DV$9-$D1255)*$E1255,0)</f>
        <v>0</v>
      </c>
      <c r="DW1255" s="12">
        <f>IF(DW$8&gt;$D1255,INDEX($H1221:DW1221,0,DW$9-$D1255)*$E1255,0)</f>
        <v>0</v>
      </c>
      <c r="DX1255" s="12">
        <f>IF(DX$8&gt;$D1255,INDEX($H1221:DX1221,0,DX$9-$D1255)*$E1255,0)</f>
        <v>0</v>
      </c>
      <c r="DY1255" s="12">
        <f>IF(DY$8&gt;$D1255,INDEX($H1221:DY1221,0,DY$9-$D1255)*$E1255,0)</f>
        <v>0</v>
      </c>
      <c r="EB1255" s="116">
        <f t="shared" si="2947"/>
        <v>1254</v>
      </c>
      <c r="EC1255" s="2" t="str">
        <f t="shared" si="2954"/>
        <v>Phase 4</v>
      </c>
      <c r="ED1255" s="2" t="str">
        <f t="shared" si="2955"/>
        <v>75' Wide</v>
      </c>
      <c r="EE1255" s="33" t="str">
        <f>EE1261</f>
        <v>Cash</v>
      </c>
      <c r="EF1255" s="2" t="str">
        <f>EF1261</f>
        <v>Construction Loan Draws</v>
      </c>
    </row>
    <row r="1256" spans="1:136" x14ac:dyDescent="0.3">
      <c r="D1256" s="128"/>
      <c r="E1256" s="130"/>
      <c r="F1256" s="128"/>
      <c r="I1256" s="12"/>
      <c r="J1256" s="12"/>
      <c r="K1256" s="12"/>
      <c r="L1256" s="12"/>
      <c r="M1256" s="12"/>
      <c r="N1256" s="12"/>
      <c r="O1256" s="12"/>
      <c r="P1256" s="12"/>
      <c r="Q1256" s="12"/>
      <c r="R1256" s="12"/>
      <c r="S1256" s="12"/>
      <c r="T1256" s="12"/>
      <c r="U1256" s="12"/>
      <c r="V1256" s="12"/>
      <c r="W1256" s="12"/>
      <c r="X1256" s="12"/>
      <c r="Y1256" s="12"/>
      <c r="Z1256" s="12"/>
      <c r="AA1256" s="12"/>
      <c r="AB1256" s="12"/>
      <c r="AC1256" s="12"/>
      <c r="AD1256" s="12"/>
      <c r="AE1256" s="12"/>
      <c r="AF1256" s="12"/>
      <c r="AG1256" s="12"/>
      <c r="AH1256" s="12"/>
      <c r="AI1256" s="12"/>
      <c r="AJ1256" s="12"/>
      <c r="AK1256" s="12"/>
      <c r="AL1256" s="12"/>
      <c r="AM1256" s="12"/>
      <c r="AN1256" s="12"/>
      <c r="AO1256" s="12"/>
      <c r="AP1256" s="12"/>
      <c r="AQ1256" s="12"/>
      <c r="AR1256" s="12"/>
      <c r="AS1256" s="12"/>
      <c r="AT1256" s="12"/>
      <c r="AU1256" s="12"/>
      <c r="AV1256" s="12"/>
      <c r="AW1256" s="12"/>
      <c r="AX1256" s="12"/>
      <c r="AY1256" s="12"/>
      <c r="AZ1256" s="12"/>
      <c r="BA1256" s="12"/>
      <c r="BB1256" s="12"/>
      <c r="BC1256" s="12"/>
      <c r="BD1256" s="12"/>
      <c r="BE1256" s="12"/>
      <c r="BF1256" s="12"/>
      <c r="BG1256" s="12"/>
      <c r="BH1256" s="12"/>
      <c r="BI1256" s="12"/>
      <c r="BJ1256" s="12"/>
      <c r="BK1256" s="12"/>
      <c r="BL1256" s="12"/>
      <c r="BM1256" s="12"/>
      <c r="BN1256" s="12"/>
      <c r="BO1256" s="12"/>
      <c r="BP1256" s="12"/>
      <c r="BQ1256" s="12"/>
      <c r="BR1256" s="12"/>
      <c r="BS1256" s="12"/>
      <c r="BT1256" s="12"/>
      <c r="BU1256" s="12"/>
      <c r="BV1256" s="12"/>
      <c r="BW1256" s="12"/>
      <c r="BX1256" s="12"/>
      <c r="BY1256" s="12"/>
      <c r="BZ1256" s="12"/>
      <c r="CA1256" s="12"/>
      <c r="CB1256" s="12"/>
      <c r="CC1256" s="12"/>
      <c r="CD1256" s="12"/>
      <c r="CE1256" s="12"/>
      <c r="CF1256" s="12"/>
      <c r="CG1256" s="12"/>
      <c r="CH1256" s="12"/>
      <c r="CI1256" s="12"/>
      <c r="CJ1256" s="12"/>
      <c r="CK1256" s="12"/>
      <c r="CL1256" s="12"/>
      <c r="CM1256" s="12"/>
      <c r="CN1256" s="12"/>
      <c r="CO1256" s="12"/>
      <c r="CP1256" s="12"/>
      <c r="CQ1256" s="12"/>
      <c r="CR1256" s="12"/>
      <c r="CS1256" s="12"/>
      <c r="CT1256" s="12"/>
      <c r="CU1256" s="12"/>
      <c r="CV1256" s="12"/>
      <c r="CW1256" s="12"/>
      <c r="CX1256" s="12"/>
      <c r="CY1256" s="12"/>
      <c r="CZ1256" s="12"/>
      <c r="DA1256" s="12"/>
      <c r="DB1256" s="12"/>
      <c r="DC1256" s="12"/>
      <c r="DD1256" s="12"/>
      <c r="DE1256" s="12"/>
      <c r="DF1256" s="12"/>
      <c r="DG1256" s="12"/>
      <c r="DH1256" s="12"/>
      <c r="DI1256" s="12"/>
      <c r="DJ1256" s="12"/>
      <c r="DK1256" s="12"/>
      <c r="DL1256" s="12"/>
      <c r="DM1256" s="12"/>
      <c r="DN1256" s="12"/>
      <c r="DO1256" s="12"/>
      <c r="DP1256" s="12"/>
      <c r="DQ1256" s="12"/>
      <c r="DR1256" s="12"/>
      <c r="DS1256" s="12"/>
      <c r="DT1256" s="12"/>
      <c r="DU1256" s="12"/>
      <c r="DV1256" s="12"/>
      <c r="DW1256" s="12"/>
      <c r="DX1256" s="12"/>
      <c r="DY1256" s="12"/>
      <c r="EE1256" s="33"/>
    </row>
    <row r="1257" spans="1:136" x14ac:dyDescent="0.3">
      <c r="B1257" s="2" t="str">
        <f>Product!$P$2</f>
        <v>Phase 5</v>
      </c>
      <c r="C1257" s="2" t="str">
        <f>Product!$P$3</f>
        <v>50' Wide</v>
      </c>
      <c r="D1257" s="128">
        <f>SUMIFS(INDEX(Product!$B$2:$U$97, MATCH(D1239, Product!$B$2:$B$97, 0), ), Product!$B$2:$U$2, $B1257, Product!$B$3:$U$3, $C1257)</f>
        <v>2</v>
      </c>
      <c r="E1257" s="130">
        <f>SUMIFS(INDEX(Product!$B$2:$U$97, MATCH(E1239, Product!$B$2:$B$97, 0), ), Product!$B$2:$U$2, $B1257, Product!$B$3:$U$3, $C1257)</f>
        <v>1</v>
      </c>
      <c r="F1257" s="128"/>
      <c r="G1257" s="11">
        <f>SUM(H1257:DZ1257)</f>
        <v>5730000</v>
      </c>
      <c r="I1257" s="12">
        <f>IF(I$8&gt;$D1257,INDEX($H1223:I1223,0,I$9-$D1257)*$E1257,0)</f>
        <v>0</v>
      </c>
      <c r="J1257" s="12">
        <f>IF(J$8&gt;$D1257,INDEX($H1223:J1223,0,J$9-$D1257)*$E1257,0)</f>
        <v>0</v>
      </c>
      <c r="K1257" s="12">
        <f>IF(K$8&gt;$D1257,INDEX($H1223:K1223,0,K$9-$D1257)*$E1257,0)</f>
        <v>0</v>
      </c>
      <c r="L1257" s="12">
        <f>IF(L$8&gt;$D1257,INDEX($H1223:L1223,0,L$9-$D1257)*$E1257,0)</f>
        <v>0</v>
      </c>
      <c r="M1257" s="12">
        <f>IF(M$8&gt;$D1257,INDEX($H1223:M1223,0,M$9-$D1257)*$E1257,0)</f>
        <v>0</v>
      </c>
      <c r="N1257" s="12">
        <f>IF(N$8&gt;$D1257,INDEX($H1223:N1223,0,N$9-$D1257)*$E1257,0)</f>
        <v>0</v>
      </c>
      <c r="O1257" s="12">
        <f>IF(O$8&gt;$D1257,INDEX($H1223:O1223,0,O$9-$D1257)*$E1257,0)</f>
        <v>0</v>
      </c>
      <c r="P1257" s="12">
        <f>IF(P$8&gt;$D1257,INDEX($H1223:P1223,0,P$9-$D1257)*$E1257,0)</f>
        <v>0</v>
      </c>
      <c r="Q1257" s="12">
        <f>IF(Q$8&gt;$D1257,INDEX($H1223:Q1223,0,Q$9-$D1257)*$E1257,0)</f>
        <v>0</v>
      </c>
      <c r="R1257" s="12">
        <f>IF(R$8&gt;$D1257,INDEX($H1223:R1223,0,R$9-$D1257)*$E1257,0)</f>
        <v>0</v>
      </c>
      <c r="S1257" s="12">
        <f>IF(S$8&gt;$D1257,INDEX($H1223:S1223,0,S$9-$D1257)*$E1257,0)</f>
        <v>0</v>
      </c>
      <c r="T1257" s="12">
        <f>IF(T$8&gt;$D1257,INDEX($H1223:T1223,0,T$9-$D1257)*$E1257,0)</f>
        <v>0</v>
      </c>
      <c r="U1257" s="12">
        <f>IF(U$8&gt;$D1257,INDEX($H1223:U1223,0,U$9-$D1257)*$E1257,0)</f>
        <v>0</v>
      </c>
      <c r="V1257" s="12">
        <f>IF(V$8&gt;$D1257,INDEX($H1223:V1223,0,V$9-$D1257)*$E1257,0)</f>
        <v>0</v>
      </c>
      <c r="W1257" s="12">
        <f>IF(W$8&gt;$D1257,INDEX($H1223:W1223,0,W$9-$D1257)*$E1257,0)</f>
        <v>0</v>
      </c>
      <c r="X1257" s="12">
        <f>IF(X$8&gt;$D1257,INDEX($H1223:X1223,0,X$9-$D1257)*$E1257,0)</f>
        <v>0</v>
      </c>
      <c r="Y1257" s="12">
        <f>IF(Y$8&gt;$D1257,INDEX($H1223:Y1223,0,Y$9-$D1257)*$E1257,0)</f>
        <v>0</v>
      </c>
      <c r="Z1257" s="12">
        <f>IF(Z$8&gt;$D1257,INDEX($H1223:Z1223,0,Z$9-$D1257)*$E1257,0)</f>
        <v>0</v>
      </c>
      <c r="AA1257" s="12">
        <f>IF(AA$8&gt;$D1257,INDEX($H1223:AA1223,0,AA$9-$D1257)*$E1257,0)</f>
        <v>0</v>
      </c>
      <c r="AB1257" s="12">
        <f>IF(AB$8&gt;$D1257,INDEX($H1223:AB1223,0,AB$9-$D1257)*$E1257,0)</f>
        <v>0</v>
      </c>
      <c r="AC1257" s="12">
        <f>IF(AC$8&gt;$D1257,INDEX($H1223:AC1223,0,AC$9-$D1257)*$E1257,0)</f>
        <v>0</v>
      </c>
      <c r="AD1257" s="12">
        <f>IF(AD$8&gt;$D1257,INDEX($H1223:AD1223,0,AD$9-$D1257)*$E1257,0)</f>
        <v>0</v>
      </c>
      <c r="AE1257" s="12">
        <f>IF(AE$8&gt;$D1257,INDEX($H1223:AE1223,0,AE$9-$D1257)*$E1257,0)</f>
        <v>0</v>
      </c>
      <c r="AF1257" s="12">
        <f>IF(AF$8&gt;$D1257,INDEX($H1223:AF1223,0,AF$9-$D1257)*$E1257,0)</f>
        <v>0</v>
      </c>
      <c r="AG1257" s="12">
        <f>IF(AG$8&gt;$D1257,INDEX($H1223:AG1223,0,AG$9-$D1257)*$E1257,0)</f>
        <v>0</v>
      </c>
      <c r="AH1257" s="12">
        <f>IF(AH$8&gt;$D1257,INDEX($H1223:AH1223,0,AH$9-$D1257)*$E1257,0)</f>
        <v>0</v>
      </c>
      <c r="AI1257" s="12">
        <f>IF(AI$8&gt;$D1257,INDEX($H1223:AI1223,0,AI$9-$D1257)*$E1257,0)</f>
        <v>0</v>
      </c>
      <c r="AJ1257" s="12">
        <f>IF(AJ$8&gt;$D1257,INDEX($H1223:AJ1223,0,AJ$9-$D1257)*$E1257,0)</f>
        <v>0</v>
      </c>
      <c r="AK1257" s="12">
        <f>IF(AK$8&gt;$D1257,INDEX($H1223:AK1223,0,AK$9-$D1257)*$E1257,0)</f>
        <v>0</v>
      </c>
      <c r="AL1257" s="12">
        <f>IF(AL$8&gt;$D1257,INDEX($H1223:AL1223,0,AL$9-$D1257)*$E1257,0)</f>
        <v>0</v>
      </c>
      <c r="AM1257" s="12">
        <f>IF(AM$8&gt;$D1257,INDEX($H1223:AM1223,0,AM$9-$D1257)*$E1257,0)</f>
        <v>0</v>
      </c>
      <c r="AN1257" s="12">
        <f>IF(AN$8&gt;$D1257,INDEX($H1223:AN1223,0,AN$9-$D1257)*$E1257,0)</f>
        <v>0</v>
      </c>
      <c r="AO1257" s="12">
        <f>IF(AO$8&gt;$D1257,INDEX($H1223:AO1223,0,AO$9-$D1257)*$E1257,0)</f>
        <v>0</v>
      </c>
      <c r="AP1257" s="12">
        <f>IF(AP$8&gt;$D1257,INDEX($H1223:AP1223,0,AP$9-$D1257)*$E1257,0)</f>
        <v>0</v>
      </c>
      <c r="AQ1257" s="12">
        <f>IF(AQ$8&gt;$D1257,INDEX($H1223:AQ1223,0,AQ$9-$D1257)*$E1257,0)</f>
        <v>0</v>
      </c>
      <c r="AR1257" s="12">
        <f>IF(AR$8&gt;$D1257,INDEX($H1223:AR1223,0,AR$9-$D1257)*$E1257,0)</f>
        <v>0</v>
      </c>
      <c r="AS1257" s="12">
        <f>IF(AS$8&gt;$D1257,INDEX($H1223:AS1223,0,AS$9-$D1257)*$E1257,0)</f>
        <v>0</v>
      </c>
      <c r="AT1257" s="12">
        <f>IF(AT$8&gt;$D1257,INDEX($H1223:AT1223,0,AT$9-$D1257)*$E1257,0)</f>
        <v>0</v>
      </c>
      <c r="AU1257" s="12">
        <f>IF(AU$8&gt;$D1257,INDEX($H1223:AU1223,0,AU$9-$D1257)*$E1257,0)</f>
        <v>0</v>
      </c>
      <c r="AV1257" s="12">
        <f>IF(AV$8&gt;$D1257,INDEX($H1223:AV1223,0,AV$9-$D1257)*$E1257,0)</f>
        <v>0</v>
      </c>
      <c r="AW1257" s="12">
        <f>IF(AW$8&gt;$D1257,INDEX($H1223:AW1223,0,AW$9-$D1257)*$E1257,0)</f>
        <v>0</v>
      </c>
      <c r="AX1257" s="12">
        <f>IF(AX$8&gt;$D1257,INDEX($H1223:AX1223,0,AX$9-$D1257)*$E1257,0)</f>
        <v>0</v>
      </c>
      <c r="AY1257" s="12">
        <f>IF(AY$8&gt;$D1257,INDEX($H1223:AY1223,0,AY$9-$D1257)*$E1257,0)</f>
        <v>0</v>
      </c>
      <c r="AZ1257" s="12">
        <f>IF(AZ$8&gt;$D1257,INDEX($H1223:AZ1223,0,AZ$9-$D1257)*$E1257,0)</f>
        <v>0</v>
      </c>
      <c r="BA1257" s="12">
        <f>IF(BA$8&gt;$D1257,INDEX($H1223:BA1223,0,BA$9-$D1257)*$E1257,0)</f>
        <v>0</v>
      </c>
      <c r="BB1257" s="12">
        <f>IF(BB$8&gt;$D1257,INDEX($H1223:BB1223,0,BB$9-$D1257)*$E1257,0)</f>
        <v>0</v>
      </c>
      <c r="BC1257" s="12">
        <f>IF(BC$8&gt;$D1257,INDEX($H1223:BC1223,0,BC$9-$D1257)*$E1257,0)</f>
        <v>0</v>
      </c>
      <c r="BD1257" s="12">
        <f>IF(BD$8&gt;$D1257,INDEX($H1223:BD1223,0,BD$9-$D1257)*$E1257,0)</f>
        <v>0</v>
      </c>
      <c r="BE1257" s="12">
        <f>IF(BE$8&gt;$D1257,INDEX($H1223:BE1223,0,BE$9-$D1257)*$E1257,0)</f>
        <v>0</v>
      </c>
      <c r="BF1257" s="12">
        <f>IF(BF$8&gt;$D1257,INDEX($H1223:BF1223,0,BF$9-$D1257)*$E1257,0)</f>
        <v>0</v>
      </c>
      <c r="BG1257" s="12">
        <f>IF(BG$8&gt;$D1257,INDEX($H1223:BG1223,0,BG$9-$D1257)*$E1257,0)</f>
        <v>0</v>
      </c>
      <c r="BH1257" s="12">
        <f>IF(BH$8&gt;$D1257,INDEX($H1223:BH1223,0,BH$9-$D1257)*$E1257,0)</f>
        <v>0</v>
      </c>
      <c r="BI1257" s="12">
        <f>IF(BI$8&gt;$D1257,INDEX($H1223:BI1223,0,BI$9-$D1257)*$E1257,0)</f>
        <v>125000</v>
      </c>
      <c r="BJ1257" s="12">
        <f>IF(BJ$8&gt;$D1257,INDEX($H1223:BJ1223,0,BJ$9-$D1257)*$E1257,0)</f>
        <v>125000</v>
      </c>
      <c r="BK1257" s="12">
        <f>IF(BK$8&gt;$D1257,INDEX($H1223:BK1223,0,BK$9-$D1257)*$E1257,0)</f>
        <v>125000</v>
      </c>
      <c r="BL1257" s="12">
        <f>IF(BL$8&gt;$D1257,INDEX($H1223:BL1223,0,BL$9-$D1257)*$E1257,0)</f>
        <v>125000</v>
      </c>
      <c r="BM1257" s="12">
        <f>IF(BM$8&gt;$D1257,INDEX($H1223:BM1223,0,BM$9-$D1257)*$E1257,0)</f>
        <v>125000</v>
      </c>
      <c r="BN1257" s="12">
        <f>IF(BN$8&gt;$D1257,INDEX($H1223:BN1223,0,BN$9-$D1257)*$E1257,0)</f>
        <v>125000</v>
      </c>
      <c r="BO1257" s="12">
        <f>IF(BO$8&gt;$D1257,INDEX($H1223:BO1223,0,BO$9-$D1257)*$E1257,0)</f>
        <v>805000</v>
      </c>
      <c r="BP1257" s="12">
        <f>IF(BP$8&gt;$D1257,INDEX($H1223:BP1223,0,BP$9-$D1257)*$E1257,0)</f>
        <v>810000</v>
      </c>
      <c r="BQ1257" s="12">
        <f>IF(BQ$8&gt;$D1257,INDEX($H1223:BQ1223,0,BQ$9-$D1257)*$E1257,0)</f>
        <v>815000</v>
      </c>
      <c r="BR1257" s="12">
        <f>IF(BR$8&gt;$D1257,INDEX($H1223:BR1223,0,BR$9-$D1257)*$E1257,0)</f>
        <v>820000</v>
      </c>
      <c r="BS1257" s="12">
        <f>IF(BS$8&gt;$D1257,INDEX($H1223:BS1223,0,BS$9-$D1257)*$E1257,0)</f>
        <v>825000</v>
      </c>
      <c r="BT1257" s="12">
        <f>IF(BT$8&gt;$D1257,INDEX($H1223:BT1223,0,BT$9-$D1257)*$E1257,0)</f>
        <v>830000</v>
      </c>
      <c r="BU1257" s="12">
        <f>IF(BU$8&gt;$D1257,INDEX($H1223:BU1223,0,BU$9-$D1257)*$E1257,0)</f>
        <v>25000</v>
      </c>
      <c r="BV1257" s="12">
        <f>IF(BV$8&gt;$D1257,INDEX($H1223:BV1223,0,BV$9-$D1257)*$E1257,0)</f>
        <v>20000</v>
      </c>
      <c r="BW1257" s="12">
        <f>IF(BW$8&gt;$D1257,INDEX($H1223:BW1223,0,BW$9-$D1257)*$E1257,0)</f>
        <v>15000</v>
      </c>
      <c r="BX1257" s="12">
        <f>IF(BX$8&gt;$D1257,INDEX($H1223:BX1223,0,BX$9-$D1257)*$E1257,0)</f>
        <v>10000</v>
      </c>
      <c r="BY1257" s="12">
        <f>IF(BY$8&gt;$D1257,INDEX($H1223:BY1223,0,BY$9-$D1257)*$E1257,0)</f>
        <v>5000</v>
      </c>
      <c r="BZ1257" s="12">
        <f>IF(BZ$8&gt;$D1257,INDEX($H1223:BZ1223,0,BZ$9-$D1257)*$E1257,0)</f>
        <v>0</v>
      </c>
      <c r="CA1257" s="12">
        <f>IF(CA$8&gt;$D1257,INDEX($H1223:CA1223,0,CA$9-$D1257)*$E1257,0)</f>
        <v>0</v>
      </c>
      <c r="CB1257" s="12">
        <f>IF(CB$8&gt;$D1257,INDEX($H1223:CB1223,0,CB$9-$D1257)*$E1257,0)</f>
        <v>0</v>
      </c>
      <c r="CC1257" s="12">
        <f>IF(CC$8&gt;$D1257,INDEX($H1223:CC1223,0,CC$9-$D1257)*$E1257,0)</f>
        <v>0</v>
      </c>
      <c r="CD1257" s="12">
        <f>IF(CD$8&gt;$D1257,INDEX($H1223:CD1223,0,CD$9-$D1257)*$E1257,0)</f>
        <v>0</v>
      </c>
      <c r="CE1257" s="12">
        <f>IF(CE$8&gt;$D1257,INDEX($H1223:CE1223,0,CE$9-$D1257)*$E1257,0)</f>
        <v>0</v>
      </c>
      <c r="CF1257" s="12">
        <f>IF(CF$8&gt;$D1257,INDEX($H1223:CF1223,0,CF$9-$D1257)*$E1257,0)</f>
        <v>0</v>
      </c>
      <c r="CG1257" s="12">
        <f>IF(CG$8&gt;$D1257,INDEX($H1223:CG1223,0,CG$9-$D1257)*$E1257,0)</f>
        <v>0</v>
      </c>
      <c r="CH1257" s="12">
        <f>IF(CH$8&gt;$D1257,INDEX($H1223:CH1223,0,CH$9-$D1257)*$E1257,0)</f>
        <v>0</v>
      </c>
      <c r="CI1257" s="12">
        <f>IF(CI$8&gt;$D1257,INDEX($H1223:CI1223,0,CI$9-$D1257)*$E1257,0)</f>
        <v>0</v>
      </c>
      <c r="CJ1257" s="12">
        <f>IF(CJ$8&gt;$D1257,INDEX($H1223:CJ1223,0,CJ$9-$D1257)*$E1257,0)</f>
        <v>0</v>
      </c>
      <c r="CK1257" s="12">
        <f>IF(CK$8&gt;$D1257,INDEX($H1223:CK1223,0,CK$9-$D1257)*$E1257,0)</f>
        <v>0</v>
      </c>
      <c r="CL1257" s="12">
        <f>IF(CL$8&gt;$D1257,INDEX($H1223:CL1223,0,CL$9-$D1257)*$E1257,0)</f>
        <v>0</v>
      </c>
      <c r="CM1257" s="12">
        <f>IF(CM$8&gt;$D1257,INDEX($H1223:CM1223,0,CM$9-$D1257)*$E1257,0)</f>
        <v>0</v>
      </c>
      <c r="CN1257" s="12">
        <f>IF(CN$8&gt;$D1257,INDEX($H1223:CN1223,0,CN$9-$D1257)*$E1257,0)</f>
        <v>0</v>
      </c>
      <c r="CO1257" s="12">
        <f>IF(CO$8&gt;$D1257,INDEX($H1223:CO1223,0,CO$9-$D1257)*$E1257,0)</f>
        <v>0</v>
      </c>
      <c r="CP1257" s="12">
        <f>IF(CP$8&gt;$D1257,INDEX($H1223:CP1223,0,CP$9-$D1257)*$E1257,0)</f>
        <v>0</v>
      </c>
      <c r="CQ1257" s="12">
        <f>IF(CQ$8&gt;$D1257,INDEX($H1223:CQ1223,0,CQ$9-$D1257)*$E1257,0)</f>
        <v>0</v>
      </c>
      <c r="CR1257" s="12">
        <f>IF(CR$8&gt;$D1257,INDEX($H1223:CR1223,0,CR$9-$D1257)*$E1257,0)</f>
        <v>0</v>
      </c>
      <c r="CS1257" s="12">
        <f>IF(CS$8&gt;$D1257,INDEX($H1223:CS1223,0,CS$9-$D1257)*$E1257,0)</f>
        <v>0</v>
      </c>
      <c r="CT1257" s="12">
        <f>IF(CT$8&gt;$D1257,INDEX($H1223:CT1223,0,CT$9-$D1257)*$E1257,0)</f>
        <v>0</v>
      </c>
      <c r="CU1257" s="12">
        <f>IF(CU$8&gt;$D1257,INDEX($H1223:CU1223,0,CU$9-$D1257)*$E1257,0)</f>
        <v>0</v>
      </c>
      <c r="CV1257" s="12">
        <f>IF(CV$8&gt;$D1257,INDEX($H1223:CV1223,0,CV$9-$D1257)*$E1257,0)</f>
        <v>0</v>
      </c>
      <c r="CW1257" s="12">
        <f>IF(CW$8&gt;$D1257,INDEX($H1223:CW1223,0,CW$9-$D1257)*$E1257,0)</f>
        <v>0</v>
      </c>
      <c r="CX1257" s="12">
        <f>IF(CX$8&gt;$D1257,INDEX($H1223:CX1223,0,CX$9-$D1257)*$E1257,0)</f>
        <v>0</v>
      </c>
      <c r="CY1257" s="12">
        <f>IF(CY$8&gt;$D1257,INDEX($H1223:CY1223,0,CY$9-$D1257)*$E1257,0)</f>
        <v>0</v>
      </c>
      <c r="CZ1257" s="12">
        <f>IF(CZ$8&gt;$D1257,INDEX($H1223:CZ1223,0,CZ$9-$D1257)*$E1257,0)</f>
        <v>0</v>
      </c>
      <c r="DA1257" s="12">
        <f>IF(DA$8&gt;$D1257,INDEX($H1223:DA1223,0,DA$9-$D1257)*$E1257,0)</f>
        <v>0</v>
      </c>
      <c r="DB1257" s="12">
        <f>IF(DB$8&gt;$D1257,INDEX($H1223:DB1223,0,DB$9-$D1257)*$E1257,0)</f>
        <v>0</v>
      </c>
      <c r="DC1257" s="12">
        <f>IF(DC$8&gt;$D1257,INDEX($H1223:DC1223,0,DC$9-$D1257)*$E1257,0)</f>
        <v>0</v>
      </c>
      <c r="DD1257" s="12">
        <f>IF(DD$8&gt;$D1257,INDEX($H1223:DD1223,0,DD$9-$D1257)*$E1257,0)</f>
        <v>0</v>
      </c>
      <c r="DE1257" s="12">
        <f>IF(DE$8&gt;$D1257,INDEX($H1223:DE1223,0,DE$9-$D1257)*$E1257,0)</f>
        <v>0</v>
      </c>
      <c r="DF1257" s="12">
        <f>IF(DF$8&gt;$D1257,INDEX($H1223:DF1223,0,DF$9-$D1257)*$E1257,0)</f>
        <v>0</v>
      </c>
      <c r="DG1257" s="12">
        <f>IF(DG$8&gt;$D1257,INDEX($H1223:DG1223,0,DG$9-$D1257)*$E1257,0)</f>
        <v>0</v>
      </c>
      <c r="DH1257" s="12">
        <f>IF(DH$8&gt;$D1257,INDEX($H1223:DH1223,0,DH$9-$D1257)*$E1257,0)</f>
        <v>0</v>
      </c>
      <c r="DI1257" s="12">
        <f>IF(DI$8&gt;$D1257,INDEX($H1223:DI1223,0,DI$9-$D1257)*$E1257,0)</f>
        <v>0</v>
      </c>
      <c r="DJ1257" s="12">
        <f>IF(DJ$8&gt;$D1257,INDEX($H1223:DJ1223,0,DJ$9-$D1257)*$E1257,0)</f>
        <v>0</v>
      </c>
      <c r="DK1257" s="12">
        <f>IF(DK$8&gt;$D1257,INDEX($H1223:DK1223,0,DK$9-$D1257)*$E1257,0)</f>
        <v>0</v>
      </c>
      <c r="DL1257" s="12">
        <f>IF(DL$8&gt;$D1257,INDEX($H1223:DL1223,0,DL$9-$D1257)*$E1257,0)</f>
        <v>0</v>
      </c>
      <c r="DM1257" s="12">
        <f>IF(DM$8&gt;$D1257,INDEX($H1223:DM1223,0,DM$9-$D1257)*$E1257,0)</f>
        <v>0</v>
      </c>
      <c r="DN1257" s="12">
        <f>IF(DN$8&gt;$D1257,INDEX($H1223:DN1223,0,DN$9-$D1257)*$E1257,0)</f>
        <v>0</v>
      </c>
      <c r="DO1257" s="12">
        <f>IF(DO$8&gt;$D1257,INDEX($H1223:DO1223,0,DO$9-$D1257)*$E1257,0)</f>
        <v>0</v>
      </c>
      <c r="DP1257" s="12">
        <f>IF(DP$8&gt;$D1257,INDEX($H1223:DP1223,0,DP$9-$D1257)*$E1257,0)</f>
        <v>0</v>
      </c>
      <c r="DQ1257" s="12">
        <f>IF(DQ$8&gt;$D1257,INDEX($H1223:DQ1223,0,DQ$9-$D1257)*$E1257,0)</f>
        <v>0</v>
      </c>
      <c r="DR1257" s="12">
        <f>IF(DR$8&gt;$D1257,INDEX($H1223:DR1223,0,DR$9-$D1257)*$E1257,0)</f>
        <v>0</v>
      </c>
      <c r="DS1257" s="12">
        <f>IF(DS$8&gt;$D1257,INDEX($H1223:DS1223,0,DS$9-$D1257)*$E1257,0)</f>
        <v>0</v>
      </c>
      <c r="DT1257" s="12">
        <f>IF(DT$8&gt;$D1257,INDEX($H1223:DT1223,0,DT$9-$D1257)*$E1257,0)</f>
        <v>0</v>
      </c>
      <c r="DU1257" s="12">
        <f>IF(DU$8&gt;$D1257,INDEX($H1223:DU1223,0,DU$9-$D1257)*$E1257,0)</f>
        <v>0</v>
      </c>
      <c r="DV1257" s="12">
        <f>IF(DV$8&gt;$D1257,INDEX($H1223:DV1223,0,DV$9-$D1257)*$E1257,0)</f>
        <v>0</v>
      </c>
      <c r="DW1257" s="12">
        <f>IF(DW$8&gt;$D1257,INDEX($H1223:DW1223,0,DW$9-$D1257)*$E1257,0)</f>
        <v>0</v>
      </c>
      <c r="DX1257" s="12">
        <f>IF(DX$8&gt;$D1257,INDEX($H1223:DX1223,0,DX$9-$D1257)*$E1257,0)</f>
        <v>0</v>
      </c>
      <c r="DY1257" s="12">
        <f>IF(DY$8&gt;$D1257,INDEX($H1223:DY1223,0,DY$9-$D1257)*$E1257,0)</f>
        <v>0</v>
      </c>
      <c r="EB1257" s="116">
        <f t="shared" si="2947"/>
        <v>1256</v>
      </c>
      <c r="EC1257" s="2" t="str">
        <f t="shared" ref="EC1257:EC1259" si="2956">B1257</f>
        <v>Phase 5</v>
      </c>
      <c r="ED1257" s="2" t="str">
        <f t="shared" ref="ED1257:ED1259" si="2957">C1257</f>
        <v>50' Wide</v>
      </c>
      <c r="EE1257" s="33" t="str">
        <f>EE1261</f>
        <v>Cash</v>
      </c>
      <c r="EF1257" s="2" t="str">
        <f>EF1261</f>
        <v>Construction Loan Draws</v>
      </c>
    </row>
    <row r="1258" spans="1:136" x14ac:dyDescent="0.3">
      <c r="B1258" s="2" t="str">
        <f>Product!$Q$2</f>
        <v>Phase 5</v>
      </c>
      <c r="C1258" s="2" t="str">
        <f>Product!$Q$3</f>
        <v>60' Wide</v>
      </c>
      <c r="D1258" s="128">
        <f>SUMIFS(INDEX(Product!$B$2:$U$97, MATCH(D1239, Product!$B$2:$B$97, 0), ), Product!$B$2:$U$2, $B1258, Product!$B$3:$U$3, $C1258)</f>
        <v>2</v>
      </c>
      <c r="E1258" s="130">
        <f>SUMIFS(INDEX(Product!$B$2:$U$97, MATCH(E1239, Product!$B$2:$B$97, 0), ), Product!$B$2:$U$2, $B1258, Product!$B$3:$U$3, $C1258)</f>
        <v>1</v>
      </c>
      <c r="F1258" s="128"/>
      <c r="G1258" s="11">
        <f>SUM(H1258:DZ1258)</f>
        <v>5730000</v>
      </c>
      <c r="I1258" s="12">
        <f>IF(I$8&gt;$D1258,INDEX($H1224:I1224,0,I$9-$D1258)*$E1258,0)</f>
        <v>0</v>
      </c>
      <c r="J1258" s="12">
        <f>IF(J$8&gt;$D1258,INDEX($H1224:J1224,0,J$9-$D1258)*$E1258,0)</f>
        <v>0</v>
      </c>
      <c r="K1258" s="12">
        <f>IF(K$8&gt;$D1258,INDEX($H1224:K1224,0,K$9-$D1258)*$E1258,0)</f>
        <v>0</v>
      </c>
      <c r="L1258" s="12">
        <f>IF(L$8&gt;$D1258,INDEX($H1224:L1224,0,L$9-$D1258)*$E1258,0)</f>
        <v>0</v>
      </c>
      <c r="M1258" s="12">
        <f>IF(M$8&gt;$D1258,INDEX($H1224:M1224,0,M$9-$D1258)*$E1258,0)</f>
        <v>0</v>
      </c>
      <c r="N1258" s="12">
        <f>IF(N$8&gt;$D1258,INDEX($H1224:N1224,0,N$9-$D1258)*$E1258,0)</f>
        <v>0</v>
      </c>
      <c r="O1258" s="12">
        <f>IF(O$8&gt;$D1258,INDEX($H1224:O1224,0,O$9-$D1258)*$E1258,0)</f>
        <v>0</v>
      </c>
      <c r="P1258" s="12">
        <f>IF(P$8&gt;$D1258,INDEX($H1224:P1224,0,P$9-$D1258)*$E1258,0)</f>
        <v>0</v>
      </c>
      <c r="Q1258" s="12">
        <f>IF(Q$8&gt;$D1258,INDEX($H1224:Q1224,0,Q$9-$D1258)*$E1258,0)</f>
        <v>0</v>
      </c>
      <c r="R1258" s="12">
        <f>IF(R$8&gt;$D1258,INDEX($H1224:R1224,0,R$9-$D1258)*$E1258,0)</f>
        <v>0</v>
      </c>
      <c r="S1258" s="12">
        <f>IF(S$8&gt;$D1258,INDEX($H1224:S1224,0,S$9-$D1258)*$E1258,0)</f>
        <v>0</v>
      </c>
      <c r="T1258" s="12">
        <f>IF(T$8&gt;$D1258,INDEX($H1224:T1224,0,T$9-$D1258)*$E1258,0)</f>
        <v>0</v>
      </c>
      <c r="U1258" s="12">
        <f>IF(U$8&gt;$D1258,INDEX($H1224:U1224,0,U$9-$D1258)*$E1258,0)</f>
        <v>0</v>
      </c>
      <c r="V1258" s="12">
        <f>IF(V$8&gt;$D1258,INDEX($H1224:V1224,0,V$9-$D1258)*$E1258,0)</f>
        <v>0</v>
      </c>
      <c r="W1258" s="12">
        <f>IF(W$8&gt;$D1258,INDEX($H1224:W1224,0,W$9-$D1258)*$E1258,0)</f>
        <v>0</v>
      </c>
      <c r="X1258" s="12">
        <f>IF(X$8&gt;$D1258,INDEX($H1224:X1224,0,X$9-$D1258)*$E1258,0)</f>
        <v>0</v>
      </c>
      <c r="Y1258" s="12">
        <f>IF(Y$8&gt;$D1258,INDEX($H1224:Y1224,0,Y$9-$D1258)*$E1258,0)</f>
        <v>0</v>
      </c>
      <c r="Z1258" s="12">
        <f>IF(Z$8&gt;$D1258,INDEX($H1224:Z1224,0,Z$9-$D1258)*$E1258,0)</f>
        <v>0</v>
      </c>
      <c r="AA1258" s="12">
        <f>IF(AA$8&gt;$D1258,INDEX($H1224:AA1224,0,AA$9-$D1258)*$E1258,0)</f>
        <v>0</v>
      </c>
      <c r="AB1258" s="12">
        <f>IF(AB$8&gt;$D1258,INDEX($H1224:AB1224,0,AB$9-$D1258)*$E1258,0)</f>
        <v>0</v>
      </c>
      <c r="AC1258" s="12">
        <f>IF(AC$8&gt;$D1258,INDEX($H1224:AC1224,0,AC$9-$D1258)*$E1258,0)</f>
        <v>0</v>
      </c>
      <c r="AD1258" s="12">
        <f>IF(AD$8&gt;$D1258,INDEX($H1224:AD1224,0,AD$9-$D1258)*$E1258,0)</f>
        <v>0</v>
      </c>
      <c r="AE1258" s="12">
        <f>IF(AE$8&gt;$D1258,INDEX($H1224:AE1224,0,AE$9-$D1258)*$E1258,0)</f>
        <v>0</v>
      </c>
      <c r="AF1258" s="12">
        <f>IF(AF$8&gt;$D1258,INDEX($H1224:AF1224,0,AF$9-$D1258)*$E1258,0)</f>
        <v>0</v>
      </c>
      <c r="AG1258" s="12">
        <f>IF(AG$8&gt;$D1258,INDEX($H1224:AG1224,0,AG$9-$D1258)*$E1258,0)</f>
        <v>0</v>
      </c>
      <c r="AH1258" s="12">
        <f>IF(AH$8&gt;$D1258,INDEX($H1224:AH1224,0,AH$9-$D1258)*$E1258,0)</f>
        <v>0</v>
      </c>
      <c r="AI1258" s="12">
        <f>IF(AI$8&gt;$D1258,INDEX($H1224:AI1224,0,AI$9-$D1258)*$E1258,0)</f>
        <v>0</v>
      </c>
      <c r="AJ1258" s="12">
        <f>IF(AJ$8&gt;$D1258,INDEX($H1224:AJ1224,0,AJ$9-$D1258)*$E1258,0)</f>
        <v>0</v>
      </c>
      <c r="AK1258" s="12">
        <f>IF(AK$8&gt;$D1258,INDEX($H1224:AK1224,0,AK$9-$D1258)*$E1258,0)</f>
        <v>0</v>
      </c>
      <c r="AL1258" s="12">
        <f>IF(AL$8&gt;$D1258,INDEX($H1224:AL1224,0,AL$9-$D1258)*$E1258,0)</f>
        <v>0</v>
      </c>
      <c r="AM1258" s="12">
        <f>IF(AM$8&gt;$D1258,INDEX($H1224:AM1224,0,AM$9-$D1258)*$E1258,0)</f>
        <v>0</v>
      </c>
      <c r="AN1258" s="12">
        <f>IF(AN$8&gt;$D1258,INDEX($H1224:AN1224,0,AN$9-$D1258)*$E1258,0)</f>
        <v>0</v>
      </c>
      <c r="AO1258" s="12">
        <f>IF(AO$8&gt;$D1258,INDEX($H1224:AO1224,0,AO$9-$D1258)*$E1258,0)</f>
        <v>0</v>
      </c>
      <c r="AP1258" s="12">
        <f>IF(AP$8&gt;$D1258,INDEX($H1224:AP1224,0,AP$9-$D1258)*$E1258,0)</f>
        <v>0</v>
      </c>
      <c r="AQ1258" s="12">
        <f>IF(AQ$8&gt;$D1258,INDEX($H1224:AQ1224,0,AQ$9-$D1258)*$E1258,0)</f>
        <v>0</v>
      </c>
      <c r="AR1258" s="12">
        <f>IF(AR$8&gt;$D1258,INDEX($H1224:AR1224,0,AR$9-$D1258)*$E1258,0)</f>
        <v>0</v>
      </c>
      <c r="AS1258" s="12">
        <f>IF(AS$8&gt;$D1258,INDEX($H1224:AS1224,0,AS$9-$D1258)*$E1258,0)</f>
        <v>0</v>
      </c>
      <c r="AT1258" s="12">
        <f>IF(AT$8&gt;$D1258,INDEX($H1224:AT1224,0,AT$9-$D1258)*$E1258,0)</f>
        <v>0</v>
      </c>
      <c r="AU1258" s="12">
        <f>IF(AU$8&gt;$D1258,INDEX($H1224:AU1224,0,AU$9-$D1258)*$E1258,0)</f>
        <v>0</v>
      </c>
      <c r="AV1258" s="12">
        <f>IF(AV$8&gt;$D1258,INDEX($H1224:AV1224,0,AV$9-$D1258)*$E1258,0)</f>
        <v>0</v>
      </c>
      <c r="AW1258" s="12">
        <f>IF(AW$8&gt;$D1258,INDEX($H1224:AW1224,0,AW$9-$D1258)*$E1258,0)</f>
        <v>0</v>
      </c>
      <c r="AX1258" s="12">
        <f>IF(AX$8&gt;$D1258,INDEX($H1224:AX1224,0,AX$9-$D1258)*$E1258,0)</f>
        <v>0</v>
      </c>
      <c r="AY1258" s="12">
        <f>IF(AY$8&gt;$D1258,INDEX($H1224:AY1224,0,AY$9-$D1258)*$E1258,0)</f>
        <v>0</v>
      </c>
      <c r="AZ1258" s="12">
        <f>IF(AZ$8&gt;$D1258,INDEX($H1224:AZ1224,0,AZ$9-$D1258)*$E1258,0)</f>
        <v>0</v>
      </c>
      <c r="BA1258" s="12">
        <f>IF(BA$8&gt;$D1258,INDEX($H1224:BA1224,0,BA$9-$D1258)*$E1258,0)</f>
        <v>0</v>
      </c>
      <c r="BB1258" s="12">
        <f>IF(BB$8&gt;$D1258,INDEX($H1224:BB1224,0,BB$9-$D1258)*$E1258,0)</f>
        <v>0</v>
      </c>
      <c r="BC1258" s="12">
        <f>IF(BC$8&gt;$D1258,INDEX($H1224:BC1224,0,BC$9-$D1258)*$E1258,0)</f>
        <v>0</v>
      </c>
      <c r="BD1258" s="12">
        <f>IF(BD$8&gt;$D1258,INDEX($H1224:BD1224,0,BD$9-$D1258)*$E1258,0)</f>
        <v>0</v>
      </c>
      <c r="BE1258" s="12">
        <f>IF(BE$8&gt;$D1258,INDEX($H1224:BE1224,0,BE$9-$D1258)*$E1258,0)</f>
        <v>0</v>
      </c>
      <c r="BF1258" s="12">
        <f>IF(BF$8&gt;$D1258,INDEX($H1224:BF1224,0,BF$9-$D1258)*$E1258,0)</f>
        <v>0</v>
      </c>
      <c r="BG1258" s="12">
        <f>IF(BG$8&gt;$D1258,INDEX($H1224:BG1224,0,BG$9-$D1258)*$E1258,0)</f>
        <v>0</v>
      </c>
      <c r="BH1258" s="12">
        <f>IF(BH$8&gt;$D1258,INDEX($H1224:BH1224,0,BH$9-$D1258)*$E1258,0)</f>
        <v>0</v>
      </c>
      <c r="BI1258" s="12">
        <f>IF(BI$8&gt;$D1258,INDEX($H1224:BI1224,0,BI$9-$D1258)*$E1258,0)</f>
        <v>125000</v>
      </c>
      <c r="BJ1258" s="12">
        <f>IF(BJ$8&gt;$D1258,INDEX($H1224:BJ1224,0,BJ$9-$D1258)*$E1258,0)</f>
        <v>125000</v>
      </c>
      <c r="BK1258" s="12">
        <f>IF(BK$8&gt;$D1258,INDEX($H1224:BK1224,0,BK$9-$D1258)*$E1258,0)</f>
        <v>125000</v>
      </c>
      <c r="BL1258" s="12">
        <f>IF(BL$8&gt;$D1258,INDEX($H1224:BL1224,0,BL$9-$D1258)*$E1258,0)</f>
        <v>125000</v>
      </c>
      <c r="BM1258" s="12">
        <f>IF(BM$8&gt;$D1258,INDEX($H1224:BM1224,0,BM$9-$D1258)*$E1258,0)</f>
        <v>125000</v>
      </c>
      <c r="BN1258" s="12">
        <f>IF(BN$8&gt;$D1258,INDEX($H1224:BN1224,0,BN$9-$D1258)*$E1258,0)</f>
        <v>125000</v>
      </c>
      <c r="BO1258" s="12">
        <f>IF(BO$8&gt;$D1258,INDEX($H1224:BO1224,0,BO$9-$D1258)*$E1258,0)</f>
        <v>805000</v>
      </c>
      <c r="BP1258" s="12">
        <f>IF(BP$8&gt;$D1258,INDEX($H1224:BP1224,0,BP$9-$D1258)*$E1258,0)</f>
        <v>810000</v>
      </c>
      <c r="BQ1258" s="12">
        <f>IF(BQ$8&gt;$D1258,INDEX($H1224:BQ1224,0,BQ$9-$D1258)*$E1258,0)</f>
        <v>815000</v>
      </c>
      <c r="BR1258" s="12">
        <f>IF(BR$8&gt;$D1258,INDEX($H1224:BR1224,0,BR$9-$D1258)*$E1258,0)</f>
        <v>820000</v>
      </c>
      <c r="BS1258" s="12">
        <f>IF(BS$8&gt;$D1258,INDEX($H1224:BS1224,0,BS$9-$D1258)*$E1258,0)</f>
        <v>825000</v>
      </c>
      <c r="BT1258" s="12">
        <f>IF(BT$8&gt;$D1258,INDEX($H1224:BT1224,0,BT$9-$D1258)*$E1258,0)</f>
        <v>830000</v>
      </c>
      <c r="BU1258" s="12">
        <f>IF(BU$8&gt;$D1258,INDEX($H1224:BU1224,0,BU$9-$D1258)*$E1258,0)</f>
        <v>25000</v>
      </c>
      <c r="BV1258" s="12">
        <f>IF(BV$8&gt;$D1258,INDEX($H1224:BV1224,0,BV$9-$D1258)*$E1258,0)</f>
        <v>20000</v>
      </c>
      <c r="BW1258" s="12">
        <f>IF(BW$8&gt;$D1258,INDEX($H1224:BW1224,0,BW$9-$D1258)*$E1258,0)</f>
        <v>15000</v>
      </c>
      <c r="BX1258" s="12">
        <f>IF(BX$8&gt;$D1258,INDEX($H1224:BX1224,0,BX$9-$D1258)*$E1258,0)</f>
        <v>10000</v>
      </c>
      <c r="BY1258" s="12">
        <f>IF(BY$8&gt;$D1258,INDEX($H1224:BY1224,0,BY$9-$D1258)*$E1258,0)</f>
        <v>5000</v>
      </c>
      <c r="BZ1258" s="12">
        <f>IF(BZ$8&gt;$D1258,INDEX($H1224:BZ1224,0,BZ$9-$D1258)*$E1258,0)</f>
        <v>0</v>
      </c>
      <c r="CA1258" s="12">
        <f>IF(CA$8&gt;$D1258,INDEX($H1224:CA1224,0,CA$9-$D1258)*$E1258,0)</f>
        <v>0</v>
      </c>
      <c r="CB1258" s="12">
        <f>IF(CB$8&gt;$D1258,INDEX($H1224:CB1224,0,CB$9-$D1258)*$E1258,0)</f>
        <v>0</v>
      </c>
      <c r="CC1258" s="12">
        <f>IF(CC$8&gt;$D1258,INDEX($H1224:CC1224,0,CC$9-$D1258)*$E1258,0)</f>
        <v>0</v>
      </c>
      <c r="CD1258" s="12">
        <f>IF(CD$8&gt;$D1258,INDEX($H1224:CD1224,0,CD$9-$D1258)*$E1258,0)</f>
        <v>0</v>
      </c>
      <c r="CE1258" s="12">
        <f>IF(CE$8&gt;$D1258,INDEX($H1224:CE1224,0,CE$9-$D1258)*$E1258,0)</f>
        <v>0</v>
      </c>
      <c r="CF1258" s="12">
        <f>IF(CF$8&gt;$D1258,INDEX($H1224:CF1224,0,CF$9-$D1258)*$E1258,0)</f>
        <v>0</v>
      </c>
      <c r="CG1258" s="12">
        <f>IF(CG$8&gt;$D1258,INDEX($H1224:CG1224,0,CG$9-$D1258)*$E1258,0)</f>
        <v>0</v>
      </c>
      <c r="CH1258" s="12">
        <f>IF(CH$8&gt;$D1258,INDEX($H1224:CH1224,0,CH$9-$D1258)*$E1258,0)</f>
        <v>0</v>
      </c>
      <c r="CI1258" s="12">
        <f>IF(CI$8&gt;$D1258,INDEX($H1224:CI1224,0,CI$9-$D1258)*$E1258,0)</f>
        <v>0</v>
      </c>
      <c r="CJ1258" s="12">
        <f>IF(CJ$8&gt;$D1258,INDEX($H1224:CJ1224,0,CJ$9-$D1258)*$E1258,0)</f>
        <v>0</v>
      </c>
      <c r="CK1258" s="12">
        <f>IF(CK$8&gt;$D1258,INDEX($H1224:CK1224,0,CK$9-$D1258)*$E1258,0)</f>
        <v>0</v>
      </c>
      <c r="CL1258" s="12">
        <f>IF(CL$8&gt;$D1258,INDEX($H1224:CL1224,0,CL$9-$D1258)*$E1258,0)</f>
        <v>0</v>
      </c>
      <c r="CM1258" s="12">
        <f>IF(CM$8&gt;$D1258,INDEX($H1224:CM1224,0,CM$9-$D1258)*$E1258,0)</f>
        <v>0</v>
      </c>
      <c r="CN1258" s="12">
        <f>IF(CN$8&gt;$D1258,INDEX($H1224:CN1224,0,CN$9-$D1258)*$E1258,0)</f>
        <v>0</v>
      </c>
      <c r="CO1258" s="12">
        <f>IF(CO$8&gt;$D1258,INDEX($H1224:CO1224,0,CO$9-$D1258)*$E1258,0)</f>
        <v>0</v>
      </c>
      <c r="CP1258" s="12">
        <f>IF(CP$8&gt;$D1258,INDEX($H1224:CP1224,0,CP$9-$D1258)*$E1258,0)</f>
        <v>0</v>
      </c>
      <c r="CQ1258" s="12">
        <f>IF(CQ$8&gt;$D1258,INDEX($H1224:CQ1224,0,CQ$9-$D1258)*$E1258,0)</f>
        <v>0</v>
      </c>
      <c r="CR1258" s="12">
        <f>IF(CR$8&gt;$D1258,INDEX($H1224:CR1224,0,CR$9-$D1258)*$E1258,0)</f>
        <v>0</v>
      </c>
      <c r="CS1258" s="12">
        <f>IF(CS$8&gt;$D1258,INDEX($H1224:CS1224,0,CS$9-$D1258)*$E1258,0)</f>
        <v>0</v>
      </c>
      <c r="CT1258" s="12">
        <f>IF(CT$8&gt;$D1258,INDEX($H1224:CT1224,0,CT$9-$D1258)*$E1258,0)</f>
        <v>0</v>
      </c>
      <c r="CU1258" s="12">
        <f>IF(CU$8&gt;$D1258,INDEX($H1224:CU1224,0,CU$9-$D1258)*$E1258,0)</f>
        <v>0</v>
      </c>
      <c r="CV1258" s="12">
        <f>IF(CV$8&gt;$D1258,INDEX($H1224:CV1224,0,CV$9-$D1258)*$E1258,0)</f>
        <v>0</v>
      </c>
      <c r="CW1258" s="12">
        <f>IF(CW$8&gt;$D1258,INDEX($H1224:CW1224,0,CW$9-$D1258)*$E1258,0)</f>
        <v>0</v>
      </c>
      <c r="CX1258" s="12">
        <f>IF(CX$8&gt;$D1258,INDEX($H1224:CX1224,0,CX$9-$D1258)*$E1258,0)</f>
        <v>0</v>
      </c>
      <c r="CY1258" s="12">
        <f>IF(CY$8&gt;$D1258,INDEX($H1224:CY1224,0,CY$9-$D1258)*$E1258,0)</f>
        <v>0</v>
      </c>
      <c r="CZ1258" s="12">
        <f>IF(CZ$8&gt;$D1258,INDEX($H1224:CZ1224,0,CZ$9-$D1258)*$E1258,0)</f>
        <v>0</v>
      </c>
      <c r="DA1258" s="12">
        <f>IF(DA$8&gt;$D1258,INDEX($H1224:DA1224,0,DA$9-$D1258)*$E1258,0)</f>
        <v>0</v>
      </c>
      <c r="DB1258" s="12">
        <f>IF(DB$8&gt;$D1258,INDEX($H1224:DB1224,0,DB$9-$D1258)*$E1258,0)</f>
        <v>0</v>
      </c>
      <c r="DC1258" s="12">
        <f>IF(DC$8&gt;$D1258,INDEX($H1224:DC1224,0,DC$9-$D1258)*$E1258,0)</f>
        <v>0</v>
      </c>
      <c r="DD1258" s="12">
        <f>IF(DD$8&gt;$D1258,INDEX($H1224:DD1224,0,DD$9-$D1258)*$E1258,0)</f>
        <v>0</v>
      </c>
      <c r="DE1258" s="12">
        <f>IF(DE$8&gt;$D1258,INDEX($H1224:DE1224,0,DE$9-$D1258)*$E1258,0)</f>
        <v>0</v>
      </c>
      <c r="DF1258" s="12">
        <f>IF(DF$8&gt;$D1258,INDEX($H1224:DF1224,0,DF$9-$D1258)*$E1258,0)</f>
        <v>0</v>
      </c>
      <c r="DG1258" s="12">
        <f>IF(DG$8&gt;$D1258,INDEX($H1224:DG1224,0,DG$9-$D1258)*$E1258,0)</f>
        <v>0</v>
      </c>
      <c r="DH1258" s="12">
        <f>IF(DH$8&gt;$D1258,INDEX($H1224:DH1224,0,DH$9-$D1258)*$E1258,0)</f>
        <v>0</v>
      </c>
      <c r="DI1258" s="12">
        <f>IF(DI$8&gt;$D1258,INDEX($H1224:DI1224,0,DI$9-$D1258)*$E1258,0)</f>
        <v>0</v>
      </c>
      <c r="DJ1258" s="12">
        <f>IF(DJ$8&gt;$D1258,INDEX($H1224:DJ1224,0,DJ$9-$D1258)*$E1258,0)</f>
        <v>0</v>
      </c>
      <c r="DK1258" s="12">
        <f>IF(DK$8&gt;$D1258,INDEX($H1224:DK1224,0,DK$9-$D1258)*$E1258,0)</f>
        <v>0</v>
      </c>
      <c r="DL1258" s="12">
        <f>IF(DL$8&gt;$D1258,INDEX($H1224:DL1224,0,DL$9-$D1258)*$E1258,0)</f>
        <v>0</v>
      </c>
      <c r="DM1258" s="12">
        <f>IF(DM$8&gt;$D1258,INDEX($H1224:DM1224,0,DM$9-$D1258)*$E1258,0)</f>
        <v>0</v>
      </c>
      <c r="DN1258" s="12">
        <f>IF(DN$8&gt;$D1258,INDEX($H1224:DN1224,0,DN$9-$D1258)*$E1258,0)</f>
        <v>0</v>
      </c>
      <c r="DO1258" s="12">
        <f>IF(DO$8&gt;$D1258,INDEX($H1224:DO1224,0,DO$9-$D1258)*$E1258,0)</f>
        <v>0</v>
      </c>
      <c r="DP1258" s="12">
        <f>IF(DP$8&gt;$D1258,INDEX($H1224:DP1224,0,DP$9-$D1258)*$E1258,0)</f>
        <v>0</v>
      </c>
      <c r="DQ1258" s="12">
        <f>IF(DQ$8&gt;$D1258,INDEX($H1224:DQ1224,0,DQ$9-$D1258)*$E1258,0)</f>
        <v>0</v>
      </c>
      <c r="DR1258" s="12">
        <f>IF(DR$8&gt;$D1258,INDEX($H1224:DR1224,0,DR$9-$D1258)*$E1258,0)</f>
        <v>0</v>
      </c>
      <c r="DS1258" s="12">
        <f>IF(DS$8&gt;$D1258,INDEX($H1224:DS1224,0,DS$9-$D1258)*$E1258,0)</f>
        <v>0</v>
      </c>
      <c r="DT1258" s="12">
        <f>IF(DT$8&gt;$D1258,INDEX($H1224:DT1224,0,DT$9-$D1258)*$E1258,0)</f>
        <v>0</v>
      </c>
      <c r="DU1258" s="12">
        <f>IF(DU$8&gt;$D1258,INDEX($H1224:DU1224,0,DU$9-$D1258)*$E1258,0)</f>
        <v>0</v>
      </c>
      <c r="DV1258" s="12">
        <f>IF(DV$8&gt;$D1258,INDEX($H1224:DV1224,0,DV$9-$D1258)*$E1258,0)</f>
        <v>0</v>
      </c>
      <c r="DW1258" s="12">
        <f>IF(DW$8&gt;$D1258,INDEX($H1224:DW1224,0,DW$9-$D1258)*$E1258,0)</f>
        <v>0</v>
      </c>
      <c r="DX1258" s="12">
        <f>IF(DX$8&gt;$D1258,INDEX($H1224:DX1224,0,DX$9-$D1258)*$E1258,0)</f>
        <v>0</v>
      </c>
      <c r="DY1258" s="12">
        <f>IF(DY$8&gt;$D1258,INDEX($H1224:DY1224,0,DY$9-$D1258)*$E1258,0)</f>
        <v>0</v>
      </c>
      <c r="EB1258" s="116">
        <f t="shared" si="2947"/>
        <v>1257</v>
      </c>
      <c r="EC1258" s="2" t="str">
        <f t="shared" si="2956"/>
        <v>Phase 5</v>
      </c>
      <c r="ED1258" s="2" t="str">
        <f t="shared" si="2957"/>
        <v>60' Wide</v>
      </c>
      <c r="EE1258" s="33" t="str">
        <f>EE1261</f>
        <v>Cash</v>
      </c>
      <c r="EF1258" s="2" t="str">
        <f>EF1261</f>
        <v>Construction Loan Draws</v>
      </c>
    </row>
    <row r="1259" spans="1:136" x14ac:dyDescent="0.3">
      <c r="B1259" s="2" t="str">
        <f>Product!$R$2</f>
        <v>Phase 5</v>
      </c>
      <c r="C1259" s="2" t="str">
        <f>Product!$R$3</f>
        <v>75' Wide</v>
      </c>
      <c r="D1259" s="128">
        <f>SUMIFS(INDEX(Product!$B$2:$U$97, MATCH(D1239, Product!$B$2:$B$97, 0), ), Product!$B$2:$U$2, $B1259, Product!$B$3:$U$3, $C1259)</f>
        <v>2</v>
      </c>
      <c r="E1259" s="130">
        <f>SUMIFS(INDEX(Product!$B$2:$U$97, MATCH(E1239, Product!$B$2:$B$97, 0), ), Product!$B$2:$U$2, $B1259, Product!$B$3:$U$3, $C1259)</f>
        <v>1</v>
      </c>
      <c r="F1259" s="128"/>
      <c r="G1259" s="11">
        <f>SUM(H1259:DZ1259)</f>
        <v>3820000</v>
      </c>
      <c r="I1259" s="12">
        <f>IF(I$8&gt;$D1259,INDEX($H1225:I1225,0,I$9-$D1259)*$E1259,0)</f>
        <v>0</v>
      </c>
      <c r="J1259" s="12">
        <f>IF(J$8&gt;$D1259,INDEX($H1225:J1225,0,J$9-$D1259)*$E1259,0)</f>
        <v>0</v>
      </c>
      <c r="K1259" s="12">
        <f>IF(K$8&gt;$D1259,INDEX($H1225:K1225,0,K$9-$D1259)*$E1259,0)</f>
        <v>0</v>
      </c>
      <c r="L1259" s="12">
        <f>IF(L$8&gt;$D1259,INDEX($H1225:L1225,0,L$9-$D1259)*$E1259,0)</f>
        <v>0</v>
      </c>
      <c r="M1259" s="12">
        <f>IF(M$8&gt;$D1259,INDEX($H1225:M1225,0,M$9-$D1259)*$E1259,0)</f>
        <v>0</v>
      </c>
      <c r="N1259" s="12">
        <f>IF(N$8&gt;$D1259,INDEX($H1225:N1225,0,N$9-$D1259)*$E1259,0)</f>
        <v>0</v>
      </c>
      <c r="O1259" s="12">
        <f>IF(O$8&gt;$D1259,INDEX($H1225:O1225,0,O$9-$D1259)*$E1259,0)</f>
        <v>0</v>
      </c>
      <c r="P1259" s="12">
        <f>IF(P$8&gt;$D1259,INDEX($H1225:P1225,0,P$9-$D1259)*$E1259,0)</f>
        <v>0</v>
      </c>
      <c r="Q1259" s="12">
        <f>IF(Q$8&gt;$D1259,INDEX($H1225:Q1225,0,Q$9-$D1259)*$E1259,0)</f>
        <v>0</v>
      </c>
      <c r="R1259" s="12">
        <f>IF(R$8&gt;$D1259,INDEX($H1225:R1225,0,R$9-$D1259)*$E1259,0)</f>
        <v>0</v>
      </c>
      <c r="S1259" s="12">
        <f>IF(S$8&gt;$D1259,INDEX($H1225:S1225,0,S$9-$D1259)*$E1259,0)</f>
        <v>0</v>
      </c>
      <c r="T1259" s="12">
        <f>IF(T$8&gt;$D1259,INDEX($H1225:T1225,0,T$9-$D1259)*$E1259,0)</f>
        <v>0</v>
      </c>
      <c r="U1259" s="12">
        <f>IF(U$8&gt;$D1259,INDEX($H1225:U1225,0,U$9-$D1259)*$E1259,0)</f>
        <v>0</v>
      </c>
      <c r="V1259" s="12">
        <f>IF(V$8&gt;$D1259,INDEX($H1225:V1225,0,V$9-$D1259)*$E1259,0)</f>
        <v>0</v>
      </c>
      <c r="W1259" s="12">
        <f>IF(W$8&gt;$D1259,INDEX($H1225:W1225,0,W$9-$D1259)*$E1259,0)</f>
        <v>0</v>
      </c>
      <c r="X1259" s="12">
        <f>IF(X$8&gt;$D1259,INDEX($H1225:X1225,0,X$9-$D1259)*$E1259,0)</f>
        <v>0</v>
      </c>
      <c r="Y1259" s="12">
        <f>IF(Y$8&gt;$D1259,INDEX($H1225:Y1225,0,Y$9-$D1259)*$E1259,0)</f>
        <v>0</v>
      </c>
      <c r="Z1259" s="12">
        <f>IF(Z$8&gt;$D1259,INDEX($H1225:Z1225,0,Z$9-$D1259)*$E1259,0)</f>
        <v>0</v>
      </c>
      <c r="AA1259" s="12">
        <f>IF(AA$8&gt;$D1259,INDEX($H1225:AA1225,0,AA$9-$D1259)*$E1259,0)</f>
        <v>0</v>
      </c>
      <c r="AB1259" s="12">
        <f>IF(AB$8&gt;$D1259,INDEX($H1225:AB1225,0,AB$9-$D1259)*$E1259,0)</f>
        <v>0</v>
      </c>
      <c r="AC1259" s="12">
        <f>IF(AC$8&gt;$D1259,INDEX($H1225:AC1225,0,AC$9-$D1259)*$E1259,0)</f>
        <v>0</v>
      </c>
      <c r="AD1259" s="12">
        <f>IF(AD$8&gt;$D1259,INDEX($H1225:AD1225,0,AD$9-$D1259)*$E1259,0)</f>
        <v>0</v>
      </c>
      <c r="AE1259" s="12">
        <f>IF(AE$8&gt;$D1259,INDEX($H1225:AE1225,0,AE$9-$D1259)*$E1259,0)</f>
        <v>0</v>
      </c>
      <c r="AF1259" s="12">
        <f>IF(AF$8&gt;$D1259,INDEX($H1225:AF1225,0,AF$9-$D1259)*$E1259,0)</f>
        <v>0</v>
      </c>
      <c r="AG1259" s="12">
        <f>IF(AG$8&gt;$D1259,INDEX($H1225:AG1225,0,AG$9-$D1259)*$E1259,0)</f>
        <v>0</v>
      </c>
      <c r="AH1259" s="12">
        <f>IF(AH$8&gt;$D1259,INDEX($H1225:AH1225,0,AH$9-$D1259)*$E1259,0)</f>
        <v>0</v>
      </c>
      <c r="AI1259" s="12">
        <f>IF(AI$8&gt;$D1259,INDEX($H1225:AI1225,0,AI$9-$D1259)*$E1259,0)</f>
        <v>0</v>
      </c>
      <c r="AJ1259" s="12">
        <f>IF(AJ$8&gt;$D1259,INDEX($H1225:AJ1225,0,AJ$9-$D1259)*$E1259,0)</f>
        <v>0</v>
      </c>
      <c r="AK1259" s="12">
        <f>IF(AK$8&gt;$D1259,INDEX($H1225:AK1225,0,AK$9-$D1259)*$E1259,0)</f>
        <v>0</v>
      </c>
      <c r="AL1259" s="12">
        <f>IF(AL$8&gt;$D1259,INDEX($H1225:AL1225,0,AL$9-$D1259)*$E1259,0)</f>
        <v>0</v>
      </c>
      <c r="AM1259" s="12">
        <f>IF(AM$8&gt;$D1259,INDEX($H1225:AM1225,0,AM$9-$D1259)*$E1259,0)</f>
        <v>0</v>
      </c>
      <c r="AN1259" s="12">
        <f>IF(AN$8&gt;$D1259,INDEX($H1225:AN1225,0,AN$9-$D1259)*$E1259,0)</f>
        <v>0</v>
      </c>
      <c r="AO1259" s="12">
        <f>IF(AO$8&gt;$D1259,INDEX($H1225:AO1225,0,AO$9-$D1259)*$E1259,0)</f>
        <v>0</v>
      </c>
      <c r="AP1259" s="12">
        <f>IF(AP$8&gt;$D1259,INDEX($H1225:AP1225,0,AP$9-$D1259)*$E1259,0)</f>
        <v>0</v>
      </c>
      <c r="AQ1259" s="12">
        <f>IF(AQ$8&gt;$D1259,INDEX($H1225:AQ1225,0,AQ$9-$D1259)*$E1259,0)</f>
        <v>0</v>
      </c>
      <c r="AR1259" s="12">
        <f>IF(AR$8&gt;$D1259,INDEX($H1225:AR1225,0,AR$9-$D1259)*$E1259,0)</f>
        <v>0</v>
      </c>
      <c r="AS1259" s="12">
        <f>IF(AS$8&gt;$D1259,INDEX($H1225:AS1225,0,AS$9-$D1259)*$E1259,0)</f>
        <v>0</v>
      </c>
      <c r="AT1259" s="12">
        <f>IF(AT$8&gt;$D1259,INDEX($H1225:AT1225,0,AT$9-$D1259)*$E1259,0)</f>
        <v>0</v>
      </c>
      <c r="AU1259" s="12">
        <f>IF(AU$8&gt;$D1259,INDEX($H1225:AU1225,0,AU$9-$D1259)*$E1259,0)</f>
        <v>0</v>
      </c>
      <c r="AV1259" s="12">
        <f>IF(AV$8&gt;$D1259,INDEX($H1225:AV1225,0,AV$9-$D1259)*$E1259,0)</f>
        <v>0</v>
      </c>
      <c r="AW1259" s="12">
        <f>IF(AW$8&gt;$D1259,INDEX($H1225:AW1225,0,AW$9-$D1259)*$E1259,0)</f>
        <v>0</v>
      </c>
      <c r="AX1259" s="12">
        <f>IF(AX$8&gt;$D1259,INDEX($H1225:AX1225,0,AX$9-$D1259)*$E1259,0)</f>
        <v>0</v>
      </c>
      <c r="AY1259" s="12">
        <f>IF(AY$8&gt;$D1259,INDEX($H1225:AY1225,0,AY$9-$D1259)*$E1259,0)</f>
        <v>0</v>
      </c>
      <c r="AZ1259" s="12">
        <f>IF(AZ$8&gt;$D1259,INDEX($H1225:AZ1225,0,AZ$9-$D1259)*$E1259,0)</f>
        <v>0</v>
      </c>
      <c r="BA1259" s="12">
        <f>IF(BA$8&gt;$D1259,INDEX($H1225:BA1225,0,BA$9-$D1259)*$E1259,0)</f>
        <v>0</v>
      </c>
      <c r="BB1259" s="12">
        <f>IF(BB$8&gt;$D1259,INDEX($H1225:BB1225,0,BB$9-$D1259)*$E1259,0)</f>
        <v>0</v>
      </c>
      <c r="BC1259" s="12">
        <f>IF(BC$8&gt;$D1259,INDEX($H1225:BC1225,0,BC$9-$D1259)*$E1259,0)</f>
        <v>0</v>
      </c>
      <c r="BD1259" s="12">
        <f>IF(BD$8&gt;$D1259,INDEX($H1225:BD1225,0,BD$9-$D1259)*$E1259,0)</f>
        <v>0</v>
      </c>
      <c r="BE1259" s="12">
        <f>IF(BE$8&gt;$D1259,INDEX($H1225:BE1225,0,BE$9-$D1259)*$E1259,0)</f>
        <v>0</v>
      </c>
      <c r="BF1259" s="12">
        <f>IF(BF$8&gt;$D1259,INDEX($H1225:BF1225,0,BF$9-$D1259)*$E1259,0)</f>
        <v>0</v>
      </c>
      <c r="BG1259" s="12">
        <f>IF(BG$8&gt;$D1259,INDEX($H1225:BG1225,0,BG$9-$D1259)*$E1259,0)</f>
        <v>0</v>
      </c>
      <c r="BH1259" s="12">
        <f>IF(BH$8&gt;$D1259,INDEX($H1225:BH1225,0,BH$9-$D1259)*$E1259,0)</f>
        <v>0</v>
      </c>
      <c r="BI1259" s="12">
        <f>IF(BI$8&gt;$D1259,INDEX($H1225:BI1225,0,BI$9-$D1259)*$E1259,0)</f>
        <v>83333.333333333343</v>
      </c>
      <c r="BJ1259" s="12">
        <f>IF(BJ$8&gt;$D1259,INDEX($H1225:BJ1225,0,BJ$9-$D1259)*$E1259,0)</f>
        <v>83333.333333333343</v>
      </c>
      <c r="BK1259" s="12">
        <f>IF(BK$8&gt;$D1259,INDEX($H1225:BK1225,0,BK$9-$D1259)*$E1259,0)</f>
        <v>83333.333333333343</v>
      </c>
      <c r="BL1259" s="12">
        <f>IF(BL$8&gt;$D1259,INDEX($H1225:BL1225,0,BL$9-$D1259)*$E1259,0)</f>
        <v>83333.333333333343</v>
      </c>
      <c r="BM1259" s="12">
        <f>IF(BM$8&gt;$D1259,INDEX($H1225:BM1225,0,BM$9-$D1259)*$E1259,0)</f>
        <v>83333.333333333343</v>
      </c>
      <c r="BN1259" s="12">
        <f>IF(BN$8&gt;$D1259,INDEX($H1225:BN1225,0,BN$9-$D1259)*$E1259,0)</f>
        <v>83333.333333333299</v>
      </c>
      <c r="BO1259" s="12">
        <f>IF(BO$8&gt;$D1259,INDEX($H1225:BO1225,0,BO$9-$D1259)*$E1259,0)</f>
        <v>536666.66666666674</v>
      </c>
      <c r="BP1259" s="12">
        <f>IF(BP$8&gt;$D1259,INDEX($H1225:BP1225,0,BP$9-$D1259)*$E1259,0)</f>
        <v>540000</v>
      </c>
      <c r="BQ1259" s="12">
        <f>IF(BQ$8&gt;$D1259,INDEX($H1225:BQ1225,0,BQ$9-$D1259)*$E1259,0)</f>
        <v>543333.33333333337</v>
      </c>
      <c r="BR1259" s="12">
        <f>IF(BR$8&gt;$D1259,INDEX($H1225:BR1225,0,BR$9-$D1259)*$E1259,0)</f>
        <v>546666.66666666674</v>
      </c>
      <c r="BS1259" s="12">
        <f>IF(BS$8&gt;$D1259,INDEX($H1225:BS1225,0,BS$9-$D1259)*$E1259,0)</f>
        <v>550000</v>
      </c>
      <c r="BT1259" s="12">
        <f>IF(BT$8&gt;$D1259,INDEX($H1225:BT1225,0,BT$9-$D1259)*$E1259,0)</f>
        <v>553333.33333333314</v>
      </c>
      <c r="BU1259" s="12">
        <f>IF(BU$8&gt;$D1259,INDEX($H1225:BU1225,0,BU$9-$D1259)*$E1259,0)</f>
        <v>16666.666666666668</v>
      </c>
      <c r="BV1259" s="12">
        <f>IF(BV$8&gt;$D1259,INDEX($H1225:BV1225,0,BV$9-$D1259)*$E1259,0)</f>
        <v>13333.333333333336</v>
      </c>
      <c r="BW1259" s="12">
        <f>IF(BW$8&gt;$D1259,INDEX($H1225:BW1225,0,BW$9-$D1259)*$E1259,0)</f>
        <v>10000.000000000004</v>
      </c>
      <c r="BX1259" s="12">
        <f>IF(BX$8&gt;$D1259,INDEX($H1225:BX1225,0,BX$9-$D1259)*$E1259,0)</f>
        <v>6666.6666666666715</v>
      </c>
      <c r="BY1259" s="12">
        <f>IF(BY$8&gt;$D1259,INDEX($H1225:BY1225,0,BY$9-$D1259)*$E1259,0)</f>
        <v>3333.3333333333358</v>
      </c>
      <c r="BZ1259" s="12">
        <f>IF(BZ$8&gt;$D1259,INDEX($H1225:BZ1225,0,BZ$9-$D1259)*$E1259,0)</f>
        <v>0</v>
      </c>
      <c r="CA1259" s="12">
        <f>IF(CA$8&gt;$D1259,INDEX($H1225:CA1225,0,CA$9-$D1259)*$E1259,0)</f>
        <v>0</v>
      </c>
      <c r="CB1259" s="12">
        <f>IF(CB$8&gt;$D1259,INDEX($H1225:CB1225,0,CB$9-$D1259)*$E1259,0)</f>
        <v>0</v>
      </c>
      <c r="CC1259" s="12">
        <f>IF(CC$8&gt;$D1259,INDEX($H1225:CC1225,0,CC$9-$D1259)*$E1259,0)</f>
        <v>0</v>
      </c>
      <c r="CD1259" s="12">
        <f>IF(CD$8&gt;$D1259,INDEX($H1225:CD1225,0,CD$9-$D1259)*$E1259,0)</f>
        <v>0</v>
      </c>
      <c r="CE1259" s="12">
        <f>IF(CE$8&gt;$D1259,INDEX($H1225:CE1225,0,CE$9-$D1259)*$E1259,0)</f>
        <v>0</v>
      </c>
      <c r="CF1259" s="12">
        <f>IF(CF$8&gt;$D1259,INDEX($H1225:CF1225,0,CF$9-$D1259)*$E1259,0)</f>
        <v>0</v>
      </c>
      <c r="CG1259" s="12">
        <f>IF(CG$8&gt;$D1259,INDEX($H1225:CG1225,0,CG$9-$D1259)*$E1259,0)</f>
        <v>0</v>
      </c>
      <c r="CH1259" s="12">
        <f>IF(CH$8&gt;$D1259,INDEX($H1225:CH1225,0,CH$9-$D1259)*$E1259,0)</f>
        <v>0</v>
      </c>
      <c r="CI1259" s="12">
        <f>IF(CI$8&gt;$D1259,INDEX($H1225:CI1225,0,CI$9-$D1259)*$E1259,0)</f>
        <v>0</v>
      </c>
      <c r="CJ1259" s="12">
        <f>IF(CJ$8&gt;$D1259,INDEX($H1225:CJ1225,0,CJ$9-$D1259)*$E1259,0)</f>
        <v>0</v>
      </c>
      <c r="CK1259" s="12">
        <f>IF(CK$8&gt;$D1259,INDEX($H1225:CK1225,0,CK$9-$D1259)*$E1259,0)</f>
        <v>0</v>
      </c>
      <c r="CL1259" s="12">
        <f>IF(CL$8&gt;$D1259,INDEX($H1225:CL1225,0,CL$9-$D1259)*$E1259,0)</f>
        <v>0</v>
      </c>
      <c r="CM1259" s="12">
        <f>IF(CM$8&gt;$D1259,INDEX($H1225:CM1225,0,CM$9-$D1259)*$E1259,0)</f>
        <v>0</v>
      </c>
      <c r="CN1259" s="12">
        <f>IF(CN$8&gt;$D1259,INDEX($H1225:CN1225,0,CN$9-$D1259)*$E1259,0)</f>
        <v>0</v>
      </c>
      <c r="CO1259" s="12">
        <f>IF(CO$8&gt;$D1259,INDEX($H1225:CO1225,0,CO$9-$D1259)*$E1259,0)</f>
        <v>0</v>
      </c>
      <c r="CP1259" s="12">
        <f>IF(CP$8&gt;$D1259,INDEX($H1225:CP1225,0,CP$9-$D1259)*$E1259,0)</f>
        <v>0</v>
      </c>
      <c r="CQ1259" s="12">
        <f>IF(CQ$8&gt;$D1259,INDEX($H1225:CQ1225,0,CQ$9-$D1259)*$E1259,0)</f>
        <v>0</v>
      </c>
      <c r="CR1259" s="12">
        <f>IF(CR$8&gt;$D1259,INDEX($H1225:CR1225,0,CR$9-$D1259)*$E1259,0)</f>
        <v>0</v>
      </c>
      <c r="CS1259" s="12">
        <f>IF(CS$8&gt;$D1259,INDEX($H1225:CS1225,0,CS$9-$D1259)*$E1259,0)</f>
        <v>0</v>
      </c>
      <c r="CT1259" s="12">
        <f>IF(CT$8&gt;$D1259,INDEX($H1225:CT1225,0,CT$9-$D1259)*$E1259,0)</f>
        <v>0</v>
      </c>
      <c r="CU1259" s="12">
        <f>IF(CU$8&gt;$D1259,INDEX($H1225:CU1225,0,CU$9-$D1259)*$E1259,0)</f>
        <v>0</v>
      </c>
      <c r="CV1259" s="12">
        <f>IF(CV$8&gt;$D1259,INDEX($H1225:CV1225,0,CV$9-$D1259)*$E1259,0)</f>
        <v>0</v>
      </c>
      <c r="CW1259" s="12">
        <f>IF(CW$8&gt;$D1259,INDEX($H1225:CW1225,0,CW$9-$D1259)*$E1259,0)</f>
        <v>0</v>
      </c>
      <c r="CX1259" s="12">
        <f>IF(CX$8&gt;$D1259,INDEX($H1225:CX1225,0,CX$9-$D1259)*$E1259,0)</f>
        <v>0</v>
      </c>
      <c r="CY1259" s="12">
        <f>IF(CY$8&gt;$D1259,INDEX($H1225:CY1225,0,CY$9-$D1259)*$E1259,0)</f>
        <v>0</v>
      </c>
      <c r="CZ1259" s="12">
        <f>IF(CZ$8&gt;$D1259,INDEX($H1225:CZ1225,0,CZ$9-$D1259)*$E1259,0)</f>
        <v>0</v>
      </c>
      <c r="DA1259" s="12">
        <f>IF(DA$8&gt;$D1259,INDEX($H1225:DA1225,0,DA$9-$D1259)*$E1259,0)</f>
        <v>0</v>
      </c>
      <c r="DB1259" s="12">
        <f>IF(DB$8&gt;$D1259,INDEX($H1225:DB1225,0,DB$9-$D1259)*$E1259,0)</f>
        <v>0</v>
      </c>
      <c r="DC1259" s="12">
        <f>IF(DC$8&gt;$D1259,INDEX($H1225:DC1225,0,DC$9-$D1259)*$E1259,0)</f>
        <v>0</v>
      </c>
      <c r="DD1259" s="12">
        <f>IF(DD$8&gt;$D1259,INDEX($H1225:DD1225,0,DD$9-$D1259)*$E1259,0)</f>
        <v>0</v>
      </c>
      <c r="DE1259" s="12">
        <f>IF(DE$8&gt;$D1259,INDEX($H1225:DE1225,0,DE$9-$D1259)*$E1259,0)</f>
        <v>0</v>
      </c>
      <c r="DF1259" s="12">
        <f>IF(DF$8&gt;$D1259,INDEX($H1225:DF1225,0,DF$9-$D1259)*$E1259,0)</f>
        <v>0</v>
      </c>
      <c r="DG1259" s="12">
        <f>IF(DG$8&gt;$D1259,INDEX($H1225:DG1225,0,DG$9-$D1259)*$E1259,0)</f>
        <v>0</v>
      </c>
      <c r="DH1259" s="12">
        <f>IF(DH$8&gt;$D1259,INDEX($H1225:DH1225,0,DH$9-$D1259)*$E1259,0)</f>
        <v>0</v>
      </c>
      <c r="DI1259" s="12">
        <f>IF(DI$8&gt;$D1259,INDEX($H1225:DI1225,0,DI$9-$D1259)*$E1259,0)</f>
        <v>0</v>
      </c>
      <c r="DJ1259" s="12">
        <f>IF(DJ$8&gt;$D1259,INDEX($H1225:DJ1225,0,DJ$9-$D1259)*$E1259,0)</f>
        <v>0</v>
      </c>
      <c r="DK1259" s="12">
        <f>IF(DK$8&gt;$D1259,INDEX($H1225:DK1225,0,DK$9-$D1259)*$E1259,0)</f>
        <v>0</v>
      </c>
      <c r="DL1259" s="12">
        <f>IF(DL$8&gt;$D1259,INDEX($H1225:DL1225,0,DL$9-$D1259)*$E1259,0)</f>
        <v>0</v>
      </c>
      <c r="DM1259" s="12">
        <f>IF(DM$8&gt;$D1259,INDEX($H1225:DM1225,0,DM$9-$D1259)*$E1259,0)</f>
        <v>0</v>
      </c>
      <c r="DN1259" s="12">
        <f>IF(DN$8&gt;$D1259,INDEX($H1225:DN1225,0,DN$9-$D1259)*$E1259,0)</f>
        <v>0</v>
      </c>
      <c r="DO1259" s="12">
        <f>IF(DO$8&gt;$D1259,INDEX($H1225:DO1225,0,DO$9-$D1259)*$E1259,0)</f>
        <v>0</v>
      </c>
      <c r="DP1259" s="12">
        <f>IF(DP$8&gt;$D1259,INDEX($H1225:DP1225,0,DP$9-$D1259)*$E1259,0)</f>
        <v>0</v>
      </c>
      <c r="DQ1259" s="12">
        <f>IF(DQ$8&gt;$D1259,INDEX($H1225:DQ1225,0,DQ$9-$D1259)*$E1259,0)</f>
        <v>0</v>
      </c>
      <c r="DR1259" s="12">
        <f>IF(DR$8&gt;$D1259,INDEX($H1225:DR1225,0,DR$9-$D1259)*$E1259,0)</f>
        <v>0</v>
      </c>
      <c r="DS1259" s="12">
        <f>IF(DS$8&gt;$D1259,INDEX($H1225:DS1225,0,DS$9-$D1259)*$E1259,0)</f>
        <v>0</v>
      </c>
      <c r="DT1259" s="12">
        <f>IF(DT$8&gt;$D1259,INDEX($H1225:DT1225,0,DT$9-$D1259)*$E1259,0)</f>
        <v>0</v>
      </c>
      <c r="DU1259" s="12">
        <f>IF(DU$8&gt;$D1259,INDEX($H1225:DU1225,0,DU$9-$D1259)*$E1259,0)</f>
        <v>0</v>
      </c>
      <c r="DV1259" s="12">
        <f>IF(DV$8&gt;$D1259,INDEX($H1225:DV1225,0,DV$9-$D1259)*$E1259,0)</f>
        <v>0</v>
      </c>
      <c r="DW1259" s="12">
        <f>IF(DW$8&gt;$D1259,INDEX($H1225:DW1225,0,DW$9-$D1259)*$E1259,0)</f>
        <v>0</v>
      </c>
      <c r="DX1259" s="12">
        <f>IF(DX$8&gt;$D1259,INDEX($H1225:DX1225,0,DX$9-$D1259)*$E1259,0)</f>
        <v>0</v>
      </c>
      <c r="DY1259" s="12">
        <f>IF(DY$8&gt;$D1259,INDEX($H1225:DY1225,0,DY$9-$D1259)*$E1259,0)</f>
        <v>0</v>
      </c>
      <c r="EB1259" s="116">
        <f t="shared" si="2947"/>
        <v>1258</v>
      </c>
      <c r="EC1259" s="2" t="str">
        <f t="shared" si="2956"/>
        <v>Phase 5</v>
      </c>
      <c r="ED1259" s="2" t="str">
        <f t="shared" si="2957"/>
        <v>75' Wide</v>
      </c>
      <c r="EE1259" s="33" t="str">
        <f>EE1261</f>
        <v>Cash</v>
      </c>
      <c r="EF1259" s="2" t="str">
        <f>EF1261</f>
        <v>Construction Loan Draws</v>
      </c>
    </row>
    <row r="1261" spans="1:136" x14ac:dyDescent="0.3">
      <c r="B1261" s="18" t="s">
        <v>56</v>
      </c>
      <c r="C1261" s="18"/>
      <c r="D1261" s="18"/>
      <c r="E1261" s="18"/>
      <c r="F1261" s="18"/>
      <c r="G1261" s="23">
        <f>SUM(G1239:G1260)</f>
        <v>76400000</v>
      </c>
      <c r="H1261" s="18"/>
      <c r="I1261" s="19">
        <f t="shared" ref="I1261:BT1261" si="2958">SUM(I1239:I1260)</f>
        <v>0</v>
      </c>
      <c r="J1261" s="19">
        <f t="shared" si="2958"/>
        <v>0</v>
      </c>
      <c r="K1261" s="19">
        <f t="shared" si="2958"/>
        <v>0</v>
      </c>
      <c r="L1261" s="19">
        <f t="shared" si="2958"/>
        <v>0</v>
      </c>
      <c r="M1261" s="19">
        <f t="shared" si="2958"/>
        <v>333333.33333333337</v>
      </c>
      <c r="N1261" s="19">
        <f t="shared" si="2958"/>
        <v>333333.33333333337</v>
      </c>
      <c r="O1261" s="19">
        <f t="shared" si="2958"/>
        <v>333333.33333333337</v>
      </c>
      <c r="P1261" s="19">
        <f t="shared" si="2958"/>
        <v>333333.33333333337</v>
      </c>
      <c r="Q1261" s="19">
        <f t="shared" si="2958"/>
        <v>333333.33333333337</v>
      </c>
      <c r="R1261" s="19">
        <f t="shared" si="2958"/>
        <v>333333.33333333331</v>
      </c>
      <c r="S1261" s="19">
        <f t="shared" si="2958"/>
        <v>2146666.666666667</v>
      </c>
      <c r="T1261" s="19">
        <f t="shared" si="2958"/>
        <v>2160000</v>
      </c>
      <c r="U1261" s="19">
        <f t="shared" si="2958"/>
        <v>2173333.3333333335</v>
      </c>
      <c r="V1261" s="19">
        <f t="shared" si="2958"/>
        <v>2186666.666666667</v>
      </c>
      <c r="W1261" s="19">
        <f t="shared" si="2958"/>
        <v>2200000</v>
      </c>
      <c r="X1261" s="19">
        <f t="shared" si="2958"/>
        <v>2213333.333333333</v>
      </c>
      <c r="Y1261" s="19">
        <f t="shared" si="2958"/>
        <v>400000</v>
      </c>
      <c r="Z1261" s="19">
        <f t="shared" si="2958"/>
        <v>386666.66666666674</v>
      </c>
      <c r="AA1261" s="19">
        <f t="shared" si="2958"/>
        <v>373333.33333333337</v>
      </c>
      <c r="AB1261" s="19">
        <f t="shared" si="2958"/>
        <v>360000</v>
      </c>
      <c r="AC1261" s="19">
        <f t="shared" si="2958"/>
        <v>346666.66666666674</v>
      </c>
      <c r="AD1261" s="19">
        <f t="shared" si="2958"/>
        <v>333333.33333333331</v>
      </c>
      <c r="AE1261" s="19">
        <f t="shared" si="2958"/>
        <v>2146666.666666667</v>
      </c>
      <c r="AF1261" s="19">
        <f t="shared" si="2958"/>
        <v>2160000</v>
      </c>
      <c r="AG1261" s="19">
        <f t="shared" si="2958"/>
        <v>2173333.3333333335</v>
      </c>
      <c r="AH1261" s="19">
        <f t="shared" si="2958"/>
        <v>2186666.666666667</v>
      </c>
      <c r="AI1261" s="19">
        <f t="shared" si="2958"/>
        <v>2200000</v>
      </c>
      <c r="AJ1261" s="19">
        <f t="shared" si="2958"/>
        <v>2213333.333333333</v>
      </c>
      <c r="AK1261" s="19">
        <f t="shared" si="2958"/>
        <v>400000</v>
      </c>
      <c r="AL1261" s="19">
        <f t="shared" si="2958"/>
        <v>386666.66666666674</v>
      </c>
      <c r="AM1261" s="19">
        <f t="shared" si="2958"/>
        <v>373333.33333333337</v>
      </c>
      <c r="AN1261" s="19">
        <f t="shared" si="2958"/>
        <v>360000</v>
      </c>
      <c r="AO1261" s="19">
        <f t="shared" si="2958"/>
        <v>346666.66666666674</v>
      </c>
      <c r="AP1261" s="19">
        <f t="shared" si="2958"/>
        <v>333333.33333333331</v>
      </c>
      <c r="AQ1261" s="19">
        <f t="shared" si="2958"/>
        <v>2146666.666666667</v>
      </c>
      <c r="AR1261" s="19">
        <f t="shared" si="2958"/>
        <v>2160000</v>
      </c>
      <c r="AS1261" s="19">
        <f t="shared" si="2958"/>
        <v>2173333.3333333335</v>
      </c>
      <c r="AT1261" s="19">
        <f t="shared" si="2958"/>
        <v>2186666.666666667</v>
      </c>
      <c r="AU1261" s="19">
        <f t="shared" si="2958"/>
        <v>2200000</v>
      </c>
      <c r="AV1261" s="19">
        <f t="shared" si="2958"/>
        <v>2213333.333333333</v>
      </c>
      <c r="AW1261" s="19">
        <f t="shared" si="2958"/>
        <v>400000</v>
      </c>
      <c r="AX1261" s="19">
        <f t="shared" si="2958"/>
        <v>386666.66666666674</v>
      </c>
      <c r="AY1261" s="19">
        <f t="shared" si="2958"/>
        <v>373333.33333333337</v>
      </c>
      <c r="AZ1261" s="19">
        <f t="shared" si="2958"/>
        <v>360000</v>
      </c>
      <c r="BA1261" s="19">
        <f t="shared" si="2958"/>
        <v>346666.66666666674</v>
      </c>
      <c r="BB1261" s="19">
        <f t="shared" si="2958"/>
        <v>333333.33333333331</v>
      </c>
      <c r="BC1261" s="19">
        <f t="shared" si="2958"/>
        <v>2146666.666666667</v>
      </c>
      <c r="BD1261" s="19">
        <f t="shared" si="2958"/>
        <v>2160000</v>
      </c>
      <c r="BE1261" s="19">
        <f t="shared" si="2958"/>
        <v>2173333.3333333335</v>
      </c>
      <c r="BF1261" s="19">
        <f t="shared" si="2958"/>
        <v>2186666.666666667</v>
      </c>
      <c r="BG1261" s="19">
        <f t="shared" si="2958"/>
        <v>2200000</v>
      </c>
      <c r="BH1261" s="19">
        <f t="shared" si="2958"/>
        <v>2213333.333333333</v>
      </c>
      <c r="BI1261" s="19">
        <f t="shared" si="2958"/>
        <v>400000</v>
      </c>
      <c r="BJ1261" s="19">
        <f t="shared" si="2958"/>
        <v>386666.66666666674</v>
      </c>
      <c r="BK1261" s="19">
        <f t="shared" si="2958"/>
        <v>373333.33333333337</v>
      </c>
      <c r="BL1261" s="19">
        <f t="shared" si="2958"/>
        <v>360000</v>
      </c>
      <c r="BM1261" s="19">
        <f t="shared" si="2958"/>
        <v>346666.66666666674</v>
      </c>
      <c r="BN1261" s="19">
        <f t="shared" si="2958"/>
        <v>333333.33333333331</v>
      </c>
      <c r="BO1261" s="19">
        <f t="shared" si="2958"/>
        <v>2146666.666666667</v>
      </c>
      <c r="BP1261" s="19">
        <f t="shared" si="2958"/>
        <v>2160000</v>
      </c>
      <c r="BQ1261" s="19">
        <f t="shared" si="2958"/>
        <v>2173333.3333333335</v>
      </c>
      <c r="BR1261" s="19">
        <f t="shared" si="2958"/>
        <v>2186666.666666667</v>
      </c>
      <c r="BS1261" s="19">
        <f t="shared" si="2958"/>
        <v>2200000</v>
      </c>
      <c r="BT1261" s="19">
        <f t="shared" si="2958"/>
        <v>2213333.333333333</v>
      </c>
      <c r="BU1261" s="19">
        <f t="shared" ref="BU1261:DY1261" si="2959">SUM(BU1239:BU1260)</f>
        <v>66666.666666666672</v>
      </c>
      <c r="BV1261" s="19">
        <f t="shared" si="2959"/>
        <v>53333.333333333336</v>
      </c>
      <c r="BW1261" s="19">
        <f t="shared" si="2959"/>
        <v>40000</v>
      </c>
      <c r="BX1261" s="19">
        <f t="shared" si="2959"/>
        <v>26666.666666666672</v>
      </c>
      <c r="BY1261" s="19">
        <f t="shared" si="2959"/>
        <v>13333.333333333336</v>
      </c>
      <c r="BZ1261" s="19">
        <f t="shared" si="2959"/>
        <v>0</v>
      </c>
      <c r="CA1261" s="19">
        <f t="shared" si="2959"/>
        <v>0</v>
      </c>
      <c r="CB1261" s="19">
        <f t="shared" si="2959"/>
        <v>0</v>
      </c>
      <c r="CC1261" s="19">
        <f t="shared" si="2959"/>
        <v>0</v>
      </c>
      <c r="CD1261" s="19">
        <f t="shared" si="2959"/>
        <v>0</v>
      </c>
      <c r="CE1261" s="19">
        <f t="shared" si="2959"/>
        <v>0</v>
      </c>
      <c r="CF1261" s="19">
        <f t="shared" si="2959"/>
        <v>0</v>
      </c>
      <c r="CG1261" s="19">
        <f t="shared" si="2959"/>
        <v>0</v>
      </c>
      <c r="CH1261" s="19">
        <f t="shared" si="2959"/>
        <v>0</v>
      </c>
      <c r="CI1261" s="19">
        <f t="shared" si="2959"/>
        <v>0</v>
      </c>
      <c r="CJ1261" s="19">
        <f t="shared" si="2959"/>
        <v>0</v>
      </c>
      <c r="CK1261" s="19">
        <f t="shared" si="2959"/>
        <v>0</v>
      </c>
      <c r="CL1261" s="19">
        <f t="shared" si="2959"/>
        <v>0</v>
      </c>
      <c r="CM1261" s="19">
        <f t="shared" si="2959"/>
        <v>0</v>
      </c>
      <c r="CN1261" s="19">
        <f t="shared" si="2959"/>
        <v>0</v>
      </c>
      <c r="CO1261" s="19">
        <f t="shared" si="2959"/>
        <v>0</v>
      </c>
      <c r="CP1261" s="19">
        <f t="shared" si="2959"/>
        <v>0</v>
      </c>
      <c r="CQ1261" s="19">
        <f t="shared" si="2959"/>
        <v>0</v>
      </c>
      <c r="CR1261" s="19">
        <f t="shared" si="2959"/>
        <v>0</v>
      </c>
      <c r="CS1261" s="19">
        <f t="shared" si="2959"/>
        <v>0</v>
      </c>
      <c r="CT1261" s="19">
        <f t="shared" si="2959"/>
        <v>0</v>
      </c>
      <c r="CU1261" s="19">
        <f t="shared" si="2959"/>
        <v>0</v>
      </c>
      <c r="CV1261" s="19">
        <f t="shared" si="2959"/>
        <v>0</v>
      </c>
      <c r="CW1261" s="19">
        <f t="shared" si="2959"/>
        <v>0</v>
      </c>
      <c r="CX1261" s="19">
        <f t="shared" si="2959"/>
        <v>0</v>
      </c>
      <c r="CY1261" s="19">
        <f t="shared" si="2959"/>
        <v>0</v>
      </c>
      <c r="CZ1261" s="19">
        <f t="shared" si="2959"/>
        <v>0</v>
      </c>
      <c r="DA1261" s="19">
        <f t="shared" si="2959"/>
        <v>0</v>
      </c>
      <c r="DB1261" s="19">
        <f t="shared" si="2959"/>
        <v>0</v>
      </c>
      <c r="DC1261" s="19">
        <f t="shared" si="2959"/>
        <v>0</v>
      </c>
      <c r="DD1261" s="19">
        <f t="shared" si="2959"/>
        <v>0</v>
      </c>
      <c r="DE1261" s="19">
        <f t="shared" si="2959"/>
        <v>0</v>
      </c>
      <c r="DF1261" s="19">
        <f t="shared" si="2959"/>
        <v>0</v>
      </c>
      <c r="DG1261" s="19">
        <f t="shared" si="2959"/>
        <v>0</v>
      </c>
      <c r="DH1261" s="19">
        <f t="shared" si="2959"/>
        <v>0</v>
      </c>
      <c r="DI1261" s="19">
        <f t="shared" si="2959"/>
        <v>0</v>
      </c>
      <c r="DJ1261" s="19">
        <f t="shared" si="2959"/>
        <v>0</v>
      </c>
      <c r="DK1261" s="19">
        <f t="shared" si="2959"/>
        <v>0</v>
      </c>
      <c r="DL1261" s="19">
        <f t="shared" si="2959"/>
        <v>0</v>
      </c>
      <c r="DM1261" s="19">
        <f t="shared" si="2959"/>
        <v>0</v>
      </c>
      <c r="DN1261" s="19">
        <f t="shared" si="2959"/>
        <v>0</v>
      </c>
      <c r="DO1261" s="19">
        <f t="shared" si="2959"/>
        <v>0</v>
      </c>
      <c r="DP1261" s="19">
        <f t="shared" si="2959"/>
        <v>0</v>
      </c>
      <c r="DQ1261" s="19">
        <f t="shared" si="2959"/>
        <v>0</v>
      </c>
      <c r="DR1261" s="19">
        <f t="shared" si="2959"/>
        <v>0</v>
      </c>
      <c r="DS1261" s="19">
        <f t="shared" si="2959"/>
        <v>0</v>
      </c>
      <c r="DT1261" s="19">
        <f t="shared" si="2959"/>
        <v>0</v>
      </c>
      <c r="DU1261" s="19">
        <f t="shared" si="2959"/>
        <v>0</v>
      </c>
      <c r="DV1261" s="19">
        <f t="shared" si="2959"/>
        <v>0</v>
      </c>
      <c r="DW1261" s="19">
        <f t="shared" si="2959"/>
        <v>0</v>
      </c>
      <c r="DX1261" s="19">
        <f t="shared" si="2959"/>
        <v>0</v>
      </c>
      <c r="DY1261" s="19">
        <f t="shared" si="2959"/>
        <v>0</v>
      </c>
      <c r="EB1261" s="116">
        <f>ROW(EB1261)-ROW($EB$2)+1</f>
        <v>1260</v>
      </c>
      <c r="EC1261" s="2" t="s">
        <v>0</v>
      </c>
      <c r="ED1261" s="2" t="s">
        <v>0</v>
      </c>
      <c r="EE1261" s="117" t="s">
        <v>24</v>
      </c>
      <c r="EF1261" s="110" t="str">
        <f>CF!$C$76</f>
        <v>Construction Loan Draws</v>
      </c>
    </row>
    <row r="1263" spans="1:136" ht="33" x14ac:dyDescent="0.3">
      <c r="A1263" s="8" t="s">
        <v>224</v>
      </c>
      <c r="B1263" s="4"/>
      <c r="C1263" s="4"/>
      <c r="D1263" s="9" t="str">
        <f>Product!$B$49</f>
        <v>WIP Cash Flows</v>
      </c>
      <c r="E1263" s="9" t="str">
        <f>Product!$B$48</f>
        <v>LTV</v>
      </c>
      <c r="F1263" s="9" t="str">
        <f>Product!$B$49</f>
        <v>WIP Cash Flows</v>
      </c>
      <c r="G1263" s="7"/>
    </row>
    <row r="1265" spans="2:136" x14ac:dyDescent="0.3">
      <c r="B1265" s="2" t="str">
        <f>Product!$D$2</f>
        <v>Phase 1</v>
      </c>
      <c r="C1265" s="2" t="str">
        <f>Product!$D$3</f>
        <v>50' Wide</v>
      </c>
      <c r="D1265" s="129">
        <f>SUMIFS(INDEX(Product!$B$2:$U$97, MATCH(D1263, Product!$B$2:$B$97, 0), ), Product!$B$2:$U$2, $B1265, Product!$B$3:$U$3, $C1265)</f>
        <v>-191000</v>
      </c>
      <c r="E1265" s="130">
        <f>SUMIFS(INDEX(Product!$B$2:$U$97, MATCH(E1263, Product!$B$2:$B$97, 0), ), Product!$B$2:$U$2, $B1265, Product!$B$3:$U$3, $C1265)</f>
        <v>1</v>
      </c>
      <c r="F1265" s="203">
        <f>D1265*E1265</f>
        <v>-191000</v>
      </c>
      <c r="G1265" s="11">
        <f>SUM(H1265:DZ1265)</f>
        <v>-5730000</v>
      </c>
      <c r="I1265" s="12">
        <f t="shared" ref="I1265:AN1265" si="2960">$F1265*I163</f>
        <v>0</v>
      </c>
      <c r="J1265" s="12">
        <f t="shared" si="2960"/>
        <v>0</v>
      </c>
      <c r="K1265" s="12">
        <f t="shared" si="2960"/>
        <v>0</v>
      </c>
      <c r="L1265" s="12">
        <f t="shared" si="2960"/>
        <v>0</v>
      </c>
      <c r="M1265" s="12">
        <f t="shared" si="2960"/>
        <v>0</v>
      </c>
      <c r="N1265" s="12">
        <f t="shared" si="2960"/>
        <v>0</v>
      </c>
      <c r="O1265" s="12">
        <f t="shared" si="2960"/>
        <v>0</v>
      </c>
      <c r="P1265" s="12">
        <f t="shared" si="2960"/>
        <v>0</v>
      </c>
      <c r="Q1265" s="12">
        <f t="shared" si="2960"/>
        <v>0</v>
      </c>
      <c r="R1265" s="12">
        <f t="shared" si="2960"/>
        <v>0</v>
      </c>
      <c r="S1265" s="12">
        <f t="shared" si="2960"/>
        <v>0</v>
      </c>
      <c r="T1265" s="12">
        <f t="shared" si="2960"/>
        <v>0</v>
      </c>
      <c r="U1265" s="12">
        <f t="shared" si="2960"/>
        <v>0</v>
      </c>
      <c r="V1265" s="12">
        <f t="shared" si="2960"/>
        <v>0</v>
      </c>
      <c r="W1265" s="12">
        <f t="shared" si="2960"/>
        <v>-477500</v>
      </c>
      <c r="X1265" s="12">
        <f t="shared" si="2960"/>
        <v>-477500</v>
      </c>
      <c r="Y1265" s="12">
        <f t="shared" si="2960"/>
        <v>-477500</v>
      </c>
      <c r="Z1265" s="12">
        <f t="shared" si="2960"/>
        <v>-477500</v>
      </c>
      <c r="AA1265" s="12">
        <f t="shared" si="2960"/>
        <v>-477500</v>
      </c>
      <c r="AB1265" s="12">
        <f t="shared" si="2960"/>
        <v>-477500</v>
      </c>
      <c r="AC1265" s="12">
        <f t="shared" si="2960"/>
        <v>-477500</v>
      </c>
      <c r="AD1265" s="12">
        <f t="shared" si="2960"/>
        <v>-477500</v>
      </c>
      <c r="AE1265" s="12">
        <f t="shared" si="2960"/>
        <v>-477500</v>
      </c>
      <c r="AF1265" s="12">
        <f t="shared" si="2960"/>
        <v>-477500</v>
      </c>
      <c r="AG1265" s="12">
        <f t="shared" si="2960"/>
        <v>-477500</v>
      </c>
      <c r="AH1265" s="12">
        <f t="shared" si="2960"/>
        <v>-477500</v>
      </c>
      <c r="AI1265" s="12">
        <f t="shared" si="2960"/>
        <v>0</v>
      </c>
      <c r="AJ1265" s="12">
        <f t="shared" si="2960"/>
        <v>0</v>
      </c>
      <c r="AK1265" s="12">
        <f t="shared" si="2960"/>
        <v>0</v>
      </c>
      <c r="AL1265" s="12">
        <f t="shared" si="2960"/>
        <v>0</v>
      </c>
      <c r="AM1265" s="12">
        <f t="shared" si="2960"/>
        <v>0</v>
      </c>
      <c r="AN1265" s="12">
        <f t="shared" si="2960"/>
        <v>0</v>
      </c>
      <c r="AO1265" s="12">
        <f t="shared" ref="AO1265:BT1265" si="2961">$F1265*AO163</f>
        <v>0</v>
      </c>
      <c r="AP1265" s="12">
        <f t="shared" si="2961"/>
        <v>0</v>
      </c>
      <c r="AQ1265" s="12">
        <f t="shared" si="2961"/>
        <v>0</v>
      </c>
      <c r="AR1265" s="12">
        <f t="shared" si="2961"/>
        <v>0</v>
      </c>
      <c r="AS1265" s="12">
        <f t="shared" si="2961"/>
        <v>0</v>
      </c>
      <c r="AT1265" s="12">
        <f t="shared" si="2961"/>
        <v>0</v>
      </c>
      <c r="AU1265" s="12">
        <f t="shared" si="2961"/>
        <v>0</v>
      </c>
      <c r="AV1265" s="12">
        <f t="shared" si="2961"/>
        <v>0</v>
      </c>
      <c r="AW1265" s="12">
        <f t="shared" si="2961"/>
        <v>0</v>
      </c>
      <c r="AX1265" s="12">
        <f t="shared" si="2961"/>
        <v>0</v>
      </c>
      <c r="AY1265" s="12">
        <f t="shared" si="2961"/>
        <v>0</v>
      </c>
      <c r="AZ1265" s="12">
        <f t="shared" si="2961"/>
        <v>0</v>
      </c>
      <c r="BA1265" s="12">
        <f t="shared" si="2961"/>
        <v>0</v>
      </c>
      <c r="BB1265" s="12">
        <f t="shared" si="2961"/>
        <v>0</v>
      </c>
      <c r="BC1265" s="12">
        <f t="shared" si="2961"/>
        <v>0</v>
      </c>
      <c r="BD1265" s="12">
        <f t="shared" si="2961"/>
        <v>0</v>
      </c>
      <c r="BE1265" s="12">
        <f t="shared" si="2961"/>
        <v>0</v>
      </c>
      <c r="BF1265" s="12">
        <f t="shared" si="2961"/>
        <v>0</v>
      </c>
      <c r="BG1265" s="12">
        <f t="shared" si="2961"/>
        <v>0</v>
      </c>
      <c r="BH1265" s="12">
        <f t="shared" si="2961"/>
        <v>0</v>
      </c>
      <c r="BI1265" s="12">
        <f t="shared" si="2961"/>
        <v>0</v>
      </c>
      <c r="BJ1265" s="12">
        <f t="shared" si="2961"/>
        <v>0</v>
      </c>
      <c r="BK1265" s="12">
        <f t="shared" si="2961"/>
        <v>0</v>
      </c>
      <c r="BL1265" s="12">
        <f t="shared" si="2961"/>
        <v>0</v>
      </c>
      <c r="BM1265" s="12">
        <f t="shared" si="2961"/>
        <v>0</v>
      </c>
      <c r="BN1265" s="12">
        <f t="shared" si="2961"/>
        <v>0</v>
      </c>
      <c r="BO1265" s="12">
        <f t="shared" si="2961"/>
        <v>0</v>
      </c>
      <c r="BP1265" s="12">
        <f t="shared" si="2961"/>
        <v>0</v>
      </c>
      <c r="BQ1265" s="12">
        <f t="shared" si="2961"/>
        <v>0</v>
      </c>
      <c r="BR1265" s="12">
        <f t="shared" si="2961"/>
        <v>0</v>
      </c>
      <c r="BS1265" s="12">
        <f t="shared" si="2961"/>
        <v>0</v>
      </c>
      <c r="BT1265" s="12">
        <f t="shared" si="2961"/>
        <v>0</v>
      </c>
      <c r="BU1265" s="12">
        <f t="shared" ref="BU1265:CZ1265" si="2962">$F1265*BU163</f>
        <v>0</v>
      </c>
      <c r="BV1265" s="12">
        <f t="shared" si="2962"/>
        <v>0</v>
      </c>
      <c r="BW1265" s="12">
        <f t="shared" si="2962"/>
        <v>0</v>
      </c>
      <c r="BX1265" s="12">
        <f t="shared" si="2962"/>
        <v>0</v>
      </c>
      <c r="BY1265" s="12">
        <f t="shared" si="2962"/>
        <v>0</v>
      </c>
      <c r="BZ1265" s="12">
        <f t="shared" si="2962"/>
        <v>0</v>
      </c>
      <c r="CA1265" s="12">
        <f t="shared" si="2962"/>
        <v>0</v>
      </c>
      <c r="CB1265" s="12">
        <f t="shared" si="2962"/>
        <v>0</v>
      </c>
      <c r="CC1265" s="12">
        <f t="shared" si="2962"/>
        <v>0</v>
      </c>
      <c r="CD1265" s="12">
        <f t="shared" si="2962"/>
        <v>0</v>
      </c>
      <c r="CE1265" s="12">
        <f t="shared" si="2962"/>
        <v>0</v>
      </c>
      <c r="CF1265" s="12">
        <f t="shared" si="2962"/>
        <v>0</v>
      </c>
      <c r="CG1265" s="12">
        <f t="shared" si="2962"/>
        <v>0</v>
      </c>
      <c r="CH1265" s="12">
        <f t="shared" si="2962"/>
        <v>0</v>
      </c>
      <c r="CI1265" s="12">
        <f t="shared" si="2962"/>
        <v>0</v>
      </c>
      <c r="CJ1265" s="12">
        <f t="shared" si="2962"/>
        <v>0</v>
      </c>
      <c r="CK1265" s="12">
        <f t="shared" si="2962"/>
        <v>0</v>
      </c>
      <c r="CL1265" s="12">
        <f t="shared" si="2962"/>
        <v>0</v>
      </c>
      <c r="CM1265" s="12">
        <f t="shared" si="2962"/>
        <v>0</v>
      </c>
      <c r="CN1265" s="12">
        <f t="shared" si="2962"/>
        <v>0</v>
      </c>
      <c r="CO1265" s="12">
        <f t="shared" si="2962"/>
        <v>0</v>
      </c>
      <c r="CP1265" s="12">
        <f t="shared" si="2962"/>
        <v>0</v>
      </c>
      <c r="CQ1265" s="12">
        <f t="shared" si="2962"/>
        <v>0</v>
      </c>
      <c r="CR1265" s="12">
        <f t="shared" si="2962"/>
        <v>0</v>
      </c>
      <c r="CS1265" s="12">
        <f t="shared" si="2962"/>
        <v>0</v>
      </c>
      <c r="CT1265" s="12">
        <f t="shared" si="2962"/>
        <v>0</v>
      </c>
      <c r="CU1265" s="12">
        <f t="shared" si="2962"/>
        <v>0</v>
      </c>
      <c r="CV1265" s="12">
        <f t="shared" si="2962"/>
        <v>0</v>
      </c>
      <c r="CW1265" s="12">
        <f t="shared" si="2962"/>
        <v>0</v>
      </c>
      <c r="CX1265" s="12">
        <f t="shared" si="2962"/>
        <v>0</v>
      </c>
      <c r="CY1265" s="12">
        <f t="shared" si="2962"/>
        <v>0</v>
      </c>
      <c r="CZ1265" s="12">
        <f t="shared" si="2962"/>
        <v>0</v>
      </c>
      <c r="DA1265" s="12">
        <f t="shared" ref="DA1265:DY1265" si="2963">$F1265*DA163</f>
        <v>0</v>
      </c>
      <c r="DB1265" s="12">
        <f t="shared" si="2963"/>
        <v>0</v>
      </c>
      <c r="DC1265" s="12">
        <f t="shared" si="2963"/>
        <v>0</v>
      </c>
      <c r="DD1265" s="12">
        <f t="shared" si="2963"/>
        <v>0</v>
      </c>
      <c r="DE1265" s="12">
        <f t="shared" si="2963"/>
        <v>0</v>
      </c>
      <c r="DF1265" s="12">
        <f t="shared" si="2963"/>
        <v>0</v>
      </c>
      <c r="DG1265" s="12">
        <f t="shared" si="2963"/>
        <v>0</v>
      </c>
      <c r="DH1265" s="12">
        <f t="shared" si="2963"/>
        <v>0</v>
      </c>
      <c r="DI1265" s="12">
        <f t="shared" si="2963"/>
        <v>0</v>
      </c>
      <c r="DJ1265" s="12">
        <f t="shared" si="2963"/>
        <v>0</v>
      </c>
      <c r="DK1265" s="12">
        <f t="shared" si="2963"/>
        <v>0</v>
      </c>
      <c r="DL1265" s="12">
        <f t="shared" si="2963"/>
        <v>0</v>
      </c>
      <c r="DM1265" s="12">
        <f t="shared" si="2963"/>
        <v>0</v>
      </c>
      <c r="DN1265" s="12">
        <f t="shared" si="2963"/>
        <v>0</v>
      </c>
      <c r="DO1265" s="12">
        <f t="shared" si="2963"/>
        <v>0</v>
      </c>
      <c r="DP1265" s="12">
        <f t="shared" si="2963"/>
        <v>0</v>
      </c>
      <c r="DQ1265" s="12">
        <f t="shared" si="2963"/>
        <v>0</v>
      </c>
      <c r="DR1265" s="12">
        <f t="shared" si="2963"/>
        <v>0</v>
      </c>
      <c r="DS1265" s="12">
        <f t="shared" si="2963"/>
        <v>0</v>
      </c>
      <c r="DT1265" s="12">
        <f t="shared" si="2963"/>
        <v>0</v>
      </c>
      <c r="DU1265" s="12">
        <f t="shared" si="2963"/>
        <v>0</v>
      </c>
      <c r="DV1265" s="12">
        <f t="shared" si="2963"/>
        <v>0</v>
      </c>
      <c r="DW1265" s="12">
        <f t="shared" si="2963"/>
        <v>0</v>
      </c>
      <c r="DX1265" s="12">
        <f t="shared" si="2963"/>
        <v>0</v>
      </c>
      <c r="DY1265" s="12">
        <f t="shared" si="2963"/>
        <v>0</v>
      </c>
      <c r="EB1265" s="116">
        <f>ROW(EB1265)-ROW($EB$2)+1</f>
        <v>1264</v>
      </c>
      <c r="EC1265" s="2" t="str">
        <f>B1265</f>
        <v>Phase 1</v>
      </c>
      <c r="ED1265" s="2" t="str">
        <f>C1265</f>
        <v>50' Wide</v>
      </c>
      <c r="EE1265" s="33" t="str">
        <f>EE1285</f>
        <v>Cash</v>
      </c>
      <c r="EF1265" s="2" t="str">
        <f>EF1285</f>
        <v>Construction Loan Repaid</v>
      </c>
    </row>
    <row r="1266" spans="2:136" x14ac:dyDescent="0.3">
      <c r="B1266" s="2" t="str">
        <f>Product!$E$2</f>
        <v>Phase 1</v>
      </c>
      <c r="C1266" s="2" t="str">
        <f>Product!$E$3</f>
        <v>60' Wide</v>
      </c>
      <c r="D1266" s="129">
        <f>SUMIFS(INDEX(Product!$B$2:$U$97, MATCH(D1263, Product!$B$2:$B$97, 0), ), Product!$B$2:$U$2, $B1266, Product!$B$3:$U$3, $C1266)</f>
        <v>-191000</v>
      </c>
      <c r="E1266" s="130">
        <f>SUMIFS(INDEX(Product!$B$2:$U$97, MATCH(E1263, Product!$B$2:$B$97, 0), ), Product!$B$2:$U$2, $B1266, Product!$B$3:$U$3, $C1266)</f>
        <v>1</v>
      </c>
      <c r="F1266" s="203">
        <f t="shared" ref="F1266:F1283" si="2964">D1266*E1266</f>
        <v>-191000</v>
      </c>
      <c r="G1266" s="11">
        <f>SUM(H1266:DZ1266)</f>
        <v>-5730000</v>
      </c>
      <c r="I1266" s="12">
        <f t="shared" ref="I1266:AN1266" si="2965">$F1266*I164</f>
        <v>0</v>
      </c>
      <c r="J1266" s="12">
        <f t="shared" si="2965"/>
        <v>0</v>
      </c>
      <c r="K1266" s="12">
        <f t="shared" si="2965"/>
        <v>0</v>
      </c>
      <c r="L1266" s="12">
        <f t="shared" si="2965"/>
        <v>0</v>
      </c>
      <c r="M1266" s="12">
        <f t="shared" si="2965"/>
        <v>0</v>
      </c>
      <c r="N1266" s="12">
        <f t="shared" si="2965"/>
        <v>0</v>
      </c>
      <c r="O1266" s="12">
        <f t="shared" si="2965"/>
        <v>0</v>
      </c>
      <c r="P1266" s="12">
        <f t="shared" si="2965"/>
        <v>0</v>
      </c>
      <c r="Q1266" s="12">
        <f t="shared" si="2965"/>
        <v>0</v>
      </c>
      <c r="R1266" s="12">
        <f t="shared" si="2965"/>
        <v>0</v>
      </c>
      <c r="S1266" s="12">
        <f t="shared" si="2965"/>
        <v>0</v>
      </c>
      <c r="T1266" s="12">
        <f t="shared" si="2965"/>
        <v>0</v>
      </c>
      <c r="U1266" s="12">
        <f t="shared" si="2965"/>
        <v>0</v>
      </c>
      <c r="V1266" s="12">
        <f t="shared" si="2965"/>
        <v>0</v>
      </c>
      <c r="W1266" s="12">
        <f t="shared" si="2965"/>
        <v>-477500</v>
      </c>
      <c r="X1266" s="12">
        <f t="shared" si="2965"/>
        <v>-477500</v>
      </c>
      <c r="Y1266" s="12">
        <f t="shared" si="2965"/>
        <v>-477500</v>
      </c>
      <c r="Z1266" s="12">
        <f t="shared" si="2965"/>
        <v>-477500</v>
      </c>
      <c r="AA1266" s="12">
        <f t="shared" si="2965"/>
        <v>-477500</v>
      </c>
      <c r="AB1266" s="12">
        <f t="shared" si="2965"/>
        <v>-477500</v>
      </c>
      <c r="AC1266" s="12">
        <f t="shared" si="2965"/>
        <v>-477500</v>
      </c>
      <c r="AD1266" s="12">
        <f t="shared" si="2965"/>
        <v>-477500</v>
      </c>
      <c r="AE1266" s="12">
        <f t="shared" si="2965"/>
        <v>-477500</v>
      </c>
      <c r="AF1266" s="12">
        <f t="shared" si="2965"/>
        <v>-477500</v>
      </c>
      <c r="AG1266" s="12">
        <f t="shared" si="2965"/>
        <v>-477500</v>
      </c>
      <c r="AH1266" s="12">
        <f t="shared" si="2965"/>
        <v>-477500</v>
      </c>
      <c r="AI1266" s="12">
        <f t="shared" si="2965"/>
        <v>0</v>
      </c>
      <c r="AJ1266" s="12">
        <f t="shared" si="2965"/>
        <v>0</v>
      </c>
      <c r="AK1266" s="12">
        <f t="shared" si="2965"/>
        <v>0</v>
      </c>
      <c r="AL1266" s="12">
        <f t="shared" si="2965"/>
        <v>0</v>
      </c>
      <c r="AM1266" s="12">
        <f t="shared" si="2965"/>
        <v>0</v>
      </c>
      <c r="AN1266" s="12">
        <f t="shared" si="2965"/>
        <v>0</v>
      </c>
      <c r="AO1266" s="12">
        <f t="shared" ref="AO1266:BT1266" si="2966">$F1266*AO164</f>
        <v>0</v>
      </c>
      <c r="AP1266" s="12">
        <f t="shared" si="2966"/>
        <v>0</v>
      </c>
      <c r="AQ1266" s="12">
        <f t="shared" si="2966"/>
        <v>0</v>
      </c>
      <c r="AR1266" s="12">
        <f t="shared" si="2966"/>
        <v>0</v>
      </c>
      <c r="AS1266" s="12">
        <f t="shared" si="2966"/>
        <v>0</v>
      </c>
      <c r="AT1266" s="12">
        <f t="shared" si="2966"/>
        <v>0</v>
      </c>
      <c r="AU1266" s="12">
        <f t="shared" si="2966"/>
        <v>0</v>
      </c>
      <c r="AV1266" s="12">
        <f t="shared" si="2966"/>
        <v>0</v>
      </c>
      <c r="AW1266" s="12">
        <f t="shared" si="2966"/>
        <v>0</v>
      </c>
      <c r="AX1266" s="12">
        <f t="shared" si="2966"/>
        <v>0</v>
      </c>
      <c r="AY1266" s="12">
        <f t="shared" si="2966"/>
        <v>0</v>
      </c>
      <c r="AZ1266" s="12">
        <f t="shared" si="2966"/>
        <v>0</v>
      </c>
      <c r="BA1266" s="12">
        <f t="shared" si="2966"/>
        <v>0</v>
      </c>
      <c r="BB1266" s="12">
        <f t="shared" si="2966"/>
        <v>0</v>
      </c>
      <c r="BC1266" s="12">
        <f t="shared" si="2966"/>
        <v>0</v>
      </c>
      <c r="BD1266" s="12">
        <f t="shared" si="2966"/>
        <v>0</v>
      </c>
      <c r="BE1266" s="12">
        <f t="shared" si="2966"/>
        <v>0</v>
      </c>
      <c r="BF1266" s="12">
        <f t="shared" si="2966"/>
        <v>0</v>
      </c>
      <c r="BG1266" s="12">
        <f t="shared" si="2966"/>
        <v>0</v>
      </c>
      <c r="BH1266" s="12">
        <f t="shared" si="2966"/>
        <v>0</v>
      </c>
      <c r="BI1266" s="12">
        <f t="shared" si="2966"/>
        <v>0</v>
      </c>
      <c r="BJ1266" s="12">
        <f t="shared" si="2966"/>
        <v>0</v>
      </c>
      <c r="BK1266" s="12">
        <f t="shared" si="2966"/>
        <v>0</v>
      </c>
      <c r="BL1266" s="12">
        <f t="shared" si="2966"/>
        <v>0</v>
      </c>
      <c r="BM1266" s="12">
        <f t="shared" si="2966"/>
        <v>0</v>
      </c>
      <c r="BN1266" s="12">
        <f t="shared" si="2966"/>
        <v>0</v>
      </c>
      <c r="BO1266" s="12">
        <f t="shared" si="2966"/>
        <v>0</v>
      </c>
      <c r="BP1266" s="12">
        <f t="shared" si="2966"/>
        <v>0</v>
      </c>
      <c r="BQ1266" s="12">
        <f t="shared" si="2966"/>
        <v>0</v>
      </c>
      <c r="BR1266" s="12">
        <f t="shared" si="2966"/>
        <v>0</v>
      </c>
      <c r="BS1266" s="12">
        <f t="shared" si="2966"/>
        <v>0</v>
      </c>
      <c r="BT1266" s="12">
        <f t="shared" si="2966"/>
        <v>0</v>
      </c>
      <c r="BU1266" s="12">
        <f t="shared" ref="BU1266:CZ1266" si="2967">$F1266*BU164</f>
        <v>0</v>
      </c>
      <c r="BV1266" s="12">
        <f t="shared" si="2967"/>
        <v>0</v>
      </c>
      <c r="BW1266" s="12">
        <f t="shared" si="2967"/>
        <v>0</v>
      </c>
      <c r="BX1266" s="12">
        <f t="shared" si="2967"/>
        <v>0</v>
      </c>
      <c r="BY1266" s="12">
        <f t="shared" si="2967"/>
        <v>0</v>
      </c>
      <c r="BZ1266" s="12">
        <f t="shared" si="2967"/>
        <v>0</v>
      </c>
      <c r="CA1266" s="12">
        <f t="shared" si="2967"/>
        <v>0</v>
      </c>
      <c r="CB1266" s="12">
        <f t="shared" si="2967"/>
        <v>0</v>
      </c>
      <c r="CC1266" s="12">
        <f t="shared" si="2967"/>
        <v>0</v>
      </c>
      <c r="CD1266" s="12">
        <f t="shared" si="2967"/>
        <v>0</v>
      </c>
      <c r="CE1266" s="12">
        <f t="shared" si="2967"/>
        <v>0</v>
      </c>
      <c r="CF1266" s="12">
        <f t="shared" si="2967"/>
        <v>0</v>
      </c>
      <c r="CG1266" s="12">
        <f t="shared" si="2967"/>
        <v>0</v>
      </c>
      <c r="CH1266" s="12">
        <f t="shared" si="2967"/>
        <v>0</v>
      </c>
      <c r="CI1266" s="12">
        <f t="shared" si="2967"/>
        <v>0</v>
      </c>
      <c r="CJ1266" s="12">
        <f t="shared" si="2967"/>
        <v>0</v>
      </c>
      <c r="CK1266" s="12">
        <f t="shared" si="2967"/>
        <v>0</v>
      </c>
      <c r="CL1266" s="12">
        <f t="shared" si="2967"/>
        <v>0</v>
      </c>
      <c r="CM1266" s="12">
        <f t="shared" si="2967"/>
        <v>0</v>
      </c>
      <c r="CN1266" s="12">
        <f t="shared" si="2967"/>
        <v>0</v>
      </c>
      <c r="CO1266" s="12">
        <f t="shared" si="2967"/>
        <v>0</v>
      </c>
      <c r="CP1266" s="12">
        <f t="shared" si="2967"/>
        <v>0</v>
      </c>
      <c r="CQ1266" s="12">
        <f t="shared" si="2967"/>
        <v>0</v>
      </c>
      <c r="CR1266" s="12">
        <f t="shared" si="2967"/>
        <v>0</v>
      </c>
      <c r="CS1266" s="12">
        <f t="shared" si="2967"/>
        <v>0</v>
      </c>
      <c r="CT1266" s="12">
        <f t="shared" si="2967"/>
        <v>0</v>
      </c>
      <c r="CU1266" s="12">
        <f t="shared" si="2967"/>
        <v>0</v>
      </c>
      <c r="CV1266" s="12">
        <f t="shared" si="2967"/>
        <v>0</v>
      </c>
      <c r="CW1266" s="12">
        <f t="shared" si="2967"/>
        <v>0</v>
      </c>
      <c r="CX1266" s="12">
        <f t="shared" si="2967"/>
        <v>0</v>
      </c>
      <c r="CY1266" s="12">
        <f t="shared" si="2967"/>
        <v>0</v>
      </c>
      <c r="CZ1266" s="12">
        <f t="shared" si="2967"/>
        <v>0</v>
      </c>
      <c r="DA1266" s="12">
        <f t="shared" ref="DA1266:DY1266" si="2968">$F1266*DA164</f>
        <v>0</v>
      </c>
      <c r="DB1266" s="12">
        <f t="shared" si="2968"/>
        <v>0</v>
      </c>
      <c r="DC1266" s="12">
        <f t="shared" si="2968"/>
        <v>0</v>
      </c>
      <c r="DD1266" s="12">
        <f t="shared" si="2968"/>
        <v>0</v>
      </c>
      <c r="DE1266" s="12">
        <f t="shared" si="2968"/>
        <v>0</v>
      </c>
      <c r="DF1266" s="12">
        <f t="shared" si="2968"/>
        <v>0</v>
      </c>
      <c r="DG1266" s="12">
        <f t="shared" si="2968"/>
        <v>0</v>
      </c>
      <c r="DH1266" s="12">
        <f t="shared" si="2968"/>
        <v>0</v>
      </c>
      <c r="DI1266" s="12">
        <f t="shared" si="2968"/>
        <v>0</v>
      </c>
      <c r="DJ1266" s="12">
        <f t="shared" si="2968"/>
        <v>0</v>
      </c>
      <c r="DK1266" s="12">
        <f t="shared" si="2968"/>
        <v>0</v>
      </c>
      <c r="DL1266" s="12">
        <f t="shared" si="2968"/>
        <v>0</v>
      </c>
      <c r="DM1266" s="12">
        <f t="shared" si="2968"/>
        <v>0</v>
      </c>
      <c r="DN1266" s="12">
        <f t="shared" si="2968"/>
        <v>0</v>
      </c>
      <c r="DO1266" s="12">
        <f t="shared" si="2968"/>
        <v>0</v>
      </c>
      <c r="DP1266" s="12">
        <f t="shared" si="2968"/>
        <v>0</v>
      </c>
      <c r="DQ1266" s="12">
        <f t="shared" si="2968"/>
        <v>0</v>
      </c>
      <c r="DR1266" s="12">
        <f t="shared" si="2968"/>
        <v>0</v>
      </c>
      <c r="DS1266" s="12">
        <f t="shared" si="2968"/>
        <v>0</v>
      </c>
      <c r="DT1266" s="12">
        <f t="shared" si="2968"/>
        <v>0</v>
      </c>
      <c r="DU1266" s="12">
        <f t="shared" si="2968"/>
        <v>0</v>
      </c>
      <c r="DV1266" s="12">
        <f t="shared" si="2968"/>
        <v>0</v>
      </c>
      <c r="DW1266" s="12">
        <f t="shared" si="2968"/>
        <v>0</v>
      </c>
      <c r="DX1266" s="12">
        <f t="shared" si="2968"/>
        <v>0</v>
      </c>
      <c r="DY1266" s="12">
        <f t="shared" si="2968"/>
        <v>0</v>
      </c>
      <c r="EB1266" s="116">
        <f t="shared" ref="EB1266:EB1283" si="2969">ROW(EB1266)-ROW($EB$2)+1</f>
        <v>1265</v>
      </c>
      <c r="EC1266" s="2" t="str">
        <f t="shared" ref="EC1266:EC1267" si="2970">B1266</f>
        <v>Phase 1</v>
      </c>
      <c r="ED1266" s="2" t="str">
        <f t="shared" ref="ED1266:ED1267" si="2971">C1266</f>
        <v>60' Wide</v>
      </c>
      <c r="EE1266" s="33" t="str">
        <f>EE1285</f>
        <v>Cash</v>
      </c>
      <c r="EF1266" s="2" t="str">
        <f>EF1285</f>
        <v>Construction Loan Repaid</v>
      </c>
    </row>
    <row r="1267" spans="2:136" x14ac:dyDescent="0.3">
      <c r="B1267" s="2" t="str">
        <f>Product!$F$2</f>
        <v>Phase 1</v>
      </c>
      <c r="C1267" s="2" t="str">
        <f>Product!$F$3</f>
        <v>75' Wide</v>
      </c>
      <c r="D1267" s="129">
        <f>SUMIFS(INDEX(Product!$B$2:$U$97, MATCH(D1263, Product!$B$2:$B$97, 0), ), Product!$B$2:$U$2, $B1267, Product!$B$3:$U$3, $C1267)</f>
        <v>-191000</v>
      </c>
      <c r="E1267" s="130">
        <f>SUMIFS(INDEX(Product!$B$2:$U$97, MATCH(E1263, Product!$B$2:$B$97, 0), ), Product!$B$2:$U$2, $B1267, Product!$B$3:$U$3, $C1267)</f>
        <v>1</v>
      </c>
      <c r="F1267" s="203">
        <f t="shared" si="2964"/>
        <v>-191000</v>
      </c>
      <c r="G1267" s="11">
        <f>SUM(H1267:DZ1267)</f>
        <v>-3820000.0000000014</v>
      </c>
      <c r="I1267" s="12">
        <f t="shared" ref="I1267:AN1267" si="2972">$F1267*I165</f>
        <v>0</v>
      </c>
      <c r="J1267" s="12">
        <f t="shared" si="2972"/>
        <v>0</v>
      </c>
      <c r="K1267" s="12">
        <f t="shared" si="2972"/>
        <v>0</v>
      </c>
      <c r="L1267" s="12">
        <f t="shared" si="2972"/>
        <v>0</v>
      </c>
      <c r="M1267" s="12">
        <f t="shared" si="2972"/>
        <v>0</v>
      </c>
      <c r="N1267" s="12">
        <f t="shared" si="2972"/>
        <v>0</v>
      </c>
      <c r="O1267" s="12">
        <f t="shared" si="2972"/>
        <v>0</v>
      </c>
      <c r="P1267" s="12">
        <f t="shared" si="2972"/>
        <v>0</v>
      </c>
      <c r="Q1267" s="12">
        <f t="shared" si="2972"/>
        <v>0</v>
      </c>
      <c r="R1267" s="12">
        <f t="shared" si="2972"/>
        <v>0</v>
      </c>
      <c r="S1267" s="12">
        <f t="shared" si="2972"/>
        <v>0</v>
      </c>
      <c r="T1267" s="12">
        <f t="shared" si="2972"/>
        <v>0</v>
      </c>
      <c r="U1267" s="12">
        <f t="shared" si="2972"/>
        <v>0</v>
      </c>
      <c r="V1267" s="12">
        <f t="shared" si="2972"/>
        <v>0</v>
      </c>
      <c r="W1267" s="12">
        <f t="shared" si="2972"/>
        <v>-318333.33333333337</v>
      </c>
      <c r="X1267" s="12">
        <f t="shared" si="2972"/>
        <v>-318333.33333333337</v>
      </c>
      <c r="Y1267" s="12">
        <f t="shared" si="2972"/>
        <v>-318333.33333333337</v>
      </c>
      <c r="Z1267" s="12">
        <f t="shared" si="2972"/>
        <v>-318333.33333333337</v>
      </c>
      <c r="AA1267" s="12">
        <f t="shared" si="2972"/>
        <v>-318333.33333333337</v>
      </c>
      <c r="AB1267" s="12">
        <f t="shared" si="2972"/>
        <v>-318333.33333333337</v>
      </c>
      <c r="AC1267" s="12">
        <f t="shared" si="2972"/>
        <v>-318333.33333333337</v>
      </c>
      <c r="AD1267" s="12">
        <f t="shared" si="2972"/>
        <v>-318333.33333333337</v>
      </c>
      <c r="AE1267" s="12">
        <f t="shared" si="2972"/>
        <v>-318333.33333333337</v>
      </c>
      <c r="AF1267" s="12">
        <f t="shared" si="2972"/>
        <v>-318333.33333333337</v>
      </c>
      <c r="AG1267" s="12">
        <f t="shared" si="2972"/>
        <v>-318333.33333333337</v>
      </c>
      <c r="AH1267" s="12">
        <f t="shared" si="2972"/>
        <v>-318333.33333333337</v>
      </c>
      <c r="AI1267" s="12">
        <f t="shared" si="2972"/>
        <v>0</v>
      </c>
      <c r="AJ1267" s="12">
        <f t="shared" si="2972"/>
        <v>0</v>
      </c>
      <c r="AK1267" s="12">
        <f t="shared" si="2972"/>
        <v>0</v>
      </c>
      <c r="AL1267" s="12">
        <f t="shared" si="2972"/>
        <v>0</v>
      </c>
      <c r="AM1267" s="12">
        <f t="shared" si="2972"/>
        <v>0</v>
      </c>
      <c r="AN1267" s="12">
        <f t="shared" si="2972"/>
        <v>0</v>
      </c>
      <c r="AO1267" s="12">
        <f t="shared" ref="AO1267:BT1267" si="2973">$F1267*AO165</f>
        <v>0</v>
      </c>
      <c r="AP1267" s="12">
        <f t="shared" si="2973"/>
        <v>0</v>
      </c>
      <c r="AQ1267" s="12">
        <f t="shared" si="2973"/>
        <v>0</v>
      </c>
      <c r="AR1267" s="12">
        <f t="shared" si="2973"/>
        <v>0</v>
      </c>
      <c r="AS1267" s="12">
        <f t="shared" si="2973"/>
        <v>0</v>
      </c>
      <c r="AT1267" s="12">
        <f t="shared" si="2973"/>
        <v>0</v>
      </c>
      <c r="AU1267" s="12">
        <f t="shared" si="2973"/>
        <v>0</v>
      </c>
      <c r="AV1267" s="12">
        <f t="shared" si="2973"/>
        <v>0</v>
      </c>
      <c r="AW1267" s="12">
        <f t="shared" si="2973"/>
        <v>0</v>
      </c>
      <c r="AX1267" s="12">
        <f t="shared" si="2973"/>
        <v>0</v>
      </c>
      <c r="AY1267" s="12">
        <f t="shared" si="2973"/>
        <v>0</v>
      </c>
      <c r="AZ1267" s="12">
        <f t="shared" si="2973"/>
        <v>0</v>
      </c>
      <c r="BA1267" s="12">
        <f t="shared" si="2973"/>
        <v>0</v>
      </c>
      <c r="BB1267" s="12">
        <f t="shared" si="2973"/>
        <v>0</v>
      </c>
      <c r="BC1267" s="12">
        <f t="shared" si="2973"/>
        <v>0</v>
      </c>
      <c r="BD1267" s="12">
        <f t="shared" si="2973"/>
        <v>0</v>
      </c>
      <c r="BE1267" s="12">
        <f t="shared" si="2973"/>
        <v>0</v>
      </c>
      <c r="BF1267" s="12">
        <f t="shared" si="2973"/>
        <v>0</v>
      </c>
      <c r="BG1267" s="12">
        <f t="shared" si="2973"/>
        <v>0</v>
      </c>
      <c r="BH1267" s="12">
        <f t="shared" si="2973"/>
        <v>0</v>
      </c>
      <c r="BI1267" s="12">
        <f t="shared" si="2973"/>
        <v>0</v>
      </c>
      <c r="BJ1267" s="12">
        <f t="shared" si="2973"/>
        <v>0</v>
      </c>
      <c r="BK1267" s="12">
        <f t="shared" si="2973"/>
        <v>0</v>
      </c>
      <c r="BL1267" s="12">
        <f t="shared" si="2973"/>
        <v>0</v>
      </c>
      <c r="BM1267" s="12">
        <f t="shared" si="2973"/>
        <v>0</v>
      </c>
      <c r="BN1267" s="12">
        <f t="shared" si="2973"/>
        <v>0</v>
      </c>
      <c r="BO1267" s="12">
        <f t="shared" si="2973"/>
        <v>0</v>
      </c>
      <c r="BP1267" s="12">
        <f t="shared" si="2973"/>
        <v>0</v>
      </c>
      <c r="BQ1267" s="12">
        <f t="shared" si="2973"/>
        <v>0</v>
      </c>
      <c r="BR1267" s="12">
        <f t="shared" si="2973"/>
        <v>0</v>
      </c>
      <c r="BS1267" s="12">
        <f t="shared" si="2973"/>
        <v>0</v>
      </c>
      <c r="BT1267" s="12">
        <f t="shared" si="2973"/>
        <v>0</v>
      </c>
      <c r="BU1267" s="12">
        <f t="shared" ref="BU1267:CZ1267" si="2974">$F1267*BU165</f>
        <v>0</v>
      </c>
      <c r="BV1267" s="12">
        <f t="shared" si="2974"/>
        <v>0</v>
      </c>
      <c r="BW1267" s="12">
        <f t="shared" si="2974"/>
        <v>0</v>
      </c>
      <c r="BX1267" s="12">
        <f t="shared" si="2974"/>
        <v>0</v>
      </c>
      <c r="BY1267" s="12">
        <f t="shared" si="2974"/>
        <v>0</v>
      </c>
      <c r="BZ1267" s="12">
        <f t="shared" si="2974"/>
        <v>0</v>
      </c>
      <c r="CA1267" s="12">
        <f t="shared" si="2974"/>
        <v>0</v>
      </c>
      <c r="CB1267" s="12">
        <f t="shared" si="2974"/>
        <v>0</v>
      </c>
      <c r="CC1267" s="12">
        <f t="shared" si="2974"/>
        <v>0</v>
      </c>
      <c r="CD1267" s="12">
        <f t="shared" si="2974"/>
        <v>0</v>
      </c>
      <c r="CE1267" s="12">
        <f t="shared" si="2974"/>
        <v>0</v>
      </c>
      <c r="CF1267" s="12">
        <f t="shared" si="2974"/>
        <v>0</v>
      </c>
      <c r="CG1267" s="12">
        <f t="shared" si="2974"/>
        <v>0</v>
      </c>
      <c r="CH1267" s="12">
        <f t="shared" si="2974"/>
        <v>0</v>
      </c>
      <c r="CI1267" s="12">
        <f t="shared" si="2974"/>
        <v>0</v>
      </c>
      <c r="CJ1267" s="12">
        <f t="shared" si="2974"/>
        <v>0</v>
      </c>
      <c r="CK1267" s="12">
        <f t="shared" si="2974"/>
        <v>0</v>
      </c>
      <c r="CL1267" s="12">
        <f t="shared" si="2974"/>
        <v>0</v>
      </c>
      <c r="CM1267" s="12">
        <f t="shared" si="2974"/>
        <v>0</v>
      </c>
      <c r="CN1267" s="12">
        <f t="shared" si="2974"/>
        <v>0</v>
      </c>
      <c r="CO1267" s="12">
        <f t="shared" si="2974"/>
        <v>0</v>
      </c>
      <c r="CP1267" s="12">
        <f t="shared" si="2974"/>
        <v>0</v>
      </c>
      <c r="CQ1267" s="12">
        <f t="shared" si="2974"/>
        <v>0</v>
      </c>
      <c r="CR1267" s="12">
        <f t="shared" si="2974"/>
        <v>0</v>
      </c>
      <c r="CS1267" s="12">
        <f t="shared" si="2974"/>
        <v>0</v>
      </c>
      <c r="CT1267" s="12">
        <f t="shared" si="2974"/>
        <v>0</v>
      </c>
      <c r="CU1267" s="12">
        <f t="shared" si="2974"/>
        <v>0</v>
      </c>
      <c r="CV1267" s="12">
        <f t="shared" si="2974"/>
        <v>0</v>
      </c>
      <c r="CW1267" s="12">
        <f t="shared" si="2974"/>
        <v>0</v>
      </c>
      <c r="CX1267" s="12">
        <f t="shared" si="2974"/>
        <v>0</v>
      </c>
      <c r="CY1267" s="12">
        <f t="shared" si="2974"/>
        <v>0</v>
      </c>
      <c r="CZ1267" s="12">
        <f t="shared" si="2974"/>
        <v>0</v>
      </c>
      <c r="DA1267" s="12">
        <f t="shared" ref="DA1267:DY1267" si="2975">$F1267*DA165</f>
        <v>0</v>
      </c>
      <c r="DB1267" s="12">
        <f t="shared" si="2975"/>
        <v>0</v>
      </c>
      <c r="DC1267" s="12">
        <f t="shared" si="2975"/>
        <v>0</v>
      </c>
      <c r="DD1267" s="12">
        <f t="shared" si="2975"/>
        <v>0</v>
      </c>
      <c r="DE1267" s="12">
        <f t="shared" si="2975"/>
        <v>0</v>
      </c>
      <c r="DF1267" s="12">
        <f t="shared" si="2975"/>
        <v>0</v>
      </c>
      <c r="DG1267" s="12">
        <f t="shared" si="2975"/>
        <v>0</v>
      </c>
      <c r="DH1267" s="12">
        <f t="shared" si="2975"/>
        <v>0</v>
      </c>
      <c r="DI1267" s="12">
        <f t="shared" si="2975"/>
        <v>0</v>
      </c>
      <c r="DJ1267" s="12">
        <f t="shared" si="2975"/>
        <v>0</v>
      </c>
      <c r="DK1267" s="12">
        <f t="shared" si="2975"/>
        <v>0</v>
      </c>
      <c r="DL1267" s="12">
        <f t="shared" si="2975"/>
        <v>0</v>
      </c>
      <c r="DM1267" s="12">
        <f t="shared" si="2975"/>
        <v>0</v>
      </c>
      <c r="DN1267" s="12">
        <f t="shared" si="2975"/>
        <v>0</v>
      </c>
      <c r="DO1267" s="12">
        <f t="shared" si="2975"/>
        <v>0</v>
      </c>
      <c r="DP1267" s="12">
        <f t="shared" si="2975"/>
        <v>0</v>
      </c>
      <c r="DQ1267" s="12">
        <f t="shared" si="2975"/>
        <v>0</v>
      </c>
      <c r="DR1267" s="12">
        <f t="shared" si="2975"/>
        <v>0</v>
      </c>
      <c r="DS1267" s="12">
        <f t="shared" si="2975"/>
        <v>0</v>
      </c>
      <c r="DT1267" s="12">
        <f t="shared" si="2975"/>
        <v>0</v>
      </c>
      <c r="DU1267" s="12">
        <f t="shared" si="2975"/>
        <v>0</v>
      </c>
      <c r="DV1267" s="12">
        <f t="shared" si="2975"/>
        <v>0</v>
      </c>
      <c r="DW1267" s="12">
        <f t="shared" si="2975"/>
        <v>0</v>
      </c>
      <c r="DX1267" s="12">
        <f t="shared" si="2975"/>
        <v>0</v>
      </c>
      <c r="DY1267" s="12">
        <f t="shared" si="2975"/>
        <v>0</v>
      </c>
      <c r="EB1267" s="116">
        <f t="shared" si="2969"/>
        <v>1266</v>
      </c>
      <c r="EC1267" s="2" t="str">
        <f t="shared" si="2970"/>
        <v>Phase 1</v>
      </c>
      <c r="ED1267" s="2" t="str">
        <f t="shared" si="2971"/>
        <v>75' Wide</v>
      </c>
      <c r="EE1267" s="33" t="str">
        <f>EE1285</f>
        <v>Cash</v>
      </c>
      <c r="EF1267" s="2" t="str">
        <f>EF1285</f>
        <v>Construction Loan Repaid</v>
      </c>
    </row>
    <row r="1268" spans="2:136" x14ac:dyDescent="0.3">
      <c r="D1268" s="129"/>
      <c r="E1268" s="130"/>
      <c r="F1268" s="203"/>
      <c r="I1268" s="12"/>
      <c r="J1268" s="12"/>
      <c r="K1268" s="12"/>
      <c r="L1268" s="12"/>
      <c r="M1268" s="12"/>
      <c r="N1268" s="12"/>
      <c r="O1268" s="12"/>
      <c r="P1268" s="12"/>
      <c r="Q1268" s="12"/>
      <c r="R1268" s="12"/>
      <c r="S1268" s="12"/>
      <c r="T1268" s="12"/>
      <c r="U1268" s="12"/>
      <c r="V1268" s="12"/>
      <c r="W1268" s="12"/>
      <c r="X1268" s="12"/>
      <c r="Y1268" s="12"/>
      <c r="Z1268" s="12"/>
      <c r="AA1268" s="12"/>
      <c r="AB1268" s="12"/>
      <c r="AC1268" s="12"/>
      <c r="AD1268" s="12"/>
      <c r="AE1268" s="12"/>
      <c r="AF1268" s="12"/>
      <c r="AG1268" s="12"/>
      <c r="AH1268" s="12"/>
      <c r="AI1268" s="12"/>
      <c r="AJ1268" s="12"/>
      <c r="AK1268" s="12"/>
      <c r="AL1268" s="12"/>
      <c r="AM1268" s="12"/>
      <c r="AN1268" s="12"/>
      <c r="AO1268" s="12"/>
      <c r="AP1268" s="12"/>
      <c r="AQ1268" s="12"/>
      <c r="AR1268" s="12"/>
      <c r="AS1268" s="12"/>
      <c r="AT1268" s="12"/>
      <c r="AU1268" s="12"/>
      <c r="AV1268" s="12"/>
      <c r="AW1268" s="12"/>
      <c r="AX1268" s="12"/>
      <c r="AY1268" s="12"/>
      <c r="AZ1268" s="12"/>
      <c r="BA1268" s="12"/>
      <c r="BB1268" s="12"/>
      <c r="BC1268" s="12"/>
      <c r="BD1268" s="12"/>
      <c r="BE1268" s="12"/>
      <c r="BF1268" s="12"/>
      <c r="BG1268" s="12"/>
      <c r="BH1268" s="12"/>
      <c r="BI1268" s="12"/>
      <c r="BJ1268" s="12"/>
      <c r="BK1268" s="12"/>
      <c r="BL1268" s="12"/>
      <c r="BM1268" s="12"/>
      <c r="BN1268" s="12"/>
      <c r="BO1268" s="12"/>
      <c r="BP1268" s="12"/>
      <c r="BQ1268" s="12"/>
      <c r="BR1268" s="12"/>
      <c r="BS1268" s="12"/>
      <c r="BT1268" s="12"/>
      <c r="BU1268" s="12"/>
      <c r="BV1268" s="12"/>
      <c r="BW1268" s="12"/>
      <c r="BX1268" s="12"/>
      <c r="BY1268" s="12"/>
      <c r="BZ1268" s="12"/>
      <c r="CA1268" s="12"/>
      <c r="CB1268" s="12"/>
      <c r="CC1268" s="12"/>
      <c r="CD1268" s="12"/>
      <c r="CE1268" s="12"/>
      <c r="CF1268" s="12"/>
      <c r="CG1268" s="12"/>
      <c r="CH1268" s="12"/>
      <c r="CI1268" s="12"/>
      <c r="CJ1268" s="12"/>
      <c r="CK1268" s="12"/>
      <c r="CL1268" s="12"/>
      <c r="CM1268" s="12"/>
      <c r="CN1268" s="12"/>
      <c r="CO1268" s="12"/>
      <c r="CP1268" s="12"/>
      <c r="CQ1268" s="12"/>
      <c r="CR1268" s="12"/>
      <c r="CS1268" s="12"/>
      <c r="CT1268" s="12"/>
      <c r="CU1268" s="12"/>
      <c r="CV1268" s="12"/>
      <c r="CW1268" s="12"/>
      <c r="CX1268" s="12"/>
      <c r="CY1268" s="12"/>
      <c r="CZ1268" s="12"/>
      <c r="DA1268" s="12"/>
      <c r="DB1268" s="12"/>
      <c r="DC1268" s="12"/>
      <c r="DD1268" s="12"/>
      <c r="DE1268" s="12"/>
      <c r="DF1268" s="12"/>
      <c r="DG1268" s="12"/>
      <c r="DH1268" s="12"/>
      <c r="DI1268" s="12"/>
      <c r="DJ1268" s="12"/>
      <c r="DK1268" s="12"/>
      <c r="DL1268" s="12"/>
      <c r="DM1268" s="12"/>
      <c r="DN1268" s="12"/>
      <c r="DO1268" s="12"/>
      <c r="DP1268" s="12"/>
      <c r="DQ1268" s="12"/>
      <c r="DR1268" s="12"/>
      <c r="DS1268" s="12"/>
      <c r="DT1268" s="12"/>
      <c r="DU1268" s="12"/>
      <c r="DV1268" s="12"/>
      <c r="DW1268" s="12"/>
      <c r="DX1268" s="12"/>
      <c r="DY1268" s="12"/>
      <c r="EE1268" s="33"/>
    </row>
    <row r="1269" spans="2:136" x14ac:dyDescent="0.3">
      <c r="B1269" s="2" t="str">
        <f>Product!$G$2</f>
        <v>Phase 2</v>
      </c>
      <c r="C1269" s="2" t="str">
        <f>Product!$G$3</f>
        <v>50' Wide</v>
      </c>
      <c r="D1269" s="129">
        <f>SUMIFS(INDEX(Product!$B$2:$U$97, MATCH(D1263, Product!$B$2:$B$97, 0), ), Product!$B$2:$U$2, $B1269, Product!$B$3:$U$3, $C1269)</f>
        <v>-191000</v>
      </c>
      <c r="E1269" s="130">
        <f>SUMIFS(INDEX(Product!$B$2:$U$97, MATCH(E1263, Product!$B$2:$B$97, 0), ), Product!$B$2:$U$2, $B1269, Product!$B$3:$U$3, $C1269)</f>
        <v>1</v>
      </c>
      <c r="F1269" s="203">
        <f t="shared" si="2964"/>
        <v>-191000</v>
      </c>
      <c r="G1269" s="11">
        <f>SUM(H1269:DZ1269)</f>
        <v>-5730000</v>
      </c>
      <c r="I1269" s="12">
        <f t="shared" ref="I1269:AN1269" si="2976">$F1269*I167</f>
        <v>0</v>
      </c>
      <c r="J1269" s="12">
        <f t="shared" si="2976"/>
        <v>0</v>
      </c>
      <c r="K1269" s="12">
        <f t="shared" si="2976"/>
        <v>0</v>
      </c>
      <c r="L1269" s="12">
        <f t="shared" si="2976"/>
        <v>0</v>
      </c>
      <c r="M1269" s="12">
        <f t="shared" si="2976"/>
        <v>0</v>
      </c>
      <c r="N1269" s="12">
        <f t="shared" si="2976"/>
        <v>0</v>
      </c>
      <c r="O1269" s="12">
        <f t="shared" si="2976"/>
        <v>0</v>
      </c>
      <c r="P1269" s="12">
        <f t="shared" si="2976"/>
        <v>0</v>
      </c>
      <c r="Q1269" s="12">
        <f t="shared" si="2976"/>
        <v>0</v>
      </c>
      <c r="R1269" s="12">
        <f t="shared" si="2976"/>
        <v>0</v>
      </c>
      <c r="S1269" s="12">
        <f t="shared" si="2976"/>
        <v>0</v>
      </c>
      <c r="T1269" s="12">
        <f t="shared" si="2976"/>
        <v>0</v>
      </c>
      <c r="U1269" s="12">
        <f t="shared" si="2976"/>
        <v>0</v>
      </c>
      <c r="V1269" s="12">
        <f t="shared" si="2976"/>
        <v>0</v>
      </c>
      <c r="W1269" s="12">
        <f t="shared" si="2976"/>
        <v>0</v>
      </c>
      <c r="X1269" s="12">
        <f t="shared" si="2976"/>
        <v>0</v>
      </c>
      <c r="Y1269" s="12">
        <f t="shared" si="2976"/>
        <v>0</v>
      </c>
      <c r="Z1269" s="12">
        <f t="shared" si="2976"/>
        <v>0</v>
      </c>
      <c r="AA1269" s="12">
        <f t="shared" si="2976"/>
        <v>0</v>
      </c>
      <c r="AB1269" s="12">
        <f t="shared" si="2976"/>
        <v>0</v>
      </c>
      <c r="AC1269" s="12">
        <f t="shared" si="2976"/>
        <v>0</v>
      </c>
      <c r="AD1269" s="12">
        <f t="shared" si="2976"/>
        <v>0</v>
      </c>
      <c r="AE1269" s="12">
        <f t="shared" si="2976"/>
        <v>0</v>
      </c>
      <c r="AF1269" s="12">
        <f t="shared" si="2976"/>
        <v>0</v>
      </c>
      <c r="AG1269" s="12">
        <f t="shared" si="2976"/>
        <v>0</v>
      </c>
      <c r="AH1269" s="12">
        <f t="shared" si="2976"/>
        <v>0</v>
      </c>
      <c r="AI1269" s="12">
        <f t="shared" si="2976"/>
        <v>-477500</v>
      </c>
      <c r="AJ1269" s="12">
        <f t="shared" si="2976"/>
        <v>-477500</v>
      </c>
      <c r="AK1269" s="12">
        <f t="shared" si="2976"/>
        <v>-477500</v>
      </c>
      <c r="AL1269" s="12">
        <f t="shared" si="2976"/>
        <v>-477500</v>
      </c>
      <c r="AM1269" s="12">
        <f t="shared" si="2976"/>
        <v>-477500</v>
      </c>
      <c r="AN1269" s="12">
        <f t="shared" si="2976"/>
        <v>-477500</v>
      </c>
      <c r="AO1269" s="12">
        <f t="shared" ref="AO1269:BT1269" si="2977">$F1269*AO167</f>
        <v>-477500</v>
      </c>
      <c r="AP1269" s="12">
        <f t="shared" si="2977"/>
        <v>-477500</v>
      </c>
      <c r="AQ1269" s="12">
        <f t="shared" si="2977"/>
        <v>-477500</v>
      </c>
      <c r="AR1269" s="12">
        <f t="shared" si="2977"/>
        <v>-477500</v>
      </c>
      <c r="AS1269" s="12">
        <f t="shared" si="2977"/>
        <v>-477500</v>
      </c>
      <c r="AT1269" s="12">
        <f t="shared" si="2977"/>
        <v>-477500</v>
      </c>
      <c r="AU1269" s="12">
        <f t="shared" si="2977"/>
        <v>0</v>
      </c>
      <c r="AV1269" s="12">
        <f t="shared" si="2977"/>
        <v>0</v>
      </c>
      <c r="AW1269" s="12">
        <f t="shared" si="2977"/>
        <v>0</v>
      </c>
      <c r="AX1269" s="12">
        <f t="shared" si="2977"/>
        <v>0</v>
      </c>
      <c r="AY1269" s="12">
        <f t="shared" si="2977"/>
        <v>0</v>
      </c>
      <c r="AZ1269" s="12">
        <f t="shared" si="2977"/>
        <v>0</v>
      </c>
      <c r="BA1269" s="12">
        <f t="shared" si="2977"/>
        <v>0</v>
      </c>
      <c r="BB1269" s="12">
        <f t="shared" si="2977"/>
        <v>0</v>
      </c>
      <c r="BC1269" s="12">
        <f t="shared" si="2977"/>
        <v>0</v>
      </c>
      <c r="BD1269" s="12">
        <f t="shared" si="2977"/>
        <v>0</v>
      </c>
      <c r="BE1269" s="12">
        <f t="shared" si="2977"/>
        <v>0</v>
      </c>
      <c r="BF1269" s="12">
        <f t="shared" si="2977"/>
        <v>0</v>
      </c>
      <c r="BG1269" s="12">
        <f t="shared" si="2977"/>
        <v>0</v>
      </c>
      <c r="BH1269" s="12">
        <f t="shared" si="2977"/>
        <v>0</v>
      </c>
      <c r="BI1269" s="12">
        <f t="shared" si="2977"/>
        <v>0</v>
      </c>
      <c r="BJ1269" s="12">
        <f t="shared" si="2977"/>
        <v>0</v>
      </c>
      <c r="BK1269" s="12">
        <f t="shared" si="2977"/>
        <v>0</v>
      </c>
      <c r="BL1269" s="12">
        <f t="shared" si="2977"/>
        <v>0</v>
      </c>
      <c r="BM1269" s="12">
        <f t="shared" si="2977"/>
        <v>0</v>
      </c>
      <c r="BN1269" s="12">
        <f t="shared" si="2977"/>
        <v>0</v>
      </c>
      <c r="BO1269" s="12">
        <f t="shared" si="2977"/>
        <v>0</v>
      </c>
      <c r="BP1269" s="12">
        <f t="shared" si="2977"/>
        <v>0</v>
      </c>
      <c r="BQ1269" s="12">
        <f t="shared" si="2977"/>
        <v>0</v>
      </c>
      <c r="BR1269" s="12">
        <f t="shared" si="2977"/>
        <v>0</v>
      </c>
      <c r="BS1269" s="12">
        <f t="shared" si="2977"/>
        <v>0</v>
      </c>
      <c r="BT1269" s="12">
        <f t="shared" si="2977"/>
        <v>0</v>
      </c>
      <c r="BU1269" s="12">
        <f t="shared" ref="BU1269:CZ1269" si="2978">$F1269*BU167</f>
        <v>0</v>
      </c>
      <c r="BV1269" s="12">
        <f t="shared" si="2978"/>
        <v>0</v>
      </c>
      <c r="BW1269" s="12">
        <f t="shared" si="2978"/>
        <v>0</v>
      </c>
      <c r="BX1269" s="12">
        <f t="shared" si="2978"/>
        <v>0</v>
      </c>
      <c r="BY1269" s="12">
        <f t="shared" si="2978"/>
        <v>0</v>
      </c>
      <c r="BZ1269" s="12">
        <f t="shared" si="2978"/>
        <v>0</v>
      </c>
      <c r="CA1269" s="12">
        <f t="shared" si="2978"/>
        <v>0</v>
      </c>
      <c r="CB1269" s="12">
        <f t="shared" si="2978"/>
        <v>0</v>
      </c>
      <c r="CC1269" s="12">
        <f t="shared" si="2978"/>
        <v>0</v>
      </c>
      <c r="CD1269" s="12">
        <f t="shared" si="2978"/>
        <v>0</v>
      </c>
      <c r="CE1269" s="12">
        <f t="shared" si="2978"/>
        <v>0</v>
      </c>
      <c r="CF1269" s="12">
        <f t="shared" si="2978"/>
        <v>0</v>
      </c>
      <c r="CG1269" s="12">
        <f t="shared" si="2978"/>
        <v>0</v>
      </c>
      <c r="CH1269" s="12">
        <f t="shared" si="2978"/>
        <v>0</v>
      </c>
      <c r="CI1269" s="12">
        <f t="shared" si="2978"/>
        <v>0</v>
      </c>
      <c r="CJ1269" s="12">
        <f t="shared" si="2978"/>
        <v>0</v>
      </c>
      <c r="CK1269" s="12">
        <f t="shared" si="2978"/>
        <v>0</v>
      </c>
      <c r="CL1269" s="12">
        <f t="shared" si="2978"/>
        <v>0</v>
      </c>
      <c r="CM1269" s="12">
        <f t="shared" si="2978"/>
        <v>0</v>
      </c>
      <c r="CN1269" s="12">
        <f t="shared" si="2978"/>
        <v>0</v>
      </c>
      <c r="CO1269" s="12">
        <f t="shared" si="2978"/>
        <v>0</v>
      </c>
      <c r="CP1269" s="12">
        <f t="shared" si="2978"/>
        <v>0</v>
      </c>
      <c r="CQ1269" s="12">
        <f t="shared" si="2978"/>
        <v>0</v>
      </c>
      <c r="CR1269" s="12">
        <f t="shared" si="2978"/>
        <v>0</v>
      </c>
      <c r="CS1269" s="12">
        <f t="shared" si="2978"/>
        <v>0</v>
      </c>
      <c r="CT1269" s="12">
        <f t="shared" si="2978"/>
        <v>0</v>
      </c>
      <c r="CU1269" s="12">
        <f t="shared" si="2978"/>
        <v>0</v>
      </c>
      <c r="CV1269" s="12">
        <f t="shared" si="2978"/>
        <v>0</v>
      </c>
      <c r="CW1269" s="12">
        <f t="shared" si="2978"/>
        <v>0</v>
      </c>
      <c r="CX1269" s="12">
        <f t="shared" si="2978"/>
        <v>0</v>
      </c>
      <c r="CY1269" s="12">
        <f t="shared" si="2978"/>
        <v>0</v>
      </c>
      <c r="CZ1269" s="12">
        <f t="shared" si="2978"/>
        <v>0</v>
      </c>
      <c r="DA1269" s="12">
        <f t="shared" ref="DA1269:DY1269" si="2979">$F1269*DA167</f>
        <v>0</v>
      </c>
      <c r="DB1269" s="12">
        <f t="shared" si="2979"/>
        <v>0</v>
      </c>
      <c r="DC1269" s="12">
        <f t="shared" si="2979"/>
        <v>0</v>
      </c>
      <c r="DD1269" s="12">
        <f t="shared" si="2979"/>
        <v>0</v>
      </c>
      <c r="DE1269" s="12">
        <f t="shared" si="2979"/>
        <v>0</v>
      </c>
      <c r="DF1269" s="12">
        <f t="shared" si="2979"/>
        <v>0</v>
      </c>
      <c r="DG1269" s="12">
        <f t="shared" si="2979"/>
        <v>0</v>
      </c>
      <c r="DH1269" s="12">
        <f t="shared" si="2979"/>
        <v>0</v>
      </c>
      <c r="DI1269" s="12">
        <f t="shared" si="2979"/>
        <v>0</v>
      </c>
      <c r="DJ1269" s="12">
        <f t="shared" si="2979"/>
        <v>0</v>
      </c>
      <c r="DK1269" s="12">
        <f t="shared" si="2979"/>
        <v>0</v>
      </c>
      <c r="DL1269" s="12">
        <f t="shared" si="2979"/>
        <v>0</v>
      </c>
      <c r="DM1269" s="12">
        <f t="shared" si="2979"/>
        <v>0</v>
      </c>
      <c r="DN1269" s="12">
        <f t="shared" si="2979"/>
        <v>0</v>
      </c>
      <c r="DO1269" s="12">
        <f t="shared" si="2979"/>
        <v>0</v>
      </c>
      <c r="DP1269" s="12">
        <f t="shared" si="2979"/>
        <v>0</v>
      </c>
      <c r="DQ1269" s="12">
        <f t="shared" si="2979"/>
        <v>0</v>
      </c>
      <c r="DR1269" s="12">
        <f t="shared" si="2979"/>
        <v>0</v>
      </c>
      <c r="DS1269" s="12">
        <f t="shared" si="2979"/>
        <v>0</v>
      </c>
      <c r="DT1269" s="12">
        <f t="shared" si="2979"/>
        <v>0</v>
      </c>
      <c r="DU1269" s="12">
        <f t="shared" si="2979"/>
        <v>0</v>
      </c>
      <c r="DV1269" s="12">
        <f t="shared" si="2979"/>
        <v>0</v>
      </c>
      <c r="DW1269" s="12">
        <f t="shared" si="2979"/>
        <v>0</v>
      </c>
      <c r="DX1269" s="12">
        <f t="shared" si="2979"/>
        <v>0</v>
      </c>
      <c r="DY1269" s="12">
        <f t="shared" si="2979"/>
        <v>0</v>
      </c>
      <c r="EB1269" s="116">
        <f t="shared" si="2969"/>
        <v>1268</v>
      </c>
      <c r="EC1269" s="2" t="str">
        <f t="shared" ref="EC1269:EC1271" si="2980">B1269</f>
        <v>Phase 2</v>
      </c>
      <c r="ED1269" s="2" t="str">
        <f t="shared" ref="ED1269:ED1271" si="2981">C1269</f>
        <v>50' Wide</v>
      </c>
      <c r="EE1269" s="33" t="str">
        <f>EE1285</f>
        <v>Cash</v>
      </c>
      <c r="EF1269" s="2" t="str">
        <f>EF1285</f>
        <v>Construction Loan Repaid</v>
      </c>
    </row>
    <row r="1270" spans="2:136" x14ac:dyDescent="0.3">
      <c r="B1270" s="2" t="str">
        <f>Product!$H$2</f>
        <v>Phase 2</v>
      </c>
      <c r="C1270" s="2" t="str">
        <f>Product!$H$3</f>
        <v>60' Wide</v>
      </c>
      <c r="D1270" s="129">
        <f>SUMIFS(INDEX(Product!$B$2:$U$97, MATCH(D1263, Product!$B$2:$B$97, 0), ), Product!$B$2:$U$2, $B1270, Product!$B$3:$U$3, $C1270)</f>
        <v>-191000</v>
      </c>
      <c r="E1270" s="130">
        <f>SUMIFS(INDEX(Product!$B$2:$U$97, MATCH(E1263, Product!$B$2:$B$97, 0), ), Product!$B$2:$U$2, $B1270, Product!$B$3:$U$3, $C1270)</f>
        <v>1</v>
      </c>
      <c r="F1270" s="203">
        <f t="shared" si="2964"/>
        <v>-191000</v>
      </c>
      <c r="G1270" s="11">
        <f>SUM(H1270:DZ1270)</f>
        <v>-5730000</v>
      </c>
      <c r="I1270" s="12">
        <f t="shared" ref="I1270:AN1270" si="2982">$F1270*I168</f>
        <v>0</v>
      </c>
      <c r="J1270" s="12">
        <f t="shared" si="2982"/>
        <v>0</v>
      </c>
      <c r="K1270" s="12">
        <f t="shared" si="2982"/>
        <v>0</v>
      </c>
      <c r="L1270" s="12">
        <f t="shared" si="2982"/>
        <v>0</v>
      </c>
      <c r="M1270" s="12">
        <f t="shared" si="2982"/>
        <v>0</v>
      </c>
      <c r="N1270" s="12">
        <f t="shared" si="2982"/>
        <v>0</v>
      </c>
      <c r="O1270" s="12">
        <f t="shared" si="2982"/>
        <v>0</v>
      </c>
      <c r="P1270" s="12">
        <f t="shared" si="2982"/>
        <v>0</v>
      </c>
      <c r="Q1270" s="12">
        <f t="shared" si="2982"/>
        <v>0</v>
      </c>
      <c r="R1270" s="12">
        <f t="shared" si="2982"/>
        <v>0</v>
      </c>
      <c r="S1270" s="12">
        <f t="shared" si="2982"/>
        <v>0</v>
      </c>
      <c r="T1270" s="12">
        <f t="shared" si="2982"/>
        <v>0</v>
      </c>
      <c r="U1270" s="12">
        <f t="shared" si="2982"/>
        <v>0</v>
      </c>
      <c r="V1270" s="12">
        <f t="shared" si="2982"/>
        <v>0</v>
      </c>
      <c r="W1270" s="12">
        <f t="shared" si="2982"/>
        <v>0</v>
      </c>
      <c r="X1270" s="12">
        <f t="shared" si="2982"/>
        <v>0</v>
      </c>
      <c r="Y1270" s="12">
        <f t="shared" si="2982"/>
        <v>0</v>
      </c>
      <c r="Z1270" s="12">
        <f t="shared" si="2982"/>
        <v>0</v>
      </c>
      <c r="AA1270" s="12">
        <f t="shared" si="2982"/>
        <v>0</v>
      </c>
      <c r="AB1270" s="12">
        <f t="shared" si="2982"/>
        <v>0</v>
      </c>
      <c r="AC1270" s="12">
        <f t="shared" si="2982"/>
        <v>0</v>
      </c>
      <c r="AD1270" s="12">
        <f t="shared" si="2982"/>
        <v>0</v>
      </c>
      <c r="AE1270" s="12">
        <f t="shared" si="2982"/>
        <v>0</v>
      </c>
      <c r="AF1270" s="12">
        <f t="shared" si="2982"/>
        <v>0</v>
      </c>
      <c r="AG1270" s="12">
        <f t="shared" si="2982"/>
        <v>0</v>
      </c>
      <c r="AH1270" s="12">
        <f t="shared" si="2982"/>
        <v>0</v>
      </c>
      <c r="AI1270" s="12">
        <f t="shared" si="2982"/>
        <v>-477500</v>
      </c>
      <c r="AJ1270" s="12">
        <f t="shared" si="2982"/>
        <v>-477500</v>
      </c>
      <c r="AK1270" s="12">
        <f t="shared" si="2982"/>
        <v>-477500</v>
      </c>
      <c r="AL1270" s="12">
        <f t="shared" si="2982"/>
        <v>-477500</v>
      </c>
      <c r="AM1270" s="12">
        <f t="shared" si="2982"/>
        <v>-477500</v>
      </c>
      <c r="AN1270" s="12">
        <f t="shared" si="2982"/>
        <v>-477500</v>
      </c>
      <c r="AO1270" s="12">
        <f t="shared" ref="AO1270:BT1270" si="2983">$F1270*AO168</f>
        <v>-477500</v>
      </c>
      <c r="AP1270" s="12">
        <f t="shared" si="2983"/>
        <v>-477500</v>
      </c>
      <c r="AQ1270" s="12">
        <f t="shared" si="2983"/>
        <v>-477500</v>
      </c>
      <c r="AR1270" s="12">
        <f t="shared" si="2983"/>
        <v>-477500</v>
      </c>
      <c r="AS1270" s="12">
        <f t="shared" si="2983"/>
        <v>-477500</v>
      </c>
      <c r="AT1270" s="12">
        <f t="shared" si="2983"/>
        <v>-477500</v>
      </c>
      <c r="AU1270" s="12">
        <f t="shared" si="2983"/>
        <v>0</v>
      </c>
      <c r="AV1270" s="12">
        <f t="shared" si="2983"/>
        <v>0</v>
      </c>
      <c r="AW1270" s="12">
        <f t="shared" si="2983"/>
        <v>0</v>
      </c>
      <c r="AX1270" s="12">
        <f t="shared" si="2983"/>
        <v>0</v>
      </c>
      <c r="AY1270" s="12">
        <f t="shared" si="2983"/>
        <v>0</v>
      </c>
      <c r="AZ1270" s="12">
        <f t="shared" si="2983"/>
        <v>0</v>
      </c>
      <c r="BA1270" s="12">
        <f t="shared" si="2983"/>
        <v>0</v>
      </c>
      <c r="BB1270" s="12">
        <f t="shared" si="2983"/>
        <v>0</v>
      </c>
      <c r="BC1270" s="12">
        <f t="shared" si="2983"/>
        <v>0</v>
      </c>
      <c r="BD1270" s="12">
        <f t="shared" si="2983"/>
        <v>0</v>
      </c>
      <c r="BE1270" s="12">
        <f t="shared" si="2983"/>
        <v>0</v>
      </c>
      <c r="BF1270" s="12">
        <f t="shared" si="2983"/>
        <v>0</v>
      </c>
      <c r="BG1270" s="12">
        <f t="shared" si="2983"/>
        <v>0</v>
      </c>
      <c r="BH1270" s="12">
        <f t="shared" si="2983"/>
        <v>0</v>
      </c>
      <c r="BI1270" s="12">
        <f t="shared" si="2983"/>
        <v>0</v>
      </c>
      <c r="BJ1270" s="12">
        <f t="shared" si="2983"/>
        <v>0</v>
      </c>
      <c r="BK1270" s="12">
        <f t="shared" si="2983"/>
        <v>0</v>
      </c>
      <c r="BL1270" s="12">
        <f t="shared" si="2983"/>
        <v>0</v>
      </c>
      <c r="BM1270" s="12">
        <f t="shared" si="2983"/>
        <v>0</v>
      </c>
      <c r="BN1270" s="12">
        <f t="shared" si="2983"/>
        <v>0</v>
      </c>
      <c r="BO1270" s="12">
        <f t="shared" si="2983"/>
        <v>0</v>
      </c>
      <c r="BP1270" s="12">
        <f t="shared" si="2983"/>
        <v>0</v>
      </c>
      <c r="BQ1270" s="12">
        <f t="shared" si="2983"/>
        <v>0</v>
      </c>
      <c r="BR1270" s="12">
        <f t="shared" si="2983"/>
        <v>0</v>
      </c>
      <c r="BS1270" s="12">
        <f t="shared" si="2983"/>
        <v>0</v>
      </c>
      <c r="BT1270" s="12">
        <f t="shared" si="2983"/>
        <v>0</v>
      </c>
      <c r="BU1270" s="12">
        <f t="shared" ref="BU1270:CZ1270" si="2984">$F1270*BU168</f>
        <v>0</v>
      </c>
      <c r="BV1270" s="12">
        <f t="shared" si="2984"/>
        <v>0</v>
      </c>
      <c r="BW1270" s="12">
        <f t="shared" si="2984"/>
        <v>0</v>
      </c>
      <c r="BX1270" s="12">
        <f t="shared" si="2984"/>
        <v>0</v>
      </c>
      <c r="BY1270" s="12">
        <f t="shared" si="2984"/>
        <v>0</v>
      </c>
      <c r="BZ1270" s="12">
        <f t="shared" si="2984"/>
        <v>0</v>
      </c>
      <c r="CA1270" s="12">
        <f t="shared" si="2984"/>
        <v>0</v>
      </c>
      <c r="CB1270" s="12">
        <f t="shared" si="2984"/>
        <v>0</v>
      </c>
      <c r="CC1270" s="12">
        <f t="shared" si="2984"/>
        <v>0</v>
      </c>
      <c r="CD1270" s="12">
        <f t="shared" si="2984"/>
        <v>0</v>
      </c>
      <c r="CE1270" s="12">
        <f t="shared" si="2984"/>
        <v>0</v>
      </c>
      <c r="CF1270" s="12">
        <f t="shared" si="2984"/>
        <v>0</v>
      </c>
      <c r="CG1270" s="12">
        <f t="shared" si="2984"/>
        <v>0</v>
      </c>
      <c r="CH1270" s="12">
        <f t="shared" si="2984"/>
        <v>0</v>
      </c>
      <c r="CI1270" s="12">
        <f t="shared" si="2984"/>
        <v>0</v>
      </c>
      <c r="CJ1270" s="12">
        <f t="shared" si="2984"/>
        <v>0</v>
      </c>
      <c r="CK1270" s="12">
        <f t="shared" si="2984"/>
        <v>0</v>
      </c>
      <c r="CL1270" s="12">
        <f t="shared" si="2984"/>
        <v>0</v>
      </c>
      <c r="CM1270" s="12">
        <f t="shared" si="2984"/>
        <v>0</v>
      </c>
      <c r="CN1270" s="12">
        <f t="shared" si="2984"/>
        <v>0</v>
      </c>
      <c r="CO1270" s="12">
        <f t="shared" si="2984"/>
        <v>0</v>
      </c>
      <c r="CP1270" s="12">
        <f t="shared" si="2984"/>
        <v>0</v>
      </c>
      <c r="CQ1270" s="12">
        <f t="shared" si="2984"/>
        <v>0</v>
      </c>
      <c r="CR1270" s="12">
        <f t="shared" si="2984"/>
        <v>0</v>
      </c>
      <c r="CS1270" s="12">
        <f t="shared" si="2984"/>
        <v>0</v>
      </c>
      <c r="CT1270" s="12">
        <f t="shared" si="2984"/>
        <v>0</v>
      </c>
      <c r="CU1270" s="12">
        <f t="shared" si="2984"/>
        <v>0</v>
      </c>
      <c r="CV1270" s="12">
        <f t="shared" si="2984"/>
        <v>0</v>
      </c>
      <c r="CW1270" s="12">
        <f t="shared" si="2984"/>
        <v>0</v>
      </c>
      <c r="CX1270" s="12">
        <f t="shared" si="2984"/>
        <v>0</v>
      </c>
      <c r="CY1270" s="12">
        <f t="shared" si="2984"/>
        <v>0</v>
      </c>
      <c r="CZ1270" s="12">
        <f t="shared" si="2984"/>
        <v>0</v>
      </c>
      <c r="DA1270" s="12">
        <f t="shared" ref="DA1270:DY1270" si="2985">$F1270*DA168</f>
        <v>0</v>
      </c>
      <c r="DB1270" s="12">
        <f t="shared" si="2985"/>
        <v>0</v>
      </c>
      <c r="DC1270" s="12">
        <f t="shared" si="2985"/>
        <v>0</v>
      </c>
      <c r="DD1270" s="12">
        <f t="shared" si="2985"/>
        <v>0</v>
      </c>
      <c r="DE1270" s="12">
        <f t="shared" si="2985"/>
        <v>0</v>
      </c>
      <c r="DF1270" s="12">
        <f t="shared" si="2985"/>
        <v>0</v>
      </c>
      <c r="DG1270" s="12">
        <f t="shared" si="2985"/>
        <v>0</v>
      </c>
      <c r="DH1270" s="12">
        <f t="shared" si="2985"/>
        <v>0</v>
      </c>
      <c r="DI1270" s="12">
        <f t="shared" si="2985"/>
        <v>0</v>
      </c>
      <c r="DJ1270" s="12">
        <f t="shared" si="2985"/>
        <v>0</v>
      </c>
      <c r="DK1270" s="12">
        <f t="shared" si="2985"/>
        <v>0</v>
      </c>
      <c r="DL1270" s="12">
        <f t="shared" si="2985"/>
        <v>0</v>
      </c>
      <c r="DM1270" s="12">
        <f t="shared" si="2985"/>
        <v>0</v>
      </c>
      <c r="DN1270" s="12">
        <f t="shared" si="2985"/>
        <v>0</v>
      </c>
      <c r="DO1270" s="12">
        <f t="shared" si="2985"/>
        <v>0</v>
      </c>
      <c r="DP1270" s="12">
        <f t="shared" si="2985"/>
        <v>0</v>
      </c>
      <c r="DQ1270" s="12">
        <f t="shared" si="2985"/>
        <v>0</v>
      </c>
      <c r="DR1270" s="12">
        <f t="shared" si="2985"/>
        <v>0</v>
      </c>
      <c r="DS1270" s="12">
        <f t="shared" si="2985"/>
        <v>0</v>
      </c>
      <c r="DT1270" s="12">
        <f t="shared" si="2985"/>
        <v>0</v>
      </c>
      <c r="DU1270" s="12">
        <f t="shared" si="2985"/>
        <v>0</v>
      </c>
      <c r="DV1270" s="12">
        <f t="shared" si="2985"/>
        <v>0</v>
      </c>
      <c r="DW1270" s="12">
        <f t="shared" si="2985"/>
        <v>0</v>
      </c>
      <c r="DX1270" s="12">
        <f t="shared" si="2985"/>
        <v>0</v>
      </c>
      <c r="DY1270" s="12">
        <f t="shared" si="2985"/>
        <v>0</v>
      </c>
      <c r="EB1270" s="116">
        <f t="shared" si="2969"/>
        <v>1269</v>
      </c>
      <c r="EC1270" s="2" t="str">
        <f t="shared" si="2980"/>
        <v>Phase 2</v>
      </c>
      <c r="ED1270" s="2" t="str">
        <f t="shared" si="2981"/>
        <v>60' Wide</v>
      </c>
      <c r="EE1270" s="33" t="str">
        <f>EE1285</f>
        <v>Cash</v>
      </c>
      <c r="EF1270" s="2" t="str">
        <f>EF1285</f>
        <v>Construction Loan Repaid</v>
      </c>
    </row>
    <row r="1271" spans="2:136" x14ac:dyDescent="0.3">
      <c r="B1271" s="2" t="str">
        <f>Product!$I$2</f>
        <v>Phase 2</v>
      </c>
      <c r="C1271" s="2" t="str">
        <f>Product!$I$3</f>
        <v>75' Wide</v>
      </c>
      <c r="D1271" s="129">
        <f>SUMIFS(INDEX(Product!$B$2:$U$97, MATCH(D1263, Product!$B$2:$B$97, 0), ), Product!$B$2:$U$2, $B1271, Product!$B$3:$U$3, $C1271)</f>
        <v>-191000</v>
      </c>
      <c r="E1271" s="130">
        <f>SUMIFS(INDEX(Product!$B$2:$U$97, MATCH(E1263, Product!$B$2:$B$97, 0), ), Product!$B$2:$U$2, $B1271, Product!$B$3:$U$3, $C1271)</f>
        <v>1</v>
      </c>
      <c r="F1271" s="203">
        <f t="shared" si="2964"/>
        <v>-191000</v>
      </c>
      <c r="G1271" s="11">
        <f>SUM(H1271:DZ1271)</f>
        <v>-3820000.0000000014</v>
      </c>
      <c r="I1271" s="12">
        <f t="shared" ref="I1271:AN1271" si="2986">$F1271*I169</f>
        <v>0</v>
      </c>
      <c r="J1271" s="12">
        <f t="shared" si="2986"/>
        <v>0</v>
      </c>
      <c r="K1271" s="12">
        <f t="shared" si="2986"/>
        <v>0</v>
      </c>
      <c r="L1271" s="12">
        <f t="shared" si="2986"/>
        <v>0</v>
      </c>
      <c r="M1271" s="12">
        <f t="shared" si="2986"/>
        <v>0</v>
      </c>
      <c r="N1271" s="12">
        <f t="shared" si="2986"/>
        <v>0</v>
      </c>
      <c r="O1271" s="12">
        <f t="shared" si="2986"/>
        <v>0</v>
      </c>
      <c r="P1271" s="12">
        <f t="shared" si="2986"/>
        <v>0</v>
      </c>
      <c r="Q1271" s="12">
        <f t="shared" si="2986"/>
        <v>0</v>
      </c>
      <c r="R1271" s="12">
        <f t="shared" si="2986"/>
        <v>0</v>
      </c>
      <c r="S1271" s="12">
        <f t="shared" si="2986"/>
        <v>0</v>
      </c>
      <c r="T1271" s="12">
        <f t="shared" si="2986"/>
        <v>0</v>
      </c>
      <c r="U1271" s="12">
        <f t="shared" si="2986"/>
        <v>0</v>
      </c>
      <c r="V1271" s="12">
        <f t="shared" si="2986"/>
        <v>0</v>
      </c>
      <c r="W1271" s="12">
        <f t="shared" si="2986"/>
        <v>0</v>
      </c>
      <c r="X1271" s="12">
        <f t="shared" si="2986"/>
        <v>0</v>
      </c>
      <c r="Y1271" s="12">
        <f t="shared" si="2986"/>
        <v>0</v>
      </c>
      <c r="Z1271" s="12">
        <f t="shared" si="2986"/>
        <v>0</v>
      </c>
      <c r="AA1271" s="12">
        <f t="shared" si="2986"/>
        <v>0</v>
      </c>
      <c r="AB1271" s="12">
        <f t="shared" si="2986"/>
        <v>0</v>
      </c>
      <c r="AC1271" s="12">
        <f t="shared" si="2986"/>
        <v>0</v>
      </c>
      <c r="AD1271" s="12">
        <f t="shared" si="2986"/>
        <v>0</v>
      </c>
      <c r="AE1271" s="12">
        <f t="shared" si="2986"/>
        <v>0</v>
      </c>
      <c r="AF1271" s="12">
        <f t="shared" si="2986"/>
        <v>0</v>
      </c>
      <c r="AG1271" s="12">
        <f t="shared" si="2986"/>
        <v>0</v>
      </c>
      <c r="AH1271" s="12">
        <f t="shared" si="2986"/>
        <v>0</v>
      </c>
      <c r="AI1271" s="12">
        <f t="shared" si="2986"/>
        <v>-318333.33333333337</v>
      </c>
      <c r="AJ1271" s="12">
        <f t="shared" si="2986"/>
        <v>-318333.33333333337</v>
      </c>
      <c r="AK1271" s="12">
        <f t="shared" si="2986"/>
        <v>-318333.33333333337</v>
      </c>
      <c r="AL1271" s="12">
        <f t="shared" si="2986"/>
        <v>-318333.33333333337</v>
      </c>
      <c r="AM1271" s="12">
        <f t="shared" si="2986"/>
        <v>-318333.33333333337</v>
      </c>
      <c r="AN1271" s="12">
        <f t="shared" si="2986"/>
        <v>-318333.33333333337</v>
      </c>
      <c r="AO1271" s="12">
        <f t="shared" ref="AO1271:BT1271" si="2987">$F1271*AO169</f>
        <v>-318333.33333333337</v>
      </c>
      <c r="AP1271" s="12">
        <f t="shared" si="2987"/>
        <v>-318333.33333333337</v>
      </c>
      <c r="AQ1271" s="12">
        <f t="shared" si="2987"/>
        <v>-318333.33333333337</v>
      </c>
      <c r="AR1271" s="12">
        <f t="shared" si="2987"/>
        <v>-318333.33333333337</v>
      </c>
      <c r="AS1271" s="12">
        <f t="shared" si="2987"/>
        <v>-318333.33333333337</v>
      </c>
      <c r="AT1271" s="12">
        <f t="shared" si="2987"/>
        <v>-318333.33333333337</v>
      </c>
      <c r="AU1271" s="12">
        <f t="shared" si="2987"/>
        <v>0</v>
      </c>
      <c r="AV1271" s="12">
        <f t="shared" si="2987"/>
        <v>0</v>
      </c>
      <c r="AW1271" s="12">
        <f t="shared" si="2987"/>
        <v>0</v>
      </c>
      <c r="AX1271" s="12">
        <f t="shared" si="2987"/>
        <v>0</v>
      </c>
      <c r="AY1271" s="12">
        <f t="shared" si="2987"/>
        <v>0</v>
      </c>
      <c r="AZ1271" s="12">
        <f t="shared" si="2987"/>
        <v>0</v>
      </c>
      <c r="BA1271" s="12">
        <f t="shared" si="2987"/>
        <v>0</v>
      </c>
      <c r="BB1271" s="12">
        <f t="shared" si="2987"/>
        <v>0</v>
      </c>
      <c r="BC1271" s="12">
        <f t="shared" si="2987"/>
        <v>0</v>
      </c>
      <c r="BD1271" s="12">
        <f t="shared" si="2987"/>
        <v>0</v>
      </c>
      <c r="BE1271" s="12">
        <f t="shared" si="2987"/>
        <v>0</v>
      </c>
      <c r="BF1271" s="12">
        <f t="shared" si="2987"/>
        <v>0</v>
      </c>
      <c r="BG1271" s="12">
        <f t="shared" si="2987"/>
        <v>0</v>
      </c>
      <c r="BH1271" s="12">
        <f t="shared" si="2987"/>
        <v>0</v>
      </c>
      <c r="BI1271" s="12">
        <f t="shared" si="2987"/>
        <v>0</v>
      </c>
      <c r="BJ1271" s="12">
        <f t="shared" si="2987"/>
        <v>0</v>
      </c>
      <c r="BK1271" s="12">
        <f t="shared" si="2987"/>
        <v>0</v>
      </c>
      <c r="BL1271" s="12">
        <f t="shared" si="2987"/>
        <v>0</v>
      </c>
      <c r="BM1271" s="12">
        <f t="shared" si="2987"/>
        <v>0</v>
      </c>
      <c r="BN1271" s="12">
        <f t="shared" si="2987"/>
        <v>0</v>
      </c>
      <c r="BO1271" s="12">
        <f t="shared" si="2987"/>
        <v>0</v>
      </c>
      <c r="BP1271" s="12">
        <f t="shared" si="2987"/>
        <v>0</v>
      </c>
      <c r="BQ1271" s="12">
        <f t="shared" si="2987"/>
        <v>0</v>
      </c>
      <c r="BR1271" s="12">
        <f t="shared" si="2987"/>
        <v>0</v>
      </c>
      <c r="BS1271" s="12">
        <f t="shared" si="2987"/>
        <v>0</v>
      </c>
      <c r="BT1271" s="12">
        <f t="shared" si="2987"/>
        <v>0</v>
      </c>
      <c r="BU1271" s="12">
        <f t="shared" ref="BU1271:CZ1271" si="2988">$F1271*BU169</f>
        <v>0</v>
      </c>
      <c r="BV1271" s="12">
        <f t="shared" si="2988"/>
        <v>0</v>
      </c>
      <c r="BW1271" s="12">
        <f t="shared" si="2988"/>
        <v>0</v>
      </c>
      <c r="BX1271" s="12">
        <f t="shared" si="2988"/>
        <v>0</v>
      </c>
      <c r="BY1271" s="12">
        <f t="shared" si="2988"/>
        <v>0</v>
      </c>
      <c r="BZ1271" s="12">
        <f t="shared" si="2988"/>
        <v>0</v>
      </c>
      <c r="CA1271" s="12">
        <f t="shared" si="2988"/>
        <v>0</v>
      </c>
      <c r="CB1271" s="12">
        <f t="shared" si="2988"/>
        <v>0</v>
      </c>
      <c r="CC1271" s="12">
        <f t="shared" si="2988"/>
        <v>0</v>
      </c>
      <c r="CD1271" s="12">
        <f t="shared" si="2988"/>
        <v>0</v>
      </c>
      <c r="CE1271" s="12">
        <f t="shared" si="2988"/>
        <v>0</v>
      </c>
      <c r="CF1271" s="12">
        <f t="shared" si="2988"/>
        <v>0</v>
      </c>
      <c r="CG1271" s="12">
        <f t="shared" si="2988"/>
        <v>0</v>
      </c>
      <c r="CH1271" s="12">
        <f t="shared" si="2988"/>
        <v>0</v>
      </c>
      <c r="CI1271" s="12">
        <f t="shared" si="2988"/>
        <v>0</v>
      </c>
      <c r="CJ1271" s="12">
        <f t="shared" si="2988"/>
        <v>0</v>
      </c>
      <c r="CK1271" s="12">
        <f t="shared" si="2988"/>
        <v>0</v>
      </c>
      <c r="CL1271" s="12">
        <f t="shared" si="2988"/>
        <v>0</v>
      </c>
      <c r="CM1271" s="12">
        <f t="shared" si="2988"/>
        <v>0</v>
      </c>
      <c r="CN1271" s="12">
        <f t="shared" si="2988"/>
        <v>0</v>
      </c>
      <c r="CO1271" s="12">
        <f t="shared" si="2988"/>
        <v>0</v>
      </c>
      <c r="CP1271" s="12">
        <f t="shared" si="2988"/>
        <v>0</v>
      </c>
      <c r="CQ1271" s="12">
        <f t="shared" si="2988"/>
        <v>0</v>
      </c>
      <c r="CR1271" s="12">
        <f t="shared" si="2988"/>
        <v>0</v>
      </c>
      <c r="CS1271" s="12">
        <f t="shared" si="2988"/>
        <v>0</v>
      </c>
      <c r="CT1271" s="12">
        <f t="shared" si="2988"/>
        <v>0</v>
      </c>
      <c r="CU1271" s="12">
        <f t="shared" si="2988"/>
        <v>0</v>
      </c>
      <c r="CV1271" s="12">
        <f t="shared" si="2988"/>
        <v>0</v>
      </c>
      <c r="CW1271" s="12">
        <f t="shared" si="2988"/>
        <v>0</v>
      </c>
      <c r="CX1271" s="12">
        <f t="shared" si="2988"/>
        <v>0</v>
      </c>
      <c r="CY1271" s="12">
        <f t="shared" si="2988"/>
        <v>0</v>
      </c>
      <c r="CZ1271" s="12">
        <f t="shared" si="2988"/>
        <v>0</v>
      </c>
      <c r="DA1271" s="12">
        <f t="shared" ref="DA1271:DY1271" si="2989">$F1271*DA169</f>
        <v>0</v>
      </c>
      <c r="DB1271" s="12">
        <f t="shared" si="2989"/>
        <v>0</v>
      </c>
      <c r="DC1271" s="12">
        <f t="shared" si="2989"/>
        <v>0</v>
      </c>
      <c r="DD1271" s="12">
        <f t="shared" si="2989"/>
        <v>0</v>
      </c>
      <c r="DE1271" s="12">
        <f t="shared" si="2989"/>
        <v>0</v>
      </c>
      <c r="DF1271" s="12">
        <f t="shared" si="2989"/>
        <v>0</v>
      </c>
      <c r="DG1271" s="12">
        <f t="shared" si="2989"/>
        <v>0</v>
      </c>
      <c r="DH1271" s="12">
        <f t="shared" si="2989"/>
        <v>0</v>
      </c>
      <c r="DI1271" s="12">
        <f t="shared" si="2989"/>
        <v>0</v>
      </c>
      <c r="DJ1271" s="12">
        <f t="shared" si="2989"/>
        <v>0</v>
      </c>
      <c r="DK1271" s="12">
        <f t="shared" si="2989"/>
        <v>0</v>
      </c>
      <c r="DL1271" s="12">
        <f t="shared" si="2989"/>
        <v>0</v>
      </c>
      <c r="DM1271" s="12">
        <f t="shared" si="2989"/>
        <v>0</v>
      </c>
      <c r="DN1271" s="12">
        <f t="shared" si="2989"/>
        <v>0</v>
      </c>
      <c r="DO1271" s="12">
        <f t="shared" si="2989"/>
        <v>0</v>
      </c>
      <c r="DP1271" s="12">
        <f t="shared" si="2989"/>
        <v>0</v>
      </c>
      <c r="DQ1271" s="12">
        <f t="shared" si="2989"/>
        <v>0</v>
      </c>
      <c r="DR1271" s="12">
        <f t="shared" si="2989"/>
        <v>0</v>
      </c>
      <c r="DS1271" s="12">
        <f t="shared" si="2989"/>
        <v>0</v>
      </c>
      <c r="DT1271" s="12">
        <f t="shared" si="2989"/>
        <v>0</v>
      </c>
      <c r="DU1271" s="12">
        <f t="shared" si="2989"/>
        <v>0</v>
      </c>
      <c r="DV1271" s="12">
        <f t="shared" si="2989"/>
        <v>0</v>
      </c>
      <c r="DW1271" s="12">
        <f t="shared" si="2989"/>
        <v>0</v>
      </c>
      <c r="DX1271" s="12">
        <f t="shared" si="2989"/>
        <v>0</v>
      </c>
      <c r="DY1271" s="12">
        <f t="shared" si="2989"/>
        <v>0</v>
      </c>
      <c r="EB1271" s="116">
        <f t="shared" si="2969"/>
        <v>1270</v>
      </c>
      <c r="EC1271" s="2" t="str">
        <f t="shared" si="2980"/>
        <v>Phase 2</v>
      </c>
      <c r="ED1271" s="2" t="str">
        <f t="shared" si="2981"/>
        <v>75' Wide</v>
      </c>
      <c r="EE1271" s="33" t="str">
        <f>EE1285</f>
        <v>Cash</v>
      </c>
      <c r="EF1271" s="2" t="str">
        <f>EF1285</f>
        <v>Construction Loan Repaid</v>
      </c>
    </row>
    <row r="1272" spans="2:136" x14ac:dyDescent="0.3">
      <c r="D1272" s="129"/>
      <c r="E1272" s="130"/>
      <c r="F1272" s="203"/>
      <c r="I1272" s="12"/>
      <c r="J1272" s="12"/>
      <c r="K1272" s="12"/>
      <c r="L1272" s="12"/>
      <c r="M1272" s="12"/>
      <c r="N1272" s="12"/>
      <c r="O1272" s="12"/>
      <c r="P1272" s="12"/>
      <c r="Q1272" s="12"/>
      <c r="R1272" s="12"/>
      <c r="S1272" s="12"/>
      <c r="T1272" s="12"/>
      <c r="U1272" s="12"/>
      <c r="V1272" s="12"/>
      <c r="W1272" s="12"/>
      <c r="X1272" s="12"/>
      <c r="Y1272" s="12"/>
      <c r="Z1272" s="12"/>
      <c r="AA1272" s="12"/>
      <c r="AB1272" s="12"/>
      <c r="AC1272" s="12"/>
      <c r="AD1272" s="12"/>
      <c r="AE1272" s="12"/>
      <c r="AF1272" s="12"/>
      <c r="AG1272" s="12"/>
      <c r="AH1272" s="12"/>
      <c r="AI1272" s="12"/>
      <c r="AJ1272" s="12"/>
      <c r="AK1272" s="12"/>
      <c r="AL1272" s="12"/>
      <c r="AM1272" s="12"/>
      <c r="AN1272" s="12"/>
      <c r="AO1272" s="12"/>
      <c r="AP1272" s="12"/>
      <c r="AQ1272" s="12"/>
      <c r="AR1272" s="12"/>
      <c r="AS1272" s="12"/>
      <c r="AT1272" s="12"/>
      <c r="AU1272" s="12"/>
      <c r="AV1272" s="12"/>
      <c r="AW1272" s="12"/>
      <c r="AX1272" s="12"/>
      <c r="AY1272" s="12"/>
      <c r="AZ1272" s="12"/>
      <c r="BA1272" s="12"/>
      <c r="BB1272" s="12"/>
      <c r="BC1272" s="12"/>
      <c r="BD1272" s="12"/>
      <c r="BE1272" s="12"/>
      <c r="BF1272" s="12"/>
      <c r="BG1272" s="12"/>
      <c r="BH1272" s="12"/>
      <c r="BI1272" s="12"/>
      <c r="BJ1272" s="12"/>
      <c r="BK1272" s="12"/>
      <c r="BL1272" s="12"/>
      <c r="BM1272" s="12"/>
      <c r="BN1272" s="12"/>
      <c r="BO1272" s="12"/>
      <c r="BP1272" s="12"/>
      <c r="BQ1272" s="12"/>
      <c r="BR1272" s="12"/>
      <c r="BS1272" s="12"/>
      <c r="BT1272" s="12"/>
      <c r="BU1272" s="12"/>
      <c r="BV1272" s="12"/>
      <c r="BW1272" s="12"/>
      <c r="BX1272" s="12"/>
      <c r="BY1272" s="12"/>
      <c r="BZ1272" s="12"/>
      <c r="CA1272" s="12"/>
      <c r="CB1272" s="12"/>
      <c r="CC1272" s="12"/>
      <c r="CD1272" s="12"/>
      <c r="CE1272" s="12"/>
      <c r="CF1272" s="12"/>
      <c r="CG1272" s="12"/>
      <c r="CH1272" s="12"/>
      <c r="CI1272" s="12"/>
      <c r="CJ1272" s="12"/>
      <c r="CK1272" s="12"/>
      <c r="CL1272" s="12"/>
      <c r="CM1272" s="12"/>
      <c r="CN1272" s="12"/>
      <c r="CO1272" s="12"/>
      <c r="CP1272" s="12"/>
      <c r="CQ1272" s="12"/>
      <c r="CR1272" s="12"/>
      <c r="CS1272" s="12"/>
      <c r="CT1272" s="12"/>
      <c r="CU1272" s="12"/>
      <c r="CV1272" s="12"/>
      <c r="CW1272" s="12"/>
      <c r="CX1272" s="12"/>
      <c r="CY1272" s="12"/>
      <c r="CZ1272" s="12"/>
      <c r="DA1272" s="12"/>
      <c r="DB1272" s="12"/>
      <c r="DC1272" s="12"/>
      <c r="DD1272" s="12"/>
      <c r="DE1272" s="12"/>
      <c r="DF1272" s="12"/>
      <c r="DG1272" s="12"/>
      <c r="DH1272" s="12"/>
      <c r="DI1272" s="12"/>
      <c r="DJ1272" s="12"/>
      <c r="DK1272" s="12"/>
      <c r="DL1272" s="12"/>
      <c r="DM1272" s="12"/>
      <c r="DN1272" s="12"/>
      <c r="DO1272" s="12"/>
      <c r="DP1272" s="12"/>
      <c r="DQ1272" s="12"/>
      <c r="DR1272" s="12"/>
      <c r="DS1272" s="12"/>
      <c r="DT1272" s="12"/>
      <c r="DU1272" s="12"/>
      <c r="DV1272" s="12"/>
      <c r="DW1272" s="12"/>
      <c r="DX1272" s="12"/>
      <c r="DY1272" s="12"/>
      <c r="EE1272" s="33"/>
    </row>
    <row r="1273" spans="2:136" x14ac:dyDescent="0.3">
      <c r="B1273" s="2" t="str">
        <f>Product!$J$2</f>
        <v>Phase 3</v>
      </c>
      <c r="C1273" s="2" t="str">
        <f>Product!$J$3</f>
        <v>50' Wide</v>
      </c>
      <c r="D1273" s="129">
        <f>SUMIFS(INDEX(Product!$B$2:$U$97, MATCH(D1263, Product!$B$2:$B$97, 0), ), Product!$B$2:$U$2, $B1273, Product!$B$3:$U$3, $C1273)</f>
        <v>-191000</v>
      </c>
      <c r="E1273" s="130">
        <f>SUMIFS(INDEX(Product!$B$2:$U$97, MATCH(E1263, Product!$B$2:$B$97, 0), ), Product!$B$2:$U$2, $B1273, Product!$B$3:$U$3, $C1273)</f>
        <v>1</v>
      </c>
      <c r="F1273" s="203">
        <f t="shared" si="2964"/>
        <v>-191000</v>
      </c>
      <c r="G1273" s="11">
        <f>SUM(H1273:DZ1273)</f>
        <v>-5730000</v>
      </c>
      <c r="I1273" s="12">
        <f t="shared" ref="I1273:AN1273" si="2990">$F1273*I171</f>
        <v>0</v>
      </c>
      <c r="J1273" s="12">
        <f t="shared" si="2990"/>
        <v>0</v>
      </c>
      <c r="K1273" s="12">
        <f t="shared" si="2990"/>
        <v>0</v>
      </c>
      <c r="L1273" s="12">
        <f t="shared" si="2990"/>
        <v>0</v>
      </c>
      <c r="M1273" s="12">
        <f t="shared" si="2990"/>
        <v>0</v>
      </c>
      <c r="N1273" s="12">
        <f t="shared" si="2990"/>
        <v>0</v>
      </c>
      <c r="O1273" s="12">
        <f t="shared" si="2990"/>
        <v>0</v>
      </c>
      <c r="P1273" s="12">
        <f t="shared" si="2990"/>
        <v>0</v>
      </c>
      <c r="Q1273" s="12">
        <f t="shared" si="2990"/>
        <v>0</v>
      </c>
      <c r="R1273" s="12">
        <f t="shared" si="2990"/>
        <v>0</v>
      </c>
      <c r="S1273" s="12">
        <f t="shared" si="2990"/>
        <v>0</v>
      </c>
      <c r="T1273" s="12">
        <f t="shared" si="2990"/>
        <v>0</v>
      </c>
      <c r="U1273" s="12">
        <f t="shared" si="2990"/>
        <v>0</v>
      </c>
      <c r="V1273" s="12">
        <f t="shared" si="2990"/>
        <v>0</v>
      </c>
      <c r="W1273" s="12">
        <f t="shared" si="2990"/>
        <v>0</v>
      </c>
      <c r="X1273" s="12">
        <f t="shared" si="2990"/>
        <v>0</v>
      </c>
      <c r="Y1273" s="12">
        <f t="shared" si="2990"/>
        <v>0</v>
      </c>
      <c r="Z1273" s="12">
        <f t="shared" si="2990"/>
        <v>0</v>
      </c>
      <c r="AA1273" s="12">
        <f t="shared" si="2990"/>
        <v>0</v>
      </c>
      <c r="AB1273" s="12">
        <f t="shared" si="2990"/>
        <v>0</v>
      </c>
      <c r="AC1273" s="12">
        <f t="shared" si="2990"/>
        <v>0</v>
      </c>
      <c r="AD1273" s="12">
        <f t="shared" si="2990"/>
        <v>0</v>
      </c>
      <c r="AE1273" s="12">
        <f t="shared" si="2990"/>
        <v>0</v>
      </c>
      <c r="AF1273" s="12">
        <f t="shared" si="2990"/>
        <v>0</v>
      </c>
      <c r="AG1273" s="12">
        <f t="shared" si="2990"/>
        <v>0</v>
      </c>
      <c r="AH1273" s="12">
        <f t="shared" si="2990"/>
        <v>0</v>
      </c>
      <c r="AI1273" s="12">
        <f t="shared" si="2990"/>
        <v>0</v>
      </c>
      <c r="AJ1273" s="12">
        <f t="shared" si="2990"/>
        <v>0</v>
      </c>
      <c r="AK1273" s="12">
        <f t="shared" si="2990"/>
        <v>0</v>
      </c>
      <c r="AL1273" s="12">
        <f t="shared" si="2990"/>
        <v>0</v>
      </c>
      <c r="AM1273" s="12">
        <f t="shared" si="2990"/>
        <v>0</v>
      </c>
      <c r="AN1273" s="12">
        <f t="shared" si="2990"/>
        <v>0</v>
      </c>
      <c r="AO1273" s="12">
        <f t="shared" ref="AO1273:BT1273" si="2991">$F1273*AO171</f>
        <v>0</v>
      </c>
      <c r="AP1273" s="12">
        <f t="shared" si="2991"/>
        <v>0</v>
      </c>
      <c r="AQ1273" s="12">
        <f t="shared" si="2991"/>
        <v>0</v>
      </c>
      <c r="AR1273" s="12">
        <f t="shared" si="2991"/>
        <v>0</v>
      </c>
      <c r="AS1273" s="12">
        <f t="shared" si="2991"/>
        <v>0</v>
      </c>
      <c r="AT1273" s="12">
        <f t="shared" si="2991"/>
        <v>0</v>
      </c>
      <c r="AU1273" s="12">
        <f t="shared" si="2991"/>
        <v>-477500</v>
      </c>
      <c r="AV1273" s="12">
        <f t="shared" si="2991"/>
        <v>-477500</v>
      </c>
      <c r="AW1273" s="12">
        <f t="shared" si="2991"/>
        <v>-477500</v>
      </c>
      <c r="AX1273" s="12">
        <f t="shared" si="2991"/>
        <v>-477500</v>
      </c>
      <c r="AY1273" s="12">
        <f t="shared" si="2991"/>
        <v>-477500</v>
      </c>
      <c r="AZ1273" s="12">
        <f t="shared" si="2991"/>
        <v>-477500</v>
      </c>
      <c r="BA1273" s="12">
        <f t="shared" si="2991"/>
        <v>-477500</v>
      </c>
      <c r="BB1273" s="12">
        <f t="shared" si="2991"/>
        <v>-477500</v>
      </c>
      <c r="BC1273" s="12">
        <f t="shared" si="2991"/>
        <v>-477500</v>
      </c>
      <c r="BD1273" s="12">
        <f t="shared" si="2991"/>
        <v>-477500</v>
      </c>
      <c r="BE1273" s="12">
        <f t="shared" si="2991"/>
        <v>-477500</v>
      </c>
      <c r="BF1273" s="12">
        <f t="shared" si="2991"/>
        <v>-477500</v>
      </c>
      <c r="BG1273" s="12">
        <f t="shared" si="2991"/>
        <v>0</v>
      </c>
      <c r="BH1273" s="12">
        <f t="shared" si="2991"/>
        <v>0</v>
      </c>
      <c r="BI1273" s="12">
        <f t="shared" si="2991"/>
        <v>0</v>
      </c>
      <c r="BJ1273" s="12">
        <f t="shared" si="2991"/>
        <v>0</v>
      </c>
      <c r="BK1273" s="12">
        <f t="shared" si="2991"/>
        <v>0</v>
      </c>
      <c r="BL1273" s="12">
        <f t="shared" si="2991"/>
        <v>0</v>
      </c>
      <c r="BM1273" s="12">
        <f t="shared" si="2991"/>
        <v>0</v>
      </c>
      <c r="BN1273" s="12">
        <f t="shared" si="2991"/>
        <v>0</v>
      </c>
      <c r="BO1273" s="12">
        <f t="shared" si="2991"/>
        <v>0</v>
      </c>
      <c r="BP1273" s="12">
        <f t="shared" si="2991"/>
        <v>0</v>
      </c>
      <c r="BQ1273" s="12">
        <f t="shared" si="2991"/>
        <v>0</v>
      </c>
      <c r="BR1273" s="12">
        <f t="shared" si="2991"/>
        <v>0</v>
      </c>
      <c r="BS1273" s="12">
        <f t="shared" si="2991"/>
        <v>0</v>
      </c>
      <c r="BT1273" s="12">
        <f t="shared" si="2991"/>
        <v>0</v>
      </c>
      <c r="BU1273" s="12">
        <f t="shared" ref="BU1273:CZ1273" si="2992">$F1273*BU171</f>
        <v>0</v>
      </c>
      <c r="BV1273" s="12">
        <f t="shared" si="2992"/>
        <v>0</v>
      </c>
      <c r="BW1273" s="12">
        <f t="shared" si="2992"/>
        <v>0</v>
      </c>
      <c r="BX1273" s="12">
        <f t="shared" si="2992"/>
        <v>0</v>
      </c>
      <c r="BY1273" s="12">
        <f t="shared" si="2992"/>
        <v>0</v>
      </c>
      <c r="BZ1273" s="12">
        <f t="shared" si="2992"/>
        <v>0</v>
      </c>
      <c r="CA1273" s="12">
        <f t="shared" si="2992"/>
        <v>0</v>
      </c>
      <c r="CB1273" s="12">
        <f t="shared" si="2992"/>
        <v>0</v>
      </c>
      <c r="CC1273" s="12">
        <f t="shared" si="2992"/>
        <v>0</v>
      </c>
      <c r="CD1273" s="12">
        <f t="shared" si="2992"/>
        <v>0</v>
      </c>
      <c r="CE1273" s="12">
        <f t="shared" si="2992"/>
        <v>0</v>
      </c>
      <c r="CF1273" s="12">
        <f t="shared" si="2992"/>
        <v>0</v>
      </c>
      <c r="CG1273" s="12">
        <f t="shared" si="2992"/>
        <v>0</v>
      </c>
      <c r="CH1273" s="12">
        <f t="shared" si="2992"/>
        <v>0</v>
      </c>
      <c r="CI1273" s="12">
        <f t="shared" si="2992"/>
        <v>0</v>
      </c>
      <c r="CJ1273" s="12">
        <f t="shared" si="2992"/>
        <v>0</v>
      </c>
      <c r="CK1273" s="12">
        <f t="shared" si="2992"/>
        <v>0</v>
      </c>
      <c r="CL1273" s="12">
        <f t="shared" si="2992"/>
        <v>0</v>
      </c>
      <c r="CM1273" s="12">
        <f t="shared" si="2992"/>
        <v>0</v>
      </c>
      <c r="CN1273" s="12">
        <f t="shared" si="2992"/>
        <v>0</v>
      </c>
      <c r="CO1273" s="12">
        <f t="shared" si="2992"/>
        <v>0</v>
      </c>
      <c r="CP1273" s="12">
        <f t="shared" si="2992"/>
        <v>0</v>
      </c>
      <c r="CQ1273" s="12">
        <f t="shared" si="2992"/>
        <v>0</v>
      </c>
      <c r="CR1273" s="12">
        <f t="shared" si="2992"/>
        <v>0</v>
      </c>
      <c r="CS1273" s="12">
        <f t="shared" si="2992"/>
        <v>0</v>
      </c>
      <c r="CT1273" s="12">
        <f t="shared" si="2992"/>
        <v>0</v>
      </c>
      <c r="CU1273" s="12">
        <f t="shared" si="2992"/>
        <v>0</v>
      </c>
      <c r="CV1273" s="12">
        <f t="shared" si="2992"/>
        <v>0</v>
      </c>
      <c r="CW1273" s="12">
        <f t="shared" si="2992"/>
        <v>0</v>
      </c>
      <c r="CX1273" s="12">
        <f t="shared" si="2992"/>
        <v>0</v>
      </c>
      <c r="CY1273" s="12">
        <f t="shared" si="2992"/>
        <v>0</v>
      </c>
      <c r="CZ1273" s="12">
        <f t="shared" si="2992"/>
        <v>0</v>
      </c>
      <c r="DA1273" s="12">
        <f t="shared" ref="DA1273:DY1273" si="2993">$F1273*DA171</f>
        <v>0</v>
      </c>
      <c r="DB1273" s="12">
        <f t="shared" si="2993"/>
        <v>0</v>
      </c>
      <c r="DC1273" s="12">
        <f t="shared" si="2993"/>
        <v>0</v>
      </c>
      <c r="DD1273" s="12">
        <f t="shared" si="2993"/>
        <v>0</v>
      </c>
      <c r="DE1273" s="12">
        <f t="shared" si="2993"/>
        <v>0</v>
      </c>
      <c r="DF1273" s="12">
        <f t="shared" si="2993"/>
        <v>0</v>
      </c>
      <c r="DG1273" s="12">
        <f t="shared" si="2993"/>
        <v>0</v>
      </c>
      <c r="DH1273" s="12">
        <f t="shared" si="2993"/>
        <v>0</v>
      </c>
      <c r="DI1273" s="12">
        <f t="shared" si="2993"/>
        <v>0</v>
      </c>
      <c r="DJ1273" s="12">
        <f t="shared" si="2993"/>
        <v>0</v>
      </c>
      <c r="DK1273" s="12">
        <f t="shared" si="2993"/>
        <v>0</v>
      </c>
      <c r="DL1273" s="12">
        <f t="shared" si="2993"/>
        <v>0</v>
      </c>
      <c r="DM1273" s="12">
        <f t="shared" si="2993"/>
        <v>0</v>
      </c>
      <c r="DN1273" s="12">
        <f t="shared" si="2993"/>
        <v>0</v>
      </c>
      <c r="DO1273" s="12">
        <f t="shared" si="2993"/>
        <v>0</v>
      </c>
      <c r="DP1273" s="12">
        <f t="shared" si="2993"/>
        <v>0</v>
      </c>
      <c r="DQ1273" s="12">
        <f t="shared" si="2993"/>
        <v>0</v>
      </c>
      <c r="DR1273" s="12">
        <f t="shared" si="2993"/>
        <v>0</v>
      </c>
      <c r="DS1273" s="12">
        <f t="shared" si="2993"/>
        <v>0</v>
      </c>
      <c r="DT1273" s="12">
        <f t="shared" si="2993"/>
        <v>0</v>
      </c>
      <c r="DU1273" s="12">
        <f t="shared" si="2993"/>
        <v>0</v>
      </c>
      <c r="DV1273" s="12">
        <f t="shared" si="2993"/>
        <v>0</v>
      </c>
      <c r="DW1273" s="12">
        <f t="shared" si="2993"/>
        <v>0</v>
      </c>
      <c r="DX1273" s="12">
        <f t="shared" si="2993"/>
        <v>0</v>
      </c>
      <c r="DY1273" s="12">
        <f t="shared" si="2993"/>
        <v>0</v>
      </c>
      <c r="EB1273" s="116">
        <f t="shared" si="2969"/>
        <v>1272</v>
      </c>
      <c r="EC1273" s="2" t="str">
        <f t="shared" ref="EC1273:EC1275" si="2994">B1273</f>
        <v>Phase 3</v>
      </c>
      <c r="ED1273" s="2" t="str">
        <f t="shared" ref="ED1273:ED1275" si="2995">C1273</f>
        <v>50' Wide</v>
      </c>
      <c r="EE1273" s="33" t="str">
        <f>EE1285</f>
        <v>Cash</v>
      </c>
      <c r="EF1273" s="2" t="str">
        <f>EF1285</f>
        <v>Construction Loan Repaid</v>
      </c>
    </row>
    <row r="1274" spans="2:136" x14ac:dyDescent="0.3">
      <c r="B1274" s="2" t="str">
        <f>Product!$K$2</f>
        <v>Phase 3</v>
      </c>
      <c r="C1274" s="2" t="str">
        <f>Product!$K$3</f>
        <v>60' Wide</v>
      </c>
      <c r="D1274" s="129">
        <f>SUMIFS(INDEX(Product!$B$2:$U$97, MATCH(D1263, Product!$B$2:$B$97, 0), ), Product!$B$2:$U$2, $B1274, Product!$B$3:$U$3, $C1274)</f>
        <v>-191000</v>
      </c>
      <c r="E1274" s="130">
        <f>SUMIFS(INDEX(Product!$B$2:$U$97, MATCH(E1263, Product!$B$2:$B$97, 0), ), Product!$B$2:$U$2, $B1274, Product!$B$3:$U$3, $C1274)</f>
        <v>1</v>
      </c>
      <c r="F1274" s="203">
        <f t="shared" si="2964"/>
        <v>-191000</v>
      </c>
      <c r="G1274" s="11">
        <f>SUM(H1274:DZ1274)</f>
        <v>-5730000</v>
      </c>
      <c r="I1274" s="12">
        <f t="shared" ref="I1274:AN1274" si="2996">$F1274*I172</f>
        <v>0</v>
      </c>
      <c r="J1274" s="12">
        <f t="shared" si="2996"/>
        <v>0</v>
      </c>
      <c r="K1274" s="12">
        <f t="shared" si="2996"/>
        <v>0</v>
      </c>
      <c r="L1274" s="12">
        <f t="shared" si="2996"/>
        <v>0</v>
      </c>
      <c r="M1274" s="12">
        <f t="shared" si="2996"/>
        <v>0</v>
      </c>
      <c r="N1274" s="12">
        <f t="shared" si="2996"/>
        <v>0</v>
      </c>
      <c r="O1274" s="12">
        <f t="shared" si="2996"/>
        <v>0</v>
      </c>
      <c r="P1274" s="12">
        <f t="shared" si="2996"/>
        <v>0</v>
      </c>
      <c r="Q1274" s="12">
        <f t="shared" si="2996"/>
        <v>0</v>
      </c>
      <c r="R1274" s="12">
        <f t="shared" si="2996"/>
        <v>0</v>
      </c>
      <c r="S1274" s="12">
        <f t="shared" si="2996"/>
        <v>0</v>
      </c>
      <c r="T1274" s="12">
        <f t="shared" si="2996"/>
        <v>0</v>
      </c>
      <c r="U1274" s="12">
        <f t="shared" si="2996"/>
        <v>0</v>
      </c>
      <c r="V1274" s="12">
        <f t="shared" si="2996"/>
        <v>0</v>
      </c>
      <c r="W1274" s="12">
        <f t="shared" si="2996"/>
        <v>0</v>
      </c>
      <c r="X1274" s="12">
        <f t="shared" si="2996"/>
        <v>0</v>
      </c>
      <c r="Y1274" s="12">
        <f t="shared" si="2996"/>
        <v>0</v>
      </c>
      <c r="Z1274" s="12">
        <f t="shared" si="2996"/>
        <v>0</v>
      </c>
      <c r="AA1274" s="12">
        <f t="shared" si="2996"/>
        <v>0</v>
      </c>
      <c r="AB1274" s="12">
        <f t="shared" si="2996"/>
        <v>0</v>
      </c>
      <c r="AC1274" s="12">
        <f t="shared" si="2996"/>
        <v>0</v>
      </c>
      <c r="AD1274" s="12">
        <f t="shared" si="2996"/>
        <v>0</v>
      </c>
      <c r="AE1274" s="12">
        <f t="shared" si="2996"/>
        <v>0</v>
      </c>
      <c r="AF1274" s="12">
        <f t="shared" si="2996"/>
        <v>0</v>
      </c>
      <c r="AG1274" s="12">
        <f t="shared" si="2996"/>
        <v>0</v>
      </c>
      <c r="AH1274" s="12">
        <f t="shared" si="2996"/>
        <v>0</v>
      </c>
      <c r="AI1274" s="12">
        <f t="shared" si="2996"/>
        <v>0</v>
      </c>
      <c r="AJ1274" s="12">
        <f t="shared" si="2996"/>
        <v>0</v>
      </c>
      <c r="AK1274" s="12">
        <f t="shared" si="2996"/>
        <v>0</v>
      </c>
      <c r="AL1274" s="12">
        <f t="shared" si="2996"/>
        <v>0</v>
      </c>
      <c r="AM1274" s="12">
        <f t="shared" si="2996"/>
        <v>0</v>
      </c>
      <c r="AN1274" s="12">
        <f t="shared" si="2996"/>
        <v>0</v>
      </c>
      <c r="AO1274" s="12">
        <f t="shared" ref="AO1274:BT1274" si="2997">$F1274*AO172</f>
        <v>0</v>
      </c>
      <c r="AP1274" s="12">
        <f t="shared" si="2997"/>
        <v>0</v>
      </c>
      <c r="AQ1274" s="12">
        <f t="shared" si="2997"/>
        <v>0</v>
      </c>
      <c r="AR1274" s="12">
        <f t="shared" si="2997"/>
        <v>0</v>
      </c>
      <c r="AS1274" s="12">
        <f t="shared" si="2997"/>
        <v>0</v>
      </c>
      <c r="AT1274" s="12">
        <f t="shared" si="2997"/>
        <v>0</v>
      </c>
      <c r="AU1274" s="12">
        <f t="shared" si="2997"/>
        <v>-477500</v>
      </c>
      <c r="AV1274" s="12">
        <f t="shared" si="2997"/>
        <v>-477500</v>
      </c>
      <c r="AW1274" s="12">
        <f t="shared" si="2997"/>
        <v>-477500</v>
      </c>
      <c r="AX1274" s="12">
        <f t="shared" si="2997"/>
        <v>-477500</v>
      </c>
      <c r="AY1274" s="12">
        <f t="shared" si="2997"/>
        <v>-477500</v>
      </c>
      <c r="AZ1274" s="12">
        <f t="shared" si="2997"/>
        <v>-477500</v>
      </c>
      <c r="BA1274" s="12">
        <f t="shared" si="2997"/>
        <v>-477500</v>
      </c>
      <c r="BB1274" s="12">
        <f t="shared" si="2997"/>
        <v>-477500</v>
      </c>
      <c r="BC1274" s="12">
        <f t="shared" si="2997"/>
        <v>-477500</v>
      </c>
      <c r="BD1274" s="12">
        <f t="shared" si="2997"/>
        <v>-477500</v>
      </c>
      <c r="BE1274" s="12">
        <f t="shared" si="2997"/>
        <v>-477500</v>
      </c>
      <c r="BF1274" s="12">
        <f t="shared" si="2997"/>
        <v>-477500</v>
      </c>
      <c r="BG1274" s="12">
        <f t="shared" si="2997"/>
        <v>0</v>
      </c>
      <c r="BH1274" s="12">
        <f t="shared" si="2997"/>
        <v>0</v>
      </c>
      <c r="BI1274" s="12">
        <f t="shared" si="2997"/>
        <v>0</v>
      </c>
      <c r="BJ1274" s="12">
        <f t="shared" si="2997"/>
        <v>0</v>
      </c>
      <c r="BK1274" s="12">
        <f t="shared" si="2997"/>
        <v>0</v>
      </c>
      <c r="BL1274" s="12">
        <f t="shared" si="2997"/>
        <v>0</v>
      </c>
      <c r="BM1274" s="12">
        <f t="shared" si="2997"/>
        <v>0</v>
      </c>
      <c r="BN1274" s="12">
        <f t="shared" si="2997"/>
        <v>0</v>
      </c>
      <c r="BO1274" s="12">
        <f t="shared" si="2997"/>
        <v>0</v>
      </c>
      <c r="BP1274" s="12">
        <f t="shared" si="2997"/>
        <v>0</v>
      </c>
      <c r="BQ1274" s="12">
        <f t="shared" si="2997"/>
        <v>0</v>
      </c>
      <c r="BR1274" s="12">
        <f t="shared" si="2997"/>
        <v>0</v>
      </c>
      <c r="BS1274" s="12">
        <f t="shared" si="2997"/>
        <v>0</v>
      </c>
      <c r="BT1274" s="12">
        <f t="shared" si="2997"/>
        <v>0</v>
      </c>
      <c r="BU1274" s="12">
        <f t="shared" ref="BU1274:CZ1274" si="2998">$F1274*BU172</f>
        <v>0</v>
      </c>
      <c r="BV1274" s="12">
        <f t="shared" si="2998"/>
        <v>0</v>
      </c>
      <c r="BW1274" s="12">
        <f t="shared" si="2998"/>
        <v>0</v>
      </c>
      <c r="BX1274" s="12">
        <f t="shared" si="2998"/>
        <v>0</v>
      </c>
      <c r="BY1274" s="12">
        <f t="shared" si="2998"/>
        <v>0</v>
      </c>
      <c r="BZ1274" s="12">
        <f t="shared" si="2998"/>
        <v>0</v>
      </c>
      <c r="CA1274" s="12">
        <f t="shared" si="2998"/>
        <v>0</v>
      </c>
      <c r="CB1274" s="12">
        <f t="shared" si="2998"/>
        <v>0</v>
      </c>
      <c r="CC1274" s="12">
        <f t="shared" si="2998"/>
        <v>0</v>
      </c>
      <c r="CD1274" s="12">
        <f t="shared" si="2998"/>
        <v>0</v>
      </c>
      <c r="CE1274" s="12">
        <f t="shared" si="2998"/>
        <v>0</v>
      </c>
      <c r="CF1274" s="12">
        <f t="shared" si="2998"/>
        <v>0</v>
      </c>
      <c r="CG1274" s="12">
        <f t="shared" si="2998"/>
        <v>0</v>
      </c>
      <c r="CH1274" s="12">
        <f t="shared" si="2998"/>
        <v>0</v>
      </c>
      <c r="CI1274" s="12">
        <f t="shared" si="2998"/>
        <v>0</v>
      </c>
      <c r="CJ1274" s="12">
        <f t="shared" si="2998"/>
        <v>0</v>
      </c>
      <c r="CK1274" s="12">
        <f t="shared" si="2998"/>
        <v>0</v>
      </c>
      <c r="CL1274" s="12">
        <f t="shared" si="2998"/>
        <v>0</v>
      </c>
      <c r="CM1274" s="12">
        <f t="shared" si="2998"/>
        <v>0</v>
      </c>
      <c r="CN1274" s="12">
        <f t="shared" si="2998"/>
        <v>0</v>
      </c>
      <c r="CO1274" s="12">
        <f t="shared" si="2998"/>
        <v>0</v>
      </c>
      <c r="CP1274" s="12">
        <f t="shared" si="2998"/>
        <v>0</v>
      </c>
      <c r="CQ1274" s="12">
        <f t="shared" si="2998"/>
        <v>0</v>
      </c>
      <c r="CR1274" s="12">
        <f t="shared" si="2998"/>
        <v>0</v>
      </c>
      <c r="CS1274" s="12">
        <f t="shared" si="2998"/>
        <v>0</v>
      </c>
      <c r="CT1274" s="12">
        <f t="shared" si="2998"/>
        <v>0</v>
      </c>
      <c r="CU1274" s="12">
        <f t="shared" si="2998"/>
        <v>0</v>
      </c>
      <c r="CV1274" s="12">
        <f t="shared" si="2998"/>
        <v>0</v>
      </c>
      <c r="CW1274" s="12">
        <f t="shared" si="2998"/>
        <v>0</v>
      </c>
      <c r="CX1274" s="12">
        <f t="shared" si="2998"/>
        <v>0</v>
      </c>
      <c r="CY1274" s="12">
        <f t="shared" si="2998"/>
        <v>0</v>
      </c>
      <c r="CZ1274" s="12">
        <f t="shared" si="2998"/>
        <v>0</v>
      </c>
      <c r="DA1274" s="12">
        <f t="shared" ref="DA1274:DY1274" si="2999">$F1274*DA172</f>
        <v>0</v>
      </c>
      <c r="DB1274" s="12">
        <f t="shared" si="2999"/>
        <v>0</v>
      </c>
      <c r="DC1274" s="12">
        <f t="shared" si="2999"/>
        <v>0</v>
      </c>
      <c r="DD1274" s="12">
        <f t="shared" si="2999"/>
        <v>0</v>
      </c>
      <c r="DE1274" s="12">
        <f t="shared" si="2999"/>
        <v>0</v>
      </c>
      <c r="DF1274" s="12">
        <f t="shared" si="2999"/>
        <v>0</v>
      </c>
      <c r="DG1274" s="12">
        <f t="shared" si="2999"/>
        <v>0</v>
      </c>
      <c r="DH1274" s="12">
        <f t="shared" si="2999"/>
        <v>0</v>
      </c>
      <c r="DI1274" s="12">
        <f t="shared" si="2999"/>
        <v>0</v>
      </c>
      <c r="DJ1274" s="12">
        <f t="shared" si="2999"/>
        <v>0</v>
      </c>
      <c r="DK1274" s="12">
        <f t="shared" si="2999"/>
        <v>0</v>
      </c>
      <c r="DL1274" s="12">
        <f t="shared" si="2999"/>
        <v>0</v>
      </c>
      <c r="DM1274" s="12">
        <f t="shared" si="2999"/>
        <v>0</v>
      </c>
      <c r="DN1274" s="12">
        <f t="shared" si="2999"/>
        <v>0</v>
      </c>
      <c r="DO1274" s="12">
        <f t="shared" si="2999"/>
        <v>0</v>
      </c>
      <c r="DP1274" s="12">
        <f t="shared" si="2999"/>
        <v>0</v>
      </c>
      <c r="DQ1274" s="12">
        <f t="shared" si="2999"/>
        <v>0</v>
      </c>
      <c r="DR1274" s="12">
        <f t="shared" si="2999"/>
        <v>0</v>
      </c>
      <c r="DS1274" s="12">
        <f t="shared" si="2999"/>
        <v>0</v>
      </c>
      <c r="DT1274" s="12">
        <f t="shared" si="2999"/>
        <v>0</v>
      </c>
      <c r="DU1274" s="12">
        <f t="shared" si="2999"/>
        <v>0</v>
      </c>
      <c r="DV1274" s="12">
        <f t="shared" si="2999"/>
        <v>0</v>
      </c>
      <c r="DW1274" s="12">
        <f t="shared" si="2999"/>
        <v>0</v>
      </c>
      <c r="DX1274" s="12">
        <f t="shared" si="2999"/>
        <v>0</v>
      </c>
      <c r="DY1274" s="12">
        <f t="shared" si="2999"/>
        <v>0</v>
      </c>
      <c r="EB1274" s="116">
        <f t="shared" si="2969"/>
        <v>1273</v>
      </c>
      <c r="EC1274" s="2" t="str">
        <f t="shared" si="2994"/>
        <v>Phase 3</v>
      </c>
      <c r="ED1274" s="2" t="str">
        <f t="shared" si="2995"/>
        <v>60' Wide</v>
      </c>
      <c r="EE1274" s="33" t="str">
        <f>EE1285</f>
        <v>Cash</v>
      </c>
      <c r="EF1274" s="2" t="str">
        <f>EF1285</f>
        <v>Construction Loan Repaid</v>
      </c>
    </row>
    <row r="1275" spans="2:136" x14ac:dyDescent="0.3">
      <c r="B1275" s="2" t="str">
        <f>Product!$L$2</f>
        <v>Phase 3</v>
      </c>
      <c r="C1275" s="2" t="str">
        <f>Product!$L$3</f>
        <v>75' Wide</v>
      </c>
      <c r="D1275" s="129">
        <f>SUMIFS(INDEX(Product!$B$2:$U$97, MATCH(D1263, Product!$B$2:$B$97, 0), ), Product!$B$2:$U$2, $B1275, Product!$B$3:$U$3, $C1275)</f>
        <v>-191000</v>
      </c>
      <c r="E1275" s="130">
        <f>SUMIFS(INDEX(Product!$B$2:$U$97, MATCH(E1263, Product!$B$2:$B$97, 0), ), Product!$B$2:$U$2, $B1275, Product!$B$3:$U$3, $C1275)</f>
        <v>1</v>
      </c>
      <c r="F1275" s="203">
        <f t="shared" si="2964"/>
        <v>-191000</v>
      </c>
      <c r="G1275" s="11">
        <f>SUM(H1275:DZ1275)</f>
        <v>-3820000.0000000014</v>
      </c>
      <c r="I1275" s="12">
        <f t="shared" ref="I1275:AN1275" si="3000">$F1275*I173</f>
        <v>0</v>
      </c>
      <c r="J1275" s="12">
        <f t="shared" si="3000"/>
        <v>0</v>
      </c>
      <c r="K1275" s="12">
        <f t="shared" si="3000"/>
        <v>0</v>
      </c>
      <c r="L1275" s="12">
        <f t="shared" si="3000"/>
        <v>0</v>
      </c>
      <c r="M1275" s="12">
        <f t="shared" si="3000"/>
        <v>0</v>
      </c>
      <c r="N1275" s="12">
        <f t="shared" si="3000"/>
        <v>0</v>
      </c>
      <c r="O1275" s="12">
        <f t="shared" si="3000"/>
        <v>0</v>
      </c>
      <c r="P1275" s="12">
        <f t="shared" si="3000"/>
        <v>0</v>
      </c>
      <c r="Q1275" s="12">
        <f t="shared" si="3000"/>
        <v>0</v>
      </c>
      <c r="R1275" s="12">
        <f t="shared" si="3000"/>
        <v>0</v>
      </c>
      <c r="S1275" s="12">
        <f t="shared" si="3000"/>
        <v>0</v>
      </c>
      <c r="T1275" s="12">
        <f t="shared" si="3000"/>
        <v>0</v>
      </c>
      <c r="U1275" s="12">
        <f t="shared" si="3000"/>
        <v>0</v>
      </c>
      <c r="V1275" s="12">
        <f t="shared" si="3000"/>
        <v>0</v>
      </c>
      <c r="W1275" s="12">
        <f t="shared" si="3000"/>
        <v>0</v>
      </c>
      <c r="X1275" s="12">
        <f t="shared" si="3000"/>
        <v>0</v>
      </c>
      <c r="Y1275" s="12">
        <f t="shared" si="3000"/>
        <v>0</v>
      </c>
      <c r="Z1275" s="12">
        <f t="shared" si="3000"/>
        <v>0</v>
      </c>
      <c r="AA1275" s="12">
        <f t="shared" si="3000"/>
        <v>0</v>
      </c>
      <c r="AB1275" s="12">
        <f t="shared" si="3000"/>
        <v>0</v>
      </c>
      <c r="AC1275" s="12">
        <f t="shared" si="3000"/>
        <v>0</v>
      </c>
      <c r="AD1275" s="12">
        <f t="shared" si="3000"/>
        <v>0</v>
      </c>
      <c r="AE1275" s="12">
        <f t="shared" si="3000"/>
        <v>0</v>
      </c>
      <c r="AF1275" s="12">
        <f t="shared" si="3000"/>
        <v>0</v>
      </c>
      <c r="AG1275" s="12">
        <f t="shared" si="3000"/>
        <v>0</v>
      </c>
      <c r="AH1275" s="12">
        <f t="shared" si="3000"/>
        <v>0</v>
      </c>
      <c r="AI1275" s="12">
        <f t="shared" si="3000"/>
        <v>0</v>
      </c>
      <c r="AJ1275" s="12">
        <f t="shared" si="3000"/>
        <v>0</v>
      </c>
      <c r="AK1275" s="12">
        <f t="shared" si="3000"/>
        <v>0</v>
      </c>
      <c r="AL1275" s="12">
        <f t="shared" si="3000"/>
        <v>0</v>
      </c>
      <c r="AM1275" s="12">
        <f t="shared" si="3000"/>
        <v>0</v>
      </c>
      <c r="AN1275" s="12">
        <f t="shared" si="3000"/>
        <v>0</v>
      </c>
      <c r="AO1275" s="12">
        <f t="shared" ref="AO1275:BT1275" si="3001">$F1275*AO173</f>
        <v>0</v>
      </c>
      <c r="AP1275" s="12">
        <f t="shared" si="3001"/>
        <v>0</v>
      </c>
      <c r="AQ1275" s="12">
        <f t="shared" si="3001"/>
        <v>0</v>
      </c>
      <c r="AR1275" s="12">
        <f t="shared" si="3001"/>
        <v>0</v>
      </c>
      <c r="AS1275" s="12">
        <f t="shared" si="3001"/>
        <v>0</v>
      </c>
      <c r="AT1275" s="12">
        <f t="shared" si="3001"/>
        <v>0</v>
      </c>
      <c r="AU1275" s="12">
        <f t="shared" si="3001"/>
        <v>-318333.33333333337</v>
      </c>
      <c r="AV1275" s="12">
        <f t="shared" si="3001"/>
        <v>-318333.33333333337</v>
      </c>
      <c r="AW1275" s="12">
        <f t="shared" si="3001"/>
        <v>-318333.33333333337</v>
      </c>
      <c r="AX1275" s="12">
        <f t="shared" si="3001"/>
        <v>-318333.33333333337</v>
      </c>
      <c r="AY1275" s="12">
        <f t="shared" si="3001"/>
        <v>-318333.33333333337</v>
      </c>
      <c r="AZ1275" s="12">
        <f t="shared" si="3001"/>
        <v>-318333.33333333337</v>
      </c>
      <c r="BA1275" s="12">
        <f t="shared" si="3001"/>
        <v>-318333.33333333337</v>
      </c>
      <c r="BB1275" s="12">
        <f t="shared" si="3001"/>
        <v>-318333.33333333337</v>
      </c>
      <c r="BC1275" s="12">
        <f t="shared" si="3001"/>
        <v>-318333.33333333337</v>
      </c>
      <c r="BD1275" s="12">
        <f t="shared" si="3001"/>
        <v>-318333.33333333337</v>
      </c>
      <c r="BE1275" s="12">
        <f t="shared" si="3001"/>
        <v>-318333.33333333337</v>
      </c>
      <c r="BF1275" s="12">
        <f t="shared" si="3001"/>
        <v>-318333.33333333337</v>
      </c>
      <c r="BG1275" s="12">
        <f t="shared" si="3001"/>
        <v>0</v>
      </c>
      <c r="BH1275" s="12">
        <f t="shared" si="3001"/>
        <v>0</v>
      </c>
      <c r="BI1275" s="12">
        <f t="shared" si="3001"/>
        <v>0</v>
      </c>
      <c r="BJ1275" s="12">
        <f t="shared" si="3001"/>
        <v>0</v>
      </c>
      <c r="BK1275" s="12">
        <f t="shared" si="3001"/>
        <v>0</v>
      </c>
      <c r="BL1275" s="12">
        <f t="shared" si="3001"/>
        <v>0</v>
      </c>
      <c r="BM1275" s="12">
        <f t="shared" si="3001"/>
        <v>0</v>
      </c>
      <c r="BN1275" s="12">
        <f t="shared" si="3001"/>
        <v>0</v>
      </c>
      <c r="BO1275" s="12">
        <f t="shared" si="3001"/>
        <v>0</v>
      </c>
      <c r="BP1275" s="12">
        <f t="shared" si="3001"/>
        <v>0</v>
      </c>
      <c r="BQ1275" s="12">
        <f t="shared" si="3001"/>
        <v>0</v>
      </c>
      <c r="BR1275" s="12">
        <f t="shared" si="3001"/>
        <v>0</v>
      </c>
      <c r="BS1275" s="12">
        <f t="shared" si="3001"/>
        <v>0</v>
      </c>
      <c r="BT1275" s="12">
        <f t="shared" si="3001"/>
        <v>0</v>
      </c>
      <c r="BU1275" s="12">
        <f t="shared" ref="BU1275:CZ1275" si="3002">$F1275*BU173</f>
        <v>0</v>
      </c>
      <c r="BV1275" s="12">
        <f t="shared" si="3002"/>
        <v>0</v>
      </c>
      <c r="BW1275" s="12">
        <f t="shared" si="3002"/>
        <v>0</v>
      </c>
      <c r="BX1275" s="12">
        <f t="shared" si="3002"/>
        <v>0</v>
      </c>
      <c r="BY1275" s="12">
        <f t="shared" si="3002"/>
        <v>0</v>
      </c>
      <c r="BZ1275" s="12">
        <f t="shared" si="3002"/>
        <v>0</v>
      </c>
      <c r="CA1275" s="12">
        <f t="shared" si="3002"/>
        <v>0</v>
      </c>
      <c r="CB1275" s="12">
        <f t="shared" si="3002"/>
        <v>0</v>
      </c>
      <c r="CC1275" s="12">
        <f t="shared" si="3002"/>
        <v>0</v>
      </c>
      <c r="CD1275" s="12">
        <f t="shared" si="3002"/>
        <v>0</v>
      </c>
      <c r="CE1275" s="12">
        <f t="shared" si="3002"/>
        <v>0</v>
      </c>
      <c r="CF1275" s="12">
        <f t="shared" si="3002"/>
        <v>0</v>
      </c>
      <c r="CG1275" s="12">
        <f t="shared" si="3002"/>
        <v>0</v>
      </c>
      <c r="CH1275" s="12">
        <f t="shared" si="3002"/>
        <v>0</v>
      </c>
      <c r="CI1275" s="12">
        <f t="shared" si="3002"/>
        <v>0</v>
      </c>
      <c r="CJ1275" s="12">
        <f t="shared" si="3002"/>
        <v>0</v>
      </c>
      <c r="CK1275" s="12">
        <f t="shared" si="3002"/>
        <v>0</v>
      </c>
      <c r="CL1275" s="12">
        <f t="shared" si="3002"/>
        <v>0</v>
      </c>
      <c r="CM1275" s="12">
        <f t="shared" si="3002"/>
        <v>0</v>
      </c>
      <c r="CN1275" s="12">
        <f t="shared" si="3002"/>
        <v>0</v>
      </c>
      <c r="CO1275" s="12">
        <f t="shared" si="3002"/>
        <v>0</v>
      </c>
      <c r="CP1275" s="12">
        <f t="shared" si="3002"/>
        <v>0</v>
      </c>
      <c r="CQ1275" s="12">
        <f t="shared" si="3002"/>
        <v>0</v>
      </c>
      <c r="CR1275" s="12">
        <f t="shared" si="3002"/>
        <v>0</v>
      </c>
      <c r="CS1275" s="12">
        <f t="shared" si="3002"/>
        <v>0</v>
      </c>
      <c r="CT1275" s="12">
        <f t="shared" si="3002"/>
        <v>0</v>
      </c>
      <c r="CU1275" s="12">
        <f t="shared" si="3002"/>
        <v>0</v>
      </c>
      <c r="CV1275" s="12">
        <f t="shared" si="3002"/>
        <v>0</v>
      </c>
      <c r="CW1275" s="12">
        <f t="shared" si="3002"/>
        <v>0</v>
      </c>
      <c r="CX1275" s="12">
        <f t="shared" si="3002"/>
        <v>0</v>
      </c>
      <c r="CY1275" s="12">
        <f t="shared" si="3002"/>
        <v>0</v>
      </c>
      <c r="CZ1275" s="12">
        <f t="shared" si="3002"/>
        <v>0</v>
      </c>
      <c r="DA1275" s="12">
        <f t="shared" ref="DA1275:DY1275" si="3003">$F1275*DA173</f>
        <v>0</v>
      </c>
      <c r="DB1275" s="12">
        <f t="shared" si="3003"/>
        <v>0</v>
      </c>
      <c r="DC1275" s="12">
        <f t="shared" si="3003"/>
        <v>0</v>
      </c>
      <c r="DD1275" s="12">
        <f t="shared" si="3003"/>
        <v>0</v>
      </c>
      <c r="DE1275" s="12">
        <f t="shared" si="3003"/>
        <v>0</v>
      </c>
      <c r="DF1275" s="12">
        <f t="shared" si="3003"/>
        <v>0</v>
      </c>
      <c r="DG1275" s="12">
        <f t="shared" si="3003"/>
        <v>0</v>
      </c>
      <c r="DH1275" s="12">
        <f t="shared" si="3003"/>
        <v>0</v>
      </c>
      <c r="DI1275" s="12">
        <f t="shared" si="3003"/>
        <v>0</v>
      </c>
      <c r="DJ1275" s="12">
        <f t="shared" si="3003"/>
        <v>0</v>
      </c>
      <c r="DK1275" s="12">
        <f t="shared" si="3003"/>
        <v>0</v>
      </c>
      <c r="DL1275" s="12">
        <f t="shared" si="3003"/>
        <v>0</v>
      </c>
      <c r="DM1275" s="12">
        <f t="shared" si="3003"/>
        <v>0</v>
      </c>
      <c r="DN1275" s="12">
        <f t="shared" si="3003"/>
        <v>0</v>
      </c>
      <c r="DO1275" s="12">
        <f t="shared" si="3003"/>
        <v>0</v>
      </c>
      <c r="DP1275" s="12">
        <f t="shared" si="3003"/>
        <v>0</v>
      </c>
      <c r="DQ1275" s="12">
        <f t="shared" si="3003"/>
        <v>0</v>
      </c>
      <c r="DR1275" s="12">
        <f t="shared" si="3003"/>
        <v>0</v>
      </c>
      <c r="DS1275" s="12">
        <f t="shared" si="3003"/>
        <v>0</v>
      </c>
      <c r="DT1275" s="12">
        <f t="shared" si="3003"/>
        <v>0</v>
      </c>
      <c r="DU1275" s="12">
        <f t="shared" si="3003"/>
        <v>0</v>
      </c>
      <c r="DV1275" s="12">
        <f t="shared" si="3003"/>
        <v>0</v>
      </c>
      <c r="DW1275" s="12">
        <f t="shared" si="3003"/>
        <v>0</v>
      </c>
      <c r="DX1275" s="12">
        <f t="shared" si="3003"/>
        <v>0</v>
      </c>
      <c r="DY1275" s="12">
        <f t="shared" si="3003"/>
        <v>0</v>
      </c>
      <c r="EB1275" s="116">
        <f t="shared" si="2969"/>
        <v>1274</v>
      </c>
      <c r="EC1275" s="2" t="str">
        <f t="shared" si="2994"/>
        <v>Phase 3</v>
      </c>
      <c r="ED1275" s="2" t="str">
        <f t="shared" si="2995"/>
        <v>75' Wide</v>
      </c>
      <c r="EE1275" s="33" t="str">
        <f>EE1285</f>
        <v>Cash</v>
      </c>
      <c r="EF1275" s="2" t="str">
        <f>EF1285</f>
        <v>Construction Loan Repaid</v>
      </c>
    </row>
    <row r="1276" spans="2:136" x14ac:dyDescent="0.3">
      <c r="D1276" s="129"/>
      <c r="E1276" s="130"/>
      <c r="F1276" s="203"/>
      <c r="I1276" s="12"/>
      <c r="J1276" s="12"/>
      <c r="K1276" s="12"/>
      <c r="L1276" s="12"/>
      <c r="M1276" s="12"/>
      <c r="N1276" s="12"/>
      <c r="O1276" s="12"/>
      <c r="P1276" s="12"/>
      <c r="Q1276" s="12"/>
      <c r="R1276" s="12"/>
      <c r="S1276" s="12"/>
      <c r="T1276" s="12"/>
      <c r="U1276" s="12"/>
      <c r="V1276" s="12"/>
      <c r="W1276" s="12"/>
      <c r="X1276" s="12"/>
      <c r="Y1276" s="12"/>
      <c r="Z1276" s="12"/>
      <c r="AA1276" s="12"/>
      <c r="AB1276" s="12"/>
      <c r="AC1276" s="12"/>
      <c r="AD1276" s="12"/>
      <c r="AE1276" s="12"/>
      <c r="AF1276" s="12"/>
      <c r="AG1276" s="12"/>
      <c r="AH1276" s="12"/>
      <c r="AI1276" s="12"/>
      <c r="AJ1276" s="12"/>
      <c r="AK1276" s="12"/>
      <c r="AL1276" s="12"/>
      <c r="AM1276" s="12"/>
      <c r="AN1276" s="12"/>
      <c r="AO1276" s="12"/>
      <c r="AP1276" s="12"/>
      <c r="AQ1276" s="12"/>
      <c r="AR1276" s="12"/>
      <c r="AS1276" s="12"/>
      <c r="AT1276" s="12"/>
      <c r="AU1276" s="12"/>
      <c r="AV1276" s="12"/>
      <c r="AW1276" s="12"/>
      <c r="AX1276" s="12"/>
      <c r="AY1276" s="12"/>
      <c r="AZ1276" s="12"/>
      <c r="BA1276" s="12"/>
      <c r="BB1276" s="12"/>
      <c r="BC1276" s="12"/>
      <c r="BD1276" s="12"/>
      <c r="BE1276" s="12"/>
      <c r="BF1276" s="12"/>
      <c r="BG1276" s="12"/>
      <c r="BH1276" s="12"/>
      <c r="BI1276" s="12"/>
      <c r="BJ1276" s="12"/>
      <c r="BK1276" s="12"/>
      <c r="BL1276" s="12"/>
      <c r="BM1276" s="12"/>
      <c r="BN1276" s="12"/>
      <c r="BO1276" s="12"/>
      <c r="BP1276" s="12"/>
      <c r="BQ1276" s="12"/>
      <c r="BR1276" s="12"/>
      <c r="BS1276" s="12"/>
      <c r="BT1276" s="12"/>
      <c r="BU1276" s="12"/>
      <c r="BV1276" s="12"/>
      <c r="BW1276" s="12"/>
      <c r="BX1276" s="12"/>
      <c r="BY1276" s="12"/>
      <c r="BZ1276" s="12"/>
      <c r="CA1276" s="12"/>
      <c r="CB1276" s="12"/>
      <c r="CC1276" s="12"/>
      <c r="CD1276" s="12"/>
      <c r="CE1276" s="12"/>
      <c r="CF1276" s="12"/>
      <c r="CG1276" s="12"/>
      <c r="CH1276" s="12"/>
      <c r="CI1276" s="12"/>
      <c r="CJ1276" s="12"/>
      <c r="CK1276" s="12"/>
      <c r="CL1276" s="12"/>
      <c r="CM1276" s="12"/>
      <c r="CN1276" s="12"/>
      <c r="CO1276" s="12"/>
      <c r="CP1276" s="12"/>
      <c r="CQ1276" s="12"/>
      <c r="CR1276" s="12"/>
      <c r="CS1276" s="12"/>
      <c r="CT1276" s="12"/>
      <c r="CU1276" s="12"/>
      <c r="CV1276" s="12"/>
      <c r="CW1276" s="12"/>
      <c r="CX1276" s="12"/>
      <c r="CY1276" s="12"/>
      <c r="CZ1276" s="12"/>
      <c r="DA1276" s="12"/>
      <c r="DB1276" s="12"/>
      <c r="DC1276" s="12"/>
      <c r="DD1276" s="12"/>
      <c r="DE1276" s="12"/>
      <c r="DF1276" s="12"/>
      <c r="DG1276" s="12"/>
      <c r="DH1276" s="12"/>
      <c r="DI1276" s="12"/>
      <c r="DJ1276" s="12"/>
      <c r="DK1276" s="12"/>
      <c r="DL1276" s="12"/>
      <c r="DM1276" s="12"/>
      <c r="DN1276" s="12"/>
      <c r="DO1276" s="12"/>
      <c r="DP1276" s="12"/>
      <c r="DQ1276" s="12"/>
      <c r="DR1276" s="12"/>
      <c r="DS1276" s="12"/>
      <c r="DT1276" s="12"/>
      <c r="DU1276" s="12"/>
      <c r="DV1276" s="12"/>
      <c r="DW1276" s="12"/>
      <c r="DX1276" s="12"/>
      <c r="DY1276" s="12"/>
      <c r="EE1276" s="33"/>
    </row>
    <row r="1277" spans="2:136" x14ac:dyDescent="0.3">
      <c r="B1277" s="2" t="str">
        <f>Product!$M$2</f>
        <v>Phase 4</v>
      </c>
      <c r="C1277" s="2" t="str">
        <f>Product!$M$3</f>
        <v>50' Wide</v>
      </c>
      <c r="D1277" s="129">
        <f>SUMIFS(INDEX(Product!$B$2:$U$97, MATCH(D1263, Product!$B$2:$B$97, 0), ), Product!$B$2:$U$2, $B1277, Product!$B$3:$U$3, $C1277)</f>
        <v>-191000</v>
      </c>
      <c r="E1277" s="130">
        <f>SUMIFS(INDEX(Product!$B$2:$U$97, MATCH(E1263, Product!$B$2:$B$97, 0), ), Product!$B$2:$U$2, $B1277, Product!$B$3:$U$3, $C1277)</f>
        <v>1</v>
      </c>
      <c r="F1277" s="203">
        <f t="shared" si="2964"/>
        <v>-191000</v>
      </c>
      <c r="G1277" s="11">
        <f>SUM(H1277:DZ1277)</f>
        <v>-5730000</v>
      </c>
      <c r="I1277" s="12">
        <f t="shared" ref="I1277:AN1277" si="3004">$F1277*I175</f>
        <v>0</v>
      </c>
      <c r="J1277" s="12">
        <f t="shared" si="3004"/>
        <v>0</v>
      </c>
      <c r="K1277" s="12">
        <f t="shared" si="3004"/>
        <v>0</v>
      </c>
      <c r="L1277" s="12">
        <f t="shared" si="3004"/>
        <v>0</v>
      </c>
      <c r="M1277" s="12">
        <f t="shared" si="3004"/>
        <v>0</v>
      </c>
      <c r="N1277" s="12">
        <f t="shared" si="3004"/>
        <v>0</v>
      </c>
      <c r="O1277" s="12">
        <f t="shared" si="3004"/>
        <v>0</v>
      </c>
      <c r="P1277" s="12">
        <f t="shared" si="3004"/>
        <v>0</v>
      </c>
      <c r="Q1277" s="12">
        <f t="shared" si="3004"/>
        <v>0</v>
      </c>
      <c r="R1277" s="12">
        <f t="shared" si="3004"/>
        <v>0</v>
      </c>
      <c r="S1277" s="12">
        <f t="shared" si="3004"/>
        <v>0</v>
      </c>
      <c r="T1277" s="12">
        <f t="shared" si="3004"/>
        <v>0</v>
      </c>
      <c r="U1277" s="12">
        <f t="shared" si="3004"/>
        <v>0</v>
      </c>
      <c r="V1277" s="12">
        <f t="shared" si="3004"/>
        <v>0</v>
      </c>
      <c r="W1277" s="12">
        <f t="shared" si="3004"/>
        <v>0</v>
      </c>
      <c r="X1277" s="12">
        <f t="shared" si="3004"/>
        <v>0</v>
      </c>
      <c r="Y1277" s="12">
        <f t="shared" si="3004"/>
        <v>0</v>
      </c>
      <c r="Z1277" s="12">
        <f t="shared" si="3004"/>
        <v>0</v>
      </c>
      <c r="AA1277" s="12">
        <f t="shared" si="3004"/>
        <v>0</v>
      </c>
      <c r="AB1277" s="12">
        <f t="shared" si="3004"/>
        <v>0</v>
      </c>
      <c r="AC1277" s="12">
        <f t="shared" si="3004"/>
        <v>0</v>
      </c>
      <c r="AD1277" s="12">
        <f t="shared" si="3004"/>
        <v>0</v>
      </c>
      <c r="AE1277" s="12">
        <f t="shared" si="3004"/>
        <v>0</v>
      </c>
      <c r="AF1277" s="12">
        <f t="shared" si="3004"/>
        <v>0</v>
      </c>
      <c r="AG1277" s="12">
        <f t="shared" si="3004"/>
        <v>0</v>
      </c>
      <c r="AH1277" s="12">
        <f t="shared" si="3004"/>
        <v>0</v>
      </c>
      <c r="AI1277" s="12">
        <f t="shared" si="3004"/>
        <v>0</v>
      </c>
      <c r="AJ1277" s="12">
        <f t="shared" si="3004"/>
        <v>0</v>
      </c>
      <c r="AK1277" s="12">
        <f t="shared" si="3004"/>
        <v>0</v>
      </c>
      <c r="AL1277" s="12">
        <f t="shared" si="3004"/>
        <v>0</v>
      </c>
      <c r="AM1277" s="12">
        <f t="shared" si="3004"/>
        <v>0</v>
      </c>
      <c r="AN1277" s="12">
        <f t="shared" si="3004"/>
        <v>0</v>
      </c>
      <c r="AO1277" s="12">
        <f t="shared" ref="AO1277:BT1277" si="3005">$F1277*AO175</f>
        <v>0</v>
      </c>
      <c r="AP1277" s="12">
        <f t="shared" si="3005"/>
        <v>0</v>
      </c>
      <c r="AQ1277" s="12">
        <f t="shared" si="3005"/>
        <v>0</v>
      </c>
      <c r="AR1277" s="12">
        <f t="shared" si="3005"/>
        <v>0</v>
      </c>
      <c r="AS1277" s="12">
        <f t="shared" si="3005"/>
        <v>0</v>
      </c>
      <c r="AT1277" s="12">
        <f t="shared" si="3005"/>
        <v>0</v>
      </c>
      <c r="AU1277" s="12">
        <f t="shared" si="3005"/>
        <v>0</v>
      </c>
      <c r="AV1277" s="12">
        <f t="shared" si="3005"/>
        <v>0</v>
      </c>
      <c r="AW1277" s="12">
        <f t="shared" si="3005"/>
        <v>0</v>
      </c>
      <c r="AX1277" s="12">
        <f t="shared" si="3005"/>
        <v>0</v>
      </c>
      <c r="AY1277" s="12">
        <f t="shared" si="3005"/>
        <v>0</v>
      </c>
      <c r="AZ1277" s="12">
        <f t="shared" si="3005"/>
        <v>0</v>
      </c>
      <c r="BA1277" s="12">
        <f t="shared" si="3005"/>
        <v>0</v>
      </c>
      <c r="BB1277" s="12">
        <f t="shared" si="3005"/>
        <v>0</v>
      </c>
      <c r="BC1277" s="12">
        <f t="shared" si="3005"/>
        <v>0</v>
      </c>
      <c r="BD1277" s="12">
        <f t="shared" si="3005"/>
        <v>0</v>
      </c>
      <c r="BE1277" s="12">
        <f t="shared" si="3005"/>
        <v>0</v>
      </c>
      <c r="BF1277" s="12">
        <f t="shared" si="3005"/>
        <v>0</v>
      </c>
      <c r="BG1277" s="12">
        <f t="shared" si="3005"/>
        <v>-477500</v>
      </c>
      <c r="BH1277" s="12">
        <f t="shared" si="3005"/>
        <v>-477500</v>
      </c>
      <c r="BI1277" s="12">
        <f t="shared" si="3005"/>
        <v>-477500</v>
      </c>
      <c r="BJ1277" s="12">
        <f t="shared" si="3005"/>
        <v>-477500</v>
      </c>
      <c r="BK1277" s="12">
        <f t="shared" si="3005"/>
        <v>-477500</v>
      </c>
      <c r="BL1277" s="12">
        <f t="shared" si="3005"/>
        <v>-477500</v>
      </c>
      <c r="BM1277" s="12">
        <f t="shared" si="3005"/>
        <v>-477500</v>
      </c>
      <c r="BN1277" s="12">
        <f t="shared" si="3005"/>
        <v>-477500</v>
      </c>
      <c r="BO1277" s="12">
        <f t="shared" si="3005"/>
        <v>-477500</v>
      </c>
      <c r="BP1277" s="12">
        <f t="shared" si="3005"/>
        <v>-477500</v>
      </c>
      <c r="BQ1277" s="12">
        <f t="shared" si="3005"/>
        <v>-477500</v>
      </c>
      <c r="BR1277" s="12">
        <f t="shared" si="3005"/>
        <v>-477500</v>
      </c>
      <c r="BS1277" s="12">
        <f t="shared" si="3005"/>
        <v>0</v>
      </c>
      <c r="BT1277" s="12">
        <f t="shared" si="3005"/>
        <v>0</v>
      </c>
      <c r="BU1277" s="12">
        <f t="shared" ref="BU1277:CZ1277" si="3006">$F1277*BU175</f>
        <v>0</v>
      </c>
      <c r="BV1277" s="12">
        <f t="shared" si="3006"/>
        <v>0</v>
      </c>
      <c r="BW1277" s="12">
        <f t="shared" si="3006"/>
        <v>0</v>
      </c>
      <c r="BX1277" s="12">
        <f t="shared" si="3006"/>
        <v>0</v>
      </c>
      <c r="BY1277" s="12">
        <f t="shared" si="3006"/>
        <v>0</v>
      </c>
      <c r="BZ1277" s="12">
        <f t="shared" si="3006"/>
        <v>0</v>
      </c>
      <c r="CA1277" s="12">
        <f t="shared" si="3006"/>
        <v>0</v>
      </c>
      <c r="CB1277" s="12">
        <f t="shared" si="3006"/>
        <v>0</v>
      </c>
      <c r="CC1277" s="12">
        <f t="shared" si="3006"/>
        <v>0</v>
      </c>
      <c r="CD1277" s="12">
        <f t="shared" si="3006"/>
        <v>0</v>
      </c>
      <c r="CE1277" s="12">
        <f t="shared" si="3006"/>
        <v>0</v>
      </c>
      <c r="CF1277" s="12">
        <f t="shared" si="3006"/>
        <v>0</v>
      </c>
      <c r="CG1277" s="12">
        <f t="shared" si="3006"/>
        <v>0</v>
      </c>
      <c r="CH1277" s="12">
        <f t="shared" si="3006"/>
        <v>0</v>
      </c>
      <c r="CI1277" s="12">
        <f t="shared" si="3006"/>
        <v>0</v>
      </c>
      <c r="CJ1277" s="12">
        <f t="shared" si="3006"/>
        <v>0</v>
      </c>
      <c r="CK1277" s="12">
        <f t="shared" si="3006"/>
        <v>0</v>
      </c>
      <c r="CL1277" s="12">
        <f t="shared" si="3006"/>
        <v>0</v>
      </c>
      <c r="CM1277" s="12">
        <f t="shared" si="3006"/>
        <v>0</v>
      </c>
      <c r="CN1277" s="12">
        <f t="shared" si="3006"/>
        <v>0</v>
      </c>
      <c r="CO1277" s="12">
        <f t="shared" si="3006"/>
        <v>0</v>
      </c>
      <c r="CP1277" s="12">
        <f t="shared" si="3006"/>
        <v>0</v>
      </c>
      <c r="CQ1277" s="12">
        <f t="shared" si="3006"/>
        <v>0</v>
      </c>
      <c r="CR1277" s="12">
        <f t="shared" si="3006"/>
        <v>0</v>
      </c>
      <c r="CS1277" s="12">
        <f t="shared" si="3006"/>
        <v>0</v>
      </c>
      <c r="CT1277" s="12">
        <f t="shared" si="3006"/>
        <v>0</v>
      </c>
      <c r="CU1277" s="12">
        <f t="shared" si="3006"/>
        <v>0</v>
      </c>
      <c r="CV1277" s="12">
        <f t="shared" si="3006"/>
        <v>0</v>
      </c>
      <c r="CW1277" s="12">
        <f t="shared" si="3006"/>
        <v>0</v>
      </c>
      <c r="CX1277" s="12">
        <f t="shared" si="3006"/>
        <v>0</v>
      </c>
      <c r="CY1277" s="12">
        <f t="shared" si="3006"/>
        <v>0</v>
      </c>
      <c r="CZ1277" s="12">
        <f t="shared" si="3006"/>
        <v>0</v>
      </c>
      <c r="DA1277" s="12">
        <f t="shared" ref="DA1277:DY1277" si="3007">$F1277*DA175</f>
        <v>0</v>
      </c>
      <c r="DB1277" s="12">
        <f t="shared" si="3007"/>
        <v>0</v>
      </c>
      <c r="DC1277" s="12">
        <f t="shared" si="3007"/>
        <v>0</v>
      </c>
      <c r="DD1277" s="12">
        <f t="shared" si="3007"/>
        <v>0</v>
      </c>
      <c r="DE1277" s="12">
        <f t="shared" si="3007"/>
        <v>0</v>
      </c>
      <c r="DF1277" s="12">
        <f t="shared" si="3007"/>
        <v>0</v>
      </c>
      <c r="DG1277" s="12">
        <f t="shared" si="3007"/>
        <v>0</v>
      </c>
      <c r="DH1277" s="12">
        <f t="shared" si="3007"/>
        <v>0</v>
      </c>
      <c r="DI1277" s="12">
        <f t="shared" si="3007"/>
        <v>0</v>
      </c>
      <c r="DJ1277" s="12">
        <f t="shared" si="3007"/>
        <v>0</v>
      </c>
      <c r="DK1277" s="12">
        <f t="shared" si="3007"/>
        <v>0</v>
      </c>
      <c r="DL1277" s="12">
        <f t="shared" si="3007"/>
        <v>0</v>
      </c>
      <c r="DM1277" s="12">
        <f t="shared" si="3007"/>
        <v>0</v>
      </c>
      <c r="DN1277" s="12">
        <f t="shared" si="3007"/>
        <v>0</v>
      </c>
      <c r="DO1277" s="12">
        <f t="shared" si="3007"/>
        <v>0</v>
      </c>
      <c r="DP1277" s="12">
        <f t="shared" si="3007"/>
        <v>0</v>
      </c>
      <c r="DQ1277" s="12">
        <f t="shared" si="3007"/>
        <v>0</v>
      </c>
      <c r="DR1277" s="12">
        <f t="shared" si="3007"/>
        <v>0</v>
      </c>
      <c r="DS1277" s="12">
        <f t="shared" si="3007"/>
        <v>0</v>
      </c>
      <c r="DT1277" s="12">
        <f t="shared" si="3007"/>
        <v>0</v>
      </c>
      <c r="DU1277" s="12">
        <f t="shared" si="3007"/>
        <v>0</v>
      </c>
      <c r="DV1277" s="12">
        <f t="shared" si="3007"/>
        <v>0</v>
      </c>
      <c r="DW1277" s="12">
        <f t="shared" si="3007"/>
        <v>0</v>
      </c>
      <c r="DX1277" s="12">
        <f t="shared" si="3007"/>
        <v>0</v>
      </c>
      <c r="DY1277" s="12">
        <f t="shared" si="3007"/>
        <v>0</v>
      </c>
      <c r="EB1277" s="116">
        <f t="shared" si="2969"/>
        <v>1276</v>
      </c>
      <c r="EC1277" s="2" t="str">
        <f t="shared" ref="EC1277:EC1279" si="3008">B1277</f>
        <v>Phase 4</v>
      </c>
      <c r="ED1277" s="2" t="str">
        <f t="shared" ref="ED1277:ED1279" si="3009">C1277</f>
        <v>50' Wide</v>
      </c>
      <c r="EE1277" s="33" t="str">
        <f>EE1285</f>
        <v>Cash</v>
      </c>
      <c r="EF1277" s="2" t="str">
        <f>EF1285</f>
        <v>Construction Loan Repaid</v>
      </c>
    </row>
    <row r="1278" spans="2:136" x14ac:dyDescent="0.3">
      <c r="B1278" s="2" t="str">
        <f>Product!$N$2</f>
        <v>Phase 4</v>
      </c>
      <c r="C1278" s="2" t="str">
        <f>Product!$N$3</f>
        <v>60' Wide</v>
      </c>
      <c r="D1278" s="129">
        <f>SUMIFS(INDEX(Product!$B$2:$U$97, MATCH(D1263, Product!$B$2:$B$97, 0), ), Product!$B$2:$U$2, $B1278, Product!$B$3:$U$3, $C1278)</f>
        <v>-191000</v>
      </c>
      <c r="E1278" s="130">
        <f>SUMIFS(INDEX(Product!$B$2:$U$97, MATCH(E1263, Product!$B$2:$B$97, 0), ), Product!$B$2:$U$2, $B1278, Product!$B$3:$U$3, $C1278)</f>
        <v>1</v>
      </c>
      <c r="F1278" s="203">
        <f t="shared" si="2964"/>
        <v>-191000</v>
      </c>
      <c r="G1278" s="11">
        <f>SUM(H1278:DZ1278)</f>
        <v>-5730000</v>
      </c>
      <c r="I1278" s="12">
        <f t="shared" ref="I1278:AN1278" si="3010">$F1278*I176</f>
        <v>0</v>
      </c>
      <c r="J1278" s="12">
        <f t="shared" si="3010"/>
        <v>0</v>
      </c>
      <c r="K1278" s="12">
        <f t="shared" si="3010"/>
        <v>0</v>
      </c>
      <c r="L1278" s="12">
        <f t="shared" si="3010"/>
        <v>0</v>
      </c>
      <c r="M1278" s="12">
        <f t="shared" si="3010"/>
        <v>0</v>
      </c>
      <c r="N1278" s="12">
        <f t="shared" si="3010"/>
        <v>0</v>
      </c>
      <c r="O1278" s="12">
        <f t="shared" si="3010"/>
        <v>0</v>
      </c>
      <c r="P1278" s="12">
        <f t="shared" si="3010"/>
        <v>0</v>
      </c>
      <c r="Q1278" s="12">
        <f t="shared" si="3010"/>
        <v>0</v>
      </c>
      <c r="R1278" s="12">
        <f t="shared" si="3010"/>
        <v>0</v>
      </c>
      <c r="S1278" s="12">
        <f t="shared" si="3010"/>
        <v>0</v>
      </c>
      <c r="T1278" s="12">
        <f t="shared" si="3010"/>
        <v>0</v>
      </c>
      <c r="U1278" s="12">
        <f t="shared" si="3010"/>
        <v>0</v>
      </c>
      <c r="V1278" s="12">
        <f t="shared" si="3010"/>
        <v>0</v>
      </c>
      <c r="W1278" s="12">
        <f t="shared" si="3010"/>
        <v>0</v>
      </c>
      <c r="X1278" s="12">
        <f t="shared" si="3010"/>
        <v>0</v>
      </c>
      <c r="Y1278" s="12">
        <f t="shared" si="3010"/>
        <v>0</v>
      </c>
      <c r="Z1278" s="12">
        <f t="shared" si="3010"/>
        <v>0</v>
      </c>
      <c r="AA1278" s="12">
        <f t="shared" si="3010"/>
        <v>0</v>
      </c>
      <c r="AB1278" s="12">
        <f t="shared" si="3010"/>
        <v>0</v>
      </c>
      <c r="AC1278" s="12">
        <f t="shared" si="3010"/>
        <v>0</v>
      </c>
      <c r="AD1278" s="12">
        <f t="shared" si="3010"/>
        <v>0</v>
      </c>
      <c r="AE1278" s="12">
        <f t="shared" si="3010"/>
        <v>0</v>
      </c>
      <c r="AF1278" s="12">
        <f t="shared" si="3010"/>
        <v>0</v>
      </c>
      <c r="AG1278" s="12">
        <f t="shared" si="3010"/>
        <v>0</v>
      </c>
      <c r="AH1278" s="12">
        <f t="shared" si="3010"/>
        <v>0</v>
      </c>
      <c r="AI1278" s="12">
        <f t="shared" si="3010"/>
        <v>0</v>
      </c>
      <c r="AJ1278" s="12">
        <f t="shared" si="3010"/>
        <v>0</v>
      </c>
      <c r="AK1278" s="12">
        <f t="shared" si="3010"/>
        <v>0</v>
      </c>
      <c r="AL1278" s="12">
        <f t="shared" si="3010"/>
        <v>0</v>
      </c>
      <c r="AM1278" s="12">
        <f t="shared" si="3010"/>
        <v>0</v>
      </c>
      <c r="AN1278" s="12">
        <f t="shared" si="3010"/>
        <v>0</v>
      </c>
      <c r="AO1278" s="12">
        <f t="shared" ref="AO1278:BT1278" si="3011">$F1278*AO176</f>
        <v>0</v>
      </c>
      <c r="AP1278" s="12">
        <f t="shared" si="3011"/>
        <v>0</v>
      </c>
      <c r="AQ1278" s="12">
        <f t="shared" si="3011"/>
        <v>0</v>
      </c>
      <c r="AR1278" s="12">
        <f t="shared" si="3011"/>
        <v>0</v>
      </c>
      <c r="AS1278" s="12">
        <f t="shared" si="3011"/>
        <v>0</v>
      </c>
      <c r="AT1278" s="12">
        <f t="shared" si="3011"/>
        <v>0</v>
      </c>
      <c r="AU1278" s="12">
        <f t="shared" si="3011"/>
        <v>0</v>
      </c>
      <c r="AV1278" s="12">
        <f t="shared" si="3011"/>
        <v>0</v>
      </c>
      <c r="AW1278" s="12">
        <f t="shared" si="3011"/>
        <v>0</v>
      </c>
      <c r="AX1278" s="12">
        <f t="shared" si="3011"/>
        <v>0</v>
      </c>
      <c r="AY1278" s="12">
        <f t="shared" si="3011"/>
        <v>0</v>
      </c>
      <c r="AZ1278" s="12">
        <f t="shared" si="3011"/>
        <v>0</v>
      </c>
      <c r="BA1278" s="12">
        <f t="shared" si="3011"/>
        <v>0</v>
      </c>
      <c r="BB1278" s="12">
        <f t="shared" si="3011"/>
        <v>0</v>
      </c>
      <c r="BC1278" s="12">
        <f t="shared" si="3011"/>
        <v>0</v>
      </c>
      <c r="BD1278" s="12">
        <f t="shared" si="3011"/>
        <v>0</v>
      </c>
      <c r="BE1278" s="12">
        <f t="shared" si="3011"/>
        <v>0</v>
      </c>
      <c r="BF1278" s="12">
        <f t="shared" si="3011"/>
        <v>0</v>
      </c>
      <c r="BG1278" s="12">
        <f t="shared" si="3011"/>
        <v>-477500</v>
      </c>
      <c r="BH1278" s="12">
        <f t="shared" si="3011"/>
        <v>-477500</v>
      </c>
      <c r="BI1278" s="12">
        <f t="shared" si="3011"/>
        <v>-477500</v>
      </c>
      <c r="BJ1278" s="12">
        <f t="shared" si="3011"/>
        <v>-477500</v>
      </c>
      <c r="BK1278" s="12">
        <f t="shared" si="3011"/>
        <v>-477500</v>
      </c>
      <c r="BL1278" s="12">
        <f t="shared" si="3011"/>
        <v>-477500</v>
      </c>
      <c r="BM1278" s="12">
        <f t="shared" si="3011"/>
        <v>-477500</v>
      </c>
      <c r="BN1278" s="12">
        <f t="shared" si="3011"/>
        <v>-477500</v>
      </c>
      <c r="BO1278" s="12">
        <f t="shared" si="3011"/>
        <v>-477500</v>
      </c>
      <c r="BP1278" s="12">
        <f t="shared" si="3011"/>
        <v>-477500</v>
      </c>
      <c r="BQ1278" s="12">
        <f t="shared" si="3011"/>
        <v>-477500</v>
      </c>
      <c r="BR1278" s="12">
        <f t="shared" si="3011"/>
        <v>-477500</v>
      </c>
      <c r="BS1278" s="12">
        <f t="shared" si="3011"/>
        <v>0</v>
      </c>
      <c r="BT1278" s="12">
        <f t="shared" si="3011"/>
        <v>0</v>
      </c>
      <c r="BU1278" s="12">
        <f t="shared" ref="BU1278:CZ1278" si="3012">$F1278*BU176</f>
        <v>0</v>
      </c>
      <c r="BV1278" s="12">
        <f t="shared" si="3012"/>
        <v>0</v>
      </c>
      <c r="BW1278" s="12">
        <f t="shared" si="3012"/>
        <v>0</v>
      </c>
      <c r="BX1278" s="12">
        <f t="shared" si="3012"/>
        <v>0</v>
      </c>
      <c r="BY1278" s="12">
        <f t="shared" si="3012"/>
        <v>0</v>
      </c>
      <c r="BZ1278" s="12">
        <f t="shared" si="3012"/>
        <v>0</v>
      </c>
      <c r="CA1278" s="12">
        <f t="shared" si="3012"/>
        <v>0</v>
      </c>
      <c r="CB1278" s="12">
        <f t="shared" si="3012"/>
        <v>0</v>
      </c>
      <c r="CC1278" s="12">
        <f t="shared" si="3012"/>
        <v>0</v>
      </c>
      <c r="CD1278" s="12">
        <f t="shared" si="3012"/>
        <v>0</v>
      </c>
      <c r="CE1278" s="12">
        <f t="shared" si="3012"/>
        <v>0</v>
      </c>
      <c r="CF1278" s="12">
        <f t="shared" si="3012"/>
        <v>0</v>
      </c>
      <c r="CG1278" s="12">
        <f t="shared" si="3012"/>
        <v>0</v>
      </c>
      <c r="CH1278" s="12">
        <f t="shared" si="3012"/>
        <v>0</v>
      </c>
      <c r="CI1278" s="12">
        <f t="shared" si="3012"/>
        <v>0</v>
      </c>
      <c r="CJ1278" s="12">
        <f t="shared" si="3012"/>
        <v>0</v>
      </c>
      <c r="CK1278" s="12">
        <f t="shared" si="3012"/>
        <v>0</v>
      </c>
      <c r="CL1278" s="12">
        <f t="shared" si="3012"/>
        <v>0</v>
      </c>
      <c r="CM1278" s="12">
        <f t="shared" si="3012"/>
        <v>0</v>
      </c>
      <c r="CN1278" s="12">
        <f t="shared" si="3012"/>
        <v>0</v>
      </c>
      <c r="CO1278" s="12">
        <f t="shared" si="3012"/>
        <v>0</v>
      </c>
      <c r="CP1278" s="12">
        <f t="shared" si="3012"/>
        <v>0</v>
      </c>
      <c r="CQ1278" s="12">
        <f t="shared" si="3012"/>
        <v>0</v>
      </c>
      <c r="CR1278" s="12">
        <f t="shared" si="3012"/>
        <v>0</v>
      </c>
      <c r="CS1278" s="12">
        <f t="shared" si="3012"/>
        <v>0</v>
      </c>
      <c r="CT1278" s="12">
        <f t="shared" si="3012"/>
        <v>0</v>
      </c>
      <c r="CU1278" s="12">
        <f t="shared" si="3012"/>
        <v>0</v>
      </c>
      <c r="CV1278" s="12">
        <f t="shared" si="3012"/>
        <v>0</v>
      </c>
      <c r="CW1278" s="12">
        <f t="shared" si="3012"/>
        <v>0</v>
      </c>
      <c r="CX1278" s="12">
        <f t="shared" si="3012"/>
        <v>0</v>
      </c>
      <c r="CY1278" s="12">
        <f t="shared" si="3012"/>
        <v>0</v>
      </c>
      <c r="CZ1278" s="12">
        <f t="shared" si="3012"/>
        <v>0</v>
      </c>
      <c r="DA1278" s="12">
        <f t="shared" ref="DA1278:DY1278" si="3013">$F1278*DA176</f>
        <v>0</v>
      </c>
      <c r="DB1278" s="12">
        <f t="shared" si="3013"/>
        <v>0</v>
      </c>
      <c r="DC1278" s="12">
        <f t="shared" si="3013"/>
        <v>0</v>
      </c>
      <c r="DD1278" s="12">
        <f t="shared" si="3013"/>
        <v>0</v>
      </c>
      <c r="DE1278" s="12">
        <f t="shared" si="3013"/>
        <v>0</v>
      </c>
      <c r="DF1278" s="12">
        <f t="shared" si="3013"/>
        <v>0</v>
      </c>
      <c r="DG1278" s="12">
        <f t="shared" si="3013"/>
        <v>0</v>
      </c>
      <c r="DH1278" s="12">
        <f t="shared" si="3013"/>
        <v>0</v>
      </c>
      <c r="DI1278" s="12">
        <f t="shared" si="3013"/>
        <v>0</v>
      </c>
      <c r="DJ1278" s="12">
        <f t="shared" si="3013"/>
        <v>0</v>
      </c>
      <c r="DK1278" s="12">
        <f t="shared" si="3013"/>
        <v>0</v>
      </c>
      <c r="DL1278" s="12">
        <f t="shared" si="3013"/>
        <v>0</v>
      </c>
      <c r="DM1278" s="12">
        <f t="shared" si="3013"/>
        <v>0</v>
      </c>
      <c r="DN1278" s="12">
        <f t="shared" si="3013"/>
        <v>0</v>
      </c>
      <c r="DO1278" s="12">
        <f t="shared" si="3013"/>
        <v>0</v>
      </c>
      <c r="DP1278" s="12">
        <f t="shared" si="3013"/>
        <v>0</v>
      </c>
      <c r="DQ1278" s="12">
        <f t="shared" si="3013"/>
        <v>0</v>
      </c>
      <c r="DR1278" s="12">
        <f t="shared" si="3013"/>
        <v>0</v>
      </c>
      <c r="DS1278" s="12">
        <f t="shared" si="3013"/>
        <v>0</v>
      </c>
      <c r="DT1278" s="12">
        <f t="shared" si="3013"/>
        <v>0</v>
      </c>
      <c r="DU1278" s="12">
        <f t="shared" si="3013"/>
        <v>0</v>
      </c>
      <c r="DV1278" s="12">
        <f t="shared" si="3013"/>
        <v>0</v>
      </c>
      <c r="DW1278" s="12">
        <f t="shared" si="3013"/>
        <v>0</v>
      </c>
      <c r="DX1278" s="12">
        <f t="shared" si="3013"/>
        <v>0</v>
      </c>
      <c r="DY1278" s="12">
        <f t="shared" si="3013"/>
        <v>0</v>
      </c>
      <c r="EB1278" s="116">
        <f t="shared" si="2969"/>
        <v>1277</v>
      </c>
      <c r="EC1278" s="2" t="str">
        <f t="shared" si="3008"/>
        <v>Phase 4</v>
      </c>
      <c r="ED1278" s="2" t="str">
        <f t="shared" si="3009"/>
        <v>60' Wide</v>
      </c>
      <c r="EE1278" s="33" t="str">
        <f>EE1285</f>
        <v>Cash</v>
      </c>
      <c r="EF1278" s="2" t="str">
        <f>EF1285</f>
        <v>Construction Loan Repaid</v>
      </c>
    </row>
    <row r="1279" spans="2:136" x14ac:dyDescent="0.3">
      <c r="B1279" s="2" t="str">
        <f>Product!$O$2</f>
        <v>Phase 4</v>
      </c>
      <c r="C1279" s="2" t="str">
        <f>Product!$O$3</f>
        <v>75' Wide</v>
      </c>
      <c r="D1279" s="129">
        <f>SUMIFS(INDEX(Product!$B$2:$U$97, MATCH(D1263, Product!$B$2:$B$97, 0), ), Product!$B$2:$U$2, $B1279, Product!$B$3:$U$3, $C1279)</f>
        <v>-191000</v>
      </c>
      <c r="E1279" s="130">
        <f>SUMIFS(INDEX(Product!$B$2:$U$97, MATCH(E1263, Product!$B$2:$B$97, 0), ), Product!$B$2:$U$2, $B1279, Product!$B$3:$U$3, $C1279)</f>
        <v>1</v>
      </c>
      <c r="F1279" s="203">
        <f t="shared" si="2964"/>
        <v>-191000</v>
      </c>
      <c r="G1279" s="11">
        <f>SUM(H1279:DZ1279)</f>
        <v>-3820000.0000000014</v>
      </c>
      <c r="I1279" s="12">
        <f t="shared" ref="I1279:AN1279" si="3014">$F1279*I177</f>
        <v>0</v>
      </c>
      <c r="J1279" s="12">
        <f t="shared" si="3014"/>
        <v>0</v>
      </c>
      <c r="K1279" s="12">
        <f t="shared" si="3014"/>
        <v>0</v>
      </c>
      <c r="L1279" s="12">
        <f t="shared" si="3014"/>
        <v>0</v>
      </c>
      <c r="M1279" s="12">
        <f t="shared" si="3014"/>
        <v>0</v>
      </c>
      <c r="N1279" s="12">
        <f t="shared" si="3014"/>
        <v>0</v>
      </c>
      <c r="O1279" s="12">
        <f t="shared" si="3014"/>
        <v>0</v>
      </c>
      <c r="P1279" s="12">
        <f t="shared" si="3014"/>
        <v>0</v>
      </c>
      <c r="Q1279" s="12">
        <f t="shared" si="3014"/>
        <v>0</v>
      </c>
      <c r="R1279" s="12">
        <f t="shared" si="3014"/>
        <v>0</v>
      </c>
      <c r="S1279" s="12">
        <f t="shared" si="3014"/>
        <v>0</v>
      </c>
      <c r="T1279" s="12">
        <f t="shared" si="3014"/>
        <v>0</v>
      </c>
      <c r="U1279" s="12">
        <f t="shared" si="3014"/>
        <v>0</v>
      </c>
      <c r="V1279" s="12">
        <f t="shared" si="3014"/>
        <v>0</v>
      </c>
      <c r="W1279" s="12">
        <f t="shared" si="3014"/>
        <v>0</v>
      </c>
      <c r="X1279" s="12">
        <f t="shared" si="3014"/>
        <v>0</v>
      </c>
      <c r="Y1279" s="12">
        <f t="shared" si="3014"/>
        <v>0</v>
      </c>
      <c r="Z1279" s="12">
        <f t="shared" si="3014"/>
        <v>0</v>
      </c>
      <c r="AA1279" s="12">
        <f t="shared" si="3014"/>
        <v>0</v>
      </c>
      <c r="AB1279" s="12">
        <f t="shared" si="3014"/>
        <v>0</v>
      </c>
      <c r="AC1279" s="12">
        <f t="shared" si="3014"/>
        <v>0</v>
      </c>
      <c r="AD1279" s="12">
        <f t="shared" si="3014"/>
        <v>0</v>
      </c>
      <c r="AE1279" s="12">
        <f t="shared" si="3014"/>
        <v>0</v>
      </c>
      <c r="AF1279" s="12">
        <f t="shared" si="3014"/>
        <v>0</v>
      </c>
      <c r="AG1279" s="12">
        <f t="shared" si="3014"/>
        <v>0</v>
      </c>
      <c r="AH1279" s="12">
        <f t="shared" si="3014"/>
        <v>0</v>
      </c>
      <c r="AI1279" s="12">
        <f t="shared" si="3014"/>
        <v>0</v>
      </c>
      <c r="AJ1279" s="12">
        <f t="shared" si="3014"/>
        <v>0</v>
      </c>
      <c r="AK1279" s="12">
        <f t="shared" si="3014"/>
        <v>0</v>
      </c>
      <c r="AL1279" s="12">
        <f t="shared" si="3014"/>
        <v>0</v>
      </c>
      <c r="AM1279" s="12">
        <f t="shared" si="3014"/>
        <v>0</v>
      </c>
      <c r="AN1279" s="12">
        <f t="shared" si="3014"/>
        <v>0</v>
      </c>
      <c r="AO1279" s="12">
        <f t="shared" ref="AO1279:BT1279" si="3015">$F1279*AO177</f>
        <v>0</v>
      </c>
      <c r="AP1279" s="12">
        <f t="shared" si="3015"/>
        <v>0</v>
      </c>
      <c r="AQ1279" s="12">
        <f t="shared" si="3015"/>
        <v>0</v>
      </c>
      <c r="AR1279" s="12">
        <f t="shared" si="3015"/>
        <v>0</v>
      </c>
      <c r="AS1279" s="12">
        <f t="shared" si="3015"/>
        <v>0</v>
      </c>
      <c r="AT1279" s="12">
        <f t="shared" si="3015"/>
        <v>0</v>
      </c>
      <c r="AU1279" s="12">
        <f t="shared" si="3015"/>
        <v>0</v>
      </c>
      <c r="AV1279" s="12">
        <f t="shared" si="3015"/>
        <v>0</v>
      </c>
      <c r="AW1279" s="12">
        <f t="shared" si="3015"/>
        <v>0</v>
      </c>
      <c r="AX1279" s="12">
        <f t="shared" si="3015"/>
        <v>0</v>
      </c>
      <c r="AY1279" s="12">
        <f t="shared" si="3015"/>
        <v>0</v>
      </c>
      <c r="AZ1279" s="12">
        <f t="shared" si="3015"/>
        <v>0</v>
      </c>
      <c r="BA1279" s="12">
        <f t="shared" si="3015"/>
        <v>0</v>
      </c>
      <c r="BB1279" s="12">
        <f t="shared" si="3015"/>
        <v>0</v>
      </c>
      <c r="BC1279" s="12">
        <f t="shared" si="3015"/>
        <v>0</v>
      </c>
      <c r="BD1279" s="12">
        <f t="shared" si="3015"/>
        <v>0</v>
      </c>
      <c r="BE1279" s="12">
        <f t="shared" si="3015"/>
        <v>0</v>
      </c>
      <c r="BF1279" s="12">
        <f t="shared" si="3015"/>
        <v>0</v>
      </c>
      <c r="BG1279" s="12">
        <f t="shared" si="3015"/>
        <v>-318333.33333333337</v>
      </c>
      <c r="BH1279" s="12">
        <f t="shared" si="3015"/>
        <v>-318333.33333333337</v>
      </c>
      <c r="BI1279" s="12">
        <f t="shared" si="3015"/>
        <v>-318333.33333333337</v>
      </c>
      <c r="BJ1279" s="12">
        <f t="shared" si="3015"/>
        <v>-318333.33333333337</v>
      </c>
      <c r="BK1279" s="12">
        <f t="shared" si="3015"/>
        <v>-318333.33333333337</v>
      </c>
      <c r="BL1279" s="12">
        <f t="shared" si="3015"/>
        <v>-318333.33333333337</v>
      </c>
      <c r="BM1279" s="12">
        <f t="shared" si="3015"/>
        <v>-318333.33333333337</v>
      </c>
      <c r="BN1279" s="12">
        <f t="shared" si="3015"/>
        <v>-318333.33333333337</v>
      </c>
      <c r="BO1279" s="12">
        <f t="shared" si="3015"/>
        <v>-318333.33333333337</v>
      </c>
      <c r="BP1279" s="12">
        <f t="shared" si="3015"/>
        <v>-318333.33333333337</v>
      </c>
      <c r="BQ1279" s="12">
        <f t="shared" si="3015"/>
        <v>-318333.33333333337</v>
      </c>
      <c r="BR1279" s="12">
        <f t="shared" si="3015"/>
        <v>-318333.33333333337</v>
      </c>
      <c r="BS1279" s="12">
        <f t="shared" si="3015"/>
        <v>0</v>
      </c>
      <c r="BT1279" s="12">
        <f t="shared" si="3015"/>
        <v>0</v>
      </c>
      <c r="BU1279" s="12">
        <f t="shared" ref="BU1279:CZ1279" si="3016">$F1279*BU177</f>
        <v>0</v>
      </c>
      <c r="BV1279" s="12">
        <f t="shared" si="3016"/>
        <v>0</v>
      </c>
      <c r="BW1279" s="12">
        <f t="shared" si="3016"/>
        <v>0</v>
      </c>
      <c r="BX1279" s="12">
        <f t="shared" si="3016"/>
        <v>0</v>
      </c>
      <c r="BY1279" s="12">
        <f t="shared" si="3016"/>
        <v>0</v>
      </c>
      <c r="BZ1279" s="12">
        <f t="shared" si="3016"/>
        <v>0</v>
      </c>
      <c r="CA1279" s="12">
        <f t="shared" si="3016"/>
        <v>0</v>
      </c>
      <c r="CB1279" s="12">
        <f t="shared" si="3016"/>
        <v>0</v>
      </c>
      <c r="CC1279" s="12">
        <f t="shared" si="3016"/>
        <v>0</v>
      </c>
      <c r="CD1279" s="12">
        <f t="shared" si="3016"/>
        <v>0</v>
      </c>
      <c r="CE1279" s="12">
        <f t="shared" si="3016"/>
        <v>0</v>
      </c>
      <c r="CF1279" s="12">
        <f t="shared" si="3016"/>
        <v>0</v>
      </c>
      <c r="CG1279" s="12">
        <f t="shared" si="3016"/>
        <v>0</v>
      </c>
      <c r="CH1279" s="12">
        <f t="shared" si="3016"/>
        <v>0</v>
      </c>
      <c r="CI1279" s="12">
        <f t="shared" si="3016"/>
        <v>0</v>
      </c>
      <c r="CJ1279" s="12">
        <f t="shared" si="3016"/>
        <v>0</v>
      </c>
      <c r="CK1279" s="12">
        <f t="shared" si="3016"/>
        <v>0</v>
      </c>
      <c r="CL1279" s="12">
        <f t="shared" si="3016"/>
        <v>0</v>
      </c>
      <c r="CM1279" s="12">
        <f t="shared" si="3016"/>
        <v>0</v>
      </c>
      <c r="CN1279" s="12">
        <f t="shared" si="3016"/>
        <v>0</v>
      </c>
      <c r="CO1279" s="12">
        <f t="shared" si="3016"/>
        <v>0</v>
      </c>
      <c r="CP1279" s="12">
        <f t="shared" si="3016"/>
        <v>0</v>
      </c>
      <c r="CQ1279" s="12">
        <f t="shared" si="3016"/>
        <v>0</v>
      </c>
      <c r="CR1279" s="12">
        <f t="shared" si="3016"/>
        <v>0</v>
      </c>
      <c r="CS1279" s="12">
        <f t="shared" si="3016"/>
        <v>0</v>
      </c>
      <c r="CT1279" s="12">
        <f t="shared" si="3016"/>
        <v>0</v>
      </c>
      <c r="CU1279" s="12">
        <f t="shared" si="3016"/>
        <v>0</v>
      </c>
      <c r="CV1279" s="12">
        <f t="shared" si="3016"/>
        <v>0</v>
      </c>
      <c r="CW1279" s="12">
        <f t="shared" si="3016"/>
        <v>0</v>
      </c>
      <c r="CX1279" s="12">
        <f t="shared" si="3016"/>
        <v>0</v>
      </c>
      <c r="CY1279" s="12">
        <f t="shared" si="3016"/>
        <v>0</v>
      </c>
      <c r="CZ1279" s="12">
        <f t="shared" si="3016"/>
        <v>0</v>
      </c>
      <c r="DA1279" s="12">
        <f t="shared" ref="DA1279:DY1279" si="3017">$F1279*DA177</f>
        <v>0</v>
      </c>
      <c r="DB1279" s="12">
        <f t="shared" si="3017"/>
        <v>0</v>
      </c>
      <c r="DC1279" s="12">
        <f t="shared" si="3017"/>
        <v>0</v>
      </c>
      <c r="DD1279" s="12">
        <f t="shared" si="3017"/>
        <v>0</v>
      </c>
      <c r="DE1279" s="12">
        <f t="shared" si="3017"/>
        <v>0</v>
      </c>
      <c r="DF1279" s="12">
        <f t="shared" si="3017"/>
        <v>0</v>
      </c>
      <c r="DG1279" s="12">
        <f t="shared" si="3017"/>
        <v>0</v>
      </c>
      <c r="DH1279" s="12">
        <f t="shared" si="3017"/>
        <v>0</v>
      </c>
      <c r="DI1279" s="12">
        <f t="shared" si="3017"/>
        <v>0</v>
      </c>
      <c r="DJ1279" s="12">
        <f t="shared" si="3017"/>
        <v>0</v>
      </c>
      <c r="DK1279" s="12">
        <f t="shared" si="3017"/>
        <v>0</v>
      </c>
      <c r="DL1279" s="12">
        <f t="shared" si="3017"/>
        <v>0</v>
      </c>
      <c r="DM1279" s="12">
        <f t="shared" si="3017"/>
        <v>0</v>
      </c>
      <c r="DN1279" s="12">
        <f t="shared" si="3017"/>
        <v>0</v>
      </c>
      <c r="DO1279" s="12">
        <f t="shared" si="3017"/>
        <v>0</v>
      </c>
      <c r="DP1279" s="12">
        <f t="shared" si="3017"/>
        <v>0</v>
      </c>
      <c r="DQ1279" s="12">
        <f t="shared" si="3017"/>
        <v>0</v>
      </c>
      <c r="DR1279" s="12">
        <f t="shared" si="3017"/>
        <v>0</v>
      </c>
      <c r="DS1279" s="12">
        <f t="shared" si="3017"/>
        <v>0</v>
      </c>
      <c r="DT1279" s="12">
        <f t="shared" si="3017"/>
        <v>0</v>
      </c>
      <c r="DU1279" s="12">
        <f t="shared" si="3017"/>
        <v>0</v>
      </c>
      <c r="DV1279" s="12">
        <f t="shared" si="3017"/>
        <v>0</v>
      </c>
      <c r="DW1279" s="12">
        <f t="shared" si="3017"/>
        <v>0</v>
      </c>
      <c r="DX1279" s="12">
        <f t="shared" si="3017"/>
        <v>0</v>
      </c>
      <c r="DY1279" s="12">
        <f t="shared" si="3017"/>
        <v>0</v>
      </c>
      <c r="EB1279" s="116">
        <f t="shared" si="2969"/>
        <v>1278</v>
      </c>
      <c r="EC1279" s="2" t="str">
        <f t="shared" si="3008"/>
        <v>Phase 4</v>
      </c>
      <c r="ED1279" s="2" t="str">
        <f t="shared" si="3009"/>
        <v>75' Wide</v>
      </c>
      <c r="EE1279" s="33" t="str">
        <f>EE1285</f>
        <v>Cash</v>
      </c>
      <c r="EF1279" s="2" t="str">
        <f>EF1285</f>
        <v>Construction Loan Repaid</v>
      </c>
    </row>
    <row r="1280" spans="2:136" x14ac:dyDescent="0.3">
      <c r="D1280" s="129"/>
      <c r="E1280" s="130"/>
      <c r="F1280" s="203"/>
      <c r="I1280" s="12"/>
      <c r="J1280" s="12"/>
      <c r="K1280" s="12"/>
      <c r="L1280" s="12"/>
      <c r="M1280" s="12"/>
      <c r="N1280" s="12"/>
      <c r="O1280" s="12"/>
      <c r="P1280" s="12"/>
      <c r="Q1280" s="12"/>
      <c r="R1280" s="12"/>
      <c r="S1280" s="12"/>
      <c r="T1280" s="12"/>
      <c r="U1280" s="12"/>
      <c r="V1280" s="12"/>
      <c r="W1280" s="12"/>
      <c r="X1280" s="12"/>
      <c r="Y1280" s="12"/>
      <c r="Z1280" s="12"/>
      <c r="AA1280" s="12"/>
      <c r="AB1280" s="12"/>
      <c r="AC1280" s="12"/>
      <c r="AD1280" s="12"/>
      <c r="AE1280" s="12"/>
      <c r="AF1280" s="12"/>
      <c r="AG1280" s="12"/>
      <c r="AH1280" s="12"/>
      <c r="AI1280" s="12"/>
      <c r="AJ1280" s="12"/>
      <c r="AK1280" s="12"/>
      <c r="AL1280" s="12"/>
      <c r="AM1280" s="12"/>
      <c r="AN1280" s="12"/>
      <c r="AO1280" s="12"/>
      <c r="AP1280" s="12"/>
      <c r="AQ1280" s="12"/>
      <c r="AR1280" s="12"/>
      <c r="AS1280" s="12"/>
      <c r="AT1280" s="12"/>
      <c r="AU1280" s="12"/>
      <c r="AV1280" s="12"/>
      <c r="AW1280" s="12"/>
      <c r="AX1280" s="12"/>
      <c r="AY1280" s="12"/>
      <c r="AZ1280" s="12"/>
      <c r="BA1280" s="12"/>
      <c r="BB1280" s="12"/>
      <c r="BC1280" s="12"/>
      <c r="BD1280" s="12"/>
      <c r="BE1280" s="12"/>
      <c r="BF1280" s="12"/>
      <c r="BG1280" s="12"/>
      <c r="BH1280" s="12"/>
      <c r="BI1280" s="12"/>
      <c r="BJ1280" s="12"/>
      <c r="BK1280" s="12"/>
      <c r="BL1280" s="12"/>
      <c r="BM1280" s="12"/>
      <c r="BN1280" s="12"/>
      <c r="BO1280" s="12"/>
      <c r="BP1280" s="12"/>
      <c r="BQ1280" s="12"/>
      <c r="BR1280" s="12"/>
      <c r="BS1280" s="12"/>
      <c r="BT1280" s="12"/>
      <c r="BU1280" s="12"/>
      <c r="BV1280" s="12"/>
      <c r="BW1280" s="12"/>
      <c r="BX1280" s="12"/>
      <c r="BY1280" s="12"/>
      <c r="BZ1280" s="12"/>
      <c r="CA1280" s="12"/>
      <c r="CB1280" s="12"/>
      <c r="CC1280" s="12"/>
      <c r="CD1280" s="12"/>
      <c r="CE1280" s="12"/>
      <c r="CF1280" s="12"/>
      <c r="CG1280" s="12"/>
      <c r="CH1280" s="12"/>
      <c r="CI1280" s="12"/>
      <c r="CJ1280" s="12"/>
      <c r="CK1280" s="12"/>
      <c r="CL1280" s="12"/>
      <c r="CM1280" s="12"/>
      <c r="CN1280" s="12"/>
      <c r="CO1280" s="12"/>
      <c r="CP1280" s="12"/>
      <c r="CQ1280" s="12"/>
      <c r="CR1280" s="12"/>
      <c r="CS1280" s="12"/>
      <c r="CT1280" s="12"/>
      <c r="CU1280" s="12"/>
      <c r="CV1280" s="12"/>
      <c r="CW1280" s="12"/>
      <c r="CX1280" s="12"/>
      <c r="CY1280" s="12"/>
      <c r="CZ1280" s="12"/>
      <c r="DA1280" s="12"/>
      <c r="DB1280" s="12"/>
      <c r="DC1280" s="12"/>
      <c r="DD1280" s="12"/>
      <c r="DE1280" s="12"/>
      <c r="DF1280" s="12"/>
      <c r="DG1280" s="12"/>
      <c r="DH1280" s="12"/>
      <c r="DI1280" s="12"/>
      <c r="DJ1280" s="12"/>
      <c r="DK1280" s="12"/>
      <c r="DL1280" s="12"/>
      <c r="DM1280" s="12"/>
      <c r="DN1280" s="12"/>
      <c r="DO1280" s="12"/>
      <c r="DP1280" s="12"/>
      <c r="DQ1280" s="12"/>
      <c r="DR1280" s="12"/>
      <c r="DS1280" s="12"/>
      <c r="DT1280" s="12"/>
      <c r="DU1280" s="12"/>
      <c r="DV1280" s="12"/>
      <c r="DW1280" s="12"/>
      <c r="DX1280" s="12"/>
      <c r="DY1280" s="12"/>
      <c r="EE1280" s="33"/>
    </row>
    <row r="1281" spans="1:136" x14ac:dyDescent="0.3">
      <c r="B1281" s="2" t="str">
        <f>Product!$P$2</f>
        <v>Phase 5</v>
      </c>
      <c r="C1281" s="2" t="str">
        <f>Product!$P$3</f>
        <v>50' Wide</v>
      </c>
      <c r="D1281" s="129">
        <f>SUMIFS(INDEX(Product!$B$2:$U$97, MATCH(D1263, Product!$B$2:$B$97, 0), ), Product!$B$2:$U$2, $B1281, Product!$B$3:$U$3, $C1281)</f>
        <v>-191000</v>
      </c>
      <c r="E1281" s="130">
        <f>SUMIFS(INDEX(Product!$B$2:$U$97, MATCH(E1263, Product!$B$2:$B$97, 0), ), Product!$B$2:$U$2, $B1281, Product!$B$3:$U$3, $C1281)</f>
        <v>1</v>
      </c>
      <c r="F1281" s="203">
        <f t="shared" si="2964"/>
        <v>-191000</v>
      </c>
      <c r="G1281" s="11">
        <f>SUM(H1281:DZ1281)</f>
        <v>-5730000</v>
      </c>
      <c r="I1281" s="12">
        <f t="shared" ref="I1281:AN1281" si="3018">$F1281*I179</f>
        <v>0</v>
      </c>
      <c r="J1281" s="12">
        <f t="shared" si="3018"/>
        <v>0</v>
      </c>
      <c r="K1281" s="12">
        <f t="shared" si="3018"/>
        <v>0</v>
      </c>
      <c r="L1281" s="12">
        <f t="shared" si="3018"/>
        <v>0</v>
      </c>
      <c r="M1281" s="12">
        <f t="shared" si="3018"/>
        <v>0</v>
      </c>
      <c r="N1281" s="12">
        <f t="shared" si="3018"/>
        <v>0</v>
      </c>
      <c r="O1281" s="12">
        <f t="shared" si="3018"/>
        <v>0</v>
      </c>
      <c r="P1281" s="12">
        <f t="shared" si="3018"/>
        <v>0</v>
      </c>
      <c r="Q1281" s="12">
        <f t="shared" si="3018"/>
        <v>0</v>
      </c>
      <c r="R1281" s="12">
        <f t="shared" si="3018"/>
        <v>0</v>
      </c>
      <c r="S1281" s="12">
        <f t="shared" si="3018"/>
        <v>0</v>
      </c>
      <c r="T1281" s="12">
        <f t="shared" si="3018"/>
        <v>0</v>
      </c>
      <c r="U1281" s="12">
        <f t="shared" si="3018"/>
        <v>0</v>
      </c>
      <c r="V1281" s="12">
        <f t="shared" si="3018"/>
        <v>0</v>
      </c>
      <c r="W1281" s="12">
        <f t="shared" si="3018"/>
        <v>0</v>
      </c>
      <c r="X1281" s="12">
        <f t="shared" si="3018"/>
        <v>0</v>
      </c>
      <c r="Y1281" s="12">
        <f t="shared" si="3018"/>
        <v>0</v>
      </c>
      <c r="Z1281" s="12">
        <f t="shared" si="3018"/>
        <v>0</v>
      </c>
      <c r="AA1281" s="12">
        <f t="shared" si="3018"/>
        <v>0</v>
      </c>
      <c r="AB1281" s="12">
        <f t="shared" si="3018"/>
        <v>0</v>
      </c>
      <c r="AC1281" s="12">
        <f t="shared" si="3018"/>
        <v>0</v>
      </c>
      <c r="AD1281" s="12">
        <f t="shared" si="3018"/>
        <v>0</v>
      </c>
      <c r="AE1281" s="12">
        <f t="shared" si="3018"/>
        <v>0</v>
      </c>
      <c r="AF1281" s="12">
        <f t="shared" si="3018"/>
        <v>0</v>
      </c>
      <c r="AG1281" s="12">
        <f t="shared" si="3018"/>
        <v>0</v>
      </c>
      <c r="AH1281" s="12">
        <f t="shared" si="3018"/>
        <v>0</v>
      </c>
      <c r="AI1281" s="12">
        <f t="shared" si="3018"/>
        <v>0</v>
      </c>
      <c r="AJ1281" s="12">
        <f t="shared" si="3018"/>
        <v>0</v>
      </c>
      <c r="AK1281" s="12">
        <f t="shared" si="3018"/>
        <v>0</v>
      </c>
      <c r="AL1281" s="12">
        <f t="shared" si="3018"/>
        <v>0</v>
      </c>
      <c r="AM1281" s="12">
        <f t="shared" si="3018"/>
        <v>0</v>
      </c>
      <c r="AN1281" s="12">
        <f t="shared" si="3018"/>
        <v>0</v>
      </c>
      <c r="AO1281" s="12">
        <f t="shared" ref="AO1281:BT1281" si="3019">$F1281*AO179</f>
        <v>0</v>
      </c>
      <c r="AP1281" s="12">
        <f t="shared" si="3019"/>
        <v>0</v>
      </c>
      <c r="AQ1281" s="12">
        <f t="shared" si="3019"/>
        <v>0</v>
      </c>
      <c r="AR1281" s="12">
        <f t="shared" si="3019"/>
        <v>0</v>
      </c>
      <c r="AS1281" s="12">
        <f t="shared" si="3019"/>
        <v>0</v>
      </c>
      <c r="AT1281" s="12">
        <f t="shared" si="3019"/>
        <v>0</v>
      </c>
      <c r="AU1281" s="12">
        <f t="shared" si="3019"/>
        <v>0</v>
      </c>
      <c r="AV1281" s="12">
        <f t="shared" si="3019"/>
        <v>0</v>
      </c>
      <c r="AW1281" s="12">
        <f t="shared" si="3019"/>
        <v>0</v>
      </c>
      <c r="AX1281" s="12">
        <f t="shared" si="3019"/>
        <v>0</v>
      </c>
      <c r="AY1281" s="12">
        <f t="shared" si="3019"/>
        <v>0</v>
      </c>
      <c r="AZ1281" s="12">
        <f t="shared" si="3019"/>
        <v>0</v>
      </c>
      <c r="BA1281" s="12">
        <f t="shared" si="3019"/>
        <v>0</v>
      </c>
      <c r="BB1281" s="12">
        <f t="shared" si="3019"/>
        <v>0</v>
      </c>
      <c r="BC1281" s="12">
        <f t="shared" si="3019"/>
        <v>0</v>
      </c>
      <c r="BD1281" s="12">
        <f t="shared" si="3019"/>
        <v>0</v>
      </c>
      <c r="BE1281" s="12">
        <f t="shared" si="3019"/>
        <v>0</v>
      </c>
      <c r="BF1281" s="12">
        <f t="shared" si="3019"/>
        <v>0</v>
      </c>
      <c r="BG1281" s="12">
        <f t="shared" si="3019"/>
        <v>0</v>
      </c>
      <c r="BH1281" s="12">
        <f t="shared" si="3019"/>
        <v>0</v>
      </c>
      <c r="BI1281" s="12">
        <f t="shared" si="3019"/>
        <v>0</v>
      </c>
      <c r="BJ1281" s="12">
        <f t="shared" si="3019"/>
        <v>0</v>
      </c>
      <c r="BK1281" s="12">
        <f t="shared" si="3019"/>
        <v>0</v>
      </c>
      <c r="BL1281" s="12">
        <f t="shared" si="3019"/>
        <v>0</v>
      </c>
      <c r="BM1281" s="12">
        <f t="shared" si="3019"/>
        <v>0</v>
      </c>
      <c r="BN1281" s="12">
        <f t="shared" si="3019"/>
        <v>0</v>
      </c>
      <c r="BO1281" s="12">
        <f t="shared" si="3019"/>
        <v>0</v>
      </c>
      <c r="BP1281" s="12">
        <f t="shared" si="3019"/>
        <v>0</v>
      </c>
      <c r="BQ1281" s="12">
        <f t="shared" si="3019"/>
        <v>0</v>
      </c>
      <c r="BR1281" s="12">
        <f t="shared" si="3019"/>
        <v>0</v>
      </c>
      <c r="BS1281" s="12">
        <f t="shared" si="3019"/>
        <v>-477500</v>
      </c>
      <c r="BT1281" s="12">
        <f t="shared" si="3019"/>
        <v>-477500</v>
      </c>
      <c r="BU1281" s="12">
        <f t="shared" ref="BU1281:CZ1281" si="3020">$F1281*BU179</f>
        <v>-477500</v>
      </c>
      <c r="BV1281" s="12">
        <f t="shared" si="3020"/>
        <v>-477500</v>
      </c>
      <c r="BW1281" s="12">
        <f t="shared" si="3020"/>
        <v>-477500</v>
      </c>
      <c r="BX1281" s="12">
        <f t="shared" si="3020"/>
        <v>-477500</v>
      </c>
      <c r="BY1281" s="12">
        <f t="shared" si="3020"/>
        <v>-477500</v>
      </c>
      <c r="BZ1281" s="12">
        <f t="shared" si="3020"/>
        <v>-477500</v>
      </c>
      <c r="CA1281" s="12">
        <f t="shared" si="3020"/>
        <v>-477500</v>
      </c>
      <c r="CB1281" s="12">
        <f t="shared" si="3020"/>
        <v>-477500</v>
      </c>
      <c r="CC1281" s="12">
        <f t="shared" si="3020"/>
        <v>-477500</v>
      </c>
      <c r="CD1281" s="12">
        <f t="shared" si="3020"/>
        <v>-477500</v>
      </c>
      <c r="CE1281" s="12">
        <f t="shared" si="3020"/>
        <v>0</v>
      </c>
      <c r="CF1281" s="12">
        <f t="shared" si="3020"/>
        <v>0</v>
      </c>
      <c r="CG1281" s="12">
        <f t="shared" si="3020"/>
        <v>0</v>
      </c>
      <c r="CH1281" s="12">
        <f t="shared" si="3020"/>
        <v>0</v>
      </c>
      <c r="CI1281" s="12">
        <f t="shared" si="3020"/>
        <v>0</v>
      </c>
      <c r="CJ1281" s="12">
        <f t="shared" si="3020"/>
        <v>0</v>
      </c>
      <c r="CK1281" s="12">
        <f t="shared" si="3020"/>
        <v>0</v>
      </c>
      <c r="CL1281" s="12">
        <f t="shared" si="3020"/>
        <v>0</v>
      </c>
      <c r="CM1281" s="12">
        <f t="shared" si="3020"/>
        <v>0</v>
      </c>
      <c r="CN1281" s="12">
        <f t="shared" si="3020"/>
        <v>0</v>
      </c>
      <c r="CO1281" s="12">
        <f t="shared" si="3020"/>
        <v>0</v>
      </c>
      <c r="CP1281" s="12">
        <f t="shared" si="3020"/>
        <v>0</v>
      </c>
      <c r="CQ1281" s="12">
        <f t="shared" si="3020"/>
        <v>0</v>
      </c>
      <c r="CR1281" s="12">
        <f t="shared" si="3020"/>
        <v>0</v>
      </c>
      <c r="CS1281" s="12">
        <f t="shared" si="3020"/>
        <v>0</v>
      </c>
      <c r="CT1281" s="12">
        <f t="shared" si="3020"/>
        <v>0</v>
      </c>
      <c r="CU1281" s="12">
        <f t="shared" si="3020"/>
        <v>0</v>
      </c>
      <c r="CV1281" s="12">
        <f t="shared" si="3020"/>
        <v>0</v>
      </c>
      <c r="CW1281" s="12">
        <f t="shared" si="3020"/>
        <v>0</v>
      </c>
      <c r="CX1281" s="12">
        <f t="shared" si="3020"/>
        <v>0</v>
      </c>
      <c r="CY1281" s="12">
        <f t="shared" si="3020"/>
        <v>0</v>
      </c>
      <c r="CZ1281" s="12">
        <f t="shared" si="3020"/>
        <v>0</v>
      </c>
      <c r="DA1281" s="12">
        <f t="shared" ref="DA1281:DY1281" si="3021">$F1281*DA179</f>
        <v>0</v>
      </c>
      <c r="DB1281" s="12">
        <f t="shared" si="3021"/>
        <v>0</v>
      </c>
      <c r="DC1281" s="12">
        <f t="shared" si="3021"/>
        <v>0</v>
      </c>
      <c r="DD1281" s="12">
        <f t="shared" si="3021"/>
        <v>0</v>
      </c>
      <c r="DE1281" s="12">
        <f t="shared" si="3021"/>
        <v>0</v>
      </c>
      <c r="DF1281" s="12">
        <f t="shared" si="3021"/>
        <v>0</v>
      </c>
      <c r="DG1281" s="12">
        <f t="shared" si="3021"/>
        <v>0</v>
      </c>
      <c r="DH1281" s="12">
        <f t="shared" si="3021"/>
        <v>0</v>
      </c>
      <c r="DI1281" s="12">
        <f t="shared" si="3021"/>
        <v>0</v>
      </c>
      <c r="DJ1281" s="12">
        <f t="shared" si="3021"/>
        <v>0</v>
      </c>
      <c r="DK1281" s="12">
        <f t="shared" si="3021"/>
        <v>0</v>
      </c>
      <c r="DL1281" s="12">
        <f t="shared" si="3021"/>
        <v>0</v>
      </c>
      <c r="DM1281" s="12">
        <f t="shared" si="3021"/>
        <v>0</v>
      </c>
      <c r="DN1281" s="12">
        <f t="shared" si="3021"/>
        <v>0</v>
      </c>
      <c r="DO1281" s="12">
        <f t="shared" si="3021"/>
        <v>0</v>
      </c>
      <c r="DP1281" s="12">
        <f t="shared" si="3021"/>
        <v>0</v>
      </c>
      <c r="DQ1281" s="12">
        <f t="shared" si="3021"/>
        <v>0</v>
      </c>
      <c r="DR1281" s="12">
        <f t="shared" si="3021"/>
        <v>0</v>
      </c>
      <c r="DS1281" s="12">
        <f t="shared" si="3021"/>
        <v>0</v>
      </c>
      <c r="DT1281" s="12">
        <f t="shared" si="3021"/>
        <v>0</v>
      </c>
      <c r="DU1281" s="12">
        <f t="shared" si="3021"/>
        <v>0</v>
      </c>
      <c r="DV1281" s="12">
        <f t="shared" si="3021"/>
        <v>0</v>
      </c>
      <c r="DW1281" s="12">
        <f t="shared" si="3021"/>
        <v>0</v>
      </c>
      <c r="DX1281" s="12">
        <f t="shared" si="3021"/>
        <v>0</v>
      </c>
      <c r="DY1281" s="12">
        <f t="shared" si="3021"/>
        <v>0</v>
      </c>
      <c r="EB1281" s="116">
        <f t="shared" si="2969"/>
        <v>1280</v>
      </c>
      <c r="EC1281" s="2" t="str">
        <f t="shared" ref="EC1281:EC1283" si="3022">B1281</f>
        <v>Phase 5</v>
      </c>
      <c r="ED1281" s="2" t="str">
        <f t="shared" ref="ED1281:ED1283" si="3023">C1281</f>
        <v>50' Wide</v>
      </c>
      <c r="EE1281" s="33" t="str">
        <f>EE1285</f>
        <v>Cash</v>
      </c>
      <c r="EF1281" s="2" t="str">
        <f>EF1285</f>
        <v>Construction Loan Repaid</v>
      </c>
    </row>
    <row r="1282" spans="1:136" x14ac:dyDescent="0.3">
      <c r="B1282" s="2" t="str">
        <f>Product!$Q$2</f>
        <v>Phase 5</v>
      </c>
      <c r="C1282" s="2" t="str">
        <f>Product!$Q$3</f>
        <v>60' Wide</v>
      </c>
      <c r="D1282" s="129">
        <f>SUMIFS(INDEX(Product!$B$2:$U$97, MATCH(D1263, Product!$B$2:$B$97, 0), ), Product!$B$2:$U$2, $B1282, Product!$B$3:$U$3, $C1282)</f>
        <v>-191000</v>
      </c>
      <c r="E1282" s="130">
        <f>SUMIFS(INDEX(Product!$B$2:$U$97, MATCH(E1263, Product!$B$2:$B$97, 0), ), Product!$B$2:$U$2, $B1282, Product!$B$3:$U$3, $C1282)</f>
        <v>1</v>
      </c>
      <c r="F1282" s="203">
        <f t="shared" si="2964"/>
        <v>-191000</v>
      </c>
      <c r="G1282" s="11">
        <f>SUM(H1282:DZ1282)</f>
        <v>-5730000</v>
      </c>
      <c r="I1282" s="12">
        <f t="shared" ref="I1282:AN1282" si="3024">$F1282*I180</f>
        <v>0</v>
      </c>
      <c r="J1282" s="12">
        <f t="shared" si="3024"/>
        <v>0</v>
      </c>
      <c r="K1282" s="12">
        <f t="shared" si="3024"/>
        <v>0</v>
      </c>
      <c r="L1282" s="12">
        <f t="shared" si="3024"/>
        <v>0</v>
      </c>
      <c r="M1282" s="12">
        <f t="shared" si="3024"/>
        <v>0</v>
      </c>
      <c r="N1282" s="12">
        <f t="shared" si="3024"/>
        <v>0</v>
      </c>
      <c r="O1282" s="12">
        <f t="shared" si="3024"/>
        <v>0</v>
      </c>
      <c r="P1282" s="12">
        <f t="shared" si="3024"/>
        <v>0</v>
      </c>
      <c r="Q1282" s="12">
        <f t="shared" si="3024"/>
        <v>0</v>
      </c>
      <c r="R1282" s="12">
        <f t="shared" si="3024"/>
        <v>0</v>
      </c>
      <c r="S1282" s="12">
        <f t="shared" si="3024"/>
        <v>0</v>
      </c>
      <c r="T1282" s="12">
        <f t="shared" si="3024"/>
        <v>0</v>
      </c>
      <c r="U1282" s="12">
        <f t="shared" si="3024"/>
        <v>0</v>
      </c>
      <c r="V1282" s="12">
        <f t="shared" si="3024"/>
        <v>0</v>
      </c>
      <c r="W1282" s="12">
        <f t="shared" si="3024"/>
        <v>0</v>
      </c>
      <c r="X1282" s="12">
        <f t="shared" si="3024"/>
        <v>0</v>
      </c>
      <c r="Y1282" s="12">
        <f t="shared" si="3024"/>
        <v>0</v>
      </c>
      <c r="Z1282" s="12">
        <f t="shared" si="3024"/>
        <v>0</v>
      </c>
      <c r="AA1282" s="12">
        <f t="shared" si="3024"/>
        <v>0</v>
      </c>
      <c r="AB1282" s="12">
        <f t="shared" si="3024"/>
        <v>0</v>
      </c>
      <c r="AC1282" s="12">
        <f t="shared" si="3024"/>
        <v>0</v>
      </c>
      <c r="AD1282" s="12">
        <f t="shared" si="3024"/>
        <v>0</v>
      </c>
      <c r="AE1282" s="12">
        <f t="shared" si="3024"/>
        <v>0</v>
      </c>
      <c r="AF1282" s="12">
        <f t="shared" si="3024"/>
        <v>0</v>
      </c>
      <c r="AG1282" s="12">
        <f t="shared" si="3024"/>
        <v>0</v>
      </c>
      <c r="AH1282" s="12">
        <f t="shared" si="3024"/>
        <v>0</v>
      </c>
      <c r="AI1282" s="12">
        <f t="shared" si="3024"/>
        <v>0</v>
      </c>
      <c r="AJ1282" s="12">
        <f t="shared" si="3024"/>
        <v>0</v>
      </c>
      <c r="AK1282" s="12">
        <f t="shared" si="3024"/>
        <v>0</v>
      </c>
      <c r="AL1282" s="12">
        <f t="shared" si="3024"/>
        <v>0</v>
      </c>
      <c r="AM1282" s="12">
        <f t="shared" si="3024"/>
        <v>0</v>
      </c>
      <c r="AN1282" s="12">
        <f t="shared" si="3024"/>
        <v>0</v>
      </c>
      <c r="AO1282" s="12">
        <f t="shared" ref="AO1282:BT1282" si="3025">$F1282*AO180</f>
        <v>0</v>
      </c>
      <c r="AP1282" s="12">
        <f t="shared" si="3025"/>
        <v>0</v>
      </c>
      <c r="AQ1282" s="12">
        <f t="shared" si="3025"/>
        <v>0</v>
      </c>
      <c r="AR1282" s="12">
        <f t="shared" si="3025"/>
        <v>0</v>
      </c>
      <c r="AS1282" s="12">
        <f t="shared" si="3025"/>
        <v>0</v>
      </c>
      <c r="AT1282" s="12">
        <f t="shared" si="3025"/>
        <v>0</v>
      </c>
      <c r="AU1282" s="12">
        <f t="shared" si="3025"/>
        <v>0</v>
      </c>
      <c r="AV1282" s="12">
        <f t="shared" si="3025"/>
        <v>0</v>
      </c>
      <c r="AW1282" s="12">
        <f t="shared" si="3025"/>
        <v>0</v>
      </c>
      <c r="AX1282" s="12">
        <f t="shared" si="3025"/>
        <v>0</v>
      </c>
      <c r="AY1282" s="12">
        <f t="shared" si="3025"/>
        <v>0</v>
      </c>
      <c r="AZ1282" s="12">
        <f t="shared" si="3025"/>
        <v>0</v>
      </c>
      <c r="BA1282" s="12">
        <f t="shared" si="3025"/>
        <v>0</v>
      </c>
      <c r="BB1282" s="12">
        <f t="shared" si="3025"/>
        <v>0</v>
      </c>
      <c r="BC1282" s="12">
        <f t="shared" si="3025"/>
        <v>0</v>
      </c>
      <c r="BD1282" s="12">
        <f t="shared" si="3025"/>
        <v>0</v>
      </c>
      <c r="BE1282" s="12">
        <f t="shared" si="3025"/>
        <v>0</v>
      </c>
      <c r="BF1282" s="12">
        <f t="shared" si="3025"/>
        <v>0</v>
      </c>
      <c r="BG1282" s="12">
        <f t="shared" si="3025"/>
        <v>0</v>
      </c>
      <c r="BH1282" s="12">
        <f t="shared" si="3025"/>
        <v>0</v>
      </c>
      <c r="BI1282" s="12">
        <f t="shared" si="3025"/>
        <v>0</v>
      </c>
      <c r="BJ1282" s="12">
        <f t="shared" si="3025"/>
        <v>0</v>
      </c>
      <c r="BK1282" s="12">
        <f t="shared" si="3025"/>
        <v>0</v>
      </c>
      <c r="BL1282" s="12">
        <f t="shared" si="3025"/>
        <v>0</v>
      </c>
      <c r="BM1282" s="12">
        <f t="shared" si="3025"/>
        <v>0</v>
      </c>
      <c r="BN1282" s="12">
        <f t="shared" si="3025"/>
        <v>0</v>
      </c>
      <c r="BO1282" s="12">
        <f t="shared" si="3025"/>
        <v>0</v>
      </c>
      <c r="BP1282" s="12">
        <f t="shared" si="3025"/>
        <v>0</v>
      </c>
      <c r="BQ1282" s="12">
        <f t="shared" si="3025"/>
        <v>0</v>
      </c>
      <c r="BR1282" s="12">
        <f t="shared" si="3025"/>
        <v>0</v>
      </c>
      <c r="BS1282" s="12">
        <f t="shared" si="3025"/>
        <v>-477500</v>
      </c>
      <c r="BT1282" s="12">
        <f t="shared" si="3025"/>
        <v>-477500</v>
      </c>
      <c r="BU1282" s="12">
        <f t="shared" ref="BU1282:CZ1282" si="3026">$F1282*BU180</f>
        <v>-477500</v>
      </c>
      <c r="BV1282" s="12">
        <f t="shared" si="3026"/>
        <v>-477500</v>
      </c>
      <c r="BW1282" s="12">
        <f t="shared" si="3026"/>
        <v>-477500</v>
      </c>
      <c r="BX1282" s="12">
        <f t="shared" si="3026"/>
        <v>-477500</v>
      </c>
      <c r="BY1282" s="12">
        <f t="shared" si="3026"/>
        <v>-477500</v>
      </c>
      <c r="BZ1282" s="12">
        <f t="shared" si="3026"/>
        <v>-477500</v>
      </c>
      <c r="CA1282" s="12">
        <f t="shared" si="3026"/>
        <v>-477500</v>
      </c>
      <c r="CB1282" s="12">
        <f t="shared" si="3026"/>
        <v>-477500</v>
      </c>
      <c r="CC1282" s="12">
        <f t="shared" si="3026"/>
        <v>-477500</v>
      </c>
      <c r="CD1282" s="12">
        <f t="shared" si="3026"/>
        <v>-477500</v>
      </c>
      <c r="CE1282" s="12">
        <f t="shared" si="3026"/>
        <v>0</v>
      </c>
      <c r="CF1282" s="12">
        <f t="shared" si="3026"/>
        <v>0</v>
      </c>
      <c r="CG1282" s="12">
        <f t="shared" si="3026"/>
        <v>0</v>
      </c>
      <c r="CH1282" s="12">
        <f t="shared" si="3026"/>
        <v>0</v>
      </c>
      <c r="CI1282" s="12">
        <f t="shared" si="3026"/>
        <v>0</v>
      </c>
      <c r="CJ1282" s="12">
        <f t="shared" si="3026"/>
        <v>0</v>
      </c>
      <c r="CK1282" s="12">
        <f t="shared" si="3026"/>
        <v>0</v>
      </c>
      <c r="CL1282" s="12">
        <f t="shared" si="3026"/>
        <v>0</v>
      </c>
      <c r="CM1282" s="12">
        <f t="shared" si="3026"/>
        <v>0</v>
      </c>
      <c r="CN1282" s="12">
        <f t="shared" si="3026"/>
        <v>0</v>
      </c>
      <c r="CO1282" s="12">
        <f t="shared" si="3026"/>
        <v>0</v>
      </c>
      <c r="CP1282" s="12">
        <f t="shared" si="3026"/>
        <v>0</v>
      </c>
      <c r="CQ1282" s="12">
        <f t="shared" si="3026"/>
        <v>0</v>
      </c>
      <c r="CR1282" s="12">
        <f t="shared" si="3026"/>
        <v>0</v>
      </c>
      <c r="CS1282" s="12">
        <f t="shared" si="3026"/>
        <v>0</v>
      </c>
      <c r="CT1282" s="12">
        <f t="shared" si="3026"/>
        <v>0</v>
      </c>
      <c r="CU1282" s="12">
        <f t="shared" si="3026"/>
        <v>0</v>
      </c>
      <c r="CV1282" s="12">
        <f t="shared" si="3026"/>
        <v>0</v>
      </c>
      <c r="CW1282" s="12">
        <f t="shared" si="3026"/>
        <v>0</v>
      </c>
      <c r="CX1282" s="12">
        <f t="shared" si="3026"/>
        <v>0</v>
      </c>
      <c r="CY1282" s="12">
        <f t="shared" si="3026"/>
        <v>0</v>
      </c>
      <c r="CZ1282" s="12">
        <f t="shared" si="3026"/>
        <v>0</v>
      </c>
      <c r="DA1282" s="12">
        <f t="shared" ref="DA1282:DY1282" si="3027">$F1282*DA180</f>
        <v>0</v>
      </c>
      <c r="DB1282" s="12">
        <f t="shared" si="3027"/>
        <v>0</v>
      </c>
      <c r="DC1282" s="12">
        <f t="shared" si="3027"/>
        <v>0</v>
      </c>
      <c r="DD1282" s="12">
        <f t="shared" si="3027"/>
        <v>0</v>
      </c>
      <c r="DE1282" s="12">
        <f t="shared" si="3027"/>
        <v>0</v>
      </c>
      <c r="DF1282" s="12">
        <f t="shared" si="3027"/>
        <v>0</v>
      </c>
      <c r="DG1282" s="12">
        <f t="shared" si="3027"/>
        <v>0</v>
      </c>
      <c r="DH1282" s="12">
        <f t="shared" si="3027"/>
        <v>0</v>
      </c>
      <c r="DI1282" s="12">
        <f t="shared" si="3027"/>
        <v>0</v>
      </c>
      <c r="DJ1282" s="12">
        <f t="shared" si="3027"/>
        <v>0</v>
      </c>
      <c r="DK1282" s="12">
        <f t="shared" si="3027"/>
        <v>0</v>
      </c>
      <c r="DL1282" s="12">
        <f t="shared" si="3027"/>
        <v>0</v>
      </c>
      <c r="DM1282" s="12">
        <f t="shared" si="3027"/>
        <v>0</v>
      </c>
      <c r="DN1282" s="12">
        <f t="shared" si="3027"/>
        <v>0</v>
      </c>
      <c r="DO1282" s="12">
        <f t="shared" si="3027"/>
        <v>0</v>
      </c>
      <c r="DP1282" s="12">
        <f t="shared" si="3027"/>
        <v>0</v>
      </c>
      <c r="DQ1282" s="12">
        <f t="shared" si="3027"/>
        <v>0</v>
      </c>
      <c r="DR1282" s="12">
        <f t="shared" si="3027"/>
        <v>0</v>
      </c>
      <c r="DS1282" s="12">
        <f t="shared" si="3027"/>
        <v>0</v>
      </c>
      <c r="DT1282" s="12">
        <f t="shared" si="3027"/>
        <v>0</v>
      </c>
      <c r="DU1282" s="12">
        <f t="shared" si="3027"/>
        <v>0</v>
      </c>
      <c r="DV1282" s="12">
        <f t="shared" si="3027"/>
        <v>0</v>
      </c>
      <c r="DW1282" s="12">
        <f t="shared" si="3027"/>
        <v>0</v>
      </c>
      <c r="DX1282" s="12">
        <f t="shared" si="3027"/>
        <v>0</v>
      </c>
      <c r="DY1282" s="12">
        <f t="shared" si="3027"/>
        <v>0</v>
      </c>
      <c r="EB1282" s="116">
        <f t="shared" si="2969"/>
        <v>1281</v>
      </c>
      <c r="EC1282" s="2" t="str">
        <f t="shared" si="3022"/>
        <v>Phase 5</v>
      </c>
      <c r="ED1282" s="2" t="str">
        <f t="shared" si="3023"/>
        <v>60' Wide</v>
      </c>
      <c r="EE1282" s="33" t="str">
        <f>EE1285</f>
        <v>Cash</v>
      </c>
      <c r="EF1282" s="2" t="str">
        <f>EF1285</f>
        <v>Construction Loan Repaid</v>
      </c>
    </row>
    <row r="1283" spans="1:136" x14ac:dyDescent="0.3">
      <c r="B1283" s="2" t="str">
        <f>Product!$R$2</f>
        <v>Phase 5</v>
      </c>
      <c r="C1283" s="2" t="str">
        <f>Product!$R$3</f>
        <v>75' Wide</v>
      </c>
      <c r="D1283" s="129">
        <f>SUMIFS(INDEX(Product!$B$2:$U$97, MATCH(D1263, Product!$B$2:$B$97, 0), ), Product!$B$2:$U$2, $B1283, Product!$B$3:$U$3, $C1283)</f>
        <v>-191000</v>
      </c>
      <c r="E1283" s="130">
        <f>SUMIFS(INDEX(Product!$B$2:$U$97, MATCH(E1263, Product!$B$2:$B$97, 0), ), Product!$B$2:$U$2, $B1283, Product!$B$3:$U$3, $C1283)</f>
        <v>1</v>
      </c>
      <c r="F1283" s="203">
        <f t="shared" si="2964"/>
        <v>-191000</v>
      </c>
      <c r="G1283" s="11">
        <f>SUM(H1283:DZ1283)</f>
        <v>-3820000.0000000014</v>
      </c>
      <c r="I1283" s="12">
        <f t="shared" ref="I1283:AN1283" si="3028">$F1283*I181</f>
        <v>0</v>
      </c>
      <c r="J1283" s="12">
        <f t="shared" si="3028"/>
        <v>0</v>
      </c>
      <c r="K1283" s="12">
        <f t="shared" si="3028"/>
        <v>0</v>
      </c>
      <c r="L1283" s="12">
        <f t="shared" si="3028"/>
        <v>0</v>
      </c>
      <c r="M1283" s="12">
        <f t="shared" si="3028"/>
        <v>0</v>
      </c>
      <c r="N1283" s="12">
        <f t="shared" si="3028"/>
        <v>0</v>
      </c>
      <c r="O1283" s="12">
        <f t="shared" si="3028"/>
        <v>0</v>
      </c>
      <c r="P1283" s="12">
        <f t="shared" si="3028"/>
        <v>0</v>
      </c>
      <c r="Q1283" s="12">
        <f t="shared" si="3028"/>
        <v>0</v>
      </c>
      <c r="R1283" s="12">
        <f t="shared" si="3028"/>
        <v>0</v>
      </c>
      <c r="S1283" s="12">
        <f t="shared" si="3028"/>
        <v>0</v>
      </c>
      <c r="T1283" s="12">
        <f t="shared" si="3028"/>
        <v>0</v>
      </c>
      <c r="U1283" s="12">
        <f t="shared" si="3028"/>
        <v>0</v>
      </c>
      <c r="V1283" s="12">
        <f t="shared" si="3028"/>
        <v>0</v>
      </c>
      <c r="W1283" s="12">
        <f t="shared" si="3028"/>
        <v>0</v>
      </c>
      <c r="X1283" s="12">
        <f t="shared" si="3028"/>
        <v>0</v>
      </c>
      <c r="Y1283" s="12">
        <f t="shared" si="3028"/>
        <v>0</v>
      </c>
      <c r="Z1283" s="12">
        <f t="shared" si="3028"/>
        <v>0</v>
      </c>
      <c r="AA1283" s="12">
        <f t="shared" si="3028"/>
        <v>0</v>
      </c>
      <c r="AB1283" s="12">
        <f t="shared" si="3028"/>
        <v>0</v>
      </c>
      <c r="AC1283" s="12">
        <f t="shared" si="3028"/>
        <v>0</v>
      </c>
      <c r="AD1283" s="12">
        <f t="shared" si="3028"/>
        <v>0</v>
      </c>
      <c r="AE1283" s="12">
        <f t="shared" si="3028"/>
        <v>0</v>
      </c>
      <c r="AF1283" s="12">
        <f t="shared" si="3028"/>
        <v>0</v>
      </c>
      <c r="AG1283" s="12">
        <f t="shared" si="3028"/>
        <v>0</v>
      </c>
      <c r="AH1283" s="12">
        <f t="shared" si="3028"/>
        <v>0</v>
      </c>
      <c r="AI1283" s="12">
        <f t="shared" si="3028"/>
        <v>0</v>
      </c>
      <c r="AJ1283" s="12">
        <f t="shared" si="3028"/>
        <v>0</v>
      </c>
      <c r="AK1283" s="12">
        <f t="shared" si="3028"/>
        <v>0</v>
      </c>
      <c r="AL1283" s="12">
        <f t="shared" si="3028"/>
        <v>0</v>
      </c>
      <c r="AM1283" s="12">
        <f t="shared" si="3028"/>
        <v>0</v>
      </c>
      <c r="AN1283" s="12">
        <f t="shared" si="3028"/>
        <v>0</v>
      </c>
      <c r="AO1283" s="12">
        <f t="shared" ref="AO1283:BT1283" si="3029">$F1283*AO181</f>
        <v>0</v>
      </c>
      <c r="AP1283" s="12">
        <f t="shared" si="3029"/>
        <v>0</v>
      </c>
      <c r="AQ1283" s="12">
        <f t="shared" si="3029"/>
        <v>0</v>
      </c>
      <c r="AR1283" s="12">
        <f t="shared" si="3029"/>
        <v>0</v>
      </c>
      <c r="AS1283" s="12">
        <f t="shared" si="3029"/>
        <v>0</v>
      </c>
      <c r="AT1283" s="12">
        <f t="shared" si="3029"/>
        <v>0</v>
      </c>
      <c r="AU1283" s="12">
        <f t="shared" si="3029"/>
        <v>0</v>
      </c>
      <c r="AV1283" s="12">
        <f t="shared" si="3029"/>
        <v>0</v>
      </c>
      <c r="AW1283" s="12">
        <f t="shared" si="3029"/>
        <v>0</v>
      </c>
      <c r="AX1283" s="12">
        <f t="shared" si="3029"/>
        <v>0</v>
      </c>
      <c r="AY1283" s="12">
        <f t="shared" si="3029"/>
        <v>0</v>
      </c>
      <c r="AZ1283" s="12">
        <f t="shared" si="3029"/>
        <v>0</v>
      </c>
      <c r="BA1283" s="12">
        <f t="shared" si="3029"/>
        <v>0</v>
      </c>
      <c r="BB1283" s="12">
        <f t="shared" si="3029"/>
        <v>0</v>
      </c>
      <c r="BC1283" s="12">
        <f t="shared" si="3029"/>
        <v>0</v>
      </c>
      <c r="BD1283" s="12">
        <f t="shared" si="3029"/>
        <v>0</v>
      </c>
      <c r="BE1283" s="12">
        <f t="shared" si="3029"/>
        <v>0</v>
      </c>
      <c r="BF1283" s="12">
        <f t="shared" si="3029"/>
        <v>0</v>
      </c>
      <c r="BG1283" s="12">
        <f t="shared" si="3029"/>
        <v>0</v>
      </c>
      <c r="BH1283" s="12">
        <f t="shared" si="3029"/>
        <v>0</v>
      </c>
      <c r="BI1283" s="12">
        <f t="shared" si="3029"/>
        <v>0</v>
      </c>
      <c r="BJ1283" s="12">
        <f t="shared" si="3029"/>
        <v>0</v>
      </c>
      <c r="BK1283" s="12">
        <f t="shared" si="3029"/>
        <v>0</v>
      </c>
      <c r="BL1283" s="12">
        <f t="shared" si="3029"/>
        <v>0</v>
      </c>
      <c r="BM1283" s="12">
        <f t="shared" si="3029"/>
        <v>0</v>
      </c>
      <c r="BN1283" s="12">
        <f t="shared" si="3029"/>
        <v>0</v>
      </c>
      <c r="BO1283" s="12">
        <f t="shared" si="3029"/>
        <v>0</v>
      </c>
      <c r="BP1283" s="12">
        <f t="shared" si="3029"/>
        <v>0</v>
      </c>
      <c r="BQ1283" s="12">
        <f t="shared" si="3029"/>
        <v>0</v>
      </c>
      <c r="BR1283" s="12">
        <f t="shared" si="3029"/>
        <v>0</v>
      </c>
      <c r="BS1283" s="12">
        <f t="shared" si="3029"/>
        <v>-318333.33333333337</v>
      </c>
      <c r="BT1283" s="12">
        <f t="shared" si="3029"/>
        <v>-318333.33333333337</v>
      </c>
      <c r="BU1283" s="12">
        <f t="shared" ref="BU1283:CZ1283" si="3030">$F1283*BU181</f>
        <v>-318333.33333333337</v>
      </c>
      <c r="BV1283" s="12">
        <f t="shared" si="3030"/>
        <v>-318333.33333333337</v>
      </c>
      <c r="BW1283" s="12">
        <f t="shared" si="3030"/>
        <v>-318333.33333333337</v>
      </c>
      <c r="BX1283" s="12">
        <f t="shared" si="3030"/>
        <v>-318333.33333333337</v>
      </c>
      <c r="BY1283" s="12">
        <f t="shared" si="3030"/>
        <v>-318333.33333333337</v>
      </c>
      <c r="BZ1283" s="12">
        <f t="shared" si="3030"/>
        <v>-318333.33333333337</v>
      </c>
      <c r="CA1283" s="12">
        <f t="shared" si="3030"/>
        <v>-318333.33333333337</v>
      </c>
      <c r="CB1283" s="12">
        <f t="shared" si="3030"/>
        <v>-318333.33333333337</v>
      </c>
      <c r="CC1283" s="12">
        <f t="shared" si="3030"/>
        <v>-318333.33333333337</v>
      </c>
      <c r="CD1283" s="12">
        <f t="shared" si="3030"/>
        <v>-318333.33333333337</v>
      </c>
      <c r="CE1283" s="12">
        <f t="shared" si="3030"/>
        <v>0</v>
      </c>
      <c r="CF1283" s="12">
        <f t="shared" si="3030"/>
        <v>0</v>
      </c>
      <c r="CG1283" s="12">
        <f t="shared" si="3030"/>
        <v>0</v>
      </c>
      <c r="CH1283" s="12">
        <f t="shared" si="3030"/>
        <v>0</v>
      </c>
      <c r="CI1283" s="12">
        <f t="shared" si="3030"/>
        <v>0</v>
      </c>
      <c r="CJ1283" s="12">
        <f t="shared" si="3030"/>
        <v>0</v>
      </c>
      <c r="CK1283" s="12">
        <f t="shared" si="3030"/>
        <v>0</v>
      </c>
      <c r="CL1283" s="12">
        <f t="shared" si="3030"/>
        <v>0</v>
      </c>
      <c r="CM1283" s="12">
        <f t="shared" si="3030"/>
        <v>0</v>
      </c>
      <c r="CN1283" s="12">
        <f t="shared" si="3030"/>
        <v>0</v>
      </c>
      <c r="CO1283" s="12">
        <f t="shared" si="3030"/>
        <v>0</v>
      </c>
      <c r="CP1283" s="12">
        <f t="shared" si="3030"/>
        <v>0</v>
      </c>
      <c r="CQ1283" s="12">
        <f t="shared" si="3030"/>
        <v>0</v>
      </c>
      <c r="CR1283" s="12">
        <f t="shared" si="3030"/>
        <v>0</v>
      </c>
      <c r="CS1283" s="12">
        <f t="shared" si="3030"/>
        <v>0</v>
      </c>
      <c r="CT1283" s="12">
        <f t="shared" si="3030"/>
        <v>0</v>
      </c>
      <c r="CU1283" s="12">
        <f t="shared" si="3030"/>
        <v>0</v>
      </c>
      <c r="CV1283" s="12">
        <f t="shared" si="3030"/>
        <v>0</v>
      </c>
      <c r="CW1283" s="12">
        <f t="shared" si="3030"/>
        <v>0</v>
      </c>
      <c r="CX1283" s="12">
        <f t="shared" si="3030"/>
        <v>0</v>
      </c>
      <c r="CY1283" s="12">
        <f t="shared" si="3030"/>
        <v>0</v>
      </c>
      <c r="CZ1283" s="12">
        <f t="shared" si="3030"/>
        <v>0</v>
      </c>
      <c r="DA1283" s="12">
        <f t="shared" ref="DA1283:DY1283" si="3031">$F1283*DA181</f>
        <v>0</v>
      </c>
      <c r="DB1283" s="12">
        <f t="shared" si="3031"/>
        <v>0</v>
      </c>
      <c r="DC1283" s="12">
        <f t="shared" si="3031"/>
        <v>0</v>
      </c>
      <c r="DD1283" s="12">
        <f t="shared" si="3031"/>
        <v>0</v>
      </c>
      <c r="DE1283" s="12">
        <f t="shared" si="3031"/>
        <v>0</v>
      </c>
      <c r="DF1283" s="12">
        <f t="shared" si="3031"/>
        <v>0</v>
      </c>
      <c r="DG1283" s="12">
        <f t="shared" si="3031"/>
        <v>0</v>
      </c>
      <c r="DH1283" s="12">
        <f t="shared" si="3031"/>
        <v>0</v>
      </c>
      <c r="DI1283" s="12">
        <f t="shared" si="3031"/>
        <v>0</v>
      </c>
      <c r="DJ1283" s="12">
        <f t="shared" si="3031"/>
        <v>0</v>
      </c>
      <c r="DK1283" s="12">
        <f t="shared" si="3031"/>
        <v>0</v>
      </c>
      <c r="DL1283" s="12">
        <f t="shared" si="3031"/>
        <v>0</v>
      </c>
      <c r="DM1283" s="12">
        <f t="shared" si="3031"/>
        <v>0</v>
      </c>
      <c r="DN1283" s="12">
        <f t="shared" si="3031"/>
        <v>0</v>
      </c>
      <c r="DO1283" s="12">
        <f t="shared" si="3031"/>
        <v>0</v>
      </c>
      <c r="DP1283" s="12">
        <f t="shared" si="3031"/>
        <v>0</v>
      </c>
      <c r="DQ1283" s="12">
        <f t="shared" si="3031"/>
        <v>0</v>
      </c>
      <c r="DR1283" s="12">
        <f t="shared" si="3031"/>
        <v>0</v>
      </c>
      <c r="DS1283" s="12">
        <f t="shared" si="3031"/>
        <v>0</v>
      </c>
      <c r="DT1283" s="12">
        <f t="shared" si="3031"/>
        <v>0</v>
      </c>
      <c r="DU1283" s="12">
        <f t="shared" si="3031"/>
        <v>0</v>
      </c>
      <c r="DV1283" s="12">
        <f t="shared" si="3031"/>
        <v>0</v>
      </c>
      <c r="DW1283" s="12">
        <f t="shared" si="3031"/>
        <v>0</v>
      </c>
      <c r="DX1283" s="12">
        <f t="shared" si="3031"/>
        <v>0</v>
      </c>
      <c r="DY1283" s="12">
        <f t="shared" si="3031"/>
        <v>0</v>
      </c>
      <c r="EB1283" s="116">
        <f t="shared" si="2969"/>
        <v>1282</v>
      </c>
      <c r="EC1283" s="2" t="str">
        <f t="shared" si="3022"/>
        <v>Phase 5</v>
      </c>
      <c r="ED1283" s="2" t="str">
        <f t="shared" si="3023"/>
        <v>75' Wide</v>
      </c>
      <c r="EE1283" s="33" t="str">
        <f>EE1285</f>
        <v>Cash</v>
      </c>
      <c r="EF1283" s="2" t="str">
        <f>EF1285</f>
        <v>Construction Loan Repaid</v>
      </c>
    </row>
    <row r="1285" spans="1:136" x14ac:dyDescent="0.3">
      <c r="B1285" s="18" t="s">
        <v>56</v>
      </c>
      <c r="C1285" s="18"/>
      <c r="D1285" s="18"/>
      <c r="E1285" s="18"/>
      <c r="F1285" s="18"/>
      <c r="G1285" s="23">
        <f>SUM(G1263:G1284)</f>
        <v>-76400000</v>
      </c>
      <c r="H1285" s="18"/>
      <c r="I1285" s="19">
        <f t="shared" ref="I1285:BT1285" si="3032">SUM(I1263:I1284)</f>
        <v>0</v>
      </c>
      <c r="J1285" s="19">
        <f t="shared" si="3032"/>
        <v>0</v>
      </c>
      <c r="K1285" s="19">
        <f t="shared" si="3032"/>
        <v>0</v>
      </c>
      <c r="L1285" s="19">
        <f t="shared" si="3032"/>
        <v>0</v>
      </c>
      <c r="M1285" s="19">
        <f t="shared" si="3032"/>
        <v>0</v>
      </c>
      <c r="N1285" s="19">
        <f t="shared" si="3032"/>
        <v>0</v>
      </c>
      <c r="O1285" s="19">
        <f t="shared" si="3032"/>
        <v>0</v>
      </c>
      <c r="P1285" s="19">
        <f t="shared" si="3032"/>
        <v>0</v>
      </c>
      <c r="Q1285" s="19">
        <f t="shared" si="3032"/>
        <v>0</v>
      </c>
      <c r="R1285" s="19">
        <f t="shared" si="3032"/>
        <v>0</v>
      </c>
      <c r="S1285" s="19">
        <f t="shared" si="3032"/>
        <v>0</v>
      </c>
      <c r="T1285" s="19">
        <f t="shared" si="3032"/>
        <v>0</v>
      </c>
      <c r="U1285" s="19">
        <f t="shared" si="3032"/>
        <v>0</v>
      </c>
      <c r="V1285" s="19">
        <f t="shared" si="3032"/>
        <v>0</v>
      </c>
      <c r="W1285" s="19">
        <f t="shared" si="3032"/>
        <v>-1273333.3333333335</v>
      </c>
      <c r="X1285" s="19">
        <f t="shared" si="3032"/>
        <v>-1273333.3333333335</v>
      </c>
      <c r="Y1285" s="19">
        <f t="shared" si="3032"/>
        <v>-1273333.3333333335</v>
      </c>
      <c r="Z1285" s="19">
        <f t="shared" si="3032"/>
        <v>-1273333.3333333335</v>
      </c>
      <c r="AA1285" s="19">
        <f t="shared" si="3032"/>
        <v>-1273333.3333333335</v>
      </c>
      <c r="AB1285" s="19">
        <f t="shared" si="3032"/>
        <v>-1273333.3333333335</v>
      </c>
      <c r="AC1285" s="19">
        <f t="shared" si="3032"/>
        <v>-1273333.3333333335</v>
      </c>
      <c r="AD1285" s="19">
        <f t="shared" si="3032"/>
        <v>-1273333.3333333335</v>
      </c>
      <c r="AE1285" s="19">
        <f t="shared" si="3032"/>
        <v>-1273333.3333333335</v>
      </c>
      <c r="AF1285" s="19">
        <f t="shared" si="3032"/>
        <v>-1273333.3333333335</v>
      </c>
      <c r="AG1285" s="19">
        <f t="shared" si="3032"/>
        <v>-1273333.3333333335</v>
      </c>
      <c r="AH1285" s="19">
        <f t="shared" si="3032"/>
        <v>-1273333.3333333335</v>
      </c>
      <c r="AI1285" s="19">
        <f t="shared" si="3032"/>
        <v>-1273333.3333333335</v>
      </c>
      <c r="AJ1285" s="19">
        <f t="shared" si="3032"/>
        <v>-1273333.3333333335</v>
      </c>
      <c r="AK1285" s="19">
        <f t="shared" si="3032"/>
        <v>-1273333.3333333335</v>
      </c>
      <c r="AL1285" s="19">
        <f t="shared" si="3032"/>
        <v>-1273333.3333333335</v>
      </c>
      <c r="AM1285" s="19">
        <f t="shared" si="3032"/>
        <v>-1273333.3333333335</v>
      </c>
      <c r="AN1285" s="19">
        <f t="shared" si="3032"/>
        <v>-1273333.3333333335</v>
      </c>
      <c r="AO1285" s="19">
        <f t="shared" si="3032"/>
        <v>-1273333.3333333335</v>
      </c>
      <c r="AP1285" s="19">
        <f t="shared" si="3032"/>
        <v>-1273333.3333333335</v>
      </c>
      <c r="AQ1285" s="19">
        <f t="shared" si="3032"/>
        <v>-1273333.3333333335</v>
      </c>
      <c r="AR1285" s="19">
        <f t="shared" si="3032"/>
        <v>-1273333.3333333335</v>
      </c>
      <c r="AS1285" s="19">
        <f t="shared" si="3032"/>
        <v>-1273333.3333333335</v>
      </c>
      <c r="AT1285" s="19">
        <f t="shared" si="3032"/>
        <v>-1273333.3333333335</v>
      </c>
      <c r="AU1285" s="19">
        <f t="shared" si="3032"/>
        <v>-1273333.3333333335</v>
      </c>
      <c r="AV1285" s="19">
        <f t="shared" si="3032"/>
        <v>-1273333.3333333335</v>
      </c>
      <c r="AW1285" s="19">
        <f t="shared" si="3032"/>
        <v>-1273333.3333333335</v>
      </c>
      <c r="AX1285" s="19">
        <f t="shared" si="3032"/>
        <v>-1273333.3333333335</v>
      </c>
      <c r="AY1285" s="19">
        <f t="shared" si="3032"/>
        <v>-1273333.3333333335</v>
      </c>
      <c r="AZ1285" s="19">
        <f t="shared" si="3032"/>
        <v>-1273333.3333333335</v>
      </c>
      <c r="BA1285" s="19">
        <f t="shared" si="3032"/>
        <v>-1273333.3333333335</v>
      </c>
      <c r="BB1285" s="19">
        <f t="shared" si="3032"/>
        <v>-1273333.3333333335</v>
      </c>
      <c r="BC1285" s="19">
        <f t="shared" si="3032"/>
        <v>-1273333.3333333335</v>
      </c>
      <c r="BD1285" s="19">
        <f t="shared" si="3032"/>
        <v>-1273333.3333333335</v>
      </c>
      <c r="BE1285" s="19">
        <f t="shared" si="3032"/>
        <v>-1273333.3333333335</v>
      </c>
      <c r="BF1285" s="19">
        <f t="shared" si="3032"/>
        <v>-1273333.3333333335</v>
      </c>
      <c r="BG1285" s="19">
        <f t="shared" si="3032"/>
        <v>-1273333.3333333335</v>
      </c>
      <c r="BH1285" s="19">
        <f t="shared" si="3032"/>
        <v>-1273333.3333333335</v>
      </c>
      <c r="BI1285" s="19">
        <f t="shared" si="3032"/>
        <v>-1273333.3333333335</v>
      </c>
      <c r="BJ1285" s="19">
        <f t="shared" si="3032"/>
        <v>-1273333.3333333335</v>
      </c>
      <c r="BK1285" s="19">
        <f t="shared" si="3032"/>
        <v>-1273333.3333333335</v>
      </c>
      <c r="BL1285" s="19">
        <f t="shared" si="3032"/>
        <v>-1273333.3333333335</v>
      </c>
      <c r="BM1285" s="19">
        <f t="shared" si="3032"/>
        <v>-1273333.3333333335</v>
      </c>
      <c r="BN1285" s="19">
        <f t="shared" si="3032"/>
        <v>-1273333.3333333335</v>
      </c>
      <c r="BO1285" s="19">
        <f t="shared" si="3032"/>
        <v>-1273333.3333333335</v>
      </c>
      <c r="BP1285" s="19">
        <f t="shared" si="3032"/>
        <v>-1273333.3333333335</v>
      </c>
      <c r="BQ1285" s="19">
        <f t="shared" si="3032"/>
        <v>-1273333.3333333335</v>
      </c>
      <c r="BR1285" s="19">
        <f t="shared" si="3032"/>
        <v>-1273333.3333333335</v>
      </c>
      <c r="BS1285" s="19">
        <f t="shared" si="3032"/>
        <v>-1273333.3333333335</v>
      </c>
      <c r="BT1285" s="19">
        <f t="shared" si="3032"/>
        <v>-1273333.3333333335</v>
      </c>
      <c r="BU1285" s="19">
        <f t="shared" ref="BU1285:DY1285" si="3033">SUM(BU1263:BU1284)</f>
        <v>-1273333.3333333335</v>
      </c>
      <c r="BV1285" s="19">
        <f t="shared" si="3033"/>
        <v>-1273333.3333333335</v>
      </c>
      <c r="BW1285" s="19">
        <f t="shared" si="3033"/>
        <v>-1273333.3333333335</v>
      </c>
      <c r="BX1285" s="19">
        <f t="shared" si="3033"/>
        <v>-1273333.3333333335</v>
      </c>
      <c r="BY1285" s="19">
        <f t="shared" si="3033"/>
        <v>-1273333.3333333335</v>
      </c>
      <c r="BZ1285" s="19">
        <f t="shared" si="3033"/>
        <v>-1273333.3333333335</v>
      </c>
      <c r="CA1285" s="19">
        <f t="shared" si="3033"/>
        <v>-1273333.3333333335</v>
      </c>
      <c r="CB1285" s="19">
        <f t="shared" si="3033"/>
        <v>-1273333.3333333335</v>
      </c>
      <c r="CC1285" s="19">
        <f t="shared" si="3033"/>
        <v>-1273333.3333333335</v>
      </c>
      <c r="CD1285" s="19">
        <f t="shared" si="3033"/>
        <v>-1273333.3333333335</v>
      </c>
      <c r="CE1285" s="19">
        <f t="shared" si="3033"/>
        <v>0</v>
      </c>
      <c r="CF1285" s="19">
        <f t="shared" si="3033"/>
        <v>0</v>
      </c>
      <c r="CG1285" s="19">
        <f t="shared" si="3033"/>
        <v>0</v>
      </c>
      <c r="CH1285" s="19">
        <f t="shared" si="3033"/>
        <v>0</v>
      </c>
      <c r="CI1285" s="19">
        <f t="shared" si="3033"/>
        <v>0</v>
      </c>
      <c r="CJ1285" s="19">
        <f t="shared" si="3033"/>
        <v>0</v>
      </c>
      <c r="CK1285" s="19">
        <f t="shared" si="3033"/>
        <v>0</v>
      </c>
      <c r="CL1285" s="19">
        <f t="shared" si="3033"/>
        <v>0</v>
      </c>
      <c r="CM1285" s="19">
        <f t="shared" si="3033"/>
        <v>0</v>
      </c>
      <c r="CN1285" s="19">
        <f t="shared" si="3033"/>
        <v>0</v>
      </c>
      <c r="CO1285" s="19">
        <f t="shared" si="3033"/>
        <v>0</v>
      </c>
      <c r="CP1285" s="19">
        <f t="shared" si="3033"/>
        <v>0</v>
      </c>
      <c r="CQ1285" s="19">
        <f t="shared" si="3033"/>
        <v>0</v>
      </c>
      <c r="CR1285" s="19">
        <f t="shared" si="3033"/>
        <v>0</v>
      </c>
      <c r="CS1285" s="19">
        <f t="shared" si="3033"/>
        <v>0</v>
      </c>
      <c r="CT1285" s="19">
        <f t="shared" si="3033"/>
        <v>0</v>
      </c>
      <c r="CU1285" s="19">
        <f t="shared" si="3033"/>
        <v>0</v>
      </c>
      <c r="CV1285" s="19">
        <f t="shared" si="3033"/>
        <v>0</v>
      </c>
      <c r="CW1285" s="19">
        <f t="shared" si="3033"/>
        <v>0</v>
      </c>
      <c r="CX1285" s="19">
        <f t="shared" si="3033"/>
        <v>0</v>
      </c>
      <c r="CY1285" s="19">
        <f t="shared" si="3033"/>
        <v>0</v>
      </c>
      <c r="CZ1285" s="19">
        <f t="shared" si="3033"/>
        <v>0</v>
      </c>
      <c r="DA1285" s="19">
        <f t="shared" si="3033"/>
        <v>0</v>
      </c>
      <c r="DB1285" s="19">
        <f t="shared" si="3033"/>
        <v>0</v>
      </c>
      <c r="DC1285" s="19">
        <f t="shared" si="3033"/>
        <v>0</v>
      </c>
      <c r="DD1285" s="19">
        <f t="shared" si="3033"/>
        <v>0</v>
      </c>
      <c r="DE1285" s="19">
        <f t="shared" si="3033"/>
        <v>0</v>
      </c>
      <c r="DF1285" s="19">
        <f t="shared" si="3033"/>
        <v>0</v>
      </c>
      <c r="DG1285" s="19">
        <f t="shared" si="3033"/>
        <v>0</v>
      </c>
      <c r="DH1285" s="19">
        <f t="shared" si="3033"/>
        <v>0</v>
      </c>
      <c r="DI1285" s="19">
        <f t="shared" si="3033"/>
        <v>0</v>
      </c>
      <c r="DJ1285" s="19">
        <f t="shared" si="3033"/>
        <v>0</v>
      </c>
      <c r="DK1285" s="19">
        <f t="shared" si="3033"/>
        <v>0</v>
      </c>
      <c r="DL1285" s="19">
        <f t="shared" si="3033"/>
        <v>0</v>
      </c>
      <c r="DM1285" s="19">
        <f t="shared" si="3033"/>
        <v>0</v>
      </c>
      <c r="DN1285" s="19">
        <f t="shared" si="3033"/>
        <v>0</v>
      </c>
      <c r="DO1285" s="19">
        <f t="shared" si="3033"/>
        <v>0</v>
      </c>
      <c r="DP1285" s="19">
        <f t="shared" si="3033"/>
        <v>0</v>
      </c>
      <c r="DQ1285" s="19">
        <f t="shared" si="3033"/>
        <v>0</v>
      </c>
      <c r="DR1285" s="19">
        <f t="shared" si="3033"/>
        <v>0</v>
      </c>
      <c r="DS1285" s="19">
        <f t="shared" si="3033"/>
        <v>0</v>
      </c>
      <c r="DT1285" s="19">
        <f t="shared" si="3033"/>
        <v>0</v>
      </c>
      <c r="DU1285" s="19">
        <f t="shared" si="3033"/>
        <v>0</v>
      </c>
      <c r="DV1285" s="19">
        <f t="shared" si="3033"/>
        <v>0</v>
      </c>
      <c r="DW1285" s="19">
        <f t="shared" si="3033"/>
        <v>0</v>
      </c>
      <c r="DX1285" s="19">
        <f t="shared" si="3033"/>
        <v>0</v>
      </c>
      <c r="DY1285" s="19">
        <f t="shared" si="3033"/>
        <v>0</v>
      </c>
      <c r="EB1285" s="116">
        <f>ROW(EB1285)-ROW($EB$2)+1</f>
        <v>1284</v>
      </c>
      <c r="EC1285" s="2" t="s">
        <v>0</v>
      </c>
      <c r="ED1285" s="2" t="s">
        <v>0</v>
      </c>
      <c r="EE1285" s="117" t="s">
        <v>24</v>
      </c>
      <c r="EF1285" s="110" t="str">
        <f>CF!$C$82</f>
        <v>Construction Loan Repaid</v>
      </c>
    </row>
    <row r="1287" spans="1:136" x14ac:dyDescent="0.3">
      <c r="A1287" s="8" t="s">
        <v>210</v>
      </c>
      <c r="B1287" s="4"/>
      <c r="C1287" s="4"/>
      <c r="D1287" s="9"/>
      <c r="E1287" s="9"/>
      <c r="F1287" s="9"/>
      <c r="G1287" s="7"/>
    </row>
    <row r="1289" spans="1:136" x14ac:dyDescent="0.3">
      <c r="B1289" s="2" t="str">
        <f>Product!$D$2</f>
        <v>Phase 1</v>
      </c>
      <c r="C1289" s="2" t="str">
        <f>Product!$D$3</f>
        <v>50' Wide</v>
      </c>
      <c r="D1289" s="129"/>
      <c r="E1289" s="128"/>
      <c r="F1289" s="128"/>
      <c r="G1289" s="11">
        <f>SUM(H1289:DZ1289)</f>
        <v>44160000</v>
      </c>
      <c r="I1289" s="12">
        <f t="shared" ref="I1289:AN1289" si="3034">H1289+I1241+I1265</f>
        <v>0</v>
      </c>
      <c r="J1289" s="12">
        <f t="shared" si="3034"/>
        <v>0</v>
      </c>
      <c r="K1289" s="12">
        <f t="shared" si="3034"/>
        <v>0</v>
      </c>
      <c r="L1289" s="12">
        <f t="shared" si="3034"/>
        <v>0</v>
      </c>
      <c r="M1289" s="12">
        <f t="shared" si="3034"/>
        <v>125000</v>
      </c>
      <c r="N1289" s="12">
        <f t="shared" si="3034"/>
        <v>250000</v>
      </c>
      <c r="O1289" s="12">
        <f t="shared" si="3034"/>
        <v>375000</v>
      </c>
      <c r="P1289" s="12">
        <f t="shared" si="3034"/>
        <v>500000</v>
      </c>
      <c r="Q1289" s="12">
        <f t="shared" si="3034"/>
        <v>625000</v>
      </c>
      <c r="R1289" s="12">
        <f t="shared" si="3034"/>
        <v>750000</v>
      </c>
      <c r="S1289" s="12">
        <f t="shared" si="3034"/>
        <v>1555000</v>
      </c>
      <c r="T1289" s="12">
        <f t="shared" si="3034"/>
        <v>2365000</v>
      </c>
      <c r="U1289" s="12">
        <f t="shared" si="3034"/>
        <v>3180000</v>
      </c>
      <c r="V1289" s="12">
        <f t="shared" si="3034"/>
        <v>4000000</v>
      </c>
      <c r="W1289" s="12">
        <f t="shared" si="3034"/>
        <v>4347500</v>
      </c>
      <c r="X1289" s="12">
        <f t="shared" si="3034"/>
        <v>4700000</v>
      </c>
      <c r="Y1289" s="12">
        <f t="shared" si="3034"/>
        <v>4247500</v>
      </c>
      <c r="Z1289" s="12">
        <f t="shared" si="3034"/>
        <v>3790000</v>
      </c>
      <c r="AA1289" s="12">
        <f t="shared" si="3034"/>
        <v>3327500</v>
      </c>
      <c r="AB1289" s="12">
        <f t="shared" si="3034"/>
        <v>2860000</v>
      </c>
      <c r="AC1289" s="12">
        <f t="shared" si="3034"/>
        <v>2387500</v>
      </c>
      <c r="AD1289" s="12">
        <f t="shared" si="3034"/>
        <v>1910000</v>
      </c>
      <c r="AE1289" s="12">
        <f t="shared" si="3034"/>
        <v>1432500</v>
      </c>
      <c r="AF1289" s="12">
        <f t="shared" si="3034"/>
        <v>955000</v>
      </c>
      <c r="AG1289" s="12">
        <f t="shared" si="3034"/>
        <v>477500</v>
      </c>
      <c r="AH1289" s="12">
        <f t="shared" si="3034"/>
        <v>0</v>
      </c>
      <c r="AI1289" s="12">
        <f t="shared" si="3034"/>
        <v>0</v>
      </c>
      <c r="AJ1289" s="12">
        <f t="shared" si="3034"/>
        <v>0</v>
      </c>
      <c r="AK1289" s="12">
        <f t="shared" si="3034"/>
        <v>0</v>
      </c>
      <c r="AL1289" s="12">
        <f t="shared" si="3034"/>
        <v>0</v>
      </c>
      <c r="AM1289" s="12">
        <f t="shared" si="3034"/>
        <v>0</v>
      </c>
      <c r="AN1289" s="12">
        <f t="shared" si="3034"/>
        <v>0</v>
      </c>
      <c r="AO1289" s="12">
        <f t="shared" ref="AO1289:BT1289" si="3035">AN1289+AO1241+AO1265</f>
        <v>0</v>
      </c>
      <c r="AP1289" s="12">
        <f t="shared" si="3035"/>
        <v>0</v>
      </c>
      <c r="AQ1289" s="12">
        <f t="shared" si="3035"/>
        <v>0</v>
      </c>
      <c r="AR1289" s="12">
        <f t="shared" si="3035"/>
        <v>0</v>
      </c>
      <c r="AS1289" s="12">
        <f t="shared" si="3035"/>
        <v>0</v>
      </c>
      <c r="AT1289" s="12">
        <f t="shared" si="3035"/>
        <v>0</v>
      </c>
      <c r="AU1289" s="12">
        <f t="shared" si="3035"/>
        <v>0</v>
      </c>
      <c r="AV1289" s="12">
        <f t="shared" si="3035"/>
        <v>0</v>
      </c>
      <c r="AW1289" s="12">
        <f t="shared" si="3035"/>
        <v>0</v>
      </c>
      <c r="AX1289" s="12">
        <f t="shared" si="3035"/>
        <v>0</v>
      </c>
      <c r="AY1289" s="12">
        <f t="shared" si="3035"/>
        <v>0</v>
      </c>
      <c r="AZ1289" s="12">
        <f t="shared" si="3035"/>
        <v>0</v>
      </c>
      <c r="BA1289" s="12">
        <f t="shared" si="3035"/>
        <v>0</v>
      </c>
      <c r="BB1289" s="12">
        <f t="shared" si="3035"/>
        <v>0</v>
      </c>
      <c r="BC1289" s="12">
        <f t="shared" si="3035"/>
        <v>0</v>
      </c>
      <c r="BD1289" s="12">
        <f t="shared" si="3035"/>
        <v>0</v>
      </c>
      <c r="BE1289" s="12">
        <f t="shared" si="3035"/>
        <v>0</v>
      </c>
      <c r="BF1289" s="12">
        <f t="shared" si="3035"/>
        <v>0</v>
      </c>
      <c r="BG1289" s="12">
        <f t="shared" si="3035"/>
        <v>0</v>
      </c>
      <c r="BH1289" s="12">
        <f t="shared" si="3035"/>
        <v>0</v>
      </c>
      <c r="BI1289" s="12">
        <f t="shared" si="3035"/>
        <v>0</v>
      </c>
      <c r="BJ1289" s="12">
        <f t="shared" si="3035"/>
        <v>0</v>
      </c>
      <c r="BK1289" s="12">
        <f t="shared" si="3035"/>
        <v>0</v>
      </c>
      <c r="BL1289" s="12">
        <f t="shared" si="3035"/>
        <v>0</v>
      </c>
      <c r="BM1289" s="12">
        <f t="shared" si="3035"/>
        <v>0</v>
      </c>
      <c r="BN1289" s="12">
        <f t="shared" si="3035"/>
        <v>0</v>
      </c>
      <c r="BO1289" s="12">
        <f t="shared" si="3035"/>
        <v>0</v>
      </c>
      <c r="BP1289" s="12">
        <f t="shared" si="3035"/>
        <v>0</v>
      </c>
      <c r="BQ1289" s="12">
        <f t="shared" si="3035"/>
        <v>0</v>
      </c>
      <c r="BR1289" s="12">
        <f t="shared" si="3035"/>
        <v>0</v>
      </c>
      <c r="BS1289" s="12">
        <f t="shared" si="3035"/>
        <v>0</v>
      </c>
      <c r="BT1289" s="12">
        <f t="shared" si="3035"/>
        <v>0</v>
      </c>
      <c r="BU1289" s="12">
        <f t="shared" ref="BU1289:CZ1289" si="3036">BT1289+BU1241+BU1265</f>
        <v>0</v>
      </c>
      <c r="BV1289" s="12">
        <f t="shared" si="3036"/>
        <v>0</v>
      </c>
      <c r="BW1289" s="12">
        <f t="shared" si="3036"/>
        <v>0</v>
      </c>
      <c r="BX1289" s="12">
        <f t="shared" si="3036"/>
        <v>0</v>
      </c>
      <c r="BY1289" s="12">
        <f t="shared" si="3036"/>
        <v>0</v>
      </c>
      <c r="BZ1289" s="12">
        <f t="shared" si="3036"/>
        <v>0</v>
      </c>
      <c r="CA1289" s="12">
        <f t="shared" si="3036"/>
        <v>0</v>
      </c>
      <c r="CB1289" s="12">
        <f t="shared" si="3036"/>
        <v>0</v>
      </c>
      <c r="CC1289" s="12">
        <f t="shared" si="3036"/>
        <v>0</v>
      </c>
      <c r="CD1289" s="12">
        <f t="shared" si="3036"/>
        <v>0</v>
      </c>
      <c r="CE1289" s="12">
        <f t="shared" si="3036"/>
        <v>0</v>
      </c>
      <c r="CF1289" s="12">
        <f t="shared" si="3036"/>
        <v>0</v>
      </c>
      <c r="CG1289" s="12">
        <f t="shared" si="3036"/>
        <v>0</v>
      </c>
      <c r="CH1289" s="12">
        <f t="shared" si="3036"/>
        <v>0</v>
      </c>
      <c r="CI1289" s="12">
        <f t="shared" si="3036"/>
        <v>0</v>
      </c>
      <c r="CJ1289" s="12">
        <f t="shared" si="3036"/>
        <v>0</v>
      </c>
      <c r="CK1289" s="12">
        <f t="shared" si="3036"/>
        <v>0</v>
      </c>
      <c r="CL1289" s="12">
        <f t="shared" si="3036"/>
        <v>0</v>
      </c>
      <c r="CM1289" s="12">
        <f t="shared" si="3036"/>
        <v>0</v>
      </c>
      <c r="CN1289" s="12">
        <f t="shared" si="3036"/>
        <v>0</v>
      </c>
      <c r="CO1289" s="12">
        <f t="shared" si="3036"/>
        <v>0</v>
      </c>
      <c r="CP1289" s="12">
        <f t="shared" si="3036"/>
        <v>0</v>
      </c>
      <c r="CQ1289" s="12">
        <f t="shared" si="3036"/>
        <v>0</v>
      </c>
      <c r="CR1289" s="12">
        <f t="shared" si="3036"/>
        <v>0</v>
      </c>
      <c r="CS1289" s="12">
        <f t="shared" si="3036"/>
        <v>0</v>
      </c>
      <c r="CT1289" s="12">
        <f t="shared" si="3036"/>
        <v>0</v>
      </c>
      <c r="CU1289" s="12">
        <f t="shared" si="3036"/>
        <v>0</v>
      </c>
      <c r="CV1289" s="12">
        <f t="shared" si="3036"/>
        <v>0</v>
      </c>
      <c r="CW1289" s="12">
        <f t="shared" si="3036"/>
        <v>0</v>
      </c>
      <c r="CX1289" s="12">
        <f t="shared" si="3036"/>
        <v>0</v>
      </c>
      <c r="CY1289" s="12">
        <f t="shared" si="3036"/>
        <v>0</v>
      </c>
      <c r="CZ1289" s="12">
        <f t="shared" si="3036"/>
        <v>0</v>
      </c>
      <c r="DA1289" s="12">
        <f t="shared" ref="DA1289:DY1289" si="3037">CZ1289+DA1241+DA1265</f>
        <v>0</v>
      </c>
      <c r="DB1289" s="12">
        <f t="shared" si="3037"/>
        <v>0</v>
      </c>
      <c r="DC1289" s="12">
        <f t="shared" si="3037"/>
        <v>0</v>
      </c>
      <c r="DD1289" s="12">
        <f t="shared" si="3037"/>
        <v>0</v>
      </c>
      <c r="DE1289" s="12">
        <f t="shared" si="3037"/>
        <v>0</v>
      </c>
      <c r="DF1289" s="12">
        <f t="shared" si="3037"/>
        <v>0</v>
      </c>
      <c r="DG1289" s="12">
        <f t="shared" si="3037"/>
        <v>0</v>
      </c>
      <c r="DH1289" s="12">
        <f t="shared" si="3037"/>
        <v>0</v>
      </c>
      <c r="DI1289" s="12">
        <f t="shared" si="3037"/>
        <v>0</v>
      </c>
      <c r="DJ1289" s="12">
        <f t="shared" si="3037"/>
        <v>0</v>
      </c>
      <c r="DK1289" s="12">
        <f t="shared" si="3037"/>
        <v>0</v>
      </c>
      <c r="DL1289" s="12">
        <f t="shared" si="3037"/>
        <v>0</v>
      </c>
      <c r="DM1289" s="12">
        <f t="shared" si="3037"/>
        <v>0</v>
      </c>
      <c r="DN1289" s="12">
        <f t="shared" si="3037"/>
        <v>0</v>
      </c>
      <c r="DO1289" s="12">
        <f t="shared" si="3037"/>
        <v>0</v>
      </c>
      <c r="DP1289" s="12">
        <f t="shared" si="3037"/>
        <v>0</v>
      </c>
      <c r="DQ1289" s="12">
        <f t="shared" si="3037"/>
        <v>0</v>
      </c>
      <c r="DR1289" s="12">
        <f t="shared" si="3037"/>
        <v>0</v>
      </c>
      <c r="DS1289" s="12">
        <f t="shared" si="3037"/>
        <v>0</v>
      </c>
      <c r="DT1289" s="12">
        <f t="shared" si="3037"/>
        <v>0</v>
      </c>
      <c r="DU1289" s="12">
        <f t="shared" si="3037"/>
        <v>0</v>
      </c>
      <c r="DV1289" s="12">
        <f t="shared" si="3037"/>
        <v>0</v>
      </c>
      <c r="DW1289" s="12">
        <f t="shared" si="3037"/>
        <v>0</v>
      </c>
      <c r="DX1289" s="12">
        <f t="shared" si="3037"/>
        <v>0</v>
      </c>
      <c r="DY1289" s="12">
        <f t="shared" si="3037"/>
        <v>0</v>
      </c>
    </row>
    <row r="1290" spans="1:136" x14ac:dyDescent="0.3">
      <c r="B1290" s="2" t="str">
        <f>Product!$E$2</f>
        <v>Phase 1</v>
      </c>
      <c r="C1290" s="2" t="str">
        <f>Product!$E$3</f>
        <v>60' Wide</v>
      </c>
      <c r="D1290" s="129"/>
      <c r="E1290" s="128"/>
      <c r="F1290" s="128"/>
      <c r="G1290" s="11">
        <f>SUM(H1290:DZ1290)</f>
        <v>44160000</v>
      </c>
      <c r="I1290" s="12">
        <f t="shared" ref="I1290:AN1290" si="3038">H1290+I1242+I1266</f>
        <v>0</v>
      </c>
      <c r="J1290" s="12">
        <f t="shared" si="3038"/>
        <v>0</v>
      </c>
      <c r="K1290" s="12">
        <f t="shared" si="3038"/>
        <v>0</v>
      </c>
      <c r="L1290" s="12">
        <f t="shared" si="3038"/>
        <v>0</v>
      </c>
      <c r="M1290" s="12">
        <f t="shared" si="3038"/>
        <v>125000</v>
      </c>
      <c r="N1290" s="12">
        <f t="shared" si="3038"/>
        <v>250000</v>
      </c>
      <c r="O1290" s="12">
        <f t="shared" si="3038"/>
        <v>375000</v>
      </c>
      <c r="P1290" s="12">
        <f t="shared" si="3038"/>
        <v>500000</v>
      </c>
      <c r="Q1290" s="12">
        <f t="shared" si="3038"/>
        <v>625000</v>
      </c>
      <c r="R1290" s="12">
        <f t="shared" si="3038"/>
        <v>750000</v>
      </c>
      <c r="S1290" s="12">
        <f t="shared" si="3038"/>
        <v>1555000</v>
      </c>
      <c r="T1290" s="12">
        <f t="shared" si="3038"/>
        <v>2365000</v>
      </c>
      <c r="U1290" s="12">
        <f t="shared" si="3038"/>
        <v>3180000</v>
      </c>
      <c r="V1290" s="12">
        <f t="shared" si="3038"/>
        <v>4000000</v>
      </c>
      <c r="W1290" s="12">
        <f t="shared" si="3038"/>
        <v>4347500</v>
      </c>
      <c r="X1290" s="12">
        <f t="shared" si="3038"/>
        <v>4700000</v>
      </c>
      <c r="Y1290" s="12">
        <f t="shared" si="3038"/>
        <v>4247500</v>
      </c>
      <c r="Z1290" s="12">
        <f t="shared" si="3038"/>
        <v>3790000</v>
      </c>
      <c r="AA1290" s="12">
        <f t="shared" si="3038"/>
        <v>3327500</v>
      </c>
      <c r="AB1290" s="12">
        <f t="shared" si="3038"/>
        <v>2860000</v>
      </c>
      <c r="AC1290" s="12">
        <f t="shared" si="3038"/>
        <v>2387500</v>
      </c>
      <c r="AD1290" s="12">
        <f t="shared" si="3038"/>
        <v>1910000</v>
      </c>
      <c r="AE1290" s="12">
        <f t="shared" si="3038"/>
        <v>1432500</v>
      </c>
      <c r="AF1290" s="12">
        <f t="shared" si="3038"/>
        <v>955000</v>
      </c>
      <c r="AG1290" s="12">
        <f t="shared" si="3038"/>
        <v>477500</v>
      </c>
      <c r="AH1290" s="12">
        <f t="shared" si="3038"/>
        <v>0</v>
      </c>
      <c r="AI1290" s="12">
        <f t="shared" si="3038"/>
        <v>0</v>
      </c>
      <c r="AJ1290" s="12">
        <f t="shared" si="3038"/>
        <v>0</v>
      </c>
      <c r="AK1290" s="12">
        <f t="shared" si="3038"/>
        <v>0</v>
      </c>
      <c r="AL1290" s="12">
        <f t="shared" si="3038"/>
        <v>0</v>
      </c>
      <c r="AM1290" s="12">
        <f t="shared" si="3038"/>
        <v>0</v>
      </c>
      <c r="AN1290" s="12">
        <f t="shared" si="3038"/>
        <v>0</v>
      </c>
      <c r="AO1290" s="12">
        <f t="shared" ref="AO1290:BT1290" si="3039">AN1290+AO1242+AO1266</f>
        <v>0</v>
      </c>
      <c r="AP1290" s="12">
        <f t="shared" si="3039"/>
        <v>0</v>
      </c>
      <c r="AQ1290" s="12">
        <f t="shared" si="3039"/>
        <v>0</v>
      </c>
      <c r="AR1290" s="12">
        <f t="shared" si="3039"/>
        <v>0</v>
      </c>
      <c r="AS1290" s="12">
        <f t="shared" si="3039"/>
        <v>0</v>
      </c>
      <c r="AT1290" s="12">
        <f t="shared" si="3039"/>
        <v>0</v>
      </c>
      <c r="AU1290" s="12">
        <f t="shared" si="3039"/>
        <v>0</v>
      </c>
      <c r="AV1290" s="12">
        <f t="shared" si="3039"/>
        <v>0</v>
      </c>
      <c r="AW1290" s="12">
        <f t="shared" si="3039"/>
        <v>0</v>
      </c>
      <c r="AX1290" s="12">
        <f t="shared" si="3039"/>
        <v>0</v>
      </c>
      <c r="AY1290" s="12">
        <f t="shared" si="3039"/>
        <v>0</v>
      </c>
      <c r="AZ1290" s="12">
        <f t="shared" si="3039"/>
        <v>0</v>
      </c>
      <c r="BA1290" s="12">
        <f t="shared" si="3039"/>
        <v>0</v>
      </c>
      <c r="BB1290" s="12">
        <f t="shared" si="3039"/>
        <v>0</v>
      </c>
      <c r="BC1290" s="12">
        <f t="shared" si="3039"/>
        <v>0</v>
      </c>
      <c r="BD1290" s="12">
        <f t="shared" si="3039"/>
        <v>0</v>
      </c>
      <c r="BE1290" s="12">
        <f t="shared" si="3039"/>
        <v>0</v>
      </c>
      <c r="BF1290" s="12">
        <f t="shared" si="3039"/>
        <v>0</v>
      </c>
      <c r="BG1290" s="12">
        <f t="shared" si="3039"/>
        <v>0</v>
      </c>
      <c r="BH1290" s="12">
        <f t="shared" si="3039"/>
        <v>0</v>
      </c>
      <c r="BI1290" s="12">
        <f t="shared" si="3039"/>
        <v>0</v>
      </c>
      <c r="BJ1290" s="12">
        <f t="shared" si="3039"/>
        <v>0</v>
      </c>
      <c r="BK1290" s="12">
        <f t="shared" si="3039"/>
        <v>0</v>
      </c>
      <c r="BL1290" s="12">
        <f t="shared" si="3039"/>
        <v>0</v>
      </c>
      <c r="BM1290" s="12">
        <f t="shared" si="3039"/>
        <v>0</v>
      </c>
      <c r="BN1290" s="12">
        <f t="shared" si="3039"/>
        <v>0</v>
      </c>
      <c r="BO1290" s="12">
        <f t="shared" si="3039"/>
        <v>0</v>
      </c>
      <c r="BP1290" s="12">
        <f t="shared" si="3039"/>
        <v>0</v>
      </c>
      <c r="BQ1290" s="12">
        <f t="shared" si="3039"/>
        <v>0</v>
      </c>
      <c r="BR1290" s="12">
        <f t="shared" si="3039"/>
        <v>0</v>
      </c>
      <c r="BS1290" s="12">
        <f t="shared" si="3039"/>
        <v>0</v>
      </c>
      <c r="BT1290" s="12">
        <f t="shared" si="3039"/>
        <v>0</v>
      </c>
      <c r="BU1290" s="12">
        <f t="shared" ref="BU1290:CZ1290" si="3040">BT1290+BU1242+BU1266</f>
        <v>0</v>
      </c>
      <c r="BV1290" s="12">
        <f t="shared" si="3040"/>
        <v>0</v>
      </c>
      <c r="BW1290" s="12">
        <f t="shared" si="3040"/>
        <v>0</v>
      </c>
      <c r="BX1290" s="12">
        <f t="shared" si="3040"/>
        <v>0</v>
      </c>
      <c r="BY1290" s="12">
        <f t="shared" si="3040"/>
        <v>0</v>
      </c>
      <c r="BZ1290" s="12">
        <f t="shared" si="3040"/>
        <v>0</v>
      </c>
      <c r="CA1290" s="12">
        <f t="shared" si="3040"/>
        <v>0</v>
      </c>
      <c r="CB1290" s="12">
        <f t="shared" si="3040"/>
        <v>0</v>
      </c>
      <c r="CC1290" s="12">
        <f t="shared" si="3040"/>
        <v>0</v>
      </c>
      <c r="CD1290" s="12">
        <f t="shared" si="3040"/>
        <v>0</v>
      </c>
      <c r="CE1290" s="12">
        <f t="shared" si="3040"/>
        <v>0</v>
      </c>
      <c r="CF1290" s="12">
        <f t="shared" si="3040"/>
        <v>0</v>
      </c>
      <c r="CG1290" s="12">
        <f t="shared" si="3040"/>
        <v>0</v>
      </c>
      <c r="CH1290" s="12">
        <f t="shared" si="3040"/>
        <v>0</v>
      </c>
      <c r="CI1290" s="12">
        <f t="shared" si="3040"/>
        <v>0</v>
      </c>
      <c r="CJ1290" s="12">
        <f t="shared" si="3040"/>
        <v>0</v>
      </c>
      <c r="CK1290" s="12">
        <f t="shared" si="3040"/>
        <v>0</v>
      </c>
      <c r="CL1290" s="12">
        <f t="shared" si="3040"/>
        <v>0</v>
      </c>
      <c r="CM1290" s="12">
        <f t="shared" si="3040"/>
        <v>0</v>
      </c>
      <c r="CN1290" s="12">
        <f t="shared" si="3040"/>
        <v>0</v>
      </c>
      <c r="CO1290" s="12">
        <f t="shared" si="3040"/>
        <v>0</v>
      </c>
      <c r="CP1290" s="12">
        <f t="shared" si="3040"/>
        <v>0</v>
      </c>
      <c r="CQ1290" s="12">
        <f t="shared" si="3040"/>
        <v>0</v>
      </c>
      <c r="CR1290" s="12">
        <f t="shared" si="3040"/>
        <v>0</v>
      </c>
      <c r="CS1290" s="12">
        <f t="shared" si="3040"/>
        <v>0</v>
      </c>
      <c r="CT1290" s="12">
        <f t="shared" si="3040"/>
        <v>0</v>
      </c>
      <c r="CU1290" s="12">
        <f t="shared" si="3040"/>
        <v>0</v>
      </c>
      <c r="CV1290" s="12">
        <f t="shared" si="3040"/>
        <v>0</v>
      </c>
      <c r="CW1290" s="12">
        <f t="shared" si="3040"/>
        <v>0</v>
      </c>
      <c r="CX1290" s="12">
        <f t="shared" si="3040"/>
        <v>0</v>
      </c>
      <c r="CY1290" s="12">
        <f t="shared" si="3040"/>
        <v>0</v>
      </c>
      <c r="CZ1290" s="12">
        <f t="shared" si="3040"/>
        <v>0</v>
      </c>
      <c r="DA1290" s="12">
        <f t="shared" ref="DA1290:DY1290" si="3041">CZ1290+DA1242+DA1266</f>
        <v>0</v>
      </c>
      <c r="DB1290" s="12">
        <f t="shared" si="3041"/>
        <v>0</v>
      </c>
      <c r="DC1290" s="12">
        <f t="shared" si="3041"/>
        <v>0</v>
      </c>
      <c r="DD1290" s="12">
        <f t="shared" si="3041"/>
        <v>0</v>
      </c>
      <c r="DE1290" s="12">
        <f t="shared" si="3041"/>
        <v>0</v>
      </c>
      <c r="DF1290" s="12">
        <f t="shared" si="3041"/>
        <v>0</v>
      </c>
      <c r="DG1290" s="12">
        <f t="shared" si="3041"/>
        <v>0</v>
      </c>
      <c r="DH1290" s="12">
        <f t="shared" si="3041"/>
        <v>0</v>
      </c>
      <c r="DI1290" s="12">
        <f t="shared" si="3041"/>
        <v>0</v>
      </c>
      <c r="DJ1290" s="12">
        <f t="shared" si="3041"/>
        <v>0</v>
      </c>
      <c r="DK1290" s="12">
        <f t="shared" si="3041"/>
        <v>0</v>
      </c>
      <c r="DL1290" s="12">
        <f t="shared" si="3041"/>
        <v>0</v>
      </c>
      <c r="DM1290" s="12">
        <f t="shared" si="3041"/>
        <v>0</v>
      </c>
      <c r="DN1290" s="12">
        <f t="shared" si="3041"/>
        <v>0</v>
      </c>
      <c r="DO1290" s="12">
        <f t="shared" si="3041"/>
        <v>0</v>
      </c>
      <c r="DP1290" s="12">
        <f t="shared" si="3041"/>
        <v>0</v>
      </c>
      <c r="DQ1290" s="12">
        <f t="shared" si="3041"/>
        <v>0</v>
      </c>
      <c r="DR1290" s="12">
        <f t="shared" si="3041"/>
        <v>0</v>
      </c>
      <c r="DS1290" s="12">
        <f t="shared" si="3041"/>
        <v>0</v>
      </c>
      <c r="DT1290" s="12">
        <f t="shared" si="3041"/>
        <v>0</v>
      </c>
      <c r="DU1290" s="12">
        <f t="shared" si="3041"/>
        <v>0</v>
      </c>
      <c r="DV1290" s="12">
        <f t="shared" si="3041"/>
        <v>0</v>
      </c>
      <c r="DW1290" s="12">
        <f t="shared" si="3041"/>
        <v>0</v>
      </c>
      <c r="DX1290" s="12">
        <f t="shared" si="3041"/>
        <v>0</v>
      </c>
      <c r="DY1290" s="12">
        <f t="shared" si="3041"/>
        <v>0</v>
      </c>
    </row>
    <row r="1291" spans="1:136" x14ac:dyDescent="0.3">
      <c r="B1291" s="2" t="str">
        <f>Product!$F$2</f>
        <v>Phase 1</v>
      </c>
      <c r="C1291" s="2" t="str">
        <f>Product!$F$3</f>
        <v>75' Wide</v>
      </c>
      <c r="D1291" s="129"/>
      <c r="E1291" s="128"/>
      <c r="F1291" s="128"/>
      <c r="G1291" s="11">
        <f>SUM(H1291:DZ1291)</f>
        <v>29439999.999999989</v>
      </c>
      <c r="I1291" s="12">
        <f t="shared" ref="I1291:AN1291" si="3042">H1291+I1243+I1267</f>
        <v>0</v>
      </c>
      <c r="J1291" s="12">
        <f t="shared" si="3042"/>
        <v>0</v>
      </c>
      <c r="K1291" s="12">
        <f t="shared" si="3042"/>
        <v>0</v>
      </c>
      <c r="L1291" s="12">
        <f t="shared" si="3042"/>
        <v>0</v>
      </c>
      <c r="M1291" s="12">
        <f t="shared" si="3042"/>
        <v>83333.333333333343</v>
      </c>
      <c r="N1291" s="12">
        <f t="shared" si="3042"/>
        <v>166666.66666666669</v>
      </c>
      <c r="O1291" s="12">
        <f t="shared" si="3042"/>
        <v>250000.00000000003</v>
      </c>
      <c r="P1291" s="12">
        <f t="shared" si="3042"/>
        <v>333333.33333333337</v>
      </c>
      <c r="Q1291" s="12">
        <f t="shared" si="3042"/>
        <v>416666.66666666674</v>
      </c>
      <c r="R1291" s="12">
        <f t="shared" si="3042"/>
        <v>500000.00000000006</v>
      </c>
      <c r="S1291" s="12">
        <f t="shared" si="3042"/>
        <v>1036666.6666666667</v>
      </c>
      <c r="T1291" s="12">
        <f t="shared" si="3042"/>
        <v>1576666.6666666667</v>
      </c>
      <c r="U1291" s="12">
        <f t="shared" si="3042"/>
        <v>2120000</v>
      </c>
      <c r="V1291" s="12">
        <f t="shared" si="3042"/>
        <v>2666666.666666667</v>
      </c>
      <c r="W1291" s="12">
        <f t="shared" si="3042"/>
        <v>2898333.3333333335</v>
      </c>
      <c r="X1291" s="12">
        <f t="shared" si="3042"/>
        <v>3133333.333333333</v>
      </c>
      <c r="Y1291" s="12">
        <f t="shared" si="3042"/>
        <v>2831666.666666666</v>
      </c>
      <c r="Z1291" s="12">
        <f t="shared" si="3042"/>
        <v>2526666.666666666</v>
      </c>
      <c r="AA1291" s="12">
        <f t="shared" si="3042"/>
        <v>2218333.3333333326</v>
      </c>
      <c r="AB1291" s="12">
        <f t="shared" si="3042"/>
        <v>1906666.6666666656</v>
      </c>
      <c r="AC1291" s="12">
        <f t="shared" si="3042"/>
        <v>1591666.6666666656</v>
      </c>
      <c r="AD1291" s="12">
        <f t="shared" si="3042"/>
        <v>1273333.3333333321</v>
      </c>
      <c r="AE1291" s="12">
        <f t="shared" si="3042"/>
        <v>954999.99999999872</v>
      </c>
      <c r="AF1291" s="12">
        <f t="shared" si="3042"/>
        <v>636666.66666666535</v>
      </c>
      <c r="AG1291" s="12">
        <f t="shared" si="3042"/>
        <v>318333.33333333198</v>
      </c>
      <c r="AH1291" s="12">
        <f t="shared" si="3042"/>
        <v>-1.3969838619232178E-9</v>
      </c>
      <c r="AI1291" s="12">
        <f t="shared" si="3042"/>
        <v>-1.3969838619232178E-9</v>
      </c>
      <c r="AJ1291" s="12">
        <f t="shared" si="3042"/>
        <v>-1.3969838619232178E-9</v>
      </c>
      <c r="AK1291" s="12">
        <f t="shared" si="3042"/>
        <v>-1.3969838619232178E-9</v>
      </c>
      <c r="AL1291" s="12">
        <f t="shared" si="3042"/>
        <v>-1.3969838619232178E-9</v>
      </c>
      <c r="AM1291" s="12">
        <f t="shared" si="3042"/>
        <v>-1.3969838619232178E-9</v>
      </c>
      <c r="AN1291" s="12">
        <f t="shared" si="3042"/>
        <v>-1.3969838619232178E-9</v>
      </c>
      <c r="AO1291" s="12">
        <f t="shared" ref="AO1291:BT1291" si="3043">AN1291+AO1243+AO1267</f>
        <v>-1.3969838619232178E-9</v>
      </c>
      <c r="AP1291" s="12">
        <f t="shared" si="3043"/>
        <v>-1.3969838619232178E-9</v>
      </c>
      <c r="AQ1291" s="12">
        <f t="shared" si="3043"/>
        <v>-1.3969838619232178E-9</v>
      </c>
      <c r="AR1291" s="12">
        <f t="shared" si="3043"/>
        <v>-1.3969838619232178E-9</v>
      </c>
      <c r="AS1291" s="12">
        <f t="shared" si="3043"/>
        <v>-1.3969838619232178E-9</v>
      </c>
      <c r="AT1291" s="12">
        <f t="shared" si="3043"/>
        <v>-1.3969838619232178E-9</v>
      </c>
      <c r="AU1291" s="12">
        <f t="shared" si="3043"/>
        <v>-1.3969838619232178E-9</v>
      </c>
      <c r="AV1291" s="12">
        <f t="shared" si="3043"/>
        <v>-1.3969838619232178E-9</v>
      </c>
      <c r="AW1291" s="12">
        <f t="shared" si="3043"/>
        <v>-1.3969838619232178E-9</v>
      </c>
      <c r="AX1291" s="12">
        <f t="shared" si="3043"/>
        <v>-1.3969838619232178E-9</v>
      </c>
      <c r="AY1291" s="12">
        <f t="shared" si="3043"/>
        <v>-1.3969838619232178E-9</v>
      </c>
      <c r="AZ1291" s="12">
        <f t="shared" si="3043"/>
        <v>-1.3969838619232178E-9</v>
      </c>
      <c r="BA1291" s="12">
        <f t="shared" si="3043"/>
        <v>-1.3969838619232178E-9</v>
      </c>
      <c r="BB1291" s="12">
        <f t="shared" si="3043"/>
        <v>-1.3969838619232178E-9</v>
      </c>
      <c r="BC1291" s="12">
        <f t="shared" si="3043"/>
        <v>-1.3969838619232178E-9</v>
      </c>
      <c r="BD1291" s="12">
        <f t="shared" si="3043"/>
        <v>-1.3969838619232178E-9</v>
      </c>
      <c r="BE1291" s="12">
        <f t="shared" si="3043"/>
        <v>-1.3969838619232178E-9</v>
      </c>
      <c r="BF1291" s="12">
        <f t="shared" si="3043"/>
        <v>-1.3969838619232178E-9</v>
      </c>
      <c r="BG1291" s="12">
        <f t="shared" si="3043"/>
        <v>-1.3969838619232178E-9</v>
      </c>
      <c r="BH1291" s="12">
        <f t="shared" si="3043"/>
        <v>-1.3969838619232178E-9</v>
      </c>
      <c r="BI1291" s="12">
        <f t="shared" si="3043"/>
        <v>-1.3969838619232178E-9</v>
      </c>
      <c r="BJ1291" s="12">
        <f t="shared" si="3043"/>
        <v>-1.3969838619232178E-9</v>
      </c>
      <c r="BK1291" s="12">
        <f t="shared" si="3043"/>
        <v>-1.3969838619232178E-9</v>
      </c>
      <c r="BL1291" s="12">
        <f t="shared" si="3043"/>
        <v>-1.3969838619232178E-9</v>
      </c>
      <c r="BM1291" s="12">
        <f t="shared" si="3043"/>
        <v>-1.3969838619232178E-9</v>
      </c>
      <c r="BN1291" s="12">
        <f t="shared" si="3043"/>
        <v>-1.3969838619232178E-9</v>
      </c>
      <c r="BO1291" s="12">
        <f t="shared" si="3043"/>
        <v>-1.3969838619232178E-9</v>
      </c>
      <c r="BP1291" s="12">
        <f t="shared" si="3043"/>
        <v>-1.3969838619232178E-9</v>
      </c>
      <c r="BQ1291" s="12">
        <f t="shared" si="3043"/>
        <v>-1.3969838619232178E-9</v>
      </c>
      <c r="BR1291" s="12">
        <f t="shared" si="3043"/>
        <v>-1.3969838619232178E-9</v>
      </c>
      <c r="BS1291" s="12">
        <f t="shared" si="3043"/>
        <v>-1.3969838619232178E-9</v>
      </c>
      <c r="BT1291" s="12">
        <f t="shared" si="3043"/>
        <v>-1.3969838619232178E-9</v>
      </c>
      <c r="BU1291" s="12">
        <f t="shared" ref="BU1291:CZ1291" si="3044">BT1291+BU1243+BU1267</f>
        <v>-1.3969838619232178E-9</v>
      </c>
      <c r="BV1291" s="12">
        <f t="shared" si="3044"/>
        <v>-1.3969838619232178E-9</v>
      </c>
      <c r="BW1291" s="12">
        <f t="shared" si="3044"/>
        <v>-1.3969838619232178E-9</v>
      </c>
      <c r="BX1291" s="12">
        <f t="shared" si="3044"/>
        <v>-1.3969838619232178E-9</v>
      </c>
      <c r="BY1291" s="12">
        <f t="shared" si="3044"/>
        <v>-1.3969838619232178E-9</v>
      </c>
      <c r="BZ1291" s="12">
        <f t="shared" si="3044"/>
        <v>-1.3969838619232178E-9</v>
      </c>
      <c r="CA1291" s="12">
        <f t="shared" si="3044"/>
        <v>-1.3969838619232178E-9</v>
      </c>
      <c r="CB1291" s="12">
        <f t="shared" si="3044"/>
        <v>-1.3969838619232178E-9</v>
      </c>
      <c r="CC1291" s="12">
        <f t="shared" si="3044"/>
        <v>-1.3969838619232178E-9</v>
      </c>
      <c r="CD1291" s="12">
        <f t="shared" si="3044"/>
        <v>-1.3969838619232178E-9</v>
      </c>
      <c r="CE1291" s="12">
        <f t="shared" si="3044"/>
        <v>-1.3969838619232178E-9</v>
      </c>
      <c r="CF1291" s="12">
        <f t="shared" si="3044"/>
        <v>-1.3969838619232178E-9</v>
      </c>
      <c r="CG1291" s="12">
        <f t="shared" si="3044"/>
        <v>-1.3969838619232178E-9</v>
      </c>
      <c r="CH1291" s="12">
        <f t="shared" si="3044"/>
        <v>-1.3969838619232178E-9</v>
      </c>
      <c r="CI1291" s="12">
        <f t="shared" si="3044"/>
        <v>-1.3969838619232178E-9</v>
      </c>
      <c r="CJ1291" s="12">
        <f t="shared" si="3044"/>
        <v>-1.3969838619232178E-9</v>
      </c>
      <c r="CK1291" s="12">
        <f t="shared" si="3044"/>
        <v>-1.3969838619232178E-9</v>
      </c>
      <c r="CL1291" s="12">
        <f t="shared" si="3044"/>
        <v>-1.3969838619232178E-9</v>
      </c>
      <c r="CM1291" s="12">
        <f t="shared" si="3044"/>
        <v>-1.3969838619232178E-9</v>
      </c>
      <c r="CN1291" s="12">
        <f t="shared" si="3044"/>
        <v>-1.3969838619232178E-9</v>
      </c>
      <c r="CO1291" s="12">
        <f t="shared" si="3044"/>
        <v>-1.3969838619232178E-9</v>
      </c>
      <c r="CP1291" s="12">
        <f t="shared" si="3044"/>
        <v>-1.3969838619232178E-9</v>
      </c>
      <c r="CQ1291" s="12">
        <f t="shared" si="3044"/>
        <v>-1.3969838619232178E-9</v>
      </c>
      <c r="CR1291" s="12">
        <f t="shared" si="3044"/>
        <v>-1.3969838619232178E-9</v>
      </c>
      <c r="CS1291" s="12">
        <f t="shared" si="3044"/>
        <v>-1.3969838619232178E-9</v>
      </c>
      <c r="CT1291" s="12">
        <f t="shared" si="3044"/>
        <v>-1.3969838619232178E-9</v>
      </c>
      <c r="CU1291" s="12">
        <f t="shared" si="3044"/>
        <v>-1.3969838619232178E-9</v>
      </c>
      <c r="CV1291" s="12">
        <f t="shared" si="3044"/>
        <v>-1.3969838619232178E-9</v>
      </c>
      <c r="CW1291" s="12">
        <f t="shared" si="3044"/>
        <v>-1.3969838619232178E-9</v>
      </c>
      <c r="CX1291" s="12">
        <f t="shared" si="3044"/>
        <v>-1.3969838619232178E-9</v>
      </c>
      <c r="CY1291" s="12">
        <f t="shared" si="3044"/>
        <v>-1.3969838619232178E-9</v>
      </c>
      <c r="CZ1291" s="12">
        <f t="shared" si="3044"/>
        <v>-1.3969838619232178E-9</v>
      </c>
      <c r="DA1291" s="12">
        <f t="shared" ref="DA1291:DY1291" si="3045">CZ1291+DA1243+DA1267</f>
        <v>-1.3969838619232178E-9</v>
      </c>
      <c r="DB1291" s="12">
        <f t="shared" si="3045"/>
        <v>-1.3969838619232178E-9</v>
      </c>
      <c r="DC1291" s="12">
        <f t="shared" si="3045"/>
        <v>-1.3969838619232178E-9</v>
      </c>
      <c r="DD1291" s="12">
        <f t="shared" si="3045"/>
        <v>-1.3969838619232178E-9</v>
      </c>
      <c r="DE1291" s="12">
        <f t="shared" si="3045"/>
        <v>-1.3969838619232178E-9</v>
      </c>
      <c r="DF1291" s="12">
        <f t="shared" si="3045"/>
        <v>-1.3969838619232178E-9</v>
      </c>
      <c r="DG1291" s="12">
        <f t="shared" si="3045"/>
        <v>-1.3969838619232178E-9</v>
      </c>
      <c r="DH1291" s="12">
        <f t="shared" si="3045"/>
        <v>-1.3969838619232178E-9</v>
      </c>
      <c r="DI1291" s="12">
        <f t="shared" si="3045"/>
        <v>-1.3969838619232178E-9</v>
      </c>
      <c r="DJ1291" s="12">
        <f t="shared" si="3045"/>
        <v>-1.3969838619232178E-9</v>
      </c>
      <c r="DK1291" s="12">
        <f t="shared" si="3045"/>
        <v>-1.3969838619232178E-9</v>
      </c>
      <c r="DL1291" s="12">
        <f t="shared" si="3045"/>
        <v>-1.3969838619232178E-9</v>
      </c>
      <c r="DM1291" s="12">
        <f t="shared" si="3045"/>
        <v>-1.3969838619232178E-9</v>
      </c>
      <c r="DN1291" s="12">
        <f t="shared" si="3045"/>
        <v>-1.3969838619232178E-9</v>
      </c>
      <c r="DO1291" s="12">
        <f t="shared" si="3045"/>
        <v>-1.3969838619232178E-9</v>
      </c>
      <c r="DP1291" s="12">
        <f t="shared" si="3045"/>
        <v>-1.3969838619232178E-9</v>
      </c>
      <c r="DQ1291" s="12">
        <f t="shared" si="3045"/>
        <v>-1.3969838619232178E-9</v>
      </c>
      <c r="DR1291" s="12">
        <f t="shared" si="3045"/>
        <v>-1.3969838619232178E-9</v>
      </c>
      <c r="DS1291" s="12">
        <f t="shared" si="3045"/>
        <v>-1.3969838619232178E-9</v>
      </c>
      <c r="DT1291" s="12">
        <f t="shared" si="3045"/>
        <v>-1.3969838619232178E-9</v>
      </c>
      <c r="DU1291" s="12">
        <f t="shared" si="3045"/>
        <v>-1.3969838619232178E-9</v>
      </c>
      <c r="DV1291" s="12">
        <f t="shared" si="3045"/>
        <v>-1.3969838619232178E-9</v>
      </c>
      <c r="DW1291" s="12">
        <f t="shared" si="3045"/>
        <v>-1.3969838619232178E-9</v>
      </c>
      <c r="DX1291" s="12">
        <f t="shared" si="3045"/>
        <v>-1.3969838619232178E-9</v>
      </c>
      <c r="DY1291" s="12">
        <f t="shared" si="3045"/>
        <v>-1.3969838619232178E-9</v>
      </c>
    </row>
    <row r="1292" spans="1:136" x14ac:dyDescent="0.3">
      <c r="D1292" s="129"/>
      <c r="E1292" s="128"/>
      <c r="F1292" s="128"/>
      <c r="I1292" s="12"/>
      <c r="J1292" s="12"/>
      <c r="K1292" s="12"/>
      <c r="L1292" s="12"/>
      <c r="M1292" s="12"/>
      <c r="N1292" s="12"/>
      <c r="O1292" s="12"/>
      <c r="P1292" s="12"/>
      <c r="Q1292" s="12"/>
      <c r="R1292" s="12"/>
      <c r="S1292" s="12"/>
      <c r="T1292" s="12"/>
      <c r="U1292" s="12"/>
      <c r="V1292" s="12"/>
      <c r="W1292" s="12"/>
      <c r="X1292" s="12"/>
      <c r="Y1292" s="12"/>
      <c r="Z1292" s="12"/>
      <c r="AA1292" s="12"/>
      <c r="AB1292" s="12"/>
      <c r="AC1292" s="12"/>
      <c r="AD1292" s="12"/>
      <c r="AE1292" s="12"/>
      <c r="AF1292" s="12"/>
      <c r="AG1292" s="12"/>
      <c r="AH1292" s="12"/>
      <c r="AI1292" s="12"/>
      <c r="AJ1292" s="12"/>
      <c r="AK1292" s="12"/>
      <c r="AL1292" s="12"/>
      <c r="AM1292" s="12"/>
      <c r="AN1292" s="12"/>
      <c r="AO1292" s="12"/>
      <c r="AP1292" s="12"/>
      <c r="AQ1292" s="12"/>
      <c r="AR1292" s="12"/>
      <c r="AS1292" s="12"/>
      <c r="AT1292" s="12"/>
      <c r="AU1292" s="12"/>
      <c r="AV1292" s="12"/>
      <c r="AW1292" s="12"/>
      <c r="AX1292" s="12"/>
      <c r="AY1292" s="12"/>
      <c r="AZ1292" s="12"/>
      <c r="BA1292" s="12"/>
      <c r="BB1292" s="12"/>
      <c r="BC1292" s="12"/>
      <c r="BD1292" s="12"/>
      <c r="BE1292" s="12"/>
      <c r="BF1292" s="12"/>
      <c r="BG1292" s="12"/>
      <c r="BH1292" s="12"/>
      <c r="BI1292" s="12"/>
      <c r="BJ1292" s="12"/>
      <c r="BK1292" s="12"/>
      <c r="BL1292" s="12"/>
      <c r="BM1292" s="12"/>
      <c r="BN1292" s="12"/>
      <c r="BO1292" s="12"/>
      <c r="BP1292" s="12"/>
      <c r="BQ1292" s="12"/>
      <c r="BR1292" s="12"/>
      <c r="BS1292" s="12"/>
      <c r="BT1292" s="12"/>
      <c r="BU1292" s="12"/>
      <c r="BV1292" s="12"/>
      <c r="BW1292" s="12"/>
      <c r="BX1292" s="12"/>
      <c r="BY1292" s="12"/>
      <c r="BZ1292" s="12"/>
      <c r="CA1292" s="12"/>
      <c r="CB1292" s="12"/>
      <c r="CC1292" s="12"/>
      <c r="CD1292" s="12"/>
      <c r="CE1292" s="12"/>
      <c r="CF1292" s="12"/>
      <c r="CG1292" s="12"/>
      <c r="CH1292" s="12"/>
      <c r="CI1292" s="12"/>
      <c r="CJ1292" s="12"/>
      <c r="CK1292" s="12"/>
      <c r="CL1292" s="12"/>
      <c r="CM1292" s="12"/>
      <c r="CN1292" s="12"/>
      <c r="CO1292" s="12"/>
      <c r="CP1292" s="12"/>
      <c r="CQ1292" s="12"/>
      <c r="CR1292" s="12"/>
      <c r="CS1292" s="12"/>
      <c r="CT1292" s="12"/>
      <c r="CU1292" s="12"/>
      <c r="CV1292" s="12"/>
      <c r="CW1292" s="12"/>
      <c r="CX1292" s="12"/>
      <c r="CY1292" s="12"/>
      <c r="CZ1292" s="12"/>
      <c r="DA1292" s="12"/>
      <c r="DB1292" s="12"/>
      <c r="DC1292" s="12"/>
      <c r="DD1292" s="12"/>
      <c r="DE1292" s="12"/>
      <c r="DF1292" s="12"/>
      <c r="DG1292" s="12"/>
      <c r="DH1292" s="12"/>
      <c r="DI1292" s="12"/>
      <c r="DJ1292" s="12"/>
      <c r="DK1292" s="12"/>
      <c r="DL1292" s="12"/>
      <c r="DM1292" s="12"/>
      <c r="DN1292" s="12"/>
      <c r="DO1292" s="12"/>
      <c r="DP1292" s="12"/>
      <c r="DQ1292" s="12"/>
      <c r="DR1292" s="12"/>
      <c r="DS1292" s="12"/>
      <c r="DT1292" s="12"/>
      <c r="DU1292" s="12"/>
      <c r="DV1292" s="12"/>
      <c r="DW1292" s="12"/>
      <c r="DX1292" s="12"/>
      <c r="DY1292" s="12"/>
    </row>
    <row r="1293" spans="1:136" x14ac:dyDescent="0.3">
      <c r="B1293" s="2" t="str">
        <f>Product!$G$2</f>
        <v>Phase 2</v>
      </c>
      <c r="C1293" s="2" t="str">
        <f>Product!$G$3</f>
        <v>50' Wide</v>
      </c>
      <c r="D1293" s="129"/>
      <c r="E1293" s="128"/>
      <c r="F1293" s="128"/>
      <c r="G1293" s="11">
        <f>SUM(H1293:DZ1293)</f>
        <v>44160000</v>
      </c>
      <c r="I1293" s="12">
        <f t="shared" ref="I1293:AN1293" si="3046">H1293+I1245+I1269</f>
        <v>0</v>
      </c>
      <c r="J1293" s="12">
        <f t="shared" si="3046"/>
        <v>0</v>
      </c>
      <c r="K1293" s="12">
        <f t="shared" si="3046"/>
        <v>0</v>
      </c>
      <c r="L1293" s="12">
        <f t="shared" si="3046"/>
        <v>0</v>
      </c>
      <c r="M1293" s="12">
        <f t="shared" si="3046"/>
        <v>0</v>
      </c>
      <c r="N1293" s="12">
        <f t="shared" si="3046"/>
        <v>0</v>
      </c>
      <c r="O1293" s="12">
        <f t="shared" si="3046"/>
        <v>0</v>
      </c>
      <c r="P1293" s="12">
        <f t="shared" si="3046"/>
        <v>0</v>
      </c>
      <c r="Q1293" s="12">
        <f t="shared" si="3046"/>
        <v>0</v>
      </c>
      <c r="R1293" s="12">
        <f t="shared" si="3046"/>
        <v>0</v>
      </c>
      <c r="S1293" s="12">
        <f t="shared" si="3046"/>
        <v>0</v>
      </c>
      <c r="T1293" s="12">
        <f t="shared" si="3046"/>
        <v>0</v>
      </c>
      <c r="U1293" s="12">
        <f t="shared" si="3046"/>
        <v>0</v>
      </c>
      <c r="V1293" s="12">
        <f t="shared" si="3046"/>
        <v>0</v>
      </c>
      <c r="W1293" s="12">
        <f t="shared" si="3046"/>
        <v>0</v>
      </c>
      <c r="X1293" s="12">
        <f t="shared" si="3046"/>
        <v>0</v>
      </c>
      <c r="Y1293" s="12">
        <f t="shared" si="3046"/>
        <v>125000</v>
      </c>
      <c r="Z1293" s="12">
        <f t="shared" si="3046"/>
        <v>250000</v>
      </c>
      <c r="AA1293" s="12">
        <f t="shared" si="3046"/>
        <v>375000</v>
      </c>
      <c r="AB1293" s="12">
        <f t="shared" si="3046"/>
        <v>500000</v>
      </c>
      <c r="AC1293" s="12">
        <f t="shared" si="3046"/>
        <v>625000</v>
      </c>
      <c r="AD1293" s="12">
        <f t="shared" si="3046"/>
        <v>750000</v>
      </c>
      <c r="AE1293" s="12">
        <f t="shared" si="3046"/>
        <v>1555000</v>
      </c>
      <c r="AF1293" s="12">
        <f t="shared" si="3046"/>
        <v>2365000</v>
      </c>
      <c r="AG1293" s="12">
        <f t="shared" si="3046"/>
        <v>3180000</v>
      </c>
      <c r="AH1293" s="12">
        <f t="shared" si="3046"/>
        <v>4000000</v>
      </c>
      <c r="AI1293" s="12">
        <f t="shared" si="3046"/>
        <v>4347500</v>
      </c>
      <c r="AJ1293" s="12">
        <f t="shared" si="3046"/>
        <v>4700000</v>
      </c>
      <c r="AK1293" s="12">
        <f t="shared" si="3046"/>
        <v>4247500</v>
      </c>
      <c r="AL1293" s="12">
        <f t="shared" si="3046"/>
        <v>3790000</v>
      </c>
      <c r="AM1293" s="12">
        <f t="shared" si="3046"/>
        <v>3327500</v>
      </c>
      <c r="AN1293" s="12">
        <f t="shared" si="3046"/>
        <v>2860000</v>
      </c>
      <c r="AO1293" s="12">
        <f t="shared" ref="AO1293:BT1293" si="3047">AN1293+AO1245+AO1269</f>
        <v>2387500</v>
      </c>
      <c r="AP1293" s="12">
        <f t="shared" si="3047"/>
        <v>1910000</v>
      </c>
      <c r="AQ1293" s="12">
        <f t="shared" si="3047"/>
        <v>1432500</v>
      </c>
      <c r="AR1293" s="12">
        <f t="shared" si="3047"/>
        <v>955000</v>
      </c>
      <c r="AS1293" s="12">
        <f t="shared" si="3047"/>
        <v>477500</v>
      </c>
      <c r="AT1293" s="12">
        <f t="shared" si="3047"/>
        <v>0</v>
      </c>
      <c r="AU1293" s="12">
        <f t="shared" si="3047"/>
        <v>0</v>
      </c>
      <c r="AV1293" s="12">
        <f t="shared" si="3047"/>
        <v>0</v>
      </c>
      <c r="AW1293" s="12">
        <f t="shared" si="3047"/>
        <v>0</v>
      </c>
      <c r="AX1293" s="12">
        <f t="shared" si="3047"/>
        <v>0</v>
      </c>
      <c r="AY1293" s="12">
        <f t="shared" si="3047"/>
        <v>0</v>
      </c>
      <c r="AZ1293" s="12">
        <f t="shared" si="3047"/>
        <v>0</v>
      </c>
      <c r="BA1293" s="12">
        <f t="shared" si="3047"/>
        <v>0</v>
      </c>
      <c r="BB1293" s="12">
        <f t="shared" si="3047"/>
        <v>0</v>
      </c>
      <c r="BC1293" s="12">
        <f t="shared" si="3047"/>
        <v>0</v>
      </c>
      <c r="BD1293" s="12">
        <f t="shared" si="3047"/>
        <v>0</v>
      </c>
      <c r="BE1293" s="12">
        <f t="shared" si="3047"/>
        <v>0</v>
      </c>
      <c r="BF1293" s="12">
        <f t="shared" si="3047"/>
        <v>0</v>
      </c>
      <c r="BG1293" s="12">
        <f t="shared" si="3047"/>
        <v>0</v>
      </c>
      <c r="BH1293" s="12">
        <f t="shared" si="3047"/>
        <v>0</v>
      </c>
      <c r="BI1293" s="12">
        <f t="shared" si="3047"/>
        <v>0</v>
      </c>
      <c r="BJ1293" s="12">
        <f t="shared" si="3047"/>
        <v>0</v>
      </c>
      <c r="BK1293" s="12">
        <f t="shared" si="3047"/>
        <v>0</v>
      </c>
      <c r="BL1293" s="12">
        <f t="shared" si="3047"/>
        <v>0</v>
      </c>
      <c r="BM1293" s="12">
        <f t="shared" si="3047"/>
        <v>0</v>
      </c>
      <c r="BN1293" s="12">
        <f t="shared" si="3047"/>
        <v>0</v>
      </c>
      <c r="BO1293" s="12">
        <f t="shared" si="3047"/>
        <v>0</v>
      </c>
      <c r="BP1293" s="12">
        <f t="shared" si="3047"/>
        <v>0</v>
      </c>
      <c r="BQ1293" s="12">
        <f t="shared" si="3047"/>
        <v>0</v>
      </c>
      <c r="BR1293" s="12">
        <f t="shared" si="3047"/>
        <v>0</v>
      </c>
      <c r="BS1293" s="12">
        <f t="shared" si="3047"/>
        <v>0</v>
      </c>
      <c r="BT1293" s="12">
        <f t="shared" si="3047"/>
        <v>0</v>
      </c>
      <c r="BU1293" s="12">
        <f t="shared" ref="BU1293:CZ1293" si="3048">BT1293+BU1245+BU1269</f>
        <v>0</v>
      </c>
      <c r="BV1293" s="12">
        <f t="shared" si="3048"/>
        <v>0</v>
      </c>
      <c r="BW1293" s="12">
        <f t="shared" si="3048"/>
        <v>0</v>
      </c>
      <c r="BX1293" s="12">
        <f t="shared" si="3048"/>
        <v>0</v>
      </c>
      <c r="BY1293" s="12">
        <f t="shared" si="3048"/>
        <v>0</v>
      </c>
      <c r="BZ1293" s="12">
        <f t="shared" si="3048"/>
        <v>0</v>
      </c>
      <c r="CA1293" s="12">
        <f t="shared" si="3048"/>
        <v>0</v>
      </c>
      <c r="CB1293" s="12">
        <f t="shared" si="3048"/>
        <v>0</v>
      </c>
      <c r="CC1293" s="12">
        <f t="shared" si="3048"/>
        <v>0</v>
      </c>
      <c r="CD1293" s="12">
        <f t="shared" si="3048"/>
        <v>0</v>
      </c>
      <c r="CE1293" s="12">
        <f t="shared" si="3048"/>
        <v>0</v>
      </c>
      <c r="CF1293" s="12">
        <f t="shared" si="3048"/>
        <v>0</v>
      </c>
      <c r="CG1293" s="12">
        <f t="shared" si="3048"/>
        <v>0</v>
      </c>
      <c r="CH1293" s="12">
        <f t="shared" si="3048"/>
        <v>0</v>
      </c>
      <c r="CI1293" s="12">
        <f t="shared" si="3048"/>
        <v>0</v>
      </c>
      <c r="CJ1293" s="12">
        <f t="shared" si="3048"/>
        <v>0</v>
      </c>
      <c r="CK1293" s="12">
        <f t="shared" si="3048"/>
        <v>0</v>
      </c>
      <c r="CL1293" s="12">
        <f t="shared" si="3048"/>
        <v>0</v>
      </c>
      <c r="CM1293" s="12">
        <f t="shared" si="3048"/>
        <v>0</v>
      </c>
      <c r="CN1293" s="12">
        <f t="shared" si="3048"/>
        <v>0</v>
      </c>
      <c r="CO1293" s="12">
        <f t="shared" si="3048"/>
        <v>0</v>
      </c>
      <c r="CP1293" s="12">
        <f t="shared" si="3048"/>
        <v>0</v>
      </c>
      <c r="CQ1293" s="12">
        <f t="shared" si="3048"/>
        <v>0</v>
      </c>
      <c r="CR1293" s="12">
        <f t="shared" si="3048"/>
        <v>0</v>
      </c>
      <c r="CS1293" s="12">
        <f t="shared" si="3048"/>
        <v>0</v>
      </c>
      <c r="CT1293" s="12">
        <f t="shared" si="3048"/>
        <v>0</v>
      </c>
      <c r="CU1293" s="12">
        <f t="shared" si="3048"/>
        <v>0</v>
      </c>
      <c r="CV1293" s="12">
        <f t="shared" si="3048"/>
        <v>0</v>
      </c>
      <c r="CW1293" s="12">
        <f t="shared" si="3048"/>
        <v>0</v>
      </c>
      <c r="CX1293" s="12">
        <f t="shared" si="3048"/>
        <v>0</v>
      </c>
      <c r="CY1293" s="12">
        <f t="shared" si="3048"/>
        <v>0</v>
      </c>
      <c r="CZ1293" s="12">
        <f t="shared" si="3048"/>
        <v>0</v>
      </c>
      <c r="DA1293" s="12">
        <f t="shared" ref="DA1293:DY1293" si="3049">CZ1293+DA1245+DA1269</f>
        <v>0</v>
      </c>
      <c r="DB1293" s="12">
        <f t="shared" si="3049"/>
        <v>0</v>
      </c>
      <c r="DC1293" s="12">
        <f t="shared" si="3049"/>
        <v>0</v>
      </c>
      <c r="DD1293" s="12">
        <f t="shared" si="3049"/>
        <v>0</v>
      </c>
      <c r="DE1293" s="12">
        <f t="shared" si="3049"/>
        <v>0</v>
      </c>
      <c r="DF1293" s="12">
        <f t="shared" si="3049"/>
        <v>0</v>
      </c>
      <c r="DG1293" s="12">
        <f t="shared" si="3049"/>
        <v>0</v>
      </c>
      <c r="DH1293" s="12">
        <f t="shared" si="3049"/>
        <v>0</v>
      </c>
      <c r="DI1293" s="12">
        <f t="shared" si="3049"/>
        <v>0</v>
      </c>
      <c r="DJ1293" s="12">
        <f t="shared" si="3049"/>
        <v>0</v>
      </c>
      <c r="DK1293" s="12">
        <f t="shared" si="3049"/>
        <v>0</v>
      </c>
      <c r="DL1293" s="12">
        <f t="shared" si="3049"/>
        <v>0</v>
      </c>
      <c r="DM1293" s="12">
        <f t="shared" si="3049"/>
        <v>0</v>
      </c>
      <c r="DN1293" s="12">
        <f t="shared" si="3049"/>
        <v>0</v>
      </c>
      <c r="DO1293" s="12">
        <f t="shared" si="3049"/>
        <v>0</v>
      </c>
      <c r="DP1293" s="12">
        <f t="shared" si="3049"/>
        <v>0</v>
      </c>
      <c r="DQ1293" s="12">
        <f t="shared" si="3049"/>
        <v>0</v>
      </c>
      <c r="DR1293" s="12">
        <f t="shared" si="3049"/>
        <v>0</v>
      </c>
      <c r="DS1293" s="12">
        <f t="shared" si="3049"/>
        <v>0</v>
      </c>
      <c r="DT1293" s="12">
        <f t="shared" si="3049"/>
        <v>0</v>
      </c>
      <c r="DU1293" s="12">
        <f t="shared" si="3049"/>
        <v>0</v>
      </c>
      <c r="DV1293" s="12">
        <f t="shared" si="3049"/>
        <v>0</v>
      </c>
      <c r="DW1293" s="12">
        <f t="shared" si="3049"/>
        <v>0</v>
      </c>
      <c r="DX1293" s="12">
        <f t="shared" si="3049"/>
        <v>0</v>
      </c>
      <c r="DY1293" s="12">
        <f t="shared" si="3049"/>
        <v>0</v>
      </c>
    </row>
    <row r="1294" spans="1:136" x14ac:dyDescent="0.3">
      <c r="B1294" s="2" t="str">
        <f>Product!$H$2</f>
        <v>Phase 2</v>
      </c>
      <c r="C1294" s="2" t="str">
        <f>Product!$H$3</f>
        <v>60' Wide</v>
      </c>
      <c r="D1294" s="129"/>
      <c r="E1294" s="128"/>
      <c r="F1294" s="128"/>
      <c r="G1294" s="11">
        <f>SUM(H1294:DZ1294)</f>
        <v>44160000</v>
      </c>
      <c r="I1294" s="12">
        <f t="shared" ref="I1294:AN1294" si="3050">H1294+I1246+I1270</f>
        <v>0</v>
      </c>
      <c r="J1294" s="12">
        <f t="shared" si="3050"/>
        <v>0</v>
      </c>
      <c r="K1294" s="12">
        <f t="shared" si="3050"/>
        <v>0</v>
      </c>
      <c r="L1294" s="12">
        <f t="shared" si="3050"/>
        <v>0</v>
      </c>
      <c r="M1294" s="12">
        <f t="shared" si="3050"/>
        <v>0</v>
      </c>
      <c r="N1294" s="12">
        <f t="shared" si="3050"/>
        <v>0</v>
      </c>
      <c r="O1294" s="12">
        <f t="shared" si="3050"/>
        <v>0</v>
      </c>
      <c r="P1294" s="12">
        <f t="shared" si="3050"/>
        <v>0</v>
      </c>
      <c r="Q1294" s="12">
        <f t="shared" si="3050"/>
        <v>0</v>
      </c>
      <c r="R1294" s="12">
        <f t="shared" si="3050"/>
        <v>0</v>
      </c>
      <c r="S1294" s="12">
        <f t="shared" si="3050"/>
        <v>0</v>
      </c>
      <c r="T1294" s="12">
        <f t="shared" si="3050"/>
        <v>0</v>
      </c>
      <c r="U1294" s="12">
        <f t="shared" si="3050"/>
        <v>0</v>
      </c>
      <c r="V1294" s="12">
        <f t="shared" si="3050"/>
        <v>0</v>
      </c>
      <c r="W1294" s="12">
        <f t="shared" si="3050"/>
        <v>0</v>
      </c>
      <c r="X1294" s="12">
        <f t="shared" si="3050"/>
        <v>0</v>
      </c>
      <c r="Y1294" s="12">
        <f t="shared" si="3050"/>
        <v>125000</v>
      </c>
      <c r="Z1294" s="12">
        <f t="shared" si="3050"/>
        <v>250000</v>
      </c>
      <c r="AA1294" s="12">
        <f t="shared" si="3050"/>
        <v>375000</v>
      </c>
      <c r="AB1294" s="12">
        <f t="shared" si="3050"/>
        <v>500000</v>
      </c>
      <c r="AC1294" s="12">
        <f t="shared" si="3050"/>
        <v>625000</v>
      </c>
      <c r="AD1294" s="12">
        <f t="shared" si="3050"/>
        <v>750000</v>
      </c>
      <c r="AE1294" s="12">
        <f t="shared" si="3050"/>
        <v>1555000</v>
      </c>
      <c r="AF1294" s="12">
        <f t="shared" si="3050"/>
        <v>2365000</v>
      </c>
      <c r="AG1294" s="12">
        <f t="shared" si="3050"/>
        <v>3180000</v>
      </c>
      <c r="AH1294" s="12">
        <f t="shared" si="3050"/>
        <v>4000000</v>
      </c>
      <c r="AI1294" s="12">
        <f t="shared" si="3050"/>
        <v>4347500</v>
      </c>
      <c r="AJ1294" s="12">
        <f t="shared" si="3050"/>
        <v>4700000</v>
      </c>
      <c r="AK1294" s="12">
        <f t="shared" si="3050"/>
        <v>4247500</v>
      </c>
      <c r="AL1294" s="12">
        <f t="shared" si="3050"/>
        <v>3790000</v>
      </c>
      <c r="AM1294" s="12">
        <f t="shared" si="3050"/>
        <v>3327500</v>
      </c>
      <c r="AN1294" s="12">
        <f t="shared" si="3050"/>
        <v>2860000</v>
      </c>
      <c r="AO1294" s="12">
        <f t="shared" ref="AO1294:BT1294" si="3051">AN1294+AO1246+AO1270</f>
        <v>2387500</v>
      </c>
      <c r="AP1294" s="12">
        <f t="shared" si="3051"/>
        <v>1910000</v>
      </c>
      <c r="AQ1294" s="12">
        <f t="shared" si="3051"/>
        <v>1432500</v>
      </c>
      <c r="AR1294" s="12">
        <f t="shared" si="3051"/>
        <v>955000</v>
      </c>
      <c r="AS1294" s="12">
        <f t="shared" si="3051"/>
        <v>477500</v>
      </c>
      <c r="AT1294" s="12">
        <f t="shared" si="3051"/>
        <v>0</v>
      </c>
      <c r="AU1294" s="12">
        <f t="shared" si="3051"/>
        <v>0</v>
      </c>
      <c r="AV1294" s="12">
        <f t="shared" si="3051"/>
        <v>0</v>
      </c>
      <c r="AW1294" s="12">
        <f t="shared" si="3051"/>
        <v>0</v>
      </c>
      <c r="AX1294" s="12">
        <f t="shared" si="3051"/>
        <v>0</v>
      </c>
      <c r="AY1294" s="12">
        <f t="shared" si="3051"/>
        <v>0</v>
      </c>
      <c r="AZ1294" s="12">
        <f t="shared" si="3051"/>
        <v>0</v>
      </c>
      <c r="BA1294" s="12">
        <f t="shared" si="3051"/>
        <v>0</v>
      </c>
      <c r="BB1294" s="12">
        <f t="shared" si="3051"/>
        <v>0</v>
      </c>
      <c r="BC1294" s="12">
        <f t="shared" si="3051"/>
        <v>0</v>
      </c>
      <c r="BD1294" s="12">
        <f t="shared" si="3051"/>
        <v>0</v>
      </c>
      <c r="BE1294" s="12">
        <f t="shared" si="3051"/>
        <v>0</v>
      </c>
      <c r="BF1294" s="12">
        <f t="shared" si="3051"/>
        <v>0</v>
      </c>
      <c r="BG1294" s="12">
        <f t="shared" si="3051"/>
        <v>0</v>
      </c>
      <c r="BH1294" s="12">
        <f t="shared" si="3051"/>
        <v>0</v>
      </c>
      <c r="BI1294" s="12">
        <f t="shared" si="3051"/>
        <v>0</v>
      </c>
      <c r="BJ1294" s="12">
        <f t="shared" si="3051"/>
        <v>0</v>
      </c>
      <c r="BK1294" s="12">
        <f t="shared" si="3051"/>
        <v>0</v>
      </c>
      <c r="BL1294" s="12">
        <f t="shared" si="3051"/>
        <v>0</v>
      </c>
      <c r="BM1294" s="12">
        <f t="shared" si="3051"/>
        <v>0</v>
      </c>
      <c r="BN1294" s="12">
        <f t="shared" si="3051"/>
        <v>0</v>
      </c>
      <c r="BO1294" s="12">
        <f t="shared" si="3051"/>
        <v>0</v>
      </c>
      <c r="BP1294" s="12">
        <f t="shared" si="3051"/>
        <v>0</v>
      </c>
      <c r="BQ1294" s="12">
        <f t="shared" si="3051"/>
        <v>0</v>
      </c>
      <c r="BR1294" s="12">
        <f t="shared" si="3051"/>
        <v>0</v>
      </c>
      <c r="BS1294" s="12">
        <f t="shared" si="3051"/>
        <v>0</v>
      </c>
      <c r="BT1294" s="12">
        <f t="shared" si="3051"/>
        <v>0</v>
      </c>
      <c r="BU1294" s="12">
        <f t="shared" ref="BU1294:CZ1294" si="3052">BT1294+BU1246+BU1270</f>
        <v>0</v>
      </c>
      <c r="BV1294" s="12">
        <f t="shared" si="3052"/>
        <v>0</v>
      </c>
      <c r="BW1294" s="12">
        <f t="shared" si="3052"/>
        <v>0</v>
      </c>
      <c r="BX1294" s="12">
        <f t="shared" si="3052"/>
        <v>0</v>
      </c>
      <c r="BY1294" s="12">
        <f t="shared" si="3052"/>
        <v>0</v>
      </c>
      <c r="BZ1294" s="12">
        <f t="shared" si="3052"/>
        <v>0</v>
      </c>
      <c r="CA1294" s="12">
        <f t="shared" si="3052"/>
        <v>0</v>
      </c>
      <c r="CB1294" s="12">
        <f t="shared" si="3052"/>
        <v>0</v>
      </c>
      <c r="CC1294" s="12">
        <f t="shared" si="3052"/>
        <v>0</v>
      </c>
      <c r="CD1294" s="12">
        <f t="shared" si="3052"/>
        <v>0</v>
      </c>
      <c r="CE1294" s="12">
        <f t="shared" si="3052"/>
        <v>0</v>
      </c>
      <c r="CF1294" s="12">
        <f t="shared" si="3052"/>
        <v>0</v>
      </c>
      <c r="CG1294" s="12">
        <f t="shared" si="3052"/>
        <v>0</v>
      </c>
      <c r="CH1294" s="12">
        <f t="shared" si="3052"/>
        <v>0</v>
      </c>
      <c r="CI1294" s="12">
        <f t="shared" si="3052"/>
        <v>0</v>
      </c>
      <c r="CJ1294" s="12">
        <f t="shared" si="3052"/>
        <v>0</v>
      </c>
      <c r="CK1294" s="12">
        <f t="shared" si="3052"/>
        <v>0</v>
      </c>
      <c r="CL1294" s="12">
        <f t="shared" si="3052"/>
        <v>0</v>
      </c>
      <c r="CM1294" s="12">
        <f t="shared" si="3052"/>
        <v>0</v>
      </c>
      <c r="CN1294" s="12">
        <f t="shared" si="3052"/>
        <v>0</v>
      </c>
      <c r="CO1294" s="12">
        <f t="shared" si="3052"/>
        <v>0</v>
      </c>
      <c r="CP1294" s="12">
        <f t="shared" si="3052"/>
        <v>0</v>
      </c>
      <c r="CQ1294" s="12">
        <f t="shared" si="3052"/>
        <v>0</v>
      </c>
      <c r="CR1294" s="12">
        <f t="shared" si="3052"/>
        <v>0</v>
      </c>
      <c r="CS1294" s="12">
        <f t="shared" si="3052"/>
        <v>0</v>
      </c>
      <c r="CT1294" s="12">
        <f t="shared" si="3052"/>
        <v>0</v>
      </c>
      <c r="CU1294" s="12">
        <f t="shared" si="3052"/>
        <v>0</v>
      </c>
      <c r="CV1294" s="12">
        <f t="shared" si="3052"/>
        <v>0</v>
      </c>
      <c r="CW1294" s="12">
        <f t="shared" si="3052"/>
        <v>0</v>
      </c>
      <c r="CX1294" s="12">
        <f t="shared" si="3052"/>
        <v>0</v>
      </c>
      <c r="CY1294" s="12">
        <f t="shared" si="3052"/>
        <v>0</v>
      </c>
      <c r="CZ1294" s="12">
        <f t="shared" si="3052"/>
        <v>0</v>
      </c>
      <c r="DA1294" s="12">
        <f t="shared" ref="DA1294:DY1294" si="3053">CZ1294+DA1246+DA1270</f>
        <v>0</v>
      </c>
      <c r="DB1294" s="12">
        <f t="shared" si="3053"/>
        <v>0</v>
      </c>
      <c r="DC1294" s="12">
        <f t="shared" si="3053"/>
        <v>0</v>
      </c>
      <c r="DD1294" s="12">
        <f t="shared" si="3053"/>
        <v>0</v>
      </c>
      <c r="DE1294" s="12">
        <f t="shared" si="3053"/>
        <v>0</v>
      </c>
      <c r="DF1294" s="12">
        <f t="shared" si="3053"/>
        <v>0</v>
      </c>
      <c r="DG1294" s="12">
        <f t="shared" si="3053"/>
        <v>0</v>
      </c>
      <c r="DH1294" s="12">
        <f t="shared" si="3053"/>
        <v>0</v>
      </c>
      <c r="DI1294" s="12">
        <f t="shared" si="3053"/>
        <v>0</v>
      </c>
      <c r="DJ1294" s="12">
        <f t="shared" si="3053"/>
        <v>0</v>
      </c>
      <c r="DK1294" s="12">
        <f t="shared" si="3053"/>
        <v>0</v>
      </c>
      <c r="DL1294" s="12">
        <f t="shared" si="3053"/>
        <v>0</v>
      </c>
      <c r="DM1294" s="12">
        <f t="shared" si="3053"/>
        <v>0</v>
      </c>
      <c r="DN1294" s="12">
        <f t="shared" si="3053"/>
        <v>0</v>
      </c>
      <c r="DO1294" s="12">
        <f t="shared" si="3053"/>
        <v>0</v>
      </c>
      <c r="DP1294" s="12">
        <f t="shared" si="3053"/>
        <v>0</v>
      </c>
      <c r="DQ1294" s="12">
        <f t="shared" si="3053"/>
        <v>0</v>
      </c>
      <c r="DR1294" s="12">
        <f t="shared" si="3053"/>
        <v>0</v>
      </c>
      <c r="DS1294" s="12">
        <f t="shared" si="3053"/>
        <v>0</v>
      </c>
      <c r="DT1294" s="12">
        <f t="shared" si="3053"/>
        <v>0</v>
      </c>
      <c r="DU1294" s="12">
        <f t="shared" si="3053"/>
        <v>0</v>
      </c>
      <c r="DV1294" s="12">
        <f t="shared" si="3053"/>
        <v>0</v>
      </c>
      <c r="DW1294" s="12">
        <f t="shared" si="3053"/>
        <v>0</v>
      </c>
      <c r="DX1294" s="12">
        <f t="shared" si="3053"/>
        <v>0</v>
      </c>
      <c r="DY1294" s="12">
        <f t="shared" si="3053"/>
        <v>0</v>
      </c>
    </row>
    <row r="1295" spans="1:136" x14ac:dyDescent="0.3">
      <c r="B1295" s="2" t="str">
        <f>Product!$I$2</f>
        <v>Phase 2</v>
      </c>
      <c r="C1295" s="2" t="str">
        <f>Product!$I$3</f>
        <v>75' Wide</v>
      </c>
      <c r="D1295" s="129"/>
      <c r="E1295" s="128"/>
      <c r="F1295" s="128"/>
      <c r="G1295" s="11">
        <f>SUM(H1295:DZ1295)</f>
        <v>29439999.999999989</v>
      </c>
      <c r="I1295" s="12">
        <f t="shared" ref="I1295:AN1295" si="3054">H1295+I1247+I1271</f>
        <v>0</v>
      </c>
      <c r="J1295" s="12">
        <f t="shared" si="3054"/>
        <v>0</v>
      </c>
      <c r="K1295" s="12">
        <f t="shared" si="3054"/>
        <v>0</v>
      </c>
      <c r="L1295" s="12">
        <f t="shared" si="3054"/>
        <v>0</v>
      </c>
      <c r="M1295" s="12">
        <f t="shared" si="3054"/>
        <v>0</v>
      </c>
      <c r="N1295" s="12">
        <f t="shared" si="3054"/>
        <v>0</v>
      </c>
      <c r="O1295" s="12">
        <f t="shared" si="3054"/>
        <v>0</v>
      </c>
      <c r="P1295" s="12">
        <f t="shared" si="3054"/>
        <v>0</v>
      </c>
      <c r="Q1295" s="12">
        <f t="shared" si="3054"/>
        <v>0</v>
      </c>
      <c r="R1295" s="12">
        <f t="shared" si="3054"/>
        <v>0</v>
      </c>
      <c r="S1295" s="12">
        <f t="shared" si="3054"/>
        <v>0</v>
      </c>
      <c r="T1295" s="12">
        <f t="shared" si="3054"/>
        <v>0</v>
      </c>
      <c r="U1295" s="12">
        <f t="shared" si="3054"/>
        <v>0</v>
      </c>
      <c r="V1295" s="12">
        <f t="shared" si="3054"/>
        <v>0</v>
      </c>
      <c r="W1295" s="12">
        <f t="shared" si="3054"/>
        <v>0</v>
      </c>
      <c r="X1295" s="12">
        <f t="shared" si="3054"/>
        <v>0</v>
      </c>
      <c r="Y1295" s="12">
        <f t="shared" si="3054"/>
        <v>83333.333333333343</v>
      </c>
      <c r="Z1295" s="12">
        <f t="shared" si="3054"/>
        <v>166666.66666666669</v>
      </c>
      <c r="AA1295" s="12">
        <f t="shared" si="3054"/>
        <v>250000.00000000003</v>
      </c>
      <c r="AB1295" s="12">
        <f t="shared" si="3054"/>
        <v>333333.33333333337</v>
      </c>
      <c r="AC1295" s="12">
        <f t="shared" si="3054"/>
        <v>416666.66666666674</v>
      </c>
      <c r="AD1295" s="12">
        <f t="shared" si="3054"/>
        <v>500000.00000000006</v>
      </c>
      <c r="AE1295" s="12">
        <f t="shared" si="3054"/>
        <v>1036666.6666666667</v>
      </c>
      <c r="AF1295" s="12">
        <f t="shared" si="3054"/>
        <v>1576666.6666666667</v>
      </c>
      <c r="AG1295" s="12">
        <f t="shared" si="3054"/>
        <v>2120000</v>
      </c>
      <c r="AH1295" s="12">
        <f t="shared" si="3054"/>
        <v>2666666.666666667</v>
      </c>
      <c r="AI1295" s="12">
        <f t="shared" si="3054"/>
        <v>2898333.3333333335</v>
      </c>
      <c r="AJ1295" s="12">
        <f t="shared" si="3054"/>
        <v>3133333.333333333</v>
      </c>
      <c r="AK1295" s="12">
        <f t="shared" si="3054"/>
        <v>2831666.666666666</v>
      </c>
      <c r="AL1295" s="12">
        <f t="shared" si="3054"/>
        <v>2526666.666666666</v>
      </c>
      <c r="AM1295" s="12">
        <f t="shared" si="3054"/>
        <v>2218333.3333333326</v>
      </c>
      <c r="AN1295" s="12">
        <f t="shared" si="3054"/>
        <v>1906666.6666666656</v>
      </c>
      <c r="AO1295" s="12">
        <f t="shared" ref="AO1295:BT1295" si="3055">AN1295+AO1247+AO1271</f>
        <v>1591666.6666666656</v>
      </c>
      <c r="AP1295" s="12">
        <f t="shared" si="3055"/>
        <v>1273333.3333333321</v>
      </c>
      <c r="AQ1295" s="12">
        <f t="shared" si="3055"/>
        <v>954999.99999999872</v>
      </c>
      <c r="AR1295" s="12">
        <f t="shared" si="3055"/>
        <v>636666.66666666535</v>
      </c>
      <c r="AS1295" s="12">
        <f t="shared" si="3055"/>
        <v>318333.33333333198</v>
      </c>
      <c r="AT1295" s="12">
        <f t="shared" si="3055"/>
        <v>-1.3969838619232178E-9</v>
      </c>
      <c r="AU1295" s="12">
        <f t="shared" si="3055"/>
        <v>-1.3969838619232178E-9</v>
      </c>
      <c r="AV1295" s="12">
        <f t="shared" si="3055"/>
        <v>-1.3969838619232178E-9</v>
      </c>
      <c r="AW1295" s="12">
        <f t="shared" si="3055"/>
        <v>-1.3969838619232178E-9</v>
      </c>
      <c r="AX1295" s="12">
        <f t="shared" si="3055"/>
        <v>-1.3969838619232178E-9</v>
      </c>
      <c r="AY1295" s="12">
        <f t="shared" si="3055"/>
        <v>-1.3969838619232178E-9</v>
      </c>
      <c r="AZ1295" s="12">
        <f t="shared" si="3055"/>
        <v>-1.3969838619232178E-9</v>
      </c>
      <c r="BA1295" s="12">
        <f t="shared" si="3055"/>
        <v>-1.3969838619232178E-9</v>
      </c>
      <c r="BB1295" s="12">
        <f t="shared" si="3055"/>
        <v>-1.3969838619232178E-9</v>
      </c>
      <c r="BC1295" s="12">
        <f t="shared" si="3055"/>
        <v>-1.3969838619232178E-9</v>
      </c>
      <c r="BD1295" s="12">
        <f t="shared" si="3055"/>
        <v>-1.3969838619232178E-9</v>
      </c>
      <c r="BE1295" s="12">
        <f t="shared" si="3055"/>
        <v>-1.3969838619232178E-9</v>
      </c>
      <c r="BF1295" s="12">
        <f t="shared" si="3055"/>
        <v>-1.3969838619232178E-9</v>
      </c>
      <c r="BG1295" s="12">
        <f t="shared" si="3055"/>
        <v>-1.3969838619232178E-9</v>
      </c>
      <c r="BH1295" s="12">
        <f t="shared" si="3055"/>
        <v>-1.3969838619232178E-9</v>
      </c>
      <c r="BI1295" s="12">
        <f t="shared" si="3055"/>
        <v>-1.3969838619232178E-9</v>
      </c>
      <c r="BJ1295" s="12">
        <f t="shared" si="3055"/>
        <v>-1.3969838619232178E-9</v>
      </c>
      <c r="BK1295" s="12">
        <f t="shared" si="3055"/>
        <v>-1.3969838619232178E-9</v>
      </c>
      <c r="BL1295" s="12">
        <f t="shared" si="3055"/>
        <v>-1.3969838619232178E-9</v>
      </c>
      <c r="BM1295" s="12">
        <f t="shared" si="3055"/>
        <v>-1.3969838619232178E-9</v>
      </c>
      <c r="BN1295" s="12">
        <f t="shared" si="3055"/>
        <v>-1.3969838619232178E-9</v>
      </c>
      <c r="BO1295" s="12">
        <f t="shared" si="3055"/>
        <v>-1.3969838619232178E-9</v>
      </c>
      <c r="BP1295" s="12">
        <f t="shared" si="3055"/>
        <v>-1.3969838619232178E-9</v>
      </c>
      <c r="BQ1295" s="12">
        <f t="shared" si="3055"/>
        <v>-1.3969838619232178E-9</v>
      </c>
      <c r="BR1295" s="12">
        <f t="shared" si="3055"/>
        <v>-1.3969838619232178E-9</v>
      </c>
      <c r="BS1295" s="12">
        <f t="shared" si="3055"/>
        <v>-1.3969838619232178E-9</v>
      </c>
      <c r="BT1295" s="12">
        <f t="shared" si="3055"/>
        <v>-1.3969838619232178E-9</v>
      </c>
      <c r="BU1295" s="12">
        <f t="shared" ref="BU1295:CZ1295" si="3056">BT1295+BU1247+BU1271</f>
        <v>-1.3969838619232178E-9</v>
      </c>
      <c r="BV1295" s="12">
        <f t="shared" si="3056"/>
        <v>-1.3969838619232178E-9</v>
      </c>
      <c r="BW1295" s="12">
        <f t="shared" si="3056"/>
        <v>-1.3969838619232178E-9</v>
      </c>
      <c r="BX1295" s="12">
        <f t="shared" si="3056"/>
        <v>-1.3969838619232178E-9</v>
      </c>
      <c r="BY1295" s="12">
        <f t="shared" si="3056"/>
        <v>-1.3969838619232178E-9</v>
      </c>
      <c r="BZ1295" s="12">
        <f t="shared" si="3056"/>
        <v>-1.3969838619232178E-9</v>
      </c>
      <c r="CA1295" s="12">
        <f t="shared" si="3056"/>
        <v>-1.3969838619232178E-9</v>
      </c>
      <c r="CB1295" s="12">
        <f t="shared" si="3056"/>
        <v>-1.3969838619232178E-9</v>
      </c>
      <c r="CC1295" s="12">
        <f t="shared" si="3056"/>
        <v>-1.3969838619232178E-9</v>
      </c>
      <c r="CD1295" s="12">
        <f t="shared" si="3056"/>
        <v>-1.3969838619232178E-9</v>
      </c>
      <c r="CE1295" s="12">
        <f t="shared" si="3056"/>
        <v>-1.3969838619232178E-9</v>
      </c>
      <c r="CF1295" s="12">
        <f t="shared" si="3056"/>
        <v>-1.3969838619232178E-9</v>
      </c>
      <c r="CG1295" s="12">
        <f t="shared" si="3056"/>
        <v>-1.3969838619232178E-9</v>
      </c>
      <c r="CH1295" s="12">
        <f t="shared" si="3056"/>
        <v>-1.3969838619232178E-9</v>
      </c>
      <c r="CI1295" s="12">
        <f t="shared" si="3056"/>
        <v>-1.3969838619232178E-9</v>
      </c>
      <c r="CJ1295" s="12">
        <f t="shared" si="3056"/>
        <v>-1.3969838619232178E-9</v>
      </c>
      <c r="CK1295" s="12">
        <f t="shared" si="3056"/>
        <v>-1.3969838619232178E-9</v>
      </c>
      <c r="CL1295" s="12">
        <f t="shared" si="3056"/>
        <v>-1.3969838619232178E-9</v>
      </c>
      <c r="CM1295" s="12">
        <f t="shared" si="3056"/>
        <v>-1.3969838619232178E-9</v>
      </c>
      <c r="CN1295" s="12">
        <f t="shared" si="3056"/>
        <v>-1.3969838619232178E-9</v>
      </c>
      <c r="CO1295" s="12">
        <f t="shared" si="3056"/>
        <v>-1.3969838619232178E-9</v>
      </c>
      <c r="CP1295" s="12">
        <f t="shared" si="3056"/>
        <v>-1.3969838619232178E-9</v>
      </c>
      <c r="CQ1295" s="12">
        <f t="shared" si="3056"/>
        <v>-1.3969838619232178E-9</v>
      </c>
      <c r="CR1295" s="12">
        <f t="shared" si="3056"/>
        <v>-1.3969838619232178E-9</v>
      </c>
      <c r="CS1295" s="12">
        <f t="shared" si="3056"/>
        <v>-1.3969838619232178E-9</v>
      </c>
      <c r="CT1295" s="12">
        <f t="shared" si="3056"/>
        <v>-1.3969838619232178E-9</v>
      </c>
      <c r="CU1295" s="12">
        <f t="shared" si="3056"/>
        <v>-1.3969838619232178E-9</v>
      </c>
      <c r="CV1295" s="12">
        <f t="shared" si="3056"/>
        <v>-1.3969838619232178E-9</v>
      </c>
      <c r="CW1295" s="12">
        <f t="shared" si="3056"/>
        <v>-1.3969838619232178E-9</v>
      </c>
      <c r="CX1295" s="12">
        <f t="shared" si="3056"/>
        <v>-1.3969838619232178E-9</v>
      </c>
      <c r="CY1295" s="12">
        <f t="shared" si="3056"/>
        <v>-1.3969838619232178E-9</v>
      </c>
      <c r="CZ1295" s="12">
        <f t="shared" si="3056"/>
        <v>-1.3969838619232178E-9</v>
      </c>
      <c r="DA1295" s="12">
        <f t="shared" ref="DA1295:DY1295" si="3057">CZ1295+DA1247+DA1271</f>
        <v>-1.3969838619232178E-9</v>
      </c>
      <c r="DB1295" s="12">
        <f t="shared" si="3057"/>
        <v>-1.3969838619232178E-9</v>
      </c>
      <c r="DC1295" s="12">
        <f t="shared" si="3057"/>
        <v>-1.3969838619232178E-9</v>
      </c>
      <c r="DD1295" s="12">
        <f t="shared" si="3057"/>
        <v>-1.3969838619232178E-9</v>
      </c>
      <c r="DE1295" s="12">
        <f t="shared" si="3057"/>
        <v>-1.3969838619232178E-9</v>
      </c>
      <c r="DF1295" s="12">
        <f t="shared" si="3057"/>
        <v>-1.3969838619232178E-9</v>
      </c>
      <c r="DG1295" s="12">
        <f t="shared" si="3057"/>
        <v>-1.3969838619232178E-9</v>
      </c>
      <c r="DH1295" s="12">
        <f t="shared" si="3057"/>
        <v>-1.3969838619232178E-9</v>
      </c>
      <c r="DI1295" s="12">
        <f t="shared" si="3057"/>
        <v>-1.3969838619232178E-9</v>
      </c>
      <c r="DJ1295" s="12">
        <f t="shared" si="3057"/>
        <v>-1.3969838619232178E-9</v>
      </c>
      <c r="DK1295" s="12">
        <f t="shared" si="3057"/>
        <v>-1.3969838619232178E-9</v>
      </c>
      <c r="DL1295" s="12">
        <f t="shared" si="3057"/>
        <v>-1.3969838619232178E-9</v>
      </c>
      <c r="DM1295" s="12">
        <f t="shared" si="3057"/>
        <v>-1.3969838619232178E-9</v>
      </c>
      <c r="DN1295" s="12">
        <f t="shared" si="3057"/>
        <v>-1.3969838619232178E-9</v>
      </c>
      <c r="DO1295" s="12">
        <f t="shared" si="3057"/>
        <v>-1.3969838619232178E-9</v>
      </c>
      <c r="DP1295" s="12">
        <f t="shared" si="3057"/>
        <v>-1.3969838619232178E-9</v>
      </c>
      <c r="DQ1295" s="12">
        <f t="shared" si="3057"/>
        <v>-1.3969838619232178E-9</v>
      </c>
      <c r="DR1295" s="12">
        <f t="shared" si="3057"/>
        <v>-1.3969838619232178E-9</v>
      </c>
      <c r="DS1295" s="12">
        <f t="shared" si="3057"/>
        <v>-1.3969838619232178E-9</v>
      </c>
      <c r="DT1295" s="12">
        <f t="shared" si="3057"/>
        <v>-1.3969838619232178E-9</v>
      </c>
      <c r="DU1295" s="12">
        <f t="shared" si="3057"/>
        <v>-1.3969838619232178E-9</v>
      </c>
      <c r="DV1295" s="12">
        <f t="shared" si="3057"/>
        <v>-1.3969838619232178E-9</v>
      </c>
      <c r="DW1295" s="12">
        <f t="shared" si="3057"/>
        <v>-1.3969838619232178E-9</v>
      </c>
      <c r="DX1295" s="12">
        <f t="shared" si="3057"/>
        <v>-1.3969838619232178E-9</v>
      </c>
      <c r="DY1295" s="12">
        <f t="shared" si="3057"/>
        <v>-1.3969838619232178E-9</v>
      </c>
    </row>
    <row r="1296" spans="1:136" x14ac:dyDescent="0.3">
      <c r="D1296" s="129"/>
      <c r="E1296" s="128"/>
      <c r="F1296" s="128"/>
      <c r="I1296" s="12"/>
      <c r="J1296" s="12"/>
      <c r="K1296" s="12"/>
      <c r="L1296" s="12"/>
      <c r="M1296" s="12"/>
      <c r="N1296" s="12"/>
      <c r="O1296" s="12"/>
      <c r="P1296" s="12"/>
      <c r="Q1296" s="12"/>
      <c r="R1296" s="12"/>
      <c r="S1296" s="12"/>
      <c r="T1296" s="12"/>
      <c r="U1296" s="12"/>
      <c r="V1296" s="12"/>
      <c r="W1296" s="12"/>
      <c r="X1296" s="12"/>
      <c r="Y1296" s="12"/>
      <c r="Z1296" s="12"/>
      <c r="AA1296" s="12"/>
      <c r="AB1296" s="12"/>
      <c r="AC1296" s="12"/>
      <c r="AD1296" s="12"/>
      <c r="AE1296" s="12"/>
      <c r="AF1296" s="12"/>
      <c r="AG1296" s="12"/>
      <c r="AH1296" s="12"/>
      <c r="AI1296" s="12"/>
      <c r="AJ1296" s="12"/>
      <c r="AK1296" s="12"/>
      <c r="AL1296" s="12"/>
      <c r="AM1296" s="12"/>
      <c r="AN1296" s="12"/>
      <c r="AO1296" s="12"/>
      <c r="AP1296" s="12"/>
      <c r="AQ1296" s="12"/>
      <c r="AR1296" s="12"/>
      <c r="AS1296" s="12"/>
      <c r="AT1296" s="12"/>
      <c r="AU1296" s="12"/>
      <c r="AV1296" s="12"/>
      <c r="AW1296" s="12"/>
      <c r="AX1296" s="12"/>
      <c r="AY1296" s="12"/>
      <c r="AZ1296" s="12"/>
      <c r="BA1296" s="12"/>
      <c r="BB1296" s="12"/>
      <c r="BC1296" s="12"/>
      <c r="BD1296" s="12"/>
      <c r="BE1296" s="12"/>
      <c r="BF1296" s="12"/>
      <c r="BG1296" s="12"/>
      <c r="BH1296" s="12"/>
      <c r="BI1296" s="12"/>
      <c r="BJ1296" s="12"/>
      <c r="BK1296" s="12"/>
      <c r="BL1296" s="12"/>
      <c r="BM1296" s="12"/>
      <c r="BN1296" s="12"/>
      <c r="BO1296" s="12"/>
      <c r="BP1296" s="12"/>
      <c r="BQ1296" s="12"/>
      <c r="BR1296" s="12"/>
      <c r="BS1296" s="12"/>
      <c r="BT1296" s="12"/>
      <c r="BU1296" s="12"/>
      <c r="BV1296" s="12"/>
      <c r="BW1296" s="12"/>
      <c r="BX1296" s="12"/>
      <c r="BY1296" s="12"/>
      <c r="BZ1296" s="12"/>
      <c r="CA1296" s="12"/>
      <c r="CB1296" s="12"/>
      <c r="CC1296" s="12"/>
      <c r="CD1296" s="12"/>
      <c r="CE1296" s="12"/>
      <c r="CF1296" s="12"/>
      <c r="CG1296" s="12"/>
      <c r="CH1296" s="12"/>
      <c r="CI1296" s="12"/>
      <c r="CJ1296" s="12"/>
      <c r="CK1296" s="12"/>
      <c r="CL1296" s="12"/>
      <c r="CM1296" s="12"/>
      <c r="CN1296" s="12"/>
      <c r="CO1296" s="12"/>
      <c r="CP1296" s="12"/>
      <c r="CQ1296" s="12"/>
      <c r="CR1296" s="12"/>
      <c r="CS1296" s="12"/>
      <c r="CT1296" s="12"/>
      <c r="CU1296" s="12"/>
      <c r="CV1296" s="12"/>
      <c r="CW1296" s="12"/>
      <c r="CX1296" s="12"/>
      <c r="CY1296" s="12"/>
      <c r="CZ1296" s="12"/>
      <c r="DA1296" s="12"/>
      <c r="DB1296" s="12"/>
      <c r="DC1296" s="12"/>
      <c r="DD1296" s="12"/>
      <c r="DE1296" s="12"/>
      <c r="DF1296" s="12"/>
      <c r="DG1296" s="12"/>
      <c r="DH1296" s="12"/>
      <c r="DI1296" s="12"/>
      <c r="DJ1296" s="12"/>
      <c r="DK1296" s="12"/>
      <c r="DL1296" s="12"/>
      <c r="DM1296" s="12"/>
      <c r="DN1296" s="12"/>
      <c r="DO1296" s="12"/>
      <c r="DP1296" s="12"/>
      <c r="DQ1296" s="12"/>
      <c r="DR1296" s="12"/>
      <c r="DS1296" s="12"/>
      <c r="DT1296" s="12"/>
      <c r="DU1296" s="12"/>
      <c r="DV1296" s="12"/>
      <c r="DW1296" s="12"/>
      <c r="DX1296" s="12"/>
      <c r="DY1296" s="12"/>
    </row>
    <row r="1297" spans="1:129" x14ac:dyDescent="0.3">
      <c r="B1297" s="2" t="str">
        <f>Product!$J$2</f>
        <v>Phase 3</v>
      </c>
      <c r="C1297" s="2" t="str">
        <f>Product!$J$3</f>
        <v>50' Wide</v>
      </c>
      <c r="D1297" s="129"/>
      <c r="E1297" s="128"/>
      <c r="F1297" s="128"/>
      <c r="G1297" s="11">
        <f>SUM(H1297:DZ1297)</f>
        <v>44160000</v>
      </c>
      <c r="I1297" s="12">
        <f t="shared" ref="I1297:AN1297" si="3058">H1297+I1249+I1273</f>
        <v>0</v>
      </c>
      <c r="J1297" s="12">
        <f t="shared" si="3058"/>
        <v>0</v>
      </c>
      <c r="K1297" s="12">
        <f t="shared" si="3058"/>
        <v>0</v>
      </c>
      <c r="L1297" s="12">
        <f t="shared" si="3058"/>
        <v>0</v>
      </c>
      <c r="M1297" s="12">
        <f t="shared" si="3058"/>
        <v>0</v>
      </c>
      <c r="N1297" s="12">
        <f t="shared" si="3058"/>
        <v>0</v>
      </c>
      <c r="O1297" s="12">
        <f t="shared" si="3058"/>
        <v>0</v>
      </c>
      <c r="P1297" s="12">
        <f t="shared" si="3058"/>
        <v>0</v>
      </c>
      <c r="Q1297" s="12">
        <f t="shared" si="3058"/>
        <v>0</v>
      </c>
      <c r="R1297" s="12">
        <f t="shared" si="3058"/>
        <v>0</v>
      </c>
      <c r="S1297" s="12">
        <f t="shared" si="3058"/>
        <v>0</v>
      </c>
      <c r="T1297" s="12">
        <f t="shared" si="3058"/>
        <v>0</v>
      </c>
      <c r="U1297" s="12">
        <f t="shared" si="3058"/>
        <v>0</v>
      </c>
      <c r="V1297" s="12">
        <f t="shared" si="3058"/>
        <v>0</v>
      </c>
      <c r="W1297" s="12">
        <f t="shared" si="3058"/>
        <v>0</v>
      </c>
      <c r="X1297" s="12">
        <f t="shared" si="3058"/>
        <v>0</v>
      </c>
      <c r="Y1297" s="12">
        <f t="shared" si="3058"/>
        <v>0</v>
      </c>
      <c r="Z1297" s="12">
        <f t="shared" si="3058"/>
        <v>0</v>
      </c>
      <c r="AA1297" s="12">
        <f t="shared" si="3058"/>
        <v>0</v>
      </c>
      <c r="AB1297" s="12">
        <f t="shared" si="3058"/>
        <v>0</v>
      </c>
      <c r="AC1297" s="12">
        <f t="shared" si="3058"/>
        <v>0</v>
      </c>
      <c r="AD1297" s="12">
        <f t="shared" si="3058"/>
        <v>0</v>
      </c>
      <c r="AE1297" s="12">
        <f t="shared" si="3058"/>
        <v>0</v>
      </c>
      <c r="AF1297" s="12">
        <f t="shared" si="3058"/>
        <v>0</v>
      </c>
      <c r="AG1297" s="12">
        <f t="shared" si="3058"/>
        <v>0</v>
      </c>
      <c r="AH1297" s="12">
        <f t="shared" si="3058"/>
        <v>0</v>
      </c>
      <c r="AI1297" s="12">
        <f t="shared" si="3058"/>
        <v>0</v>
      </c>
      <c r="AJ1297" s="12">
        <f t="shared" si="3058"/>
        <v>0</v>
      </c>
      <c r="AK1297" s="12">
        <f t="shared" si="3058"/>
        <v>125000</v>
      </c>
      <c r="AL1297" s="12">
        <f t="shared" si="3058"/>
        <v>250000</v>
      </c>
      <c r="AM1297" s="12">
        <f t="shared" si="3058"/>
        <v>375000</v>
      </c>
      <c r="AN1297" s="12">
        <f t="shared" si="3058"/>
        <v>500000</v>
      </c>
      <c r="AO1297" s="12">
        <f t="shared" ref="AO1297:BT1297" si="3059">AN1297+AO1249+AO1273</f>
        <v>625000</v>
      </c>
      <c r="AP1297" s="12">
        <f t="shared" si="3059"/>
        <v>750000</v>
      </c>
      <c r="AQ1297" s="12">
        <f t="shared" si="3059"/>
        <v>1555000</v>
      </c>
      <c r="AR1297" s="12">
        <f t="shared" si="3059"/>
        <v>2365000</v>
      </c>
      <c r="AS1297" s="12">
        <f t="shared" si="3059"/>
        <v>3180000</v>
      </c>
      <c r="AT1297" s="12">
        <f t="shared" si="3059"/>
        <v>4000000</v>
      </c>
      <c r="AU1297" s="12">
        <f t="shared" si="3059"/>
        <v>4347500</v>
      </c>
      <c r="AV1297" s="12">
        <f t="shared" si="3059"/>
        <v>4700000</v>
      </c>
      <c r="AW1297" s="12">
        <f t="shared" si="3059"/>
        <v>4247500</v>
      </c>
      <c r="AX1297" s="12">
        <f t="shared" si="3059"/>
        <v>3790000</v>
      </c>
      <c r="AY1297" s="12">
        <f t="shared" si="3059"/>
        <v>3327500</v>
      </c>
      <c r="AZ1297" s="12">
        <f t="shared" si="3059"/>
        <v>2860000</v>
      </c>
      <c r="BA1297" s="12">
        <f t="shared" si="3059"/>
        <v>2387500</v>
      </c>
      <c r="BB1297" s="12">
        <f t="shared" si="3059"/>
        <v>1910000</v>
      </c>
      <c r="BC1297" s="12">
        <f t="shared" si="3059"/>
        <v>1432500</v>
      </c>
      <c r="BD1297" s="12">
        <f t="shared" si="3059"/>
        <v>955000</v>
      </c>
      <c r="BE1297" s="12">
        <f t="shared" si="3059"/>
        <v>477500</v>
      </c>
      <c r="BF1297" s="12">
        <f t="shared" si="3059"/>
        <v>0</v>
      </c>
      <c r="BG1297" s="12">
        <f t="shared" si="3059"/>
        <v>0</v>
      </c>
      <c r="BH1297" s="12">
        <f t="shared" si="3059"/>
        <v>0</v>
      </c>
      <c r="BI1297" s="12">
        <f t="shared" si="3059"/>
        <v>0</v>
      </c>
      <c r="BJ1297" s="12">
        <f t="shared" si="3059"/>
        <v>0</v>
      </c>
      <c r="BK1297" s="12">
        <f t="shared" si="3059"/>
        <v>0</v>
      </c>
      <c r="BL1297" s="12">
        <f t="shared" si="3059"/>
        <v>0</v>
      </c>
      <c r="BM1297" s="12">
        <f t="shared" si="3059"/>
        <v>0</v>
      </c>
      <c r="BN1297" s="12">
        <f t="shared" si="3059"/>
        <v>0</v>
      </c>
      <c r="BO1297" s="12">
        <f t="shared" si="3059"/>
        <v>0</v>
      </c>
      <c r="BP1297" s="12">
        <f t="shared" si="3059"/>
        <v>0</v>
      </c>
      <c r="BQ1297" s="12">
        <f t="shared" si="3059"/>
        <v>0</v>
      </c>
      <c r="BR1297" s="12">
        <f t="shared" si="3059"/>
        <v>0</v>
      </c>
      <c r="BS1297" s="12">
        <f t="shared" si="3059"/>
        <v>0</v>
      </c>
      <c r="BT1297" s="12">
        <f t="shared" si="3059"/>
        <v>0</v>
      </c>
      <c r="BU1297" s="12">
        <f t="shared" ref="BU1297:CZ1297" si="3060">BT1297+BU1249+BU1273</f>
        <v>0</v>
      </c>
      <c r="BV1297" s="12">
        <f t="shared" si="3060"/>
        <v>0</v>
      </c>
      <c r="BW1297" s="12">
        <f t="shared" si="3060"/>
        <v>0</v>
      </c>
      <c r="BX1297" s="12">
        <f t="shared" si="3060"/>
        <v>0</v>
      </c>
      <c r="BY1297" s="12">
        <f t="shared" si="3060"/>
        <v>0</v>
      </c>
      <c r="BZ1297" s="12">
        <f t="shared" si="3060"/>
        <v>0</v>
      </c>
      <c r="CA1297" s="12">
        <f t="shared" si="3060"/>
        <v>0</v>
      </c>
      <c r="CB1297" s="12">
        <f t="shared" si="3060"/>
        <v>0</v>
      </c>
      <c r="CC1297" s="12">
        <f t="shared" si="3060"/>
        <v>0</v>
      </c>
      <c r="CD1297" s="12">
        <f t="shared" si="3060"/>
        <v>0</v>
      </c>
      <c r="CE1297" s="12">
        <f t="shared" si="3060"/>
        <v>0</v>
      </c>
      <c r="CF1297" s="12">
        <f t="shared" si="3060"/>
        <v>0</v>
      </c>
      <c r="CG1297" s="12">
        <f t="shared" si="3060"/>
        <v>0</v>
      </c>
      <c r="CH1297" s="12">
        <f t="shared" si="3060"/>
        <v>0</v>
      </c>
      <c r="CI1297" s="12">
        <f t="shared" si="3060"/>
        <v>0</v>
      </c>
      <c r="CJ1297" s="12">
        <f t="shared" si="3060"/>
        <v>0</v>
      </c>
      <c r="CK1297" s="12">
        <f t="shared" si="3060"/>
        <v>0</v>
      </c>
      <c r="CL1297" s="12">
        <f t="shared" si="3060"/>
        <v>0</v>
      </c>
      <c r="CM1297" s="12">
        <f t="shared" si="3060"/>
        <v>0</v>
      </c>
      <c r="CN1297" s="12">
        <f t="shared" si="3060"/>
        <v>0</v>
      </c>
      <c r="CO1297" s="12">
        <f t="shared" si="3060"/>
        <v>0</v>
      </c>
      <c r="CP1297" s="12">
        <f t="shared" si="3060"/>
        <v>0</v>
      </c>
      <c r="CQ1297" s="12">
        <f t="shared" si="3060"/>
        <v>0</v>
      </c>
      <c r="CR1297" s="12">
        <f t="shared" si="3060"/>
        <v>0</v>
      </c>
      <c r="CS1297" s="12">
        <f t="shared" si="3060"/>
        <v>0</v>
      </c>
      <c r="CT1297" s="12">
        <f t="shared" si="3060"/>
        <v>0</v>
      </c>
      <c r="CU1297" s="12">
        <f t="shared" si="3060"/>
        <v>0</v>
      </c>
      <c r="CV1297" s="12">
        <f t="shared" si="3060"/>
        <v>0</v>
      </c>
      <c r="CW1297" s="12">
        <f t="shared" si="3060"/>
        <v>0</v>
      </c>
      <c r="CX1297" s="12">
        <f t="shared" si="3060"/>
        <v>0</v>
      </c>
      <c r="CY1297" s="12">
        <f t="shared" si="3060"/>
        <v>0</v>
      </c>
      <c r="CZ1297" s="12">
        <f t="shared" si="3060"/>
        <v>0</v>
      </c>
      <c r="DA1297" s="12">
        <f t="shared" ref="DA1297:DY1297" si="3061">CZ1297+DA1249+DA1273</f>
        <v>0</v>
      </c>
      <c r="DB1297" s="12">
        <f t="shared" si="3061"/>
        <v>0</v>
      </c>
      <c r="DC1297" s="12">
        <f t="shared" si="3061"/>
        <v>0</v>
      </c>
      <c r="DD1297" s="12">
        <f t="shared" si="3061"/>
        <v>0</v>
      </c>
      <c r="DE1297" s="12">
        <f t="shared" si="3061"/>
        <v>0</v>
      </c>
      <c r="DF1297" s="12">
        <f t="shared" si="3061"/>
        <v>0</v>
      </c>
      <c r="DG1297" s="12">
        <f t="shared" si="3061"/>
        <v>0</v>
      </c>
      <c r="DH1297" s="12">
        <f t="shared" si="3061"/>
        <v>0</v>
      </c>
      <c r="DI1297" s="12">
        <f t="shared" si="3061"/>
        <v>0</v>
      </c>
      <c r="DJ1297" s="12">
        <f t="shared" si="3061"/>
        <v>0</v>
      </c>
      <c r="DK1297" s="12">
        <f t="shared" si="3061"/>
        <v>0</v>
      </c>
      <c r="DL1297" s="12">
        <f t="shared" si="3061"/>
        <v>0</v>
      </c>
      <c r="DM1297" s="12">
        <f t="shared" si="3061"/>
        <v>0</v>
      </c>
      <c r="DN1297" s="12">
        <f t="shared" si="3061"/>
        <v>0</v>
      </c>
      <c r="DO1297" s="12">
        <f t="shared" si="3061"/>
        <v>0</v>
      </c>
      <c r="DP1297" s="12">
        <f t="shared" si="3061"/>
        <v>0</v>
      </c>
      <c r="DQ1297" s="12">
        <f t="shared" si="3061"/>
        <v>0</v>
      </c>
      <c r="DR1297" s="12">
        <f t="shared" si="3061"/>
        <v>0</v>
      </c>
      <c r="DS1297" s="12">
        <f t="shared" si="3061"/>
        <v>0</v>
      </c>
      <c r="DT1297" s="12">
        <f t="shared" si="3061"/>
        <v>0</v>
      </c>
      <c r="DU1297" s="12">
        <f t="shared" si="3061"/>
        <v>0</v>
      </c>
      <c r="DV1297" s="12">
        <f t="shared" si="3061"/>
        <v>0</v>
      </c>
      <c r="DW1297" s="12">
        <f t="shared" si="3061"/>
        <v>0</v>
      </c>
      <c r="DX1297" s="12">
        <f t="shared" si="3061"/>
        <v>0</v>
      </c>
      <c r="DY1297" s="12">
        <f t="shared" si="3061"/>
        <v>0</v>
      </c>
    </row>
    <row r="1298" spans="1:129" x14ac:dyDescent="0.3">
      <c r="B1298" s="2" t="str">
        <f>Product!$K$2</f>
        <v>Phase 3</v>
      </c>
      <c r="C1298" s="2" t="str">
        <f>Product!$K$3</f>
        <v>60' Wide</v>
      </c>
      <c r="D1298" s="129"/>
      <c r="E1298" s="128"/>
      <c r="F1298" s="128"/>
      <c r="G1298" s="11">
        <f>SUM(H1298:DZ1298)</f>
        <v>44160000</v>
      </c>
      <c r="I1298" s="12">
        <f t="shared" ref="I1298:AN1298" si="3062">H1298+I1250+I1274</f>
        <v>0</v>
      </c>
      <c r="J1298" s="12">
        <f t="shared" si="3062"/>
        <v>0</v>
      </c>
      <c r="K1298" s="12">
        <f t="shared" si="3062"/>
        <v>0</v>
      </c>
      <c r="L1298" s="12">
        <f t="shared" si="3062"/>
        <v>0</v>
      </c>
      <c r="M1298" s="12">
        <f t="shared" si="3062"/>
        <v>0</v>
      </c>
      <c r="N1298" s="12">
        <f t="shared" si="3062"/>
        <v>0</v>
      </c>
      <c r="O1298" s="12">
        <f t="shared" si="3062"/>
        <v>0</v>
      </c>
      <c r="P1298" s="12">
        <f t="shared" si="3062"/>
        <v>0</v>
      </c>
      <c r="Q1298" s="12">
        <f t="shared" si="3062"/>
        <v>0</v>
      </c>
      <c r="R1298" s="12">
        <f t="shared" si="3062"/>
        <v>0</v>
      </c>
      <c r="S1298" s="12">
        <f t="shared" si="3062"/>
        <v>0</v>
      </c>
      <c r="T1298" s="12">
        <f t="shared" si="3062"/>
        <v>0</v>
      </c>
      <c r="U1298" s="12">
        <f t="shared" si="3062"/>
        <v>0</v>
      </c>
      <c r="V1298" s="12">
        <f t="shared" si="3062"/>
        <v>0</v>
      </c>
      <c r="W1298" s="12">
        <f t="shared" si="3062"/>
        <v>0</v>
      </c>
      <c r="X1298" s="12">
        <f t="shared" si="3062"/>
        <v>0</v>
      </c>
      <c r="Y1298" s="12">
        <f t="shared" si="3062"/>
        <v>0</v>
      </c>
      <c r="Z1298" s="12">
        <f t="shared" si="3062"/>
        <v>0</v>
      </c>
      <c r="AA1298" s="12">
        <f t="shared" si="3062"/>
        <v>0</v>
      </c>
      <c r="AB1298" s="12">
        <f t="shared" si="3062"/>
        <v>0</v>
      </c>
      <c r="AC1298" s="12">
        <f t="shared" si="3062"/>
        <v>0</v>
      </c>
      <c r="AD1298" s="12">
        <f t="shared" si="3062"/>
        <v>0</v>
      </c>
      <c r="AE1298" s="12">
        <f t="shared" si="3062"/>
        <v>0</v>
      </c>
      <c r="AF1298" s="12">
        <f t="shared" si="3062"/>
        <v>0</v>
      </c>
      <c r="AG1298" s="12">
        <f t="shared" si="3062"/>
        <v>0</v>
      </c>
      <c r="AH1298" s="12">
        <f t="shared" si="3062"/>
        <v>0</v>
      </c>
      <c r="AI1298" s="12">
        <f t="shared" si="3062"/>
        <v>0</v>
      </c>
      <c r="AJ1298" s="12">
        <f t="shared" si="3062"/>
        <v>0</v>
      </c>
      <c r="AK1298" s="12">
        <f t="shared" si="3062"/>
        <v>125000</v>
      </c>
      <c r="AL1298" s="12">
        <f t="shared" si="3062"/>
        <v>250000</v>
      </c>
      <c r="AM1298" s="12">
        <f t="shared" si="3062"/>
        <v>375000</v>
      </c>
      <c r="AN1298" s="12">
        <f t="shared" si="3062"/>
        <v>500000</v>
      </c>
      <c r="AO1298" s="12">
        <f t="shared" ref="AO1298:BT1298" si="3063">AN1298+AO1250+AO1274</f>
        <v>625000</v>
      </c>
      <c r="AP1298" s="12">
        <f t="shared" si="3063"/>
        <v>750000</v>
      </c>
      <c r="AQ1298" s="12">
        <f t="shared" si="3063"/>
        <v>1555000</v>
      </c>
      <c r="AR1298" s="12">
        <f t="shared" si="3063"/>
        <v>2365000</v>
      </c>
      <c r="AS1298" s="12">
        <f t="shared" si="3063"/>
        <v>3180000</v>
      </c>
      <c r="AT1298" s="12">
        <f t="shared" si="3063"/>
        <v>4000000</v>
      </c>
      <c r="AU1298" s="12">
        <f t="shared" si="3063"/>
        <v>4347500</v>
      </c>
      <c r="AV1298" s="12">
        <f t="shared" si="3063"/>
        <v>4700000</v>
      </c>
      <c r="AW1298" s="12">
        <f t="shared" si="3063"/>
        <v>4247500</v>
      </c>
      <c r="AX1298" s="12">
        <f t="shared" si="3063"/>
        <v>3790000</v>
      </c>
      <c r="AY1298" s="12">
        <f t="shared" si="3063"/>
        <v>3327500</v>
      </c>
      <c r="AZ1298" s="12">
        <f t="shared" si="3063"/>
        <v>2860000</v>
      </c>
      <c r="BA1298" s="12">
        <f t="shared" si="3063"/>
        <v>2387500</v>
      </c>
      <c r="BB1298" s="12">
        <f t="shared" si="3063"/>
        <v>1910000</v>
      </c>
      <c r="BC1298" s="12">
        <f t="shared" si="3063"/>
        <v>1432500</v>
      </c>
      <c r="BD1298" s="12">
        <f t="shared" si="3063"/>
        <v>955000</v>
      </c>
      <c r="BE1298" s="12">
        <f t="shared" si="3063"/>
        <v>477500</v>
      </c>
      <c r="BF1298" s="12">
        <f t="shared" si="3063"/>
        <v>0</v>
      </c>
      <c r="BG1298" s="12">
        <f t="shared" si="3063"/>
        <v>0</v>
      </c>
      <c r="BH1298" s="12">
        <f t="shared" si="3063"/>
        <v>0</v>
      </c>
      <c r="BI1298" s="12">
        <f t="shared" si="3063"/>
        <v>0</v>
      </c>
      <c r="BJ1298" s="12">
        <f t="shared" si="3063"/>
        <v>0</v>
      </c>
      <c r="BK1298" s="12">
        <f t="shared" si="3063"/>
        <v>0</v>
      </c>
      <c r="BL1298" s="12">
        <f t="shared" si="3063"/>
        <v>0</v>
      </c>
      <c r="BM1298" s="12">
        <f t="shared" si="3063"/>
        <v>0</v>
      </c>
      <c r="BN1298" s="12">
        <f t="shared" si="3063"/>
        <v>0</v>
      </c>
      <c r="BO1298" s="12">
        <f t="shared" si="3063"/>
        <v>0</v>
      </c>
      <c r="BP1298" s="12">
        <f t="shared" si="3063"/>
        <v>0</v>
      </c>
      <c r="BQ1298" s="12">
        <f t="shared" si="3063"/>
        <v>0</v>
      </c>
      <c r="BR1298" s="12">
        <f t="shared" si="3063"/>
        <v>0</v>
      </c>
      <c r="BS1298" s="12">
        <f t="shared" si="3063"/>
        <v>0</v>
      </c>
      <c r="BT1298" s="12">
        <f t="shared" si="3063"/>
        <v>0</v>
      </c>
      <c r="BU1298" s="12">
        <f t="shared" ref="BU1298:CZ1298" si="3064">BT1298+BU1250+BU1274</f>
        <v>0</v>
      </c>
      <c r="BV1298" s="12">
        <f t="shared" si="3064"/>
        <v>0</v>
      </c>
      <c r="BW1298" s="12">
        <f t="shared" si="3064"/>
        <v>0</v>
      </c>
      <c r="BX1298" s="12">
        <f t="shared" si="3064"/>
        <v>0</v>
      </c>
      <c r="BY1298" s="12">
        <f t="shared" si="3064"/>
        <v>0</v>
      </c>
      <c r="BZ1298" s="12">
        <f t="shared" si="3064"/>
        <v>0</v>
      </c>
      <c r="CA1298" s="12">
        <f t="shared" si="3064"/>
        <v>0</v>
      </c>
      <c r="CB1298" s="12">
        <f t="shared" si="3064"/>
        <v>0</v>
      </c>
      <c r="CC1298" s="12">
        <f t="shared" si="3064"/>
        <v>0</v>
      </c>
      <c r="CD1298" s="12">
        <f t="shared" si="3064"/>
        <v>0</v>
      </c>
      <c r="CE1298" s="12">
        <f t="shared" si="3064"/>
        <v>0</v>
      </c>
      <c r="CF1298" s="12">
        <f t="shared" si="3064"/>
        <v>0</v>
      </c>
      <c r="CG1298" s="12">
        <f t="shared" si="3064"/>
        <v>0</v>
      </c>
      <c r="CH1298" s="12">
        <f t="shared" si="3064"/>
        <v>0</v>
      </c>
      <c r="CI1298" s="12">
        <f t="shared" si="3064"/>
        <v>0</v>
      </c>
      <c r="CJ1298" s="12">
        <f t="shared" si="3064"/>
        <v>0</v>
      </c>
      <c r="CK1298" s="12">
        <f t="shared" si="3064"/>
        <v>0</v>
      </c>
      <c r="CL1298" s="12">
        <f t="shared" si="3064"/>
        <v>0</v>
      </c>
      <c r="CM1298" s="12">
        <f t="shared" si="3064"/>
        <v>0</v>
      </c>
      <c r="CN1298" s="12">
        <f t="shared" si="3064"/>
        <v>0</v>
      </c>
      <c r="CO1298" s="12">
        <f t="shared" si="3064"/>
        <v>0</v>
      </c>
      <c r="CP1298" s="12">
        <f t="shared" si="3064"/>
        <v>0</v>
      </c>
      <c r="CQ1298" s="12">
        <f t="shared" si="3064"/>
        <v>0</v>
      </c>
      <c r="CR1298" s="12">
        <f t="shared" si="3064"/>
        <v>0</v>
      </c>
      <c r="CS1298" s="12">
        <f t="shared" si="3064"/>
        <v>0</v>
      </c>
      <c r="CT1298" s="12">
        <f t="shared" si="3064"/>
        <v>0</v>
      </c>
      <c r="CU1298" s="12">
        <f t="shared" si="3064"/>
        <v>0</v>
      </c>
      <c r="CV1298" s="12">
        <f t="shared" si="3064"/>
        <v>0</v>
      </c>
      <c r="CW1298" s="12">
        <f t="shared" si="3064"/>
        <v>0</v>
      </c>
      <c r="CX1298" s="12">
        <f t="shared" si="3064"/>
        <v>0</v>
      </c>
      <c r="CY1298" s="12">
        <f t="shared" si="3064"/>
        <v>0</v>
      </c>
      <c r="CZ1298" s="12">
        <f t="shared" si="3064"/>
        <v>0</v>
      </c>
      <c r="DA1298" s="12">
        <f t="shared" ref="DA1298:DY1298" si="3065">CZ1298+DA1250+DA1274</f>
        <v>0</v>
      </c>
      <c r="DB1298" s="12">
        <f t="shared" si="3065"/>
        <v>0</v>
      </c>
      <c r="DC1298" s="12">
        <f t="shared" si="3065"/>
        <v>0</v>
      </c>
      <c r="DD1298" s="12">
        <f t="shared" si="3065"/>
        <v>0</v>
      </c>
      <c r="DE1298" s="12">
        <f t="shared" si="3065"/>
        <v>0</v>
      </c>
      <c r="DF1298" s="12">
        <f t="shared" si="3065"/>
        <v>0</v>
      </c>
      <c r="DG1298" s="12">
        <f t="shared" si="3065"/>
        <v>0</v>
      </c>
      <c r="DH1298" s="12">
        <f t="shared" si="3065"/>
        <v>0</v>
      </c>
      <c r="DI1298" s="12">
        <f t="shared" si="3065"/>
        <v>0</v>
      </c>
      <c r="DJ1298" s="12">
        <f t="shared" si="3065"/>
        <v>0</v>
      </c>
      <c r="DK1298" s="12">
        <f t="shared" si="3065"/>
        <v>0</v>
      </c>
      <c r="DL1298" s="12">
        <f t="shared" si="3065"/>
        <v>0</v>
      </c>
      <c r="DM1298" s="12">
        <f t="shared" si="3065"/>
        <v>0</v>
      </c>
      <c r="DN1298" s="12">
        <f t="shared" si="3065"/>
        <v>0</v>
      </c>
      <c r="DO1298" s="12">
        <f t="shared" si="3065"/>
        <v>0</v>
      </c>
      <c r="DP1298" s="12">
        <f t="shared" si="3065"/>
        <v>0</v>
      </c>
      <c r="DQ1298" s="12">
        <f t="shared" si="3065"/>
        <v>0</v>
      </c>
      <c r="DR1298" s="12">
        <f t="shared" si="3065"/>
        <v>0</v>
      </c>
      <c r="DS1298" s="12">
        <f t="shared" si="3065"/>
        <v>0</v>
      </c>
      <c r="DT1298" s="12">
        <f t="shared" si="3065"/>
        <v>0</v>
      </c>
      <c r="DU1298" s="12">
        <f t="shared" si="3065"/>
        <v>0</v>
      </c>
      <c r="DV1298" s="12">
        <f t="shared" si="3065"/>
        <v>0</v>
      </c>
      <c r="DW1298" s="12">
        <f t="shared" si="3065"/>
        <v>0</v>
      </c>
      <c r="DX1298" s="12">
        <f t="shared" si="3065"/>
        <v>0</v>
      </c>
      <c r="DY1298" s="12">
        <f t="shared" si="3065"/>
        <v>0</v>
      </c>
    </row>
    <row r="1299" spans="1:129" x14ac:dyDescent="0.3">
      <c r="B1299" s="2" t="str">
        <f>Product!$L$2</f>
        <v>Phase 3</v>
      </c>
      <c r="C1299" s="2" t="str">
        <f>Product!$L$3</f>
        <v>75' Wide</v>
      </c>
      <c r="D1299" s="129"/>
      <c r="E1299" s="128"/>
      <c r="F1299" s="128"/>
      <c r="G1299" s="11">
        <f>SUM(H1299:DZ1299)</f>
        <v>29439999.999999989</v>
      </c>
      <c r="I1299" s="12">
        <f t="shared" ref="I1299:AN1299" si="3066">H1299+I1251+I1275</f>
        <v>0</v>
      </c>
      <c r="J1299" s="12">
        <f t="shared" si="3066"/>
        <v>0</v>
      </c>
      <c r="K1299" s="12">
        <f t="shared" si="3066"/>
        <v>0</v>
      </c>
      <c r="L1299" s="12">
        <f t="shared" si="3066"/>
        <v>0</v>
      </c>
      <c r="M1299" s="12">
        <f t="shared" si="3066"/>
        <v>0</v>
      </c>
      <c r="N1299" s="12">
        <f t="shared" si="3066"/>
        <v>0</v>
      </c>
      <c r="O1299" s="12">
        <f t="shared" si="3066"/>
        <v>0</v>
      </c>
      <c r="P1299" s="12">
        <f t="shared" si="3066"/>
        <v>0</v>
      </c>
      <c r="Q1299" s="12">
        <f t="shared" si="3066"/>
        <v>0</v>
      </c>
      <c r="R1299" s="12">
        <f t="shared" si="3066"/>
        <v>0</v>
      </c>
      <c r="S1299" s="12">
        <f t="shared" si="3066"/>
        <v>0</v>
      </c>
      <c r="T1299" s="12">
        <f t="shared" si="3066"/>
        <v>0</v>
      </c>
      <c r="U1299" s="12">
        <f t="shared" si="3066"/>
        <v>0</v>
      </c>
      <c r="V1299" s="12">
        <f t="shared" si="3066"/>
        <v>0</v>
      </c>
      <c r="W1299" s="12">
        <f t="shared" si="3066"/>
        <v>0</v>
      </c>
      <c r="X1299" s="12">
        <f t="shared" si="3066"/>
        <v>0</v>
      </c>
      <c r="Y1299" s="12">
        <f t="shared" si="3066"/>
        <v>0</v>
      </c>
      <c r="Z1299" s="12">
        <f t="shared" si="3066"/>
        <v>0</v>
      </c>
      <c r="AA1299" s="12">
        <f t="shared" si="3066"/>
        <v>0</v>
      </c>
      <c r="AB1299" s="12">
        <f t="shared" si="3066"/>
        <v>0</v>
      </c>
      <c r="AC1299" s="12">
        <f t="shared" si="3066"/>
        <v>0</v>
      </c>
      <c r="AD1299" s="12">
        <f t="shared" si="3066"/>
        <v>0</v>
      </c>
      <c r="AE1299" s="12">
        <f t="shared" si="3066"/>
        <v>0</v>
      </c>
      <c r="AF1299" s="12">
        <f t="shared" si="3066"/>
        <v>0</v>
      </c>
      <c r="AG1299" s="12">
        <f t="shared" si="3066"/>
        <v>0</v>
      </c>
      <c r="AH1299" s="12">
        <f t="shared" si="3066"/>
        <v>0</v>
      </c>
      <c r="AI1299" s="12">
        <f t="shared" si="3066"/>
        <v>0</v>
      </c>
      <c r="AJ1299" s="12">
        <f t="shared" si="3066"/>
        <v>0</v>
      </c>
      <c r="AK1299" s="12">
        <f t="shared" si="3066"/>
        <v>83333.333333333343</v>
      </c>
      <c r="AL1299" s="12">
        <f t="shared" si="3066"/>
        <v>166666.66666666669</v>
      </c>
      <c r="AM1299" s="12">
        <f t="shared" si="3066"/>
        <v>250000.00000000003</v>
      </c>
      <c r="AN1299" s="12">
        <f t="shared" si="3066"/>
        <v>333333.33333333337</v>
      </c>
      <c r="AO1299" s="12">
        <f t="shared" ref="AO1299:BT1299" si="3067">AN1299+AO1251+AO1275</f>
        <v>416666.66666666674</v>
      </c>
      <c r="AP1299" s="12">
        <f t="shared" si="3067"/>
        <v>500000.00000000006</v>
      </c>
      <c r="AQ1299" s="12">
        <f t="shared" si="3067"/>
        <v>1036666.6666666667</v>
      </c>
      <c r="AR1299" s="12">
        <f t="shared" si="3067"/>
        <v>1576666.6666666667</v>
      </c>
      <c r="AS1299" s="12">
        <f t="shared" si="3067"/>
        <v>2120000</v>
      </c>
      <c r="AT1299" s="12">
        <f t="shared" si="3067"/>
        <v>2666666.666666667</v>
      </c>
      <c r="AU1299" s="12">
        <f t="shared" si="3067"/>
        <v>2898333.3333333335</v>
      </c>
      <c r="AV1299" s="12">
        <f t="shared" si="3067"/>
        <v>3133333.333333333</v>
      </c>
      <c r="AW1299" s="12">
        <f t="shared" si="3067"/>
        <v>2831666.666666666</v>
      </c>
      <c r="AX1299" s="12">
        <f t="shared" si="3067"/>
        <v>2526666.666666666</v>
      </c>
      <c r="AY1299" s="12">
        <f t="shared" si="3067"/>
        <v>2218333.3333333326</v>
      </c>
      <c r="AZ1299" s="12">
        <f t="shared" si="3067"/>
        <v>1906666.6666666656</v>
      </c>
      <c r="BA1299" s="12">
        <f t="shared" si="3067"/>
        <v>1591666.6666666656</v>
      </c>
      <c r="BB1299" s="12">
        <f t="shared" si="3067"/>
        <v>1273333.3333333321</v>
      </c>
      <c r="BC1299" s="12">
        <f t="shared" si="3067"/>
        <v>954999.99999999872</v>
      </c>
      <c r="BD1299" s="12">
        <f t="shared" si="3067"/>
        <v>636666.66666666535</v>
      </c>
      <c r="BE1299" s="12">
        <f t="shared" si="3067"/>
        <v>318333.33333333198</v>
      </c>
      <c r="BF1299" s="12">
        <f t="shared" si="3067"/>
        <v>-1.3969838619232178E-9</v>
      </c>
      <c r="BG1299" s="12">
        <f t="shared" si="3067"/>
        <v>-1.3969838619232178E-9</v>
      </c>
      <c r="BH1299" s="12">
        <f t="shared" si="3067"/>
        <v>-1.3969838619232178E-9</v>
      </c>
      <c r="BI1299" s="12">
        <f t="shared" si="3067"/>
        <v>-1.3969838619232178E-9</v>
      </c>
      <c r="BJ1299" s="12">
        <f t="shared" si="3067"/>
        <v>-1.3969838619232178E-9</v>
      </c>
      <c r="BK1299" s="12">
        <f t="shared" si="3067"/>
        <v>-1.3969838619232178E-9</v>
      </c>
      <c r="BL1299" s="12">
        <f t="shared" si="3067"/>
        <v>-1.3969838619232178E-9</v>
      </c>
      <c r="BM1299" s="12">
        <f t="shared" si="3067"/>
        <v>-1.3969838619232178E-9</v>
      </c>
      <c r="BN1299" s="12">
        <f t="shared" si="3067"/>
        <v>-1.3969838619232178E-9</v>
      </c>
      <c r="BO1299" s="12">
        <f t="shared" si="3067"/>
        <v>-1.3969838619232178E-9</v>
      </c>
      <c r="BP1299" s="12">
        <f t="shared" si="3067"/>
        <v>-1.3969838619232178E-9</v>
      </c>
      <c r="BQ1299" s="12">
        <f t="shared" si="3067"/>
        <v>-1.3969838619232178E-9</v>
      </c>
      <c r="BR1299" s="12">
        <f t="shared" si="3067"/>
        <v>-1.3969838619232178E-9</v>
      </c>
      <c r="BS1299" s="12">
        <f t="shared" si="3067"/>
        <v>-1.3969838619232178E-9</v>
      </c>
      <c r="BT1299" s="12">
        <f t="shared" si="3067"/>
        <v>-1.3969838619232178E-9</v>
      </c>
      <c r="BU1299" s="12">
        <f t="shared" ref="BU1299:CZ1299" si="3068">BT1299+BU1251+BU1275</f>
        <v>-1.3969838619232178E-9</v>
      </c>
      <c r="BV1299" s="12">
        <f t="shared" si="3068"/>
        <v>-1.3969838619232178E-9</v>
      </c>
      <c r="BW1299" s="12">
        <f t="shared" si="3068"/>
        <v>-1.3969838619232178E-9</v>
      </c>
      <c r="BX1299" s="12">
        <f t="shared" si="3068"/>
        <v>-1.3969838619232178E-9</v>
      </c>
      <c r="BY1299" s="12">
        <f t="shared" si="3068"/>
        <v>-1.3969838619232178E-9</v>
      </c>
      <c r="BZ1299" s="12">
        <f t="shared" si="3068"/>
        <v>-1.3969838619232178E-9</v>
      </c>
      <c r="CA1299" s="12">
        <f t="shared" si="3068"/>
        <v>-1.3969838619232178E-9</v>
      </c>
      <c r="CB1299" s="12">
        <f t="shared" si="3068"/>
        <v>-1.3969838619232178E-9</v>
      </c>
      <c r="CC1299" s="12">
        <f t="shared" si="3068"/>
        <v>-1.3969838619232178E-9</v>
      </c>
      <c r="CD1299" s="12">
        <f t="shared" si="3068"/>
        <v>-1.3969838619232178E-9</v>
      </c>
      <c r="CE1299" s="12">
        <f t="shared" si="3068"/>
        <v>-1.3969838619232178E-9</v>
      </c>
      <c r="CF1299" s="12">
        <f t="shared" si="3068"/>
        <v>-1.3969838619232178E-9</v>
      </c>
      <c r="CG1299" s="12">
        <f t="shared" si="3068"/>
        <v>-1.3969838619232178E-9</v>
      </c>
      <c r="CH1299" s="12">
        <f t="shared" si="3068"/>
        <v>-1.3969838619232178E-9</v>
      </c>
      <c r="CI1299" s="12">
        <f t="shared" si="3068"/>
        <v>-1.3969838619232178E-9</v>
      </c>
      <c r="CJ1299" s="12">
        <f t="shared" si="3068"/>
        <v>-1.3969838619232178E-9</v>
      </c>
      <c r="CK1299" s="12">
        <f t="shared" si="3068"/>
        <v>-1.3969838619232178E-9</v>
      </c>
      <c r="CL1299" s="12">
        <f t="shared" si="3068"/>
        <v>-1.3969838619232178E-9</v>
      </c>
      <c r="CM1299" s="12">
        <f t="shared" si="3068"/>
        <v>-1.3969838619232178E-9</v>
      </c>
      <c r="CN1299" s="12">
        <f t="shared" si="3068"/>
        <v>-1.3969838619232178E-9</v>
      </c>
      <c r="CO1299" s="12">
        <f t="shared" si="3068"/>
        <v>-1.3969838619232178E-9</v>
      </c>
      <c r="CP1299" s="12">
        <f t="shared" si="3068"/>
        <v>-1.3969838619232178E-9</v>
      </c>
      <c r="CQ1299" s="12">
        <f t="shared" si="3068"/>
        <v>-1.3969838619232178E-9</v>
      </c>
      <c r="CR1299" s="12">
        <f t="shared" si="3068"/>
        <v>-1.3969838619232178E-9</v>
      </c>
      <c r="CS1299" s="12">
        <f t="shared" si="3068"/>
        <v>-1.3969838619232178E-9</v>
      </c>
      <c r="CT1299" s="12">
        <f t="shared" si="3068"/>
        <v>-1.3969838619232178E-9</v>
      </c>
      <c r="CU1299" s="12">
        <f t="shared" si="3068"/>
        <v>-1.3969838619232178E-9</v>
      </c>
      <c r="CV1299" s="12">
        <f t="shared" si="3068"/>
        <v>-1.3969838619232178E-9</v>
      </c>
      <c r="CW1299" s="12">
        <f t="shared" si="3068"/>
        <v>-1.3969838619232178E-9</v>
      </c>
      <c r="CX1299" s="12">
        <f t="shared" si="3068"/>
        <v>-1.3969838619232178E-9</v>
      </c>
      <c r="CY1299" s="12">
        <f t="shared" si="3068"/>
        <v>-1.3969838619232178E-9</v>
      </c>
      <c r="CZ1299" s="12">
        <f t="shared" si="3068"/>
        <v>-1.3969838619232178E-9</v>
      </c>
      <c r="DA1299" s="12">
        <f t="shared" ref="DA1299:DY1299" si="3069">CZ1299+DA1251+DA1275</f>
        <v>-1.3969838619232178E-9</v>
      </c>
      <c r="DB1299" s="12">
        <f t="shared" si="3069"/>
        <v>-1.3969838619232178E-9</v>
      </c>
      <c r="DC1299" s="12">
        <f t="shared" si="3069"/>
        <v>-1.3969838619232178E-9</v>
      </c>
      <c r="DD1299" s="12">
        <f t="shared" si="3069"/>
        <v>-1.3969838619232178E-9</v>
      </c>
      <c r="DE1299" s="12">
        <f t="shared" si="3069"/>
        <v>-1.3969838619232178E-9</v>
      </c>
      <c r="DF1299" s="12">
        <f t="shared" si="3069"/>
        <v>-1.3969838619232178E-9</v>
      </c>
      <c r="DG1299" s="12">
        <f t="shared" si="3069"/>
        <v>-1.3969838619232178E-9</v>
      </c>
      <c r="DH1299" s="12">
        <f t="shared" si="3069"/>
        <v>-1.3969838619232178E-9</v>
      </c>
      <c r="DI1299" s="12">
        <f t="shared" si="3069"/>
        <v>-1.3969838619232178E-9</v>
      </c>
      <c r="DJ1299" s="12">
        <f t="shared" si="3069"/>
        <v>-1.3969838619232178E-9</v>
      </c>
      <c r="DK1299" s="12">
        <f t="shared" si="3069"/>
        <v>-1.3969838619232178E-9</v>
      </c>
      <c r="DL1299" s="12">
        <f t="shared" si="3069"/>
        <v>-1.3969838619232178E-9</v>
      </c>
      <c r="DM1299" s="12">
        <f t="shared" si="3069"/>
        <v>-1.3969838619232178E-9</v>
      </c>
      <c r="DN1299" s="12">
        <f t="shared" si="3069"/>
        <v>-1.3969838619232178E-9</v>
      </c>
      <c r="DO1299" s="12">
        <f t="shared" si="3069"/>
        <v>-1.3969838619232178E-9</v>
      </c>
      <c r="DP1299" s="12">
        <f t="shared" si="3069"/>
        <v>-1.3969838619232178E-9</v>
      </c>
      <c r="DQ1299" s="12">
        <f t="shared" si="3069"/>
        <v>-1.3969838619232178E-9</v>
      </c>
      <c r="DR1299" s="12">
        <f t="shared" si="3069"/>
        <v>-1.3969838619232178E-9</v>
      </c>
      <c r="DS1299" s="12">
        <f t="shared" si="3069"/>
        <v>-1.3969838619232178E-9</v>
      </c>
      <c r="DT1299" s="12">
        <f t="shared" si="3069"/>
        <v>-1.3969838619232178E-9</v>
      </c>
      <c r="DU1299" s="12">
        <f t="shared" si="3069"/>
        <v>-1.3969838619232178E-9</v>
      </c>
      <c r="DV1299" s="12">
        <f t="shared" si="3069"/>
        <v>-1.3969838619232178E-9</v>
      </c>
      <c r="DW1299" s="12">
        <f t="shared" si="3069"/>
        <v>-1.3969838619232178E-9</v>
      </c>
      <c r="DX1299" s="12">
        <f t="shared" si="3069"/>
        <v>-1.3969838619232178E-9</v>
      </c>
      <c r="DY1299" s="12">
        <f t="shared" si="3069"/>
        <v>-1.3969838619232178E-9</v>
      </c>
    </row>
    <row r="1300" spans="1:129" x14ac:dyDescent="0.3">
      <c r="D1300" s="129"/>
      <c r="E1300" s="128"/>
      <c r="F1300" s="128"/>
      <c r="I1300" s="12"/>
      <c r="J1300" s="12"/>
      <c r="K1300" s="12"/>
      <c r="L1300" s="12"/>
      <c r="M1300" s="12"/>
      <c r="N1300" s="12"/>
      <c r="O1300" s="12"/>
      <c r="P1300" s="12"/>
      <c r="Q1300" s="12"/>
      <c r="R1300" s="12"/>
      <c r="S1300" s="12"/>
      <c r="T1300" s="12"/>
      <c r="U1300" s="12"/>
      <c r="V1300" s="12"/>
      <c r="W1300" s="12"/>
      <c r="X1300" s="12"/>
      <c r="Y1300" s="12"/>
      <c r="Z1300" s="12"/>
      <c r="AA1300" s="12"/>
      <c r="AB1300" s="12"/>
      <c r="AC1300" s="12"/>
      <c r="AD1300" s="12"/>
      <c r="AE1300" s="12"/>
      <c r="AF1300" s="12"/>
      <c r="AG1300" s="12"/>
      <c r="AH1300" s="12"/>
      <c r="AI1300" s="12"/>
      <c r="AJ1300" s="12"/>
      <c r="AK1300" s="12"/>
      <c r="AL1300" s="12"/>
      <c r="AM1300" s="12"/>
      <c r="AN1300" s="12"/>
      <c r="AO1300" s="12"/>
      <c r="AP1300" s="12"/>
      <c r="AQ1300" s="12"/>
      <c r="AR1300" s="12"/>
      <c r="AS1300" s="12"/>
      <c r="AT1300" s="12"/>
      <c r="AU1300" s="12"/>
      <c r="AV1300" s="12"/>
      <c r="AW1300" s="12"/>
      <c r="AX1300" s="12"/>
      <c r="AY1300" s="12"/>
      <c r="AZ1300" s="12"/>
      <c r="BA1300" s="12"/>
      <c r="BB1300" s="12"/>
      <c r="BC1300" s="12"/>
      <c r="BD1300" s="12"/>
      <c r="BE1300" s="12"/>
      <c r="BF1300" s="12"/>
      <c r="BG1300" s="12"/>
      <c r="BH1300" s="12"/>
      <c r="BI1300" s="12"/>
      <c r="BJ1300" s="12"/>
      <c r="BK1300" s="12"/>
      <c r="BL1300" s="12"/>
      <c r="BM1300" s="12"/>
      <c r="BN1300" s="12"/>
      <c r="BO1300" s="12"/>
      <c r="BP1300" s="12"/>
      <c r="BQ1300" s="12"/>
      <c r="BR1300" s="12"/>
      <c r="BS1300" s="12"/>
      <c r="BT1300" s="12"/>
      <c r="BU1300" s="12"/>
      <c r="BV1300" s="12"/>
      <c r="BW1300" s="12"/>
      <c r="BX1300" s="12"/>
      <c r="BY1300" s="12"/>
      <c r="BZ1300" s="12"/>
      <c r="CA1300" s="12"/>
      <c r="CB1300" s="12"/>
      <c r="CC1300" s="12"/>
      <c r="CD1300" s="12"/>
      <c r="CE1300" s="12"/>
      <c r="CF1300" s="12"/>
      <c r="CG1300" s="12"/>
      <c r="CH1300" s="12"/>
      <c r="CI1300" s="12"/>
      <c r="CJ1300" s="12"/>
      <c r="CK1300" s="12"/>
      <c r="CL1300" s="12"/>
      <c r="CM1300" s="12"/>
      <c r="CN1300" s="12"/>
      <c r="CO1300" s="12"/>
      <c r="CP1300" s="12"/>
      <c r="CQ1300" s="12"/>
      <c r="CR1300" s="12"/>
      <c r="CS1300" s="12"/>
      <c r="CT1300" s="12"/>
      <c r="CU1300" s="12"/>
      <c r="CV1300" s="12"/>
      <c r="CW1300" s="12"/>
      <c r="CX1300" s="12"/>
      <c r="CY1300" s="12"/>
      <c r="CZ1300" s="12"/>
      <c r="DA1300" s="12"/>
      <c r="DB1300" s="12"/>
      <c r="DC1300" s="12"/>
      <c r="DD1300" s="12"/>
      <c r="DE1300" s="12"/>
      <c r="DF1300" s="12"/>
      <c r="DG1300" s="12"/>
      <c r="DH1300" s="12"/>
      <c r="DI1300" s="12"/>
      <c r="DJ1300" s="12"/>
      <c r="DK1300" s="12"/>
      <c r="DL1300" s="12"/>
      <c r="DM1300" s="12"/>
      <c r="DN1300" s="12"/>
      <c r="DO1300" s="12"/>
      <c r="DP1300" s="12"/>
      <c r="DQ1300" s="12"/>
      <c r="DR1300" s="12"/>
      <c r="DS1300" s="12"/>
      <c r="DT1300" s="12"/>
      <c r="DU1300" s="12"/>
      <c r="DV1300" s="12"/>
      <c r="DW1300" s="12"/>
      <c r="DX1300" s="12"/>
      <c r="DY1300" s="12"/>
    </row>
    <row r="1301" spans="1:129" x14ac:dyDescent="0.3">
      <c r="B1301" s="2" t="str">
        <f>Product!$M$2</f>
        <v>Phase 4</v>
      </c>
      <c r="C1301" s="2" t="str">
        <f>Product!$M$3</f>
        <v>50' Wide</v>
      </c>
      <c r="D1301" s="129"/>
      <c r="E1301" s="128"/>
      <c r="F1301" s="128"/>
      <c r="G1301" s="11">
        <f>SUM(H1301:DZ1301)</f>
        <v>44160000</v>
      </c>
      <c r="I1301" s="12">
        <f t="shared" ref="I1301:AN1301" si="3070">H1301+I1253+I1277</f>
        <v>0</v>
      </c>
      <c r="J1301" s="12">
        <f t="shared" si="3070"/>
        <v>0</v>
      </c>
      <c r="K1301" s="12">
        <f t="shared" si="3070"/>
        <v>0</v>
      </c>
      <c r="L1301" s="12">
        <f t="shared" si="3070"/>
        <v>0</v>
      </c>
      <c r="M1301" s="12">
        <f t="shared" si="3070"/>
        <v>0</v>
      </c>
      <c r="N1301" s="12">
        <f t="shared" si="3070"/>
        <v>0</v>
      </c>
      <c r="O1301" s="12">
        <f t="shared" si="3070"/>
        <v>0</v>
      </c>
      <c r="P1301" s="12">
        <f t="shared" si="3070"/>
        <v>0</v>
      </c>
      <c r="Q1301" s="12">
        <f t="shared" si="3070"/>
        <v>0</v>
      </c>
      <c r="R1301" s="12">
        <f t="shared" si="3070"/>
        <v>0</v>
      </c>
      <c r="S1301" s="12">
        <f t="shared" si="3070"/>
        <v>0</v>
      </c>
      <c r="T1301" s="12">
        <f t="shared" si="3070"/>
        <v>0</v>
      </c>
      <c r="U1301" s="12">
        <f t="shared" si="3070"/>
        <v>0</v>
      </c>
      <c r="V1301" s="12">
        <f t="shared" si="3070"/>
        <v>0</v>
      </c>
      <c r="W1301" s="12">
        <f t="shared" si="3070"/>
        <v>0</v>
      </c>
      <c r="X1301" s="12">
        <f t="shared" si="3070"/>
        <v>0</v>
      </c>
      <c r="Y1301" s="12">
        <f t="shared" si="3070"/>
        <v>0</v>
      </c>
      <c r="Z1301" s="12">
        <f t="shared" si="3070"/>
        <v>0</v>
      </c>
      <c r="AA1301" s="12">
        <f t="shared" si="3070"/>
        <v>0</v>
      </c>
      <c r="AB1301" s="12">
        <f t="shared" si="3070"/>
        <v>0</v>
      </c>
      <c r="AC1301" s="12">
        <f t="shared" si="3070"/>
        <v>0</v>
      </c>
      <c r="AD1301" s="12">
        <f t="shared" si="3070"/>
        <v>0</v>
      </c>
      <c r="AE1301" s="12">
        <f t="shared" si="3070"/>
        <v>0</v>
      </c>
      <c r="AF1301" s="12">
        <f t="shared" si="3070"/>
        <v>0</v>
      </c>
      <c r="AG1301" s="12">
        <f t="shared" si="3070"/>
        <v>0</v>
      </c>
      <c r="AH1301" s="12">
        <f t="shared" si="3070"/>
        <v>0</v>
      </c>
      <c r="AI1301" s="12">
        <f t="shared" si="3070"/>
        <v>0</v>
      </c>
      <c r="AJ1301" s="12">
        <f t="shared" si="3070"/>
        <v>0</v>
      </c>
      <c r="AK1301" s="12">
        <f t="shared" si="3070"/>
        <v>0</v>
      </c>
      <c r="AL1301" s="12">
        <f t="shared" si="3070"/>
        <v>0</v>
      </c>
      <c r="AM1301" s="12">
        <f t="shared" si="3070"/>
        <v>0</v>
      </c>
      <c r="AN1301" s="12">
        <f t="shared" si="3070"/>
        <v>0</v>
      </c>
      <c r="AO1301" s="12">
        <f t="shared" ref="AO1301:BT1301" si="3071">AN1301+AO1253+AO1277</f>
        <v>0</v>
      </c>
      <c r="AP1301" s="12">
        <f t="shared" si="3071"/>
        <v>0</v>
      </c>
      <c r="AQ1301" s="12">
        <f t="shared" si="3071"/>
        <v>0</v>
      </c>
      <c r="AR1301" s="12">
        <f t="shared" si="3071"/>
        <v>0</v>
      </c>
      <c r="AS1301" s="12">
        <f t="shared" si="3071"/>
        <v>0</v>
      </c>
      <c r="AT1301" s="12">
        <f t="shared" si="3071"/>
        <v>0</v>
      </c>
      <c r="AU1301" s="12">
        <f t="shared" si="3071"/>
        <v>0</v>
      </c>
      <c r="AV1301" s="12">
        <f t="shared" si="3071"/>
        <v>0</v>
      </c>
      <c r="AW1301" s="12">
        <f t="shared" si="3071"/>
        <v>125000</v>
      </c>
      <c r="AX1301" s="12">
        <f t="shared" si="3071"/>
        <v>250000</v>
      </c>
      <c r="AY1301" s="12">
        <f t="shared" si="3071"/>
        <v>375000</v>
      </c>
      <c r="AZ1301" s="12">
        <f t="shared" si="3071"/>
        <v>500000</v>
      </c>
      <c r="BA1301" s="12">
        <f t="shared" si="3071"/>
        <v>625000</v>
      </c>
      <c r="BB1301" s="12">
        <f t="shared" si="3071"/>
        <v>750000</v>
      </c>
      <c r="BC1301" s="12">
        <f t="shared" si="3071"/>
        <v>1555000</v>
      </c>
      <c r="BD1301" s="12">
        <f t="shared" si="3071"/>
        <v>2365000</v>
      </c>
      <c r="BE1301" s="12">
        <f t="shared" si="3071"/>
        <v>3180000</v>
      </c>
      <c r="BF1301" s="12">
        <f t="shared" si="3071"/>
        <v>4000000</v>
      </c>
      <c r="BG1301" s="12">
        <f t="shared" si="3071"/>
        <v>4347500</v>
      </c>
      <c r="BH1301" s="12">
        <f t="shared" si="3071"/>
        <v>4700000</v>
      </c>
      <c r="BI1301" s="12">
        <f t="shared" si="3071"/>
        <v>4247500</v>
      </c>
      <c r="BJ1301" s="12">
        <f t="shared" si="3071"/>
        <v>3790000</v>
      </c>
      <c r="BK1301" s="12">
        <f t="shared" si="3071"/>
        <v>3327500</v>
      </c>
      <c r="BL1301" s="12">
        <f t="shared" si="3071"/>
        <v>2860000</v>
      </c>
      <c r="BM1301" s="12">
        <f t="shared" si="3071"/>
        <v>2387500</v>
      </c>
      <c r="BN1301" s="12">
        <f t="shared" si="3071"/>
        <v>1910000</v>
      </c>
      <c r="BO1301" s="12">
        <f t="shared" si="3071"/>
        <v>1432500</v>
      </c>
      <c r="BP1301" s="12">
        <f t="shared" si="3071"/>
        <v>955000</v>
      </c>
      <c r="BQ1301" s="12">
        <f t="shared" si="3071"/>
        <v>477500</v>
      </c>
      <c r="BR1301" s="12">
        <f t="shared" si="3071"/>
        <v>0</v>
      </c>
      <c r="BS1301" s="12">
        <f t="shared" si="3071"/>
        <v>0</v>
      </c>
      <c r="BT1301" s="12">
        <f t="shared" si="3071"/>
        <v>0</v>
      </c>
      <c r="BU1301" s="12">
        <f t="shared" ref="BU1301:CZ1301" si="3072">BT1301+BU1253+BU1277</f>
        <v>0</v>
      </c>
      <c r="BV1301" s="12">
        <f t="shared" si="3072"/>
        <v>0</v>
      </c>
      <c r="BW1301" s="12">
        <f t="shared" si="3072"/>
        <v>0</v>
      </c>
      <c r="BX1301" s="12">
        <f t="shared" si="3072"/>
        <v>0</v>
      </c>
      <c r="BY1301" s="12">
        <f t="shared" si="3072"/>
        <v>0</v>
      </c>
      <c r="BZ1301" s="12">
        <f t="shared" si="3072"/>
        <v>0</v>
      </c>
      <c r="CA1301" s="12">
        <f t="shared" si="3072"/>
        <v>0</v>
      </c>
      <c r="CB1301" s="12">
        <f t="shared" si="3072"/>
        <v>0</v>
      </c>
      <c r="CC1301" s="12">
        <f t="shared" si="3072"/>
        <v>0</v>
      </c>
      <c r="CD1301" s="12">
        <f t="shared" si="3072"/>
        <v>0</v>
      </c>
      <c r="CE1301" s="12">
        <f t="shared" si="3072"/>
        <v>0</v>
      </c>
      <c r="CF1301" s="12">
        <f t="shared" si="3072"/>
        <v>0</v>
      </c>
      <c r="CG1301" s="12">
        <f t="shared" si="3072"/>
        <v>0</v>
      </c>
      <c r="CH1301" s="12">
        <f t="shared" si="3072"/>
        <v>0</v>
      </c>
      <c r="CI1301" s="12">
        <f t="shared" si="3072"/>
        <v>0</v>
      </c>
      <c r="CJ1301" s="12">
        <f t="shared" si="3072"/>
        <v>0</v>
      </c>
      <c r="CK1301" s="12">
        <f t="shared" si="3072"/>
        <v>0</v>
      </c>
      <c r="CL1301" s="12">
        <f t="shared" si="3072"/>
        <v>0</v>
      </c>
      <c r="CM1301" s="12">
        <f t="shared" si="3072"/>
        <v>0</v>
      </c>
      <c r="CN1301" s="12">
        <f t="shared" si="3072"/>
        <v>0</v>
      </c>
      <c r="CO1301" s="12">
        <f t="shared" si="3072"/>
        <v>0</v>
      </c>
      <c r="CP1301" s="12">
        <f t="shared" si="3072"/>
        <v>0</v>
      </c>
      <c r="CQ1301" s="12">
        <f t="shared" si="3072"/>
        <v>0</v>
      </c>
      <c r="CR1301" s="12">
        <f t="shared" si="3072"/>
        <v>0</v>
      </c>
      <c r="CS1301" s="12">
        <f t="shared" si="3072"/>
        <v>0</v>
      </c>
      <c r="CT1301" s="12">
        <f t="shared" si="3072"/>
        <v>0</v>
      </c>
      <c r="CU1301" s="12">
        <f t="shared" si="3072"/>
        <v>0</v>
      </c>
      <c r="CV1301" s="12">
        <f t="shared" si="3072"/>
        <v>0</v>
      </c>
      <c r="CW1301" s="12">
        <f t="shared" si="3072"/>
        <v>0</v>
      </c>
      <c r="CX1301" s="12">
        <f t="shared" si="3072"/>
        <v>0</v>
      </c>
      <c r="CY1301" s="12">
        <f t="shared" si="3072"/>
        <v>0</v>
      </c>
      <c r="CZ1301" s="12">
        <f t="shared" si="3072"/>
        <v>0</v>
      </c>
      <c r="DA1301" s="12">
        <f t="shared" ref="DA1301:DY1301" si="3073">CZ1301+DA1253+DA1277</f>
        <v>0</v>
      </c>
      <c r="DB1301" s="12">
        <f t="shared" si="3073"/>
        <v>0</v>
      </c>
      <c r="DC1301" s="12">
        <f t="shared" si="3073"/>
        <v>0</v>
      </c>
      <c r="DD1301" s="12">
        <f t="shared" si="3073"/>
        <v>0</v>
      </c>
      <c r="DE1301" s="12">
        <f t="shared" si="3073"/>
        <v>0</v>
      </c>
      <c r="DF1301" s="12">
        <f t="shared" si="3073"/>
        <v>0</v>
      </c>
      <c r="DG1301" s="12">
        <f t="shared" si="3073"/>
        <v>0</v>
      </c>
      <c r="DH1301" s="12">
        <f t="shared" si="3073"/>
        <v>0</v>
      </c>
      <c r="DI1301" s="12">
        <f t="shared" si="3073"/>
        <v>0</v>
      </c>
      <c r="DJ1301" s="12">
        <f t="shared" si="3073"/>
        <v>0</v>
      </c>
      <c r="DK1301" s="12">
        <f t="shared" si="3073"/>
        <v>0</v>
      </c>
      <c r="DL1301" s="12">
        <f t="shared" si="3073"/>
        <v>0</v>
      </c>
      <c r="DM1301" s="12">
        <f t="shared" si="3073"/>
        <v>0</v>
      </c>
      <c r="DN1301" s="12">
        <f t="shared" si="3073"/>
        <v>0</v>
      </c>
      <c r="DO1301" s="12">
        <f t="shared" si="3073"/>
        <v>0</v>
      </c>
      <c r="DP1301" s="12">
        <f t="shared" si="3073"/>
        <v>0</v>
      </c>
      <c r="DQ1301" s="12">
        <f t="shared" si="3073"/>
        <v>0</v>
      </c>
      <c r="DR1301" s="12">
        <f t="shared" si="3073"/>
        <v>0</v>
      </c>
      <c r="DS1301" s="12">
        <f t="shared" si="3073"/>
        <v>0</v>
      </c>
      <c r="DT1301" s="12">
        <f t="shared" si="3073"/>
        <v>0</v>
      </c>
      <c r="DU1301" s="12">
        <f t="shared" si="3073"/>
        <v>0</v>
      </c>
      <c r="DV1301" s="12">
        <f t="shared" si="3073"/>
        <v>0</v>
      </c>
      <c r="DW1301" s="12">
        <f t="shared" si="3073"/>
        <v>0</v>
      </c>
      <c r="DX1301" s="12">
        <f t="shared" si="3073"/>
        <v>0</v>
      </c>
      <c r="DY1301" s="12">
        <f t="shared" si="3073"/>
        <v>0</v>
      </c>
    </row>
    <row r="1302" spans="1:129" x14ac:dyDescent="0.3">
      <c r="B1302" s="2" t="str">
        <f>Product!$N$2</f>
        <v>Phase 4</v>
      </c>
      <c r="C1302" s="2" t="str">
        <f>Product!$N$3</f>
        <v>60' Wide</v>
      </c>
      <c r="D1302" s="129"/>
      <c r="E1302" s="128"/>
      <c r="F1302" s="128"/>
      <c r="G1302" s="11">
        <f>SUM(H1302:DZ1302)</f>
        <v>44160000</v>
      </c>
      <c r="I1302" s="12">
        <f t="shared" ref="I1302:AN1302" si="3074">H1302+I1254+I1278</f>
        <v>0</v>
      </c>
      <c r="J1302" s="12">
        <f t="shared" si="3074"/>
        <v>0</v>
      </c>
      <c r="K1302" s="12">
        <f t="shared" si="3074"/>
        <v>0</v>
      </c>
      <c r="L1302" s="12">
        <f t="shared" si="3074"/>
        <v>0</v>
      </c>
      <c r="M1302" s="12">
        <f t="shared" si="3074"/>
        <v>0</v>
      </c>
      <c r="N1302" s="12">
        <f t="shared" si="3074"/>
        <v>0</v>
      </c>
      <c r="O1302" s="12">
        <f t="shared" si="3074"/>
        <v>0</v>
      </c>
      <c r="P1302" s="12">
        <f t="shared" si="3074"/>
        <v>0</v>
      </c>
      <c r="Q1302" s="12">
        <f t="shared" si="3074"/>
        <v>0</v>
      </c>
      <c r="R1302" s="12">
        <f t="shared" si="3074"/>
        <v>0</v>
      </c>
      <c r="S1302" s="12">
        <f t="shared" si="3074"/>
        <v>0</v>
      </c>
      <c r="T1302" s="12">
        <f t="shared" si="3074"/>
        <v>0</v>
      </c>
      <c r="U1302" s="12">
        <f t="shared" si="3074"/>
        <v>0</v>
      </c>
      <c r="V1302" s="12">
        <f t="shared" si="3074"/>
        <v>0</v>
      </c>
      <c r="W1302" s="12">
        <f t="shared" si="3074"/>
        <v>0</v>
      </c>
      <c r="X1302" s="12">
        <f t="shared" si="3074"/>
        <v>0</v>
      </c>
      <c r="Y1302" s="12">
        <f t="shared" si="3074"/>
        <v>0</v>
      </c>
      <c r="Z1302" s="12">
        <f t="shared" si="3074"/>
        <v>0</v>
      </c>
      <c r="AA1302" s="12">
        <f t="shared" si="3074"/>
        <v>0</v>
      </c>
      <c r="AB1302" s="12">
        <f t="shared" si="3074"/>
        <v>0</v>
      </c>
      <c r="AC1302" s="12">
        <f t="shared" si="3074"/>
        <v>0</v>
      </c>
      <c r="AD1302" s="12">
        <f t="shared" si="3074"/>
        <v>0</v>
      </c>
      <c r="AE1302" s="12">
        <f t="shared" si="3074"/>
        <v>0</v>
      </c>
      <c r="AF1302" s="12">
        <f t="shared" si="3074"/>
        <v>0</v>
      </c>
      <c r="AG1302" s="12">
        <f t="shared" si="3074"/>
        <v>0</v>
      </c>
      <c r="AH1302" s="12">
        <f t="shared" si="3074"/>
        <v>0</v>
      </c>
      <c r="AI1302" s="12">
        <f t="shared" si="3074"/>
        <v>0</v>
      </c>
      <c r="AJ1302" s="12">
        <f t="shared" si="3074"/>
        <v>0</v>
      </c>
      <c r="AK1302" s="12">
        <f t="shared" si="3074"/>
        <v>0</v>
      </c>
      <c r="AL1302" s="12">
        <f t="shared" si="3074"/>
        <v>0</v>
      </c>
      <c r="AM1302" s="12">
        <f t="shared" si="3074"/>
        <v>0</v>
      </c>
      <c r="AN1302" s="12">
        <f t="shared" si="3074"/>
        <v>0</v>
      </c>
      <c r="AO1302" s="12">
        <f t="shared" ref="AO1302:BT1302" si="3075">AN1302+AO1254+AO1278</f>
        <v>0</v>
      </c>
      <c r="AP1302" s="12">
        <f t="shared" si="3075"/>
        <v>0</v>
      </c>
      <c r="AQ1302" s="12">
        <f t="shared" si="3075"/>
        <v>0</v>
      </c>
      <c r="AR1302" s="12">
        <f t="shared" si="3075"/>
        <v>0</v>
      </c>
      <c r="AS1302" s="12">
        <f t="shared" si="3075"/>
        <v>0</v>
      </c>
      <c r="AT1302" s="12">
        <f t="shared" si="3075"/>
        <v>0</v>
      </c>
      <c r="AU1302" s="12">
        <f t="shared" si="3075"/>
        <v>0</v>
      </c>
      <c r="AV1302" s="12">
        <f t="shared" si="3075"/>
        <v>0</v>
      </c>
      <c r="AW1302" s="12">
        <f t="shared" si="3075"/>
        <v>125000</v>
      </c>
      <c r="AX1302" s="12">
        <f t="shared" si="3075"/>
        <v>250000</v>
      </c>
      <c r="AY1302" s="12">
        <f t="shared" si="3075"/>
        <v>375000</v>
      </c>
      <c r="AZ1302" s="12">
        <f t="shared" si="3075"/>
        <v>500000</v>
      </c>
      <c r="BA1302" s="12">
        <f t="shared" si="3075"/>
        <v>625000</v>
      </c>
      <c r="BB1302" s="12">
        <f t="shared" si="3075"/>
        <v>750000</v>
      </c>
      <c r="BC1302" s="12">
        <f t="shared" si="3075"/>
        <v>1555000</v>
      </c>
      <c r="BD1302" s="12">
        <f t="shared" si="3075"/>
        <v>2365000</v>
      </c>
      <c r="BE1302" s="12">
        <f t="shared" si="3075"/>
        <v>3180000</v>
      </c>
      <c r="BF1302" s="12">
        <f t="shared" si="3075"/>
        <v>4000000</v>
      </c>
      <c r="BG1302" s="12">
        <f t="shared" si="3075"/>
        <v>4347500</v>
      </c>
      <c r="BH1302" s="12">
        <f t="shared" si="3075"/>
        <v>4700000</v>
      </c>
      <c r="BI1302" s="12">
        <f t="shared" si="3075"/>
        <v>4247500</v>
      </c>
      <c r="BJ1302" s="12">
        <f t="shared" si="3075"/>
        <v>3790000</v>
      </c>
      <c r="BK1302" s="12">
        <f t="shared" si="3075"/>
        <v>3327500</v>
      </c>
      <c r="BL1302" s="12">
        <f t="shared" si="3075"/>
        <v>2860000</v>
      </c>
      <c r="BM1302" s="12">
        <f t="shared" si="3075"/>
        <v>2387500</v>
      </c>
      <c r="BN1302" s="12">
        <f t="shared" si="3075"/>
        <v>1910000</v>
      </c>
      <c r="BO1302" s="12">
        <f t="shared" si="3075"/>
        <v>1432500</v>
      </c>
      <c r="BP1302" s="12">
        <f t="shared" si="3075"/>
        <v>955000</v>
      </c>
      <c r="BQ1302" s="12">
        <f t="shared" si="3075"/>
        <v>477500</v>
      </c>
      <c r="BR1302" s="12">
        <f t="shared" si="3075"/>
        <v>0</v>
      </c>
      <c r="BS1302" s="12">
        <f t="shared" si="3075"/>
        <v>0</v>
      </c>
      <c r="BT1302" s="12">
        <f t="shared" si="3075"/>
        <v>0</v>
      </c>
      <c r="BU1302" s="12">
        <f t="shared" ref="BU1302:CZ1302" si="3076">BT1302+BU1254+BU1278</f>
        <v>0</v>
      </c>
      <c r="BV1302" s="12">
        <f t="shared" si="3076"/>
        <v>0</v>
      </c>
      <c r="BW1302" s="12">
        <f t="shared" si="3076"/>
        <v>0</v>
      </c>
      <c r="BX1302" s="12">
        <f t="shared" si="3076"/>
        <v>0</v>
      </c>
      <c r="BY1302" s="12">
        <f t="shared" si="3076"/>
        <v>0</v>
      </c>
      <c r="BZ1302" s="12">
        <f t="shared" si="3076"/>
        <v>0</v>
      </c>
      <c r="CA1302" s="12">
        <f t="shared" si="3076"/>
        <v>0</v>
      </c>
      <c r="CB1302" s="12">
        <f t="shared" si="3076"/>
        <v>0</v>
      </c>
      <c r="CC1302" s="12">
        <f t="shared" si="3076"/>
        <v>0</v>
      </c>
      <c r="CD1302" s="12">
        <f t="shared" si="3076"/>
        <v>0</v>
      </c>
      <c r="CE1302" s="12">
        <f t="shared" si="3076"/>
        <v>0</v>
      </c>
      <c r="CF1302" s="12">
        <f t="shared" si="3076"/>
        <v>0</v>
      </c>
      <c r="CG1302" s="12">
        <f t="shared" si="3076"/>
        <v>0</v>
      </c>
      <c r="CH1302" s="12">
        <f t="shared" si="3076"/>
        <v>0</v>
      </c>
      <c r="CI1302" s="12">
        <f t="shared" si="3076"/>
        <v>0</v>
      </c>
      <c r="CJ1302" s="12">
        <f t="shared" si="3076"/>
        <v>0</v>
      </c>
      <c r="CK1302" s="12">
        <f t="shared" si="3076"/>
        <v>0</v>
      </c>
      <c r="CL1302" s="12">
        <f t="shared" si="3076"/>
        <v>0</v>
      </c>
      <c r="CM1302" s="12">
        <f t="shared" si="3076"/>
        <v>0</v>
      </c>
      <c r="CN1302" s="12">
        <f t="shared" si="3076"/>
        <v>0</v>
      </c>
      <c r="CO1302" s="12">
        <f t="shared" si="3076"/>
        <v>0</v>
      </c>
      <c r="CP1302" s="12">
        <f t="shared" si="3076"/>
        <v>0</v>
      </c>
      <c r="CQ1302" s="12">
        <f t="shared" si="3076"/>
        <v>0</v>
      </c>
      <c r="CR1302" s="12">
        <f t="shared" si="3076"/>
        <v>0</v>
      </c>
      <c r="CS1302" s="12">
        <f t="shared" si="3076"/>
        <v>0</v>
      </c>
      <c r="CT1302" s="12">
        <f t="shared" si="3076"/>
        <v>0</v>
      </c>
      <c r="CU1302" s="12">
        <f t="shared" si="3076"/>
        <v>0</v>
      </c>
      <c r="CV1302" s="12">
        <f t="shared" si="3076"/>
        <v>0</v>
      </c>
      <c r="CW1302" s="12">
        <f t="shared" si="3076"/>
        <v>0</v>
      </c>
      <c r="CX1302" s="12">
        <f t="shared" si="3076"/>
        <v>0</v>
      </c>
      <c r="CY1302" s="12">
        <f t="shared" si="3076"/>
        <v>0</v>
      </c>
      <c r="CZ1302" s="12">
        <f t="shared" si="3076"/>
        <v>0</v>
      </c>
      <c r="DA1302" s="12">
        <f t="shared" ref="DA1302:DY1302" si="3077">CZ1302+DA1254+DA1278</f>
        <v>0</v>
      </c>
      <c r="DB1302" s="12">
        <f t="shared" si="3077"/>
        <v>0</v>
      </c>
      <c r="DC1302" s="12">
        <f t="shared" si="3077"/>
        <v>0</v>
      </c>
      <c r="DD1302" s="12">
        <f t="shared" si="3077"/>
        <v>0</v>
      </c>
      <c r="DE1302" s="12">
        <f t="shared" si="3077"/>
        <v>0</v>
      </c>
      <c r="DF1302" s="12">
        <f t="shared" si="3077"/>
        <v>0</v>
      </c>
      <c r="DG1302" s="12">
        <f t="shared" si="3077"/>
        <v>0</v>
      </c>
      <c r="DH1302" s="12">
        <f t="shared" si="3077"/>
        <v>0</v>
      </c>
      <c r="DI1302" s="12">
        <f t="shared" si="3077"/>
        <v>0</v>
      </c>
      <c r="DJ1302" s="12">
        <f t="shared" si="3077"/>
        <v>0</v>
      </c>
      <c r="DK1302" s="12">
        <f t="shared" si="3077"/>
        <v>0</v>
      </c>
      <c r="DL1302" s="12">
        <f t="shared" si="3077"/>
        <v>0</v>
      </c>
      <c r="DM1302" s="12">
        <f t="shared" si="3077"/>
        <v>0</v>
      </c>
      <c r="DN1302" s="12">
        <f t="shared" si="3077"/>
        <v>0</v>
      </c>
      <c r="DO1302" s="12">
        <f t="shared" si="3077"/>
        <v>0</v>
      </c>
      <c r="DP1302" s="12">
        <f t="shared" si="3077"/>
        <v>0</v>
      </c>
      <c r="DQ1302" s="12">
        <f t="shared" si="3077"/>
        <v>0</v>
      </c>
      <c r="DR1302" s="12">
        <f t="shared" si="3077"/>
        <v>0</v>
      </c>
      <c r="DS1302" s="12">
        <f t="shared" si="3077"/>
        <v>0</v>
      </c>
      <c r="DT1302" s="12">
        <f t="shared" si="3077"/>
        <v>0</v>
      </c>
      <c r="DU1302" s="12">
        <f t="shared" si="3077"/>
        <v>0</v>
      </c>
      <c r="DV1302" s="12">
        <f t="shared" si="3077"/>
        <v>0</v>
      </c>
      <c r="DW1302" s="12">
        <f t="shared" si="3077"/>
        <v>0</v>
      </c>
      <c r="DX1302" s="12">
        <f t="shared" si="3077"/>
        <v>0</v>
      </c>
      <c r="DY1302" s="12">
        <f t="shared" si="3077"/>
        <v>0</v>
      </c>
    </row>
    <row r="1303" spans="1:129" x14ac:dyDescent="0.3">
      <c r="B1303" s="2" t="str">
        <f>Product!$O$2</f>
        <v>Phase 4</v>
      </c>
      <c r="C1303" s="2" t="str">
        <f>Product!$O$3</f>
        <v>75' Wide</v>
      </c>
      <c r="D1303" s="129"/>
      <c r="E1303" s="128"/>
      <c r="F1303" s="128"/>
      <c r="G1303" s="11">
        <f>SUM(H1303:DZ1303)</f>
        <v>29439999.999999989</v>
      </c>
      <c r="I1303" s="12">
        <f t="shared" ref="I1303:AN1303" si="3078">H1303+I1255+I1279</f>
        <v>0</v>
      </c>
      <c r="J1303" s="12">
        <f t="shared" si="3078"/>
        <v>0</v>
      </c>
      <c r="K1303" s="12">
        <f t="shared" si="3078"/>
        <v>0</v>
      </c>
      <c r="L1303" s="12">
        <f t="shared" si="3078"/>
        <v>0</v>
      </c>
      <c r="M1303" s="12">
        <f t="shared" si="3078"/>
        <v>0</v>
      </c>
      <c r="N1303" s="12">
        <f t="shared" si="3078"/>
        <v>0</v>
      </c>
      <c r="O1303" s="12">
        <f t="shared" si="3078"/>
        <v>0</v>
      </c>
      <c r="P1303" s="12">
        <f t="shared" si="3078"/>
        <v>0</v>
      </c>
      <c r="Q1303" s="12">
        <f t="shared" si="3078"/>
        <v>0</v>
      </c>
      <c r="R1303" s="12">
        <f t="shared" si="3078"/>
        <v>0</v>
      </c>
      <c r="S1303" s="12">
        <f t="shared" si="3078"/>
        <v>0</v>
      </c>
      <c r="T1303" s="12">
        <f t="shared" si="3078"/>
        <v>0</v>
      </c>
      <c r="U1303" s="12">
        <f t="shared" si="3078"/>
        <v>0</v>
      </c>
      <c r="V1303" s="12">
        <f t="shared" si="3078"/>
        <v>0</v>
      </c>
      <c r="W1303" s="12">
        <f t="shared" si="3078"/>
        <v>0</v>
      </c>
      <c r="X1303" s="12">
        <f t="shared" si="3078"/>
        <v>0</v>
      </c>
      <c r="Y1303" s="12">
        <f t="shared" si="3078"/>
        <v>0</v>
      </c>
      <c r="Z1303" s="12">
        <f t="shared" si="3078"/>
        <v>0</v>
      </c>
      <c r="AA1303" s="12">
        <f t="shared" si="3078"/>
        <v>0</v>
      </c>
      <c r="AB1303" s="12">
        <f t="shared" si="3078"/>
        <v>0</v>
      </c>
      <c r="AC1303" s="12">
        <f t="shared" si="3078"/>
        <v>0</v>
      </c>
      <c r="AD1303" s="12">
        <f t="shared" si="3078"/>
        <v>0</v>
      </c>
      <c r="AE1303" s="12">
        <f t="shared" si="3078"/>
        <v>0</v>
      </c>
      <c r="AF1303" s="12">
        <f t="shared" si="3078"/>
        <v>0</v>
      </c>
      <c r="AG1303" s="12">
        <f t="shared" si="3078"/>
        <v>0</v>
      </c>
      <c r="AH1303" s="12">
        <f t="shared" si="3078"/>
        <v>0</v>
      </c>
      <c r="AI1303" s="12">
        <f t="shared" si="3078"/>
        <v>0</v>
      </c>
      <c r="AJ1303" s="12">
        <f t="shared" si="3078"/>
        <v>0</v>
      </c>
      <c r="AK1303" s="12">
        <f t="shared" si="3078"/>
        <v>0</v>
      </c>
      <c r="AL1303" s="12">
        <f t="shared" si="3078"/>
        <v>0</v>
      </c>
      <c r="AM1303" s="12">
        <f t="shared" si="3078"/>
        <v>0</v>
      </c>
      <c r="AN1303" s="12">
        <f t="shared" si="3078"/>
        <v>0</v>
      </c>
      <c r="AO1303" s="12">
        <f t="shared" ref="AO1303:BT1303" si="3079">AN1303+AO1255+AO1279</f>
        <v>0</v>
      </c>
      <c r="AP1303" s="12">
        <f t="shared" si="3079"/>
        <v>0</v>
      </c>
      <c r="AQ1303" s="12">
        <f t="shared" si="3079"/>
        <v>0</v>
      </c>
      <c r="AR1303" s="12">
        <f t="shared" si="3079"/>
        <v>0</v>
      </c>
      <c r="AS1303" s="12">
        <f t="shared" si="3079"/>
        <v>0</v>
      </c>
      <c r="AT1303" s="12">
        <f t="shared" si="3079"/>
        <v>0</v>
      </c>
      <c r="AU1303" s="12">
        <f t="shared" si="3079"/>
        <v>0</v>
      </c>
      <c r="AV1303" s="12">
        <f t="shared" si="3079"/>
        <v>0</v>
      </c>
      <c r="AW1303" s="12">
        <f t="shared" si="3079"/>
        <v>83333.333333333343</v>
      </c>
      <c r="AX1303" s="12">
        <f t="shared" si="3079"/>
        <v>166666.66666666669</v>
      </c>
      <c r="AY1303" s="12">
        <f t="shared" si="3079"/>
        <v>250000.00000000003</v>
      </c>
      <c r="AZ1303" s="12">
        <f t="shared" si="3079"/>
        <v>333333.33333333337</v>
      </c>
      <c r="BA1303" s="12">
        <f t="shared" si="3079"/>
        <v>416666.66666666674</v>
      </c>
      <c r="BB1303" s="12">
        <f t="shared" si="3079"/>
        <v>500000.00000000006</v>
      </c>
      <c r="BC1303" s="12">
        <f t="shared" si="3079"/>
        <v>1036666.6666666667</v>
      </c>
      <c r="BD1303" s="12">
        <f t="shared" si="3079"/>
        <v>1576666.6666666667</v>
      </c>
      <c r="BE1303" s="12">
        <f t="shared" si="3079"/>
        <v>2120000</v>
      </c>
      <c r="BF1303" s="12">
        <f t="shared" si="3079"/>
        <v>2666666.666666667</v>
      </c>
      <c r="BG1303" s="12">
        <f t="shared" si="3079"/>
        <v>2898333.3333333335</v>
      </c>
      <c r="BH1303" s="12">
        <f t="shared" si="3079"/>
        <v>3133333.333333333</v>
      </c>
      <c r="BI1303" s="12">
        <f t="shared" si="3079"/>
        <v>2831666.666666666</v>
      </c>
      <c r="BJ1303" s="12">
        <f t="shared" si="3079"/>
        <v>2526666.666666666</v>
      </c>
      <c r="BK1303" s="12">
        <f t="shared" si="3079"/>
        <v>2218333.3333333326</v>
      </c>
      <c r="BL1303" s="12">
        <f t="shared" si="3079"/>
        <v>1906666.6666666656</v>
      </c>
      <c r="BM1303" s="12">
        <f t="shared" si="3079"/>
        <v>1591666.6666666656</v>
      </c>
      <c r="BN1303" s="12">
        <f t="shared" si="3079"/>
        <v>1273333.3333333321</v>
      </c>
      <c r="BO1303" s="12">
        <f t="shared" si="3079"/>
        <v>954999.99999999872</v>
      </c>
      <c r="BP1303" s="12">
        <f t="shared" si="3079"/>
        <v>636666.66666666535</v>
      </c>
      <c r="BQ1303" s="12">
        <f t="shared" si="3079"/>
        <v>318333.33333333198</v>
      </c>
      <c r="BR1303" s="12">
        <f t="shared" si="3079"/>
        <v>-1.3969838619232178E-9</v>
      </c>
      <c r="BS1303" s="12">
        <f t="shared" si="3079"/>
        <v>-1.3969838619232178E-9</v>
      </c>
      <c r="BT1303" s="12">
        <f t="shared" si="3079"/>
        <v>-1.3969838619232178E-9</v>
      </c>
      <c r="BU1303" s="12">
        <f t="shared" ref="BU1303:CZ1303" si="3080">BT1303+BU1255+BU1279</f>
        <v>-1.3969838619232178E-9</v>
      </c>
      <c r="BV1303" s="12">
        <f t="shared" si="3080"/>
        <v>-1.3969838619232178E-9</v>
      </c>
      <c r="BW1303" s="12">
        <f t="shared" si="3080"/>
        <v>-1.3969838619232178E-9</v>
      </c>
      <c r="BX1303" s="12">
        <f t="shared" si="3080"/>
        <v>-1.3969838619232178E-9</v>
      </c>
      <c r="BY1303" s="12">
        <f t="shared" si="3080"/>
        <v>-1.3969838619232178E-9</v>
      </c>
      <c r="BZ1303" s="12">
        <f t="shared" si="3080"/>
        <v>-1.3969838619232178E-9</v>
      </c>
      <c r="CA1303" s="12">
        <f t="shared" si="3080"/>
        <v>-1.3969838619232178E-9</v>
      </c>
      <c r="CB1303" s="12">
        <f t="shared" si="3080"/>
        <v>-1.3969838619232178E-9</v>
      </c>
      <c r="CC1303" s="12">
        <f t="shared" si="3080"/>
        <v>-1.3969838619232178E-9</v>
      </c>
      <c r="CD1303" s="12">
        <f t="shared" si="3080"/>
        <v>-1.3969838619232178E-9</v>
      </c>
      <c r="CE1303" s="12">
        <f t="shared" si="3080"/>
        <v>-1.3969838619232178E-9</v>
      </c>
      <c r="CF1303" s="12">
        <f t="shared" si="3080"/>
        <v>-1.3969838619232178E-9</v>
      </c>
      <c r="CG1303" s="12">
        <f t="shared" si="3080"/>
        <v>-1.3969838619232178E-9</v>
      </c>
      <c r="CH1303" s="12">
        <f t="shared" si="3080"/>
        <v>-1.3969838619232178E-9</v>
      </c>
      <c r="CI1303" s="12">
        <f t="shared" si="3080"/>
        <v>-1.3969838619232178E-9</v>
      </c>
      <c r="CJ1303" s="12">
        <f t="shared" si="3080"/>
        <v>-1.3969838619232178E-9</v>
      </c>
      <c r="CK1303" s="12">
        <f t="shared" si="3080"/>
        <v>-1.3969838619232178E-9</v>
      </c>
      <c r="CL1303" s="12">
        <f t="shared" si="3080"/>
        <v>-1.3969838619232178E-9</v>
      </c>
      <c r="CM1303" s="12">
        <f t="shared" si="3080"/>
        <v>-1.3969838619232178E-9</v>
      </c>
      <c r="CN1303" s="12">
        <f t="shared" si="3080"/>
        <v>-1.3969838619232178E-9</v>
      </c>
      <c r="CO1303" s="12">
        <f t="shared" si="3080"/>
        <v>-1.3969838619232178E-9</v>
      </c>
      <c r="CP1303" s="12">
        <f t="shared" si="3080"/>
        <v>-1.3969838619232178E-9</v>
      </c>
      <c r="CQ1303" s="12">
        <f t="shared" si="3080"/>
        <v>-1.3969838619232178E-9</v>
      </c>
      <c r="CR1303" s="12">
        <f t="shared" si="3080"/>
        <v>-1.3969838619232178E-9</v>
      </c>
      <c r="CS1303" s="12">
        <f t="shared" si="3080"/>
        <v>-1.3969838619232178E-9</v>
      </c>
      <c r="CT1303" s="12">
        <f t="shared" si="3080"/>
        <v>-1.3969838619232178E-9</v>
      </c>
      <c r="CU1303" s="12">
        <f t="shared" si="3080"/>
        <v>-1.3969838619232178E-9</v>
      </c>
      <c r="CV1303" s="12">
        <f t="shared" si="3080"/>
        <v>-1.3969838619232178E-9</v>
      </c>
      <c r="CW1303" s="12">
        <f t="shared" si="3080"/>
        <v>-1.3969838619232178E-9</v>
      </c>
      <c r="CX1303" s="12">
        <f t="shared" si="3080"/>
        <v>-1.3969838619232178E-9</v>
      </c>
      <c r="CY1303" s="12">
        <f t="shared" si="3080"/>
        <v>-1.3969838619232178E-9</v>
      </c>
      <c r="CZ1303" s="12">
        <f t="shared" si="3080"/>
        <v>-1.3969838619232178E-9</v>
      </c>
      <c r="DA1303" s="12">
        <f t="shared" ref="DA1303:DY1303" si="3081">CZ1303+DA1255+DA1279</f>
        <v>-1.3969838619232178E-9</v>
      </c>
      <c r="DB1303" s="12">
        <f t="shared" si="3081"/>
        <v>-1.3969838619232178E-9</v>
      </c>
      <c r="DC1303" s="12">
        <f t="shared" si="3081"/>
        <v>-1.3969838619232178E-9</v>
      </c>
      <c r="DD1303" s="12">
        <f t="shared" si="3081"/>
        <v>-1.3969838619232178E-9</v>
      </c>
      <c r="DE1303" s="12">
        <f t="shared" si="3081"/>
        <v>-1.3969838619232178E-9</v>
      </c>
      <c r="DF1303" s="12">
        <f t="shared" si="3081"/>
        <v>-1.3969838619232178E-9</v>
      </c>
      <c r="DG1303" s="12">
        <f t="shared" si="3081"/>
        <v>-1.3969838619232178E-9</v>
      </c>
      <c r="DH1303" s="12">
        <f t="shared" si="3081"/>
        <v>-1.3969838619232178E-9</v>
      </c>
      <c r="DI1303" s="12">
        <f t="shared" si="3081"/>
        <v>-1.3969838619232178E-9</v>
      </c>
      <c r="DJ1303" s="12">
        <f t="shared" si="3081"/>
        <v>-1.3969838619232178E-9</v>
      </c>
      <c r="DK1303" s="12">
        <f t="shared" si="3081"/>
        <v>-1.3969838619232178E-9</v>
      </c>
      <c r="DL1303" s="12">
        <f t="shared" si="3081"/>
        <v>-1.3969838619232178E-9</v>
      </c>
      <c r="DM1303" s="12">
        <f t="shared" si="3081"/>
        <v>-1.3969838619232178E-9</v>
      </c>
      <c r="DN1303" s="12">
        <f t="shared" si="3081"/>
        <v>-1.3969838619232178E-9</v>
      </c>
      <c r="DO1303" s="12">
        <f t="shared" si="3081"/>
        <v>-1.3969838619232178E-9</v>
      </c>
      <c r="DP1303" s="12">
        <f t="shared" si="3081"/>
        <v>-1.3969838619232178E-9</v>
      </c>
      <c r="DQ1303" s="12">
        <f t="shared" si="3081"/>
        <v>-1.3969838619232178E-9</v>
      </c>
      <c r="DR1303" s="12">
        <f t="shared" si="3081"/>
        <v>-1.3969838619232178E-9</v>
      </c>
      <c r="DS1303" s="12">
        <f t="shared" si="3081"/>
        <v>-1.3969838619232178E-9</v>
      </c>
      <c r="DT1303" s="12">
        <f t="shared" si="3081"/>
        <v>-1.3969838619232178E-9</v>
      </c>
      <c r="DU1303" s="12">
        <f t="shared" si="3081"/>
        <v>-1.3969838619232178E-9</v>
      </c>
      <c r="DV1303" s="12">
        <f t="shared" si="3081"/>
        <v>-1.3969838619232178E-9</v>
      </c>
      <c r="DW1303" s="12">
        <f t="shared" si="3081"/>
        <v>-1.3969838619232178E-9</v>
      </c>
      <c r="DX1303" s="12">
        <f t="shared" si="3081"/>
        <v>-1.3969838619232178E-9</v>
      </c>
      <c r="DY1303" s="12">
        <f t="shared" si="3081"/>
        <v>-1.3969838619232178E-9</v>
      </c>
    </row>
    <row r="1304" spans="1:129" x14ac:dyDescent="0.3">
      <c r="D1304" s="129"/>
      <c r="E1304" s="128"/>
      <c r="F1304" s="128"/>
      <c r="I1304" s="12"/>
      <c r="J1304" s="12"/>
      <c r="K1304" s="12"/>
      <c r="L1304" s="12"/>
      <c r="M1304" s="12"/>
      <c r="N1304" s="12"/>
      <c r="O1304" s="12"/>
      <c r="P1304" s="12"/>
      <c r="Q1304" s="12"/>
      <c r="R1304" s="12"/>
      <c r="S1304" s="12"/>
      <c r="T1304" s="12"/>
      <c r="U1304" s="12"/>
      <c r="V1304" s="12"/>
      <c r="W1304" s="12"/>
      <c r="X1304" s="12"/>
      <c r="Y1304" s="12"/>
      <c r="Z1304" s="12"/>
      <c r="AA1304" s="12"/>
      <c r="AB1304" s="12"/>
      <c r="AC1304" s="12"/>
      <c r="AD1304" s="12"/>
      <c r="AE1304" s="12"/>
      <c r="AF1304" s="12"/>
      <c r="AG1304" s="12"/>
      <c r="AH1304" s="12"/>
      <c r="AI1304" s="12"/>
      <c r="AJ1304" s="12"/>
      <c r="AK1304" s="12"/>
      <c r="AL1304" s="12"/>
      <c r="AM1304" s="12"/>
      <c r="AN1304" s="12"/>
      <c r="AO1304" s="12"/>
      <c r="AP1304" s="12"/>
      <c r="AQ1304" s="12"/>
      <c r="AR1304" s="12"/>
      <c r="AS1304" s="12"/>
      <c r="AT1304" s="12"/>
      <c r="AU1304" s="12"/>
      <c r="AV1304" s="12"/>
      <c r="AW1304" s="12"/>
      <c r="AX1304" s="12"/>
      <c r="AY1304" s="12"/>
      <c r="AZ1304" s="12"/>
      <c r="BA1304" s="12"/>
      <c r="BB1304" s="12"/>
      <c r="BC1304" s="12"/>
      <c r="BD1304" s="12"/>
      <c r="BE1304" s="12"/>
      <c r="BF1304" s="12"/>
      <c r="BG1304" s="12"/>
      <c r="BH1304" s="12"/>
      <c r="BI1304" s="12"/>
      <c r="BJ1304" s="12"/>
      <c r="BK1304" s="12"/>
      <c r="BL1304" s="12"/>
      <c r="BM1304" s="12"/>
      <c r="BN1304" s="12"/>
      <c r="BO1304" s="12"/>
      <c r="BP1304" s="12"/>
      <c r="BQ1304" s="12"/>
      <c r="BR1304" s="12"/>
      <c r="BS1304" s="12"/>
      <c r="BT1304" s="12"/>
      <c r="BU1304" s="12"/>
      <c r="BV1304" s="12"/>
      <c r="BW1304" s="12"/>
      <c r="BX1304" s="12"/>
      <c r="BY1304" s="12"/>
      <c r="BZ1304" s="12"/>
      <c r="CA1304" s="12"/>
      <c r="CB1304" s="12"/>
      <c r="CC1304" s="12"/>
      <c r="CD1304" s="12"/>
      <c r="CE1304" s="12"/>
      <c r="CF1304" s="12"/>
      <c r="CG1304" s="12"/>
      <c r="CH1304" s="12"/>
      <c r="CI1304" s="12"/>
      <c r="CJ1304" s="12"/>
      <c r="CK1304" s="12"/>
      <c r="CL1304" s="12"/>
      <c r="CM1304" s="12"/>
      <c r="CN1304" s="12"/>
      <c r="CO1304" s="12"/>
      <c r="CP1304" s="12"/>
      <c r="CQ1304" s="12"/>
      <c r="CR1304" s="12"/>
      <c r="CS1304" s="12"/>
      <c r="CT1304" s="12"/>
      <c r="CU1304" s="12"/>
      <c r="CV1304" s="12"/>
      <c r="CW1304" s="12"/>
      <c r="CX1304" s="12"/>
      <c r="CY1304" s="12"/>
      <c r="CZ1304" s="12"/>
      <c r="DA1304" s="12"/>
      <c r="DB1304" s="12"/>
      <c r="DC1304" s="12"/>
      <c r="DD1304" s="12"/>
      <c r="DE1304" s="12"/>
      <c r="DF1304" s="12"/>
      <c r="DG1304" s="12"/>
      <c r="DH1304" s="12"/>
      <c r="DI1304" s="12"/>
      <c r="DJ1304" s="12"/>
      <c r="DK1304" s="12"/>
      <c r="DL1304" s="12"/>
      <c r="DM1304" s="12"/>
      <c r="DN1304" s="12"/>
      <c r="DO1304" s="12"/>
      <c r="DP1304" s="12"/>
      <c r="DQ1304" s="12"/>
      <c r="DR1304" s="12"/>
      <c r="DS1304" s="12"/>
      <c r="DT1304" s="12"/>
      <c r="DU1304" s="12"/>
      <c r="DV1304" s="12"/>
      <c r="DW1304" s="12"/>
      <c r="DX1304" s="12"/>
      <c r="DY1304" s="12"/>
    </row>
    <row r="1305" spans="1:129" x14ac:dyDescent="0.3">
      <c r="B1305" s="2" t="str">
        <f>Product!$P$2</f>
        <v>Phase 5</v>
      </c>
      <c r="C1305" s="2" t="str">
        <f>Product!$P$3</f>
        <v>50' Wide</v>
      </c>
      <c r="D1305" s="129"/>
      <c r="E1305" s="128"/>
      <c r="F1305" s="128"/>
      <c r="G1305" s="11">
        <f>SUM(H1305:DZ1305)</f>
        <v>44160000</v>
      </c>
      <c r="I1305" s="12">
        <f t="shared" ref="I1305:AN1305" si="3082">H1305+I1257+I1281</f>
        <v>0</v>
      </c>
      <c r="J1305" s="12">
        <f t="shared" si="3082"/>
        <v>0</v>
      </c>
      <c r="K1305" s="12">
        <f t="shared" si="3082"/>
        <v>0</v>
      </c>
      <c r="L1305" s="12">
        <f t="shared" si="3082"/>
        <v>0</v>
      </c>
      <c r="M1305" s="12">
        <f t="shared" si="3082"/>
        <v>0</v>
      </c>
      <c r="N1305" s="12">
        <f t="shared" si="3082"/>
        <v>0</v>
      </c>
      <c r="O1305" s="12">
        <f t="shared" si="3082"/>
        <v>0</v>
      </c>
      <c r="P1305" s="12">
        <f t="shared" si="3082"/>
        <v>0</v>
      </c>
      <c r="Q1305" s="12">
        <f t="shared" si="3082"/>
        <v>0</v>
      </c>
      <c r="R1305" s="12">
        <f t="shared" si="3082"/>
        <v>0</v>
      </c>
      <c r="S1305" s="12">
        <f t="shared" si="3082"/>
        <v>0</v>
      </c>
      <c r="T1305" s="12">
        <f t="shared" si="3082"/>
        <v>0</v>
      </c>
      <c r="U1305" s="12">
        <f t="shared" si="3082"/>
        <v>0</v>
      </c>
      <c r="V1305" s="12">
        <f t="shared" si="3082"/>
        <v>0</v>
      </c>
      <c r="W1305" s="12">
        <f t="shared" si="3082"/>
        <v>0</v>
      </c>
      <c r="X1305" s="12">
        <f t="shared" si="3082"/>
        <v>0</v>
      </c>
      <c r="Y1305" s="12">
        <f t="shared" si="3082"/>
        <v>0</v>
      </c>
      <c r="Z1305" s="12">
        <f t="shared" si="3082"/>
        <v>0</v>
      </c>
      <c r="AA1305" s="12">
        <f t="shared" si="3082"/>
        <v>0</v>
      </c>
      <c r="AB1305" s="12">
        <f t="shared" si="3082"/>
        <v>0</v>
      </c>
      <c r="AC1305" s="12">
        <f t="shared" si="3082"/>
        <v>0</v>
      </c>
      <c r="AD1305" s="12">
        <f t="shared" si="3082"/>
        <v>0</v>
      </c>
      <c r="AE1305" s="12">
        <f t="shared" si="3082"/>
        <v>0</v>
      </c>
      <c r="AF1305" s="12">
        <f t="shared" si="3082"/>
        <v>0</v>
      </c>
      <c r="AG1305" s="12">
        <f t="shared" si="3082"/>
        <v>0</v>
      </c>
      <c r="AH1305" s="12">
        <f t="shared" si="3082"/>
        <v>0</v>
      </c>
      <c r="AI1305" s="12">
        <f t="shared" si="3082"/>
        <v>0</v>
      </c>
      <c r="AJ1305" s="12">
        <f t="shared" si="3082"/>
        <v>0</v>
      </c>
      <c r="AK1305" s="12">
        <f t="shared" si="3082"/>
        <v>0</v>
      </c>
      <c r="AL1305" s="12">
        <f t="shared" si="3082"/>
        <v>0</v>
      </c>
      <c r="AM1305" s="12">
        <f t="shared" si="3082"/>
        <v>0</v>
      </c>
      <c r="AN1305" s="12">
        <f t="shared" si="3082"/>
        <v>0</v>
      </c>
      <c r="AO1305" s="12">
        <f t="shared" ref="AO1305:BT1305" si="3083">AN1305+AO1257+AO1281</f>
        <v>0</v>
      </c>
      <c r="AP1305" s="12">
        <f t="shared" si="3083"/>
        <v>0</v>
      </c>
      <c r="AQ1305" s="12">
        <f t="shared" si="3083"/>
        <v>0</v>
      </c>
      <c r="AR1305" s="12">
        <f t="shared" si="3083"/>
        <v>0</v>
      </c>
      <c r="AS1305" s="12">
        <f t="shared" si="3083"/>
        <v>0</v>
      </c>
      <c r="AT1305" s="12">
        <f t="shared" si="3083"/>
        <v>0</v>
      </c>
      <c r="AU1305" s="12">
        <f t="shared" si="3083"/>
        <v>0</v>
      </c>
      <c r="AV1305" s="12">
        <f t="shared" si="3083"/>
        <v>0</v>
      </c>
      <c r="AW1305" s="12">
        <f t="shared" si="3083"/>
        <v>0</v>
      </c>
      <c r="AX1305" s="12">
        <f t="shared" si="3083"/>
        <v>0</v>
      </c>
      <c r="AY1305" s="12">
        <f t="shared" si="3083"/>
        <v>0</v>
      </c>
      <c r="AZ1305" s="12">
        <f t="shared" si="3083"/>
        <v>0</v>
      </c>
      <c r="BA1305" s="12">
        <f t="shared" si="3083"/>
        <v>0</v>
      </c>
      <c r="BB1305" s="12">
        <f t="shared" si="3083"/>
        <v>0</v>
      </c>
      <c r="BC1305" s="12">
        <f t="shared" si="3083"/>
        <v>0</v>
      </c>
      <c r="BD1305" s="12">
        <f t="shared" si="3083"/>
        <v>0</v>
      </c>
      <c r="BE1305" s="12">
        <f t="shared" si="3083"/>
        <v>0</v>
      </c>
      <c r="BF1305" s="12">
        <f t="shared" si="3083"/>
        <v>0</v>
      </c>
      <c r="BG1305" s="12">
        <f t="shared" si="3083"/>
        <v>0</v>
      </c>
      <c r="BH1305" s="12">
        <f t="shared" si="3083"/>
        <v>0</v>
      </c>
      <c r="BI1305" s="12">
        <f t="shared" si="3083"/>
        <v>125000</v>
      </c>
      <c r="BJ1305" s="12">
        <f t="shared" si="3083"/>
        <v>250000</v>
      </c>
      <c r="BK1305" s="12">
        <f t="shared" si="3083"/>
        <v>375000</v>
      </c>
      <c r="BL1305" s="12">
        <f t="shared" si="3083"/>
        <v>500000</v>
      </c>
      <c r="BM1305" s="12">
        <f t="shared" si="3083"/>
        <v>625000</v>
      </c>
      <c r="BN1305" s="12">
        <f t="shared" si="3083"/>
        <v>750000</v>
      </c>
      <c r="BO1305" s="12">
        <f t="shared" si="3083"/>
        <v>1555000</v>
      </c>
      <c r="BP1305" s="12">
        <f t="shared" si="3083"/>
        <v>2365000</v>
      </c>
      <c r="BQ1305" s="12">
        <f t="shared" si="3083"/>
        <v>3180000</v>
      </c>
      <c r="BR1305" s="12">
        <f t="shared" si="3083"/>
        <v>4000000</v>
      </c>
      <c r="BS1305" s="12">
        <f t="shared" si="3083"/>
        <v>4347500</v>
      </c>
      <c r="BT1305" s="12">
        <f t="shared" si="3083"/>
        <v>4700000</v>
      </c>
      <c r="BU1305" s="12">
        <f t="shared" ref="BU1305:CZ1305" si="3084">BT1305+BU1257+BU1281</f>
        <v>4247500</v>
      </c>
      <c r="BV1305" s="12">
        <f t="shared" si="3084"/>
        <v>3790000</v>
      </c>
      <c r="BW1305" s="12">
        <f t="shared" si="3084"/>
        <v>3327500</v>
      </c>
      <c r="BX1305" s="12">
        <f t="shared" si="3084"/>
        <v>2860000</v>
      </c>
      <c r="BY1305" s="12">
        <f t="shared" si="3084"/>
        <v>2387500</v>
      </c>
      <c r="BZ1305" s="12">
        <f t="shared" si="3084"/>
        <v>1910000</v>
      </c>
      <c r="CA1305" s="12">
        <f t="shared" si="3084"/>
        <v>1432500</v>
      </c>
      <c r="CB1305" s="12">
        <f t="shared" si="3084"/>
        <v>955000</v>
      </c>
      <c r="CC1305" s="12">
        <f t="shared" si="3084"/>
        <v>477500</v>
      </c>
      <c r="CD1305" s="12">
        <f t="shared" si="3084"/>
        <v>0</v>
      </c>
      <c r="CE1305" s="12">
        <f t="shared" si="3084"/>
        <v>0</v>
      </c>
      <c r="CF1305" s="12">
        <f t="shared" si="3084"/>
        <v>0</v>
      </c>
      <c r="CG1305" s="12">
        <f t="shared" si="3084"/>
        <v>0</v>
      </c>
      <c r="CH1305" s="12">
        <f t="shared" si="3084"/>
        <v>0</v>
      </c>
      <c r="CI1305" s="12">
        <f t="shared" si="3084"/>
        <v>0</v>
      </c>
      <c r="CJ1305" s="12">
        <f t="shared" si="3084"/>
        <v>0</v>
      </c>
      <c r="CK1305" s="12">
        <f t="shared" si="3084"/>
        <v>0</v>
      </c>
      <c r="CL1305" s="12">
        <f t="shared" si="3084"/>
        <v>0</v>
      </c>
      <c r="CM1305" s="12">
        <f t="shared" si="3084"/>
        <v>0</v>
      </c>
      <c r="CN1305" s="12">
        <f t="shared" si="3084"/>
        <v>0</v>
      </c>
      <c r="CO1305" s="12">
        <f t="shared" si="3084"/>
        <v>0</v>
      </c>
      <c r="CP1305" s="12">
        <f t="shared" si="3084"/>
        <v>0</v>
      </c>
      <c r="CQ1305" s="12">
        <f t="shared" si="3084"/>
        <v>0</v>
      </c>
      <c r="CR1305" s="12">
        <f t="shared" si="3084"/>
        <v>0</v>
      </c>
      <c r="CS1305" s="12">
        <f t="shared" si="3084"/>
        <v>0</v>
      </c>
      <c r="CT1305" s="12">
        <f t="shared" si="3084"/>
        <v>0</v>
      </c>
      <c r="CU1305" s="12">
        <f t="shared" si="3084"/>
        <v>0</v>
      </c>
      <c r="CV1305" s="12">
        <f t="shared" si="3084"/>
        <v>0</v>
      </c>
      <c r="CW1305" s="12">
        <f t="shared" si="3084"/>
        <v>0</v>
      </c>
      <c r="CX1305" s="12">
        <f t="shared" si="3084"/>
        <v>0</v>
      </c>
      <c r="CY1305" s="12">
        <f t="shared" si="3084"/>
        <v>0</v>
      </c>
      <c r="CZ1305" s="12">
        <f t="shared" si="3084"/>
        <v>0</v>
      </c>
      <c r="DA1305" s="12">
        <f t="shared" ref="DA1305:DY1305" si="3085">CZ1305+DA1257+DA1281</f>
        <v>0</v>
      </c>
      <c r="DB1305" s="12">
        <f t="shared" si="3085"/>
        <v>0</v>
      </c>
      <c r="DC1305" s="12">
        <f t="shared" si="3085"/>
        <v>0</v>
      </c>
      <c r="DD1305" s="12">
        <f t="shared" si="3085"/>
        <v>0</v>
      </c>
      <c r="DE1305" s="12">
        <f t="shared" si="3085"/>
        <v>0</v>
      </c>
      <c r="DF1305" s="12">
        <f t="shared" si="3085"/>
        <v>0</v>
      </c>
      <c r="DG1305" s="12">
        <f t="shared" si="3085"/>
        <v>0</v>
      </c>
      <c r="DH1305" s="12">
        <f t="shared" si="3085"/>
        <v>0</v>
      </c>
      <c r="DI1305" s="12">
        <f t="shared" si="3085"/>
        <v>0</v>
      </c>
      <c r="DJ1305" s="12">
        <f t="shared" si="3085"/>
        <v>0</v>
      </c>
      <c r="DK1305" s="12">
        <f t="shared" si="3085"/>
        <v>0</v>
      </c>
      <c r="DL1305" s="12">
        <f t="shared" si="3085"/>
        <v>0</v>
      </c>
      <c r="DM1305" s="12">
        <f t="shared" si="3085"/>
        <v>0</v>
      </c>
      <c r="DN1305" s="12">
        <f t="shared" si="3085"/>
        <v>0</v>
      </c>
      <c r="DO1305" s="12">
        <f t="shared" si="3085"/>
        <v>0</v>
      </c>
      <c r="DP1305" s="12">
        <f t="shared" si="3085"/>
        <v>0</v>
      </c>
      <c r="DQ1305" s="12">
        <f t="shared" si="3085"/>
        <v>0</v>
      </c>
      <c r="DR1305" s="12">
        <f t="shared" si="3085"/>
        <v>0</v>
      </c>
      <c r="DS1305" s="12">
        <f t="shared" si="3085"/>
        <v>0</v>
      </c>
      <c r="DT1305" s="12">
        <f t="shared" si="3085"/>
        <v>0</v>
      </c>
      <c r="DU1305" s="12">
        <f t="shared" si="3085"/>
        <v>0</v>
      </c>
      <c r="DV1305" s="12">
        <f t="shared" si="3085"/>
        <v>0</v>
      </c>
      <c r="DW1305" s="12">
        <f t="shared" si="3085"/>
        <v>0</v>
      </c>
      <c r="DX1305" s="12">
        <f t="shared" si="3085"/>
        <v>0</v>
      </c>
      <c r="DY1305" s="12">
        <f t="shared" si="3085"/>
        <v>0</v>
      </c>
    </row>
    <row r="1306" spans="1:129" x14ac:dyDescent="0.3">
      <c r="B1306" s="2" t="str">
        <f>Product!$Q$2</f>
        <v>Phase 5</v>
      </c>
      <c r="C1306" s="2" t="str">
        <f>Product!$Q$3</f>
        <v>60' Wide</v>
      </c>
      <c r="D1306" s="129"/>
      <c r="E1306" s="128"/>
      <c r="F1306" s="128"/>
      <c r="G1306" s="11">
        <f>SUM(H1306:DZ1306)</f>
        <v>44160000</v>
      </c>
      <c r="I1306" s="12">
        <f t="shared" ref="I1306:AN1306" si="3086">H1306+I1258+I1282</f>
        <v>0</v>
      </c>
      <c r="J1306" s="12">
        <f t="shared" si="3086"/>
        <v>0</v>
      </c>
      <c r="K1306" s="12">
        <f t="shared" si="3086"/>
        <v>0</v>
      </c>
      <c r="L1306" s="12">
        <f t="shared" si="3086"/>
        <v>0</v>
      </c>
      <c r="M1306" s="12">
        <f t="shared" si="3086"/>
        <v>0</v>
      </c>
      <c r="N1306" s="12">
        <f t="shared" si="3086"/>
        <v>0</v>
      </c>
      <c r="O1306" s="12">
        <f t="shared" si="3086"/>
        <v>0</v>
      </c>
      <c r="P1306" s="12">
        <f t="shared" si="3086"/>
        <v>0</v>
      </c>
      <c r="Q1306" s="12">
        <f t="shared" si="3086"/>
        <v>0</v>
      </c>
      <c r="R1306" s="12">
        <f t="shared" si="3086"/>
        <v>0</v>
      </c>
      <c r="S1306" s="12">
        <f t="shared" si="3086"/>
        <v>0</v>
      </c>
      <c r="T1306" s="12">
        <f t="shared" si="3086"/>
        <v>0</v>
      </c>
      <c r="U1306" s="12">
        <f t="shared" si="3086"/>
        <v>0</v>
      </c>
      <c r="V1306" s="12">
        <f t="shared" si="3086"/>
        <v>0</v>
      </c>
      <c r="W1306" s="12">
        <f t="shared" si="3086"/>
        <v>0</v>
      </c>
      <c r="X1306" s="12">
        <f t="shared" si="3086"/>
        <v>0</v>
      </c>
      <c r="Y1306" s="12">
        <f t="shared" si="3086"/>
        <v>0</v>
      </c>
      <c r="Z1306" s="12">
        <f t="shared" si="3086"/>
        <v>0</v>
      </c>
      <c r="AA1306" s="12">
        <f t="shared" si="3086"/>
        <v>0</v>
      </c>
      <c r="AB1306" s="12">
        <f t="shared" si="3086"/>
        <v>0</v>
      </c>
      <c r="AC1306" s="12">
        <f t="shared" si="3086"/>
        <v>0</v>
      </c>
      <c r="AD1306" s="12">
        <f t="shared" si="3086"/>
        <v>0</v>
      </c>
      <c r="AE1306" s="12">
        <f t="shared" si="3086"/>
        <v>0</v>
      </c>
      <c r="AF1306" s="12">
        <f t="shared" si="3086"/>
        <v>0</v>
      </c>
      <c r="AG1306" s="12">
        <f t="shared" si="3086"/>
        <v>0</v>
      </c>
      <c r="AH1306" s="12">
        <f t="shared" si="3086"/>
        <v>0</v>
      </c>
      <c r="AI1306" s="12">
        <f t="shared" si="3086"/>
        <v>0</v>
      </c>
      <c r="AJ1306" s="12">
        <f t="shared" si="3086"/>
        <v>0</v>
      </c>
      <c r="AK1306" s="12">
        <f t="shared" si="3086"/>
        <v>0</v>
      </c>
      <c r="AL1306" s="12">
        <f t="shared" si="3086"/>
        <v>0</v>
      </c>
      <c r="AM1306" s="12">
        <f t="shared" si="3086"/>
        <v>0</v>
      </c>
      <c r="AN1306" s="12">
        <f t="shared" si="3086"/>
        <v>0</v>
      </c>
      <c r="AO1306" s="12">
        <f t="shared" ref="AO1306:BT1306" si="3087">AN1306+AO1258+AO1282</f>
        <v>0</v>
      </c>
      <c r="AP1306" s="12">
        <f t="shared" si="3087"/>
        <v>0</v>
      </c>
      <c r="AQ1306" s="12">
        <f t="shared" si="3087"/>
        <v>0</v>
      </c>
      <c r="AR1306" s="12">
        <f t="shared" si="3087"/>
        <v>0</v>
      </c>
      <c r="AS1306" s="12">
        <f t="shared" si="3087"/>
        <v>0</v>
      </c>
      <c r="AT1306" s="12">
        <f t="shared" si="3087"/>
        <v>0</v>
      </c>
      <c r="AU1306" s="12">
        <f t="shared" si="3087"/>
        <v>0</v>
      </c>
      <c r="AV1306" s="12">
        <f t="shared" si="3087"/>
        <v>0</v>
      </c>
      <c r="AW1306" s="12">
        <f t="shared" si="3087"/>
        <v>0</v>
      </c>
      <c r="AX1306" s="12">
        <f t="shared" si="3087"/>
        <v>0</v>
      </c>
      <c r="AY1306" s="12">
        <f t="shared" si="3087"/>
        <v>0</v>
      </c>
      <c r="AZ1306" s="12">
        <f t="shared" si="3087"/>
        <v>0</v>
      </c>
      <c r="BA1306" s="12">
        <f t="shared" si="3087"/>
        <v>0</v>
      </c>
      <c r="BB1306" s="12">
        <f t="shared" si="3087"/>
        <v>0</v>
      </c>
      <c r="BC1306" s="12">
        <f t="shared" si="3087"/>
        <v>0</v>
      </c>
      <c r="BD1306" s="12">
        <f t="shared" si="3087"/>
        <v>0</v>
      </c>
      <c r="BE1306" s="12">
        <f t="shared" si="3087"/>
        <v>0</v>
      </c>
      <c r="BF1306" s="12">
        <f t="shared" si="3087"/>
        <v>0</v>
      </c>
      <c r="BG1306" s="12">
        <f t="shared" si="3087"/>
        <v>0</v>
      </c>
      <c r="BH1306" s="12">
        <f t="shared" si="3087"/>
        <v>0</v>
      </c>
      <c r="BI1306" s="12">
        <f t="shared" si="3087"/>
        <v>125000</v>
      </c>
      <c r="BJ1306" s="12">
        <f t="shared" si="3087"/>
        <v>250000</v>
      </c>
      <c r="BK1306" s="12">
        <f t="shared" si="3087"/>
        <v>375000</v>
      </c>
      <c r="BL1306" s="12">
        <f t="shared" si="3087"/>
        <v>500000</v>
      </c>
      <c r="BM1306" s="12">
        <f t="shared" si="3087"/>
        <v>625000</v>
      </c>
      <c r="BN1306" s="12">
        <f t="shared" si="3087"/>
        <v>750000</v>
      </c>
      <c r="BO1306" s="12">
        <f t="shared" si="3087"/>
        <v>1555000</v>
      </c>
      <c r="BP1306" s="12">
        <f t="shared" si="3087"/>
        <v>2365000</v>
      </c>
      <c r="BQ1306" s="12">
        <f t="shared" si="3087"/>
        <v>3180000</v>
      </c>
      <c r="BR1306" s="12">
        <f t="shared" si="3087"/>
        <v>4000000</v>
      </c>
      <c r="BS1306" s="12">
        <f t="shared" si="3087"/>
        <v>4347500</v>
      </c>
      <c r="BT1306" s="12">
        <f t="shared" si="3087"/>
        <v>4700000</v>
      </c>
      <c r="BU1306" s="12">
        <f t="shared" ref="BU1306:CZ1306" si="3088">BT1306+BU1258+BU1282</f>
        <v>4247500</v>
      </c>
      <c r="BV1306" s="12">
        <f t="shared" si="3088"/>
        <v>3790000</v>
      </c>
      <c r="BW1306" s="12">
        <f t="shared" si="3088"/>
        <v>3327500</v>
      </c>
      <c r="BX1306" s="12">
        <f t="shared" si="3088"/>
        <v>2860000</v>
      </c>
      <c r="BY1306" s="12">
        <f t="shared" si="3088"/>
        <v>2387500</v>
      </c>
      <c r="BZ1306" s="12">
        <f t="shared" si="3088"/>
        <v>1910000</v>
      </c>
      <c r="CA1306" s="12">
        <f t="shared" si="3088"/>
        <v>1432500</v>
      </c>
      <c r="CB1306" s="12">
        <f t="shared" si="3088"/>
        <v>955000</v>
      </c>
      <c r="CC1306" s="12">
        <f t="shared" si="3088"/>
        <v>477500</v>
      </c>
      <c r="CD1306" s="12">
        <f t="shared" si="3088"/>
        <v>0</v>
      </c>
      <c r="CE1306" s="12">
        <f t="shared" si="3088"/>
        <v>0</v>
      </c>
      <c r="CF1306" s="12">
        <f t="shared" si="3088"/>
        <v>0</v>
      </c>
      <c r="CG1306" s="12">
        <f t="shared" si="3088"/>
        <v>0</v>
      </c>
      <c r="CH1306" s="12">
        <f t="shared" si="3088"/>
        <v>0</v>
      </c>
      <c r="CI1306" s="12">
        <f t="shared" si="3088"/>
        <v>0</v>
      </c>
      <c r="CJ1306" s="12">
        <f t="shared" si="3088"/>
        <v>0</v>
      </c>
      <c r="CK1306" s="12">
        <f t="shared" si="3088"/>
        <v>0</v>
      </c>
      <c r="CL1306" s="12">
        <f t="shared" si="3088"/>
        <v>0</v>
      </c>
      <c r="CM1306" s="12">
        <f t="shared" si="3088"/>
        <v>0</v>
      </c>
      <c r="CN1306" s="12">
        <f t="shared" si="3088"/>
        <v>0</v>
      </c>
      <c r="CO1306" s="12">
        <f t="shared" si="3088"/>
        <v>0</v>
      </c>
      <c r="CP1306" s="12">
        <f t="shared" si="3088"/>
        <v>0</v>
      </c>
      <c r="CQ1306" s="12">
        <f t="shared" si="3088"/>
        <v>0</v>
      </c>
      <c r="CR1306" s="12">
        <f t="shared" si="3088"/>
        <v>0</v>
      </c>
      <c r="CS1306" s="12">
        <f t="shared" si="3088"/>
        <v>0</v>
      </c>
      <c r="CT1306" s="12">
        <f t="shared" si="3088"/>
        <v>0</v>
      </c>
      <c r="CU1306" s="12">
        <f t="shared" si="3088"/>
        <v>0</v>
      </c>
      <c r="CV1306" s="12">
        <f t="shared" si="3088"/>
        <v>0</v>
      </c>
      <c r="CW1306" s="12">
        <f t="shared" si="3088"/>
        <v>0</v>
      </c>
      <c r="CX1306" s="12">
        <f t="shared" si="3088"/>
        <v>0</v>
      </c>
      <c r="CY1306" s="12">
        <f t="shared" si="3088"/>
        <v>0</v>
      </c>
      <c r="CZ1306" s="12">
        <f t="shared" si="3088"/>
        <v>0</v>
      </c>
      <c r="DA1306" s="12">
        <f t="shared" ref="DA1306:DY1306" si="3089">CZ1306+DA1258+DA1282</f>
        <v>0</v>
      </c>
      <c r="DB1306" s="12">
        <f t="shared" si="3089"/>
        <v>0</v>
      </c>
      <c r="DC1306" s="12">
        <f t="shared" si="3089"/>
        <v>0</v>
      </c>
      <c r="DD1306" s="12">
        <f t="shared" si="3089"/>
        <v>0</v>
      </c>
      <c r="DE1306" s="12">
        <f t="shared" si="3089"/>
        <v>0</v>
      </c>
      <c r="DF1306" s="12">
        <f t="shared" si="3089"/>
        <v>0</v>
      </c>
      <c r="DG1306" s="12">
        <f t="shared" si="3089"/>
        <v>0</v>
      </c>
      <c r="DH1306" s="12">
        <f t="shared" si="3089"/>
        <v>0</v>
      </c>
      <c r="DI1306" s="12">
        <f t="shared" si="3089"/>
        <v>0</v>
      </c>
      <c r="DJ1306" s="12">
        <f t="shared" si="3089"/>
        <v>0</v>
      </c>
      <c r="DK1306" s="12">
        <f t="shared" si="3089"/>
        <v>0</v>
      </c>
      <c r="DL1306" s="12">
        <f t="shared" si="3089"/>
        <v>0</v>
      </c>
      <c r="DM1306" s="12">
        <f t="shared" si="3089"/>
        <v>0</v>
      </c>
      <c r="DN1306" s="12">
        <f t="shared" si="3089"/>
        <v>0</v>
      </c>
      <c r="DO1306" s="12">
        <f t="shared" si="3089"/>
        <v>0</v>
      </c>
      <c r="DP1306" s="12">
        <f t="shared" si="3089"/>
        <v>0</v>
      </c>
      <c r="DQ1306" s="12">
        <f t="shared" si="3089"/>
        <v>0</v>
      </c>
      <c r="DR1306" s="12">
        <f t="shared" si="3089"/>
        <v>0</v>
      </c>
      <c r="DS1306" s="12">
        <f t="shared" si="3089"/>
        <v>0</v>
      </c>
      <c r="DT1306" s="12">
        <f t="shared" si="3089"/>
        <v>0</v>
      </c>
      <c r="DU1306" s="12">
        <f t="shared" si="3089"/>
        <v>0</v>
      </c>
      <c r="DV1306" s="12">
        <f t="shared" si="3089"/>
        <v>0</v>
      </c>
      <c r="DW1306" s="12">
        <f t="shared" si="3089"/>
        <v>0</v>
      </c>
      <c r="DX1306" s="12">
        <f t="shared" si="3089"/>
        <v>0</v>
      </c>
      <c r="DY1306" s="12">
        <f t="shared" si="3089"/>
        <v>0</v>
      </c>
    </row>
    <row r="1307" spans="1:129" x14ac:dyDescent="0.3">
      <c r="B1307" s="2" t="str">
        <f>Product!$R$2</f>
        <v>Phase 5</v>
      </c>
      <c r="C1307" s="2" t="str">
        <f>Product!$R$3</f>
        <v>75' Wide</v>
      </c>
      <c r="D1307" s="129"/>
      <c r="E1307" s="128"/>
      <c r="F1307" s="128"/>
      <c r="G1307" s="11">
        <f>SUM(H1307:DZ1307)</f>
        <v>29439999.999999989</v>
      </c>
      <c r="I1307" s="12">
        <f t="shared" ref="I1307:AN1307" si="3090">H1307+I1259+I1283</f>
        <v>0</v>
      </c>
      <c r="J1307" s="12">
        <f t="shared" si="3090"/>
        <v>0</v>
      </c>
      <c r="K1307" s="12">
        <f t="shared" si="3090"/>
        <v>0</v>
      </c>
      <c r="L1307" s="12">
        <f t="shared" si="3090"/>
        <v>0</v>
      </c>
      <c r="M1307" s="12">
        <f t="shared" si="3090"/>
        <v>0</v>
      </c>
      <c r="N1307" s="12">
        <f t="shared" si="3090"/>
        <v>0</v>
      </c>
      <c r="O1307" s="12">
        <f t="shared" si="3090"/>
        <v>0</v>
      </c>
      <c r="P1307" s="12">
        <f t="shared" si="3090"/>
        <v>0</v>
      </c>
      <c r="Q1307" s="12">
        <f t="shared" si="3090"/>
        <v>0</v>
      </c>
      <c r="R1307" s="12">
        <f t="shared" si="3090"/>
        <v>0</v>
      </c>
      <c r="S1307" s="12">
        <f t="shared" si="3090"/>
        <v>0</v>
      </c>
      <c r="T1307" s="12">
        <f t="shared" si="3090"/>
        <v>0</v>
      </c>
      <c r="U1307" s="12">
        <f t="shared" si="3090"/>
        <v>0</v>
      </c>
      <c r="V1307" s="12">
        <f t="shared" si="3090"/>
        <v>0</v>
      </c>
      <c r="W1307" s="12">
        <f t="shared" si="3090"/>
        <v>0</v>
      </c>
      <c r="X1307" s="12">
        <f t="shared" si="3090"/>
        <v>0</v>
      </c>
      <c r="Y1307" s="12">
        <f t="shared" si="3090"/>
        <v>0</v>
      </c>
      <c r="Z1307" s="12">
        <f t="shared" si="3090"/>
        <v>0</v>
      </c>
      <c r="AA1307" s="12">
        <f t="shared" si="3090"/>
        <v>0</v>
      </c>
      <c r="AB1307" s="12">
        <f t="shared" si="3090"/>
        <v>0</v>
      </c>
      <c r="AC1307" s="12">
        <f t="shared" si="3090"/>
        <v>0</v>
      </c>
      <c r="AD1307" s="12">
        <f t="shared" si="3090"/>
        <v>0</v>
      </c>
      <c r="AE1307" s="12">
        <f t="shared" si="3090"/>
        <v>0</v>
      </c>
      <c r="AF1307" s="12">
        <f t="shared" si="3090"/>
        <v>0</v>
      </c>
      <c r="AG1307" s="12">
        <f t="shared" si="3090"/>
        <v>0</v>
      </c>
      <c r="AH1307" s="12">
        <f t="shared" si="3090"/>
        <v>0</v>
      </c>
      <c r="AI1307" s="12">
        <f t="shared" si="3090"/>
        <v>0</v>
      </c>
      <c r="AJ1307" s="12">
        <f t="shared" si="3090"/>
        <v>0</v>
      </c>
      <c r="AK1307" s="12">
        <f t="shared" si="3090"/>
        <v>0</v>
      </c>
      <c r="AL1307" s="12">
        <f t="shared" si="3090"/>
        <v>0</v>
      </c>
      <c r="AM1307" s="12">
        <f t="shared" si="3090"/>
        <v>0</v>
      </c>
      <c r="AN1307" s="12">
        <f t="shared" si="3090"/>
        <v>0</v>
      </c>
      <c r="AO1307" s="12">
        <f t="shared" ref="AO1307:BT1307" si="3091">AN1307+AO1259+AO1283</f>
        <v>0</v>
      </c>
      <c r="AP1307" s="12">
        <f t="shared" si="3091"/>
        <v>0</v>
      </c>
      <c r="AQ1307" s="12">
        <f t="shared" si="3091"/>
        <v>0</v>
      </c>
      <c r="AR1307" s="12">
        <f t="shared" si="3091"/>
        <v>0</v>
      </c>
      <c r="AS1307" s="12">
        <f t="shared" si="3091"/>
        <v>0</v>
      </c>
      <c r="AT1307" s="12">
        <f t="shared" si="3091"/>
        <v>0</v>
      </c>
      <c r="AU1307" s="12">
        <f t="shared" si="3091"/>
        <v>0</v>
      </c>
      <c r="AV1307" s="12">
        <f t="shared" si="3091"/>
        <v>0</v>
      </c>
      <c r="AW1307" s="12">
        <f t="shared" si="3091"/>
        <v>0</v>
      </c>
      <c r="AX1307" s="12">
        <f t="shared" si="3091"/>
        <v>0</v>
      </c>
      <c r="AY1307" s="12">
        <f t="shared" si="3091"/>
        <v>0</v>
      </c>
      <c r="AZ1307" s="12">
        <f t="shared" si="3091"/>
        <v>0</v>
      </c>
      <c r="BA1307" s="12">
        <f t="shared" si="3091"/>
        <v>0</v>
      </c>
      <c r="BB1307" s="12">
        <f t="shared" si="3091"/>
        <v>0</v>
      </c>
      <c r="BC1307" s="12">
        <f t="shared" si="3091"/>
        <v>0</v>
      </c>
      <c r="BD1307" s="12">
        <f t="shared" si="3091"/>
        <v>0</v>
      </c>
      <c r="BE1307" s="12">
        <f t="shared" si="3091"/>
        <v>0</v>
      </c>
      <c r="BF1307" s="12">
        <f t="shared" si="3091"/>
        <v>0</v>
      </c>
      <c r="BG1307" s="12">
        <f t="shared" si="3091"/>
        <v>0</v>
      </c>
      <c r="BH1307" s="12">
        <f t="shared" si="3091"/>
        <v>0</v>
      </c>
      <c r="BI1307" s="12">
        <f t="shared" si="3091"/>
        <v>83333.333333333343</v>
      </c>
      <c r="BJ1307" s="12">
        <f t="shared" si="3091"/>
        <v>166666.66666666669</v>
      </c>
      <c r="BK1307" s="12">
        <f t="shared" si="3091"/>
        <v>250000.00000000003</v>
      </c>
      <c r="BL1307" s="12">
        <f t="shared" si="3091"/>
        <v>333333.33333333337</v>
      </c>
      <c r="BM1307" s="12">
        <f t="shared" si="3091"/>
        <v>416666.66666666674</v>
      </c>
      <c r="BN1307" s="12">
        <f t="shared" si="3091"/>
        <v>500000.00000000006</v>
      </c>
      <c r="BO1307" s="12">
        <f t="shared" si="3091"/>
        <v>1036666.6666666667</v>
      </c>
      <c r="BP1307" s="12">
        <f t="shared" si="3091"/>
        <v>1576666.6666666667</v>
      </c>
      <c r="BQ1307" s="12">
        <f t="shared" si="3091"/>
        <v>2120000</v>
      </c>
      <c r="BR1307" s="12">
        <f t="shared" si="3091"/>
        <v>2666666.666666667</v>
      </c>
      <c r="BS1307" s="12">
        <f t="shared" si="3091"/>
        <v>2898333.3333333335</v>
      </c>
      <c r="BT1307" s="12">
        <f t="shared" si="3091"/>
        <v>3133333.333333333</v>
      </c>
      <c r="BU1307" s="12">
        <f t="shared" ref="BU1307:CZ1307" si="3092">BT1307+BU1259+BU1283</f>
        <v>2831666.666666666</v>
      </c>
      <c r="BV1307" s="12">
        <f t="shared" si="3092"/>
        <v>2526666.666666666</v>
      </c>
      <c r="BW1307" s="12">
        <f t="shared" si="3092"/>
        <v>2218333.3333333326</v>
      </c>
      <c r="BX1307" s="12">
        <f t="shared" si="3092"/>
        <v>1906666.6666666656</v>
      </c>
      <c r="BY1307" s="12">
        <f t="shared" si="3092"/>
        <v>1591666.6666666656</v>
      </c>
      <c r="BZ1307" s="12">
        <f t="shared" si="3092"/>
        <v>1273333.3333333321</v>
      </c>
      <c r="CA1307" s="12">
        <f t="shared" si="3092"/>
        <v>954999.99999999872</v>
      </c>
      <c r="CB1307" s="12">
        <f t="shared" si="3092"/>
        <v>636666.66666666535</v>
      </c>
      <c r="CC1307" s="12">
        <f t="shared" si="3092"/>
        <v>318333.33333333198</v>
      </c>
      <c r="CD1307" s="12">
        <f t="shared" si="3092"/>
        <v>-1.3969838619232178E-9</v>
      </c>
      <c r="CE1307" s="12">
        <f t="shared" si="3092"/>
        <v>-1.3969838619232178E-9</v>
      </c>
      <c r="CF1307" s="12">
        <f t="shared" si="3092"/>
        <v>-1.3969838619232178E-9</v>
      </c>
      <c r="CG1307" s="12">
        <f t="shared" si="3092"/>
        <v>-1.3969838619232178E-9</v>
      </c>
      <c r="CH1307" s="12">
        <f t="shared" si="3092"/>
        <v>-1.3969838619232178E-9</v>
      </c>
      <c r="CI1307" s="12">
        <f t="shared" si="3092"/>
        <v>-1.3969838619232178E-9</v>
      </c>
      <c r="CJ1307" s="12">
        <f t="shared" si="3092"/>
        <v>-1.3969838619232178E-9</v>
      </c>
      <c r="CK1307" s="12">
        <f t="shared" si="3092"/>
        <v>-1.3969838619232178E-9</v>
      </c>
      <c r="CL1307" s="12">
        <f t="shared" si="3092"/>
        <v>-1.3969838619232178E-9</v>
      </c>
      <c r="CM1307" s="12">
        <f t="shared" si="3092"/>
        <v>-1.3969838619232178E-9</v>
      </c>
      <c r="CN1307" s="12">
        <f t="shared" si="3092"/>
        <v>-1.3969838619232178E-9</v>
      </c>
      <c r="CO1307" s="12">
        <f t="shared" si="3092"/>
        <v>-1.3969838619232178E-9</v>
      </c>
      <c r="CP1307" s="12">
        <f t="shared" si="3092"/>
        <v>-1.3969838619232178E-9</v>
      </c>
      <c r="CQ1307" s="12">
        <f t="shared" si="3092"/>
        <v>-1.3969838619232178E-9</v>
      </c>
      <c r="CR1307" s="12">
        <f t="shared" si="3092"/>
        <v>-1.3969838619232178E-9</v>
      </c>
      <c r="CS1307" s="12">
        <f t="shared" si="3092"/>
        <v>-1.3969838619232178E-9</v>
      </c>
      <c r="CT1307" s="12">
        <f t="shared" si="3092"/>
        <v>-1.3969838619232178E-9</v>
      </c>
      <c r="CU1307" s="12">
        <f t="shared" si="3092"/>
        <v>-1.3969838619232178E-9</v>
      </c>
      <c r="CV1307" s="12">
        <f t="shared" si="3092"/>
        <v>-1.3969838619232178E-9</v>
      </c>
      <c r="CW1307" s="12">
        <f t="shared" si="3092"/>
        <v>-1.3969838619232178E-9</v>
      </c>
      <c r="CX1307" s="12">
        <f t="shared" si="3092"/>
        <v>-1.3969838619232178E-9</v>
      </c>
      <c r="CY1307" s="12">
        <f t="shared" si="3092"/>
        <v>-1.3969838619232178E-9</v>
      </c>
      <c r="CZ1307" s="12">
        <f t="shared" si="3092"/>
        <v>-1.3969838619232178E-9</v>
      </c>
      <c r="DA1307" s="12">
        <f t="shared" ref="DA1307:DY1307" si="3093">CZ1307+DA1259+DA1283</f>
        <v>-1.3969838619232178E-9</v>
      </c>
      <c r="DB1307" s="12">
        <f t="shared" si="3093"/>
        <v>-1.3969838619232178E-9</v>
      </c>
      <c r="DC1307" s="12">
        <f t="shared" si="3093"/>
        <v>-1.3969838619232178E-9</v>
      </c>
      <c r="DD1307" s="12">
        <f t="shared" si="3093"/>
        <v>-1.3969838619232178E-9</v>
      </c>
      <c r="DE1307" s="12">
        <f t="shared" si="3093"/>
        <v>-1.3969838619232178E-9</v>
      </c>
      <c r="DF1307" s="12">
        <f t="shared" si="3093"/>
        <v>-1.3969838619232178E-9</v>
      </c>
      <c r="DG1307" s="12">
        <f t="shared" si="3093"/>
        <v>-1.3969838619232178E-9</v>
      </c>
      <c r="DH1307" s="12">
        <f t="shared" si="3093"/>
        <v>-1.3969838619232178E-9</v>
      </c>
      <c r="DI1307" s="12">
        <f t="shared" si="3093"/>
        <v>-1.3969838619232178E-9</v>
      </c>
      <c r="DJ1307" s="12">
        <f t="shared" si="3093"/>
        <v>-1.3969838619232178E-9</v>
      </c>
      <c r="DK1307" s="12">
        <f t="shared" si="3093"/>
        <v>-1.3969838619232178E-9</v>
      </c>
      <c r="DL1307" s="12">
        <f t="shared" si="3093"/>
        <v>-1.3969838619232178E-9</v>
      </c>
      <c r="DM1307" s="12">
        <f t="shared" si="3093"/>
        <v>-1.3969838619232178E-9</v>
      </c>
      <c r="DN1307" s="12">
        <f t="shared" si="3093"/>
        <v>-1.3969838619232178E-9</v>
      </c>
      <c r="DO1307" s="12">
        <f t="shared" si="3093"/>
        <v>-1.3969838619232178E-9</v>
      </c>
      <c r="DP1307" s="12">
        <f t="shared" si="3093"/>
        <v>-1.3969838619232178E-9</v>
      </c>
      <c r="DQ1307" s="12">
        <f t="shared" si="3093"/>
        <v>-1.3969838619232178E-9</v>
      </c>
      <c r="DR1307" s="12">
        <f t="shared" si="3093"/>
        <v>-1.3969838619232178E-9</v>
      </c>
      <c r="DS1307" s="12">
        <f t="shared" si="3093"/>
        <v>-1.3969838619232178E-9</v>
      </c>
      <c r="DT1307" s="12">
        <f t="shared" si="3093"/>
        <v>-1.3969838619232178E-9</v>
      </c>
      <c r="DU1307" s="12">
        <f t="shared" si="3093"/>
        <v>-1.3969838619232178E-9</v>
      </c>
      <c r="DV1307" s="12">
        <f t="shared" si="3093"/>
        <v>-1.3969838619232178E-9</v>
      </c>
      <c r="DW1307" s="12">
        <f t="shared" si="3093"/>
        <v>-1.3969838619232178E-9</v>
      </c>
      <c r="DX1307" s="12">
        <f t="shared" si="3093"/>
        <v>-1.3969838619232178E-9</v>
      </c>
      <c r="DY1307" s="12">
        <f t="shared" si="3093"/>
        <v>-1.3969838619232178E-9</v>
      </c>
    </row>
    <row r="1309" spans="1:129" x14ac:dyDescent="0.3">
      <c r="B1309" s="18" t="s">
        <v>56</v>
      </c>
      <c r="C1309" s="206"/>
      <c r="D1309" s="206"/>
      <c r="E1309" s="206"/>
      <c r="F1309" s="206"/>
      <c r="G1309" s="23">
        <f>SUM(G1287:G1308)</f>
        <v>588800000</v>
      </c>
      <c r="H1309" s="18"/>
      <c r="I1309" s="19">
        <f t="shared" ref="I1309:BT1309" si="3094">SUM(I1287:I1308)</f>
        <v>0</v>
      </c>
      <c r="J1309" s="19">
        <f t="shared" si="3094"/>
        <v>0</v>
      </c>
      <c r="K1309" s="19">
        <f t="shared" si="3094"/>
        <v>0</v>
      </c>
      <c r="L1309" s="19">
        <f t="shared" si="3094"/>
        <v>0</v>
      </c>
      <c r="M1309" s="19">
        <f t="shared" si="3094"/>
        <v>333333.33333333337</v>
      </c>
      <c r="N1309" s="19">
        <f t="shared" si="3094"/>
        <v>666666.66666666674</v>
      </c>
      <c r="O1309" s="19">
        <f t="shared" si="3094"/>
        <v>1000000</v>
      </c>
      <c r="P1309" s="19">
        <f t="shared" si="3094"/>
        <v>1333333.3333333335</v>
      </c>
      <c r="Q1309" s="19">
        <f t="shared" si="3094"/>
        <v>1666666.6666666667</v>
      </c>
      <c r="R1309" s="19">
        <f t="shared" si="3094"/>
        <v>2000000</v>
      </c>
      <c r="S1309" s="19">
        <f t="shared" si="3094"/>
        <v>4146666.666666667</v>
      </c>
      <c r="T1309" s="19">
        <f t="shared" si="3094"/>
        <v>6306666.666666667</v>
      </c>
      <c r="U1309" s="19">
        <f t="shared" si="3094"/>
        <v>8480000</v>
      </c>
      <c r="V1309" s="19">
        <f t="shared" si="3094"/>
        <v>10666666.666666668</v>
      </c>
      <c r="W1309" s="19">
        <f t="shared" si="3094"/>
        <v>11593333.333333334</v>
      </c>
      <c r="X1309" s="19">
        <f t="shared" si="3094"/>
        <v>12533333.333333332</v>
      </c>
      <c r="Y1309" s="19">
        <f t="shared" si="3094"/>
        <v>11660000</v>
      </c>
      <c r="Z1309" s="19">
        <f t="shared" si="3094"/>
        <v>10773333.333333332</v>
      </c>
      <c r="AA1309" s="19">
        <f t="shared" si="3094"/>
        <v>9873333.3333333321</v>
      </c>
      <c r="AB1309" s="19">
        <f t="shared" si="3094"/>
        <v>8960000</v>
      </c>
      <c r="AC1309" s="19">
        <f t="shared" si="3094"/>
        <v>8033333.333333333</v>
      </c>
      <c r="AD1309" s="19">
        <f t="shared" si="3094"/>
        <v>7093333.3333333321</v>
      </c>
      <c r="AE1309" s="19">
        <f t="shared" si="3094"/>
        <v>7966666.6666666651</v>
      </c>
      <c r="AF1309" s="19">
        <f t="shared" si="3094"/>
        <v>8853333.3333333321</v>
      </c>
      <c r="AG1309" s="19">
        <f t="shared" si="3094"/>
        <v>9753333.3333333321</v>
      </c>
      <c r="AH1309" s="19">
        <f t="shared" si="3094"/>
        <v>10666666.666666664</v>
      </c>
      <c r="AI1309" s="19">
        <f t="shared" si="3094"/>
        <v>11593333.333333332</v>
      </c>
      <c r="AJ1309" s="19">
        <f t="shared" si="3094"/>
        <v>12533333.333333332</v>
      </c>
      <c r="AK1309" s="19">
        <f t="shared" si="3094"/>
        <v>11659999.999999998</v>
      </c>
      <c r="AL1309" s="19">
        <f t="shared" si="3094"/>
        <v>10773333.33333333</v>
      </c>
      <c r="AM1309" s="19">
        <f t="shared" si="3094"/>
        <v>9873333.3333333302</v>
      </c>
      <c r="AN1309" s="19">
        <f t="shared" si="3094"/>
        <v>8959999.9999999981</v>
      </c>
      <c r="AO1309" s="19">
        <f t="shared" si="3094"/>
        <v>8033333.3333333312</v>
      </c>
      <c r="AP1309" s="19">
        <f t="shared" si="3094"/>
        <v>7093333.3333333302</v>
      </c>
      <c r="AQ1309" s="19">
        <f t="shared" si="3094"/>
        <v>7966666.6666666642</v>
      </c>
      <c r="AR1309" s="19">
        <f t="shared" si="3094"/>
        <v>8853333.3333333302</v>
      </c>
      <c r="AS1309" s="19">
        <f t="shared" si="3094"/>
        <v>9753333.3333333302</v>
      </c>
      <c r="AT1309" s="19">
        <f t="shared" si="3094"/>
        <v>10666666.666666664</v>
      </c>
      <c r="AU1309" s="19">
        <f t="shared" si="3094"/>
        <v>11593333.33333333</v>
      </c>
      <c r="AV1309" s="19">
        <f t="shared" si="3094"/>
        <v>12533333.333333328</v>
      </c>
      <c r="AW1309" s="19">
        <f t="shared" si="3094"/>
        <v>11659999.999999996</v>
      </c>
      <c r="AX1309" s="19">
        <f t="shared" si="3094"/>
        <v>10773333.33333333</v>
      </c>
      <c r="AY1309" s="19">
        <f t="shared" si="3094"/>
        <v>9873333.3333333302</v>
      </c>
      <c r="AZ1309" s="19">
        <f t="shared" si="3094"/>
        <v>8959999.9999999963</v>
      </c>
      <c r="BA1309" s="19">
        <f t="shared" si="3094"/>
        <v>8033333.3333333293</v>
      </c>
      <c r="BB1309" s="19">
        <f t="shared" si="3094"/>
        <v>7093333.3333333293</v>
      </c>
      <c r="BC1309" s="19">
        <f t="shared" si="3094"/>
        <v>7966666.6666666633</v>
      </c>
      <c r="BD1309" s="19">
        <f t="shared" si="3094"/>
        <v>8853333.3333333284</v>
      </c>
      <c r="BE1309" s="19">
        <f t="shared" si="3094"/>
        <v>9753333.3333333284</v>
      </c>
      <c r="BF1309" s="19">
        <f t="shared" si="3094"/>
        <v>10666666.666666664</v>
      </c>
      <c r="BG1309" s="19">
        <f t="shared" si="3094"/>
        <v>11593333.33333333</v>
      </c>
      <c r="BH1309" s="19">
        <f t="shared" si="3094"/>
        <v>12533333.333333328</v>
      </c>
      <c r="BI1309" s="19">
        <f t="shared" si="3094"/>
        <v>11659999.999999996</v>
      </c>
      <c r="BJ1309" s="19">
        <f t="shared" si="3094"/>
        <v>10773333.333333328</v>
      </c>
      <c r="BK1309" s="19">
        <f t="shared" si="3094"/>
        <v>9873333.3333333284</v>
      </c>
      <c r="BL1309" s="19">
        <f t="shared" si="3094"/>
        <v>8959999.9999999963</v>
      </c>
      <c r="BM1309" s="19">
        <f t="shared" si="3094"/>
        <v>8033333.3333333293</v>
      </c>
      <c r="BN1309" s="19">
        <f t="shared" si="3094"/>
        <v>7093333.3333333284</v>
      </c>
      <c r="BO1309" s="19">
        <f t="shared" si="3094"/>
        <v>7966666.6666666614</v>
      </c>
      <c r="BP1309" s="19">
        <f t="shared" si="3094"/>
        <v>8853333.3333333284</v>
      </c>
      <c r="BQ1309" s="19">
        <f t="shared" si="3094"/>
        <v>9753333.3333333284</v>
      </c>
      <c r="BR1309" s="19">
        <f t="shared" si="3094"/>
        <v>10666666.66666666</v>
      </c>
      <c r="BS1309" s="19">
        <f t="shared" si="3094"/>
        <v>11593333.333333328</v>
      </c>
      <c r="BT1309" s="19">
        <f t="shared" si="3094"/>
        <v>12533333.333333328</v>
      </c>
      <c r="BU1309" s="19">
        <f t="shared" ref="BU1309:DY1309" si="3095">SUM(BU1287:BU1308)</f>
        <v>11326666.66666666</v>
      </c>
      <c r="BV1309" s="19">
        <f t="shared" si="3095"/>
        <v>10106666.66666666</v>
      </c>
      <c r="BW1309" s="19">
        <f t="shared" si="3095"/>
        <v>8873333.3333333265</v>
      </c>
      <c r="BX1309" s="19">
        <f t="shared" si="3095"/>
        <v>7626666.6666666605</v>
      </c>
      <c r="BY1309" s="19">
        <f t="shared" si="3095"/>
        <v>6366666.6666666605</v>
      </c>
      <c r="BZ1309" s="19">
        <f t="shared" si="3095"/>
        <v>5093333.3333333265</v>
      </c>
      <c r="CA1309" s="19">
        <f t="shared" si="3095"/>
        <v>3819999.999999993</v>
      </c>
      <c r="CB1309" s="19">
        <f t="shared" si="3095"/>
        <v>2546666.6666666595</v>
      </c>
      <c r="CC1309" s="19">
        <f t="shared" si="3095"/>
        <v>1273333.3333333265</v>
      </c>
      <c r="CD1309" s="19">
        <f t="shared" si="3095"/>
        <v>-6.9849193096160889E-9</v>
      </c>
      <c r="CE1309" s="19">
        <f t="shared" si="3095"/>
        <v>-6.9849193096160889E-9</v>
      </c>
      <c r="CF1309" s="19">
        <f t="shared" si="3095"/>
        <v>-6.9849193096160889E-9</v>
      </c>
      <c r="CG1309" s="19">
        <f t="shared" si="3095"/>
        <v>-6.9849193096160889E-9</v>
      </c>
      <c r="CH1309" s="19">
        <f t="shared" si="3095"/>
        <v>-6.9849193096160889E-9</v>
      </c>
      <c r="CI1309" s="19">
        <f t="shared" si="3095"/>
        <v>-6.9849193096160889E-9</v>
      </c>
      <c r="CJ1309" s="19">
        <f t="shared" si="3095"/>
        <v>-6.9849193096160889E-9</v>
      </c>
      <c r="CK1309" s="19">
        <f t="shared" si="3095"/>
        <v>-6.9849193096160889E-9</v>
      </c>
      <c r="CL1309" s="19">
        <f t="shared" si="3095"/>
        <v>-6.9849193096160889E-9</v>
      </c>
      <c r="CM1309" s="19">
        <f t="shared" si="3095"/>
        <v>-6.9849193096160889E-9</v>
      </c>
      <c r="CN1309" s="19">
        <f t="shared" si="3095"/>
        <v>-6.9849193096160889E-9</v>
      </c>
      <c r="CO1309" s="19">
        <f t="shared" si="3095"/>
        <v>-6.9849193096160889E-9</v>
      </c>
      <c r="CP1309" s="19">
        <f t="shared" si="3095"/>
        <v>-6.9849193096160889E-9</v>
      </c>
      <c r="CQ1309" s="19">
        <f t="shared" si="3095"/>
        <v>-6.9849193096160889E-9</v>
      </c>
      <c r="CR1309" s="19">
        <f t="shared" si="3095"/>
        <v>-6.9849193096160889E-9</v>
      </c>
      <c r="CS1309" s="19">
        <f t="shared" si="3095"/>
        <v>-6.9849193096160889E-9</v>
      </c>
      <c r="CT1309" s="19">
        <f t="shared" si="3095"/>
        <v>-6.9849193096160889E-9</v>
      </c>
      <c r="CU1309" s="19">
        <f t="shared" si="3095"/>
        <v>-6.9849193096160889E-9</v>
      </c>
      <c r="CV1309" s="19">
        <f t="shared" si="3095"/>
        <v>-6.9849193096160889E-9</v>
      </c>
      <c r="CW1309" s="19">
        <f t="shared" si="3095"/>
        <v>-6.9849193096160889E-9</v>
      </c>
      <c r="CX1309" s="19">
        <f t="shared" si="3095"/>
        <v>-6.9849193096160889E-9</v>
      </c>
      <c r="CY1309" s="19">
        <f t="shared" si="3095"/>
        <v>-6.9849193096160889E-9</v>
      </c>
      <c r="CZ1309" s="19">
        <f t="shared" si="3095"/>
        <v>-6.9849193096160889E-9</v>
      </c>
      <c r="DA1309" s="19">
        <f t="shared" si="3095"/>
        <v>-6.9849193096160889E-9</v>
      </c>
      <c r="DB1309" s="19">
        <f t="shared" si="3095"/>
        <v>-6.9849193096160889E-9</v>
      </c>
      <c r="DC1309" s="19">
        <f t="shared" si="3095"/>
        <v>-6.9849193096160889E-9</v>
      </c>
      <c r="DD1309" s="19">
        <f t="shared" si="3095"/>
        <v>-6.9849193096160889E-9</v>
      </c>
      <c r="DE1309" s="19">
        <f t="shared" si="3095"/>
        <v>-6.9849193096160889E-9</v>
      </c>
      <c r="DF1309" s="19">
        <f t="shared" si="3095"/>
        <v>-6.9849193096160889E-9</v>
      </c>
      <c r="DG1309" s="19">
        <f t="shared" si="3095"/>
        <v>-6.9849193096160889E-9</v>
      </c>
      <c r="DH1309" s="19">
        <f t="shared" si="3095"/>
        <v>-6.9849193096160889E-9</v>
      </c>
      <c r="DI1309" s="19">
        <f t="shared" si="3095"/>
        <v>-6.9849193096160889E-9</v>
      </c>
      <c r="DJ1309" s="19">
        <f t="shared" si="3095"/>
        <v>-6.9849193096160889E-9</v>
      </c>
      <c r="DK1309" s="19">
        <f t="shared" si="3095"/>
        <v>-6.9849193096160889E-9</v>
      </c>
      <c r="DL1309" s="19">
        <f t="shared" si="3095"/>
        <v>-6.9849193096160889E-9</v>
      </c>
      <c r="DM1309" s="19">
        <f t="shared" si="3095"/>
        <v>-6.9849193096160889E-9</v>
      </c>
      <c r="DN1309" s="19">
        <f t="shared" si="3095"/>
        <v>-6.9849193096160889E-9</v>
      </c>
      <c r="DO1309" s="19">
        <f t="shared" si="3095"/>
        <v>-6.9849193096160889E-9</v>
      </c>
      <c r="DP1309" s="19">
        <f t="shared" si="3095"/>
        <v>-6.9849193096160889E-9</v>
      </c>
      <c r="DQ1309" s="19">
        <f t="shared" si="3095"/>
        <v>-6.9849193096160889E-9</v>
      </c>
      <c r="DR1309" s="19">
        <f t="shared" si="3095"/>
        <v>-6.9849193096160889E-9</v>
      </c>
      <c r="DS1309" s="19">
        <f t="shared" si="3095"/>
        <v>-6.9849193096160889E-9</v>
      </c>
      <c r="DT1309" s="19">
        <f t="shared" si="3095"/>
        <v>-6.9849193096160889E-9</v>
      </c>
      <c r="DU1309" s="19">
        <f t="shared" si="3095"/>
        <v>-6.9849193096160889E-9</v>
      </c>
      <c r="DV1309" s="19">
        <f t="shared" si="3095"/>
        <v>-6.9849193096160889E-9</v>
      </c>
      <c r="DW1309" s="19">
        <f t="shared" si="3095"/>
        <v>-6.9849193096160889E-9</v>
      </c>
      <c r="DX1309" s="19">
        <f t="shared" si="3095"/>
        <v>-6.9849193096160889E-9</v>
      </c>
      <c r="DY1309" s="19">
        <f t="shared" si="3095"/>
        <v>-6.9849193096160889E-9</v>
      </c>
    </row>
    <row r="1310" spans="1:129" x14ac:dyDescent="0.3">
      <c r="B1310" s="205"/>
      <c r="C1310" s="205"/>
      <c r="D1310" s="205"/>
      <c r="F1310" s="35"/>
    </row>
    <row r="1311" spans="1:129" ht="49.5" x14ac:dyDescent="0.3">
      <c r="A1311" s="8" t="s">
        <v>211</v>
      </c>
      <c r="B1311" s="4"/>
      <c r="C1311" s="4"/>
      <c r="D1311" s="9" t="str">
        <f>Product!$B$51</f>
        <v>Financing Rate (Month)</v>
      </c>
      <c r="E1311" s="9"/>
      <c r="F1311" s="9"/>
      <c r="G1311" s="7"/>
    </row>
    <row r="1313" spans="2:129" x14ac:dyDescent="0.3">
      <c r="B1313" s="2" t="str">
        <f>Product!$D$2</f>
        <v>Phase 1</v>
      </c>
      <c r="C1313" s="2" t="str">
        <f>Product!$D$3</f>
        <v>50' Wide</v>
      </c>
      <c r="D1313" s="130">
        <f>SUMIFS(INDEX(Product!$B$2:$U$97, MATCH(D1311, Product!$B$2:$B$97, 0), ), Product!$B$2:$U$2, $B1313, Product!$B$3:$U$3, $C1313)</f>
        <v>4.1666666666666666E-3</v>
      </c>
      <c r="E1313" s="128"/>
      <c r="F1313" s="128"/>
      <c r="G1313" s="11">
        <f>SUM(H1313:DZ1313)</f>
        <v>186362.96981730516</v>
      </c>
      <c r="I1313" s="12">
        <f t="shared" ref="I1313:AN1313" si="3096">H1513*$D1313</f>
        <v>0</v>
      </c>
      <c r="J1313" s="12">
        <f t="shared" si="3096"/>
        <v>0</v>
      </c>
      <c r="K1313" s="12">
        <f t="shared" si="3096"/>
        <v>0</v>
      </c>
      <c r="L1313" s="12">
        <f t="shared" si="3096"/>
        <v>0</v>
      </c>
      <c r="M1313" s="12">
        <f t="shared" si="3096"/>
        <v>0</v>
      </c>
      <c r="N1313" s="12">
        <f t="shared" si="3096"/>
        <v>520.83333333333337</v>
      </c>
      <c r="O1313" s="12">
        <f t="shared" si="3096"/>
        <v>1043.8368055555557</v>
      </c>
      <c r="P1313" s="12">
        <f t="shared" si="3096"/>
        <v>1569.019458912037</v>
      </c>
      <c r="Q1313" s="12">
        <f t="shared" si="3096"/>
        <v>2096.3903733241705</v>
      </c>
      <c r="R1313" s="12">
        <f t="shared" si="3096"/>
        <v>2625.9586665463548</v>
      </c>
      <c r="S1313" s="12">
        <f t="shared" si="3096"/>
        <v>3157.733494323631</v>
      </c>
      <c r="T1313" s="12">
        <f t="shared" si="3096"/>
        <v>6525.0573838833125</v>
      </c>
      <c r="U1313" s="12">
        <f t="shared" si="3096"/>
        <v>9927.2451229828275</v>
      </c>
      <c r="V1313" s="12">
        <f t="shared" si="3096"/>
        <v>13364.441977661922</v>
      </c>
      <c r="W1313" s="12">
        <f t="shared" si="3096"/>
        <v>16836.793819235514</v>
      </c>
      <c r="X1313" s="12">
        <f t="shared" si="3096"/>
        <v>18290.161249035664</v>
      </c>
      <c r="Y1313" s="12">
        <f t="shared" si="3096"/>
        <v>19770.417709793317</v>
      </c>
      <c r="Z1313" s="12">
        <f t="shared" si="3096"/>
        <v>17902.675239137458</v>
      </c>
      <c r="AA1313" s="12">
        <f t="shared" si="3096"/>
        <v>16006.317174853868</v>
      </c>
      <c r="AB1313" s="12">
        <f t="shared" si="3096"/>
        <v>14081.224285302429</v>
      </c>
      <c r="AC1313" s="12">
        <f t="shared" si="3096"/>
        <v>12127.276842044525</v>
      </c>
      <c r="AD1313" s="12">
        <f t="shared" si="3096"/>
        <v>10144.354617773046</v>
      </c>
      <c r="AE1313" s="12">
        <f t="shared" si="3096"/>
        <v>8132.3368842337713</v>
      </c>
      <c r="AF1313" s="12">
        <f t="shared" si="3096"/>
        <v>6111.9357434714157</v>
      </c>
      <c r="AG1313" s="12">
        <f t="shared" si="3096"/>
        <v>4083.1162646225503</v>
      </c>
      <c r="AH1313" s="12">
        <f t="shared" si="3096"/>
        <v>2045.8433712784806</v>
      </c>
      <c r="AI1313" s="12">
        <f t="shared" si="3096"/>
        <v>0</v>
      </c>
      <c r="AJ1313" s="12">
        <f t="shared" si="3096"/>
        <v>0</v>
      </c>
      <c r="AK1313" s="12">
        <f t="shared" si="3096"/>
        <v>0</v>
      </c>
      <c r="AL1313" s="12">
        <f t="shared" si="3096"/>
        <v>0</v>
      </c>
      <c r="AM1313" s="12">
        <f t="shared" si="3096"/>
        <v>0</v>
      </c>
      <c r="AN1313" s="12">
        <f t="shared" si="3096"/>
        <v>0</v>
      </c>
      <c r="AO1313" s="12">
        <f t="shared" ref="AO1313:BT1313" si="3097">AN1513*$D1313</f>
        <v>0</v>
      </c>
      <c r="AP1313" s="12">
        <f t="shared" si="3097"/>
        <v>0</v>
      </c>
      <c r="AQ1313" s="12">
        <f t="shared" si="3097"/>
        <v>0</v>
      </c>
      <c r="AR1313" s="12">
        <f t="shared" si="3097"/>
        <v>0</v>
      </c>
      <c r="AS1313" s="12">
        <f t="shared" si="3097"/>
        <v>0</v>
      </c>
      <c r="AT1313" s="12">
        <f t="shared" si="3097"/>
        <v>0</v>
      </c>
      <c r="AU1313" s="12">
        <f t="shared" si="3097"/>
        <v>0</v>
      </c>
      <c r="AV1313" s="12">
        <f t="shared" si="3097"/>
        <v>0</v>
      </c>
      <c r="AW1313" s="12">
        <f t="shared" si="3097"/>
        <v>0</v>
      </c>
      <c r="AX1313" s="12">
        <f t="shared" si="3097"/>
        <v>0</v>
      </c>
      <c r="AY1313" s="12">
        <f t="shared" si="3097"/>
        <v>0</v>
      </c>
      <c r="AZ1313" s="12">
        <f t="shared" si="3097"/>
        <v>0</v>
      </c>
      <c r="BA1313" s="12">
        <f t="shared" si="3097"/>
        <v>0</v>
      </c>
      <c r="BB1313" s="12">
        <f t="shared" si="3097"/>
        <v>0</v>
      </c>
      <c r="BC1313" s="12">
        <f t="shared" si="3097"/>
        <v>0</v>
      </c>
      <c r="BD1313" s="12">
        <f t="shared" si="3097"/>
        <v>0</v>
      </c>
      <c r="BE1313" s="12">
        <f t="shared" si="3097"/>
        <v>0</v>
      </c>
      <c r="BF1313" s="12">
        <f t="shared" si="3097"/>
        <v>0</v>
      </c>
      <c r="BG1313" s="12">
        <f t="shared" si="3097"/>
        <v>0</v>
      </c>
      <c r="BH1313" s="12">
        <f t="shared" si="3097"/>
        <v>0</v>
      </c>
      <c r="BI1313" s="12">
        <f t="shared" si="3097"/>
        <v>0</v>
      </c>
      <c r="BJ1313" s="12">
        <f t="shared" si="3097"/>
        <v>0</v>
      </c>
      <c r="BK1313" s="12">
        <f t="shared" si="3097"/>
        <v>0</v>
      </c>
      <c r="BL1313" s="12">
        <f t="shared" si="3097"/>
        <v>0</v>
      </c>
      <c r="BM1313" s="12">
        <f t="shared" si="3097"/>
        <v>0</v>
      </c>
      <c r="BN1313" s="12">
        <f t="shared" si="3097"/>
        <v>0</v>
      </c>
      <c r="BO1313" s="12">
        <f t="shared" si="3097"/>
        <v>0</v>
      </c>
      <c r="BP1313" s="12">
        <f t="shared" si="3097"/>
        <v>0</v>
      </c>
      <c r="BQ1313" s="12">
        <f t="shared" si="3097"/>
        <v>0</v>
      </c>
      <c r="BR1313" s="12">
        <f t="shared" si="3097"/>
        <v>0</v>
      </c>
      <c r="BS1313" s="12">
        <f t="shared" si="3097"/>
        <v>0</v>
      </c>
      <c r="BT1313" s="12">
        <f t="shared" si="3097"/>
        <v>0</v>
      </c>
      <c r="BU1313" s="12">
        <f t="shared" ref="BU1313:CZ1313" si="3098">BT1513*$D1313</f>
        <v>0</v>
      </c>
      <c r="BV1313" s="12">
        <f t="shared" si="3098"/>
        <v>0</v>
      </c>
      <c r="BW1313" s="12">
        <f t="shared" si="3098"/>
        <v>0</v>
      </c>
      <c r="BX1313" s="12">
        <f t="shared" si="3098"/>
        <v>0</v>
      </c>
      <c r="BY1313" s="12">
        <f t="shared" si="3098"/>
        <v>0</v>
      </c>
      <c r="BZ1313" s="12">
        <f t="shared" si="3098"/>
        <v>0</v>
      </c>
      <c r="CA1313" s="12">
        <f t="shared" si="3098"/>
        <v>0</v>
      </c>
      <c r="CB1313" s="12">
        <f t="shared" si="3098"/>
        <v>0</v>
      </c>
      <c r="CC1313" s="12">
        <f t="shared" si="3098"/>
        <v>0</v>
      </c>
      <c r="CD1313" s="12">
        <f t="shared" si="3098"/>
        <v>0</v>
      </c>
      <c r="CE1313" s="12">
        <f t="shared" si="3098"/>
        <v>0</v>
      </c>
      <c r="CF1313" s="12">
        <f t="shared" si="3098"/>
        <v>0</v>
      </c>
      <c r="CG1313" s="12">
        <f t="shared" si="3098"/>
        <v>0</v>
      </c>
      <c r="CH1313" s="12">
        <f t="shared" si="3098"/>
        <v>0</v>
      </c>
      <c r="CI1313" s="12">
        <f t="shared" si="3098"/>
        <v>0</v>
      </c>
      <c r="CJ1313" s="12">
        <f t="shared" si="3098"/>
        <v>0</v>
      </c>
      <c r="CK1313" s="12">
        <f t="shared" si="3098"/>
        <v>0</v>
      </c>
      <c r="CL1313" s="12">
        <f t="shared" si="3098"/>
        <v>0</v>
      </c>
      <c r="CM1313" s="12">
        <f t="shared" si="3098"/>
        <v>0</v>
      </c>
      <c r="CN1313" s="12">
        <f t="shared" si="3098"/>
        <v>0</v>
      </c>
      <c r="CO1313" s="12">
        <f t="shared" si="3098"/>
        <v>0</v>
      </c>
      <c r="CP1313" s="12">
        <f t="shared" si="3098"/>
        <v>0</v>
      </c>
      <c r="CQ1313" s="12">
        <f t="shared" si="3098"/>
        <v>0</v>
      </c>
      <c r="CR1313" s="12">
        <f t="shared" si="3098"/>
        <v>0</v>
      </c>
      <c r="CS1313" s="12">
        <f t="shared" si="3098"/>
        <v>0</v>
      </c>
      <c r="CT1313" s="12">
        <f t="shared" si="3098"/>
        <v>0</v>
      </c>
      <c r="CU1313" s="12">
        <f t="shared" si="3098"/>
        <v>0</v>
      </c>
      <c r="CV1313" s="12">
        <f t="shared" si="3098"/>
        <v>0</v>
      </c>
      <c r="CW1313" s="12">
        <f t="shared" si="3098"/>
        <v>0</v>
      </c>
      <c r="CX1313" s="12">
        <f t="shared" si="3098"/>
        <v>0</v>
      </c>
      <c r="CY1313" s="12">
        <f t="shared" si="3098"/>
        <v>0</v>
      </c>
      <c r="CZ1313" s="12">
        <f t="shared" si="3098"/>
        <v>0</v>
      </c>
      <c r="DA1313" s="12">
        <f t="shared" ref="DA1313:DY1313" si="3099">CZ1513*$D1313</f>
        <v>0</v>
      </c>
      <c r="DB1313" s="12">
        <f t="shared" si="3099"/>
        <v>0</v>
      </c>
      <c r="DC1313" s="12">
        <f t="shared" si="3099"/>
        <v>0</v>
      </c>
      <c r="DD1313" s="12">
        <f t="shared" si="3099"/>
        <v>0</v>
      </c>
      <c r="DE1313" s="12">
        <f t="shared" si="3099"/>
        <v>0</v>
      </c>
      <c r="DF1313" s="12">
        <f t="shared" si="3099"/>
        <v>0</v>
      </c>
      <c r="DG1313" s="12">
        <f t="shared" si="3099"/>
        <v>0</v>
      </c>
      <c r="DH1313" s="12">
        <f t="shared" si="3099"/>
        <v>0</v>
      </c>
      <c r="DI1313" s="12">
        <f t="shared" si="3099"/>
        <v>0</v>
      </c>
      <c r="DJ1313" s="12">
        <f t="shared" si="3099"/>
        <v>0</v>
      </c>
      <c r="DK1313" s="12">
        <f t="shared" si="3099"/>
        <v>0</v>
      </c>
      <c r="DL1313" s="12">
        <f t="shared" si="3099"/>
        <v>0</v>
      </c>
      <c r="DM1313" s="12">
        <f t="shared" si="3099"/>
        <v>0</v>
      </c>
      <c r="DN1313" s="12">
        <f t="shared" si="3099"/>
        <v>0</v>
      </c>
      <c r="DO1313" s="12">
        <f t="shared" si="3099"/>
        <v>0</v>
      </c>
      <c r="DP1313" s="12">
        <f t="shared" si="3099"/>
        <v>0</v>
      </c>
      <c r="DQ1313" s="12">
        <f t="shared" si="3099"/>
        <v>0</v>
      </c>
      <c r="DR1313" s="12">
        <f t="shared" si="3099"/>
        <v>0</v>
      </c>
      <c r="DS1313" s="12">
        <f t="shared" si="3099"/>
        <v>0</v>
      </c>
      <c r="DT1313" s="12">
        <f t="shared" si="3099"/>
        <v>0</v>
      </c>
      <c r="DU1313" s="12">
        <f t="shared" si="3099"/>
        <v>0</v>
      </c>
      <c r="DV1313" s="12">
        <f t="shared" si="3099"/>
        <v>0</v>
      </c>
      <c r="DW1313" s="12">
        <f t="shared" si="3099"/>
        <v>0</v>
      </c>
      <c r="DX1313" s="12">
        <f t="shared" si="3099"/>
        <v>0</v>
      </c>
      <c r="DY1313" s="12">
        <f t="shared" si="3099"/>
        <v>0</v>
      </c>
    </row>
    <row r="1314" spans="2:129" x14ac:dyDescent="0.3">
      <c r="B1314" s="2" t="str">
        <f>Product!$E$2</f>
        <v>Phase 1</v>
      </c>
      <c r="C1314" s="2" t="str">
        <f>Product!$E$3</f>
        <v>60' Wide</v>
      </c>
      <c r="D1314" s="130">
        <f>SUMIFS(INDEX(Product!$B$2:$U$97, MATCH(D1311, Product!$B$2:$B$97, 0), ), Product!$B$2:$U$2, $B1314, Product!$B$3:$U$3, $C1314)</f>
        <v>4.1666666666666666E-3</v>
      </c>
      <c r="E1314" s="128"/>
      <c r="F1314" s="128"/>
      <c r="G1314" s="11">
        <f>SUM(H1314:DZ1314)</f>
        <v>186362.96981730516</v>
      </c>
      <c r="I1314" s="12">
        <f t="shared" ref="I1314:AN1314" si="3100">H1514*$D1314</f>
        <v>0</v>
      </c>
      <c r="J1314" s="12">
        <f t="shared" si="3100"/>
        <v>0</v>
      </c>
      <c r="K1314" s="12">
        <f t="shared" si="3100"/>
        <v>0</v>
      </c>
      <c r="L1314" s="12">
        <f t="shared" si="3100"/>
        <v>0</v>
      </c>
      <c r="M1314" s="12">
        <f t="shared" si="3100"/>
        <v>0</v>
      </c>
      <c r="N1314" s="12">
        <f t="shared" si="3100"/>
        <v>520.83333333333337</v>
      </c>
      <c r="O1314" s="12">
        <f t="shared" si="3100"/>
        <v>1043.8368055555557</v>
      </c>
      <c r="P1314" s="12">
        <f t="shared" si="3100"/>
        <v>1569.019458912037</v>
      </c>
      <c r="Q1314" s="12">
        <f t="shared" si="3100"/>
        <v>2096.3903733241705</v>
      </c>
      <c r="R1314" s="12">
        <f t="shared" si="3100"/>
        <v>2625.9586665463548</v>
      </c>
      <c r="S1314" s="12">
        <f t="shared" si="3100"/>
        <v>3157.733494323631</v>
      </c>
      <c r="T1314" s="12">
        <f t="shared" si="3100"/>
        <v>6525.0573838833125</v>
      </c>
      <c r="U1314" s="12">
        <f t="shared" si="3100"/>
        <v>9927.2451229828275</v>
      </c>
      <c r="V1314" s="12">
        <f t="shared" si="3100"/>
        <v>13364.441977661922</v>
      </c>
      <c r="W1314" s="12">
        <f t="shared" si="3100"/>
        <v>16836.793819235514</v>
      </c>
      <c r="X1314" s="12">
        <f t="shared" si="3100"/>
        <v>18290.161249035664</v>
      </c>
      <c r="Y1314" s="12">
        <f t="shared" si="3100"/>
        <v>19770.417709793317</v>
      </c>
      <c r="Z1314" s="12">
        <f t="shared" si="3100"/>
        <v>17902.675239137458</v>
      </c>
      <c r="AA1314" s="12">
        <f t="shared" si="3100"/>
        <v>16006.317174853868</v>
      </c>
      <c r="AB1314" s="12">
        <f t="shared" si="3100"/>
        <v>14081.224285302429</v>
      </c>
      <c r="AC1314" s="12">
        <f t="shared" si="3100"/>
        <v>12127.276842044525</v>
      </c>
      <c r="AD1314" s="12">
        <f t="shared" si="3100"/>
        <v>10144.354617773046</v>
      </c>
      <c r="AE1314" s="12">
        <f t="shared" si="3100"/>
        <v>8132.3368842337713</v>
      </c>
      <c r="AF1314" s="12">
        <f t="shared" si="3100"/>
        <v>6111.9357434714157</v>
      </c>
      <c r="AG1314" s="12">
        <f t="shared" si="3100"/>
        <v>4083.1162646225503</v>
      </c>
      <c r="AH1314" s="12">
        <f t="shared" si="3100"/>
        <v>2045.8433712784806</v>
      </c>
      <c r="AI1314" s="12">
        <f t="shared" si="3100"/>
        <v>0</v>
      </c>
      <c r="AJ1314" s="12">
        <f t="shared" si="3100"/>
        <v>0</v>
      </c>
      <c r="AK1314" s="12">
        <f t="shared" si="3100"/>
        <v>0</v>
      </c>
      <c r="AL1314" s="12">
        <f t="shared" si="3100"/>
        <v>0</v>
      </c>
      <c r="AM1314" s="12">
        <f t="shared" si="3100"/>
        <v>0</v>
      </c>
      <c r="AN1314" s="12">
        <f t="shared" si="3100"/>
        <v>0</v>
      </c>
      <c r="AO1314" s="12">
        <f t="shared" ref="AO1314:BT1314" si="3101">AN1514*$D1314</f>
        <v>0</v>
      </c>
      <c r="AP1314" s="12">
        <f t="shared" si="3101"/>
        <v>0</v>
      </c>
      <c r="AQ1314" s="12">
        <f t="shared" si="3101"/>
        <v>0</v>
      </c>
      <c r="AR1314" s="12">
        <f t="shared" si="3101"/>
        <v>0</v>
      </c>
      <c r="AS1314" s="12">
        <f t="shared" si="3101"/>
        <v>0</v>
      </c>
      <c r="AT1314" s="12">
        <f t="shared" si="3101"/>
        <v>0</v>
      </c>
      <c r="AU1314" s="12">
        <f t="shared" si="3101"/>
        <v>0</v>
      </c>
      <c r="AV1314" s="12">
        <f t="shared" si="3101"/>
        <v>0</v>
      </c>
      <c r="AW1314" s="12">
        <f t="shared" si="3101"/>
        <v>0</v>
      </c>
      <c r="AX1314" s="12">
        <f t="shared" si="3101"/>
        <v>0</v>
      </c>
      <c r="AY1314" s="12">
        <f t="shared" si="3101"/>
        <v>0</v>
      </c>
      <c r="AZ1314" s="12">
        <f t="shared" si="3101"/>
        <v>0</v>
      </c>
      <c r="BA1314" s="12">
        <f t="shared" si="3101"/>
        <v>0</v>
      </c>
      <c r="BB1314" s="12">
        <f t="shared" si="3101"/>
        <v>0</v>
      </c>
      <c r="BC1314" s="12">
        <f t="shared" si="3101"/>
        <v>0</v>
      </c>
      <c r="BD1314" s="12">
        <f t="shared" si="3101"/>
        <v>0</v>
      </c>
      <c r="BE1314" s="12">
        <f t="shared" si="3101"/>
        <v>0</v>
      </c>
      <c r="BF1314" s="12">
        <f t="shared" si="3101"/>
        <v>0</v>
      </c>
      <c r="BG1314" s="12">
        <f t="shared" si="3101"/>
        <v>0</v>
      </c>
      <c r="BH1314" s="12">
        <f t="shared" si="3101"/>
        <v>0</v>
      </c>
      <c r="BI1314" s="12">
        <f t="shared" si="3101"/>
        <v>0</v>
      </c>
      <c r="BJ1314" s="12">
        <f t="shared" si="3101"/>
        <v>0</v>
      </c>
      <c r="BK1314" s="12">
        <f t="shared" si="3101"/>
        <v>0</v>
      </c>
      <c r="BL1314" s="12">
        <f t="shared" si="3101"/>
        <v>0</v>
      </c>
      <c r="BM1314" s="12">
        <f t="shared" si="3101"/>
        <v>0</v>
      </c>
      <c r="BN1314" s="12">
        <f t="shared" si="3101"/>
        <v>0</v>
      </c>
      <c r="BO1314" s="12">
        <f t="shared" si="3101"/>
        <v>0</v>
      </c>
      <c r="BP1314" s="12">
        <f t="shared" si="3101"/>
        <v>0</v>
      </c>
      <c r="BQ1314" s="12">
        <f t="shared" si="3101"/>
        <v>0</v>
      </c>
      <c r="BR1314" s="12">
        <f t="shared" si="3101"/>
        <v>0</v>
      </c>
      <c r="BS1314" s="12">
        <f t="shared" si="3101"/>
        <v>0</v>
      </c>
      <c r="BT1314" s="12">
        <f t="shared" si="3101"/>
        <v>0</v>
      </c>
      <c r="BU1314" s="12">
        <f t="shared" ref="BU1314:CZ1314" si="3102">BT1514*$D1314</f>
        <v>0</v>
      </c>
      <c r="BV1314" s="12">
        <f t="shared" si="3102"/>
        <v>0</v>
      </c>
      <c r="BW1314" s="12">
        <f t="shared" si="3102"/>
        <v>0</v>
      </c>
      <c r="BX1314" s="12">
        <f t="shared" si="3102"/>
        <v>0</v>
      </c>
      <c r="BY1314" s="12">
        <f t="shared" si="3102"/>
        <v>0</v>
      </c>
      <c r="BZ1314" s="12">
        <f t="shared" si="3102"/>
        <v>0</v>
      </c>
      <c r="CA1314" s="12">
        <f t="shared" si="3102"/>
        <v>0</v>
      </c>
      <c r="CB1314" s="12">
        <f t="shared" si="3102"/>
        <v>0</v>
      </c>
      <c r="CC1314" s="12">
        <f t="shared" si="3102"/>
        <v>0</v>
      </c>
      <c r="CD1314" s="12">
        <f t="shared" si="3102"/>
        <v>0</v>
      </c>
      <c r="CE1314" s="12">
        <f t="shared" si="3102"/>
        <v>0</v>
      </c>
      <c r="CF1314" s="12">
        <f t="shared" si="3102"/>
        <v>0</v>
      </c>
      <c r="CG1314" s="12">
        <f t="shared" si="3102"/>
        <v>0</v>
      </c>
      <c r="CH1314" s="12">
        <f t="shared" si="3102"/>
        <v>0</v>
      </c>
      <c r="CI1314" s="12">
        <f t="shared" si="3102"/>
        <v>0</v>
      </c>
      <c r="CJ1314" s="12">
        <f t="shared" si="3102"/>
        <v>0</v>
      </c>
      <c r="CK1314" s="12">
        <f t="shared" si="3102"/>
        <v>0</v>
      </c>
      <c r="CL1314" s="12">
        <f t="shared" si="3102"/>
        <v>0</v>
      </c>
      <c r="CM1314" s="12">
        <f t="shared" si="3102"/>
        <v>0</v>
      </c>
      <c r="CN1314" s="12">
        <f t="shared" si="3102"/>
        <v>0</v>
      </c>
      <c r="CO1314" s="12">
        <f t="shared" si="3102"/>
        <v>0</v>
      </c>
      <c r="CP1314" s="12">
        <f t="shared" si="3102"/>
        <v>0</v>
      </c>
      <c r="CQ1314" s="12">
        <f t="shared" si="3102"/>
        <v>0</v>
      </c>
      <c r="CR1314" s="12">
        <f t="shared" si="3102"/>
        <v>0</v>
      </c>
      <c r="CS1314" s="12">
        <f t="shared" si="3102"/>
        <v>0</v>
      </c>
      <c r="CT1314" s="12">
        <f t="shared" si="3102"/>
        <v>0</v>
      </c>
      <c r="CU1314" s="12">
        <f t="shared" si="3102"/>
        <v>0</v>
      </c>
      <c r="CV1314" s="12">
        <f t="shared" si="3102"/>
        <v>0</v>
      </c>
      <c r="CW1314" s="12">
        <f t="shared" si="3102"/>
        <v>0</v>
      </c>
      <c r="CX1314" s="12">
        <f t="shared" si="3102"/>
        <v>0</v>
      </c>
      <c r="CY1314" s="12">
        <f t="shared" si="3102"/>
        <v>0</v>
      </c>
      <c r="CZ1314" s="12">
        <f t="shared" si="3102"/>
        <v>0</v>
      </c>
      <c r="DA1314" s="12">
        <f t="shared" ref="DA1314:DY1314" si="3103">CZ1514*$D1314</f>
        <v>0</v>
      </c>
      <c r="DB1314" s="12">
        <f t="shared" si="3103"/>
        <v>0</v>
      </c>
      <c r="DC1314" s="12">
        <f t="shared" si="3103"/>
        <v>0</v>
      </c>
      <c r="DD1314" s="12">
        <f t="shared" si="3103"/>
        <v>0</v>
      </c>
      <c r="DE1314" s="12">
        <f t="shared" si="3103"/>
        <v>0</v>
      </c>
      <c r="DF1314" s="12">
        <f t="shared" si="3103"/>
        <v>0</v>
      </c>
      <c r="DG1314" s="12">
        <f t="shared" si="3103"/>
        <v>0</v>
      </c>
      <c r="DH1314" s="12">
        <f t="shared" si="3103"/>
        <v>0</v>
      </c>
      <c r="DI1314" s="12">
        <f t="shared" si="3103"/>
        <v>0</v>
      </c>
      <c r="DJ1314" s="12">
        <f t="shared" si="3103"/>
        <v>0</v>
      </c>
      <c r="DK1314" s="12">
        <f t="shared" si="3103"/>
        <v>0</v>
      </c>
      <c r="DL1314" s="12">
        <f t="shared" si="3103"/>
        <v>0</v>
      </c>
      <c r="DM1314" s="12">
        <f t="shared" si="3103"/>
        <v>0</v>
      </c>
      <c r="DN1314" s="12">
        <f t="shared" si="3103"/>
        <v>0</v>
      </c>
      <c r="DO1314" s="12">
        <f t="shared" si="3103"/>
        <v>0</v>
      </c>
      <c r="DP1314" s="12">
        <f t="shared" si="3103"/>
        <v>0</v>
      </c>
      <c r="DQ1314" s="12">
        <f t="shared" si="3103"/>
        <v>0</v>
      </c>
      <c r="DR1314" s="12">
        <f t="shared" si="3103"/>
        <v>0</v>
      </c>
      <c r="DS1314" s="12">
        <f t="shared" si="3103"/>
        <v>0</v>
      </c>
      <c r="DT1314" s="12">
        <f t="shared" si="3103"/>
        <v>0</v>
      </c>
      <c r="DU1314" s="12">
        <f t="shared" si="3103"/>
        <v>0</v>
      </c>
      <c r="DV1314" s="12">
        <f t="shared" si="3103"/>
        <v>0</v>
      </c>
      <c r="DW1314" s="12">
        <f t="shared" si="3103"/>
        <v>0</v>
      </c>
      <c r="DX1314" s="12">
        <f t="shared" si="3103"/>
        <v>0</v>
      </c>
      <c r="DY1314" s="12">
        <f t="shared" si="3103"/>
        <v>0</v>
      </c>
    </row>
    <row r="1315" spans="2:129" x14ac:dyDescent="0.3">
      <c r="B1315" s="2" t="str">
        <f>Product!$F$2</f>
        <v>Phase 1</v>
      </c>
      <c r="C1315" s="2" t="str">
        <f>Product!$F$3</f>
        <v>75' Wide</v>
      </c>
      <c r="D1315" s="130">
        <f>SUMIFS(INDEX(Product!$B$2:$U$97, MATCH(D1311, Product!$B$2:$B$97, 0), ), Product!$B$2:$U$2, $B1315, Product!$B$3:$U$3, $C1315)</f>
        <v>4.1666666666666666E-3</v>
      </c>
      <c r="E1315" s="128"/>
      <c r="F1315" s="128"/>
      <c r="G1315" s="11">
        <f>SUM(H1315:DZ1315)</f>
        <v>124241.97987820284</v>
      </c>
      <c r="I1315" s="12">
        <f t="shared" ref="I1315:AN1315" si="3104">H1515*$D1315</f>
        <v>0</v>
      </c>
      <c r="J1315" s="12">
        <f t="shared" si="3104"/>
        <v>0</v>
      </c>
      <c r="K1315" s="12">
        <f t="shared" si="3104"/>
        <v>0</v>
      </c>
      <c r="L1315" s="12">
        <f t="shared" si="3104"/>
        <v>0</v>
      </c>
      <c r="M1315" s="12">
        <f t="shared" si="3104"/>
        <v>0</v>
      </c>
      <c r="N1315" s="12">
        <f t="shared" si="3104"/>
        <v>347.22222222222229</v>
      </c>
      <c r="O1315" s="12">
        <f t="shared" si="3104"/>
        <v>695.89120370370381</v>
      </c>
      <c r="P1315" s="12">
        <f t="shared" si="3104"/>
        <v>1046.0129726080247</v>
      </c>
      <c r="Q1315" s="12">
        <f t="shared" si="3104"/>
        <v>1397.5935822161136</v>
      </c>
      <c r="R1315" s="12">
        <f t="shared" si="3104"/>
        <v>1750.6391110309032</v>
      </c>
      <c r="S1315" s="12">
        <f t="shared" si="3104"/>
        <v>2105.155662882421</v>
      </c>
      <c r="T1315" s="12">
        <f t="shared" si="3104"/>
        <v>4350.0382559222089</v>
      </c>
      <c r="U1315" s="12">
        <f t="shared" si="3104"/>
        <v>6618.1634153218838</v>
      </c>
      <c r="V1315" s="12">
        <f t="shared" si="3104"/>
        <v>8909.6279851079471</v>
      </c>
      <c r="W1315" s="12">
        <f t="shared" si="3104"/>
        <v>11224.529212823676</v>
      </c>
      <c r="X1315" s="12">
        <f t="shared" si="3104"/>
        <v>12193.440832690445</v>
      </c>
      <c r="Y1315" s="12">
        <f t="shared" si="3104"/>
        <v>13180.278473195542</v>
      </c>
      <c r="Z1315" s="12">
        <f t="shared" si="3104"/>
        <v>11935.116826091637</v>
      </c>
      <c r="AA1315" s="12">
        <f t="shared" si="3104"/>
        <v>10670.878116569244</v>
      </c>
      <c r="AB1315" s="12">
        <f t="shared" si="3104"/>
        <v>9387.4828568682824</v>
      </c>
      <c r="AC1315" s="12">
        <f t="shared" si="3104"/>
        <v>8084.8512280296791</v>
      </c>
      <c r="AD1315" s="12">
        <f t="shared" si="3104"/>
        <v>6762.9030785153609</v>
      </c>
      <c r="AE1315" s="12">
        <f t="shared" si="3104"/>
        <v>5421.5579228225106</v>
      </c>
      <c r="AF1315" s="12">
        <f t="shared" si="3104"/>
        <v>4074.6238289809394</v>
      </c>
      <c r="AG1315" s="12">
        <f t="shared" si="3104"/>
        <v>2722.0775097483624</v>
      </c>
      <c r="AH1315" s="12">
        <f t="shared" si="3104"/>
        <v>1363.895580852316</v>
      </c>
      <c r="AI1315" s="12">
        <f t="shared" si="3104"/>
        <v>-5.820766091346741E-12</v>
      </c>
      <c r="AJ1315" s="12">
        <f t="shared" si="3104"/>
        <v>-5.8450192833940189E-12</v>
      </c>
      <c r="AK1315" s="12">
        <f t="shared" si="3104"/>
        <v>-5.8693735304081602E-12</v>
      </c>
      <c r="AL1315" s="12">
        <f t="shared" si="3104"/>
        <v>-5.8938292534515279E-12</v>
      </c>
      <c r="AM1315" s="12">
        <f t="shared" si="3104"/>
        <v>-5.9183868753409091E-12</v>
      </c>
      <c r="AN1315" s="12">
        <f t="shared" si="3104"/>
        <v>-5.9430468206548295E-12</v>
      </c>
      <c r="AO1315" s="12">
        <f t="shared" ref="AO1315:BT1315" si="3105">AN1515*$D1315</f>
        <v>-5.9678095157408911E-12</v>
      </c>
      <c r="AP1315" s="12">
        <f t="shared" si="3105"/>
        <v>-5.9926753887231453E-12</v>
      </c>
      <c r="AQ1315" s="12">
        <f t="shared" si="3105"/>
        <v>-6.0176448695094915E-12</v>
      </c>
      <c r="AR1315" s="12">
        <f t="shared" si="3105"/>
        <v>-6.042718389799114E-12</v>
      </c>
      <c r="AS1315" s="12">
        <f t="shared" si="3105"/>
        <v>-6.0678963830899439E-12</v>
      </c>
      <c r="AT1315" s="12">
        <f t="shared" si="3105"/>
        <v>-6.0931792846861518E-12</v>
      </c>
      <c r="AU1315" s="12">
        <f t="shared" si="3105"/>
        <v>-6.1185675317056786E-12</v>
      </c>
      <c r="AV1315" s="12">
        <f t="shared" si="3105"/>
        <v>-6.1440615630877846E-12</v>
      </c>
      <c r="AW1315" s="12">
        <f t="shared" si="3105"/>
        <v>-6.1696618196006505E-12</v>
      </c>
      <c r="AX1315" s="12">
        <f t="shared" si="3105"/>
        <v>-6.1953687438489862E-12</v>
      </c>
      <c r="AY1315" s="12">
        <f t="shared" si="3105"/>
        <v>-6.2211827802816903E-12</v>
      </c>
      <c r="AZ1315" s="12">
        <f t="shared" si="3105"/>
        <v>-6.2471043751995315E-12</v>
      </c>
      <c r="BA1315" s="12">
        <f t="shared" si="3105"/>
        <v>-6.2731339767628627E-12</v>
      </c>
      <c r="BB1315" s="12">
        <f t="shared" si="3105"/>
        <v>-6.2992720349993745E-12</v>
      </c>
      <c r="BC1315" s="12">
        <f t="shared" si="3105"/>
        <v>-6.3255190018118718E-12</v>
      </c>
      <c r="BD1315" s="12">
        <f t="shared" si="3105"/>
        <v>-6.3518753309860875E-12</v>
      </c>
      <c r="BE1315" s="12">
        <f t="shared" si="3105"/>
        <v>-6.3783414781985302E-12</v>
      </c>
      <c r="BF1315" s="12">
        <f t="shared" si="3105"/>
        <v>-6.4049179010243571E-12</v>
      </c>
      <c r="BG1315" s="12">
        <f t="shared" si="3105"/>
        <v>-6.4316050589452926E-12</v>
      </c>
      <c r="BH1315" s="12">
        <f t="shared" si="3105"/>
        <v>-6.4584034133575641E-12</v>
      </c>
      <c r="BI1315" s="12">
        <f t="shared" si="3105"/>
        <v>-6.4853134275798866E-12</v>
      </c>
      <c r="BJ1315" s="12">
        <f t="shared" si="3105"/>
        <v>-6.5123355668614705E-12</v>
      </c>
      <c r="BK1315" s="12">
        <f t="shared" si="3105"/>
        <v>-6.5394702983900597E-12</v>
      </c>
      <c r="BL1315" s="12">
        <f t="shared" si="3105"/>
        <v>-6.5667180913000175E-12</v>
      </c>
      <c r="BM1315" s="12">
        <f t="shared" si="3105"/>
        <v>-6.5940794166804349E-12</v>
      </c>
      <c r="BN1315" s="12">
        <f t="shared" si="3105"/>
        <v>-6.6215547475832696E-12</v>
      </c>
      <c r="BO1315" s="12">
        <f t="shared" si="3105"/>
        <v>-6.6491445590315334E-12</v>
      </c>
      <c r="BP1315" s="12">
        <f t="shared" si="3105"/>
        <v>-6.676849328027499E-12</v>
      </c>
      <c r="BQ1315" s="12">
        <f t="shared" si="3105"/>
        <v>-6.704669533560947E-12</v>
      </c>
      <c r="BR1315" s="12">
        <f t="shared" si="3105"/>
        <v>-6.7326056566174504E-12</v>
      </c>
      <c r="BS1315" s="12">
        <f t="shared" si="3105"/>
        <v>-6.7606581801866904E-12</v>
      </c>
      <c r="BT1315" s="12">
        <f t="shared" si="3105"/>
        <v>-6.7888275892708011E-12</v>
      </c>
      <c r="BU1315" s="12">
        <f t="shared" ref="BU1315:CZ1315" si="3106">BT1515*$D1315</f>
        <v>-6.8171143708927626E-12</v>
      </c>
      <c r="BV1315" s="12">
        <f t="shared" si="3106"/>
        <v>-6.8455190141048155E-12</v>
      </c>
      <c r="BW1315" s="12">
        <f t="shared" si="3106"/>
        <v>-6.8740420099969196E-12</v>
      </c>
      <c r="BX1315" s="12">
        <f t="shared" si="3106"/>
        <v>-6.9026838517052401E-12</v>
      </c>
      <c r="BY1315" s="12">
        <f t="shared" si="3106"/>
        <v>-6.9314450344206779E-12</v>
      </c>
      <c r="BZ1315" s="12">
        <f t="shared" si="3106"/>
        <v>-6.9603260553974305E-12</v>
      </c>
      <c r="CA1315" s="12">
        <f t="shared" si="3106"/>
        <v>-6.9893274139615867E-12</v>
      </c>
      <c r="CB1315" s="12">
        <f t="shared" si="3106"/>
        <v>-7.0184496115197603E-12</v>
      </c>
      <c r="CC1315" s="12">
        <f t="shared" si="3106"/>
        <v>-7.0476931515677589E-12</v>
      </c>
      <c r="CD1315" s="12">
        <f t="shared" si="3106"/>
        <v>-7.0770585396992916E-12</v>
      </c>
      <c r="CE1315" s="12">
        <f t="shared" si="3106"/>
        <v>-7.1065462836147049E-12</v>
      </c>
      <c r="CF1315" s="12">
        <f t="shared" si="3106"/>
        <v>-7.1361568931297662E-12</v>
      </c>
      <c r="CG1315" s="12">
        <f t="shared" si="3106"/>
        <v>-7.165890880184474E-12</v>
      </c>
      <c r="CH1315" s="12">
        <f t="shared" si="3106"/>
        <v>-7.1957487588519093E-12</v>
      </c>
      <c r="CI1315" s="12">
        <f t="shared" si="3106"/>
        <v>-7.2257310453471252E-12</v>
      </c>
      <c r="CJ1315" s="12">
        <f t="shared" si="3106"/>
        <v>-7.2558382580360719E-12</v>
      </c>
      <c r="CK1315" s="12">
        <f t="shared" si="3106"/>
        <v>-7.2860709174445557E-12</v>
      </c>
      <c r="CL1315" s="12">
        <f t="shared" si="3106"/>
        <v>-7.3164295462672399E-12</v>
      </c>
      <c r="CM1315" s="12">
        <f t="shared" si="3106"/>
        <v>-7.3469146693766866E-12</v>
      </c>
      <c r="CN1315" s="12">
        <f t="shared" si="3106"/>
        <v>-7.3775268138324229E-12</v>
      </c>
      <c r="CO1315" s="12">
        <f t="shared" si="3106"/>
        <v>-7.4082665088900585E-12</v>
      </c>
      <c r="CP1315" s="12">
        <f t="shared" si="3106"/>
        <v>-7.439134286010434E-12</v>
      </c>
      <c r="CQ1315" s="12">
        <f t="shared" si="3106"/>
        <v>-7.4701306788688107E-12</v>
      </c>
      <c r="CR1315" s="12">
        <f t="shared" si="3106"/>
        <v>-7.5012562233640974E-12</v>
      </c>
      <c r="CS1315" s="12">
        <f t="shared" si="3106"/>
        <v>-7.5325114576281152E-12</v>
      </c>
      <c r="CT1315" s="12">
        <f t="shared" si="3106"/>
        <v>-7.5638969220348975E-12</v>
      </c>
      <c r="CU1315" s="12">
        <f t="shared" si="3106"/>
        <v>-7.5954131592100439E-12</v>
      </c>
      <c r="CV1315" s="12">
        <f t="shared" si="3106"/>
        <v>-7.6270607140400855E-12</v>
      </c>
      <c r="CW1315" s="12">
        <f t="shared" si="3106"/>
        <v>-7.6588401336819191E-12</v>
      </c>
      <c r="CX1315" s="12">
        <f t="shared" si="3106"/>
        <v>-7.6907519675722607E-12</v>
      </c>
      <c r="CY1315" s="12">
        <f t="shared" si="3106"/>
        <v>-7.7227967674371457E-12</v>
      </c>
      <c r="CZ1315" s="12">
        <f t="shared" si="3106"/>
        <v>-7.7549750873014675E-12</v>
      </c>
      <c r="DA1315" s="12">
        <f t="shared" ref="DA1315:DY1315" si="3107">CZ1515*$D1315</f>
        <v>-7.7872874834985556E-12</v>
      </c>
      <c r="DB1315" s="12">
        <f t="shared" si="3107"/>
        <v>-7.8197345146798003E-12</v>
      </c>
      <c r="DC1315" s="12">
        <f t="shared" si="3107"/>
        <v>-7.8523167418243007E-12</v>
      </c>
      <c r="DD1315" s="12">
        <f t="shared" si="3107"/>
        <v>-7.885034728248568E-12</v>
      </c>
      <c r="DE1315" s="12">
        <f t="shared" si="3107"/>
        <v>-7.917889039616269E-12</v>
      </c>
      <c r="DF1315" s="12">
        <f t="shared" si="3107"/>
        <v>-7.950880243948004E-12</v>
      </c>
      <c r="DG1315" s="12">
        <f t="shared" si="3107"/>
        <v>-7.9840089116311209E-12</v>
      </c>
      <c r="DH1315" s="12">
        <f t="shared" si="3107"/>
        <v>-8.0172756154295836E-12</v>
      </c>
      <c r="DI1315" s="12">
        <f t="shared" si="3107"/>
        <v>-8.0506809304938722E-12</v>
      </c>
      <c r="DJ1315" s="12">
        <f t="shared" si="3107"/>
        <v>-8.084225434370932E-12</v>
      </c>
      <c r="DK1315" s="12">
        <f t="shared" si="3107"/>
        <v>-8.1179097070141429E-12</v>
      </c>
      <c r="DL1315" s="12">
        <f t="shared" si="3107"/>
        <v>-8.1517343307933688E-12</v>
      </c>
      <c r="DM1315" s="12">
        <f t="shared" si="3107"/>
        <v>-8.1856998905050091E-12</v>
      </c>
      <c r="DN1315" s="12">
        <f t="shared" si="3107"/>
        <v>-8.2198069733821116E-12</v>
      </c>
      <c r="DO1315" s="12">
        <f t="shared" si="3107"/>
        <v>-8.254056169104537E-12</v>
      </c>
      <c r="DP1315" s="12">
        <f t="shared" si="3107"/>
        <v>-8.2884480698091407E-12</v>
      </c>
      <c r="DQ1315" s="12">
        <f t="shared" si="3107"/>
        <v>-8.3229832701000107E-12</v>
      </c>
      <c r="DR1315" s="12">
        <f t="shared" si="3107"/>
        <v>-8.3576623670587603E-12</v>
      </c>
      <c r="DS1315" s="12">
        <f t="shared" si="3107"/>
        <v>-8.3924859602548392E-12</v>
      </c>
      <c r="DT1315" s="12">
        <f t="shared" si="3107"/>
        <v>-8.4274546517559019E-12</v>
      </c>
      <c r="DU1315" s="12">
        <f t="shared" si="3107"/>
        <v>-8.4625690461382175E-12</v>
      </c>
      <c r="DV1315" s="12">
        <f t="shared" si="3107"/>
        <v>-8.4978297504971265E-12</v>
      </c>
      <c r="DW1315" s="12">
        <f t="shared" si="3107"/>
        <v>-8.5332373744575317E-12</v>
      </c>
      <c r="DX1315" s="12">
        <f t="shared" si="3107"/>
        <v>-8.5687925301844378E-12</v>
      </c>
      <c r="DY1315" s="12">
        <f t="shared" si="3107"/>
        <v>-8.6044958323935402E-12</v>
      </c>
    </row>
    <row r="1316" spans="2:129" x14ac:dyDescent="0.3">
      <c r="D1316" s="130"/>
      <c r="E1316" s="128"/>
      <c r="F1316" s="128"/>
      <c r="I1316" s="12"/>
      <c r="J1316" s="12"/>
      <c r="K1316" s="12"/>
      <c r="L1316" s="12"/>
      <c r="M1316" s="12"/>
      <c r="N1316" s="12"/>
      <c r="O1316" s="12"/>
      <c r="P1316" s="12"/>
      <c r="Q1316" s="12"/>
      <c r="R1316" s="12"/>
      <c r="S1316" s="12"/>
      <c r="T1316" s="12"/>
      <c r="U1316" s="12"/>
      <c r="V1316" s="12"/>
      <c r="W1316" s="12"/>
      <c r="X1316" s="12"/>
      <c r="Y1316" s="12"/>
      <c r="Z1316" s="12"/>
      <c r="AA1316" s="12"/>
      <c r="AB1316" s="12"/>
      <c r="AC1316" s="12"/>
      <c r="AD1316" s="12"/>
      <c r="AE1316" s="12"/>
      <c r="AF1316" s="12"/>
      <c r="AG1316" s="12"/>
      <c r="AH1316" s="12"/>
      <c r="AI1316" s="12"/>
      <c r="AJ1316" s="12"/>
      <c r="AK1316" s="12"/>
      <c r="AL1316" s="12"/>
      <c r="AM1316" s="12"/>
      <c r="AN1316" s="12"/>
      <c r="AO1316" s="12"/>
      <c r="AP1316" s="12"/>
      <c r="AQ1316" s="12"/>
      <c r="AR1316" s="12"/>
      <c r="AS1316" s="12"/>
      <c r="AT1316" s="12"/>
      <c r="AU1316" s="12"/>
      <c r="AV1316" s="12"/>
      <c r="AW1316" s="12"/>
      <c r="AX1316" s="12"/>
      <c r="AY1316" s="12"/>
      <c r="AZ1316" s="12"/>
      <c r="BA1316" s="12"/>
      <c r="BB1316" s="12"/>
      <c r="BC1316" s="12"/>
      <c r="BD1316" s="12"/>
      <c r="BE1316" s="12"/>
      <c r="BF1316" s="12"/>
      <c r="BG1316" s="12"/>
      <c r="BH1316" s="12"/>
      <c r="BI1316" s="12"/>
      <c r="BJ1316" s="12"/>
      <c r="BK1316" s="12"/>
      <c r="BL1316" s="12"/>
      <c r="BM1316" s="12"/>
      <c r="BN1316" s="12"/>
      <c r="BO1316" s="12"/>
      <c r="BP1316" s="12"/>
      <c r="BQ1316" s="12"/>
      <c r="BR1316" s="12"/>
      <c r="BS1316" s="12"/>
      <c r="BT1316" s="12"/>
      <c r="BU1316" s="12"/>
      <c r="BV1316" s="12"/>
      <c r="BW1316" s="12"/>
      <c r="BX1316" s="12"/>
      <c r="BY1316" s="12"/>
      <c r="BZ1316" s="12"/>
      <c r="CA1316" s="12"/>
      <c r="CB1316" s="12"/>
      <c r="CC1316" s="12"/>
      <c r="CD1316" s="12"/>
      <c r="CE1316" s="12"/>
      <c r="CF1316" s="12"/>
      <c r="CG1316" s="12"/>
      <c r="CH1316" s="12"/>
      <c r="CI1316" s="12"/>
      <c r="CJ1316" s="12"/>
      <c r="CK1316" s="12"/>
      <c r="CL1316" s="12"/>
      <c r="CM1316" s="12"/>
      <c r="CN1316" s="12"/>
      <c r="CO1316" s="12"/>
      <c r="CP1316" s="12"/>
      <c r="CQ1316" s="12"/>
      <c r="CR1316" s="12"/>
      <c r="CS1316" s="12"/>
      <c r="CT1316" s="12"/>
      <c r="CU1316" s="12"/>
      <c r="CV1316" s="12"/>
      <c r="CW1316" s="12"/>
      <c r="CX1316" s="12"/>
      <c r="CY1316" s="12"/>
      <c r="CZ1316" s="12"/>
      <c r="DA1316" s="12"/>
      <c r="DB1316" s="12"/>
      <c r="DC1316" s="12"/>
      <c r="DD1316" s="12"/>
      <c r="DE1316" s="12"/>
      <c r="DF1316" s="12"/>
      <c r="DG1316" s="12"/>
      <c r="DH1316" s="12"/>
      <c r="DI1316" s="12"/>
      <c r="DJ1316" s="12"/>
      <c r="DK1316" s="12"/>
      <c r="DL1316" s="12"/>
      <c r="DM1316" s="12"/>
      <c r="DN1316" s="12"/>
      <c r="DO1316" s="12"/>
      <c r="DP1316" s="12"/>
      <c r="DQ1316" s="12"/>
      <c r="DR1316" s="12"/>
      <c r="DS1316" s="12"/>
      <c r="DT1316" s="12"/>
      <c r="DU1316" s="12"/>
      <c r="DV1316" s="12"/>
      <c r="DW1316" s="12"/>
      <c r="DX1316" s="12"/>
      <c r="DY1316" s="12"/>
    </row>
    <row r="1317" spans="2:129" x14ac:dyDescent="0.3">
      <c r="B1317" s="2" t="str">
        <f>Product!$G$2</f>
        <v>Phase 2</v>
      </c>
      <c r="C1317" s="2" t="str">
        <f>Product!$G$3</f>
        <v>50' Wide</v>
      </c>
      <c r="D1317" s="130">
        <f>SUMIFS(INDEX(Product!$B$2:$U$97, MATCH(D1311, Product!$B$2:$B$97, 0), ), Product!$B$2:$U$2, $B1317, Product!$B$3:$U$3, $C1317)</f>
        <v>4.1666666666666666E-3</v>
      </c>
      <c r="E1317" s="128"/>
      <c r="F1317" s="128"/>
      <c r="G1317" s="11">
        <f>SUM(H1317:DZ1317)</f>
        <v>186362.96981730525</v>
      </c>
      <c r="I1317" s="12">
        <f t="shared" ref="I1317:AN1317" si="3108">H1517*$D1317</f>
        <v>0</v>
      </c>
      <c r="J1317" s="12">
        <f t="shared" si="3108"/>
        <v>0</v>
      </c>
      <c r="K1317" s="12">
        <f t="shared" si="3108"/>
        <v>0</v>
      </c>
      <c r="L1317" s="12">
        <f t="shared" si="3108"/>
        <v>0</v>
      </c>
      <c r="M1317" s="12">
        <f t="shared" si="3108"/>
        <v>0</v>
      </c>
      <c r="N1317" s="12">
        <f t="shared" si="3108"/>
        <v>0</v>
      </c>
      <c r="O1317" s="12">
        <f t="shared" si="3108"/>
        <v>0</v>
      </c>
      <c r="P1317" s="12">
        <f t="shared" si="3108"/>
        <v>0</v>
      </c>
      <c r="Q1317" s="12">
        <f t="shared" si="3108"/>
        <v>0</v>
      </c>
      <c r="R1317" s="12">
        <f t="shared" si="3108"/>
        <v>0</v>
      </c>
      <c r="S1317" s="12">
        <f t="shared" si="3108"/>
        <v>0</v>
      </c>
      <c r="T1317" s="12">
        <f t="shared" si="3108"/>
        <v>0</v>
      </c>
      <c r="U1317" s="12">
        <f t="shared" si="3108"/>
        <v>0</v>
      </c>
      <c r="V1317" s="12">
        <f t="shared" si="3108"/>
        <v>0</v>
      </c>
      <c r="W1317" s="12">
        <f t="shared" si="3108"/>
        <v>0</v>
      </c>
      <c r="X1317" s="12">
        <f t="shared" si="3108"/>
        <v>0</v>
      </c>
      <c r="Y1317" s="12">
        <f t="shared" si="3108"/>
        <v>0</v>
      </c>
      <c r="Z1317" s="12">
        <f t="shared" si="3108"/>
        <v>520.83333333333337</v>
      </c>
      <c r="AA1317" s="12">
        <f t="shared" si="3108"/>
        <v>1043.8368055555557</v>
      </c>
      <c r="AB1317" s="12">
        <f t="shared" si="3108"/>
        <v>1569.019458912037</v>
      </c>
      <c r="AC1317" s="12">
        <f t="shared" si="3108"/>
        <v>2096.3903733241705</v>
      </c>
      <c r="AD1317" s="12">
        <f t="shared" si="3108"/>
        <v>2625.9586665463548</v>
      </c>
      <c r="AE1317" s="12">
        <f t="shared" si="3108"/>
        <v>3157.733494323631</v>
      </c>
      <c r="AF1317" s="12">
        <f t="shared" si="3108"/>
        <v>6525.0573838833125</v>
      </c>
      <c r="AG1317" s="12">
        <f t="shared" si="3108"/>
        <v>9927.2451229828275</v>
      </c>
      <c r="AH1317" s="12">
        <f t="shared" si="3108"/>
        <v>13364.441977661922</v>
      </c>
      <c r="AI1317" s="12">
        <f t="shared" si="3108"/>
        <v>16836.793819235514</v>
      </c>
      <c r="AJ1317" s="12">
        <f t="shared" si="3108"/>
        <v>18290.161249035667</v>
      </c>
      <c r="AK1317" s="12">
        <f t="shared" si="3108"/>
        <v>19770.417709793317</v>
      </c>
      <c r="AL1317" s="12">
        <f t="shared" si="3108"/>
        <v>17902.675239137458</v>
      </c>
      <c r="AM1317" s="12">
        <f t="shared" si="3108"/>
        <v>16006.31717485387</v>
      </c>
      <c r="AN1317" s="12">
        <f t="shared" si="3108"/>
        <v>14081.224285302431</v>
      </c>
      <c r="AO1317" s="12">
        <f t="shared" ref="AO1317:BT1317" si="3109">AN1517*$D1317</f>
        <v>12127.276842044528</v>
      </c>
      <c r="AP1317" s="12">
        <f t="shared" si="3109"/>
        <v>10144.354617773051</v>
      </c>
      <c r="AQ1317" s="12">
        <f t="shared" si="3109"/>
        <v>8132.3368842337759</v>
      </c>
      <c r="AR1317" s="12">
        <f t="shared" si="3109"/>
        <v>6111.9357434714202</v>
      </c>
      <c r="AS1317" s="12">
        <f t="shared" si="3109"/>
        <v>4083.1162646225548</v>
      </c>
      <c r="AT1317" s="12">
        <f t="shared" si="3109"/>
        <v>2045.8433712784856</v>
      </c>
      <c r="AU1317" s="12">
        <f t="shared" si="3109"/>
        <v>0</v>
      </c>
      <c r="AV1317" s="12">
        <f t="shared" si="3109"/>
        <v>0</v>
      </c>
      <c r="AW1317" s="12">
        <f t="shared" si="3109"/>
        <v>0</v>
      </c>
      <c r="AX1317" s="12">
        <f t="shared" si="3109"/>
        <v>0</v>
      </c>
      <c r="AY1317" s="12">
        <f t="shared" si="3109"/>
        <v>0</v>
      </c>
      <c r="AZ1317" s="12">
        <f t="shared" si="3109"/>
        <v>0</v>
      </c>
      <c r="BA1317" s="12">
        <f t="shared" si="3109"/>
        <v>0</v>
      </c>
      <c r="BB1317" s="12">
        <f t="shared" si="3109"/>
        <v>0</v>
      </c>
      <c r="BC1317" s="12">
        <f t="shared" si="3109"/>
        <v>0</v>
      </c>
      <c r="BD1317" s="12">
        <f t="shared" si="3109"/>
        <v>0</v>
      </c>
      <c r="BE1317" s="12">
        <f t="shared" si="3109"/>
        <v>0</v>
      </c>
      <c r="BF1317" s="12">
        <f t="shared" si="3109"/>
        <v>0</v>
      </c>
      <c r="BG1317" s="12">
        <f t="shared" si="3109"/>
        <v>0</v>
      </c>
      <c r="BH1317" s="12">
        <f t="shared" si="3109"/>
        <v>0</v>
      </c>
      <c r="BI1317" s="12">
        <f t="shared" si="3109"/>
        <v>0</v>
      </c>
      <c r="BJ1317" s="12">
        <f t="shared" si="3109"/>
        <v>0</v>
      </c>
      <c r="BK1317" s="12">
        <f t="shared" si="3109"/>
        <v>0</v>
      </c>
      <c r="BL1317" s="12">
        <f t="shared" si="3109"/>
        <v>0</v>
      </c>
      <c r="BM1317" s="12">
        <f t="shared" si="3109"/>
        <v>0</v>
      </c>
      <c r="BN1317" s="12">
        <f t="shared" si="3109"/>
        <v>0</v>
      </c>
      <c r="BO1317" s="12">
        <f t="shared" si="3109"/>
        <v>0</v>
      </c>
      <c r="BP1317" s="12">
        <f t="shared" si="3109"/>
        <v>0</v>
      </c>
      <c r="BQ1317" s="12">
        <f t="shared" si="3109"/>
        <v>0</v>
      </c>
      <c r="BR1317" s="12">
        <f t="shared" si="3109"/>
        <v>0</v>
      </c>
      <c r="BS1317" s="12">
        <f t="shared" si="3109"/>
        <v>0</v>
      </c>
      <c r="BT1317" s="12">
        <f t="shared" si="3109"/>
        <v>0</v>
      </c>
      <c r="BU1317" s="12">
        <f t="shared" ref="BU1317:CZ1317" si="3110">BT1517*$D1317</f>
        <v>0</v>
      </c>
      <c r="BV1317" s="12">
        <f t="shared" si="3110"/>
        <v>0</v>
      </c>
      <c r="BW1317" s="12">
        <f t="shared" si="3110"/>
        <v>0</v>
      </c>
      <c r="BX1317" s="12">
        <f t="shared" si="3110"/>
        <v>0</v>
      </c>
      <c r="BY1317" s="12">
        <f t="shared" si="3110"/>
        <v>0</v>
      </c>
      <c r="BZ1317" s="12">
        <f t="shared" si="3110"/>
        <v>0</v>
      </c>
      <c r="CA1317" s="12">
        <f t="shared" si="3110"/>
        <v>0</v>
      </c>
      <c r="CB1317" s="12">
        <f t="shared" si="3110"/>
        <v>0</v>
      </c>
      <c r="CC1317" s="12">
        <f t="shared" si="3110"/>
        <v>0</v>
      </c>
      <c r="CD1317" s="12">
        <f t="shared" si="3110"/>
        <v>0</v>
      </c>
      <c r="CE1317" s="12">
        <f t="shared" si="3110"/>
        <v>0</v>
      </c>
      <c r="CF1317" s="12">
        <f t="shared" si="3110"/>
        <v>0</v>
      </c>
      <c r="CG1317" s="12">
        <f t="shared" si="3110"/>
        <v>0</v>
      </c>
      <c r="CH1317" s="12">
        <f t="shared" si="3110"/>
        <v>0</v>
      </c>
      <c r="CI1317" s="12">
        <f t="shared" si="3110"/>
        <v>0</v>
      </c>
      <c r="CJ1317" s="12">
        <f t="shared" si="3110"/>
        <v>0</v>
      </c>
      <c r="CK1317" s="12">
        <f t="shared" si="3110"/>
        <v>0</v>
      </c>
      <c r="CL1317" s="12">
        <f t="shared" si="3110"/>
        <v>0</v>
      </c>
      <c r="CM1317" s="12">
        <f t="shared" si="3110"/>
        <v>0</v>
      </c>
      <c r="CN1317" s="12">
        <f t="shared" si="3110"/>
        <v>0</v>
      </c>
      <c r="CO1317" s="12">
        <f t="shared" si="3110"/>
        <v>0</v>
      </c>
      <c r="CP1317" s="12">
        <f t="shared" si="3110"/>
        <v>0</v>
      </c>
      <c r="CQ1317" s="12">
        <f t="shared" si="3110"/>
        <v>0</v>
      </c>
      <c r="CR1317" s="12">
        <f t="shared" si="3110"/>
        <v>0</v>
      </c>
      <c r="CS1317" s="12">
        <f t="shared" si="3110"/>
        <v>0</v>
      </c>
      <c r="CT1317" s="12">
        <f t="shared" si="3110"/>
        <v>0</v>
      </c>
      <c r="CU1317" s="12">
        <f t="shared" si="3110"/>
        <v>0</v>
      </c>
      <c r="CV1317" s="12">
        <f t="shared" si="3110"/>
        <v>0</v>
      </c>
      <c r="CW1317" s="12">
        <f t="shared" si="3110"/>
        <v>0</v>
      </c>
      <c r="CX1317" s="12">
        <f t="shared" si="3110"/>
        <v>0</v>
      </c>
      <c r="CY1317" s="12">
        <f t="shared" si="3110"/>
        <v>0</v>
      </c>
      <c r="CZ1317" s="12">
        <f t="shared" si="3110"/>
        <v>0</v>
      </c>
      <c r="DA1317" s="12">
        <f t="shared" ref="DA1317:DY1317" si="3111">CZ1517*$D1317</f>
        <v>0</v>
      </c>
      <c r="DB1317" s="12">
        <f t="shared" si="3111"/>
        <v>0</v>
      </c>
      <c r="DC1317" s="12">
        <f t="shared" si="3111"/>
        <v>0</v>
      </c>
      <c r="DD1317" s="12">
        <f t="shared" si="3111"/>
        <v>0</v>
      </c>
      <c r="DE1317" s="12">
        <f t="shared" si="3111"/>
        <v>0</v>
      </c>
      <c r="DF1317" s="12">
        <f t="shared" si="3111"/>
        <v>0</v>
      </c>
      <c r="DG1317" s="12">
        <f t="shared" si="3111"/>
        <v>0</v>
      </c>
      <c r="DH1317" s="12">
        <f t="shared" si="3111"/>
        <v>0</v>
      </c>
      <c r="DI1317" s="12">
        <f t="shared" si="3111"/>
        <v>0</v>
      </c>
      <c r="DJ1317" s="12">
        <f t="shared" si="3111"/>
        <v>0</v>
      </c>
      <c r="DK1317" s="12">
        <f t="shared" si="3111"/>
        <v>0</v>
      </c>
      <c r="DL1317" s="12">
        <f t="shared" si="3111"/>
        <v>0</v>
      </c>
      <c r="DM1317" s="12">
        <f t="shared" si="3111"/>
        <v>0</v>
      </c>
      <c r="DN1317" s="12">
        <f t="shared" si="3111"/>
        <v>0</v>
      </c>
      <c r="DO1317" s="12">
        <f t="shared" si="3111"/>
        <v>0</v>
      </c>
      <c r="DP1317" s="12">
        <f t="shared" si="3111"/>
        <v>0</v>
      </c>
      <c r="DQ1317" s="12">
        <f t="shared" si="3111"/>
        <v>0</v>
      </c>
      <c r="DR1317" s="12">
        <f t="shared" si="3111"/>
        <v>0</v>
      </c>
      <c r="DS1317" s="12">
        <f t="shared" si="3111"/>
        <v>0</v>
      </c>
      <c r="DT1317" s="12">
        <f t="shared" si="3111"/>
        <v>0</v>
      </c>
      <c r="DU1317" s="12">
        <f t="shared" si="3111"/>
        <v>0</v>
      </c>
      <c r="DV1317" s="12">
        <f t="shared" si="3111"/>
        <v>0</v>
      </c>
      <c r="DW1317" s="12">
        <f t="shared" si="3111"/>
        <v>0</v>
      </c>
      <c r="DX1317" s="12">
        <f t="shared" si="3111"/>
        <v>0</v>
      </c>
      <c r="DY1317" s="12">
        <f t="shared" si="3111"/>
        <v>0</v>
      </c>
    </row>
    <row r="1318" spans="2:129" x14ac:dyDescent="0.3">
      <c r="B1318" s="2" t="str">
        <f>Product!$H$2</f>
        <v>Phase 2</v>
      </c>
      <c r="C1318" s="2" t="str">
        <f>Product!$H$3</f>
        <v>60' Wide</v>
      </c>
      <c r="D1318" s="130">
        <f>SUMIFS(INDEX(Product!$B$2:$U$97, MATCH(D1311, Product!$B$2:$B$97, 0), ), Product!$B$2:$U$2, $B1318, Product!$B$3:$U$3, $C1318)</f>
        <v>4.1666666666666666E-3</v>
      </c>
      <c r="E1318" s="128"/>
      <c r="F1318" s="128"/>
      <c r="G1318" s="11">
        <f>SUM(H1318:DZ1318)</f>
        <v>186362.96981730525</v>
      </c>
      <c r="I1318" s="12">
        <f t="shared" ref="I1318:AN1318" si="3112">H1518*$D1318</f>
        <v>0</v>
      </c>
      <c r="J1318" s="12">
        <f t="shared" si="3112"/>
        <v>0</v>
      </c>
      <c r="K1318" s="12">
        <f t="shared" si="3112"/>
        <v>0</v>
      </c>
      <c r="L1318" s="12">
        <f t="shared" si="3112"/>
        <v>0</v>
      </c>
      <c r="M1318" s="12">
        <f t="shared" si="3112"/>
        <v>0</v>
      </c>
      <c r="N1318" s="12">
        <f t="shared" si="3112"/>
        <v>0</v>
      </c>
      <c r="O1318" s="12">
        <f t="shared" si="3112"/>
        <v>0</v>
      </c>
      <c r="P1318" s="12">
        <f t="shared" si="3112"/>
        <v>0</v>
      </c>
      <c r="Q1318" s="12">
        <f t="shared" si="3112"/>
        <v>0</v>
      </c>
      <c r="R1318" s="12">
        <f t="shared" si="3112"/>
        <v>0</v>
      </c>
      <c r="S1318" s="12">
        <f t="shared" si="3112"/>
        <v>0</v>
      </c>
      <c r="T1318" s="12">
        <f t="shared" si="3112"/>
        <v>0</v>
      </c>
      <c r="U1318" s="12">
        <f t="shared" si="3112"/>
        <v>0</v>
      </c>
      <c r="V1318" s="12">
        <f t="shared" si="3112"/>
        <v>0</v>
      </c>
      <c r="W1318" s="12">
        <f t="shared" si="3112"/>
        <v>0</v>
      </c>
      <c r="X1318" s="12">
        <f t="shared" si="3112"/>
        <v>0</v>
      </c>
      <c r="Y1318" s="12">
        <f t="shared" si="3112"/>
        <v>0</v>
      </c>
      <c r="Z1318" s="12">
        <f t="shared" si="3112"/>
        <v>520.83333333333337</v>
      </c>
      <c r="AA1318" s="12">
        <f t="shared" si="3112"/>
        <v>1043.8368055555557</v>
      </c>
      <c r="AB1318" s="12">
        <f t="shared" si="3112"/>
        <v>1569.019458912037</v>
      </c>
      <c r="AC1318" s="12">
        <f t="shared" si="3112"/>
        <v>2096.3903733241705</v>
      </c>
      <c r="AD1318" s="12">
        <f t="shared" si="3112"/>
        <v>2625.9586665463548</v>
      </c>
      <c r="AE1318" s="12">
        <f t="shared" si="3112"/>
        <v>3157.733494323631</v>
      </c>
      <c r="AF1318" s="12">
        <f t="shared" si="3112"/>
        <v>6525.0573838833125</v>
      </c>
      <c r="AG1318" s="12">
        <f t="shared" si="3112"/>
        <v>9927.2451229828275</v>
      </c>
      <c r="AH1318" s="12">
        <f t="shared" si="3112"/>
        <v>13364.441977661922</v>
      </c>
      <c r="AI1318" s="12">
        <f t="shared" si="3112"/>
        <v>16836.793819235514</v>
      </c>
      <c r="AJ1318" s="12">
        <f t="shared" si="3112"/>
        <v>18290.161249035667</v>
      </c>
      <c r="AK1318" s="12">
        <f t="shared" si="3112"/>
        <v>19770.417709793317</v>
      </c>
      <c r="AL1318" s="12">
        <f t="shared" si="3112"/>
        <v>17902.675239137458</v>
      </c>
      <c r="AM1318" s="12">
        <f t="shared" si="3112"/>
        <v>16006.31717485387</v>
      </c>
      <c r="AN1318" s="12">
        <f t="shared" si="3112"/>
        <v>14081.224285302431</v>
      </c>
      <c r="AO1318" s="12">
        <f t="shared" ref="AO1318:BT1318" si="3113">AN1518*$D1318</f>
        <v>12127.276842044528</v>
      </c>
      <c r="AP1318" s="12">
        <f t="shared" si="3113"/>
        <v>10144.354617773051</v>
      </c>
      <c r="AQ1318" s="12">
        <f t="shared" si="3113"/>
        <v>8132.3368842337759</v>
      </c>
      <c r="AR1318" s="12">
        <f t="shared" si="3113"/>
        <v>6111.9357434714202</v>
      </c>
      <c r="AS1318" s="12">
        <f t="shared" si="3113"/>
        <v>4083.1162646225548</v>
      </c>
      <c r="AT1318" s="12">
        <f t="shared" si="3113"/>
        <v>2045.8433712784856</v>
      </c>
      <c r="AU1318" s="12">
        <f t="shared" si="3113"/>
        <v>0</v>
      </c>
      <c r="AV1318" s="12">
        <f t="shared" si="3113"/>
        <v>0</v>
      </c>
      <c r="AW1318" s="12">
        <f t="shared" si="3113"/>
        <v>0</v>
      </c>
      <c r="AX1318" s="12">
        <f t="shared" si="3113"/>
        <v>0</v>
      </c>
      <c r="AY1318" s="12">
        <f t="shared" si="3113"/>
        <v>0</v>
      </c>
      <c r="AZ1318" s="12">
        <f t="shared" si="3113"/>
        <v>0</v>
      </c>
      <c r="BA1318" s="12">
        <f t="shared" si="3113"/>
        <v>0</v>
      </c>
      <c r="BB1318" s="12">
        <f t="shared" si="3113"/>
        <v>0</v>
      </c>
      <c r="BC1318" s="12">
        <f t="shared" si="3113"/>
        <v>0</v>
      </c>
      <c r="BD1318" s="12">
        <f t="shared" si="3113"/>
        <v>0</v>
      </c>
      <c r="BE1318" s="12">
        <f t="shared" si="3113"/>
        <v>0</v>
      </c>
      <c r="BF1318" s="12">
        <f t="shared" si="3113"/>
        <v>0</v>
      </c>
      <c r="BG1318" s="12">
        <f t="shared" si="3113"/>
        <v>0</v>
      </c>
      <c r="BH1318" s="12">
        <f t="shared" si="3113"/>
        <v>0</v>
      </c>
      <c r="BI1318" s="12">
        <f t="shared" si="3113"/>
        <v>0</v>
      </c>
      <c r="BJ1318" s="12">
        <f t="shared" si="3113"/>
        <v>0</v>
      </c>
      <c r="BK1318" s="12">
        <f t="shared" si="3113"/>
        <v>0</v>
      </c>
      <c r="BL1318" s="12">
        <f t="shared" si="3113"/>
        <v>0</v>
      </c>
      <c r="BM1318" s="12">
        <f t="shared" si="3113"/>
        <v>0</v>
      </c>
      <c r="BN1318" s="12">
        <f t="shared" si="3113"/>
        <v>0</v>
      </c>
      <c r="BO1318" s="12">
        <f t="shared" si="3113"/>
        <v>0</v>
      </c>
      <c r="BP1318" s="12">
        <f t="shared" si="3113"/>
        <v>0</v>
      </c>
      <c r="BQ1318" s="12">
        <f t="shared" si="3113"/>
        <v>0</v>
      </c>
      <c r="BR1318" s="12">
        <f t="shared" si="3113"/>
        <v>0</v>
      </c>
      <c r="BS1318" s="12">
        <f t="shared" si="3113"/>
        <v>0</v>
      </c>
      <c r="BT1318" s="12">
        <f t="shared" si="3113"/>
        <v>0</v>
      </c>
      <c r="BU1318" s="12">
        <f t="shared" ref="BU1318:CZ1318" si="3114">BT1518*$D1318</f>
        <v>0</v>
      </c>
      <c r="BV1318" s="12">
        <f t="shared" si="3114"/>
        <v>0</v>
      </c>
      <c r="BW1318" s="12">
        <f t="shared" si="3114"/>
        <v>0</v>
      </c>
      <c r="BX1318" s="12">
        <f t="shared" si="3114"/>
        <v>0</v>
      </c>
      <c r="BY1318" s="12">
        <f t="shared" si="3114"/>
        <v>0</v>
      </c>
      <c r="BZ1318" s="12">
        <f t="shared" si="3114"/>
        <v>0</v>
      </c>
      <c r="CA1318" s="12">
        <f t="shared" si="3114"/>
        <v>0</v>
      </c>
      <c r="CB1318" s="12">
        <f t="shared" si="3114"/>
        <v>0</v>
      </c>
      <c r="CC1318" s="12">
        <f t="shared" si="3114"/>
        <v>0</v>
      </c>
      <c r="CD1318" s="12">
        <f t="shared" si="3114"/>
        <v>0</v>
      </c>
      <c r="CE1318" s="12">
        <f t="shared" si="3114"/>
        <v>0</v>
      </c>
      <c r="CF1318" s="12">
        <f t="shared" si="3114"/>
        <v>0</v>
      </c>
      <c r="CG1318" s="12">
        <f t="shared" si="3114"/>
        <v>0</v>
      </c>
      <c r="CH1318" s="12">
        <f t="shared" si="3114"/>
        <v>0</v>
      </c>
      <c r="CI1318" s="12">
        <f t="shared" si="3114"/>
        <v>0</v>
      </c>
      <c r="CJ1318" s="12">
        <f t="shared" si="3114"/>
        <v>0</v>
      </c>
      <c r="CK1318" s="12">
        <f t="shared" si="3114"/>
        <v>0</v>
      </c>
      <c r="CL1318" s="12">
        <f t="shared" si="3114"/>
        <v>0</v>
      </c>
      <c r="CM1318" s="12">
        <f t="shared" si="3114"/>
        <v>0</v>
      </c>
      <c r="CN1318" s="12">
        <f t="shared" si="3114"/>
        <v>0</v>
      </c>
      <c r="CO1318" s="12">
        <f t="shared" si="3114"/>
        <v>0</v>
      </c>
      <c r="CP1318" s="12">
        <f t="shared" si="3114"/>
        <v>0</v>
      </c>
      <c r="CQ1318" s="12">
        <f t="shared" si="3114"/>
        <v>0</v>
      </c>
      <c r="CR1318" s="12">
        <f t="shared" si="3114"/>
        <v>0</v>
      </c>
      <c r="CS1318" s="12">
        <f t="shared" si="3114"/>
        <v>0</v>
      </c>
      <c r="CT1318" s="12">
        <f t="shared" si="3114"/>
        <v>0</v>
      </c>
      <c r="CU1318" s="12">
        <f t="shared" si="3114"/>
        <v>0</v>
      </c>
      <c r="CV1318" s="12">
        <f t="shared" si="3114"/>
        <v>0</v>
      </c>
      <c r="CW1318" s="12">
        <f t="shared" si="3114"/>
        <v>0</v>
      </c>
      <c r="CX1318" s="12">
        <f t="shared" si="3114"/>
        <v>0</v>
      </c>
      <c r="CY1318" s="12">
        <f t="shared" si="3114"/>
        <v>0</v>
      </c>
      <c r="CZ1318" s="12">
        <f t="shared" si="3114"/>
        <v>0</v>
      </c>
      <c r="DA1318" s="12">
        <f t="shared" ref="DA1318:DY1318" si="3115">CZ1518*$D1318</f>
        <v>0</v>
      </c>
      <c r="DB1318" s="12">
        <f t="shared" si="3115"/>
        <v>0</v>
      </c>
      <c r="DC1318" s="12">
        <f t="shared" si="3115"/>
        <v>0</v>
      </c>
      <c r="DD1318" s="12">
        <f t="shared" si="3115"/>
        <v>0</v>
      </c>
      <c r="DE1318" s="12">
        <f t="shared" si="3115"/>
        <v>0</v>
      </c>
      <c r="DF1318" s="12">
        <f t="shared" si="3115"/>
        <v>0</v>
      </c>
      <c r="DG1318" s="12">
        <f t="shared" si="3115"/>
        <v>0</v>
      </c>
      <c r="DH1318" s="12">
        <f t="shared" si="3115"/>
        <v>0</v>
      </c>
      <c r="DI1318" s="12">
        <f t="shared" si="3115"/>
        <v>0</v>
      </c>
      <c r="DJ1318" s="12">
        <f t="shared" si="3115"/>
        <v>0</v>
      </c>
      <c r="DK1318" s="12">
        <f t="shared" si="3115"/>
        <v>0</v>
      </c>
      <c r="DL1318" s="12">
        <f t="shared" si="3115"/>
        <v>0</v>
      </c>
      <c r="DM1318" s="12">
        <f t="shared" si="3115"/>
        <v>0</v>
      </c>
      <c r="DN1318" s="12">
        <f t="shared" si="3115"/>
        <v>0</v>
      </c>
      <c r="DO1318" s="12">
        <f t="shared" si="3115"/>
        <v>0</v>
      </c>
      <c r="DP1318" s="12">
        <f t="shared" si="3115"/>
        <v>0</v>
      </c>
      <c r="DQ1318" s="12">
        <f t="shared" si="3115"/>
        <v>0</v>
      </c>
      <c r="DR1318" s="12">
        <f t="shared" si="3115"/>
        <v>0</v>
      </c>
      <c r="DS1318" s="12">
        <f t="shared" si="3115"/>
        <v>0</v>
      </c>
      <c r="DT1318" s="12">
        <f t="shared" si="3115"/>
        <v>0</v>
      </c>
      <c r="DU1318" s="12">
        <f t="shared" si="3115"/>
        <v>0</v>
      </c>
      <c r="DV1318" s="12">
        <f t="shared" si="3115"/>
        <v>0</v>
      </c>
      <c r="DW1318" s="12">
        <f t="shared" si="3115"/>
        <v>0</v>
      </c>
      <c r="DX1318" s="12">
        <f t="shared" si="3115"/>
        <v>0</v>
      </c>
      <c r="DY1318" s="12">
        <f t="shared" si="3115"/>
        <v>0</v>
      </c>
    </row>
    <row r="1319" spans="2:129" x14ac:dyDescent="0.3">
      <c r="B1319" s="2" t="str">
        <f>Product!$I$2</f>
        <v>Phase 2</v>
      </c>
      <c r="C1319" s="2" t="str">
        <f>Product!$I$3</f>
        <v>75' Wide</v>
      </c>
      <c r="D1319" s="130">
        <f>SUMIFS(INDEX(Product!$B$2:$U$97, MATCH(D1311, Product!$B$2:$B$97, 0), ), Product!$B$2:$U$2, $B1319, Product!$B$3:$U$3, $C1319)</f>
        <v>4.1666666666666666E-3</v>
      </c>
      <c r="E1319" s="128"/>
      <c r="F1319" s="128"/>
      <c r="G1319" s="11">
        <f>SUM(H1319:DZ1319)</f>
        <v>124241.97987820301</v>
      </c>
      <c r="I1319" s="12">
        <f t="shared" ref="I1319:AN1319" si="3116">H1519*$D1319</f>
        <v>0</v>
      </c>
      <c r="J1319" s="12">
        <f t="shared" si="3116"/>
        <v>0</v>
      </c>
      <c r="K1319" s="12">
        <f t="shared" si="3116"/>
        <v>0</v>
      </c>
      <c r="L1319" s="12">
        <f t="shared" si="3116"/>
        <v>0</v>
      </c>
      <c r="M1319" s="12">
        <f t="shared" si="3116"/>
        <v>0</v>
      </c>
      <c r="N1319" s="12">
        <f t="shared" si="3116"/>
        <v>0</v>
      </c>
      <c r="O1319" s="12">
        <f t="shared" si="3116"/>
        <v>0</v>
      </c>
      <c r="P1319" s="12">
        <f t="shared" si="3116"/>
        <v>0</v>
      </c>
      <c r="Q1319" s="12">
        <f t="shared" si="3116"/>
        <v>0</v>
      </c>
      <c r="R1319" s="12">
        <f t="shared" si="3116"/>
        <v>0</v>
      </c>
      <c r="S1319" s="12">
        <f t="shared" si="3116"/>
        <v>0</v>
      </c>
      <c r="T1319" s="12">
        <f t="shared" si="3116"/>
        <v>0</v>
      </c>
      <c r="U1319" s="12">
        <f t="shared" si="3116"/>
        <v>0</v>
      </c>
      <c r="V1319" s="12">
        <f t="shared" si="3116"/>
        <v>0</v>
      </c>
      <c r="W1319" s="12">
        <f t="shared" si="3116"/>
        <v>0</v>
      </c>
      <c r="X1319" s="12">
        <f t="shared" si="3116"/>
        <v>0</v>
      </c>
      <c r="Y1319" s="12">
        <f t="shared" si="3116"/>
        <v>0</v>
      </c>
      <c r="Z1319" s="12">
        <f t="shared" si="3116"/>
        <v>347.22222222222229</v>
      </c>
      <c r="AA1319" s="12">
        <f t="shared" si="3116"/>
        <v>695.89120370370381</v>
      </c>
      <c r="AB1319" s="12">
        <f t="shared" si="3116"/>
        <v>1046.0129726080247</v>
      </c>
      <c r="AC1319" s="12">
        <f t="shared" si="3116"/>
        <v>1397.5935822161136</v>
      </c>
      <c r="AD1319" s="12">
        <f t="shared" si="3116"/>
        <v>1750.6391110309032</v>
      </c>
      <c r="AE1319" s="12">
        <f t="shared" si="3116"/>
        <v>2105.155662882421</v>
      </c>
      <c r="AF1319" s="12">
        <f t="shared" si="3116"/>
        <v>4350.0382559222089</v>
      </c>
      <c r="AG1319" s="12">
        <f t="shared" si="3116"/>
        <v>6618.1634153218838</v>
      </c>
      <c r="AH1319" s="12">
        <f t="shared" si="3116"/>
        <v>8909.6279851079471</v>
      </c>
      <c r="AI1319" s="12">
        <f t="shared" si="3116"/>
        <v>11224.529212823676</v>
      </c>
      <c r="AJ1319" s="12">
        <f t="shared" si="3116"/>
        <v>12193.440832690445</v>
      </c>
      <c r="AK1319" s="12">
        <f t="shared" si="3116"/>
        <v>13180.278473195542</v>
      </c>
      <c r="AL1319" s="12">
        <f t="shared" si="3116"/>
        <v>11935.116826091637</v>
      </c>
      <c r="AM1319" s="12">
        <f t="shared" si="3116"/>
        <v>10670.878116569244</v>
      </c>
      <c r="AN1319" s="12">
        <f t="shared" si="3116"/>
        <v>9387.4828568682824</v>
      </c>
      <c r="AO1319" s="12">
        <f t="shared" ref="AO1319:BT1319" si="3117">AN1519*$D1319</f>
        <v>8084.8512280296791</v>
      </c>
      <c r="AP1319" s="12">
        <f t="shared" si="3117"/>
        <v>6762.9030785153609</v>
      </c>
      <c r="AQ1319" s="12">
        <f t="shared" si="3117"/>
        <v>5421.5579228225097</v>
      </c>
      <c r="AR1319" s="12">
        <f t="shared" si="3117"/>
        <v>4074.6238289809394</v>
      </c>
      <c r="AS1319" s="12">
        <f t="shared" si="3117"/>
        <v>2722.077509748362</v>
      </c>
      <c r="AT1319" s="12">
        <f t="shared" si="3117"/>
        <v>1363.8955808523156</v>
      </c>
      <c r="AU1319" s="12">
        <f t="shared" si="3117"/>
        <v>-5.820766091346741E-12</v>
      </c>
      <c r="AV1319" s="12">
        <f t="shared" si="3117"/>
        <v>-5.8450192833940189E-12</v>
      </c>
      <c r="AW1319" s="12">
        <f t="shared" si="3117"/>
        <v>-5.8693735304081602E-12</v>
      </c>
      <c r="AX1319" s="12">
        <f t="shared" si="3117"/>
        <v>-5.8938292534515279E-12</v>
      </c>
      <c r="AY1319" s="12">
        <f t="shared" si="3117"/>
        <v>-5.9183868753409091E-12</v>
      </c>
      <c r="AZ1319" s="12">
        <f t="shared" si="3117"/>
        <v>-5.9430468206548295E-12</v>
      </c>
      <c r="BA1319" s="12">
        <f t="shared" si="3117"/>
        <v>-5.9678095157408911E-12</v>
      </c>
      <c r="BB1319" s="12">
        <f t="shared" si="3117"/>
        <v>-5.9926753887231453E-12</v>
      </c>
      <c r="BC1319" s="12">
        <f t="shared" si="3117"/>
        <v>-6.0176448695094915E-12</v>
      </c>
      <c r="BD1319" s="12">
        <f t="shared" si="3117"/>
        <v>-6.042718389799114E-12</v>
      </c>
      <c r="BE1319" s="12">
        <f t="shared" si="3117"/>
        <v>-6.0678963830899439E-12</v>
      </c>
      <c r="BF1319" s="12">
        <f t="shared" si="3117"/>
        <v>-6.0931792846861518E-12</v>
      </c>
      <c r="BG1319" s="12">
        <f t="shared" si="3117"/>
        <v>-6.1185675317056786E-12</v>
      </c>
      <c r="BH1319" s="12">
        <f t="shared" si="3117"/>
        <v>-6.1440615630877846E-12</v>
      </c>
      <c r="BI1319" s="12">
        <f t="shared" si="3117"/>
        <v>-6.1696618196006505E-12</v>
      </c>
      <c r="BJ1319" s="12">
        <f t="shared" si="3117"/>
        <v>-6.1953687438489862E-12</v>
      </c>
      <c r="BK1319" s="12">
        <f t="shared" si="3117"/>
        <v>-6.2211827802816903E-12</v>
      </c>
      <c r="BL1319" s="12">
        <f t="shared" si="3117"/>
        <v>-6.2471043751995315E-12</v>
      </c>
      <c r="BM1319" s="12">
        <f t="shared" si="3117"/>
        <v>-6.2731339767628627E-12</v>
      </c>
      <c r="BN1319" s="12">
        <f t="shared" si="3117"/>
        <v>-6.2992720349993745E-12</v>
      </c>
      <c r="BO1319" s="12">
        <f t="shared" si="3117"/>
        <v>-6.3255190018118718E-12</v>
      </c>
      <c r="BP1319" s="12">
        <f t="shared" si="3117"/>
        <v>-6.3518753309860875E-12</v>
      </c>
      <c r="BQ1319" s="12">
        <f t="shared" si="3117"/>
        <v>-6.3783414781985302E-12</v>
      </c>
      <c r="BR1319" s="12">
        <f t="shared" si="3117"/>
        <v>-6.4049179010243571E-12</v>
      </c>
      <c r="BS1319" s="12">
        <f t="shared" si="3117"/>
        <v>-6.4316050589452926E-12</v>
      </c>
      <c r="BT1319" s="12">
        <f t="shared" si="3117"/>
        <v>-6.4584034133575641E-12</v>
      </c>
      <c r="BU1319" s="12">
        <f t="shared" ref="BU1319:CZ1319" si="3118">BT1519*$D1319</f>
        <v>-6.4853134275798866E-12</v>
      </c>
      <c r="BV1319" s="12">
        <f t="shared" si="3118"/>
        <v>-6.5123355668614705E-12</v>
      </c>
      <c r="BW1319" s="12">
        <f t="shared" si="3118"/>
        <v>-6.5394702983900597E-12</v>
      </c>
      <c r="BX1319" s="12">
        <f t="shared" si="3118"/>
        <v>-6.5667180913000175E-12</v>
      </c>
      <c r="BY1319" s="12">
        <f t="shared" si="3118"/>
        <v>-6.5940794166804349E-12</v>
      </c>
      <c r="BZ1319" s="12">
        <f t="shared" si="3118"/>
        <v>-6.6215547475832696E-12</v>
      </c>
      <c r="CA1319" s="12">
        <f t="shared" si="3118"/>
        <v>-6.6491445590315334E-12</v>
      </c>
      <c r="CB1319" s="12">
        <f t="shared" si="3118"/>
        <v>-6.676849328027499E-12</v>
      </c>
      <c r="CC1319" s="12">
        <f t="shared" si="3118"/>
        <v>-6.704669533560947E-12</v>
      </c>
      <c r="CD1319" s="12">
        <f t="shared" si="3118"/>
        <v>-6.7326056566174504E-12</v>
      </c>
      <c r="CE1319" s="12">
        <f t="shared" si="3118"/>
        <v>-6.7606581801866904E-12</v>
      </c>
      <c r="CF1319" s="12">
        <f t="shared" si="3118"/>
        <v>-6.7888275892708011E-12</v>
      </c>
      <c r="CG1319" s="12">
        <f t="shared" si="3118"/>
        <v>-6.8171143708927626E-12</v>
      </c>
      <c r="CH1319" s="12">
        <f t="shared" si="3118"/>
        <v>-6.8455190141048155E-12</v>
      </c>
      <c r="CI1319" s="12">
        <f t="shared" si="3118"/>
        <v>-6.8740420099969196E-12</v>
      </c>
      <c r="CJ1319" s="12">
        <f t="shared" si="3118"/>
        <v>-6.9026838517052401E-12</v>
      </c>
      <c r="CK1319" s="12">
        <f t="shared" si="3118"/>
        <v>-6.9314450344206779E-12</v>
      </c>
      <c r="CL1319" s="12">
        <f t="shared" si="3118"/>
        <v>-6.9603260553974305E-12</v>
      </c>
      <c r="CM1319" s="12">
        <f t="shared" si="3118"/>
        <v>-6.9893274139615867E-12</v>
      </c>
      <c r="CN1319" s="12">
        <f t="shared" si="3118"/>
        <v>-7.0184496115197603E-12</v>
      </c>
      <c r="CO1319" s="12">
        <f t="shared" si="3118"/>
        <v>-7.0476931515677589E-12</v>
      </c>
      <c r="CP1319" s="12">
        <f t="shared" si="3118"/>
        <v>-7.0770585396992916E-12</v>
      </c>
      <c r="CQ1319" s="12">
        <f t="shared" si="3118"/>
        <v>-7.1065462836147049E-12</v>
      </c>
      <c r="CR1319" s="12">
        <f t="shared" si="3118"/>
        <v>-7.1361568931297662E-12</v>
      </c>
      <c r="CS1319" s="12">
        <f t="shared" si="3118"/>
        <v>-7.165890880184474E-12</v>
      </c>
      <c r="CT1319" s="12">
        <f t="shared" si="3118"/>
        <v>-7.1957487588519093E-12</v>
      </c>
      <c r="CU1319" s="12">
        <f t="shared" si="3118"/>
        <v>-7.2257310453471252E-12</v>
      </c>
      <c r="CV1319" s="12">
        <f t="shared" si="3118"/>
        <v>-7.2558382580360719E-12</v>
      </c>
      <c r="CW1319" s="12">
        <f t="shared" si="3118"/>
        <v>-7.2860709174445557E-12</v>
      </c>
      <c r="CX1319" s="12">
        <f t="shared" si="3118"/>
        <v>-7.3164295462672399E-12</v>
      </c>
      <c r="CY1319" s="12">
        <f t="shared" si="3118"/>
        <v>-7.3469146693766866E-12</v>
      </c>
      <c r="CZ1319" s="12">
        <f t="shared" si="3118"/>
        <v>-7.3775268138324229E-12</v>
      </c>
      <c r="DA1319" s="12">
        <f t="shared" ref="DA1319:DY1319" si="3119">CZ1519*$D1319</f>
        <v>-7.4082665088900585E-12</v>
      </c>
      <c r="DB1319" s="12">
        <f t="shared" si="3119"/>
        <v>-7.439134286010434E-12</v>
      </c>
      <c r="DC1319" s="12">
        <f t="shared" si="3119"/>
        <v>-7.4701306788688107E-12</v>
      </c>
      <c r="DD1319" s="12">
        <f t="shared" si="3119"/>
        <v>-7.5012562233640974E-12</v>
      </c>
      <c r="DE1319" s="12">
        <f t="shared" si="3119"/>
        <v>-7.5325114576281152E-12</v>
      </c>
      <c r="DF1319" s="12">
        <f t="shared" si="3119"/>
        <v>-7.5638969220348975E-12</v>
      </c>
      <c r="DG1319" s="12">
        <f t="shared" si="3119"/>
        <v>-7.5954131592100439E-12</v>
      </c>
      <c r="DH1319" s="12">
        <f t="shared" si="3119"/>
        <v>-7.6270607140400855E-12</v>
      </c>
      <c r="DI1319" s="12">
        <f t="shared" si="3119"/>
        <v>-7.6588401336819191E-12</v>
      </c>
      <c r="DJ1319" s="12">
        <f t="shared" si="3119"/>
        <v>-7.6907519675722607E-12</v>
      </c>
      <c r="DK1319" s="12">
        <f t="shared" si="3119"/>
        <v>-7.7227967674371457E-12</v>
      </c>
      <c r="DL1319" s="12">
        <f t="shared" si="3119"/>
        <v>-7.7549750873014675E-12</v>
      </c>
      <c r="DM1319" s="12">
        <f t="shared" si="3119"/>
        <v>-7.7872874834985556E-12</v>
      </c>
      <c r="DN1319" s="12">
        <f t="shared" si="3119"/>
        <v>-7.8197345146798003E-12</v>
      </c>
      <c r="DO1319" s="12">
        <f t="shared" si="3119"/>
        <v>-7.8523167418243007E-12</v>
      </c>
      <c r="DP1319" s="12">
        <f t="shared" si="3119"/>
        <v>-7.885034728248568E-12</v>
      </c>
      <c r="DQ1319" s="12">
        <f t="shared" si="3119"/>
        <v>-7.917889039616269E-12</v>
      </c>
      <c r="DR1319" s="12">
        <f t="shared" si="3119"/>
        <v>-7.950880243948004E-12</v>
      </c>
      <c r="DS1319" s="12">
        <f t="shared" si="3119"/>
        <v>-7.9840089116311209E-12</v>
      </c>
      <c r="DT1319" s="12">
        <f t="shared" si="3119"/>
        <v>-8.0172756154295836E-12</v>
      </c>
      <c r="DU1319" s="12">
        <f t="shared" si="3119"/>
        <v>-8.0506809304938722E-12</v>
      </c>
      <c r="DV1319" s="12">
        <f t="shared" si="3119"/>
        <v>-8.084225434370932E-12</v>
      </c>
      <c r="DW1319" s="12">
        <f t="shared" si="3119"/>
        <v>-8.1179097070141429E-12</v>
      </c>
      <c r="DX1319" s="12">
        <f t="shared" si="3119"/>
        <v>-8.1517343307933688E-12</v>
      </c>
      <c r="DY1319" s="12">
        <f t="shared" si="3119"/>
        <v>-8.1856998905050091E-12</v>
      </c>
    </row>
    <row r="1320" spans="2:129" x14ac:dyDescent="0.3">
      <c r="D1320" s="130"/>
      <c r="E1320" s="128"/>
      <c r="F1320" s="128"/>
      <c r="I1320" s="12"/>
      <c r="J1320" s="12"/>
      <c r="K1320" s="12"/>
      <c r="L1320" s="12"/>
      <c r="M1320" s="12"/>
      <c r="N1320" s="12"/>
      <c r="O1320" s="12"/>
      <c r="P1320" s="12"/>
      <c r="Q1320" s="12"/>
      <c r="R1320" s="12"/>
      <c r="S1320" s="12"/>
      <c r="T1320" s="12"/>
      <c r="U1320" s="12"/>
      <c r="V1320" s="12"/>
      <c r="W1320" s="12"/>
      <c r="X1320" s="12"/>
      <c r="Y1320" s="12"/>
      <c r="Z1320" s="12"/>
      <c r="AA1320" s="12"/>
      <c r="AB1320" s="12"/>
      <c r="AC1320" s="12"/>
      <c r="AD1320" s="12"/>
      <c r="AE1320" s="12"/>
      <c r="AF1320" s="12"/>
      <c r="AG1320" s="12"/>
      <c r="AH1320" s="12"/>
      <c r="AI1320" s="12"/>
      <c r="AJ1320" s="12"/>
      <c r="AK1320" s="12"/>
      <c r="AL1320" s="12"/>
      <c r="AM1320" s="12"/>
      <c r="AN1320" s="12"/>
      <c r="AO1320" s="12"/>
      <c r="AP1320" s="12"/>
      <c r="AQ1320" s="12"/>
      <c r="AR1320" s="12"/>
      <c r="AS1320" s="12"/>
      <c r="AT1320" s="12"/>
      <c r="AU1320" s="12"/>
      <c r="AV1320" s="12"/>
      <c r="AW1320" s="12"/>
      <c r="AX1320" s="12"/>
      <c r="AY1320" s="12"/>
      <c r="AZ1320" s="12"/>
      <c r="BA1320" s="12"/>
      <c r="BB1320" s="12"/>
      <c r="BC1320" s="12"/>
      <c r="BD1320" s="12"/>
      <c r="BE1320" s="12"/>
      <c r="BF1320" s="12"/>
      <c r="BG1320" s="12"/>
      <c r="BH1320" s="12"/>
      <c r="BI1320" s="12"/>
      <c r="BJ1320" s="12"/>
      <c r="BK1320" s="12"/>
      <c r="BL1320" s="12"/>
      <c r="BM1320" s="12"/>
      <c r="BN1320" s="12"/>
      <c r="BO1320" s="12"/>
      <c r="BP1320" s="12"/>
      <c r="BQ1320" s="12"/>
      <c r="BR1320" s="12"/>
      <c r="BS1320" s="12"/>
      <c r="BT1320" s="12"/>
      <c r="BU1320" s="12"/>
      <c r="BV1320" s="12"/>
      <c r="BW1320" s="12"/>
      <c r="BX1320" s="12"/>
      <c r="BY1320" s="12"/>
      <c r="BZ1320" s="12"/>
      <c r="CA1320" s="12"/>
      <c r="CB1320" s="12"/>
      <c r="CC1320" s="12"/>
      <c r="CD1320" s="12"/>
      <c r="CE1320" s="12"/>
      <c r="CF1320" s="12"/>
      <c r="CG1320" s="12"/>
      <c r="CH1320" s="12"/>
      <c r="CI1320" s="12"/>
      <c r="CJ1320" s="12"/>
      <c r="CK1320" s="12"/>
      <c r="CL1320" s="12"/>
      <c r="CM1320" s="12"/>
      <c r="CN1320" s="12"/>
      <c r="CO1320" s="12"/>
      <c r="CP1320" s="12"/>
      <c r="CQ1320" s="12"/>
      <c r="CR1320" s="12"/>
      <c r="CS1320" s="12"/>
      <c r="CT1320" s="12"/>
      <c r="CU1320" s="12"/>
      <c r="CV1320" s="12"/>
      <c r="CW1320" s="12"/>
      <c r="CX1320" s="12"/>
      <c r="CY1320" s="12"/>
      <c r="CZ1320" s="12"/>
      <c r="DA1320" s="12"/>
      <c r="DB1320" s="12"/>
      <c r="DC1320" s="12"/>
      <c r="DD1320" s="12"/>
      <c r="DE1320" s="12"/>
      <c r="DF1320" s="12"/>
      <c r="DG1320" s="12"/>
      <c r="DH1320" s="12"/>
      <c r="DI1320" s="12"/>
      <c r="DJ1320" s="12"/>
      <c r="DK1320" s="12"/>
      <c r="DL1320" s="12"/>
      <c r="DM1320" s="12"/>
      <c r="DN1320" s="12"/>
      <c r="DO1320" s="12"/>
      <c r="DP1320" s="12"/>
      <c r="DQ1320" s="12"/>
      <c r="DR1320" s="12"/>
      <c r="DS1320" s="12"/>
      <c r="DT1320" s="12"/>
      <c r="DU1320" s="12"/>
      <c r="DV1320" s="12"/>
      <c r="DW1320" s="12"/>
      <c r="DX1320" s="12"/>
      <c r="DY1320" s="12"/>
    </row>
    <row r="1321" spans="2:129" x14ac:dyDescent="0.3">
      <c r="B1321" s="2" t="str">
        <f>Product!$J$2</f>
        <v>Phase 3</v>
      </c>
      <c r="C1321" s="2" t="str">
        <f>Product!$J$3</f>
        <v>50' Wide</v>
      </c>
      <c r="D1321" s="130">
        <f>SUMIFS(INDEX(Product!$B$2:$U$97, MATCH(D1311, Product!$B$2:$B$97, 0), ), Product!$B$2:$U$2, $B1321, Product!$B$3:$U$3, $C1321)</f>
        <v>4.1666666666666666E-3</v>
      </c>
      <c r="E1321" s="128"/>
      <c r="F1321" s="128"/>
      <c r="G1321" s="11">
        <f>SUM(H1321:DZ1321)</f>
        <v>186362.96981730516</v>
      </c>
      <c r="I1321" s="12">
        <f t="shared" ref="I1321:AN1321" si="3120">H1521*$D1321</f>
        <v>0</v>
      </c>
      <c r="J1321" s="12">
        <f t="shared" si="3120"/>
        <v>0</v>
      </c>
      <c r="K1321" s="12">
        <f t="shared" si="3120"/>
        <v>0</v>
      </c>
      <c r="L1321" s="12">
        <f t="shared" si="3120"/>
        <v>0</v>
      </c>
      <c r="M1321" s="12">
        <f t="shared" si="3120"/>
        <v>0</v>
      </c>
      <c r="N1321" s="12">
        <f t="shared" si="3120"/>
        <v>0</v>
      </c>
      <c r="O1321" s="12">
        <f t="shared" si="3120"/>
        <v>0</v>
      </c>
      <c r="P1321" s="12">
        <f t="shared" si="3120"/>
        <v>0</v>
      </c>
      <c r="Q1321" s="12">
        <f t="shared" si="3120"/>
        <v>0</v>
      </c>
      <c r="R1321" s="12">
        <f t="shared" si="3120"/>
        <v>0</v>
      </c>
      <c r="S1321" s="12">
        <f t="shared" si="3120"/>
        <v>0</v>
      </c>
      <c r="T1321" s="12">
        <f t="shared" si="3120"/>
        <v>0</v>
      </c>
      <c r="U1321" s="12">
        <f t="shared" si="3120"/>
        <v>0</v>
      </c>
      <c r="V1321" s="12">
        <f t="shared" si="3120"/>
        <v>0</v>
      </c>
      <c r="W1321" s="12">
        <f t="shared" si="3120"/>
        <v>0</v>
      </c>
      <c r="X1321" s="12">
        <f t="shared" si="3120"/>
        <v>0</v>
      </c>
      <c r="Y1321" s="12">
        <f t="shared" si="3120"/>
        <v>0</v>
      </c>
      <c r="Z1321" s="12">
        <f t="shared" si="3120"/>
        <v>0</v>
      </c>
      <c r="AA1321" s="12">
        <f t="shared" si="3120"/>
        <v>0</v>
      </c>
      <c r="AB1321" s="12">
        <f t="shared" si="3120"/>
        <v>0</v>
      </c>
      <c r="AC1321" s="12">
        <f t="shared" si="3120"/>
        <v>0</v>
      </c>
      <c r="AD1321" s="12">
        <f t="shared" si="3120"/>
        <v>0</v>
      </c>
      <c r="AE1321" s="12">
        <f t="shared" si="3120"/>
        <v>0</v>
      </c>
      <c r="AF1321" s="12">
        <f t="shared" si="3120"/>
        <v>0</v>
      </c>
      <c r="AG1321" s="12">
        <f t="shared" si="3120"/>
        <v>0</v>
      </c>
      <c r="AH1321" s="12">
        <f t="shared" si="3120"/>
        <v>0</v>
      </c>
      <c r="AI1321" s="12">
        <f t="shared" si="3120"/>
        <v>0</v>
      </c>
      <c r="AJ1321" s="12">
        <f t="shared" si="3120"/>
        <v>0</v>
      </c>
      <c r="AK1321" s="12">
        <f t="shared" si="3120"/>
        <v>0</v>
      </c>
      <c r="AL1321" s="12">
        <f t="shared" si="3120"/>
        <v>520.83333333333337</v>
      </c>
      <c r="AM1321" s="12">
        <f t="shared" si="3120"/>
        <v>1043.8368055555557</v>
      </c>
      <c r="AN1321" s="12">
        <f t="shared" si="3120"/>
        <v>1569.019458912037</v>
      </c>
      <c r="AO1321" s="12">
        <f t="shared" ref="AO1321:BT1321" si="3121">AN1521*$D1321</f>
        <v>2096.3903733241705</v>
      </c>
      <c r="AP1321" s="12">
        <f t="shared" si="3121"/>
        <v>2625.9586665463548</v>
      </c>
      <c r="AQ1321" s="12">
        <f t="shared" si="3121"/>
        <v>3157.733494323631</v>
      </c>
      <c r="AR1321" s="12">
        <f t="shared" si="3121"/>
        <v>6525.0573838833125</v>
      </c>
      <c r="AS1321" s="12">
        <f t="shared" si="3121"/>
        <v>9927.2451229828275</v>
      </c>
      <c r="AT1321" s="12">
        <f t="shared" si="3121"/>
        <v>13364.441977661922</v>
      </c>
      <c r="AU1321" s="12">
        <f t="shared" si="3121"/>
        <v>16836.793819235514</v>
      </c>
      <c r="AV1321" s="12">
        <f t="shared" si="3121"/>
        <v>18290.161249035664</v>
      </c>
      <c r="AW1321" s="12">
        <f t="shared" si="3121"/>
        <v>19770.417709793317</v>
      </c>
      <c r="AX1321" s="12">
        <f t="shared" si="3121"/>
        <v>17902.675239137458</v>
      </c>
      <c r="AY1321" s="12">
        <f t="shared" si="3121"/>
        <v>16006.317174853868</v>
      </c>
      <c r="AZ1321" s="12">
        <f t="shared" si="3121"/>
        <v>14081.224285302427</v>
      </c>
      <c r="BA1321" s="12">
        <f t="shared" si="3121"/>
        <v>12127.276842044525</v>
      </c>
      <c r="BB1321" s="12">
        <f t="shared" si="3121"/>
        <v>10144.354617773046</v>
      </c>
      <c r="BC1321" s="12">
        <f t="shared" si="3121"/>
        <v>8132.3368842337713</v>
      </c>
      <c r="BD1321" s="12">
        <f t="shared" si="3121"/>
        <v>6111.9357434714157</v>
      </c>
      <c r="BE1321" s="12">
        <f t="shared" si="3121"/>
        <v>4083.1162646225494</v>
      </c>
      <c r="BF1321" s="12">
        <f t="shared" si="3121"/>
        <v>2045.8433712784797</v>
      </c>
      <c r="BG1321" s="12">
        <f t="shared" si="3121"/>
        <v>0</v>
      </c>
      <c r="BH1321" s="12">
        <f t="shared" si="3121"/>
        <v>0</v>
      </c>
      <c r="BI1321" s="12">
        <f t="shared" si="3121"/>
        <v>0</v>
      </c>
      <c r="BJ1321" s="12">
        <f t="shared" si="3121"/>
        <v>0</v>
      </c>
      <c r="BK1321" s="12">
        <f t="shared" si="3121"/>
        <v>0</v>
      </c>
      <c r="BL1321" s="12">
        <f t="shared" si="3121"/>
        <v>0</v>
      </c>
      <c r="BM1321" s="12">
        <f t="shared" si="3121"/>
        <v>0</v>
      </c>
      <c r="BN1321" s="12">
        <f t="shared" si="3121"/>
        <v>0</v>
      </c>
      <c r="BO1321" s="12">
        <f t="shared" si="3121"/>
        <v>0</v>
      </c>
      <c r="BP1321" s="12">
        <f t="shared" si="3121"/>
        <v>0</v>
      </c>
      <c r="BQ1321" s="12">
        <f t="shared" si="3121"/>
        <v>0</v>
      </c>
      <c r="BR1321" s="12">
        <f t="shared" si="3121"/>
        <v>0</v>
      </c>
      <c r="BS1321" s="12">
        <f t="shared" si="3121"/>
        <v>0</v>
      </c>
      <c r="BT1321" s="12">
        <f t="shared" si="3121"/>
        <v>0</v>
      </c>
      <c r="BU1321" s="12">
        <f t="shared" ref="BU1321:CZ1321" si="3122">BT1521*$D1321</f>
        <v>0</v>
      </c>
      <c r="BV1321" s="12">
        <f t="shared" si="3122"/>
        <v>0</v>
      </c>
      <c r="BW1321" s="12">
        <f t="shared" si="3122"/>
        <v>0</v>
      </c>
      <c r="BX1321" s="12">
        <f t="shared" si="3122"/>
        <v>0</v>
      </c>
      <c r="BY1321" s="12">
        <f t="shared" si="3122"/>
        <v>0</v>
      </c>
      <c r="BZ1321" s="12">
        <f t="shared" si="3122"/>
        <v>0</v>
      </c>
      <c r="CA1321" s="12">
        <f t="shared" si="3122"/>
        <v>0</v>
      </c>
      <c r="CB1321" s="12">
        <f t="shared" si="3122"/>
        <v>0</v>
      </c>
      <c r="CC1321" s="12">
        <f t="shared" si="3122"/>
        <v>0</v>
      </c>
      <c r="CD1321" s="12">
        <f t="shared" si="3122"/>
        <v>0</v>
      </c>
      <c r="CE1321" s="12">
        <f t="shared" si="3122"/>
        <v>0</v>
      </c>
      <c r="CF1321" s="12">
        <f t="shared" si="3122"/>
        <v>0</v>
      </c>
      <c r="CG1321" s="12">
        <f t="shared" si="3122"/>
        <v>0</v>
      </c>
      <c r="CH1321" s="12">
        <f t="shared" si="3122"/>
        <v>0</v>
      </c>
      <c r="CI1321" s="12">
        <f t="shared" si="3122"/>
        <v>0</v>
      </c>
      <c r="CJ1321" s="12">
        <f t="shared" si="3122"/>
        <v>0</v>
      </c>
      <c r="CK1321" s="12">
        <f t="shared" si="3122"/>
        <v>0</v>
      </c>
      <c r="CL1321" s="12">
        <f t="shared" si="3122"/>
        <v>0</v>
      </c>
      <c r="CM1321" s="12">
        <f t="shared" si="3122"/>
        <v>0</v>
      </c>
      <c r="CN1321" s="12">
        <f t="shared" si="3122"/>
        <v>0</v>
      </c>
      <c r="CO1321" s="12">
        <f t="shared" si="3122"/>
        <v>0</v>
      </c>
      <c r="CP1321" s="12">
        <f t="shared" si="3122"/>
        <v>0</v>
      </c>
      <c r="CQ1321" s="12">
        <f t="shared" si="3122"/>
        <v>0</v>
      </c>
      <c r="CR1321" s="12">
        <f t="shared" si="3122"/>
        <v>0</v>
      </c>
      <c r="CS1321" s="12">
        <f t="shared" si="3122"/>
        <v>0</v>
      </c>
      <c r="CT1321" s="12">
        <f t="shared" si="3122"/>
        <v>0</v>
      </c>
      <c r="CU1321" s="12">
        <f t="shared" si="3122"/>
        <v>0</v>
      </c>
      <c r="CV1321" s="12">
        <f t="shared" si="3122"/>
        <v>0</v>
      </c>
      <c r="CW1321" s="12">
        <f t="shared" si="3122"/>
        <v>0</v>
      </c>
      <c r="CX1321" s="12">
        <f t="shared" si="3122"/>
        <v>0</v>
      </c>
      <c r="CY1321" s="12">
        <f t="shared" si="3122"/>
        <v>0</v>
      </c>
      <c r="CZ1321" s="12">
        <f t="shared" si="3122"/>
        <v>0</v>
      </c>
      <c r="DA1321" s="12">
        <f t="shared" ref="DA1321:DY1321" si="3123">CZ1521*$D1321</f>
        <v>0</v>
      </c>
      <c r="DB1321" s="12">
        <f t="shared" si="3123"/>
        <v>0</v>
      </c>
      <c r="DC1321" s="12">
        <f t="shared" si="3123"/>
        <v>0</v>
      </c>
      <c r="DD1321" s="12">
        <f t="shared" si="3123"/>
        <v>0</v>
      </c>
      <c r="DE1321" s="12">
        <f t="shared" si="3123"/>
        <v>0</v>
      </c>
      <c r="DF1321" s="12">
        <f t="shared" si="3123"/>
        <v>0</v>
      </c>
      <c r="DG1321" s="12">
        <f t="shared" si="3123"/>
        <v>0</v>
      </c>
      <c r="DH1321" s="12">
        <f t="shared" si="3123"/>
        <v>0</v>
      </c>
      <c r="DI1321" s="12">
        <f t="shared" si="3123"/>
        <v>0</v>
      </c>
      <c r="DJ1321" s="12">
        <f t="shared" si="3123"/>
        <v>0</v>
      </c>
      <c r="DK1321" s="12">
        <f t="shared" si="3123"/>
        <v>0</v>
      </c>
      <c r="DL1321" s="12">
        <f t="shared" si="3123"/>
        <v>0</v>
      </c>
      <c r="DM1321" s="12">
        <f t="shared" si="3123"/>
        <v>0</v>
      </c>
      <c r="DN1321" s="12">
        <f t="shared" si="3123"/>
        <v>0</v>
      </c>
      <c r="DO1321" s="12">
        <f t="shared" si="3123"/>
        <v>0</v>
      </c>
      <c r="DP1321" s="12">
        <f t="shared" si="3123"/>
        <v>0</v>
      </c>
      <c r="DQ1321" s="12">
        <f t="shared" si="3123"/>
        <v>0</v>
      </c>
      <c r="DR1321" s="12">
        <f t="shared" si="3123"/>
        <v>0</v>
      </c>
      <c r="DS1321" s="12">
        <f t="shared" si="3123"/>
        <v>0</v>
      </c>
      <c r="DT1321" s="12">
        <f t="shared" si="3123"/>
        <v>0</v>
      </c>
      <c r="DU1321" s="12">
        <f t="shared" si="3123"/>
        <v>0</v>
      </c>
      <c r="DV1321" s="12">
        <f t="shared" si="3123"/>
        <v>0</v>
      </c>
      <c r="DW1321" s="12">
        <f t="shared" si="3123"/>
        <v>0</v>
      </c>
      <c r="DX1321" s="12">
        <f t="shared" si="3123"/>
        <v>0</v>
      </c>
      <c r="DY1321" s="12">
        <f t="shared" si="3123"/>
        <v>0</v>
      </c>
    </row>
    <row r="1322" spans="2:129" x14ac:dyDescent="0.3">
      <c r="B1322" s="2" t="str">
        <f>Product!$K$2</f>
        <v>Phase 3</v>
      </c>
      <c r="C1322" s="2" t="str">
        <f>Product!$K$3</f>
        <v>60' Wide</v>
      </c>
      <c r="D1322" s="130">
        <f>SUMIFS(INDEX(Product!$B$2:$U$97, MATCH(D1311, Product!$B$2:$B$97, 0), ), Product!$B$2:$U$2, $B1322, Product!$B$3:$U$3, $C1322)</f>
        <v>4.1666666666666666E-3</v>
      </c>
      <c r="E1322" s="128"/>
      <c r="F1322" s="128"/>
      <c r="G1322" s="11">
        <f>SUM(H1322:DZ1322)</f>
        <v>186362.96981730516</v>
      </c>
      <c r="I1322" s="12">
        <f t="shared" ref="I1322:AN1322" si="3124">H1522*$D1322</f>
        <v>0</v>
      </c>
      <c r="J1322" s="12">
        <f t="shared" si="3124"/>
        <v>0</v>
      </c>
      <c r="K1322" s="12">
        <f t="shared" si="3124"/>
        <v>0</v>
      </c>
      <c r="L1322" s="12">
        <f t="shared" si="3124"/>
        <v>0</v>
      </c>
      <c r="M1322" s="12">
        <f t="shared" si="3124"/>
        <v>0</v>
      </c>
      <c r="N1322" s="12">
        <f t="shared" si="3124"/>
        <v>0</v>
      </c>
      <c r="O1322" s="12">
        <f t="shared" si="3124"/>
        <v>0</v>
      </c>
      <c r="P1322" s="12">
        <f t="shared" si="3124"/>
        <v>0</v>
      </c>
      <c r="Q1322" s="12">
        <f t="shared" si="3124"/>
        <v>0</v>
      </c>
      <c r="R1322" s="12">
        <f t="shared" si="3124"/>
        <v>0</v>
      </c>
      <c r="S1322" s="12">
        <f t="shared" si="3124"/>
        <v>0</v>
      </c>
      <c r="T1322" s="12">
        <f t="shared" si="3124"/>
        <v>0</v>
      </c>
      <c r="U1322" s="12">
        <f t="shared" si="3124"/>
        <v>0</v>
      </c>
      <c r="V1322" s="12">
        <f t="shared" si="3124"/>
        <v>0</v>
      </c>
      <c r="W1322" s="12">
        <f t="shared" si="3124"/>
        <v>0</v>
      </c>
      <c r="X1322" s="12">
        <f t="shared" si="3124"/>
        <v>0</v>
      </c>
      <c r="Y1322" s="12">
        <f t="shared" si="3124"/>
        <v>0</v>
      </c>
      <c r="Z1322" s="12">
        <f t="shared" si="3124"/>
        <v>0</v>
      </c>
      <c r="AA1322" s="12">
        <f t="shared" si="3124"/>
        <v>0</v>
      </c>
      <c r="AB1322" s="12">
        <f t="shared" si="3124"/>
        <v>0</v>
      </c>
      <c r="AC1322" s="12">
        <f t="shared" si="3124"/>
        <v>0</v>
      </c>
      <c r="AD1322" s="12">
        <f t="shared" si="3124"/>
        <v>0</v>
      </c>
      <c r="AE1322" s="12">
        <f t="shared" si="3124"/>
        <v>0</v>
      </c>
      <c r="AF1322" s="12">
        <f t="shared" si="3124"/>
        <v>0</v>
      </c>
      <c r="AG1322" s="12">
        <f t="shared" si="3124"/>
        <v>0</v>
      </c>
      <c r="AH1322" s="12">
        <f t="shared" si="3124"/>
        <v>0</v>
      </c>
      <c r="AI1322" s="12">
        <f t="shared" si="3124"/>
        <v>0</v>
      </c>
      <c r="AJ1322" s="12">
        <f t="shared" si="3124"/>
        <v>0</v>
      </c>
      <c r="AK1322" s="12">
        <f t="shared" si="3124"/>
        <v>0</v>
      </c>
      <c r="AL1322" s="12">
        <f t="shared" si="3124"/>
        <v>520.83333333333337</v>
      </c>
      <c r="AM1322" s="12">
        <f t="shared" si="3124"/>
        <v>1043.8368055555557</v>
      </c>
      <c r="AN1322" s="12">
        <f t="shared" si="3124"/>
        <v>1569.019458912037</v>
      </c>
      <c r="AO1322" s="12">
        <f t="shared" ref="AO1322:BT1322" si="3125">AN1522*$D1322</f>
        <v>2096.3903733241705</v>
      </c>
      <c r="AP1322" s="12">
        <f t="shared" si="3125"/>
        <v>2625.9586665463548</v>
      </c>
      <c r="AQ1322" s="12">
        <f t="shared" si="3125"/>
        <v>3157.733494323631</v>
      </c>
      <c r="AR1322" s="12">
        <f t="shared" si="3125"/>
        <v>6525.0573838833125</v>
      </c>
      <c r="AS1322" s="12">
        <f t="shared" si="3125"/>
        <v>9927.2451229828275</v>
      </c>
      <c r="AT1322" s="12">
        <f t="shared" si="3125"/>
        <v>13364.441977661922</v>
      </c>
      <c r="AU1322" s="12">
        <f t="shared" si="3125"/>
        <v>16836.793819235514</v>
      </c>
      <c r="AV1322" s="12">
        <f t="shared" si="3125"/>
        <v>18290.161249035664</v>
      </c>
      <c r="AW1322" s="12">
        <f t="shared" si="3125"/>
        <v>19770.417709793317</v>
      </c>
      <c r="AX1322" s="12">
        <f t="shared" si="3125"/>
        <v>17902.675239137458</v>
      </c>
      <c r="AY1322" s="12">
        <f t="shared" si="3125"/>
        <v>16006.317174853868</v>
      </c>
      <c r="AZ1322" s="12">
        <f t="shared" si="3125"/>
        <v>14081.224285302427</v>
      </c>
      <c r="BA1322" s="12">
        <f t="shared" si="3125"/>
        <v>12127.276842044525</v>
      </c>
      <c r="BB1322" s="12">
        <f t="shared" si="3125"/>
        <v>10144.354617773046</v>
      </c>
      <c r="BC1322" s="12">
        <f t="shared" si="3125"/>
        <v>8132.3368842337713</v>
      </c>
      <c r="BD1322" s="12">
        <f t="shared" si="3125"/>
        <v>6111.9357434714157</v>
      </c>
      <c r="BE1322" s="12">
        <f t="shared" si="3125"/>
        <v>4083.1162646225494</v>
      </c>
      <c r="BF1322" s="12">
        <f t="shared" si="3125"/>
        <v>2045.8433712784797</v>
      </c>
      <c r="BG1322" s="12">
        <f t="shared" si="3125"/>
        <v>0</v>
      </c>
      <c r="BH1322" s="12">
        <f t="shared" si="3125"/>
        <v>0</v>
      </c>
      <c r="BI1322" s="12">
        <f t="shared" si="3125"/>
        <v>0</v>
      </c>
      <c r="BJ1322" s="12">
        <f t="shared" si="3125"/>
        <v>0</v>
      </c>
      <c r="BK1322" s="12">
        <f t="shared" si="3125"/>
        <v>0</v>
      </c>
      <c r="BL1322" s="12">
        <f t="shared" si="3125"/>
        <v>0</v>
      </c>
      <c r="BM1322" s="12">
        <f t="shared" si="3125"/>
        <v>0</v>
      </c>
      <c r="BN1322" s="12">
        <f t="shared" si="3125"/>
        <v>0</v>
      </c>
      <c r="BO1322" s="12">
        <f t="shared" si="3125"/>
        <v>0</v>
      </c>
      <c r="BP1322" s="12">
        <f t="shared" si="3125"/>
        <v>0</v>
      </c>
      <c r="BQ1322" s="12">
        <f t="shared" si="3125"/>
        <v>0</v>
      </c>
      <c r="BR1322" s="12">
        <f t="shared" si="3125"/>
        <v>0</v>
      </c>
      <c r="BS1322" s="12">
        <f t="shared" si="3125"/>
        <v>0</v>
      </c>
      <c r="BT1322" s="12">
        <f t="shared" si="3125"/>
        <v>0</v>
      </c>
      <c r="BU1322" s="12">
        <f t="shared" ref="BU1322:CZ1322" si="3126">BT1522*$D1322</f>
        <v>0</v>
      </c>
      <c r="BV1322" s="12">
        <f t="shared" si="3126"/>
        <v>0</v>
      </c>
      <c r="BW1322" s="12">
        <f t="shared" si="3126"/>
        <v>0</v>
      </c>
      <c r="BX1322" s="12">
        <f t="shared" si="3126"/>
        <v>0</v>
      </c>
      <c r="BY1322" s="12">
        <f t="shared" si="3126"/>
        <v>0</v>
      </c>
      <c r="BZ1322" s="12">
        <f t="shared" si="3126"/>
        <v>0</v>
      </c>
      <c r="CA1322" s="12">
        <f t="shared" si="3126"/>
        <v>0</v>
      </c>
      <c r="CB1322" s="12">
        <f t="shared" si="3126"/>
        <v>0</v>
      </c>
      <c r="CC1322" s="12">
        <f t="shared" si="3126"/>
        <v>0</v>
      </c>
      <c r="CD1322" s="12">
        <f t="shared" si="3126"/>
        <v>0</v>
      </c>
      <c r="CE1322" s="12">
        <f t="shared" si="3126"/>
        <v>0</v>
      </c>
      <c r="CF1322" s="12">
        <f t="shared" si="3126"/>
        <v>0</v>
      </c>
      <c r="CG1322" s="12">
        <f t="shared" si="3126"/>
        <v>0</v>
      </c>
      <c r="CH1322" s="12">
        <f t="shared" si="3126"/>
        <v>0</v>
      </c>
      <c r="CI1322" s="12">
        <f t="shared" si="3126"/>
        <v>0</v>
      </c>
      <c r="CJ1322" s="12">
        <f t="shared" si="3126"/>
        <v>0</v>
      </c>
      <c r="CK1322" s="12">
        <f t="shared" si="3126"/>
        <v>0</v>
      </c>
      <c r="CL1322" s="12">
        <f t="shared" si="3126"/>
        <v>0</v>
      </c>
      <c r="CM1322" s="12">
        <f t="shared" si="3126"/>
        <v>0</v>
      </c>
      <c r="CN1322" s="12">
        <f t="shared" si="3126"/>
        <v>0</v>
      </c>
      <c r="CO1322" s="12">
        <f t="shared" si="3126"/>
        <v>0</v>
      </c>
      <c r="CP1322" s="12">
        <f t="shared" si="3126"/>
        <v>0</v>
      </c>
      <c r="CQ1322" s="12">
        <f t="shared" si="3126"/>
        <v>0</v>
      </c>
      <c r="CR1322" s="12">
        <f t="shared" si="3126"/>
        <v>0</v>
      </c>
      <c r="CS1322" s="12">
        <f t="shared" si="3126"/>
        <v>0</v>
      </c>
      <c r="CT1322" s="12">
        <f t="shared" si="3126"/>
        <v>0</v>
      </c>
      <c r="CU1322" s="12">
        <f t="shared" si="3126"/>
        <v>0</v>
      </c>
      <c r="CV1322" s="12">
        <f t="shared" si="3126"/>
        <v>0</v>
      </c>
      <c r="CW1322" s="12">
        <f t="shared" si="3126"/>
        <v>0</v>
      </c>
      <c r="CX1322" s="12">
        <f t="shared" si="3126"/>
        <v>0</v>
      </c>
      <c r="CY1322" s="12">
        <f t="shared" si="3126"/>
        <v>0</v>
      </c>
      <c r="CZ1322" s="12">
        <f t="shared" si="3126"/>
        <v>0</v>
      </c>
      <c r="DA1322" s="12">
        <f t="shared" ref="DA1322:DY1322" si="3127">CZ1522*$D1322</f>
        <v>0</v>
      </c>
      <c r="DB1322" s="12">
        <f t="shared" si="3127"/>
        <v>0</v>
      </c>
      <c r="DC1322" s="12">
        <f t="shared" si="3127"/>
        <v>0</v>
      </c>
      <c r="DD1322" s="12">
        <f t="shared" si="3127"/>
        <v>0</v>
      </c>
      <c r="DE1322" s="12">
        <f t="shared" si="3127"/>
        <v>0</v>
      </c>
      <c r="DF1322" s="12">
        <f t="shared" si="3127"/>
        <v>0</v>
      </c>
      <c r="DG1322" s="12">
        <f t="shared" si="3127"/>
        <v>0</v>
      </c>
      <c r="DH1322" s="12">
        <f t="shared" si="3127"/>
        <v>0</v>
      </c>
      <c r="DI1322" s="12">
        <f t="shared" si="3127"/>
        <v>0</v>
      </c>
      <c r="DJ1322" s="12">
        <f t="shared" si="3127"/>
        <v>0</v>
      </c>
      <c r="DK1322" s="12">
        <f t="shared" si="3127"/>
        <v>0</v>
      </c>
      <c r="DL1322" s="12">
        <f t="shared" si="3127"/>
        <v>0</v>
      </c>
      <c r="DM1322" s="12">
        <f t="shared" si="3127"/>
        <v>0</v>
      </c>
      <c r="DN1322" s="12">
        <f t="shared" si="3127"/>
        <v>0</v>
      </c>
      <c r="DO1322" s="12">
        <f t="shared" si="3127"/>
        <v>0</v>
      </c>
      <c r="DP1322" s="12">
        <f t="shared" si="3127"/>
        <v>0</v>
      </c>
      <c r="DQ1322" s="12">
        <f t="shared" si="3127"/>
        <v>0</v>
      </c>
      <c r="DR1322" s="12">
        <f t="shared" si="3127"/>
        <v>0</v>
      </c>
      <c r="DS1322" s="12">
        <f t="shared" si="3127"/>
        <v>0</v>
      </c>
      <c r="DT1322" s="12">
        <f t="shared" si="3127"/>
        <v>0</v>
      </c>
      <c r="DU1322" s="12">
        <f t="shared" si="3127"/>
        <v>0</v>
      </c>
      <c r="DV1322" s="12">
        <f t="shared" si="3127"/>
        <v>0</v>
      </c>
      <c r="DW1322" s="12">
        <f t="shared" si="3127"/>
        <v>0</v>
      </c>
      <c r="DX1322" s="12">
        <f t="shared" si="3127"/>
        <v>0</v>
      </c>
      <c r="DY1322" s="12">
        <f t="shared" si="3127"/>
        <v>0</v>
      </c>
    </row>
    <row r="1323" spans="2:129" x14ac:dyDescent="0.3">
      <c r="B1323" s="2" t="str">
        <f>Product!$L$2</f>
        <v>Phase 3</v>
      </c>
      <c r="C1323" s="2" t="str">
        <f>Product!$L$3</f>
        <v>75' Wide</v>
      </c>
      <c r="D1323" s="130">
        <f>SUMIFS(INDEX(Product!$B$2:$U$97, MATCH(D1311, Product!$B$2:$B$97, 0), ), Product!$B$2:$U$2, $B1323, Product!$B$3:$U$3, $C1323)</f>
        <v>4.1666666666666666E-3</v>
      </c>
      <c r="E1323" s="128"/>
      <c r="F1323" s="128"/>
      <c r="G1323" s="11">
        <f>SUM(H1323:DZ1323)</f>
        <v>124241.9798782032</v>
      </c>
      <c r="I1323" s="12">
        <f t="shared" ref="I1323:AN1323" si="3128">H1523*$D1323</f>
        <v>0</v>
      </c>
      <c r="J1323" s="12">
        <f t="shared" si="3128"/>
        <v>0</v>
      </c>
      <c r="K1323" s="12">
        <f t="shared" si="3128"/>
        <v>0</v>
      </c>
      <c r="L1323" s="12">
        <f t="shared" si="3128"/>
        <v>0</v>
      </c>
      <c r="M1323" s="12">
        <f t="shared" si="3128"/>
        <v>0</v>
      </c>
      <c r="N1323" s="12">
        <f t="shared" si="3128"/>
        <v>0</v>
      </c>
      <c r="O1323" s="12">
        <f t="shared" si="3128"/>
        <v>0</v>
      </c>
      <c r="P1323" s="12">
        <f t="shared" si="3128"/>
        <v>0</v>
      </c>
      <c r="Q1323" s="12">
        <f t="shared" si="3128"/>
        <v>0</v>
      </c>
      <c r="R1323" s="12">
        <f t="shared" si="3128"/>
        <v>0</v>
      </c>
      <c r="S1323" s="12">
        <f t="shared" si="3128"/>
        <v>0</v>
      </c>
      <c r="T1323" s="12">
        <f t="shared" si="3128"/>
        <v>0</v>
      </c>
      <c r="U1323" s="12">
        <f t="shared" si="3128"/>
        <v>0</v>
      </c>
      <c r="V1323" s="12">
        <f t="shared" si="3128"/>
        <v>0</v>
      </c>
      <c r="W1323" s="12">
        <f t="shared" si="3128"/>
        <v>0</v>
      </c>
      <c r="X1323" s="12">
        <f t="shared" si="3128"/>
        <v>0</v>
      </c>
      <c r="Y1323" s="12">
        <f t="shared" si="3128"/>
        <v>0</v>
      </c>
      <c r="Z1323" s="12">
        <f t="shared" si="3128"/>
        <v>0</v>
      </c>
      <c r="AA1323" s="12">
        <f t="shared" si="3128"/>
        <v>0</v>
      </c>
      <c r="AB1323" s="12">
        <f t="shared" si="3128"/>
        <v>0</v>
      </c>
      <c r="AC1323" s="12">
        <f t="shared" si="3128"/>
        <v>0</v>
      </c>
      <c r="AD1323" s="12">
        <f t="shared" si="3128"/>
        <v>0</v>
      </c>
      <c r="AE1323" s="12">
        <f t="shared" si="3128"/>
        <v>0</v>
      </c>
      <c r="AF1323" s="12">
        <f t="shared" si="3128"/>
        <v>0</v>
      </c>
      <c r="AG1323" s="12">
        <f t="shared" si="3128"/>
        <v>0</v>
      </c>
      <c r="AH1323" s="12">
        <f t="shared" si="3128"/>
        <v>0</v>
      </c>
      <c r="AI1323" s="12">
        <f t="shared" si="3128"/>
        <v>0</v>
      </c>
      <c r="AJ1323" s="12">
        <f t="shared" si="3128"/>
        <v>0</v>
      </c>
      <c r="AK1323" s="12">
        <f t="shared" si="3128"/>
        <v>0</v>
      </c>
      <c r="AL1323" s="12">
        <f t="shared" si="3128"/>
        <v>347.22222222222229</v>
      </c>
      <c r="AM1323" s="12">
        <f t="shared" si="3128"/>
        <v>695.89120370370381</v>
      </c>
      <c r="AN1323" s="12">
        <f t="shared" si="3128"/>
        <v>1046.0129726080247</v>
      </c>
      <c r="AO1323" s="12">
        <f t="shared" ref="AO1323:BT1323" si="3129">AN1523*$D1323</f>
        <v>1397.5935822161136</v>
      </c>
      <c r="AP1323" s="12">
        <f t="shared" si="3129"/>
        <v>1750.6391110309032</v>
      </c>
      <c r="AQ1323" s="12">
        <f t="shared" si="3129"/>
        <v>2105.155662882421</v>
      </c>
      <c r="AR1323" s="12">
        <f t="shared" si="3129"/>
        <v>4350.0382559222089</v>
      </c>
      <c r="AS1323" s="12">
        <f t="shared" si="3129"/>
        <v>6618.1634153218838</v>
      </c>
      <c r="AT1323" s="12">
        <f t="shared" si="3129"/>
        <v>8909.6279851079471</v>
      </c>
      <c r="AU1323" s="12">
        <f t="shared" si="3129"/>
        <v>11224.529212823676</v>
      </c>
      <c r="AV1323" s="12">
        <f t="shared" si="3129"/>
        <v>12193.440832690445</v>
      </c>
      <c r="AW1323" s="12">
        <f t="shared" si="3129"/>
        <v>13180.278473195543</v>
      </c>
      <c r="AX1323" s="12">
        <f t="shared" si="3129"/>
        <v>11935.116826091637</v>
      </c>
      <c r="AY1323" s="12">
        <f t="shared" si="3129"/>
        <v>10670.878116569244</v>
      </c>
      <c r="AZ1323" s="12">
        <f t="shared" si="3129"/>
        <v>9387.4828568682824</v>
      </c>
      <c r="BA1323" s="12">
        <f t="shared" si="3129"/>
        <v>8084.8512280296809</v>
      </c>
      <c r="BB1323" s="12">
        <f t="shared" si="3129"/>
        <v>6762.9030785153627</v>
      </c>
      <c r="BC1323" s="12">
        <f t="shared" si="3129"/>
        <v>5421.5579228225115</v>
      </c>
      <c r="BD1323" s="12">
        <f t="shared" si="3129"/>
        <v>4074.6238289809412</v>
      </c>
      <c r="BE1323" s="12">
        <f t="shared" si="3129"/>
        <v>2722.0775097483643</v>
      </c>
      <c r="BF1323" s="12">
        <f t="shared" si="3129"/>
        <v>1363.8955808523178</v>
      </c>
      <c r="BG1323" s="12">
        <f t="shared" si="3129"/>
        <v>-5.820766091346741E-12</v>
      </c>
      <c r="BH1323" s="12">
        <f t="shared" si="3129"/>
        <v>-5.8450192833940189E-12</v>
      </c>
      <c r="BI1323" s="12">
        <f t="shared" si="3129"/>
        <v>-5.8693735304081602E-12</v>
      </c>
      <c r="BJ1323" s="12">
        <f t="shared" si="3129"/>
        <v>-5.8938292534515279E-12</v>
      </c>
      <c r="BK1323" s="12">
        <f t="shared" si="3129"/>
        <v>-5.9183868753409091E-12</v>
      </c>
      <c r="BL1323" s="12">
        <f t="shared" si="3129"/>
        <v>-5.9430468206548295E-12</v>
      </c>
      <c r="BM1323" s="12">
        <f t="shared" si="3129"/>
        <v>-5.9678095157408911E-12</v>
      </c>
      <c r="BN1323" s="12">
        <f t="shared" si="3129"/>
        <v>-5.9926753887231453E-12</v>
      </c>
      <c r="BO1323" s="12">
        <f t="shared" si="3129"/>
        <v>-6.0176448695094915E-12</v>
      </c>
      <c r="BP1323" s="12">
        <f t="shared" si="3129"/>
        <v>-6.042718389799114E-12</v>
      </c>
      <c r="BQ1323" s="12">
        <f t="shared" si="3129"/>
        <v>-6.0678963830899439E-12</v>
      </c>
      <c r="BR1323" s="12">
        <f t="shared" si="3129"/>
        <v>-6.0931792846861518E-12</v>
      </c>
      <c r="BS1323" s="12">
        <f t="shared" si="3129"/>
        <v>-6.1185675317056786E-12</v>
      </c>
      <c r="BT1323" s="12">
        <f t="shared" si="3129"/>
        <v>-6.1440615630877846E-12</v>
      </c>
      <c r="BU1323" s="12">
        <f t="shared" ref="BU1323:CZ1323" si="3130">BT1523*$D1323</f>
        <v>-6.1696618196006505E-12</v>
      </c>
      <c r="BV1323" s="12">
        <f t="shared" si="3130"/>
        <v>-6.1953687438489862E-12</v>
      </c>
      <c r="BW1323" s="12">
        <f t="shared" si="3130"/>
        <v>-6.2211827802816903E-12</v>
      </c>
      <c r="BX1323" s="12">
        <f t="shared" si="3130"/>
        <v>-6.2471043751995315E-12</v>
      </c>
      <c r="BY1323" s="12">
        <f t="shared" si="3130"/>
        <v>-6.2731339767628627E-12</v>
      </c>
      <c r="BZ1323" s="12">
        <f t="shared" si="3130"/>
        <v>-6.2992720349993745E-12</v>
      </c>
      <c r="CA1323" s="12">
        <f t="shared" si="3130"/>
        <v>-6.3255190018118718E-12</v>
      </c>
      <c r="CB1323" s="12">
        <f t="shared" si="3130"/>
        <v>-6.3518753309860875E-12</v>
      </c>
      <c r="CC1323" s="12">
        <f t="shared" si="3130"/>
        <v>-6.3783414781985302E-12</v>
      </c>
      <c r="CD1323" s="12">
        <f t="shared" si="3130"/>
        <v>-6.4049179010243571E-12</v>
      </c>
      <c r="CE1323" s="12">
        <f t="shared" si="3130"/>
        <v>-6.4316050589452926E-12</v>
      </c>
      <c r="CF1323" s="12">
        <f t="shared" si="3130"/>
        <v>-6.4584034133575641E-12</v>
      </c>
      <c r="CG1323" s="12">
        <f t="shared" si="3130"/>
        <v>-6.4853134275798866E-12</v>
      </c>
      <c r="CH1323" s="12">
        <f t="shared" si="3130"/>
        <v>-6.5123355668614705E-12</v>
      </c>
      <c r="CI1323" s="12">
        <f t="shared" si="3130"/>
        <v>-6.5394702983900597E-12</v>
      </c>
      <c r="CJ1323" s="12">
        <f t="shared" si="3130"/>
        <v>-6.5667180913000175E-12</v>
      </c>
      <c r="CK1323" s="12">
        <f t="shared" si="3130"/>
        <v>-6.5940794166804349E-12</v>
      </c>
      <c r="CL1323" s="12">
        <f t="shared" si="3130"/>
        <v>-6.6215547475832696E-12</v>
      </c>
      <c r="CM1323" s="12">
        <f t="shared" si="3130"/>
        <v>-6.6491445590315334E-12</v>
      </c>
      <c r="CN1323" s="12">
        <f t="shared" si="3130"/>
        <v>-6.676849328027499E-12</v>
      </c>
      <c r="CO1323" s="12">
        <f t="shared" si="3130"/>
        <v>-6.704669533560947E-12</v>
      </c>
      <c r="CP1323" s="12">
        <f t="shared" si="3130"/>
        <v>-6.7326056566174504E-12</v>
      </c>
      <c r="CQ1323" s="12">
        <f t="shared" si="3130"/>
        <v>-6.7606581801866904E-12</v>
      </c>
      <c r="CR1323" s="12">
        <f t="shared" si="3130"/>
        <v>-6.7888275892708011E-12</v>
      </c>
      <c r="CS1323" s="12">
        <f t="shared" si="3130"/>
        <v>-6.8171143708927626E-12</v>
      </c>
      <c r="CT1323" s="12">
        <f t="shared" si="3130"/>
        <v>-6.8455190141048155E-12</v>
      </c>
      <c r="CU1323" s="12">
        <f t="shared" si="3130"/>
        <v>-6.8740420099969196E-12</v>
      </c>
      <c r="CV1323" s="12">
        <f t="shared" si="3130"/>
        <v>-6.9026838517052401E-12</v>
      </c>
      <c r="CW1323" s="12">
        <f t="shared" si="3130"/>
        <v>-6.9314450344206779E-12</v>
      </c>
      <c r="CX1323" s="12">
        <f t="shared" si="3130"/>
        <v>-6.9603260553974305E-12</v>
      </c>
      <c r="CY1323" s="12">
        <f t="shared" si="3130"/>
        <v>-6.9893274139615867E-12</v>
      </c>
      <c r="CZ1323" s="12">
        <f t="shared" si="3130"/>
        <v>-7.0184496115197603E-12</v>
      </c>
      <c r="DA1323" s="12">
        <f t="shared" ref="DA1323:DY1323" si="3131">CZ1523*$D1323</f>
        <v>-7.0476931515677589E-12</v>
      </c>
      <c r="DB1323" s="12">
        <f t="shared" si="3131"/>
        <v>-7.0770585396992916E-12</v>
      </c>
      <c r="DC1323" s="12">
        <f t="shared" si="3131"/>
        <v>-7.1065462836147049E-12</v>
      </c>
      <c r="DD1323" s="12">
        <f t="shared" si="3131"/>
        <v>-7.1361568931297662E-12</v>
      </c>
      <c r="DE1323" s="12">
        <f t="shared" si="3131"/>
        <v>-7.165890880184474E-12</v>
      </c>
      <c r="DF1323" s="12">
        <f t="shared" si="3131"/>
        <v>-7.1957487588519093E-12</v>
      </c>
      <c r="DG1323" s="12">
        <f t="shared" si="3131"/>
        <v>-7.2257310453471252E-12</v>
      </c>
      <c r="DH1323" s="12">
        <f t="shared" si="3131"/>
        <v>-7.2558382580360719E-12</v>
      </c>
      <c r="DI1323" s="12">
        <f t="shared" si="3131"/>
        <v>-7.2860709174445557E-12</v>
      </c>
      <c r="DJ1323" s="12">
        <f t="shared" si="3131"/>
        <v>-7.3164295462672399E-12</v>
      </c>
      <c r="DK1323" s="12">
        <f t="shared" si="3131"/>
        <v>-7.3469146693766866E-12</v>
      </c>
      <c r="DL1323" s="12">
        <f t="shared" si="3131"/>
        <v>-7.3775268138324229E-12</v>
      </c>
      <c r="DM1323" s="12">
        <f t="shared" si="3131"/>
        <v>-7.4082665088900585E-12</v>
      </c>
      <c r="DN1323" s="12">
        <f t="shared" si="3131"/>
        <v>-7.439134286010434E-12</v>
      </c>
      <c r="DO1323" s="12">
        <f t="shared" si="3131"/>
        <v>-7.4701306788688107E-12</v>
      </c>
      <c r="DP1323" s="12">
        <f t="shared" si="3131"/>
        <v>-7.5012562233640974E-12</v>
      </c>
      <c r="DQ1323" s="12">
        <f t="shared" si="3131"/>
        <v>-7.5325114576281152E-12</v>
      </c>
      <c r="DR1323" s="12">
        <f t="shared" si="3131"/>
        <v>-7.5638969220348975E-12</v>
      </c>
      <c r="DS1323" s="12">
        <f t="shared" si="3131"/>
        <v>-7.5954131592100439E-12</v>
      </c>
      <c r="DT1323" s="12">
        <f t="shared" si="3131"/>
        <v>-7.6270607140400855E-12</v>
      </c>
      <c r="DU1323" s="12">
        <f t="shared" si="3131"/>
        <v>-7.6588401336819191E-12</v>
      </c>
      <c r="DV1323" s="12">
        <f t="shared" si="3131"/>
        <v>-7.6907519675722607E-12</v>
      </c>
      <c r="DW1323" s="12">
        <f t="shared" si="3131"/>
        <v>-7.7227967674371457E-12</v>
      </c>
      <c r="DX1323" s="12">
        <f t="shared" si="3131"/>
        <v>-7.7549750873014675E-12</v>
      </c>
      <c r="DY1323" s="12">
        <f t="shared" si="3131"/>
        <v>-7.7872874834985556E-12</v>
      </c>
    </row>
    <row r="1324" spans="2:129" x14ac:dyDescent="0.3">
      <c r="D1324" s="130"/>
      <c r="E1324" s="128"/>
      <c r="F1324" s="128"/>
      <c r="I1324" s="12"/>
      <c r="J1324" s="12"/>
      <c r="K1324" s="12"/>
      <c r="L1324" s="12"/>
      <c r="M1324" s="12"/>
      <c r="N1324" s="12"/>
      <c r="O1324" s="12"/>
      <c r="P1324" s="12"/>
      <c r="Q1324" s="12"/>
      <c r="R1324" s="12"/>
      <c r="S1324" s="12"/>
      <c r="T1324" s="12"/>
      <c r="U1324" s="12"/>
      <c r="V1324" s="12"/>
      <c r="W1324" s="12"/>
      <c r="X1324" s="12"/>
      <c r="Y1324" s="12"/>
      <c r="Z1324" s="12"/>
      <c r="AA1324" s="12"/>
      <c r="AB1324" s="12"/>
      <c r="AC1324" s="12"/>
      <c r="AD1324" s="12"/>
      <c r="AE1324" s="12"/>
      <c r="AF1324" s="12"/>
      <c r="AG1324" s="12"/>
      <c r="AH1324" s="12"/>
      <c r="AI1324" s="12"/>
      <c r="AJ1324" s="12"/>
      <c r="AK1324" s="12"/>
      <c r="AL1324" s="12"/>
      <c r="AM1324" s="12"/>
      <c r="AN1324" s="12"/>
      <c r="AO1324" s="12"/>
      <c r="AP1324" s="12"/>
      <c r="AQ1324" s="12"/>
      <c r="AR1324" s="12"/>
      <c r="AS1324" s="12"/>
      <c r="AT1324" s="12"/>
      <c r="AU1324" s="12"/>
      <c r="AV1324" s="12"/>
      <c r="AW1324" s="12"/>
      <c r="AX1324" s="12"/>
      <c r="AY1324" s="12"/>
      <c r="AZ1324" s="12"/>
      <c r="BA1324" s="12"/>
      <c r="BB1324" s="12"/>
      <c r="BC1324" s="12"/>
      <c r="BD1324" s="12"/>
      <c r="BE1324" s="12"/>
      <c r="BF1324" s="12"/>
      <c r="BG1324" s="12"/>
      <c r="BH1324" s="12"/>
      <c r="BI1324" s="12"/>
      <c r="BJ1324" s="12"/>
      <c r="BK1324" s="12"/>
      <c r="BL1324" s="12"/>
      <c r="BM1324" s="12"/>
      <c r="BN1324" s="12"/>
      <c r="BO1324" s="12"/>
      <c r="BP1324" s="12"/>
      <c r="BQ1324" s="12"/>
      <c r="BR1324" s="12"/>
      <c r="BS1324" s="12"/>
      <c r="BT1324" s="12"/>
      <c r="BU1324" s="12"/>
      <c r="BV1324" s="12"/>
      <c r="BW1324" s="12"/>
      <c r="BX1324" s="12"/>
      <c r="BY1324" s="12"/>
      <c r="BZ1324" s="12"/>
      <c r="CA1324" s="12"/>
      <c r="CB1324" s="12"/>
      <c r="CC1324" s="12"/>
      <c r="CD1324" s="12"/>
      <c r="CE1324" s="12"/>
      <c r="CF1324" s="12"/>
      <c r="CG1324" s="12"/>
      <c r="CH1324" s="12"/>
      <c r="CI1324" s="12"/>
      <c r="CJ1324" s="12"/>
      <c r="CK1324" s="12"/>
      <c r="CL1324" s="12"/>
      <c r="CM1324" s="12"/>
      <c r="CN1324" s="12"/>
      <c r="CO1324" s="12"/>
      <c r="CP1324" s="12"/>
      <c r="CQ1324" s="12"/>
      <c r="CR1324" s="12"/>
      <c r="CS1324" s="12"/>
      <c r="CT1324" s="12"/>
      <c r="CU1324" s="12"/>
      <c r="CV1324" s="12"/>
      <c r="CW1324" s="12"/>
      <c r="CX1324" s="12"/>
      <c r="CY1324" s="12"/>
      <c r="CZ1324" s="12"/>
      <c r="DA1324" s="12"/>
      <c r="DB1324" s="12"/>
      <c r="DC1324" s="12"/>
      <c r="DD1324" s="12"/>
      <c r="DE1324" s="12"/>
      <c r="DF1324" s="12"/>
      <c r="DG1324" s="12"/>
      <c r="DH1324" s="12"/>
      <c r="DI1324" s="12"/>
      <c r="DJ1324" s="12"/>
      <c r="DK1324" s="12"/>
      <c r="DL1324" s="12"/>
      <c r="DM1324" s="12"/>
      <c r="DN1324" s="12"/>
      <c r="DO1324" s="12"/>
      <c r="DP1324" s="12"/>
      <c r="DQ1324" s="12"/>
      <c r="DR1324" s="12"/>
      <c r="DS1324" s="12"/>
      <c r="DT1324" s="12"/>
      <c r="DU1324" s="12"/>
      <c r="DV1324" s="12"/>
      <c r="DW1324" s="12"/>
      <c r="DX1324" s="12"/>
      <c r="DY1324" s="12"/>
    </row>
    <row r="1325" spans="2:129" x14ac:dyDescent="0.3">
      <c r="B1325" s="2" t="str">
        <f>Product!$M$2</f>
        <v>Phase 4</v>
      </c>
      <c r="C1325" s="2" t="str">
        <f>Product!$M$3</f>
        <v>50' Wide</v>
      </c>
      <c r="D1325" s="130">
        <f>SUMIFS(INDEX(Product!$B$2:$U$97, MATCH(D1311, Product!$B$2:$B$97, 0), ), Product!$B$2:$U$2, $B1325, Product!$B$3:$U$3, $C1325)</f>
        <v>4.1666666666666666E-3</v>
      </c>
      <c r="E1325" s="128"/>
      <c r="F1325" s="128"/>
      <c r="G1325" s="11">
        <f>SUM(H1325:DZ1325)</f>
        <v>186362.96981730522</v>
      </c>
      <c r="I1325" s="12">
        <f t="shared" ref="I1325:AN1325" si="3132">H1525*$D1325</f>
        <v>0</v>
      </c>
      <c r="J1325" s="12">
        <f t="shared" si="3132"/>
        <v>0</v>
      </c>
      <c r="K1325" s="12">
        <f t="shared" si="3132"/>
        <v>0</v>
      </c>
      <c r="L1325" s="12">
        <f t="shared" si="3132"/>
        <v>0</v>
      </c>
      <c r="M1325" s="12">
        <f t="shared" si="3132"/>
        <v>0</v>
      </c>
      <c r="N1325" s="12">
        <f t="shared" si="3132"/>
        <v>0</v>
      </c>
      <c r="O1325" s="12">
        <f t="shared" si="3132"/>
        <v>0</v>
      </c>
      <c r="P1325" s="12">
        <f t="shared" si="3132"/>
        <v>0</v>
      </c>
      <c r="Q1325" s="12">
        <f t="shared" si="3132"/>
        <v>0</v>
      </c>
      <c r="R1325" s="12">
        <f t="shared" si="3132"/>
        <v>0</v>
      </c>
      <c r="S1325" s="12">
        <f t="shared" si="3132"/>
        <v>0</v>
      </c>
      <c r="T1325" s="12">
        <f t="shared" si="3132"/>
        <v>0</v>
      </c>
      <c r="U1325" s="12">
        <f t="shared" si="3132"/>
        <v>0</v>
      </c>
      <c r="V1325" s="12">
        <f t="shared" si="3132"/>
        <v>0</v>
      </c>
      <c r="W1325" s="12">
        <f t="shared" si="3132"/>
        <v>0</v>
      </c>
      <c r="X1325" s="12">
        <f t="shared" si="3132"/>
        <v>0</v>
      </c>
      <c r="Y1325" s="12">
        <f t="shared" si="3132"/>
        <v>0</v>
      </c>
      <c r="Z1325" s="12">
        <f t="shared" si="3132"/>
        <v>0</v>
      </c>
      <c r="AA1325" s="12">
        <f t="shared" si="3132"/>
        <v>0</v>
      </c>
      <c r="AB1325" s="12">
        <f t="shared" si="3132"/>
        <v>0</v>
      </c>
      <c r="AC1325" s="12">
        <f t="shared" si="3132"/>
        <v>0</v>
      </c>
      <c r="AD1325" s="12">
        <f t="shared" si="3132"/>
        <v>0</v>
      </c>
      <c r="AE1325" s="12">
        <f t="shared" si="3132"/>
        <v>0</v>
      </c>
      <c r="AF1325" s="12">
        <f t="shared" si="3132"/>
        <v>0</v>
      </c>
      <c r="AG1325" s="12">
        <f t="shared" si="3132"/>
        <v>0</v>
      </c>
      <c r="AH1325" s="12">
        <f t="shared" si="3132"/>
        <v>0</v>
      </c>
      <c r="AI1325" s="12">
        <f t="shared" si="3132"/>
        <v>0</v>
      </c>
      <c r="AJ1325" s="12">
        <f t="shared" si="3132"/>
        <v>0</v>
      </c>
      <c r="AK1325" s="12">
        <f t="shared" si="3132"/>
        <v>0</v>
      </c>
      <c r="AL1325" s="12">
        <f t="shared" si="3132"/>
        <v>0</v>
      </c>
      <c r="AM1325" s="12">
        <f t="shared" si="3132"/>
        <v>0</v>
      </c>
      <c r="AN1325" s="12">
        <f t="shared" si="3132"/>
        <v>0</v>
      </c>
      <c r="AO1325" s="12">
        <f t="shared" ref="AO1325:BT1325" si="3133">AN1525*$D1325</f>
        <v>0</v>
      </c>
      <c r="AP1325" s="12">
        <f t="shared" si="3133"/>
        <v>0</v>
      </c>
      <c r="AQ1325" s="12">
        <f t="shared" si="3133"/>
        <v>0</v>
      </c>
      <c r="AR1325" s="12">
        <f t="shared" si="3133"/>
        <v>0</v>
      </c>
      <c r="AS1325" s="12">
        <f t="shared" si="3133"/>
        <v>0</v>
      </c>
      <c r="AT1325" s="12">
        <f t="shared" si="3133"/>
        <v>0</v>
      </c>
      <c r="AU1325" s="12">
        <f t="shared" si="3133"/>
        <v>0</v>
      </c>
      <c r="AV1325" s="12">
        <f t="shared" si="3133"/>
        <v>0</v>
      </c>
      <c r="AW1325" s="12">
        <f t="shared" si="3133"/>
        <v>0</v>
      </c>
      <c r="AX1325" s="12">
        <f t="shared" si="3133"/>
        <v>520.83333333333337</v>
      </c>
      <c r="AY1325" s="12">
        <f t="shared" si="3133"/>
        <v>1043.8368055555557</v>
      </c>
      <c r="AZ1325" s="12">
        <f t="shared" si="3133"/>
        <v>1569.019458912037</v>
      </c>
      <c r="BA1325" s="12">
        <f t="shared" si="3133"/>
        <v>2096.3903733241705</v>
      </c>
      <c r="BB1325" s="12">
        <f t="shared" si="3133"/>
        <v>2625.9586665463548</v>
      </c>
      <c r="BC1325" s="12">
        <f t="shared" si="3133"/>
        <v>3157.733494323631</v>
      </c>
      <c r="BD1325" s="12">
        <f t="shared" si="3133"/>
        <v>6525.0573838833125</v>
      </c>
      <c r="BE1325" s="12">
        <f t="shared" si="3133"/>
        <v>9927.2451229828275</v>
      </c>
      <c r="BF1325" s="12">
        <f t="shared" si="3133"/>
        <v>13364.441977661922</v>
      </c>
      <c r="BG1325" s="12">
        <f t="shared" si="3133"/>
        <v>16836.793819235514</v>
      </c>
      <c r="BH1325" s="12">
        <f t="shared" si="3133"/>
        <v>18290.161249035664</v>
      </c>
      <c r="BI1325" s="12">
        <f t="shared" si="3133"/>
        <v>19770.417709793317</v>
      </c>
      <c r="BJ1325" s="12">
        <f t="shared" si="3133"/>
        <v>17902.675239137458</v>
      </c>
      <c r="BK1325" s="12">
        <f t="shared" si="3133"/>
        <v>16006.31717485387</v>
      </c>
      <c r="BL1325" s="12">
        <f t="shared" si="3133"/>
        <v>14081.224285302429</v>
      </c>
      <c r="BM1325" s="12">
        <f t="shared" si="3133"/>
        <v>12127.276842044526</v>
      </c>
      <c r="BN1325" s="12">
        <f t="shared" si="3133"/>
        <v>10144.354617773051</v>
      </c>
      <c r="BO1325" s="12">
        <f t="shared" si="3133"/>
        <v>8132.3368842337741</v>
      </c>
      <c r="BP1325" s="12">
        <f t="shared" si="3133"/>
        <v>6111.9357434714184</v>
      </c>
      <c r="BQ1325" s="12">
        <f t="shared" si="3133"/>
        <v>4083.116264622553</v>
      </c>
      <c r="BR1325" s="12">
        <f t="shared" si="3133"/>
        <v>2045.8433712784843</v>
      </c>
      <c r="BS1325" s="12">
        <f t="shared" si="3133"/>
        <v>0</v>
      </c>
      <c r="BT1325" s="12">
        <f t="shared" si="3133"/>
        <v>0</v>
      </c>
      <c r="BU1325" s="12">
        <f t="shared" ref="BU1325:CZ1325" si="3134">BT1525*$D1325</f>
        <v>0</v>
      </c>
      <c r="BV1325" s="12">
        <f t="shared" si="3134"/>
        <v>0</v>
      </c>
      <c r="BW1325" s="12">
        <f t="shared" si="3134"/>
        <v>0</v>
      </c>
      <c r="BX1325" s="12">
        <f t="shared" si="3134"/>
        <v>0</v>
      </c>
      <c r="BY1325" s="12">
        <f t="shared" si="3134"/>
        <v>0</v>
      </c>
      <c r="BZ1325" s="12">
        <f t="shared" si="3134"/>
        <v>0</v>
      </c>
      <c r="CA1325" s="12">
        <f t="shared" si="3134"/>
        <v>0</v>
      </c>
      <c r="CB1325" s="12">
        <f t="shared" si="3134"/>
        <v>0</v>
      </c>
      <c r="CC1325" s="12">
        <f t="shared" si="3134"/>
        <v>0</v>
      </c>
      <c r="CD1325" s="12">
        <f t="shared" si="3134"/>
        <v>0</v>
      </c>
      <c r="CE1325" s="12">
        <f t="shared" si="3134"/>
        <v>0</v>
      </c>
      <c r="CF1325" s="12">
        <f t="shared" si="3134"/>
        <v>0</v>
      </c>
      <c r="CG1325" s="12">
        <f t="shared" si="3134"/>
        <v>0</v>
      </c>
      <c r="CH1325" s="12">
        <f t="shared" si="3134"/>
        <v>0</v>
      </c>
      <c r="CI1325" s="12">
        <f t="shared" si="3134"/>
        <v>0</v>
      </c>
      <c r="CJ1325" s="12">
        <f t="shared" si="3134"/>
        <v>0</v>
      </c>
      <c r="CK1325" s="12">
        <f t="shared" si="3134"/>
        <v>0</v>
      </c>
      <c r="CL1325" s="12">
        <f t="shared" si="3134"/>
        <v>0</v>
      </c>
      <c r="CM1325" s="12">
        <f t="shared" si="3134"/>
        <v>0</v>
      </c>
      <c r="CN1325" s="12">
        <f t="shared" si="3134"/>
        <v>0</v>
      </c>
      <c r="CO1325" s="12">
        <f t="shared" si="3134"/>
        <v>0</v>
      </c>
      <c r="CP1325" s="12">
        <f t="shared" si="3134"/>
        <v>0</v>
      </c>
      <c r="CQ1325" s="12">
        <f t="shared" si="3134"/>
        <v>0</v>
      </c>
      <c r="CR1325" s="12">
        <f t="shared" si="3134"/>
        <v>0</v>
      </c>
      <c r="CS1325" s="12">
        <f t="shared" si="3134"/>
        <v>0</v>
      </c>
      <c r="CT1325" s="12">
        <f t="shared" si="3134"/>
        <v>0</v>
      </c>
      <c r="CU1325" s="12">
        <f t="shared" si="3134"/>
        <v>0</v>
      </c>
      <c r="CV1325" s="12">
        <f t="shared" si="3134"/>
        <v>0</v>
      </c>
      <c r="CW1325" s="12">
        <f t="shared" si="3134"/>
        <v>0</v>
      </c>
      <c r="CX1325" s="12">
        <f t="shared" si="3134"/>
        <v>0</v>
      </c>
      <c r="CY1325" s="12">
        <f t="shared" si="3134"/>
        <v>0</v>
      </c>
      <c r="CZ1325" s="12">
        <f t="shared" si="3134"/>
        <v>0</v>
      </c>
      <c r="DA1325" s="12">
        <f t="shared" ref="DA1325:DY1325" si="3135">CZ1525*$D1325</f>
        <v>0</v>
      </c>
      <c r="DB1325" s="12">
        <f t="shared" si="3135"/>
        <v>0</v>
      </c>
      <c r="DC1325" s="12">
        <f t="shared" si="3135"/>
        <v>0</v>
      </c>
      <c r="DD1325" s="12">
        <f t="shared" si="3135"/>
        <v>0</v>
      </c>
      <c r="DE1325" s="12">
        <f t="shared" si="3135"/>
        <v>0</v>
      </c>
      <c r="DF1325" s="12">
        <f t="shared" si="3135"/>
        <v>0</v>
      </c>
      <c r="DG1325" s="12">
        <f t="shared" si="3135"/>
        <v>0</v>
      </c>
      <c r="DH1325" s="12">
        <f t="shared" si="3135"/>
        <v>0</v>
      </c>
      <c r="DI1325" s="12">
        <f t="shared" si="3135"/>
        <v>0</v>
      </c>
      <c r="DJ1325" s="12">
        <f t="shared" si="3135"/>
        <v>0</v>
      </c>
      <c r="DK1325" s="12">
        <f t="shared" si="3135"/>
        <v>0</v>
      </c>
      <c r="DL1325" s="12">
        <f t="shared" si="3135"/>
        <v>0</v>
      </c>
      <c r="DM1325" s="12">
        <f t="shared" si="3135"/>
        <v>0</v>
      </c>
      <c r="DN1325" s="12">
        <f t="shared" si="3135"/>
        <v>0</v>
      </c>
      <c r="DO1325" s="12">
        <f t="shared" si="3135"/>
        <v>0</v>
      </c>
      <c r="DP1325" s="12">
        <f t="shared" si="3135"/>
        <v>0</v>
      </c>
      <c r="DQ1325" s="12">
        <f t="shared" si="3135"/>
        <v>0</v>
      </c>
      <c r="DR1325" s="12">
        <f t="shared" si="3135"/>
        <v>0</v>
      </c>
      <c r="DS1325" s="12">
        <f t="shared" si="3135"/>
        <v>0</v>
      </c>
      <c r="DT1325" s="12">
        <f t="shared" si="3135"/>
        <v>0</v>
      </c>
      <c r="DU1325" s="12">
        <f t="shared" si="3135"/>
        <v>0</v>
      </c>
      <c r="DV1325" s="12">
        <f t="shared" si="3135"/>
        <v>0</v>
      </c>
      <c r="DW1325" s="12">
        <f t="shared" si="3135"/>
        <v>0</v>
      </c>
      <c r="DX1325" s="12">
        <f t="shared" si="3135"/>
        <v>0</v>
      </c>
      <c r="DY1325" s="12">
        <f t="shared" si="3135"/>
        <v>0</v>
      </c>
    </row>
    <row r="1326" spans="2:129" x14ac:dyDescent="0.3">
      <c r="B1326" s="2" t="str">
        <f>Product!$N$2</f>
        <v>Phase 4</v>
      </c>
      <c r="C1326" s="2" t="str">
        <f>Product!$N$3</f>
        <v>60' Wide</v>
      </c>
      <c r="D1326" s="130">
        <f>SUMIFS(INDEX(Product!$B$2:$U$97, MATCH(D1311, Product!$B$2:$B$97, 0), ), Product!$B$2:$U$2, $B1326, Product!$B$3:$U$3, $C1326)</f>
        <v>4.1666666666666666E-3</v>
      </c>
      <c r="E1326" s="128"/>
      <c r="F1326" s="128"/>
      <c r="G1326" s="11">
        <f>SUM(H1326:DZ1326)</f>
        <v>186362.96981730522</v>
      </c>
      <c r="I1326" s="12">
        <f t="shared" ref="I1326:AN1326" si="3136">H1526*$D1326</f>
        <v>0</v>
      </c>
      <c r="J1326" s="12">
        <f t="shared" si="3136"/>
        <v>0</v>
      </c>
      <c r="K1326" s="12">
        <f t="shared" si="3136"/>
        <v>0</v>
      </c>
      <c r="L1326" s="12">
        <f t="shared" si="3136"/>
        <v>0</v>
      </c>
      <c r="M1326" s="12">
        <f t="shared" si="3136"/>
        <v>0</v>
      </c>
      <c r="N1326" s="12">
        <f t="shared" si="3136"/>
        <v>0</v>
      </c>
      <c r="O1326" s="12">
        <f t="shared" si="3136"/>
        <v>0</v>
      </c>
      <c r="P1326" s="12">
        <f t="shared" si="3136"/>
        <v>0</v>
      </c>
      <c r="Q1326" s="12">
        <f t="shared" si="3136"/>
        <v>0</v>
      </c>
      <c r="R1326" s="12">
        <f t="shared" si="3136"/>
        <v>0</v>
      </c>
      <c r="S1326" s="12">
        <f t="shared" si="3136"/>
        <v>0</v>
      </c>
      <c r="T1326" s="12">
        <f t="shared" si="3136"/>
        <v>0</v>
      </c>
      <c r="U1326" s="12">
        <f t="shared" si="3136"/>
        <v>0</v>
      </c>
      <c r="V1326" s="12">
        <f t="shared" si="3136"/>
        <v>0</v>
      </c>
      <c r="W1326" s="12">
        <f t="shared" si="3136"/>
        <v>0</v>
      </c>
      <c r="X1326" s="12">
        <f t="shared" si="3136"/>
        <v>0</v>
      </c>
      <c r="Y1326" s="12">
        <f t="shared" si="3136"/>
        <v>0</v>
      </c>
      <c r="Z1326" s="12">
        <f t="shared" si="3136"/>
        <v>0</v>
      </c>
      <c r="AA1326" s="12">
        <f t="shared" si="3136"/>
        <v>0</v>
      </c>
      <c r="AB1326" s="12">
        <f t="shared" si="3136"/>
        <v>0</v>
      </c>
      <c r="AC1326" s="12">
        <f t="shared" si="3136"/>
        <v>0</v>
      </c>
      <c r="AD1326" s="12">
        <f t="shared" si="3136"/>
        <v>0</v>
      </c>
      <c r="AE1326" s="12">
        <f t="shared" si="3136"/>
        <v>0</v>
      </c>
      <c r="AF1326" s="12">
        <f t="shared" si="3136"/>
        <v>0</v>
      </c>
      <c r="AG1326" s="12">
        <f t="shared" si="3136"/>
        <v>0</v>
      </c>
      <c r="AH1326" s="12">
        <f t="shared" si="3136"/>
        <v>0</v>
      </c>
      <c r="AI1326" s="12">
        <f t="shared" si="3136"/>
        <v>0</v>
      </c>
      <c r="AJ1326" s="12">
        <f t="shared" si="3136"/>
        <v>0</v>
      </c>
      <c r="AK1326" s="12">
        <f t="shared" si="3136"/>
        <v>0</v>
      </c>
      <c r="AL1326" s="12">
        <f t="shared" si="3136"/>
        <v>0</v>
      </c>
      <c r="AM1326" s="12">
        <f t="shared" si="3136"/>
        <v>0</v>
      </c>
      <c r="AN1326" s="12">
        <f t="shared" si="3136"/>
        <v>0</v>
      </c>
      <c r="AO1326" s="12">
        <f t="shared" ref="AO1326:BT1326" si="3137">AN1526*$D1326</f>
        <v>0</v>
      </c>
      <c r="AP1326" s="12">
        <f t="shared" si="3137"/>
        <v>0</v>
      </c>
      <c r="AQ1326" s="12">
        <f t="shared" si="3137"/>
        <v>0</v>
      </c>
      <c r="AR1326" s="12">
        <f t="shared" si="3137"/>
        <v>0</v>
      </c>
      <c r="AS1326" s="12">
        <f t="shared" si="3137"/>
        <v>0</v>
      </c>
      <c r="AT1326" s="12">
        <f t="shared" si="3137"/>
        <v>0</v>
      </c>
      <c r="AU1326" s="12">
        <f t="shared" si="3137"/>
        <v>0</v>
      </c>
      <c r="AV1326" s="12">
        <f t="shared" si="3137"/>
        <v>0</v>
      </c>
      <c r="AW1326" s="12">
        <f t="shared" si="3137"/>
        <v>0</v>
      </c>
      <c r="AX1326" s="12">
        <f t="shared" si="3137"/>
        <v>520.83333333333337</v>
      </c>
      <c r="AY1326" s="12">
        <f t="shared" si="3137"/>
        <v>1043.8368055555557</v>
      </c>
      <c r="AZ1326" s="12">
        <f t="shared" si="3137"/>
        <v>1569.019458912037</v>
      </c>
      <c r="BA1326" s="12">
        <f t="shared" si="3137"/>
        <v>2096.3903733241705</v>
      </c>
      <c r="BB1326" s="12">
        <f t="shared" si="3137"/>
        <v>2625.9586665463548</v>
      </c>
      <c r="BC1326" s="12">
        <f t="shared" si="3137"/>
        <v>3157.733494323631</v>
      </c>
      <c r="BD1326" s="12">
        <f t="shared" si="3137"/>
        <v>6525.0573838833125</v>
      </c>
      <c r="BE1326" s="12">
        <f t="shared" si="3137"/>
        <v>9927.2451229828275</v>
      </c>
      <c r="BF1326" s="12">
        <f t="shared" si="3137"/>
        <v>13364.441977661922</v>
      </c>
      <c r="BG1326" s="12">
        <f t="shared" si="3137"/>
        <v>16836.793819235514</v>
      </c>
      <c r="BH1326" s="12">
        <f t="shared" si="3137"/>
        <v>18290.161249035664</v>
      </c>
      <c r="BI1326" s="12">
        <f t="shared" si="3137"/>
        <v>19770.417709793317</v>
      </c>
      <c r="BJ1326" s="12">
        <f t="shared" si="3137"/>
        <v>17902.675239137458</v>
      </c>
      <c r="BK1326" s="12">
        <f t="shared" si="3137"/>
        <v>16006.31717485387</v>
      </c>
      <c r="BL1326" s="12">
        <f t="shared" si="3137"/>
        <v>14081.224285302429</v>
      </c>
      <c r="BM1326" s="12">
        <f t="shared" si="3137"/>
        <v>12127.276842044526</v>
      </c>
      <c r="BN1326" s="12">
        <f t="shared" si="3137"/>
        <v>10144.354617773051</v>
      </c>
      <c r="BO1326" s="12">
        <f t="shared" si="3137"/>
        <v>8132.3368842337741</v>
      </c>
      <c r="BP1326" s="12">
        <f t="shared" si="3137"/>
        <v>6111.9357434714184</v>
      </c>
      <c r="BQ1326" s="12">
        <f t="shared" si="3137"/>
        <v>4083.116264622553</v>
      </c>
      <c r="BR1326" s="12">
        <f t="shared" si="3137"/>
        <v>2045.8433712784843</v>
      </c>
      <c r="BS1326" s="12">
        <f t="shared" si="3137"/>
        <v>0</v>
      </c>
      <c r="BT1326" s="12">
        <f t="shared" si="3137"/>
        <v>0</v>
      </c>
      <c r="BU1326" s="12">
        <f t="shared" ref="BU1326:CZ1326" si="3138">BT1526*$D1326</f>
        <v>0</v>
      </c>
      <c r="BV1326" s="12">
        <f t="shared" si="3138"/>
        <v>0</v>
      </c>
      <c r="BW1326" s="12">
        <f t="shared" si="3138"/>
        <v>0</v>
      </c>
      <c r="BX1326" s="12">
        <f t="shared" si="3138"/>
        <v>0</v>
      </c>
      <c r="BY1326" s="12">
        <f t="shared" si="3138"/>
        <v>0</v>
      </c>
      <c r="BZ1326" s="12">
        <f t="shared" si="3138"/>
        <v>0</v>
      </c>
      <c r="CA1326" s="12">
        <f t="shared" si="3138"/>
        <v>0</v>
      </c>
      <c r="CB1326" s="12">
        <f t="shared" si="3138"/>
        <v>0</v>
      </c>
      <c r="CC1326" s="12">
        <f t="shared" si="3138"/>
        <v>0</v>
      </c>
      <c r="CD1326" s="12">
        <f t="shared" si="3138"/>
        <v>0</v>
      </c>
      <c r="CE1326" s="12">
        <f t="shared" si="3138"/>
        <v>0</v>
      </c>
      <c r="CF1326" s="12">
        <f t="shared" si="3138"/>
        <v>0</v>
      </c>
      <c r="CG1326" s="12">
        <f t="shared" si="3138"/>
        <v>0</v>
      </c>
      <c r="CH1326" s="12">
        <f t="shared" si="3138"/>
        <v>0</v>
      </c>
      <c r="CI1326" s="12">
        <f t="shared" si="3138"/>
        <v>0</v>
      </c>
      <c r="CJ1326" s="12">
        <f t="shared" si="3138"/>
        <v>0</v>
      </c>
      <c r="CK1326" s="12">
        <f t="shared" si="3138"/>
        <v>0</v>
      </c>
      <c r="CL1326" s="12">
        <f t="shared" si="3138"/>
        <v>0</v>
      </c>
      <c r="CM1326" s="12">
        <f t="shared" si="3138"/>
        <v>0</v>
      </c>
      <c r="CN1326" s="12">
        <f t="shared" si="3138"/>
        <v>0</v>
      </c>
      <c r="CO1326" s="12">
        <f t="shared" si="3138"/>
        <v>0</v>
      </c>
      <c r="CP1326" s="12">
        <f t="shared" si="3138"/>
        <v>0</v>
      </c>
      <c r="CQ1326" s="12">
        <f t="shared" si="3138"/>
        <v>0</v>
      </c>
      <c r="CR1326" s="12">
        <f t="shared" si="3138"/>
        <v>0</v>
      </c>
      <c r="CS1326" s="12">
        <f t="shared" si="3138"/>
        <v>0</v>
      </c>
      <c r="CT1326" s="12">
        <f t="shared" si="3138"/>
        <v>0</v>
      </c>
      <c r="CU1326" s="12">
        <f t="shared" si="3138"/>
        <v>0</v>
      </c>
      <c r="CV1326" s="12">
        <f t="shared" si="3138"/>
        <v>0</v>
      </c>
      <c r="CW1326" s="12">
        <f t="shared" si="3138"/>
        <v>0</v>
      </c>
      <c r="CX1326" s="12">
        <f t="shared" si="3138"/>
        <v>0</v>
      </c>
      <c r="CY1326" s="12">
        <f t="shared" si="3138"/>
        <v>0</v>
      </c>
      <c r="CZ1326" s="12">
        <f t="shared" si="3138"/>
        <v>0</v>
      </c>
      <c r="DA1326" s="12">
        <f t="shared" ref="DA1326:DY1326" si="3139">CZ1526*$D1326</f>
        <v>0</v>
      </c>
      <c r="DB1326" s="12">
        <f t="shared" si="3139"/>
        <v>0</v>
      </c>
      <c r="DC1326" s="12">
        <f t="shared" si="3139"/>
        <v>0</v>
      </c>
      <c r="DD1326" s="12">
        <f t="shared" si="3139"/>
        <v>0</v>
      </c>
      <c r="DE1326" s="12">
        <f t="shared" si="3139"/>
        <v>0</v>
      </c>
      <c r="DF1326" s="12">
        <f t="shared" si="3139"/>
        <v>0</v>
      </c>
      <c r="DG1326" s="12">
        <f t="shared" si="3139"/>
        <v>0</v>
      </c>
      <c r="DH1326" s="12">
        <f t="shared" si="3139"/>
        <v>0</v>
      </c>
      <c r="DI1326" s="12">
        <f t="shared" si="3139"/>
        <v>0</v>
      </c>
      <c r="DJ1326" s="12">
        <f t="shared" si="3139"/>
        <v>0</v>
      </c>
      <c r="DK1326" s="12">
        <f t="shared" si="3139"/>
        <v>0</v>
      </c>
      <c r="DL1326" s="12">
        <f t="shared" si="3139"/>
        <v>0</v>
      </c>
      <c r="DM1326" s="12">
        <f t="shared" si="3139"/>
        <v>0</v>
      </c>
      <c r="DN1326" s="12">
        <f t="shared" si="3139"/>
        <v>0</v>
      </c>
      <c r="DO1326" s="12">
        <f t="shared" si="3139"/>
        <v>0</v>
      </c>
      <c r="DP1326" s="12">
        <f t="shared" si="3139"/>
        <v>0</v>
      </c>
      <c r="DQ1326" s="12">
        <f t="shared" si="3139"/>
        <v>0</v>
      </c>
      <c r="DR1326" s="12">
        <f t="shared" si="3139"/>
        <v>0</v>
      </c>
      <c r="DS1326" s="12">
        <f t="shared" si="3139"/>
        <v>0</v>
      </c>
      <c r="DT1326" s="12">
        <f t="shared" si="3139"/>
        <v>0</v>
      </c>
      <c r="DU1326" s="12">
        <f t="shared" si="3139"/>
        <v>0</v>
      </c>
      <c r="DV1326" s="12">
        <f t="shared" si="3139"/>
        <v>0</v>
      </c>
      <c r="DW1326" s="12">
        <f t="shared" si="3139"/>
        <v>0</v>
      </c>
      <c r="DX1326" s="12">
        <f t="shared" si="3139"/>
        <v>0</v>
      </c>
      <c r="DY1326" s="12">
        <f t="shared" si="3139"/>
        <v>0</v>
      </c>
    </row>
    <row r="1327" spans="2:129" x14ac:dyDescent="0.3">
      <c r="B1327" s="2" t="str">
        <f>Product!$O$2</f>
        <v>Phase 4</v>
      </c>
      <c r="C1327" s="2" t="str">
        <f>Product!$O$3</f>
        <v>75' Wide</v>
      </c>
      <c r="D1327" s="130">
        <f>SUMIFS(INDEX(Product!$B$2:$U$97, MATCH(D1311, Product!$B$2:$B$97, 0), ), Product!$B$2:$U$2, $B1327, Product!$B$3:$U$3, $C1327)</f>
        <v>4.1666666666666666E-3</v>
      </c>
      <c r="E1327" s="128"/>
      <c r="F1327" s="128"/>
      <c r="G1327" s="11">
        <f>SUM(H1327:DZ1327)</f>
        <v>124241.97987820336</v>
      </c>
      <c r="I1327" s="12">
        <f t="shared" ref="I1327:AN1327" si="3140">H1527*$D1327</f>
        <v>0</v>
      </c>
      <c r="J1327" s="12">
        <f t="shared" si="3140"/>
        <v>0</v>
      </c>
      <c r="K1327" s="12">
        <f t="shared" si="3140"/>
        <v>0</v>
      </c>
      <c r="L1327" s="12">
        <f t="shared" si="3140"/>
        <v>0</v>
      </c>
      <c r="M1327" s="12">
        <f t="shared" si="3140"/>
        <v>0</v>
      </c>
      <c r="N1327" s="12">
        <f t="shared" si="3140"/>
        <v>0</v>
      </c>
      <c r="O1327" s="12">
        <f t="shared" si="3140"/>
        <v>0</v>
      </c>
      <c r="P1327" s="12">
        <f t="shared" si="3140"/>
        <v>0</v>
      </c>
      <c r="Q1327" s="12">
        <f t="shared" si="3140"/>
        <v>0</v>
      </c>
      <c r="R1327" s="12">
        <f t="shared" si="3140"/>
        <v>0</v>
      </c>
      <c r="S1327" s="12">
        <f t="shared" si="3140"/>
        <v>0</v>
      </c>
      <c r="T1327" s="12">
        <f t="shared" si="3140"/>
        <v>0</v>
      </c>
      <c r="U1327" s="12">
        <f t="shared" si="3140"/>
        <v>0</v>
      </c>
      <c r="V1327" s="12">
        <f t="shared" si="3140"/>
        <v>0</v>
      </c>
      <c r="W1327" s="12">
        <f t="shared" si="3140"/>
        <v>0</v>
      </c>
      <c r="X1327" s="12">
        <f t="shared" si="3140"/>
        <v>0</v>
      </c>
      <c r="Y1327" s="12">
        <f t="shared" si="3140"/>
        <v>0</v>
      </c>
      <c r="Z1327" s="12">
        <f t="shared" si="3140"/>
        <v>0</v>
      </c>
      <c r="AA1327" s="12">
        <f t="shared" si="3140"/>
        <v>0</v>
      </c>
      <c r="AB1327" s="12">
        <f t="shared" si="3140"/>
        <v>0</v>
      </c>
      <c r="AC1327" s="12">
        <f t="shared" si="3140"/>
        <v>0</v>
      </c>
      <c r="AD1327" s="12">
        <f t="shared" si="3140"/>
        <v>0</v>
      </c>
      <c r="AE1327" s="12">
        <f t="shared" si="3140"/>
        <v>0</v>
      </c>
      <c r="AF1327" s="12">
        <f t="shared" si="3140"/>
        <v>0</v>
      </c>
      <c r="AG1327" s="12">
        <f t="shared" si="3140"/>
        <v>0</v>
      </c>
      <c r="AH1327" s="12">
        <f t="shared" si="3140"/>
        <v>0</v>
      </c>
      <c r="AI1327" s="12">
        <f t="shared" si="3140"/>
        <v>0</v>
      </c>
      <c r="AJ1327" s="12">
        <f t="shared" si="3140"/>
        <v>0</v>
      </c>
      <c r="AK1327" s="12">
        <f t="shared" si="3140"/>
        <v>0</v>
      </c>
      <c r="AL1327" s="12">
        <f t="shared" si="3140"/>
        <v>0</v>
      </c>
      <c r="AM1327" s="12">
        <f t="shared" si="3140"/>
        <v>0</v>
      </c>
      <c r="AN1327" s="12">
        <f t="shared" si="3140"/>
        <v>0</v>
      </c>
      <c r="AO1327" s="12">
        <f t="shared" ref="AO1327:BT1327" si="3141">AN1527*$D1327</f>
        <v>0</v>
      </c>
      <c r="AP1327" s="12">
        <f t="shared" si="3141"/>
        <v>0</v>
      </c>
      <c r="AQ1327" s="12">
        <f t="shared" si="3141"/>
        <v>0</v>
      </c>
      <c r="AR1327" s="12">
        <f t="shared" si="3141"/>
        <v>0</v>
      </c>
      <c r="AS1327" s="12">
        <f t="shared" si="3141"/>
        <v>0</v>
      </c>
      <c r="AT1327" s="12">
        <f t="shared" si="3141"/>
        <v>0</v>
      </c>
      <c r="AU1327" s="12">
        <f t="shared" si="3141"/>
        <v>0</v>
      </c>
      <c r="AV1327" s="12">
        <f t="shared" si="3141"/>
        <v>0</v>
      </c>
      <c r="AW1327" s="12">
        <f t="shared" si="3141"/>
        <v>0</v>
      </c>
      <c r="AX1327" s="12">
        <f t="shared" si="3141"/>
        <v>347.22222222222229</v>
      </c>
      <c r="AY1327" s="12">
        <f t="shared" si="3141"/>
        <v>695.89120370370381</v>
      </c>
      <c r="AZ1327" s="12">
        <f t="shared" si="3141"/>
        <v>1046.0129726080247</v>
      </c>
      <c r="BA1327" s="12">
        <f t="shared" si="3141"/>
        <v>1397.5935822161136</v>
      </c>
      <c r="BB1327" s="12">
        <f t="shared" si="3141"/>
        <v>1750.6391110309032</v>
      </c>
      <c r="BC1327" s="12">
        <f t="shared" si="3141"/>
        <v>2105.155662882421</v>
      </c>
      <c r="BD1327" s="12">
        <f t="shared" si="3141"/>
        <v>4350.0382559222089</v>
      </c>
      <c r="BE1327" s="12">
        <f t="shared" si="3141"/>
        <v>6618.1634153218838</v>
      </c>
      <c r="BF1327" s="12">
        <f t="shared" si="3141"/>
        <v>8909.6279851079471</v>
      </c>
      <c r="BG1327" s="12">
        <f t="shared" si="3141"/>
        <v>11224.529212823676</v>
      </c>
      <c r="BH1327" s="12">
        <f t="shared" si="3141"/>
        <v>12193.440832690445</v>
      </c>
      <c r="BI1327" s="12">
        <f t="shared" si="3141"/>
        <v>13180.278473195542</v>
      </c>
      <c r="BJ1327" s="12">
        <f t="shared" si="3141"/>
        <v>11935.116826091637</v>
      </c>
      <c r="BK1327" s="12">
        <f t="shared" si="3141"/>
        <v>10670.878116569244</v>
      </c>
      <c r="BL1327" s="12">
        <f t="shared" si="3141"/>
        <v>9387.4828568682824</v>
      </c>
      <c r="BM1327" s="12">
        <f t="shared" si="3141"/>
        <v>8084.8512280296791</v>
      </c>
      <c r="BN1327" s="12">
        <f t="shared" si="3141"/>
        <v>6762.9030785153609</v>
      </c>
      <c r="BO1327" s="12">
        <f t="shared" si="3141"/>
        <v>5421.5579228225106</v>
      </c>
      <c r="BP1327" s="12">
        <f t="shared" si="3141"/>
        <v>4074.6238289809394</v>
      </c>
      <c r="BQ1327" s="12">
        <f t="shared" si="3141"/>
        <v>2722.0775097483624</v>
      </c>
      <c r="BR1327" s="12">
        <f t="shared" si="3141"/>
        <v>1363.895580852316</v>
      </c>
      <c r="BS1327" s="12">
        <f t="shared" si="3141"/>
        <v>-5.820766091346741E-12</v>
      </c>
      <c r="BT1327" s="12">
        <f t="shared" si="3141"/>
        <v>-5.8450192833940189E-12</v>
      </c>
      <c r="BU1327" s="12">
        <f t="shared" ref="BU1327:CZ1327" si="3142">BT1527*$D1327</f>
        <v>-5.8693735304081602E-12</v>
      </c>
      <c r="BV1327" s="12">
        <f t="shared" si="3142"/>
        <v>-5.8938292534515279E-12</v>
      </c>
      <c r="BW1327" s="12">
        <f t="shared" si="3142"/>
        <v>-5.9183868753409091E-12</v>
      </c>
      <c r="BX1327" s="12">
        <f t="shared" si="3142"/>
        <v>-5.9430468206548295E-12</v>
      </c>
      <c r="BY1327" s="12">
        <f t="shared" si="3142"/>
        <v>-5.9678095157408911E-12</v>
      </c>
      <c r="BZ1327" s="12">
        <f t="shared" si="3142"/>
        <v>-5.9926753887231453E-12</v>
      </c>
      <c r="CA1327" s="12">
        <f t="shared" si="3142"/>
        <v>-6.0176448695094915E-12</v>
      </c>
      <c r="CB1327" s="12">
        <f t="shared" si="3142"/>
        <v>-6.042718389799114E-12</v>
      </c>
      <c r="CC1327" s="12">
        <f t="shared" si="3142"/>
        <v>-6.0678963830899439E-12</v>
      </c>
      <c r="CD1327" s="12">
        <f t="shared" si="3142"/>
        <v>-6.0931792846861518E-12</v>
      </c>
      <c r="CE1327" s="12">
        <f t="shared" si="3142"/>
        <v>-6.1185675317056786E-12</v>
      </c>
      <c r="CF1327" s="12">
        <f t="shared" si="3142"/>
        <v>-6.1440615630877846E-12</v>
      </c>
      <c r="CG1327" s="12">
        <f t="shared" si="3142"/>
        <v>-6.1696618196006505E-12</v>
      </c>
      <c r="CH1327" s="12">
        <f t="shared" si="3142"/>
        <v>-6.1953687438489862E-12</v>
      </c>
      <c r="CI1327" s="12">
        <f t="shared" si="3142"/>
        <v>-6.2211827802816903E-12</v>
      </c>
      <c r="CJ1327" s="12">
        <f t="shared" si="3142"/>
        <v>-6.2471043751995315E-12</v>
      </c>
      <c r="CK1327" s="12">
        <f t="shared" si="3142"/>
        <v>-6.2731339767628627E-12</v>
      </c>
      <c r="CL1327" s="12">
        <f t="shared" si="3142"/>
        <v>-6.2992720349993745E-12</v>
      </c>
      <c r="CM1327" s="12">
        <f t="shared" si="3142"/>
        <v>-6.3255190018118718E-12</v>
      </c>
      <c r="CN1327" s="12">
        <f t="shared" si="3142"/>
        <v>-6.3518753309860875E-12</v>
      </c>
      <c r="CO1327" s="12">
        <f t="shared" si="3142"/>
        <v>-6.3783414781985302E-12</v>
      </c>
      <c r="CP1327" s="12">
        <f t="shared" si="3142"/>
        <v>-6.4049179010243571E-12</v>
      </c>
      <c r="CQ1327" s="12">
        <f t="shared" si="3142"/>
        <v>-6.4316050589452926E-12</v>
      </c>
      <c r="CR1327" s="12">
        <f t="shared" si="3142"/>
        <v>-6.4584034133575641E-12</v>
      </c>
      <c r="CS1327" s="12">
        <f t="shared" si="3142"/>
        <v>-6.4853134275798866E-12</v>
      </c>
      <c r="CT1327" s="12">
        <f t="shared" si="3142"/>
        <v>-6.5123355668614705E-12</v>
      </c>
      <c r="CU1327" s="12">
        <f t="shared" si="3142"/>
        <v>-6.5394702983900597E-12</v>
      </c>
      <c r="CV1327" s="12">
        <f t="shared" si="3142"/>
        <v>-6.5667180913000175E-12</v>
      </c>
      <c r="CW1327" s="12">
        <f t="shared" si="3142"/>
        <v>-6.5940794166804349E-12</v>
      </c>
      <c r="CX1327" s="12">
        <f t="shared" si="3142"/>
        <v>-6.6215547475832696E-12</v>
      </c>
      <c r="CY1327" s="12">
        <f t="shared" si="3142"/>
        <v>-6.6491445590315334E-12</v>
      </c>
      <c r="CZ1327" s="12">
        <f t="shared" si="3142"/>
        <v>-6.676849328027499E-12</v>
      </c>
      <c r="DA1327" s="12">
        <f t="shared" ref="DA1327:DY1327" si="3143">CZ1527*$D1327</f>
        <v>-6.704669533560947E-12</v>
      </c>
      <c r="DB1327" s="12">
        <f t="shared" si="3143"/>
        <v>-6.7326056566174504E-12</v>
      </c>
      <c r="DC1327" s="12">
        <f t="shared" si="3143"/>
        <v>-6.7606581801866904E-12</v>
      </c>
      <c r="DD1327" s="12">
        <f t="shared" si="3143"/>
        <v>-6.7888275892708011E-12</v>
      </c>
      <c r="DE1327" s="12">
        <f t="shared" si="3143"/>
        <v>-6.8171143708927626E-12</v>
      </c>
      <c r="DF1327" s="12">
        <f t="shared" si="3143"/>
        <v>-6.8455190141048155E-12</v>
      </c>
      <c r="DG1327" s="12">
        <f t="shared" si="3143"/>
        <v>-6.8740420099969196E-12</v>
      </c>
      <c r="DH1327" s="12">
        <f t="shared" si="3143"/>
        <v>-6.9026838517052401E-12</v>
      </c>
      <c r="DI1327" s="12">
        <f t="shared" si="3143"/>
        <v>-6.9314450344206779E-12</v>
      </c>
      <c r="DJ1327" s="12">
        <f t="shared" si="3143"/>
        <v>-6.9603260553974305E-12</v>
      </c>
      <c r="DK1327" s="12">
        <f t="shared" si="3143"/>
        <v>-6.9893274139615867E-12</v>
      </c>
      <c r="DL1327" s="12">
        <f t="shared" si="3143"/>
        <v>-7.0184496115197603E-12</v>
      </c>
      <c r="DM1327" s="12">
        <f t="shared" si="3143"/>
        <v>-7.0476931515677589E-12</v>
      </c>
      <c r="DN1327" s="12">
        <f t="shared" si="3143"/>
        <v>-7.0770585396992916E-12</v>
      </c>
      <c r="DO1327" s="12">
        <f t="shared" si="3143"/>
        <v>-7.1065462836147049E-12</v>
      </c>
      <c r="DP1327" s="12">
        <f t="shared" si="3143"/>
        <v>-7.1361568931297662E-12</v>
      </c>
      <c r="DQ1327" s="12">
        <f t="shared" si="3143"/>
        <v>-7.165890880184474E-12</v>
      </c>
      <c r="DR1327" s="12">
        <f t="shared" si="3143"/>
        <v>-7.1957487588519093E-12</v>
      </c>
      <c r="DS1327" s="12">
        <f t="shared" si="3143"/>
        <v>-7.2257310453471252E-12</v>
      </c>
      <c r="DT1327" s="12">
        <f t="shared" si="3143"/>
        <v>-7.2558382580360719E-12</v>
      </c>
      <c r="DU1327" s="12">
        <f t="shared" si="3143"/>
        <v>-7.2860709174445557E-12</v>
      </c>
      <c r="DV1327" s="12">
        <f t="shared" si="3143"/>
        <v>-7.3164295462672399E-12</v>
      </c>
      <c r="DW1327" s="12">
        <f t="shared" si="3143"/>
        <v>-7.3469146693766866E-12</v>
      </c>
      <c r="DX1327" s="12">
        <f t="shared" si="3143"/>
        <v>-7.3775268138324229E-12</v>
      </c>
      <c r="DY1327" s="12">
        <f t="shared" si="3143"/>
        <v>-7.4082665088900585E-12</v>
      </c>
    </row>
    <row r="1328" spans="2:129" x14ac:dyDescent="0.3">
      <c r="D1328" s="130"/>
      <c r="E1328" s="128"/>
      <c r="F1328" s="128"/>
      <c r="I1328" s="12"/>
      <c r="J1328" s="12"/>
      <c r="K1328" s="12"/>
      <c r="L1328" s="12"/>
      <c r="M1328" s="12"/>
      <c r="N1328" s="12"/>
      <c r="O1328" s="12"/>
      <c r="P1328" s="12"/>
      <c r="Q1328" s="12"/>
      <c r="R1328" s="12"/>
      <c r="S1328" s="12"/>
      <c r="T1328" s="12"/>
      <c r="U1328" s="12"/>
      <c r="V1328" s="12"/>
      <c r="W1328" s="12"/>
      <c r="X1328" s="12"/>
      <c r="Y1328" s="12"/>
      <c r="Z1328" s="12"/>
      <c r="AA1328" s="12"/>
      <c r="AB1328" s="12"/>
      <c r="AC1328" s="12"/>
      <c r="AD1328" s="12"/>
      <c r="AE1328" s="12"/>
      <c r="AF1328" s="12"/>
      <c r="AG1328" s="12"/>
      <c r="AH1328" s="12"/>
      <c r="AI1328" s="12"/>
      <c r="AJ1328" s="12"/>
      <c r="AK1328" s="12"/>
      <c r="AL1328" s="12"/>
      <c r="AM1328" s="12"/>
      <c r="AN1328" s="12"/>
      <c r="AO1328" s="12"/>
      <c r="AP1328" s="12"/>
      <c r="AQ1328" s="12"/>
      <c r="AR1328" s="12"/>
      <c r="AS1328" s="12"/>
      <c r="AT1328" s="12"/>
      <c r="AU1328" s="12"/>
      <c r="AV1328" s="12"/>
      <c r="AW1328" s="12"/>
      <c r="AX1328" s="12"/>
      <c r="AY1328" s="12"/>
      <c r="AZ1328" s="12"/>
      <c r="BA1328" s="12"/>
      <c r="BB1328" s="12"/>
      <c r="BC1328" s="12"/>
      <c r="BD1328" s="12"/>
      <c r="BE1328" s="12"/>
      <c r="BF1328" s="12"/>
      <c r="BG1328" s="12"/>
      <c r="BH1328" s="12"/>
      <c r="BI1328" s="12"/>
      <c r="BJ1328" s="12"/>
      <c r="BK1328" s="12"/>
      <c r="BL1328" s="12"/>
      <c r="BM1328" s="12"/>
      <c r="BN1328" s="12"/>
      <c r="BO1328" s="12"/>
      <c r="BP1328" s="12"/>
      <c r="BQ1328" s="12"/>
      <c r="BR1328" s="12"/>
      <c r="BS1328" s="12"/>
      <c r="BT1328" s="12"/>
      <c r="BU1328" s="12"/>
      <c r="BV1328" s="12"/>
      <c r="BW1328" s="12"/>
      <c r="BX1328" s="12"/>
      <c r="BY1328" s="12"/>
      <c r="BZ1328" s="12"/>
      <c r="CA1328" s="12"/>
      <c r="CB1328" s="12"/>
      <c r="CC1328" s="12"/>
      <c r="CD1328" s="12"/>
      <c r="CE1328" s="12"/>
      <c r="CF1328" s="12"/>
      <c r="CG1328" s="12"/>
      <c r="CH1328" s="12"/>
      <c r="CI1328" s="12"/>
      <c r="CJ1328" s="12"/>
      <c r="CK1328" s="12"/>
      <c r="CL1328" s="12"/>
      <c r="CM1328" s="12"/>
      <c r="CN1328" s="12"/>
      <c r="CO1328" s="12"/>
      <c r="CP1328" s="12"/>
      <c r="CQ1328" s="12"/>
      <c r="CR1328" s="12"/>
      <c r="CS1328" s="12"/>
      <c r="CT1328" s="12"/>
      <c r="CU1328" s="12"/>
      <c r="CV1328" s="12"/>
      <c r="CW1328" s="12"/>
      <c r="CX1328" s="12"/>
      <c r="CY1328" s="12"/>
      <c r="CZ1328" s="12"/>
      <c r="DA1328" s="12"/>
      <c r="DB1328" s="12"/>
      <c r="DC1328" s="12"/>
      <c r="DD1328" s="12"/>
      <c r="DE1328" s="12"/>
      <c r="DF1328" s="12"/>
      <c r="DG1328" s="12"/>
      <c r="DH1328" s="12"/>
      <c r="DI1328" s="12"/>
      <c r="DJ1328" s="12"/>
      <c r="DK1328" s="12"/>
      <c r="DL1328" s="12"/>
      <c r="DM1328" s="12"/>
      <c r="DN1328" s="12"/>
      <c r="DO1328" s="12"/>
      <c r="DP1328" s="12"/>
      <c r="DQ1328" s="12"/>
      <c r="DR1328" s="12"/>
      <c r="DS1328" s="12"/>
      <c r="DT1328" s="12"/>
      <c r="DU1328" s="12"/>
      <c r="DV1328" s="12"/>
      <c r="DW1328" s="12"/>
      <c r="DX1328" s="12"/>
      <c r="DY1328" s="12"/>
    </row>
    <row r="1329" spans="1:136" x14ac:dyDescent="0.3">
      <c r="B1329" s="2" t="str">
        <f>Product!$P$2</f>
        <v>Phase 5</v>
      </c>
      <c r="C1329" s="2" t="str">
        <f>Product!$P$3</f>
        <v>50' Wide</v>
      </c>
      <c r="D1329" s="130">
        <f>SUMIFS(INDEX(Product!$B$2:$U$97, MATCH(D1311, Product!$B$2:$B$97, 0), ), Product!$B$2:$U$2, $B1329, Product!$B$3:$U$3, $C1329)</f>
        <v>4.1666666666666666E-3</v>
      </c>
      <c r="E1329" s="128"/>
      <c r="F1329" s="128"/>
      <c r="G1329" s="11">
        <f>SUM(H1329:DZ1329)</f>
        <v>186362.96981730519</v>
      </c>
      <c r="I1329" s="12">
        <f t="shared" ref="I1329:AN1329" si="3144">H1529*$D1329</f>
        <v>0</v>
      </c>
      <c r="J1329" s="12">
        <f t="shared" si="3144"/>
        <v>0</v>
      </c>
      <c r="K1329" s="12">
        <f t="shared" si="3144"/>
        <v>0</v>
      </c>
      <c r="L1329" s="12">
        <f t="shared" si="3144"/>
        <v>0</v>
      </c>
      <c r="M1329" s="12">
        <f t="shared" si="3144"/>
        <v>0</v>
      </c>
      <c r="N1329" s="12">
        <f t="shared" si="3144"/>
        <v>0</v>
      </c>
      <c r="O1329" s="12">
        <f t="shared" si="3144"/>
        <v>0</v>
      </c>
      <c r="P1329" s="12">
        <f t="shared" si="3144"/>
        <v>0</v>
      </c>
      <c r="Q1329" s="12">
        <f t="shared" si="3144"/>
        <v>0</v>
      </c>
      <c r="R1329" s="12">
        <f t="shared" si="3144"/>
        <v>0</v>
      </c>
      <c r="S1329" s="12">
        <f t="shared" si="3144"/>
        <v>0</v>
      </c>
      <c r="T1329" s="12">
        <f t="shared" si="3144"/>
        <v>0</v>
      </c>
      <c r="U1329" s="12">
        <f t="shared" si="3144"/>
        <v>0</v>
      </c>
      <c r="V1329" s="12">
        <f t="shared" si="3144"/>
        <v>0</v>
      </c>
      <c r="W1329" s="12">
        <f t="shared" si="3144"/>
        <v>0</v>
      </c>
      <c r="X1329" s="12">
        <f t="shared" si="3144"/>
        <v>0</v>
      </c>
      <c r="Y1329" s="12">
        <f t="shared" si="3144"/>
        <v>0</v>
      </c>
      <c r="Z1329" s="12">
        <f t="shared" si="3144"/>
        <v>0</v>
      </c>
      <c r="AA1329" s="12">
        <f t="shared" si="3144"/>
        <v>0</v>
      </c>
      <c r="AB1329" s="12">
        <f t="shared" si="3144"/>
        <v>0</v>
      </c>
      <c r="AC1329" s="12">
        <f t="shared" si="3144"/>
        <v>0</v>
      </c>
      <c r="AD1329" s="12">
        <f t="shared" si="3144"/>
        <v>0</v>
      </c>
      <c r="AE1329" s="12">
        <f t="shared" si="3144"/>
        <v>0</v>
      </c>
      <c r="AF1329" s="12">
        <f t="shared" si="3144"/>
        <v>0</v>
      </c>
      <c r="AG1329" s="12">
        <f t="shared" si="3144"/>
        <v>0</v>
      </c>
      <c r="AH1329" s="12">
        <f t="shared" si="3144"/>
        <v>0</v>
      </c>
      <c r="AI1329" s="12">
        <f t="shared" si="3144"/>
        <v>0</v>
      </c>
      <c r="AJ1329" s="12">
        <f t="shared" si="3144"/>
        <v>0</v>
      </c>
      <c r="AK1329" s="12">
        <f t="shared" si="3144"/>
        <v>0</v>
      </c>
      <c r="AL1329" s="12">
        <f t="shared" si="3144"/>
        <v>0</v>
      </c>
      <c r="AM1329" s="12">
        <f t="shared" si="3144"/>
        <v>0</v>
      </c>
      <c r="AN1329" s="12">
        <f t="shared" si="3144"/>
        <v>0</v>
      </c>
      <c r="AO1329" s="12">
        <f t="shared" ref="AO1329:BT1329" si="3145">AN1529*$D1329</f>
        <v>0</v>
      </c>
      <c r="AP1329" s="12">
        <f t="shared" si="3145"/>
        <v>0</v>
      </c>
      <c r="AQ1329" s="12">
        <f t="shared" si="3145"/>
        <v>0</v>
      </c>
      <c r="AR1329" s="12">
        <f t="shared" si="3145"/>
        <v>0</v>
      </c>
      <c r="AS1329" s="12">
        <f t="shared" si="3145"/>
        <v>0</v>
      </c>
      <c r="AT1329" s="12">
        <f t="shared" si="3145"/>
        <v>0</v>
      </c>
      <c r="AU1329" s="12">
        <f t="shared" si="3145"/>
        <v>0</v>
      </c>
      <c r="AV1329" s="12">
        <f t="shared" si="3145"/>
        <v>0</v>
      </c>
      <c r="AW1329" s="12">
        <f t="shared" si="3145"/>
        <v>0</v>
      </c>
      <c r="AX1329" s="12">
        <f t="shared" si="3145"/>
        <v>0</v>
      </c>
      <c r="AY1329" s="12">
        <f t="shared" si="3145"/>
        <v>0</v>
      </c>
      <c r="AZ1329" s="12">
        <f t="shared" si="3145"/>
        <v>0</v>
      </c>
      <c r="BA1329" s="12">
        <f t="shared" si="3145"/>
        <v>0</v>
      </c>
      <c r="BB1329" s="12">
        <f t="shared" si="3145"/>
        <v>0</v>
      </c>
      <c r="BC1329" s="12">
        <f t="shared" si="3145"/>
        <v>0</v>
      </c>
      <c r="BD1329" s="12">
        <f t="shared" si="3145"/>
        <v>0</v>
      </c>
      <c r="BE1329" s="12">
        <f t="shared" si="3145"/>
        <v>0</v>
      </c>
      <c r="BF1329" s="12">
        <f t="shared" si="3145"/>
        <v>0</v>
      </c>
      <c r="BG1329" s="12">
        <f t="shared" si="3145"/>
        <v>0</v>
      </c>
      <c r="BH1329" s="12">
        <f t="shared" si="3145"/>
        <v>0</v>
      </c>
      <c r="BI1329" s="12">
        <f t="shared" si="3145"/>
        <v>0</v>
      </c>
      <c r="BJ1329" s="12">
        <f t="shared" si="3145"/>
        <v>520.83333333333337</v>
      </c>
      <c r="BK1329" s="12">
        <f t="shared" si="3145"/>
        <v>1043.8368055555557</v>
      </c>
      <c r="BL1329" s="12">
        <f t="shared" si="3145"/>
        <v>1569.019458912037</v>
      </c>
      <c r="BM1329" s="12">
        <f t="shared" si="3145"/>
        <v>2096.3903733241705</v>
      </c>
      <c r="BN1329" s="12">
        <f t="shared" si="3145"/>
        <v>2625.9586665463548</v>
      </c>
      <c r="BO1329" s="12">
        <f t="shared" si="3145"/>
        <v>3157.733494323631</v>
      </c>
      <c r="BP1329" s="12">
        <f t="shared" si="3145"/>
        <v>6525.0573838833125</v>
      </c>
      <c r="BQ1329" s="12">
        <f t="shared" si="3145"/>
        <v>9927.2451229828275</v>
      </c>
      <c r="BR1329" s="12">
        <f t="shared" si="3145"/>
        <v>13364.441977661922</v>
      </c>
      <c r="BS1329" s="12">
        <f t="shared" si="3145"/>
        <v>16836.793819235514</v>
      </c>
      <c r="BT1329" s="12">
        <f t="shared" si="3145"/>
        <v>18290.161249035664</v>
      </c>
      <c r="BU1329" s="12">
        <f t="shared" ref="BU1329:CZ1329" si="3146">BT1529*$D1329</f>
        <v>19770.417709793317</v>
      </c>
      <c r="BV1329" s="12">
        <f t="shared" si="3146"/>
        <v>17902.675239137458</v>
      </c>
      <c r="BW1329" s="12">
        <f t="shared" si="3146"/>
        <v>16006.317174853868</v>
      </c>
      <c r="BX1329" s="12">
        <f t="shared" si="3146"/>
        <v>14081.224285302429</v>
      </c>
      <c r="BY1329" s="12">
        <f t="shared" si="3146"/>
        <v>12127.276842044526</v>
      </c>
      <c r="BZ1329" s="12">
        <f t="shared" si="3146"/>
        <v>10144.35461777305</v>
      </c>
      <c r="CA1329" s="12">
        <f t="shared" si="3146"/>
        <v>8132.3368842337723</v>
      </c>
      <c r="CB1329" s="12">
        <f t="shared" si="3146"/>
        <v>6111.9357434714175</v>
      </c>
      <c r="CC1329" s="12">
        <f t="shared" si="3146"/>
        <v>4083.1162646225512</v>
      </c>
      <c r="CD1329" s="12">
        <f t="shared" si="3146"/>
        <v>2045.8433712784822</v>
      </c>
      <c r="CE1329" s="12">
        <f t="shared" si="3146"/>
        <v>0</v>
      </c>
      <c r="CF1329" s="12">
        <f t="shared" si="3146"/>
        <v>0</v>
      </c>
      <c r="CG1329" s="12">
        <f t="shared" si="3146"/>
        <v>0</v>
      </c>
      <c r="CH1329" s="12">
        <f t="shared" si="3146"/>
        <v>0</v>
      </c>
      <c r="CI1329" s="12">
        <f t="shared" si="3146"/>
        <v>0</v>
      </c>
      <c r="CJ1329" s="12">
        <f t="shared" si="3146"/>
        <v>0</v>
      </c>
      <c r="CK1329" s="12">
        <f t="shared" si="3146"/>
        <v>0</v>
      </c>
      <c r="CL1329" s="12">
        <f t="shared" si="3146"/>
        <v>0</v>
      </c>
      <c r="CM1329" s="12">
        <f t="shared" si="3146"/>
        <v>0</v>
      </c>
      <c r="CN1329" s="12">
        <f t="shared" si="3146"/>
        <v>0</v>
      </c>
      <c r="CO1329" s="12">
        <f t="shared" si="3146"/>
        <v>0</v>
      </c>
      <c r="CP1329" s="12">
        <f t="shared" si="3146"/>
        <v>0</v>
      </c>
      <c r="CQ1329" s="12">
        <f t="shared" si="3146"/>
        <v>0</v>
      </c>
      <c r="CR1329" s="12">
        <f t="shared" si="3146"/>
        <v>0</v>
      </c>
      <c r="CS1329" s="12">
        <f t="shared" si="3146"/>
        <v>0</v>
      </c>
      <c r="CT1329" s="12">
        <f t="shared" si="3146"/>
        <v>0</v>
      </c>
      <c r="CU1329" s="12">
        <f t="shared" si="3146"/>
        <v>0</v>
      </c>
      <c r="CV1329" s="12">
        <f t="shared" si="3146"/>
        <v>0</v>
      </c>
      <c r="CW1329" s="12">
        <f t="shared" si="3146"/>
        <v>0</v>
      </c>
      <c r="CX1329" s="12">
        <f t="shared" si="3146"/>
        <v>0</v>
      </c>
      <c r="CY1329" s="12">
        <f t="shared" si="3146"/>
        <v>0</v>
      </c>
      <c r="CZ1329" s="12">
        <f t="shared" si="3146"/>
        <v>0</v>
      </c>
      <c r="DA1329" s="12">
        <f t="shared" ref="DA1329:DY1329" si="3147">CZ1529*$D1329</f>
        <v>0</v>
      </c>
      <c r="DB1329" s="12">
        <f t="shared" si="3147"/>
        <v>0</v>
      </c>
      <c r="DC1329" s="12">
        <f t="shared" si="3147"/>
        <v>0</v>
      </c>
      <c r="DD1329" s="12">
        <f t="shared" si="3147"/>
        <v>0</v>
      </c>
      <c r="DE1329" s="12">
        <f t="shared" si="3147"/>
        <v>0</v>
      </c>
      <c r="DF1329" s="12">
        <f t="shared" si="3147"/>
        <v>0</v>
      </c>
      <c r="DG1329" s="12">
        <f t="shared" si="3147"/>
        <v>0</v>
      </c>
      <c r="DH1329" s="12">
        <f t="shared" si="3147"/>
        <v>0</v>
      </c>
      <c r="DI1329" s="12">
        <f t="shared" si="3147"/>
        <v>0</v>
      </c>
      <c r="DJ1329" s="12">
        <f t="shared" si="3147"/>
        <v>0</v>
      </c>
      <c r="DK1329" s="12">
        <f t="shared" si="3147"/>
        <v>0</v>
      </c>
      <c r="DL1329" s="12">
        <f t="shared" si="3147"/>
        <v>0</v>
      </c>
      <c r="DM1329" s="12">
        <f t="shared" si="3147"/>
        <v>0</v>
      </c>
      <c r="DN1329" s="12">
        <f t="shared" si="3147"/>
        <v>0</v>
      </c>
      <c r="DO1329" s="12">
        <f t="shared" si="3147"/>
        <v>0</v>
      </c>
      <c r="DP1329" s="12">
        <f t="shared" si="3147"/>
        <v>0</v>
      </c>
      <c r="DQ1329" s="12">
        <f t="shared" si="3147"/>
        <v>0</v>
      </c>
      <c r="DR1329" s="12">
        <f t="shared" si="3147"/>
        <v>0</v>
      </c>
      <c r="DS1329" s="12">
        <f t="shared" si="3147"/>
        <v>0</v>
      </c>
      <c r="DT1329" s="12">
        <f t="shared" si="3147"/>
        <v>0</v>
      </c>
      <c r="DU1329" s="12">
        <f t="shared" si="3147"/>
        <v>0</v>
      </c>
      <c r="DV1329" s="12">
        <f t="shared" si="3147"/>
        <v>0</v>
      </c>
      <c r="DW1329" s="12">
        <f t="shared" si="3147"/>
        <v>0</v>
      </c>
      <c r="DX1329" s="12">
        <f t="shared" si="3147"/>
        <v>0</v>
      </c>
      <c r="DY1329" s="12">
        <f t="shared" si="3147"/>
        <v>0</v>
      </c>
    </row>
    <row r="1330" spans="1:136" x14ac:dyDescent="0.3">
      <c r="B1330" s="2" t="str">
        <f>Product!$Q$2</f>
        <v>Phase 5</v>
      </c>
      <c r="C1330" s="2" t="str">
        <f>Product!$Q$3</f>
        <v>60' Wide</v>
      </c>
      <c r="D1330" s="130">
        <f>SUMIFS(INDEX(Product!$B$2:$U$97, MATCH(D1311, Product!$B$2:$B$97, 0), ), Product!$B$2:$U$2, $B1330, Product!$B$3:$U$3, $C1330)</f>
        <v>4.1666666666666666E-3</v>
      </c>
      <c r="E1330" s="128"/>
      <c r="F1330" s="128"/>
      <c r="G1330" s="11">
        <f>SUM(H1330:DZ1330)</f>
        <v>186362.96981730519</v>
      </c>
      <c r="I1330" s="12">
        <f t="shared" ref="I1330:AN1330" si="3148">H1530*$D1330</f>
        <v>0</v>
      </c>
      <c r="J1330" s="12">
        <f t="shared" si="3148"/>
        <v>0</v>
      </c>
      <c r="K1330" s="12">
        <f t="shared" si="3148"/>
        <v>0</v>
      </c>
      <c r="L1330" s="12">
        <f t="shared" si="3148"/>
        <v>0</v>
      </c>
      <c r="M1330" s="12">
        <f t="shared" si="3148"/>
        <v>0</v>
      </c>
      <c r="N1330" s="12">
        <f t="shared" si="3148"/>
        <v>0</v>
      </c>
      <c r="O1330" s="12">
        <f t="shared" si="3148"/>
        <v>0</v>
      </c>
      <c r="P1330" s="12">
        <f t="shared" si="3148"/>
        <v>0</v>
      </c>
      <c r="Q1330" s="12">
        <f t="shared" si="3148"/>
        <v>0</v>
      </c>
      <c r="R1330" s="12">
        <f t="shared" si="3148"/>
        <v>0</v>
      </c>
      <c r="S1330" s="12">
        <f t="shared" si="3148"/>
        <v>0</v>
      </c>
      <c r="T1330" s="12">
        <f t="shared" si="3148"/>
        <v>0</v>
      </c>
      <c r="U1330" s="12">
        <f t="shared" si="3148"/>
        <v>0</v>
      </c>
      <c r="V1330" s="12">
        <f t="shared" si="3148"/>
        <v>0</v>
      </c>
      <c r="W1330" s="12">
        <f t="shared" si="3148"/>
        <v>0</v>
      </c>
      <c r="X1330" s="12">
        <f t="shared" si="3148"/>
        <v>0</v>
      </c>
      <c r="Y1330" s="12">
        <f t="shared" si="3148"/>
        <v>0</v>
      </c>
      <c r="Z1330" s="12">
        <f t="shared" si="3148"/>
        <v>0</v>
      </c>
      <c r="AA1330" s="12">
        <f t="shared" si="3148"/>
        <v>0</v>
      </c>
      <c r="AB1330" s="12">
        <f t="shared" si="3148"/>
        <v>0</v>
      </c>
      <c r="AC1330" s="12">
        <f t="shared" si="3148"/>
        <v>0</v>
      </c>
      <c r="AD1330" s="12">
        <f t="shared" si="3148"/>
        <v>0</v>
      </c>
      <c r="AE1330" s="12">
        <f t="shared" si="3148"/>
        <v>0</v>
      </c>
      <c r="AF1330" s="12">
        <f t="shared" si="3148"/>
        <v>0</v>
      </c>
      <c r="AG1330" s="12">
        <f t="shared" si="3148"/>
        <v>0</v>
      </c>
      <c r="AH1330" s="12">
        <f t="shared" si="3148"/>
        <v>0</v>
      </c>
      <c r="AI1330" s="12">
        <f t="shared" si="3148"/>
        <v>0</v>
      </c>
      <c r="AJ1330" s="12">
        <f t="shared" si="3148"/>
        <v>0</v>
      </c>
      <c r="AK1330" s="12">
        <f t="shared" si="3148"/>
        <v>0</v>
      </c>
      <c r="AL1330" s="12">
        <f t="shared" si="3148"/>
        <v>0</v>
      </c>
      <c r="AM1330" s="12">
        <f t="shared" si="3148"/>
        <v>0</v>
      </c>
      <c r="AN1330" s="12">
        <f t="shared" si="3148"/>
        <v>0</v>
      </c>
      <c r="AO1330" s="12">
        <f t="shared" ref="AO1330:BT1330" si="3149">AN1530*$D1330</f>
        <v>0</v>
      </c>
      <c r="AP1330" s="12">
        <f t="shared" si="3149"/>
        <v>0</v>
      </c>
      <c r="AQ1330" s="12">
        <f t="shared" si="3149"/>
        <v>0</v>
      </c>
      <c r="AR1330" s="12">
        <f t="shared" si="3149"/>
        <v>0</v>
      </c>
      <c r="AS1330" s="12">
        <f t="shared" si="3149"/>
        <v>0</v>
      </c>
      <c r="AT1330" s="12">
        <f t="shared" si="3149"/>
        <v>0</v>
      </c>
      <c r="AU1330" s="12">
        <f t="shared" si="3149"/>
        <v>0</v>
      </c>
      <c r="AV1330" s="12">
        <f t="shared" si="3149"/>
        <v>0</v>
      </c>
      <c r="AW1330" s="12">
        <f t="shared" si="3149"/>
        <v>0</v>
      </c>
      <c r="AX1330" s="12">
        <f t="shared" si="3149"/>
        <v>0</v>
      </c>
      <c r="AY1330" s="12">
        <f t="shared" si="3149"/>
        <v>0</v>
      </c>
      <c r="AZ1330" s="12">
        <f t="shared" si="3149"/>
        <v>0</v>
      </c>
      <c r="BA1330" s="12">
        <f t="shared" si="3149"/>
        <v>0</v>
      </c>
      <c r="BB1330" s="12">
        <f t="shared" si="3149"/>
        <v>0</v>
      </c>
      <c r="BC1330" s="12">
        <f t="shared" si="3149"/>
        <v>0</v>
      </c>
      <c r="BD1330" s="12">
        <f t="shared" si="3149"/>
        <v>0</v>
      </c>
      <c r="BE1330" s="12">
        <f t="shared" si="3149"/>
        <v>0</v>
      </c>
      <c r="BF1330" s="12">
        <f t="shared" si="3149"/>
        <v>0</v>
      </c>
      <c r="BG1330" s="12">
        <f t="shared" si="3149"/>
        <v>0</v>
      </c>
      <c r="BH1330" s="12">
        <f t="shared" si="3149"/>
        <v>0</v>
      </c>
      <c r="BI1330" s="12">
        <f t="shared" si="3149"/>
        <v>0</v>
      </c>
      <c r="BJ1330" s="12">
        <f t="shared" si="3149"/>
        <v>520.83333333333337</v>
      </c>
      <c r="BK1330" s="12">
        <f t="shared" si="3149"/>
        <v>1043.8368055555557</v>
      </c>
      <c r="BL1330" s="12">
        <f t="shared" si="3149"/>
        <v>1569.019458912037</v>
      </c>
      <c r="BM1330" s="12">
        <f t="shared" si="3149"/>
        <v>2096.3903733241705</v>
      </c>
      <c r="BN1330" s="12">
        <f t="shared" si="3149"/>
        <v>2625.9586665463548</v>
      </c>
      <c r="BO1330" s="12">
        <f t="shared" si="3149"/>
        <v>3157.733494323631</v>
      </c>
      <c r="BP1330" s="12">
        <f t="shared" si="3149"/>
        <v>6525.0573838833125</v>
      </c>
      <c r="BQ1330" s="12">
        <f t="shared" si="3149"/>
        <v>9927.2451229828275</v>
      </c>
      <c r="BR1330" s="12">
        <f t="shared" si="3149"/>
        <v>13364.441977661922</v>
      </c>
      <c r="BS1330" s="12">
        <f t="shared" si="3149"/>
        <v>16836.793819235514</v>
      </c>
      <c r="BT1330" s="12">
        <f t="shared" si="3149"/>
        <v>18290.161249035664</v>
      </c>
      <c r="BU1330" s="12">
        <f t="shared" ref="BU1330:CZ1330" si="3150">BT1530*$D1330</f>
        <v>19770.417709793317</v>
      </c>
      <c r="BV1330" s="12">
        <f t="shared" si="3150"/>
        <v>17902.675239137458</v>
      </c>
      <c r="BW1330" s="12">
        <f t="shared" si="3150"/>
        <v>16006.317174853868</v>
      </c>
      <c r="BX1330" s="12">
        <f t="shared" si="3150"/>
        <v>14081.224285302429</v>
      </c>
      <c r="BY1330" s="12">
        <f t="shared" si="3150"/>
        <v>12127.276842044526</v>
      </c>
      <c r="BZ1330" s="12">
        <f t="shared" si="3150"/>
        <v>10144.35461777305</v>
      </c>
      <c r="CA1330" s="12">
        <f t="shared" si="3150"/>
        <v>8132.3368842337723</v>
      </c>
      <c r="CB1330" s="12">
        <f t="shared" si="3150"/>
        <v>6111.9357434714175</v>
      </c>
      <c r="CC1330" s="12">
        <f t="shared" si="3150"/>
        <v>4083.1162646225512</v>
      </c>
      <c r="CD1330" s="12">
        <f t="shared" si="3150"/>
        <v>2045.8433712784822</v>
      </c>
      <c r="CE1330" s="12">
        <f t="shared" si="3150"/>
        <v>0</v>
      </c>
      <c r="CF1330" s="12">
        <f t="shared" si="3150"/>
        <v>0</v>
      </c>
      <c r="CG1330" s="12">
        <f t="shared" si="3150"/>
        <v>0</v>
      </c>
      <c r="CH1330" s="12">
        <f t="shared" si="3150"/>
        <v>0</v>
      </c>
      <c r="CI1330" s="12">
        <f t="shared" si="3150"/>
        <v>0</v>
      </c>
      <c r="CJ1330" s="12">
        <f t="shared" si="3150"/>
        <v>0</v>
      </c>
      <c r="CK1330" s="12">
        <f t="shared" si="3150"/>
        <v>0</v>
      </c>
      <c r="CL1330" s="12">
        <f t="shared" si="3150"/>
        <v>0</v>
      </c>
      <c r="CM1330" s="12">
        <f t="shared" si="3150"/>
        <v>0</v>
      </c>
      <c r="CN1330" s="12">
        <f t="shared" si="3150"/>
        <v>0</v>
      </c>
      <c r="CO1330" s="12">
        <f t="shared" si="3150"/>
        <v>0</v>
      </c>
      <c r="CP1330" s="12">
        <f t="shared" si="3150"/>
        <v>0</v>
      </c>
      <c r="CQ1330" s="12">
        <f t="shared" si="3150"/>
        <v>0</v>
      </c>
      <c r="CR1330" s="12">
        <f t="shared" si="3150"/>
        <v>0</v>
      </c>
      <c r="CS1330" s="12">
        <f t="shared" si="3150"/>
        <v>0</v>
      </c>
      <c r="CT1330" s="12">
        <f t="shared" si="3150"/>
        <v>0</v>
      </c>
      <c r="CU1330" s="12">
        <f t="shared" si="3150"/>
        <v>0</v>
      </c>
      <c r="CV1330" s="12">
        <f t="shared" si="3150"/>
        <v>0</v>
      </c>
      <c r="CW1330" s="12">
        <f t="shared" si="3150"/>
        <v>0</v>
      </c>
      <c r="CX1330" s="12">
        <f t="shared" si="3150"/>
        <v>0</v>
      </c>
      <c r="CY1330" s="12">
        <f t="shared" si="3150"/>
        <v>0</v>
      </c>
      <c r="CZ1330" s="12">
        <f t="shared" si="3150"/>
        <v>0</v>
      </c>
      <c r="DA1330" s="12">
        <f t="shared" ref="DA1330:DY1330" si="3151">CZ1530*$D1330</f>
        <v>0</v>
      </c>
      <c r="DB1330" s="12">
        <f t="shared" si="3151"/>
        <v>0</v>
      </c>
      <c r="DC1330" s="12">
        <f t="shared" si="3151"/>
        <v>0</v>
      </c>
      <c r="DD1330" s="12">
        <f t="shared" si="3151"/>
        <v>0</v>
      </c>
      <c r="DE1330" s="12">
        <f t="shared" si="3151"/>
        <v>0</v>
      </c>
      <c r="DF1330" s="12">
        <f t="shared" si="3151"/>
        <v>0</v>
      </c>
      <c r="DG1330" s="12">
        <f t="shared" si="3151"/>
        <v>0</v>
      </c>
      <c r="DH1330" s="12">
        <f t="shared" si="3151"/>
        <v>0</v>
      </c>
      <c r="DI1330" s="12">
        <f t="shared" si="3151"/>
        <v>0</v>
      </c>
      <c r="DJ1330" s="12">
        <f t="shared" si="3151"/>
        <v>0</v>
      </c>
      <c r="DK1330" s="12">
        <f t="shared" si="3151"/>
        <v>0</v>
      </c>
      <c r="DL1330" s="12">
        <f t="shared" si="3151"/>
        <v>0</v>
      </c>
      <c r="DM1330" s="12">
        <f t="shared" si="3151"/>
        <v>0</v>
      </c>
      <c r="DN1330" s="12">
        <f t="shared" si="3151"/>
        <v>0</v>
      </c>
      <c r="DO1330" s="12">
        <f t="shared" si="3151"/>
        <v>0</v>
      </c>
      <c r="DP1330" s="12">
        <f t="shared" si="3151"/>
        <v>0</v>
      </c>
      <c r="DQ1330" s="12">
        <f t="shared" si="3151"/>
        <v>0</v>
      </c>
      <c r="DR1330" s="12">
        <f t="shared" si="3151"/>
        <v>0</v>
      </c>
      <c r="DS1330" s="12">
        <f t="shared" si="3151"/>
        <v>0</v>
      </c>
      <c r="DT1330" s="12">
        <f t="shared" si="3151"/>
        <v>0</v>
      </c>
      <c r="DU1330" s="12">
        <f t="shared" si="3151"/>
        <v>0</v>
      </c>
      <c r="DV1330" s="12">
        <f t="shared" si="3151"/>
        <v>0</v>
      </c>
      <c r="DW1330" s="12">
        <f t="shared" si="3151"/>
        <v>0</v>
      </c>
      <c r="DX1330" s="12">
        <f t="shared" si="3151"/>
        <v>0</v>
      </c>
      <c r="DY1330" s="12">
        <f t="shared" si="3151"/>
        <v>0</v>
      </c>
    </row>
    <row r="1331" spans="1:136" x14ac:dyDescent="0.3">
      <c r="B1331" s="2" t="str">
        <f>Product!$R$2</f>
        <v>Phase 5</v>
      </c>
      <c r="C1331" s="2" t="str">
        <f>Product!$R$3</f>
        <v>75' Wide</v>
      </c>
      <c r="D1331" s="130">
        <f>SUMIFS(INDEX(Product!$B$2:$U$97, MATCH(D1311, Product!$B$2:$B$97, 0), ), Product!$B$2:$U$2, $B1331, Product!$B$3:$U$3, $C1331)</f>
        <v>4.1666666666666666E-3</v>
      </c>
      <c r="E1331" s="128"/>
      <c r="F1331" s="128"/>
      <c r="G1331" s="11">
        <f>SUM(H1331:DZ1331)</f>
        <v>124241.97987820343</v>
      </c>
      <c r="I1331" s="12">
        <f t="shared" ref="I1331:AN1331" si="3152">H1531*$D1331</f>
        <v>0</v>
      </c>
      <c r="J1331" s="12">
        <f t="shared" si="3152"/>
        <v>0</v>
      </c>
      <c r="K1331" s="12">
        <f t="shared" si="3152"/>
        <v>0</v>
      </c>
      <c r="L1331" s="12">
        <f t="shared" si="3152"/>
        <v>0</v>
      </c>
      <c r="M1331" s="12">
        <f t="shared" si="3152"/>
        <v>0</v>
      </c>
      <c r="N1331" s="12">
        <f t="shared" si="3152"/>
        <v>0</v>
      </c>
      <c r="O1331" s="12">
        <f t="shared" si="3152"/>
        <v>0</v>
      </c>
      <c r="P1331" s="12">
        <f t="shared" si="3152"/>
        <v>0</v>
      </c>
      <c r="Q1331" s="12">
        <f t="shared" si="3152"/>
        <v>0</v>
      </c>
      <c r="R1331" s="12">
        <f t="shared" si="3152"/>
        <v>0</v>
      </c>
      <c r="S1331" s="12">
        <f t="shared" si="3152"/>
        <v>0</v>
      </c>
      <c r="T1331" s="12">
        <f t="shared" si="3152"/>
        <v>0</v>
      </c>
      <c r="U1331" s="12">
        <f t="shared" si="3152"/>
        <v>0</v>
      </c>
      <c r="V1331" s="12">
        <f t="shared" si="3152"/>
        <v>0</v>
      </c>
      <c r="W1331" s="12">
        <f t="shared" si="3152"/>
        <v>0</v>
      </c>
      <c r="X1331" s="12">
        <f t="shared" si="3152"/>
        <v>0</v>
      </c>
      <c r="Y1331" s="12">
        <f t="shared" si="3152"/>
        <v>0</v>
      </c>
      <c r="Z1331" s="12">
        <f t="shared" si="3152"/>
        <v>0</v>
      </c>
      <c r="AA1331" s="12">
        <f t="shared" si="3152"/>
        <v>0</v>
      </c>
      <c r="AB1331" s="12">
        <f t="shared" si="3152"/>
        <v>0</v>
      </c>
      <c r="AC1331" s="12">
        <f t="shared" si="3152"/>
        <v>0</v>
      </c>
      <c r="AD1331" s="12">
        <f t="shared" si="3152"/>
        <v>0</v>
      </c>
      <c r="AE1331" s="12">
        <f t="shared" si="3152"/>
        <v>0</v>
      </c>
      <c r="AF1331" s="12">
        <f t="shared" si="3152"/>
        <v>0</v>
      </c>
      <c r="AG1331" s="12">
        <f t="shared" si="3152"/>
        <v>0</v>
      </c>
      <c r="AH1331" s="12">
        <f t="shared" si="3152"/>
        <v>0</v>
      </c>
      <c r="AI1331" s="12">
        <f t="shared" si="3152"/>
        <v>0</v>
      </c>
      <c r="AJ1331" s="12">
        <f t="shared" si="3152"/>
        <v>0</v>
      </c>
      <c r="AK1331" s="12">
        <f t="shared" si="3152"/>
        <v>0</v>
      </c>
      <c r="AL1331" s="12">
        <f t="shared" si="3152"/>
        <v>0</v>
      </c>
      <c r="AM1331" s="12">
        <f t="shared" si="3152"/>
        <v>0</v>
      </c>
      <c r="AN1331" s="12">
        <f t="shared" si="3152"/>
        <v>0</v>
      </c>
      <c r="AO1331" s="12">
        <f t="shared" ref="AO1331:BT1331" si="3153">AN1531*$D1331</f>
        <v>0</v>
      </c>
      <c r="AP1331" s="12">
        <f t="shared" si="3153"/>
        <v>0</v>
      </c>
      <c r="AQ1331" s="12">
        <f t="shared" si="3153"/>
        <v>0</v>
      </c>
      <c r="AR1331" s="12">
        <f t="shared" si="3153"/>
        <v>0</v>
      </c>
      <c r="AS1331" s="12">
        <f t="shared" si="3153"/>
        <v>0</v>
      </c>
      <c r="AT1331" s="12">
        <f t="shared" si="3153"/>
        <v>0</v>
      </c>
      <c r="AU1331" s="12">
        <f t="shared" si="3153"/>
        <v>0</v>
      </c>
      <c r="AV1331" s="12">
        <f t="shared" si="3153"/>
        <v>0</v>
      </c>
      <c r="AW1331" s="12">
        <f t="shared" si="3153"/>
        <v>0</v>
      </c>
      <c r="AX1331" s="12">
        <f t="shared" si="3153"/>
        <v>0</v>
      </c>
      <c r="AY1331" s="12">
        <f t="shared" si="3153"/>
        <v>0</v>
      </c>
      <c r="AZ1331" s="12">
        <f t="shared" si="3153"/>
        <v>0</v>
      </c>
      <c r="BA1331" s="12">
        <f t="shared" si="3153"/>
        <v>0</v>
      </c>
      <c r="BB1331" s="12">
        <f t="shared" si="3153"/>
        <v>0</v>
      </c>
      <c r="BC1331" s="12">
        <f t="shared" si="3153"/>
        <v>0</v>
      </c>
      <c r="BD1331" s="12">
        <f t="shared" si="3153"/>
        <v>0</v>
      </c>
      <c r="BE1331" s="12">
        <f t="shared" si="3153"/>
        <v>0</v>
      </c>
      <c r="BF1331" s="12">
        <f t="shared" si="3153"/>
        <v>0</v>
      </c>
      <c r="BG1331" s="12">
        <f t="shared" si="3153"/>
        <v>0</v>
      </c>
      <c r="BH1331" s="12">
        <f t="shared" si="3153"/>
        <v>0</v>
      </c>
      <c r="BI1331" s="12">
        <f t="shared" si="3153"/>
        <v>0</v>
      </c>
      <c r="BJ1331" s="12">
        <f t="shared" si="3153"/>
        <v>347.22222222222229</v>
      </c>
      <c r="BK1331" s="12">
        <f t="shared" si="3153"/>
        <v>695.89120370370381</v>
      </c>
      <c r="BL1331" s="12">
        <f t="shared" si="3153"/>
        <v>1046.0129726080247</v>
      </c>
      <c r="BM1331" s="12">
        <f t="shared" si="3153"/>
        <v>1397.5935822161136</v>
      </c>
      <c r="BN1331" s="12">
        <f t="shared" si="3153"/>
        <v>1750.6391110309032</v>
      </c>
      <c r="BO1331" s="12">
        <f t="shared" si="3153"/>
        <v>2105.155662882421</v>
      </c>
      <c r="BP1331" s="12">
        <f t="shared" si="3153"/>
        <v>4350.0382559222089</v>
      </c>
      <c r="BQ1331" s="12">
        <f t="shared" si="3153"/>
        <v>6618.1634153218838</v>
      </c>
      <c r="BR1331" s="12">
        <f t="shared" si="3153"/>
        <v>8909.6279851079471</v>
      </c>
      <c r="BS1331" s="12">
        <f t="shared" si="3153"/>
        <v>11224.529212823676</v>
      </c>
      <c r="BT1331" s="12">
        <f t="shared" si="3153"/>
        <v>12193.440832690445</v>
      </c>
      <c r="BU1331" s="12">
        <f t="shared" ref="BU1331:CZ1331" si="3154">BT1531*$D1331</f>
        <v>13180.278473195542</v>
      </c>
      <c r="BV1331" s="12">
        <f t="shared" si="3154"/>
        <v>11935.116826091637</v>
      </c>
      <c r="BW1331" s="12">
        <f t="shared" si="3154"/>
        <v>10670.878116569244</v>
      </c>
      <c r="BX1331" s="12">
        <f t="shared" si="3154"/>
        <v>9387.4828568682824</v>
      </c>
      <c r="BY1331" s="12">
        <f t="shared" si="3154"/>
        <v>8084.8512280296791</v>
      </c>
      <c r="BZ1331" s="12">
        <f t="shared" si="3154"/>
        <v>6762.9030785153609</v>
      </c>
      <c r="CA1331" s="12">
        <f t="shared" si="3154"/>
        <v>5421.5579228225106</v>
      </c>
      <c r="CB1331" s="12">
        <f t="shared" si="3154"/>
        <v>4074.6238289809398</v>
      </c>
      <c r="CC1331" s="12">
        <f t="shared" si="3154"/>
        <v>2722.0775097483624</v>
      </c>
      <c r="CD1331" s="12">
        <f t="shared" si="3154"/>
        <v>1363.895580852316</v>
      </c>
      <c r="CE1331" s="12">
        <f t="shared" si="3154"/>
        <v>-5.820766091346741E-12</v>
      </c>
      <c r="CF1331" s="12">
        <f t="shared" si="3154"/>
        <v>-5.8450192833940189E-12</v>
      </c>
      <c r="CG1331" s="12">
        <f t="shared" si="3154"/>
        <v>-5.8693735304081602E-12</v>
      </c>
      <c r="CH1331" s="12">
        <f t="shared" si="3154"/>
        <v>-5.8938292534515279E-12</v>
      </c>
      <c r="CI1331" s="12">
        <f t="shared" si="3154"/>
        <v>-5.9183868753409091E-12</v>
      </c>
      <c r="CJ1331" s="12">
        <f t="shared" si="3154"/>
        <v>-5.9430468206548295E-12</v>
      </c>
      <c r="CK1331" s="12">
        <f t="shared" si="3154"/>
        <v>-5.9678095157408911E-12</v>
      </c>
      <c r="CL1331" s="12">
        <f t="shared" si="3154"/>
        <v>-5.9926753887231453E-12</v>
      </c>
      <c r="CM1331" s="12">
        <f t="shared" si="3154"/>
        <v>-6.0176448695094915E-12</v>
      </c>
      <c r="CN1331" s="12">
        <f t="shared" si="3154"/>
        <v>-6.042718389799114E-12</v>
      </c>
      <c r="CO1331" s="12">
        <f t="shared" si="3154"/>
        <v>-6.0678963830899439E-12</v>
      </c>
      <c r="CP1331" s="12">
        <f t="shared" si="3154"/>
        <v>-6.0931792846861518E-12</v>
      </c>
      <c r="CQ1331" s="12">
        <f t="shared" si="3154"/>
        <v>-6.1185675317056786E-12</v>
      </c>
      <c r="CR1331" s="12">
        <f t="shared" si="3154"/>
        <v>-6.1440615630877846E-12</v>
      </c>
      <c r="CS1331" s="12">
        <f t="shared" si="3154"/>
        <v>-6.1696618196006505E-12</v>
      </c>
      <c r="CT1331" s="12">
        <f t="shared" si="3154"/>
        <v>-6.1953687438489862E-12</v>
      </c>
      <c r="CU1331" s="12">
        <f t="shared" si="3154"/>
        <v>-6.2211827802816903E-12</v>
      </c>
      <c r="CV1331" s="12">
        <f t="shared" si="3154"/>
        <v>-6.2471043751995315E-12</v>
      </c>
      <c r="CW1331" s="12">
        <f t="shared" si="3154"/>
        <v>-6.2731339767628627E-12</v>
      </c>
      <c r="CX1331" s="12">
        <f t="shared" si="3154"/>
        <v>-6.2992720349993745E-12</v>
      </c>
      <c r="CY1331" s="12">
        <f t="shared" si="3154"/>
        <v>-6.3255190018118718E-12</v>
      </c>
      <c r="CZ1331" s="12">
        <f t="shared" si="3154"/>
        <v>-6.3518753309860875E-12</v>
      </c>
      <c r="DA1331" s="12">
        <f t="shared" ref="DA1331:DY1331" si="3155">CZ1531*$D1331</f>
        <v>-6.3783414781985302E-12</v>
      </c>
      <c r="DB1331" s="12">
        <f t="shared" si="3155"/>
        <v>-6.4049179010243571E-12</v>
      </c>
      <c r="DC1331" s="12">
        <f t="shared" si="3155"/>
        <v>-6.4316050589452926E-12</v>
      </c>
      <c r="DD1331" s="12">
        <f t="shared" si="3155"/>
        <v>-6.4584034133575641E-12</v>
      </c>
      <c r="DE1331" s="12">
        <f t="shared" si="3155"/>
        <v>-6.4853134275798866E-12</v>
      </c>
      <c r="DF1331" s="12">
        <f t="shared" si="3155"/>
        <v>-6.5123355668614705E-12</v>
      </c>
      <c r="DG1331" s="12">
        <f t="shared" si="3155"/>
        <v>-6.5394702983900597E-12</v>
      </c>
      <c r="DH1331" s="12">
        <f t="shared" si="3155"/>
        <v>-6.5667180913000175E-12</v>
      </c>
      <c r="DI1331" s="12">
        <f t="shared" si="3155"/>
        <v>-6.5940794166804349E-12</v>
      </c>
      <c r="DJ1331" s="12">
        <f t="shared" si="3155"/>
        <v>-6.6215547475832696E-12</v>
      </c>
      <c r="DK1331" s="12">
        <f t="shared" si="3155"/>
        <v>-6.6491445590315334E-12</v>
      </c>
      <c r="DL1331" s="12">
        <f t="shared" si="3155"/>
        <v>-6.676849328027499E-12</v>
      </c>
      <c r="DM1331" s="12">
        <f t="shared" si="3155"/>
        <v>-6.704669533560947E-12</v>
      </c>
      <c r="DN1331" s="12">
        <f t="shared" si="3155"/>
        <v>-6.7326056566174504E-12</v>
      </c>
      <c r="DO1331" s="12">
        <f t="shared" si="3155"/>
        <v>-6.7606581801866904E-12</v>
      </c>
      <c r="DP1331" s="12">
        <f t="shared" si="3155"/>
        <v>-6.7888275892708011E-12</v>
      </c>
      <c r="DQ1331" s="12">
        <f t="shared" si="3155"/>
        <v>-6.8171143708927626E-12</v>
      </c>
      <c r="DR1331" s="12">
        <f t="shared" si="3155"/>
        <v>-6.8455190141048155E-12</v>
      </c>
      <c r="DS1331" s="12">
        <f t="shared" si="3155"/>
        <v>-6.8740420099969196E-12</v>
      </c>
      <c r="DT1331" s="12">
        <f t="shared" si="3155"/>
        <v>-6.9026838517052401E-12</v>
      </c>
      <c r="DU1331" s="12">
        <f t="shared" si="3155"/>
        <v>-6.9314450344206779E-12</v>
      </c>
      <c r="DV1331" s="12">
        <f t="shared" si="3155"/>
        <v>-6.9603260553974305E-12</v>
      </c>
      <c r="DW1331" s="12">
        <f t="shared" si="3155"/>
        <v>-6.9893274139615867E-12</v>
      </c>
      <c r="DX1331" s="12">
        <f t="shared" si="3155"/>
        <v>-7.0184496115197603E-12</v>
      </c>
      <c r="DY1331" s="12">
        <f t="shared" si="3155"/>
        <v>-7.0476931515677589E-12</v>
      </c>
    </row>
    <row r="1332" spans="1:136" x14ac:dyDescent="0.3">
      <c r="I1332" s="10"/>
    </row>
    <row r="1333" spans="1:136" x14ac:dyDescent="0.3">
      <c r="B1333" s="18" t="s">
        <v>56</v>
      </c>
      <c r="C1333" s="18"/>
      <c r="D1333" s="18"/>
      <c r="E1333" s="18"/>
      <c r="F1333" s="18"/>
      <c r="G1333" s="23">
        <f>SUM(G1311:G1332)</f>
        <v>2484839.5975640677</v>
      </c>
      <c r="H1333" s="18"/>
      <c r="I1333" s="19">
        <f t="shared" ref="I1333:BT1333" si="3156">SUM(I1311:I1332)</f>
        <v>0</v>
      </c>
      <c r="J1333" s="19">
        <f t="shared" si="3156"/>
        <v>0</v>
      </c>
      <c r="K1333" s="19">
        <f t="shared" si="3156"/>
        <v>0</v>
      </c>
      <c r="L1333" s="19">
        <f t="shared" si="3156"/>
        <v>0</v>
      </c>
      <c r="M1333" s="19">
        <f t="shared" si="3156"/>
        <v>0</v>
      </c>
      <c r="N1333" s="19">
        <f>SUM(N1311:N1332)</f>
        <v>1388.8888888888891</v>
      </c>
      <c r="O1333" s="19">
        <f t="shared" si="3156"/>
        <v>2783.5648148148152</v>
      </c>
      <c r="P1333" s="19">
        <f t="shared" si="3156"/>
        <v>4184.0518904320988</v>
      </c>
      <c r="Q1333" s="19">
        <f t="shared" si="3156"/>
        <v>5590.3743288644546</v>
      </c>
      <c r="R1333" s="19">
        <f t="shared" si="3156"/>
        <v>7002.5564441236129</v>
      </c>
      <c r="S1333" s="19">
        <f t="shared" si="3156"/>
        <v>8420.6226515296839</v>
      </c>
      <c r="T1333" s="19">
        <f t="shared" si="3156"/>
        <v>17400.153023688836</v>
      </c>
      <c r="U1333" s="19">
        <f t="shared" si="3156"/>
        <v>26472.653661287539</v>
      </c>
      <c r="V1333" s="19">
        <f t="shared" si="3156"/>
        <v>35638.511940431788</v>
      </c>
      <c r="W1333" s="19">
        <f t="shared" si="3156"/>
        <v>44898.116851294704</v>
      </c>
      <c r="X1333" s="19">
        <f t="shared" si="3156"/>
        <v>48773.763330761773</v>
      </c>
      <c r="Y1333" s="19">
        <f t="shared" si="3156"/>
        <v>52721.113892782174</v>
      </c>
      <c r="Z1333" s="19">
        <f t="shared" si="3156"/>
        <v>49129.356193255444</v>
      </c>
      <c r="AA1333" s="19">
        <f t="shared" si="3156"/>
        <v>45467.077281091792</v>
      </c>
      <c r="AB1333" s="19">
        <f t="shared" si="3156"/>
        <v>41733.983317905244</v>
      </c>
      <c r="AC1333" s="19">
        <f t="shared" si="3156"/>
        <v>37929.779240983175</v>
      </c>
      <c r="AD1333" s="19">
        <f t="shared" si="3156"/>
        <v>34054.168758185064</v>
      </c>
      <c r="AE1333" s="19">
        <f t="shared" si="3156"/>
        <v>30106.854342819737</v>
      </c>
      <c r="AF1333" s="19">
        <f t="shared" si="3156"/>
        <v>33698.648339612599</v>
      </c>
      <c r="AG1333" s="19">
        <f t="shared" si="3156"/>
        <v>37360.963700281005</v>
      </c>
      <c r="AH1333" s="19">
        <f t="shared" si="3156"/>
        <v>41094.094263841071</v>
      </c>
      <c r="AI1333" s="19">
        <f t="shared" si="3156"/>
        <v>44898.116851294697</v>
      </c>
      <c r="AJ1333" s="19">
        <f t="shared" si="3156"/>
        <v>48773.763330761773</v>
      </c>
      <c r="AK1333" s="19">
        <f t="shared" si="3156"/>
        <v>52721.113892782167</v>
      </c>
      <c r="AL1333" s="19">
        <f t="shared" si="3156"/>
        <v>49129.356193255437</v>
      </c>
      <c r="AM1333" s="19">
        <f t="shared" si="3156"/>
        <v>45467.077281091784</v>
      </c>
      <c r="AN1333" s="19">
        <f t="shared" si="3156"/>
        <v>41733.983317905244</v>
      </c>
      <c r="AO1333" s="19">
        <f t="shared" si="3156"/>
        <v>37929.779240983175</v>
      </c>
      <c r="AP1333" s="19">
        <f t="shared" si="3156"/>
        <v>34054.168758185071</v>
      </c>
      <c r="AQ1333" s="19">
        <f t="shared" si="3156"/>
        <v>30106.854342819741</v>
      </c>
      <c r="AR1333" s="19">
        <f t="shared" si="3156"/>
        <v>33698.648339612606</v>
      </c>
      <c r="AS1333" s="19">
        <f t="shared" si="3156"/>
        <v>37360.963700281005</v>
      </c>
      <c r="AT1333" s="19">
        <f t="shared" si="3156"/>
        <v>41094.094263841071</v>
      </c>
      <c r="AU1333" s="19">
        <f t="shared" si="3156"/>
        <v>44898.11685129469</v>
      </c>
      <c r="AV1333" s="19">
        <f t="shared" si="3156"/>
        <v>48773.763330761758</v>
      </c>
      <c r="AW1333" s="19">
        <f t="shared" si="3156"/>
        <v>52721.113892782174</v>
      </c>
      <c r="AX1333" s="19">
        <f t="shared" si="3156"/>
        <v>49129.356193255437</v>
      </c>
      <c r="AY1333" s="19">
        <f t="shared" si="3156"/>
        <v>45467.077281091777</v>
      </c>
      <c r="AZ1333" s="19">
        <f t="shared" si="3156"/>
        <v>41733.983317905229</v>
      </c>
      <c r="BA1333" s="19">
        <f t="shared" si="3156"/>
        <v>37929.779240983167</v>
      </c>
      <c r="BB1333" s="19">
        <f t="shared" si="3156"/>
        <v>34054.168758185049</v>
      </c>
      <c r="BC1333" s="19">
        <f t="shared" si="3156"/>
        <v>30106.854342819726</v>
      </c>
      <c r="BD1333" s="19">
        <f t="shared" si="3156"/>
        <v>33698.648339612591</v>
      </c>
      <c r="BE1333" s="19">
        <f t="shared" si="3156"/>
        <v>37360.96370028099</v>
      </c>
      <c r="BF1333" s="19">
        <f t="shared" si="3156"/>
        <v>41094.094263841056</v>
      </c>
      <c r="BG1333" s="19">
        <f t="shared" si="3156"/>
        <v>44898.11685129469</v>
      </c>
      <c r="BH1333" s="19">
        <f t="shared" si="3156"/>
        <v>48773.763330761758</v>
      </c>
      <c r="BI1333" s="19">
        <f t="shared" si="3156"/>
        <v>52721.113892782152</v>
      </c>
      <c r="BJ1333" s="19">
        <f t="shared" si="3156"/>
        <v>49129.356193255422</v>
      </c>
      <c r="BK1333" s="19">
        <f t="shared" si="3156"/>
        <v>45467.077281091777</v>
      </c>
      <c r="BL1333" s="19">
        <f t="shared" si="3156"/>
        <v>41733.983317905222</v>
      </c>
      <c r="BM1333" s="19">
        <f t="shared" si="3156"/>
        <v>37929.77924098316</v>
      </c>
      <c r="BN1333" s="19">
        <f t="shared" si="3156"/>
        <v>34054.168758185057</v>
      </c>
      <c r="BO1333" s="19">
        <f t="shared" si="3156"/>
        <v>30106.854342819723</v>
      </c>
      <c r="BP1333" s="19">
        <f t="shared" si="3156"/>
        <v>33698.648339612591</v>
      </c>
      <c r="BQ1333" s="19">
        <f t="shared" si="3156"/>
        <v>37360.96370028099</v>
      </c>
      <c r="BR1333" s="19">
        <f t="shared" si="3156"/>
        <v>41094.094263841056</v>
      </c>
      <c r="BS1333" s="19">
        <f t="shared" si="3156"/>
        <v>44898.116851294675</v>
      </c>
      <c r="BT1333" s="19">
        <f t="shared" si="3156"/>
        <v>48773.763330761743</v>
      </c>
      <c r="BU1333" s="19">
        <f t="shared" ref="BU1333:DY1333" si="3157">SUM(BU1311:BU1332)</f>
        <v>52721.113892782152</v>
      </c>
      <c r="BV1333" s="19">
        <f t="shared" si="3157"/>
        <v>47740.467304366532</v>
      </c>
      <c r="BW1333" s="19">
        <f t="shared" si="3157"/>
        <v>42683.512466276952</v>
      </c>
      <c r="BX1333" s="19">
        <f t="shared" si="3157"/>
        <v>37549.931427473115</v>
      </c>
      <c r="BY1333" s="19">
        <f t="shared" si="3157"/>
        <v>32339.404912118705</v>
      </c>
      <c r="BZ1333" s="19">
        <f t="shared" si="3157"/>
        <v>27051.612314061436</v>
      </c>
      <c r="CA1333" s="19">
        <f t="shared" si="3157"/>
        <v>21686.231691290028</v>
      </c>
      <c r="CB1333" s="19">
        <f t="shared" si="3157"/>
        <v>16298.495315923748</v>
      </c>
      <c r="CC1333" s="19">
        <f t="shared" si="3157"/>
        <v>10888.310038993439</v>
      </c>
      <c r="CD1333" s="19">
        <f t="shared" si="3157"/>
        <v>5455.5823234092541</v>
      </c>
      <c r="CE1333" s="19">
        <f t="shared" si="3157"/>
        <v>-3.2238143145799111E-11</v>
      </c>
      <c r="CF1333" s="19">
        <f t="shared" si="3157"/>
        <v>-3.2372468742239933E-11</v>
      </c>
      <c r="CG1333" s="19">
        <f t="shared" si="3157"/>
        <v>-3.2507354028665935E-11</v>
      </c>
      <c r="CH1333" s="19">
        <f t="shared" si="3157"/>
        <v>-3.264280133711871E-11</v>
      </c>
      <c r="CI1333" s="19">
        <f t="shared" si="3157"/>
        <v>-3.2778813009356701E-11</v>
      </c>
      <c r="CJ1333" s="19">
        <f t="shared" si="3157"/>
        <v>-3.2915391396895691E-11</v>
      </c>
      <c r="CK1333" s="19">
        <f t="shared" si="3157"/>
        <v>-3.3052538861049422E-11</v>
      </c>
      <c r="CL1333" s="19">
        <f t="shared" si="3157"/>
        <v>-3.3190257772970462E-11</v>
      </c>
      <c r="CM1333" s="19">
        <f t="shared" si="3157"/>
        <v>-3.3328550513691167E-11</v>
      </c>
      <c r="CN1333" s="19">
        <f t="shared" si="3157"/>
        <v>-3.3467419474164883E-11</v>
      </c>
      <c r="CO1333" s="19">
        <f t="shared" si="3157"/>
        <v>-3.3606867055307243E-11</v>
      </c>
      <c r="CP1333" s="19">
        <f t="shared" si="3157"/>
        <v>-3.3746895668037684E-11</v>
      </c>
      <c r="CQ1333" s="19">
        <f t="shared" si="3157"/>
        <v>-3.3887507733321179E-11</v>
      </c>
      <c r="CR1333" s="19">
        <f t="shared" si="3157"/>
        <v>-3.4028705682210011E-11</v>
      </c>
      <c r="CS1333" s="19">
        <f t="shared" si="3157"/>
        <v>-3.4170491955885886E-11</v>
      </c>
      <c r="CT1333" s="19">
        <f t="shared" si="3157"/>
        <v>-3.4312869005702077E-11</v>
      </c>
      <c r="CU1333" s="19">
        <f t="shared" si="3157"/>
        <v>-3.4455839293225839E-11</v>
      </c>
      <c r="CV1333" s="19">
        <f t="shared" si="3157"/>
        <v>-3.4599405290280942E-11</v>
      </c>
      <c r="CW1333" s="19">
        <f t="shared" si="3157"/>
        <v>-3.4743569478990449E-11</v>
      </c>
      <c r="CX1333" s="19">
        <f t="shared" si="3157"/>
        <v>-3.4888334351819576E-11</v>
      </c>
      <c r="CY1333" s="19">
        <f t="shared" si="3157"/>
        <v>-3.5033702411618823E-11</v>
      </c>
      <c r="CZ1333" s="19">
        <f t="shared" si="3157"/>
        <v>-3.5179676171667237E-11</v>
      </c>
      <c r="DA1333" s="19">
        <f t="shared" si="3157"/>
        <v>-3.5326258155715853E-11</v>
      </c>
      <c r="DB1333" s="19">
        <f t="shared" si="3157"/>
        <v>-3.5473450898031329E-11</v>
      </c>
      <c r="DC1333" s="19">
        <f t="shared" si="3157"/>
        <v>-3.5621256943439798E-11</v>
      </c>
      <c r="DD1333" s="19">
        <f t="shared" si="3157"/>
        <v>-3.5769678847370797E-11</v>
      </c>
      <c r="DE1333" s="19">
        <f t="shared" si="3157"/>
        <v>-3.5918719175901509E-11</v>
      </c>
      <c r="DF1333" s="19">
        <f t="shared" si="3157"/>
        <v>-3.6068380505801099E-11</v>
      </c>
      <c r="DG1333" s="19">
        <f t="shared" si="3157"/>
        <v>-3.6218665424575268E-11</v>
      </c>
      <c r="DH1333" s="19">
        <f t="shared" si="3157"/>
        <v>-3.6369576530511E-11</v>
      </c>
      <c r="DI1333" s="19">
        <f t="shared" si="3157"/>
        <v>-3.6521116432721461E-11</v>
      </c>
      <c r="DJ1333" s="19">
        <f t="shared" si="3157"/>
        <v>-3.6673287751191134E-11</v>
      </c>
      <c r="DK1333" s="19">
        <f t="shared" si="3157"/>
        <v>-3.6826093116821099E-11</v>
      </c>
      <c r="DL1333" s="19">
        <f t="shared" si="3157"/>
        <v>-3.6979535171474516E-11</v>
      </c>
      <c r="DM1333" s="19">
        <f t="shared" si="3157"/>
        <v>-3.7133616568022328E-11</v>
      </c>
      <c r="DN1333" s="19">
        <f t="shared" si="3157"/>
        <v>-3.7288339970389085E-11</v>
      </c>
      <c r="DO1333" s="19">
        <f t="shared" si="3157"/>
        <v>-3.7443708053599045E-11</v>
      </c>
      <c r="DP1333" s="19">
        <f t="shared" si="3157"/>
        <v>-3.7599723503822379E-11</v>
      </c>
      <c r="DQ1333" s="19">
        <f t="shared" si="3157"/>
        <v>-3.7756389018421632E-11</v>
      </c>
      <c r="DR1333" s="19">
        <f t="shared" si="3157"/>
        <v>-3.791370730599839E-11</v>
      </c>
      <c r="DS1333" s="19">
        <f t="shared" si="3157"/>
        <v>-3.8071681086440049E-11</v>
      </c>
      <c r="DT1333" s="19">
        <f t="shared" si="3157"/>
        <v>-3.8230313090966881E-11</v>
      </c>
      <c r="DU1333" s="19">
        <f t="shared" si="3157"/>
        <v>-3.8389606062179233E-11</v>
      </c>
      <c r="DV1333" s="19">
        <f t="shared" si="3157"/>
        <v>-3.8549562754104994E-11</v>
      </c>
      <c r="DW1333" s="19">
        <f t="shared" si="3157"/>
        <v>-3.8710185932247095E-11</v>
      </c>
      <c r="DX1333" s="19">
        <f t="shared" si="3157"/>
        <v>-3.8871478373631451E-11</v>
      </c>
      <c r="DY1333" s="19">
        <f t="shared" si="3157"/>
        <v>-3.9033442866854925E-11</v>
      </c>
    </row>
    <row r="1335" spans="1:136" x14ac:dyDescent="0.3">
      <c r="A1335" s="8" t="s">
        <v>263</v>
      </c>
      <c r="B1335" s="4"/>
      <c r="C1335" s="4"/>
      <c r="D1335" s="9"/>
      <c r="E1335" s="9"/>
      <c r="F1335" s="9"/>
      <c r="G1335" s="7"/>
    </row>
    <row r="1337" spans="1:136" x14ac:dyDescent="0.3">
      <c r="B1337" s="2" t="str">
        <f>Product!$D$2</f>
        <v>Phase 1</v>
      </c>
      <c r="C1337" s="2" t="str">
        <f>Product!$D$3</f>
        <v>50' Wide</v>
      </c>
      <c r="D1337" s="130"/>
      <c r="E1337" s="128"/>
      <c r="F1337" s="128"/>
      <c r="G1337" s="11">
        <f>SUM(H1337:DZ1337)</f>
        <v>-186362.96981730516</v>
      </c>
      <c r="I1337" s="12">
        <f>-I1313</f>
        <v>0</v>
      </c>
      <c r="J1337" s="12">
        <f t="shared" ref="J1337:BU1338" si="3158">-J1313</f>
        <v>0</v>
      </c>
      <c r="K1337" s="12">
        <f t="shared" si="3158"/>
        <v>0</v>
      </c>
      <c r="L1337" s="12">
        <f t="shared" si="3158"/>
        <v>0</v>
      </c>
      <c r="M1337" s="12">
        <f t="shared" si="3158"/>
        <v>0</v>
      </c>
      <c r="N1337" s="12">
        <f t="shared" si="3158"/>
        <v>-520.83333333333337</v>
      </c>
      <c r="O1337" s="12">
        <f t="shared" si="3158"/>
        <v>-1043.8368055555557</v>
      </c>
      <c r="P1337" s="12">
        <f t="shared" si="3158"/>
        <v>-1569.019458912037</v>
      </c>
      <c r="Q1337" s="12">
        <f t="shared" si="3158"/>
        <v>-2096.3903733241705</v>
      </c>
      <c r="R1337" s="12">
        <f t="shared" si="3158"/>
        <v>-2625.9586665463548</v>
      </c>
      <c r="S1337" s="12">
        <f t="shared" si="3158"/>
        <v>-3157.733494323631</v>
      </c>
      <c r="T1337" s="12">
        <f t="shared" si="3158"/>
        <v>-6525.0573838833125</v>
      </c>
      <c r="U1337" s="12">
        <f t="shared" si="3158"/>
        <v>-9927.2451229828275</v>
      </c>
      <c r="V1337" s="12">
        <f t="shared" si="3158"/>
        <v>-13364.441977661922</v>
      </c>
      <c r="W1337" s="12">
        <f t="shared" si="3158"/>
        <v>-16836.793819235514</v>
      </c>
      <c r="X1337" s="12">
        <f t="shared" si="3158"/>
        <v>-18290.161249035664</v>
      </c>
      <c r="Y1337" s="12">
        <f t="shared" si="3158"/>
        <v>-19770.417709793317</v>
      </c>
      <c r="Z1337" s="12">
        <f t="shared" si="3158"/>
        <v>-17902.675239137458</v>
      </c>
      <c r="AA1337" s="12">
        <f t="shared" si="3158"/>
        <v>-16006.317174853868</v>
      </c>
      <c r="AB1337" s="12">
        <f t="shared" si="3158"/>
        <v>-14081.224285302429</v>
      </c>
      <c r="AC1337" s="12">
        <f t="shared" si="3158"/>
        <v>-12127.276842044525</v>
      </c>
      <c r="AD1337" s="12">
        <f t="shared" si="3158"/>
        <v>-10144.354617773046</v>
      </c>
      <c r="AE1337" s="12">
        <f t="shared" si="3158"/>
        <v>-8132.3368842337713</v>
      </c>
      <c r="AF1337" s="12">
        <f t="shared" si="3158"/>
        <v>-6111.9357434714157</v>
      </c>
      <c r="AG1337" s="12">
        <f t="shared" si="3158"/>
        <v>-4083.1162646225503</v>
      </c>
      <c r="AH1337" s="12">
        <f t="shared" si="3158"/>
        <v>-2045.8433712784806</v>
      </c>
      <c r="AI1337" s="12">
        <f t="shared" si="3158"/>
        <v>0</v>
      </c>
      <c r="AJ1337" s="12">
        <f t="shared" si="3158"/>
        <v>0</v>
      </c>
      <c r="AK1337" s="12">
        <f t="shared" si="3158"/>
        <v>0</v>
      </c>
      <c r="AL1337" s="12">
        <f t="shared" si="3158"/>
        <v>0</v>
      </c>
      <c r="AM1337" s="12">
        <f t="shared" si="3158"/>
        <v>0</v>
      </c>
      <c r="AN1337" s="12">
        <f t="shared" si="3158"/>
        <v>0</v>
      </c>
      <c r="AO1337" s="12">
        <f t="shared" si="3158"/>
        <v>0</v>
      </c>
      <c r="AP1337" s="12">
        <f t="shared" si="3158"/>
        <v>0</v>
      </c>
      <c r="AQ1337" s="12">
        <f t="shared" si="3158"/>
        <v>0</v>
      </c>
      <c r="AR1337" s="12">
        <f t="shared" si="3158"/>
        <v>0</v>
      </c>
      <c r="AS1337" s="12">
        <f t="shared" si="3158"/>
        <v>0</v>
      </c>
      <c r="AT1337" s="12">
        <f t="shared" si="3158"/>
        <v>0</v>
      </c>
      <c r="AU1337" s="12">
        <f t="shared" si="3158"/>
        <v>0</v>
      </c>
      <c r="AV1337" s="12">
        <f t="shared" si="3158"/>
        <v>0</v>
      </c>
      <c r="AW1337" s="12">
        <f t="shared" si="3158"/>
        <v>0</v>
      </c>
      <c r="AX1337" s="12">
        <f t="shared" si="3158"/>
        <v>0</v>
      </c>
      <c r="AY1337" s="12">
        <f t="shared" si="3158"/>
        <v>0</v>
      </c>
      <c r="AZ1337" s="12">
        <f t="shared" si="3158"/>
        <v>0</v>
      </c>
      <c r="BA1337" s="12">
        <f t="shared" si="3158"/>
        <v>0</v>
      </c>
      <c r="BB1337" s="12">
        <f t="shared" si="3158"/>
        <v>0</v>
      </c>
      <c r="BC1337" s="12">
        <f t="shared" si="3158"/>
        <v>0</v>
      </c>
      <c r="BD1337" s="12">
        <f t="shared" si="3158"/>
        <v>0</v>
      </c>
      <c r="BE1337" s="12">
        <f t="shared" si="3158"/>
        <v>0</v>
      </c>
      <c r="BF1337" s="12">
        <f t="shared" si="3158"/>
        <v>0</v>
      </c>
      <c r="BG1337" s="12">
        <f t="shared" si="3158"/>
        <v>0</v>
      </c>
      <c r="BH1337" s="12">
        <f t="shared" si="3158"/>
        <v>0</v>
      </c>
      <c r="BI1337" s="12">
        <f t="shared" si="3158"/>
        <v>0</v>
      </c>
      <c r="BJ1337" s="12">
        <f t="shared" si="3158"/>
        <v>0</v>
      </c>
      <c r="BK1337" s="12">
        <f t="shared" si="3158"/>
        <v>0</v>
      </c>
      <c r="BL1337" s="12">
        <f t="shared" si="3158"/>
        <v>0</v>
      </c>
      <c r="BM1337" s="12">
        <f t="shared" si="3158"/>
        <v>0</v>
      </c>
      <c r="BN1337" s="12">
        <f t="shared" si="3158"/>
        <v>0</v>
      </c>
      <c r="BO1337" s="12">
        <f t="shared" si="3158"/>
        <v>0</v>
      </c>
      <c r="BP1337" s="12">
        <f t="shared" si="3158"/>
        <v>0</v>
      </c>
      <c r="BQ1337" s="12">
        <f t="shared" si="3158"/>
        <v>0</v>
      </c>
      <c r="BR1337" s="12">
        <f t="shared" si="3158"/>
        <v>0</v>
      </c>
      <c r="BS1337" s="12">
        <f t="shared" si="3158"/>
        <v>0</v>
      </c>
      <c r="BT1337" s="12">
        <f t="shared" si="3158"/>
        <v>0</v>
      </c>
      <c r="BU1337" s="12">
        <f t="shared" si="3158"/>
        <v>0</v>
      </c>
      <c r="BV1337" s="12">
        <f t="shared" ref="BV1337:DY1339" si="3159">-BV1313</f>
        <v>0</v>
      </c>
      <c r="BW1337" s="12">
        <f t="shared" si="3159"/>
        <v>0</v>
      </c>
      <c r="BX1337" s="12">
        <f t="shared" si="3159"/>
        <v>0</v>
      </c>
      <c r="BY1337" s="12">
        <f t="shared" si="3159"/>
        <v>0</v>
      </c>
      <c r="BZ1337" s="12">
        <f t="shared" si="3159"/>
        <v>0</v>
      </c>
      <c r="CA1337" s="12">
        <f t="shared" si="3159"/>
        <v>0</v>
      </c>
      <c r="CB1337" s="12">
        <f t="shared" si="3159"/>
        <v>0</v>
      </c>
      <c r="CC1337" s="12">
        <f t="shared" si="3159"/>
        <v>0</v>
      </c>
      <c r="CD1337" s="12">
        <f t="shared" si="3159"/>
        <v>0</v>
      </c>
      <c r="CE1337" s="12">
        <f t="shared" si="3159"/>
        <v>0</v>
      </c>
      <c r="CF1337" s="12">
        <f t="shared" si="3159"/>
        <v>0</v>
      </c>
      <c r="CG1337" s="12">
        <f t="shared" si="3159"/>
        <v>0</v>
      </c>
      <c r="CH1337" s="12">
        <f t="shared" si="3159"/>
        <v>0</v>
      </c>
      <c r="CI1337" s="12">
        <f t="shared" si="3159"/>
        <v>0</v>
      </c>
      <c r="CJ1337" s="12">
        <f t="shared" si="3159"/>
        <v>0</v>
      </c>
      <c r="CK1337" s="12">
        <f t="shared" si="3159"/>
        <v>0</v>
      </c>
      <c r="CL1337" s="12">
        <f t="shared" si="3159"/>
        <v>0</v>
      </c>
      <c r="CM1337" s="12">
        <f t="shared" si="3159"/>
        <v>0</v>
      </c>
      <c r="CN1337" s="12">
        <f t="shared" si="3159"/>
        <v>0</v>
      </c>
      <c r="CO1337" s="12">
        <f t="shared" si="3159"/>
        <v>0</v>
      </c>
      <c r="CP1337" s="12">
        <f t="shared" si="3159"/>
        <v>0</v>
      </c>
      <c r="CQ1337" s="12">
        <f t="shared" si="3159"/>
        <v>0</v>
      </c>
      <c r="CR1337" s="12">
        <f t="shared" si="3159"/>
        <v>0</v>
      </c>
      <c r="CS1337" s="12">
        <f t="shared" si="3159"/>
        <v>0</v>
      </c>
      <c r="CT1337" s="12">
        <f t="shared" si="3159"/>
        <v>0</v>
      </c>
      <c r="CU1337" s="12">
        <f t="shared" si="3159"/>
        <v>0</v>
      </c>
      <c r="CV1337" s="12">
        <f t="shared" si="3159"/>
        <v>0</v>
      </c>
      <c r="CW1337" s="12">
        <f t="shared" si="3159"/>
        <v>0</v>
      </c>
      <c r="CX1337" s="12">
        <f t="shared" si="3159"/>
        <v>0</v>
      </c>
      <c r="CY1337" s="12">
        <f t="shared" si="3159"/>
        <v>0</v>
      </c>
      <c r="CZ1337" s="12">
        <f t="shared" si="3159"/>
        <v>0</v>
      </c>
      <c r="DA1337" s="12">
        <f t="shared" si="3159"/>
        <v>0</v>
      </c>
      <c r="DB1337" s="12">
        <f t="shared" si="3159"/>
        <v>0</v>
      </c>
      <c r="DC1337" s="12">
        <f t="shared" si="3159"/>
        <v>0</v>
      </c>
      <c r="DD1337" s="12">
        <f t="shared" si="3159"/>
        <v>0</v>
      </c>
      <c r="DE1337" s="12">
        <f t="shared" si="3159"/>
        <v>0</v>
      </c>
      <c r="DF1337" s="12">
        <f t="shared" si="3159"/>
        <v>0</v>
      </c>
      <c r="DG1337" s="12">
        <f t="shared" si="3159"/>
        <v>0</v>
      </c>
      <c r="DH1337" s="12">
        <f t="shared" si="3159"/>
        <v>0</v>
      </c>
      <c r="DI1337" s="12">
        <f t="shared" si="3159"/>
        <v>0</v>
      </c>
      <c r="DJ1337" s="12">
        <f t="shared" si="3159"/>
        <v>0</v>
      </c>
      <c r="DK1337" s="12">
        <f t="shared" si="3159"/>
        <v>0</v>
      </c>
      <c r="DL1337" s="12">
        <f t="shared" si="3159"/>
        <v>0</v>
      </c>
      <c r="DM1337" s="12">
        <f t="shared" si="3159"/>
        <v>0</v>
      </c>
      <c r="DN1337" s="12">
        <f t="shared" si="3159"/>
        <v>0</v>
      </c>
      <c r="DO1337" s="12">
        <f t="shared" si="3159"/>
        <v>0</v>
      </c>
      <c r="DP1337" s="12">
        <f t="shared" si="3159"/>
        <v>0</v>
      </c>
      <c r="DQ1337" s="12">
        <f t="shared" si="3159"/>
        <v>0</v>
      </c>
      <c r="DR1337" s="12">
        <f t="shared" si="3159"/>
        <v>0</v>
      </c>
      <c r="DS1337" s="12">
        <f t="shared" si="3159"/>
        <v>0</v>
      </c>
      <c r="DT1337" s="12">
        <f t="shared" si="3159"/>
        <v>0</v>
      </c>
      <c r="DU1337" s="12">
        <f t="shared" si="3159"/>
        <v>0</v>
      </c>
      <c r="DV1337" s="12">
        <f t="shared" si="3159"/>
        <v>0</v>
      </c>
      <c r="DW1337" s="12">
        <f t="shared" si="3159"/>
        <v>0</v>
      </c>
      <c r="DX1337" s="12">
        <f t="shared" si="3159"/>
        <v>0</v>
      </c>
      <c r="DY1337" s="12">
        <f t="shared" si="3159"/>
        <v>0</v>
      </c>
      <c r="EB1337" s="116">
        <f>ROW(EB1337)-ROW($EB$2)+1</f>
        <v>1336</v>
      </c>
      <c r="EC1337" s="2" t="str">
        <f>B1337</f>
        <v>Phase 1</v>
      </c>
      <c r="ED1337" s="2" t="str">
        <f>C1337</f>
        <v>50' Wide</v>
      </c>
      <c r="EE1337" s="33" t="str">
        <f>EE1357</f>
        <v>GAAP</v>
      </c>
      <c r="EF1337" s="2" t="str">
        <f>EF1357</f>
        <v>Interest Expense</v>
      </c>
    </row>
    <row r="1338" spans="1:136" x14ac:dyDescent="0.3">
      <c r="B1338" s="2" t="str">
        <f>Product!$E$2</f>
        <v>Phase 1</v>
      </c>
      <c r="C1338" s="2" t="str">
        <f>Product!$E$3</f>
        <v>60' Wide</v>
      </c>
      <c r="D1338" s="130"/>
      <c r="E1338" s="128"/>
      <c r="F1338" s="128"/>
      <c r="G1338" s="11">
        <f>SUM(H1338:DZ1338)</f>
        <v>-186362.96981730516</v>
      </c>
      <c r="I1338" s="12">
        <f t="shared" ref="I1338:X1355" si="3160">-I1314</f>
        <v>0</v>
      </c>
      <c r="J1338" s="12">
        <f t="shared" si="3160"/>
        <v>0</v>
      </c>
      <c r="K1338" s="12">
        <f t="shared" si="3160"/>
        <v>0</v>
      </c>
      <c r="L1338" s="12">
        <f t="shared" si="3160"/>
        <v>0</v>
      </c>
      <c r="M1338" s="12">
        <f t="shared" si="3160"/>
        <v>0</v>
      </c>
      <c r="N1338" s="12">
        <f t="shared" si="3160"/>
        <v>-520.83333333333337</v>
      </c>
      <c r="O1338" s="12">
        <f t="shared" si="3160"/>
        <v>-1043.8368055555557</v>
      </c>
      <c r="P1338" s="12">
        <f t="shared" si="3160"/>
        <v>-1569.019458912037</v>
      </c>
      <c r="Q1338" s="12">
        <f t="shared" si="3160"/>
        <v>-2096.3903733241705</v>
      </c>
      <c r="R1338" s="12">
        <f t="shared" si="3160"/>
        <v>-2625.9586665463548</v>
      </c>
      <c r="S1338" s="12">
        <f t="shared" si="3160"/>
        <v>-3157.733494323631</v>
      </c>
      <c r="T1338" s="12">
        <f t="shared" si="3160"/>
        <v>-6525.0573838833125</v>
      </c>
      <c r="U1338" s="12">
        <f t="shared" si="3160"/>
        <v>-9927.2451229828275</v>
      </c>
      <c r="V1338" s="12">
        <f t="shared" si="3160"/>
        <v>-13364.441977661922</v>
      </c>
      <c r="W1338" s="12">
        <f t="shared" si="3160"/>
        <v>-16836.793819235514</v>
      </c>
      <c r="X1338" s="12">
        <f t="shared" si="3160"/>
        <v>-18290.161249035664</v>
      </c>
      <c r="Y1338" s="12">
        <f t="shared" si="3158"/>
        <v>-19770.417709793317</v>
      </c>
      <c r="Z1338" s="12">
        <f t="shared" si="3158"/>
        <v>-17902.675239137458</v>
      </c>
      <c r="AA1338" s="12">
        <f t="shared" si="3158"/>
        <v>-16006.317174853868</v>
      </c>
      <c r="AB1338" s="12">
        <f t="shared" si="3158"/>
        <v>-14081.224285302429</v>
      </c>
      <c r="AC1338" s="12">
        <f t="shared" si="3158"/>
        <v>-12127.276842044525</v>
      </c>
      <c r="AD1338" s="12">
        <f t="shared" si="3158"/>
        <v>-10144.354617773046</v>
      </c>
      <c r="AE1338" s="12">
        <f t="shared" si="3158"/>
        <v>-8132.3368842337713</v>
      </c>
      <c r="AF1338" s="12">
        <f t="shared" si="3158"/>
        <v>-6111.9357434714157</v>
      </c>
      <c r="AG1338" s="12">
        <f t="shared" si="3158"/>
        <v>-4083.1162646225503</v>
      </c>
      <c r="AH1338" s="12">
        <f t="shared" si="3158"/>
        <v>-2045.8433712784806</v>
      </c>
      <c r="AI1338" s="12">
        <f t="shared" si="3158"/>
        <v>0</v>
      </c>
      <c r="AJ1338" s="12">
        <f t="shared" si="3158"/>
        <v>0</v>
      </c>
      <c r="AK1338" s="12">
        <f t="shared" si="3158"/>
        <v>0</v>
      </c>
      <c r="AL1338" s="12">
        <f t="shared" si="3158"/>
        <v>0</v>
      </c>
      <c r="AM1338" s="12">
        <f t="shared" si="3158"/>
        <v>0</v>
      </c>
      <c r="AN1338" s="12">
        <f t="shared" si="3158"/>
        <v>0</v>
      </c>
      <c r="AO1338" s="12">
        <f t="shared" si="3158"/>
        <v>0</v>
      </c>
      <c r="AP1338" s="12">
        <f t="shared" si="3158"/>
        <v>0</v>
      </c>
      <c r="AQ1338" s="12">
        <f t="shared" si="3158"/>
        <v>0</v>
      </c>
      <c r="AR1338" s="12">
        <f t="shared" si="3158"/>
        <v>0</v>
      </c>
      <c r="AS1338" s="12">
        <f t="shared" si="3158"/>
        <v>0</v>
      </c>
      <c r="AT1338" s="12">
        <f t="shared" si="3158"/>
        <v>0</v>
      </c>
      <c r="AU1338" s="12">
        <f t="shared" si="3158"/>
        <v>0</v>
      </c>
      <c r="AV1338" s="12">
        <f t="shared" si="3158"/>
        <v>0</v>
      </c>
      <c r="AW1338" s="12">
        <f t="shared" si="3158"/>
        <v>0</v>
      </c>
      <c r="AX1338" s="12">
        <f t="shared" si="3158"/>
        <v>0</v>
      </c>
      <c r="AY1338" s="12">
        <f t="shared" si="3158"/>
        <v>0</v>
      </c>
      <c r="AZ1338" s="12">
        <f t="shared" si="3158"/>
        <v>0</v>
      </c>
      <c r="BA1338" s="12">
        <f t="shared" si="3158"/>
        <v>0</v>
      </c>
      <c r="BB1338" s="12">
        <f t="shared" si="3158"/>
        <v>0</v>
      </c>
      <c r="BC1338" s="12">
        <f t="shared" si="3158"/>
        <v>0</v>
      </c>
      <c r="BD1338" s="12">
        <f t="shared" si="3158"/>
        <v>0</v>
      </c>
      <c r="BE1338" s="12">
        <f t="shared" si="3158"/>
        <v>0</v>
      </c>
      <c r="BF1338" s="12">
        <f t="shared" si="3158"/>
        <v>0</v>
      </c>
      <c r="BG1338" s="12">
        <f t="shared" si="3158"/>
        <v>0</v>
      </c>
      <c r="BH1338" s="12">
        <f t="shared" si="3158"/>
        <v>0</v>
      </c>
      <c r="BI1338" s="12">
        <f t="shared" si="3158"/>
        <v>0</v>
      </c>
      <c r="BJ1338" s="12">
        <f t="shared" si="3158"/>
        <v>0</v>
      </c>
      <c r="BK1338" s="12">
        <f t="shared" si="3158"/>
        <v>0</v>
      </c>
      <c r="BL1338" s="12">
        <f t="shared" si="3158"/>
        <v>0</v>
      </c>
      <c r="BM1338" s="12">
        <f t="shared" si="3158"/>
        <v>0</v>
      </c>
      <c r="BN1338" s="12">
        <f t="shared" si="3158"/>
        <v>0</v>
      </c>
      <c r="BO1338" s="12">
        <f t="shared" si="3158"/>
        <v>0</v>
      </c>
      <c r="BP1338" s="12">
        <f t="shared" si="3158"/>
        <v>0</v>
      </c>
      <c r="BQ1338" s="12">
        <f t="shared" si="3158"/>
        <v>0</v>
      </c>
      <c r="BR1338" s="12">
        <f t="shared" si="3158"/>
        <v>0</v>
      </c>
      <c r="BS1338" s="12">
        <f t="shared" si="3158"/>
        <v>0</v>
      </c>
      <c r="BT1338" s="12">
        <f t="shared" si="3158"/>
        <v>0</v>
      </c>
      <c r="BU1338" s="12">
        <f t="shared" si="3158"/>
        <v>0</v>
      </c>
      <c r="BV1338" s="12">
        <f t="shared" si="3159"/>
        <v>0</v>
      </c>
      <c r="BW1338" s="12">
        <f t="shared" si="3159"/>
        <v>0</v>
      </c>
      <c r="BX1338" s="12">
        <f t="shared" si="3159"/>
        <v>0</v>
      </c>
      <c r="BY1338" s="12">
        <f t="shared" si="3159"/>
        <v>0</v>
      </c>
      <c r="BZ1338" s="12">
        <f t="shared" si="3159"/>
        <v>0</v>
      </c>
      <c r="CA1338" s="12">
        <f t="shared" si="3159"/>
        <v>0</v>
      </c>
      <c r="CB1338" s="12">
        <f t="shared" si="3159"/>
        <v>0</v>
      </c>
      <c r="CC1338" s="12">
        <f t="shared" si="3159"/>
        <v>0</v>
      </c>
      <c r="CD1338" s="12">
        <f t="shared" si="3159"/>
        <v>0</v>
      </c>
      <c r="CE1338" s="12">
        <f t="shared" si="3159"/>
        <v>0</v>
      </c>
      <c r="CF1338" s="12">
        <f t="shared" si="3159"/>
        <v>0</v>
      </c>
      <c r="CG1338" s="12">
        <f t="shared" si="3159"/>
        <v>0</v>
      </c>
      <c r="CH1338" s="12">
        <f t="shared" si="3159"/>
        <v>0</v>
      </c>
      <c r="CI1338" s="12">
        <f t="shared" si="3159"/>
        <v>0</v>
      </c>
      <c r="CJ1338" s="12">
        <f t="shared" si="3159"/>
        <v>0</v>
      </c>
      <c r="CK1338" s="12">
        <f t="shared" si="3159"/>
        <v>0</v>
      </c>
      <c r="CL1338" s="12">
        <f t="shared" si="3159"/>
        <v>0</v>
      </c>
      <c r="CM1338" s="12">
        <f t="shared" si="3159"/>
        <v>0</v>
      </c>
      <c r="CN1338" s="12">
        <f t="shared" si="3159"/>
        <v>0</v>
      </c>
      <c r="CO1338" s="12">
        <f t="shared" si="3159"/>
        <v>0</v>
      </c>
      <c r="CP1338" s="12">
        <f t="shared" si="3159"/>
        <v>0</v>
      </c>
      <c r="CQ1338" s="12">
        <f t="shared" si="3159"/>
        <v>0</v>
      </c>
      <c r="CR1338" s="12">
        <f t="shared" si="3159"/>
        <v>0</v>
      </c>
      <c r="CS1338" s="12">
        <f t="shared" si="3159"/>
        <v>0</v>
      </c>
      <c r="CT1338" s="12">
        <f t="shared" si="3159"/>
        <v>0</v>
      </c>
      <c r="CU1338" s="12">
        <f t="shared" si="3159"/>
        <v>0</v>
      </c>
      <c r="CV1338" s="12">
        <f t="shared" si="3159"/>
        <v>0</v>
      </c>
      <c r="CW1338" s="12">
        <f t="shared" si="3159"/>
        <v>0</v>
      </c>
      <c r="CX1338" s="12">
        <f t="shared" si="3159"/>
        <v>0</v>
      </c>
      <c r="CY1338" s="12">
        <f t="shared" si="3159"/>
        <v>0</v>
      </c>
      <c r="CZ1338" s="12">
        <f t="shared" si="3159"/>
        <v>0</v>
      </c>
      <c r="DA1338" s="12">
        <f t="shared" si="3159"/>
        <v>0</v>
      </c>
      <c r="DB1338" s="12">
        <f t="shared" si="3159"/>
        <v>0</v>
      </c>
      <c r="DC1338" s="12">
        <f t="shared" si="3159"/>
        <v>0</v>
      </c>
      <c r="DD1338" s="12">
        <f t="shared" si="3159"/>
        <v>0</v>
      </c>
      <c r="DE1338" s="12">
        <f t="shared" si="3159"/>
        <v>0</v>
      </c>
      <c r="DF1338" s="12">
        <f t="shared" si="3159"/>
        <v>0</v>
      </c>
      <c r="DG1338" s="12">
        <f t="shared" si="3159"/>
        <v>0</v>
      </c>
      <c r="DH1338" s="12">
        <f t="shared" si="3159"/>
        <v>0</v>
      </c>
      <c r="DI1338" s="12">
        <f t="shared" si="3159"/>
        <v>0</v>
      </c>
      <c r="DJ1338" s="12">
        <f t="shared" si="3159"/>
        <v>0</v>
      </c>
      <c r="DK1338" s="12">
        <f t="shared" si="3159"/>
        <v>0</v>
      </c>
      <c r="DL1338" s="12">
        <f t="shared" si="3159"/>
        <v>0</v>
      </c>
      <c r="DM1338" s="12">
        <f t="shared" si="3159"/>
        <v>0</v>
      </c>
      <c r="DN1338" s="12">
        <f t="shared" si="3159"/>
        <v>0</v>
      </c>
      <c r="DO1338" s="12">
        <f t="shared" si="3159"/>
        <v>0</v>
      </c>
      <c r="DP1338" s="12">
        <f t="shared" si="3159"/>
        <v>0</v>
      </c>
      <c r="DQ1338" s="12">
        <f t="shared" si="3159"/>
        <v>0</v>
      </c>
      <c r="DR1338" s="12">
        <f t="shared" si="3159"/>
        <v>0</v>
      </c>
      <c r="DS1338" s="12">
        <f t="shared" si="3159"/>
        <v>0</v>
      </c>
      <c r="DT1338" s="12">
        <f t="shared" si="3159"/>
        <v>0</v>
      </c>
      <c r="DU1338" s="12">
        <f t="shared" si="3159"/>
        <v>0</v>
      </c>
      <c r="DV1338" s="12">
        <f t="shared" si="3159"/>
        <v>0</v>
      </c>
      <c r="DW1338" s="12">
        <f t="shared" si="3159"/>
        <v>0</v>
      </c>
      <c r="DX1338" s="12">
        <f t="shared" si="3159"/>
        <v>0</v>
      </c>
      <c r="DY1338" s="12">
        <f t="shared" si="3159"/>
        <v>0</v>
      </c>
      <c r="EB1338" s="116">
        <f t="shared" ref="EB1338:EB1355" si="3161">ROW(EB1338)-ROW($EB$2)+1</f>
        <v>1337</v>
      </c>
      <c r="EC1338" s="2" t="str">
        <f t="shared" ref="EC1338:EC1339" si="3162">B1338</f>
        <v>Phase 1</v>
      </c>
      <c r="ED1338" s="2" t="str">
        <f t="shared" ref="ED1338:ED1339" si="3163">C1338</f>
        <v>60' Wide</v>
      </c>
      <c r="EE1338" s="33" t="str">
        <f>EE1357</f>
        <v>GAAP</v>
      </c>
      <c r="EF1338" s="2" t="str">
        <f>EF1357</f>
        <v>Interest Expense</v>
      </c>
    </row>
    <row r="1339" spans="1:136" x14ac:dyDescent="0.3">
      <c r="B1339" s="2" t="str">
        <f>Product!$F$2</f>
        <v>Phase 1</v>
      </c>
      <c r="C1339" s="2" t="str">
        <f>Product!$F$3</f>
        <v>75' Wide</v>
      </c>
      <c r="D1339" s="130"/>
      <c r="E1339" s="128"/>
      <c r="F1339" s="128"/>
      <c r="G1339" s="11">
        <f>SUM(H1339:DZ1339)</f>
        <v>-124241.97987820284</v>
      </c>
      <c r="I1339" s="12">
        <f t="shared" si="3160"/>
        <v>0</v>
      </c>
      <c r="J1339" s="12">
        <f t="shared" ref="J1339:BU1339" si="3164">-J1315</f>
        <v>0</v>
      </c>
      <c r="K1339" s="12">
        <f t="shared" si="3164"/>
        <v>0</v>
      </c>
      <c r="L1339" s="12">
        <f t="shared" si="3164"/>
        <v>0</v>
      </c>
      <c r="M1339" s="12">
        <f t="shared" si="3164"/>
        <v>0</v>
      </c>
      <c r="N1339" s="12">
        <f t="shared" si="3164"/>
        <v>-347.22222222222229</v>
      </c>
      <c r="O1339" s="12">
        <f t="shared" si="3164"/>
        <v>-695.89120370370381</v>
      </c>
      <c r="P1339" s="12">
        <f t="shared" si="3164"/>
        <v>-1046.0129726080247</v>
      </c>
      <c r="Q1339" s="12">
        <f t="shared" si="3164"/>
        <v>-1397.5935822161136</v>
      </c>
      <c r="R1339" s="12">
        <f t="shared" si="3164"/>
        <v>-1750.6391110309032</v>
      </c>
      <c r="S1339" s="12">
        <f t="shared" si="3164"/>
        <v>-2105.155662882421</v>
      </c>
      <c r="T1339" s="12">
        <f t="shared" si="3164"/>
        <v>-4350.0382559222089</v>
      </c>
      <c r="U1339" s="12">
        <f t="shared" si="3164"/>
        <v>-6618.1634153218838</v>
      </c>
      <c r="V1339" s="12">
        <f t="shared" si="3164"/>
        <v>-8909.6279851079471</v>
      </c>
      <c r="W1339" s="12">
        <f t="shared" si="3164"/>
        <v>-11224.529212823676</v>
      </c>
      <c r="X1339" s="12">
        <f t="shared" si="3164"/>
        <v>-12193.440832690445</v>
      </c>
      <c r="Y1339" s="12">
        <f t="shared" si="3164"/>
        <v>-13180.278473195542</v>
      </c>
      <c r="Z1339" s="12">
        <f t="shared" si="3164"/>
        <v>-11935.116826091637</v>
      </c>
      <c r="AA1339" s="12">
        <f t="shared" si="3164"/>
        <v>-10670.878116569244</v>
      </c>
      <c r="AB1339" s="12">
        <f t="shared" si="3164"/>
        <v>-9387.4828568682824</v>
      </c>
      <c r="AC1339" s="12">
        <f t="shared" si="3164"/>
        <v>-8084.8512280296791</v>
      </c>
      <c r="AD1339" s="12">
        <f t="shared" si="3164"/>
        <v>-6762.9030785153609</v>
      </c>
      <c r="AE1339" s="12">
        <f t="shared" si="3164"/>
        <v>-5421.5579228225106</v>
      </c>
      <c r="AF1339" s="12">
        <f t="shared" si="3164"/>
        <v>-4074.6238289809394</v>
      </c>
      <c r="AG1339" s="12">
        <f t="shared" si="3164"/>
        <v>-2722.0775097483624</v>
      </c>
      <c r="AH1339" s="12">
        <f t="shared" si="3164"/>
        <v>-1363.895580852316</v>
      </c>
      <c r="AI1339" s="12">
        <f t="shared" si="3164"/>
        <v>5.820766091346741E-12</v>
      </c>
      <c r="AJ1339" s="12">
        <f t="shared" si="3164"/>
        <v>5.8450192833940189E-12</v>
      </c>
      <c r="AK1339" s="12">
        <f t="shared" si="3164"/>
        <v>5.8693735304081602E-12</v>
      </c>
      <c r="AL1339" s="12">
        <f t="shared" si="3164"/>
        <v>5.8938292534515279E-12</v>
      </c>
      <c r="AM1339" s="12">
        <f t="shared" si="3164"/>
        <v>5.9183868753409091E-12</v>
      </c>
      <c r="AN1339" s="12">
        <f t="shared" si="3164"/>
        <v>5.9430468206548295E-12</v>
      </c>
      <c r="AO1339" s="12">
        <f t="shared" si="3164"/>
        <v>5.9678095157408911E-12</v>
      </c>
      <c r="AP1339" s="12">
        <f t="shared" si="3164"/>
        <v>5.9926753887231453E-12</v>
      </c>
      <c r="AQ1339" s="12">
        <f t="shared" si="3164"/>
        <v>6.0176448695094915E-12</v>
      </c>
      <c r="AR1339" s="12">
        <f t="shared" si="3164"/>
        <v>6.042718389799114E-12</v>
      </c>
      <c r="AS1339" s="12">
        <f t="shared" si="3164"/>
        <v>6.0678963830899439E-12</v>
      </c>
      <c r="AT1339" s="12">
        <f t="shared" si="3164"/>
        <v>6.0931792846861518E-12</v>
      </c>
      <c r="AU1339" s="12">
        <f t="shared" si="3164"/>
        <v>6.1185675317056786E-12</v>
      </c>
      <c r="AV1339" s="12">
        <f t="shared" si="3164"/>
        <v>6.1440615630877846E-12</v>
      </c>
      <c r="AW1339" s="12">
        <f t="shared" si="3164"/>
        <v>6.1696618196006505E-12</v>
      </c>
      <c r="AX1339" s="12">
        <f t="shared" si="3164"/>
        <v>6.1953687438489862E-12</v>
      </c>
      <c r="AY1339" s="12">
        <f t="shared" si="3164"/>
        <v>6.2211827802816903E-12</v>
      </c>
      <c r="AZ1339" s="12">
        <f t="shared" si="3164"/>
        <v>6.2471043751995315E-12</v>
      </c>
      <c r="BA1339" s="12">
        <f t="shared" si="3164"/>
        <v>6.2731339767628627E-12</v>
      </c>
      <c r="BB1339" s="12">
        <f t="shared" si="3164"/>
        <v>6.2992720349993745E-12</v>
      </c>
      <c r="BC1339" s="12">
        <f t="shared" si="3164"/>
        <v>6.3255190018118718E-12</v>
      </c>
      <c r="BD1339" s="12">
        <f t="shared" si="3164"/>
        <v>6.3518753309860875E-12</v>
      </c>
      <c r="BE1339" s="12">
        <f t="shared" si="3164"/>
        <v>6.3783414781985302E-12</v>
      </c>
      <c r="BF1339" s="12">
        <f t="shared" si="3164"/>
        <v>6.4049179010243571E-12</v>
      </c>
      <c r="BG1339" s="12">
        <f t="shared" si="3164"/>
        <v>6.4316050589452926E-12</v>
      </c>
      <c r="BH1339" s="12">
        <f t="shared" si="3164"/>
        <v>6.4584034133575641E-12</v>
      </c>
      <c r="BI1339" s="12">
        <f t="shared" si="3164"/>
        <v>6.4853134275798866E-12</v>
      </c>
      <c r="BJ1339" s="12">
        <f t="shared" si="3164"/>
        <v>6.5123355668614705E-12</v>
      </c>
      <c r="BK1339" s="12">
        <f t="shared" si="3164"/>
        <v>6.5394702983900597E-12</v>
      </c>
      <c r="BL1339" s="12">
        <f t="shared" si="3164"/>
        <v>6.5667180913000175E-12</v>
      </c>
      <c r="BM1339" s="12">
        <f t="shared" si="3164"/>
        <v>6.5940794166804349E-12</v>
      </c>
      <c r="BN1339" s="12">
        <f t="shared" si="3164"/>
        <v>6.6215547475832696E-12</v>
      </c>
      <c r="BO1339" s="12">
        <f t="shared" si="3164"/>
        <v>6.6491445590315334E-12</v>
      </c>
      <c r="BP1339" s="12">
        <f t="shared" si="3164"/>
        <v>6.676849328027499E-12</v>
      </c>
      <c r="BQ1339" s="12">
        <f t="shared" si="3164"/>
        <v>6.704669533560947E-12</v>
      </c>
      <c r="BR1339" s="12">
        <f t="shared" si="3164"/>
        <v>6.7326056566174504E-12</v>
      </c>
      <c r="BS1339" s="12">
        <f t="shared" si="3164"/>
        <v>6.7606581801866904E-12</v>
      </c>
      <c r="BT1339" s="12">
        <f t="shared" si="3164"/>
        <v>6.7888275892708011E-12</v>
      </c>
      <c r="BU1339" s="12">
        <f t="shared" si="3164"/>
        <v>6.8171143708927626E-12</v>
      </c>
      <c r="BV1339" s="12">
        <f t="shared" si="3159"/>
        <v>6.8455190141048155E-12</v>
      </c>
      <c r="BW1339" s="12">
        <f t="shared" si="3159"/>
        <v>6.8740420099969196E-12</v>
      </c>
      <c r="BX1339" s="12">
        <f t="shared" si="3159"/>
        <v>6.9026838517052401E-12</v>
      </c>
      <c r="BY1339" s="12">
        <f t="shared" si="3159"/>
        <v>6.9314450344206779E-12</v>
      </c>
      <c r="BZ1339" s="12">
        <f t="shared" si="3159"/>
        <v>6.9603260553974305E-12</v>
      </c>
      <c r="CA1339" s="12">
        <f t="shared" si="3159"/>
        <v>6.9893274139615867E-12</v>
      </c>
      <c r="CB1339" s="12">
        <f t="shared" si="3159"/>
        <v>7.0184496115197603E-12</v>
      </c>
      <c r="CC1339" s="12">
        <f t="shared" si="3159"/>
        <v>7.0476931515677589E-12</v>
      </c>
      <c r="CD1339" s="12">
        <f t="shared" si="3159"/>
        <v>7.0770585396992916E-12</v>
      </c>
      <c r="CE1339" s="12">
        <f t="shared" si="3159"/>
        <v>7.1065462836147049E-12</v>
      </c>
      <c r="CF1339" s="12">
        <f t="shared" si="3159"/>
        <v>7.1361568931297662E-12</v>
      </c>
      <c r="CG1339" s="12">
        <f t="shared" si="3159"/>
        <v>7.165890880184474E-12</v>
      </c>
      <c r="CH1339" s="12">
        <f t="shared" si="3159"/>
        <v>7.1957487588519093E-12</v>
      </c>
      <c r="CI1339" s="12">
        <f t="shared" si="3159"/>
        <v>7.2257310453471252E-12</v>
      </c>
      <c r="CJ1339" s="12">
        <f t="shared" si="3159"/>
        <v>7.2558382580360719E-12</v>
      </c>
      <c r="CK1339" s="12">
        <f t="shared" si="3159"/>
        <v>7.2860709174445557E-12</v>
      </c>
      <c r="CL1339" s="12">
        <f t="shared" si="3159"/>
        <v>7.3164295462672399E-12</v>
      </c>
      <c r="CM1339" s="12">
        <f t="shared" si="3159"/>
        <v>7.3469146693766866E-12</v>
      </c>
      <c r="CN1339" s="12">
        <f t="shared" si="3159"/>
        <v>7.3775268138324229E-12</v>
      </c>
      <c r="CO1339" s="12">
        <f t="shared" si="3159"/>
        <v>7.4082665088900585E-12</v>
      </c>
      <c r="CP1339" s="12">
        <f t="shared" si="3159"/>
        <v>7.439134286010434E-12</v>
      </c>
      <c r="CQ1339" s="12">
        <f t="shared" si="3159"/>
        <v>7.4701306788688107E-12</v>
      </c>
      <c r="CR1339" s="12">
        <f t="shared" si="3159"/>
        <v>7.5012562233640974E-12</v>
      </c>
      <c r="CS1339" s="12">
        <f t="shared" si="3159"/>
        <v>7.5325114576281152E-12</v>
      </c>
      <c r="CT1339" s="12">
        <f t="shared" si="3159"/>
        <v>7.5638969220348975E-12</v>
      </c>
      <c r="CU1339" s="12">
        <f t="shared" si="3159"/>
        <v>7.5954131592100439E-12</v>
      </c>
      <c r="CV1339" s="12">
        <f t="shared" si="3159"/>
        <v>7.6270607140400855E-12</v>
      </c>
      <c r="CW1339" s="12">
        <f t="shared" si="3159"/>
        <v>7.6588401336819191E-12</v>
      </c>
      <c r="CX1339" s="12">
        <f t="shared" si="3159"/>
        <v>7.6907519675722607E-12</v>
      </c>
      <c r="CY1339" s="12">
        <f t="shared" si="3159"/>
        <v>7.7227967674371457E-12</v>
      </c>
      <c r="CZ1339" s="12">
        <f t="shared" si="3159"/>
        <v>7.7549750873014675E-12</v>
      </c>
      <c r="DA1339" s="12">
        <f t="shared" si="3159"/>
        <v>7.7872874834985556E-12</v>
      </c>
      <c r="DB1339" s="12">
        <f t="shared" si="3159"/>
        <v>7.8197345146798003E-12</v>
      </c>
      <c r="DC1339" s="12">
        <f t="shared" si="3159"/>
        <v>7.8523167418243007E-12</v>
      </c>
      <c r="DD1339" s="12">
        <f t="shared" si="3159"/>
        <v>7.885034728248568E-12</v>
      </c>
      <c r="DE1339" s="12">
        <f t="shared" si="3159"/>
        <v>7.917889039616269E-12</v>
      </c>
      <c r="DF1339" s="12">
        <f t="shared" si="3159"/>
        <v>7.950880243948004E-12</v>
      </c>
      <c r="DG1339" s="12">
        <f t="shared" si="3159"/>
        <v>7.9840089116311209E-12</v>
      </c>
      <c r="DH1339" s="12">
        <f t="shared" si="3159"/>
        <v>8.0172756154295836E-12</v>
      </c>
      <c r="DI1339" s="12">
        <f t="shared" si="3159"/>
        <v>8.0506809304938722E-12</v>
      </c>
      <c r="DJ1339" s="12">
        <f t="shared" si="3159"/>
        <v>8.084225434370932E-12</v>
      </c>
      <c r="DK1339" s="12">
        <f t="shared" si="3159"/>
        <v>8.1179097070141429E-12</v>
      </c>
      <c r="DL1339" s="12">
        <f t="shared" si="3159"/>
        <v>8.1517343307933688E-12</v>
      </c>
      <c r="DM1339" s="12">
        <f t="shared" si="3159"/>
        <v>8.1856998905050091E-12</v>
      </c>
      <c r="DN1339" s="12">
        <f t="shared" si="3159"/>
        <v>8.2198069733821116E-12</v>
      </c>
      <c r="DO1339" s="12">
        <f t="shared" si="3159"/>
        <v>8.254056169104537E-12</v>
      </c>
      <c r="DP1339" s="12">
        <f t="shared" si="3159"/>
        <v>8.2884480698091407E-12</v>
      </c>
      <c r="DQ1339" s="12">
        <f t="shared" si="3159"/>
        <v>8.3229832701000107E-12</v>
      </c>
      <c r="DR1339" s="12">
        <f t="shared" si="3159"/>
        <v>8.3576623670587603E-12</v>
      </c>
      <c r="DS1339" s="12">
        <f t="shared" si="3159"/>
        <v>8.3924859602548392E-12</v>
      </c>
      <c r="DT1339" s="12">
        <f t="shared" si="3159"/>
        <v>8.4274546517559019E-12</v>
      </c>
      <c r="DU1339" s="12">
        <f t="shared" si="3159"/>
        <v>8.4625690461382175E-12</v>
      </c>
      <c r="DV1339" s="12">
        <f t="shared" si="3159"/>
        <v>8.4978297504971265E-12</v>
      </c>
      <c r="DW1339" s="12">
        <f t="shared" si="3159"/>
        <v>8.5332373744575317E-12</v>
      </c>
      <c r="DX1339" s="12">
        <f t="shared" si="3159"/>
        <v>8.5687925301844378E-12</v>
      </c>
      <c r="DY1339" s="12">
        <f t="shared" si="3159"/>
        <v>8.6044958323935402E-12</v>
      </c>
      <c r="EB1339" s="116">
        <f t="shared" si="3161"/>
        <v>1338</v>
      </c>
      <c r="EC1339" s="2" t="str">
        <f t="shared" si="3162"/>
        <v>Phase 1</v>
      </c>
      <c r="ED1339" s="2" t="str">
        <f t="shared" si="3163"/>
        <v>75' Wide</v>
      </c>
      <c r="EE1339" s="33" t="str">
        <f>EE1357</f>
        <v>GAAP</v>
      </c>
      <c r="EF1339" s="2" t="str">
        <f>EF1357</f>
        <v>Interest Expense</v>
      </c>
    </row>
    <row r="1340" spans="1:136" x14ac:dyDescent="0.3">
      <c r="D1340" s="130"/>
      <c r="E1340" s="128"/>
      <c r="F1340" s="128"/>
      <c r="I1340" s="12"/>
      <c r="J1340" s="12"/>
      <c r="K1340" s="12"/>
      <c r="L1340" s="12"/>
      <c r="M1340" s="12"/>
      <c r="N1340" s="12"/>
      <c r="O1340" s="12"/>
      <c r="P1340" s="12"/>
      <c r="Q1340" s="12"/>
      <c r="R1340" s="12"/>
      <c r="S1340" s="12"/>
      <c r="T1340" s="12"/>
      <c r="U1340" s="12"/>
      <c r="V1340" s="12"/>
      <c r="W1340" s="12"/>
      <c r="X1340" s="12"/>
      <c r="Y1340" s="12"/>
      <c r="Z1340" s="12"/>
      <c r="AA1340" s="12"/>
      <c r="AB1340" s="12"/>
      <c r="AC1340" s="12"/>
      <c r="AD1340" s="12"/>
      <c r="AE1340" s="12"/>
      <c r="AF1340" s="12"/>
      <c r="AG1340" s="12"/>
      <c r="AH1340" s="12"/>
      <c r="AI1340" s="12"/>
      <c r="AJ1340" s="12"/>
      <c r="AK1340" s="12"/>
      <c r="AL1340" s="12"/>
      <c r="AM1340" s="12"/>
      <c r="AN1340" s="12"/>
      <c r="AO1340" s="12"/>
      <c r="AP1340" s="12"/>
      <c r="AQ1340" s="12"/>
      <c r="AR1340" s="12"/>
      <c r="AS1340" s="12"/>
      <c r="AT1340" s="12"/>
      <c r="AU1340" s="12"/>
      <c r="AV1340" s="12"/>
      <c r="AW1340" s="12"/>
      <c r="AX1340" s="12"/>
      <c r="AY1340" s="12"/>
      <c r="AZ1340" s="12"/>
      <c r="BA1340" s="12"/>
      <c r="BB1340" s="12"/>
      <c r="BC1340" s="12"/>
      <c r="BD1340" s="12"/>
      <c r="BE1340" s="12"/>
      <c r="BF1340" s="12"/>
      <c r="BG1340" s="12"/>
      <c r="BH1340" s="12"/>
      <c r="BI1340" s="12"/>
      <c r="BJ1340" s="12"/>
      <c r="BK1340" s="12"/>
      <c r="BL1340" s="12"/>
      <c r="BM1340" s="12"/>
      <c r="BN1340" s="12"/>
      <c r="BO1340" s="12"/>
      <c r="BP1340" s="12"/>
      <c r="BQ1340" s="12"/>
      <c r="BR1340" s="12"/>
      <c r="BS1340" s="12"/>
      <c r="BT1340" s="12"/>
      <c r="BU1340" s="12"/>
      <c r="BV1340" s="12"/>
      <c r="BW1340" s="12"/>
      <c r="BX1340" s="12"/>
      <c r="BY1340" s="12"/>
      <c r="BZ1340" s="12"/>
      <c r="CA1340" s="12"/>
      <c r="CB1340" s="12"/>
      <c r="CC1340" s="12"/>
      <c r="CD1340" s="12"/>
      <c r="CE1340" s="12"/>
      <c r="CF1340" s="12"/>
      <c r="CG1340" s="12"/>
      <c r="CH1340" s="12"/>
      <c r="CI1340" s="12"/>
      <c r="CJ1340" s="12"/>
      <c r="CK1340" s="12"/>
      <c r="CL1340" s="12"/>
      <c r="CM1340" s="12"/>
      <c r="CN1340" s="12"/>
      <c r="CO1340" s="12"/>
      <c r="CP1340" s="12"/>
      <c r="CQ1340" s="12"/>
      <c r="CR1340" s="12"/>
      <c r="CS1340" s="12"/>
      <c r="CT1340" s="12"/>
      <c r="CU1340" s="12"/>
      <c r="CV1340" s="12"/>
      <c r="CW1340" s="12"/>
      <c r="CX1340" s="12"/>
      <c r="CY1340" s="12"/>
      <c r="CZ1340" s="12"/>
      <c r="DA1340" s="12"/>
      <c r="DB1340" s="12"/>
      <c r="DC1340" s="12"/>
      <c r="DD1340" s="12"/>
      <c r="DE1340" s="12"/>
      <c r="DF1340" s="12"/>
      <c r="DG1340" s="12"/>
      <c r="DH1340" s="12"/>
      <c r="DI1340" s="12"/>
      <c r="DJ1340" s="12"/>
      <c r="DK1340" s="12"/>
      <c r="DL1340" s="12"/>
      <c r="DM1340" s="12"/>
      <c r="DN1340" s="12"/>
      <c r="DO1340" s="12"/>
      <c r="DP1340" s="12"/>
      <c r="DQ1340" s="12"/>
      <c r="DR1340" s="12"/>
      <c r="DS1340" s="12"/>
      <c r="DT1340" s="12"/>
      <c r="DU1340" s="12"/>
      <c r="DV1340" s="12"/>
      <c r="DW1340" s="12"/>
      <c r="DX1340" s="12"/>
      <c r="DY1340" s="12"/>
      <c r="EE1340" s="33"/>
    </row>
    <row r="1341" spans="1:136" x14ac:dyDescent="0.3">
      <c r="B1341" s="2" t="str">
        <f>Product!$G$2</f>
        <v>Phase 2</v>
      </c>
      <c r="C1341" s="2" t="str">
        <f>Product!$G$3</f>
        <v>50' Wide</v>
      </c>
      <c r="D1341" s="130"/>
      <c r="E1341" s="128"/>
      <c r="F1341" s="128"/>
      <c r="G1341" s="11">
        <f>SUM(H1341:DZ1341)</f>
        <v>-186362.96981730525</v>
      </c>
      <c r="I1341" s="12">
        <f t="shared" si="3160"/>
        <v>0</v>
      </c>
      <c r="J1341" s="12">
        <f t="shared" ref="J1341:BU1343" si="3165">-J1317</f>
        <v>0</v>
      </c>
      <c r="K1341" s="12">
        <f t="shared" si="3165"/>
        <v>0</v>
      </c>
      <c r="L1341" s="12">
        <f t="shared" si="3165"/>
        <v>0</v>
      </c>
      <c r="M1341" s="12">
        <f t="shared" si="3165"/>
        <v>0</v>
      </c>
      <c r="N1341" s="12">
        <f t="shared" si="3165"/>
        <v>0</v>
      </c>
      <c r="O1341" s="12">
        <f t="shared" si="3165"/>
        <v>0</v>
      </c>
      <c r="P1341" s="12">
        <f t="shared" si="3165"/>
        <v>0</v>
      </c>
      <c r="Q1341" s="12">
        <f t="shared" si="3165"/>
        <v>0</v>
      </c>
      <c r="R1341" s="12">
        <f t="shared" si="3165"/>
        <v>0</v>
      </c>
      <c r="S1341" s="12">
        <f t="shared" si="3165"/>
        <v>0</v>
      </c>
      <c r="T1341" s="12">
        <f t="shared" si="3165"/>
        <v>0</v>
      </c>
      <c r="U1341" s="12">
        <f t="shared" si="3165"/>
        <v>0</v>
      </c>
      <c r="V1341" s="12">
        <f t="shared" si="3165"/>
        <v>0</v>
      </c>
      <c r="W1341" s="12">
        <f t="shared" si="3165"/>
        <v>0</v>
      </c>
      <c r="X1341" s="12">
        <f t="shared" si="3165"/>
        <v>0</v>
      </c>
      <c r="Y1341" s="12">
        <f t="shared" si="3165"/>
        <v>0</v>
      </c>
      <c r="Z1341" s="12">
        <f t="shared" si="3165"/>
        <v>-520.83333333333337</v>
      </c>
      <c r="AA1341" s="12">
        <f t="shared" si="3165"/>
        <v>-1043.8368055555557</v>
      </c>
      <c r="AB1341" s="12">
        <f t="shared" si="3165"/>
        <v>-1569.019458912037</v>
      </c>
      <c r="AC1341" s="12">
        <f t="shared" si="3165"/>
        <v>-2096.3903733241705</v>
      </c>
      <c r="AD1341" s="12">
        <f t="shared" si="3165"/>
        <v>-2625.9586665463548</v>
      </c>
      <c r="AE1341" s="12">
        <f t="shared" si="3165"/>
        <v>-3157.733494323631</v>
      </c>
      <c r="AF1341" s="12">
        <f t="shared" si="3165"/>
        <v>-6525.0573838833125</v>
      </c>
      <c r="AG1341" s="12">
        <f t="shared" si="3165"/>
        <v>-9927.2451229828275</v>
      </c>
      <c r="AH1341" s="12">
        <f t="shared" si="3165"/>
        <v>-13364.441977661922</v>
      </c>
      <c r="AI1341" s="12">
        <f t="shared" si="3165"/>
        <v>-16836.793819235514</v>
      </c>
      <c r="AJ1341" s="12">
        <f t="shared" si="3165"/>
        <v>-18290.161249035667</v>
      </c>
      <c r="AK1341" s="12">
        <f t="shared" si="3165"/>
        <v>-19770.417709793317</v>
      </c>
      <c r="AL1341" s="12">
        <f t="shared" si="3165"/>
        <v>-17902.675239137458</v>
      </c>
      <c r="AM1341" s="12">
        <f t="shared" si="3165"/>
        <v>-16006.31717485387</v>
      </c>
      <c r="AN1341" s="12">
        <f t="shared" si="3165"/>
        <v>-14081.224285302431</v>
      </c>
      <c r="AO1341" s="12">
        <f t="shared" si="3165"/>
        <v>-12127.276842044528</v>
      </c>
      <c r="AP1341" s="12">
        <f t="shared" si="3165"/>
        <v>-10144.354617773051</v>
      </c>
      <c r="AQ1341" s="12">
        <f t="shared" si="3165"/>
        <v>-8132.3368842337759</v>
      </c>
      <c r="AR1341" s="12">
        <f t="shared" si="3165"/>
        <v>-6111.9357434714202</v>
      </c>
      <c r="AS1341" s="12">
        <f t="shared" si="3165"/>
        <v>-4083.1162646225548</v>
      </c>
      <c r="AT1341" s="12">
        <f t="shared" si="3165"/>
        <v>-2045.8433712784856</v>
      </c>
      <c r="AU1341" s="12">
        <f t="shared" si="3165"/>
        <v>0</v>
      </c>
      <c r="AV1341" s="12">
        <f t="shared" si="3165"/>
        <v>0</v>
      </c>
      <c r="AW1341" s="12">
        <f t="shared" si="3165"/>
        <v>0</v>
      </c>
      <c r="AX1341" s="12">
        <f t="shared" si="3165"/>
        <v>0</v>
      </c>
      <c r="AY1341" s="12">
        <f t="shared" si="3165"/>
        <v>0</v>
      </c>
      <c r="AZ1341" s="12">
        <f t="shared" si="3165"/>
        <v>0</v>
      </c>
      <c r="BA1341" s="12">
        <f t="shared" si="3165"/>
        <v>0</v>
      </c>
      <c r="BB1341" s="12">
        <f t="shared" si="3165"/>
        <v>0</v>
      </c>
      <c r="BC1341" s="12">
        <f t="shared" si="3165"/>
        <v>0</v>
      </c>
      <c r="BD1341" s="12">
        <f t="shared" si="3165"/>
        <v>0</v>
      </c>
      <c r="BE1341" s="12">
        <f t="shared" si="3165"/>
        <v>0</v>
      </c>
      <c r="BF1341" s="12">
        <f t="shared" si="3165"/>
        <v>0</v>
      </c>
      <c r="BG1341" s="12">
        <f t="shared" si="3165"/>
        <v>0</v>
      </c>
      <c r="BH1341" s="12">
        <f t="shared" si="3165"/>
        <v>0</v>
      </c>
      <c r="BI1341" s="12">
        <f t="shared" si="3165"/>
        <v>0</v>
      </c>
      <c r="BJ1341" s="12">
        <f t="shared" si="3165"/>
        <v>0</v>
      </c>
      <c r="BK1341" s="12">
        <f t="shared" si="3165"/>
        <v>0</v>
      </c>
      <c r="BL1341" s="12">
        <f t="shared" si="3165"/>
        <v>0</v>
      </c>
      <c r="BM1341" s="12">
        <f t="shared" si="3165"/>
        <v>0</v>
      </c>
      <c r="BN1341" s="12">
        <f t="shared" si="3165"/>
        <v>0</v>
      </c>
      <c r="BO1341" s="12">
        <f t="shared" si="3165"/>
        <v>0</v>
      </c>
      <c r="BP1341" s="12">
        <f t="shared" si="3165"/>
        <v>0</v>
      </c>
      <c r="BQ1341" s="12">
        <f t="shared" si="3165"/>
        <v>0</v>
      </c>
      <c r="BR1341" s="12">
        <f t="shared" si="3165"/>
        <v>0</v>
      </c>
      <c r="BS1341" s="12">
        <f t="shared" si="3165"/>
        <v>0</v>
      </c>
      <c r="BT1341" s="12">
        <f t="shared" si="3165"/>
        <v>0</v>
      </c>
      <c r="BU1341" s="12">
        <f t="shared" si="3165"/>
        <v>0</v>
      </c>
      <c r="BV1341" s="12">
        <f t="shared" ref="BV1341:DY1343" si="3166">-BV1317</f>
        <v>0</v>
      </c>
      <c r="BW1341" s="12">
        <f t="shared" si="3166"/>
        <v>0</v>
      </c>
      <c r="BX1341" s="12">
        <f t="shared" si="3166"/>
        <v>0</v>
      </c>
      <c r="BY1341" s="12">
        <f t="shared" si="3166"/>
        <v>0</v>
      </c>
      <c r="BZ1341" s="12">
        <f t="shared" si="3166"/>
        <v>0</v>
      </c>
      <c r="CA1341" s="12">
        <f t="shared" si="3166"/>
        <v>0</v>
      </c>
      <c r="CB1341" s="12">
        <f t="shared" si="3166"/>
        <v>0</v>
      </c>
      <c r="CC1341" s="12">
        <f t="shared" si="3166"/>
        <v>0</v>
      </c>
      <c r="CD1341" s="12">
        <f t="shared" si="3166"/>
        <v>0</v>
      </c>
      <c r="CE1341" s="12">
        <f t="shared" si="3166"/>
        <v>0</v>
      </c>
      <c r="CF1341" s="12">
        <f t="shared" si="3166"/>
        <v>0</v>
      </c>
      <c r="CG1341" s="12">
        <f t="shared" si="3166"/>
        <v>0</v>
      </c>
      <c r="CH1341" s="12">
        <f t="shared" si="3166"/>
        <v>0</v>
      </c>
      <c r="CI1341" s="12">
        <f t="shared" si="3166"/>
        <v>0</v>
      </c>
      <c r="CJ1341" s="12">
        <f t="shared" si="3166"/>
        <v>0</v>
      </c>
      <c r="CK1341" s="12">
        <f t="shared" si="3166"/>
        <v>0</v>
      </c>
      <c r="CL1341" s="12">
        <f t="shared" si="3166"/>
        <v>0</v>
      </c>
      <c r="CM1341" s="12">
        <f t="shared" si="3166"/>
        <v>0</v>
      </c>
      <c r="CN1341" s="12">
        <f t="shared" si="3166"/>
        <v>0</v>
      </c>
      <c r="CO1341" s="12">
        <f t="shared" si="3166"/>
        <v>0</v>
      </c>
      <c r="CP1341" s="12">
        <f t="shared" si="3166"/>
        <v>0</v>
      </c>
      <c r="CQ1341" s="12">
        <f t="shared" si="3166"/>
        <v>0</v>
      </c>
      <c r="CR1341" s="12">
        <f t="shared" si="3166"/>
        <v>0</v>
      </c>
      <c r="CS1341" s="12">
        <f t="shared" si="3166"/>
        <v>0</v>
      </c>
      <c r="CT1341" s="12">
        <f t="shared" si="3166"/>
        <v>0</v>
      </c>
      <c r="CU1341" s="12">
        <f t="shared" si="3166"/>
        <v>0</v>
      </c>
      <c r="CV1341" s="12">
        <f t="shared" si="3166"/>
        <v>0</v>
      </c>
      <c r="CW1341" s="12">
        <f t="shared" si="3166"/>
        <v>0</v>
      </c>
      <c r="CX1341" s="12">
        <f t="shared" si="3166"/>
        <v>0</v>
      </c>
      <c r="CY1341" s="12">
        <f t="shared" si="3166"/>
        <v>0</v>
      </c>
      <c r="CZ1341" s="12">
        <f t="shared" si="3166"/>
        <v>0</v>
      </c>
      <c r="DA1341" s="12">
        <f t="shared" si="3166"/>
        <v>0</v>
      </c>
      <c r="DB1341" s="12">
        <f t="shared" si="3166"/>
        <v>0</v>
      </c>
      <c r="DC1341" s="12">
        <f t="shared" si="3166"/>
        <v>0</v>
      </c>
      <c r="DD1341" s="12">
        <f t="shared" si="3166"/>
        <v>0</v>
      </c>
      <c r="DE1341" s="12">
        <f t="shared" si="3166"/>
        <v>0</v>
      </c>
      <c r="DF1341" s="12">
        <f t="shared" si="3166"/>
        <v>0</v>
      </c>
      <c r="DG1341" s="12">
        <f t="shared" si="3166"/>
        <v>0</v>
      </c>
      <c r="DH1341" s="12">
        <f t="shared" si="3166"/>
        <v>0</v>
      </c>
      <c r="DI1341" s="12">
        <f t="shared" si="3166"/>
        <v>0</v>
      </c>
      <c r="DJ1341" s="12">
        <f t="shared" si="3166"/>
        <v>0</v>
      </c>
      <c r="DK1341" s="12">
        <f t="shared" si="3166"/>
        <v>0</v>
      </c>
      <c r="DL1341" s="12">
        <f t="shared" si="3166"/>
        <v>0</v>
      </c>
      <c r="DM1341" s="12">
        <f t="shared" si="3166"/>
        <v>0</v>
      </c>
      <c r="DN1341" s="12">
        <f t="shared" si="3166"/>
        <v>0</v>
      </c>
      <c r="DO1341" s="12">
        <f t="shared" si="3166"/>
        <v>0</v>
      </c>
      <c r="DP1341" s="12">
        <f t="shared" si="3166"/>
        <v>0</v>
      </c>
      <c r="DQ1341" s="12">
        <f t="shared" si="3166"/>
        <v>0</v>
      </c>
      <c r="DR1341" s="12">
        <f t="shared" si="3166"/>
        <v>0</v>
      </c>
      <c r="DS1341" s="12">
        <f t="shared" si="3166"/>
        <v>0</v>
      </c>
      <c r="DT1341" s="12">
        <f t="shared" si="3166"/>
        <v>0</v>
      </c>
      <c r="DU1341" s="12">
        <f t="shared" si="3166"/>
        <v>0</v>
      </c>
      <c r="DV1341" s="12">
        <f t="shared" si="3166"/>
        <v>0</v>
      </c>
      <c r="DW1341" s="12">
        <f t="shared" si="3166"/>
        <v>0</v>
      </c>
      <c r="DX1341" s="12">
        <f t="shared" si="3166"/>
        <v>0</v>
      </c>
      <c r="DY1341" s="12">
        <f t="shared" si="3166"/>
        <v>0</v>
      </c>
      <c r="EB1341" s="116">
        <f t="shared" si="3161"/>
        <v>1340</v>
      </c>
      <c r="EC1341" s="2" t="str">
        <f t="shared" ref="EC1341:EC1343" si="3167">B1341</f>
        <v>Phase 2</v>
      </c>
      <c r="ED1341" s="2" t="str">
        <f t="shared" ref="ED1341:ED1343" si="3168">C1341</f>
        <v>50' Wide</v>
      </c>
      <c r="EE1341" s="33" t="str">
        <f>EE1357</f>
        <v>GAAP</v>
      </c>
      <c r="EF1341" s="2" t="str">
        <f>EF1357</f>
        <v>Interest Expense</v>
      </c>
    </row>
    <row r="1342" spans="1:136" x14ac:dyDescent="0.3">
      <c r="B1342" s="2" t="str">
        <f>Product!$H$2</f>
        <v>Phase 2</v>
      </c>
      <c r="C1342" s="2" t="str">
        <f>Product!$H$3</f>
        <v>60' Wide</v>
      </c>
      <c r="D1342" s="130"/>
      <c r="E1342" s="128"/>
      <c r="F1342" s="128"/>
      <c r="G1342" s="11">
        <f>SUM(H1342:DZ1342)</f>
        <v>-186362.96981730525</v>
      </c>
      <c r="I1342" s="12">
        <f t="shared" si="3160"/>
        <v>0</v>
      </c>
      <c r="J1342" s="12">
        <f t="shared" si="3165"/>
        <v>0</v>
      </c>
      <c r="K1342" s="12">
        <f t="shared" si="3165"/>
        <v>0</v>
      </c>
      <c r="L1342" s="12">
        <f t="shared" si="3165"/>
        <v>0</v>
      </c>
      <c r="M1342" s="12">
        <f t="shared" si="3165"/>
        <v>0</v>
      </c>
      <c r="N1342" s="12">
        <f t="shared" si="3165"/>
        <v>0</v>
      </c>
      <c r="O1342" s="12">
        <f t="shared" si="3165"/>
        <v>0</v>
      </c>
      <c r="P1342" s="12">
        <f t="shared" si="3165"/>
        <v>0</v>
      </c>
      <c r="Q1342" s="12">
        <f t="shared" si="3165"/>
        <v>0</v>
      </c>
      <c r="R1342" s="12">
        <f t="shared" si="3165"/>
        <v>0</v>
      </c>
      <c r="S1342" s="12">
        <f t="shared" si="3165"/>
        <v>0</v>
      </c>
      <c r="T1342" s="12">
        <f t="shared" si="3165"/>
        <v>0</v>
      </c>
      <c r="U1342" s="12">
        <f t="shared" si="3165"/>
        <v>0</v>
      </c>
      <c r="V1342" s="12">
        <f t="shared" si="3165"/>
        <v>0</v>
      </c>
      <c r="W1342" s="12">
        <f t="shared" si="3165"/>
        <v>0</v>
      </c>
      <c r="X1342" s="12">
        <f t="shared" si="3165"/>
        <v>0</v>
      </c>
      <c r="Y1342" s="12">
        <f t="shared" si="3165"/>
        <v>0</v>
      </c>
      <c r="Z1342" s="12">
        <f t="shared" si="3165"/>
        <v>-520.83333333333337</v>
      </c>
      <c r="AA1342" s="12">
        <f t="shared" si="3165"/>
        <v>-1043.8368055555557</v>
      </c>
      <c r="AB1342" s="12">
        <f t="shared" si="3165"/>
        <v>-1569.019458912037</v>
      </c>
      <c r="AC1342" s="12">
        <f t="shared" si="3165"/>
        <v>-2096.3903733241705</v>
      </c>
      <c r="AD1342" s="12">
        <f t="shared" si="3165"/>
        <v>-2625.9586665463548</v>
      </c>
      <c r="AE1342" s="12">
        <f t="shared" si="3165"/>
        <v>-3157.733494323631</v>
      </c>
      <c r="AF1342" s="12">
        <f t="shared" si="3165"/>
        <v>-6525.0573838833125</v>
      </c>
      <c r="AG1342" s="12">
        <f t="shared" si="3165"/>
        <v>-9927.2451229828275</v>
      </c>
      <c r="AH1342" s="12">
        <f t="shared" si="3165"/>
        <v>-13364.441977661922</v>
      </c>
      <c r="AI1342" s="12">
        <f t="shared" si="3165"/>
        <v>-16836.793819235514</v>
      </c>
      <c r="AJ1342" s="12">
        <f t="shared" si="3165"/>
        <v>-18290.161249035667</v>
      </c>
      <c r="AK1342" s="12">
        <f t="shared" si="3165"/>
        <v>-19770.417709793317</v>
      </c>
      <c r="AL1342" s="12">
        <f t="shared" si="3165"/>
        <v>-17902.675239137458</v>
      </c>
      <c r="AM1342" s="12">
        <f t="shared" si="3165"/>
        <v>-16006.31717485387</v>
      </c>
      <c r="AN1342" s="12">
        <f t="shared" si="3165"/>
        <v>-14081.224285302431</v>
      </c>
      <c r="AO1342" s="12">
        <f t="shared" si="3165"/>
        <v>-12127.276842044528</v>
      </c>
      <c r="AP1342" s="12">
        <f t="shared" si="3165"/>
        <v>-10144.354617773051</v>
      </c>
      <c r="AQ1342" s="12">
        <f t="shared" si="3165"/>
        <v>-8132.3368842337759</v>
      </c>
      <c r="AR1342" s="12">
        <f t="shared" si="3165"/>
        <v>-6111.9357434714202</v>
      </c>
      <c r="AS1342" s="12">
        <f t="shared" si="3165"/>
        <v>-4083.1162646225548</v>
      </c>
      <c r="AT1342" s="12">
        <f t="shared" si="3165"/>
        <v>-2045.8433712784856</v>
      </c>
      <c r="AU1342" s="12">
        <f t="shared" si="3165"/>
        <v>0</v>
      </c>
      <c r="AV1342" s="12">
        <f t="shared" si="3165"/>
        <v>0</v>
      </c>
      <c r="AW1342" s="12">
        <f t="shared" si="3165"/>
        <v>0</v>
      </c>
      <c r="AX1342" s="12">
        <f t="shared" si="3165"/>
        <v>0</v>
      </c>
      <c r="AY1342" s="12">
        <f t="shared" si="3165"/>
        <v>0</v>
      </c>
      <c r="AZ1342" s="12">
        <f t="shared" si="3165"/>
        <v>0</v>
      </c>
      <c r="BA1342" s="12">
        <f t="shared" si="3165"/>
        <v>0</v>
      </c>
      <c r="BB1342" s="12">
        <f t="shared" si="3165"/>
        <v>0</v>
      </c>
      <c r="BC1342" s="12">
        <f t="shared" si="3165"/>
        <v>0</v>
      </c>
      <c r="BD1342" s="12">
        <f t="shared" si="3165"/>
        <v>0</v>
      </c>
      <c r="BE1342" s="12">
        <f t="shared" si="3165"/>
        <v>0</v>
      </c>
      <c r="BF1342" s="12">
        <f t="shared" si="3165"/>
        <v>0</v>
      </c>
      <c r="BG1342" s="12">
        <f t="shared" si="3165"/>
        <v>0</v>
      </c>
      <c r="BH1342" s="12">
        <f t="shared" si="3165"/>
        <v>0</v>
      </c>
      <c r="BI1342" s="12">
        <f t="shared" si="3165"/>
        <v>0</v>
      </c>
      <c r="BJ1342" s="12">
        <f t="shared" si="3165"/>
        <v>0</v>
      </c>
      <c r="BK1342" s="12">
        <f t="shared" si="3165"/>
        <v>0</v>
      </c>
      <c r="BL1342" s="12">
        <f t="shared" si="3165"/>
        <v>0</v>
      </c>
      <c r="BM1342" s="12">
        <f t="shared" si="3165"/>
        <v>0</v>
      </c>
      <c r="BN1342" s="12">
        <f t="shared" si="3165"/>
        <v>0</v>
      </c>
      <c r="BO1342" s="12">
        <f t="shared" si="3165"/>
        <v>0</v>
      </c>
      <c r="BP1342" s="12">
        <f t="shared" si="3165"/>
        <v>0</v>
      </c>
      <c r="BQ1342" s="12">
        <f t="shared" si="3165"/>
        <v>0</v>
      </c>
      <c r="BR1342" s="12">
        <f t="shared" si="3165"/>
        <v>0</v>
      </c>
      <c r="BS1342" s="12">
        <f t="shared" si="3165"/>
        <v>0</v>
      </c>
      <c r="BT1342" s="12">
        <f t="shared" si="3165"/>
        <v>0</v>
      </c>
      <c r="BU1342" s="12">
        <f t="shared" si="3165"/>
        <v>0</v>
      </c>
      <c r="BV1342" s="12">
        <f t="shared" si="3166"/>
        <v>0</v>
      </c>
      <c r="BW1342" s="12">
        <f t="shared" si="3166"/>
        <v>0</v>
      </c>
      <c r="BX1342" s="12">
        <f t="shared" si="3166"/>
        <v>0</v>
      </c>
      <c r="BY1342" s="12">
        <f t="shared" si="3166"/>
        <v>0</v>
      </c>
      <c r="BZ1342" s="12">
        <f t="shared" si="3166"/>
        <v>0</v>
      </c>
      <c r="CA1342" s="12">
        <f t="shared" si="3166"/>
        <v>0</v>
      </c>
      <c r="CB1342" s="12">
        <f t="shared" si="3166"/>
        <v>0</v>
      </c>
      <c r="CC1342" s="12">
        <f t="shared" si="3166"/>
        <v>0</v>
      </c>
      <c r="CD1342" s="12">
        <f t="shared" si="3166"/>
        <v>0</v>
      </c>
      <c r="CE1342" s="12">
        <f t="shared" si="3166"/>
        <v>0</v>
      </c>
      <c r="CF1342" s="12">
        <f t="shared" si="3166"/>
        <v>0</v>
      </c>
      <c r="CG1342" s="12">
        <f t="shared" si="3166"/>
        <v>0</v>
      </c>
      <c r="CH1342" s="12">
        <f t="shared" si="3166"/>
        <v>0</v>
      </c>
      <c r="CI1342" s="12">
        <f t="shared" si="3166"/>
        <v>0</v>
      </c>
      <c r="CJ1342" s="12">
        <f t="shared" si="3166"/>
        <v>0</v>
      </c>
      <c r="CK1342" s="12">
        <f t="shared" si="3166"/>
        <v>0</v>
      </c>
      <c r="CL1342" s="12">
        <f t="shared" si="3166"/>
        <v>0</v>
      </c>
      <c r="CM1342" s="12">
        <f t="shared" si="3166"/>
        <v>0</v>
      </c>
      <c r="CN1342" s="12">
        <f t="shared" si="3166"/>
        <v>0</v>
      </c>
      <c r="CO1342" s="12">
        <f t="shared" si="3166"/>
        <v>0</v>
      </c>
      <c r="CP1342" s="12">
        <f t="shared" si="3166"/>
        <v>0</v>
      </c>
      <c r="CQ1342" s="12">
        <f t="shared" si="3166"/>
        <v>0</v>
      </c>
      <c r="CR1342" s="12">
        <f t="shared" si="3166"/>
        <v>0</v>
      </c>
      <c r="CS1342" s="12">
        <f t="shared" si="3166"/>
        <v>0</v>
      </c>
      <c r="CT1342" s="12">
        <f t="shared" si="3166"/>
        <v>0</v>
      </c>
      <c r="CU1342" s="12">
        <f t="shared" si="3166"/>
        <v>0</v>
      </c>
      <c r="CV1342" s="12">
        <f t="shared" si="3166"/>
        <v>0</v>
      </c>
      <c r="CW1342" s="12">
        <f t="shared" si="3166"/>
        <v>0</v>
      </c>
      <c r="CX1342" s="12">
        <f t="shared" si="3166"/>
        <v>0</v>
      </c>
      <c r="CY1342" s="12">
        <f t="shared" si="3166"/>
        <v>0</v>
      </c>
      <c r="CZ1342" s="12">
        <f t="shared" si="3166"/>
        <v>0</v>
      </c>
      <c r="DA1342" s="12">
        <f t="shared" si="3166"/>
        <v>0</v>
      </c>
      <c r="DB1342" s="12">
        <f t="shared" si="3166"/>
        <v>0</v>
      </c>
      <c r="DC1342" s="12">
        <f t="shared" si="3166"/>
        <v>0</v>
      </c>
      <c r="DD1342" s="12">
        <f t="shared" si="3166"/>
        <v>0</v>
      </c>
      <c r="DE1342" s="12">
        <f t="shared" si="3166"/>
        <v>0</v>
      </c>
      <c r="DF1342" s="12">
        <f t="shared" si="3166"/>
        <v>0</v>
      </c>
      <c r="DG1342" s="12">
        <f t="shared" si="3166"/>
        <v>0</v>
      </c>
      <c r="DH1342" s="12">
        <f t="shared" si="3166"/>
        <v>0</v>
      </c>
      <c r="DI1342" s="12">
        <f t="shared" si="3166"/>
        <v>0</v>
      </c>
      <c r="DJ1342" s="12">
        <f t="shared" si="3166"/>
        <v>0</v>
      </c>
      <c r="DK1342" s="12">
        <f t="shared" si="3166"/>
        <v>0</v>
      </c>
      <c r="DL1342" s="12">
        <f t="shared" si="3166"/>
        <v>0</v>
      </c>
      <c r="DM1342" s="12">
        <f t="shared" si="3166"/>
        <v>0</v>
      </c>
      <c r="DN1342" s="12">
        <f t="shared" si="3166"/>
        <v>0</v>
      </c>
      <c r="DO1342" s="12">
        <f t="shared" si="3166"/>
        <v>0</v>
      </c>
      <c r="DP1342" s="12">
        <f t="shared" si="3166"/>
        <v>0</v>
      </c>
      <c r="DQ1342" s="12">
        <f t="shared" si="3166"/>
        <v>0</v>
      </c>
      <c r="DR1342" s="12">
        <f t="shared" si="3166"/>
        <v>0</v>
      </c>
      <c r="DS1342" s="12">
        <f t="shared" si="3166"/>
        <v>0</v>
      </c>
      <c r="DT1342" s="12">
        <f t="shared" si="3166"/>
        <v>0</v>
      </c>
      <c r="DU1342" s="12">
        <f t="shared" si="3166"/>
        <v>0</v>
      </c>
      <c r="DV1342" s="12">
        <f t="shared" si="3166"/>
        <v>0</v>
      </c>
      <c r="DW1342" s="12">
        <f t="shared" si="3166"/>
        <v>0</v>
      </c>
      <c r="DX1342" s="12">
        <f t="shared" si="3166"/>
        <v>0</v>
      </c>
      <c r="DY1342" s="12">
        <f t="shared" si="3166"/>
        <v>0</v>
      </c>
      <c r="EB1342" s="116">
        <f t="shared" si="3161"/>
        <v>1341</v>
      </c>
      <c r="EC1342" s="2" t="str">
        <f t="shared" si="3167"/>
        <v>Phase 2</v>
      </c>
      <c r="ED1342" s="2" t="str">
        <f t="shared" si="3168"/>
        <v>60' Wide</v>
      </c>
      <c r="EE1342" s="33" t="str">
        <f>EE1357</f>
        <v>GAAP</v>
      </c>
      <c r="EF1342" s="2" t="str">
        <f>EF1357</f>
        <v>Interest Expense</v>
      </c>
    </row>
    <row r="1343" spans="1:136" x14ac:dyDescent="0.3">
      <c r="B1343" s="2" t="str">
        <f>Product!$I$2</f>
        <v>Phase 2</v>
      </c>
      <c r="C1343" s="2" t="str">
        <f>Product!$I$3</f>
        <v>75' Wide</v>
      </c>
      <c r="D1343" s="130"/>
      <c r="E1343" s="128"/>
      <c r="F1343" s="128"/>
      <c r="G1343" s="11">
        <f>SUM(H1343:DZ1343)</f>
        <v>-124241.97987820301</v>
      </c>
      <c r="I1343" s="12">
        <f t="shared" si="3160"/>
        <v>0</v>
      </c>
      <c r="J1343" s="12">
        <f t="shared" si="3165"/>
        <v>0</v>
      </c>
      <c r="K1343" s="12">
        <f t="shared" si="3165"/>
        <v>0</v>
      </c>
      <c r="L1343" s="12">
        <f t="shared" si="3165"/>
        <v>0</v>
      </c>
      <c r="M1343" s="12">
        <f t="shared" si="3165"/>
        <v>0</v>
      </c>
      <c r="N1343" s="12">
        <f t="shared" si="3165"/>
        <v>0</v>
      </c>
      <c r="O1343" s="12">
        <f t="shared" si="3165"/>
        <v>0</v>
      </c>
      <c r="P1343" s="12">
        <f t="shared" si="3165"/>
        <v>0</v>
      </c>
      <c r="Q1343" s="12">
        <f t="shared" si="3165"/>
        <v>0</v>
      </c>
      <c r="R1343" s="12">
        <f t="shared" si="3165"/>
        <v>0</v>
      </c>
      <c r="S1343" s="12">
        <f t="shared" si="3165"/>
        <v>0</v>
      </c>
      <c r="T1343" s="12">
        <f t="shared" si="3165"/>
        <v>0</v>
      </c>
      <c r="U1343" s="12">
        <f t="shared" si="3165"/>
        <v>0</v>
      </c>
      <c r="V1343" s="12">
        <f t="shared" si="3165"/>
        <v>0</v>
      </c>
      <c r="W1343" s="12">
        <f t="shared" si="3165"/>
        <v>0</v>
      </c>
      <c r="X1343" s="12">
        <f t="shared" si="3165"/>
        <v>0</v>
      </c>
      <c r="Y1343" s="12">
        <f t="shared" si="3165"/>
        <v>0</v>
      </c>
      <c r="Z1343" s="12">
        <f t="shared" si="3165"/>
        <v>-347.22222222222229</v>
      </c>
      <c r="AA1343" s="12">
        <f t="shared" si="3165"/>
        <v>-695.89120370370381</v>
      </c>
      <c r="AB1343" s="12">
        <f t="shared" si="3165"/>
        <v>-1046.0129726080247</v>
      </c>
      <c r="AC1343" s="12">
        <f t="shared" si="3165"/>
        <v>-1397.5935822161136</v>
      </c>
      <c r="AD1343" s="12">
        <f t="shared" si="3165"/>
        <v>-1750.6391110309032</v>
      </c>
      <c r="AE1343" s="12">
        <f t="shared" si="3165"/>
        <v>-2105.155662882421</v>
      </c>
      <c r="AF1343" s="12">
        <f t="shared" si="3165"/>
        <v>-4350.0382559222089</v>
      </c>
      <c r="AG1343" s="12">
        <f t="shared" si="3165"/>
        <v>-6618.1634153218838</v>
      </c>
      <c r="AH1343" s="12">
        <f t="shared" si="3165"/>
        <v>-8909.6279851079471</v>
      </c>
      <c r="AI1343" s="12">
        <f t="shared" si="3165"/>
        <v>-11224.529212823676</v>
      </c>
      <c r="AJ1343" s="12">
        <f t="shared" si="3165"/>
        <v>-12193.440832690445</v>
      </c>
      <c r="AK1343" s="12">
        <f t="shared" si="3165"/>
        <v>-13180.278473195542</v>
      </c>
      <c r="AL1343" s="12">
        <f t="shared" si="3165"/>
        <v>-11935.116826091637</v>
      </c>
      <c r="AM1343" s="12">
        <f t="shared" si="3165"/>
        <v>-10670.878116569244</v>
      </c>
      <c r="AN1343" s="12">
        <f t="shared" si="3165"/>
        <v>-9387.4828568682824</v>
      </c>
      <c r="AO1343" s="12">
        <f t="shared" si="3165"/>
        <v>-8084.8512280296791</v>
      </c>
      <c r="AP1343" s="12">
        <f t="shared" si="3165"/>
        <v>-6762.9030785153609</v>
      </c>
      <c r="AQ1343" s="12">
        <f t="shared" si="3165"/>
        <v>-5421.5579228225097</v>
      </c>
      <c r="AR1343" s="12">
        <f t="shared" si="3165"/>
        <v>-4074.6238289809394</v>
      </c>
      <c r="AS1343" s="12">
        <f t="shared" si="3165"/>
        <v>-2722.077509748362</v>
      </c>
      <c r="AT1343" s="12">
        <f t="shared" si="3165"/>
        <v>-1363.8955808523156</v>
      </c>
      <c r="AU1343" s="12">
        <f t="shared" si="3165"/>
        <v>5.820766091346741E-12</v>
      </c>
      <c r="AV1343" s="12">
        <f t="shared" si="3165"/>
        <v>5.8450192833940189E-12</v>
      </c>
      <c r="AW1343" s="12">
        <f t="shared" si="3165"/>
        <v>5.8693735304081602E-12</v>
      </c>
      <c r="AX1343" s="12">
        <f t="shared" si="3165"/>
        <v>5.8938292534515279E-12</v>
      </c>
      <c r="AY1343" s="12">
        <f t="shared" si="3165"/>
        <v>5.9183868753409091E-12</v>
      </c>
      <c r="AZ1343" s="12">
        <f t="shared" si="3165"/>
        <v>5.9430468206548295E-12</v>
      </c>
      <c r="BA1343" s="12">
        <f t="shared" si="3165"/>
        <v>5.9678095157408911E-12</v>
      </c>
      <c r="BB1343" s="12">
        <f t="shared" si="3165"/>
        <v>5.9926753887231453E-12</v>
      </c>
      <c r="BC1343" s="12">
        <f t="shared" si="3165"/>
        <v>6.0176448695094915E-12</v>
      </c>
      <c r="BD1343" s="12">
        <f t="shared" si="3165"/>
        <v>6.042718389799114E-12</v>
      </c>
      <c r="BE1343" s="12">
        <f t="shared" si="3165"/>
        <v>6.0678963830899439E-12</v>
      </c>
      <c r="BF1343" s="12">
        <f t="shared" si="3165"/>
        <v>6.0931792846861518E-12</v>
      </c>
      <c r="BG1343" s="12">
        <f t="shared" si="3165"/>
        <v>6.1185675317056786E-12</v>
      </c>
      <c r="BH1343" s="12">
        <f t="shared" si="3165"/>
        <v>6.1440615630877846E-12</v>
      </c>
      <c r="BI1343" s="12">
        <f t="shared" si="3165"/>
        <v>6.1696618196006505E-12</v>
      </c>
      <c r="BJ1343" s="12">
        <f t="shared" si="3165"/>
        <v>6.1953687438489862E-12</v>
      </c>
      <c r="BK1343" s="12">
        <f t="shared" si="3165"/>
        <v>6.2211827802816903E-12</v>
      </c>
      <c r="BL1343" s="12">
        <f t="shared" si="3165"/>
        <v>6.2471043751995315E-12</v>
      </c>
      <c r="BM1343" s="12">
        <f t="shared" si="3165"/>
        <v>6.2731339767628627E-12</v>
      </c>
      <c r="BN1343" s="12">
        <f t="shared" si="3165"/>
        <v>6.2992720349993745E-12</v>
      </c>
      <c r="BO1343" s="12">
        <f t="shared" si="3165"/>
        <v>6.3255190018118718E-12</v>
      </c>
      <c r="BP1343" s="12">
        <f t="shared" si="3165"/>
        <v>6.3518753309860875E-12</v>
      </c>
      <c r="BQ1343" s="12">
        <f t="shared" si="3165"/>
        <v>6.3783414781985302E-12</v>
      </c>
      <c r="BR1343" s="12">
        <f t="shared" si="3165"/>
        <v>6.4049179010243571E-12</v>
      </c>
      <c r="BS1343" s="12">
        <f t="shared" si="3165"/>
        <v>6.4316050589452926E-12</v>
      </c>
      <c r="BT1343" s="12">
        <f t="shared" si="3165"/>
        <v>6.4584034133575641E-12</v>
      </c>
      <c r="BU1343" s="12">
        <f t="shared" si="3165"/>
        <v>6.4853134275798866E-12</v>
      </c>
      <c r="BV1343" s="12">
        <f t="shared" si="3166"/>
        <v>6.5123355668614705E-12</v>
      </c>
      <c r="BW1343" s="12">
        <f t="shared" si="3166"/>
        <v>6.5394702983900597E-12</v>
      </c>
      <c r="BX1343" s="12">
        <f t="shared" si="3166"/>
        <v>6.5667180913000175E-12</v>
      </c>
      <c r="BY1343" s="12">
        <f t="shared" si="3166"/>
        <v>6.5940794166804349E-12</v>
      </c>
      <c r="BZ1343" s="12">
        <f t="shared" si="3166"/>
        <v>6.6215547475832696E-12</v>
      </c>
      <c r="CA1343" s="12">
        <f t="shared" si="3166"/>
        <v>6.6491445590315334E-12</v>
      </c>
      <c r="CB1343" s="12">
        <f t="shared" si="3166"/>
        <v>6.676849328027499E-12</v>
      </c>
      <c r="CC1343" s="12">
        <f t="shared" si="3166"/>
        <v>6.704669533560947E-12</v>
      </c>
      <c r="CD1343" s="12">
        <f t="shared" si="3166"/>
        <v>6.7326056566174504E-12</v>
      </c>
      <c r="CE1343" s="12">
        <f t="shared" si="3166"/>
        <v>6.7606581801866904E-12</v>
      </c>
      <c r="CF1343" s="12">
        <f t="shared" si="3166"/>
        <v>6.7888275892708011E-12</v>
      </c>
      <c r="CG1343" s="12">
        <f t="shared" si="3166"/>
        <v>6.8171143708927626E-12</v>
      </c>
      <c r="CH1343" s="12">
        <f t="shared" si="3166"/>
        <v>6.8455190141048155E-12</v>
      </c>
      <c r="CI1343" s="12">
        <f t="shared" si="3166"/>
        <v>6.8740420099969196E-12</v>
      </c>
      <c r="CJ1343" s="12">
        <f t="shared" si="3166"/>
        <v>6.9026838517052401E-12</v>
      </c>
      <c r="CK1343" s="12">
        <f t="shared" si="3166"/>
        <v>6.9314450344206779E-12</v>
      </c>
      <c r="CL1343" s="12">
        <f t="shared" si="3166"/>
        <v>6.9603260553974305E-12</v>
      </c>
      <c r="CM1343" s="12">
        <f t="shared" si="3166"/>
        <v>6.9893274139615867E-12</v>
      </c>
      <c r="CN1343" s="12">
        <f t="shared" si="3166"/>
        <v>7.0184496115197603E-12</v>
      </c>
      <c r="CO1343" s="12">
        <f t="shared" si="3166"/>
        <v>7.0476931515677589E-12</v>
      </c>
      <c r="CP1343" s="12">
        <f t="shared" si="3166"/>
        <v>7.0770585396992916E-12</v>
      </c>
      <c r="CQ1343" s="12">
        <f t="shared" si="3166"/>
        <v>7.1065462836147049E-12</v>
      </c>
      <c r="CR1343" s="12">
        <f t="shared" si="3166"/>
        <v>7.1361568931297662E-12</v>
      </c>
      <c r="CS1343" s="12">
        <f t="shared" si="3166"/>
        <v>7.165890880184474E-12</v>
      </c>
      <c r="CT1343" s="12">
        <f t="shared" si="3166"/>
        <v>7.1957487588519093E-12</v>
      </c>
      <c r="CU1343" s="12">
        <f t="shared" si="3166"/>
        <v>7.2257310453471252E-12</v>
      </c>
      <c r="CV1343" s="12">
        <f t="shared" si="3166"/>
        <v>7.2558382580360719E-12</v>
      </c>
      <c r="CW1343" s="12">
        <f t="shared" si="3166"/>
        <v>7.2860709174445557E-12</v>
      </c>
      <c r="CX1343" s="12">
        <f t="shared" si="3166"/>
        <v>7.3164295462672399E-12</v>
      </c>
      <c r="CY1343" s="12">
        <f t="shared" si="3166"/>
        <v>7.3469146693766866E-12</v>
      </c>
      <c r="CZ1343" s="12">
        <f t="shared" si="3166"/>
        <v>7.3775268138324229E-12</v>
      </c>
      <c r="DA1343" s="12">
        <f t="shared" si="3166"/>
        <v>7.4082665088900585E-12</v>
      </c>
      <c r="DB1343" s="12">
        <f t="shared" si="3166"/>
        <v>7.439134286010434E-12</v>
      </c>
      <c r="DC1343" s="12">
        <f t="shared" si="3166"/>
        <v>7.4701306788688107E-12</v>
      </c>
      <c r="DD1343" s="12">
        <f t="shared" si="3166"/>
        <v>7.5012562233640974E-12</v>
      </c>
      <c r="DE1343" s="12">
        <f t="shared" si="3166"/>
        <v>7.5325114576281152E-12</v>
      </c>
      <c r="DF1343" s="12">
        <f t="shared" si="3166"/>
        <v>7.5638969220348975E-12</v>
      </c>
      <c r="DG1343" s="12">
        <f t="shared" si="3166"/>
        <v>7.5954131592100439E-12</v>
      </c>
      <c r="DH1343" s="12">
        <f t="shared" si="3166"/>
        <v>7.6270607140400855E-12</v>
      </c>
      <c r="DI1343" s="12">
        <f t="shared" si="3166"/>
        <v>7.6588401336819191E-12</v>
      </c>
      <c r="DJ1343" s="12">
        <f t="shared" si="3166"/>
        <v>7.6907519675722607E-12</v>
      </c>
      <c r="DK1343" s="12">
        <f t="shared" si="3166"/>
        <v>7.7227967674371457E-12</v>
      </c>
      <c r="DL1343" s="12">
        <f t="shared" si="3166"/>
        <v>7.7549750873014675E-12</v>
      </c>
      <c r="DM1343" s="12">
        <f t="shared" si="3166"/>
        <v>7.7872874834985556E-12</v>
      </c>
      <c r="DN1343" s="12">
        <f t="shared" si="3166"/>
        <v>7.8197345146798003E-12</v>
      </c>
      <c r="DO1343" s="12">
        <f t="shared" si="3166"/>
        <v>7.8523167418243007E-12</v>
      </c>
      <c r="DP1343" s="12">
        <f t="shared" si="3166"/>
        <v>7.885034728248568E-12</v>
      </c>
      <c r="DQ1343" s="12">
        <f t="shared" si="3166"/>
        <v>7.917889039616269E-12</v>
      </c>
      <c r="DR1343" s="12">
        <f t="shared" si="3166"/>
        <v>7.950880243948004E-12</v>
      </c>
      <c r="DS1343" s="12">
        <f t="shared" si="3166"/>
        <v>7.9840089116311209E-12</v>
      </c>
      <c r="DT1343" s="12">
        <f t="shared" si="3166"/>
        <v>8.0172756154295836E-12</v>
      </c>
      <c r="DU1343" s="12">
        <f t="shared" si="3166"/>
        <v>8.0506809304938722E-12</v>
      </c>
      <c r="DV1343" s="12">
        <f t="shared" si="3166"/>
        <v>8.084225434370932E-12</v>
      </c>
      <c r="DW1343" s="12">
        <f t="shared" si="3166"/>
        <v>8.1179097070141429E-12</v>
      </c>
      <c r="DX1343" s="12">
        <f t="shared" si="3166"/>
        <v>8.1517343307933688E-12</v>
      </c>
      <c r="DY1343" s="12">
        <f t="shared" si="3166"/>
        <v>8.1856998905050091E-12</v>
      </c>
      <c r="EB1343" s="116">
        <f t="shared" si="3161"/>
        <v>1342</v>
      </c>
      <c r="EC1343" s="2" t="str">
        <f t="shared" si="3167"/>
        <v>Phase 2</v>
      </c>
      <c r="ED1343" s="2" t="str">
        <f t="shared" si="3168"/>
        <v>75' Wide</v>
      </c>
      <c r="EE1343" s="33" t="str">
        <f>EE1357</f>
        <v>GAAP</v>
      </c>
      <c r="EF1343" s="2" t="str">
        <f>EF1357</f>
        <v>Interest Expense</v>
      </c>
    </row>
    <row r="1344" spans="1:136" x14ac:dyDescent="0.3">
      <c r="D1344" s="130"/>
      <c r="E1344" s="128"/>
      <c r="F1344" s="128"/>
      <c r="I1344" s="12"/>
      <c r="J1344" s="12"/>
      <c r="K1344" s="12"/>
      <c r="L1344" s="12"/>
      <c r="M1344" s="12"/>
      <c r="N1344" s="12"/>
      <c r="O1344" s="12"/>
      <c r="P1344" s="12"/>
      <c r="Q1344" s="12"/>
      <c r="R1344" s="12"/>
      <c r="S1344" s="12"/>
      <c r="T1344" s="12"/>
      <c r="U1344" s="12"/>
      <c r="V1344" s="12"/>
      <c r="W1344" s="12"/>
      <c r="X1344" s="12"/>
      <c r="Y1344" s="12"/>
      <c r="Z1344" s="12"/>
      <c r="AA1344" s="12"/>
      <c r="AB1344" s="12"/>
      <c r="AC1344" s="12"/>
      <c r="AD1344" s="12"/>
      <c r="AE1344" s="12"/>
      <c r="AF1344" s="12"/>
      <c r="AG1344" s="12"/>
      <c r="AH1344" s="12"/>
      <c r="AI1344" s="12"/>
      <c r="AJ1344" s="12"/>
      <c r="AK1344" s="12"/>
      <c r="AL1344" s="12"/>
      <c r="AM1344" s="12"/>
      <c r="AN1344" s="12"/>
      <c r="AO1344" s="12"/>
      <c r="AP1344" s="12"/>
      <c r="AQ1344" s="12"/>
      <c r="AR1344" s="12"/>
      <c r="AS1344" s="12"/>
      <c r="AT1344" s="12"/>
      <c r="AU1344" s="12"/>
      <c r="AV1344" s="12"/>
      <c r="AW1344" s="12"/>
      <c r="AX1344" s="12"/>
      <c r="AY1344" s="12"/>
      <c r="AZ1344" s="12"/>
      <c r="BA1344" s="12"/>
      <c r="BB1344" s="12"/>
      <c r="BC1344" s="12"/>
      <c r="BD1344" s="12"/>
      <c r="BE1344" s="12"/>
      <c r="BF1344" s="12"/>
      <c r="BG1344" s="12"/>
      <c r="BH1344" s="12"/>
      <c r="BI1344" s="12"/>
      <c r="BJ1344" s="12"/>
      <c r="BK1344" s="12"/>
      <c r="BL1344" s="12"/>
      <c r="BM1344" s="12"/>
      <c r="BN1344" s="12"/>
      <c r="BO1344" s="12"/>
      <c r="BP1344" s="12"/>
      <c r="BQ1344" s="12"/>
      <c r="BR1344" s="12"/>
      <c r="BS1344" s="12"/>
      <c r="BT1344" s="12"/>
      <c r="BU1344" s="12"/>
      <c r="BV1344" s="12"/>
      <c r="BW1344" s="12"/>
      <c r="BX1344" s="12"/>
      <c r="BY1344" s="12"/>
      <c r="BZ1344" s="12"/>
      <c r="CA1344" s="12"/>
      <c r="CB1344" s="12"/>
      <c r="CC1344" s="12"/>
      <c r="CD1344" s="12"/>
      <c r="CE1344" s="12"/>
      <c r="CF1344" s="12"/>
      <c r="CG1344" s="12"/>
      <c r="CH1344" s="12"/>
      <c r="CI1344" s="12"/>
      <c r="CJ1344" s="12"/>
      <c r="CK1344" s="12"/>
      <c r="CL1344" s="12"/>
      <c r="CM1344" s="12"/>
      <c r="CN1344" s="12"/>
      <c r="CO1344" s="12"/>
      <c r="CP1344" s="12"/>
      <c r="CQ1344" s="12"/>
      <c r="CR1344" s="12"/>
      <c r="CS1344" s="12"/>
      <c r="CT1344" s="12"/>
      <c r="CU1344" s="12"/>
      <c r="CV1344" s="12"/>
      <c r="CW1344" s="12"/>
      <c r="CX1344" s="12"/>
      <c r="CY1344" s="12"/>
      <c r="CZ1344" s="12"/>
      <c r="DA1344" s="12"/>
      <c r="DB1344" s="12"/>
      <c r="DC1344" s="12"/>
      <c r="DD1344" s="12"/>
      <c r="DE1344" s="12"/>
      <c r="DF1344" s="12"/>
      <c r="DG1344" s="12"/>
      <c r="DH1344" s="12"/>
      <c r="DI1344" s="12"/>
      <c r="DJ1344" s="12"/>
      <c r="DK1344" s="12"/>
      <c r="DL1344" s="12"/>
      <c r="DM1344" s="12"/>
      <c r="DN1344" s="12"/>
      <c r="DO1344" s="12"/>
      <c r="DP1344" s="12"/>
      <c r="DQ1344" s="12"/>
      <c r="DR1344" s="12"/>
      <c r="DS1344" s="12"/>
      <c r="DT1344" s="12"/>
      <c r="DU1344" s="12"/>
      <c r="DV1344" s="12"/>
      <c r="DW1344" s="12"/>
      <c r="DX1344" s="12"/>
      <c r="DY1344" s="12"/>
      <c r="EE1344" s="33"/>
    </row>
    <row r="1345" spans="1:136" x14ac:dyDescent="0.3">
      <c r="B1345" s="2" t="str">
        <f>Product!$J$2</f>
        <v>Phase 3</v>
      </c>
      <c r="C1345" s="2" t="str">
        <f>Product!$J$3</f>
        <v>50' Wide</v>
      </c>
      <c r="D1345" s="130"/>
      <c r="E1345" s="128"/>
      <c r="F1345" s="128"/>
      <c r="G1345" s="11">
        <f>SUM(H1345:DZ1345)</f>
        <v>-186362.96981730516</v>
      </c>
      <c r="I1345" s="12">
        <f t="shared" si="3160"/>
        <v>0</v>
      </c>
      <c r="J1345" s="12">
        <f t="shared" ref="J1345:BU1347" si="3169">-J1321</f>
        <v>0</v>
      </c>
      <c r="K1345" s="12">
        <f t="shared" si="3169"/>
        <v>0</v>
      </c>
      <c r="L1345" s="12">
        <f t="shared" si="3169"/>
        <v>0</v>
      </c>
      <c r="M1345" s="12">
        <f t="shared" si="3169"/>
        <v>0</v>
      </c>
      <c r="N1345" s="12">
        <f t="shared" si="3169"/>
        <v>0</v>
      </c>
      <c r="O1345" s="12">
        <f t="shared" si="3169"/>
        <v>0</v>
      </c>
      <c r="P1345" s="12">
        <f t="shared" si="3169"/>
        <v>0</v>
      </c>
      <c r="Q1345" s="12">
        <f t="shared" si="3169"/>
        <v>0</v>
      </c>
      <c r="R1345" s="12">
        <f t="shared" si="3169"/>
        <v>0</v>
      </c>
      <c r="S1345" s="12">
        <f t="shared" si="3169"/>
        <v>0</v>
      </c>
      <c r="T1345" s="12">
        <f t="shared" si="3169"/>
        <v>0</v>
      </c>
      <c r="U1345" s="12">
        <f t="shared" si="3169"/>
        <v>0</v>
      </c>
      <c r="V1345" s="12">
        <f t="shared" si="3169"/>
        <v>0</v>
      </c>
      <c r="W1345" s="12">
        <f t="shared" si="3169"/>
        <v>0</v>
      </c>
      <c r="X1345" s="12">
        <f t="shared" si="3169"/>
        <v>0</v>
      </c>
      <c r="Y1345" s="12">
        <f t="shared" si="3169"/>
        <v>0</v>
      </c>
      <c r="Z1345" s="12">
        <f t="shared" si="3169"/>
        <v>0</v>
      </c>
      <c r="AA1345" s="12">
        <f t="shared" si="3169"/>
        <v>0</v>
      </c>
      <c r="AB1345" s="12">
        <f t="shared" si="3169"/>
        <v>0</v>
      </c>
      <c r="AC1345" s="12">
        <f t="shared" si="3169"/>
        <v>0</v>
      </c>
      <c r="AD1345" s="12">
        <f t="shared" si="3169"/>
        <v>0</v>
      </c>
      <c r="AE1345" s="12">
        <f t="shared" si="3169"/>
        <v>0</v>
      </c>
      <c r="AF1345" s="12">
        <f t="shared" si="3169"/>
        <v>0</v>
      </c>
      <c r="AG1345" s="12">
        <f t="shared" si="3169"/>
        <v>0</v>
      </c>
      <c r="AH1345" s="12">
        <f t="shared" si="3169"/>
        <v>0</v>
      </c>
      <c r="AI1345" s="12">
        <f t="shared" si="3169"/>
        <v>0</v>
      </c>
      <c r="AJ1345" s="12">
        <f t="shared" si="3169"/>
        <v>0</v>
      </c>
      <c r="AK1345" s="12">
        <f t="shared" si="3169"/>
        <v>0</v>
      </c>
      <c r="AL1345" s="12">
        <f t="shared" si="3169"/>
        <v>-520.83333333333337</v>
      </c>
      <c r="AM1345" s="12">
        <f t="shared" si="3169"/>
        <v>-1043.8368055555557</v>
      </c>
      <c r="AN1345" s="12">
        <f t="shared" si="3169"/>
        <v>-1569.019458912037</v>
      </c>
      <c r="AO1345" s="12">
        <f t="shared" si="3169"/>
        <v>-2096.3903733241705</v>
      </c>
      <c r="AP1345" s="12">
        <f t="shared" si="3169"/>
        <v>-2625.9586665463548</v>
      </c>
      <c r="AQ1345" s="12">
        <f t="shared" si="3169"/>
        <v>-3157.733494323631</v>
      </c>
      <c r="AR1345" s="12">
        <f t="shared" si="3169"/>
        <v>-6525.0573838833125</v>
      </c>
      <c r="AS1345" s="12">
        <f t="shared" si="3169"/>
        <v>-9927.2451229828275</v>
      </c>
      <c r="AT1345" s="12">
        <f t="shared" si="3169"/>
        <v>-13364.441977661922</v>
      </c>
      <c r="AU1345" s="12">
        <f t="shared" si="3169"/>
        <v>-16836.793819235514</v>
      </c>
      <c r="AV1345" s="12">
        <f t="shared" si="3169"/>
        <v>-18290.161249035664</v>
      </c>
      <c r="AW1345" s="12">
        <f t="shared" si="3169"/>
        <v>-19770.417709793317</v>
      </c>
      <c r="AX1345" s="12">
        <f t="shared" si="3169"/>
        <v>-17902.675239137458</v>
      </c>
      <c r="AY1345" s="12">
        <f t="shared" si="3169"/>
        <v>-16006.317174853868</v>
      </c>
      <c r="AZ1345" s="12">
        <f t="shared" si="3169"/>
        <v>-14081.224285302427</v>
      </c>
      <c r="BA1345" s="12">
        <f t="shared" si="3169"/>
        <v>-12127.276842044525</v>
      </c>
      <c r="BB1345" s="12">
        <f t="shared" si="3169"/>
        <v>-10144.354617773046</v>
      </c>
      <c r="BC1345" s="12">
        <f t="shared" si="3169"/>
        <v>-8132.3368842337713</v>
      </c>
      <c r="BD1345" s="12">
        <f t="shared" si="3169"/>
        <v>-6111.9357434714157</v>
      </c>
      <c r="BE1345" s="12">
        <f t="shared" si="3169"/>
        <v>-4083.1162646225494</v>
      </c>
      <c r="BF1345" s="12">
        <f t="shared" si="3169"/>
        <v>-2045.8433712784797</v>
      </c>
      <c r="BG1345" s="12">
        <f t="shared" si="3169"/>
        <v>0</v>
      </c>
      <c r="BH1345" s="12">
        <f t="shared" si="3169"/>
        <v>0</v>
      </c>
      <c r="BI1345" s="12">
        <f t="shared" si="3169"/>
        <v>0</v>
      </c>
      <c r="BJ1345" s="12">
        <f t="shared" si="3169"/>
        <v>0</v>
      </c>
      <c r="BK1345" s="12">
        <f t="shared" si="3169"/>
        <v>0</v>
      </c>
      <c r="BL1345" s="12">
        <f t="shared" si="3169"/>
        <v>0</v>
      </c>
      <c r="BM1345" s="12">
        <f t="shared" si="3169"/>
        <v>0</v>
      </c>
      <c r="BN1345" s="12">
        <f t="shared" si="3169"/>
        <v>0</v>
      </c>
      <c r="BO1345" s="12">
        <f t="shared" si="3169"/>
        <v>0</v>
      </c>
      <c r="BP1345" s="12">
        <f t="shared" si="3169"/>
        <v>0</v>
      </c>
      <c r="BQ1345" s="12">
        <f t="shared" si="3169"/>
        <v>0</v>
      </c>
      <c r="BR1345" s="12">
        <f t="shared" si="3169"/>
        <v>0</v>
      </c>
      <c r="BS1345" s="12">
        <f t="shared" si="3169"/>
        <v>0</v>
      </c>
      <c r="BT1345" s="12">
        <f t="shared" si="3169"/>
        <v>0</v>
      </c>
      <c r="BU1345" s="12">
        <f t="shared" si="3169"/>
        <v>0</v>
      </c>
      <c r="BV1345" s="12">
        <f t="shared" ref="BV1345:DY1347" si="3170">-BV1321</f>
        <v>0</v>
      </c>
      <c r="BW1345" s="12">
        <f t="shared" si="3170"/>
        <v>0</v>
      </c>
      <c r="BX1345" s="12">
        <f t="shared" si="3170"/>
        <v>0</v>
      </c>
      <c r="BY1345" s="12">
        <f t="shared" si="3170"/>
        <v>0</v>
      </c>
      <c r="BZ1345" s="12">
        <f t="shared" si="3170"/>
        <v>0</v>
      </c>
      <c r="CA1345" s="12">
        <f t="shared" si="3170"/>
        <v>0</v>
      </c>
      <c r="CB1345" s="12">
        <f t="shared" si="3170"/>
        <v>0</v>
      </c>
      <c r="CC1345" s="12">
        <f t="shared" si="3170"/>
        <v>0</v>
      </c>
      <c r="CD1345" s="12">
        <f t="shared" si="3170"/>
        <v>0</v>
      </c>
      <c r="CE1345" s="12">
        <f t="shared" si="3170"/>
        <v>0</v>
      </c>
      <c r="CF1345" s="12">
        <f t="shared" si="3170"/>
        <v>0</v>
      </c>
      <c r="CG1345" s="12">
        <f t="shared" si="3170"/>
        <v>0</v>
      </c>
      <c r="CH1345" s="12">
        <f t="shared" si="3170"/>
        <v>0</v>
      </c>
      <c r="CI1345" s="12">
        <f t="shared" si="3170"/>
        <v>0</v>
      </c>
      <c r="CJ1345" s="12">
        <f t="shared" si="3170"/>
        <v>0</v>
      </c>
      <c r="CK1345" s="12">
        <f t="shared" si="3170"/>
        <v>0</v>
      </c>
      <c r="CL1345" s="12">
        <f t="shared" si="3170"/>
        <v>0</v>
      </c>
      <c r="CM1345" s="12">
        <f t="shared" si="3170"/>
        <v>0</v>
      </c>
      <c r="CN1345" s="12">
        <f t="shared" si="3170"/>
        <v>0</v>
      </c>
      <c r="CO1345" s="12">
        <f t="shared" si="3170"/>
        <v>0</v>
      </c>
      <c r="CP1345" s="12">
        <f t="shared" si="3170"/>
        <v>0</v>
      </c>
      <c r="CQ1345" s="12">
        <f t="shared" si="3170"/>
        <v>0</v>
      </c>
      <c r="CR1345" s="12">
        <f t="shared" si="3170"/>
        <v>0</v>
      </c>
      <c r="CS1345" s="12">
        <f t="shared" si="3170"/>
        <v>0</v>
      </c>
      <c r="CT1345" s="12">
        <f t="shared" si="3170"/>
        <v>0</v>
      </c>
      <c r="CU1345" s="12">
        <f t="shared" si="3170"/>
        <v>0</v>
      </c>
      <c r="CV1345" s="12">
        <f t="shared" si="3170"/>
        <v>0</v>
      </c>
      <c r="CW1345" s="12">
        <f t="shared" si="3170"/>
        <v>0</v>
      </c>
      <c r="CX1345" s="12">
        <f t="shared" si="3170"/>
        <v>0</v>
      </c>
      <c r="CY1345" s="12">
        <f t="shared" si="3170"/>
        <v>0</v>
      </c>
      <c r="CZ1345" s="12">
        <f t="shared" si="3170"/>
        <v>0</v>
      </c>
      <c r="DA1345" s="12">
        <f t="shared" si="3170"/>
        <v>0</v>
      </c>
      <c r="DB1345" s="12">
        <f t="shared" si="3170"/>
        <v>0</v>
      </c>
      <c r="DC1345" s="12">
        <f t="shared" si="3170"/>
        <v>0</v>
      </c>
      <c r="DD1345" s="12">
        <f t="shared" si="3170"/>
        <v>0</v>
      </c>
      <c r="DE1345" s="12">
        <f t="shared" si="3170"/>
        <v>0</v>
      </c>
      <c r="DF1345" s="12">
        <f t="shared" si="3170"/>
        <v>0</v>
      </c>
      <c r="DG1345" s="12">
        <f t="shared" si="3170"/>
        <v>0</v>
      </c>
      <c r="DH1345" s="12">
        <f t="shared" si="3170"/>
        <v>0</v>
      </c>
      <c r="DI1345" s="12">
        <f t="shared" si="3170"/>
        <v>0</v>
      </c>
      <c r="DJ1345" s="12">
        <f t="shared" si="3170"/>
        <v>0</v>
      </c>
      <c r="DK1345" s="12">
        <f t="shared" si="3170"/>
        <v>0</v>
      </c>
      <c r="DL1345" s="12">
        <f t="shared" si="3170"/>
        <v>0</v>
      </c>
      <c r="DM1345" s="12">
        <f t="shared" si="3170"/>
        <v>0</v>
      </c>
      <c r="DN1345" s="12">
        <f t="shared" si="3170"/>
        <v>0</v>
      </c>
      <c r="DO1345" s="12">
        <f t="shared" si="3170"/>
        <v>0</v>
      </c>
      <c r="DP1345" s="12">
        <f t="shared" si="3170"/>
        <v>0</v>
      </c>
      <c r="DQ1345" s="12">
        <f t="shared" si="3170"/>
        <v>0</v>
      </c>
      <c r="DR1345" s="12">
        <f t="shared" si="3170"/>
        <v>0</v>
      </c>
      <c r="DS1345" s="12">
        <f t="shared" si="3170"/>
        <v>0</v>
      </c>
      <c r="DT1345" s="12">
        <f t="shared" si="3170"/>
        <v>0</v>
      </c>
      <c r="DU1345" s="12">
        <f t="shared" si="3170"/>
        <v>0</v>
      </c>
      <c r="DV1345" s="12">
        <f t="shared" si="3170"/>
        <v>0</v>
      </c>
      <c r="DW1345" s="12">
        <f t="shared" si="3170"/>
        <v>0</v>
      </c>
      <c r="DX1345" s="12">
        <f t="shared" si="3170"/>
        <v>0</v>
      </c>
      <c r="DY1345" s="12">
        <f t="shared" si="3170"/>
        <v>0</v>
      </c>
      <c r="EB1345" s="116">
        <f t="shared" si="3161"/>
        <v>1344</v>
      </c>
      <c r="EC1345" s="2" t="str">
        <f t="shared" ref="EC1345:EC1347" si="3171">B1345</f>
        <v>Phase 3</v>
      </c>
      <c r="ED1345" s="2" t="str">
        <f t="shared" ref="ED1345:ED1347" si="3172">C1345</f>
        <v>50' Wide</v>
      </c>
      <c r="EE1345" s="33" t="str">
        <f>EE1357</f>
        <v>GAAP</v>
      </c>
      <c r="EF1345" s="2" t="str">
        <f>EF1357</f>
        <v>Interest Expense</v>
      </c>
    </row>
    <row r="1346" spans="1:136" x14ac:dyDescent="0.3">
      <c r="B1346" s="2" t="str">
        <f>Product!$K$2</f>
        <v>Phase 3</v>
      </c>
      <c r="C1346" s="2" t="str">
        <f>Product!$K$3</f>
        <v>60' Wide</v>
      </c>
      <c r="D1346" s="130"/>
      <c r="E1346" s="128"/>
      <c r="F1346" s="128"/>
      <c r="G1346" s="11">
        <f>SUM(H1346:DZ1346)</f>
        <v>-186362.96981730516</v>
      </c>
      <c r="I1346" s="12">
        <f t="shared" si="3160"/>
        <v>0</v>
      </c>
      <c r="J1346" s="12">
        <f t="shared" si="3169"/>
        <v>0</v>
      </c>
      <c r="K1346" s="12">
        <f t="shared" si="3169"/>
        <v>0</v>
      </c>
      <c r="L1346" s="12">
        <f t="shared" si="3169"/>
        <v>0</v>
      </c>
      <c r="M1346" s="12">
        <f t="shared" si="3169"/>
        <v>0</v>
      </c>
      <c r="N1346" s="12">
        <f t="shared" si="3169"/>
        <v>0</v>
      </c>
      <c r="O1346" s="12">
        <f t="shared" si="3169"/>
        <v>0</v>
      </c>
      <c r="P1346" s="12">
        <f t="shared" si="3169"/>
        <v>0</v>
      </c>
      <c r="Q1346" s="12">
        <f t="shared" si="3169"/>
        <v>0</v>
      </c>
      <c r="R1346" s="12">
        <f t="shared" si="3169"/>
        <v>0</v>
      </c>
      <c r="S1346" s="12">
        <f t="shared" si="3169"/>
        <v>0</v>
      </c>
      <c r="T1346" s="12">
        <f t="shared" si="3169"/>
        <v>0</v>
      </c>
      <c r="U1346" s="12">
        <f t="shared" si="3169"/>
        <v>0</v>
      </c>
      <c r="V1346" s="12">
        <f t="shared" si="3169"/>
        <v>0</v>
      </c>
      <c r="W1346" s="12">
        <f t="shared" si="3169"/>
        <v>0</v>
      </c>
      <c r="X1346" s="12">
        <f t="shared" si="3169"/>
        <v>0</v>
      </c>
      <c r="Y1346" s="12">
        <f t="shared" si="3169"/>
        <v>0</v>
      </c>
      <c r="Z1346" s="12">
        <f t="shared" si="3169"/>
        <v>0</v>
      </c>
      <c r="AA1346" s="12">
        <f t="shared" si="3169"/>
        <v>0</v>
      </c>
      <c r="AB1346" s="12">
        <f t="shared" si="3169"/>
        <v>0</v>
      </c>
      <c r="AC1346" s="12">
        <f t="shared" si="3169"/>
        <v>0</v>
      </c>
      <c r="AD1346" s="12">
        <f t="shared" si="3169"/>
        <v>0</v>
      </c>
      <c r="AE1346" s="12">
        <f t="shared" si="3169"/>
        <v>0</v>
      </c>
      <c r="AF1346" s="12">
        <f t="shared" si="3169"/>
        <v>0</v>
      </c>
      <c r="AG1346" s="12">
        <f t="shared" si="3169"/>
        <v>0</v>
      </c>
      <c r="AH1346" s="12">
        <f t="shared" si="3169"/>
        <v>0</v>
      </c>
      <c r="AI1346" s="12">
        <f t="shared" si="3169"/>
        <v>0</v>
      </c>
      <c r="AJ1346" s="12">
        <f t="shared" si="3169"/>
        <v>0</v>
      </c>
      <c r="AK1346" s="12">
        <f t="shared" si="3169"/>
        <v>0</v>
      </c>
      <c r="AL1346" s="12">
        <f t="shared" si="3169"/>
        <v>-520.83333333333337</v>
      </c>
      <c r="AM1346" s="12">
        <f t="shared" si="3169"/>
        <v>-1043.8368055555557</v>
      </c>
      <c r="AN1346" s="12">
        <f t="shared" si="3169"/>
        <v>-1569.019458912037</v>
      </c>
      <c r="AO1346" s="12">
        <f t="shared" si="3169"/>
        <v>-2096.3903733241705</v>
      </c>
      <c r="AP1346" s="12">
        <f t="shared" si="3169"/>
        <v>-2625.9586665463548</v>
      </c>
      <c r="AQ1346" s="12">
        <f t="shared" si="3169"/>
        <v>-3157.733494323631</v>
      </c>
      <c r="AR1346" s="12">
        <f t="shared" si="3169"/>
        <v>-6525.0573838833125</v>
      </c>
      <c r="AS1346" s="12">
        <f t="shared" si="3169"/>
        <v>-9927.2451229828275</v>
      </c>
      <c r="AT1346" s="12">
        <f t="shared" si="3169"/>
        <v>-13364.441977661922</v>
      </c>
      <c r="AU1346" s="12">
        <f t="shared" si="3169"/>
        <v>-16836.793819235514</v>
      </c>
      <c r="AV1346" s="12">
        <f t="shared" si="3169"/>
        <v>-18290.161249035664</v>
      </c>
      <c r="AW1346" s="12">
        <f t="shared" si="3169"/>
        <v>-19770.417709793317</v>
      </c>
      <c r="AX1346" s="12">
        <f t="shared" si="3169"/>
        <v>-17902.675239137458</v>
      </c>
      <c r="AY1346" s="12">
        <f t="shared" si="3169"/>
        <v>-16006.317174853868</v>
      </c>
      <c r="AZ1346" s="12">
        <f t="shared" si="3169"/>
        <v>-14081.224285302427</v>
      </c>
      <c r="BA1346" s="12">
        <f t="shared" si="3169"/>
        <v>-12127.276842044525</v>
      </c>
      <c r="BB1346" s="12">
        <f t="shared" si="3169"/>
        <v>-10144.354617773046</v>
      </c>
      <c r="BC1346" s="12">
        <f t="shared" si="3169"/>
        <v>-8132.3368842337713</v>
      </c>
      <c r="BD1346" s="12">
        <f t="shared" si="3169"/>
        <v>-6111.9357434714157</v>
      </c>
      <c r="BE1346" s="12">
        <f t="shared" si="3169"/>
        <v>-4083.1162646225494</v>
      </c>
      <c r="BF1346" s="12">
        <f t="shared" si="3169"/>
        <v>-2045.8433712784797</v>
      </c>
      <c r="BG1346" s="12">
        <f t="shared" si="3169"/>
        <v>0</v>
      </c>
      <c r="BH1346" s="12">
        <f t="shared" si="3169"/>
        <v>0</v>
      </c>
      <c r="BI1346" s="12">
        <f t="shared" si="3169"/>
        <v>0</v>
      </c>
      <c r="BJ1346" s="12">
        <f t="shared" si="3169"/>
        <v>0</v>
      </c>
      <c r="BK1346" s="12">
        <f t="shared" si="3169"/>
        <v>0</v>
      </c>
      <c r="BL1346" s="12">
        <f t="shared" si="3169"/>
        <v>0</v>
      </c>
      <c r="BM1346" s="12">
        <f t="shared" si="3169"/>
        <v>0</v>
      </c>
      <c r="BN1346" s="12">
        <f t="shared" si="3169"/>
        <v>0</v>
      </c>
      <c r="BO1346" s="12">
        <f t="shared" si="3169"/>
        <v>0</v>
      </c>
      <c r="BP1346" s="12">
        <f t="shared" si="3169"/>
        <v>0</v>
      </c>
      <c r="BQ1346" s="12">
        <f t="shared" si="3169"/>
        <v>0</v>
      </c>
      <c r="BR1346" s="12">
        <f t="shared" si="3169"/>
        <v>0</v>
      </c>
      <c r="BS1346" s="12">
        <f t="shared" si="3169"/>
        <v>0</v>
      </c>
      <c r="BT1346" s="12">
        <f t="shared" si="3169"/>
        <v>0</v>
      </c>
      <c r="BU1346" s="12">
        <f t="shared" si="3169"/>
        <v>0</v>
      </c>
      <c r="BV1346" s="12">
        <f t="shared" si="3170"/>
        <v>0</v>
      </c>
      <c r="BW1346" s="12">
        <f t="shared" si="3170"/>
        <v>0</v>
      </c>
      <c r="BX1346" s="12">
        <f t="shared" si="3170"/>
        <v>0</v>
      </c>
      <c r="BY1346" s="12">
        <f t="shared" si="3170"/>
        <v>0</v>
      </c>
      <c r="BZ1346" s="12">
        <f t="shared" si="3170"/>
        <v>0</v>
      </c>
      <c r="CA1346" s="12">
        <f t="shared" si="3170"/>
        <v>0</v>
      </c>
      <c r="CB1346" s="12">
        <f t="shared" si="3170"/>
        <v>0</v>
      </c>
      <c r="CC1346" s="12">
        <f t="shared" si="3170"/>
        <v>0</v>
      </c>
      <c r="CD1346" s="12">
        <f t="shared" si="3170"/>
        <v>0</v>
      </c>
      <c r="CE1346" s="12">
        <f t="shared" si="3170"/>
        <v>0</v>
      </c>
      <c r="CF1346" s="12">
        <f t="shared" si="3170"/>
        <v>0</v>
      </c>
      <c r="CG1346" s="12">
        <f t="shared" si="3170"/>
        <v>0</v>
      </c>
      <c r="CH1346" s="12">
        <f t="shared" si="3170"/>
        <v>0</v>
      </c>
      <c r="CI1346" s="12">
        <f t="shared" si="3170"/>
        <v>0</v>
      </c>
      <c r="CJ1346" s="12">
        <f t="shared" si="3170"/>
        <v>0</v>
      </c>
      <c r="CK1346" s="12">
        <f t="shared" si="3170"/>
        <v>0</v>
      </c>
      <c r="CL1346" s="12">
        <f t="shared" si="3170"/>
        <v>0</v>
      </c>
      <c r="CM1346" s="12">
        <f t="shared" si="3170"/>
        <v>0</v>
      </c>
      <c r="CN1346" s="12">
        <f t="shared" si="3170"/>
        <v>0</v>
      </c>
      <c r="CO1346" s="12">
        <f t="shared" si="3170"/>
        <v>0</v>
      </c>
      <c r="CP1346" s="12">
        <f t="shared" si="3170"/>
        <v>0</v>
      </c>
      <c r="CQ1346" s="12">
        <f t="shared" si="3170"/>
        <v>0</v>
      </c>
      <c r="CR1346" s="12">
        <f t="shared" si="3170"/>
        <v>0</v>
      </c>
      <c r="CS1346" s="12">
        <f t="shared" si="3170"/>
        <v>0</v>
      </c>
      <c r="CT1346" s="12">
        <f t="shared" si="3170"/>
        <v>0</v>
      </c>
      <c r="CU1346" s="12">
        <f t="shared" si="3170"/>
        <v>0</v>
      </c>
      <c r="CV1346" s="12">
        <f t="shared" si="3170"/>
        <v>0</v>
      </c>
      <c r="CW1346" s="12">
        <f t="shared" si="3170"/>
        <v>0</v>
      </c>
      <c r="CX1346" s="12">
        <f t="shared" si="3170"/>
        <v>0</v>
      </c>
      <c r="CY1346" s="12">
        <f t="shared" si="3170"/>
        <v>0</v>
      </c>
      <c r="CZ1346" s="12">
        <f t="shared" si="3170"/>
        <v>0</v>
      </c>
      <c r="DA1346" s="12">
        <f t="shared" si="3170"/>
        <v>0</v>
      </c>
      <c r="DB1346" s="12">
        <f t="shared" si="3170"/>
        <v>0</v>
      </c>
      <c r="DC1346" s="12">
        <f t="shared" si="3170"/>
        <v>0</v>
      </c>
      <c r="DD1346" s="12">
        <f t="shared" si="3170"/>
        <v>0</v>
      </c>
      <c r="DE1346" s="12">
        <f t="shared" si="3170"/>
        <v>0</v>
      </c>
      <c r="DF1346" s="12">
        <f t="shared" si="3170"/>
        <v>0</v>
      </c>
      <c r="DG1346" s="12">
        <f t="shared" si="3170"/>
        <v>0</v>
      </c>
      <c r="DH1346" s="12">
        <f t="shared" si="3170"/>
        <v>0</v>
      </c>
      <c r="DI1346" s="12">
        <f t="shared" si="3170"/>
        <v>0</v>
      </c>
      <c r="DJ1346" s="12">
        <f t="shared" si="3170"/>
        <v>0</v>
      </c>
      <c r="DK1346" s="12">
        <f t="shared" si="3170"/>
        <v>0</v>
      </c>
      <c r="DL1346" s="12">
        <f t="shared" si="3170"/>
        <v>0</v>
      </c>
      <c r="DM1346" s="12">
        <f t="shared" si="3170"/>
        <v>0</v>
      </c>
      <c r="DN1346" s="12">
        <f t="shared" si="3170"/>
        <v>0</v>
      </c>
      <c r="DO1346" s="12">
        <f t="shared" si="3170"/>
        <v>0</v>
      </c>
      <c r="DP1346" s="12">
        <f t="shared" si="3170"/>
        <v>0</v>
      </c>
      <c r="DQ1346" s="12">
        <f t="shared" si="3170"/>
        <v>0</v>
      </c>
      <c r="DR1346" s="12">
        <f t="shared" si="3170"/>
        <v>0</v>
      </c>
      <c r="DS1346" s="12">
        <f t="shared" si="3170"/>
        <v>0</v>
      </c>
      <c r="DT1346" s="12">
        <f t="shared" si="3170"/>
        <v>0</v>
      </c>
      <c r="DU1346" s="12">
        <f t="shared" si="3170"/>
        <v>0</v>
      </c>
      <c r="DV1346" s="12">
        <f t="shared" si="3170"/>
        <v>0</v>
      </c>
      <c r="DW1346" s="12">
        <f t="shared" si="3170"/>
        <v>0</v>
      </c>
      <c r="DX1346" s="12">
        <f t="shared" si="3170"/>
        <v>0</v>
      </c>
      <c r="DY1346" s="12">
        <f t="shared" si="3170"/>
        <v>0</v>
      </c>
      <c r="EB1346" s="116">
        <f t="shared" si="3161"/>
        <v>1345</v>
      </c>
      <c r="EC1346" s="2" t="str">
        <f t="shared" si="3171"/>
        <v>Phase 3</v>
      </c>
      <c r="ED1346" s="2" t="str">
        <f t="shared" si="3172"/>
        <v>60' Wide</v>
      </c>
      <c r="EE1346" s="33" t="str">
        <f>EE1357</f>
        <v>GAAP</v>
      </c>
      <c r="EF1346" s="2" t="str">
        <f>EF1357</f>
        <v>Interest Expense</v>
      </c>
    </row>
    <row r="1347" spans="1:136" x14ac:dyDescent="0.3">
      <c r="B1347" s="2" t="str">
        <f>Product!$L$2</f>
        <v>Phase 3</v>
      </c>
      <c r="C1347" s="2" t="str">
        <f>Product!$L$3</f>
        <v>75' Wide</v>
      </c>
      <c r="D1347" s="130"/>
      <c r="E1347" s="128"/>
      <c r="F1347" s="128"/>
      <c r="G1347" s="11">
        <f>SUM(H1347:DZ1347)</f>
        <v>-124241.9798782032</v>
      </c>
      <c r="I1347" s="12">
        <f t="shared" si="3160"/>
        <v>0</v>
      </c>
      <c r="J1347" s="12">
        <f t="shared" si="3169"/>
        <v>0</v>
      </c>
      <c r="K1347" s="12">
        <f t="shared" si="3169"/>
        <v>0</v>
      </c>
      <c r="L1347" s="12">
        <f t="shared" si="3169"/>
        <v>0</v>
      </c>
      <c r="M1347" s="12">
        <f t="shared" si="3169"/>
        <v>0</v>
      </c>
      <c r="N1347" s="12">
        <f t="shared" si="3169"/>
        <v>0</v>
      </c>
      <c r="O1347" s="12">
        <f t="shared" si="3169"/>
        <v>0</v>
      </c>
      <c r="P1347" s="12">
        <f t="shared" si="3169"/>
        <v>0</v>
      </c>
      <c r="Q1347" s="12">
        <f t="shared" si="3169"/>
        <v>0</v>
      </c>
      <c r="R1347" s="12">
        <f t="shared" si="3169"/>
        <v>0</v>
      </c>
      <c r="S1347" s="12">
        <f t="shared" si="3169"/>
        <v>0</v>
      </c>
      <c r="T1347" s="12">
        <f t="shared" si="3169"/>
        <v>0</v>
      </c>
      <c r="U1347" s="12">
        <f t="shared" si="3169"/>
        <v>0</v>
      </c>
      <c r="V1347" s="12">
        <f t="shared" si="3169"/>
        <v>0</v>
      </c>
      <c r="W1347" s="12">
        <f t="shared" si="3169"/>
        <v>0</v>
      </c>
      <c r="X1347" s="12">
        <f t="shared" si="3169"/>
        <v>0</v>
      </c>
      <c r="Y1347" s="12">
        <f t="shared" si="3169"/>
        <v>0</v>
      </c>
      <c r="Z1347" s="12">
        <f t="shared" si="3169"/>
        <v>0</v>
      </c>
      <c r="AA1347" s="12">
        <f t="shared" si="3169"/>
        <v>0</v>
      </c>
      <c r="AB1347" s="12">
        <f t="shared" si="3169"/>
        <v>0</v>
      </c>
      <c r="AC1347" s="12">
        <f t="shared" si="3169"/>
        <v>0</v>
      </c>
      <c r="AD1347" s="12">
        <f t="shared" si="3169"/>
        <v>0</v>
      </c>
      <c r="AE1347" s="12">
        <f t="shared" si="3169"/>
        <v>0</v>
      </c>
      <c r="AF1347" s="12">
        <f t="shared" si="3169"/>
        <v>0</v>
      </c>
      <c r="AG1347" s="12">
        <f t="shared" si="3169"/>
        <v>0</v>
      </c>
      <c r="AH1347" s="12">
        <f t="shared" si="3169"/>
        <v>0</v>
      </c>
      <c r="AI1347" s="12">
        <f t="shared" si="3169"/>
        <v>0</v>
      </c>
      <c r="AJ1347" s="12">
        <f t="shared" si="3169"/>
        <v>0</v>
      </c>
      <c r="AK1347" s="12">
        <f t="shared" si="3169"/>
        <v>0</v>
      </c>
      <c r="AL1347" s="12">
        <f t="shared" si="3169"/>
        <v>-347.22222222222229</v>
      </c>
      <c r="AM1347" s="12">
        <f t="shared" si="3169"/>
        <v>-695.89120370370381</v>
      </c>
      <c r="AN1347" s="12">
        <f t="shared" si="3169"/>
        <v>-1046.0129726080247</v>
      </c>
      <c r="AO1347" s="12">
        <f t="shared" si="3169"/>
        <v>-1397.5935822161136</v>
      </c>
      <c r="AP1347" s="12">
        <f t="shared" si="3169"/>
        <v>-1750.6391110309032</v>
      </c>
      <c r="AQ1347" s="12">
        <f t="shared" si="3169"/>
        <v>-2105.155662882421</v>
      </c>
      <c r="AR1347" s="12">
        <f t="shared" si="3169"/>
        <v>-4350.0382559222089</v>
      </c>
      <c r="AS1347" s="12">
        <f t="shared" si="3169"/>
        <v>-6618.1634153218838</v>
      </c>
      <c r="AT1347" s="12">
        <f t="shared" si="3169"/>
        <v>-8909.6279851079471</v>
      </c>
      <c r="AU1347" s="12">
        <f t="shared" si="3169"/>
        <v>-11224.529212823676</v>
      </c>
      <c r="AV1347" s="12">
        <f t="shared" si="3169"/>
        <v>-12193.440832690445</v>
      </c>
      <c r="AW1347" s="12">
        <f t="shared" si="3169"/>
        <v>-13180.278473195543</v>
      </c>
      <c r="AX1347" s="12">
        <f t="shared" si="3169"/>
        <v>-11935.116826091637</v>
      </c>
      <c r="AY1347" s="12">
        <f t="shared" si="3169"/>
        <v>-10670.878116569244</v>
      </c>
      <c r="AZ1347" s="12">
        <f t="shared" si="3169"/>
        <v>-9387.4828568682824</v>
      </c>
      <c r="BA1347" s="12">
        <f t="shared" si="3169"/>
        <v>-8084.8512280296809</v>
      </c>
      <c r="BB1347" s="12">
        <f t="shared" si="3169"/>
        <v>-6762.9030785153627</v>
      </c>
      <c r="BC1347" s="12">
        <f t="shared" si="3169"/>
        <v>-5421.5579228225115</v>
      </c>
      <c r="BD1347" s="12">
        <f t="shared" si="3169"/>
        <v>-4074.6238289809412</v>
      </c>
      <c r="BE1347" s="12">
        <f t="shared" si="3169"/>
        <v>-2722.0775097483643</v>
      </c>
      <c r="BF1347" s="12">
        <f t="shared" si="3169"/>
        <v>-1363.8955808523178</v>
      </c>
      <c r="BG1347" s="12">
        <f t="shared" si="3169"/>
        <v>5.820766091346741E-12</v>
      </c>
      <c r="BH1347" s="12">
        <f t="shared" si="3169"/>
        <v>5.8450192833940189E-12</v>
      </c>
      <c r="BI1347" s="12">
        <f t="shared" si="3169"/>
        <v>5.8693735304081602E-12</v>
      </c>
      <c r="BJ1347" s="12">
        <f t="shared" si="3169"/>
        <v>5.8938292534515279E-12</v>
      </c>
      <c r="BK1347" s="12">
        <f t="shared" si="3169"/>
        <v>5.9183868753409091E-12</v>
      </c>
      <c r="BL1347" s="12">
        <f t="shared" si="3169"/>
        <v>5.9430468206548295E-12</v>
      </c>
      <c r="BM1347" s="12">
        <f t="shared" si="3169"/>
        <v>5.9678095157408911E-12</v>
      </c>
      <c r="BN1347" s="12">
        <f t="shared" si="3169"/>
        <v>5.9926753887231453E-12</v>
      </c>
      <c r="BO1347" s="12">
        <f t="shared" si="3169"/>
        <v>6.0176448695094915E-12</v>
      </c>
      <c r="BP1347" s="12">
        <f t="shared" si="3169"/>
        <v>6.042718389799114E-12</v>
      </c>
      <c r="BQ1347" s="12">
        <f t="shared" si="3169"/>
        <v>6.0678963830899439E-12</v>
      </c>
      <c r="BR1347" s="12">
        <f t="shared" si="3169"/>
        <v>6.0931792846861518E-12</v>
      </c>
      <c r="BS1347" s="12">
        <f t="shared" si="3169"/>
        <v>6.1185675317056786E-12</v>
      </c>
      <c r="BT1347" s="12">
        <f t="shared" si="3169"/>
        <v>6.1440615630877846E-12</v>
      </c>
      <c r="BU1347" s="12">
        <f t="shared" si="3169"/>
        <v>6.1696618196006505E-12</v>
      </c>
      <c r="BV1347" s="12">
        <f t="shared" si="3170"/>
        <v>6.1953687438489862E-12</v>
      </c>
      <c r="BW1347" s="12">
        <f t="shared" si="3170"/>
        <v>6.2211827802816903E-12</v>
      </c>
      <c r="BX1347" s="12">
        <f t="shared" si="3170"/>
        <v>6.2471043751995315E-12</v>
      </c>
      <c r="BY1347" s="12">
        <f t="shared" si="3170"/>
        <v>6.2731339767628627E-12</v>
      </c>
      <c r="BZ1347" s="12">
        <f t="shared" si="3170"/>
        <v>6.2992720349993745E-12</v>
      </c>
      <c r="CA1347" s="12">
        <f t="shared" si="3170"/>
        <v>6.3255190018118718E-12</v>
      </c>
      <c r="CB1347" s="12">
        <f t="shared" si="3170"/>
        <v>6.3518753309860875E-12</v>
      </c>
      <c r="CC1347" s="12">
        <f t="shared" si="3170"/>
        <v>6.3783414781985302E-12</v>
      </c>
      <c r="CD1347" s="12">
        <f t="shared" si="3170"/>
        <v>6.4049179010243571E-12</v>
      </c>
      <c r="CE1347" s="12">
        <f t="shared" si="3170"/>
        <v>6.4316050589452926E-12</v>
      </c>
      <c r="CF1347" s="12">
        <f t="shared" si="3170"/>
        <v>6.4584034133575641E-12</v>
      </c>
      <c r="CG1347" s="12">
        <f t="shared" si="3170"/>
        <v>6.4853134275798866E-12</v>
      </c>
      <c r="CH1347" s="12">
        <f t="shared" si="3170"/>
        <v>6.5123355668614705E-12</v>
      </c>
      <c r="CI1347" s="12">
        <f t="shared" si="3170"/>
        <v>6.5394702983900597E-12</v>
      </c>
      <c r="CJ1347" s="12">
        <f t="shared" si="3170"/>
        <v>6.5667180913000175E-12</v>
      </c>
      <c r="CK1347" s="12">
        <f t="shared" si="3170"/>
        <v>6.5940794166804349E-12</v>
      </c>
      <c r="CL1347" s="12">
        <f t="shared" si="3170"/>
        <v>6.6215547475832696E-12</v>
      </c>
      <c r="CM1347" s="12">
        <f t="shared" si="3170"/>
        <v>6.6491445590315334E-12</v>
      </c>
      <c r="CN1347" s="12">
        <f t="shared" si="3170"/>
        <v>6.676849328027499E-12</v>
      </c>
      <c r="CO1347" s="12">
        <f t="shared" si="3170"/>
        <v>6.704669533560947E-12</v>
      </c>
      <c r="CP1347" s="12">
        <f t="shared" si="3170"/>
        <v>6.7326056566174504E-12</v>
      </c>
      <c r="CQ1347" s="12">
        <f t="shared" si="3170"/>
        <v>6.7606581801866904E-12</v>
      </c>
      <c r="CR1347" s="12">
        <f t="shared" si="3170"/>
        <v>6.7888275892708011E-12</v>
      </c>
      <c r="CS1347" s="12">
        <f t="shared" si="3170"/>
        <v>6.8171143708927626E-12</v>
      </c>
      <c r="CT1347" s="12">
        <f t="shared" si="3170"/>
        <v>6.8455190141048155E-12</v>
      </c>
      <c r="CU1347" s="12">
        <f t="shared" si="3170"/>
        <v>6.8740420099969196E-12</v>
      </c>
      <c r="CV1347" s="12">
        <f t="shared" si="3170"/>
        <v>6.9026838517052401E-12</v>
      </c>
      <c r="CW1347" s="12">
        <f t="shared" si="3170"/>
        <v>6.9314450344206779E-12</v>
      </c>
      <c r="CX1347" s="12">
        <f t="shared" si="3170"/>
        <v>6.9603260553974305E-12</v>
      </c>
      <c r="CY1347" s="12">
        <f t="shared" si="3170"/>
        <v>6.9893274139615867E-12</v>
      </c>
      <c r="CZ1347" s="12">
        <f t="shared" si="3170"/>
        <v>7.0184496115197603E-12</v>
      </c>
      <c r="DA1347" s="12">
        <f t="shared" si="3170"/>
        <v>7.0476931515677589E-12</v>
      </c>
      <c r="DB1347" s="12">
        <f t="shared" si="3170"/>
        <v>7.0770585396992916E-12</v>
      </c>
      <c r="DC1347" s="12">
        <f t="shared" si="3170"/>
        <v>7.1065462836147049E-12</v>
      </c>
      <c r="DD1347" s="12">
        <f t="shared" si="3170"/>
        <v>7.1361568931297662E-12</v>
      </c>
      <c r="DE1347" s="12">
        <f t="shared" si="3170"/>
        <v>7.165890880184474E-12</v>
      </c>
      <c r="DF1347" s="12">
        <f t="shared" si="3170"/>
        <v>7.1957487588519093E-12</v>
      </c>
      <c r="DG1347" s="12">
        <f t="shared" si="3170"/>
        <v>7.2257310453471252E-12</v>
      </c>
      <c r="DH1347" s="12">
        <f t="shared" si="3170"/>
        <v>7.2558382580360719E-12</v>
      </c>
      <c r="DI1347" s="12">
        <f t="shared" si="3170"/>
        <v>7.2860709174445557E-12</v>
      </c>
      <c r="DJ1347" s="12">
        <f t="shared" si="3170"/>
        <v>7.3164295462672399E-12</v>
      </c>
      <c r="DK1347" s="12">
        <f t="shared" si="3170"/>
        <v>7.3469146693766866E-12</v>
      </c>
      <c r="DL1347" s="12">
        <f t="shared" si="3170"/>
        <v>7.3775268138324229E-12</v>
      </c>
      <c r="DM1347" s="12">
        <f t="shared" si="3170"/>
        <v>7.4082665088900585E-12</v>
      </c>
      <c r="DN1347" s="12">
        <f t="shared" si="3170"/>
        <v>7.439134286010434E-12</v>
      </c>
      <c r="DO1347" s="12">
        <f t="shared" si="3170"/>
        <v>7.4701306788688107E-12</v>
      </c>
      <c r="DP1347" s="12">
        <f t="shared" si="3170"/>
        <v>7.5012562233640974E-12</v>
      </c>
      <c r="DQ1347" s="12">
        <f t="shared" si="3170"/>
        <v>7.5325114576281152E-12</v>
      </c>
      <c r="DR1347" s="12">
        <f t="shared" si="3170"/>
        <v>7.5638969220348975E-12</v>
      </c>
      <c r="DS1347" s="12">
        <f t="shared" si="3170"/>
        <v>7.5954131592100439E-12</v>
      </c>
      <c r="DT1347" s="12">
        <f t="shared" si="3170"/>
        <v>7.6270607140400855E-12</v>
      </c>
      <c r="DU1347" s="12">
        <f t="shared" si="3170"/>
        <v>7.6588401336819191E-12</v>
      </c>
      <c r="DV1347" s="12">
        <f t="shared" si="3170"/>
        <v>7.6907519675722607E-12</v>
      </c>
      <c r="DW1347" s="12">
        <f t="shared" si="3170"/>
        <v>7.7227967674371457E-12</v>
      </c>
      <c r="DX1347" s="12">
        <f t="shared" si="3170"/>
        <v>7.7549750873014675E-12</v>
      </c>
      <c r="DY1347" s="12">
        <f t="shared" si="3170"/>
        <v>7.7872874834985556E-12</v>
      </c>
      <c r="EB1347" s="116">
        <f t="shared" si="3161"/>
        <v>1346</v>
      </c>
      <c r="EC1347" s="2" t="str">
        <f t="shared" si="3171"/>
        <v>Phase 3</v>
      </c>
      <c r="ED1347" s="2" t="str">
        <f t="shared" si="3172"/>
        <v>75' Wide</v>
      </c>
      <c r="EE1347" s="33" t="str">
        <f>EE1357</f>
        <v>GAAP</v>
      </c>
      <c r="EF1347" s="2" t="str">
        <f>EF1357</f>
        <v>Interest Expense</v>
      </c>
    </row>
    <row r="1348" spans="1:136" x14ac:dyDescent="0.3">
      <c r="D1348" s="130"/>
      <c r="E1348" s="128"/>
      <c r="F1348" s="128"/>
      <c r="I1348" s="12"/>
      <c r="J1348" s="12"/>
      <c r="K1348" s="12"/>
      <c r="L1348" s="12"/>
      <c r="M1348" s="12"/>
      <c r="N1348" s="12"/>
      <c r="O1348" s="12"/>
      <c r="P1348" s="12"/>
      <c r="Q1348" s="12"/>
      <c r="R1348" s="12"/>
      <c r="S1348" s="12"/>
      <c r="T1348" s="12"/>
      <c r="U1348" s="12"/>
      <c r="V1348" s="12"/>
      <c r="W1348" s="12"/>
      <c r="X1348" s="12"/>
      <c r="Y1348" s="12"/>
      <c r="Z1348" s="12"/>
      <c r="AA1348" s="12"/>
      <c r="AB1348" s="12"/>
      <c r="AC1348" s="12"/>
      <c r="AD1348" s="12"/>
      <c r="AE1348" s="12"/>
      <c r="AF1348" s="12"/>
      <c r="AG1348" s="12"/>
      <c r="AH1348" s="12"/>
      <c r="AI1348" s="12"/>
      <c r="AJ1348" s="12"/>
      <c r="AK1348" s="12"/>
      <c r="AL1348" s="12"/>
      <c r="AM1348" s="12"/>
      <c r="AN1348" s="12"/>
      <c r="AO1348" s="12"/>
      <c r="AP1348" s="12"/>
      <c r="AQ1348" s="12"/>
      <c r="AR1348" s="12"/>
      <c r="AS1348" s="12"/>
      <c r="AT1348" s="12"/>
      <c r="AU1348" s="12"/>
      <c r="AV1348" s="12"/>
      <c r="AW1348" s="12"/>
      <c r="AX1348" s="12"/>
      <c r="AY1348" s="12"/>
      <c r="AZ1348" s="12"/>
      <c r="BA1348" s="12"/>
      <c r="BB1348" s="12"/>
      <c r="BC1348" s="12"/>
      <c r="BD1348" s="12"/>
      <c r="BE1348" s="12"/>
      <c r="BF1348" s="12"/>
      <c r="BG1348" s="12"/>
      <c r="BH1348" s="12"/>
      <c r="BI1348" s="12"/>
      <c r="BJ1348" s="12"/>
      <c r="BK1348" s="12"/>
      <c r="BL1348" s="12"/>
      <c r="BM1348" s="12"/>
      <c r="BN1348" s="12"/>
      <c r="BO1348" s="12"/>
      <c r="BP1348" s="12"/>
      <c r="BQ1348" s="12"/>
      <c r="BR1348" s="12"/>
      <c r="BS1348" s="12"/>
      <c r="BT1348" s="12"/>
      <c r="BU1348" s="12"/>
      <c r="BV1348" s="12"/>
      <c r="BW1348" s="12"/>
      <c r="BX1348" s="12"/>
      <c r="BY1348" s="12"/>
      <c r="BZ1348" s="12"/>
      <c r="CA1348" s="12"/>
      <c r="CB1348" s="12"/>
      <c r="CC1348" s="12"/>
      <c r="CD1348" s="12"/>
      <c r="CE1348" s="12"/>
      <c r="CF1348" s="12"/>
      <c r="CG1348" s="12"/>
      <c r="CH1348" s="12"/>
      <c r="CI1348" s="12"/>
      <c r="CJ1348" s="12"/>
      <c r="CK1348" s="12"/>
      <c r="CL1348" s="12"/>
      <c r="CM1348" s="12"/>
      <c r="CN1348" s="12"/>
      <c r="CO1348" s="12"/>
      <c r="CP1348" s="12"/>
      <c r="CQ1348" s="12"/>
      <c r="CR1348" s="12"/>
      <c r="CS1348" s="12"/>
      <c r="CT1348" s="12"/>
      <c r="CU1348" s="12"/>
      <c r="CV1348" s="12"/>
      <c r="CW1348" s="12"/>
      <c r="CX1348" s="12"/>
      <c r="CY1348" s="12"/>
      <c r="CZ1348" s="12"/>
      <c r="DA1348" s="12"/>
      <c r="DB1348" s="12"/>
      <c r="DC1348" s="12"/>
      <c r="DD1348" s="12"/>
      <c r="DE1348" s="12"/>
      <c r="DF1348" s="12"/>
      <c r="DG1348" s="12"/>
      <c r="DH1348" s="12"/>
      <c r="DI1348" s="12"/>
      <c r="DJ1348" s="12"/>
      <c r="DK1348" s="12"/>
      <c r="DL1348" s="12"/>
      <c r="DM1348" s="12"/>
      <c r="DN1348" s="12"/>
      <c r="DO1348" s="12"/>
      <c r="DP1348" s="12"/>
      <c r="DQ1348" s="12"/>
      <c r="DR1348" s="12"/>
      <c r="DS1348" s="12"/>
      <c r="DT1348" s="12"/>
      <c r="DU1348" s="12"/>
      <c r="DV1348" s="12"/>
      <c r="DW1348" s="12"/>
      <c r="DX1348" s="12"/>
      <c r="DY1348" s="12"/>
      <c r="EE1348" s="33"/>
    </row>
    <row r="1349" spans="1:136" x14ac:dyDescent="0.3">
      <c r="B1349" s="2" t="str">
        <f>Product!$M$2</f>
        <v>Phase 4</v>
      </c>
      <c r="C1349" s="2" t="str">
        <f>Product!$M$3</f>
        <v>50' Wide</v>
      </c>
      <c r="D1349" s="130"/>
      <c r="E1349" s="128"/>
      <c r="F1349" s="128"/>
      <c r="G1349" s="11">
        <f>SUM(H1349:DZ1349)</f>
        <v>-186362.96981730522</v>
      </c>
      <c r="I1349" s="12">
        <f t="shared" si="3160"/>
        <v>0</v>
      </c>
      <c r="J1349" s="12">
        <f t="shared" ref="J1349:BU1351" si="3173">-J1325</f>
        <v>0</v>
      </c>
      <c r="K1349" s="12">
        <f t="shared" si="3173"/>
        <v>0</v>
      </c>
      <c r="L1349" s="12">
        <f t="shared" si="3173"/>
        <v>0</v>
      </c>
      <c r="M1349" s="12">
        <f t="shared" si="3173"/>
        <v>0</v>
      </c>
      <c r="N1349" s="12">
        <f t="shared" si="3173"/>
        <v>0</v>
      </c>
      <c r="O1349" s="12">
        <f t="shared" si="3173"/>
        <v>0</v>
      </c>
      <c r="P1349" s="12">
        <f t="shared" si="3173"/>
        <v>0</v>
      </c>
      <c r="Q1349" s="12">
        <f t="shared" si="3173"/>
        <v>0</v>
      </c>
      <c r="R1349" s="12">
        <f t="shared" si="3173"/>
        <v>0</v>
      </c>
      <c r="S1349" s="12">
        <f t="shared" si="3173"/>
        <v>0</v>
      </c>
      <c r="T1349" s="12">
        <f t="shared" si="3173"/>
        <v>0</v>
      </c>
      <c r="U1349" s="12">
        <f t="shared" si="3173"/>
        <v>0</v>
      </c>
      <c r="V1349" s="12">
        <f t="shared" si="3173"/>
        <v>0</v>
      </c>
      <c r="W1349" s="12">
        <f t="shared" si="3173"/>
        <v>0</v>
      </c>
      <c r="X1349" s="12">
        <f t="shared" si="3173"/>
        <v>0</v>
      </c>
      <c r="Y1349" s="12">
        <f t="shared" si="3173"/>
        <v>0</v>
      </c>
      <c r="Z1349" s="12">
        <f t="shared" si="3173"/>
        <v>0</v>
      </c>
      <c r="AA1349" s="12">
        <f t="shared" si="3173"/>
        <v>0</v>
      </c>
      <c r="AB1349" s="12">
        <f t="shared" si="3173"/>
        <v>0</v>
      </c>
      <c r="AC1349" s="12">
        <f t="shared" si="3173"/>
        <v>0</v>
      </c>
      <c r="AD1349" s="12">
        <f t="shared" si="3173"/>
        <v>0</v>
      </c>
      <c r="AE1349" s="12">
        <f t="shared" si="3173"/>
        <v>0</v>
      </c>
      <c r="AF1349" s="12">
        <f t="shared" si="3173"/>
        <v>0</v>
      </c>
      <c r="AG1349" s="12">
        <f t="shared" si="3173"/>
        <v>0</v>
      </c>
      <c r="AH1349" s="12">
        <f t="shared" si="3173"/>
        <v>0</v>
      </c>
      <c r="AI1349" s="12">
        <f t="shared" si="3173"/>
        <v>0</v>
      </c>
      <c r="AJ1349" s="12">
        <f t="shared" si="3173"/>
        <v>0</v>
      </c>
      <c r="AK1349" s="12">
        <f t="shared" si="3173"/>
        <v>0</v>
      </c>
      <c r="AL1349" s="12">
        <f t="shared" si="3173"/>
        <v>0</v>
      </c>
      <c r="AM1349" s="12">
        <f t="shared" si="3173"/>
        <v>0</v>
      </c>
      <c r="AN1349" s="12">
        <f t="shared" si="3173"/>
        <v>0</v>
      </c>
      <c r="AO1349" s="12">
        <f t="shared" si="3173"/>
        <v>0</v>
      </c>
      <c r="AP1349" s="12">
        <f t="shared" si="3173"/>
        <v>0</v>
      </c>
      <c r="AQ1349" s="12">
        <f t="shared" si="3173"/>
        <v>0</v>
      </c>
      <c r="AR1349" s="12">
        <f t="shared" si="3173"/>
        <v>0</v>
      </c>
      <c r="AS1349" s="12">
        <f t="shared" si="3173"/>
        <v>0</v>
      </c>
      <c r="AT1349" s="12">
        <f t="shared" si="3173"/>
        <v>0</v>
      </c>
      <c r="AU1349" s="12">
        <f t="shared" si="3173"/>
        <v>0</v>
      </c>
      <c r="AV1349" s="12">
        <f t="shared" si="3173"/>
        <v>0</v>
      </c>
      <c r="AW1349" s="12">
        <f t="shared" si="3173"/>
        <v>0</v>
      </c>
      <c r="AX1349" s="12">
        <f t="shared" si="3173"/>
        <v>-520.83333333333337</v>
      </c>
      <c r="AY1349" s="12">
        <f t="shared" si="3173"/>
        <v>-1043.8368055555557</v>
      </c>
      <c r="AZ1349" s="12">
        <f t="shared" si="3173"/>
        <v>-1569.019458912037</v>
      </c>
      <c r="BA1349" s="12">
        <f t="shared" si="3173"/>
        <v>-2096.3903733241705</v>
      </c>
      <c r="BB1349" s="12">
        <f t="shared" si="3173"/>
        <v>-2625.9586665463548</v>
      </c>
      <c r="BC1349" s="12">
        <f t="shared" si="3173"/>
        <v>-3157.733494323631</v>
      </c>
      <c r="BD1349" s="12">
        <f t="shared" si="3173"/>
        <v>-6525.0573838833125</v>
      </c>
      <c r="BE1349" s="12">
        <f t="shared" si="3173"/>
        <v>-9927.2451229828275</v>
      </c>
      <c r="BF1349" s="12">
        <f t="shared" si="3173"/>
        <v>-13364.441977661922</v>
      </c>
      <c r="BG1349" s="12">
        <f t="shared" si="3173"/>
        <v>-16836.793819235514</v>
      </c>
      <c r="BH1349" s="12">
        <f t="shared" si="3173"/>
        <v>-18290.161249035664</v>
      </c>
      <c r="BI1349" s="12">
        <f t="shared" si="3173"/>
        <v>-19770.417709793317</v>
      </c>
      <c r="BJ1349" s="12">
        <f t="shared" si="3173"/>
        <v>-17902.675239137458</v>
      </c>
      <c r="BK1349" s="12">
        <f t="shared" si="3173"/>
        <v>-16006.31717485387</v>
      </c>
      <c r="BL1349" s="12">
        <f t="shared" si="3173"/>
        <v>-14081.224285302429</v>
      </c>
      <c r="BM1349" s="12">
        <f t="shared" si="3173"/>
        <v>-12127.276842044526</v>
      </c>
      <c r="BN1349" s="12">
        <f t="shared" si="3173"/>
        <v>-10144.354617773051</v>
      </c>
      <c r="BO1349" s="12">
        <f t="shared" si="3173"/>
        <v>-8132.3368842337741</v>
      </c>
      <c r="BP1349" s="12">
        <f t="shared" si="3173"/>
        <v>-6111.9357434714184</v>
      </c>
      <c r="BQ1349" s="12">
        <f t="shared" si="3173"/>
        <v>-4083.116264622553</v>
      </c>
      <c r="BR1349" s="12">
        <f t="shared" si="3173"/>
        <v>-2045.8433712784843</v>
      </c>
      <c r="BS1349" s="12">
        <f t="shared" si="3173"/>
        <v>0</v>
      </c>
      <c r="BT1349" s="12">
        <f t="shared" si="3173"/>
        <v>0</v>
      </c>
      <c r="BU1349" s="12">
        <f t="shared" si="3173"/>
        <v>0</v>
      </c>
      <c r="BV1349" s="12">
        <f t="shared" ref="BV1349:DY1351" si="3174">-BV1325</f>
        <v>0</v>
      </c>
      <c r="BW1349" s="12">
        <f t="shared" si="3174"/>
        <v>0</v>
      </c>
      <c r="BX1349" s="12">
        <f t="shared" si="3174"/>
        <v>0</v>
      </c>
      <c r="BY1349" s="12">
        <f t="shared" si="3174"/>
        <v>0</v>
      </c>
      <c r="BZ1349" s="12">
        <f t="shared" si="3174"/>
        <v>0</v>
      </c>
      <c r="CA1349" s="12">
        <f t="shared" si="3174"/>
        <v>0</v>
      </c>
      <c r="CB1349" s="12">
        <f t="shared" si="3174"/>
        <v>0</v>
      </c>
      <c r="CC1349" s="12">
        <f t="shared" si="3174"/>
        <v>0</v>
      </c>
      <c r="CD1349" s="12">
        <f t="shared" si="3174"/>
        <v>0</v>
      </c>
      <c r="CE1349" s="12">
        <f t="shared" si="3174"/>
        <v>0</v>
      </c>
      <c r="CF1349" s="12">
        <f t="shared" si="3174"/>
        <v>0</v>
      </c>
      <c r="CG1349" s="12">
        <f t="shared" si="3174"/>
        <v>0</v>
      </c>
      <c r="CH1349" s="12">
        <f t="shared" si="3174"/>
        <v>0</v>
      </c>
      <c r="CI1349" s="12">
        <f t="shared" si="3174"/>
        <v>0</v>
      </c>
      <c r="CJ1349" s="12">
        <f t="shared" si="3174"/>
        <v>0</v>
      </c>
      <c r="CK1349" s="12">
        <f t="shared" si="3174"/>
        <v>0</v>
      </c>
      <c r="CL1349" s="12">
        <f t="shared" si="3174"/>
        <v>0</v>
      </c>
      <c r="CM1349" s="12">
        <f t="shared" si="3174"/>
        <v>0</v>
      </c>
      <c r="CN1349" s="12">
        <f t="shared" si="3174"/>
        <v>0</v>
      </c>
      <c r="CO1349" s="12">
        <f t="shared" si="3174"/>
        <v>0</v>
      </c>
      <c r="CP1349" s="12">
        <f t="shared" si="3174"/>
        <v>0</v>
      </c>
      <c r="CQ1349" s="12">
        <f t="shared" si="3174"/>
        <v>0</v>
      </c>
      <c r="CR1349" s="12">
        <f t="shared" si="3174"/>
        <v>0</v>
      </c>
      <c r="CS1349" s="12">
        <f t="shared" si="3174"/>
        <v>0</v>
      </c>
      <c r="CT1349" s="12">
        <f t="shared" si="3174"/>
        <v>0</v>
      </c>
      <c r="CU1349" s="12">
        <f t="shared" si="3174"/>
        <v>0</v>
      </c>
      <c r="CV1349" s="12">
        <f t="shared" si="3174"/>
        <v>0</v>
      </c>
      <c r="CW1349" s="12">
        <f t="shared" si="3174"/>
        <v>0</v>
      </c>
      <c r="CX1349" s="12">
        <f t="shared" si="3174"/>
        <v>0</v>
      </c>
      <c r="CY1349" s="12">
        <f t="shared" si="3174"/>
        <v>0</v>
      </c>
      <c r="CZ1349" s="12">
        <f t="shared" si="3174"/>
        <v>0</v>
      </c>
      <c r="DA1349" s="12">
        <f t="shared" si="3174"/>
        <v>0</v>
      </c>
      <c r="DB1349" s="12">
        <f t="shared" si="3174"/>
        <v>0</v>
      </c>
      <c r="DC1349" s="12">
        <f t="shared" si="3174"/>
        <v>0</v>
      </c>
      <c r="DD1349" s="12">
        <f t="shared" si="3174"/>
        <v>0</v>
      </c>
      <c r="DE1349" s="12">
        <f t="shared" si="3174"/>
        <v>0</v>
      </c>
      <c r="DF1349" s="12">
        <f t="shared" si="3174"/>
        <v>0</v>
      </c>
      <c r="DG1349" s="12">
        <f t="shared" si="3174"/>
        <v>0</v>
      </c>
      <c r="DH1349" s="12">
        <f t="shared" si="3174"/>
        <v>0</v>
      </c>
      <c r="DI1349" s="12">
        <f t="shared" si="3174"/>
        <v>0</v>
      </c>
      <c r="DJ1349" s="12">
        <f t="shared" si="3174"/>
        <v>0</v>
      </c>
      <c r="DK1349" s="12">
        <f t="shared" si="3174"/>
        <v>0</v>
      </c>
      <c r="DL1349" s="12">
        <f t="shared" si="3174"/>
        <v>0</v>
      </c>
      <c r="DM1349" s="12">
        <f t="shared" si="3174"/>
        <v>0</v>
      </c>
      <c r="DN1349" s="12">
        <f t="shared" si="3174"/>
        <v>0</v>
      </c>
      <c r="DO1349" s="12">
        <f t="shared" si="3174"/>
        <v>0</v>
      </c>
      <c r="DP1349" s="12">
        <f t="shared" si="3174"/>
        <v>0</v>
      </c>
      <c r="DQ1349" s="12">
        <f t="shared" si="3174"/>
        <v>0</v>
      </c>
      <c r="DR1349" s="12">
        <f t="shared" si="3174"/>
        <v>0</v>
      </c>
      <c r="DS1349" s="12">
        <f t="shared" si="3174"/>
        <v>0</v>
      </c>
      <c r="DT1349" s="12">
        <f t="shared" si="3174"/>
        <v>0</v>
      </c>
      <c r="DU1349" s="12">
        <f t="shared" si="3174"/>
        <v>0</v>
      </c>
      <c r="DV1349" s="12">
        <f t="shared" si="3174"/>
        <v>0</v>
      </c>
      <c r="DW1349" s="12">
        <f t="shared" si="3174"/>
        <v>0</v>
      </c>
      <c r="DX1349" s="12">
        <f t="shared" si="3174"/>
        <v>0</v>
      </c>
      <c r="DY1349" s="12">
        <f t="shared" si="3174"/>
        <v>0</v>
      </c>
      <c r="EB1349" s="116">
        <f t="shared" si="3161"/>
        <v>1348</v>
      </c>
      <c r="EC1349" s="2" t="str">
        <f t="shared" ref="EC1349:EC1351" si="3175">B1349</f>
        <v>Phase 4</v>
      </c>
      <c r="ED1349" s="2" t="str">
        <f t="shared" ref="ED1349:ED1351" si="3176">C1349</f>
        <v>50' Wide</v>
      </c>
      <c r="EE1349" s="33" t="str">
        <f>EE1357</f>
        <v>GAAP</v>
      </c>
      <c r="EF1349" s="2" t="str">
        <f>EF1357</f>
        <v>Interest Expense</v>
      </c>
    </row>
    <row r="1350" spans="1:136" x14ac:dyDescent="0.3">
      <c r="B1350" s="2" t="str">
        <f>Product!$N$2</f>
        <v>Phase 4</v>
      </c>
      <c r="C1350" s="2" t="str">
        <f>Product!$N$3</f>
        <v>60' Wide</v>
      </c>
      <c r="D1350" s="130"/>
      <c r="E1350" s="128"/>
      <c r="F1350" s="128"/>
      <c r="G1350" s="11">
        <f>SUM(H1350:DZ1350)</f>
        <v>-186362.96981730522</v>
      </c>
      <c r="I1350" s="12">
        <f t="shared" si="3160"/>
        <v>0</v>
      </c>
      <c r="J1350" s="12">
        <f t="shared" si="3173"/>
        <v>0</v>
      </c>
      <c r="K1350" s="12">
        <f t="shared" si="3173"/>
        <v>0</v>
      </c>
      <c r="L1350" s="12">
        <f t="shared" si="3173"/>
        <v>0</v>
      </c>
      <c r="M1350" s="12">
        <f t="shared" si="3173"/>
        <v>0</v>
      </c>
      <c r="N1350" s="12">
        <f t="shared" si="3173"/>
        <v>0</v>
      </c>
      <c r="O1350" s="12">
        <f t="shared" si="3173"/>
        <v>0</v>
      </c>
      <c r="P1350" s="12">
        <f t="shared" si="3173"/>
        <v>0</v>
      </c>
      <c r="Q1350" s="12">
        <f t="shared" si="3173"/>
        <v>0</v>
      </c>
      <c r="R1350" s="12">
        <f t="shared" si="3173"/>
        <v>0</v>
      </c>
      <c r="S1350" s="12">
        <f t="shared" si="3173"/>
        <v>0</v>
      </c>
      <c r="T1350" s="12">
        <f t="shared" si="3173"/>
        <v>0</v>
      </c>
      <c r="U1350" s="12">
        <f t="shared" si="3173"/>
        <v>0</v>
      </c>
      <c r="V1350" s="12">
        <f t="shared" si="3173"/>
        <v>0</v>
      </c>
      <c r="W1350" s="12">
        <f t="shared" si="3173"/>
        <v>0</v>
      </c>
      <c r="X1350" s="12">
        <f t="shared" si="3173"/>
        <v>0</v>
      </c>
      <c r="Y1350" s="12">
        <f t="shared" si="3173"/>
        <v>0</v>
      </c>
      <c r="Z1350" s="12">
        <f t="shared" si="3173"/>
        <v>0</v>
      </c>
      <c r="AA1350" s="12">
        <f t="shared" si="3173"/>
        <v>0</v>
      </c>
      <c r="AB1350" s="12">
        <f t="shared" si="3173"/>
        <v>0</v>
      </c>
      <c r="AC1350" s="12">
        <f t="shared" si="3173"/>
        <v>0</v>
      </c>
      <c r="AD1350" s="12">
        <f t="shared" si="3173"/>
        <v>0</v>
      </c>
      <c r="AE1350" s="12">
        <f t="shared" si="3173"/>
        <v>0</v>
      </c>
      <c r="AF1350" s="12">
        <f t="shared" si="3173"/>
        <v>0</v>
      </c>
      <c r="AG1350" s="12">
        <f t="shared" si="3173"/>
        <v>0</v>
      </c>
      <c r="AH1350" s="12">
        <f t="shared" si="3173"/>
        <v>0</v>
      </c>
      <c r="AI1350" s="12">
        <f t="shared" si="3173"/>
        <v>0</v>
      </c>
      <c r="AJ1350" s="12">
        <f t="shared" si="3173"/>
        <v>0</v>
      </c>
      <c r="AK1350" s="12">
        <f t="shared" si="3173"/>
        <v>0</v>
      </c>
      <c r="AL1350" s="12">
        <f t="shared" si="3173"/>
        <v>0</v>
      </c>
      <c r="AM1350" s="12">
        <f t="shared" si="3173"/>
        <v>0</v>
      </c>
      <c r="AN1350" s="12">
        <f t="shared" si="3173"/>
        <v>0</v>
      </c>
      <c r="AO1350" s="12">
        <f t="shared" si="3173"/>
        <v>0</v>
      </c>
      <c r="AP1350" s="12">
        <f t="shared" si="3173"/>
        <v>0</v>
      </c>
      <c r="AQ1350" s="12">
        <f t="shared" si="3173"/>
        <v>0</v>
      </c>
      <c r="AR1350" s="12">
        <f t="shared" si="3173"/>
        <v>0</v>
      </c>
      <c r="AS1350" s="12">
        <f t="shared" si="3173"/>
        <v>0</v>
      </c>
      <c r="AT1350" s="12">
        <f t="shared" si="3173"/>
        <v>0</v>
      </c>
      <c r="AU1350" s="12">
        <f t="shared" si="3173"/>
        <v>0</v>
      </c>
      <c r="AV1350" s="12">
        <f t="shared" si="3173"/>
        <v>0</v>
      </c>
      <c r="AW1350" s="12">
        <f t="shared" si="3173"/>
        <v>0</v>
      </c>
      <c r="AX1350" s="12">
        <f t="shared" si="3173"/>
        <v>-520.83333333333337</v>
      </c>
      <c r="AY1350" s="12">
        <f t="shared" si="3173"/>
        <v>-1043.8368055555557</v>
      </c>
      <c r="AZ1350" s="12">
        <f t="shared" si="3173"/>
        <v>-1569.019458912037</v>
      </c>
      <c r="BA1350" s="12">
        <f t="shared" si="3173"/>
        <v>-2096.3903733241705</v>
      </c>
      <c r="BB1350" s="12">
        <f t="shared" si="3173"/>
        <v>-2625.9586665463548</v>
      </c>
      <c r="BC1350" s="12">
        <f t="shared" si="3173"/>
        <v>-3157.733494323631</v>
      </c>
      <c r="BD1350" s="12">
        <f t="shared" si="3173"/>
        <v>-6525.0573838833125</v>
      </c>
      <c r="BE1350" s="12">
        <f t="shared" si="3173"/>
        <v>-9927.2451229828275</v>
      </c>
      <c r="BF1350" s="12">
        <f t="shared" si="3173"/>
        <v>-13364.441977661922</v>
      </c>
      <c r="BG1350" s="12">
        <f t="shared" si="3173"/>
        <v>-16836.793819235514</v>
      </c>
      <c r="BH1350" s="12">
        <f t="shared" si="3173"/>
        <v>-18290.161249035664</v>
      </c>
      <c r="BI1350" s="12">
        <f t="shared" si="3173"/>
        <v>-19770.417709793317</v>
      </c>
      <c r="BJ1350" s="12">
        <f t="shared" si="3173"/>
        <v>-17902.675239137458</v>
      </c>
      <c r="BK1350" s="12">
        <f t="shared" si="3173"/>
        <v>-16006.31717485387</v>
      </c>
      <c r="BL1350" s="12">
        <f t="shared" si="3173"/>
        <v>-14081.224285302429</v>
      </c>
      <c r="BM1350" s="12">
        <f t="shared" si="3173"/>
        <v>-12127.276842044526</v>
      </c>
      <c r="BN1350" s="12">
        <f t="shared" si="3173"/>
        <v>-10144.354617773051</v>
      </c>
      <c r="BO1350" s="12">
        <f t="shared" si="3173"/>
        <v>-8132.3368842337741</v>
      </c>
      <c r="BP1350" s="12">
        <f t="shared" si="3173"/>
        <v>-6111.9357434714184</v>
      </c>
      <c r="BQ1350" s="12">
        <f t="shared" si="3173"/>
        <v>-4083.116264622553</v>
      </c>
      <c r="BR1350" s="12">
        <f t="shared" si="3173"/>
        <v>-2045.8433712784843</v>
      </c>
      <c r="BS1350" s="12">
        <f t="shared" si="3173"/>
        <v>0</v>
      </c>
      <c r="BT1350" s="12">
        <f t="shared" si="3173"/>
        <v>0</v>
      </c>
      <c r="BU1350" s="12">
        <f t="shared" si="3173"/>
        <v>0</v>
      </c>
      <c r="BV1350" s="12">
        <f t="shared" si="3174"/>
        <v>0</v>
      </c>
      <c r="BW1350" s="12">
        <f t="shared" si="3174"/>
        <v>0</v>
      </c>
      <c r="BX1350" s="12">
        <f t="shared" si="3174"/>
        <v>0</v>
      </c>
      <c r="BY1350" s="12">
        <f t="shared" si="3174"/>
        <v>0</v>
      </c>
      <c r="BZ1350" s="12">
        <f t="shared" si="3174"/>
        <v>0</v>
      </c>
      <c r="CA1350" s="12">
        <f t="shared" si="3174"/>
        <v>0</v>
      </c>
      <c r="CB1350" s="12">
        <f t="shared" si="3174"/>
        <v>0</v>
      </c>
      <c r="CC1350" s="12">
        <f t="shared" si="3174"/>
        <v>0</v>
      </c>
      <c r="CD1350" s="12">
        <f t="shared" si="3174"/>
        <v>0</v>
      </c>
      <c r="CE1350" s="12">
        <f t="shared" si="3174"/>
        <v>0</v>
      </c>
      <c r="CF1350" s="12">
        <f t="shared" si="3174"/>
        <v>0</v>
      </c>
      <c r="CG1350" s="12">
        <f t="shared" si="3174"/>
        <v>0</v>
      </c>
      <c r="CH1350" s="12">
        <f t="shared" si="3174"/>
        <v>0</v>
      </c>
      <c r="CI1350" s="12">
        <f t="shared" si="3174"/>
        <v>0</v>
      </c>
      <c r="CJ1350" s="12">
        <f t="shared" si="3174"/>
        <v>0</v>
      </c>
      <c r="CK1350" s="12">
        <f t="shared" si="3174"/>
        <v>0</v>
      </c>
      <c r="CL1350" s="12">
        <f t="shared" si="3174"/>
        <v>0</v>
      </c>
      <c r="CM1350" s="12">
        <f t="shared" si="3174"/>
        <v>0</v>
      </c>
      <c r="CN1350" s="12">
        <f t="shared" si="3174"/>
        <v>0</v>
      </c>
      <c r="CO1350" s="12">
        <f t="shared" si="3174"/>
        <v>0</v>
      </c>
      <c r="CP1350" s="12">
        <f t="shared" si="3174"/>
        <v>0</v>
      </c>
      <c r="CQ1350" s="12">
        <f t="shared" si="3174"/>
        <v>0</v>
      </c>
      <c r="CR1350" s="12">
        <f t="shared" si="3174"/>
        <v>0</v>
      </c>
      <c r="CS1350" s="12">
        <f t="shared" si="3174"/>
        <v>0</v>
      </c>
      <c r="CT1350" s="12">
        <f t="shared" si="3174"/>
        <v>0</v>
      </c>
      <c r="CU1350" s="12">
        <f t="shared" si="3174"/>
        <v>0</v>
      </c>
      <c r="CV1350" s="12">
        <f t="shared" si="3174"/>
        <v>0</v>
      </c>
      <c r="CW1350" s="12">
        <f t="shared" si="3174"/>
        <v>0</v>
      </c>
      <c r="CX1350" s="12">
        <f t="shared" si="3174"/>
        <v>0</v>
      </c>
      <c r="CY1350" s="12">
        <f t="shared" si="3174"/>
        <v>0</v>
      </c>
      <c r="CZ1350" s="12">
        <f t="shared" si="3174"/>
        <v>0</v>
      </c>
      <c r="DA1350" s="12">
        <f t="shared" si="3174"/>
        <v>0</v>
      </c>
      <c r="DB1350" s="12">
        <f t="shared" si="3174"/>
        <v>0</v>
      </c>
      <c r="DC1350" s="12">
        <f t="shared" si="3174"/>
        <v>0</v>
      </c>
      <c r="DD1350" s="12">
        <f t="shared" si="3174"/>
        <v>0</v>
      </c>
      <c r="DE1350" s="12">
        <f t="shared" si="3174"/>
        <v>0</v>
      </c>
      <c r="DF1350" s="12">
        <f t="shared" si="3174"/>
        <v>0</v>
      </c>
      <c r="DG1350" s="12">
        <f t="shared" si="3174"/>
        <v>0</v>
      </c>
      <c r="DH1350" s="12">
        <f t="shared" si="3174"/>
        <v>0</v>
      </c>
      <c r="DI1350" s="12">
        <f t="shared" si="3174"/>
        <v>0</v>
      </c>
      <c r="DJ1350" s="12">
        <f t="shared" si="3174"/>
        <v>0</v>
      </c>
      <c r="DK1350" s="12">
        <f t="shared" si="3174"/>
        <v>0</v>
      </c>
      <c r="DL1350" s="12">
        <f t="shared" si="3174"/>
        <v>0</v>
      </c>
      <c r="DM1350" s="12">
        <f t="shared" si="3174"/>
        <v>0</v>
      </c>
      <c r="DN1350" s="12">
        <f t="shared" si="3174"/>
        <v>0</v>
      </c>
      <c r="DO1350" s="12">
        <f t="shared" si="3174"/>
        <v>0</v>
      </c>
      <c r="DP1350" s="12">
        <f t="shared" si="3174"/>
        <v>0</v>
      </c>
      <c r="DQ1350" s="12">
        <f t="shared" si="3174"/>
        <v>0</v>
      </c>
      <c r="DR1350" s="12">
        <f t="shared" si="3174"/>
        <v>0</v>
      </c>
      <c r="DS1350" s="12">
        <f t="shared" si="3174"/>
        <v>0</v>
      </c>
      <c r="DT1350" s="12">
        <f t="shared" si="3174"/>
        <v>0</v>
      </c>
      <c r="DU1350" s="12">
        <f t="shared" si="3174"/>
        <v>0</v>
      </c>
      <c r="DV1350" s="12">
        <f t="shared" si="3174"/>
        <v>0</v>
      </c>
      <c r="DW1350" s="12">
        <f t="shared" si="3174"/>
        <v>0</v>
      </c>
      <c r="DX1350" s="12">
        <f t="shared" si="3174"/>
        <v>0</v>
      </c>
      <c r="DY1350" s="12">
        <f t="shared" si="3174"/>
        <v>0</v>
      </c>
      <c r="EB1350" s="116">
        <f t="shared" si="3161"/>
        <v>1349</v>
      </c>
      <c r="EC1350" s="2" t="str">
        <f t="shared" si="3175"/>
        <v>Phase 4</v>
      </c>
      <c r="ED1350" s="2" t="str">
        <f t="shared" si="3176"/>
        <v>60' Wide</v>
      </c>
      <c r="EE1350" s="33" t="str">
        <f>EE1357</f>
        <v>GAAP</v>
      </c>
      <c r="EF1350" s="2" t="str">
        <f>EF1357</f>
        <v>Interest Expense</v>
      </c>
    </row>
    <row r="1351" spans="1:136" x14ac:dyDescent="0.3">
      <c r="B1351" s="2" t="str">
        <f>Product!$O$2</f>
        <v>Phase 4</v>
      </c>
      <c r="C1351" s="2" t="str">
        <f>Product!$O$3</f>
        <v>75' Wide</v>
      </c>
      <c r="D1351" s="130"/>
      <c r="E1351" s="128"/>
      <c r="F1351" s="128"/>
      <c r="G1351" s="11">
        <f>SUM(H1351:DZ1351)</f>
        <v>-124241.97987820336</v>
      </c>
      <c r="I1351" s="12">
        <f t="shared" si="3160"/>
        <v>0</v>
      </c>
      <c r="J1351" s="12">
        <f t="shared" si="3173"/>
        <v>0</v>
      </c>
      <c r="K1351" s="12">
        <f t="shared" si="3173"/>
        <v>0</v>
      </c>
      <c r="L1351" s="12">
        <f t="shared" si="3173"/>
        <v>0</v>
      </c>
      <c r="M1351" s="12">
        <f t="shared" si="3173"/>
        <v>0</v>
      </c>
      <c r="N1351" s="12">
        <f t="shared" si="3173"/>
        <v>0</v>
      </c>
      <c r="O1351" s="12">
        <f t="shared" si="3173"/>
        <v>0</v>
      </c>
      <c r="P1351" s="12">
        <f t="shared" si="3173"/>
        <v>0</v>
      </c>
      <c r="Q1351" s="12">
        <f t="shared" si="3173"/>
        <v>0</v>
      </c>
      <c r="R1351" s="12">
        <f t="shared" si="3173"/>
        <v>0</v>
      </c>
      <c r="S1351" s="12">
        <f t="shared" si="3173"/>
        <v>0</v>
      </c>
      <c r="T1351" s="12">
        <f t="shared" si="3173"/>
        <v>0</v>
      </c>
      <c r="U1351" s="12">
        <f t="shared" si="3173"/>
        <v>0</v>
      </c>
      <c r="V1351" s="12">
        <f t="shared" si="3173"/>
        <v>0</v>
      </c>
      <c r="W1351" s="12">
        <f t="shared" si="3173"/>
        <v>0</v>
      </c>
      <c r="X1351" s="12">
        <f t="shared" si="3173"/>
        <v>0</v>
      </c>
      <c r="Y1351" s="12">
        <f t="shared" si="3173"/>
        <v>0</v>
      </c>
      <c r="Z1351" s="12">
        <f t="shared" si="3173"/>
        <v>0</v>
      </c>
      <c r="AA1351" s="12">
        <f t="shared" si="3173"/>
        <v>0</v>
      </c>
      <c r="AB1351" s="12">
        <f t="shared" si="3173"/>
        <v>0</v>
      </c>
      <c r="AC1351" s="12">
        <f t="shared" si="3173"/>
        <v>0</v>
      </c>
      <c r="AD1351" s="12">
        <f t="shared" si="3173"/>
        <v>0</v>
      </c>
      <c r="AE1351" s="12">
        <f t="shared" si="3173"/>
        <v>0</v>
      </c>
      <c r="AF1351" s="12">
        <f t="shared" si="3173"/>
        <v>0</v>
      </c>
      <c r="AG1351" s="12">
        <f t="shared" si="3173"/>
        <v>0</v>
      </c>
      <c r="AH1351" s="12">
        <f t="shared" si="3173"/>
        <v>0</v>
      </c>
      <c r="AI1351" s="12">
        <f t="shared" si="3173"/>
        <v>0</v>
      </c>
      <c r="AJ1351" s="12">
        <f t="shared" si="3173"/>
        <v>0</v>
      </c>
      <c r="AK1351" s="12">
        <f t="shared" si="3173"/>
        <v>0</v>
      </c>
      <c r="AL1351" s="12">
        <f t="shared" si="3173"/>
        <v>0</v>
      </c>
      <c r="AM1351" s="12">
        <f t="shared" si="3173"/>
        <v>0</v>
      </c>
      <c r="AN1351" s="12">
        <f t="shared" si="3173"/>
        <v>0</v>
      </c>
      <c r="AO1351" s="12">
        <f t="shared" si="3173"/>
        <v>0</v>
      </c>
      <c r="AP1351" s="12">
        <f t="shared" si="3173"/>
        <v>0</v>
      </c>
      <c r="AQ1351" s="12">
        <f t="shared" si="3173"/>
        <v>0</v>
      </c>
      <c r="AR1351" s="12">
        <f t="shared" si="3173"/>
        <v>0</v>
      </c>
      <c r="AS1351" s="12">
        <f t="shared" si="3173"/>
        <v>0</v>
      </c>
      <c r="AT1351" s="12">
        <f t="shared" si="3173"/>
        <v>0</v>
      </c>
      <c r="AU1351" s="12">
        <f t="shared" si="3173"/>
        <v>0</v>
      </c>
      <c r="AV1351" s="12">
        <f t="shared" si="3173"/>
        <v>0</v>
      </c>
      <c r="AW1351" s="12">
        <f t="shared" si="3173"/>
        <v>0</v>
      </c>
      <c r="AX1351" s="12">
        <f t="shared" si="3173"/>
        <v>-347.22222222222229</v>
      </c>
      <c r="AY1351" s="12">
        <f t="shared" si="3173"/>
        <v>-695.89120370370381</v>
      </c>
      <c r="AZ1351" s="12">
        <f t="shared" si="3173"/>
        <v>-1046.0129726080247</v>
      </c>
      <c r="BA1351" s="12">
        <f t="shared" si="3173"/>
        <v>-1397.5935822161136</v>
      </c>
      <c r="BB1351" s="12">
        <f t="shared" si="3173"/>
        <v>-1750.6391110309032</v>
      </c>
      <c r="BC1351" s="12">
        <f t="shared" si="3173"/>
        <v>-2105.155662882421</v>
      </c>
      <c r="BD1351" s="12">
        <f t="shared" si="3173"/>
        <v>-4350.0382559222089</v>
      </c>
      <c r="BE1351" s="12">
        <f t="shared" si="3173"/>
        <v>-6618.1634153218838</v>
      </c>
      <c r="BF1351" s="12">
        <f t="shared" si="3173"/>
        <v>-8909.6279851079471</v>
      </c>
      <c r="BG1351" s="12">
        <f t="shared" si="3173"/>
        <v>-11224.529212823676</v>
      </c>
      <c r="BH1351" s="12">
        <f t="shared" si="3173"/>
        <v>-12193.440832690445</v>
      </c>
      <c r="BI1351" s="12">
        <f t="shared" si="3173"/>
        <v>-13180.278473195542</v>
      </c>
      <c r="BJ1351" s="12">
        <f t="shared" si="3173"/>
        <v>-11935.116826091637</v>
      </c>
      <c r="BK1351" s="12">
        <f t="shared" si="3173"/>
        <v>-10670.878116569244</v>
      </c>
      <c r="BL1351" s="12">
        <f t="shared" si="3173"/>
        <v>-9387.4828568682824</v>
      </c>
      <c r="BM1351" s="12">
        <f t="shared" si="3173"/>
        <v>-8084.8512280296791</v>
      </c>
      <c r="BN1351" s="12">
        <f t="shared" si="3173"/>
        <v>-6762.9030785153609</v>
      </c>
      <c r="BO1351" s="12">
        <f t="shared" si="3173"/>
        <v>-5421.5579228225106</v>
      </c>
      <c r="BP1351" s="12">
        <f t="shared" si="3173"/>
        <v>-4074.6238289809394</v>
      </c>
      <c r="BQ1351" s="12">
        <f t="shared" si="3173"/>
        <v>-2722.0775097483624</v>
      </c>
      <c r="BR1351" s="12">
        <f t="shared" si="3173"/>
        <v>-1363.895580852316</v>
      </c>
      <c r="BS1351" s="12">
        <f t="shared" si="3173"/>
        <v>5.820766091346741E-12</v>
      </c>
      <c r="BT1351" s="12">
        <f t="shared" si="3173"/>
        <v>5.8450192833940189E-12</v>
      </c>
      <c r="BU1351" s="12">
        <f t="shared" si="3173"/>
        <v>5.8693735304081602E-12</v>
      </c>
      <c r="BV1351" s="12">
        <f t="shared" si="3174"/>
        <v>5.8938292534515279E-12</v>
      </c>
      <c r="BW1351" s="12">
        <f t="shared" si="3174"/>
        <v>5.9183868753409091E-12</v>
      </c>
      <c r="BX1351" s="12">
        <f t="shared" si="3174"/>
        <v>5.9430468206548295E-12</v>
      </c>
      <c r="BY1351" s="12">
        <f t="shared" si="3174"/>
        <v>5.9678095157408911E-12</v>
      </c>
      <c r="BZ1351" s="12">
        <f t="shared" si="3174"/>
        <v>5.9926753887231453E-12</v>
      </c>
      <c r="CA1351" s="12">
        <f t="shared" si="3174"/>
        <v>6.0176448695094915E-12</v>
      </c>
      <c r="CB1351" s="12">
        <f t="shared" si="3174"/>
        <v>6.042718389799114E-12</v>
      </c>
      <c r="CC1351" s="12">
        <f t="shared" si="3174"/>
        <v>6.0678963830899439E-12</v>
      </c>
      <c r="CD1351" s="12">
        <f t="shared" si="3174"/>
        <v>6.0931792846861518E-12</v>
      </c>
      <c r="CE1351" s="12">
        <f t="shared" si="3174"/>
        <v>6.1185675317056786E-12</v>
      </c>
      <c r="CF1351" s="12">
        <f t="shared" si="3174"/>
        <v>6.1440615630877846E-12</v>
      </c>
      <c r="CG1351" s="12">
        <f t="shared" si="3174"/>
        <v>6.1696618196006505E-12</v>
      </c>
      <c r="CH1351" s="12">
        <f t="shared" si="3174"/>
        <v>6.1953687438489862E-12</v>
      </c>
      <c r="CI1351" s="12">
        <f t="shared" si="3174"/>
        <v>6.2211827802816903E-12</v>
      </c>
      <c r="CJ1351" s="12">
        <f t="shared" si="3174"/>
        <v>6.2471043751995315E-12</v>
      </c>
      <c r="CK1351" s="12">
        <f t="shared" si="3174"/>
        <v>6.2731339767628627E-12</v>
      </c>
      <c r="CL1351" s="12">
        <f t="shared" si="3174"/>
        <v>6.2992720349993745E-12</v>
      </c>
      <c r="CM1351" s="12">
        <f t="shared" si="3174"/>
        <v>6.3255190018118718E-12</v>
      </c>
      <c r="CN1351" s="12">
        <f t="shared" si="3174"/>
        <v>6.3518753309860875E-12</v>
      </c>
      <c r="CO1351" s="12">
        <f t="shared" si="3174"/>
        <v>6.3783414781985302E-12</v>
      </c>
      <c r="CP1351" s="12">
        <f t="shared" si="3174"/>
        <v>6.4049179010243571E-12</v>
      </c>
      <c r="CQ1351" s="12">
        <f t="shared" si="3174"/>
        <v>6.4316050589452926E-12</v>
      </c>
      <c r="CR1351" s="12">
        <f t="shared" si="3174"/>
        <v>6.4584034133575641E-12</v>
      </c>
      <c r="CS1351" s="12">
        <f t="shared" si="3174"/>
        <v>6.4853134275798866E-12</v>
      </c>
      <c r="CT1351" s="12">
        <f t="shared" si="3174"/>
        <v>6.5123355668614705E-12</v>
      </c>
      <c r="CU1351" s="12">
        <f t="shared" si="3174"/>
        <v>6.5394702983900597E-12</v>
      </c>
      <c r="CV1351" s="12">
        <f t="shared" si="3174"/>
        <v>6.5667180913000175E-12</v>
      </c>
      <c r="CW1351" s="12">
        <f t="shared" si="3174"/>
        <v>6.5940794166804349E-12</v>
      </c>
      <c r="CX1351" s="12">
        <f t="shared" si="3174"/>
        <v>6.6215547475832696E-12</v>
      </c>
      <c r="CY1351" s="12">
        <f t="shared" si="3174"/>
        <v>6.6491445590315334E-12</v>
      </c>
      <c r="CZ1351" s="12">
        <f t="shared" si="3174"/>
        <v>6.676849328027499E-12</v>
      </c>
      <c r="DA1351" s="12">
        <f t="shared" si="3174"/>
        <v>6.704669533560947E-12</v>
      </c>
      <c r="DB1351" s="12">
        <f t="shared" si="3174"/>
        <v>6.7326056566174504E-12</v>
      </c>
      <c r="DC1351" s="12">
        <f t="shared" si="3174"/>
        <v>6.7606581801866904E-12</v>
      </c>
      <c r="DD1351" s="12">
        <f t="shared" si="3174"/>
        <v>6.7888275892708011E-12</v>
      </c>
      <c r="DE1351" s="12">
        <f t="shared" si="3174"/>
        <v>6.8171143708927626E-12</v>
      </c>
      <c r="DF1351" s="12">
        <f t="shared" si="3174"/>
        <v>6.8455190141048155E-12</v>
      </c>
      <c r="DG1351" s="12">
        <f t="shared" si="3174"/>
        <v>6.8740420099969196E-12</v>
      </c>
      <c r="DH1351" s="12">
        <f t="shared" si="3174"/>
        <v>6.9026838517052401E-12</v>
      </c>
      <c r="DI1351" s="12">
        <f t="shared" si="3174"/>
        <v>6.9314450344206779E-12</v>
      </c>
      <c r="DJ1351" s="12">
        <f t="shared" si="3174"/>
        <v>6.9603260553974305E-12</v>
      </c>
      <c r="DK1351" s="12">
        <f t="shared" si="3174"/>
        <v>6.9893274139615867E-12</v>
      </c>
      <c r="DL1351" s="12">
        <f t="shared" si="3174"/>
        <v>7.0184496115197603E-12</v>
      </c>
      <c r="DM1351" s="12">
        <f t="shared" si="3174"/>
        <v>7.0476931515677589E-12</v>
      </c>
      <c r="DN1351" s="12">
        <f t="shared" si="3174"/>
        <v>7.0770585396992916E-12</v>
      </c>
      <c r="DO1351" s="12">
        <f t="shared" si="3174"/>
        <v>7.1065462836147049E-12</v>
      </c>
      <c r="DP1351" s="12">
        <f t="shared" si="3174"/>
        <v>7.1361568931297662E-12</v>
      </c>
      <c r="DQ1351" s="12">
        <f t="shared" si="3174"/>
        <v>7.165890880184474E-12</v>
      </c>
      <c r="DR1351" s="12">
        <f t="shared" si="3174"/>
        <v>7.1957487588519093E-12</v>
      </c>
      <c r="DS1351" s="12">
        <f t="shared" si="3174"/>
        <v>7.2257310453471252E-12</v>
      </c>
      <c r="DT1351" s="12">
        <f t="shared" si="3174"/>
        <v>7.2558382580360719E-12</v>
      </c>
      <c r="DU1351" s="12">
        <f t="shared" si="3174"/>
        <v>7.2860709174445557E-12</v>
      </c>
      <c r="DV1351" s="12">
        <f t="shared" si="3174"/>
        <v>7.3164295462672399E-12</v>
      </c>
      <c r="DW1351" s="12">
        <f t="shared" si="3174"/>
        <v>7.3469146693766866E-12</v>
      </c>
      <c r="DX1351" s="12">
        <f t="shared" si="3174"/>
        <v>7.3775268138324229E-12</v>
      </c>
      <c r="DY1351" s="12">
        <f t="shared" si="3174"/>
        <v>7.4082665088900585E-12</v>
      </c>
      <c r="EB1351" s="116">
        <f t="shared" si="3161"/>
        <v>1350</v>
      </c>
      <c r="EC1351" s="2" t="str">
        <f t="shared" si="3175"/>
        <v>Phase 4</v>
      </c>
      <c r="ED1351" s="2" t="str">
        <f t="shared" si="3176"/>
        <v>75' Wide</v>
      </c>
      <c r="EE1351" s="33" t="str">
        <f>EE1357</f>
        <v>GAAP</v>
      </c>
      <c r="EF1351" s="2" t="str">
        <f>EF1357</f>
        <v>Interest Expense</v>
      </c>
    </row>
    <row r="1352" spans="1:136" x14ac:dyDescent="0.3">
      <c r="D1352" s="130"/>
      <c r="E1352" s="128"/>
      <c r="F1352" s="128"/>
      <c r="I1352" s="12"/>
      <c r="J1352" s="12"/>
      <c r="K1352" s="12"/>
      <c r="L1352" s="12"/>
      <c r="M1352" s="12"/>
      <c r="N1352" s="12"/>
      <c r="O1352" s="12"/>
      <c r="P1352" s="12"/>
      <c r="Q1352" s="12"/>
      <c r="R1352" s="12"/>
      <c r="S1352" s="12"/>
      <c r="T1352" s="12"/>
      <c r="U1352" s="12"/>
      <c r="V1352" s="12"/>
      <c r="W1352" s="12"/>
      <c r="X1352" s="12"/>
      <c r="Y1352" s="12"/>
      <c r="Z1352" s="12"/>
      <c r="AA1352" s="12"/>
      <c r="AB1352" s="12"/>
      <c r="AC1352" s="12"/>
      <c r="AD1352" s="12"/>
      <c r="AE1352" s="12"/>
      <c r="AF1352" s="12"/>
      <c r="AG1352" s="12"/>
      <c r="AH1352" s="12"/>
      <c r="AI1352" s="12"/>
      <c r="AJ1352" s="12"/>
      <c r="AK1352" s="12"/>
      <c r="AL1352" s="12"/>
      <c r="AM1352" s="12"/>
      <c r="AN1352" s="12"/>
      <c r="AO1352" s="12"/>
      <c r="AP1352" s="12"/>
      <c r="AQ1352" s="12"/>
      <c r="AR1352" s="12"/>
      <c r="AS1352" s="12"/>
      <c r="AT1352" s="12"/>
      <c r="AU1352" s="12"/>
      <c r="AV1352" s="12"/>
      <c r="AW1352" s="12"/>
      <c r="AX1352" s="12"/>
      <c r="AY1352" s="12"/>
      <c r="AZ1352" s="12"/>
      <c r="BA1352" s="12"/>
      <c r="BB1352" s="12"/>
      <c r="BC1352" s="12"/>
      <c r="BD1352" s="12"/>
      <c r="BE1352" s="12"/>
      <c r="BF1352" s="12"/>
      <c r="BG1352" s="12"/>
      <c r="BH1352" s="12"/>
      <c r="BI1352" s="12"/>
      <c r="BJ1352" s="12"/>
      <c r="BK1352" s="12"/>
      <c r="BL1352" s="12"/>
      <c r="BM1352" s="12"/>
      <c r="BN1352" s="12"/>
      <c r="BO1352" s="12"/>
      <c r="BP1352" s="12"/>
      <c r="BQ1352" s="12"/>
      <c r="BR1352" s="12"/>
      <c r="BS1352" s="12"/>
      <c r="BT1352" s="12"/>
      <c r="BU1352" s="12"/>
      <c r="BV1352" s="12"/>
      <c r="BW1352" s="12"/>
      <c r="BX1352" s="12"/>
      <c r="BY1352" s="12"/>
      <c r="BZ1352" s="12"/>
      <c r="CA1352" s="12"/>
      <c r="CB1352" s="12"/>
      <c r="CC1352" s="12"/>
      <c r="CD1352" s="12"/>
      <c r="CE1352" s="12"/>
      <c r="CF1352" s="12"/>
      <c r="CG1352" s="12"/>
      <c r="CH1352" s="12"/>
      <c r="CI1352" s="12"/>
      <c r="CJ1352" s="12"/>
      <c r="CK1352" s="12"/>
      <c r="CL1352" s="12"/>
      <c r="CM1352" s="12"/>
      <c r="CN1352" s="12"/>
      <c r="CO1352" s="12"/>
      <c r="CP1352" s="12"/>
      <c r="CQ1352" s="12"/>
      <c r="CR1352" s="12"/>
      <c r="CS1352" s="12"/>
      <c r="CT1352" s="12"/>
      <c r="CU1352" s="12"/>
      <c r="CV1352" s="12"/>
      <c r="CW1352" s="12"/>
      <c r="CX1352" s="12"/>
      <c r="CY1352" s="12"/>
      <c r="CZ1352" s="12"/>
      <c r="DA1352" s="12"/>
      <c r="DB1352" s="12"/>
      <c r="DC1352" s="12"/>
      <c r="DD1352" s="12"/>
      <c r="DE1352" s="12"/>
      <c r="DF1352" s="12"/>
      <c r="DG1352" s="12"/>
      <c r="DH1352" s="12"/>
      <c r="DI1352" s="12"/>
      <c r="DJ1352" s="12"/>
      <c r="DK1352" s="12"/>
      <c r="DL1352" s="12"/>
      <c r="DM1352" s="12"/>
      <c r="DN1352" s="12"/>
      <c r="DO1352" s="12"/>
      <c r="DP1352" s="12"/>
      <c r="DQ1352" s="12"/>
      <c r="DR1352" s="12"/>
      <c r="DS1352" s="12"/>
      <c r="DT1352" s="12"/>
      <c r="DU1352" s="12"/>
      <c r="DV1352" s="12"/>
      <c r="DW1352" s="12"/>
      <c r="DX1352" s="12"/>
      <c r="DY1352" s="12"/>
      <c r="EE1352" s="33"/>
    </row>
    <row r="1353" spans="1:136" x14ac:dyDescent="0.3">
      <c r="B1353" s="2" t="str">
        <f>Product!$P$2</f>
        <v>Phase 5</v>
      </c>
      <c r="C1353" s="2" t="str">
        <f>Product!$P$3</f>
        <v>50' Wide</v>
      </c>
      <c r="D1353" s="130"/>
      <c r="E1353" s="128"/>
      <c r="F1353" s="128"/>
      <c r="G1353" s="11">
        <f>SUM(H1353:DZ1353)</f>
        <v>-186362.96981730519</v>
      </c>
      <c r="I1353" s="12">
        <f t="shared" si="3160"/>
        <v>0</v>
      </c>
      <c r="J1353" s="12">
        <f t="shared" ref="J1353:BU1355" si="3177">-J1329</f>
        <v>0</v>
      </c>
      <c r="K1353" s="12">
        <f t="shared" si="3177"/>
        <v>0</v>
      </c>
      <c r="L1353" s="12">
        <f t="shared" si="3177"/>
        <v>0</v>
      </c>
      <c r="M1353" s="12">
        <f t="shared" si="3177"/>
        <v>0</v>
      </c>
      <c r="N1353" s="12">
        <f t="shared" si="3177"/>
        <v>0</v>
      </c>
      <c r="O1353" s="12">
        <f t="shared" si="3177"/>
        <v>0</v>
      </c>
      <c r="P1353" s="12">
        <f t="shared" si="3177"/>
        <v>0</v>
      </c>
      <c r="Q1353" s="12">
        <f t="shared" si="3177"/>
        <v>0</v>
      </c>
      <c r="R1353" s="12">
        <f t="shared" si="3177"/>
        <v>0</v>
      </c>
      <c r="S1353" s="12">
        <f t="shared" si="3177"/>
        <v>0</v>
      </c>
      <c r="T1353" s="12">
        <f t="shared" si="3177"/>
        <v>0</v>
      </c>
      <c r="U1353" s="12">
        <f t="shared" si="3177"/>
        <v>0</v>
      </c>
      <c r="V1353" s="12">
        <f t="shared" si="3177"/>
        <v>0</v>
      </c>
      <c r="W1353" s="12">
        <f t="shared" si="3177"/>
        <v>0</v>
      </c>
      <c r="X1353" s="12">
        <f t="shared" si="3177"/>
        <v>0</v>
      </c>
      <c r="Y1353" s="12">
        <f t="shared" si="3177"/>
        <v>0</v>
      </c>
      <c r="Z1353" s="12">
        <f t="shared" si="3177"/>
        <v>0</v>
      </c>
      <c r="AA1353" s="12">
        <f t="shared" si="3177"/>
        <v>0</v>
      </c>
      <c r="AB1353" s="12">
        <f t="shared" si="3177"/>
        <v>0</v>
      </c>
      <c r="AC1353" s="12">
        <f t="shared" si="3177"/>
        <v>0</v>
      </c>
      <c r="AD1353" s="12">
        <f t="shared" si="3177"/>
        <v>0</v>
      </c>
      <c r="AE1353" s="12">
        <f t="shared" si="3177"/>
        <v>0</v>
      </c>
      <c r="AF1353" s="12">
        <f t="shared" si="3177"/>
        <v>0</v>
      </c>
      <c r="AG1353" s="12">
        <f t="shared" si="3177"/>
        <v>0</v>
      </c>
      <c r="AH1353" s="12">
        <f t="shared" si="3177"/>
        <v>0</v>
      </c>
      <c r="AI1353" s="12">
        <f t="shared" si="3177"/>
        <v>0</v>
      </c>
      <c r="AJ1353" s="12">
        <f t="shared" si="3177"/>
        <v>0</v>
      </c>
      <c r="AK1353" s="12">
        <f t="shared" si="3177"/>
        <v>0</v>
      </c>
      <c r="AL1353" s="12">
        <f t="shared" si="3177"/>
        <v>0</v>
      </c>
      <c r="AM1353" s="12">
        <f t="shared" si="3177"/>
        <v>0</v>
      </c>
      <c r="AN1353" s="12">
        <f t="shared" si="3177"/>
        <v>0</v>
      </c>
      <c r="AO1353" s="12">
        <f t="shared" si="3177"/>
        <v>0</v>
      </c>
      <c r="AP1353" s="12">
        <f t="shared" si="3177"/>
        <v>0</v>
      </c>
      <c r="AQ1353" s="12">
        <f t="shared" si="3177"/>
        <v>0</v>
      </c>
      <c r="AR1353" s="12">
        <f t="shared" si="3177"/>
        <v>0</v>
      </c>
      <c r="AS1353" s="12">
        <f t="shared" si="3177"/>
        <v>0</v>
      </c>
      <c r="AT1353" s="12">
        <f t="shared" si="3177"/>
        <v>0</v>
      </c>
      <c r="AU1353" s="12">
        <f t="shared" si="3177"/>
        <v>0</v>
      </c>
      <c r="AV1353" s="12">
        <f t="shared" si="3177"/>
        <v>0</v>
      </c>
      <c r="AW1353" s="12">
        <f t="shared" si="3177"/>
        <v>0</v>
      </c>
      <c r="AX1353" s="12">
        <f t="shared" si="3177"/>
        <v>0</v>
      </c>
      <c r="AY1353" s="12">
        <f t="shared" si="3177"/>
        <v>0</v>
      </c>
      <c r="AZ1353" s="12">
        <f t="shared" si="3177"/>
        <v>0</v>
      </c>
      <c r="BA1353" s="12">
        <f t="shared" si="3177"/>
        <v>0</v>
      </c>
      <c r="BB1353" s="12">
        <f t="shared" si="3177"/>
        <v>0</v>
      </c>
      <c r="BC1353" s="12">
        <f t="shared" si="3177"/>
        <v>0</v>
      </c>
      <c r="BD1353" s="12">
        <f t="shared" si="3177"/>
        <v>0</v>
      </c>
      <c r="BE1353" s="12">
        <f t="shared" si="3177"/>
        <v>0</v>
      </c>
      <c r="BF1353" s="12">
        <f t="shared" si="3177"/>
        <v>0</v>
      </c>
      <c r="BG1353" s="12">
        <f t="shared" si="3177"/>
        <v>0</v>
      </c>
      <c r="BH1353" s="12">
        <f t="shared" si="3177"/>
        <v>0</v>
      </c>
      <c r="BI1353" s="12">
        <f t="shared" si="3177"/>
        <v>0</v>
      </c>
      <c r="BJ1353" s="12">
        <f t="shared" si="3177"/>
        <v>-520.83333333333337</v>
      </c>
      <c r="BK1353" s="12">
        <f t="shared" si="3177"/>
        <v>-1043.8368055555557</v>
      </c>
      <c r="BL1353" s="12">
        <f t="shared" si="3177"/>
        <v>-1569.019458912037</v>
      </c>
      <c r="BM1353" s="12">
        <f t="shared" si="3177"/>
        <v>-2096.3903733241705</v>
      </c>
      <c r="BN1353" s="12">
        <f t="shared" si="3177"/>
        <v>-2625.9586665463548</v>
      </c>
      <c r="BO1353" s="12">
        <f t="shared" si="3177"/>
        <v>-3157.733494323631</v>
      </c>
      <c r="BP1353" s="12">
        <f t="shared" si="3177"/>
        <v>-6525.0573838833125</v>
      </c>
      <c r="BQ1353" s="12">
        <f t="shared" si="3177"/>
        <v>-9927.2451229828275</v>
      </c>
      <c r="BR1353" s="12">
        <f t="shared" si="3177"/>
        <v>-13364.441977661922</v>
      </c>
      <c r="BS1353" s="12">
        <f t="shared" si="3177"/>
        <v>-16836.793819235514</v>
      </c>
      <c r="BT1353" s="12">
        <f t="shared" si="3177"/>
        <v>-18290.161249035664</v>
      </c>
      <c r="BU1353" s="12">
        <f t="shared" si="3177"/>
        <v>-19770.417709793317</v>
      </c>
      <c r="BV1353" s="12">
        <f t="shared" ref="BV1353:DY1355" si="3178">-BV1329</f>
        <v>-17902.675239137458</v>
      </c>
      <c r="BW1353" s="12">
        <f t="shared" si="3178"/>
        <v>-16006.317174853868</v>
      </c>
      <c r="BX1353" s="12">
        <f t="shared" si="3178"/>
        <v>-14081.224285302429</v>
      </c>
      <c r="BY1353" s="12">
        <f t="shared" si="3178"/>
        <v>-12127.276842044526</v>
      </c>
      <c r="BZ1353" s="12">
        <f t="shared" si="3178"/>
        <v>-10144.35461777305</v>
      </c>
      <c r="CA1353" s="12">
        <f t="shared" si="3178"/>
        <v>-8132.3368842337723</v>
      </c>
      <c r="CB1353" s="12">
        <f t="shared" si="3178"/>
        <v>-6111.9357434714175</v>
      </c>
      <c r="CC1353" s="12">
        <f t="shared" si="3178"/>
        <v>-4083.1162646225512</v>
      </c>
      <c r="CD1353" s="12">
        <f t="shared" si="3178"/>
        <v>-2045.8433712784822</v>
      </c>
      <c r="CE1353" s="12">
        <f t="shared" si="3178"/>
        <v>0</v>
      </c>
      <c r="CF1353" s="12">
        <f t="shared" si="3178"/>
        <v>0</v>
      </c>
      <c r="CG1353" s="12">
        <f t="shared" si="3178"/>
        <v>0</v>
      </c>
      <c r="CH1353" s="12">
        <f t="shared" si="3178"/>
        <v>0</v>
      </c>
      <c r="CI1353" s="12">
        <f t="shared" si="3178"/>
        <v>0</v>
      </c>
      <c r="CJ1353" s="12">
        <f t="shared" si="3178"/>
        <v>0</v>
      </c>
      <c r="CK1353" s="12">
        <f t="shared" si="3178"/>
        <v>0</v>
      </c>
      <c r="CL1353" s="12">
        <f t="shared" si="3178"/>
        <v>0</v>
      </c>
      <c r="CM1353" s="12">
        <f t="shared" si="3178"/>
        <v>0</v>
      </c>
      <c r="CN1353" s="12">
        <f t="shared" si="3178"/>
        <v>0</v>
      </c>
      <c r="CO1353" s="12">
        <f t="shared" si="3178"/>
        <v>0</v>
      </c>
      <c r="CP1353" s="12">
        <f t="shared" si="3178"/>
        <v>0</v>
      </c>
      <c r="CQ1353" s="12">
        <f t="shared" si="3178"/>
        <v>0</v>
      </c>
      <c r="CR1353" s="12">
        <f t="shared" si="3178"/>
        <v>0</v>
      </c>
      <c r="CS1353" s="12">
        <f t="shared" si="3178"/>
        <v>0</v>
      </c>
      <c r="CT1353" s="12">
        <f t="shared" si="3178"/>
        <v>0</v>
      </c>
      <c r="CU1353" s="12">
        <f t="shared" si="3178"/>
        <v>0</v>
      </c>
      <c r="CV1353" s="12">
        <f t="shared" si="3178"/>
        <v>0</v>
      </c>
      <c r="CW1353" s="12">
        <f t="shared" si="3178"/>
        <v>0</v>
      </c>
      <c r="CX1353" s="12">
        <f t="shared" si="3178"/>
        <v>0</v>
      </c>
      <c r="CY1353" s="12">
        <f t="shared" si="3178"/>
        <v>0</v>
      </c>
      <c r="CZ1353" s="12">
        <f t="shared" si="3178"/>
        <v>0</v>
      </c>
      <c r="DA1353" s="12">
        <f t="shared" si="3178"/>
        <v>0</v>
      </c>
      <c r="DB1353" s="12">
        <f t="shared" si="3178"/>
        <v>0</v>
      </c>
      <c r="DC1353" s="12">
        <f t="shared" si="3178"/>
        <v>0</v>
      </c>
      <c r="DD1353" s="12">
        <f t="shared" si="3178"/>
        <v>0</v>
      </c>
      <c r="DE1353" s="12">
        <f t="shared" si="3178"/>
        <v>0</v>
      </c>
      <c r="DF1353" s="12">
        <f t="shared" si="3178"/>
        <v>0</v>
      </c>
      <c r="DG1353" s="12">
        <f t="shared" si="3178"/>
        <v>0</v>
      </c>
      <c r="DH1353" s="12">
        <f t="shared" si="3178"/>
        <v>0</v>
      </c>
      <c r="DI1353" s="12">
        <f t="shared" si="3178"/>
        <v>0</v>
      </c>
      <c r="DJ1353" s="12">
        <f t="shared" si="3178"/>
        <v>0</v>
      </c>
      <c r="DK1353" s="12">
        <f t="shared" si="3178"/>
        <v>0</v>
      </c>
      <c r="DL1353" s="12">
        <f t="shared" si="3178"/>
        <v>0</v>
      </c>
      <c r="DM1353" s="12">
        <f t="shared" si="3178"/>
        <v>0</v>
      </c>
      <c r="DN1353" s="12">
        <f t="shared" si="3178"/>
        <v>0</v>
      </c>
      <c r="DO1353" s="12">
        <f t="shared" si="3178"/>
        <v>0</v>
      </c>
      <c r="DP1353" s="12">
        <f t="shared" si="3178"/>
        <v>0</v>
      </c>
      <c r="DQ1353" s="12">
        <f t="shared" si="3178"/>
        <v>0</v>
      </c>
      <c r="DR1353" s="12">
        <f t="shared" si="3178"/>
        <v>0</v>
      </c>
      <c r="DS1353" s="12">
        <f t="shared" si="3178"/>
        <v>0</v>
      </c>
      <c r="DT1353" s="12">
        <f t="shared" si="3178"/>
        <v>0</v>
      </c>
      <c r="DU1353" s="12">
        <f t="shared" si="3178"/>
        <v>0</v>
      </c>
      <c r="DV1353" s="12">
        <f t="shared" si="3178"/>
        <v>0</v>
      </c>
      <c r="DW1353" s="12">
        <f t="shared" si="3178"/>
        <v>0</v>
      </c>
      <c r="DX1353" s="12">
        <f t="shared" si="3178"/>
        <v>0</v>
      </c>
      <c r="DY1353" s="12">
        <f t="shared" si="3178"/>
        <v>0</v>
      </c>
      <c r="EB1353" s="116">
        <f t="shared" si="3161"/>
        <v>1352</v>
      </c>
      <c r="EC1353" s="2" t="str">
        <f t="shared" ref="EC1353:EC1355" si="3179">B1353</f>
        <v>Phase 5</v>
      </c>
      <c r="ED1353" s="2" t="str">
        <f t="shared" ref="ED1353:ED1355" si="3180">C1353</f>
        <v>50' Wide</v>
      </c>
      <c r="EE1353" s="33" t="str">
        <f>EE1357</f>
        <v>GAAP</v>
      </c>
      <c r="EF1353" s="2" t="str">
        <f>EF1357</f>
        <v>Interest Expense</v>
      </c>
    </row>
    <row r="1354" spans="1:136" x14ac:dyDescent="0.3">
      <c r="B1354" s="2" t="str">
        <f>Product!$Q$2</f>
        <v>Phase 5</v>
      </c>
      <c r="C1354" s="2" t="str">
        <f>Product!$Q$3</f>
        <v>60' Wide</v>
      </c>
      <c r="D1354" s="130"/>
      <c r="E1354" s="128"/>
      <c r="F1354" s="128"/>
      <c r="G1354" s="11">
        <f>SUM(H1354:DZ1354)</f>
        <v>-186362.96981730519</v>
      </c>
      <c r="I1354" s="12">
        <f t="shared" si="3160"/>
        <v>0</v>
      </c>
      <c r="J1354" s="12">
        <f t="shared" si="3177"/>
        <v>0</v>
      </c>
      <c r="K1354" s="12">
        <f t="shared" si="3177"/>
        <v>0</v>
      </c>
      <c r="L1354" s="12">
        <f t="shared" si="3177"/>
        <v>0</v>
      </c>
      <c r="M1354" s="12">
        <f t="shared" si="3177"/>
        <v>0</v>
      </c>
      <c r="N1354" s="12">
        <f t="shared" si="3177"/>
        <v>0</v>
      </c>
      <c r="O1354" s="12">
        <f t="shared" si="3177"/>
        <v>0</v>
      </c>
      <c r="P1354" s="12">
        <f t="shared" si="3177"/>
        <v>0</v>
      </c>
      <c r="Q1354" s="12">
        <f t="shared" si="3177"/>
        <v>0</v>
      </c>
      <c r="R1354" s="12">
        <f t="shared" si="3177"/>
        <v>0</v>
      </c>
      <c r="S1354" s="12">
        <f t="shared" si="3177"/>
        <v>0</v>
      </c>
      <c r="T1354" s="12">
        <f t="shared" si="3177"/>
        <v>0</v>
      </c>
      <c r="U1354" s="12">
        <f t="shared" si="3177"/>
        <v>0</v>
      </c>
      <c r="V1354" s="12">
        <f t="shared" si="3177"/>
        <v>0</v>
      </c>
      <c r="W1354" s="12">
        <f t="shared" si="3177"/>
        <v>0</v>
      </c>
      <c r="X1354" s="12">
        <f t="shared" si="3177"/>
        <v>0</v>
      </c>
      <c r="Y1354" s="12">
        <f t="shared" si="3177"/>
        <v>0</v>
      </c>
      <c r="Z1354" s="12">
        <f t="shared" si="3177"/>
        <v>0</v>
      </c>
      <c r="AA1354" s="12">
        <f t="shared" si="3177"/>
        <v>0</v>
      </c>
      <c r="AB1354" s="12">
        <f t="shared" si="3177"/>
        <v>0</v>
      </c>
      <c r="AC1354" s="12">
        <f t="shared" si="3177"/>
        <v>0</v>
      </c>
      <c r="AD1354" s="12">
        <f t="shared" si="3177"/>
        <v>0</v>
      </c>
      <c r="AE1354" s="12">
        <f t="shared" si="3177"/>
        <v>0</v>
      </c>
      <c r="AF1354" s="12">
        <f t="shared" si="3177"/>
        <v>0</v>
      </c>
      <c r="AG1354" s="12">
        <f t="shared" si="3177"/>
        <v>0</v>
      </c>
      <c r="AH1354" s="12">
        <f t="shared" si="3177"/>
        <v>0</v>
      </c>
      <c r="AI1354" s="12">
        <f t="shared" si="3177"/>
        <v>0</v>
      </c>
      <c r="AJ1354" s="12">
        <f t="shared" si="3177"/>
        <v>0</v>
      </c>
      <c r="AK1354" s="12">
        <f t="shared" si="3177"/>
        <v>0</v>
      </c>
      <c r="AL1354" s="12">
        <f t="shared" si="3177"/>
        <v>0</v>
      </c>
      <c r="AM1354" s="12">
        <f t="shared" si="3177"/>
        <v>0</v>
      </c>
      <c r="AN1354" s="12">
        <f t="shared" si="3177"/>
        <v>0</v>
      </c>
      <c r="AO1354" s="12">
        <f t="shared" si="3177"/>
        <v>0</v>
      </c>
      <c r="AP1354" s="12">
        <f t="shared" si="3177"/>
        <v>0</v>
      </c>
      <c r="AQ1354" s="12">
        <f t="shared" si="3177"/>
        <v>0</v>
      </c>
      <c r="AR1354" s="12">
        <f t="shared" si="3177"/>
        <v>0</v>
      </c>
      <c r="AS1354" s="12">
        <f t="shared" si="3177"/>
        <v>0</v>
      </c>
      <c r="AT1354" s="12">
        <f t="shared" si="3177"/>
        <v>0</v>
      </c>
      <c r="AU1354" s="12">
        <f t="shared" si="3177"/>
        <v>0</v>
      </c>
      <c r="AV1354" s="12">
        <f t="shared" si="3177"/>
        <v>0</v>
      </c>
      <c r="AW1354" s="12">
        <f t="shared" si="3177"/>
        <v>0</v>
      </c>
      <c r="AX1354" s="12">
        <f t="shared" si="3177"/>
        <v>0</v>
      </c>
      <c r="AY1354" s="12">
        <f t="shared" si="3177"/>
        <v>0</v>
      </c>
      <c r="AZ1354" s="12">
        <f t="shared" si="3177"/>
        <v>0</v>
      </c>
      <c r="BA1354" s="12">
        <f t="shared" si="3177"/>
        <v>0</v>
      </c>
      <c r="BB1354" s="12">
        <f t="shared" si="3177"/>
        <v>0</v>
      </c>
      <c r="BC1354" s="12">
        <f t="shared" si="3177"/>
        <v>0</v>
      </c>
      <c r="BD1354" s="12">
        <f t="shared" si="3177"/>
        <v>0</v>
      </c>
      <c r="BE1354" s="12">
        <f t="shared" si="3177"/>
        <v>0</v>
      </c>
      <c r="BF1354" s="12">
        <f t="shared" si="3177"/>
        <v>0</v>
      </c>
      <c r="BG1354" s="12">
        <f t="shared" si="3177"/>
        <v>0</v>
      </c>
      <c r="BH1354" s="12">
        <f t="shared" si="3177"/>
        <v>0</v>
      </c>
      <c r="BI1354" s="12">
        <f t="shared" si="3177"/>
        <v>0</v>
      </c>
      <c r="BJ1354" s="12">
        <f t="shared" si="3177"/>
        <v>-520.83333333333337</v>
      </c>
      <c r="BK1354" s="12">
        <f t="shared" si="3177"/>
        <v>-1043.8368055555557</v>
      </c>
      <c r="BL1354" s="12">
        <f t="shared" si="3177"/>
        <v>-1569.019458912037</v>
      </c>
      <c r="BM1354" s="12">
        <f t="shared" si="3177"/>
        <v>-2096.3903733241705</v>
      </c>
      <c r="BN1354" s="12">
        <f t="shared" si="3177"/>
        <v>-2625.9586665463548</v>
      </c>
      <c r="BO1354" s="12">
        <f t="shared" si="3177"/>
        <v>-3157.733494323631</v>
      </c>
      <c r="BP1354" s="12">
        <f t="shared" si="3177"/>
        <v>-6525.0573838833125</v>
      </c>
      <c r="BQ1354" s="12">
        <f t="shared" si="3177"/>
        <v>-9927.2451229828275</v>
      </c>
      <c r="BR1354" s="12">
        <f t="shared" si="3177"/>
        <v>-13364.441977661922</v>
      </c>
      <c r="BS1354" s="12">
        <f t="shared" si="3177"/>
        <v>-16836.793819235514</v>
      </c>
      <c r="BT1354" s="12">
        <f t="shared" si="3177"/>
        <v>-18290.161249035664</v>
      </c>
      <c r="BU1354" s="12">
        <f t="shared" si="3177"/>
        <v>-19770.417709793317</v>
      </c>
      <c r="BV1354" s="12">
        <f t="shared" si="3178"/>
        <v>-17902.675239137458</v>
      </c>
      <c r="BW1354" s="12">
        <f t="shared" si="3178"/>
        <v>-16006.317174853868</v>
      </c>
      <c r="BX1354" s="12">
        <f t="shared" si="3178"/>
        <v>-14081.224285302429</v>
      </c>
      <c r="BY1354" s="12">
        <f t="shared" si="3178"/>
        <v>-12127.276842044526</v>
      </c>
      <c r="BZ1354" s="12">
        <f t="shared" si="3178"/>
        <v>-10144.35461777305</v>
      </c>
      <c r="CA1354" s="12">
        <f t="shared" si="3178"/>
        <v>-8132.3368842337723</v>
      </c>
      <c r="CB1354" s="12">
        <f t="shared" si="3178"/>
        <v>-6111.9357434714175</v>
      </c>
      <c r="CC1354" s="12">
        <f t="shared" si="3178"/>
        <v>-4083.1162646225512</v>
      </c>
      <c r="CD1354" s="12">
        <f t="shared" si="3178"/>
        <v>-2045.8433712784822</v>
      </c>
      <c r="CE1354" s="12">
        <f t="shared" si="3178"/>
        <v>0</v>
      </c>
      <c r="CF1354" s="12">
        <f t="shared" si="3178"/>
        <v>0</v>
      </c>
      <c r="CG1354" s="12">
        <f t="shared" si="3178"/>
        <v>0</v>
      </c>
      <c r="CH1354" s="12">
        <f t="shared" si="3178"/>
        <v>0</v>
      </c>
      <c r="CI1354" s="12">
        <f t="shared" si="3178"/>
        <v>0</v>
      </c>
      <c r="CJ1354" s="12">
        <f t="shared" si="3178"/>
        <v>0</v>
      </c>
      <c r="CK1354" s="12">
        <f t="shared" si="3178"/>
        <v>0</v>
      </c>
      <c r="CL1354" s="12">
        <f t="shared" si="3178"/>
        <v>0</v>
      </c>
      <c r="CM1354" s="12">
        <f t="shared" si="3178"/>
        <v>0</v>
      </c>
      <c r="CN1354" s="12">
        <f t="shared" si="3178"/>
        <v>0</v>
      </c>
      <c r="CO1354" s="12">
        <f t="shared" si="3178"/>
        <v>0</v>
      </c>
      <c r="CP1354" s="12">
        <f t="shared" si="3178"/>
        <v>0</v>
      </c>
      <c r="CQ1354" s="12">
        <f t="shared" si="3178"/>
        <v>0</v>
      </c>
      <c r="CR1354" s="12">
        <f t="shared" si="3178"/>
        <v>0</v>
      </c>
      <c r="CS1354" s="12">
        <f t="shared" si="3178"/>
        <v>0</v>
      </c>
      <c r="CT1354" s="12">
        <f t="shared" si="3178"/>
        <v>0</v>
      </c>
      <c r="CU1354" s="12">
        <f t="shared" si="3178"/>
        <v>0</v>
      </c>
      <c r="CV1354" s="12">
        <f t="shared" si="3178"/>
        <v>0</v>
      </c>
      <c r="CW1354" s="12">
        <f t="shared" si="3178"/>
        <v>0</v>
      </c>
      <c r="CX1354" s="12">
        <f t="shared" si="3178"/>
        <v>0</v>
      </c>
      <c r="CY1354" s="12">
        <f t="shared" si="3178"/>
        <v>0</v>
      </c>
      <c r="CZ1354" s="12">
        <f t="shared" si="3178"/>
        <v>0</v>
      </c>
      <c r="DA1354" s="12">
        <f t="shared" si="3178"/>
        <v>0</v>
      </c>
      <c r="DB1354" s="12">
        <f t="shared" si="3178"/>
        <v>0</v>
      </c>
      <c r="DC1354" s="12">
        <f t="shared" si="3178"/>
        <v>0</v>
      </c>
      <c r="DD1354" s="12">
        <f t="shared" si="3178"/>
        <v>0</v>
      </c>
      <c r="DE1354" s="12">
        <f t="shared" si="3178"/>
        <v>0</v>
      </c>
      <c r="DF1354" s="12">
        <f t="shared" si="3178"/>
        <v>0</v>
      </c>
      <c r="DG1354" s="12">
        <f t="shared" si="3178"/>
        <v>0</v>
      </c>
      <c r="DH1354" s="12">
        <f t="shared" si="3178"/>
        <v>0</v>
      </c>
      <c r="DI1354" s="12">
        <f t="shared" si="3178"/>
        <v>0</v>
      </c>
      <c r="DJ1354" s="12">
        <f t="shared" si="3178"/>
        <v>0</v>
      </c>
      <c r="DK1354" s="12">
        <f t="shared" si="3178"/>
        <v>0</v>
      </c>
      <c r="DL1354" s="12">
        <f t="shared" si="3178"/>
        <v>0</v>
      </c>
      <c r="DM1354" s="12">
        <f t="shared" si="3178"/>
        <v>0</v>
      </c>
      <c r="DN1354" s="12">
        <f t="shared" si="3178"/>
        <v>0</v>
      </c>
      <c r="DO1354" s="12">
        <f t="shared" si="3178"/>
        <v>0</v>
      </c>
      <c r="DP1354" s="12">
        <f t="shared" si="3178"/>
        <v>0</v>
      </c>
      <c r="DQ1354" s="12">
        <f t="shared" si="3178"/>
        <v>0</v>
      </c>
      <c r="DR1354" s="12">
        <f t="shared" si="3178"/>
        <v>0</v>
      </c>
      <c r="DS1354" s="12">
        <f t="shared" si="3178"/>
        <v>0</v>
      </c>
      <c r="DT1354" s="12">
        <f t="shared" si="3178"/>
        <v>0</v>
      </c>
      <c r="DU1354" s="12">
        <f t="shared" si="3178"/>
        <v>0</v>
      </c>
      <c r="DV1354" s="12">
        <f t="shared" si="3178"/>
        <v>0</v>
      </c>
      <c r="DW1354" s="12">
        <f t="shared" si="3178"/>
        <v>0</v>
      </c>
      <c r="DX1354" s="12">
        <f t="shared" si="3178"/>
        <v>0</v>
      </c>
      <c r="DY1354" s="12">
        <f t="shared" si="3178"/>
        <v>0</v>
      </c>
      <c r="EB1354" s="116">
        <f t="shared" si="3161"/>
        <v>1353</v>
      </c>
      <c r="EC1354" s="2" t="str">
        <f t="shared" si="3179"/>
        <v>Phase 5</v>
      </c>
      <c r="ED1354" s="2" t="str">
        <f t="shared" si="3180"/>
        <v>60' Wide</v>
      </c>
      <c r="EE1354" s="33" t="str">
        <f>EE1357</f>
        <v>GAAP</v>
      </c>
      <c r="EF1354" s="2" t="str">
        <f>EF1357</f>
        <v>Interest Expense</v>
      </c>
    </row>
    <row r="1355" spans="1:136" x14ac:dyDescent="0.3">
      <c r="B1355" s="2" t="str">
        <f>Product!$R$2</f>
        <v>Phase 5</v>
      </c>
      <c r="C1355" s="2" t="str">
        <f>Product!$R$3</f>
        <v>75' Wide</v>
      </c>
      <c r="D1355" s="130"/>
      <c r="E1355" s="128"/>
      <c r="F1355" s="128"/>
      <c r="G1355" s="11">
        <f>SUM(H1355:DZ1355)</f>
        <v>-124241.97987820343</v>
      </c>
      <c r="I1355" s="12">
        <f t="shared" si="3160"/>
        <v>0</v>
      </c>
      <c r="J1355" s="12">
        <f t="shared" si="3177"/>
        <v>0</v>
      </c>
      <c r="K1355" s="12">
        <f t="shared" si="3177"/>
        <v>0</v>
      </c>
      <c r="L1355" s="12">
        <f t="shared" si="3177"/>
        <v>0</v>
      </c>
      <c r="M1355" s="12">
        <f t="shared" si="3177"/>
        <v>0</v>
      </c>
      <c r="N1355" s="12">
        <f t="shared" si="3177"/>
        <v>0</v>
      </c>
      <c r="O1355" s="12">
        <f t="shared" si="3177"/>
        <v>0</v>
      </c>
      <c r="P1355" s="12">
        <f t="shared" si="3177"/>
        <v>0</v>
      </c>
      <c r="Q1355" s="12">
        <f t="shared" si="3177"/>
        <v>0</v>
      </c>
      <c r="R1355" s="12">
        <f t="shared" si="3177"/>
        <v>0</v>
      </c>
      <c r="S1355" s="12">
        <f t="shared" si="3177"/>
        <v>0</v>
      </c>
      <c r="T1355" s="12">
        <f t="shared" si="3177"/>
        <v>0</v>
      </c>
      <c r="U1355" s="12">
        <f t="shared" si="3177"/>
        <v>0</v>
      </c>
      <c r="V1355" s="12">
        <f t="shared" si="3177"/>
        <v>0</v>
      </c>
      <c r="W1355" s="12">
        <f t="shared" si="3177"/>
        <v>0</v>
      </c>
      <c r="X1355" s="12">
        <f t="shared" si="3177"/>
        <v>0</v>
      </c>
      <c r="Y1355" s="12">
        <f t="shared" si="3177"/>
        <v>0</v>
      </c>
      <c r="Z1355" s="12">
        <f t="shared" si="3177"/>
        <v>0</v>
      </c>
      <c r="AA1355" s="12">
        <f t="shared" si="3177"/>
        <v>0</v>
      </c>
      <c r="AB1355" s="12">
        <f t="shared" si="3177"/>
        <v>0</v>
      </c>
      <c r="AC1355" s="12">
        <f t="shared" si="3177"/>
        <v>0</v>
      </c>
      <c r="AD1355" s="12">
        <f t="shared" si="3177"/>
        <v>0</v>
      </c>
      <c r="AE1355" s="12">
        <f t="shared" si="3177"/>
        <v>0</v>
      </c>
      <c r="AF1355" s="12">
        <f t="shared" si="3177"/>
        <v>0</v>
      </c>
      <c r="AG1355" s="12">
        <f t="shared" si="3177"/>
        <v>0</v>
      </c>
      <c r="AH1355" s="12">
        <f t="shared" si="3177"/>
        <v>0</v>
      </c>
      <c r="AI1355" s="12">
        <f t="shared" si="3177"/>
        <v>0</v>
      </c>
      <c r="AJ1355" s="12">
        <f t="shared" si="3177"/>
        <v>0</v>
      </c>
      <c r="AK1355" s="12">
        <f t="shared" si="3177"/>
        <v>0</v>
      </c>
      <c r="AL1355" s="12">
        <f t="shared" si="3177"/>
        <v>0</v>
      </c>
      <c r="AM1355" s="12">
        <f t="shared" si="3177"/>
        <v>0</v>
      </c>
      <c r="AN1355" s="12">
        <f t="shared" si="3177"/>
        <v>0</v>
      </c>
      <c r="AO1355" s="12">
        <f t="shared" si="3177"/>
        <v>0</v>
      </c>
      <c r="AP1355" s="12">
        <f t="shared" si="3177"/>
        <v>0</v>
      </c>
      <c r="AQ1355" s="12">
        <f t="shared" si="3177"/>
        <v>0</v>
      </c>
      <c r="AR1355" s="12">
        <f t="shared" si="3177"/>
        <v>0</v>
      </c>
      <c r="AS1355" s="12">
        <f t="shared" si="3177"/>
        <v>0</v>
      </c>
      <c r="AT1355" s="12">
        <f t="shared" si="3177"/>
        <v>0</v>
      </c>
      <c r="AU1355" s="12">
        <f t="shared" si="3177"/>
        <v>0</v>
      </c>
      <c r="AV1355" s="12">
        <f t="shared" si="3177"/>
        <v>0</v>
      </c>
      <c r="AW1355" s="12">
        <f t="shared" si="3177"/>
        <v>0</v>
      </c>
      <c r="AX1355" s="12">
        <f t="shared" si="3177"/>
        <v>0</v>
      </c>
      <c r="AY1355" s="12">
        <f t="shared" si="3177"/>
        <v>0</v>
      </c>
      <c r="AZ1355" s="12">
        <f t="shared" si="3177"/>
        <v>0</v>
      </c>
      <c r="BA1355" s="12">
        <f t="shared" si="3177"/>
        <v>0</v>
      </c>
      <c r="BB1355" s="12">
        <f t="shared" si="3177"/>
        <v>0</v>
      </c>
      <c r="BC1355" s="12">
        <f t="shared" si="3177"/>
        <v>0</v>
      </c>
      <c r="BD1355" s="12">
        <f t="shared" si="3177"/>
        <v>0</v>
      </c>
      <c r="BE1355" s="12">
        <f t="shared" si="3177"/>
        <v>0</v>
      </c>
      <c r="BF1355" s="12">
        <f t="shared" si="3177"/>
        <v>0</v>
      </c>
      <c r="BG1355" s="12">
        <f t="shared" si="3177"/>
        <v>0</v>
      </c>
      <c r="BH1355" s="12">
        <f t="shared" si="3177"/>
        <v>0</v>
      </c>
      <c r="BI1355" s="12">
        <f t="shared" si="3177"/>
        <v>0</v>
      </c>
      <c r="BJ1355" s="12">
        <f t="shared" si="3177"/>
        <v>-347.22222222222229</v>
      </c>
      <c r="BK1355" s="12">
        <f t="shared" si="3177"/>
        <v>-695.89120370370381</v>
      </c>
      <c r="BL1355" s="12">
        <f t="shared" si="3177"/>
        <v>-1046.0129726080247</v>
      </c>
      <c r="BM1355" s="12">
        <f t="shared" si="3177"/>
        <v>-1397.5935822161136</v>
      </c>
      <c r="BN1355" s="12">
        <f t="shared" si="3177"/>
        <v>-1750.6391110309032</v>
      </c>
      <c r="BO1355" s="12">
        <f t="shared" si="3177"/>
        <v>-2105.155662882421</v>
      </c>
      <c r="BP1355" s="12">
        <f t="shared" si="3177"/>
        <v>-4350.0382559222089</v>
      </c>
      <c r="BQ1355" s="12">
        <f t="shared" si="3177"/>
        <v>-6618.1634153218838</v>
      </c>
      <c r="BR1355" s="12">
        <f t="shared" si="3177"/>
        <v>-8909.6279851079471</v>
      </c>
      <c r="BS1355" s="12">
        <f t="shared" si="3177"/>
        <v>-11224.529212823676</v>
      </c>
      <c r="BT1355" s="12">
        <f t="shared" si="3177"/>
        <v>-12193.440832690445</v>
      </c>
      <c r="BU1355" s="12">
        <f t="shared" si="3177"/>
        <v>-13180.278473195542</v>
      </c>
      <c r="BV1355" s="12">
        <f t="shared" si="3178"/>
        <v>-11935.116826091637</v>
      </c>
      <c r="BW1355" s="12">
        <f t="shared" si="3178"/>
        <v>-10670.878116569244</v>
      </c>
      <c r="BX1355" s="12">
        <f t="shared" si="3178"/>
        <v>-9387.4828568682824</v>
      </c>
      <c r="BY1355" s="12">
        <f t="shared" si="3178"/>
        <v>-8084.8512280296791</v>
      </c>
      <c r="BZ1355" s="12">
        <f t="shared" si="3178"/>
        <v>-6762.9030785153609</v>
      </c>
      <c r="CA1355" s="12">
        <f t="shared" si="3178"/>
        <v>-5421.5579228225106</v>
      </c>
      <c r="CB1355" s="12">
        <f t="shared" si="3178"/>
        <v>-4074.6238289809398</v>
      </c>
      <c r="CC1355" s="12">
        <f t="shared" si="3178"/>
        <v>-2722.0775097483624</v>
      </c>
      <c r="CD1355" s="12">
        <f t="shared" si="3178"/>
        <v>-1363.895580852316</v>
      </c>
      <c r="CE1355" s="12">
        <f t="shared" si="3178"/>
        <v>5.820766091346741E-12</v>
      </c>
      <c r="CF1355" s="12">
        <f t="shared" si="3178"/>
        <v>5.8450192833940189E-12</v>
      </c>
      <c r="CG1355" s="12">
        <f t="shared" si="3178"/>
        <v>5.8693735304081602E-12</v>
      </c>
      <c r="CH1355" s="12">
        <f t="shared" si="3178"/>
        <v>5.8938292534515279E-12</v>
      </c>
      <c r="CI1355" s="12">
        <f t="shared" si="3178"/>
        <v>5.9183868753409091E-12</v>
      </c>
      <c r="CJ1355" s="12">
        <f t="shared" si="3178"/>
        <v>5.9430468206548295E-12</v>
      </c>
      <c r="CK1355" s="12">
        <f t="shared" si="3178"/>
        <v>5.9678095157408911E-12</v>
      </c>
      <c r="CL1355" s="12">
        <f t="shared" si="3178"/>
        <v>5.9926753887231453E-12</v>
      </c>
      <c r="CM1355" s="12">
        <f t="shared" si="3178"/>
        <v>6.0176448695094915E-12</v>
      </c>
      <c r="CN1355" s="12">
        <f t="shared" si="3178"/>
        <v>6.042718389799114E-12</v>
      </c>
      <c r="CO1355" s="12">
        <f t="shared" si="3178"/>
        <v>6.0678963830899439E-12</v>
      </c>
      <c r="CP1355" s="12">
        <f t="shared" si="3178"/>
        <v>6.0931792846861518E-12</v>
      </c>
      <c r="CQ1355" s="12">
        <f t="shared" si="3178"/>
        <v>6.1185675317056786E-12</v>
      </c>
      <c r="CR1355" s="12">
        <f t="shared" si="3178"/>
        <v>6.1440615630877846E-12</v>
      </c>
      <c r="CS1355" s="12">
        <f t="shared" si="3178"/>
        <v>6.1696618196006505E-12</v>
      </c>
      <c r="CT1355" s="12">
        <f t="shared" si="3178"/>
        <v>6.1953687438489862E-12</v>
      </c>
      <c r="CU1355" s="12">
        <f t="shared" si="3178"/>
        <v>6.2211827802816903E-12</v>
      </c>
      <c r="CV1355" s="12">
        <f t="shared" si="3178"/>
        <v>6.2471043751995315E-12</v>
      </c>
      <c r="CW1355" s="12">
        <f t="shared" si="3178"/>
        <v>6.2731339767628627E-12</v>
      </c>
      <c r="CX1355" s="12">
        <f t="shared" si="3178"/>
        <v>6.2992720349993745E-12</v>
      </c>
      <c r="CY1355" s="12">
        <f t="shared" si="3178"/>
        <v>6.3255190018118718E-12</v>
      </c>
      <c r="CZ1355" s="12">
        <f t="shared" si="3178"/>
        <v>6.3518753309860875E-12</v>
      </c>
      <c r="DA1355" s="12">
        <f t="shared" si="3178"/>
        <v>6.3783414781985302E-12</v>
      </c>
      <c r="DB1355" s="12">
        <f t="shared" si="3178"/>
        <v>6.4049179010243571E-12</v>
      </c>
      <c r="DC1355" s="12">
        <f t="shared" si="3178"/>
        <v>6.4316050589452926E-12</v>
      </c>
      <c r="DD1355" s="12">
        <f t="shared" si="3178"/>
        <v>6.4584034133575641E-12</v>
      </c>
      <c r="DE1355" s="12">
        <f t="shared" si="3178"/>
        <v>6.4853134275798866E-12</v>
      </c>
      <c r="DF1355" s="12">
        <f t="shared" si="3178"/>
        <v>6.5123355668614705E-12</v>
      </c>
      <c r="DG1355" s="12">
        <f t="shared" si="3178"/>
        <v>6.5394702983900597E-12</v>
      </c>
      <c r="DH1355" s="12">
        <f t="shared" si="3178"/>
        <v>6.5667180913000175E-12</v>
      </c>
      <c r="DI1355" s="12">
        <f t="shared" si="3178"/>
        <v>6.5940794166804349E-12</v>
      </c>
      <c r="DJ1355" s="12">
        <f t="shared" si="3178"/>
        <v>6.6215547475832696E-12</v>
      </c>
      <c r="DK1355" s="12">
        <f t="shared" si="3178"/>
        <v>6.6491445590315334E-12</v>
      </c>
      <c r="DL1355" s="12">
        <f t="shared" si="3178"/>
        <v>6.676849328027499E-12</v>
      </c>
      <c r="DM1355" s="12">
        <f t="shared" si="3178"/>
        <v>6.704669533560947E-12</v>
      </c>
      <c r="DN1355" s="12">
        <f t="shared" si="3178"/>
        <v>6.7326056566174504E-12</v>
      </c>
      <c r="DO1355" s="12">
        <f t="shared" si="3178"/>
        <v>6.7606581801866904E-12</v>
      </c>
      <c r="DP1355" s="12">
        <f t="shared" si="3178"/>
        <v>6.7888275892708011E-12</v>
      </c>
      <c r="DQ1355" s="12">
        <f t="shared" si="3178"/>
        <v>6.8171143708927626E-12</v>
      </c>
      <c r="DR1355" s="12">
        <f t="shared" si="3178"/>
        <v>6.8455190141048155E-12</v>
      </c>
      <c r="DS1355" s="12">
        <f t="shared" si="3178"/>
        <v>6.8740420099969196E-12</v>
      </c>
      <c r="DT1355" s="12">
        <f t="shared" si="3178"/>
        <v>6.9026838517052401E-12</v>
      </c>
      <c r="DU1355" s="12">
        <f t="shared" si="3178"/>
        <v>6.9314450344206779E-12</v>
      </c>
      <c r="DV1355" s="12">
        <f t="shared" si="3178"/>
        <v>6.9603260553974305E-12</v>
      </c>
      <c r="DW1355" s="12">
        <f t="shared" si="3178"/>
        <v>6.9893274139615867E-12</v>
      </c>
      <c r="DX1355" s="12">
        <f t="shared" si="3178"/>
        <v>7.0184496115197603E-12</v>
      </c>
      <c r="DY1355" s="12">
        <f t="shared" si="3178"/>
        <v>7.0476931515677589E-12</v>
      </c>
      <c r="EB1355" s="116">
        <f t="shared" si="3161"/>
        <v>1354</v>
      </c>
      <c r="EC1355" s="2" t="str">
        <f t="shared" si="3179"/>
        <v>Phase 5</v>
      </c>
      <c r="ED1355" s="2" t="str">
        <f t="shared" si="3180"/>
        <v>75' Wide</v>
      </c>
      <c r="EE1355" s="33" t="str">
        <f>EE1357</f>
        <v>GAAP</v>
      </c>
      <c r="EF1355" s="2" t="str">
        <f>EF1357</f>
        <v>Interest Expense</v>
      </c>
    </row>
    <row r="1356" spans="1:136" x14ac:dyDescent="0.3">
      <c r="I1356" s="10"/>
    </row>
    <row r="1357" spans="1:136" x14ac:dyDescent="0.3">
      <c r="B1357" s="18" t="s">
        <v>56</v>
      </c>
      <c r="C1357" s="18"/>
      <c r="D1357" s="18"/>
      <c r="E1357" s="18"/>
      <c r="F1357" s="18"/>
      <c r="G1357" s="23">
        <f>SUM(G1335:G1356)</f>
        <v>-2484839.5975640677</v>
      </c>
      <c r="H1357" s="18"/>
      <c r="I1357" s="19">
        <f t="shared" ref="I1357:M1357" si="3181">SUM(I1335:I1356)</f>
        <v>0</v>
      </c>
      <c r="J1357" s="19">
        <f t="shared" si="3181"/>
        <v>0</v>
      </c>
      <c r="K1357" s="19">
        <f t="shared" si="3181"/>
        <v>0</v>
      </c>
      <c r="L1357" s="19">
        <f t="shared" si="3181"/>
        <v>0</v>
      </c>
      <c r="M1357" s="19">
        <f t="shared" si="3181"/>
        <v>0</v>
      </c>
      <c r="N1357" s="19">
        <f>SUM(N1335:N1356)</f>
        <v>-1388.8888888888891</v>
      </c>
      <c r="O1357" s="19">
        <f t="shared" ref="O1357:BZ1357" si="3182">SUM(O1335:O1356)</f>
        <v>-2783.5648148148152</v>
      </c>
      <c r="P1357" s="19">
        <f t="shared" si="3182"/>
        <v>-4184.0518904320988</v>
      </c>
      <c r="Q1357" s="19">
        <f t="shared" si="3182"/>
        <v>-5590.3743288644546</v>
      </c>
      <c r="R1357" s="19">
        <f t="shared" si="3182"/>
        <v>-7002.5564441236129</v>
      </c>
      <c r="S1357" s="19">
        <f t="shared" si="3182"/>
        <v>-8420.6226515296839</v>
      </c>
      <c r="T1357" s="19">
        <f t="shared" si="3182"/>
        <v>-17400.153023688836</v>
      </c>
      <c r="U1357" s="19">
        <f t="shared" si="3182"/>
        <v>-26472.653661287539</v>
      </c>
      <c r="V1357" s="19">
        <f t="shared" si="3182"/>
        <v>-35638.511940431788</v>
      </c>
      <c r="W1357" s="19">
        <f t="shared" si="3182"/>
        <v>-44898.116851294704</v>
      </c>
      <c r="X1357" s="19">
        <f t="shared" si="3182"/>
        <v>-48773.763330761773</v>
      </c>
      <c r="Y1357" s="19">
        <f t="shared" si="3182"/>
        <v>-52721.113892782174</v>
      </c>
      <c r="Z1357" s="19">
        <f t="shared" si="3182"/>
        <v>-49129.356193255444</v>
      </c>
      <c r="AA1357" s="19">
        <f t="shared" si="3182"/>
        <v>-45467.077281091792</v>
      </c>
      <c r="AB1357" s="19">
        <f t="shared" si="3182"/>
        <v>-41733.983317905244</v>
      </c>
      <c r="AC1357" s="19">
        <f t="shared" si="3182"/>
        <v>-37929.779240983175</v>
      </c>
      <c r="AD1357" s="19">
        <f t="shared" si="3182"/>
        <v>-34054.168758185064</v>
      </c>
      <c r="AE1357" s="19">
        <f t="shared" si="3182"/>
        <v>-30106.854342819737</v>
      </c>
      <c r="AF1357" s="19">
        <f t="shared" si="3182"/>
        <v>-33698.648339612599</v>
      </c>
      <c r="AG1357" s="19">
        <f t="shared" si="3182"/>
        <v>-37360.963700281005</v>
      </c>
      <c r="AH1357" s="19">
        <f t="shared" si="3182"/>
        <v>-41094.094263841071</v>
      </c>
      <c r="AI1357" s="19">
        <f t="shared" si="3182"/>
        <v>-44898.116851294697</v>
      </c>
      <c r="AJ1357" s="19">
        <f t="shared" si="3182"/>
        <v>-48773.763330761773</v>
      </c>
      <c r="AK1357" s="19">
        <f t="shared" si="3182"/>
        <v>-52721.113892782167</v>
      </c>
      <c r="AL1357" s="19">
        <f t="shared" si="3182"/>
        <v>-49129.356193255437</v>
      </c>
      <c r="AM1357" s="19">
        <f t="shared" si="3182"/>
        <v>-45467.077281091784</v>
      </c>
      <c r="AN1357" s="19">
        <f t="shared" si="3182"/>
        <v>-41733.983317905244</v>
      </c>
      <c r="AO1357" s="19">
        <f t="shared" si="3182"/>
        <v>-37929.779240983175</v>
      </c>
      <c r="AP1357" s="19">
        <f t="shared" si="3182"/>
        <v>-34054.168758185071</v>
      </c>
      <c r="AQ1357" s="19">
        <f t="shared" si="3182"/>
        <v>-30106.854342819741</v>
      </c>
      <c r="AR1357" s="19">
        <f t="shared" si="3182"/>
        <v>-33698.648339612606</v>
      </c>
      <c r="AS1357" s="19">
        <f t="shared" si="3182"/>
        <v>-37360.963700281005</v>
      </c>
      <c r="AT1357" s="19">
        <f t="shared" si="3182"/>
        <v>-41094.094263841071</v>
      </c>
      <c r="AU1357" s="19">
        <f t="shared" si="3182"/>
        <v>-44898.11685129469</v>
      </c>
      <c r="AV1357" s="19">
        <f t="shared" si="3182"/>
        <v>-48773.763330761758</v>
      </c>
      <c r="AW1357" s="19">
        <f t="shared" si="3182"/>
        <v>-52721.113892782174</v>
      </c>
      <c r="AX1357" s="19">
        <f t="shared" si="3182"/>
        <v>-49129.356193255437</v>
      </c>
      <c r="AY1357" s="19">
        <f t="shared" si="3182"/>
        <v>-45467.077281091777</v>
      </c>
      <c r="AZ1357" s="19">
        <f t="shared" si="3182"/>
        <v>-41733.983317905229</v>
      </c>
      <c r="BA1357" s="19">
        <f t="shared" si="3182"/>
        <v>-37929.779240983167</v>
      </c>
      <c r="BB1357" s="19">
        <f t="shared" si="3182"/>
        <v>-34054.168758185049</v>
      </c>
      <c r="BC1357" s="19">
        <f t="shared" si="3182"/>
        <v>-30106.854342819726</v>
      </c>
      <c r="BD1357" s="19">
        <f t="shared" si="3182"/>
        <v>-33698.648339612591</v>
      </c>
      <c r="BE1357" s="19">
        <f t="shared" si="3182"/>
        <v>-37360.96370028099</v>
      </c>
      <c r="BF1357" s="19">
        <f t="shared" si="3182"/>
        <v>-41094.094263841056</v>
      </c>
      <c r="BG1357" s="19">
        <f t="shared" si="3182"/>
        <v>-44898.11685129469</v>
      </c>
      <c r="BH1357" s="19">
        <f t="shared" si="3182"/>
        <v>-48773.763330761758</v>
      </c>
      <c r="BI1357" s="19">
        <f t="shared" si="3182"/>
        <v>-52721.113892782152</v>
      </c>
      <c r="BJ1357" s="19">
        <f t="shared" si="3182"/>
        <v>-49129.356193255422</v>
      </c>
      <c r="BK1357" s="19">
        <f t="shared" si="3182"/>
        <v>-45467.077281091777</v>
      </c>
      <c r="BL1357" s="19">
        <f t="shared" si="3182"/>
        <v>-41733.983317905222</v>
      </c>
      <c r="BM1357" s="19">
        <f t="shared" si="3182"/>
        <v>-37929.77924098316</v>
      </c>
      <c r="BN1357" s="19">
        <f t="shared" si="3182"/>
        <v>-34054.168758185057</v>
      </c>
      <c r="BO1357" s="19">
        <f t="shared" si="3182"/>
        <v>-30106.854342819723</v>
      </c>
      <c r="BP1357" s="19">
        <f t="shared" si="3182"/>
        <v>-33698.648339612591</v>
      </c>
      <c r="BQ1357" s="19">
        <f t="shared" si="3182"/>
        <v>-37360.96370028099</v>
      </c>
      <c r="BR1357" s="19">
        <f t="shared" si="3182"/>
        <v>-41094.094263841056</v>
      </c>
      <c r="BS1357" s="19">
        <f t="shared" si="3182"/>
        <v>-44898.116851294675</v>
      </c>
      <c r="BT1357" s="19">
        <f t="shared" si="3182"/>
        <v>-48773.763330761743</v>
      </c>
      <c r="BU1357" s="19">
        <f t="shared" si="3182"/>
        <v>-52721.113892782152</v>
      </c>
      <c r="BV1357" s="19">
        <f t="shared" si="3182"/>
        <v>-47740.467304366532</v>
      </c>
      <c r="BW1357" s="19">
        <f t="shared" si="3182"/>
        <v>-42683.512466276952</v>
      </c>
      <c r="BX1357" s="19">
        <f t="shared" si="3182"/>
        <v>-37549.931427473115</v>
      </c>
      <c r="BY1357" s="19">
        <f t="shared" si="3182"/>
        <v>-32339.404912118705</v>
      </c>
      <c r="BZ1357" s="19">
        <f t="shared" si="3182"/>
        <v>-27051.612314061436</v>
      </c>
      <c r="CA1357" s="19">
        <f t="shared" ref="CA1357:DY1357" si="3183">SUM(CA1335:CA1356)</f>
        <v>-21686.231691290028</v>
      </c>
      <c r="CB1357" s="19">
        <f t="shared" si="3183"/>
        <v>-16298.495315923748</v>
      </c>
      <c r="CC1357" s="19">
        <f t="shared" si="3183"/>
        <v>-10888.310038993439</v>
      </c>
      <c r="CD1357" s="19">
        <f t="shared" si="3183"/>
        <v>-5455.5823234092541</v>
      </c>
      <c r="CE1357" s="19">
        <f t="shared" si="3183"/>
        <v>3.2238143145799111E-11</v>
      </c>
      <c r="CF1357" s="19">
        <f t="shared" si="3183"/>
        <v>3.2372468742239933E-11</v>
      </c>
      <c r="CG1357" s="19">
        <f t="shared" si="3183"/>
        <v>3.2507354028665935E-11</v>
      </c>
      <c r="CH1357" s="19">
        <f t="shared" si="3183"/>
        <v>3.264280133711871E-11</v>
      </c>
      <c r="CI1357" s="19">
        <f t="shared" si="3183"/>
        <v>3.2778813009356701E-11</v>
      </c>
      <c r="CJ1357" s="19">
        <f t="shared" si="3183"/>
        <v>3.2915391396895691E-11</v>
      </c>
      <c r="CK1357" s="19">
        <f t="shared" si="3183"/>
        <v>3.3052538861049422E-11</v>
      </c>
      <c r="CL1357" s="19">
        <f t="shared" si="3183"/>
        <v>3.3190257772970462E-11</v>
      </c>
      <c r="CM1357" s="19">
        <f t="shared" si="3183"/>
        <v>3.3328550513691167E-11</v>
      </c>
      <c r="CN1357" s="19">
        <f t="shared" si="3183"/>
        <v>3.3467419474164883E-11</v>
      </c>
      <c r="CO1357" s="19">
        <f t="shared" si="3183"/>
        <v>3.3606867055307243E-11</v>
      </c>
      <c r="CP1357" s="19">
        <f t="shared" si="3183"/>
        <v>3.3746895668037684E-11</v>
      </c>
      <c r="CQ1357" s="19">
        <f t="shared" si="3183"/>
        <v>3.3887507733321179E-11</v>
      </c>
      <c r="CR1357" s="19">
        <f t="shared" si="3183"/>
        <v>3.4028705682210011E-11</v>
      </c>
      <c r="CS1357" s="19">
        <f t="shared" si="3183"/>
        <v>3.4170491955885886E-11</v>
      </c>
      <c r="CT1357" s="19">
        <f t="shared" si="3183"/>
        <v>3.4312869005702077E-11</v>
      </c>
      <c r="CU1357" s="19">
        <f t="shared" si="3183"/>
        <v>3.4455839293225839E-11</v>
      </c>
      <c r="CV1357" s="19">
        <f t="shared" si="3183"/>
        <v>3.4599405290280942E-11</v>
      </c>
      <c r="CW1357" s="19">
        <f t="shared" si="3183"/>
        <v>3.4743569478990449E-11</v>
      </c>
      <c r="CX1357" s="19">
        <f t="shared" si="3183"/>
        <v>3.4888334351819576E-11</v>
      </c>
      <c r="CY1357" s="19">
        <f t="shared" si="3183"/>
        <v>3.5033702411618823E-11</v>
      </c>
      <c r="CZ1357" s="19">
        <f t="shared" si="3183"/>
        <v>3.5179676171667237E-11</v>
      </c>
      <c r="DA1357" s="19">
        <f t="shared" si="3183"/>
        <v>3.5326258155715853E-11</v>
      </c>
      <c r="DB1357" s="19">
        <f t="shared" si="3183"/>
        <v>3.5473450898031329E-11</v>
      </c>
      <c r="DC1357" s="19">
        <f t="shared" si="3183"/>
        <v>3.5621256943439798E-11</v>
      </c>
      <c r="DD1357" s="19">
        <f t="shared" si="3183"/>
        <v>3.5769678847370797E-11</v>
      </c>
      <c r="DE1357" s="19">
        <f t="shared" si="3183"/>
        <v>3.5918719175901509E-11</v>
      </c>
      <c r="DF1357" s="19">
        <f t="shared" si="3183"/>
        <v>3.6068380505801099E-11</v>
      </c>
      <c r="DG1357" s="19">
        <f t="shared" si="3183"/>
        <v>3.6218665424575268E-11</v>
      </c>
      <c r="DH1357" s="19">
        <f t="shared" si="3183"/>
        <v>3.6369576530511E-11</v>
      </c>
      <c r="DI1357" s="19">
        <f t="shared" si="3183"/>
        <v>3.6521116432721461E-11</v>
      </c>
      <c r="DJ1357" s="19">
        <f t="shared" si="3183"/>
        <v>3.6673287751191134E-11</v>
      </c>
      <c r="DK1357" s="19">
        <f t="shared" si="3183"/>
        <v>3.6826093116821099E-11</v>
      </c>
      <c r="DL1357" s="19">
        <f t="shared" si="3183"/>
        <v>3.6979535171474516E-11</v>
      </c>
      <c r="DM1357" s="19">
        <f t="shared" si="3183"/>
        <v>3.7133616568022328E-11</v>
      </c>
      <c r="DN1357" s="19">
        <f t="shared" si="3183"/>
        <v>3.7288339970389085E-11</v>
      </c>
      <c r="DO1357" s="19">
        <f t="shared" si="3183"/>
        <v>3.7443708053599045E-11</v>
      </c>
      <c r="DP1357" s="19">
        <f t="shared" si="3183"/>
        <v>3.7599723503822379E-11</v>
      </c>
      <c r="DQ1357" s="19">
        <f t="shared" si="3183"/>
        <v>3.7756389018421632E-11</v>
      </c>
      <c r="DR1357" s="19">
        <f t="shared" si="3183"/>
        <v>3.791370730599839E-11</v>
      </c>
      <c r="DS1357" s="19">
        <f t="shared" si="3183"/>
        <v>3.8071681086440049E-11</v>
      </c>
      <c r="DT1357" s="19">
        <f t="shared" si="3183"/>
        <v>3.8230313090966881E-11</v>
      </c>
      <c r="DU1357" s="19">
        <f t="shared" si="3183"/>
        <v>3.8389606062179233E-11</v>
      </c>
      <c r="DV1357" s="19">
        <f t="shared" si="3183"/>
        <v>3.8549562754104994E-11</v>
      </c>
      <c r="DW1357" s="19">
        <f t="shared" si="3183"/>
        <v>3.8710185932247095E-11</v>
      </c>
      <c r="DX1357" s="19">
        <f t="shared" si="3183"/>
        <v>3.8871478373631451E-11</v>
      </c>
      <c r="DY1357" s="19">
        <f t="shared" si="3183"/>
        <v>3.9033442866854925E-11</v>
      </c>
      <c r="EB1357" s="116">
        <f>ROW(EB1357)-ROW($EB$2)+1</f>
        <v>1356</v>
      </c>
      <c r="EC1357" s="2" t="s">
        <v>0</v>
      </c>
      <c r="ED1357" s="2" t="s">
        <v>0</v>
      </c>
      <c r="EE1357" s="117" t="s">
        <v>233</v>
      </c>
      <c r="EF1357" s="110" t="str">
        <f>CF!$C$67</f>
        <v>Interest Expense</v>
      </c>
    </row>
    <row r="1359" spans="1:136" x14ac:dyDescent="0.3">
      <c r="A1359" s="8" t="s">
        <v>228</v>
      </c>
      <c r="B1359" s="4"/>
      <c r="C1359" s="4"/>
      <c r="D1359" s="9"/>
      <c r="E1359" s="4"/>
      <c r="F1359" s="16"/>
      <c r="G1359" s="7"/>
      <c r="I1359" s="10"/>
      <c r="J1359" s="10"/>
      <c r="K1359" s="10"/>
      <c r="L1359" s="10"/>
      <c r="M1359" s="10"/>
      <c r="N1359" s="10"/>
      <c r="O1359" s="10"/>
      <c r="P1359" s="10"/>
      <c r="Q1359" s="10"/>
      <c r="R1359" s="10"/>
      <c r="S1359" s="10"/>
      <c r="T1359" s="10"/>
      <c r="U1359" s="10"/>
      <c r="V1359" s="145"/>
      <c r="W1359" s="145"/>
      <c r="X1359" s="145"/>
      <c r="Y1359" s="10"/>
      <c r="Z1359" s="10"/>
      <c r="AA1359" s="10"/>
      <c r="AB1359" s="10"/>
      <c r="AC1359" s="10"/>
      <c r="AD1359" s="10"/>
      <c r="AE1359" s="10"/>
      <c r="AF1359" s="10"/>
      <c r="AG1359" s="10"/>
      <c r="AH1359" s="10"/>
      <c r="AI1359" s="10"/>
      <c r="AJ1359" s="10"/>
      <c r="AK1359" s="10"/>
      <c r="AL1359" s="10"/>
      <c r="AM1359" s="10"/>
      <c r="AN1359" s="10"/>
      <c r="AO1359" s="10"/>
      <c r="AP1359" s="10"/>
      <c r="AQ1359" s="10"/>
      <c r="AR1359" s="10"/>
      <c r="AS1359" s="10"/>
      <c r="AT1359" s="10"/>
      <c r="AU1359" s="10"/>
      <c r="AV1359" s="10"/>
      <c r="AW1359" s="10"/>
      <c r="AX1359" s="10"/>
      <c r="AY1359" s="10"/>
      <c r="AZ1359" s="10"/>
      <c r="BA1359" s="10"/>
      <c r="BB1359" s="10"/>
      <c r="BC1359" s="10"/>
      <c r="BD1359" s="10"/>
      <c r="BE1359" s="10"/>
      <c r="BF1359" s="10"/>
      <c r="BG1359" s="10"/>
      <c r="BH1359" s="10"/>
      <c r="BI1359" s="10"/>
      <c r="BJ1359" s="10"/>
      <c r="BK1359" s="10"/>
      <c r="BL1359" s="10"/>
      <c r="BM1359" s="10"/>
      <c r="BN1359" s="10"/>
      <c r="BO1359" s="10"/>
      <c r="BP1359" s="10"/>
      <c r="BQ1359" s="10"/>
      <c r="BR1359" s="10"/>
      <c r="BS1359" s="10"/>
      <c r="BT1359" s="10"/>
      <c r="BU1359" s="10"/>
      <c r="BV1359" s="10"/>
      <c r="BW1359" s="10"/>
      <c r="BX1359" s="10"/>
      <c r="BY1359" s="10"/>
      <c r="BZ1359" s="10"/>
      <c r="CA1359" s="10"/>
      <c r="CB1359" s="10"/>
      <c r="CC1359" s="10"/>
      <c r="CD1359" s="10"/>
      <c r="CE1359" s="10"/>
      <c r="CF1359" s="10"/>
      <c r="CG1359" s="10"/>
      <c r="CH1359" s="10"/>
      <c r="CI1359" s="10"/>
      <c r="CJ1359" s="10"/>
      <c r="CK1359" s="10"/>
      <c r="CL1359" s="10"/>
      <c r="CM1359" s="10"/>
      <c r="CN1359" s="10"/>
      <c r="CO1359" s="10"/>
      <c r="CP1359" s="10"/>
      <c r="CQ1359" s="10"/>
      <c r="CR1359" s="10"/>
      <c r="CS1359" s="10"/>
      <c r="CT1359" s="10"/>
      <c r="CU1359" s="10"/>
      <c r="CV1359" s="10"/>
      <c r="CW1359" s="10"/>
      <c r="CX1359" s="10"/>
      <c r="CY1359" s="10"/>
      <c r="CZ1359" s="10"/>
      <c r="DA1359" s="10"/>
      <c r="DB1359" s="10"/>
      <c r="DC1359" s="10"/>
      <c r="DD1359" s="10"/>
      <c r="DE1359" s="10"/>
      <c r="DF1359" s="10"/>
      <c r="DG1359" s="10"/>
      <c r="DH1359" s="10"/>
      <c r="DI1359" s="10"/>
      <c r="DJ1359" s="10"/>
      <c r="DK1359" s="10"/>
      <c r="DL1359" s="10"/>
      <c r="DM1359" s="10"/>
      <c r="DN1359" s="10"/>
      <c r="DO1359" s="10"/>
      <c r="DP1359" s="10"/>
      <c r="DQ1359" s="10"/>
      <c r="DR1359" s="10"/>
      <c r="DS1359" s="10"/>
      <c r="DT1359" s="10"/>
      <c r="DU1359" s="10"/>
      <c r="DV1359" s="10"/>
      <c r="DW1359" s="10"/>
      <c r="DX1359" s="10"/>
      <c r="DY1359" s="10"/>
    </row>
    <row r="1360" spans="1:136" x14ac:dyDescent="0.3">
      <c r="G1360" s="7"/>
      <c r="I1360" s="12"/>
      <c r="J1360" s="12"/>
      <c r="K1360" s="12"/>
      <c r="L1360" s="12"/>
      <c r="M1360" s="12"/>
      <c r="N1360" s="12"/>
      <c r="O1360" s="12"/>
      <c r="P1360" s="12"/>
      <c r="Q1360" s="12"/>
      <c r="R1360" s="12"/>
      <c r="S1360" s="12"/>
      <c r="T1360" s="12"/>
      <c r="U1360" s="12"/>
      <c r="V1360" s="12"/>
      <c r="W1360" s="12"/>
      <c r="X1360" s="12"/>
      <c r="Y1360" s="12"/>
      <c r="Z1360" s="12"/>
      <c r="AA1360" s="12"/>
      <c r="AB1360" s="12"/>
      <c r="AC1360" s="12"/>
      <c r="AD1360" s="12"/>
      <c r="AE1360" s="12"/>
      <c r="AF1360" s="12"/>
      <c r="AG1360" s="12"/>
      <c r="AH1360" s="12"/>
      <c r="AI1360" s="12"/>
      <c r="AJ1360" s="12"/>
      <c r="AK1360" s="12"/>
      <c r="AL1360" s="12"/>
      <c r="AM1360" s="12"/>
      <c r="AN1360" s="12"/>
      <c r="AO1360" s="12"/>
      <c r="AP1360" s="12"/>
      <c r="AQ1360" s="12"/>
      <c r="AR1360" s="12"/>
      <c r="AS1360" s="12"/>
      <c r="AT1360" s="12"/>
      <c r="AU1360" s="12"/>
      <c r="AV1360" s="12"/>
      <c r="AW1360" s="12"/>
      <c r="AX1360" s="12"/>
      <c r="AY1360" s="12"/>
      <c r="AZ1360" s="12"/>
      <c r="BA1360" s="12"/>
      <c r="BB1360" s="12"/>
      <c r="BC1360" s="12"/>
      <c r="BD1360" s="12"/>
      <c r="BE1360" s="12"/>
      <c r="BF1360" s="12"/>
      <c r="BG1360" s="12"/>
      <c r="BH1360" s="12"/>
      <c r="BI1360" s="12"/>
      <c r="BJ1360" s="12"/>
      <c r="BK1360" s="12"/>
      <c r="BL1360" s="12"/>
      <c r="BM1360" s="12"/>
      <c r="BN1360" s="12"/>
      <c r="BO1360" s="12"/>
      <c r="BP1360" s="12"/>
      <c r="BQ1360" s="12"/>
      <c r="BR1360" s="12"/>
      <c r="BS1360" s="12"/>
      <c r="BT1360" s="12"/>
      <c r="BU1360" s="12"/>
      <c r="BV1360" s="12"/>
      <c r="BW1360" s="12"/>
      <c r="BX1360" s="12"/>
      <c r="BY1360" s="12"/>
      <c r="BZ1360" s="12"/>
      <c r="CA1360" s="12"/>
      <c r="CB1360" s="12"/>
      <c r="CC1360" s="12"/>
      <c r="CD1360" s="12"/>
      <c r="CE1360" s="12"/>
      <c r="CF1360" s="12"/>
      <c r="CG1360" s="12"/>
      <c r="CH1360" s="12"/>
      <c r="CI1360" s="12"/>
      <c r="CJ1360" s="12"/>
      <c r="CK1360" s="12"/>
      <c r="CL1360" s="12"/>
      <c r="CM1360" s="12"/>
      <c r="CN1360" s="12"/>
      <c r="CO1360" s="12"/>
      <c r="CP1360" s="12"/>
      <c r="CQ1360" s="12"/>
      <c r="CR1360" s="12"/>
      <c r="CS1360" s="12"/>
      <c r="CT1360" s="12"/>
      <c r="CU1360" s="12"/>
      <c r="CV1360" s="12"/>
      <c r="CW1360" s="12"/>
      <c r="CX1360" s="12"/>
      <c r="CY1360" s="12"/>
      <c r="CZ1360" s="12"/>
      <c r="DA1360" s="12"/>
      <c r="DB1360" s="12"/>
      <c r="DC1360" s="12"/>
      <c r="DD1360" s="12"/>
      <c r="DE1360" s="12"/>
      <c r="DF1360" s="12"/>
      <c r="DG1360" s="12"/>
      <c r="DH1360" s="12"/>
      <c r="DI1360" s="12"/>
      <c r="DJ1360" s="12"/>
      <c r="DK1360" s="12"/>
      <c r="DL1360" s="12"/>
      <c r="DM1360" s="12"/>
      <c r="DN1360" s="12"/>
      <c r="DO1360" s="12"/>
      <c r="DP1360" s="12"/>
      <c r="DQ1360" s="12"/>
      <c r="DR1360" s="12"/>
      <c r="DS1360" s="12"/>
      <c r="DT1360" s="12"/>
      <c r="DU1360" s="12"/>
      <c r="DV1360" s="12"/>
      <c r="DW1360" s="12"/>
      <c r="DX1360" s="12"/>
      <c r="DY1360" s="12"/>
    </row>
    <row r="1361" spans="2:129" x14ac:dyDescent="0.3">
      <c r="B1361" s="2" t="str">
        <f>Product!$D$2</f>
        <v>Phase 1</v>
      </c>
      <c r="C1361" s="2" t="str">
        <f>Product!$D$3</f>
        <v>50' Wide</v>
      </c>
      <c r="D1361" s="128"/>
      <c r="G1361" s="11">
        <f>SUM(H1361:DZ1361)</f>
        <v>19482846.162649699</v>
      </c>
      <c r="I1361" s="12">
        <f t="shared" ref="I1361:AN1361" si="3184">H1361+I1313</f>
        <v>0</v>
      </c>
      <c r="J1361" s="12">
        <f t="shared" si="3184"/>
        <v>0</v>
      </c>
      <c r="K1361" s="12">
        <f t="shared" si="3184"/>
        <v>0</v>
      </c>
      <c r="L1361" s="12">
        <f t="shared" si="3184"/>
        <v>0</v>
      </c>
      <c r="M1361" s="12">
        <f t="shared" si="3184"/>
        <v>0</v>
      </c>
      <c r="N1361" s="12">
        <f t="shared" si="3184"/>
        <v>520.83333333333337</v>
      </c>
      <c r="O1361" s="12">
        <f t="shared" si="3184"/>
        <v>1564.6701388888891</v>
      </c>
      <c r="P1361" s="12">
        <f t="shared" si="3184"/>
        <v>3133.6895978009261</v>
      </c>
      <c r="Q1361" s="12">
        <f t="shared" si="3184"/>
        <v>5230.0799711250966</v>
      </c>
      <c r="R1361" s="12">
        <f t="shared" si="3184"/>
        <v>7856.0386376714514</v>
      </c>
      <c r="S1361" s="12">
        <f t="shared" si="3184"/>
        <v>11013.772131995083</v>
      </c>
      <c r="T1361" s="12">
        <f t="shared" si="3184"/>
        <v>17538.829515878395</v>
      </c>
      <c r="U1361" s="12">
        <f t="shared" si="3184"/>
        <v>27466.074638861224</v>
      </c>
      <c r="V1361" s="12">
        <f t="shared" si="3184"/>
        <v>40830.516616523149</v>
      </c>
      <c r="W1361" s="12">
        <f t="shared" si="3184"/>
        <v>57667.310435758664</v>
      </c>
      <c r="X1361" s="12">
        <f t="shared" si="3184"/>
        <v>75957.47168479432</v>
      </c>
      <c r="Y1361" s="12">
        <f t="shared" si="3184"/>
        <v>95727.889394587633</v>
      </c>
      <c r="Z1361" s="12">
        <f t="shared" si="3184"/>
        <v>113630.56463372509</v>
      </c>
      <c r="AA1361" s="12">
        <f t="shared" si="3184"/>
        <v>129636.88180857897</v>
      </c>
      <c r="AB1361" s="12">
        <f t="shared" si="3184"/>
        <v>143718.10609388139</v>
      </c>
      <c r="AC1361" s="12">
        <f t="shared" si="3184"/>
        <v>155845.38293592591</v>
      </c>
      <c r="AD1361" s="12">
        <f t="shared" si="3184"/>
        <v>165989.73755369894</v>
      </c>
      <c r="AE1361" s="12">
        <f t="shared" si="3184"/>
        <v>174122.07443793272</v>
      </c>
      <c r="AF1361" s="12">
        <f t="shared" si="3184"/>
        <v>180234.01018140413</v>
      </c>
      <c r="AG1361" s="12">
        <f t="shared" si="3184"/>
        <v>184317.12644602667</v>
      </c>
      <c r="AH1361" s="12">
        <f t="shared" si="3184"/>
        <v>186362.96981730516</v>
      </c>
      <c r="AI1361" s="12">
        <f t="shared" si="3184"/>
        <v>186362.96981730516</v>
      </c>
      <c r="AJ1361" s="12">
        <f t="shared" si="3184"/>
        <v>186362.96981730516</v>
      </c>
      <c r="AK1361" s="12">
        <f t="shared" si="3184"/>
        <v>186362.96981730516</v>
      </c>
      <c r="AL1361" s="12">
        <f t="shared" si="3184"/>
        <v>186362.96981730516</v>
      </c>
      <c r="AM1361" s="12">
        <f t="shared" si="3184"/>
        <v>186362.96981730516</v>
      </c>
      <c r="AN1361" s="12">
        <f t="shared" si="3184"/>
        <v>186362.96981730516</v>
      </c>
      <c r="AO1361" s="12">
        <f t="shared" ref="AO1361:BT1361" si="3185">AN1361+AO1313</f>
        <v>186362.96981730516</v>
      </c>
      <c r="AP1361" s="12">
        <f t="shared" si="3185"/>
        <v>186362.96981730516</v>
      </c>
      <c r="AQ1361" s="12">
        <f t="shared" si="3185"/>
        <v>186362.96981730516</v>
      </c>
      <c r="AR1361" s="12">
        <f t="shared" si="3185"/>
        <v>186362.96981730516</v>
      </c>
      <c r="AS1361" s="12">
        <f t="shared" si="3185"/>
        <v>186362.96981730516</v>
      </c>
      <c r="AT1361" s="12">
        <f t="shared" si="3185"/>
        <v>186362.96981730516</v>
      </c>
      <c r="AU1361" s="12">
        <f t="shared" si="3185"/>
        <v>186362.96981730516</v>
      </c>
      <c r="AV1361" s="12">
        <f t="shared" si="3185"/>
        <v>186362.96981730516</v>
      </c>
      <c r="AW1361" s="12">
        <f t="shared" si="3185"/>
        <v>186362.96981730516</v>
      </c>
      <c r="AX1361" s="12">
        <f t="shared" si="3185"/>
        <v>186362.96981730516</v>
      </c>
      <c r="AY1361" s="12">
        <f t="shared" si="3185"/>
        <v>186362.96981730516</v>
      </c>
      <c r="AZ1361" s="12">
        <f t="shared" si="3185"/>
        <v>186362.96981730516</v>
      </c>
      <c r="BA1361" s="12">
        <f t="shared" si="3185"/>
        <v>186362.96981730516</v>
      </c>
      <c r="BB1361" s="12">
        <f t="shared" si="3185"/>
        <v>186362.96981730516</v>
      </c>
      <c r="BC1361" s="12">
        <f t="shared" si="3185"/>
        <v>186362.96981730516</v>
      </c>
      <c r="BD1361" s="12">
        <f t="shared" si="3185"/>
        <v>186362.96981730516</v>
      </c>
      <c r="BE1361" s="12">
        <f t="shared" si="3185"/>
        <v>186362.96981730516</v>
      </c>
      <c r="BF1361" s="12">
        <f t="shared" si="3185"/>
        <v>186362.96981730516</v>
      </c>
      <c r="BG1361" s="12">
        <f t="shared" si="3185"/>
        <v>186362.96981730516</v>
      </c>
      <c r="BH1361" s="12">
        <f t="shared" si="3185"/>
        <v>186362.96981730516</v>
      </c>
      <c r="BI1361" s="12">
        <f t="shared" si="3185"/>
        <v>186362.96981730516</v>
      </c>
      <c r="BJ1361" s="12">
        <f t="shared" si="3185"/>
        <v>186362.96981730516</v>
      </c>
      <c r="BK1361" s="12">
        <f t="shared" si="3185"/>
        <v>186362.96981730516</v>
      </c>
      <c r="BL1361" s="12">
        <f t="shared" si="3185"/>
        <v>186362.96981730516</v>
      </c>
      <c r="BM1361" s="12">
        <f t="shared" si="3185"/>
        <v>186362.96981730516</v>
      </c>
      <c r="BN1361" s="12">
        <f t="shared" si="3185"/>
        <v>186362.96981730516</v>
      </c>
      <c r="BO1361" s="12">
        <f t="shared" si="3185"/>
        <v>186362.96981730516</v>
      </c>
      <c r="BP1361" s="12">
        <f t="shared" si="3185"/>
        <v>186362.96981730516</v>
      </c>
      <c r="BQ1361" s="12">
        <f t="shared" si="3185"/>
        <v>186362.96981730516</v>
      </c>
      <c r="BR1361" s="12">
        <f t="shared" si="3185"/>
        <v>186362.96981730516</v>
      </c>
      <c r="BS1361" s="12">
        <f t="shared" si="3185"/>
        <v>186362.96981730516</v>
      </c>
      <c r="BT1361" s="12">
        <f t="shared" si="3185"/>
        <v>186362.96981730516</v>
      </c>
      <c r="BU1361" s="12">
        <f t="shared" ref="BU1361:CZ1361" si="3186">BT1361+BU1313</f>
        <v>186362.96981730516</v>
      </c>
      <c r="BV1361" s="12">
        <f t="shared" si="3186"/>
        <v>186362.96981730516</v>
      </c>
      <c r="BW1361" s="12">
        <f t="shared" si="3186"/>
        <v>186362.96981730516</v>
      </c>
      <c r="BX1361" s="12">
        <f t="shared" si="3186"/>
        <v>186362.96981730516</v>
      </c>
      <c r="BY1361" s="12">
        <f t="shared" si="3186"/>
        <v>186362.96981730516</v>
      </c>
      <c r="BZ1361" s="12">
        <f t="shared" si="3186"/>
        <v>186362.96981730516</v>
      </c>
      <c r="CA1361" s="12">
        <f t="shared" si="3186"/>
        <v>186362.96981730516</v>
      </c>
      <c r="CB1361" s="12">
        <f t="shared" si="3186"/>
        <v>186362.96981730516</v>
      </c>
      <c r="CC1361" s="12">
        <f t="shared" si="3186"/>
        <v>186362.96981730516</v>
      </c>
      <c r="CD1361" s="12">
        <f t="shared" si="3186"/>
        <v>186362.96981730516</v>
      </c>
      <c r="CE1361" s="12">
        <f t="shared" si="3186"/>
        <v>186362.96981730516</v>
      </c>
      <c r="CF1361" s="12">
        <f t="shared" si="3186"/>
        <v>186362.96981730516</v>
      </c>
      <c r="CG1361" s="12">
        <f t="shared" si="3186"/>
        <v>186362.96981730516</v>
      </c>
      <c r="CH1361" s="12">
        <f t="shared" si="3186"/>
        <v>186362.96981730516</v>
      </c>
      <c r="CI1361" s="12">
        <f t="shared" si="3186"/>
        <v>186362.96981730516</v>
      </c>
      <c r="CJ1361" s="12">
        <f t="shared" si="3186"/>
        <v>186362.96981730516</v>
      </c>
      <c r="CK1361" s="12">
        <f t="shared" si="3186"/>
        <v>186362.96981730516</v>
      </c>
      <c r="CL1361" s="12">
        <f t="shared" si="3186"/>
        <v>186362.96981730516</v>
      </c>
      <c r="CM1361" s="12">
        <f t="shared" si="3186"/>
        <v>186362.96981730516</v>
      </c>
      <c r="CN1361" s="12">
        <f t="shared" si="3186"/>
        <v>186362.96981730516</v>
      </c>
      <c r="CO1361" s="12">
        <f t="shared" si="3186"/>
        <v>186362.96981730516</v>
      </c>
      <c r="CP1361" s="12">
        <f t="shared" si="3186"/>
        <v>186362.96981730516</v>
      </c>
      <c r="CQ1361" s="12">
        <f t="shared" si="3186"/>
        <v>186362.96981730516</v>
      </c>
      <c r="CR1361" s="12">
        <f t="shared" si="3186"/>
        <v>186362.96981730516</v>
      </c>
      <c r="CS1361" s="12">
        <f t="shared" si="3186"/>
        <v>186362.96981730516</v>
      </c>
      <c r="CT1361" s="12">
        <f t="shared" si="3186"/>
        <v>186362.96981730516</v>
      </c>
      <c r="CU1361" s="12">
        <f t="shared" si="3186"/>
        <v>186362.96981730516</v>
      </c>
      <c r="CV1361" s="12">
        <f t="shared" si="3186"/>
        <v>186362.96981730516</v>
      </c>
      <c r="CW1361" s="12">
        <f t="shared" si="3186"/>
        <v>186362.96981730516</v>
      </c>
      <c r="CX1361" s="12">
        <f t="shared" si="3186"/>
        <v>186362.96981730516</v>
      </c>
      <c r="CY1361" s="12">
        <f t="shared" si="3186"/>
        <v>186362.96981730516</v>
      </c>
      <c r="CZ1361" s="12">
        <f t="shared" si="3186"/>
        <v>186362.96981730516</v>
      </c>
      <c r="DA1361" s="12">
        <f t="shared" ref="DA1361:DY1361" si="3187">CZ1361+DA1313</f>
        <v>186362.96981730516</v>
      </c>
      <c r="DB1361" s="12">
        <f t="shared" si="3187"/>
        <v>186362.96981730516</v>
      </c>
      <c r="DC1361" s="12">
        <f t="shared" si="3187"/>
        <v>186362.96981730516</v>
      </c>
      <c r="DD1361" s="12">
        <f t="shared" si="3187"/>
        <v>186362.96981730516</v>
      </c>
      <c r="DE1361" s="12">
        <f t="shared" si="3187"/>
        <v>186362.96981730516</v>
      </c>
      <c r="DF1361" s="12">
        <f t="shared" si="3187"/>
        <v>186362.96981730516</v>
      </c>
      <c r="DG1361" s="12">
        <f t="shared" si="3187"/>
        <v>186362.96981730516</v>
      </c>
      <c r="DH1361" s="12">
        <f t="shared" si="3187"/>
        <v>186362.96981730516</v>
      </c>
      <c r="DI1361" s="12">
        <f t="shared" si="3187"/>
        <v>186362.96981730516</v>
      </c>
      <c r="DJ1361" s="12">
        <f t="shared" si="3187"/>
        <v>186362.96981730516</v>
      </c>
      <c r="DK1361" s="12">
        <f t="shared" si="3187"/>
        <v>186362.96981730516</v>
      </c>
      <c r="DL1361" s="12">
        <f t="shared" si="3187"/>
        <v>186362.96981730516</v>
      </c>
      <c r="DM1361" s="12">
        <f t="shared" si="3187"/>
        <v>186362.96981730516</v>
      </c>
      <c r="DN1361" s="12">
        <f t="shared" si="3187"/>
        <v>186362.96981730516</v>
      </c>
      <c r="DO1361" s="12">
        <f t="shared" si="3187"/>
        <v>186362.96981730516</v>
      </c>
      <c r="DP1361" s="12">
        <f t="shared" si="3187"/>
        <v>186362.96981730516</v>
      </c>
      <c r="DQ1361" s="12">
        <f t="shared" si="3187"/>
        <v>186362.96981730516</v>
      </c>
      <c r="DR1361" s="12">
        <f t="shared" si="3187"/>
        <v>186362.96981730516</v>
      </c>
      <c r="DS1361" s="12">
        <f t="shared" si="3187"/>
        <v>186362.96981730516</v>
      </c>
      <c r="DT1361" s="12">
        <f t="shared" si="3187"/>
        <v>186362.96981730516</v>
      </c>
      <c r="DU1361" s="12">
        <f t="shared" si="3187"/>
        <v>186362.96981730516</v>
      </c>
      <c r="DV1361" s="12">
        <f t="shared" si="3187"/>
        <v>186362.96981730516</v>
      </c>
      <c r="DW1361" s="12">
        <f t="shared" si="3187"/>
        <v>186362.96981730516</v>
      </c>
      <c r="DX1361" s="12">
        <f t="shared" si="3187"/>
        <v>186362.96981730516</v>
      </c>
      <c r="DY1361" s="12">
        <f t="shared" si="3187"/>
        <v>186362.96981730516</v>
      </c>
    </row>
    <row r="1362" spans="2:129" x14ac:dyDescent="0.3">
      <c r="B1362" s="2" t="str">
        <f>Product!$E$2</f>
        <v>Phase 1</v>
      </c>
      <c r="C1362" s="2" t="str">
        <f>Product!$E$3</f>
        <v>60' Wide</v>
      </c>
      <c r="D1362" s="128"/>
      <c r="G1362" s="11">
        <f>SUM(H1362:DZ1362)</f>
        <v>19482846.162649699</v>
      </c>
      <c r="I1362" s="12">
        <f t="shared" ref="I1362:AN1362" si="3188">H1362+I1314</f>
        <v>0</v>
      </c>
      <c r="J1362" s="12">
        <f t="shared" si="3188"/>
        <v>0</v>
      </c>
      <c r="K1362" s="12">
        <f t="shared" si="3188"/>
        <v>0</v>
      </c>
      <c r="L1362" s="12">
        <f t="shared" si="3188"/>
        <v>0</v>
      </c>
      <c r="M1362" s="12">
        <f t="shared" si="3188"/>
        <v>0</v>
      </c>
      <c r="N1362" s="12">
        <f t="shared" si="3188"/>
        <v>520.83333333333337</v>
      </c>
      <c r="O1362" s="12">
        <f t="shared" si="3188"/>
        <v>1564.6701388888891</v>
      </c>
      <c r="P1362" s="12">
        <f t="shared" si="3188"/>
        <v>3133.6895978009261</v>
      </c>
      <c r="Q1362" s="12">
        <f t="shared" si="3188"/>
        <v>5230.0799711250966</v>
      </c>
      <c r="R1362" s="12">
        <f t="shared" si="3188"/>
        <v>7856.0386376714514</v>
      </c>
      <c r="S1362" s="12">
        <f t="shared" si="3188"/>
        <v>11013.772131995083</v>
      </c>
      <c r="T1362" s="12">
        <f t="shared" si="3188"/>
        <v>17538.829515878395</v>
      </c>
      <c r="U1362" s="12">
        <f t="shared" si="3188"/>
        <v>27466.074638861224</v>
      </c>
      <c r="V1362" s="12">
        <f t="shared" si="3188"/>
        <v>40830.516616523149</v>
      </c>
      <c r="W1362" s="12">
        <f t="shared" si="3188"/>
        <v>57667.310435758664</v>
      </c>
      <c r="X1362" s="12">
        <f t="shared" si="3188"/>
        <v>75957.47168479432</v>
      </c>
      <c r="Y1362" s="12">
        <f t="shared" si="3188"/>
        <v>95727.889394587633</v>
      </c>
      <c r="Z1362" s="12">
        <f t="shared" si="3188"/>
        <v>113630.56463372509</v>
      </c>
      <c r="AA1362" s="12">
        <f t="shared" si="3188"/>
        <v>129636.88180857897</v>
      </c>
      <c r="AB1362" s="12">
        <f t="shared" si="3188"/>
        <v>143718.10609388139</v>
      </c>
      <c r="AC1362" s="12">
        <f t="shared" si="3188"/>
        <v>155845.38293592591</v>
      </c>
      <c r="AD1362" s="12">
        <f t="shared" si="3188"/>
        <v>165989.73755369894</v>
      </c>
      <c r="AE1362" s="12">
        <f t="shared" si="3188"/>
        <v>174122.07443793272</v>
      </c>
      <c r="AF1362" s="12">
        <f t="shared" si="3188"/>
        <v>180234.01018140413</v>
      </c>
      <c r="AG1362" s="12">
        <f t="shared" si="3188"/>
        <v>184317.12644602667</v>
      </c>
      <c r="AH1362" s="12">
        <f t="shared" si="3188"/>
        <v>186362.96981730516</v>
      </c>
      <c r="AI1362" s="12">
        <f t="shared" si="3188"/>
        <v>186362.96981730516</v>
      </c>
      <c r="AJ1362" s="12">
        <f t="shared" si="3188"/>
        <v>186362.96981730516</v>
      </c>
      <c r="AK1362" s="12">
        <f t="shared" si="3188"/>
        <v>186362.96981730516</v>
      </c>
      <c r="AL1362" s="12">
        <f t="shared" si="3188"/>
        <v>186362.96981730516</v>
      </c>
      <c r="AM1362" s="12">
        <f t="shared" si="3188"/>
        <v>186362.96981730516</v>
      </c>
      <c r="AN1362" s="12">
        <f t="shared" si="3188"/>
        <v>186362.96981730516</v>
      </c>
      <c r="AO1362" s="12">
        <f t="shared" ref="AO1362:BT1362" si="3189">AN1362+AO1314</f>
        <v>186362.96981730516</v>
      </c>
      <c r="AP1362" s="12">
        <f t="shared" si="3189"/>
        <v>186362.96981730516</v>
      </c>
      <c r="AQ1362" s="12">
        <f t="shared" si="3189"/>
        <v>186362.96981730516</v>
      </c>
      <c r="AR1362" s="12">
        <f t="shared" si="3189"/>
        <v>186362.96981730516</v>
      </c>
      <c r="AS1362" s="12">
        <f t="shared" si="3189"/>
        <v>186362.96981730516</v>
      </c>
      <c r="AT1362" s="12">
        <f t="shared" si="3189"/>
        <v>186362.96981730516</v>
      </c>
      <c r="AU1362" s="12">
        <f t="shared" si="3189"/>
        <v>186362.96981730516</v>
      </c>
      <c r="AV1362" s="12">
        <f t="shared" si="3189"/>
        <v>186362.96981730516</v>
      </c>
      <c r="AW1362" s="12">
        <f t="shared" si="3189"/>
        <v>186362.96981730516</v>
      </c>
      <c r="AX1362" s="12">
        <f t="shared" si="3189"/>
        <v>186362.96981730516</v>
      </c>
      <c r="AY1362" s="12">
        <f t="shared" si="3189"/>
        <v>186362.96981730516</v>
      </c>
      <c r="AZ1362" s="12">
        <f t="shared" si="3189"/>
        <v>186362.96981730516</v>
      </c>
      <c r="BA1362" s="12">
        <f t="shared" si="3189"/>
        <v>186362.96981730516</v>
      </c>
      <c r="BB1362" s="12">
        <f t="shared" si="3189"/>
        <v>186362.96981730516</v>
      </c>
      <c r="BC1362" s="12">
        <f t="shared" si="3189"/>
        <v>186362.96981730516</v>
      </c>
      <c r="BD1362" s="12">
        <f t="shared" si="3189"/>
        <v>186362.96981730516</v>
      </c>
      <c r="BE1362" s="12">
        <f t="shared" si="3189"/>
        <v>186362.96981730516</v>
      </c>
      <c r="BF1362" s="12">
        <f t="shared" si="3189"/>
        <v>186362.96981730516</v>
      </c>
      <c r="BG1362" s="12">
        <f t="shared" si="3189"/>
        <v>186362.96981730516</v>
      </c>
      <c r="BH1362" s="12">
        <f t="shared" si="3189"/>
        <v>186362.96981730516</v>
      </c>
      <c r="BI1362" s="12">
        <f t="shared" si="3189"/>
        <v>186362.96981730516</v>
      </c>
      <c r="BJ1362" s="12">
        <f t="shared" si="3189"/>
        <v>186362.96981730516</v>
      </c>
      <c r="BK1362" s="12">
        <f t="shared" si="3189"/>
        <v>186362.96981730516</v>
      </c>
      <c r="BL1362" s="12">
        <f t="shared" si="3189"/>
        <v>186362.96981730516</v>
      </c>
      <c r="BM1362" s="12">
        <f t="shared" si="3189"/>
        <v>186362.96981730516</v>
      </c>
      <c r="BN1362" s="12">
        <f t="shared" si="3189"/>
        <v>186362.96981730516</v>
      </c>
      <c r="BO1362" s="12">
        <f t="shared" si="3189"/>
        <v>186362.96981730516</v>
      </c>
      <c r="BP1362" s="12">
        <f t="shared" si="3189"/>
        <v>186362.96981730516</v>
      </c>
      <c r="BQ1362" s="12">
        <f t="shared" si="3189"/>
        <v>186362.96981730516</v>
      </c>
      <c r="BR1362" s="12">
        <f t="shared" si="3189"/>
        <v>186362.96981730516</v>
      </c>
      <c r="BS1362" s="12">
        <f t="shared" si="3189"/>
        <v>186362.96981730516</v>
      </c>
      <c r="BT1362" s="12">
        <f t="shared" si="3189"/>
        <v>186362.96981730516</v>
      </c>
      <c r="BU1362" s="12">
        <f t="shared" ref="BU1362:CZ1362" si="3190">BT1362+BU1314</f>
        <v>186362.96981730516</v>
      </c>
      <c r="BV1362" s="12">
        <f t="shared" si="3190"/>
        <v>186362.96981730516</v>
      </c>
      <c r="BW1362" s="12">
        <f t="shared" si="3190"/>
        <v>186362.96981730516</v>
      </c>
      <c r="BX1362" s="12">
        <f t="shared" si="3190"/>
        <v>186362.96981730516</v>
      </c>
      <c r="BY1362" s="12">
        <f t="shared" si="3190"/>
        <v>186362.96981730516</v>
      </c>
      <c r="BZ1362" s="12">
        <f t="shared" si="3190"/>
        <v>186362.96981730516</v>
      </c>
      <c r="CA1362" s="12">
        <f t="shared" si="3190"/>
        <v>186362.96981730516</v>
      </c>
      <c r="CB1362" s="12">
        <f t="shared" si="3190"/>
        <v>186362.96981730516</v>
      </c>
      <c r="CC1362" s="12">
        <f t="shared" si="3190"/>
        <v>186362.96981730516</v>
      </c>
      <c r="CD1362" s="12">
        <f t="shared" si="3190"/>
        <v>186362.96981730516</v>
      </c>
      <c r="CE1362" s="12">
        <f t="shared" si="3190"/>
        <v>186362.96981730516</v>
      </c>
      <c r="CF1362" s="12">
        <f t="shared" si="3190"/>
        <v>186362.96981730516</v>
      </c>
      <c r="CG1362" s="12">
        <f t="shared" si="3190"/>
        <v>186362.96981730516</v>
      </c>
      <c r="CH1362" s="12">
        <f t="shared" si="3190"/>
        <v>186362.96981730516</v>
      </c>
      <c r="CI1362" s="12">
        <f t="shared" si="3190"/>
        <v>186362.96981730516</v>
      </c>
      <c r="CJ1362" s="12">
        <f t="shared" si="3190"/>
        <v>186362.96981730516</v>
      </c>
      <c r="CK1362" s="12">
        <f t="shared" si="3190"/>
        <v>186362.96981730516</v>
      </c>
      <c r="CL1362" s="12">
        <f t="shared" si="3190"/>
        <v>186362.96981730516</v>
      </c>
      <c r="CM1362" s="12">
        <f t="shared" si="3190"/>
        <v>186362.96981730516</v>
      </c>
      <c r="CN1362" s="12">
        <f t="shared" si="3190"/>
        <v>186362.96981730516</v>
      </c>
      <c r="CO1362" s="12">
        <f t="shared" si="3190"/>
        <v>186362.96981730516</v>
      </c>
      <c r="CP1362" s="12">
        <f t="shared" si="3190"/>
        <v>186362.96981730516</v>
      </c>
      <c r="CQ1362" s="12">
        <f t="shared" si="3190"/>
        <v>186362.96981730516</v>
      </c>
      <c r="CR1362" s="12">
        <f t="shared" si="3190"/>
        <v>186362.96981730516</v>
      </c>
      <c r="CS1362" s="12">
        <f t="shared" si="3190"/>
        <v>186362.96981730516</v>
      </c>
      <c r="CT1362" s="12">
        <f t="shared" si="3190"/>
        <v>186362.96981730516</v>
      </c>
      <c r="CU1362" s="12">
        <f t="shared" si="3190"/>
        <v>186362.96981730516</v>
      </c>
      <c r="CV1362" s="12">
        <f t="shared" si="3190"/>
        <v>186362.96981730516</v>
      </c>
      <c r="CW1362" s="12">
        <f t="shared" si="3190"/>
        <v>186362.96981730516</v>
      </c>
      <c r="CX1362" s="12">
        <f t="shared" si="3190"/>
        <v>186362.96981730516</v>
      </c>
      <c r="CY1362" s="12">
        <f t="shared" si="3190"/>
        <v>186362.96981730516</v>
      </c>
      <c r="CZ1362" s="12">
        <f t="shared" si="3190"/>
        <v>186362.96981730516</v>
      </c>
      <c r="DA1362" s="12">
        <f t="shared" ref="DA1362:DY1362" si="3191">CZ1362+DA1314</f>
        <v>186362.96981730516</v>
      </c>
      <c r="DB1362" s="12">
        <f t="shared" si="3191"/>
        <v>186362.96981730516</v>
      </c>
      <c r="DC1362" s="12">
        <f t="shared" si="3191"/>
        <v>186362.96981730516</v>
      </c>
      <c r="DD1362" s="12">
        <f t="shared" si="3191"/>
        <v>186362.96981730516</v>
      </c>
      <c r="DE1362" s="12">
        <f t="shared" si="3191"/>
        <v>186362.96981730516</v>
      </c>
      <c r="DF1362" s="12">
        <f t="shared" si="3191"/>
        <v>186362.96981730516</v>
      </c>
      <c r="DG1362" s="12">
        <f t="shared" si="3191"/>
        <v>186362.96981730516</v>
      </c>
      <c r="DH1362" s="12">
        <f t="shared" si="3191"/>
        <v>186362.96981730516</v>
      </c>
      <c r="DI1362" s="12">
        <f t="shared" si="3191"/>
        <v>186362.96981730516</v>
      </c>
      <c r="DJ1362" s="12">
        <f t="shared" si="3191"/>
        <v>186362.96981730516</v>
      </c>
      <c r="DK1362" s="12">
        <f t="shared" si="3191"/>
        <v>186362.96981730516</v>
      </c>
      <c r="DL1362" s="12">
        <f t="shared" si="3191"/>
        <v>186362.96981730516</v>
      </c>
      <c r="DM1362" s="12">
        <f t="shared" si="3191"/>
        <v>186362.96981730516</v>
      </c>
      <c r="DN1362" s="12">
        <f t="shared" si="3191"/>
        <v>186362.96981730516</v>
      </c>
      <c r="DO1362" s="12">
        <f t="shared" si="3191"/>
        <v>186362.96981730516</v>
      </c>
      <c r="DP1362" s="12">
        <f t="shared" si="3191"/>
        <v>186362.96981730516</v>
      </c>
      <c r="DQ1362" s="12">
        <f t="shared" si="3191"/>
        <v>186362.96981730516</v>
      </c>
      <c r="DR1362" s="12">
        <f t="shared" si="3191"/>
        <v>186362.96981730516</v>
      </c>
      <c r="DS1362" s="12">
        <f t="shared" si="3191"/>
        <v>186362.96981730516</v>
      </c>
      <c r="DT1362" s="12">
        <f t="shared" si="3191"/>
        <v>186362.96981730516</v>
      </c>
      <c r="DU1362" s="12">
        <f t="shared" si="3191"/>
        <v>186362.96981730516</v>
      </c>
      <c r="DV1362" s="12">
        <f t="shared" si="3191"/>
        <v>186362.96981730516</v>
      </c>
      <c r="DW1362" s="12">
        <f t="shared" si="3191"/>
        <v>186362.96981730516</v>
      </c>
      <c r="DX1362" s="12">
        <f t="shared" si="3191"/>
        <v>186362.96981730516</v>
      </c>
      <c r="DY1362" s="12">
        <f t="shared" si="3191"/>
        <v>186362.96981730516</v>
      </c>
    </row>
    <row r="1363" spans="2:129" x14ac:dyDescent="0.3">
      <c r="B1363" s="2" t="str">
        <f>Product!$F$2</f>
        <v>Phase 1</v>
      </c>
      <c r="C1363" s="2" t="str">
        <f>Product!$F$3</f>
        <v>75' Wide</v>
      </c>
      <c r="D1363" s="128"/>
      <c r="G1363" s="11">
        <f>SUM(H1363:DZ1363)</f>
        <v>12988564.108433109</v>
      </c>
      <c r="I1363" s="12">
        <f t="shared" ref="I1363:AN1363" si="3192">H1363+I1315</f>
        <v>0</v>
      </c>
      <c r="J1363" s="12">
        <f t="shared" si="3192"/>
        <v>0</v>
      </c>
      <c r="K1363" s="12">
        <f t="shared" si="3192"/>
        <v>0</v>
      </c>
      <c r="L1363" s="12">
        <f t="shared" si="3192"/>
        <v>0</v>
      </c>
      <c r="M1363" s="12">
        <f t="shared" si="3192"/>
        <v>0</v>
      </c>
      <c r="N1363" s="12">
        <f t="shared" si="3192"/>
        <v>347.22222222222229</v>
      </c>
      <c r="O1363" s="12">
        <f t="shared" si="3192"/>
        <v>1043.1134259259261</v>
      </c>
      <c r="P1363" s="12">
        <f t="shared" si="3192"/>
        <v>2089.126398533951</v>
      </c>
      <c r="Q1363" s="12">
        <f t="shared" si="3192"/>
        <v>3486.7199807500647</v>
      </c>
      <c r="R1363" s="12">
        <f t="shared" si="3192"/>
        <v>5237.3590917809679</v>
      </c>
      <c r="S1363" s="12">
        <f t="shared" si="3192"/>
        <v>7342.5147546633889</v>
      </c>
      <c r="T1363" s="12">
        <f t="shared" si="3192"/>
        <v>11692.553010585598</v>
      </c>
      <c r="U1363" s="12">
        <f t="shared" si="3192"/>
        <v>18310.716425907482</v>
      </c>
      <c r="V1363" s="12">
        <f t="shared" si="3192"/>
        <v>27220.344411015431</v>
      </c>
      <c r="W1363" s="12">
        <f t="shared" si="3192"/>
        <v>38444.873623839107</v>
      </c>
      <c r="X1363" s="12">
        <f t="shared" si="3192"/>
        <v>50638.314456529552</v>
      </c>
      <c r="Y1363" s="12">
        <f t="shared" si="3192"/>
        <v>63818.592929725091</v>
      </c>
      <c r="Z1363" s="12">
        <f t="shared" si="3192"/>
        <v>75753.70975581673</v>
      </c>
      <c r="AA1363" s="12">
        <f t="shared" si="3192"/>
        <v>86424.587872385979</v>
      </c>
      <c r="AB1363" s="12">
        <f t="shared" si="3192"/>
        <v>95812.070729254265</v>
      </c>
      <c r="AC1363" s="12">
        <f t="shared" si="3192"/>
        <v>103896.92195728395</v>
      </c>
      <c r="AD1363" s="12">
        <f t="shared" si="3192"/>
        <v>110659.82503579931</v>
      </c>
      <c r="AE1363" s="12">
        <f t="shared" si="3192"/>
        <v>116081.38295862182</v>
      </c>
      <c r="AF1363" s="12">
        <f t="shared" si="3192"/>
        <v>120156.00678760276</v>
      </c>
      <c r="AG1363" s="12">
        <f t="shared" si="3192"/>
        <v>122878.08429735112</v>
      </c>
      <c r="AH1363" s="12">
        <f t="shared" si="3192"/>
        <v>124241.97987820343</v>
      </c>
      <c r="AI1363" s="12">
        <f t="shared" si="3192"/>
        <v>124241.97987820343</v>
      </c>
      <c r="AJ1363" s="12">
        <f t="shared" si="3192"/>
        <v>124241.97987820343</v>
      </c>
      <c r="AK1363" s="12">
        <f t="shared" si="3192"/>
        <v>124241.97987820343</v>
      </c>
      <c r="AL1363" s="12">
        <f t="shared" si="3192"/>
        <v>124241.97987820343</v>
      </c>
      <c r="AM1363" s="12">
        <f t="shared" si="3192"/>
        <v>124241.97987820343</v>
      </c>
      <c r="AN1363" s="12">
        <f t="shared" si="3192"/>
        <v>124241.97987820343</v>
      </c>
      <c r="AO1363" s="12">
        <f t="shared" ref="AO1363:BT1363" si="3193">AN1363+AO1315</f>
        <v>124241.97987820343</v>
      </c>
      <c r="AP1363" s="12">
        <f t="shared" si="3193"/>
        <v>124241.97987820343</v>
      </c>
      <c r="AQ1363" s="12">
        <f t="shared" si="3193"/>
        <v>124241.97987820343</v>
      </c>
      <c r="AR1363" s="12">
        <f t="shared" si="3193"/>
        <v>124241.97987820343</v>
      </c>
      <c r="AS1363" s="12">
        <f t="shared" si="3193"/>
        <v>124241.97987820343</v>
      </c>
      <c r="AT1363" s="12">
        <f t="shared" si="3193"/>
        <v>124241.97987820343</v>
      </c>
      <c r="AU1363" s="12">
        <f t="shared" si="3193"/>
        <v>124241.97987820343</v>
      </c>
      <c r="AV1363" s="12">
        <f t="shared" si="3193"/>
        <v>124241.97987820343</v>
      </c>
      <c r="AW1363" s="12">
        <f t="shared" si="3193"/>
        <v>124241.97987820343</v>
      </c>
      <c r="AX1363" s="12">
        <f t="shared" si="3193"/>
        <v>124241.97987820343</v>
      </c>
      <c r="AY1363" s="12">
        <f t="shared" si="3193"/>
        <v>124241.97987820343</v>
      </c>
      <c r="AZ1363" s="12">
        <f t="shared" si="3193"/>
        <v>124241.97987820343</v>
      </c>
      <c r="BA1363" s="12">
        <f t="shared" si="3193"/>
        <v>124241.97987820343</v>
      </c>
      <c r="BB1363" s="12">
        <f t="shared" si="3193"/>
        <v>124241.97987820343</v>
      </c>
      <c r="BC1363" s="12">
        <f t="shared" si="3193"/>
        <v>124241.97987820343</v>
      </c>
      <c r="BD1363" s="12">
        <f t="shared" si="3193"/>
        <v>124241.97987820343</v>
      </c>
      <c r="BE1363" s="12">
        <f t="shared" si="3193"/>
        <v>124241.97987820343</v>
      </c>
      <c r="BF1363" s="12">
        <f t="shared" si="3193"/>
        <v>124241.97987820343</v>
      </c>
      <c r="BG1363" s="12">
        <f t="shared" si="3193"/>
        <v>124241.97987820343</v>
      </c>
      <c r="BH1363" s="12">
        <f t="shared" si="3193"/>
        <v>124241.97987820343</v>
      </c>
      <c r="BI1363" s="12">
        <f t="shared" si="3193"/>
        <v>124241.97987820343</v>
      </c>
      <c r="BJ1363" s="12">
        <f t="shared" si="3193"/>
        <v>124241.97987820343</v>
      </c>
      <c r="BK1363" s="12">
        <f t="shared" si="3193"/>
        <v>124241.97987820343</v>
      </c>
      <c r="BL1363" s="12">
        <f t="shared" si="3193"/>
        <v>124241.97987820343</v>
      </c>
      <c r="BM1363" s="12">
        <f t="shared" si="3193"/>
        <v>124241.97987820343</v>
      </c>
      <c r="BN1363" s="12">
        <f t="shared" si="3193"/>
        <v>124241.97987820343</v>
      </c>
      <c r="BO1363" s="12">
        <f t="shared" si="3193"/>
        <v>124241.97987820343</v>
      </c>
      <c r="BP1363" s="12">
        <f t="shared" si="3193"/>
        <v>124241.97987820343</v>
      </c>
      <c r="BQ1363" s="12">
        <f t="shared" si="3193"/>
        <v>124241.97987820343</v>
      </c>
      <c r="BR1363" s="12">
        <f t="shared" si="3193"/>
        <v>124241.97987820343</v>
      </c>
      <c r="BS1363" s="12">
        <f t="shared" si="3193"/>
        <v>124241.97987820343</v>
      </c>
      <c r="BT1363" s="12">
        <f t="shared" si="3193"/>
        <v>124241.97987820343</v>
      </c>
      <c r="BU1363" s="12">
        <f t="shared" ref="BU1363:CZ1363" si="3194">BT1363+BU1315</f>
        <v>124241.97987820343</v>
      </c>
      <c r="BV1363" s="12">
        <f t="shared" si="3194"/>
        <v>124241.97987820343</v>
      </c>
      <c r="BW1363" s="12">
        <f t="shared" si="3194"/>
        <v>124241.97987820343</v>
      </c>
      <c r="BX1363" s="12">
        <f t="shared" si="3194"/>
        <v>124241.97987820343</v>
      </c>
      <c r="BY1363" s="12">
        <f t="shared" si="3194"/>
        <v>124241.97987820343</v>
      </c>
      <c r="BZ1363" s="12">
        <f t="shared" si="3194"/>
        <v>124241.97987820343</v>
      </c>
      <c r="CA1363" s="12">
        <f t="shared" si="3194"/>
        <v>124241.97987820343</v>
      </c>
      <c r="CB1363" s="12">
        <f t="shared" si="3194"/>
        <v>124241.97987820343</v>
      </c>
      <c r="CC1363" s="12">
        <f t="shared" si="3194"/>
        <v>124241.97987820343</v>
      </c>
      <c r="CD1363" s="12">
        <f t="shared" si="3194"/>
        <v>124241.97987820343</v>
      </c>
      <c r="CE1363" s="12">
        <f t="shared" si="3194"/>
        <v>124241.97987820343</v>
      </c>
      <c r="CF1363" s="12">
        <f t="shared" si="3194"/>
        <v>124241.97987820343</v>
      </c>
      <c r="CG1363" s="12">
        <f t="shared" si="3194"/>
        <v>124241.97987820343</v>
      </c>
      <c r="CH1363" s="12">
        <f t="shared" si="3194"/>
        <v>124241.97987820343</v>
      </c>
      <c r="CI1363" s="12">
        <f t="shared" si="3194"/>
        <v>124241.97987820343</v>
      </c>
      <c r="CJ1363" s="12">
        <f t="shared" si="3194"/>
        <v>124241.97987820343</v>
      </c>
      <c r="CK1363" s="12">
        <f t="shared" si="3194"/>
        <v>124241.97987820342</v>
      </c>
      <c r="CL1363" s="12">
        <f t="shared" si="3194"/>
        <v>124241.9798782034</v>
      </c>
      <c r="CM1363" s="12">
        <f t="shared" si="3194"/>
        <v>124241.97987820339</v>
      </c>
      <c r="CN1363" s="12">
        <f t="shared" si="3194"/>
        <v>124241.97987820338</v>
      </c>
      <c r="CO1363" s="12">
        <f t="shared" si="3194"/>
        <v>124241.97987820336</v>
      </c>
      <c r="CP1363" s="12">
        <f t="shared" si="3194"/>
        <v>124241.97987820335</v>
      </c>
      <c r="CQ1363" s="12">
        <f t="shared" si="3194"/>
        <v>124241.97987820333</v>
      </c>
      <c r="CR1363" s="12">
        <f t="shared" si="3194"/>
        <v>124241.97987820332</v>
      </c>
      <c r="CS1363" s="12">
        <f t="shared" si="3194"/>
        <v>124241.9798782033</v>
      </c>
      <c r="CT1363" s="12">
        <f t="shared" si="3194"/>
        <v>124241.97987820329</v>
      </c>
      <c r="CU1363" s="12">
        <f t="shared" si="3194"/>
        <v>124241.97987820327</v>
      </c>
      <c r="CV1363" s="12">
        <f t="shared" si="3194"/>
        <v>124241.97987820326</v>
      </c>
      <c r="CW1363" s="12">
        <f t="shared" si="3194"/>
        <v>124241.97987820324</v>
      </c>
      <c r="CX1363" s="12">
        <f t="shared" si="3194"/>
        <v>124241.97987820323</v>
      </c>
      <c r="CY1363" s="12">
        <f t="shared" si="3194"/>
        <v>124241.97987820322</v>
      </c>
      <c r="CZ1363" s="12">
        <f t="shared" si="3194"/>
        <v>124241.9798782032</v>
      </c>
      <c r="DA1363" s="12">
        <f t="shared" ref="DA1363:DY1363" si="3195">CZ1363+DA1315</f>
        <v>124241.97987820319</v>
      </c>
      <c r="DB1363" s="12">
        <f t="shared" si="3195"/>
        <v>124241.97987820317</v>
      </c>
      <c r="DC1363" s="12">
        <f t="shared" si="3195"/>
        <v>124241.97987820316</v>
      </c>
      <c r="DD1363" s="12">
        <f t="shared" si="3195"/>
        <v>124241.97987820314</v>
      </c>
      <c r="DE1363" s="12">
        <f t="shared" si="3195"/>
        <v>124241.97987820313</v>
      </c>
      <c r="DF1363" s="12">
        <f t="shared" si="3195"/>
        <v>124241.97987820311</v>
      </c>
      <c r="DG1363" s="12">
        <f t="shared" si="3195"/>
        <v>124241.9798782031</v>
      </c>
      <c r="DH1363" s="12">
        <f t="shared" si="3195"/>
        <v>124241.97987820308</v>
      </c>
      <c r="DI1363" s="12">
        <f t="shared" si="3195"/>
        <v>124241.97987820307</v>
      </c>
      <c r="DJ1363" s="12">
        <f t="shared" si="3195"/>
        <v>124241.97987820306</v>
      </c>
      <c r="DK1363" s="12">
        <f t="shared" si="3195"/>
        <v>124241.97987820304</v>
      </c>
      <c r="DL1363" s="12">
        <f t="shared" si="3195"/>
        <v>124241.97987820303</v>
      </c>
      <c r="DM1363" s="12">
        <f t="shared" si="3195"/>
        <v>124241.97987820301</v>
      </c>
      <c r="DN1363" s="12">
        <f t="shared" si="3195"/>
        <v>124241.979878203</v>
      </c>
      <c r="DO1363" s="12">
        <f t="shared" si="3195"/>
        <v>124241.97987820298</v>
      </c>
      <c r="DP1363" s="12">
        <f t="shared" si="3195"/>
        <v>124241.97987820297</v>
      </c>
      <c r="DQ1363" s="12">
        <f t="shared" si="3195"/>
        <v>124241.97987820295</v>
      </c>
      <c r="DR1363" s="12">
        <f t="shared" si="3195"/>
        <v>124241.97987820294</v>
      </c>
      <c r="DS1363" s="12">
        <f t="shared" si="3195"/>
        <v>124241.97987820292</v>
      </c>
      <c r="DT1363" s="12">
        <f t="shared" si="3195"/>
        <v>124241.97987820291</v>
      </c>
      <c r="DU1363" s="12">
        <f t="shared" si="3195"/>
        <v>124241.9798782029</v>
      </c>
      <c r="DV1363" s="12">
        <f t="shared" si="3195"/>
        <v>124241.97987820288</v>
      </c>
      <c r="DW1363" s="12">
        <f t="shared" si="3195"/>
        <v>124241.97987820287</v>
      </c>
      <c r="DX1363" s="12">
        <f t="shared" si="3195"/>
        <v>124241.97987820285</v>
      </c>
      <c r="DY1363" s="12">
        <f t="shared" si="3195"/>
        <v>124241.97987820284</v>
      </c>
    </row>
    <row r="1364" spans="2:129" x14ac:dyDescent="0.3">
      <c r="D1364" s="128"/>
      <c r="G1364" s="13"/>
      <c r="I1364" s="12"/>
      <c r="J1364" s="12"/>
      <c r="K1364" s="12"/>
      <c r="L1364" s="12"/>
      <c r="M1364" s="12"/>
      <c r="N1364" s="12"/>
      <c r="O1364" s="12"/>
      <c r="P1364" s="12"/>
      <c r="Q1364" s="12"/>
      <c r="R1364" s="12"/>
      <c r="S1364" s="12"/>
      <c r="T1364" s="12"/>
      <c r="U1364" s="12"/>
      <c r="V1364" s="12"/>
      <c r="W1364" s="12"/>
      <c r="X1364" s="12"/>
      <c r="Y1364" s="12"/>
      <c r="Z1364" s="12"/>
      <c r="AA1364" s="12"/>
      <c r="AB1364" s="12"/>
      <c r="AC1364" s="12"/>
      <c r="AD1364" s="12"/>
      <c r="AE1364" s="12"/>
      <c r="AF1364" s="12"/>
      <c r="AG1364" s="12"/>
      <c r="AH1364" s="12"/>
      <c r="AI1364" s="12"/>
      <c r="AJ1364" s="12"/>
      <c r="AK1364" s="12"/>
      <c r="AL1364" s="12"/>
      <c r="AM1364" s="12"/>
      <c r="AN1364" s="12"/>
      <c r="AO1364" s="12"/>
      <c r="AP1364" s="12"/>
      <c r="AQ1364" s="12"/>
      <c r="AR1364" s="12"/>
      <c r="AS1364" s="12"/>
      <c r="AT1364" s="12"/>
      <c r="AU1364" s="12"/>
      <c r="AV1364" s="12"/>
      <c r="AW1364" s="12"/>
      <c r="AX1364" s="12"/>
      <c r="AY1364" s="12"/>
      <c r="AZ1364" s="12"/>
      <c r="BA1364" s="12"/>
      <c r="BB1364" s="12"/>
      <c r="BC1364" s="12"/>
      <c r="BD1364" s="12"/>
      <c r="BE1364" s="12"/>
      <c r="BF1364" s="12"/>
      <c r="BG1364" s="12"/>
      <c r="BH1364" s="12"/>
      <c r="BI1364" s="12"/>
      <c r="BJ1364" s="12"/>
      <c r="BK1364" s="12"/>
      <c r="BL1364" s="12"/>
      <c r="BM1364" s="12"/>
      <c r="BN1364" s="12"/>
      <c r="BO1364" s="12"/>
      <c r="BP1364" s="12"/>
      <c r="BQ1364" s="12"/>
      <c r="BR1364" s="12"/>
      <c r="BS1364" s="12"/>
      <c r="BT1364" s="12"/>
      <c r="BU1364" s="12"/>
      <c r="BV1364" s="12"/>
      <c r="BW1364" s="12"/>
      <c r="BX1364" s="12"/>
      <c r="BY1364" s="12"/>
      <c r="BZ1364" s="12"/>
      <c r="CA1364" s="12"/>
      <c r="CB1364" s="12"/>
      <c r="CC1364" s="12"/>
      <c r="CD1364" s="12"/>
      <c r="CE1364" s="12"/>
      <c r="CF1364" s="12"/>
      <c r="CG1364" s="12"/>
      <c r="CH1364" s="12"/>
      <c r="CI1364" s="12"/>
      <c r="CJ1364" s="12"/>
      <c r="CK1364" s="12"/>
      <c r="CL1364" s="12"/>
      <c r="CM1364" s="12"/>
      <c r="CN1364" s="12"/>
      <c r="CO1364" s="12"/>
      <c r="CP1364" s="12"/>
      <c r="CQ1364" s="12"/>
      <c r="CR1364" s="12"/>
      <c r="CS1364" s="12"/>
      <c r="CT1364" s="12"/>
      <c r="CU1364" s="12"/>
      <c r="CV1364" s="12"/>
      <c r="CW1364" s="12"/>
      <c r="CX1364" s="12"/>
      <c r="CY1364" s="12"/>
      <c r="CZ1364" s="12"/>
      <c r="DA1364" s="12"/>
      <c r="DB1364" s="12"/>
      <c r="DC1364" s="12"/>
      <c r="DD1364" s="12"/>
      <c r="DE1364" s="12"/>
      <c r="DF1364" s="12"/>
      <c r="DG1364" s="12"/>
      <c r="DH1364" s="12"/>
      <c r="DI1364" s="12"/>
      <c r="DJ1364" s="12"/>
      <c r="DK1364" s="12"/>
      <c r="DL1364" s="12"/>
      <c r="DM1364" s="12"/>
      <c r="DN1364" s="12"/>
      <c r="DO1364" s="12"/>
      <c r="DP1364" s="12"/>
      <c r="DQ1364" s="12"/>
      <c r="DR1364" s="12"/>
      <c r="DS1364" s="12"/>
      <c r="DT1364" s="12"/>
      <c r="DU1364" s="12"/>
      <c r="DV1364" s="12"/>
      <c r="DW1364" s="12"/>
      <c r="DX1364" s="12"/>
      <c r="DY1364" s="12"/>
    </row>
    <row r="1365" spans="2:129" x14ac:dyDescent="0.3">
      <c r="B1365" s="2" t="str">
        <f>Product!$G$2</f>
        <v>Phase 2</v>
      </c>
      <c r="C1365" s="2" t="str">
        <f>Product!$G$3</f>
        <v>50' Wide</v>
      </c>
      <c r="D1365" s="128"/>
      <c r="G1365" s="11">
        <f>SUM(H1365:DZ1365)</f>
        <v>17246490.524842024</v>
      </c>
      <c r="I1365" s="12">
        <f t="shared" ref="I1365:AN1365" si="3196">H1365+I1317</f>
        <v>0</v>
      </c>
      <c r="J1365" s="12">
        <f t="shared" si="3196"/>
        <v>0</v>
      </c>
      <c r="K1365" s="12">
        <f t="shared" si="3196"/>
        <v>0</v>
      </c>
      <c r="L1365" s="12">
        <f t="shared" si="3196"/>
        <v>0</v>
      </c>
      <c r="M1365" s="12">
        <f t="shared" si="3196"/>
        <v>0</v>
      </c>
      <c r="N1365" s="12">
        <f t="shared" si="3196"/>
        <v>0</v>
      </c>
      <c r="O1365" s="12">
        <f t="shared" si="3196"/>
        <v>0</v>
      </c>
      <c r="P1365" s="12">
        <f t="shared" si="3196"/>
        <v>0</v>
      </c>
      <c r="Q1365" s="12">
        <f t="shared" si="3196"/>
        <v>0</v>
      </c>
      <c r="R1365" s="12">
        <f t="shared" si="3196"/>
        <v>0</v>
      </c>
      <c r="S1365" s="12">
        <f t="shared" si="3196"/>
        <v>0</v>
      </c>
      <c r="T1365" s="12">
        <f t="shared" si="3196"/>
        <v>0</v>
      </c>
      <c r="U1365" s="12">
        <f t="shared" si="3196"/>
        <v>0</v>
      </c>
      <c r="V1365" s="12">
        <f t="shared" si="3196"/>
        <v>0</v>
      </c>
      <c r="W1365" s="12">
        <f t="shared" si="3196"/>
        <v>0</v>
      </c>
      <c r="X1365" s="12">
        <f t="shared" si="3196"/>
        <v>0</v>
      </c>
      <c r="Y1365" s="12">
        <f t="shared" si="3196"/>
        <v>0</v>
      </c>
      <c r="Z1365" s="12">
        <f t="shared" si="3196"/>
        <v>520.83333333333337</v>
      </c>
      <c r="AA1365" s="12">
        <f t="shared" si="3196"/>
        <v>1564.6701388888891</v>
      </c>
      <c r="AB1365" s="12">
        <f t="shared" si="3196"/>
        <v>3133.6895978009261</v>
      </c>
      <c r="AC1365" s="12">
        <f t="shared" si="3196"/>
        <v>5230.0799711250966</v>
      </c>
      <c r="AD1365" s="12">
        <f t="shared" si="3196"/>
        <v>7856.0386376714514</v>
      </c>
      <c r="AE1365" s="12">
        <f t="shared" si="3196"/>
        <v>11013.772131995083</v>
      </c>
      <c r="AF1365" s="12">
        <f t="shared" si="3196"/>
        <v>17538.829515878395</v>
      </c>
      <c r="AG1365" s="12">
        <f t="shared" si="3196"/>
        <v>27466.074638861224</v>
      </c>
      <c r="AH1365" s="12">
        <f t="shared" si="3196"/>
        <v>40830.516616523149</v>
      </c>
      <c r="AI1365" s="12">
        <f t="shared" si="3196"/>
        <v>57667.310435758664</v>
      </c>
      <c r="AJ1365" s="12">
        <f t="shared" si="3196"/>
        <v>75957.471684794335</v>
      </c>
      <c r="AK1365" s="12">
        <f t="shared" si="3196"/>
        <v>95727.889394587648</v>
      </c>
      <c r="AL1365" s="12">
        <f t="shared" si="3196"/>
        <v>113630.56463372511</v>
      </c>
      <c r="AM1365" s="12">
        <f t="shared" si="3196"/>
        <v>129636.88180857898</v>
      </c>
      <c r="AN1365" s="12">
        <f t="shared" si="3196"/>
        <v>143718.10609388142</v>
      </c>
      <c r="AO1365" s="12">
        <f t="shared" ref="AO1365:BT1365" si="3197">AN1365+AO1317</f>
        <v>155845.38293592594</v>
      </c>
      <c r="AP1365" s="12">
        <f t="shared" si="3197"/>
        <v>165989.737553699</v>
      </c>
      <c r="AQ1365" s="12">
        <f t="shared" si="3197"/>
        <v>174122.07443793278</v>
      </c>
      <c r="AR1365" s="12">
        <f t="shared" si="3197"/>
        <v>180234.01018140421</v>
      </c>
      <c r="AS1365" s="12">
        <f t="shared" si="3197"/>
        <v>184317.12644602676</v>
      </c>
      <c r="AT1365" s="12">
        <f t="shared" si="3197"/>
        <v>186362.96981730525</v>
      </c>
      <c r="AU1365" s="12">
        <f t="shared" si="3197"/>
        <v>186362.96981730525</v>
      </c>
      <c r="AV1365" s="12">
        <f t="shared" si="3197"/>
        <v>186362.96981730525</v>
      </c>
      <c r="AW1365" s="12">
        <f t="shared" si="3197"/>
        <v>186362.96981730525</v>
      </c>
      <c r="AX1365" s="12">
        <f t="shared" si="3197"/>
        <v>186362.96981730525</v>
      </c>
      <c r="AY1365" s="12">
        <f t="shared" si="3197"/>
        <v>186362.96981730525</v>
      </c>
      <c r="AZ1365" s="12">
        <f t="shared" si="3197"/>
        <v>186362.96981730525</v>
      </c>
      <c r="BA1365" s="12">
        <f t="shared" si="3197"/>
        <v>186362.96981730525</v>
      </c>
      <c r="BB1365" s="12">
        <f t="shared" si="3197"/>
        <v>186362.96981730525</v>
      </c>
      <c r="BC1365" s="12">
        <f t="shared" si="3197"/>
        <v>186362.96981730525</v>
      </c>
      <c r="BD1365" s="12">
        <f t="shared" si="3197"/>
        <v>186362.96981730525</v>
      </c>
      <c r="BE1365" s="12">
        <f t="shared" si="3197"/>
        <v>186362.96981730525</v>
      </c>
      <c r="BF1365" s="12">
        <f t="shared" si="3197"/>
        <v>186362.96981730525</v>
      </c>
      <c r="BG1365" s="12">
        <f t="shared" si="3197"/>
        <v>186362.96981730525</v>
      </c>
      <c r="BH1365" s="12">
        <f t="shared" si="3197"/>
        <v>186362.96981730525</v>
      </c>
      <c r="BI1365" s="12">
        <f t="shared" si="3197"/>
        <v>186362.96981730525</v>
      </c>
      <c r="BJ1365" s="12">
        <f t="shared" si="3197"/>
        <v>186362.96981730525</v>
      </c>
      <c r="BK1365" s="12">
        <f t="shared" si="3197"/>
        <v>186362.96981730525</v>
      </c>
      <c r="BL1365" s="12">
        <f t="shared" si="3197"/>
        <v>186362.96981730525</v>
      </c>
      <c r="BM1365" s="12">
        <f t="shared" si="3197"/>
        <v>186362.96981730525</v>
      </c>
      <c r="BN1365" s="12">
        <f t="shared" si="3197"/>
        <v>186362.96981730525</v>
      </c>
      <c r="BO1365" s="12">
        <f t="shared" si="3197"/>
        <v>186362.96981730525</v>
      </c>
      <c r="BP1365" s="12">
        <f t="shared" si="3197"/>
        <v>186362.96981730525</v>
      </c>
      <c r="BQ1365" s="12">
        <f t="shared" si="3197"/>
        <v>186362.96981730525</v>
      </c>
      <c r="BR1365" s="12">
        <f t="shared" si="3197"/>
        <v>186362.96981730525</v>
      </c>
      <c r="BS1365" s="12">
        <f t="shared" si="3197"/>
        <v>186362.96981730525</v>
      </c>
      <c r="BT1365" s="12">
        <f t="shared" si="3197"/>
        <v>186362.96981730525</v>
      </c>
      <c r="BU1365" s="12">
        <f t="shared" ref="BU1365:CZ1365" si="3198">BT1365+BU1317</f>
        <v>186362.96981730525</v>
      </c>
      <c r="BV1365" s="12">
        <f t="shared" si="3198"/>
        <v>186362.96981730525</v>
      </c>
      <c r="BW1365" s="12">
        <f t="shared" si="3198"/>
        <v>186362.96981730525</v>
      </c>
      <c r="BX1365" s="12">
        <f t="shared" si="3198"/>
        <v>186362.96981730525</v>
      </c>
      <c r="BY1365" s="12">
        <f t="shared" si="3198"/>
        <v>186362.96981730525</v>
      </c>
      <c r="BZ1365" s="12">
        <f t="shared" si="3198"/>
        <v>186362.96981730525</v>
      </c>
      <c r="CA1365" s="12">
        <f t="shared" si="3198"/>
        <v>186362.96981730525</v>
      </c>
      <c r="CB1365" s="12">
        <f t="shared" si="3198"/>
        <v>186362.96981730525</v>
      </c>
      <c r="CC1365" s="12">
        <f t="shared" si="3198"/>
        <v>186362.96981730525</v>
      </c>
      <c r="CD1365" s="12">
        <f t="shared" si="3198"/>
        <v>186362.96981730525</v>
      </c>
      <c r="CE1365" s="12">
        <f t="shared" si="3198"/>
        <v>186362.96981730525</v>
      </c>
      <c r="CF1365" s="12">
        <f t="shared" si="3198"/>
        <v>186362.96981730525</v>
      </c>
      <c r="CG1365" s="12">
        <f t="shared" si="3198"/>
        <v>186362.96981730525</v>
      </c>
      <c r="CH1365" s="12">
        <f t="shared" si="3198"/>
        <v>186362.96981730525</v>
      </c>
      <c r="CI1365" s="12">
        <f t="shared" si="3198"/>
        <v>186362.96981730525</v>
      </c>
      <c r="CJ1365" s="12">
        <f t="shared" si="3198"/>
        <v>186362.96981730525</v>
      </c>
      <c r="CK1365" s="12">
        <f t="shared" si="3198"/>
        <v>186362.96981730525</v>
      </c>
      <c r="CL1365" s="12">
        <f t="shared" si="3198"/>
        <v>186362.96981730525</v>
      </c>
      <c r="CM1365" s="12">
        <f t="shared" si="3198"/>
        <v>186362.96981730525</v>
      </c>
      <c r="CN1365" s="12">
        <f t="shared" si="3198"/>
        <v>186362.96981730525</v>
      </c>
      <c r="CO1365" s="12">
        <f t="shared" si="3198"/>
        <v>186362.96981730525</v>
      </c>
      <c r="CP1365" s="12">
        <f t="shared" si="3198"/>
        <v>186362.96981730525</v>
      </c>
      <c r="CQ1365" s="12">
        <f t="shared" si="3198"/>
        <v>186362.96981730525</v>
      </c>
      <c r="CR1365" s="12">
        <f t="shared" si="3198"/>
        <v>186362.96981730525</v>
      </c>
      <c r="CS1365" s="12">
        <f t="shared" si="3198"/>
        <v>186362.96981730525</v>
      </c>
      <c r="CT1365" s="12">
        <f t="shared" si="3198"/>
        <v>186362.96981730525</v>
      </c>
      <c r="CU1365" s="12">
        <f t="shared" si="3198"/>
        <v>186362.96981730525</v>
      </c>
      <c r="CV1365" s="12">
        <f t="shared" si="3198"/>
        <v>186362.96981730525</v>
      </c>
      <c r="CW1365" s="12">
        <f t="shared" si="3198"/>
        <v>186362.96981730525</v>
      </c>
      <c r="CX1365" s="12">
        <f t="shared" si="3198"/>
        <v>186362.96981730525</v>
      </c>
      <c r="CY1365" s="12">
        <f t="shared" si="3198"/>
        <v>186362.96981730525</v>
      </c>
      <c r="CZ1365" s="12">
        <f t="shared" si="3198"/>
        <v>186362.96981730525</v>
      </c>
      <c r="DA1365" s="12">
        <f t="shared" ref="DA1365:DY1365" si="3199">CZ1365+DA1317</f>
        <v>186362.96981730525</v>
      </c>
      <c r="DB1365" s="12">
        <f t="shared" si="3199"/>
        <v>186362.96981730525</v>
      </c>
      <c r="DC1365" s="12">
        <f t="shared" si="3199"/>
        <v>186362.96981730525</v>
      </c>
      <c r="DD1365" s="12">
        <f t="shared" si="3199"/>
        <v>186362.96981730525</v>
      </c>
      <c r="DE1365" s="12">
        <f t="shared" si="3199"/>
        <v>186362.96981730525</v>
      </c>
      <c r="DF1365" s="12">
        <f t="shared" si="3199"/>
        <v>186362.96981730525</v>
      </c>
      <c r="DG1365" s="12">
        <f t="shared" si="3199"/>
        <v>186362.96981730525</v>
      </c>
      <c r="DH1365" s="12">
        <f t="shared" si="3199"/>
        <v>186362.96981730525</v>
      </c>
      <c r="DI1365" s="12">
        <f t="shared" si="3199"/>
        <v>186362.96981730525</v>
      </c>
      <c r="DJ1365" s="12">
        <f t="shared" si="3199"/>
        <v>186362.96981730525</v>
      </c>
      <c r="DK1365" s="12">
        <f t="shared" si="3199"/>
        <v>186362.96981730525</v>
      </c>
      <c r="DL1365" s="12">
        <f t="shared" si="3199"/>
        <v>186362.96981730525</v>
      </c>
      <c r="DM1365" s="12">
        <f t="shared" si="3199"/>
        <v>186362.96981730525</v>
      </c>
      <c r="DN1365" s="12">
        <f t="shared" si="3199"/>
        <v>186362.96981730525</v>
      </c>
      <c r="DO1365" s="12">
        <f t="shared" si="3199"/>
        <v>186362.96981730525</v>
      </c>
      <c r="DP1365" s="12">
        <f t="shared" si="3199"/>
        <v>186362.96981730525</v>
      </c>
      <c r="DQ1365" s="12">
        <f t="shared" si="3199"/>
        <v>186362.96981730525</v>
      </c>
      <c r="DR1365" s="12">
        <f t="shared" si="3199"/>
        <v>186362.96981730525</v>
      </c>
      <c r="DS1365" s="12">
        <f t="shared" si="3199"/>
        <v>186362.96981730525</v>
      </c>
      <c r="DT1365" s="12">
        <f t="shared" si="3199"/>
        <v>186362.96981730525</v>
      </c>
      <c r="DU1365" s="12">
        <f t="shared" si="3199"/>
        <v>186362.96981730525</v>
      </c>
      <c r="DV1365" s="12">
        <f t="shared" si="3199"/>
        <v>186362.96981730525</v>
      </c>
      <c r="DW1365" s="12">
        <f t="shared" si="3199"/>
        <v>186362.96981730525</v>
      </c>
      <c r="DX1365" s="12">
        <f t="shared" si="3199"/>
        <v>186362.96981730525</v>
      </c>
      <c r="DY1365" s="12">
        <f t="shared" si="3199"/>
        <v>186362.96981730525</v>
      </c>
    </row>
    <row r="1366" spans="2:129" x14ac:dyDescent="0.3">
      <c r="B1366" s="2" t="str">
        <f>Product!$H$2</f>
        <v>Phase 2</v>
      </c>
      <c r="C1366" s="2" t="str">
        <f>Product!$H$3</f>
        <v>60' Wide</v>
      </c>
      <c r="D1366" s="128"/>
      <c r="G1366" s="11">
        <f>SUM(H1366:DZ1366)</f>
        <v>17246490.524842024</v>
      </c>
      <c r="I1366" s="12">
        <f t="shared" ref="I1366:AN1366" si="3200">H1366+I1318</f>
        <v>0</v>
      </c>
      <c r="J1366" s="12">
        <f t="shared" si="3200"/>
        <v>0</v>
      </c>
      <c r="K1366" s="12">
        <f t="shared" si="3200"/>
        <v>0</v>
      </c>
      <c r="L1366" s="12">
        <f t="shared" si="3200"/>
        <v>0</v>
      </c>
      <c r="M1366" s="12">
        <f t="shared" si="3200"/>
        <v>0</v>
      </c>
      <c r="N1366" s="12">
        <f t="shared" si="3200"/>
        <v>0</v>
      </c>
      <c r="O1366" s="12">
        <f t="shared" si="3200"/>
        <v>0</v>
      </c>
      <c r="P1366" s="12">
        <f t="shared" si="3200"/>
        <v>0</v>
      </c>
      <c r="Q1366" s="12">
        <f t="shared" si="3200"/>
        <v>0</v>
      </c>
      <c r="R1366" s="12">
        <f t="shared" si="3200"/>
        <v>0</v>
      </c>
      <c r="S1366" s="12">
        <f t="shared" si="3200"/>
        <v>0</v>
      </c>
      <c r="T1366" s="12">
        <f t="shared" si="3200"/>
        <v>0</v>
      </c>
      <c r="U1366" s="12">
        <f t="shared" si="3200"/>
        <v>0</v>
      </c>
      <c r="V1366" s="12">
        <f t="shared" si="3200"/>
        <v>0</v>
      </c>
      <c r="W1366" s="12">
        <f t="shared" si="3200"/>
        <v>0</v>
      </c>
      <c r="X1366" s="12">
        <f t="shared" si="3200"/>
        <v>0</v>
      </c>
      <c r="Y1366" s="12">
        <f t="shared" si="3200"/>
        <v>0</v>
      </c>
      <c r="Z1366" s="12">
        <f t="shared" si="3200"/>
        <v>520.83333333333337</v>
      </c>
      <c r="AA1366" s="12">
        <f t="shared" si="3200"/>
        <v>1564.6701388888891</v>
      </c>
      <c r="AB1366" s="12">
        <f t="shared" si="3200"/>
        <v>3133.6895978009261</v>
      </c>
      <c r="AC1366" s="12">
        <f t="shared" si="3200"/>
        <v>5230.0799711250966</v>
      </c>
      <c r="AD1366" s="12">
        <f t="shared" si="3200"/>
        <v>7856.0386376714514</v>
      </c>
      <c r="AE1366" s="12">
        <f t="shared" si="3200"/>
        <v>11013.772131995083</v>
      </c>
      <c r="AF1366" s="12">
        <f t="shared" si="3200"/>
        <v>17538.829515878395</v>
      </c>
      <c r="AG1366" s="12">
        <f t="shared" si="3200"/>
        <v>27466.074638861224</v>
      </c>
      <c r="AH1366" s="12">
        <f t="shared" si="3200"/>
        <v>40830.516616523149</v>
      </c>
      <c r="AI1366" s="12">
        <f t="shared" si="3200"/>
        <v>57667.310435758664</v>
      </c>
      <c r="AJ1366" s="12">
        <f t="shared" si="3200"/>
        <v>75957.471684794335</v>
      </c>
      <c r="AK1366" s="12">
        <f t="shared" si="3200"/>
        <v>95727.889394587648</v>
      </c>
      <c r="AL1366" s="12">
        <f t="shared" si="3200"/>
        <v>113630.56463372511</v>
      </c>
      <c r="AM1366" s="12">
        <f t="shared" si="3200"/>
        <v>129636.88180857898</v>
      </c>
      <c r="AN1366" s="12">
        <f t="shared" si="3200"/>
        <v>143718.10609388142</v>
      </c>
      <c r="AO1366" s="12">
        <f t="shared" ref="AO1366:BT1366" si="3201">AN1366+AO1318</f>
        <v>155845.38293592594</v>
      </c>
      <c r="AP1366" s="12">
        <f t="shared" si="3201"/>
        <v>165989.737553699</v>
      </c>
      <c r="AQ1366" s="12">
        <f t="shared" si="3201"/>
        <v>174122.07443793278</v>
      </c>
      <c r="AR1366" s="12">
        <f t="shared" si="3201"/>
        <v>180234.01018140421</v>
      </c>
      <c r="AS1366" s="12">
        <f t="shared" si="3201"/>
        <v>184317.12644602676</v>
      </c>
      <c r="AT1366" s="12">
        <f t="shared" si="3201"/>
        <v>186362.96981730525</v>
      </c>
      <c r="AU1366" s="12">
        <f t="shared" si="3201"/>
        <v>186362.96981730525</v>
      </c>
      <c r="AV1366" s="12">
        <f t="shared" si="3201"/>
        <v>186362.96981730525</v>
      </c>
      <c r="AW1366" s="12">
        <f t="shared" si="3201"/>
        <v>186362.96981730525</v>
      </c>
      <c r="AX1366" s="12">
        <f t="shared" si="3201"/>
        <v>186362.96981730525</v>
      </c>
      <c r="AY1366" s="12">
        <f t="shared" si="3201"/>
        <v>186362.96981730525</v>
      </c>
      <c r="AZ1366" s="12">
        <f t="shared" si="3201"/>
        <v>186362.96981730525</v>
      </c>
      <c r="BA1366" s="12">
        <f t="shared" si="3201"/>
        <v>186362.96981730525</v>
      </c>
      <c r="BB1366" s="12">
        <f t="shared" si="3201"/>
        <v>186362.96981730525</v>
      </c>
      <c r="BC1366" s="12">
        <f t="shared" si="3201"/>
        <v>186362.96981730525</v>
      </c>
      <c r="BD1366" s="12">
        <f t="shared" si="3201"/>
        <v>186362.96981730525</v>
      </c>
      <c r="BE1366" s="12">
        <f t="shared" si="3201"/>
        <v>186362.96981730525</v>
      </c>
      <c r="BF1366" s="12">
        <f t="shared" si="3201"/>
        <v>186362.96981730525</v>
      </c>
      <c r="BG1366" s="12">
        <f t="shared" si="3201"/>
        <v>186362.96981730525</v>
      </c>
      <c r="BH1366" s="12">
        <f t="shared" si="3201"/>
        <v>186362.96981730525</v>
      </c>
      <c r="BI1366" s="12">
        <f t="shared" si="3201"/>
        <v>186362.96981730525</v>
      </c>
      <c r="BJ1366" s="12">
        <f t="shared" si="3201"/>
        <v>186362.96981730525</v>
      </c>
      <c r="BK1366" s="12">
        <f t="shared" si="3201"/>
        <v>186362.96981730525</v>
      </c>
      <c r="BL1366" s="12">
        <f t="shared" si="3201"/>
        <v>186362.96981730525</v>
      </c>
      <c r="BM1366" s="12">
        <f t="shared" si="3201"/>
        <v>186362.96981730525</v>
      </c>
      <c r="BN1366" s="12">
        <f t="shared" si="3201"/>
        <v>186362.96981730525</v>
      </c>
      <c r="BO1366" s="12">
        <f t="shared" si="3201"/>
        <v>186362.96981730525</v>
      </c>
      <c r="BP1366" s="12">
        <f t="shared" si="3201"/>
        <v>186362.96981730525</v>
      </c>
      <c r="BQ1366" s="12">
        <f t="shared" si="3201"/>
        <v>186362.96981730525</v>
      </c>
      <c r="BR1366" s="12">
        <f t="shared" si="3201"/>
        <v>186362.96981730525</v>
      </c>
      <c r="BS1366" s="12">
        <f t="shared" si="3201"/>
        <v>186362.96981730525</v>
      </c>
      <c r="BT1366" s="12">
        <f t="shared" si="3201"/>
        <v>186362.96981730525</v>
      </c>
      <c r="BU1366" s="12">
        <f t="shared" ref="BU1366:CZ1366" si="3202">BT1366+BU1318</f>
        <v>186362.96981730525</v>
      </c>
      <c r="BV1366" s="12">
        <f t="shared" si="3202"/>
        <v>186362.96981730525</v>
      </c>
      <c r="BW1366" s="12">
        <f t="shared" si="3202"/>
        <v>186362.96981730525</v>
      </c>
      <c r="BX1366" s="12">
        <f t="shared" si="3202"/>
        <v>186362.96981730525</v>
      </c>
      <c r="BY1366" s="12">
        <f t="shared" si="3202"/>
        <v>186362.96981730525</v>
      </c>
      <c r="BZ1366" s="12">
        <f t="shared" si="3202"/>
        <v>186362.96981730525</v>
      </c>
      <c r="CA1366" s="12">
        <f t="shared" si="3202"/>
        <v>186362.96981730525</v>
      </c>
      <c r="CB1366" s="12">
        <f t="shared" si="3202"/>
        <v>186362.96981730525</v>
      </c>
      <c r="CC1366" s="12">
        <f t="shared" si="3202"/>
        <v>186362.96981730525</v>
      </c>
      <c r="CD1366" s="12">
        <f t="shared" si="3202"/>
        <v>186362.96981730525</v>
      </c>
      <c r="CE1366" s="12">
        <f t="shared" si="3202"/>
        <v>186362.96981730525</v>
      </c>
      <c r="CF1366" s="12">
        <f t="shared" si="3202"/>
        <v>186362.96981730525</v>
      </c>
      <c r="CG1366" s="12">
        <f t="shared" si="3202"/>
        <v>186362.96981730525</v>
      </c>
      <c r="CH1366" s="12">
        <f t="shared" si="3202"/>
        <v>186362.96981730525</v>
      </c>
      <c r="CI1366" s="12">
        <f t="shared" si="3202"/>
        <v>186362.96981730525</v>
      </c>
      <c r="CJ1366" s="12">
        <f t="shared" si="3202"/>
        <v>186362.96981730525</v>
      </c>
      <c r="CK1366" s="12">
        <f t="shared" si="3202"/>
        <v>186362.96981730525</v>
      </c>
      <c r="CL1366" s="12">
        <f t="shared" si="3202"/>
        <v>186362.96981730525</v>
      </c>
      <c r="CM1366" s="12">
        <f t="shared" si="3202"/>
        <v>186362.96981730525</v>
      </c>
      <c r="CN1366" s="12">
        <f t="shared" si="3202"/>
        <v>186362.96981730525</v>
      </c>
      <c r="CO1366" s="12">
        <f t="shared" si="3202"/>
        <v>186362.96981730525</v>
      </c>
      <c r="CP1366" s="12">
        <f t="shared" si="3202"/>
        <v>186362.96981730525</v>
      </c>
      <c r="CQ1366" s="12">
        <f t="shared" si="3202"/>
        <v>186362.96981730525</v>
      </c>
      <c r="CR1366" s="12">
        <f t="shared" si="3202"/>
        <v>186362.96981730525</v>
      </c>
      <c r="CS1366" s="12">
        <f t="shared" si="3202"/>
        <v>186362.96981730525</v>
      </c>
      <c r="CT1366" s="12">
        <f t="shared" si="3202"/>
        <v>186362.96981730525</v>
      </c>
      <c r="CU1366" s="12">
        <f t="shared" si="3202"/>
        <v>186362.96981730525</v>
      </c>
      <c r="CV1366" s="12">
        <f t="shared" si="3202"/>
        <v>186362.96981730525</v>
      </c>
      <c r="CW1366" s="12">
        <f t="shared" si="3202"/>
        <v>186362.96981730525</v>
      </c>
      <c r="CX1366" s="12">
        <f t="shared" si="3202"/>
        <v>186362.96981730525</v>
      </c>
      <c r="CY1366" s="12">
        <f t="shared" si="3202"/>
        <v>186362.96981730525</v>
      </c>
      <c r="CZ1366" s="12">
        <f t="shared" si="3202"/>
        <v>186362.96981730525</v>
      </c>
      <c r="DA1366" s="12">
        <f t="shared" ref="DA1366:DY1366" si="3203">CZ1366+DA1318</f>
        <v>186362.96981730525</v>
      </c>
      <c r="DB1366" s="12">
        <f t="shared" si="3203"/>
        <v>186362.96981730525</v>
      </c>
      <c r="DC1366" s="12">
        <f t="shared" si="3203"/>
        <v>186362.96981730525</v>
      </c>
      <c r="DD1366" s="12">
        <f t="shared" si="3203"/>
        <v>186362.96981730525</v>
      </c>
      <c r="DE1366" s="12">
        <f t="shared" si="3203"/>
        <v>186362.96981730525</v>
      </c>
      <c r="DF1366" s="12">
        <f t="shared" si="3203"/>
        <v>186362.96981730525</v>
      </c>
      <c r="DG1366" s="12">
        <f t="shared" si="3203"/>
        <v>186362.96981730525</v>
      </c>
      <c r="DH1366" s="12">
        <f t="shared" si="3203"/>
        <v>186362.96981730525</v>
      </c>
      <c r="DI1366" s="12">
        <f t="shared" si="3203"/>
        <v>186362.96981730525</v>
      </c>
      <c r="DJ1366" s="12">
        <f t="shared" si="3203"/>
        <v>186362.96981730525</v>
      </c>
      <c r="DK1366" s="12">
        <f t="shared" si="3203"/>
        <v>186362.96981730525</v>
      </c>
      <c r="DL1366" s="12">
        <f t="shared" si="3203"/>
        <v>186362.96981730525</v>
      </c>
      <c r="DM1366" s="12">
        <f t="shared" si="3203"/>
        <v>186362.96981730525</v>
      </c>
      <c r="DN1366" s="12">
        <f t="shared" si="3203"/>
        <v>186362.96981730525</v>
      </c>
      <c r="DO1366" s="12">
        <f t="shared" si="3203"/>
        <v>186362.96981730525</v>
      </c>
      <c r="DP1366" s="12">
        <f t="shared" si="3203"/>
        <v>186362.96981730525</v>
      </c>
      <c r="DQ1366" s="12">
        <f t="shared" si="3203"/>
        <v>186362.96981730525</v>
      </c>
      <c r="DR1366" s="12">
        <f t="shared" si="3203"/>
        <v>186362.96981730525</v>
      </c>
      <c r="DS1366" s="12">
        <f t="shared" si="3203"/>
        <v>186362.96981730525</v>
      </c>
      <c r="DT1366" s="12">
        <f t="shared" si="3203"/>
        <v>186362.96981730525</v>
      </c>
      <c r="DU1366" s="12">
        <f t="shared" si="3203"/>
        <v>186362.96981730525</v>
      </c>
      <c r="DV1366" s="12">
        <f t="shared" si="3203"/>
        <v>186362.96981730525</v>
      </c>
      <c r="DW1366" s="12">
        <f t="shared" si="3203"/>
        <v>186362.96981730525</v>
      </c>
      <c r="DX1366" s="12">
        <f t="shared" si="3203"/>
        <v>186362.96981730525</v>
      </c>
      <c r="DY1366" s="12">
        <f t="shared" si="3203"/>
        <v>186362.96981730525</v>
      </c>
    </row>
    <row r="1367" spans="2:129" x14ac:dyDescent="0.3">
      <c r="B1367" s="2" t="str">
        <f>Product!$I$2</f>
        <v>Phase 2</v>
      </c>
      <c r="C1367" s="2" t="str">
        <f>Product!$I$3</f>
        <v>75' Wide</v>
      </c>
      <c r="D1367" s="128"/>
      <c r="G1367" s="11">
        <f>SUM(H1367:DZ1367)</f>
        <v>11497660.349894684</v>
      </c>
      <c r="I1367" s="12">
        <f t="shared" ref="I1367:AN1367" si="3204">H1367+I1319</f>
        <v>0</v>
      </c>
      <c r="J1367" s="12">
        <f t="shared" si="3204"/>
        <v>0</v>
      </c>
      <c r="K1367" s="12">
        <f t="shared" si="3204"/>
        <v>0</v>
      </c>
      <c r="L1367" s="12">
        <f t="shared" si="3204"/>
        <v>0</v>
      </c>
      <c r="M1367" s="12">
        <f t="shared" si="3204"/>
        <v>0</v>
      </c>
      <c r="N1367" s="12">
        <f t="shared" si="3204"/>
        <v>0</v>
      </c>
      <c r="O1367" s="12">
        <f t="shared" si="3204"/>
        <v>0</v>
      </c>
      <c r="P1367" s="12">
        <f t="shared" si="3204"/>
        <v>0</v>
      </c>
      <c r="Q1367" s="12">
        <f t="shared" si="3204"/>
        <v>0</v>
      </c>
      <c r="R1367" s="12">
        <f t="shared" si="3204"/>
        <v>0</v>
      </c>
      <c r="S1367" s="12">
        <f t="shared" si="3204"/>
        <v>0</v>
      </c>
      <c r="T1367" s="12">
        <f t="shared" si="3204"/>
        <v>0</v>
      </c>
      <c r="U1367" s="12">
        <f t="shared" si="3204"/>
        <v>0</v>
      </c>
      <c r="V1367" s="12">
        <f t="shared" si="3204"/>
        <v>0</v>
      </c>
      <c r="W1367" s="12">
        <f t="shared" si="3204"/>
        <v>0</v>
      </c>
      <c r="X1367" s="12">
        <f t="shared" si="3204"/>
        <v>0</v>
      </c>
      <c r="Y1367" s="12">
        <f t="shared" si="3204"/>
        <v>0</v>
      </c>
      <c r="Z1367" s="12">
        <f t="shared" si="3204"/>
        <v>347.22222222222229</v>
      </c>
      <c r="AA1367" s="12">
        <f t="shared" si="3204"/>
        <v>1043.1134259259261</v>
      </c>
      <c r="AB1367" s="12">
        <f t="shared" si="3204"/>
        <v>2089.126398533951</v>
      </c>
      <c r="AC1367" s="12">
        <f t="shared" si="3204"/>
        <v>3486.7199807500647</v>
      </c>
      <c r="AD1367" s="12">
        <f t="shared" si="3204"/>
        <v>5237.3590917809679</v>
      </c>
      <c r="AE1367" s="12">
        <f t="shared" si="3204"/>
        <v>7342.5147546633889</v>
      </c>
      <c r="AF1367" s="12">
        <f t="shared" si="3204"/>
        <v>11692.553010585598</v>
      </c>
      <c r="AG1367" s="12">
        <f t="shared" si="3204"/>
        <v>18310.716425907482</v>
      </c>
      <c r="AH1367" s="12">
        <f t="shared" si="3204"/>
        <v>27220.344411015431</v>
      </c>
      <c r="AI1367" s="12">
        <f t="shared" si="3204"/>
        <v>38444.873623839107</v>
      </c>
      <c r="AJ1367" s="12">
        <f t="shared" si="3204"/>
        <v>50638.314456529552</v>
      </c>
      <c r="AK1367" s="12">
        <f t="shared" si="3204"/>
        <v>63818.592929725091</v>
      </c>
      <c r="AL1367" s="12">
        <f t="shared" si="3204"/>
        <v>75753.70975581673</v>
      </c>
      <c r="AM1367" s="12">
        <f t="shared" si="3204"/>
        <v>86424.587872385979</v>
      </c>
      <c r="AN1367" s="12">
        <f t="shared" si="3204"/>
        <v>95812.070729254265</v>
      </c>
      <c r="AO1367" s="12">
        <f t="shared" ref="AO1367:BT1367" si="3205">AN1367+AO1319</f>
        <v>103896.92195728395</v>
      </c>
      <c r="AP1367" s="12">
        <f t="shared" si="3205"/>
        <v>110659.82503579931</v>
      </c>
      <c r="AQ1367" s="12">
        <f t="shared" si="3205"/>
        <v>116081.38295862182</v>
      </c>
      <c r="AR1367" s="12">
        <f t="shared" si="3205"/>
        <v>120156.00678760276</v>
      </c>
      <c r="AS1367" s="12">
        <f t="shared" si="3205"/>
        <v>122878.08429735112</v>
      </c>
      <c r="AT1367" s="12">
        <f t="shared" si="3205"/>
        <v>124241.97987820343</v>
      </c>
      <c r="AU1367" s="12">
        <f t="shared" si="3205"/>
        <v>124241.97987820343</v>
      </c>
      <c r="AV1367" s="12">
        <f t="shared" si="3205"/>
        <v>124241.97987820343</v>
      </c>
      <c r="AW1367" s="12">
        <f t="shared" si="3205"/>
        <v>124241.97987820343</v>
      </c>
      <c r="AX1367" s="12">
        <f t="shared" si="3205"/>
        <v>124241.97987820343</v>
      </c>
      <c r="AY1367" s="12">
        <f t="shared" si="3205"/>
        <v>124241.97987820343</v>
      </c>
      <c r="AZ1367" s="12">
        <f t="shared" si="3205"/>
        <v>124241.97987820343</v>
      </c>
      <c r="BA1367" s="12">
        <f t="shared" si="3205"/>
        <v>124241.97987820343</v>
      </c>
      <c r="BB1367" s="12">
        <f t="shared" si="3205"/>
        <v>124241.97987820343</v>
      </c>
      <c r="BC1367" s="12">
        <f t="shared" si="3205"/>
        <v>124241.97987820343</v>
      </c>
      <c r="BD1367" s="12">
        <f t="shared" si="3205"/>
        <v>124241.97987820343</v>
      </c>
      <c r="BE1367" s="12">
        <f t="shared" si="3205"/>
        <v>124241.97987820343</v>
      </c>
      <c r="BF1367" s="12">
        <f t="shared" si="3205"/>
        <v>124241.97987820343</v>
      </c>
      <c r="BG1367" s="12">
        <f t="shared" si="3205"/>
        <v>124241.97987820343</v>
      </c>
      <c r="BH1367" s="12">
        <f t="shared" si="3205"/>
        <v>124241.97987820343</v>
      </c>
      <c r="BI1367" s="12">
        <f t="shared" si="3205"/>
        <v>124241.97987820343</v>
      </c>
      <c r="BJ1367" s="12">
        <f t="shared" si="3205"/>
        <v>124241.97987820343</v>
      </c>
      <c r="BK1367" s="12">
        <f t="shared" si="3205"/>
        <v>124241.97987820343</v>
      </c>
      <c r="BL1367" s="12">
        <f t="shared" si="3205"/>
        <v>124241.97987820343</v>
      </c>
      <c r="BM1367" s="12">
        <f t="shared" si="3205"/>
        <v>124241.97987820343</v>
      </c>
      <c r="BN1367" s="12">
        <f t="shared" si="3205"/>
        <v>124241.97987820343</v>
      </c>
      <c r="BO1367" s="12">
        <f t="shared" si="3205"/>
        <v>124241.97987820343</v>
      </c>
      <c r="BP1367" s="12">
        <f t="shared" si="3205"/>
        <v>124241.97987820343</v>
      </c>
      <c r="BQ1367" s="12">
        <f t="shared" si="3205"/>
        <v>124241.97987820343</v>
      </c>
      <c r="BR1367" s="12">
        <f t="shared" si="3205"/>
        <v>124241.97987820343</v>
      </c>
      <c r="BS1367" s="12">
        <f t="shared" si="3205"/>
        <v>124241.97987820343</v>
      </c>
      <c r="BT1367" s="12">
        <f t="shared" si="3205"/>
        <v>124241.97987820343</v>
      </c>
      <c r="BU1367" s="12">
        <f t="shared" ref="BU1367:CZ1367" si="3206">BT1367+BU1319</f>
        <v>124241.97987820343</v>
      </c>
      <c r="BV1367" s="12">
        <f t="shared" si="3206"/>
        <v>124241.97987820343</v>
      </c>
      <c r="BW1367" s="12">
        <f t="shared" si="3206"/>
        <v>124241.97987820343</v>
      </c>
      <c r="BX1367" s="12">
        <f t="shared" si="3206"/>
        <v>124241.97987820343</v>
      </c>
      <c r="BY1367" s="12">
        <f t="shared" si="3206"/>
        <v>124241.97987820343</v>
      </c>
      <c r="BZ1367" s="12">
        <f t="shared" si="3206"/>
        <v>124241.97987820343</v>
      </c>
      <c r="CA1367" s="12">
        <f t="shared" si="3206"/>
        <v>124241.97987820343</v>
      </c>
      <c r="CB1367" s="12">
        <f t="shared" si="3206"/>
        <v>124241.97987820343</v>
      </c>
      <c r="CC1367" s="12">
        <f t="shared" si="3206"/>
        <v>124241.97987820343</v>
      </c>
      <c r="CD1367" s="12">
        <f t="shared" si="3206"/>
        <v>124241.97987820343</v>
      </c>
      <c r="CE1367" s="12">
        <f t="shared" si="3206"/>
        <v>124241.97987820343</v>
      </c>
      <c r="CF1367" s="12">
        <f t="shared" si="3206"/>
        <v>124241.97987820343</v>
      </c>
      <c r="CG1367" s="12">
        <f t="shared" si="3206"/>
        <v>124241.97987820343</v>
      </c>
      <c r="CH1367" s="12">
        <f t="shared" si="3206"/>
        <v>124241.97987820343</v>
      </c>
      <c r="CI1367" s="12">
        <f t="shared" si="3206"/>
        <v>124241.97987820343</v>
      </c>
      <c r="CJ1367" s="12">
        <f t="shared" si="3206"/>
        <v>124241.97987820343</v>
      </c>
      <c r="CK1367" s="12">
        <f t="shared" si="3206"/>
        <v>124241.97987820343</v>
      </c>
      <c r="CL1367" s="12">
        <f t="shared" si="3206"/>
        <v>124241.97987820343</v>
      </c>
      <c r="CM1367" s="12">
        <f t="shared" si="3206"/>
        <v>124241.97987820343</v>
      </c>
      <c r="CN1367" s="12">
        <f t="shared" si="3206"/>
        <v>124241.97987820343</v>
      </c>
      <c r="CO1367" s="12">
        <f t="shared" si="3206"/>
        <v>124241.97987820343</v>
      </c>
      <c r="CP1367" s="12">
        <f t="shared" si="3206"/>
        <v>124241.97987820343</v>
      </c>
      <c r="CQ1367" s="12">
        <f t="shared" si="3206"/>
        <v>124241.97987820343</v>
      </c>
      <c r="CR1367" s="12">
        <f t="shared" si="3206"/>
        <v>124241.97987820343</v>
      </c>
      <c r="CS1367" s="12">
        <f t="shared" si="3206"/>
        <v>124241.97987820343</v>
      </c>
      <c r="CT1367" s="12">
        <f t="shared" si="3206"/>
        <v>124241.97987820343</v>
      </c>
      <c r="CU1367" s="12">
        <f t="shared" si="3206"/>
        <v>124241.97987820343</v>
      </c>
      <c r="CV1367" s="12">
        <f t="shared" si="3206"/>
        <v>124241.97987820343</v>
      </c>
      <c r="CW1367" s="12">
        <f t="shared" si="3206"/>
        <v>124241.97987820342</v>
      </c>
      <c r="CX1367" s="12">
        <f t="shared" si="3206"/>
        <v>124241.9798782034</v>
      </c>
      <c r="CY1367" s="12">
        <f t="shared" si="3206"/>
        <v>124241.97987820339</v>
      </c>
      <c r="CZ1367" s="12">
        <f t="shared" si="3206"/>
        <v>124241.97987820338</v>
      </c>
      <c r="DA1367" s="12">
        <f t="shared" ref="DA1367:DY1367" si="3207">CZ1367+DA1319</f>
        <v>124241.97987820336</v>
      </c>
      <c r="DB1367" s="12">
        <f t="shared" si="3207"/>
        <v>124241.97987820335</v>
      </c>
      <c r="DC1367" s="12">
        <f t="shared" si="3207"/>
        <v>124241.97987820333</v>
      </c>
      <c r="DD1367" s="12">
        <f t="shared" si="3207"/>
        <v>124241.97987820332</v>
      </c>
      <c r="DE1367" s="12">
        <f t="shared" si="3207"/>
        <v>124241.9798782033</v>
      </c>
      <c r="DF1367" s="12">
        <f t="shared" si="3207"/>
        <v>124241.97987820329</v>
      </c>
      <c r="DG1367" s="12">
        <f t="shared" si="3207"/>
        <v>124241.97987820327</v>
      </c>
      <c r="DH1367" s="12">
        <f t="shared" si="3207"/>
        <v>124241.97987820326</v>
      </c>
      <c r="DI1367" s="12">
        <f t="shared" si="3207"/>
        <v>124241.97987820324</v>
      </c>
      <c r="DJ1367" s="12">
        <f t="shared" si="3207"/>
        <v>124241.97987820323</v>
      </c>
      <c r="DK1367" s="12">
        <f t="shared" si="3207"/>
        <v>124241.97987820322</v>
      </c>
      <c r="DL1367" s="12">
        <f t="shared" si="3207"/>
        <v>124241.9798782032</v>
      </c>
      <c r="DM1367" s="12">
        <f t="shared" si="3207"/>
        <v>124241.97987820319</v>
      </c>
      <c r="DN1367" s="12">
        <f t="shared" si="3207"/>
        <v>124241.97987820317</v>
      </c>
      <c r="DO1367" s="12">
        <f t="shared" si="3207"/>
        <v>124241.97987820316</v>
      </c>
      <c r="DP1367" s="12">
        <f t="shared" si="3207"/>
        <v>124241.97987820314</v>
      </c>
      <c r="DQ1367" s="12">
        <f t="shared" si="3207"/>
        <v>124241.97987820313</v>
      </c>
      <c r="DR1367" s="12">
        <f t="shared" si="3207"/>
        <v>124241.97987820311</v>
      </c>
      <c r="DS1367" s="12">
        <f t="shared" si="3207"/>
        <v>124241.9798782031</v>
      </c>
      <c r="DT1367" s="12">
        <f t="shared" si="3207"/>
        <v>124241.97987820308</v>
      </c>
      <c r="DU1367" s="12">
        <f t="shared" si="3207"/>
        <v>124241.97987820307</v>
      </c>
      <c r="DV1367" s="12">
        <f t="shared" si="3207"/>
        <v>124241.97987820306</v>
      </c>
      <c r="DW1367" s="12">
        <f t="shared" si="3207"/>
        <v>124241.97987820304</v>
      </c>
      <c r="DX1367" s="12">
        <f t="shared" si="3207"/>
        <v>124241.97987820303</v>
      </c>
      <c r="DY1367" s="12">
        <f t="shared" si="3207"/>
        <v>124241.97987820301</v>
      </c>
    </row>
    <row r="1368" spans="2:129" x14ac:dyDescent="0.3">
      <c r="D1368" s="128"/>
      <c r="G1368" s="13"/>
      <c r="I1368" s="12"/>
      <c r="J1368" s="12"/>
      <c r="K1368" s="12"/>
      <c r="L1368" s="12"/>
      <c r="M1368" s="12"/>
      <c r="N1368" s="12"/>
      <c r="O1368" s="12"/>
      <c r="P1368" s="12"/>
      <c r="Q1368" s="12"/>
      <c r="R1368" s="12"/>
      <c r="S1368" s="12"/>
      <c r="T1368" s="12"/>
      <c r="U1368" s="12"/>
      <c r="V1368" s="12"/>
      <c r="W1368" s="12"/>
      <c r="X1368" s="12"/>
      <c r="Y1368" s="12"/>
      <c r="Z1368" s="12"/>
      <c r="AA1368" s="12"/>
      <c r="AB1368" s="12"/>
      <c r="AC1368" s="12"/>
      <c r="AD1368" s="12"/>
      <c r="AE1368" s="12"/>
      <c r="AF1368" s="12"/>
      <c r="AG1368" s="12"/>
      <c r="AH1368" s="12"/>
      <c r="AI1368" s="12"/>
      <c r="AJ1368" s="12"/>
      <c r="AK1368" s="12"/>
      <c r="AL1368" s="12"/>
      <c r="AM1368" s="12"/>
      <c r="AN1368" s="12"/>
      <c r="AO1368" s="12"/>
      <c r="AP1368" s="12"/>
      <c r="AQ1368" s="12"/>
      <c r="AR1368" s="12"/>
      <c r="AS1368" s="12"/>
      <c r="AT1368" s="12"/>
      <c r="AU1368" s="12"/>
      <c r="AV1368" s="12"/>
      <c r="AW1368" s="12"/>
      <c r="AX1368" s="12"/>
      <c r="AY1368" s="12"/>
      <c r="AZ1368" s="12"/>
      <c r="BA1368" s="12"/>
      <c r="BB1368" s="12"/>
      <c r="BC1368" s="12"/>
      <c r="BD1368" s="12"/>
      <c r="BE1368" s="12"/>
      <c r="BF1368" s="12"/>
      <c r="BG1368" s="12"/>
      <c r="BH1368" s="12"/>
      <c r="BI1368" s="12"/>
      <c r="BJ1368" s="12"/>
      <c r="BK1368" s="12"/>
      <c r="BL1368" s="12"/>
      <c r="BM1368" s="12"/>
      <c r="BN1368" s="12"/>
      <c r="BO1368" s="12"/>
      <c r="BP1368" s="12"/>
      <c r="BQ1368" s="12"/>
      <c r="BR1368" s="12"/>
      <c r="BS1368" s="12"/>
      <c r="BT1368" s="12"/>
      <c r="BU1368" s="12"/>
      <c r="BV1368" s="12"/>
      <c r="BW1368" s="12"/>
      <c r="BX1368" s="12"/>
      <c r="BY1368" s="12"/>
      <c r="BZ1368" s="12"/>
      <c r="CA1368" s="12"/>
      <c r="CB1368" s="12"/>
      <c r="CC1368" s="12"/>
      <c r="CD1368" s="12"/>
      <c r="CE1368" s="12"/>
      <c r="CF1368" s="12"/>
      <c r="CG1368" s="12"/>
      <c r="CH1368" s="12"/>
      <c r="CI1368" s="12"/>
      <c r="CJ1368" s="12"/>
      <c r="CK1368" s="12"/>
      <c r="CL1368" s="12"/>
      <c r="CM1368" s="12"/>
      <c r="CN1368" s="12"/>
      <c r="CO1368" s="12"/>
      <c r="CP1368" s="12"/>
      <c r="CQ1368" s="12"/>
      <c r="CR1368" s="12"/>
      <c r="CS1368" s="12"/>
      <c r="CT1368" s="12"/>
      <c r="CU1368" s="12"/>
      <c r="CV1368" s="12"/>
      <c r="CW1368" s="12"/>
      <c r="CX1368" s="12"/>
      <c r="CY1368" s="12"/>
      <c r="CZ1368" s="12"/>
      <c r="DA1368" s="12"/>
      <c r="DB1368" s="12"/>
      <c r="DC1368" s="12"/>
      <c r="DD1368" s="12"/>
      <c r="DE1368" s="12"/>
      <c r="DF1368" s="12"/>
      <c r="DG1368" s="12"/>
      <c r="DH1368" s="12"/>
      <c r="DI1368" s="12"/>
      <c r="DJ1368" s="12"/>
      <c r="DK1368" s="12"/>
      <c r="DL1368" s="12"/>
      <c r="DM1368" s="12"/>
      <c r="DN1368" s="12"/>
      <c r="DO1368" s="12"/>
      <c r="DP1368" s="12"/>
      <c r="DQ1368" s="12"/>
      <c r="DR1368" s="12"/>
      <c r="DS1368" s="12"/>
      <c r="DT1368" s="12"/>
      <c r="DU1368" s="12"/>
      <c r="DV1368" s="12"/>
      <c r="DW1368" s="12"/>
      <c r="DX1368" s="12"/>
      <c r="DY1368" s="12"/>
    </row>
    <row r="1369" spans="2:129" x14ac:dyDescent="0.3">
      <c r="B1369" s="2" t="str">
        <f>Product!$J$2</f>
        <v>Phase 3</v>
      </c>
      <c r="C1369" s="2" t="str">
        <f>Product!$J$3</f>
        <v>50' Wide</v>
      </c>
      <c r="D1369" s="128"/>
      <c r="G1369" s="11">
        <f>SUM(H1369:DZ1369)</f>
        <v>15010134.887034353</v>
      </c>
      <c r="I1369" s="12">
        <f t="shared" ref="I1369:AN1369" si="3208">H1369+I1321</f>
        <v>0</v>
      </c>
      <c r="J1369" s="12">
        <f t="shared" si="3208"/>
        <v>0</v>
      </c>
      <c r="K1369" s="12">
        <f t="shared" si="3208"/>
        <v>0</v>
      </c>
      <c r="L1369" s="12">
        <f t="shared" si="3208"/>
        <v>0</v>
      </c>
      <c r="M1369" s="12">
        <f t="shared" si="3208"/>
        <v>0</v>
      </c>
      <c r="N1369" s="12">
        <f t="shared" si="3208"/>
        <v>0</v>
      </c>
      <c r="O1369" s="12">
        <f t="shared" si="3208"/>
        <v>0</v>
      </c>
      <c r="P1369" s="12">
        <f t="shared" si="3208"/>
        <v>0</v>
      </c>
      <c r="Q1369" s="12">
        <f t="shared" si="3208"/>
        <v>0</v>
      </c>
      <c r="R1369" s="12">
        <f t="shared" si="3208"/>
        <v>0</v>
      </c>
      <c r="S1369" s="12">
        <f t="shared" si="3208"/>
        <v>0</v>
      </c>
      <c r="T1369" s="12">
        <f t="shared" si="3208"/>
        <v>0</v>
      </c>
      <c r="U1369" s="12">
        <f t="shared" si="3208"/>
        <v>0</v>
      </c>
      <c r="V1369" s="12">
        <f t="shared" si="3208"/>
        <v>0</v>
      </c>
      <c r="W1369" s="12">
        <f t="shared" si="3208"/>
        <v>0</v>
      </c>
      <c r="X1369" s="12">
        <f t="shared" si="3208"/>
        <v>0</v>
      </c>
      <c r="Y1369" s="12">
        <f t="shared" si="3208"/>
        <v>0</v>
      </c>
      <c r="Z1369" s="12">
        <f t="shared" si="3208"/>
        <v>0</v>
      </c>
      <c r="AA1369" s="12">
        <f t="shared" si="3208"/>
        <v>0</v>
      </c>
      <c r="AB1369" s="12">
        <f t="shared" si="3208"/>
        <v>0</v>
      </c>
      <c r="AC1369" s="12">
        <f t="shared" si="3208"/>
        <v>0</v>
      </c>
      <c r="AD1369" s="12">
        <f t="shared" si="3208"/>
        <v>0</v>
      </c>
      <c r="AE1369" s="12">
        <f t="shared" si="3208"/>
        <v>0</v>
      </c>
      <c r="AF1369" s="12">
        <f t="shared" si="3208"/>
        <v>0</v>
      </c>
      <c r="AG1369" s="12">
        <f t="shared" si="3208"/>
        <v>0</v>
      </c>
      <c r="AH1369" s="12">
        <f t="shared" si="3208"/>
        <v>0</v>
      </c>
      <c r="AI1369" s="12">
        <f t="shared" si="3208"/>
        <v>0</v>
      </c>
      <c r="AJ1369" s="12">
        <f t="shared" si="3208"/>
        <v>0</v>
      </c>
      <c r="AK1369" s="12">
        <f t="shared" si="3208"/>
        <v>0</v>
      </c>
      <c r="AL1369" s="12">
        <f t="shared" si="3208"/>
        <v>520.83333333333337</v>
      </c>
      <c r="AM1369" s="12">
        <f t="shared" si="3208"/>
        <v>1564.6701388888891</v>
      </c>
      <c r="AN1369" s="12">
        <f t="shared" si="3208"/>
        <v>3133.6895978009261</v>
      </c>
      <c r="AO1369" s="12">
        <f t="shared" ref="AO1369:BT1369" si="3209">AN1369+AO1321</f>
        <v>5230.0799711250966</v>
      </c>
      <c r="AP1369" s="12">
        <f t="shared" si="3209"/>
        <v>7856.0386376714514</v>
      </c>
      <c r="AQ1369" s="12">
        <f t="shared" si="3209"/>
        <v>11013.772131995083</v>
      </c>
      <c r="AR1369" s="12">
        <f t="shared" si="3209"/>
        <v>17538.829515878395</v>
      </c>
      <c r="AS1369" s="12">
        <f t="shared" si="3209"/>
        <v>27466.074638861224</v>
      </c>
      <c r="AT1369" s="12">
        <f t="shared" si="3209"/>
        <v>40830.516616523149</v>
      </c>
      <c r="AU1369" s="12">
        <f t="shared" si="3209"/>
        <v>57667.310435758664</v>
      </c>
      <c r="AV1369" s="12">
        <f t="shared" si="3209"/>
        <v>75957.47168479432</v>
      </c>
      <c r="AW1369" s="12">
        <f t="shared" si="3209"/>
        <v>95727.889394587633</v>
      </c>
      <c r="AX1369" s="12">
        <f t="shared" si="3209"/>
        <v>113630.56463372509</v>
      </c>
      <c r="AY1369" s="12">
        <f t="shared" si="3209"/>
        <v>129636.88180857897</v>
      </c>
      <c r="AZ1369" s="12">
        <f t="shared" si="3209"/>
        <v>143718.10609388139</v>
      </c>
      <c r="BA1369" s="12">
        <f t="shared" si="3209"/>
        <v>155845.38293592591</v>
      </c>
      <c r="BB1369" s="12">
        <f t="shared" si="3209"/>
        <v>165989.73755369894</v>
      </c>
      <c r="BC1369" s="12">
        <f t="shared" si="3209"/>
        <v>174122.07443793272</v>
      </c>
      <c r="BD1369" s="12">
        <f t="shared" si="3209"/>
        <v>180234.01018140413</v>
      </c>
      <c r="BE1369" s="12">
        <f t="shared" si="3209"/>
        <v>184317.12644602667</v>
      </c>
      <c r="BF1369" s="12">
        <f t="shared" si="3209"/>
        <v>186362.96981730516</v>
      </c>
      <c r="BG1369" s="12">
        <f t="shared" si="3209"/>
        <v>186362.96981730516</v>
      </c>
      <c r="BH1369" s="12">
        <f t="shared" si="3209"/>
        <v>186362.96981730516</v>
      </c>
      <c r="BI1369" s="12">
        <f t="shared" si="3209"/>
        <v>186362.96981730516</v>
      </c>
      <c r="BJ1369" s="12">
        <f t="shared" si="3209"/>
        <v>186362.96981730516</v>
      </c>
      <c r="BK1369" s="12">
        <f t="shared" si="3209"/>
        <v>186362.96981730516</v>
      </c>
      <c r="BL1369" s="12">
        <f t="shared" si="3209"/>
        <v>186362.96981730516</v>
      </c>
      <c r="BM1369" s="12">
        <f t="shared" si="3209"/>
        <v>186362.96981730516</v>
      </c>
      <c r="BN1369" s="12">
        <f t="shared" si="3209"/>
        <v>186362.96981730516</v>
      </c>
      <c r="BO1369" s="12">
        <f t="shared" si="3209"/>
        <v>186362.96981730516</v>
      </c>
      <c r="BP1369" s="12">
        <f t="shared" si="3209"/>
        <v>186362.96981730516</v>
      </c>
      <c r="BQ1369" s="12">
        <f t="shared" si="3209"/>
        <v>186362.96981730516</v>
      </c>
      <c r="BR1369" s="12">
        <f t="shared" si="3209"/>
        <v>186362.96981730516</v>
      </c>
      <c r="BS1369" s="12">
        <f t="shared" si="3209"/>
        <v>186362.96981730516</v>
      </c>
      <c r="BT1369" s="12">
        <f t="shared" si="3209"/>
        <v>186362.96981730516</v>
      </c>
      <c r="BU1369" s="12">
        <f t="shared" ref="BU1369:CZ1369" si="3210">BT1369+BU1321</f>
        <v>186362.96981730516</v>
      </c>
      <c r="BV1369" s="12">
        <f t="shared" si="3210"/>
        <v>186362.96981730516</v>
      </c>
      <c r="BW1369" s="12">
        <f t="shared" si="3210"/>
        <v>186362.96981730516</v>
      </c>
      <c r="BX1369" s="12">
        <f t="shared" si="3210"/>
        <v>186362.96981730516</v>
      </c>
      <c r="BY1369" s="12">
        <f t="shared" si="3210"/>
        <v>186362.96981730516</v>
      </c>
      <c r="BZ1369" s="12">
        <f t="shared" si="3210"/>
        <v>186362.96981730516</v>
      </c>
      <c r="CA1369" s="12">
        <f t="shared" si="3210"/>
        <v>186362.96981730516</v>
      </c>
      <c r="CB1369" s="12">
        <f t="shared" si="3210"/>
        <v>186362.96981730516</v>
      </c>
      <c r="CC1369" s="12">
        <f t="shared" si="3210"/>
        <v>186362.96981730516</v>
      </c>
      <c r="CD1369" s="12">
        <f t="shared" si="3210"/>
        <v>186362.96981730516</v>
      </c>
      <c r="CE1369" s="12">
        <f t="shared" si="3210"/>
        <v>186362.96981730516</v>
      </c>
      <c r="CF1369" s="12">
        <f t="shared" si="3210"/>
        <v>186362.96981730516</v>
      </c>
      <c r="CG1369" s="12">
        <f t="shared" si="3210"/>
        <v>186362.96981730516</v>
      </c>
      <c r="CH1369" s="12">
        <f t="shared" si="3210"/>
        <v>186362.96981730516</v>
      </c>
      <c r="CI1369" s="12">
        <f t="shared" si="3210"/>
        <v>186362.96981730516</v>
      </c>
      <c r="CJ1369" s="12">
        <f t="shared" si="3210"/>
        <v>186362.96981730516</v>
      </c>
      <c r="CK1369" s="12">
        <f t="shared" si="3210"/>
        <v>186362.96981730516</v>
      </c>
      <c r="CL1369" s="12">
        <f t="shared" si="3210"/>
        <v>186362.96981730516</v>
      </c>
      <c r="CM1369" s="12">
        <f t="shared" si="3210"/>
        <v>186362.96981730516</v>
      </c>
      <c r="CN1369" s="12">
        <f t="shared" si="3210"/>
        <v>186362.96981730516</v>
      </c>
      <c r="CO1369" s="12">
        <f t="shared" si="3210"/>
        <v>186362.96981730516</v>
      </c>
      <c r="CP1369" s="12">
        <f t="shared" si="3210"/>
        <v>186362.96981730516</v>
      </c>
      <c r="CQ1369" s="12">
        <f t="shared" si="3210"/>
        <v>186362.96981730516</v>
      </c>
      <c r="CR1369" s="12">
        <f t="shared" si="3210"/>
        <v>186362.96981730516</v>
      </c>
      <c r="CS1369" s="12">
        <f t="shared" si="3210"/>
        <v>186362.96981730516</v>
      </c>
      <c r="CT1369" s="12">
        <f t="shared" si="3210"/>
        <v>186362.96981730516</v>
      </c>
      <c r="CU1369" s="12">
        <f t="shared" si="3210"/>
        <v>186362.96981730516</v>
      </c>
      <c r="CV1369" s="12">
        <f t="shared" si="3210"/>
        <v>186362.96981730516</v>
      </c>
      <c r="CW1369" s="12">
        <f t="shared" si="3210"/>
        <v>186362.96981730516</v>
      </c>
      <c r="CX1369" s="12">
        <f t="shared" si="3210"/>
        <v>186362.96981730516</v>
      </c>
      <c r="CY1369" s="12">
        <f t="shared" si="3210"/>
        <v>186362.96981730516</v>
      </c>
      <c r="CZ1369" s="12">
        <f t="shared" si="3210"/>
        <v>186362.96981730516</v>
      </c>
      <c r="DA1369" s="12">
        <f t="shared" ref="DA1369:DY1369" si="3211">CZ1369+DA1321</f>
        <v>186362.96981730516</v>
      </c>
      <c r="DB1369" s="12">
        <f t="shared" si="3211"/>
        <v>186362.96981730516</v>
      </c>
      <c r="DC1369" s="12">
        <f t="shared" si="3211"/>
        <v>186362.96981730516</v>
      </c>
      <c r="DD1369" s="12">
        <f t="shared" si="3211"/>
        <v>186362.96981730516</v>
      </c>
      <c r="DE1369" s="12">
        <f t="shared" si="3211"/>
        <v>186362.96981730516</v>
      </c>
      <c r="DF1369" s="12">
        <f t="shared" si="3211"/>
        <v>186362.96981730516</v>
      </c>
      <c r="DG1369" s="12">
        <f t="shared" si="3211"/>
        <v>186362.96981730516</v>
      </c>
      <c r="DH1369" s="12">
        <f t="shared" si="3211"/>
        <v>186362.96981730516</v>
      </c>
      <c r="DI1369" s="12">
        <f t="shared" si="3211"/>
        <v>186362.96981730516</v>
      </c>
      <c r="DJ1369" s="12">
        <f t="shared" si="3211"/>
        <v>186362.96981730516</v>
      </c>
      <c r="DK1369" s="12">
        <f t="shared" si="3211"/>
        <v>186362.96981730516</v>
      </c>
      <c r="DL1369" s="12">
        <f t="shared" si="3211"/>
        <v>186362.96981730516</v>
      </c>
      <c r="DM1369" s="12">
        <f t="shared" si="3211"/>
        <v>186362.96981730516</v>
      </c>
      <c r="DN1369" s="12">
        <f t="shared" si="3211"/>
        <v>186362.96981730516</v>
      </c>
      <c r="DO1369" s="12">
        <f t="shared" si="3211"/>
        <v>186362.96981730516</v>
      </c>
      <c r="DP1369" s="12">
        <f t="shared" si="3211"/>
        <v>186362.96981730516</v>
      </c>
      <c r="DQ1369" s="12">
        <f t="shared" si="3211"/>
        <v>186362.96981730516</v>
      </c>
      <c r="DR1369" s="12">
        <f t="shared" si="3211"/>
        <v>186362.96981730516</v>
      </c>
      <c r="DS1369" s="12">
        <f t="shared" si="3211"/>
        <v>186362.96981730516</v>
      </c>
      <c r="DT1369" s="12">
        <f t="shared" si="3211"/>
        <v>186362.96981730516</v>
      </c>
      <c r="DU1369" s="12">
        <f t="shared" si="3211"/>
        <v>186362.96981730516</v>
      </c>
      <c r="DV1369" s="12">
        <f t="shared" si="3211"/>
        <v>186362.96981730516</v>
      </c>
      <c r="DW1369" s="12">
        <f t="shared" si="3211"/>
        <v>186362.96981730516</v>
      </c>
      <c r="DX1369" s="12">
        <f t="shared" si="3211"/>
        <v>186362.96981730516</v>
      </c>
      <c r="DY1369" s="12">
        <f t="shared" si="3211"/>
        <v>186362.96981730516</v>
      </c>
    </row>
    <row r="1370" spans="2:129" x14ac:dyDescent="0.3">
      <c r="B1370" s="2" t="str">
        <f>Product!$K$2</f>
        <v>Phase 3</v>
      </c>
      <c r="C1370" s="2" t="str">
        <f>Product!$K$3</f>
        <v>60' Wide</v>
      </c>
      <c r="D1370" s="128"/>
      <c r="G1370" s="11">
        <f>SUM(H1370:DZ1370)</f>
        <v>15010134.887034353</v>
      </c>
      <c r="I1370" s="12">
        <f t="shared" ref="I1370:AN1370" si="3212">H1370+I1322</f>
        <v>0</v>
      </c>
      <c r="J1370" s="12">
        <f t="shared" si="3212"/>
        <v>0</v>
      </c>
      <c r="K1370" s="12">
        <f t="shared" si="3212"/>
        <v>0</v>
      </c>
      <c r="L1370" s="12">
        <f t="shared" si="3212"/>
        <v>0</v>
      </c>
      <c r="M1370" s="12">
        <f t="shared" si="3212"/>
        <v>0</v>
      </c>
      <c r="N1370" s="12">
        <f t="shared" si="3212"/>
        <v>0</v>
      </c>
      <c r="O1370" s="12">
        <f t="shared" si="3212"/>
        <v>0</v>
      </c>
      <c r="P1370" s="12">
        <f t="shared" si="3212"/>
        <v>0</v>
      </c>
      <c r="Q1370" s="12">
        <f t="shared" si="3212"/>
        <v>0</v>
      </c>
      <c r="R1370" s="12">
        <f t="shared" si="3212"/>
        <v>0</v>
      </c>
      <c r="S1370" s="12">
        <f t="shared" si="3212"/>
        <v>0</v>
      </c>
      <c r="T1370" s="12">
        <f t="shared" si="3212"/>
        <v>0</v>
      </c>
      <c r="U1370" s="12">
        <f t="shared" si="3212"/>
        <v>0</v>
      </c>
      <c r="V1370" s="12">
        <f t="shared" si="3212"/>
        <v>0</v>
      </c>
      <c r="W1370" s="12">
        <f t="shared" si="3212"/>
        <v>0</v>
      </c>
      <c r="X1370" s="12">
        <f t="shared" si="3212"/>
        <v>0</v>
      </c>
      <c r="Y1370" s="12">
        <f t="shared" si="3212"/>
        <v>0</v>
      </c>
      <c r="Z1370" s="12">
        <f t="shared" si="3212"/>
        <v>0</v>
      </c>
      <c r="AA1370" s="12">
        <f t="shared" si="3212"/>
        <v>0</v>
      </c>
      <c r="AB1370" s="12">
        <f t="shared" si="3212"/>
        <v>0</v>
      </c>
      <c r="AC1370" s="12">
        <f t="shared" si="3212"/>
        <v>0</v>
      </c>
      <c r="AD1370" s="12">
        <f t="shared" si="3212"/>
        <v>0</v>
      </c>
      <c r="AE1370" s="12">
        <f t="shared" si="3212"/>
        <v>0</v>
      </c>
      <c r="AF1370" s="12">
        <f t="shared" si="3212"/>
        <v>0</v>
      </c>
      <c r="AG1370" s="12">
        <f t="shared" si="3212"/>
        <v>0</v>
      </c>
      <c r="AH1370" s="12">
        <f t="shared" si="3212"/>
        <v>0</v>
      </c>
      <c r="AI1370" s="12">
        <f t="shared" si="3212"/>
        <v>0</v>
      </c>
      <c r="AJ1370" s="12">
        <f t="shared" si="3212"/>
        <v>0</v>
      </c>
      <c r="AK1370" s="12">
        <f t="shared" si="3212"/>
        <v>0</v>
      </c>
      <c r="AL1370" s="12">
        <f t="shared" si="3212"/>
        <v>520.83333333333337</v>
      </c>
      <c r="AM1370" s="12">
        <f t="shared" si="3212"/>
        <v>1564.6701388888891</v>
      </c>
      <c r="AN1370" s="12">
        <f t="shared" si="3212"/>
        <v>3133.6895978009261</v>
      </c>
      <c r="AO1370" s="12">
        <f t="shared" ref="AO1370:BT1370" si="3213">AN1370+AO1322</f>
        <v>5230.0799711250966</v>
      </c>
      <c r="AP1370" s="12">
        <f t="shared" si="3213"/>
        <v>7856.0386376714514</v>
      </c>
      <c r="AQ1370" s="12">
        <f t="shared" si="3213"/>
        <v>11013.772131995083</v>
      </c>
      <c r="AR1370" s="12">
        <f t="shared" si="3213"/>
        <v>17538.829515878395</v>
      </c>
      <c r="AS1370" s="12">
        <f t="shared" si="3213"/>
        <v>27466.074638861224</v>
      </c>
      <c r="AT1370" s="12">
        <f t="shared" si="3213"/>
        <v>40830.516616523149</v>
      </c>
      <c r="AU1370" s="12">
        <f t="shared" si="3213"/>
        <v>57667.310435758664</v>
      </c>
      <c r="AV1370" s="12">
        <f t="shared" si="3213"/>
        <v>75957.47168479432</v>
      </c>
      <c r="AW1370" s="12">
        <f t="shared" si="3213"/>
        <v>95727.889394587633</v>
      </c>
      <c r="AX1370" s="12">
        <f t="shared" si="3213"/>
        <v>113630.56463372509</v>
      </c>
      <c r="AY1370" s="12">
        <f t="shared" si="3213"/>
        <v>129636.88180857897</v>
      </c>
      <c r="AZ1370" s="12">
        <f t="shared" si="3213"/>
        <v>143718.10609388139</v>
      </c>
      <c r="BA1370" s="12">
        <f t="shared" si="3213"/>
        <v>155845.38293592591</v>
      </c>
      <c r="BB1370" s="12">
        <f t="shared" si="3213"/>
        <v>165989.73755369894</v>
      </c>
      <c r="BC1370" s="12">
        <f t="shared" si="3213"/>
        <v>174122.07443793272</v>
      </c>
      <c r="BD1370" s="12">
        <f t="shared" si="3213"/>
        <v>180234.01018140413</v>
      </c>
      <c r="BE1370" s="12">
        <f t="shared" si="3213"/>
        <v>184317.12644602667</v>
      </c>
      <c r="BF1370" s="12">
        <f t="shared" si="3213"/>
        <v>186362.96981730516</v>
      </c>
      <c r="BG1370" s="12">
        <f t="shared" si="3213"/>
        <v>186362.96981730516</v>
      </c>
      <c r="BH1370" s="12">
        <f t="shared" si="3213"/>
        <v>186362.96981730516</v>
      </c>
      <c r="BI1370" s="12">
        <f t="shared" si="3213"/>
        <v>186362.96981730516</v>
      </c>
      <c r="BJ1370" s="12">
        <f t="shared" si="3213"/>
        <v>186362.96981730516</v>
      </c>
      <c r="BK1370" s="12">
        <f t="shared" si="3213"/>
        <v>186362.96981730516</v>
      </c>
      <c r="BL1370" s="12">
        <f t="shared" si="3213"/>
        <v>186362.96981730516</v>
      </c>
      <c r="BM1370" s="12">
        <f t="shared" si="3213"/>
        <v>186362.96981730516</v>
      </c>
      <c r="BN1370" s="12">
        <f t="shared" si="3213"/>
        <v>186362.96981730516</v>
      </c>
      <c r="BO1370" s="12">
        <f t="shared" si="3213"/>
        <v>186362.96981730516</v>
      </c>
      <c r="BP1370" s="12">
        <f t="shared" si="3213"/>
        <v>186362.96981730516</v>
      </c>
      <c r="BQ1370" s="12">
        <f t="shared" si="3213"/>
        <v>186362.96981730516</v>
      </c>
      <c r="BR1370" s="12">
        <f t="shared" si="3213"/>
        <v>186362.96981730516</v>
      </c>
      <c r="BS1370" s="12">
        <f t="shared" si="3213"/>
        <v>186362.96981730516</v>
      </c>
      <c r="BT1370" s="12">
        <f t="shared" si="3213"/>
        <v>186362.96981730516</v>
      </c>
      <c r="BU1370" s="12">
        <f t="shared" ref="BU1370:CZ1370" si="3214">BT1370+BU1322</f>
        <v>186362.96981730516</v>
      </c>
      <c r="BV1370" s="12">
        <f t="shared" si="3214"/>
        <v>186362.96981730516</v>
      </c>
      <c r="BW1370" s="12">
        <f t="shared" si="3214"/>
        <v>186362.96981730516</v>
      </c>
      <c r="BX1370" s="12">
        <f t="shared" si="3214"/>
        <v>186362.96981730516</v>
      </c>
      <c r="BY1370" s="12">
        <f t="shared" si="3214"/>
        <v>186362.96981730516</v>
      </c>
      <c r="BZ1370" s="12">
        <f t="shared" si="3214"/>
        <v>186362.96981730516</v>
      </c>
      <c r="CA1370" s="12">
        <f t="shared" si="3214"/>
        <v>186362.96981730516</v>
      </c>
      <c r="CB1370" s="12">
        <f t="shared" si="3214"/>
        <v>186362.96981730516</v>
      </c>
      <c r="CC1370" s="12">
        <f t="shared" si="3214"/>
        <v>186362.96981730516</v>
      </c>
      <c r="CD1370" s="12">
        <f t="shared" si="3214"/>
        <v>186362.96981730516</v>
      </c>
      <c r="CE1370" s="12">
        <f t="shared" si="3214"/>
        <v>186362.96981730516</v>
      </c>
      <c r="CF1370" s="12">
        <f t="shared" si="3214"/>
        <v>186362.96981730516</v>
      </c>
      <c r="CG1370" s="12">
        <f t="shared" si="3214"/>
        <v>186362.96981730516</v>
      </c>
      <c r="CH1370" s="12">
        <f t="shared" si="3214"/>
        <v>186362.96981730516</v>
      </c>
      <c r="CI1370" s="12">
        <f t="shared" si="3214"/>
        <v>186362.96981730516</v>
      </c>
      <c r="CJ1370" s="12">
        <f t="shared" si="3214"/>
        <v>186362.96981730516</v>
      </c>
      <c r="CK1370" s="12">
        <f t="shared" si="3214"/>
        <v>186362.96981730516</v>
      </c>
      <c r="CL1370" s="12">
        <f t="shared" si="3214"/>
        <v>186362.96981730516</v>
      </c>
      <c r="CM1370" s="12">
        <f t="shared" si="3214"/>
        <v>186362.96981730516</v>
      </c>
      <c r="CN1370" s="12">
        <f t="shared" si="3214"/>
        <v>186362.96981730516</v>
      </c>
      <c r="CO1370" s="12">
        <f t="shared" si="3214"/>
        <v>186362.96981730516</v>
      </c>
      <c r="CP1370" s="12">
        <f t="shared" si="3214"/>
        <v>186362.96981730516</v>
      </c>
      <c r="CQ1370" s="12">
        <f t="shared" si="3214"/>
        <v>186362.96981730516</v>
      </c>
      <c r="CR1370" s="12">
        <f t="shared" si="3214"/>
        <v>186362.96981730516</v>
      </c>
      <c r="CS1370" s="12">
        <f t="shared" si="3214"/>
        <v>186362.96981730516</v>
      </c>
      <c r="CT1370" s="12">
        <f t="shared" si="3214"/>
        <v>186362.96981730516</v>
      </c>
      <c r="CU1370" s="12">
        <f t="shared" si="3214"/>
        <v>186362.96981730516</v>
      </c>
      <c r="CV1370" s="12">
        <f t="shared" si="3214"/>
        <v>186362.96981730516</v>
      </c>
      <c r="CW1370" s="12">
        <f t="shared" si="3214"/>
        <v>186362.96981730516</v>
      </c>
      <c r="CX1370" s="12">
        <f t="shared" si="3214"/>
        <v>186362.96981730516</v>
      </c>
      <c r="CY1370" s="12">
        <f t="shared" si="3214"/>
        <v>186362.96981730516</v>
      </c>
      <c r="CZ1370" s="12">
        <f t="shared" si="3214"/>
        <v>186362.96981730516</v>
      </c>
      <c r="DA1370" s="12">
        <f t="shared" ref="DA1370:DY1370" si="3215">CZ1370+DA1322</f>
        <v>186362.96981730516</v>
      </c>
      <c r="DB1370" s="12">
        <f t="shared" si="3215"/>
        <v>186362.96981730516</v>
      </c>
      <c r="DC1370" s="12">
        <f t="shared" si="3215"/>
        <v>186362.96981730516</v>
      </c>
      <c r="DD1370" s="12">
        <f t="shared" si="3215"/>
        <v>186362.96981730516</v>
      </c>
      <c r="DE1370" s="12">
        <f t="shared" si="3215"/>
        <v>186362.96981730516</v>
      </c>
      <c r="DF1370" s="12">
        <f t="shared" si="3215"/>
        <v>186362.96981730516</v>
      </c>
      <c r="DG1370" s="12">
        <f t="shared" si="3215"/>
        <v>186362.96981730516</v>
      </c>
      <c r="DH1370" s="12">
        <f t="shared" si="3215"/>
        <v>186362.96981730516</v>
      </c>
      <c r="DI1370" s="12">
        <f t="shared" si="3215"/>
        <v>186362.96981730516</v>
      </c>
      <c r="DJ1370" s="12">
        <f t="shared" si="3215"/>
        <v>186362.96981730516</v>
      </c>
      <c r="DK1370" s="12">
        <f t="shared" si="3215"/>
        <v>186362.96981730516</v>
      </c>
      <c r="DL1370" s="12">
        <f t="shared" si="3215"/>
        <v>186362.96981730516</v>
      </c>
      <c r="DM1370" s="12">
        <f t="shared" si="3215"/>
        <v>186362.96981730516</v>
      </c>
      <c r="DN1370" s="12">
        <f t="shared" si="3215"/>
        <v>186362.96981730516</v>
      </c>
      <c r="DO1370" s="12">
        <f t="shared" si="3215"/>
        <v>186362.96981730516</v>
      </c>
      <c r="DP1370" s="12">
        <f t="shared" si="3215"/>
        <v>186362.96981730516</v>
      </c>
      <c r="DQ1370" s="12">
        <f t="shared" si="3215"/>
        <v>186362.96981730516</v>
      </c>
      <c r="DR1370" s="12">
        <f t="shared" si="3215"/>
        <v>186362.96981730516</v>
      </c>
      <c r="DS1370" s="12">
        <f t="shared" si="3215"/>
        <v>186362.96981730516</v>
      </c>
      <c r="DT1370" s="12">
        <f t="shared" si="3215"/>
        <v>186362.96981730516</v>
      </c>
      <c r="DU1370" s="12">
        <f t="shared" si="3215"/>
        <v>186362.96981730516</v>
      </c>
      <c r="DV1370" s="12">
        <f t="shared" si="3215"/>
        <v>186362.96981730516</v>
      </c>
      <c r="DW1370" s="12">
        <f t="shared" si="3215"/>
        <v>186362.96981730516</v>
      </c>
      <c r="DX1370" s="12">
        <f t="shared" si="3215"/>
        <v>186362.96981730516</v>
      </c>
      <c r="DY1370" s="12">
        <f t="shared" si="3215"/>
        <v>186362.96981730516</v>
      </c>
    </row>
    <row r="1371" spans="2:129" x14ac:dyDescent="0.3">
      <c r="B1371" s="2" t="str">
        <f>Product!$L$2</f>
        <v>Phase 3</v>
      </c>
      <c r="C1371" s="2" t="str">
        <f>Product!$L$3</f>
        <v>75' Wide</v>
      </c>
      <c r="D1371" s="128"/>
      <c r="G1371" s="11">
        <f>SUM(H1371:DZ1371)</f>
        <v>10006756.591356236</v>
      </c>
      <c r="I1371" s="12">
        <f t="shared" ref="I1371:AN1371" si="3216">H1371+I1323</f>
        <v>0</v>
      </c>
      <c r="J1371" s="12">
        <f t="shared" si="3216"/>
        <v>0</v>
      </c>
      <c r="K1371" s="12">
        <f t="shared" si="3216"/>
        <v>0</v>
      </c>
      <c r="L1371" s="12">
        <f t="shared" si="3216"/>
        <v>0</v>
      </c>
      <c r="M1371" s="12">
        <f t="shared" si="3216"/>
        <v>0</v>
      </c>
      <c r="N1371" s="12">
        <f t="shared" si="3216"/>
        <v>0</v>
      </c>
      <c r="O1371" s="12">
        <f t="shared" si="3216"/>
        <v>0</v>
      </c>
      <c r="P1371" s="12">
        <f t="shared" si="3216"/>
        <v>0</v>
      </c>
      <c r="Q1371" s="12">
        <f t="shared" si="3216"/>
        <v>0</v>
      </c>
      <c r="R1371" s="12">
        <f t="shared" si="3216"/>
        <v>0</v>
      </c>
      <c r="S1371" s="12">
        <f t="shared" si="3216"/>
        <v>0</v>
      </c>
      <c r="T1371" s="12">
        <f t="shared" si="3216"/>
        <v>0</v>
      </c>
      <c r="U1371" s="12">
        <f t="shared" si="3216"/>
        <v>0</v>
      </c>
      <c r="V1371" s="12">
        <f t="shared" si="3216"/>
        <v>0</v>
      </c>
      <c r="W1371" s="12">
        <f t="shared" si="3216"/>
        <v>0</v>
      </c>
      <c r="X1371" s="12">
        <f t="shared" si="3216"/>
        <v>0</v>
      </c>
      <c r="Y1371" s="12">
        <f t="shared" si="3216"/>
        <v>0</v>
      </c>
      <c r="Z1371" s="12">
        <f t="shared" si="3216"/>
        <v>0</v>
      </c>
      <c r="AA1371" s="12">
        <f t="shared" si="3216"/>
        <v>0</v>
      </c>
      <c r="AB1371" s="12">
        <f t="shared" si="3216"/>
        <v>0</v>
      </c>
      <c r="AC1371" s="12">
        <f t="shared" si="3216"/>
        <v>0</v>
      </c>
      <c r="AD1371" s="12">
        <f t="shared" si="3216"/>
        <v>0</v>
      </c>
      <c r="AE1371" s="12">
        <f t="shared" si="3216"/>
        <v>0</v>
      </c>
      <c r="AF1371" s="12">
        <f t="shared" si="3216"/>
        <v>0</v>
      </c>
      <c r="AG1371" s="12">
        <f t="shared" si="3216"/>
        <v>0</v>
      </c>
      <c r="AH1371" s="12">
        <f t="shared" si="3216"/>
        <v>0</v>
      </c>
      <c r="AI1371" s="12">
        <f t="shared" si="3216"/>
        <v>0</v>
      </c>
      <c r="AJ1371" s="12">
        <f t="shared" si="3216"/>
        <v>0</v>
      </c>
      <c r="AK1371" s="12">
        <f t="shared" si="3216"/>
        <v>0</v>
      </c>
      <c r="AL1371" s="12">
        <f t="shared" si="3216"/>
        <v>347.22222222222229</v>
      </c>
      <c r="AM1371" s="12">
        <f t="shared" si="3216"/>
        <v>1043.1134259259261</v>
      </c>
      <c r="AN1371" s="12">
        <f t="shared" si="3216"/>
        <v>2089.126398533951</v>
      </c>
      <c r="AO1371" s="12">
        <f t="shared" ref="AO1371:BT1371" si="3217">AN1371+AO1323</f>
        <v>3486.7199807500647</v>
      </c>
      <c r="AP1371" s="12">
        <f t="shared" si="3217"/>
        <v>5237.3590917809679</v>
      </c>
      <c r="AQ1371" s="12">
        <f t="shared" si="3217"/>
        <v>7342.5147546633889</v>
      </c>
      <c r="AR1371" s="12">
        <f t="shared" si="3217"/>
        <v>11692.553010585598</v>
      </c>
      <c r="AS1371" s="12">
        <f t="shared" si="3217"/>
        <v>18310.716425907482</v>
      </c>
      <c r="AT1371" s="12">
        <f t="shared" si="3217"/>
        <v>27220.344411015431</v>
      </c>
      <c r="AU1371" s="12">
        <f t="shared" si="3217"/>
        <v>38444.873623839107</v>
      </c>
      <c r="AV1371" s="12">
        <f t="shared" si="3217"/>
        <v>50638.314456529552</v>
      </c>
      <c r="AW1371" s="12">
        <f t="shared" si="3217"/>
        <v>63818.592929725099</v>
      </c>
      <c r="AX1371" s="12">
        <f t="shared" si="3217"/>
        <v>75753.70975581673</v>
      </c>
      <c r="AY1371" s="12">
        <f t="shared" si="3217"/>
        <v>86424.587872385979</v>
      </c>
      <c r="AZ1371" s="12">
        <f t="shared" si="3217"/>
        <v>95812.070729254265</v>
      </c>
      <c r="BA1371" s="12">
        <f t="shared" si="3217"/>
        <v>103896.92195728395</v>
      </c>
      <c r="BB1371" s="12">
        <f t="shared" si="3217"/>
        <v>110659.82503579931</v>
      </c>
      <c r="BC1371" s="12">
        <f t="shared" si="3217"/>
        <v>116081.38295862182</v>
      </c>
      <c r="BD1371" s="12">
        <f t="shared" si="3217"/>
        <v>120156.00678760276</v>
      </c>
      <c r="BE1371" s="12">
        <f t="shared" si="3217"/>
        <v>122878.08429735113</v>
      </c>
      <c r="BF1371" s="12">
        <f t="shared" si="3217"/>
        <v>124241.97987820345</v>
      </c>
      <c r="BG1371" s="12">
        <f t="shared" si="3217"/>
        <v>124241.97987820345</v>
      </c>
      <c r="BH1371" s="12">
        <f t="shared" si="3217"/>
        <v>124241.97987820345</v>
      </c>
      <c r="BI1371" s="12">
        <f t="shared" si="3217"/>
        <v>124241.97987820345</v>
      </c>
      <c r="BJ1371" s="12">
        <f t="shared" si="3217"/>
        <v>124241.97987820345</v>
      </c>
      <c r="BK1371" s="12">
        <f t="shared" si="3217"/>
        <v>124241.97987820345</v>
      </c>
      <c r="BL1371" s="12">
        <f t="shared" si="3217"/>
        <v>124241.97987820345</v>
      </c>
      <c r="BM1371" s="12">
        <f t="shared" si="3217"/>
        <v>124241.97987820345</v>
      </c>
      <c r="BN1371" s="12">
        <f t="shared" si="3217"/>
        <v>124241.97987820345</v>
      </c>
      <c r="BO1371" s="12">
        <f t="shared" si="3217"/>
        <v>124241.97987820345</v>
      </c>
      <c r="BP1371" s="12">
        <f t="shared" si="3217"/>
        <v>124241.97987820345</v>
      </c>
      <c r="BQ1371" s="12">
        <f t="shared" si="3217"/>
        <v>124241.97987820345</v>
      </c>
      <c r="BR1371" s="12">
        <f t="shared" si="3217"/>
        <v>124241.97987820345</v>
      </c>
      <c r="BS1371" s="12">
        <f t="shared" si="3217"/>
        <v>124241.97987820345</v>
      </c>
      <c r="BT1371" s="12">
        <f t="shared" si="3217"/>
        <v>124241.97987820345</v>
      </c>
      <c r="BU1371" s="12">
        <f t="shared" ref="BU1371:CZ1371" si="3218">BT1371+BU1323</f>
        <v>124241.97987820345</v>
      </c>
      <c r="BV1371" s="12">
        <f t="shared" si="3218"/>
        <v>124241.97987820345</v>
      </c>
      <c r="BW1371" s="12">
        <f t="shared" si="3218"/>
        <v>124241.97987820345</v>
      </c>
      <c r="BX1371" s="12">
        <f t="shared" si="3218"/>
        <v>124241.97987820345</v>
      </c>
      <c r="BY1371" s="12">
        <f t="shared" si="3218"/>
        <v>124241.97987820345</v>
      </c>
      <c r="BZ1371" s="12">
        <f t="shared" si="3218"/>
        <v>124241.97987820345</v>
      </c>
      <c r="CA1371" s="12">
        <f t="shared" si="3218"/>
        <v>124241.97987820345</v>
      </c>
      <c r="CB1371" s="12">
        <f t="shared" si="3218"/>
        <v>124241.97987820345</v>
      </c>
      <c r="CC1371" s="12">
        <f t="shared" si="3218"/>
        <v>124241.97987820345</v>
      </c>
      <c r="CD1371" s="12">
        <f t="shared" si="3218"/>
        <v>124241.97987820345</v>
      </c>
      <c r="CE1371" s="12">
        <f t="shared" si="3218"/>
        <v>124241.97987820345</v>
      </c>
      <c r="CF1371" s="12">
        <f t="shared" si="3218"/>
        <v>124241.97987820345</v>
      </c>
      <c r="CG1371" s="12">
        <f t="shared" si="3218"/>
        <v>124241.97987820345</v>
      </c>
      <c r="CH1371" s="12">
        <f t="shared" si="3218"/>
        <v>124241.97987820345</v>
      </c>
      <c r="CI1371" s="12">
        <f t="shared" si="3218"/>
        <v>124241.97987820345</v>
      </c>
      <c r="CJ1371" s="12">
        <f t="shared" si="3218"/>
        <v>124241.97987820345</v>
      </c>
      <c r="CK1371" s="12">
        <f t="shared" si="3218"/>
        <v>124241.97987820345</v>
      </c>
      <c r="CL1371" s="12">
        <f t="shared" si="3218"/>
        <v>124241.97987820345</v>
      </c>
      <c r="CM1371" s="12">
        <f t="shared" si="3218"/>
        <v>124241.97987820345</v>
      </c>
      <c r="CN1371" s="12">
        <f t="shared" si="3218"/>
        <v>124241.97987820345</v>
      </c>
      <c r="CO1371" s="12">
        <f t="shared" si="3218"/>
        <v>124241.97987820345</v>
      </c>
      <c r="CP1371" s="12">
        <f t="shared" si="3218"/>
        <v>124241.97987820345</v>
      </c>
      <c r="CQ1371" s="12">
        <f t="shared" si="3218"/>
        <v>124241.97987820345</v>
      </c>
      <c r="CR1371" s="12">
        <f t="shared" si="3218"/>
        <v>124241.97987820345</v>
      </c>
      <c r="CS1371" s="12">
        <f t="shared" si="3218"/>
        <v>124241.97987820345</v>
      </c>
      <c r="CT1371" s="12">
        <f t="shared" si="3218"/>
        <v>124241.97987820345</v>
      </c>
      <c r="CU1371" s="12">
        <f t="shared" si="3218"/>
        <v>124241.97987820345</v>
      </c>
      <c r="CV1371" s="12">
        <f t="shared" si="3218"/>
        <v>124241.97987820345</v>
      </c>
      <c r="CW1371" s="12">
        <f t="shared" si="3218"/>
        <v>124241.97987820345</v>
      </c>
      <c r="CX1371" s="12">
        <f t="shared" si="3218"/>
        <v>124241.97987820345</v>
      </c>
      <c r="CY1371" s="12">
        <f t="shared" si="3218"/>
        <v>124241.97987820345</v>
      </c>
      <c r="CZ1371" s="12">
        <f t="shared" si="3218"/>
        <v>124241.97987820345</v>
      </c>
      <c r="DA1371" s="12">
        <f t="shared" ref="DA1371:DY1371" si="3219">CZ1371+DA1323</f>
        <v>124241.97987820345</v>
      </c>
      <c r="DB1371" s="12">
        <f t="shared" si="3219"/>
        <v>124241.97987820345</v>
      </c>
      <c r="DC1371" s="12">
        <f t="shared" si="3219"/>
        <v>124241.97987820345</v>
      </c>
      <c r="DD1371" s="12">
        <f t="shared" si="3219"/>
        <v>124241.97987820345</v>
      </c>
      <c r="DE1371" s="12">
        <f t="shared" si="3219"/>
        <v>124241.97987820345</v>
      </c>
      <c r="DF1371" s="12">
        <f t="shared" si="3219"/>
        <v>124241.97987820345</v>
      </c>
      <c r="DG1371" s="12">
        <f t="shared" si="3219"/>
        <v>124241.97987820345</v>
      </c>
      <c r="DH1371" s="12">
        <f t="shared" si="3219"/>
        <v>124241.97987820345</v>
      </c>
      <c r="DI1371" s="12">
        <f t="shared" si="3219"/>
        <v>124241.97987820343</v>
      </c>
      <c r="DJ1371" s="12">
        <f t="shared" si="3219"/>
        <v>124241.97987820342</v>
      </c>
      <c r="DK1371" s="12">
        <f t="shared" si="3219"/>
        <v>124241.9798782034</v>
      </c>
      <c r="DL1371" s="12">
        <f t="shared" si="3219"/>
        <v>124241.97987820339</v>
      </c>
      <c r="DM1371" s="12">
        <f t="shared" si="3219"/>
        <v>124241.97987820338</v>
      </c>
      <c r="DN1371" s="12">
        <f t="shared" si="3219"/>
        <v>124241.97987820336</v>
      </c>
      <c r="DO1371" s="12">
        <f t="shared" si="3219"/>
        <v>124241.97987820335</v>
      </c>
      <c r="DP1371" s="12">
        <f t="shared" si="3219"/>
        <v>124241.97987820333</v>
      </c>
      <c r="DQ1371" s="12">
        <f t="shared" si="3219"/>
        <v>124241.97987820332</v>
      </c>
      <c r="DR1371" s="12">
        <f t="shared" si="3219"/>
        <v>124241.9798782033</v>
      </c>
      <c r="DS1371" s="12">
        <f t="shared" si="3219"/>
        <v>124241.97987820329</v>
      </c>
      <c r="DT1371" s="12">
        <f t="shared" si="3219"/>
        <v>124241.97987820327</v>
      </c>
      <c r="DU1371" s="12">
        <f t="shared" si="3219"/>
        <v>124241.97987820326</v>
      </c>
      <c r="DV1371" s="12">
        <f t="shared" si="3219"/>
        <v>124241.97987820324</v>
      </c>
      <c r="DW1371" s="12">
        <f t="shared" si="3219"/>
        <v>124241.97987820323</v>
      </c>
      <c r="DX1371" s="12">
        <f t="shared" si="3219"/>
        <v>124241.97987820322</v>
      </c>
      <c r="DY1371" s="12">
        <f t="shared" si="3219"/>
        <v>124241.9798782032</v>
      </c>
    </row>
    <row r="1372" spans="2:129" x14ac:dyDescent="0.3">
      <c r="D1372" s="128"/>
      <c r="G1372" s="13"/>
      <c r="I1372" s="12"/>
      <c r="J1372" s="12"/>
      <c r="K1372" s="12"/>
      <c r="L1372" s="12"/>
      <c r="M1372" s="12"/>
      <c r="N1372" s="12"/>
      <c r="O1372" s="12"/>
      <c r="P1372" s="12"/>
      <c r="Q1372" s="12"/>
      <c r="R1372" s="12"/>
      <c r="S1372" s="12"/>
      <c r="T1372" s="12"/>
      <c r="U1372" s="12"/>
      <c r="V1372" s="12"/>
      <c r="W1372" s="12"/>
      <c r="X1372" s="12"/>
      <c r="Y1372" s="12"/>
      <c r="Z1372" s="12"/>
      <c r="AA1372" s="12"/>
      <c r="AB1372" s="12"/>
      <c r="AC1372" s="12"/>
      <c r="AD1372" s="12"/>
      <c r="AE1372" s="12"/>
      <c r="AF1372" s="12"/>
      <c r="AG1372" s="12"/>
      <c r="AH1372" s="12"/>
      <c r="AI1372" s="12"/>
      <c r="AJ1372" s="12"/>
      <c r="AK1372" s="12"/>
      <c r="AL1372" s="12"/>
      <c r="AM1372" s="12"/>
      <c r="AN1372" s="12"/>
      <c r="AO1372" s="12"/>
      <c r="AP1372" s="12"/>
      <c r="AQ1372" s="12"/>
      <c r="AR1372" s="12"/>
      <c r="AS1372" s="12"/>
      <c r="AT1372" s="12"/>
      <c r="AU1372" s="12"/>
      <c r="AV1372" s="12"/>
      <c r="AW1372" s="12"/>
      <c r="AX1372" s="12"/>
      <c r="AY1372" s="12"/>
      <c r="AZ1372" s="12"/>
      <c r="BA1372" s="12"/>
      <c r="BB1372" s="12"/>
      <c r="BC1372" s="12"/>
      <c r="BD1372" s="12"/>
      <c r="BE1372" s="12"/>
      <c r="BF1372" s="12"/>
      <c r="BG1372" s="12"/>
      <c r="BH1372" s="12"/>
      <c r="BI1372" s="12"/>
      <c r="BJ1372" s="12"/>
      <c r="BK1372" s="12"/>
      <c r="BL1372" s="12"/>
      <c r="BM1372" s="12"/>
      <c r="BN1372" s="12"/>
      <c r="BO1372" s="12"/>
      <c r="BP1372" s="12"/>
      <c r="BQ1372" s="12"/>
      <c r="BR1372" s="12"/>
      <c r="BS1372" s="12"/>
      <c r="BT1372" s="12"/>
      <c r="BU1372" s="12"/>
      <c r="BV1372" s="12"/>
      <c r="BW1372" s="12"/>
      <c r="BX1372" s="12"/>
      <c r="BY1372" s="12"/>
      <c r="BZ1372" s="12"/>
      <c r="CA1372" s="12"/>
      <c r="CB1372" s="12"/>
      <c r="CC1372" s="12"/>
      <c r="CD1372" s="12"/>
      <c r="CE1372" s="12"/>
      <c r="CF1372" s="12"/>
      <c r="CG1372" s="12"/>
      <c r="CH1372" s="12"/>
      <c r="CI1372" s="12"/>
      <c r="CJ1372" s="12"/>
      <c r="CK1372" s="12"/>
      <c r="CL1372" s="12"/>
      <c r="CM1372" s="12"/>
      <c r="CN1372" s="12"/>
      <c r="CO1372" s="12"/>
      <c r="CP1372" s="12"/>
      <c r="CQ1372" s="12"/>
      <c r="CR1372" s="12"/>
      <c r="CS1372" s="12"/>
      <c r="CT1372" s="12"/>
      <c r="CU1372" s="12"/>
      <c r="CV1372" s="12"/>
      <c r="CW1372" s="12"/>
      <c r="CX1372" s="12"/>
      <c r="CY1372" s="12"/>
      <c r="CZ1372" s="12"/>
      <c r="DA1372" s="12"/>
      <c r="DB1372" s="12"/>
      <c r="DC1372" s="12"/>
      <c r="DD1372" s="12"/>
      <c r="DE1372" s="12"/>
      <c r="DF1372" s="12"/>
      <c r="DG1372" s="12"/>
      <c r="DH1372" s="12"/>
      <c r="DI1372" s="12"/>
      <c r="DJ1372" s="12"/>
      <c r="DK1372" s="12"/>
      <c r="DL1372" s="12"/>
      <c r="DM1372" s="12"/>
      <c r="DN1372" s="12"/>
      <c r="DO1372" s="12"/>
      <c r="DP1372" s="12"/>
      <c r="DQ1372" s="12"/>
      <c r="DR1372" s="12"/>
      <c r="DS1372" s="12"/>
      <c r="DT1372" s="12"/>
      <c r="DU1372" s="12"/>
      <c r="DV1372" s="12"/>
      <c r="DW1372" s="12"/>
      <c r="DX1372" s="12"/>
      <c r="DY1372" s="12"/>
    </row>
    <row r="1373" spans="2:129" x14ac:dyDescent="0.3">
      <c r="B1373" s="2" t="str">
        <f>Product!$M$2</f>
        <v>Phase 4</v>
      </c>
      <c r="C1373" s="2" t="str">
        <f>Product!$M$3</f>
        <v>50' Wide</v>
      </c>
      <c r="D1373" s="128"/>
      <c r="G1373" s="11">
        <f>SUM(H1373:DZ1373)</f>
        <v>12773779.249226693</v>
      </c>
      <c r="I1373" s="12">
        <f t="shared" ref="I1373:AN1373" si="3220">H1373+I1325</f>
        <v>0</v>
      </c>
      <c r="J1373" s="12">
        <f t="shared" si="3220"/>
        <v>0</v>
      </c>
      <c r="K1373" s="12">
        <f t="shared" si="3220"/>
        <v>0</v>
      </c>
      <c r="L1373" s="12">
        <f t="shared" si="3220"/>
        <v>0</v>
      </c>
      <c r="M1373" s="12">
        <f t="shared" si="3220"/>
        <v>0</v>
      </c>
      <c r="N1373" s="12">
        <f t="shared" si="3220"/>
        <v>0</v>
      </c>
      <c r="O1373" s="12">
        <f t="shared" si="3220"/>
        <v>0</v>
      </c>
      <c r="P1373" s="12">
        <f t="shared" si="3220"/>
        <v>0</v>
      </c>
      <c r="Q1373" s="12">
        <f t="shared" si="3220"/>
        <v>0</v>
      </c>
      <c r="R1373" s="12">
        <f t="shared" si="3220"/>
        <v>0</v>
      </c>
      <c r="S1373" s="12">
        <f t="shared" si="3220"/>
        <v>0</v>
      </c>
      <c r="T1373" s="12">
        <f t="shared" si="3220"/>
        <v>0</v>
      </c>
      <c r="U1373" s="12">
        <f t="shared" si="3220"/>
        <v>0</v>
      </c>
      <c r="V1373" s="12">
        <f t="shared" si="3220"/>
        <v>0</v>
      </c>
      <c r="W1373" s="12">
        <f t="shared" si="3220"/>
        <v>0</v>
      </c>
      <c r="X1373" s="12">
        <f t="shared" si="3220"/>
        <v>0</v>
      </c>
      <c r="Y1373" s="12">
        <f t="shared" si="3220"/>
        <v>0</v>
      </c>
      <c r="Z1373" s="12">
        <f t="shared" si="3220"/>
        <v>0</v>
      </c>
      <c r="AA1373" s="12">
        <f t="shared" si="3220"/>
        <v>0</v>
      </c>
      <c r="AB1373" s="12">
        <f t="shared" si="3220"/>
        <v>0</v>
      </c>
      <c r="AC1373" s="12">
        <f t="shared" si="3220"/>
        <v>0</v>
      </c>
      <c r="AD1373" s="12">
        <f t="shared" si="3220"/>
        <v>0</v>
      </c>
      <c r="AE1373" s="12">
        <f t="shared" si="3220"/>
        <v>0</v>
      </c>
      <c r="AF1373" s="12">
        <f t="shared" si="3220"/>
        <v>0</v>
      </c>
      <c r="AG1373" s="12">
        <f t="shared" si="3220"/>
        <v>0</v>
      </c>
      <c r="AH1373" s="12">
        <f t="shared" si="3220"/>
        <v>0</v>
      </c>
      <c r="AI1373" s="12">
        <f t="shared" si="3220"/>
        <v>0</v>
      </c>
      <c r="AJ1373" s="12">
        <f t="shared" si="3220"/>
        <v>0</v>
      </c>
      <c r="AK1373" s="12">
        <f t="shared" si="3220"/>
        <v>0</v>
      </c>
      <c r="AL1373" s="12">
        <f t="shared" si="3220"/>
        <v>0</v>
      </c>
      <c r="AM1373" s="12">
        <f t="shared" si="3220"/>
        <v>0</v>
      </c>
      <c r="AN1373" s="12">
        <f t="shared" si="3220"/>
        <v>0</v>
      </c>
      <c r="AO1373" s="12">
        <f t="shared" ref="AO1373:BT1373" si="3221">AN1373+AO1325</f>
        <v>0</v>
      </c>
      <c r="AP1373" s="12">
        <f t="shared" si="3221"/>
        <v>0</v>
      </c>
      <c r="AQ1373" s="12">
        <f t="shared" si="3221"/>
        <v>0</v>
      </c>
      <c r="AR1373" s="12">
        <f t="shared" si="3221"/>
        <v>0</v>
      </c>
      <c r="AS1373" s="12">
        <f t="shared" si="3221"/>
        <v>0</v>
      </c>
      <c r="AT1373" s="12">
        <f t="shared" si="3221"/>
        <v>0</v>
      </c>
      <c r="AU1373" s="12">
        <f t="shared" si="3221"/>
        <v>0</v>
      </c>
      <c r="AV1373" s="12">
        <f t="shared" si="3221"/>
        <v>0</v>
      </c>
      <c r="AW1373" s="12">
        <f t="shared" si="3221"/>
        <v>0</v>
      </c>
      <c r="AX1373" s="12">
        <f t="shared" si="3221"/>
        <v>520.83333333333337</v>
      </c>
      <c r="AY1373" s="12">
        <f t="shared" si="3221"/>
        <v>1564.6701388888891</v>
      </c>
      <c r="AZ1373" s="12">
        <f t="shared" si="3221"/>
        <v>3133.6895978009261</v>
      </c>
      <c r="BA1373" s="12">
        <f t="shared" si="3221"/>
        <v>5230.0799711250966</v>
      </c>
      <c r="BB1373" s="12">
        <f t="shared" si="3221"/>
        <v>7856.0386376714514</v>
      </c>
      <c r="BC1373" s="12">
        <f t="shared" si="3221"/>
        <v>11013.772131995083</v>
      </c>
      <c r="BD1373" s="12">
        <f t="shared" si="3221"/>
        <v>17538.829515878395</v>
      </c>
      <c r="BE1373" s="12">
        <f t="shared" si="3221"/>
        <v>27466.074638861224</v>
      </c>
      <c r="BF1373" s="12">
        <f t="shared" si="3221"/>
        <v>40830.516616523149</v>
      </c>
      <c r="BG1373" s="12">
        <f t="shared" si="3221"/>
        <v>57667.310435758664</v>
      </c>
      <c r="BH1373" s="12">
        <f t="shared" si="3221"/>
        <v>75957.47168479432</v>
      </c>
      <c r="BI1373" s="12">
        <f t="shared" si="3221"/>
        <v>95727.889394587633</v>
      </c>
      <c r="BJ1373" s="12">
        <f t="shared" si="3221"/>
        <v>113630.56463372509</v>
      </c>
      <c r="BK1373" s="12">
        <f t="shared" si="3221"/>
        <v>129636.88180857897</v>
      </c>
      <c r="BL1373" s="12">
        <f t="shared" si="3221"/>
        <v>143718.10609388139</v>
      </c>
      <c r="BM1373" s="12">
        <f t="shared" si="3221"/>
        <v>155845.38293592591</v>
      </c>
      <c r="BN1373" s="12">
        <f t="shared" si="3221"/>
        <v>165989.73755369897</v>
      </c>
      <c r="BO1373" s="12">
        <f t="shared" si="3221"/>
        <v>174122.07443793275</v>
      </c>
      <c r="BP1373" s="12">
        <f t="shared" si="3221"/>
        <v>180234.01018140418</v>
      </c>
      <c r="BQ1373" s="12">
        <f t="shared" si="3221"/>
        <v>184317.12644602673</v>
      </c>
      <c r="BR1373" s="12">
        <f t="shared" si="3221"/>
        <v>186362.96981730522</v>
      </c>
      <c r="BS1373" s="12">
        <f t="shared" si="3221"/>
        <v>186362.96981730522</v>
      </c>
      <c r="BT1373" s="12">
        <f t="shared" si="3221"/>
        <v>186362.96981730522</v>
      </c>
      <c r="BU1373" s="12">
        <f t="shared" ref="BU1373:CZ1373" si="3222">BT1373+BU1325</f>
        <v>186362.96981730522</v>
      </c>
      <c r="BV1373" s="12">
        <f t="shared" si="3222"/>
        <v>186362.96981730522</v>
      </c>
      <c r="BW1373" s="12">
        <f t="shared" si="3222"/>
        <v>186362.96981730522</v>
      </c>
      <c r="BX1373" s="12">
        <f t="shared" si="3222"/>
        <v>186362.96981730522</v>
      </c>
      <c r="BY1373" s="12">
        <f t="shared" si="3222"/>
        <v>186362.96981730522</v>
      </c>
      <c r="BZ1373" s="12">
        <f t="shared" si="3222"/>
        <v>186362.96981730522</v>
      </c>
      <c r="CA1373" s="12">
        <f t="shared" si="3222"/>
        <v>186362.96981730522</v>
      </c>
      <c r="CB1373" s="12">
        <f t="shared" si="3222"/>
        <v>186362.96981730522</v>
      </c>
      <c r="CC1373" s="12">
        <f t="shared" si="3222"/>
        <v>186362.96981730522</v>
      </c>
      <c r="CD1373" s="12">
        <f t="shared" si="3222"/>
        <v>186362.96981730522</v>
      </c>
      <c r="CE1373" s="12">
        <f t="shared" si="3222"/>
        <v>186362.96981730522</v>
      </c>
      <c r="CF1373" s="12">
        <f t="shared" si="3222"/>
        <v>186362.96981730522</v>
      </c>
      <c r="CG1373" s="12">
        <f t="shared" si="3222"/>
        <v>186362.96981730522</v>
      </c>
      <c r="CH1373" s="12">
        <f t="shared" si="3222"/>
        <v>186362.96981730522</v>
      </c>
      <c r="CI1373" s="12">
        <f t="shared" si="3222"/>
        <v>186362.96981730522</v>
      </c>
      <c r="CJ1373" s="12">
        <f t="shared" si="3222"/>
        <v>186362.96981730522</v>
      </c>
      <c r="CK1373" s="12">
        <f t="shared" si="3222"/>
        <v>186362.96981730522</v>
      </c>
      <c r="CL1373" s="12">
        <f t="shared" si="3222"/>
        <v>186362.96981730522</v>
      </c>
      <c r="CM1373" s="12">
        <f t="shared" si="3222"/>
        <v>186362.96981730522</v>
      </c>
      <c r="CN1373" s="12">
        <f t="shared" si="3222"/>
        <v>186362.96981730522</v>
      </c>
      <c r="CO1373" s="12">
        <f t="shared" si="3222"/>
        <v>186362.96981730522</v>
      </c>
      <c r="CP1373" s="12">
        <f t="shared" si="3222"/>
        <v>186362.96981730522</v>
      </c>
      <c r="CQ1373" s="12">
        <f t="shared" si="3222"/>
        <v>186362.96981730522</v>
      </c>
      <c r="CR1373" s="12">
        <f t="shared" si="3222"/>
        <v>186362.96981730522</v>
      </c>
      <c r="CS1373" s="12">
        <f t="shared" si="3222"/>
        <v>186362.96981730522</v>
      </c>
      <c r="CT1373" s="12">
        <f t="shared" si="3222"/>
        <v>186362.96981730522</v>
      </c>
      <c r="CU1373" s="12">
        <f t="shared" si="3222"/>
        <v>186362.96981730522</v>
      </c>
      <c r="CV1373" s="12">
        <f t="shared" si="3222"/>
        <v>186362.96981730522</v>
      </c>
      <c r="CW1373" s="12">
        <f t="shared" si="3222"/>
        <v>186362.96981730522</v>
      </c>
      <c r="CX1373" s="12">
        <f t="shared" si="3222"/>
        <v>186362.96981730522</v>
      </c>
      <c r="CY1373" s="12">
        <f t="shared" si="3222"/>
        <v>186362.96981730522</v>
      </c>
      <c r="CZ1373" s="12">
        <f t="shared" si="3222"/>
        <v>186362.96981730522</v>
      </c>
      <c r="DA1373" s="12">
        <f t="shared" ref="DA1373:DY1373" si="3223">CZ1373+DA1325</f>
        <v>186362.96981730522</v>
      </c>
      <c r="DB1373" s="12">
        <f t="shared" si="3223"/>
        <v>186362.96981730522</v>
      </c>
      <c r="DC1373" s="12">
        <f t="shared" si="3223"/>
        <v>186362.96981730522</v>
      </c>
      <c r="DD1373" s="12">
        <f t="shared" si="3223"/>
        <v>186362.96981730522</v>
      </c>
      <c r="DE1373" s="12">
        <f t="shared" si="3223"/>
        <v>186362.96981730522</v>
      </c>
      <c r="DF1373" s="12">
        <f t="shared" si="3223"/>
        <v>186362.96981730522</v>
      </c>
      <c r="DG1373" s="12">
        <f t="shared" si="3223"/>
        <v>186362.96981730522</v>
      </c>
      <c r="DH1373" s="12">
        <f t="shared" si="3223"/>
        <v>186362.96981730522</v>
      </c>
      <c r="DI1373" s="12">
        <f t="shared" si="3223"/>
        <v>186362.96981730522</v>
      </c>
      <c r="DJ1373" s="12">
        <f t="shared" si="3223"/>
        <v>186362.96981730522</v>
      </c>
      <c r="DK1373" s="12">
        <f t="shared" si="3223"/>
        <v>186362.96981730522</v>
      </c>
      <c r="DL1373" s="12">
        <f t="shared" si="3223"/>
        <v>186362.96981730522</v>
      </c>
      <c r="DM1373" s="12">
        <f t="shared" si="3223"/>
        <v>186362.96981730522</v>
      </c>
      <c r="DN1373" s="12">
        <f t="shared" si="3223"/>
        <v>186362.96981730522</v>
      </c>
      <c r="DO1373" s="12">
        <f t="shared" si="3223"/>
        <v>186362.96981730522</v>
      </c>
      <c r="DP1373" s="12">
        <f t="shared" si="3223"/>
        <v>186362.96981730522</v>
      </c>
      <c r="DQ1373" s="12">
        <f t="shared" si="3223"/>
        <v>186362.96981730522</v>
      </c>
      <c r="DR1373" s="12">
        <f t="shared" si="3223"/>
        <v>186362.96981730522</v>
      </c>
      <c r="DS1373" s="12">
        <f t="shared" si="3223"/>
        <v>186362.96981730522</v>
      </c>
      <c r="DT1373" s="12">
        <f t="shared" si="3223"/>
        <v>186362.96981730522</v>
      </c>
      <c r="DU1373" s="12">
        <f t="shared" si="3223"/>
        <v>186362.96981730522</v>
      </c>
      <c r="DV1373" s="12">
        <f t="shared" si="3223"/>
        <v>186362.96981730522</v>
      </c>
      <c r="DW1373" s="12">
        <f t="shared" si="3223"/>
        <v>186362.96981730522</v>
      </c>
      <c r="DX1373" s="12">
        <f t="shared" si="3223"/>
        <v>186362.96981730522</v>
      </c>
      <c r="DY1373" s="12">
        <f t="shared" si="3223"/>
        <v>186362.96981730522</v>
      </c>
    </row>
    <row r="1374" spans="2:129" x14ac:dyDescent="0.3">
      <c r="B1374" s="2" t="str">
        <f>Product!$N$2</f>
        <v>Phase 4</v>
      </c>
      <c r="C1374" s="2" t="str">
        <f>Product!$N$3</f>
        <v>60' Wide</v>
      </c>
      <c r="D1374" s="128"/>
      <c r="G1374" s="11">
        <f>SUM(H1374:DZ1374)</f>
        <v>12773779.249226693</v>
      </c>
      <c r="I1374" s="12">
        <f t="shared" ref="I1374:AN1374" si="3224">H1374+I1326</f>
        <v>0</v>
      </c>
      <c r="J1374" s="12">
        <f t="shared" si="3224"/>
        <v>0</v>
      </c>
      <c r="K1374" s="12">
        <f t="shared" si="3224"/>
        <v>0</v>
      </c>
      <c r="L1374" s="12">
        <f t="shared" si="3224"/>
        <v>0</v>
      </c>
      <c r="M1374" s="12">
        <f t="shared" si="3224"/>
        <v>0</v>
      </c>
      <c r="N1374" s="12">
        <f t="shared" si="3224"/>
        <v>0</v>
      </c>
      <c r="O1374" s="12">
        <f t="shared" si="3224"/>
        <v>0</v>
      </c>
      <c r="P1374" s="12">
        <f t="shared" si="3224"/>
        <v>0</v>
      </c>
      <c r="Q1374" s="12">
        <f t="shared" si="3224"/>
        <v>0</v>
      </c>
      <c r="R1374" s="12">
        <f t="shared" si="3224"/>
        <v>0</v>
      </c>
      <c r="S1374" s="12">
        <f t="shared" si="3224"/>
        <v>0</v>
      </c>
      <c r="T1374" s="12">
        <f t="shared" si="3224"/>
        <v>0</v>
      </c>
      <c r="U1374" s="12">
        <f t="shared" si="3224"/>
        <v>0</v>
      </c>
      <c r="V1374" s="12">
        <f t="shared" si="3224"/>
        <v>0</v>
      </c>
      <c r="W1374" s="12">
        <f t="shared" si="3224"/>
        <v>0</v>
      </c>
      <c r="X1374" s="12">
        <f t="shared" si="3224"/>
        <v>0</v>
      </c>
      <c r="Y1374" s="12">
        <f t="shared" si="3224"/>
        <v>0</v>
      </c>
      <c r="Z1374" s="12">
        <f t="shared" si="3224"/>
        <v>0</v>
      </c>
      <c r="AA1374" s="12">
        <f t="shared" si="3224"/>
        <v>0</v>
      </c>
      <c r="AB1374" s="12">
        <f t="shared" si="3224"/>
        <v>0</v>
      </c>
      <c r="AC1374" s="12">
        <f t="shared" si="3224"/>
        <v>0</v>
      </c>
      <c r="AD1374" s="12">
        <f t="shared" si="3224"/>
        <v>0</v>
      </c>
      <c r="AE1374" s="12">
        <f t="shared" si="3224"/>
        <v>0</v>
      </c>
      <c r="AF1374" s="12">
        <f t="shared" si="3224"/>
        <v>0</v>
      </c>
      <c r="AG1374" s="12">
        <f t="shared" si="3224"/>
        <v>0</v>
      </c>
      <c r="AH1374" s="12">
        <f t="shared" si="3224"/>
        <v>0</v>
      </c>
      <c r="AI1374" s="12">
        <f t="shared" si="3224"/>
        <v>0</v>
      </c>
      <c r="AJ1374" s="12">
        <f t="shared" si="3224"/>
        <v>0</v>
      </c>
      <c r="AK1374" s="12">
        <f t="shared" si="3224"/>
        <v>0</v>
      </c>
      <c r="AL1374" s="12">
        <f t="shared" si="3224"/>
        <v>0</v>
      </c>
      <c r="AM1374" s="12">
        <f t="shared" si="3224"/>
        <v>0</v>
      </c>
      <c r="AN1374" s="12">
        <f t="shared" si="3224"/>
        <v>0</v>
      </c>
      <c r="AO1374" s="12">
        <f t="shared" ref="AO1374:BT1374" si="3225">AN1374+AO1326</f>
        <v>0</v>
      </c>
      <c r="AP1374" s="12">
        <f t="shared" si="3225"/>
        <v>0</v>
      </c>
      <c r="AQ1374" s="12">
        <f t="shared" si="3225"/>
        <v>0</v>
      </c>
      <c r="AR1374" s="12">
        <f t="shared" si="3225"/>
        <v>0</v>
      </c>
      <c r="AS1374" s="12">
        <f t="shared" si="3225"/>
        <v>0</v>
      </c>
      <c r="AT1374" s="12">
        <f t="shared" si="3225"/>
        <v>0</v>
      </c>
      <c r="AU1374" s="12">
        <f t="shared" si="3225"/>
        <v>0</v>
      </c>
      <c r="AV1374" s="12">
        <f t="shared" si="3225"/>
        <v>0</v>
      </c>
      <c r="AW1374" s="12">
        <f t="shared" si="3225"/>
        <v>0</v>
      </c>
      <c r="AX1374" s="12">
        <f t="shared" si="3225"/>
        <v>520.83333333333337</v>
      </c>
      <c r="AY1374" s="12">
        <f t="shared" si="3225"/>
        <v>1564.6701388888891</v>
      </c>
      <c r="AZ1374" s="12">
        <f t="shared" si="3225"/>
        <v>3133.6895978009261</v>
      </c>
      <c r="BA1374" s="12">
        <f t="shared" si="3225"/>
        <v>5230.0799711250966</v>
      </c>
      <c r="BB1374" s="12">
        <f t="shared" si="3225"/>
        <v>7856.0386376714514</v>
      </c>
      <c r="BC1374" s="12">
        <f t="shared" si="3225"/>
        <v>11013.772131995083</v>
      </c>
      <c r="BD1374" s="12">
        <f t="shared" si="3225"/>
        <v>17538.829515878395</v>
      </c>
      <c r="BE1374" s="12">
        <f t="shared" si="3225"/>
        <v>27466.074638861224</v>
      </c>
      <c r="BF1374" s="12">
        <f t="shared" si="3225"/>
        <v>40830.516616523149</v>
      </c>
      <c r="BG1374" s="12">
        <f t="shared" si="3225"/>
        <v>57667.310435758664</v>
      </c>
      <c r="BH1374" s="12">
        <f t="shared" si="3225"/>
        <v>75957.47168479432</v>
      </c>
      <c r="BI1374" s="12">
        <f t="shared" si="3225"/>
        <v>95727.889394587633</v>
      </c>
      <c r="BJ1374" s="12">
        <f t="shared" si="3225"/>
        <v>113630.56463372509</v>
      </c>
      <c r="BK1374" s="12">
        <f t="shared" si="3225"/>
        <v>129636.88180857897</v>
      </c>
      <c r="BL1374" s="12">
        <f t="shared" si="3225"/>
        <v>143718.10609388139</v>
      </c>
      <c r="BM1374" s="12">
        <f t="shared" si="3225"/>
        <v>155845.38293592591</v>
      </c>
      <c r="BN1374" s="12">
        <f t="shared" si="3225"/>
        <v>165989.73755369897</v>
      </c>
      <c r="BO1374" s="12">
        <f t="shared" si="3225"/>
        <v>174122.07443793275</v>
      </c>
      <c r="BP1374" s="12">
        <f t="shared" si="3225"/>
        <v>180234.01018140418</v>
      </c>
      <c r="BQ1374" s="12">
        <f t="shared" si="3225"/>
        <v>184317.12644602673</v>
      </c>
      <c r="BR1374" s="12">
        <f t="shared" si="3225"/>
        <v>186362.96981730522</v>
      </c>
      <c r="BS1374" s="12">
        <f t="shared" si="3225"/>
        <v>186362.96981730522</v>
      </c>
      <c r="BT1374" s="12">
        <f t="shared" si="3225"/>
        <v>186362.96981730522</v>
      </c>
      <c r="BU1374" s="12">
        <f t="shared" ref="BU1374:CZ1374" si="3226">BT1374+BU1326</f>
        <v>186362.96981730522</v>
      </c>
      <c r="BV1374" s="12">
        <f t="shared" si="3226"/>
        <v>186362.96981730522</v>
      </c>
      <c r="BW1374" s="12">
        <f t="shared" si="3226"/>
        <v>186362.96981730522</v>
      </c>
      <c r="BX1374" s="12">
        <f t="shared" si="3226"/>
        <v>186362.96981730522</v>
      </c>
      <c r="BY1374" s="12">
        <f t="shared" si="3226"/>
        <v>186362.96981730522</v>
      </c>
      <c r="BZ1374" s="12">
        <f t="shared" si="3226"/>
        <v>186362.96981730522</v>
      </c>
      <c r="CA1374" s="12">
        <f t="shared" si="3226"/>
        <v>186362.96981730522</v>
      </c>
      <c r="CB1374" s="12">
        <f t="shared" si="3226"/>
        <v>186362.96981730522</v>
      </c>
      <c r="CC1374" s="12">
        <f t="shared" si="3226"/>
        <v>186362.96981730522</v>
      </c>
      <c r="CD1374" s="12">
        <f t="shared" si="3226"/>
        <v>186362.96981730522</v>
      </c>
      <c r="CE1374" s="12">
        <f t="shared" si="3226"/>
        <v>186362.96981730522</v>
      </c>
      <c r="CF1374" s="12">
        <f t="shared" si="3226"/>
        <v>186362.96981730522</v>
      </c>
      <c r="CG1374" s="12">
        <f t="shared" si="3226"/>
        <v>186362.96981730522</v>
      </c>
      <c r="CH1374" s="12">
        <f t="shared" si="3226"/>
        <v>186362.96981730522</v>
      </c>
      <c r="CI1374" s="12">
        <f t="shared" si="3226"/>
        <v>186362.96981730522</v>
      </c>
      <c r="CJ1374" s="12">
        <f t="shared" si="3226"/>
        <v>186362.96981730522</v>
      </c>
      <c r="CK1374" s="12">
        <f t="shared" si="3226"/>
        <v>186362.96981730522</v>
      </c>
      <c r="CL1374" s="12">
        <f t="shared" si="3226"/>
        <v>186362.96981730522</v>
      </c>
      <c r="CM1374" s="12">
        <f t="shared" si="3226"/>
        <v>186362.96981730522</v>
      </c>
      <c r="CN1374" s="12">
        <f t="shared" si="3226"/>
        <v>186362.96981730522</v>
      </c>
      <c r="CO1374" s="12">
        <f t="shared" si="3226"/>
        <v>186362.96981730522</v>
      </c>
      <c r="CP1374" s="12">
        <f t="shared" si="3226"/>
        <v>186362.96981730522</v>
      </c>
      <c r="CQ1374" s="12">
        <f t="shared" si="3226"/>
        <v>186362.96981730522</v>
      </c>
      <c r="CR1374" s="12">
        <f t="shared" si="3226"/>
        <v>186362.96981730522</v>
      </c>
      <c r="CS1374" s="12">
        <f t="shared" si="3226"/>
        <v>186362.96981730522</v>
      </c>
      <c r="CT1374" s="12">
        <f t="shared" si="3226"/>
        <v>186362.96981730522</v>
      </c>
      <c r="CU1374" s="12">
        <f t="shared" si="3226"/>
        <v>186362.96981730522</v>
      </c>
      <c r="CV1374" s="12">
        <f t="shared" si="3226"/>
        <v>186362.96981730522</v>
      </c>
      <c r="CW1374" s="12">
        <f t="shared" si="3226"/>
        <v>186362.96981730522</v>
      </c>
      <c r="CX1374" s="12">
        <f t="shared" si="3226"/>
        <v>186362.96981730522</v>
      </c>
      <c r="CY1374" s="12">
        <f t="shared" si="3226"/>
        <v>186362.96981730522</v>
      </c>
      <c r="CZ1374" s="12">
        <f t="shared" si="3226"/>
        <v>186362.96981730522</v>
      </c>
      <c r="DA1374" s="12">
        <f t="shared" ref="DA1374:DY1374" si="3227">CZ1374+DA1326</f>
        <v>186362.96981730522</v>
      </c>
      <c r="DB1374" s="12">
        <f t="shared" si="3227"/>
        <v>186362.96981730522</v>
      </c>
      <c r="DC1374" s="12">
        <f t="shared" si="3227"/>
        <v>186362.96981730522</v>
      </c>
      <c r="DD1374" s="12">
        <f t="shared" si="3227"/>
        <v>186362.96981730522</v>
      </c>
      <c r="DE1374" s="12">
        <f t="shared" si="3227"/>
        <v>186362.96981730522</v>
      </c>
      <c r="DF1374" s="12">
        <f t="shared" si="3227"/>
        <v>186362.96981730522</v>
      </c>
      <c r="DG1374" s="12">
        <f t="shared" si="3227"/>
        <v>186362.96981730522</v>
      </c>
      <c r="DH1374" s="12">
        <f t="shared" si="3227"/>
        <v>186362.96981730522</v>
      </c>
      <c r="DI1374" s="12">
        <f t="shared" si="3227"/>
        <v>186362.96981730522</v>
      </c>
      <c r="DJ1374" s="12">
        <f t="shared" si="3227"/>
        <v>186362.96981730522</v>
      </c>
      <c r="DK1374" s="12">
        <f t="shared" si="3227"/>
        <v>186362.96981730522</v>
      </c>
      <c r="DL1374" s="12">
        <f t="shared" si="3227"/>
        <v>186362.96981730522</v>
      </c>
      <c r="DM1374" s="12">
        <f t="shared" si="3227"/>
        <v>186362.96981730522</v>
      </c>
      <c r="DN1374" s="12">
        <f t="shared" si="3227"/>
        <v>186362.96981730522</v>
      </c>
      <c r="DO1374" s="12">
        <f t="shared" si="3227"/>
        <v>186362.96981730522</v>
      </c>
      <c r="DP1374" s="12">
        <f t="shared" si="3227"/>
        <v>186362.96981730522</v>
      </c>
      <c r="DQ1374" s="12">
        <f t="shared" si="3227"/>
        <v>186362.96981730522</v>
      </c>
      <c r="DR1374" s="12">
        <f t="shared" si="3227"/>
        <v>186362.96981730522</v>
      </c>
      <c r="DS1374" s="12">
        <f t="shared" si="3227"/>
        <v>186362.96981730522</v>
      </c>
      <c r="DT1374" s="12">
        <f t="shared" si="3227"/>
        <v>186362.96981730522</v>
      </c>
      <c r="DU1374" s="12">
        <f t="shared" si="3227"/>
        <v>186362.96981730522</v>
      </c>
      <c r="DV1374" s="12">
        <f t="shared" si="3227"/>
        <v>186362.96981730522</v>
      </c>
      <c r="DW1374" s="12">
        <f t="shared" si="3227"/>
        <v>186362.96981730522</v>
      </c>
      <c r="DX1374" s="12">
        <f t="shared" si="3227"/>
        <v>186362.96981730522</v>
      </c>
      <c r="DY1374" s="12">
        <f t="shared" si="3227"/>
        <v>186362.96981730522</v>
      </c>
    </row>
    <row r="1375" spans="2:129" x14ac:dyDescent="0.3">
      <c r="B1375" s="2" t="str">
        <f>Product!$O$2</f>
        <v>Phase 4</v>
      </c>
      <c r="C1375" s="2" t="str">
        <f>Product!$O$3</f>
        <v>75' Wide</v>
      </c>
      <c r="D1375" s="128"/>
      <c r="G1375" s="11">
        <f>SUM(H1375:DZ1375)</f>
        <v>8515852.8328177892</v>
      </c>
      <c r="I1375" s="12">
        <f t="shared" ref="I1375:AN1375" si="3228">H1375+I1327</f>
        <v>0</v>
      </c>
      <c r="J1375" s="12">
        <f t="shared" si="3228"/>
        <v>0</v>
      </c>
      <c r="K1375" s="12">
        <f t="shared" si="3228"/>
        <v>0</v>
      </c>
      <c r="L1375" s="12">
        <f t="shared" si="3228"/>
        <v>0</v>
      </c>
      <c r="M1375" s="12">
        <f t="shared" si="3228"/>
        <v>0</v>
      </c>
      <c r="N1375" s="12">
        <f t="shared" si="3228"/>
        <v>0</v>
      </c>
      <c r="O1375" s="12">
        <f t="shared" si="3228"/>
        <v>0</v>
      </c>
      <c r="P1375" s="12">
        <f t="shared" si="3228"/>
        <v>0</v>
      </c>
      <c r="Q1375" s="12">
        <f t="shared" si="3228"/>
        <v>0</v>
      </c>
      <c r="R1375" s="12">
        <f t="shared" si="3228"/>
        <v>0</v>
      </c>
      <c r="S1375" s="12">
        <f t="shared" si="3228"/>
        <v>0</v>
      </c>
      <c r="T1375" s="12">
        <f t="shared" si="3228"/>
        <v>0</v>
      </c>
      <c r="U1375" s="12">
        <f t="shared" si="3228"/>
        <v>0</v>
      </c>
      <c r="V1375" s="12">
        <f t="shared" si="3228"/>
        <v>0</v>
      </c>
      <c r="W1375" s="12">
        <f t="shared" si="3228"/>
        <v>0</v>
      </c>
      <c r="X1375" s="12">
        <f t="shared" si="3228"/>
        <v>0</v>
      </c>
      <c r="Y1375" s="12">
        <f t="shared" si="3228"/>
        <v>0</v>
      </c>
      <c r="Z1375" s="12">
        <f t="shared" si="3228"/>
        <v>0</v>
      </c>
      <c r="AA1375" s="12">
        <f t="shared" si="3228"/>
        <v>0</v>
      </c>
      <c r="AB1375" s="12">
        <f t="shared" si="3228"/>
        <v>0</v>
      </c>
      <c r="AC1375" s="12">
        <f t="shared" si="3228"/>
        <v>0</v>
      </c>
      <c r="AD1375" s="12">
        <f t="shared" si="3228"/>
        <v>0</v>
      </c>
      <c r="AE1375" s="12">
        <f t="shared" si="3228"/>
        <v>0</v>
      </c>
      <c r="AF1375" s="12">
        <f t="shared" si="3228"/>
        <v>0</v>
      </c>
      <c r="AG1375" s="12">
        <f t="shared" si="3228"/>
        <v>0</v>
      </c>
      <c r="AH1375" s="12">
        <f t="shared" si="3228"/>
        <v>0</v>
      </c>
      <c r="AI1375" s="12">
        <f t="shared" si="3228"/>
        <v>0</v>
      </c>
      <c r="AJ1375" s="12">
        <f t="shared" si="3228"/>
        <v>0</v>
      </c>
      <c r="AK1375" s="12">
        <f t="shared" si="3228"/>
        <v>0</v>
      </c>
      <c r="AL1375" s="12">
        <f t="shared" si="3228"/>
        <v>0</v>
      </c>
      <c r="AM1375" s="12">
        <f t="shared" si="3228"/>
        <v>0</v>
      </c>
      <c r="AN1375" s="12">
        <f t="shared" si="3228"/>
        <v>0</v>
      </c>
      <c r="AO1375" s="12">
        <f t="shared" ref="AO1375:BT1375" si="3229">AN1375+AO1327</f>
        <v>0</v>
      </c>
      <c r="AP1375" s="12">
        <f t="shared" si="3229"/>
        <v>0</v>
      </c>
      <c r="AQ1375" s="12">
        <f t="shared" si="3229"/>
        <v>0</v>
      </c>
      <c r="AR1375" s="12">
        <f t="shared" si="3229"/>
        <v>0</v>
      </c>
      <c r="AS1375" s="12">
        <f t="shared" si="3229"/>
        <v>0</v>
      </c>
      <c r="AT1375" s="12">
        <f t="shared" si="3229"/>
        <v>0</v>
      </c>
      <c r="AU1375" s="12">
        <f t="shared" si="3229"/>
        <v>0</v>
      </c>
      <c r="AV1375" s="12">
        <f t="shared" si="3229"/>
        <v>0</v>
      </c>
      <c r="AW1375" s="12">
        <f t="shared" si="3229"/>
        <v>0</v>
      </c>
      <c r="AX1375" s="12">
        <f t="shared" si="3229"/>
        <v>347.22222222222229</v>
      </c>
      <c r="AY1375" s="12">
        <f t="shared" si="3229"/>
        <v>1043.1134259259261</v>
      </c>
      <c r="AZ1375" s="12">
        <f t="shared" si="3229"/>
        <v>2089.126398533951</v>
      </c>
      <c r="BA1375" s="12">
        <f t="shared" si="3229"/>
        <v>3486.7199807500647</v>
      </c>
      <c r="BB1375" s="12">
        <f t="shared" si="3229"/>
        <v>5237.3590917809679</v>
      </c>
      <c r="BC1375" s="12">
        <f t="shared" si="3229"/>
        <v>7342.5147546633889</v>
      </c>
      <c r="BD1375" s="12">
        <f t="shared" si="3229"/>
        <v>11692.553010585598</v>
      </c>
      <c r="BE1375" s="12">
        <f t="shared" si="3229"/>
        <v>18310.716425907482</v>
      </c>
      <c r="BF1375" s="12">
        <f t="shared" si="3229"/>
        <v>27220.344411015431</v>
      </c>
      <c r="BG1375" s="12">
        <f t="shared" si="3229"/>
        <v>38444.873623839107</v>
      </c>
      <c r="BH1375" s="12">
        <f t="shared" si="3229"/>
        <v>50638.314456529552</v>
      </c>
      <c r="BI1375" s="12">
        <f t="shared" si="3229"/>
        <v>63818.592929725091</v>
      </c>
      <c r="BJ1375" s="12">
        <f t="shared" si="3229"/>
        <v>75753.70975581673</v>
      </c>
      <c r="BK1375" s="12">
        <f t="shared" si="3229"/>
        <v>86424.587872385979</v>
      </c>
      <c r="BL1375" s="12">
        <f t="shared" si="3229"/>
        <v>95812.070729254265</v>
      </c>
      <c r="BM1375" s="12">
        <f t="shared" si="3229"/>
        <v>103896.92195728395</v>
      </c>
      <c r="BN1375" s="12">
        <f t="shared" si="3229"/>
        <v>110659.82503579931</v>
      </c>
      <c r="BO1375" s="12">
        <f t="shared" si="3229"/>
        <v>116081.38295862182</v>
      </c>
      <c r="BP1375" s="12">
        <f t="shared" si="3229"/>
        <v>120156.00678760276</v>
      </c>
      <c r="BQ1375" s="12">
        <f t="shared" si="3229"/>
        <v>122878.08429735112</v>
      </c>
      <c r="BR1375" s="12">
        <f t="shared" si="3229"/>
        <v>124241.97987820343</v>
      </c>
      <c r="BS1375" s="12">
        <f t="shared" si="3229"/>
        <v>124241.97987820343</v>
      </c>
      <c r="BT1375" s="12">
        <f t="shared" si="3229"/>
        <v>124241.97987820343</v>
      </c>
      <c r="BU1375" s="12">
        <f t="shared" ref="BU1375:CZ1375" si="3230">BT1375+BU1327</f>
        <v>124241.97987820343</v>
      </c>
      <c r="BV1375" s="12">
        <f t="shared" si="3230"/>
        <v>124241.97987820343</v>
      </c>
      <c r="BW1375" s="12">
        <f t="shared" si="3230"/>
        <v>124241.97987820343</v>
      </c>
      <c r="BX1375" s="12">
        <f t="shared" si="3230"/>
        <v>124241.97987820343</v>
      </c>
      <c r="BY1375" s="12">
        <f t="shared" si="3230"/>
        <v>124241.97987820343</v>
      </c>
      <c r="BZ1375" s="12">
        <f t="shared" si="3230"/>
        <v>124241.97987820343</v>
      </c>
      <c r="CA1375" s="12">
        <f t="shared" si="3230"/>
        <v>124241.97987820343</v>
      </c>
      <c r="CB1375" s="12">
        <f t="shared" si="3230"/>
        <v>124241.97987820343</v>
      </c>
      <c r="CC1375" s="12">
        <f t="shared" si="3230"/>
        <v>124241.97987820343</v>
      </c>
      <c r="CD1375" s="12">
        <f t="shared" si="3230"/>
        <v>124241.97987820343</v>
      </c>
      <c r="CE1375" s="12">
        <f t="shared" si="3230"/>
        <v>124241.97987820343</v>
      </c>
      <c r="CF1375" s="12">
        <f t="shared" si="3230"/>
        <v>124241.97987820343</v>
      </c>
      <c r="CG1375" s="12">
        <f t="shared" si="3230"/>
        <v>124241.97987820343</v>
      </c>
      <c r="CH1375" s="12">
        <f t="shared" si="3230"/>
        <v>124241.97987820343</v>
      </c>
      <c r="CI1375" s="12">
        <f t="shared" si="3230"/>
        <v>124241.97987820343</v>
      </c>
      <c r="CJ1375" s="12">
        <f t="shared" si="3230"/>
        <v>124241.97987820343</v>
      </c>
      <c r="CK1375" s="12">
        <f t="shared" si="3230"/>
        <v>124241.97987820343</v>
      </c>
      <c r="CL1375" s="12">
        <f t="shared" si="3230"/>
        <v>124241.97987820343</v>
      </c>
      <c r="CM1375" s="12">
        <f t="shared" si="3230"/>
        <v>124241.97987820343</v>
      </c>
      <c r="CN1375" s="12">
        <f t="shared" si="3230"/>
        <v>124241.97987820343</v>
      </c>
      <c r="CO1375" s="12">
        <f t="shared" si="3230"/>
        <v>124241.97987820343</v>
      </c>
      <c r="CP1375" s="12">
        <f t="shared" si="3230"/>
        <v>124241.97987820343</v>
      </c>
      <c r="CQ1375" s="12">
        <f t="shared" si="3230"/>
        <v>124241.97987820343</v>
      </c>
      <c r="CR1375" s="12">
        <f t="shared" si="3230"/>
        <v>124241.97987820343</v>
      </c>
      <c r="CS1375" s="12">
        <f t="shared" si="3230"/>
        <v>124241.97987820343</v>
      </c>
      <c r="CT1375" s="12">
        <f t="shared" si="3230"/>
        <v>124241.97987820343</v>
      </c>
      <c r="CU1375" s="12">
        <f t="shared" si="3230"/>
        <v>124241.97987820343</v>
      </c>
      <c r="CV1375" s="12">
        <f t="shared" si="3230"/>
        <v>124241.97987820343</v>
      </c>
      <c r="CW1375" s="12">
        <f t="shared" si="3230"/>
        <v>124241.97987820343</v>
      </c>
      <c r="CX1375" s="12">
        <f t="shared" si="3230"/>
        <v>124241.97987820343</v>
      </c>
      <c r="CY1375" s="12">
        <f t="shared" si="3230"/>
        <v>124241.97987820343</v>
      </c>
      <c r="CZ1375" s="12">
        <f t="shared" si="3230"/>
        <v>124241.97987820343</v>
      </c>
      <c r="DA1375" s="12">
        <f t="shared" ref="DA1375:DY1375" si="3231">CZ1375+DA1327</f>
        <v>124241.97987820343</v>
      </c>
      <c r="DB1375" s="12">
        <f t="shared" si="3231"/>
        <v>124241.97987820343</v>
      </c>
      <c r="DC1375" s="12">
        <f t="shared" si="3231"/>
        <v>124241.97987820343</v>
      </c>
      <c r="DD1375" s="12">
        <f t="shared" si="3231"/>
        <v>124241.97987820343</v>
      </c>
      <c r="DE1375" s="12">
        <f t="shared" si="3231"/>
        <v>124241.97987820343</v>
      </c>
      <c r="DF1375" s="12">
        <f t="shared" si="3231"/>
        <v>124241.97987820343</v>
      </c>
      <c r="DG1375" s="12">
        <f t="shared" si="3231"/>
        <v>124241.97987820343</v>
      </c>
      <c r="DH1375" s="12">
        <f t="shared" si="3231"/>
        <v>124241.97987820343</v>
      </c>
      <c r="DI1375" s="12">
        <f t="shared" si="3231"/>
        <v>124241.97987820343</v>
      </c>
      <c r="DJ1375" s="12">
        <f t="shared" si="3231"/>
        <v>124241.97987820343</v>
      </c>
      <c r="DK1375" s="12">
        <f t="shared" si="3231"/>
        <v>124241.97987820343</v>
      </c>
      <c r="DL1375" s="12">
        <f t="shared" si="3231"/>
        <v>124241.97987820343</v>
      </c>
      <c r="DM1375" s="12">
        <f t="shared" si="3231"/>
        <v>124241.97987820343</v>
      </c>
      <c r="DN1375" s="12">
        <f t="shared" si="3231"/>
        <v>124241.97987820343</v>
      </c>
      <c r="DO1375" s="12">
        <f t="shared" si="3231"/>
        <v>124241.97987820343</v>
      </c>
      <c r="DP1375" s="12">
        <f t="shared" si="3231"/>
        <v>124241.97987820343</v>
      </c>
      <c r="DQ1375" s="12">
        <f t="shared" si="3231"/>
        <v>124241.97987820343</v>
      </c>
      <c r="DR1375" s="12">
        <f t="shared" si="3231"/>
        <v>124241.97987820343</v>
      </c>
      <c r="DS1375" s="12">
        <f t="shared" si="3231"/>
        <v>124241.97987820343</v>
      </c>
      <c r="DT1375" s="12">
        <f t="shared" si="3231"/>
        <v>124241.97987820343</v>
      </c>
      <c r="DU1375" s="12">
        <f t="shared" si="3231"/>
        <v>124241.97987820342</v>
      </c>
      <c r="DV1375" s="12">
        <f t="shared" si="3231"/>
        <v>124241.9798782034</v>
      </c>
      <c r="DW1375" s="12">
        <f t="shared" si="3231"/>
        <v>124241.97987820339</v>
      </c>
      <c r="DX1375" s="12">
        <f t="shared" si="3231"/>
        <v>124241.97987820338</v>
      </c>
      <c r="DY1375" s="12">
        <f t="shared" si="3231"/>
        <v>124241.97987820336</v>
      </c>
    </row>
    <row r="1376" spans="2:129" x14ac:dyDescent="0.3">
      <c r="D1376" s="128"/>
      <c r="G1376" s="13"/>
      <c r="I1376" s="12"/>
      <c r="J1376" s="12"/>
      <c r="K1376" s="12"/>
      <c r="L1376" s="12"/>
      <c r="M1376" s="12"/>
      <c r="N1376" s="12"/>
      <c r="O1376" s="12"/>
      <c r="P1376" s="12"/>
      <c r="Q1376" s="12"/>
      <c r="R1376" s="12"/>
      <c r="S1376" s="12"/>
      <c r="T1376" s="12"/>
      <c r="U1376" s="12"/>
      <c r="V1376" s="12"/>
      <c r="W1376" s="12"/>
      <c r="X1376" s="12"/>
      <c r="Y1376" s="12"/>
      <c r="Z1376" s="12"/>
      <c r="AA1376" s="12"/>
      <c r="AB1376" s="12"/>
      <c r="AC1376" s="12"/>
      <c r="AD1376" s="12"/>
      <c r="AE1376" s="12"/>
      <c r="AF1376" s="12"/>
      <c r="AG1376" s="12"/>
      <c r="AH1376" s="12"/>
      <c r="AI1376" s="12"/>
      <c r="AJ1376" s="12"/>
      <c r="AK1376" s="12"/>
      <c r="AL1376" s="12"/>
      <c r="AM1376" s="12"/>
      <c r="AN1376" s="12"/>
      <c r="AO1376" s="12"/>
      <c r="AP1376" s="12"/>
      <c r="AQ1376" s="12"/>
      <c r="AR1376" s="12"/>
      <c r="AS1376" s="12"/>
      <c r="AT1376" s="12"/>
      <c r="AU1376" s="12"/>
      <c r="AV1376" s="12"/>
      <c r="AW1376" s="12"/>
      <c r="AX1376" s="12"/>
      <c r="AY1376" s="12"/>
      <c r="AZ1376" s="12"/>
      <c r="BA1376" s="12"/>
      <c r="BB1376" s="12"/>
      <c r="BC1376" s="12"/>
      <c r="BD1376" s="12"/>
      <c r="BE1376" s="12"/>
      <c r="BF1376" s="12"/>
      <c r="BG1376" s="12"/>
      <c r="BH1376" s="12"/>
      <c r="BI1376" s="12"/>
      <c r="BJ1376" s="12"/>
      <c r="BK1376" s="12"/>
      <c r="BL1376" s="12"/>
      <c r="BM1376" s="12"/>
      <c r="BN1376" s="12"/>
      <c r="BO1376" s="12"/>
      <c r="BP1376" s="12"/>
      <c r="BQ1376" s="12"/>
      <c r="BR1376" s="12"/>
      <c r="BS1376" s="12"/>
      <c r="BT1376" s="12"/>
      <c r="BU1376" s="12"/>
      <c r="BV1376" s="12"/>
      <c r="BW1376" s="12"/>
      <c r="BX1376" s="12"/>
      <c r="BY1376" s="12"/>
      <c r="BZ1376" s="12"/>
      <c r="CA1376" s="12"/>
      <c r="CB1376" s="12"/>
      <c r="CC1376" s="12"/>
      <c r="CD1376" s="12"/>
      <c r="CE1376" s="12"/>
      <c r="CF1376" s="12"/>
      <c r="CG1376" s="12"/>
      <c r="CH1376" s="12"/>
      <c r="CI1376" s="12"/>
      <c r="CJ1376" s="12"/>
      <c r="CK1376" s="12"/>
      <c r="CL1376" s="12"/>
      <c r="CM1376" s="12"/>
      <c r="CN1376" s="12"/>
      <c r="CO1376" s="12"/>
      <c r="CP1376" s="12"/>
      <c r="CQ1376" s="12"/>
      <c r="CR1376" s="12"/>
      <c r="CS1376" s="12"/>
      <c r="CT1376" s="12"/>
      <c r="CU1376" s="12"/>
      <c r="CV1376" s="12"/>
      <c r="CW1376" s="12"/>
      <c r="CX1376" s="12"/>
      <c r="CY1376" s="12"/>
      <c r="CZ1376" s="12"/>
      <c r="DA1376" s="12"/>
      <c r="DB1376" s="12"/>
      <c r="DC1376" s="12"/>
      <c r="DD1376" s="12"/>
      <c r="DE1376" s="12"/>
      <c r="DF1376" s="12"/>
      <c r="DG1376" s="12"/>
      <c r="DH1376" s="12"/>
      <c r="DI1376" s="12"/>
      <c r="DJ1376" s="12"/>
      <c r="DK1376" s="12"/>
      <c r="DL1376" s="12"/>
      <c r="DM1376" s="12"/>
      <c r="DN1376" s="12"/>
      <c r="DO1376" s="12"/>
      <c r="DP1376" s="12"/>
      <c r="DQ1376" s="12"/>
      <c r="DR1376" s="12"/>
      <c r="DS1376" s="12"/>
      <c r="DT1376" s="12"/>
      <c r="DU1376" s="12"/>
      <c r="DV1376" s="12"/>
      <c r="DW1376" s="12"/>
      <c r="DX1376" s="12"/>
      <c r="DY1376" s="12"/>
    </row>
    <row r="1377" spans="1:129" x14ac:dyDescent="0.3">
      <c r="B1377" s="2" t="str">
        <f>Product!$P$2</f>
        <v>Phase 5</v>
      </c>
      <c r="C1377" s="2" t="str">
        <f>Product!$P$3</f>
        <v>50' Wide</v>
      </c>
      <c r="D1377" s="128"/>
      <c r="G1377" s="11">
        <f>SUM(H1377:DZ1377)</f>
        <v>10537423.611419033</v>
      </c>
      <c r="I1377" s="12">
        <f t="shared" ref="I1377:AN1377" si="3232">H1377+I1329</f>
        <v>0</v>
      </c>
      <c r="J1377" s="12">
        <f t="shared" si="3232"/>
        <v>0</v>
      </c>
      <c r="K1377" s="12">
        <f t="shared" si="3232"/>
        <v>0</v>
      </c>
      <c r="L1377" s="12">
        <f t="shared" si="3232"/>
        <v>0</v>
      </c>
      <c r="M1377" s="12">
        <f t="shared" si="3232"/>
        <v>0</v>
      </c>
      <c r="N1377" s="12">
        <f t="shared" si="3232"/>
        <v>0</v>
      </c>
      <c r="O1377" s="12">
        <f t="shared" si="3232"/>
        <v>0</v>
      </c>
      <c r="P1377" s="12">
        <f t="shared" si="3232"/>
        <v>0</v>
      </c>
      <c r="Q1377" s="12">
        <f t="shared" si="3232"/>
        <v>0</v>
      </c>
      <c r="R1377" s="12">
        <f t="shared" si="3232"/>
        <v>0</v>
      </c>
      <c r="S1377" s="12">
        <f t="shared" si="3232"/>
        <v>0</v>
      </c>
      <c r="T1377" s="12">
        <f t="shared" si="3232"/>
        <v>0</v>
      </c>
      <c r="U1377" s="12">
        <f t="shared" si="3232"/>
        <v>0</v>
      </c>
      <c r="V1377" s="12">
        <f t="shared" si="3232"/>
        <v>0</v>
      </c>
      <c r="W1377" s="12">
        <f t="shared" si="3232"/>
        <v>0</v>
      </c>
      <c r="X1377" s="12">
        <f t="shared" si="3232"/>
        <v>0</v>
      </c>
      <c r="Y1377" s="12">
        <f t="shared" si="3232"/>
        <v>0</v>
      </c>
      <c r="Z1377" s="12">
        <f t="shared" si="3232"/>
        <v>0</v>
      </c>
      <c r="AA1377" s="12">
        <f t="shared" si="3232"/>
        <v>0</v>
      </c>
      <c r="AB1377" s="12">
        <f t="shared" si="3232"/>
        <v>0</v>
      </c>
      <c r="AC1377" s="12">
        <f t="shared" si="3232"/>
        <v>0</v>
      </c>
      <c r="AD1377" s="12">
        <f t="shared" si="3232"/>
        <v>0</v>
      </c>
      <c r="AE1377" s="12">
        <f t="shared" si="3232"/>
        <v>0</v>
      </c>
      <c r="AF1377" s="12">
        <f t="shared" si="3232"/>
        <v>0</v>
      </c>
      <c r="AG1377" s="12">
        <f t="shared" si="3232"/>
        <v>0</v>
      </c>
      <c r="AH1377" s="12">
        <f t="shared" si="3232"/>
        <v>0</v>
      </c>
      <c r="AI1377" s="12">
        <f t="shared" si="3232"/>
        <v>0</v>
      </c>
      <c r="AJ1377" s="12">
        <f t="shared" si="3232"/>
        <v>0</v>
      </c>
      <c r="AK1377" s="12">
        <f t="shared" si="3232"/>
        <v>0</v>
      </c>
      <c r="AL1377" s="12">
        <f t="shared" si="3232"/>
        <v>0</v>
      </c>
      <c r="AM1377" s="12">
        <f t="shared" si="3232"/>
        <v>0</v>
      </c>
      <c r="AN1377" s="12">
        <f t="shared" si="3232"/>
        <v>0</v>
      </c>
      <c r="AO1377" s="12">
        <f t="shared" ref="AO1377:BT1377" si="3233">AN1377+AO1329</f>
        <v>0</v>
      </c>
      <c r="AP1377" s="12">
        <f t="shared" si="3233"/>
        <v>0</v>
      </c>
      <c r="AQ1377" s="12">
        <f t="shared" si="3233"/>
        <v>0</v>
      </c>
      <c r="AR1377" s="12">
        <f t="shared" si="3233"/>
        <v>0</v>
      </c>
      <c r="AS1377" s="12">
        <f t="shared" si="3233"/>
        <v>0</v>
      </c>
      <c r="AT1377" s="12">
        <f t="shared" si="3233"/>
        <v>0</v>
      </c>
      <c r="AU1377" s="12">
        <f t="shared" si="3233"/>
        <v>0</v>
      </c>
      <c r="AV1377" s="12">
        <f t="shared" si="3233"/>
        <v>0</v>
      </c>
      <c r="AW1377" s="12">
        <f t="shared" si="3233"/>
        <v>0</v>
      </c>
      <c r="AX1377" s="12">
        <f t="shared" si="3233"/>
        <v>0</v>
      </c>
      <c r="AY1377" s="12">
        <f t="shared" si="3233"/>
        <v>0</v>
      </c>
      <c r="AZ1377" s="12">
        <f t="shared" si="3233"/>
        <v>0</v>
      </c>
      <c r="BA1377" s="12">
        <f t="shared" si="3233"/>
        <v>0</v>
      </c>
      <c r="BB1377" s="12">
        <f t="shared" si="3233"/>
        <v>0</v>
      </c>
      <c r="BC1377" s="12">
        <f t="shared" si="3233"/>
        <v>0</v>
      </c>
      <c r="BD1377" s="12">
        <f t="shared" si="3233"/>
        <v>0</v>
      </c>
      <c r="BE1377" s="12">
        <f t="shared" si="3233"/>
        <v>0</v>
      </c>
      <c r="BF1377" s="12">
        <f t="shared" si="3233"/>
        <v>0</v>
      </c>
      <c r="BG1377" s="12">
        <f t="shared" si="3233"/>
        <v>0</v>
      </c>
      <c r="BH1377" s="12">
        <f t="shared" si="3233"/>
        <v>0</v>
      </c>
      <c r="BI1377" s="12">
        <f t="shared" si="3233"/>
        <v>0</v>
      </c>
      <c r="BJ1377" s="12">
        <f t="shared" si="3233"/>
        <v>520.83333333333337</v>
      </c>
      <c r="BK1377" s="12">
        <f t="shared" si="3233"/>
        <v>1564.6701388888891</v>
      </c>
      <c r="BL1377" s="12">
        <f t="shared" si="3233"/>
        <v>3133.6895978009261</v>
      </c>
      <c r="BM1377" s="12">
        <f t="shared" si="3233"/>
        <v>5230.0799711250966</v>
      </c>
      <c r="BN1377" s="12">
        <f t="shared" si="3233"/>
        <v>7856.0386376714514</v>
      </c>
      <c r="BO1377" s="12">
        <f t="shared" si="3233"/>
        <v>11013.772131995083</v>
      </c>
      <c r="BP1377" s="12">
        <f t="shared" si="3233"/>
        <v>17538.829515878395</v>
      </c>
      <c r="BQ1377" s="12">
        <f t="shared" si="3233"/>
        <v>27466.074638861224</v>
      </c>
      <c r="BR1377" s="12">
        <f t="shared" si="3233"/>
        <v>40830.516616523149</v>
      </c>
      <c r="BS1377" s="12">
        <f t="shared" si="3233"/>
        <v>57667.310435758664</v>
      </c>
      <c r="BT1377" s="12">
        <f t="shared" si="3233"/>
        <v>75957.47168479432</v>
      </c>
      <c r="BU1377" s="12">
        <f t="shared" ref="BU1377:CZ1377" si="3234">BT1377+BU1329</f>
        <v>95727.889394587633</v>
      </c>
      <c r="BV1377" s="12">
        <f t="shared" si="3234"/>
        <v>113630.56463372509</v>
      </c>
      <c r="BW1377" s="12">
        <f t="shared" si="3234"/>
        <v>129636.88180857897</v>
      </c>
      <c r="BX1377" s="12">
        <f t="shared" si="3234"/>
        <v>143718.10609388139</v>
      </c>
      <c r="BY1377" s="12">
        <f t="shared" si="3234"/>
        <v>155845.38293592591</v>
      </c>
      <c r="BZ1377" s="12">
        <f t="shared" si="3234"/>
        <v>165989.73755369897</v>
      </c>
      <c r="CA1377" s="12">
        <f t="shared" si="3234"/>
        <v>174122.07443793275</v>
      </c>
      <c r="CB1377" s="12">
        <f t="shared" si="3234"/>
        <v>180234.01018140416</v>
      </c>
      <c r="CC1377" s="12">
        <f t="shared" si="3234"/>
        <v>184317.1264460267</v>
      </c>
      <c r="CD1377" s="12">
        <f t="shared" si="3234"/>
        <v>186362.96981730519</v>
      </c>
      <c r="CE1377" s="12">
        <f t="shared" si="3234"/>
        <v>186362.96981730519</v>
      </c>
      <c r="CF1377" s="12">
        <f t="shared" si="3234"/>
        <v>186362.96981730519</v>
      </c>
      <c r="CG1377" s="12">
        <f t="shared" si="3234"/>
        <v>186362.96981730519</v>
      </c>
      <c r="CH1377" s="12">
        <f t="shared" si="3234"/>
        <v>186362.96981730519</v>
      </c>
      <c r="CI1377" s="12">
        <f t="shared" si="3234"/>
        <v>186362.96981730519</v>
      </c>
      <c r="CJ1377" s="12">
        <f t="shared" si="3234"/>
        <v>186362.96981730519</v>
      </c>
      <c r="CK1377" s="12">
        <f t="shared" si="3234"/>
        <v>186362.96981730519</v>
      </c>
      <c r="CL1377" s="12">
        <f t="shared" si="3234"/>
        <v>186362.96981730519</v>
      </c>
      <c r="CM1377" s="12">
        <f t="shared" si="3234"/>
        <v>186362.96981730519</v>
      </c>
      <c r="CN1377" s="12">
        <f t="shared" si="3234"/>
        <v>186362.96981730519</v>
      </c>
      <c r="CO1377" s="12">
        <f t="shared" si="3234"/>
        <v>186362.96981730519</v>
      </c>
      <c r="CP1377" s="12">
        <f t="shared" si="3234"/>
        <v>186362.96981730519</v>
      </c>
      <c r="CQ1377" s="12">
        <f t="shared" si="3234"/>
        <v>186362.96981730519</v>
      </c>
      <c r="CR1377" s="12">
        <f t="shared" si="3234"/>
        <v>186362.96981730519</v>
      </c>
      <c r="CS1377" s="12">
        <f t="shared" si="3234"/>
        <v>186362.96981730519</v>
      </c>
      <c r="CT1377" s="12">
        <f t="shared" si="3234"/>
        <v>186362.96981730519</v>
      </c>
      <c r="CU1377" s="12">
        <f t="shared" si="3234"/>
        <v>186362.96981730519</v>
      </c>
      <c r="CV1377" s="12">
        <f t="shared" si="3234"/>
        <v>186362.96981730519</v>
      </c>
      <c r="CW1377" s="12">
        <f t="shared" si="3234"/>
        <v>186362.96981730519</v>
      </c>
      <c r="CX1377" s="12">
        <f t="shared" si="3234"/>
        <v>186362.96981730519</v>
      </c>
      <c r="CY1377" s="12">
        <f t="shared" si="3234"/>
        <v>186362.96981730519</v>
      </c>
      <c r="CZ1377" s="12">
        <f t="shared" si="3234"/>
        <v>186362.96981730519</v>
      </c>
      <c r="DA1377" s="12">
        <f t="shared" ref="DA1377:DY1377" si="3235">CZ1377+DA1329</f>
        <v>186362.96981730519</v>
      </c>
      <c r="DB1377" s="12">
        <f t="shared" si="3235"/>
        <v>186362.96981730519</v>
      </c>
      <c r="DC1377" s="12">
        <f t="shared" si="3235"/>
        <v>186362.96981730519</v>
      </c>
      <c r="DD1377" s="12">
        <f t="shared" si="3235"/>
        <v>186362.96981730519</v>
      </c>
      <c r="DE1377" s="12">
        <f t="shared" si="3235"/>
        <v>186362.96981730519</v>
      </c>
      <c r="DF1377" s="12">
        <f t="shared" si="3235"/>
        <v>186362.96981730519</v>
      </c>
      <c r="DG1377" s="12">
        <f t="shared" si="3235"/>
        <v>186362.96981730519</v>
      </c>
      <c r="DH1377" s="12">
        <f t="shared" si="3235"/>
        <v>186362.96981730519</v>
      </c>
      <c r="DI1377" s="12">
        <f t="shared" si="3235"/>
        <v>186362.96981730519</v>
      </c>
      <c r="DJ1377" s="12">
        <f t="shared" si="3235"/>
        <v>186362.96981730519</v>
      </c>
      <c r="DK1377" s="12">
        <f t="shared" si="3235"/>
        <v>186362.96981730519</v>
      </c>
      <c r="DL1377" s="12">
        <f t="shared" si="3235"/>
        <v>186362.96981730519</v>
      </c>
      <c r="DM1377" s="12">
        <f t="shared" si="3235"/>
        <v>186362.96981730519</v>
      </c>
      <c r="DN1377" s="12">
        <f t="shared" si="3235"/>
        <v>186362.96981730519</v>
      </c>
      <c r="DO1377" s="12">
        <f t="shared" si="3235"/>
        <v>186362.96981730519</v>
      </c>
      <c r="DP1377" s="12">
        <f t="shared" si="3235"/>
        <v>186362.96981730519</v>
      </c>
      <c r="DQ1377" s="12">
        <f t="shared" si="3235"/>
        <v>186362.96981730519</v>
      </c>
      <c r="DR1377" s="12">
        <f t="shared" si="3235"/>
        <v>186362.96981730519</v>
      </c>
      <c r="DS1377" s="12">
        <f t="shared" si="3235"/>
        <v>186362.96981730519</v>
      </c>
      <c r="DT1377" s="12">
        <f t="shared" si="3235"/>
        <v>186362.96981730519</v>
      </c>
      <c r="DU1377" s="12">
        <f t="shared" si="3235"/>
        <v>186362.96981730519</v>
      </c>
      <c r="DV1377" s="12">
        <f t="shared" si="3235"/>
        <v>186362.96981730519</v>
      </c>
      <c r="DW1377" s="12">
        <f t="shared" si="3235"/>
        <v>186362.96981730519</v>
      </c>
      <c r="DX1377" s="12">
        <f t="shared" si="3235"/>
        <v>186362.96981730519</v>
      </c>
      <c r="DY1377" s="12">
        <f t="shared" si="3235"/>
        <v>186362.96981730519</v>
      </c>
    </row>
    <row r="1378" spans="1:129" x14ac:dyDescent="0.3">
      <c r="B1378" s="2" t="str">
        <f>Product!$Q$2</f>
        <v>Phase 5</v>
      </c>
      <c r="C1378" s="2" t="str">
        <f>Product!$Q$3</f>
        <v>60' Wide</v>
      </c>
      <c r="D1378" s="128"/>
      <c r="G1378" s="11">
        <f>SUM(H1378:DZ1378)</f>
        <v>10537423.611419033</v>
      </c>
      <c r="I1378" s="12">
        <f t="shared" ref="I1378:AN1378" si="3236">H1378+I1330</f>
        <v>0</v>
      </c>
      <c r="J1378" s="12">
        <f t="shared" si="3236"/>
        <v>0</v>
      </c>
      <c r="K1378" s="12">
        <f t="shared" si="3236"/>
        <v>0</v>
      </c>
      <c r="L1378" s="12">
        <f t="shared" si="3236"/>
        <v>0</v>
      </c>
      <c r="M1378" s="12">
        <f t="shared" si="3236"/>
        <v>0</v>
      </c>
      <c r="N1378" s="12">
        <f t="shared" si="3236"/>
        <v>0</v>
      </c>
      <c r="O1378" s="12">
        <f t="shared" si="3236"/>
        <v>0</v>
      </c>
      <c r="P1378" s="12">
        <f t="shared" si="3236"/>
        <v>0</v>
      </c>
      <c r="Q1378" s="12">
        <f t="shared" si="3236"/>
        <v>0</v>
      </c>
      <c r="R1378" s="12">
        <f t="shared" si="3236"/>
        <v>0</v>
      </c>
      <c r="S1378" s="12">
        <f t="shared" si="3236"/>
        <v>0</v>
      </c>
      <c r="T1378" s="12">
        <f t="shared" si="3236"/>
        <v>0</v>
      </c>
      <c r="U1378" s="12">
        <f t="shared" si="3236"/>
        <v>0</v>
      </c>
      <c r="V1378" s="12">
        <f t="shared" si="3236"/>
        <v>0</v>
      </c>
      <c r="W1378" s="12">
        <f t="shared" si="3236"/>
        <v>0</v>
      </c>
      <c r="X1378" s="12">
        <f t="shared" si="3236"/>
        <v>0</v>
      </c>
      <c r="Y1378" s="12">
        <f t="shared" si="3236"/>
        <v>0</v>
      </c>
      <c r="Z1378" s="12">
        <f t="shared" si="3236"/>
        <v>0</v>
      </c>
      <c r="AA1378" s="12">
        <f t="shared" si="3236"/>
        <v>0</v>
      </c>
      <c r="AB1378" s="12">
        <f t="shared" si="3236"/>
        <v>0</v>
      </c>
      <c r="AC1378" s="12">
        <f t="shared" si="3236"/>
        <v>0</v>
      </c>
      <c r="AD1378" s="12">
        <f t="shared" si="3236"/>
        <v>0</v>
      </c>
      <c r="AE1378" s="12">
        <f t="shared" si="3236"/>
        <v>0</v>
      </c>
      <c r="AF1378" s="12">
        <f t="shared" si="3236"/>
        <v>0</v>
      </c>
      <c r="AG1378" s="12">
        <f t="shared" si="3236"/>
        <v>0</v>
      </c>
      <c r="AH1378" s="12">
        <f t="shared" si="3236"/>
        <v>0</v>
      </c>
      <c r="AI1378" s="12">
        <f t="shared" si="3236"/>
        <v>0</v>
      </c>
      <c r="AJ1378" s="12">
        <f t="shared" si="3236"/>
        <v>0</v>
      </c>
      <c r="AK1378" s="12">
        <f t="shared" si="3236"/>
        <v>0</v>
      </c>
      <c r="AL1378" s="12">
        <f t="shared" si="3236"/>
        <v>0</v>
      </c>
      <c r="AM1378" s="12">
        <f t="shared" si="3236"/>
        <v>0</v>
      </c>
      <c r="AN1378" s="12">
        <f t="shared" si="3236"/>
        <v>0</v>
      </c>
      <c r="AO1378" s="12">
        <f t="shared" ref="AO1378:BT1378" si="3237">AN1378+AO1330</f>
        <v>0</v>
      </c>
      <c r="AP1378" s="12">
        <f t="shared" si="3237"/>
        <v>0</v>
      </c>
      <c r="AQ1378" s="12">
        <f t="shared" si="3237"/>
        <v>0</v>
      </c>
      <c r="AR1378" s="12">
        <f t="shared" si="3237"/>
        <v>0</v>
      </c>
      <c r="AS1378" s="12">
        <f t="shared" si="3237"/>
        <v>0</v>
      </c>
      <c r="AT1378" s="12">
        <f t="shared" si="3237"/>
        <v>0</v>
      </c>
      <c r="AU1378" s="12">
        <f t="shared" si="3237"/>
        <v>0</v>
      </c>
      <c r="AV1378" s="12">
        <f t="shared" si="3237"/>
        <v>0</v>
      </c>
      <c r="AW1378" s="12">
        <f t="shared" si="3237"/>
        <v>0</v>
      </c>
      <c r="AX1378" s="12">
        <f t="shared" si="3237"/>
        <v>0</v>
      </c>
      <c r="AY1378" s="12">
        <f t="shared" si="3237"/>
        <v>0</v>
      </c>
      <c r="AZ1378" s="12">
        <f t="shared" si="3237"/>
        <v>0</v>
      </c>
      <c r="BA1378" s="12">
        <f t="shared" si="3237"/>
        <v>0</v>
      </c>
      <c r="BB1378" s="12">
        <f t="shared" si="3237"/>
        <v>0</v>
      </c>
      <c r="BC1378" s="12">
        <f t="shared" si="3237"/>
        <v>0</v>
      </c>
      <c r="BD1378" s="12">
        <f t="shared" si="3237"/>
        <v>0</v>
      </c>
      <c r="BE1378" s="12">
        <f t="shared" si="3237"/>
        <v>0</v>
      </c>
      <c r="BF1378" s="12">
        <f t="shared" si="3237"/>
        <v>0</v>
      </c>
      <c r="BG1378" s="12">
        <f t="shared" si="3237"/>
        <v>0</v>
      </c>
      <c r="BH1378" s="12">
        <f t="shared" si="3237"/>
        <v>0</v>
      </c>
      <c r="BI1378" s="12">
        <f t="shared" si="3237"/>
        <v>0</v>
      </c>
      <c r="BJ1378" s="12">
        <f t="shared" si="3237"/>
        <v>520.83333333333337</v>
      </c>
      <c r="BK1378" s="12">
        <f t="shared" si="3237"/>
        <v>1564.6701388888891</v>
      </c>
      <c r="BL1378" s="12">
        <f t="shared" si="3237"/>
        <v>3133.6895978009261</v>
      </c>
      <c r="BM1378" s="12">
        <f t="shared" si="3237"/>
        <v>5230.0799711250966</v>
      </c>
      <c r="BN1378" s="12">
        <f t="shared" si="3237"/>
        <v>7856.0386376714514</v>
      </c>
      <c r="BO1378" s="12">
        <f t="shared" si="3237"/>
        <v>11013.772131995083</v>
      </c>
      <c r="BP1378" s="12">
        <f t="shared" si="3237"/>
        <v>17538.829515878395</v>
      </c>
      <c r="BQ1378" s="12">
        <f t="shared" si="3237"/>
        <v>27466.074638861224</v>
      </c>
      <c r="BR1378" s="12">
        <f t="shared" si="3237"/>
        <v>40830.516616523149</v>
      </c>
      <c r="BS1378" s="12">
        <f t="shared" si="3237"/>
        <v>57667.310435758664</v>
      </c>
      <c r="BT1378" s="12">
        <f t="shared" si="3237"/>
        <v>75957.47168479432</v>
      </c>
      <c r="BU1378" s="12">
        <f t="shared" ref="BU1378:CZ1378" si="3238">BT1378+BU1330</f>
        <v>95727.889394587633</v>
      </c>
      <c r="BV1378" s="12">
        <f t="shared" si="3238"/>
        <v>113630.56463372509</v>
      </c>
      <c r="BW1378" s="12">
        <f t="shared" si="3238"/>
        <v>129636.88180857897</v>
      </c>
      <c r="BX1378" s="12">
        <f t="shared" si="3238"/>
        <v>143718.10609388139</v>
      </c>
      <c r="BY1378" s="12">
        <f t="shared" si="3238"/>
        <v>155845.38293592591</v>
      </c>
      <c r="BZ1378" s="12">
        <f t="shared" si="3238"/>
        <v>165989.73755369897</v>
      </c>
      <c r="CA1378" s="12">
        <f t="shared" si="3238"/>
        <v>174122.07443793275</v>
      </c>
      <c r="CB1378" s="12">
        <f t="shared" si="3238"/>
        <v>180234.01018140416</v>
      </c>
      <c r="CC1378" s="12">
        <f t="shared" si="3238"/>
        <v>184317.1264460267</v>
      </c>
      <c r="CD1378" s="12">
        <f t="shared" si="3238"/>
        <v>186362.96981730519</v>
      </c>
      <c r="CE1378" s="12">
        <f t="shared" si="3238"/>
        <v>186362.96981730519</v>
      </c>
      <c r="CF1378" s="12">
        <f t="shared" si="3238"/>
        <v>186362.96981730519</v>
      </c>
      <c r="CG1378" s="12">
        <f t="shared" si="3238"/>
        <v>186362.96981730519</v>
      </c>
      <c r="CH1378" s="12">
        <f t="shared" si="3238"/>
        <v>186362.96981730519</v>
      </c>
      <c r="CI1378" s="12">
        <f t="shared" si="3238"/>
        <v>186362.96981730519</v>
      </c>
      <c r="CJ1378" s="12">
        <f t="shared" si="3238"/>
        <v>186362.96981730519</v>
      </c>
      <c r="CK1378" s="12">
        <f t="shared" si="3238"/>
        <v>186362.96981730519</v>
      </c>
      <c r="CL1378" s="12">
        <f t="shared" si="3238"/>
        <v>186362.96981730519</v>
      </c>
      <c r="CM1378" s="12">
        <f t="shared" si="3238"/>
        <v>186362.96981730519</v>
      </c>
      <c r="CN1378" s="12">
        <f t="shared" si="3238"/>
        <v>186362.96981730519</v>
      </c>
      <c r="CO1378" s="12">
        <f t="shared" si="3238"/>
        <v>186362.96981730519</v>
      </c>
      <c r="CP1378" s="12">
        <f t="shared" si="3238"/>
        <v>186362.96981730519</v>
      </c>
      <c r="CQ1378" s="12">
        <f t="shared" si="3238"/>
        <v>186362.96981730519</v>
      </c>
      <c r="CR1378" s="12">
        <f t="shared" si="3238"/>
        <v>186362.96981730519</v>
      </c>
      <c r="CS1378" s="12">
        <f t="shared" si="3238"/>
        <v>186362.96981730519</v>
      </c>
      <c r="CT1378" s="12">
        <f t="shared" si="3238"/>
        <v>186362.96981730519</v>
      </c>
      <c r="CU1378" s="12">
        <f t="shared" si="3238"/>
        <v>186362.96981730519</v>
      </c>
      <c r="CV1378" s="12">
        <f t="shared" si="3238"/>
        <v>186362.96981730519</v>
      </c>
      <c r="CW1378" s="12">
        <f t="shared" si="3238"/>
        <v>186362.96981730519</v>
      </c>
      <c r="CX1378" s="12">
        <f t="shared" si="3238"/>
        <v>186362.96981730519</v>
      </c>
      <c r="CY1378" s="12">
        <f t="shared" si="3238"/>
        <v>186362.96981730519</v>
      </c>
      <c r="CZ1378" s="12">
        <f t="shared" si="3238"/>
        <v>186362.96981730519</v>
      </c>
      <c r="DA1378" s="12">
        <f t="shared" ref="DA1378:DY1378" si="3239">CZ1378+DA1330</f>
        <v>186362.96981730519</v>
      </c>
      <c r="DB1378" s="12">
        <f t="shared" si="3239"/>
        <v>186362.96981730519</v>
      </c>
      <c r="DC1378" s="12">
        <f t="shared" si="3239"/>
        <v>186362.96981730519</v>
      </c>
      <c r="DD1378" s="12">
        <f t="shared" si="3239"/>
        <v>186362.96981730519</v>
      </c>
      <c r="DE1378" s="12">
        <f t="shared" si="3239"/>
        <v>186362.96981730519</v>
      </c>
      <c r="DF1378" s="12">
        <f t="shared" si="3239"/>
        <v>186362.96981730519</v>
      </c>
      <c r="DG1378" s="12">
        <f t="shared" si="3239"/>
        <v>186362.96981730519</v>
      </c>
      <c r="DH1378" s="12">
        <f t="shared" si="3239"/>
        <v>186362.96981730519</v>
      </c>
      <c r="DI1378" s="12">
        <f t="shared" si="3239"/>
        <v>186362.96981730519</v>
      </c>
      <c r="DJ1378" s="12">
        <f t="shared" si="3239"/>
        <v>186362.96981730519</v>
      </c>
      <c r="DK1378" s="12">
        <f t="shared" si="3239"/>
        <v>186362.96981730519</v>
      </c>
      <c r="DL1378" s="12">
        <f t="shared" si="3239"/>
        <v>186362.96981730519</v>
      </c>
      <c r="DM1378" s="12">
        <f t="shared" si="3239"/>
        <v>186362.96981730519</v>
      </c>
      <c r="DN1378" s="12">
        <f t="shared" si="3239"/>
        <v>186362.96981730519</v>
      </c>
      <c r="DO1378" s="12">
        <f t="shared" si="3239"/>
        <v>186362.96981730519</v>
      </c>
      <c r="DP1378" s="12">
        <f t="shared" si="3239"/>
        <v>186362.96981730519</v>
      </c>
      <c r="DQ1378" s="12">
        <f t="shared" si="3239"/>
        <v>186362.96981730519</v>
      </c>
      <c r="DR1378" s="12">
        <f t="shared" si="3239"/>
        <v>186362.96981730519</v>
      </c>
      <c r="DS1378" s="12">
        <f t="shared" si="3239"/>
        <v>186362.96981730519</v>
      </c>
      <c r="DT1378" s="12">
        <f t="shared" si="3239"/>
        <v>186362.96981730519</v>
      </c>
      <c r="DU1378" s="12">
        <f t="shared" si="3239"/>
        <v>186362.96981730519</v>
      </c>
      <c r="DV1378" s="12">
        <f t="shared" si="3239"/>
        <v>186362.96981730519</v>
      </c>
      <c r="DW1378" s="12">
        <f t="shared" si="3239"/>
        <v>186362.96981730519</v>
      </c>
      <c r="DX1378" s="12">
        <f t="shared" si="3239"/>
        <v>186362.96981730519</v>
      </c>
      <c r="DY1378" s="12">
        <f t="shared" si="3239"/>
        <v>186362.96981730519</v>
      </c>
    </row>
    <row r="1379" spans="1:129" x14ac:dyDescent="0.3">
      <c r="B1379" s="2" t="str">
        <f>Product!$R$2</f>
        <v>Phase 5</v>
      </c>
      <c r="C1379" s="2" t="str">
        <f>Product!$R$3</f>
        <v>75' Wide</v>
      </c>
      <c r="D1379" s="128"/>
      <c r="G1379" s="11">
        <f>SUM(H1379:DZ1379)</f>
        <v>7024949.0742793512</v>
      </c>
      <c r="I1379" s="12">
        <f t="shared" ref="I1379:AN1379" si="3240">H1379+I1331</f>
        <v>0</v>
      </c>
      <c r="J1379" s="12">
        <f t="shared" si="3240"/>
        <v>0</v>
      </c>
      <c r="K1379" s="12">
        <f t="shared" si="3240"/>
        <v>0</v>
      </c>
      <c r="L1379" s="12">
        <f t="shared" si="3240"/>
        <v>0</v>
      </c>
      <c r="M1379" s="12">
        <f t="shared" si="3240"/>
        <v>0</v>
      </c>
      <c r="N1379" s="12">
        <f t="shared" si="3240"/>
        <v>0</v>
      </c>
      <c r="O1379" s="12">
        <f t="shared" si="3240"/>
        <v>0</v>
      </c>
      <c r="P1379" s="12">
        <f t="shared" si="3240"/>
        <v>0</v>
      </c>
      <c r="Q1379" s="12">
        <f t="shared" si="3240"/>
        <v>0</v>
      </c>
      <c r="R1379" s="12">
        <f t="shared" si="3240"/>
        <v>0</v>
      </c>
      <c r="S1379" s="12">
        <f t="shared" si="3240"/>
        <v>0</v>
      </c>
      <c r="T1379" s="12">
        <f t="shared" si="3240"/>
        <v>0</v>
      </c>
      <c r="U1379" s="12">
        <f t="shared" si="3240"/>
        <v>0</v>
      </c>
      <c r="V1379" s="12">
        <f t="shared" si="3240"/>
        <v>0</v>
      </c>
      <c r="W1379" s="12">
        <f t="shared" si="3240"/>
        <v>0</v>
      </c>
      <c r="X1379" s="12">
        <f t="shared" si="3240"/>
        <v>0</v>
      </c>
      <c r="Y1379" s="12">
        <f t="shared" si="3240"/>
        <v>0</v>
      </c>
      <c r="Z1379" s="12">
        <f t="shared" si="3240"/>
        <v>0</v>
      </c>
      <c r="AA1379" s="12">
        <f t="shared" si="3240"/>
        <v>0</v>
      </c>
      <c r="AB1379" s="12">
        <f t="shared" si="3240"/>
        <v>0</v>
      </c>
      <c r="AC1379" s="12">
        <f t="shared" si="3240"/>
        <v>0</v>
      </c>
      <c r="AD1379" s="12">
        <f t="shared" si="3240"/>
        <v>0</v>
      </c>
      <c r="AE1379" s="12">
        <f t="shared" si="3240"/>
        <v>0</v>
      </c>
      <c r="AF1379" s="12">
        <f t="shared" si="3240"/>
        <v>0</v>
      </c>
      <c r="AG1379" s="12">
        <f t="shared" si="3240"/>
        <v>0</v>
      </c>
      <c r="AH1379" s="12">
        <f t="shared" si="3240"/>
        <v>0</v>
      </c>
      <c r="AI1379" s="12">
        <f t="shared" si="3240"/>
        <v>0</v>
      </c>
      <c r="AJ1379" s="12">
        <f t="shared" si="3240"/>
        <v>0</v>
      </c>
      <c r="AK1379" s="12">
        <f t="shared" si="3240"/>
        <v>0</v>
      </c>
      <c r="AL1379" s="12">
        <f t="shared" si="3240"/>
        <v>0</v>
      </c>
      <c r="AM1379" s="12">
        <f t="shared" si="3240"/>
        <v>0</v>
      </c>
      <c r="AN1379" s="12">
        <f t="shared" si="3240"/>
        <v>0</v>
      </c>
      <c r="AO1379" s="12">
        <f t="shared" ref="AO1379:BT1379" si="3241">AN1379+AO1331</f>
        <v>0</v>
      </c>
      <c r="AP1379" s="12">
        <f t="shared" si="3241"/>
        <v>0</v>
      </c>
      <c r="AQ1379" s="12">
        <f t="shared" si="3241"/>
        <v>0</v>
      </c>
      <c r="AR1379" s="12">
        <f t="shared" si="3241"/>
        <v>0</v>
      </c>
      <c r="AS1379" s="12">
        <f t="shared" si="3241"/>
        <v>0</v>
      </c>
      <c r="AT1379" s="12">
        <f t="shared" si="3241"/>
        <v>0</v>
      </c>
      <c r="AU1379" s="12">
        <f t="shared" si="3241"/>
        <v>0</v>
      </c>
      <c r="AV1379" s="12">
        <f t="shared" si="3241"/>
        <v>0</v>
      </c>
      <c r="AW1379" s="12">
        <f t="shared" si="3241"/>
        <v>0</v>
      </c>
      <c r="AX1379" s="12">
        <f t="shared" si="3241"/>
        <v>0</v>
      </c>
      <c r="AY1379" s="12">
        <f t="shared" si="3241"/>
        <v>0</v>
      </c>
      <c r="AZ1379" s="12">
        <f t="shared" si="3241"/>
        <v>0</v>
      </c>
      <c r="BA1379" s="12">
        <f t="shared" si="3241"/>
        <v>0</v>
      </c>
      <c r="BB1379" s="12">
        <f t="shared" si="3241"/>
        <v>0</v>
      </c>
      <c r="BC1379" s="12">
        <f t="shared" si="3241"/>
        <v>0</v>
      </c>
      <c r="BD1379" s="12">
        <f t="shared" si="3241"/>
        <v>0</v>
      </c>
      <c r="BE1379" s="12">
        <f t="shared" si="3241"/>
        <v>0</v>
      </c>
      <c r="BF1379" s="12">
        <f t="shared" si="3241"/>
        <v>0</v>
      </c>
      <c r="BG1379" s="12">
        <f t="shared" si="3241"/>
        <v>0</v>
      </c>
      <c r="BH1379" s="12">
        <f t="shared" si="3241"/>
        <v>0</v>
      </c>
      <c r="BI1379" s="12">
        <f t="shared" si="3241"/>
        <v>0</v>
      </c>
      <c r="BJ1379" s="12">
        <f t="shared" si="3241"/>
        <v>347.22222222222229</v>
      </c>
      <c r="BK1379" s="12">
        <f t="shared" si="3241"/>
        <v>1043.1134259259261</v>
      </c>
      <c r="BL1379" s="12">
        <f t="shared" si="3241"/>
        <v>2089.126398533951</v>
      </c>
      <c r="BM1379" s="12">
        <f t="shared" si="3241"/>
        <v>3486.7199807500647</v>
      </c>
      <c r="BN1379" s="12">
        <f t="shared" si="3241"/>
        <v>5237.3590917809679</v>
      </c>
      <c r="BO1379" s="12">
        <f t="shared" si="3241"/>
        <v>7342.5147546633889</v>
      </c>
      <c r="BP1379" s="12">
        <f t="shared" si="3241"/>
        <v>11692.553010585598</v>
      </c>
      <c r="BQ1379" s="12">
        <f t="shared" si="3241"/>
        <v>18310.716425907482</v>
      </c>
      <c r="BR1379" s="12">
        <f t="shared" si="3241"/>
        <v>27220.344411015431</v>
      </c>
      <c r="BS1379" s="12">
        <f t="shared" si="3241"/>
        <v>38444.873623839107</v>
      </c>
      <c r="BT1379" s="12">
        <f t="shared" si="3241"/>
        <v>50638.314456529552</v>
      </c>
      <c r="BU1379" s="12">
        <f t="shared" ref="BU1379:CZ1379" si="3242">BT1379+BU1331</f>
        <v>63818.592929725091</v>
      </c>
      <c r="BV1379" s="12">
        <f t="shared" si="3242"/>
        <v>75753.70975581673</v>
      </c>
      <c r="BW1379" s="12">
        <f t="shared" si="3242"/>
        <v>86424.587872385979</v>
      </c>
      <c r="BX1379" s="12">
        <f t="shared" si="3242"/>
        <v>95812.070729254265</v>
      </c>
      <c r="BY1379" s="12">
        <f t="shared" si="3242"/>
        <v>103896.92195728395</v>
      </c>
      <c r="BZ1379" s="12">
        <f t="shared" si="3242"/>
        <v>110659.82503579931</v>
      </c>
      <c r="CA1379" s="12">
        <f t="shared" si="3242"/>
        <v>116081.38295862182</v>
      </c>
      <c r="CB1379" s="12">
        <f t="shared" si="3242"/>
        <v>120156.00678760276</v>
      </c>
      <c r="CC1379" s="12">
        <f t="shared" si="3242"/>
        <v>122878.08429735112</v>
      </c>
      <c r="CD1379" s="12">
        <f t="shared" si="3242"/>
        <v>124241.97987820343</v>
      </c>
      <c r="CE1379" s="12">
        <f t="shared" si="3242"/>
        <v>124241.97987820343</v>
      </c>
      <c r="CF1379" s="12">
        <f t="shared" si="3242"/>
        <v>124241.97987820343</v>
      </c>
      <c r="CG1379" s="12">
        <f t="shared" si="3242"/>
        <v>124241.97987820343</v>
      </c>
      <c r="CH1379" s="12">
        <f t="shared" si="3242"/>
        <v>124241.97987820343</v>
      </c>
      <c r="CI1379" s="12">
        <f t="shared" si="3242"/>
        <v>124241.97987820343</v>
      </c>
      <c r="CJ1379" s="12">
        <f t="shared" si="3242"/>
        <v>124241.97987820343</v>
      </c>
      <c r="CK1379" s="12">
        <f t="shared" si="3242"/>
        <v>124241.97987820343</v>
      </c>
      <c r="CL1379" s="12">
        <f t="shared" si="3242"/>
        <v>124241.97987820343</v>
      </c>
      <c r="CM1379" s="12">
        <f t="shared" si="3242"/>
        <v>124241.97987820343</v>
      </c>
      <c r="CN1379" s="12">
        <f t="shared" si="3242"/>
        <v>124241.97987820343</v>
      </c>
      <c r="CO1379" s="12">
        <f t="shared" si="3242"/>
        <v>124241.97987820343</v>
      </c>
      <c r="CP1379" s="12">
        <f t="shared" si="3242"/>
        <v>124241.97987820343</v>
      </c>
      <c r="CQ1379" s="12">
        <f t="shared" si="3242"/>
        <v>124241.97987820343</v>
      </c>
      <c r="CR1379" s="12">
        <f t="shared" si="3242"/>
        <v>124241.97987820343</v>
      </c>
      <c r="CS1379" s="12">
        <f t="shared" si="3242"/>
        <v>124241.97987820343</v>
      </c>
      <c r="CT1379" s="12">
        <f t="shared" si="3242"/>
        <v>124241.97987820343</v>
      </c>
      <c r="CU1379" s="12">
        <f t="shared" si="3242"/>
        <v>124241.97987820343</v>
      </c>
      <c r="CV1379" s="12">
        <f t="shared" si="3242"/>
        <v>124241.97987820343</v>
      </c>
      <c r="CW1379" s="12">
        <f t="shared" si="3242"/>
        <v>124241.97987820343</v>
      </c>
      <c r="CX1379" s="12">
        <f t="shared" si="3242"/>
        <v>124241.97987820343</v>
      </c>
      <c r="CY1379" s="12">
        <f t="shared" si="3242"/>
        <v>124241.97987820343</v>
      </c>
      <c r="CZ1379" s="12">
        <f t="shared" si="3242"/>
        <v>124241.97987820343</v>
      </c>
      <c r="DA1379" s="12">
        <f t="shared" ref="DA1379:DY1379" si="3243">CZ1379+DA1331</f>
        <v>124241.97987820343</v>
      </c>
      <c r="DB1379" s="12">
        <f t="shared" si="3243"/>
        <v>124241.97987820343</v>
      </c>
      <c r="DC1379" s="12">
        <f t="shared" si="3243"/>
        <v>124241.97987820343</v>
      </c>
      <c r="DD1379" s="12">
        <f t="shared" si="3243"/>
        <v>124241.97987820343</v>
      </c>
      <c r="DE1379" s="12">
        <f t="shared" si="3243"/>
        <v>124241.97987820343</v>
      </c>
      <c r="DF1379" s="12">
        <f t="shared" si="3243"/>
        <v>124241.97987820343</v>
      </c>
      <c r="DG1379" s="12">
        <f t="shared" si="3243"/>
        <v>124241.97987820343</v>
      </c>
      <c r="DH1379" s="12">
        <f t="shared" si="3243"/>
        <v>124241.97987820343</v>
      </c>
      <c r="DI1379" s="12">
        <f t="shared" si="3243"/>
        <v>124241.97987820343</v>
      </c>
      <c r="DJ1379" s="12">
        <f t="shared" si="3243"/>
        <v>124241.97987820343</v>
      </c>
      <c r="DK1379" s="12">
        <f t="shared" si="3243"/>
        <v>124241.97987820343</v>
      </c>
      <c r="DL1379" s="12">
        <f t="shared" si="3243"/>
        <v>124241.97987820343</v>
      </c>
      <c r="DM1379" s="12">
        <f t="shared" si="3243"/>
        <v>124241.97987820343</v>
      </c>
      <c r="DN1379" s="12">
        <f t="shared" si="3243"/>
        <v>124241.97987820343</v>
      </c>
      <c r="DO1379" s="12">
        <f t="shared" si="3243"/>
        <v>124241.97987820343</v>
      </c>
      <c r="DP1379" s="12">
        <f t="shared" si="3243"/>
        <v>124241.97987820343</v>
      </c>
      <c r="DQ1379" s="12">
        <f t="shared" si="3243"/>
        <v>124241.97987820343</v>
      </c>
      <c r="DR1379" s="12">
        <f t="shared" si="3243"/>
        <v>124241.97987820343</v>
      </c>
      <c r="DS1379" s="12">
        <f t="shared" si="3243"/>
        <v>124241.97987820343</v>
      </c>
      <c r="DT1379" s="12">
        <f t="shared" si="3243"/>
        <v>124241.97987820343</v>
      </c>
      <c r="DU1379" s="12">
        <f t="shared" si="3243"/>
        <v>124241.97987820343</v>
      </c>
      <c r="DV1379" s="12">
        <f t="shared" si="3243"/>
        <v>124241.97987820343</v>
      </c>
      <c r="DW1379" s="12">
        <f t="shared" si="3243"/>
        <v>124241.97987820343</v>
      </c>
      <c r="DX1379" s="12">
        <f t="shared" si="3243"/>
        <v>124241.97987820343</v>
      </c>
      <c r="DY1379" s="12">
        <f t="shared" si="3243"/>
        <v>124241.97987820343</v>
      </c>
    </row>
    <row r="1381" spans="1:129" x14ac:dyDescent="0.3">
      <c r="B1381" s="18" t="s">
        <v>56</v>
      </c>
      <c r="C1381" s="18"/>
      <c r="D1381" s="18"/>
      <c r="E1381" s="18"/>
      <c r="F1381" s="18"/>
      <c r="G1381" s="23">
        <f>SUM(G1359:G1380)</f>
        <v>200135131.82712474</v>
      </c>
      <c r="H1381" s="18"/>
      <c r="I1381" s="19">
        <f>SUM(I1359:I1380)</f>
        <v>0</v>
      </c>
      <c r="J1381" s="19">
        <f t="shared" ref="J1381:BU1381" si="3244">SUM(J1359:J1380)</f>
        <v>0</v>
      </c>
      <c r="K1381" s="19">
        <f t="shared" si="3244"/>
        <v>0</v>
      </c>
      <c r="L1381" s="19">
        <f t="shared" si="3244"/>
        <v>0</v>
      </c>
      <c r="M1381" s="19">
        <f t="shared" si="3244"/>
        <v>0</v>
      </c>
      <c r="N1381" s="19">
        <f t="shared" si="3244"/>
        <v>1388.8888888888891</v>
      </c>
      <c r="O1381" s="19">
        <f t="shared" si="3244"/>
        <v>4172.4537037037044</v>
      </c>
      <c r="P1381" s="19">
        <f t="shared" si="3244"/>
        <v>8356.5055941358041</v>
      </c>
      <c r="Q1381" s="19">
        <f t="shared" si="3244"/>
        <v>13946.879923000259</v>
      </c>
      <c r="R1381" s="19">
        <f t="shared" si="3244"/>
        <v>20949.436367123872</v>
      </c>
      <c r="S1381" s="19">
        <f t="shared" si="3244"/>
        <v>29370.059018653556</v>
      </c>
      <c r="T1381" s="19">
        <f t="shared" si="3244"/>
        <v>46770.212042342391</v>
      </c>
      <c r="U1381" s="19">
        <f t="shared" si="3244"/>
        <v>73242.865703629926</v>
      </c>
      <c r="V1381" s="19">
        <f t="shared" si="3244"/>
        <v>108881.37764406172</v>
      </c>
      <c r="W1381" s="19">
        <f t="shared" si="3244"/>
        <v>153779.49449535643</v>
      </c>
      <c r="X1381" s="19">
        <f t="shared" si="3244"/>
        <v>202553.25782611821</v>
      </c>
      <c r="Y1381" s="19">
        <f t="shared" si="3244"/>
        <v>255274.37171890037</v>
      </c>
      <c r="Z1381" s="19">
        <f t="shared" si="3244"/>
        <v>304403.72791215579</v>
      </c>
      <c r="AA1381" s="19">
        <f t="shared" si="3244"/>
        <v>349870.80519324756</v>
      </c>
      <c r="AB1381" s="19">
        <f t="shared" si="3244"/>
        <v>391604.78851115279</v>
      </c>
      <c r="AC1381" s="19">
        <f t="shared" si="3244"/>
        <v>429534.56775213609</v>
      </c>
      <c r="AD1381" s="19">
        <f t="shared" si="3244"/>
        <v>463588.73651032103</v>
      </c>
      <c r="AE1381" s="19">
        <f t="shared" si="3244"/>
        <v>493695.59085314081</v>
      </c>
      <c r="AF1381" s="19">
        <f t="shared" si="3244"/>
        <v>527394.23919275345</v>
      </c>
      <c r="AG1381" s="19">
        <f t="shared" si="3244"/>
        <v>564755.20289303432</v>
      </c>
      <c r="AH1381" s="19">
        <f t="shared" si="3244"/>
        <v>605849.29715687549</v>
      </c>
      <c r="AI1381" s="19">
        <f t="shared" si="3244"/>
        <v>650747.41400817013</v>
      </c>
      <c r="AJ1381" s="19">
        <f t="shared" si="3244"/>
        <v>699521.17733893194</v>
      </c>
      <c r="AK1381" s="19">
        <f t="shared" si="3244"/>
        <v>752242.29123171407</v>
      </c>
      <c r="AL1381" s="19">
        <f t="shared" si="3244"/>
        <v>801371.64742496971</v>
      </c>
      <c r="AM1381" s="19">
        <f t="shared" si="3244"/>
        <v>846838.72470606142</v>
      </c>
      <c r="AN1381" s="19">
        <f t="shared" si="3244"/>
        <v>888572.70802396664</v>
      </c>
      <c r="AO1381" s="19">
        <f t="shared" si="3244"/>
        <v>926502.48726494994</v>
      </c>
      <c r="AP1381" s="19">
        <f t="shared" si="3244"/>
        <v>960556.65602313506</v>
      </c>
      <c r="AQ1381" s="19">
        <f t="shared" si="3244"/>
        <v>990663.5103659546</v>
      </c>
      <c r="AR1381" s="19">
        <f t="shared" si="3244"/>
        <v>1024362.1587055672</v>
      </c>
      <c r="AS1381" s="19">
        <f t="shared" si="3244"/>
        <v>1061723.1224058482</v>
      </c>
      <c r="AT1381" s="19">
        <f t="shared" si="3244"/>
        <v>1102817.2166696894</v>
      </c>
      <c r="AU1381" s="19">
        <f t="shared" si="3244"/>
        <v>1147715.333520984</v>
      </c>
      <c r="AV1381" s="19">
        <f t="shared" si="3244"/>
        <v>1196489.0968517459</v>
      </c>
      <c r="AW1381" s="19">
        <f t="shared" si="3244"/>
        <v>1249210.2107445281</v>
      </c>
      <c r="AX1381" s="19">
        <f t="shared" si="3244"/>
        <v>1298339.5669377833</v>
      </c>
      <c r="AY1381" s="19">
        <f t="shared" si="3244"/>
        <v>1343806.6442188756</v>
      </c>
      <c r="AZ1381" s="19">
        <f t="shared" si="3244"/>
        <v>1385540.6275367804</v>
      </c>
      <c r="BA1381" s="19">
        <f t="shared" si="3244"/>
        <v>1423470.4067777637</v>
      </c>
      <c r="BB1381" s="19">
        <f t="shared" si="3244"/>
        <v>1457524.5755359489</v>
      </c>
      <c r="BC1381" s="19">
        <f t="shared" si="3244"/>
        <v>1487631.4298787685</v>
      </c>
      <c r="BD1381" s="19">
        <f t="shared" si="3244"/>
        <v>1521330.0782183809</v>
      </c>
      <c r="BE1381" s="19">
        <f t="shared" si="3244"/>
        <v>1558691.0419186621</v>
      </c>
      <c r="BF1381" s="19">
        <f t="shared" si="3244"/>
        <v>1599785.1361825033</v>
      </c>
      <c r="BG1381" s="19">
        <f t="shared" si="3244"/>
        <v>1644683.253033798</v>
      </c>
      <c r="BH1381" s="19">
        <f t="shared" si="3244"/>
        <v>1693457.0163645598</v>
      </c>
      <c r="BI1381" s="19">
        <f t="shared" si="3244"/>
        <v>1746178.1302573418</v>
      </c>
      <c r="BJ1381" s="19">
        <f t="shared" si="3244"/>
        <v>1795307.4864505972</v>
      </c>
      <c r="BK1381" s="19">
        <f t="shared" si="3244"/>
        <v>1840774.5637316892</v>
      </c>
      <c r="BL1381" s="19">
        <f t="shared" si="3244"/>
        <v>1882508.5470495943</v>
      </c>
      <c r="BM1381" s="19">
        <f t="shared" si="3244"/>
        <v>1920438.3262905774</v>
      </c>
      <c r="BN1381" s="19">
        <f t="shared" si="3244"/>
        <v>1954492.4950487625</v>
      </c>
      <c r="BO1381" s="19">
        <f t="shared" si="3244"/>
        <v>1984599.3493915824</v>
      </c>
      <c r="BP1381" s="19">
        <f t="shared" si="3244"/>
        <v>2018297.9977311948</v>
      </c>
      <c r="BQ1381" s="19">
        <f t="shared" si="3244"/>
        <v>2055658.9614314761</v>
      </c>
      <c r="BR1381" s="19">
        <f t="shared" si="3244"/>
        <v>2096753.0556953172</v>
      </c>
      <c r="BS1381" s="19">
        <f t="shared" si="3244"/>
        <v>2141651.1725466116</v>
      </c>
      <c r="BT1381" s="19">
        <f t="shared" si="3244"/>
        <v>2190424.9358773734</v>
      </c>
      <c r="BU1381" s="19">
        <f t="shared" si="3244"/>
        <v>2243146.0497701559</v>
      </c>
      <c r="BV1381" s="19">
        <f t="shared" ref="BV1381:DY1381" si="3245">SUM(BV1359:BV1380)</f>
        <v>2290886.5170745226</v>
      </c>
      <c r="BW1381" s="19">
        <f t="shared" si="3245"/>
        <v>2333570.0295407996</v>
      </c>
      <c r="BX1381" s="19">
        <f t="shared" si="3245"/>
        <v>2371119.9609682723</v>
      </c>
      <c r="BY1381" s="19">
        <f t="shared" si="3245"/>
        <v>2403459.3658803911</v>
      </c>
      <c r="BZ1381" s="19">
        <f t="shared" si="3245"/>
        <v>2430510.9781944528</v>
      </c>
      <c r="CA1381" s="19">
        <f t="shared" si="3245"/>
        <v>2452197.2098857425</v>
      </c>
      <c r="CB1381" s="19">
        <f t="shared" si="3245"/>
        <v>2468495.7052016663</v>
      </c>
      <c r="CC1381" s="19">
        <f t="shared" si="3245"/>
        <v>2479384.0152406599</v>
      </c>
      <c r="CD1381" s="19">
        <f t="shared" si="3245"/>
        <v>2484839.5975640691</v>
      </c>
      <c r="CE1381" s="19">
        <f t="shared" si="3245"/>
        <v>2484839.5975640691</v>
      </c>
      <c r="CF1381" s="19">
        <f t="shared" si="3245"/>
        <v>2484839.5975640691</v>
      </c>
      <c r="CG1381" s="19">
        <f t="shared" si="3245"/>
        <v>2484839.5975640691</v>
      </c>
      <c r="CH1381" s="19">
        <f t="shared" si="3245"/>
        <v>2484839.5975640691</v>
      </c>
      <c r="CI1381" s="19">
        <f t="shared" si="3245"/>
        <v>2484839.5975640691</v>
      </c>
      <c r="CJ1381" s="19">
        <f t="shared" si="3245"/>
        <v>2484839.5975640691</v>
      </c>
      <c r="CK1381" s="19">
        <f t="shared" si="3245"/>
        <v>2484839.5975640691</v>
      </c>
      <c r="CL1381" s="19">
        <f t="shared" si="3245"/>
        <v>2484839.5975640691</v>
      </c>
      <c r="CM1381" s="19">
        <f t="shared" si="3245"/>
        <v>2484839.5975640691</v>
      </c>
      <c r="CN1381" s="19">
        <f t="shared" si="3245"/>
        <v>2484839.5975640691</v>
      </c>
      <c r="CO1381" s="19">
        <f t="shared" si="3245"/>
        <v>2484839.5975640691</v>
      </c>
      <c r="CP1381" s="19">
        <f t="shared" si="3245"/>
        <v>2484839.5975640691</v>
      </c>
      <c r="CQ1381" s="19">
        <f t="shared" si="3245"/>
        <v>2484839.5975640691</v>
      </c>
      <c r="CR1381" s="19">
        <f t="shared" si="3245"/>
        <v>2484839.5975640691</v>
      </c>
      <c r="CS1381" s="19">
        <f t="shared" si="3245"/>
        <v>2484839.5975640691</v>
      </c>
      <c r="CT1381" s="19">
        <f t="shared" si="3245"/>
        <v>2484839.5975640691</v>
      </c>
      <c r="CU1381" s="19">
        <f t="shared" si="3245"/>
        <v>2484839.5975640686</v>
      </c>
      <c r="CV1381" s="19">
        <f t="shared" si="3245"/>
        <v>2484839.5975640686</v>
      </c>
      <c r="CW1381" s="19">
        <f t="shared" si="3245"/>
        <v>2484839.5975640686</v>
      </c>
      <c r="CX1381" s="19">
        <f t="shared" si="3245"/>
        <v>2484839.5975640686</v>
      </c>
      <c r="CY1381" s="19">
        <f t="shared" si="3245"/>
        <v>2484839.5975640686</v>
      </c>
      <c r="CZ1381" s="19">
        <f t="shared" si="3245"/>
        <v>2484839.5975640686</v>
      </c>
      <c r="DA1381" s="19">
        <f t="shared" si="3245"/>
        <v>2484839.5975640686</v>
      </c>
      <c r="DB1381" s="19">
        <f t="shared" si="3245"/>
        <v>2484839.5975640686</v>
      </c>
      <c r="DC1381" s="19">
        <f t="shared" si="3245"/>
        <v>2484839.5975640686</v>
      </c>
      <c r="DD1381" s="19">
        <f t="shared" si="3245"/>
        <v>2484839.5975640686</v>
      </c>
      <c r="DE1381" s="19">
        <f t="shared" si="3245"/>
        <v>2484839.5975640686</v>
      </c>
      <c r="DF1381" s="19">
        <f t="shared" si="3245"/>
        <v>2484839.5975640686</v>
      </c>
      <c r="DG1381" s="19">
        <f t="shared" si="3245"/>
        <v>2484839.5975640686</v>
      </c>
      <c r="DH1381" s="19">
        <f t="shared" si="3245"/>
        <v>2484839.5975640686</v>
      </c>
      <c r="DI1381" s="19">
        <f t="shared" si="3245"/>
        <v>2484839.5975640686</v>
      </c>
      <c r="DJ1381" s="19">
        <f t="shared" si="3245"/>
        <v>2484839.5975640686</v>
      </c>
      <c r="DK1381" s="19">
        <f t="shared" si="3245"/>
        <v>2484839.5975640682</v>
      </c>
      <c r="DL1381" s="19">
        <f t="shared" si="3245"/>
        <v>2484839.5975640682</v>
      </c>
      <c r="DM1381" s="19">
        <f t="shared" si="3245"/>
        <v>2484839.5975640682</v>
      </c>
      <c r="DN1381" s="19">
        <f t="shared" si="3245"/>
        <v>2484839.5975640682</v>
      </c>
      <c r="DO1381" s="19">
        <f t="shared" si="3245"/>
        <v>2484839.5975640682</v>
      </c>
      <c r="DP1381" s="19">
        <f t="shared" si="3245"/>
        <v>2484839.5975640682</v>
      </c>
      <c r="DQ1381" s="19">
        <f t="shared" si="3245"/>
        <v>2484839.5975640682</v>
      </c>
      <c r="DR1381" s="19">
        <f t="shared" si="3245"/>
        <v>2484839.5975640682</v>
      </c>
      <c r="DS1381" s="19">
        <f t="shared" si="3245"/>
        <v>2484839.5975640677</v>
      </c>
      <c r="DT1381" s="19">
        <f t="shared" si="3245"/>
        <v>2484839.5975640677</v>
      </c>
      <c r="DU1381" s="19">
        <f t="shared" si="3245"/>
        <v>2484839.5975640677</v>
      </c>
      <c r="DV1381" s="19">
        <f t="shared" si="3245"/>
        <v>2484839.5975640677</v>
      </c>
      <c r="DW1381" s="19">
        <f t="shared" si="3245"/>
        <v>2484839.5975640677</v>
      </c>
      <c r="DX1381" s="19">
        <f t="shared" si="3245"/>
        <v>2484839.5975640677</v>
      </c>
      <c r="DY1381" s="19">
        <f t="shared" si="3245"/>
        <v>2484839.5975640677</v>
      </c>
    </row>
    <row r="1382" spans="1:129" x14ac:dyDescent="0.3">
      <c r="D1382" s="205"/>
      <c r="E1382" s="205"/>
      <c r="F1382" s="205"/>
      <c r="I1382" s="42"/>
      <c r="J1382" s="42"/>
      <c r="K1382" s="42"/>
      <c r="L1382" s="42"/>
      <c r="M1382" s="42"/>
      <c r="N1382" s="42"/>
      <c r="O1382" s="42"/>
      <c r="P1382" s="42"/>
      <c r="Q1382" s="42"/>
      <c r="R1382" s="42"/>
      <c r="S1382" s="42"/>
      <c r="T1382" s="42"/>
      <c r="U1382" s="42"/>
      <c r="V1382" s="42"/>
      <c r="W1382" s="42"/>
      <c r="X1382" s="42"/>
      <c r="Y1382" s="42"/>
      <c r="Z1382" s="42"/>
      <c r="AA1382" s="42"/>
      <c r="AB1382" s="42"/>
      <c r="AC1382" s="42"/>
      <c r="AD1382" s="42"/>
      <c r="AE1382" s="42"/>
      <c r="AF1382" s="42"/>
      <c r="AG1382" s="42"/>
      <c r="AH1382" s="42"/>
      <c r="AI1382" s="42"/>
      <c r="AJ1382" s="42"/>
      <c r="AK1382" s="42"/>
      <c r="AL1382" s="42"/>
      <c r="AM1382" s="42"/>
      <c r="AN1382" s="42"/>
      <c r="AO1382" s="42"/>
      <c r="AP1382" s="42"/>
      <c r="AQ1382" s="42"/>
      <c r="AR1382" s="42"/>
      <c r="AS1382" s="42"/>
      <c r="AT1382" s="42"/>
      <c r="AU1382" s="42"/>
      <c r="AV1382" s="42"/>
      <c r="AW1382" s="42"/>
      <c r="AX1382" s="42"/>
      <c r="AY1382" s="42"/>
      <c r="AZ1382" s="42"/>
      <c r="BA1382" s="42"/>
      <c r="BB1382" s="42"/>
      <c r="BC1382" s="42"/>
      <c r="BD1382" s="42"/>
      <c r="BE1382" s="42"/>
      <c r="BF1382" s="42"/>
      <c r="BG1382" s="42"/>
      <c r="BH1382" s="42"/>
      <c r="BI1382" s="42"/>
      <c r="BJ1382" s="42"/>
      <c r="BK1382" s="42"/>
      <c r="BL1382" s="42"/>
      <c r="BM1382" s="42"/>
      <c r="BN1382" s="42"/>
      <c r="BO1382" s="42"/>
      <c r="BP1382" s="42"/>
      <c r="BQ1382" s="42"/>
      <c r="BR1382" s="42"/>
      <c r="BS1382" s="42"/>
      <c r="BT1382" s="42"/>
      <c r="BU1382" s="42"/>
      <c r="BV1382" s="42"/>
      <c r="BW1382" s="42"/>
      <c r="BX1382" s="42"/>
      <c r="BY1382" s="42"/>
      <c r="BZ1382" s="42"/>
      <c r="CA1382" s="42"/>
      <c r="CB1382" s="42"/>
      <c r="CC1382" s="42"/>
    </row>
    <row r="1383" spans="1:129" ht="49.5" x14ac:dyDescent="0.3">
      <c r="A1383" s="8" t="s">
        <v>238</v>
      </c>
      <c r="B1383" s="4"/>
      <c r="C1383" s="4"/>
      <c r="D1383" s="9" t="str">
        <f>Product!$B$51</f>
        <v>Financing Rate (Month)</v>
      </c>
      <c r="E1383" s="9" t="str">
        <f>Product!B52</f>
        <v>Financing Periods (Months)</v>
      </c>
      <c r="F1383" s="9" t="s">
        <v>229</v>
      </c>
      <c r="G1383" s="7"/>
      <c r="I1383" s="10"/>
      <c r="J1383" s="10"/>
      <c r="K1383" s="10"/>
      <c r="L1383" s="10"/>
      <c r="M1383" s="10"/>
      <c r="N1383" s="10"/>
      <c r="O1383" s="10"/>
      <c r="P1383" s="10"/>
      <c r="Q1383" s="10"/>
      <c r="R1383" s="10"/>
      <c r="S1383" s="10"/>
      <c r="T1383" s="10"/>
      <c r="U1383" s="10"/>
      <c r="V1383" s="145"/>
      <c r="W1383" s="145"/>
      <c r="X1383" s="145"/>
      <c r="Y1383" s="10"/>
      <c r="Z1383" s="10"/>
      <c r="AA1383" s="10"/>
      <c r="AB1383" s="10"/>
      <c r="AC1383" s="10"/>
      <c r="AD1383" s="10"/>
      <c r="AE1383" s="10"/>
      <c r="AF1383" s="10"/>
      <c r="AG1383" s="10"/>
      <c r="AH1383" s="10"/>
      <c r="AI1383" s="10"/>
      <c r="AJ1383" s="10"/>
      <c r="AK1383" s="10"/>
      <c r="AL1383" s="10"/>
      <c r="AM1383" s="10"/>
      <c r="AN1383" s="10"/>
      <c r="AO1383" s="10"/>
      <c r="AP1383" s="10"/>
      <c r="AQ1383" s="10"/>
      <c r="AR1383" s="10"/>
      <c r="AS1383" s="10"/>
      <c r="AT1383" s="10"/>
      <c r="AU1383" s="10"/>
      <c r="AV1383" s="10"/>
      <c r="AW1383" s="10"/>
      <c r="AX1383" s="10"/>
      <c r="AY1383" s="10"/>
      <c r="AZ1383" s="10"/>
      <c r="BA1383" s="10"/>
      <c r="BB1383" s="10"/>
      <c r="BC1383" s="10"/>
      <c r="BD1383" s="10"/>
      <c r="BE1383" s="10"/>
      <c r="BF1383" s="10"/>
      <c r="BG1383" s="10"/>
      <c r="BH1383" s="10"/>
      <c r="BI1383" s="10"/>
      <c r="BJ1383" s="10"/>
      <c r="BK1383" s="10"/>
      <c r="BL1383" s="10"/>
      <c r="BM1383" s="10"/>
      <c r="BN1383" s="10"/>
      <c r="BO1383" s="10"/>
      <c r="BP1383" s="10"/>
      <c r="BQ1383" s="10"/>
      <c r="BR1383" s="10"/>
      <c r="BS1383" s="10"/>
      <c r="BT1383" s="10"/>
      <c r="BU1383" s="10"/>
      <c r="BV1383" s="10"/>
      <c r="BW1383" s="10"/>
      <c r="BX1383" s="10"/>
      <c r="BY1383" s="10"/>
      <c r="BZ1383" s="10"/>
      <c r="CA1383" s="10"/>
      <c r="CB1383" s="10"/>
      <c r="CC1383" s="10"/>
      <c r="CD1383" s="10"/>
      <c r="CE1383" s="10"/>
      <c r="CF1383" s="10"/>
      <c r="CG1383" s="10"/>
      <c r="CH1383" s="10"/>
      <c r="CI1383" s="10"/>
      <c r="CJ1383" s="10"/>
      <c r="CK1383" s="10"/>
      <c r="CL1383" s="10"/>
      <c r="CM1383" s="10"/>
      <c r="CN1383" s="10"/>
      <c r="CO1383" s="10"/>
      <c r="CP1383" s="10"/>
      <c r="CQ1383" s="10"/>
      <c r="CR1383" s="10"/>
      <c r="CS1383" s="10"/>
      <c r="CT1383" s="10"/>
      <c r="CU1383" s="10"/>
      <c r="CV1383" s="10"/>
      <c r="CW1383" s="10"/>
      <c r="CX1383" s="10"/>
      <c r="CY1383" s="10"/>
      <c r="CZ1383" s="10"/>
      <c r="DA1383" s="10"/>
      <c r="DB1383" s="10"/>
      <c r="DC1383" s="10"/>
      <c r="DD1383" s="10"/>
      <c r="DE1383" s="10"/>
      <c r="DF1383" s="10"/>
      <c r="DG1383" s="10"/>
      <c r="DH1383" s="10"/>
      <c r="DI1383" s="10"/>
      <c r="DJ1383" s="10"/>
      <c r="DK1383" s="10"/>
      <c r="DL1383" s="10"/>
      <c r="DM1383" s="10"/>
      <c r="DN1383" s="10"/>
      <c r="DO1383" s="10"/>
      <c r="DP1383" s="10"/>
      <c r="DQ1383" s="10"/>
      <c r="DR1383" s="10"/>
      <c r="DS1383" s="10"/>
      <c r="DT1383" s="10"/>
      <c r="DU1383" s="10"/>
      <c r="DV1383" s="10"/>
      <c r="DW1383" s="10"/>
      <c r="DX1383" s="10"/>
      <c r="DY1383" s="10"/>
    </row>
    <row r="1384" spans="1:129" x14ac:dyDescent="0.3">
      <c r="G1384" s="7"/>
      <c r="I1384" s="12"/>
      <c r="J1384" s="12"/>
      <c r="K1384" s="12"/>
      <c r="L1384" s="12"/>
      <c r="M1384" s="12"/>
      <c r="N1384" s="12"/>
      <c r="O1384" s="12"/>
      <c r="P1384" s="12"/>
      <c r="Q1384" s="12"/>
      <c r="R1384" s="12"/>
      <c r="S1384" s="12"/>
      <c r="T1384" s="12"/>
      <c r="U1384" s="12"/>
      <c r="V1384" s="12"/>
      <c r="W1384" s="12"/>
      <c r="X1384" s="12"/>
      <c r="Y1384" s="12"/>
      <c r="Z1384" s="12"/>
      <c r="AA1384" s="12"/>
      <c r="AB1384" s="12"/>
      <c r="AC1384" s="12"/>
      <c r="AD1384" s="12"/>
      <c r="AE1384" s="12"/>
      <c r="AF1384" s="12"/>
      <c r="AG1384" s="12"/>
      <c r="AH1384" s="12"/>
      <c r="AI1384" s="12"/>
      <c r="AJ1384" s="12"/>
      <c r="AK1384" s="12"/>
      <c r="AL1384" s="12"/>
      <c r="AM1384" s="12"/>
      <c r="AN1384" s="12"/>
      <c r="AO1384" s="12"/>
      <c r="AP1384" s="12"/>
      <c r="AQ1384" s="12"/>
      <c r="AR1384" s="12"/>
      <c r="AS1384" s="12"/>
      <c r="AT1384" s="12"/>
      <c r="AU1384" s="12"/>
      <c r="AV1384" s="12"/>
      <c r="AW1384" s="12"/>
      <c r="AX1384" s="12"/>
      <c r="AY1384" s="12"/>
      <c r="AZ1384" s="12"/>
      <c r="BA1384" s="12"/>
      <c r="BB1384" s="12"/>
      <c r="BC1384" s="12"/>
      <c r="BD1384" s="12"/>
      <c r="BE1384" s="12"/>
      <c r="BF1384" s="12"/>
      <c r="BG1384" s="12"/>
      <c r="BH1384" s="12"/>
      <c r="BI1384" s="12"/>
      <c r="BJ1384" s="12"/>
      <c r="BK1384" s="12"/>
      <c r="BL1384" s="12"/>
      <c r="BM1384" s="12"/>
      <c r="BN1384" s="12"/>
      <c r="BO1384" s="12"/>
      <c r="BP1384" s="12"/>
      <c r="BQ1384" s="12"/>
      <c r="BR1384" s="12"/>
      <c r="BS1384" s="12"/>
      <c r="BT1384" s="12"/>
      <c r="BU1384" s="12"/>
      <c r="BV1384" s="12"/>
      <c r="BW1384" s="12"/>
      <c r="BX1384" s="12"/>
      <c r="BY1384" s="12"/>
      <c r="BZ1384" s="12"/>
      <c r="CA1384" s="12"/>
      <c r="CB1384" s="12"/>
      <c r="CC1384" s="12"/>
      <c r="CD1384" s="12"/>
      <c r="CE1384" s="12"/>
      <c r="CF1384" s="12"/>
      <c r="CG1384" s="12"/>
      <c r="CH1384" s="12"/>
      <c r="CI1384" s="12"/>
      <c r="CJ1384" s="12"/>
      <c r="CK1384" s="12"/>
      <c r="CL1384" s="12"/>
      <c r="CM1384" s="12"/>
      <c r="CN1384" s="12"/>
      <c r="CO1384" s="12"/>
      <c r="CP1384" s="12"/>
      <c r="CQ1384" s="12"/>
      <c r="CR1384" s="12"/>
      <c r="CS1384" s="12"/>
      <c r="CT1384" s="12"/>
      <c r="CU1384" s="12"/>
      <c r="CV1384" s="12"/>
      <c r="CW1384" s="12"/>
      <c r="CX1384" s="12"/>
      <c r="CY1384" s="12"/>
      <c r="CZ1384" s="12"/>
      <c r="DA1384" s="12"/>
      <c r="DB1384" s="12"/>
      <c r="DC1384" s="12"/>
      <c r="DD1384" s="12"/>
      <c r="DE1384" s="12"/>
      <c r="DF1384" s="12"/>
      <c r="DG1384" s="12"/>
      <c r="DH1384" s="12"/>
      <c r="DI1384" s="12"/>
      <c r="DJ1384" s="12"/>
      <c r="DK1384" s="12"/>
      <c r="DL1384" s="12"/>
      <c r="DM1384" s="12"/>
      <c r="DN1384" s="12"/>
      <c r="DO1384" s="12"/>
      <c r="DP1384" s="12"/>
      <c r="DQ1384" s="12"/>
      <c r="DR1384" s="12"/>
      <c r="DS1384" s="12"/>
      <c r="DT1384" s="12"/>
      <c r="DU1384" s="12"/>
      <c r="DV1384" s="12"/>
      <c r="DW1384" s="12"/>
      <c r="DX1384" s="12"/>
      <c r="DY1384" s="12"/>
    </row>
    <row r="1385" spans="1:129" x14ac:dyDescent="0.3">
      <c r="B1385" s="2" t="str">
        <f>Product!$D$2</f>
        <v>Phase 1</v>
      </c>
      <c r="C1385" s="2" t="str">
        <f>Product!$D$3</f>
        <v>50' Wide</v>
      </c>
      <c r="D1385" s="130">
        <f>SUMIFS(INDEX(Product!$B$2:$U$97, MATCH(D1383, Product!$B$2:$B$97, 0), ), Product!$B$2:$U$2, $B1385, Product!$B$3:$U$3, $C1385)</f>
        <v>4.1666666666666666E-3</v>
      </c>
      <c r="E1385" s="128">
        <f>SUMIFS(INDEX(Product!$B$2:$U$97, MATCH(E1383, Product!$B$2:$B$97, 0), ), Product!$B$2:$U$2, $B1385, Product!$B$3:$U$3, $C1385)</f>
        <v>26</v>
      </c>
      <c r="F1385" s="203">
        <f>G1385*(1+D1385)^E1385</f>
        <v>190693.20817902073</v>
      </c>
      <c r="G1385" s="11">
        <f>SUM(H1385:DZ1385)</f>
        <v>171152.95542975439</v>
      </c>
      <c r="I1385" s="12">
        <f t="shared" ref="I1385:AN1385" si="3246">(I1241+I1265)/(1+$D1385)^I$8</f>
        <v>0</v>
      </c>
      <c r="J1385" s="12">
        <f t="shared" si="3246"/>
        <v>0</v>
      </c>
      <c r="K1385" s="12">
        <f t="shared" si="3246"/>
        <v>0</v>
      </c>
      <c r="L1385" s="12">
        <f t="shared" si="3246"/>
        <v>0</v>
      </c>
      <c r="M1385" s="12">
        <f t="shared" si="3246"/>
        <v>122428.07155575682</v>
      </c>
      <c r="N1385" s="12">
        <f t="shared" si="3246"/>
        <v>121920.07125884497</v>
      </c>
      <c r="O1385" s="12">
        <f t="shared" si="3246"/>
        <v>121414.17884698251</v>
      </c>
      <c r="P1385" s="12">
        <f t="shared" si="3246"/>
        <v>120910.38557375854</v>
      </c>
      <c r="Q1385" s="12">
        <f t="shared" si="3246"/>
        <v>120408.68272905414</v>
      </c>
      <c r="R1385" s="12">
        <f t="shared" si="3246"/>
        <v>119909.06163889208</v>
      </c>
      <c r="S1385" s="12">
        <f t="shared" si="3246"/>
        <v>769010.14800444653</v>
      </c>
      <c r="T1385" s="12">
        <f t="shared" si="3246"/>
        <v>770575.87573549338</v>
      </c>
      <c r="U1385" s="12">
        <f t="shared" si="3246"/>
        <v>772115.36957052676</v>
      </c>
      <c r="V1385" s="12">
        <f t="shared" si="3246"/>
        <v>773628.82026056899</v>
      </c>
      <c r="W1385" s="12">
        <f t="shared" si="3246"/>
        <v>326488.4303700609</v>
      </c>
      <c r="X1385" s="12">
        <f t="shared" si="3246"/>
        <v>329811.8894212622</v>
      </c>
      <c r="Y1385" s="12">
        <f t="shared" si="3246"/>
        <v>-421618.80099054263</v>
      </c>
      <c r="Z1385" s="12">
        <f t="shared" si="3246"/>
        <v>-424508.7856652675</v>
      </c>
      <c r="AA1385" s="12">
        <f t="shared" si="3246"/>
        <v>-427367.52791279223</v>
      </c>
      <c r="AB1385" s="12">
        <f t="shared" si="3246"/>
        <v>-430195.23724853905</v>
      </c>
      <c r="AC1385" s="12">
        <f t="shared" si="3246"/>
        <v>-432992.12198712432</v>
      </c>
      <c r="AD1385" s="12">
        <f t="shared" si="3246"/>
        <v>-435758.38924871635</v>
      </c>
      <c r="AE1385" s="12">
        <f t="shared" si="3246"/>
        <v>-433950.26315224852</v>
      </c>
      <c r="AF1385" s="12">
        <f t="shared" si="3246"/>
        <v>-432149.63965369156</v>
      </c>
      <c r="AG1385" s="12">
        <f t="shared" si="3246"/>
        <v>-430356.48762193357</v>
      </c>
      <c r="AH1385" s="12">
        <f t="shared" si="3246"/>
        <v>-428570.77605503745</v>
      </c>
      <c r="AI1385" s="12">
        <f t="shared" si="3246"/>
        <v>0</v>
      </c>
      <c r="AJ1385" s="12">
        <f t="shared" si="3246"/>
        <v>0</v>
      </c>
      <c r="AK1385" s="12">
        <f t="shared" si="3246"/>
        <v>0</v>
      </c>
      <c r="AL1385" s="12">
        <f t="shared" si="3246"/>
        <v>0</v>
      </c>
      <c r="AM1385" s="12">
        <f t="shared" si="3246"/>
        <v>0</v>
      </c>
      <c r="AN1385" s="12">
        <f t="shared" si="3246"/>
        <v>0</v>
      </c>
      <c r="AO1385" s="12">
        <f t="shared" ref="AO1385:BT1385" si="3247">(AO1241+AO1265)/(1+$D1385)^AO$8</f>
        <v>0</v>
      </c>
      <c r="AP1385" s="12">
        <f t="shared" si="3247"/>
        <v>0</v>
      </c>
      <c r="AQ1385" s="12">
        <f t="shared" si="3247"/>
        <v>0</v>
      </c>
      <c r="AR1385" s="12">
        <f t="shared" si="3247"/>
        <v>0</v>
      </c>
      <c r="AS1385" s="12">
        <f t="shared" si="3247"/>
        <v>0</v>
      </c>
      <c r="AT1385" s="12">
        <f t="shared" si="3247"/>
        <v>0</v>
      </c>
      <c r="AU1385" s="12">
        <f t="shared" si="3247"/>
        <v>0</v>
      </c>
      <c r="AV1385" s="12">
        <f t="shared" si="3247"/>
        <v>0</v>
      </c>
      <c r="AW1385" s="12">
        <f t="shared" si="3247"/>
        <v>0</v>
      </c>
      <c r="AX1385" s="12">
        <f t="shared" si="3247"/>
        <v>0</v>
      </c>
      <c r="AY1385" s="12">
        <f t="shared" si="3247"/>
        <v>0</v>
      </c>
      <c r="AZ1385" s="12">
        <f t="shared" si="3247"/>
        <v>0</v>
      </c>
      <c r="BA1385" s="12">
        <f t="shared" si="3247"/>
        <v>0</v>
      </c>
      <c r="BB1385" s="12">
        <f t="shared" si="3247"/>
        <v>0</v>
      </c>
      <c r="BC1385" s="12">
        <f t="shared" si="3247"/>
        <v>0</v>
      </c>
      <c r="BD1385" s="12">
        <f t="shared" si="3247"/>
        <v>0</v>
      </c>
      <c r="BE1385" s="12">
        <f t="shared" si="3247"/>
        <v>0</v>
      </c>
      <c r="BF1385" s="12">
        <f t="shared" si="3247"/>
        <v>0</v>
      </c>
      <c r="BG1385" s="12">
        <f t="shared" si="3247"/>
        <v>0</v>
      </c>
      <c r="BH1385" s="12">
        <f t="shared" si="3247"/>
        <v>0</v>
      </c>
      <c r="BI1385" s="12">
        <f t="shared" si="3247"/>
        <v>0</v>
      </c>
      <c r="BJ1385" s="12">
        <f t="shared" si="3247"/>
        <v>0</v>
      </c>
      <c r="BK1385" s="12">
        <f t="shared" si="3247"/>
        <v>0</v>
      </c>
      <c r="BL1385" s="12">
        <f t="shared" si="3247"/>
        <v>0</v>
      </c>
      <c r="BM1385" s="12">
        <f t="shared" si="3247"/>
        <v>0</v>
      </c>
      <c r="BN1385" s="12">
        <f t="shared" si="3247"/>
        <v>0</v>
      </c>
      <c r="BO1385" s="12">
        <f t="shared" si="3247"/>
        <v>0</v>
      </c>
      <c r="BP1385" s="12">
        <f t="shared" si="3247"/>
        <v>0</v>
      </c>
      <c r="BQ1385" s="12">
        <f t="shared" si="3247"/>
        <v>0</v>
      </c>
      <c r="BR1385" s="12">
        <f t="shared" si="3247"/>
        <v>0</v>
      </c>
      <c r="BS1385" s="12">
        <f t="shared" si="3247"/>
        <v>0</v>
      </c>
      <c r="BT1385" s="12">
        <f t="shared" si="3247"/>
        <v>0</v>
      </c>
      <c r="BU1385" s="12">
        <f t="shared" ref="BU1385:CZ1385" si="3248">(BU1241+BU1265)/(1+$D1385)^BU$8</f>
        <v>0</v>
      </c>
      <c r="BV1385" s="12">
        <f t="shared" si="3248"/>
        <v>0</v>
      </c>
      <c r="BW1385" s="12">
        <f t="shared" si="3248"/>
        <v>0</v>
      </c>
      <c r="BX1385" s="12">
        <f t="shared" si="3248"/>
        <v>0</v>
      </c>
      <c r="BY1385" s="12">
        <f t="shared" si="3248"/>
        <v>0</v>
      </c>
      <c r="BZ1385" s="12">
        <f t="shared" si="3248"/>
        <v>0</v>
      </c>
      <c r="CA1385" s="12">
        <f t="shared" si="3248"/>
        <v>0</v>
      </c>
      <c r="CB1385" s="12">
        <f t="shared" si="3248"/>
        <v>0</v>
      </c>
      <c r="CC1385" s="12">
        <f t="shared" si="3248"/>
        <v>0</v>
      </c>
      <c r="CD1385" s="12">
        <f t="shared" si="3248"/>
        <v>0</v>
      </c>
      <c r="CE1385" s="12">
        <f t="shared" si="3248"/>
        <v>0</v>
      </c>
      <c r="CF1385" s="12">
        <f t="shared" si="3248"/>
        <v>0</v>
      </c>
      <c r="CG1385" s="12">
        <f t="shared" si="3248"/>
        <v>0</v>
      </c>
      <c r="CH1385" s="12">
        <f t="shared" si="3248"/>
        <v>0</v>
      </c>
      <c r="CI1385" s="12">
        <f t="shared" si="3248"/>
        <v>0</v>
      </c>
      <c r="CJ1385" s="12">
        <f t="shared" si="3248"/>
        <v>0</v>
      </c>
      <c r="CK1385" s="12">
        <f t="shared" si="3248"/>
        <v>0</v>
      </c>
      <c r="CL1385" s="12">
        <f t="shared" si="3248"/>
        <v>0</v>
      </c>
      <c r="CM1385" s="12">
        <f t="shared" si="3248"/>
        <v>0</v>
      </c>
      <c r="CN1385" s="12">
        <f t="shared" si="3248"/>
        <v>0</v>
      </c>
      <c r="CO1385" s="12">
        <f t="shared" si="3248"/>
        <v>0</v>
      </c>
      <c r="CP1385" s="12">
        <f t="shared" si="3248"/>
        <v>0</v>
      </c>
      <c r="CQ1385" s="12">
        <f t="shared" si="3248"/>
        <v>0</v>
      </c>
      <c r="CR1385" s="12">
        <f t="shared" si="3248"/>
        <v>0</v>
      </c>
      <c r="CS1385" s="12">
        <f t="shared" si="3248"/>
        <v>0</v>
      </c>
      <c r="CT1385" s="12">
        <f t="shared" si="3248"/>
        <v>0</v>
      </c>
      <c r="CU1385" s="12">
        <f t="shared" si="3248"/>
        <v>0</v>
      </c>
      <c r="CV1385" s="12">
        <f t="shared" si="3248"/>
        <v>0</v>
      </c>
      <c r="CW1385" s="12">
        <f t="shared" si="3248"/>
        <v>0</v>
      </c>
      <c r="CX1385" s="12">
        <f t="shared" si="3248"/>
        <v>0</v>
      </c>
      <c r="CY1385" s="12">
        <f t="shared" si="3248"/>
        <v>0</v>
      </c>
      <c r="CZ1385" s="12">
        <f t="shared" si="3248"/>
        <v>0</v>
      </c>
      <c r="DA1385" s="12">
        <f t="shared" ref="DA1385:DY1385" si="3249">(DA1241+DA1265)/(1+$D1385)^DA$8</f>
        <v>0</v>
      </c>
      <c r="DB1385" s="12">
        <f t="shared" si="3249"/>
        <v>0</v>
      </c>
      <c r="DC1385" s="12">
        <f t="shared" si="3249"/>
        <v>0</v>
      </c>
      <c r="DD1385" s="12">
        <f t="shared" si="3249"/>
        <v>0</v>
      </c>
      <c r="DE1385" s="12">
        <f t="shared" si="3249"/>
        <v>0</v>
      </c>
      <c r="DF1385" s="12">
        <f t="shared" si="3249"/>
        <v>0</v>
      </c>
      <c r="DG1385" s="12">
        <f t="shared" si="3249"/>
        <v>0</v>
      </c>
      <c r="DH1385" s="12">
        <f t="shared" si="3249"/>
        <v>0</v>
      </c>
      <c r="DI1385" s="12">
        <f t="shared" si="3249"/>
        <v>0</v>
      </c>
      <c r="DJ1385" s="12">
        <f t="shared" si="3249"/>
        <v>0</v>
      </c>
      <c r="DK1385" s="12">
        <f t="shared" si="3249"/>
        <v>0</v>
      </c>
      <c r="DL1385" s="12">
        <f t="shared" si="3249"/>
        <v>0</v>
      </c>
      <c r="DM1385" s="12">
        <f t="shared" si="3249"/>
        <v>0</v>
      </c>
      <c r="DN1385" s="12">
        <f t="shared" si="3249"/>
        <v>0</v>
      </c>
      <c r="DO1385" s="12">
        <f t="shared" si="3249"/>
        <v>0</v>
      </c>
      <c r="DP1385" s="12">
        <f t="shared" si="3249"/>
        <v>0</v>
      </c>
      <c r="DQ1385" s="12">
        <f t="shared" si="3249"/>
        <v>0</v>
      </c>
      <c r="DR1385" s="12">
        <f t="shared" si="3249"/>
        <v>0</v>
      </c>
      <c r="DS1385" s="12">
        <f t="shared" si="3249"/>
        <v>0</v>
      </c>
      <c r="DT1385" s="12">
        <f t="shared" si="3249"/>
        <v>0</v>
      </c>
      <c r="DU1385" s="12">
        <f t="shared" si="3249"/>
        <v>0</v>
      </c>
      <c r="DV1385" s="12">
        <f t="shared" si="3249"/>
        <v>0</v>
      </c>
      <c r="DW1385" s="12">
        <f t="shared" si="3249"/>
        <v>0</v>
      </c>
      <c r="DX1385" s="12">
        <f t="shared" si="3249"/>
        <v>0</v>
      </c>
      <c r="DY1385" s="12">
        <f t="shared" si="3249"/>
        <v>0</v>
      </c>
    </row>
    <row r="1386" spans="1:129" x14ac:dyDescent="0.3">
      <c r="B1386" s="2" t="str">
        <f>Product!$E$2</f>
        <v>Phase 1</v>
      </c>
      <c r="C1386" s="2" t="str">
        <f>Product!$E$3</f>
        <v>60' Wide</v>
      </c>
      <c r="D1386" s="130">
        <f>SUMIFS(INDEX(Product!$B$2:$U$97, MATCH(D1383, Product!$B$2:$B$97, 0), ), Product!$B$2:$U$2, $B1386, Product!$B$3:$U$3, $C1386)</f>
        <v>4.1666666666666666E-3</v>
      </c>
      <c r="E1386" s="128">
        <f>SUMIFS(INDEX(Product!$B$2:$U$97, MATCH(E1383, Product!$B$2:$B$97, 0), ), Product!$B$2:$U$2, $B1386, Product!$B$3:$U$3, $C1386)</f>
        <v>26</v>
      </c>
      <c r="F1386" s="203">
        <f t="shared" ref="F1386:F1403" si="3250">G1386*(1+D1386)^E1386</f>
        <v>190693.20817902073</v>
      </c>
      <c r="G1386" s="11">
        <f>SUM(H1386:DZ1386)</f>
        <v>171152.95542975439</v>
      </c>
      <c r="I1386" s="12">
        <f t="shared" ref="I1386:AN1386" si="3251">(I1242+I1266)/(1+$D1386)^I$8</f>
        <v>0</v>
      </c>
      <c r="J1386" s="12">
        <f t="shared" si="3251"/>
        <v>0</v>
      </c>
      <c r="K1386" s="12">
        <f t="shared" si="3251"/>
        <v>0</v>
      </c>
      <c r="L1386" s="12">
        <f t="shared" si="3251"/>
        <v>0</v>
      </c>
      <c r="M1386" s="12">
        <f t="shared" si="3251"/>
        <v>122428.07155575682</v>
      </c>
      <c r="N1386" s="12">
        <f t="shared" si="3251"/>
        <v>121920.07125884497</v>
      </c>
      <c r="O1386" s="12">
        <f t="shared" si="3251"/>
        <v>121414.17884698251</v>
      </c>
      <c r="P1386" s="12">
        <f t="shared" si="3251"/>
        <v>120910.38557375854</v>
      </c>
      <c r="Q1386" s="12">
        <f t="shared" si="3251"/>
        <v>120408.68272905414</v>
      </c>
      <c r="R1386" s="12">
        <f t="shared" si="3251"/>
        <v>119909.06163889208</v>
      </c>
      <c r="S1386" s="12">
        <f t="shared" si="3251"/>
        <v>769010.14800444653</v>
      </c>
      <c r="T1386" s="12">
        <f t="shared" si="3251"/>
        <v>770575.87573549338</v>
      </c>
      <c r="U1386" s="12">
        <f t="shared" si="3251"/>
        <v>772115.36957052676</v>
      </c>
      <c r="V1386" s="12">
        <f t="shared" si="3251"/>
        <v>773628.82026056899</v>
      </c>
      <c r="W1386" s="12">
        <f t="shared" si="3251"/>
        <v>326488.4303700609</v>
      </c>
      <c r="X1386" s="12">
        <f t="shared" si="3251"/>
        <v>329811.8894212622</v>
      </c>
      <c r="Y1386" s="12">
        <f t="shared" si="3251"/>
        <v>-421618.80099054263</v>
      </c>
      <c r="Z1386" s="12">
        <f t="shared" si="3251"/>
        <v>-424508.7856652675</v>
      </c>
      <c r="AA1386" s="12">
        <f t="shared" si="3251"/>
        <v>-427367.52791279223</v>
      </c>
      <c r="AB1386" s="12">
        <f t="shared" si="3251"/>
        <v>-430195.23724853905</v>
      </c>
      <c r="AC1386" s="12">
        <f t="shared" si="3251"/>
        <v>-432992.12198712432</v>
      </c>
      <c r="AD1386" s="12">
        <f t="shared" si="3251"/>
        <v>-435758.38924871635</v>
      </c>
      <c r="AE1386" s="12">
        <f t="shared" si="3251"/>
        <v>-433950.26315224852</v>
      </c>
      <c r="AF1386" s="12">
        <f t="shared" si="3251"/>
        <v>-432149.63965369156</v>
      </c>
      <c r="AG1386" s="12">
        <f t="shared" si="3251"/>
        <v>-430356.48762193357</v>
      </c>
      <c r="AH1386" s="12">
        <f t="shared" si="3251"/>
        <v>-428570.77605503745</v>
      </c>
      <c r="AI1386" s="12">
        <f t="shared" si="3251"/>
        <v>0</v>
      </c>
      <c r="AJ1386" s="12">
        <f t="shared" si="3251"/>
        <v>0</v>
      </c>
      <c r="AK1386" s="12">
        <f t="shared" si="3251"/>
        <v>0</v>
      </c>
      <c r="AL1386" s="12">
        <f t="shared" si="3251"/>
        <v>0</v>
      </c>
      <c r="AM1386" s="12">
        <f t="shared" si="3251"/>
        <v>0</v>
      </c>
      <c r="AN1386" s="12">
        <f t="shared" si="3251"/>
        <v>0</v>
      </c>
      <c r="AO1386" s="12">
        <f t="shared" ref="AO1386:BT1386" si="3252">(AO1242+AO1266)/(1+$D1386)^AO$8</f>
        <v>0</v>
      </c>
      <c r="AP1386" s="12">
        <f t="shared" si="3252"/>
        <v>0</v>
      </c>
      <c r="AQ1386" s="12">
        <f t="shared" si="3252"/>
        <v>0</v>
      </c>
      <c r="AR1386" s="12">
        <f t="shared" si="3252"/>
        <v>0</v>
      </c>
      <c r="AS1386" s="12">
        <f t="shared" si="3252"/>
        <v>0</v>
      </c>
      <c r="AT1386" s="12">
        <f t="shared" si="3252"/>
        <v>0</v>
      </c>
      <c r="AU1386" s="12">
        <f t="shared" si="3252"/>
        <v>0</v>
      </c>
      <c r="AV1386" s="12">
        <f t="shared" si="3252"/>
        <v>0</v>
      </c>
      <c r="AW1386" s="12">
        <f t="shared" si="3252"/>
        <v>0</v>
      </c>
      <c r="AX1386" s="12">
        <f t="shared" si="3252"/>
        <v>0</v>
      </c>
      <c r="AY1386" s="12">
        <f t="shared" si="3252"/>
        <v>0</v>
      </c>
      <c r="AZ1386" s="12">
        <f t="shared" si="3252"/>
        <v>0</v>
      </c>
      <c r="BA1386" s="12">
        <f t="shared" si="3252"/>
        <v>0</v>
      </c>
      <c r="BB1386" s="12">
        <f t="shared" si="3252"/>
        <v>0</v>
      </c>
      <c r="BC1386" s="12">
        <f t="shared" si="3252"/>
        <v>0</v>
      </c>
      <c r="BD1386" s="12">
        <f t="shared" si="3252"/>
        <v>0</v>
      </c>
      <c r="BE1386" s="12">
        <f t="shared" si="3252"/>
        <v>0</v>
      </c>
      <c r="BF1386" s="12">
        <f t="shared" si="3252"/>
        <v>0</v>
      </c>
      <c r="BG1386" s="12">
        <f t="shared" si="3252"/>
        <v>0</v>
      </c>
      <c r="BH1386" s="12">
        <f t="shared" si="3252"/>
        <v>0</v>
      </c>
      <c r="BI1386" s="12">
        <f t="shared" si="3252"/>
        <v>0</v>
      </c>
      <c r="BJ1386" s="12">
        <f t="shared" si="3252"/>
        <v>0</v>
      </c>
      <c r="BK1386" s="12">
        <f t="shared" si="3252"/>
        <v>0</v>
      </c>
      <c r="BL1386" s="12">
        <f t="shared" si="3252"/>
        <v>0</v>
      </c>
      <c r="BM1386" s="12">
        <f t="shared" si="3252"/>
        <v>0</v>
      </c>
      <c r="BN1386" s="12">
        <f t="shared" si="3252"/>
        <v>0</v>
      </c>
      <c r="BO1386" s="12">
        <f t="shared" si="3252"/>
        <v>0</v>
      </c>
      <c r="BP1386" s="12">
        <f t="shared" si="3252"/>
        <v>0</v>
      </c>
      <c r="BQ1386" s="12">
        <f t="shared" si="3252"/>
        <v>0</v>
      </c>
      <c r="BR1386" s="12">
        <f t="shared" si="3252"/>
        <v>0</v>
      </c>
      <c r="BS1386" s="12">
        <f t="shared" si="3252"/>
        <v>0</v>
      </c>
      <c r="BT1386" s="12">
        <f t="shared" si="3252"/>
        <v>0</v>
      </c>
      <c r="BU1386" s="12">
        <f t="shared" ref="BU1386:CZ1386" si="3253">(BU1242+BU1266)/(1+$D1386)^BU$8</f>
        <v>0</v>
      </c>
      <c r="BV1386" s="12">
        <f t="shared" si="3253"/>
        <v>0</v>
      </c>
      <c r="BW1386" s="12">
        <f t="shared" si="3253"/>
        <v>0</v>
      </c>
      <c r="BX1386" s="12">
        <f t="shared" si="3253"/>
        <v>0</v>
      </c>
      <c r="BY1386" s="12">
        <f t="shared" si="3253"/>
        <v>0</v>
      </c>
      <c r="BZ1386" s="12">
        <f t="shared" si="3253"/>
        <v>0</v>
      </c>
      <c r="CA1386" s="12">
        <f t="shared" si="3253"/>
        <v>0</v>
      </c>
      <c r="CB1386" s="12">
        <f t="shared" si="3253"/>
        <v>0</v>
      </c>
      <c r="CC1386" s="12">
        <f t="shared" si="3253"/>
        <v>0</v>
      </c>
      <c r="CD1386" s="12">
        <f t="shared" si="3253"/>
        <v>0</v>
      </c>
      <c r="CE1386" s="12">
        <f t="shared" si="3253"/>
        <v>0</v>
      </c>
      <c r="CF1386" s="12">
        <f t="shared" si="3253"/>
        <v>0</v>
      </c>
      <c r="CG1386" s="12">
        <f t="shared" si="3253"/>
        <v>0</v>
      </c>
      <c r="CH1386" s="12">
        <f t="shared" si="3253"/>
        <v>0</v>
      </c>
      <c r="CI1386" s="12">
        <f t="shared" si="3253"/>
        <v>0</v>
      </c>
      <c r="CJ1386" s="12">
        <f t="shared" si="3253"/>
        <v>0</v>
      </c>
      <c r="CK1386" s="12">
        <f t="shared" si="3253"/>
        <v>0</v>
      </c>
      <c r="CL1386" s="12">
        <f t="shared" si="3253"/>
        <v>0</v>
      </c>
      <c r="CM1386" s="12">
        <f t="shared" si="3253"/>
        <v>0</v>
      </c>
      <c r="CN1386" s="12">
        <f t="shared" si="3253"/>
        <v>0</v>
      </c>
      <c r="CO1386" s="12">
        <f t="shared" si="3253"/>
        <v>0</v>
      </c>
      <c r="CP1386" s="12">
        <f t="shared" si="3253"/>
        <v>0</v>
      </c>
      <c r="CQ1386" s="12">
        <f t="shared" si="3253"/>
        <v>0</v>
      </c>
      <c r="CR1386" s="12">
        <f t="shared" si="3253"/>
        <v>0</v>
      </c>
      <c r="CS1386" s="12">
        <f t="shared" si="3253"/>
        <v>0</v>
      </c>
      <c r="CT1386" s="12">
        <f t="shared" si="3253"/>
        <v>0</v>
      </c>
      <c r="CU1386" s="12">
        <f t="shared" si="3253"/>
        <v>0</v>
      </c>
      <c r="CV1386" s="12">
        <f t="shared" si="3253"/>
        <v>0</v>
      </c>
      <c r="CW1386" s="12">
        <f t="shared" si="3253"/>
        <v>0</v>
      </c>
      <c r="CX1386" s="12">
        <f t="shared" si="3253"/>
        <v>0</v>
      </c>
      <c r="CY1386" s="12">
        <f t="shared" si="3253"/>
        <v>0</v>
      </c>
      <c r="CZ1386" s="12">
        <f t="shared" si="3253"/>
        <v>0</v>
      </c>
      <c r="DA1386" s="12">
        <f t="shared" ref="DA1386:DY1386" si="3254">(DA1242+DA1266)/(1+$D1386)^DA$8</f>
        <v>0</v>
      </c>
      <c r="DB1386" s="12">
        <f t="shared" si="3254"/>
        <v>0</v>
      </c>
      <c r="DC1386" s="12">
        <f t="shared" si="3254"/>
        <v>0</v>
      </c>
      <c r="DD1386" s="12">
        <f t="shared" si="3254"/>
        <v>0</v>
      </c>
      <c r="DE1386" s="12">
        <f t="shared" si="3254"/>
        <v>0</v>
      </c>
      <c r="DF1386" s="12">
        <f t="shared" si="3254"/>
        <v>0</v>
      </c>
      <c r="DG1386" s="12">
        <f t="shared" si="3254"/>
        <v>0</v>
      </c>
      <c r="DH1386" s="12">
        <f t="shared" si="3254"/>
        <v>0</v>
      </c>
      <c r="DI1386" s="12">
        <f t="shared" si="3254"/>
        <v>0</v>
      </c>
      <c r="DJ1386" s="12">
        <f t="shared" si="3254"/>
        <v>0</v>
      </c>
      <c r="DK1386" s="12">
        <f t="shared" si="3254"/>
        <v>0</v>
      </c>
      <c r="DL1386" s="12">
        <f t="shared" si="3254"/>
        <v>0</v>
      </c>
      <c r="DM1386" s="12">
        <f t="shared" si="3254"/>
        <v>0</v>
      </c>
      <c r="DN1386" s="12">
        <f t="shared" si="3254"/>
        <v>0</v>
      </c>
      <c r="DO1386" s="12">
        <f t="shared" si="3254"/>
        <v>0</v>
      </c>
      <c r="DP1386" s="12">
        <f t="shared" si="3254"/>
        <v>0</v>
      </c>
      <c r="DQ1386" s="12">
        <f t="shared" si="3254"/>
        <v>0</v>
      </c>
      <c r="DR1386" s="12">
        <f t="shared" si="3254"/>
        <v>0</v>
      </c>
      <c r="DS1386" s="12">
        <f t="shared" si="3254"/>
        <v>0</v>
      </c>
      <c r="DT1386" s="12">
        <f t="shared" si="3254"/>
        <v>0</v>
      </c>
      <c r="DU1386" s="12">
        <f t="shared" si="3254"/>
        <v>0</v>
      </c>
      <c r="DV1386" s="12">
        <f t="shared" si="3254"/>
        <v>0</v>
      </c>
      <c r="DW1386" s="12">
        <f t="shared" si="3254"/>
        <v>0</v>
      </c>
      <c r="DX1386" s="12">
        <f t="shared" si="3254"/>
        <v>0</v>
      </c>
      <c r="DY1386" s="12">
        <f t="shared" si="3254"/>
        <v>0</v>
      </c>
    </row>
    <row r="1387" spans="1:129" x14ac:dyDescent="0.3">
      <c r="B1387" s="2" t="str">
        <f>Product!$F$2</f>
        <v>Phase 1</v>
      </c>
      <c r="C1387" s="2" t="str">
        <f>Product!$F$3</f>
        <v>75' Wide</v>
      </c>
      <c r="D1387" s="130">
        <f>SUMIFS(INDEX(Product!$B$2:$U$97, MATCH(D1383, Product!$B$2:$B$97, 0), ), Product!$B$2:$U$2, $B1387, Product!$B$3:$U$3, $C1387)</f>
        <v>4.1666666666666666E-3</v>
      </c>
      <c r="E1387" s="128">
        <f>SUMIFS(INDEX(Product!$B$2:$U$97, MATCH(E1383, Product!$B$2:$B$97, 0), ), Product!$B$2:$U$2, $B1387, Product!$B$3:$U$3, $C1387)</f>
        <v>26</v>
      </c>
      <c r="F1387" s="203">
        <f t="shared" si="3250"/>
        <v>127128.80545268014</v>
      </c>
      <c r="G1387" s="11">
        <f>SUM(H1387:DZ1387)</f>
        <v>114101.97028650262</v>
      </c>
      <c r="I1387" s="12">
        <f t="shared" ref="I1387:AN1387" si="3255">(I1243+I1267)/(1+$D1387)^I$8</f>
        <v>0</v>
      </c>
      <c r="J1387" s="12">
        <f t="shared" si="3255"/>
        <v>0</v>
      </c>
      <c r="K1387" s="12">
        <f t="shared" si="3255"/>
        <v>0</v>
      </c>
      <c r="L1387" s="12">
        <f t="shared" si="3255"/>
        <v>0</v>
      </c>
      <c r="M1387" s="12">
        <f t="shared" si="3255"/>
        <v>81618.71437050456</v>
      </c>
      <c r="N1387" s="12">
        <f t="shared" si="3255"/>
        <v>81280.047505896655</v>
      </c>
      <c r="O1387" s="12">
        <f t="shared" si="3255"/>
        <v>80942.785897988346</v>
      </c>
      <c r="P1387" s="12">
        <f t="shared" si="3255"/>
        <v>80606.923715839032</v>
      </c>
      <c r="Q1387" s="12">
        <f t="shared" si="3255"/>
        <v>80272.45515270278</v>
      </c>
      <c r="R1387" s="12">
        <f t="shared" si="3255"/>
        <v>79939.374425928021</v>
      </c>
      <c r="S1387" s="12">
        <f t="shared" si="3255"/>
        <v>512673.43200296443</v>
      </c>
      <c r="T1387" s="12">
        <f t="shared" si="3255"/>
        <v>513717.25049032894</v>
      </c>
      <c r="U1387" s="12">
        <f t="shared" si="3255"/>
        <v>514743.57971368456</v>
      </c>
      <c r="V1387" s="12">
        <f t="shared" si="3255"/>
        <v>515752.54684037942</v>
      </c>
      <c r="W1387" s="12">
        <f t="shared" si="3255"/>
        <v>217658.95358004054</v>
      </c>
      <c r="X1387" s="12">
        <f t="shared" si="3255"/>
        <v>219874.59294750792</v>
      </c>
      <c r="Y1387" s="12">
        <f t="shared" si="3255"/>
        <v>-281079.20066036179</v>
      </c>
      <c r="Z1387" s="12">
        <f t="shared" si="3255"/>
        <v>-283005.85711017839</v>
      </c>
      <c r="AA1387" s="12">
        <f t="shared" si="3255"/>
        <v>-284911.68527519488</v>
      </c>
      <c r="AB1387" s="12">
        <f t="shared" si="3255"/>
        <v>-286796.82483235939</v>
      </c>
      <c r="AC1387" s="12">
        <f t="shared" si="3255"/>
        <v>-288661.41465808294</v>
      </c>
      <c r="AD1387" s="12">
        <f t="shared" si="3255"/>
        <v>-290505.59283247759</v>
      </c>
      <c r="AE1387" s="12">
        <f t="shared" si="3255"/>
        <v>-289300.1754348324</v>
      </c>
      <c r="AF1387" s="12">
        <f t="shared" si="3255"/>
        <v>-288099.7597691277</v>
      </c>
      <c r="AG1387" s="12">
        <f t="shared" si="3255"/>
        <v>-286904.32508128905</v>
      </c>
      <c r="AH1387" s="12">
        <f t="shared" si="3255"/>
        <v>-285713.8507033583</v>
      </c>
      <c r="AI1387" s="12">
        <f t="shared" si="3255"/>
        <v>0</v>
      </c>
      <c r="AJ1387" s="12">
        <f t="shared" si="3255"/>
        <v>0</v>
      </c>
      <c r="AK1387" s="12">
        <f t="shared" si="3255"/>
        <v>0</v>
      </c>
      <c r="AL1387" s="12">
        <f t="shared" si="3255"/>
        <v>0</v>
      </c>
      <c r="AM1387" s="12">
        <f t="shared" si="3255"/>
        <v>0</v>
      </c>
      <c r="AN1387" s="12">
        <f t="shared" si="3255"/>
        <v>0</v>
      </c>
      <c r="AO1387" s="12">
        <f t="shared" ref="AO1387:BT1387" si="3256">(AO1243+AO1267)/(1+$D1387)^AO$8</f>
        <v>0</v>
      </c>
      <c r="AP1387" s="12">
        <f t="shared" si="3256"/>
        <v>0</v>
      </c>
      <c r="AQ1387" s="12">
        <f t="shared" si="3256"/>
        <v>0</v>
      </c>
      <c r="AR1387" s="12">
        <f t="shared" si="3256"/>
        <v>0</v>
      </c>
      <c r="AS1387" s="12">
        <f t="shared" si="3256"/>
        <v>0</v>
      </c>
      <c r="AT1387" s="12">
        <f t="shared" si="3256"/>
        <v>0</v>
      </c>
      <c r="AU1387" s="12">
        <f t="shared" si="3256"/>
        <v>0</v>
      </c>
      <c r="AV1387" s="12">
        <f t="shared" si="3256"/>
        <v>0</v>
      </c>
      <c r="AW1387" s="12">
        <f t="shared" si="3256"/>
        <v>0</v>
      </c>
      <c r="AX1387" s="12">
        <f t="shared" si="3256"/>
        <v>0</v>
      </c>
      <c r="AY1387" s="12">
        <f t="shared" si="3256"/>
        <v>0</v>
      </c>
      <c r="AZ1387" s="12">
        <f t="shared" si="3256"/>
        <v>0</v>
      </c>
      <c r="BA1387" s="12">
        <f t="shared" si="3256"/>
        <v>0</v>
      </c>
      <c r="BB1387" s="12">
        <f t="shared" si="3256"/>
        <v>0</v>
      </c>
      <c r="BC1387" s="12">
        <f t="shared" si="3256"/>
        <v>0</v>
      </c>
      <c r="BD1387" s="12">
        <f t="shared" si="3256"/>
        <v>0</v>
      </c>
      <c r="BE1387" s="12">
        <f t="shared" si="3256"/>
        <v>0</v>
      </c>
      <c r="BF1387" s="12">
        <f t="shared" si="3256"/>
        <v>0</v>
      </c>
      <c r="BG1387" s="12">
        <f t="shared" si="3256"/>
        <v>0</v>
      </c>
      <c r="BH1387" s="12">
        <f t="shared" si="3256"/>
        <v>0</v>
      </c>
      <c r="BI1387" s="12">
        <f t="shared" si="3256"/>
        <v>0</v>
      </c>
      <c r="BJ1387" s="12">
        <f t="shared" si="3256"/>
        <v>0</v>
      </c>
      <c r="BK1387" s="12">
        <f t="shared" si="3256"/>
        <v>0</v>
      </c>
      <c r="BL1387" s="12">
        <f t="shared" si="3256"/>
        <v>0</v>
      </c>
      <c r="BM1387" s="12">
        <f t="shared" si="3256"/>
        <v>0</v>
      </c>
      <c r="BN1387" s="12">
        <f t="shared" si="3256"/>
        <v>0</v>
      </c>
      <c r="BO1387" s="12">
        <f t="shared" si="3256"/>
        <v>0</v>
      </c>
      <c r="BP1387" s="12">
        <f t="shared" si="3256"/>
        <v>0</v>
      </c>
      <c r="BQ1387" s="12">
        <f t="shared" si="3256"/>
        <v>0</v>
      </c>
      <c r="BR1387" s="12">
        <f t="shared" si="3256"/>
        <v>0</v>
      </c>
      <c r="BS1387" s="12">
        <f t="shared" si="3256"/>
        <v>0</v>
      </c>
      <c r="BT1387" s="12">
        <f t="shared" si="3256"/>
        <v>0</v>
      </c>
      <c r="BU1387" s="12">
        <f t="shared" ref="BU1387:CZ1387" si="3257">(BU1243+BU1267)/(1+$D1387)^BU$8</f>
        <v>0</v>
      </c>
      <c r="BV1387" s="12">
        <f t="shared" si="3257"/>
        <v>0</v>
      </c>
      <c r="BW1387" s="12">
        <f t="shared" si="3257"/>
        <v>0</v>
      </c>
      <c r="BX1387" s="12">
        <f t="shared" si="3257"/>
        <v>0</v>
      </c>
      <c r="BY1387" s="12">
        <f t="shared" si="3257"/>
        <v>0</v>
      </c>
      <c r="BZ1387" s="12">
        <f t="shared" si="3257"/>
        <v>0</v>
      </c>
      <c r="CA1387" s="12">
        <f t="shared" si="3257"/>
        <v>0</v>
      </c>
      <c r="CB1387" s="12">
        <f t="shared" si="3257"/>
        <v>0</v>
      </c>
      <c r="CC1387" s="12">
        <f t="shared" si="3257"/>
        <v>0</v>
      </c>
      <c r="CD1387" s="12">
        <f t="shared" si="3257"/>
        <v>0</v>
      </c>
      <c r="CE1387" s="12">
        <f t="shared" si="3257"/>
        <v>0</v>
      </c>
      <c r="CF1387" s="12">
        <f t="shared" si="3257"/>
        <v>0</v>
      </c>
      <c r="CG1387" s="12">
        <f t="shared" si="3257"/>
        <v>0</v>
      </c>
      <c r="CH1387" s="12">
        <f t="shared" si="3257"/>
        <v>0</v>
      </c>
      <c r="CI1387" s="12">
        <f t="shared" si="3257"/>
        <v>0</v>
      </c>
      <c r="CJ1387" s="12">
        <f t="shared" si="3257"/>
        <v>0</v>
      </c>
      <c r="CK1387" s="12">
        <f t="shared" si="3257"/>
        <v>0</v>
      </c>
      <c r="CL1387" s="12">
        <f t="shared" si="3257"/>
        <v>0</v>
      </c>
      <c r="CM1387" s="12">
        <f t="shared" si="3257"/>
        <v>0</v>
      </c>
      <c r="CN1387" s="12">
        <f t="shared" si="3257"/>
        <v>0</v>
      </c>
      <c r="CO1387" s="12">
        <f t="shared" si="3257"/>
        <v>0</v>
      </c>
      <c r="CP1387" s="12">
        <f t="shared" si="3257"/>
        <v>0</v>
      </c>
      <c r="CQ1387" s="12">
        <f t="shared" si="3257"/>
        <v>0</v>
      </c>
      <c r="CR1387" s="12">
        <f t="shared" si="3257"/>
        <v>0</v>
      </c>
      <c r="CS1387" s="12">
        <f t="shared" si="3257"/>
        <v>0</v>
      </c>
      <c r="CT1387" s="12">
        <f t="shared" si="3257"/>
        <v>0</v>
      </c>
      <c r="CU1387" s="12">
        <f t="shared" si="3257"/>
        <v>0</v>
      </c>
      <c r="CV1387" s="12">
        <f t="shared" si="3257"/>
        <v>0</v>
      </c>
      <c r="CW1387" s="12">
        <f t="shared" si="3257"/>
        <v>0</v>
      </c>
      <c r="CX1387" s="12">
        <f t="shared" si="3257"/>
        <v>0</v>
      </c>
      <c r="CY1387" s="12">
        <f t="shared" si="3257"/>
        <v>0</v>
      </c>
      <c r="CZ1387" s="12">
        <f t="shared" si="3257"/>
        <v>0</v>
      </c>
      <c r="DA1387" s="12">
        <f t="shared" ref="DA1387:DY1387" si="3258">(DA1243+DA1267)/(1+$D1387)^DA$8</f>
        <v>0</v>
      </c>
      <c r="DB1387" s="12">
        <f t="shared" si="3258"/>
        <v>0</v>
      </c>
      <c r="DC1387" s="12">
        <f t="shared" si="3258"/>
        <v>0</v>
      </c>
      <c r="DD1387" s="12">
        <f t="shared" si="3258"/>
        <v>0</v>
      </c>
      <c r="DE1387" s="12">
        <f t="shared" si="3258"/>
        <v>0</v>
      </c>
      <c r="DF1387" s="12">
        <f t="shared" si="3258"/>
        <v>0</v>
      </c>
      <c r="DG1387" s="12">
        <f t="shared" si="3258"/>
        <v>0</v>
      </c>
      <c r="DH1387" s="12">
        <f t="shared" si="3258"/>
        <v>0</v>
      </c>
      <c r="DI1387" s="12">
        <f t="shared" si="3258"/>
        <v>0</v>
      </c>
      <c r="DJ1387" s="12">
        <f t="shared" si="3258"/>
        <v>0</v>
      </c>
      <c r="DK1387" s="12">
        <f t="shared" si="3258"/>
        <v>0</v>
      </c>
      <c r="DL1387" s="12">
        <f t="shared" si="3258"/>
        <v>0</v>
      </c>
      <c r="DM1387" s="12">
        <f t="shared" si="3258"/>
        <v>0</v>
      </c>
      <c r="DN1387" s="12">
        <f t="shared" si="3258"/>
        <v>0</v>
      </c>
      <c r="DO1387" s="12">
        <f t="shared" si="3258"/>
        <v>0</v>
      </c>
      <c r="DP1387" s="12">
        <f t="shared" si="3258"/>
        <v>0</v>
      </c>
      <c r="DQ1387" s="12">
        <f t="shared" si="3258"/>
        <v>0</v>
      </c>
      <c r="DR1387" s="12">
        <f t="shared" si="3258"/>
        <v>0</v>
      </c>
      <c r="DS1387" s="12">
        <f t="shared" si="3258"/>
        <v>0</v>
      </c>
      <c r="DT1387" s="12">
        <f t="shared" si="3258"/>
        <v>0</v>
      </c>
      <c r="DU1387" s="12">
        <f t="shared" si="3258"/>
        <v>0</v>
      </c>
      <c r="DV1387" s="12">
        <f t="shared" si="3258"/>
        <v>0</v>
      </c>
      <c r="DW1387" s="12">
        <f t="shared" si="3258"/>
        <v>0</v>
      </c>
      <c r="DX1387" s="12">
        <f t="shared" si="3258"/>
        <v>0</v>
      </c>
      <c r="DY1387" s="12">
        <f t="shared" si="3258"/>
        <v>0</v>
      </c>
    </row>
    <row r="1388" spans="1:129" x14ac:dyDescent="0.3">
      <c r="D1388" s="130"/>
      <c r="E1388" s="128"/>
      <c r="F1388" s="203"/>
      <c r="G1388" s="13"/>
      <c r="I1388" s="12"/>
      <c r="J1388" s="12"/>
      <c r="K1388" s="12"/>
      <c r="L1388" s="12"/>
      <c r="M1388" s="12"/>
      <c r="N1388" s="12"/>
      <c r="O1388" s="12"/>
      <c r="P1388" s="12"/>
      <c r="Q1388" s="12"/>
      <c r="R1388" s="12"/>
      <c r="S1388" s="12"/>
      <c r="T1388" s="12"/>
      <c r="U1388" s="12"/>
      <c r="V1388" s="12"/>
      <c r="W1388" s="12"/>
      <c r="X1388" s="12"/>
      <c r="Y1388" s="12"/>
      <c r="Z1388" s="12"/>
      <c r="AA1388" s="12"/>
      <c r="AB1388" s="12"/>
      <c r="AC1388" s="12"/>
      <c r="AD1388" s="12"/>
      <c r="AE1388" s="12"/>
      <c r="AF1388" s="12"/>
      <c r="AG1388" s="12"/>
      <c r="AH1388" s="12"/>
      <c r="AI1388" s="12"/>
      <c r="AJ1388" s="12"/>
      <c r="AK1388" s="12"/>
      <c r="AL1388" s="12"/>
      <c r="AM1388" s="12"/>
      <c r="AN1388" s="12"/>
      <c r="AO1388" s="12"/>
      <c r="AP1388" s="12"/>
      <c r="AQ1388" s="12"/>
      <c r="AR1388" s="12"/>
      <c r="AS1388" s="12"/>
      <c r="AT1388" s="12"/>
      <c r="AU1388" s="12"/>
      <c r="AV1388" s="12"/>
      <c r="AW1388" s="12"/>
      <c r="AX1388" s="12"/>
      <c r="AY1388" s="12"/>
      <c r="AZ1388" s="12"/>
      <c r="BA1388" s="12"/>
      <c r="BB1388" s="12"/>
      <c r="BC1388" s="12"/>
      <c r="BD1388" s="12"/>
      <c r="BE1388" s="12"/>
      <c r="BF1388" s="12"/>
      <c r="BG1388" s="12"/>
      <c r="BH1388" s="12"/>
      <c r="BI1388" s="12"/>
      <c r="BJ1388" s="12"/>
      <c r="BK1388" s="12"/>
      <c r="BL1388" s="12"/>
      <c r="BM1388" s="12"/>
      <c r="BN1388" s="12"/>
      <c r="BO1388" s="12"/>
      <c r="BP1388" s="12"/>
      <c r="BQ1388" s="12"/>
      <c r="BR1388" s="12"/>
      <c r="BS1388" s="12"/>
      <c r="BT1388" s="12"/>
      <c r="BU1388" s="12"/>
      <c r="BV1388" s="12"/>
      <c r="BW1388" s="12"/>
      <c r="BX1388" s="12"/>
      <c r="BY1388" s="12"/>
      <c r="BZ1388" s="12"/>
      <c r="CA1388" s="12"/>
      <c r="CB1388" s="12"/>
      <c r="CC1388" s="12"/>
      <c r="CD1388" s="12"/>
      <c r="CE1388" s="12"/>
      <c r="CF1388" s="12"/>
      <c r="CG1388" s="12"/>
      <c r="CH1388" s="12"/>
      <c r="CI1388" s="12"/>
      <c r="CJ1388" s="12"/>
      <c r="CK1388" s="12"/>
      <c r="CL1388" s="12"/>
      <c r="CM1388" s="12"/>
      <c r="CN1388" s="12"/>
      <c r="CO1388" s="12"/>
      <c r="CP1388" s="12"/>
      <c r="CQ1388" s="12"/>
      <c r="CR1388" s="12"/>
      <c r="CS1388" s="12"/>
      <c r="CT1388" s="12"/>
      <c r="CU1388" s="12"/>
      <c r="CV1388" s="12"/>
      <c r="CW1388" s="12"/>
      <c r="CX1388" s="12"/>
      <c r="CY1388" s="12"/>
      <c r="CZ1388" s="12"/>
      <c r="DA1388" s="12"/>
      <c r="DB1388" s="12"/>
      <c r="DC1388" s="12"/>
      <c r="DD1388" s="12"/>
      <c r="DE1388" s="12"/>
      <c r="DF1388" s="12"/>
      <c r="DG1388" s="12"/>
      <c r="DH1388" s="12"/>
      <c r="DI1388" s="12"/>
      <c r="DJ1388" s="12"/>
      <c r="DK1388" s="12"/>
      <c r="DL1388" s="12"/>
      <c r="DM1388" s="12"/>
      <c r="DN1388" s="12"/>
      <c r="DO1388" s="12"/>
      <c r="DP1388" s="12"/>
      <c r="DQ1388" s="12"/>
      <c r="DR1388" s="12"/>
      <c r="DS1388" s="12"/>
      <c r="DT1388" s="12"/>
      <c r="DU1388" s="12"/>
      <c r="DV1388" s="12"/>
      <c r="DW1388" s="12"/>
      <c r="DX1388" s="12"/>
      <c r="DY1388" s="12"/>
    </row>
    <row r="1389" spans="1:129" x14ac:dyDescent="0.3">
      <c r="B1389" s="2" t="str">
        <f>Product!$G$2</f>
        <v>Phase 2</v>
      </c>
      <c r="C1389" s="2" t="str">
        <f>Product!$G$3</f>
        <v>50' Wide</v>
      </c>
      <c r="D1389" s="130">
        <f>SUMIFS(INDEX(Product!$B$2:$U$97, MATCH(D1383, Product!$B$2:$B$97, 0), ), Product!$B$2:$U$2, $B1389, Product!$B$3:$U$3, $C1389)</f>
        <v>4.1666666666666666E-3</v>
      </c>
      <c r="E1389" s="128">
        <f>SUMIFS(INDEX(Product!$B$2:$U$97, MATCH(E1383, Product!$B$2:$B$97, 0), ), Product!$B$2:$U$2, $B1389, Product!$B$3:$U$3, $C1389)</f>
        <v>38</v>
      </c>
      <c r="F1389" s="203">
        <f t="shared" si="3250"/>
        <v>190693.20817901945</v>
      </c>
      <c r="G1389" s="11">
        <f>SUM(H1389:DZ1389)</f>
        <v>162822.64014197531</v>
      </c>
      <c r="I1389" s="12">
        <f t="shared" ref="I1389:AN1389" si="3259">(I1245+I1269)/(1+$D1389)^I$8</f>
        <v>0</v>
      </c>
      <c r="J1389" s="12">
        <f t="shared" si="3259"/>
        <v>0</v>
      </c>
      <c r="K1389" s="12">
        <f t="shared" si="3259"/>
        <v>0</v>
      </c>
      <c r="L1389" s="12">
        <f t="shared" si="3259"/>
        <v>0</v>
      </c>
      <c r="M1389" s="12">
        <f t="shared" si="3259"/>
        <v>0</v>
      </c>
      <c r="N1389" s="12">
        <f t="shared" si="3259"/>
        <v>0</v>
      </c>
      <c r="O1389" s="12">
        <f t="shared" si="3259"/>
        <v>0</v>
      </c>
      <c r="P1389" s="12">
        <f t="shared" si="3259"/>
        <v>0</v>
      </c>
      <c r="Q1389" s="12">
        <f t="shared" si="3259"/>
        <v>0</v>
      </c>
      <c r="R1389" s="12">
        <f t="shared" si="3259"/>
        <v>0</v>
      </c>
      <c r="S1389" s="12">
        <f t="shared" si="3259"/>
        <v>0</v>
      </c>
      <c r="T1389" s="12">
        <f t="shared" si="3259"/>
        <v>0</v>
      </c>
      <c r="U1389" s="12">
        <f t="shared" si="3259"/>
        <v>0</v>
      </c>
      <c r="V1389" s="12">
        <f t="shared" si="3259"/>
        <v>0</v>
      </c>
      <c r="W1389" s="12">
        <f t="shared" si="3259"/>
        <v>0</v>
      </c>
      <c r="X1389" s="12">
        <f t="shared" si="3259"/>
        <v>0</v>
      </c>
      <c r="Y1389" s="12">
        <f t="shared" si="3259"/>
        <v>116469.28204158637</v>
      </c>
      <c r="Z1389" s="12">
        <f t="shared" si="3259"/>
        <v>115986.00701236818</v>
      </c>
      <c r="AA1389" s="12">
        <f t="shared" si="3259"/>
        <v>115504.73727372763</v>
      </c>
      <c r="AB1389" s="12">
        <f t="shared" si="3259"/>
        <v>115025.46450495697</v>
      </c>
      <c r="AC1389" s="12">
        <f t="shared" si="3259"/>
        <v>114548.18041987416</v>
      </c>
      <c r="AD1389" s="12">
        <f t="shared" si="3259"/>
        <v>114072.87676667968</v>
      </c>
      <c r="AE1389" s="12">
        <f t="shared" si="3259"/>
        <v>731581.07191112055</v>
      </c>
      <c r="AF1389" s="12">
        <f t="shared" si="3259"/>
        <v>733070.59292039822</v>
      </c>
      <c r="AG1389" s="12">
        <f t="shared" si="3259"/>
        <v>734535.1568835096</v>
      </c>
      <c r="AH1389" s="12">
        <f t="shared" si="3259"/>
        <v>735974.94526728941</v>
      </c>
      <c r="AI1389" s="12">
        <f t="shared" si="3259"/>
        <v>310597.66438261286</v>
      </c>
      <c r="AJ1389" s="12">
        <f t="shared" si="3259"/>
        <v>313759.36483798374</v>
      </c>
      <c r="AK1389" s="12">
        <f t="shared" si="3259"/>
        <v>-401097.87259239034</v>
      </c>
      <c r="AL1389" s="12">
        <f t="shared" si="3259"/>
        <v>-403847.19663138816</v>
      </c>
      <c r="AM1389" s="12">
        <f t="shared" si="3259"/>
        <v>-406566.79886705271</v>
      </c>
      <c r="AN1389" s="12">
        <f t="shared" si="3259"/>
        <v>-409256.87861732265</v>
      </c>
      <c r="AO1389" s="12">
        <f t="shared" ref="AO1389:BT1389" si="3260">(AO1245+AO1269)/(1+$D1389)^AO$8</f>
        <v>-411917.6340577752</v>
      </c>
      <c r="AP1389" s="12">
        <f t="shared" si="3260"/>
        <v>-414549.26222767605</v>
      </c>
      <c r="AQ1389" s="12">
        <f t="shared" si="3260"/>
        <v>-412829.14080764411</v>
      </c>
      <c r="AR1389" s="12">
        <f t="shared" si="3260"/>
        <v>-411116.15682089049</v>
      </c>
      <c r="AS1389" s="12">
        <f t="shared" si="3260"/>
        <v>-409410.28065150924</v>
      </c>
      <c r="AT1389" s="12">
        <f t="shared" si="3260"/>
        <v>-407711.48280648218</v>
      </c>
      <c r="AU1389" s="12">
        <f t="shared" si="3260"/>
        <v>0</v>
      </c>
      <c r="AV1389" s="12">
        <f t="shared" si="3260"/>
        <v>0</v>
      </c>
      <c r="AW1389" s="12">
        <f t="shared" si="3260"/>
        <v>0</v>
      </c>
      <c r="AX1389" s="12">
        <f t="shared" si="3260"/>
        <v>0</v>
      </c>
      <c r="AY1389" s="12">
        <f t="shared" si="3260"/>
        <v>0</v>
      </c>
      <c r="AZ1389" s="12">
        <f t="shared" si="3260"/>
        <v>0</v>
      </c>
      <c r="BA1389" s="12">
        <f t="shared" si="3260"/>
        <v>0</v>
      </c>
      <c r="BB1389" s="12">
        <f t="shared" si="3260"/>
        <v>0</v>
      </c>
      <c r="BC1389" s="12">
        <f t="shared" si="3260"/>
        <v>0</v>
      </c>
      <c r="BD1389" s="12">
        <f t="shared" si="3260"/>
        <v>0</v>
      </c>
      <c r="BE1389" s="12">
        <f t="shared" si="3260"/>
        <v>0</v>
      </c>
      <c r="BF1389" s="12">
        <f t="shared" si="3260"/>
        <v>0</v>
      </c>
      <c r="BG1389" s="12">
        <f t="shared" si="3260"/>
        <v>0</v>
      </c>
      <c r="BH1389" s="12">
        <f t="shared" si="3260"/>
        <v>0</v>
      </c>
      <c r="BI1389" s="12">
        <f t="shared" si="3260"/>
        <v>0</v>
      </c>
      <c r="BJ1389" s="12">
        <f t="shared" si="3260"/>
        <v>0</v>
      </c>
      <c r="BK1389" s="12">
        <f t="shared" si="3260"/>
        <v>0</v>
      </c>
      <c r="BL1389" s="12">
        <f t="shared" si="3260"/>
        <v>0</v>
      </c>
      <c r="BM1389" s="12">
        <f t="shared" si="3260"/>
        <v>0</v>
      </c>
      <c r="BN1389" s="12">
        <f t="shared" si="3260"/>
        <v>0</v>
      </c>
      <c r="BO1389" s="12">
        <f t="shared" si="3260"/>
        <v>0</v>
      </c>
      <c r="BP1389" s="12">
        <f t="shared" si="3260"/>
        <v>0</v>
      </c>
      <c r="BQ1389" s="12">
        <f t="shared" si="3260"/>
        <v>0</v>
      </c>
      <c r="BR1389" s="12">
        <f t="shared" si="3260"/>
        <v>0</v>
      </c>
      <c r="BS1389" s="12">
        <f t="shared" si="3260"/>
        <v>0</v>
      </c>
      <c r="BT1389" s="12">
        <f t="shared" si="3260"/>
        <v>0</v>
      </c>
      <c r="BU1389" s="12">
        <f t="shared" ref="BU1389" si="3261">(BU1245+BU1269)/(1+$D1389)^BU$8</f>
        <v>0</v>
      </c>
      <c r="BV1389" s="12">
        <f t="shared" ref="BV1389:DA1389" si="3262">(BV1245+BV1269)/(1+$D1389)^BV$8</f>
        <v>0</v>
      </c>
      <c r="BW1389" s="12">
        <f t="shared" si="3262"/>
        <v>0</v>
      </c>
      <c r="BX1389" s="12">
        <f t="shared" si="3262"/>
        <v>0</v>
      </c>
      <c r="BY1389" s="12">
        <f t="shared" si="3262"/>
        <v>0</v>
      </c>
      <c r="BZ1389" s="12">
        <f t="shared" si="3262"/>
        <v>0</v>
      </c>
      <c r="CA1389" s="12">
        <f t="shared" si="3262"/>
        <v>0</v>
      </c>
      <c r="CB1389" s="12">
        <f t="shared" si="3262"/>
        <v>0</v>
      </c>
      <c r="CC1389" s="12">
        <f t="shared" si="3262"/>
        <v>0</v>
      </c>
      <c r="CD1389" s="12">
        <f t="shared" si="3262"/>
        <v>0</v>
      </c>
      <c r="CE1389" s="12">
        <f t="shared" si="3262"/>
        <v>0</v>
      </c>
      <c r="CF1389" s="12">
        <f t="shared" si="3262"/>
        <v>0</v>
      </c>
      <c r="CG1389" s="12">
        <f t="shared" si="3262"/>
        <v>0</v>
      </c>
      <c r="CH1389" s="12">
        <f t="shared" si="3262"/>
        <v>0</v>
      </c>
      <c r="CI1389" s="12">
        <f t="shared" si="3262"/>
        <v>0</v>
      </c>
      <c r="CJ1389" s="12">
        <f t="shared" si="3262"/>
        <v>0</v>
      </c>
      <c r="CK1389" s="12">
        <f t="shared" si="3262"/>
        <v>0</v>
      </c>
      <c r="CL1389" s="12">
        <f t="shared" si="3262"/>
        <v>0</v>
      </c>
      <c r="CM1389" s="12">
        <f t="shared" si="3262"/>
        <v>0</v>
      </c>
      <c r="CN1389" s="12">
        <f t="shared" si="3262"/>
        <v>0</v>
      </c>
      <c r="CO1389" s="12">
        <f t="shared" si="3262"/>
        <v>0</v>
      </c>
      <c r="CP1389" s="12">
        <f t="shared" si="3262"/>
        <v>0</v>
      </c>
      <c r="CQ1389" s="12">
        <f t="shared" si="3262"/>
        <v>0</v>
      </c>
      <c r="CR1389" s="12">
        <f t="shared" si="3262"/>
        <v>0</v>
      </c>
      <c r="CS1389" s="12">
        <f t="shared" si="3262"/>
        <v>0</v>
      </c>
      <c r="CT1389" s="12">
        <f t="shared" si="3262"/>
        <v>0</v>
      </c>
      <c r="CU1389" s="12">
        <f t="shared" si="3262"/>
        <v>0</v>
      </c>
      <c r="CV1389" s="12">
        <f t="shared" si="3262"/>
        <v>0</v>
      </c>
      <c r="CW1389" s="12">
        <f t="shared" si="3262"/>
        <v>0</v>
      </c>
      <c r="CX1389" s="12">
        <f t="shared" si="3262"/>
        <v>0</v>
      </c>
      <c r="CY1389" s="12">
        <f t="shared" si="3262"/>
        <v>0</v>
      </c>
      <c r="CZ1389" s="12">
        <f t="shared" si="3262"/>
        <v>0</v>
      </c>
      <c r="DA1389" s="12">
        <f t="shared" si="3262"/>
        <v>0</v>
      </c>
      <c r="DB1389" s="12">
        <f t="shared" ref="DB1389:DY1389" si="3263">(DB1245+DB1269)/(1+$D1389)^DB$8</f>
        <v>0</v>
      </c>
      <c r="DC1389" s="12">
        <f t="shared" si="3263"/>
        <v>0</v>
      </c>
      <c r="DD1389" s="12">
        <f t="shared" si="3263"/>
        <v>0</v>
      </c>
      <c r="DE1389" s="12">
        <f t="shared" si="3263"/>
        <v>0</v>
      </c>
      <c r="DF1389" s="12">
        <f t="shared" si="3263"/>
        <v>0</v>
      </c>
      <c r="DG1389" s="12">
        <f t="shared" si="3263"/>
        <v>0</v>
      </c>
      <c r="DH1389" s="12">
        <f t="shared" si="3263"/>
        <v>0</v>
      </c>
      <c r="DI1389" s="12">
        <f t="shared" si="3263"/>
        <v>0</v>
      </c>
      <c r="DJ1389" s="12">
        <f t="shared" si="3263"/>
        <v>0</v>
      </c>
      <c r="DK1389" s="12">
        <f t="shared" si="3263"/>
        <v>0</v>
      </c>
      <c r="DL1389" s="12">
        <f t="shared" si="3263"/>
        <v>0</v>
      </c>
      <c r="DM1389" s="12">
        <f t="shared" si="3263"/>
        <v>0</v>
      </c>
      <c r="DN1389" s="12">
        <f t="shared" si="3263"/>
        <v>0</v>
      </c>
      <c r="DO1389" s="12">
        <f t="shared" si="3263"/>
        <v>0</v>
      </c>
      <c r="DP1389" s="12">
        <f t="shared" si="3263"/>
        <v>0</v>
      </c>
      <c r="DQ1389" s="12">
        <f t="shared" si="3263"/>
        <v>0</v>
      </c>
      <c r="DR1389" s="12">
        <f t="shared" si="3263"/>
        <v>0</v>
      </c>
      <c r="DS1389" s="12">
        <f t="shared" si="3263"/>
        <v>0</v>
      </c>
      <c r="DT1389" s="12">
        <f t="shared" si="3263"/>
        <v>0</v>
      </c>
      <c r="DU1389" s="12">
        <f t="shared" si="3263"/>
        <v>0</v>
      </c>
      <c r="DV1389" s="12">
        <f t="shared" si="3263"/>
        <v>0</v>
      </c>
      <c r="DW1389" s="12">
        <f t="shared" si="3263"/>
        <v>0</v>
      </c>
      <c r="DX1389" s="12">
        <f t="shared" si="3263"/>
        <v>0</v>
      </c>
      <c r="DY1389" s="12">
        <f t="shared" si="3263"/>
        <v>0</v>
      </c>
    </row>
    <row r="1390" spans="1:129" x14ac:dyDescent="0.3">
      <c r="B1390" s="2" t="str">
        <f>Product!$H$2</f>
        <v>Phase 2</v>
      </c>
      <c r="C1390" s="2" t="str">
        <f>Product!$H$3</f>
        <v>60' Wide</v>
      </c>
      <c r="D1390" s="130">
        <f>SUMIFS(INDEX(Product!$B$2:$U$97, MATCH(D1383, Product!$B$2:$B$97, 0), ), Product!$B$2:$U$2, $B1390, Product!$B$3:$U$3, $C1390)</f>
        <v>4.1666666666666666E-3</v>
      </c>
      <c r="E1390" s="128">
        <f>SUMIFS(INDEX(Product!$B$2:$U$97, MATCH(E1383, Product!$B$2:$B$97, 0), ), Product!$B$2:$U$2, $B1390, Product!$B$3:$U$3, $C1390)</f>
        <v>38</v>
      </c>
      <c r="F1390" s="203">
        <f t="shared" si="3250"/>
        <v>190693.20817901945</v>
      </c>
      <c r="G1390" s="11">
        <f>SUM(H1390:DZ1390)</f>
        <v>162822.64014197531</v>
      </c>
      <c r="I1390" s="12">
        <f t="shared" ref="I1390:AN1390" si="3264">(I1246+I1270)/(1+$D1390)^I$8</f>
        <v>0</v>
      </c>
      <c r="J1390" s="12">
        <f t="shared" si="3264"/>
        <v>0</v>
      </c>
      <c r="K1390" s="12">
        <f t="shared" si="3264"/>
        <v>0</v>
      </c>
      <c r="L1390" s="12">
        <f t="shared" si="3264"/>
        <v>0</v>
      </c>
      <c r="M1390" s="12">
        <f t="shared" si="3264"/>
        <v>0</v>
      </c>
      <c r="N1390" s="12">
        <f t="shared" si="3264"/>
        <v>0</v>
      </c>
      <c r="O1390" s="12">
        <f t="shared" si="3264"/>
        <v>0</v>
      </c>
      <c r="P1390" s="12">
        <f t="shared" si="3264"/>
        <v>0</v>
      </c>
      <c r="Q1390" s="12">
        <f t="shared" si="3264"/>
        <v>0</v>
      </c>
      <c r="R1390" s="12">
        <f t="shared" si="3264"/>
        <v>0</v>
      </c>
      <c r="S1390" s="12">
        <f t="shared" si="3264"/>
        <v>0</v>
      </c>
      <c r="T1390" s="12">
        <f t="shared" si="3264"/>
        <v>0</v>
      </c>
      <c r="U1390" s="12">
        <f t="shared" si="3264"/>
        <v>0</v>
      </c>
      <c r="V1390" s="12">
        <f t="shared" si="3264"/>
        <v>0</v>
      </c>
      <c r="W1390" s="12">
        <f t="shared" si="3264"/>
        <v>0</v>
      </c>
      <c r="X1390" s="12">
        <f t="shared" si="3264"/>
        <v>0</v>
      </c>
      <c r="Y1390" s="12">
        <f t="shared" si="3264"/>
        <v>116469.28204158637</v>
      </c>
      <c r="Z1390" s="12">
        <f t="shared" si="3264"/>
        <v>115986.00701236818</v>
      </c>
      <c r="AA1390" s="12">
        <f t="shared" si="3264"/>
        <v>115504.73727372763</v>
      </c>
      <c r="AB1390" s="12">
        <f t="shared" si="3264"/>
        <v>115025.46450495697</v>
      </c>
      <c r="AC1390" s="12">
        <f t="shared" si="3264"/>
        <v>114548.18041987416</v>
      </c>
      <c r="AD1390" s="12">
        <f t="shared" si="3264"/>
        <v>114072.87676667968</v>
      </c>
      <c r="AE1390" s="12">
        <f t="shared" si="3264"/>
        <v>731581.07191112055</v>
      </c>
      <c r="AF1390" s="12">
        <f t="shared" si="3264"/>
        <v>733070.59292039822</v>
      </c>
      <c r="AG1390" s="12">
        <f t="shared" si="3264"/>
        <v>734535.1568835096</v>
      </c>
      <c r="AH1390" s="12">
        <f t="shared" si="3264"/>
        <v>735974.94526728941</v>
      </c>
      <c r="AI1390" s="12">
        <f t="shared" si="3264"/>
        <v>310597.66438261286</v>
      </c>
      <c r="AJ1390" s="12">
        <f t="shared" si="3264"/>
        <v>313759.36483798374</v>
      </c>
      <c r="AK1390" s="12">
        <f t="shared" si="3264"/>
        <v>-401097.87259239034</v>
      </c>
      <c r="AL1390" s="12">
        <f t="shared" si="3264"/>
        <v>-403847.19663138816</v>
      </c>
      <c r="AM1390" s="12">
        <f t="shared" si="3264"/>
        <v>-406566.79886705271</v>
      </c>
      <c r="AN1390" s="12">
        <f t="shared" si="3264"/>
        <v>-409256.87861732265</v>
      </c>
      <c r="AO1390" s="12">
        <f t="shared" ref="AO1390:BT1390" si="3265">(AO1246+AO1270)/(1+$D1390)^AO$8</f>
        <v>-411917.6340577752</v>
      </c>
      <c r="AP1390" s="12">
        <f t="shared" si="3265"/>
        <v>-414549.26222767605</v>
      </c>
      <c r="AQ1390" s="12">
        <f t="shared" si="3265"/>
        <v>-412829.14080764411</v>
      </c>
      <c r="AR1390" s="12">
        <f t="shared" si="3265"/>
        <v>-411116.15682089049</v>
      </c>
      <c r="AS1390" s="12">
        <f t="shared" si="3265"/>
        <v>-409410.28065150924</v>
      </c>
      <c r="AT1390" s="12">
        <f t="shared" si="3265"/>
        <v>-407711.48280648218</v>
      </c>
      <c r="AU1390" s="12">
        <f t="shared" si="3265"/>
        <v>0</v>
      </c>
      <c r="AV1390" s="12">
        <f t="shared" si="3265"/>
        <v>0</v>
      </c>
      <c r="AW1390" s="12">
        <f t="shared" si="3265"/>
        <v>0</v>
      </c>
      <c r="AX1390" s="12">
        <f t="shared" si="3265"/>
        <v>0</v>
      </c>
      <c r="AY1390" s="12">
        <f t="shared" si="3265"/>
        <v>0</v>
      </c>
      <c r="AZ1390" s="12">
        <f t="shared" si="3265"/>
        <v>0</v>
      </c>
      <c r="BA1390" s="12">
        <f t="shared" si="3265"/>
        <v>0</v>
      </c>
      <c r="BB1390" s="12">
        <f t="shared" si="3265"/>
        <v>0</v>
      </c>
      <c r="BC1390" s="12">
        <f t="shared" si="3265"/>
        <v>0</v>
      </c>
      <c r="BD1390" s="12">
        <f t="shared" si="3265"/>
        <v>0</v>
      </c>
      <c r="BE1390" s="12">
        <f t="shared" si="3265"/>
        <v>0</v>
      </c>
      <c r="BF1390" s="12">
        <f t="shared" si="3265"/>
        <v>0</v>
      </c>
      <c r="BG1390" s="12">
        <f t="shared" si="3265"/>
        <v>0</v>
      </c>
      <c r="BH1390" s="12">
        <f t="shared" si="3265"/>
        <v>0</v>
      </c>
      <c r="BI1390" s="12">
        <f t="shared" si="3265"/>
        <v>0</v>
      </c>
      <c r="BJ1390" s="12">
        <f t="shared" si="3265"/>
        <v>0</v>
      </c>
      <c r="BK1390" s="12">
        <f t="shared" si="3265"/>
        <v>0</v>
      </c>
      <c r="BL1390" s="12">
        <f t="shared" si="3265"/>
        <v>0</v>
      </c>
      <c r="BM1390" s="12">
        <f t="shared" si="3265"/>
        <v>0</v>
      </c>
      <c r="BN1390" s="12">
        <f t="shared" si="3265"/>
        <v>0</v>
      </c>
      <c r="BO1390" s="12">
        <f t="shared" si="3265"/>
        <v>0</v>
      </c>
      <c r="BP1390" s="12">
        <f t="shared" si="3265"/>
        <v>0</v>
      </c>
      <c r="BQ1390" s="12">
        <f t="shared" si="3265"/>
        <v>0</v>
      </c>
      <c r="BR1390" s="12">
        <f t="shared" si="3265"/>
        <v>0</v>
      </c>
      <c r="BS1390" s="12">
        <f t="shared" si="3265"/>
        <v>0</v>
      </c>
      <c r="BT1390" s="12">
        <f t="shared" si="3265"/>
        <v>0</v>
      </c>
      <c r="BU1390" s="12">
        <f t="shared" ref="BU1390:CZ1390" si="3266">(BU1246+BU1270)/(1+$D1390)^BU$8</f>
        <v>0</v>
      </c>
      <c r="BV1390" s="12">
        <f t="shared" si="3266"/>
        <v>0</v>
      </c>
      <c r="BW1390" s="12">
        <f t="shared" si="3266"/>
        <v>0</v>
      </c>
      <c r="BX1390" s="12">
        <f t="shared" si="3266"/>
        <v>0</v>
      </c>
      <c r="BY1390" s="12">
        <f t="shared" si="3266"/>
        <v>0</v>
      </c>
      <c r="BZ1390" s="12">
        <f t="shared" si="3266"/>
        <v>0</v>
      </c>
      <c r="CA1390" s="12">
        <f t="shared" si="3266"/>
        <v>0</v>
      </c>
      <c r="CB1390" s="12">
        <f t="shared" si="3266"/>
        <v>0</v>
      </c>
      <c r="CC1390" s="12">
        <f t="shared" si="3266"/>
        <v>0</v>
      </c>
      <c r="CD1390" s="12">
        <f t="shared" si="3266"/>
        <v>0</v>
      </c>
      <c r="CE1390" s="12">
        <f t="shared" si="3266"/>
        <v>0</v>
      </c>
      <c r="CF1390" s="12">
        <f t="shared" si="3266"/>
        <v>0</v>
      </c>
      <c r="CG1390" s="12">
        <f t="shared" si="3266"/>
        <v>0</v>
      </c>
      <c r="CH1390" s="12">
        <f t="shared" si="3266"/>
        <v>0</v>
      </c>
      <c r="CI1390" s="12">
        <f t="shared" si="3266"/>
        <v>0</v>
      </c>
      <c r="CJ1390" s="12">
        <f t="shared" si="3266"/>
        <v>0</v>
      </c>
      <c r="CK1390" s="12">
        <f t="shared" si="3266"/>
        <v>0</v>
      </c>
      <c r="CL1390" s="12">
        <f t="shared" si="3266"/>
        <v>0</v>
      </c>
      <c r="CM1390" s="12">
        <f t="shared" si="3266"/>
        <v>0</v>
      </c>
      <c r="CN1390" s="12">
        <f t="shared" si="3266"/>
        <v>0</v>
      </c>
      <c r="CO1390" s="12">
        <f t="shared" si="3266"/>
        <v>0</v>
      </c>
      <c r="CP1390" s="12">
        <f t="shared" si="3266"/>
        <v>0</v>
      </c>
      <c r="CQ1390" s="12">
        <f t="shared" si="3266"/>
        <v>0</v>
      </c>
      <c r="CR1390" s="12">
        <f t="shared" si="3266"/>
        <v>0</v>
      </c>
      <c r="CS1390" s="12">
        <f t="shared" si="3266"/>
        <v>0</v>
      </c>
      <c r="CT1390" s="12">
        <f t="shared" si="3266"/>
        <v>0</v>
      </c>
      <c r="CU1390" s="12">
        <f t="shared" si="3266"/>
        <v>0</v>
      </c>
      <c r="CV1390" s="12">
        <f t="shared" si="3266"/>
        <v>0</v>
      </c>
      <c r="CW1390" s="12">
        <f t="shared" si="3266"/>
        <v>0</v>
      </c>
      <c r="CX1390" s="12">
        <f t="shared" si="3266"/>
        <v>0</v>
      </c>
      <c r="CY1390" s="12">
        <f t="shared" si="3266"/>
        <v>0</v>
      </c>
      <c r="CZ1390" s="12">
        <f t="shared" si="3266"/>
        <v>0</v>
      </c>
      <c r="DA1390" s="12">
        <f t="shared" ref="DA1390:DY1390" si="3267">(DA1246+DA1270)/(1+$D1390)^DA$8</f>
        <v>0</v>
      </c>
      <c r="DB1390" s="12">
        <f t="shared" si="3267"/>
        <v>0</v>
      </c>
      <c r="DC1390" s="12">
        <f t="shared" si="3267"/>
        <v>0</v>
      </c>
      <c r="DD1390" s="12">
        <f t="shared" si="3267"/>
        <v>0</v>
      </c>
      <c r="DE1390" s="12">
        <f t="shared" si="3267"/>
        <v>0</v>
      </c>
      <c r="DF1390" s="12">
        <f t="shared" si="3267"/>
        <v>0</v>
      </c>
      <c r="DG1390" s="12">
        <f t="shared" si="3267"/>
        <v>0</v>
      </c>
      <c r="DH1390" s="12">
        <f t="shared" si="3267"/>
        <v>0</v>
      </c>
      <c r="DI1390" s="12">
        <f t="shared" si="3267"/>
        <v>0</v>
      </c>
      <c r="DJ1390" s="12">
        <f t="shared" si="3267"/>
        <v>0</v>
      </c>
      <c r="DK1390" s="12">
        <f t="shared" si="3267"/>
        <v>0</v>
      </c>
      <c r="DL1390" s="12">
        <f t="shared" si="3267"/>
        <v>0</v>
      </c>
      <c r="DM1390" s="12">
        <f t="shared" si="3267"/>
        <v>0</v>
      </c>
      <c r="DN1390" s="12">
        <f t="shared" si="3267"/>
        <v>0</v>
      </c>
      <c r="DO1390" s="12">
        <f t="shared" si="3267"/>
        <v>0</v>
      </c>
      <c r="DP1390" s="12">
        <f t="shared" si="3267"/>
        <v>0</v>
      </c>
      <c r="DQ1390" s="12">
        <f t="shared" si="3267"/>
        <v>0</v>
      </c>
      <c r="DR1390" s="12">
        <f t="shared" si="3267"/>
        <v>0</v>
      </c>
      <c r="DS1390" s="12">
        <f t="shared" si="3267"/>
        <v>0</v>
      </c>
      <c r="DT1390" s="12">
        <f t="shared" si="3267"/>
        <v>0</v>
      </c>
      <c r="DU1390" s="12">
        <f t="shared" si="3267"/>
        <v>0</v>
      </c>
      <c r="DV1390" s="12">
        <f t="shared" si="3267"/>
        <v>0</v>
      </c>
      <c r="DW1390" s="12">
        <f t="shared" si="3267"/>
        <v>0</v>
      </c>
      <c r="DX1390" s="12">
        <f t="shared" si="3267"/>
        <v>0</v>
      </c>
      <c r="DY1390" s="12">
        <f t="shared" si="3267"/>
        <v>0</v>
      </c>
    </row>
    <row r="1391" spans="1:129" x14ac:dyDescent="0.3">
      <c r="B1391" s="2" t="str">
        <f>Product!$I$2</f>
        <v>Phase 2</v>
      </c>
      <c r="C1391" s="2" t="str">
        <f>Product!$I$3</f>
        <v>75' Wide</v>
      </c>
      <c r="D1391" s="130">
        <f>SUMIFS(INDEX(Product!$B$2:$U$97, MATCH(D1383, Product!$B$2:$B$97, 0), ), Product!$B$2:$U$2, $B1391, Product!$B$3:$U$3, $C1391)</f>
        <v>4.1666666666666666E-3</v>
      </c>
      <c r="E1391" s="128">
        <f>SUMIFS(INDEX(Product!$B$2:$U$97, MATCH(E1383, Product!$B$2:$B$97, 0), ), Product!$B$2:$U$2, $B1391, Product!$B$3:$U$3, $C1391)</f>
        <v>38</v>
      </c>
      <c r="F1391" s="203">
        <f t="shared" si="3250"/>
        <v>127128.80545268026</v>
      </c>
      <c r="G1391" s="11">
        <f>SUM(H1391:DZ1391)</f>
        <v>108548.42676131742</v>
      </c>
      <c r="I1391" s="12">
        <f t="shared" ref="I1391:AN1391" si="3268">(I1247+I1271)/(1+$D1391)^I$8</f>
        <v>0</v>
      </c>
      <c r="J1391" s="12">
        <f t="shared" si="3268"/>
        <v>0</v>
      </c>
      <c r="K1391" s="12">
        <f t="shared" si="3268"/>
        <v>0</v>
      </c>
      <c r="L1391" s="12">
        <f t="shared" si="3268"/>
        <v>0</v>
      </c>
      <c r="M1391" s="12">
        <f t="shared" si="3268"/>
        <v>0</v>
      </c>
      <c r="N1391" s="12">
        <f t="shared" si="3268"/>
        <v>0</v>
      </c>
      <c r="O1391" s="12">
        <f t="shared" si="3268"/>
        <v>0</v>
      </c>
      <c r="P1391" s="12">
        <f t="shared" si="3268"/>
        <v>0</v>
      </c>
      <c r="Q1391" s="12">
        <f t="shared" si="3268"/>
        <v>0</v>
      </c>
      <c r="R1391" s="12">
        <f t="shared" si="3268"/>
        <v>0</v>
      </c>
      <c r="S1391" s="12">
        <f t="shared" si="3268"/>
        <v>0</v>
      </c>
      <c r="T1391" s="12">
        <f t="shared" si="3268"/>
        <v>0</v>
      </c>
      <c r="U1391" s="12">
        <f t="shared" si="3268"/>
        <v>0</v>
      </c>
      <c r="V1391" s="12">
        <f t="shared" si="3268"/>
        <v>0</v>
      </c>
      <c r="W1391" s="12">
        <f t="shared" si="3268"/>
        <v>0</v>
      </c>
      <c r="X1391" s="12">
        <f t="shared" si="3268"/>
        <v>0</v>
      </c>
      <c r="Y1391" s="12">
        <f t="shared" si="3268"/>
        <v>77646.18802772426</v>
      </c>
      <c r="Z1391" s="12">
        <f t="shared" si="3268"/>
        <v>77324.004674912125</v>
      </c>
      <c r="AA1391" s="12">
        <f t="shared" si="3268"/>
        <v>77003.158182485102</v>
      </c>
      <c r="AB1391" s="12">
        <f t="shared" si="3268"/>
        <v>76683.643003304649</v>
      </c>
      <c r="AC1391" s="12">
        <f t="shared" si="3268"/>
        <v>76365.453613249454</v>
      </c>
      <c r="AD1391" s="12">
        <f t="shared" si="3268"/>
        <v>76048.584511119756</v>
      </c>
      <c r="AE1391" s="12">
        <f t="shared" si="3268"/>
        <v>487720.71460741374</v>
      </c>
      <c r="AF1391" s="12">
        <f t="shared" si="3268"/>
        <v>488713.7286135988</v>
      </c>
      <c r="AG1391" s="12">
        <f t="shared" si="3268"/>
        <v>489690.10458900646</v>
      </c>
      <c r="AH1391" s="12">
        <f t="shared" si="3268"/>
        <v>490649.96351152635</v>
      </c>
      <c r="AI1391" s="12">
        <f t="shared" si="3268"/>
        <v>207065.10958840852</v>
      </c>
      <c r="AJ1391" s="12">
        <f t="shared" si="3268"/>
        <v>209172.90989198897</v>
      </c>
      <c r="AK1391" s="12">
        <f t="shared" si="3268"/>
        <v>-267398.58172826021</v>
      </c>
      <c r="AL1391" s="12">
        <f t="shared" si="3268"/>
        <v>-269231.46442092548</v>
      </c>
      <c r="AM1391" s="12">
        <f t="shared" si="3268"/>
        <v>-271044.5325780352</v>
      </c>
      <c r="AN1391" s="12">
        <f t="shared" si="3268"/>
        <v>-272837.91907821514</v>
      </c>
      <c r="AO1391" s="12">
        <f t="shared" ref="AO1391:BT1391" si="3269">(AO1247+AO1271)/(1+$D1391)^AO$8</f>
        <v>-274611.75603851688</v>
      </c>
      <c r="AP1391" s="12">
        <f t="shared" si="3269"/>
        <v>-276366.17481845076</v>
      </c>
      <c r="AQ1391" s="12">
        <f t="shared" si="3269"/>
        <v>-275219.42720509612</v>
      </c>
      <c r="AR1391" s="12">
        <f t="shared" si="3269"/>
        <v>-274077.4378805937</v>
      </c>
      <c r="AS1391" s="12">
        <f t="shared" si="3269"/>
        <v>-272940.18710100616</v>
      </c>
      <c r="AT1391" s="12">
        <f t="shared" si="3269"/>
        <v>-271807.65520432149</v>
      </c>
      <c r="AU1391" s="12">
        <f t="shared" si="3269"/>
        <v>0</v>
      </c>
      <c r="AV1391" s="12">
        <f t="shared" si="3269"/>
        <v>0</v>
      </c>
      <c r="AW1391" s="12">
        <f t="shared" si="3269"/>
        <v>0</v>
      </c>
      <c r="AX1391" s="12">
        <f t="shared" si="3269"/>
        <v>0</v>
      </c>
      <c r="AY1391" s="12">
        <f t="shared" si="3269"/>
        <v>0</v>
      </c>
      <c r="AZ1391" s="12">
        <f t="shared" si="3269"/>
        <v>0</v>
      </c>
      <c r="BA1391" s="12">
        <f t="shared" si="3269"/>
        <v>0</v>
      </c>
      <c r="BB1391" s="12">
        <f t="shared" si="3269"/>
        <v>0</v>
      </c>
      <c r="BC1391" s="12">
        <f t="shared" si="3269"/>
        <v>0</v>
      </c>
      <c r="BD1391" s="12">
        <f t="shared" si="3269"/>
        <v>0</v>
      </c>
      <c r="BE1391" s="12">
        <f t="shared" si="3269"/>
        <v>0</v>
      </c>
      <c r="BF1391" s="12">
        <f t="shared" si="3269"/>
        <v>0</v>
      </c>
      <c r="BG1391" s="12">
        <f t="shared" si="3269"/>
        <v>0</v>
      </c>
      <c r="BH1391" s="12">
        <f t="shared" si="3269"/>
        <v>0</v>
      </c>
      <c r="BI1391" s="12">
        <f t="shared" si="3269"/>
        <v>0</v>
      </c>
      <c r="BJ1391" s="12">
        <f t="shared" si="3269"/>
        <v>0</v>
      </c>
      <c r="BK1391" s="12">
        <f t="shared" si="3269"/>
        <v>0</v>
      </c>
      <c r="BL1391" s="12">
        <f t="shared" si="3269"/>
        <v>0</v>
      </c>
      <c r="BM1391" s="12">
        <f t="shared" si="3269"/>
        <v>0</v>
      </c>
      <c r="BN1391" s="12">
        <f t="shared" si="3269"/>
        <v>0</v>
      </c>
      <c r="BO1391" s="12">
        <f t="shared" si="3269"/>
        <v>0</v>
      </c>
      <c r="BP1391" s="12">
        <f t="shared" si="3269"/>
        <v>0</v>
      </c>
      <c r="BQ1391" s="12">
        <f t="shared" si="3269"/>
        <v>0</v>
      </c>
      <c r="BR1391" s="12">
        <f t="shared" si="3269"/>
        <v>0</v>
      </c>
      <c r="BS1391" s="12">
        <f t="shared" si="3269"/>
        <v>0</v>
      </c>
      <c r="BT1391" s="12">
        <f t="shared" si="3269"/>
        <v>0</v>
      </c>
      <c r="BU1391" s="12">
        <f>(BU1247+BU1271)/(1+$D1391)^BU$8</f>
        <v>0</v>
      </c>
      <c r="BV1391" s="12">
        <f t="shared" ref="BV1391:DY1391" si="3270">(BV1247+BV1271)/(1+$D1391)^BV$8</f>
        <v>0</v>
      </c>
      <c r="BW1391" s="12">
        <f t="shared" si="3270"/>
        <v>0</v>
      </c>
      <c r="BX1391" s="12">
        <f t="shared" si="3270"/>
        <v>0</v>
      </c>
      <c r="BY1391" s="12">
        <f t="shared" si="3270"/>
        <v>0</v>
      </c>
      <c r="BZ1391" s="12">
        <f t="shared" si="3270"/>
        <v>0</v>
      </c>
      <c r="CA1391" s="12">
        <f t="shared" si="3270"/>
        <v>0</v>
      </c>
      <c r="CB1391" s="12">
        <f t="shared" si="3270"/>
        <v>0</v>
      </c>
      <c r="CC1391" s="12">
        <f t="shared" si="3270"/>
        <v>0</v>
      </c>
      <c r="CD1391" s="12">
        <f t="shared" si="3270"/>
        <v>0</v>
      </c>
      <c r="CE1391" s="12">
        <f t="shared" si="3270"/>
        <v>0</v>
      </c>
      <c r="CF1391" s="12">
        <f t="shared" si="3270"/>
        <v>0</v>
      </c>
      <c r="CG1391" s="12">
        <f t="shared" si="3270"/>
        <v>0</v>
      </c>
      <c r="CH1391" s="12">
        <f t="shared" si="3270"/>
        <v>0</v>
      </c>
      <c r="CI1391" s="12">
        <f t="shared" si="3270"/>
        <v>0</v>
      </c>
      <c r="CJ1391" s="12">
        <f t="shared" si="3270"/>
        <v>0</v>
      </c>
      <c r="CK1391" s="12">
        <f t="shared" si="3270"/>
        <v>0</v>
      </c>
      <c r="CL1391" s="12">
        <f t="shared" si="3270"/>
        <v>0</v>
      </c>
      <c r="CM1391" s="12">
        <f t="shared" si="3270"/>
        <v>0</v>
      </c>
      <c r="CN1391" s="12">
        <f t="shared" si="3270"/>
        <v>0</v>
      </c>
      <c r="CO1391" s="12">
        <f t="shared" si="3270"/>
        <v>0</v>
      </c>
      <c r="CP1391" s="12">
        <f t="shared" si="3270"/>
        <v>0</v>
      </c>
      <c r="CQ1391" s="12">
        <f t="shared" si="3270"/>
        <v>0</v>
      </c>
      <c r="CR1391" s="12">
        <f t="shared" si="3270"/>
        <v>0</v>
      </c>
      <c r="CS1391" s="12">
        <f t="shared" si="3270"/>
        <v>0</v>
      </c>
      <c r="CT1391" s="12">
        <f t="shared" si="3270"/>
        <v>0</v>
      </c>
      <c r="CU1391" s="12">
        <f t="shared" si="3270"/>
        <v>0</v>
      </c>
      <c r="CV1391" s="12">
        <f t="shared" si="3270"/>
        <v>0</v>
      </c>
      <c r="CW1391" s="12">
        <f t="shared" si="3270"/>
        <v>0</v>
      </c>
      <c r="CX1391" s="12">
        <f t="shared" si="3270"/>
        <v>0</v>
      </c>
      <c r="CY1391" s="12">
        <f t="shared" si="3270"/>
        <v>0</v>
      </c>
      <c r="CZ1391" s="12">
        <f t="shared" si="3270"/>
        <v>0</v>
      </c>
      <c r="DA1391" s="12">
        <f t="shared" si="3270"/>
        <v>0</v>
      </c>
      <c r="DB1391" s="12">
        <f t="shared" si="3270"/>
        <v>0</v>
      </c>
      <c r="DC1391" s="12">
        <f t="shared" si="3270"/>
        <v>0</v>
      </c>
      <c r="DD1391" s="12">
        <f t="shared" si="3270"/>
        <v>0</v>
      </c>
      <c r="DE1391" s="12">
        <f t="shared" si="3270"/>
        <v>0</v>
      </c>
      <c r="DF1391" s="12">
        <f t="shared" si="3270"/>
        <v>0</v>
      </c>
      <c r="DG1391" s="12">
        <f t="shared" si="3270"/>
        <v>0</v>
      </c>
      <c r="DH1391" s="12">
        <f t="shared" si="3270"/>
        <v>0</v>
      </c>
      <c r="DI1391" s="12">
        <f t="shared" si="3270"/>
        <v>0</v>
      </c>
      <c r="DJ1391" s="12">
        <f t="shared" si="3270"/>
        <v>0</v>
      </c>
      <c r="DK1391" s="12">
        <f t="shared" si="3270"/>
        <v>0</v>
      </c>
      <c r="DL1391" s="12">
        <f t="shared" si="3270"/>
        <v>0</v>
      </c>
      <c r="DM1391" s="12">
        <f t="shared" si="3270"/>
        <v>0</v>
      </c>
      <c r="DN1391" s="12">
        <f t="shared" si="3270"/>
        <v>0</v>
      </c>
      <c r="DO1391" s="12">
        <f t="shared" si="3270"/>
        <v>0</v>
      </c>
      <c r="DP1391" s="12">
        <f t="shared" si="3270"/>
        <v>0</v>
      </c>
      <c r="DQ1391" s="12">
        <f t="shared" si="3270"/>
        <v>0</v>
      </c>
      <c r="DR1391" s="12">
        <f t="shared" si="3270"/>
        <v>0</v>
      </c>
      <c r="DS1391" s="12">
        <f t="shared" si="3270"/>
        <v>0</v>
      </c>
      <c r="DT1391" s="12">
        <f t="shared" si="3270"/>
        <v>0</v>
      </c>
      <c r="DU1391" s="12">
        <f t="shared" si="3270"/>
        <v>0</v>
      </c>
      <c r="DV1391" s="12">
        <f t="shared" si="3270"/>
        <v>0</v>
      </c>
      <c r="DW1391" s="12">
        <f t="shared" si="3270"/>
        <v>0</v>
      </c>
      <c r="DX1391" s="12">
        <f t="shared" si="3270"/>
        <v>0</v>
      </c>
      <c r="DY1391" s="12">
        <f t="shared" si="3270"/>
        <v>0</v>
      </c>
    </row>
    <row r="1392" spans="1:129" x14ac:dyDescent="0.3">
      <c r="D1392" s="130"/>
      <c r="E1392" s="128"/>
      <c r="F1392" s="203"/>
      <c r="G1392" s="13"/>
      <c r="I1392" s="12"/>
      <c r="J1392" s="12"/>
      <c r="K1392" s="12"/>
      <c r="L1392" s="12"/>
      <c r="M1392" s="12"/>
      <c r="N1392" s="12"/>
      <c r="O1392" s="12"/>
      <c r="P1392" s="12"/>
      <c r="Q1392" s="12"/>
      <c r="R1392" s="12"/>
      <c r="S1392" s="12"/>
      <c r="T1392" s="12"/>
      <c r="U1392" s="12"/>
      <c r="V1392" s="12"/>
      <c r="W1392" s="12"/>
      <c r="X1392" s="12"/>
      <c r="Y1392" s="12"/>
      <c r="Z1392" s="12"/>
      <c r="AA1392" s="12"/>
      <c r="AB1392" s="12"/>
      <c r="AC1392" s="12"/>
      <c r="AD1392" s="12"/>
      <c r="AE1392" s="12"/>
      <c r="AF1392" s="12"/>
      <c r="AG1392" s="12"/>
      <c r="AH1392" s="12"/>
      <c r="AI1392" s="12"/>
      <c r="AJ1392" s="12"/>
      <c r="AK1392" s="12"/>
      <c r="AL1392" s="12"/>
      <c r="AM1392" s="12"/>
      <c r="AN1392" s="12"/>
      <c r="AO1392" s="12"/>
      <c r="AP1392" s="12"/>
      <c r="AQ1392" s="12"/>
      <c r="AR1392" s="12"/>
      <c r="AS1392" s="12"/>
      <c r="AT1392" s="12"/>
      <c r="AU1392" s="12"/>
      <c r="AV1392" s="12"/>
      <c r="AW1392" s="12"/>
      <c r="AX1392" s="12"/>
      <c r="AY1392" s="12"/>
      <c r="AZ1392" s="12"/>
      <c r="BA1392" s="12"/>
      <c r="BB1392" s="12"/>
      <c r="BC1392" s="12"/>
      <c r="BD1392" s="12"/>
      <c r="BE1392" s="12"/>
      <c r="BF1392" s="12"/>
      <c r="BG1392" s="12"/>
      <c r="BH1392" s="12"/>
      <c r="BI1392" s="12"/>
      <c r="BJ1392" s="12"/>
      <c r="BK1392" s="12"/>
      <c r="BL1392" s="12"/>
      <c r="BM1392" s="12"/>
      <c r="BN1392" s="12"/>
      <c r="BO1392" s="12"/>
      <c r="BP1392" s="12"/>
      <c r="BQ1392" s="12"/>
      <c r="BR1392" s="12"/>
      <c r="BS1392" s="12"/>
      <c r="BT1392" s="12"/>
      <c r="BU1392" s="12"/>
      <c r="BV1392" s="12"/>
      <c r="BW1392" s="12"/>
      <c r="BX1392" s="12"/>
      <c r="BY1392" s="12"/>
      <c r="BZ1392" s="12"/>
      <c r="CA1392" s="12"/>
      <c r="CB1392" s="12"/>
      <c r="CC1392" s="12"/>
      <c r="CD1392" s="12"/>
      <c r="CE1392" s="12"/>
      <c r="CF1392" s="12"/>
      <c r="CG1392" s="12"/>
      <c r="CH1392" s="12"/>
      <c r="CI1392" s="12"/>
      <c r="CJ1392" s="12"/>
      <c r="CK1392" s="12"/>
      <c r="CL1392" s="12"/>
      <c r="CM1392" s="12"/>
      <c r="CN1392" s="12"/>
      <c r="CO1392" s="12"/>
      <c r="CP1392" s="12"/>
      <c r="CQ1392" s="12"/>
      <c r="CR1392" s="12"/>
      <c r="CS1392" s="12"/>
      <c r="CT1392" s="12"/>
      <c r="CU1392" s="12"/>
      <c r="CV1392" s="12"/>
      <c r="CW1392" s="12"/>
      <c r="CX1392" s="12"/>
      <c r="CY1392" s="12"/>
      <c r="CZ1392" s="12"/>
      <c r="DA1392" s="12"/>
      <c r="DB1392" s="12"/>
      <c r="DC1392" s="12"/>
      <c r="DD1392" s="12"/>
      <c r="DE1392" s="12"/>
      <c r="DF1392" s="12"/>
      <c r="DG1392" s="12"/>
      <c r="DH1392" s="12"/>
      <c r="DI1392" s="12"/>
      <c r="DJ1392" s="12"/>
      <c r="DK1392" s="12"/>
      <c r="DL1392" s="12"/>
      <c r="DM1392" s="12"/>
      <c r="DN1392" s="12"/>
      <c r="DO1392" s="12"/>
      <c r="DP1392" s="12"/>
      <c r="DQ1392" s="12"/>
      <c r="DR1392" s="12"/>
      <c r="DS1392" s="12"/>
      <c r="DT1392" s="12"/>
      <c r="DU1392" s="12"/>
      <c r="DV1392" s="12"/>
      <c r="DW1392" s="12"/>
      <c r="DX1392" s="12"/>
      <c r="DY1392" s="12"/>
    </row>
    <row r="1393" spans="2:129" x14ac:dyDescent="0.3">
      <c r="B1393" s="2" t="str">
        <f>Product!$J$2</f>
        <v>Phase 3</v>
      </c>
      <c r="C1393" s="2" t="str">
        <f>Product!$J$3</f>
        <v>50' Wide</v>
      </c>
      <c r="D1393" s="130">
        <f>SUMIFS(INDEX(Product!$B$2:$U$97, MATCH(D1383, Product!$B$2:$B$97, 0), ), Product!$B$2:$U$2, $B1393, Product!$B$3:$U$3, $C1393)</f>
        <v>4.1666666666666666E-3</v>
      </c>
      <c r="E1393" s="128">
        <f>SUMIFS(INDEX(Product!$B$2:$U$97, MATCH(E1383, Product!$B$2:$B$97, 0), ), Product!$B$2:$U$2, $B1393, Product!$B$3:$U$3, $C1393)</f>
        <v>50</v>
      </c>
      <c r="F1393" s="203">
        <f t="shared" si="3250"/>
        <v>190693.20817902096</v>
      </c>
      <c r="G1393" s="11">
        <f>SUM(H1393:DZ1393)</f>
        <v>154897.77594687499</v>
      </c>
      <c r="I1393" s="12">
        <f t="shared" ref="I1393:AN1393" si="3271">(I1249+I1273)/(1+$D1393)^I$8</f>
        <v>0</v>
      </c>
      <c r="J1393" s="12">
        <f t="shared" si="3271"/>
        <v>0</v>
      </c>
      <c r="K1393" s="12">
        <f t="shared" si="3271"/>
        <v>0</v>
      </c>
      <c r="L1393" s="12">
        <f t="shared" si="3271"/>
        <v>0</v>
      </c>
      <c r="M1393" s="12">
        <f t="shared" si="3271"/>
        <v>0</v>
      </c>
      <c r="N1393" s="12">
        <f t="shared" si="3271"/>
        <v>0</v>
      </c>
      <c r="O1393" s="12">
        <f t="shared" si="3271"/>
        <v>0</v>
      </c>
      <c r="P1393" s="12">
        <f t="shared" si="3271"/>
        <v>0</v>
      </c>
      <c r="Q1393" s="12">
        <f t="shared" si="3271"/>
        <v>0</v>
      </c>
      <c r="R1393" s="12">
        <f t="shared" si="3271"/>
        <v>0</v>
      </c>
      <c r="S1393" s="12">
        <f t="shared" si="3271"/>
        <v>0</v>
      </c>
      <c r="T1393" s="12">
        <f t="shared" si="3271"/>
        <v>0</v>
      </c>
      <c r="U1393" s="12">
        <f t="shared" si="3271"/>
        <v>0</v>
      </c>
      <c r="V1393" s="12">
        <f t="shared" si="3271"/>
        <v>0</v>
      </c>
      <c r="W1393" s="12">
        <f t="shared" si="3271"/>
        <v>0</v>
      </c>
      <c r="X1393" s="12">
        <f t="shared" si="3271"/>
        <v>0</v>
      </c>
      <c r="Y1393" s="12">
        <f t="shared" si="3271"/>
        <v>0</v>
      </c>
      <c r="Z1393" s="12">
        <f t="shared" si="3271"/>
        <v>0</v>
      </c>
      <c r="AA1393" s="12">
        <f t="shared" si="3271"/>
        <v>0</v>
      </c>
      <c r="AB1393" s="12">
        <f t="shared" si="3271"/>
        <v>0</v>
      </c>
      <c r="AC1393" s="12">
        <f t="shared" si="3271"/>
        <v>0</v>
      </c>
      <c r="AD1393" s="12">
        <f t="shared" si="3271"/>
        <v>0</v>
      </c>
      <c r="AE1393" s="12">
        <f t="shared" si="3271"/>
        <v>0</v>
      </c>
      <c r="AF1393" s="12">
        <f t="shared" si="3271"/>
        <v>0</v>
      </c>
      <c r="AG1393" s="12">
        <f t="shared" si="3271"/>
        <v>0</v>
      </c>
      <c r="AH1393" s="12">
        <f t="shared" si="3271"/>
        <v>0</v>
      </c>
      <c r="AI1393" s="12">
        <f t="shared" si="3271"/>
        <v>0</v>
      </c>
      <c r="AJ1393" s="12">
        <f t="shared" si="3271"/>
        <v>0</v>
      </c>
      <c r="AK1393" s="12">
        <f t="shared" si="3271"/>
        <v>110800.51729071556</v>
      </c>
      <c r="AL1393" s="12">
        <f t="shared" si="3271"/>
        <v>110340.76410693667</v>
      </c>
      <c r="AM1393" s="12">
        <f t="shared" si="3271"/>
        <v>109882.91861271695</v>
      </c>
      <c r="AN1393" s="12">
        <f t="shared" si="3271"/>
        <v>109426.97289233227</v>
      </c>
      <c r="AO1393" s="12">
        <f t="shared" ref="AO1393:BT1393" si="3272">(AO1249+AO1273)/(1+$D1393)^AO$8</f>
        <v>108972.91906290349</v>
      </c>
      <c r="AP1393" s="12">
        <f t="shared" si="3272"/>
        <v>108520.74927426074</v>
      </c>
      <c r="AQ1393" s="12">
        <f t="shared" si="3272"/>
        <v>695973.73476471938</v>
      </c>
      <c r="AR1393" s="12">
        <f t="shared" si="3272"/>
        <v>697390.75816737441</v>
      </c>
      <c r="AS1393" s="12">
        <f t="shared" si="3272"/>
        <v>698784.03922718333</v>
      </c>
      <c r="AT1393" s="12">
        <f t="shared" si="3272"/>
        <v>700153.750578671</v>
      </c>
      <c r="AU1393" s="12">
        <f t="shared" si="3272"/>
        <v>295480.32991732185</v>
      </c>
      <c r="AV1393" s="12">
        <f t="shared" si="3272"/>
        <v>298488.14485215</v>
      </c>
      <c r="AW1393" s="12">
        <f t="shared" si="3272"/>
        <v>-381575.73386237596</v>
      </c>
      <c r="AX1393" s="12">
        <f t="shared" si="3272"/>
        <v>-384191.24346611835</v>
      </c>
      <c r="AY1393" s="12">
        <f t="shared" si="3272"/>
        <v>-386778.4778789574</v>
      </c>
      <c r="AZ1393" s="12">
        <f t="shared" si="3272"/>
        <v>-389337.62671767647</v>
      </c>
      <c r="BA1393" s="12">
        <f t="shared" si="3272"/>
        <v>-391868.87851229962</v>
      </c>
      <c r="BB1393" s="12">
        <f t="shared" si="3272"/>
        <v>-394372.42071184469</v>
      </c>
      <c r="BC1393" s="12">
        <f t="shared" si="3272"/>
        <v>-392736.02062590333</v>
      </c>
      <c r="BD1393" s="12">
        <f t="shared" si="3272"/>
        <v>-391106.4105818125</v>
      </c>
      <c r="BE1393" s="12">
        <f t="shared" si="3272"/>
        <v>-389483.56240512448</v>
      </c>
      <c r="BF1393" s="12">
        <f t="shared" si="3272"/>
        <v>-387867.44803829829</v>
      </c>
      <c r="BG1393" s="12">
        <f t="shared" si="3272"/>
        <v>0</v>
      </c>
      <c r="BH1393" s="12">
        <f t="shared" si="3272"/>
        <v>0</v>
      </c>
      <c r="BI1393" s="12">
        <f t="shared" si="3272"/>
        <v>0</v>
      </c>
      <c r="BJ1393" s="12">
        <f t="shared" si="3272"/>
        <v>0</v>
      </c>
      <c r="BK1393" s="12">
        <f t="shared" si="3272"/>
        <v>0</v>
      </c>
      <c r="BL1393" s="12">
        <f t="shared" si="3272"/>
        <v>0</v>
      </c>
      <c r="BM1393" s="12">
        <f t="shared" si="3272"/>
        <v>0</v>
      </c>
      <c r="BN1393" s="12">
        <f t="shared" si="3272"/>
        <v>0</v>
      </c>
      <c r="BO1393" s="12">
        <f t="shared" si="3272"/>
        <v>0</v>
      </c>
      <c r="BP1393" s="12">
        <f t="shared" si="3272"/>
        <v>0</v>
      </c>
      <c r="BQ1393" s="12">
        <f t="shared" si="3272"/>
        <v>0</v>
      </c>
      <c r="BR1393" s="12">
        <f t="shared" si="3272"/>
        <v>0</v>
      </c>
      <c r="BS1393" s="12">
        <f t="shared" si="3272"/>
        <v>0</v>
      </c>
      <c r="BT1393" s="12">
        <f t="shared" si="3272"/>
        <v>0</v>
      </c>
      <c r="BU1393" s="12">
        <f t="shared" ref="BU1393:CZ1393" si="3273">(BU1249+BU1273)/(1+$D1393)^BU$8</f>
        <v>0</v>
      </c>
      <c r="BV1393" s="12">
        <f t="shared" si="3273"/>
        <v>0</v>
      </c>
      <c r="BW1393" s="12">
        <f t="shared" si="3273"/>
        <v>0</v>
      </c>
      <c r="BX1393" s="12">
        <f t="shared" si="3273"/>
        <v>0</v>
      </c>
      <c r="BY1393" s="12">
        <f t="shared" si="3273"/>
        <v>0</v>
      </c>
      <c r="BZ1393" s="12">
        <f t="shared" si="3273"/>
        <v>0</v>
      </c>
      <c r="CA1393" s="12">
        <f t="shared" si="3273"/>
        <v>0</v>
      </c>
      <c r="CB1393" s="12">
        <f t="shared" si="3273"/>
        <v>0</v>
      </c>
      <c r="CC1393" s="12">
        <f t="shared" si="3273"/>
        <v>0</v>
      </c>
      <c r="CD1393" s="12">
        <f t="shared" si="3273"/>
        <v>0</v>
      </c>
      <c r="CE1393" s="12">
        <f t="shared" si="3273"/>
        <v>0</v>
      </c>
      <c r="CF1393" s="12">
        <f t="shared" si="3273"/>
        <v>0</v>
      </c>
      <c r="CG1393" s="12">
        <f t="shared" si="3273"/>
        <v>0</v>
      </c>
      <c r="CH1393" s="12">
        <f t="shared" si="3273"/>
        <v>0</v>
      </c>
      <c r="CI1393" s="12">
        <f t="shared" si="3273"/>
        <v>0</v>
      </c>
      <c r="CJ1393" s="12">
        <f t="shared" si="3273"/>
        <v>0</v>
      </c>
      <c r="CK1393" s="12">
        <f t="shared" si="3273"/>
        <v>0</v>
      </c>
      <c r="CL1393" s="12">
        <f t="shared" si="3273"/>
        <v>0</v>
      </c>
      <c r="CM1393" s="12">
        <f t="shared" si="3273"/>
        <v>0</v>
      </c>
      <c r="CN1393" s="12">
        <f t="shared" si="3273"/>
        <v>0</v>
      </c>
      <c r="CO1393" s="12">
        <f t="shared" si="3273"/>
        <v>0</v>
      </c>
      <c r="CP1393" s="12">
        <f t="shared" si="3273"/>
        <v>0</v>
      </c>
      <c r="CQ1393" s="12">
        <f t="shared" si="3273"/>
        <v>0</v>
      </c>
      <c r="CR1393" s="12">
        <f t="shared" si="3273"/>
        <v>0</v>
      </c>
      <c r="CS1393" s="12">
        <f t="shared" si="3273"/>
        <v>0</v>
      </c>
      <c r="CT1393" s="12">
        <f t="shared" si="3273"/>
        <v>0</v>
      </c>
      <c r="CU1393" s="12">
        <f t="shared" si="3273"/>
        <v>0</v>
      </c>
      <c r="CV1393" s="12">
        <f t="shared" si="3273"/>
        <v>0</v>
      </c>
      <c r="CW1393" s="12">
        <f t="shared" si="3273"/>
        <v>0</v>
      </c>
      <c r="CX1393" s="12">
        <f t="shared" si="3273"/>
        <v>0</v>
      </c>
      <c r="CY1393" s="12">
        <f t="shared" si="3273"/>
        <v>0</v>
      </c>
      <c r="CZ1393" s="12">
        <f t="shared" si="3273"/>
        <v>0</v>
      </c>
      <c r="DA1393" s="12">
        <f t="shared" ref="DA1393:DY1393" si="3274">(DA1249+DA1273)/(1+$D1393)^DA$8</f>
        <v>0</v>
      </c>
      <c r="DB1393" s="12">
        <f t="shared" si="3274"/>
        <v>0</v>
      </c>
      <c r="DC1393" s="12">
        <f t="shared" si="3274"/>
        <v>0</v>
      </c>
      <c r="DD1393" s="12">
        <f t="shared" si="3274"/>
        <v>0</v>
      </c>
      <c r="DE1393" s="12">
        <f t="shared" si="3274"/>
        <v>0</v>
      </c>
      <c r="DF1393" s="12">
        <f t="shared" si="3274"/>
        <v>0</v>
      </c>
      <c r="DG1393" s="12">
        <f t="shared" si="3274"/>
        <v>0</v>
      </c>
      <c r="DH1393" s="12">
        <f t="shared" si="3274"/>
        <v>0</v>
      </c>
      <c r="DI1393" s="12">
        <f t="shared" si="3274"/>
        <v>0</v>
      </c>
      <c r="DJ1393" s="12">
        <f t="shared" si="3274"/>
        <v>0</v>
      </c>
      <c r="DK1393" s="12">
        <f t="shared" si="3274"/>
        <v>0</v>
      </c>
      <c r="DL1393" s="12">
        <f t="shared" si="3274"/>
        <v>0</v>
      </c>
      <c r="DM1393" s="12">
        <f t="shared" si="3274"/>
        <v>0</v>
      </c>
      <c r="DN1393" s="12">
        <f t="shared" si="3274"/>
        <v>0</v>
      </c>
      <c r="DO1393" s="12">
        <f t="shared" si="3274"/>
        <v>0</v>
      </c>
      <c r="DP1393" s="12">
        <f t="shared" si="3274"/>
        <v>0</v>
      </c>
      <c r="DQ1393" s="12">
        <f t="shared" si="3274"/>
        <v>0</v>
      </c>
      <c r="DR1393" s="12">
        <f t="shared" si="3274"/>
        <v>0</v>
      </c>
      <c r="DS1393" s="12">
        <f t="shared" si="3274"/>
        <v>0</v>
      </c>
      <c r="DT1393" s="12">
        <f t="shared" si="3274"/>
        <v>0</v>
      </c>
      <c r="DU1393" s="12">
        <f t="shared" si="3274"/>
        <v>0</v>
      </c>
      <c r="DV1393" s="12">
        <f t="shared" si="3274"/>
        <v>0</v>
      </c>
      <c r="DW1393" s="12">
        <f t="shared" si="3274"/>
        <v>0</v>
      </c>
      <c r="DX1393" s="12">
        <f t="shared" si="3274"/>
        <v>0</v>
      </c>
      <c r="DY1393" s="12">
        <f t="shared" si="3274"/>
        <v>0</v>
      </c>
    </row>
    <row r="1394" spans="2:129" x14ac:dyDescent="0.3">
      <c r="B1394" s="2" t="str">
        <f>Product!$K$2</f>
        <v>Phase 3</v>
      </c>
      <c r="C1394" s="2" t="str">
        <f>Product!$K$3</f>
        <v>60' Wide</v>
      </c>
      <c r="D1394" s="130">
        <f>SUMIFS(INDEX(Product!$B$2:$U$97, MATCH(D1383, Product!$B$2:$B$97, 0), ), Product!$B$2:$U$2, $B1394, Product!$B$3:$U$3, $C1394)</f>
        <v>4.1666666666666666E-3</v>
      </c>
      <c r="E1394" s="128">
        <f>SUMIFS(INDEX(Product!$B$2:$U$97, MATCH(E1383, Product!$B$2:$B$97, 0), ), Product!$B$2:$U$2, $B1394, Product!$B$3:$U$3, $C1394)</f>
        <v>50</v>
      </c>
      <c r="F1394" s="203">
        <f t="shared" si="3250"/>
        <v>190693.20817902096</v>
      </c>
      <c r="G1394" s="11">
        <f>SUM(H1394:DZ1394)</f>
        <v>154897.77594687499</v>
      </c>
      <c r="I1394" s="12">
        <f t="shared" ref="I1394:AN1394" si="3275">(I1250+I1274)/(1+$D1394)^I$8</f>
        <v>0</v>
      </c>
      <c r="J1394" s="12">
        <f t="shared" si="3275"/>
        <v>0</v>
      </c>
      <c r="K1394" s="12">
        <f t="shared" si="3275"/>
        <v>0</v>
      </c>
      <c r="L1394" s="12">
        <f t="shared" si="3275"/>
        <v>0</v>
      </c>
      <c r="M1394" s="12">
        <f t="shared" si="3275"/>
        <v>0</v>
      </c>
      <c r="N1394" s="12">
        <f t="shared" si="3275"/>
        <v>0</v>
      </c>
      <c r="O1394" s="12">
        <f t="shared" si="3275"/>
        <v>0</v>
      </c>
      <c r="P1394" s="12">
        <f t="shared" si="3275"/>
        <v>0</v>
      </c>
      <c r="Q1394" s="12">
        <f t="shared" si="3275"/>
        <v>0</v>
      </c>
      <c r="R1394" s="12">
        <f t="shared" si="3275"/>
        <v>0</v>
      </c>
      <c r="S1394" s="12">
        <f t="shared" si="3275"/>
        <v>0</v>
      </c>
      <c r="T1394" s="12">
        <f t="shared" si="3275"/>
        <v>0</v>
      </c>
      <c r="U1394" s="12">
        <f t="shared" si="3275"/>
        <v>0</v>
      </c>
      <c r="V1394" s="12">
        <f t="shared" si="3275"/>
        <v>0</v>
      </c>
      <c r="W1394" s="12">
        <f t="shared" si="3275"/>
        <v>0</v>
      </c>
      <c r="X1394" s="12">
        <f t="shared" si="3275"/>
        <v>0</v>
      </c>
      <c r="Y1394" s="12">
        <f t="shared" si="3275"/>
        <v>0</v>
      </c>
      <c r="Z1394" s="12">
        <f t="shared" si="3275"/>
        <v>0</v>
      </c>
      <c r="AA1394" s="12">
        <f t="shared" si="3275"/>
        <v>0</v>
      </c>
      <c r="AB1394" s="12">
        <f t="shared" si="3275"/>
        <v>0</v>
      </c>
      <c r="AC1394" s="12">
        <f t="shared" si="3275"/>
        <v>0</v>
      </c>
      <c r="AD1394" s="12">
        <f t="shared" si="3275"/>
        <v>0</v>
      </c>
      <c r="AE1394" s="12">
        <f t="shared" si="3275"/>
        <v>0</v>
      </c>
      <c r="AF1394" s="12">
        <f t="shared" si="3275"/>
        <v>0</v>
      </c>
      <c r="AG1394" s="12">
        <f t="shared" si="3275"/>
        <v>0</v>
      </c>
      <c r="AH1394" s="12">
        <f t="shared" si="3275"/>
        <v>0</v>
      </c>
      <c r="AI1394" s="12">
        <f t="shared" si="3275"/>
        <v>0</v>
      </c>
      <c r="AJ1394" s="12">
        <f t="shared" si="3275"/>
        <v>0</v>
      </c>
      <c r="AK1394" s="12">
        <f t="shared" si="3275"/>
        <v>110800.51729071556</v>
      </c>
      <c r="AL1394" s="12">
        <f t="shared" si="3275"/>
        <v>110340.76410693667</v>
      </c>
      <c r="AM1394" s="12">
        <f t="shared" si="3275"/>
        <v>109882.91861271695</v>
      </c>
      <c r="AN1394" s="12">
        <f t="shared" si="3275"/>
        <v>109426.97289233227</v>
      </c>
      <c r="AO1394" s="12">
        <f t="shared" ref="AO1394:BT1394" si="3276">(AO1250+AO1274)/(1+$D1394)^AO$8</f>
        <v>108972.91906290349</v>
      </c>
      <c r="AP1394" s="12">
        <f t="shared" si="3276"/>
        <v>108520.74927426074</v>
      </c>
      <c r="AQ1394" s="12">
        <f t="shared" si="3276"/>
        <v>695973.73476471938</v>
      </c>
      <c r="AR1394" s="12">
        <f t="shared" si="3276"/>
        <v>697390.75816737441</v>
      </c>
      <c r="AS1394" s="12">
        <f t="shared" si="3276"/>
        <v>698784.03922718333</v>
      </c>
      <c r="AT1394" s="12">
        <f t="shared" si="3276"/>
        <v>700153.750578671</v>
      </c>
      <c r="AU1394" s="12">
        <f t="shared" si="3276"/>
        <v>295480.32991732185</v>
      </c>
      <c r="AV1394" s="12">
        <f t="shared" si="3276"/>
        <v>298488.14485215</v>
      </c>
      <c r="AW1394" s="12">
        <f t="shared" si="3276"/>
        <v>-381575.73386237596</v>
      </c>
      <c r="AX1394" s="12">
        <f t="shared" si="3276"/>
        <v>-384191.24346611835</v>
      </c>
      <c r="AY1394" s="12">
        <f t="shared" si="3276"/>
        <v>-386778.4778789574</v>
      </c>
      <c r="AZ1394" s="12">
        <f t="shared" si="3276"/>
        <v>-389337.62671767647</v>
      </c>
      <c r="BA1394" s="12">
        <f t="shared" si="3276"/>
        <v>-391868.87851229962</v>
      </c>
      <c r="BB1394" s="12">
        <f t="shared" si="3276"/>
        <v>-394372.42071184469</v>
      </c>
      <c r="BC1394" s="12">
        <f t="shared" si="3276"/>
        <v>-392736.02062590333</v>
      </c>
      <c r="BD1394" s="12">
        <f t="shared" si="3276"/>
        <v>-391106.4105818125</v>
      </c>
      <c r="BE1394" s="12">
        <f t="shared" si="3276"/>
        <v>-389483.56240512448</v>
      </c>
      <c r="BF1394" s="12">
        <f t="shared" si="3276"/>
        <v>-387867.44803829829</v>
      </c>
      <c r="BG1394" s="12">
        <f t="shared" si="3276"/>
        <v>0</v>
      </c>
      <c r="BH1394" s="12">
        <f t="shared" si="3276"/>
        <v>0</v>
      </c>
      <c r="BI1394" s="12">
        <f t="shared" si="3276"/>
        <v>0</v>
      </c>
      <c r="BJ1394" s="12">
        <f t="shared" si="3276"/>
        <v>0</v>
      </c>
      <c r="BK1394" s="12">
        <f t="shared" si="3276"/>
        <v>0</v>
      </c>
      <c r="BL1394" s="12">
        <f t="shared" si="3276"/>
        <v>0</v>
      </c>
      <c r="BM1394" s="12">
        <f t="shared" si="3276"/>
        <v>0</v>
      </c>
      <c r="BN1394" s="12">
        <f t="shared" si="3276"/>
        <v>0</v>
      </c>
      <c r="BO1394" s="12">
        <f t="shared" si="3276"/>
        <v>0</v>
      </c>
      <c r="BP1394" s="12">
        <f t="shared" si="3276"/>
        <v>0</v>
      </c>
      <c r="BQ1394" s="12">
        <f t="shared" si="3276"/>
        <v>0</v>
      </c>
      <c r="BR1394" s="12">
        <f t="shared" si="3276"/>
        <v>0</v>
      </c>
      <c r="BS1394" s="12">
        <f t="shared" si="3276"/>
        <v>0</v>
      </c>
      <c r="BT1394" s="12">
        <f t="shared" si="3276"/>
        <v>0</v>
      </c>
      <c r="BU1394" s="12">
        <f t="shared" ref="BU1394:CZ1394" si="3277">(BU1250+BU1274)/(1+$D1394)^BU$8</f>
        <v>0</v>
      </c>
      <c r="BV1394" s="12">
        <f t="shared" si="3277"/>
        <v>0</v>
      </c>
      <c r="BW1394" s="12">
        <f t="shared" si="3277"/>
        <v>0</v>
      </c>
      <c r="BX1394" s="12">
        <f t="shared" si="3277"/>
        <v>0</v>
      </c>
      <c r="BY1394" s="12">
        <f t="shared" si="3277"/>
        <v>0</v>
      </c>
      <c r="BZ1394" s="12">
        <f t="shared" si="3277"/>
        <v>0</v>
      </c>
      <c r="CA1394" s="12">
        <f t="shared" si="3277"/>
        <v>0</v>
      </c>
      <c r="CB1394" s="12">
        <f t="shared" si="3277"/>
        <v>0</v>
      </c>
      <c r="CC1394" s="12">
        <f t="shared" si="3277"/>
        <v>0</v>
      </c>
      <c r="CD1394" s="12">
        <f t="shared" si="3277"/>
        <v>0</v>
      </c>
      <c r="CE1394" s="12">
        <f t="shared" si="3277"/>
        <v>0</v>
      </c>
      <c r="CF1394" s="12">
        <f t="shared" si="3277"/>
        <v>0</v>
      </c>
      <c r="CG1394" s="12">
        <f t="shared" si="3277"/>
        <v>0</v>
      </c>
      <c r="CH1394" s="12">
        <f t="shared" si="3277"/>
        <v>0</v>
      </c>
      <c r="CI1394" s="12">
        <f t="shared" si="3277"/>
        <v>0</v>
      </c>
      <c r="CJ1394" s="12">
        <f t="shared" si="3277"/>
        <v>0</v>
      </c>
      <c r="CK1394" s="12">
        <f t="shared" si="3277"/>
        <v>0</v>
      </c>
      <c r="CL1394" s="12">
        <f t="shared" si="3277"/>
        <v>0</v>
      </c>
      <c r="CM1394" s="12">
        <f t="shared" si="3277"/>
        <v>0</v>
      </c>
      <c r="CN1394" s="12">
        <f t="shared" si="3277"/>
        <v>0</v>
      </c>
      <c r="CO1394" s="12">
        <f t="shared" si="3277"/>
        <v>0</v>
      </c>
      <c r="CP1394" s="12">
        <f t="shared" si="3277"/>
        <v>0</v>
      </c>
      <c r="CQ1394" s="12">
        <f t="shared" si="3277"/>
        <v>0</v>
      </c>
      <c r="CR1394" s="12">
        <f t="shared" si="3277"/>
        <v>0</v>
      </c>
      <c r="CS1394" s="12">
        <f t="shared" si="3277"/>
        <v>0</v>
      </c>
      <c r="CT1394" s="12">
        <f t="shared" si="3277"/>
        <v>0</v>
      </c>
      <c r="CU1394" s="12">
        <f t="shared" si="3277"/>
        <v>0</v>
      </c>
      <c r="CV1394" s="12">
        <f t="shared" si="3277"/>
        <v>0</v>
      </c>
      <c r="CW1394" s="12">
        <f t="shared" si="3277"/>
        <v>0</v>
      </c>
      <c r="CX1394" s="12">
        <f t="shared" si="3277"/>
        <v>0</v>
      </c>
      <c r="CY1394" s="12">
        <f t="shared" si="3277"/>
        <v>0</v>
      </c>
      <c r="CZ1394" s="12">
        <f t="shared" si="3277"/>
        <v>0</v>
      </c>
      <c r="DA1394" s="12">
        <f t="shared" ref="DA1394:DY1394" si="3278">(DA1250+DA1274)/(1+$D1394)^DA$8</f>
        <v>0</v>
      </c>
      <c r="DB1394" s="12">
        <f t="shared" si="3278"/>
        <v>0</v>
      </c>
      <c r="DC1394" s="12">
        <f t="shared" si="3278"/>
        <v>0</v>
      </c>
      <c r="DD1394" s="12">
        <f t="shared" si="3278"/>
        <v>0</v>
      </c>
      <c r="DE1394" s="12">
        <f t="shared" si="3278"/>
        <v>0</v>
      </c>
      <c r="DF1394" s="12">
        <f t="shared" si="3278"/>
        <v>0</v>
      </c>
      <c r="DG1394" s="12">
        <f t="shared" si="3278"/>
        <v>0</v>
      </c>
      <c r="DH1394" s="12">
        <f t="shared" si="3278"/>
        <v>0</v>
      </c>
      <c r="DI1394" s="12">
        <f t="shared" si="3278"/>
        <v>0</v>
      </c>
      <c r="DJ1394" s="12">
        <f t="shared" si="3278"/>
        <v>0</v>
      </c>
      <c r="DK1394" s="12">
        <f t="shared" si="3278"/>
        <v>0</v>
      </c>
      <c r="DL1394" s="12">
        <f t="shared" si="3278"/>
        <v>0</v>
      </c>
      <c r="DM1394" s="12">
        <f t="shared" si="3278"/>
        <v>0</v>
      </c>
      <c r="DN1394" s="12">
        <f t="shared" si="3278"/>
        <v>0</v>
      </c>
      <c r="DO1394" s="12">
        <f t="shared" si="3278"/>
        <v>0</v>
      </c>
      <c r="DP1394" s="12">
        <f t="shared" si="3278"/>
        <v>0</v>
      </c>
      <c r="DQ1394" s="12">
        <f t="shared" si="3278"/>
        <v>0</v>
      </c>
      <c r="DR1394" s="12">
        <f t="shared" si="3278"/>
        <v>0</v>
      </c>
      <c r="DS1394" s="12">
        <f t="shared" si="3278"/>
        <v>0</v>
      </c>
      <c r="DT1394" s="12">
        <f t="shared" si="3278"/>
        <v>0</v>
      </c>
      <c r="DU1394" s="12">
        <f t="shared" si="3278"/>
        <v>0</v>
      </c>
      <c r="DV1394" s="12">
        <f t="shared" si="3278"/>
        <v>0</v>
      </c>
      <c r="DW1394" s="12">
        <f t="shared" si="3278"/>
        <v>0</v>
      </c>
      <c r="DX1394" s="12">
        <f t="shared" si="3278"/>
        <v>0</v>
      </c>
      <c r="DY1394" s="12">
        <f t="shared" si="3278"/>
        <v>0</v>
      </c>
    </row>
    <row r="1395" spans="2:129" x14ac:dyDescent="0.3">
      <c r="B1395" s="2" t="str">
        <f>Product!$L$2</f>
        <v>Phase 3</v>
      </c>
      <c r="C1395" s="2" t="str">
        <f>Product!$L$3</f>
        <v>75' Wide</v>
      </c>
      <c r="D1395" s="130">
        <f>SUMIFS(INDEX(Product!$B$2:$U$97, MATCH(D1383, Product!$B$2:$B$97, 0), ), Product!$B$2:$U$2, $B1395, Product!$B$3:$U$3, $C1395)</f>
        <v>4.1666666666666666E-3</v>
      </c>
      <c r="E1395" s="128">
        <f>SUMIFS(INDEX(Product!$B$2:$U$97, MATCH(E1383, Product!$B$2:$B$97, 0), ), Product!$B$2:$U$2, $B1395, Product!$B$3:$U$3, $C1395)</f>
        <v>50</v>
      </c>
      <c r="F1395" s="203">
        <f t="shared" si="3250"/>
        <v>127128.80545267963</v>
      </c>
      <c r="G1395" s="11">
        <f>SUM(H1395:DZ1395)</f>
        <v>103265.18396458251</v>
      </c>
      <c r="I1395" s="12">
        <f t="shared" ref="I1395:AN1395" si="3279">(I1251+I1275)/(1+$D1395)^I$8</f>
        <v>0</v>
      </c>
      <c r="J1395" s="12">
        <f t="shared" si="3279"/>
        <v>0</v>
      </c>
      <c r="K1395" s="12">
        <f t="shared" si="3279"/>
        <v>0</v>
      </c>
      <c r="L1395" s="12">
        <f t="shared" si="3279"/>
        <v>0</v>
      </c>
      <c r="M1395" s="12">
        <f t="shared" si="3279"/>
        <v>0</v>
      </c>
      <c r="N1395" s="12">
        <f t="shared" si="3279"/>
        <v>0</v>
      </c>
      <c r="O1395" s="12">
        <f t="shared" si="3279"/>
        <v>0</v>
      </c>
      <c r="P1395" s="12">
        <f t="shared" si="3279"/>
        <v>0</v>
      </c>
      <c r="Q1395" s="12">
        <f t="shared" si="3279"/>
        <v>0</v>
      </c>
      <c r="R1395" s="12">
        <f t="shared" si="3279"/>
        <v>0</v>
      </c>
      <c r="S1395" s="12">
        <f t="shared" si="3279"/>
        <v>0</v>
      </c>
      <c r="T1395" s="12">
        <f t="shared" si="3279"/>
        <v>0</v>
      </c>
      <c r="U1395" s="12">
        <f t="shared" si="3279"/>
        <v>0</v>
      </c>
      <c r="V1395" s="12">
        <f t="shared" si="3279"/>
        <v>0</v>
      </c>
      <c r="W1395" s="12">
        <f t="shared" si="3279"/>
        <v>0</v>
      </c>
      <c r="X1395" s="12">
        <f t="shared" si="3279"/>
        <v>0</v>
      </c>
      <c r="Y1395" s="12">
        <f t="shared" si="3279"/>
        <v>0</v>
      </c>
      <c r="Z1395" s="12">
        <f t="shared" si="3279"/>
        <v>0</v>
      </c>
      <c r="AA1395" s="12">
        <f t="shared" si="3279"/>
        <v>0</v>
      </c>
      <c r="AB1395" s="12">
        <f t="shared" si="3279"/>
        <v>0</v>
      </c>
      <c r="AC1395" s="12">
        <f t="shared" si="3279"/>
        <v>0</v>
      </c>
      <c r="AD1395" s="12">
        <f t="shared" si="3279"/>
        <v>0</v>
      </c>
      <c r="AE1395" s="12">
        <f t="shared" si="3279"/>
        <v>0</v>
      </c>
      <c r="AF1395" s="12">
        <f t="shared" si="3279"/>
        <v>0</v>
      </c>
      <c r="AG1395" s="12">
        <f t="shared" si="3279"/>
        <v>0</v>
      </c>
      <c r="AH1395" s="12">
        <f t="shared" si="3279"/>
        <v>0</v>
      </c>
      <c r="AI1395" s="12">
        <f t="shared" si="3279"/>
        <v>0</v>
      </c>
      <c r="AJ1395" s="12">
        <f t="shared" si="3279"/>
        <v>0</v>
      </c>
      <c r="AK1395" s="12">
        <f t="shared" si="3279"/>
        <v>73867.01152714371</v>
      </c>
      <c r="AL1395" s="12">
        <f t="shared" si="3279"/>
        <v>73560.509404624449</v>
      </c>
      <c r="AM1395" s="12">
        <f t="shared" si="3279"/>
        <v>73255.279075144645</v>
      </c>
      <c r="AN1395" s="12">
        <f t="shared" si="3279"/>
        <v>72951.315261554846</v>
      </c>
      <c r="AO1395" s="12">
        <f t="shared" ref="AO1395:BT1395" si="3280">(AO1251+AO1275)/(1+$D1395)^AO$8</f>
        <v>72648.612708602333</v>
      </c>
      <c r="AP1395" s="12">
        <f t="shared" si="3280"/>
        <v>72347.166182840476</v>
      </c>
      <c r="AQ1395" s="12">
        <f t="shared" si="3280"/>
        <v>463982.48984314635</v>
      </c>
      <c r="AR1395" s="12">
        <f t="shared" si="3280"/>
        <v>464927.17211158294</v>
      </c>
      <c r="AS1395" s="12">
        <f t="shared" si="3280"/>
        <v>465856.02615145553</v>
      </c>
      <c r="AT1395" s="12">
        <f t="shared" si="3280"/>
        <v>466769.16705244739</v>
      </c>
      <c r="AU1395" s="12">
        <f t="shared" si="3280"/>
        <v>196986.88661154787</v>
      </c>
      <c r="AV1395" s="12">
        <f t="shared" si="3280"/>
        <v>198992.09656809981</v>
      </c>
      <c r="AW1395" s="12">
        <f t="shared" si="3280"/>
        <v>-254383.82257491734</v>
      </c>
      <c r="AX1395" s="12">
        <f t="shared" si="3280"/>
        <v>-256127.49564407894</v>
      </c>
      <c r="AY1395" s="12">
        <f t="shared" si="3280"/>
        <v>-257852.31858597163</v>
      </c>
      <c r="AZ1395" s="12">
        <f t="shared" si="3280"/>
        <v>-259558.41781178434</v>
      </c>
      <c r="BA1395" s="12">
        <f t="shared" si="3280"/>
        <v>-261245.91900819982</v>
      </c>
      <c r="BB1395" s="12">
        <f t="shared" si="3280"/>
        <v>-262914.94714122982</v>
      </c>
      <c r="BC1395" s="12">
        <f t="shared" si="3280"/>
        <v>-261824.01375060226</v>
      </c>
      <c r="BD1395" s="12">
        <f t="shared" si="3280"/>
        <v>-260737.6070545417</v>
      </c>
      <c r="BE1395" s="12">
        <f t="shared" si="3280"/>
        <v>-259655.70827008301</v>
      </c>
      <c r="BF1395" s="12">
        <f t="shared" si="3280"/>
        <v>-258578.29869219888</v>
      </c>
      <c r="BG1395" s="12">
        <f t="shared" si="3280"/>
        <v>0</v>
      </c>
      <c r="BH1395" s="12">
        <f t="shared" si="3280"/>
        <v>0</v>
      </c>
      <c r="BI1395" s="12">
        <f t="shared" si="3280"/>
        <v>0</v>
      </c>
      <c r="BJ1395" s="12">
        <f t="shared" si="3280"/>
        <v>0</v>
      </c>
      <c r="BK1395" s="12">
        <f t="shared" si="3280"/>
        <v>0</v>
      </c>
      <c r="BL1395" s="12">
        <f t="shared" si="3280"/>
        <v>0</v>
      </c>
      <c r="BM1395" s="12">
        <f t="shared" si="3280"/>
        <v>0</v>
      </c>
      <c r="BN1395" s="12">
        <f t="shared" si="3280"/>
        <v>0</v>
      </c>
      <c r="BO1395" s="12">
        <f t="shared" si="3280"/>
        <v>0</v>
      </c>
      <c r="BP1395" s="12">
        <f t="shared" si="3280"/>
        <v>0</v>
      </c>
      <c r="BQ1395" s="12">
        <f t="shared" si="3280"/>
        <v>0</v>
      </c>
      <c r="BR1395" s="12">
        <f t="shared" si="3280"/>
        <v>0</v>
      </c>
      <c r="BS1395" s="12">
        <f t="shared" si="3280"/>
        <v>0</v>
      </c>
      <c r="BT1395" s="12">
        <f t="shared" si="3280"/>
        <v>0</v>
      </c>
      <c r="BU1395" s="12">
        <f t="shared" ref="BU1395:CZ1395" si="3281">(BU1251+BU1275)/(1+$D1395)^BU$8</f>
        <v>0</v>
      </c>
      <c r="BV1395" s="12">
        <f t="shared" si="3281"/>
        <v>0</v>
      </c>
      <c r="BW1395" s="12">
        <f t="shared" si="3281"/>
        <v>0</v>
      </c>
      <c r="BX1395" s="12">
        <f t="shared" si="3281"/>
        <v>0</v>
      </c>
      <c r="BY1395" s="12">
        <f t="shared" si="3281"/>
        <v>0</v>
      </c>
      <c r="BZ1395" s="12">
        <f t="shared" si="3281"/>
        <v>0</v>
      </c>
      <c r="CA1395" s="12">
        <f t="shared" si="3281"/>
        <v>0</v>
      </c>
      <c r="CB1395" s="12">
        <f t="shared" si="3281"/>
        <v>0</v>
      </c>
      <c r="CC1395" s="12">
        <f t="shared" si="3281"/>
        <v>0</v>
      </c>
      <c r="CD1395" s="12">
        <f t="shared" si="3281"/>
        <v>0</v>
      </c>
      <c r="CE1395" s="12">
        <f t="shared" si="3281"/>
        <v>0</v>
      </c>
      <c r="CF1395" s="12">
        <f t="shared" si="3281"/>
        <v>0</v>
      </c>
      <c r="CG1395" s="12">
        <f t="shared" si="3281"/>
        <v>0</v>
      </c>
      <c r="CH1395" s="12">
        <f t="shared" si="3281"/>
        <v>0</v>
      </c>
      <c r="CI1395" s="12">
        <f t="shared" si="3281"/>
        <v>0</v>
      </c>
      <c r="CJ1395" s="12">
        <f t="shared" si="3281"/>
        <v>0</v>
      </c>
      <c r="CK1395" s="12">
        <f t="shared" si="3281"/>
        <v>0</v>
      </c>
      <c r="CL1395" s="12">
        <f t="shared" si="3281"/>
        <v>0</v>
      </c>
      <c r="CM1395" s="12">
        <f t="shared" si="3281"/>
        <v>0</v>
      </c>
      <c r="CN1395" s="12">
        <f t="shared" si="3281"/>
        <v>0</v>
      </c>
      <c r="CO1395" s="12">
        <f t="shared" si="3281"/>
        <v>0</v>
      </c>
      <c r="CP1395" s="12">
        <f t="shared" si="3281"/>
        <v>0</v>
      </c>
      <c r="CQ1395" s="12">
        <f t="shared" si="3281"/>
        <v>0</v>
      </c>
      <c r="CR1395" s="12">
        <f t="shared" si="3281"/>
        <v>0</v>
      </c>
      <c r="CS1395" s="12">
        <f t="shared" si="3281"/>
        <v>0</v>
      </c>
      <c r="CT1395" s="12">
        <f t="shared" si="3281"/>
        <v>0</v>
      </c>
      <c r="CU1395" s="12">
        <f t="shared" si="3281"/>
        <v>0</v>
      </c>
      <c r="CV1395" s="12">
        <f t="shared" si="3281"/>
        <v>0</v>
      </c>
      <c r="CW1395" s="12">
        <f t="shared" si="3281"/>
        <v>0</v>
      </c>
      <c r="CX1395" s="12">
        <f t="shared" si="3281"/>
        <v>0</v>
      </c>
      <c r="CY1395" s="12">
        <f t="shared" si="3281"/>
        <v>0</v>
      </c>
      <c r="CZ1395" s="12">
        <f t="shared" si="3281"/>
        <v>0</v>
      </c>
      <c r="DA1395" s="12">
        <f t="shared" ref="DA1395:DY1395" si="3282">(DA1251+DA1275)/(1+$D1395)^DA$8</f>
        <v>0</v>
      </c>
      <c r="DB1395" s="12">
        <f t="shared" si="3282"/>
        <v>0</v>
      </c>
      <c r="DC1395" s="12">
        <f t="shared" si="3282"/>
        <v>0</v>
      </c>
      <c r="DD1395" s="12">
        <f t="shared" si="3282"/>
        <v>0</v>
      </c>
      <c r="DE1395" s="12">
        <f t="shared" si="3282"/>
        <v>0</v>
      </c>
      <c r="DF1395" s="12">
        <f t="shared" si="3282"/>
        <v>0</v>
      </c>
      <c r="DG1395" s="12">
        <f t="shared" si="3282"/>
        <v>0</v>
      </c>
      <c r="DH1395" s="12">
        <f t="shared" si="3282"/>
        <v>0</v>
      </c>
      <c r="DI1395" s="12">
        <f t="shared" si="3282"/>
        <v>0</v>
      </c>
      <c r="DJ1395" s="12">
        <f t="shared" si="3282"/>
        <v>0</v>
      </c>
      <c r="DK1395" s="12">
        <f t="shared" si="3282"/>
        <v>0</v>
      </c>
      <c r="DL1395" s="12">
        <f t="shared" si="3282"/>
        <v>0</v>
      </c>
      <c r="DM1395" s="12">
        <f t="shared" si="3282"/>
        <v>0</v>
      </c>
      <c r="DN1395" s="12">
        <f t="shared" si="3282"/>
        <v>0</v>
      </c>
      <c r="DO1395" s="12">
        <f t="shared" si="3282"/>
        <v>0</v>
      </c>
      <c r="DP1395" s="12">
        <f t="shared" si="3282"/>
        <v>0</v>
      </c>
      <c r="DQ1395" s="12">
        <f t="shared" si="3282"/>
        <v>0</v>
      </c>
      <c r="DR1395" s="12">
        <f t="shared" si="3282"/>
        <v>0</v>
      </c>
      <c r="DS1395" s="12">
        <f t="shared" si="3282"/>
        <v>0</v>
      </c>
      <c r="DT1395" s="12">
        <f t="shared" si="3282"/>
        <v>0</v>
      </c>
      <c r="DU1395" s="12">
        <f t="shared" si="3282"/>
        <v>0</v>
      </c>
      <c r="DV1395" s="12">
        <f t="shared" si="3282"/>
        <v>0</v>
      </c>
      <c r="DW1395" s="12">
        <f t="shared" si="3282"/>
        <v>0</v>
      </c>
      <c r="DX1395" s="12">
        <f t="shared" si="3282"/>
        <v>0</v>
      </c>
      <c r="DY1395" s="12">
        <f t="shared" si="3282"/>
        <v>0</v>
      </c>
    </row>
    <row r="1396" spans="2:129" x14ac:dyDescent="0.3">
      <c r="D1396" s="130"/>
      <c r="E1396" s="128"/>
      <c r="F1396" s="203"/>
      <c r="G1396" s="13"/>
      <c r="I1396" s="12"/>
      <c r="J1396" s="12"/>
      <c r="K1396" s="12"/>
      <c r="L1396" s="12"/>
      <c r="M1396" s="12"/>
      <c r="N1396" s="12"/>
      <c r="O1396" s="12"/>
      <c r="P1396" s="12"/>
      <c r="Q1396" s="12"/>
      <c r="R1396" s="12"/>
      <c r="S1396" s="12"/>
      <c r="T1396" s="12"/>
      <c r="U1396" s="12"/>
      <c r="V1396" s="12"/>
      <c r="W1396" s="12"/>
      <c r="X1396" s="12"/>
      <c r="Y1396" s="12"/>
      <c r="Z1396" s="12"/>
      <c r="AA1396" s="12"/>
      <c r="AB1396" s="12"/>
      <c r="AC1396" s="12"/>
      <c r="AD1396" s="12"/>
      <c r="AE1396" s="12"/>
      <c r="AF1396" s="12"/>
      <c r="AG1396" s="12"/>
      <c r="AH1396" s="12"/>
      <c r="AI1396" s="12"/>
      <c r="AJ1396" s="12"/>
      <c r="AK1396" s="12"/>
      <c r="AL1396" s="12"/>
      <c r="AM1396" s="12"/>
      <c r="AN1396" s="12"/>
      <c r="AO1396" s="12"/>
      <c r="AP1396" s="12"/>
      <c r="AQ1396" s="12"/>
      <c r="AR1396" s="12"/>
      <c r="AS1396" s="12"/>
      <c r="AT1396" s="12"/>
      <c r="AU1396" s="12"/>
      <c r="AV1396" s="12"/>
      <c r="AW1396" s="12"/>
      <c r="AX1396" s="12"/>
      <c r="AY1396" s="12"/>
      <c r="AZ1396" s="12"/>
      <c r="BA1396" s="12"/>
      <c r="BB1396" s="12"/>
      <c r="BC1396" s="12"/>
      <c r="BD1396" s="12"/>
      <c r="BE1396" s="12"/>
      <c r="BF1396" s="12"/>
      <c r="BG1396" s="12"/>
      <c r="BH1396" s="12"/>
      <c r="BI1396" s="12"/>
      <c r="BJ1396" s="12"/>
      <c r="BK1396" s="12"/>
      <c r="BL1396" s="12"/>
      <c r="BM1396" s="12"/>
      <c r="BN1396" s="12"/>
      <c r="BO1396" s="12"/>
      <c r="BP1396" s="12"/>
      <c r="BQ1396" s="12"/>
      <c r="BR1396" s="12"/>
      <c r="BS1396" s="12"/>
      <c r="BT1396" s="12"/>
      <c r="BU1396" s="12"/>
      <c r="BV1396" s="12"/>
      <c r="BW1396" s="12"/>
      <c r="BX1396" s="12"/>
      <c r="BY1396" s="12"/>
      <c r="BZ1396" s="12"/>
      <c r="CA1396" s="12"/>
      <c r="CB1396" s="12"/>
      <c r="CC1396" s="12"/>
      <c r="CD1396" s="12"/>
      <c r="CE1396" s="12"/>
      <c r="CF1396" s="12"/>
      <c r="CG1396" s="12"/>
      <c r="CH1396" s="12"/>
      <c r="CI1396" s="12"/>
      <c r="CJ1396" s="12"/>
      <c r="CK1396" s="12"/>
      <c r="CL1396" s="12"/>
      <c r="CM1396" s="12"/>
      <c r="CN1396" s="12"/>
      <c r="CO1396" s="12"/>
      <c r="CP1396" s="12"/>
      <c r="CQ1396" s="12"/>
      <c r="CR1396" s="12"/>
      <c r="CS1396" s="12"/>
      <c r="CT1396" s="12"/>
      <c r="CU1396" s="12"/>
      <c r="CV1396" s="12"/>
      <c r="CW1396" s="12"/>
      <c r="CX1396" s="12"/>
      <c r="CY1396" s="12"/>
      <c r="CZ1396" s="12"/>
      <c r="DA1396" s="12"/>
      <c r="DB1396" s="12"/>
      <c r="DC1396" s="12"/>
      <c r="DD1396" s="12"/>
      <c r="DE1396" s="12"/>
      <c r="DF1396" s="12"/>
      <c r="DG1396" s="12"/>
      <c r="DH1396" s="12"/>
      <c r="DI1396" s="12"/>
      <c r="DJ1396" s="12"/>
      <c r="DK1396" s="12"/>
      <c r="DL1396" s="12"/>
      <c r="DM1396" s="12"/>
      <c r="DN1396" s="12"/>
      <c r="DO1396" s="12"/>
      <c r="DP1396" s="12"/>
      <c r="DQ1396" s="12"/>
      <c r="DR1396" s="12"/>
      <c r="DS1396" s="12"/>
      <c r="DT1396" s="12"/>
      <c r="DU1396" s="12"/>
      <c r="DV1396" s="12"/>
      <c r="DW1396" s="12"/>
      <c r="DX1396" s="12"/>
      <c r="DY1396" s="12"/>
    </row>
    <row r="1397" spans="2:129" x14ac:dyDescent="0.3">
      <c r="B1397" s="2" t="str">
        <f>Product!$M$2</f>
        <v>Phase 4</v>
      </c>
      <c r="C1397" s="2" t="str">
        <f>Product!$M$3</f>
        <v>50' Wide</v>
      </c>
      <c r="D1397" s="130">
        <f>SUMIFS(INDEX(Product!$B$2:$U$97, MATCH(D1383, Product!$B$2:$B$97, 0), ), Product!$B$2:$U$2, $B1397, Product!$B$3:$U$3, $C1397)</f>
        <v>4.1666666666666666E-3</v>
      </c>
      <c r="E1397" s="128">
        <f>SUMIFS(INDEX(Product!$B$2:$U$97, MATCH(E1383, Product!$B$2:$B$97, 0), ), Product!$B$2:$U$2, $B1397, Product!$B$3:$U$3, $C1397)</f>
        <v>62</v>
      </c>
      <c r="F1397" s="203">
        <f t="shared" si="3250"/>
        <v>190693.2081790198</v>
      </c>
      <c r="G1397" s="11">
        <f>SUM(H1397:DZ1397)</f>
        <v>147358.62882684288</v>
      </c>
      <c r="I1397" s="12">
        <f t="shared" ref="I1397:AN1397" si="3283">(I1253+I1277)/(1+$D1397)^I$8</f>
        <v>0</v>
      </c>
      <c r="J1397" s="12">
        <f t="shared" si="3283"/>
        <v>0</v>
      </c>
      <c r="K1397" s="12">
        <f t="shared" si="3283"/>
        <v>0</v>
      </c>
      <c r="L1397" s="12">
        <f t="shared" si="3283"/>
        <v>0</v>
      </c>
      <c r="M1397" s="12">
        <f t="shared" si="3283"/>
        <v>0</v>
      </c>
      <c r="N1397" s="12">
        <f t="shared" si="3283"/>
        <v>0</v>
      </c>
      <c r="O1397" s="12">
        <f t="shared" si="3283"/>
        <v>0</v>
      </c>
      <c r="P1397" s="12">
        <f t="shared" si="3283"/>
        <v>0</v>
      </c>
      <c r="Q1397" s="12">
        <f t="shared" si="3283"/>
        <v>0</v>
      </c>
      <c r="R1397" s="12">
        <f t="shared" si="3283"/>
        <v>0</v>
      </c>
      <c r="S1397" s="12">
        <f t="shared" si="3283"/>
        <v>0</v>
      </c>
      <c r="T1397" s="12">
        <f t="shared" si="3283"/>
        <v>0</v>
      </c>
      <c r="U1397" s="12">
        <f t="shared" si="3283"/>
        <v>0</v>
      </c>
      <c r="V1397" s="12">
        <f t="shared" si="3283"/>
        <v>0</v>
      </c>
      <c r="W1397" s="12">
        <f t="shared" si="3283"/>
        <v>0</v>
      </c>
      <c r="X1397" s="12">
        <f t="shared" si="3283"/>
        <v>0</v>
      </c>
      <c r="Y1397" s="12">
        <f t="shared" si="3283"/>
        <v>0</v>
      </c>
      <c r="Z1397" s="12">
        <f t="shared" si="3283"/>
        <v>0</v>
      </c>
      <c r="AA1397" s="12">
        <f t="shared" si="3283"/>
        <v>0</v>
      </c>
      <c r="AB1397" s="12">
        <f t="shared" si="3283"/>
        <v>0</v>
      </c>
      <c r="AC1397" s="12">
        <f t="shared" si="3283"/>
        <v>0</v>
      </c>
      <c r="AD1397" s="12">
        <f t="shared" si="3283"/>
        <v>0</v>
      </c>
      <c r="AE1397" s="12">
        <f t="shared" si="3283"/>
        <v>0</v>
      </c>
      <c r="AF1397" s="12">
        <f t="shared" si="3283"/>
        <v>0</v>
      </c>
      <c r="AG1397" s="12">
        <f t="shared" si="3283"/>
        <v>0</v>
      </c>
      <c r="AH1397" s="12">
        <f t="shared" si="3283"/>
        <v>0</v>
      </c>
      <c r="AI1397" s="12">
        <f t="shared" si="3283"/>
        <v>0</v>
      </c>
      <c r="AJ1397" s="12">
        <f t="shared" si="3283"/>
        <v>0</v>
      </c>
      <c r="AK1397" s="12">
        <f t="shared" si="3283"/>
        <v>0</v>
      </c>
      <c r="AL1397" s="12">
        <f t="shared" si="3283"/>
        <v>0</v>
      </c>
      <c r="AM1397" s="12">
        <f t="shared" si="3283"/>
        <v>0</v>
      </c>
      <c r="AN1397" s="12">
        <f t="shared" si="3283"/>
        <v>0</v>
      </c>
      <c r="AO1397" s="12">
        <f t="shared" ref="AO1397:BT1397" si="3284">(AO1253+AO1277)/(1+$D1397)^AO$8</f>
        <v>0</v>
      </c>
      <c r="AP1397" s="12">
        <f t="shared" si="3284"/>
        <v>0</v>
      </c>
      <c r="AQ1397" s="12">
        <f t="shared" si="3284"/>
        <v>0</v>
      </c>
      <c r="AR1397" s="12">
        <f t="shared" si="3284"/>
        <v>0</v>
      </c>
      <c r="AS1397" s="12">
        <f t="shared" si="3284"/>
        <v>0</v>
      </c>
      <c r="AT1397" s="12">
        <f t="shared" si="3284"/>
        <v>0</v>
      </c>
      <c r="AU1397" s="12">
        <f t="shared" si="3284"/>
        <v>0</v>
      </c>
      <c r="AV1397" s="12">
        <f t="shared" si="3284"/>
        <v>0</v>
      </c>
      <c r="AW1397" s="12">
        <f t="shared" si="3284"/>
        <v>105407.66128794916</v>
      </c>
      <c r="AX1397" s="12">
        <f t="shared" si="3284"/>
        <v>104970.28510003233</v>
      </c>
      <c r="AY1397" s="12">
        <f t="shared" si="3284"/>
        <v>104534.72375106957</v>
      </c>
      <c r="AZ1397" s="12">
        <f t="shared" si="3284"/>
        <v>104100.96971060868</v>
      </c>
      <c r="BA1397" s="12">
        <f t="shared" si="3284"/>
        <v>103669.01547944435</v>
      </c>
      <c r="BB1397" s="12">
        <f t="shared" si="3284"/>
        <v>103238.85358948815</v>
      </c>
      <c r="BC1397" s="12">
        <f t="shared" si="3284"/>
        <v>662099.46932743909</v>
      </c>
      <c r="BD1397" s="12">
        <f t="shared" si="3284"/>
        <v>663447.52370946202</v>
      </c>
      <c r="BE1397" s="12">
        <f t="shared" si="3284"/>
        <v>664772.99133021245</v>
      </c>
      <c r="BF1397" s="12">
        <f t="shared" si="3284"/>
        <v>666076.03642178967</v>
      </c>
      <c r="BG1397" s="12">
        <f t="shared" si="3284"/>
        <v>281098.78270204057</v>
      </c>
      <c r="BH1397" s="12">
        <f t="shared" si="3284"/>
        <v>283960.20199519541</v>
      </c>
      <c r="BI1397" s="12">
        <f t="shared" si="3284"/>
        <v>-363003.77195112826</v>
      </c>
      <c r="BJ1397" s="12">
        <f t="shared" si="3284"/>
        <v>-365491.98010347201</v>
      </c>
      <c r="BK1397" s="12">
        <f t="shared" si="3284"/>
        <v>-367953.28926817118</v>
      </c>
      <c r="BL1397" s="12">
        <f t="shared" si="3284"/>
        <v>-370387.87983302737</v>
      </c>
      <c r="BM1397" s="12">
        <f t="shared" si="3284"/>
        <v>-372795.93115197652</v>
      </c>
      <c r="BN1397" s="12">
        <f t="shared" si="3284"/>
        <v>-375177.62155056308</v>
      </c>
      <c r="BO1397" s="12">
        <f t="shared" si="3284"/>
        <v>-373620.86793417082</v>
      </c>
      <c r="BP1397" s="12">
        <f t="shared" si="3284"/>
        <v>-372070.57387635263</v>
      </c>
      <c r="BQ1397" s="12">
        <f t="shared" si="3284"/>
        <v>-370526.71257396112</v>
      </c>
      <c r="BR1397" s="12">
        <f t="shared" si="3284"/>
        <v>-368989.25733506505</v>
      </c>
      <c r="BS1397" s="12">
        <f t="shared" si="3284"/>
        <v>0</v>
      </c>
      <c r="BT1397" s="12">
        <f t="shared" si="3284"/>
        <v>0</v>
      </c>
      <c r="BU1397" s="12">
        <f t="shared" ref="BU1397:CZ1397" si="3285">(BU1253+BU1277)/(1+$D1397)^BU$8</f>
        <v>0</v>
      </c>
      <c r="BV1397" s="12">
        <f t="shared" si="3285"/>
        <v>0</v>
      </c>
      <c r="BW1397" s="12">
        <f t="shared" si="3285"/>
        <v>0</v>
      </c>
      <c r="BX1397" s="12">
        <f t="shared" si="3285"/>
        <v>0</v>
      </c>
      <c r="BY1397" s="12">
        <f t="shared" si="3285"/>
        <v>0</v>
      </c>
      <c r="BZ1397" s="12">
        <f t="shared" si="3285"/>
        <v>0</v>
      </c>
      <c r="CA1397" s="12">
        <f t="shared" si="3285"/>
        <v>0</v>
      </c>
      <c r="CB1397" s="12">
        <f t="shared" si="3285"/>
        <v>0</v>
      </c>
      <c r="CC1397" s="12">
        <f t="shared" si="3285"/>
        <v>0</v>
      </c>
      <c r="CD1397" s="12">
        <f t="shared" si="3285"/>
        <v>0</v>
      </c>
      <c r="CE1397" s="12">
        <f t="shared" si="3285"/>
        <v>0</v>
      </c>
      <c r="CF1397" s="12">
        <f t="shared" si="3285"/>
        <v>0</v>
      </c>
      <c r="CG1397" s="12">
        <f t="shared" si="3285"/>
        <v>0</v>
      </c>
      <c r="CH1397" s="12">
        <f t="shared" si="3285"/>
        <v>0</v>
      </c>
      <c r="CI1397" s="12">
        <f t="shared" si="3285"/>
        <v>0</v>
      </c>
      <c r="CJ1397" s="12">
        <f t="shared" si="3285"/>
        <v>0</v>
      </c>
      <c r="CK1397" s="12">
        <f t="shared" si="3285"/>
        <v>0</v>
      </c>
      <c r="CL1397" s="12">
        <f t="shared" si="3285"/>
        <v>0</v>
      </c>
      <c r="CM1397" s="12">
        <f t="shared" si="3285"/>
        <v>0</v>
      </c>
      <c r="CN1397" s="12">
        <f t="shared" si="3285"/>
        <v>0</v>
      </c>
      <c r="CO1397" s="12">
        <f t="shared" si="3285"/>
        <v>0</v>
      </c>
      <c r="CP1397" s="12">
        <f t="shared" si="3285"/>
        <v>0</v>
      </c>
      <c r="CQ1397" s="12">
        <f t="shared" si="3285"/>
        <v>0</v>
      </c>
      <c r="CR1397" s="12">
        <f t="shared" si="3285"/>
        <v>0</v>
      </c>
      <c r="CS1397" s="12">
        <f t="shared" si="3285"/>
        <v>0</v>
      </c>
      <c r="CT1397" s="12">
        <f t="shared" si="3285"/>
        <v>0</v>
      </c>
      <c r="CU1397" s="12">
        <f t="shared" si="3285"/>
        <v>0</v>
      </c>
      <c r="CV1397" s="12">
        <f t="shared" si="3285"/>
        <v>0</v>
      </c>
      <c r="CW1397" s="12">
        <f t="shared" si="3285"/>
        <v>0</v>
      </c>
      <c r="CX1397" s="12">
        <f t="shared" si="3285"/>
        <v>0</v>
      </c>
      <c r="CY1397" s="12">
        <f t="shared" si="3285"/>
        <v>0</v>
      </c>
      <c r="CZ1397" s="12">
        <f t="shared" si="3285"/>
        <v>0</v>
      </c>
      <c r="DA1397" s="12">
        <f t="shared" ref="DA1397:DY1397" si="3286">(DA1253+DA1277)/(1+$D1397)^DA$8</f>
        <v>0</v>
      </c>
      <c r="DB1397" s="12">
        <f t="shared" si="3286"/>
        <v>0</v>
      </c>
      <c r="DC1397" s="12">
        <f t="shared" si="3286"/>
        <v>0</v>
      </c>
      <c r="DD1397" s="12">
        <f t="shared" si="3286"/>
        <v>0</v>
      </c>
      <c r="DE1397" s="12">
        <f t="shared" si="3286"/>
        <v>0</v>
      </c>
      <c r="DF1397" s="12">
        <f t="shared" si="3286"/>
        <v>0</v>
      </c>
      <c r="DG1397" s="12">
        <f t="shared" si="3286"/>
        <v>0</v>
      </c>
      <c r="DH1397" s="12">
        <f t="shared" si="3286"/>
        <v>0</v>
      </c>
      <c r="DI1397" s="12">
        <f t="shared" si="3286"/>
        <v>0</v>
      </c>
      <c r="DJ1397" s="12">
        <f t="shared" si="3286"/>
        <v>0</v>
      </c>
      <c r="DK1397" s="12">
        <f t="shared" si="3286"/>
        <v>0</v>
      </c>
      <c r="DL1397" s="12">
        <f t="shared" si="3286"/>
        <v>0</v>
      </c>
      <c r="DM1397" s="12">
        <f t="shared" si="3286"/>
        <v>0</v>
      </c>
      <c r="DN1397" s="12">
        <f t="shared" si="3286"/>
        <v>0</v>
      </c>
      <c r="DO1397" s="12">
        <f t="shared" si="3286"/>
        <v>0</v>
      </c>
      <c r="DP1397" s="12">
        <f t="shared" si="3286"/>
        <v>0</v>
      </c>
      <c r="DQ1397" s="12">
        <f t="shared" si="3286"/>
        <v>0</v>
      </c>
      <c r="DR1397" s="12">
        <f t="shared" si="3286"/>
        <v>0</v>
      </c>
      <c r="DS1397" s="12">
        <f t="shared" si="3286"/>
        <v>0</v>
      </c>
      <c r="DT1397" s="12">
        <f t="shared" si="3286"/>
        <v>0</v>
      </c>
      <c r="DU1397" s="12">
        <f t="shared" si="3286"/>
        <v>0</v>
      </c>
      <c r="DV1397" s="12">
        <f t="shared" si="3286"/>
        <v>0</v>
      </c>
      <c r="DW1397" s="12">
        <f t="shared" si="3286"/>
        <v>0</v>
      </c>
      <c r="DX1397" s="12">
        <f t="shared" si="3286"/>
        <v>0</v>
      </c>
      <c r="DY1397" s="12">
        <f t="shared" si="3286"/>
        <v>0</v>
      </c>
    </row>
    <row r="1398" spans="2:129" x14ac:dyDescent="0.3">
      <c r="B1398" s="2" t="str">
        <f>Product!$N$2</f>
        <v>Phase 4</v>
      </c>
      <c r="C1398" s="2" t="str">
        <f>Product!$N$3</f>
        <v>60' Wide</v>
      </c>
      <c r="D1398" s="130">
        <f>SUMIFS(INDEX(Product!$B$2:$U$97, MATCH(D1383, Product!$B$2:$B$97, 0), ), Product!$B$2:$U$2, $B1398, Product!$B$3:$U$3, $C1398)</f>
        <v>4.1666666666666666E-3</v>
      </c>
      <c r="E1398" s="128">
        <f>SUMIFS(INDEX(Product!$B$2:$U$97, MATCH(E1383, Product!$B$2:$B$97, 0), ), Product!$B$2:$U$2, $B1398, Product!$B$3:$U$3, $C1398)</f>
        <v>62</v>
      </c>
      <c r="F1398" s="203">
        <f t="shared" si="3250"/>
        <v>190693.2081790198</v>
      </c>
      <c r="G1398" s="11">
        <f>SUM(H1398:DZ1398)</f>
        <v>147358.62882684288</v>
      </c>
      <c r="I1398" s="12">
        <f t="shared" ref="I1398:AN1398" si="3287">(I1254+I1278)/(1+$D1398)^I$8</f>
        <v>0</v>
      </c>
      <c r="J1398" s="12">
        <f t="shared" si="3287"/>
        <v>0</v>
      </c>
      <c r="K1398" s="12">
        <f t="shared" si="3287"/>
        <v>0</v>
      </c>
      <c r="L1398" s="12">
        <f t="shared" si="3287"/>
        <v>0</v>
      </c>
      <c r="M1398" s="12">
        <f t="shared" si="3287"/>
        <v>0</v>
      </c>
      <c r="N1398" s="12">
        <f t="shared" si="3287"/>
        <v>0</v>
      </c>
      <c r="O1398" s="12">
        <f t="shared" si="3287"/>
        <v>0</v>
      </c>
      <c r="P1398" s="12">
        <f t="shared" si="3287"/>
        <v>0</v>
      </c>
      <c r="Q1398" s="12">
        <f t="shared" si="3287"/>
        <v>0</v>
      </c>
      <c r="R1398" s="12">
        <f t="shared" si="3287"/>
        <v>0</v>
      </c>
      <c r="S1398" s="12">
        <f t="shared" si="3287"/>
        <v>0</v>
      </c>
      <c r="T1398" s="12">
        <f t="shared" si="3287"/>
        <v>0</v>
      </c>
      <c r="U1398" s="12">
        <f t="shared" si="3287"/>
        <v>0</v>
      </c>
      <c r="V1398" s="12">
        <f t="shared" si="3287"/>
        <v>0</v>
      </c>
      <c r="W1398" s="12">
        <f t="shared" si="3287"/>
        <v>0</v>
      </c>
      <c r="X1398" s="12">
        <f t="shared" si="3287"/>
        <v>0</v>
      </c>
      <c r="Y1398" s="12">
        <f t="shared" si="3287"/>
        <v>0</v>
      </c>
      <c r="Z1398" s="12">
        <f t="shared" si="3287"/>
        <v>0</v>
      </c>
      <c r="AA1398" s="12">
        <f t="shared" si="3287"/>
        <v>0</v>
      </c>
      <c r="AB1398" s="12">
        <f t="shared" si="3287"/>
        <v>0</v>
      </c>
      <c r="AC1398" s="12">
        <f t="shared" si="3287"/>
        <v>0</v>
      </c>
      <c r="AD1398" s="12">
        <f t="shared" si="3287"/>
        <v>0</v>
      </c>
      <c r="AE1398" s="12">
        <f t="shared" si="3287"/>
        <v>0</v>
      </c>
      <c r="AF1398" s="12">
        <f t="shared" si="3287"/>
        <v>0</v>
      </c>
      <c r="AG1398" s="12">
        <f t="shared" si="3287"/>
        <v>0</v>
      </c>
      <c r="AH1398" s="12">
        <f t="shared" si="3287"/>
        <v>0</v>
      </c>
      <c r="AI1398" s="12">
        <f t="shared" si="3287"/>
        <v>0</v>
      </c>
      <c r="AJ1398" s="12">
        <f t="shared" si="3287"/>
        <v>0</v>
      </c>
      <c r="AK1398" s="12">
        <f t="shared" si="3287"/>
        <v>0</v>
      </c>
      <c r="AL1398" s="12">
        <f t="shared" si="3287"/>
        <v>0</v>
      </c>
      <c r="AM1398" s="12">
        <f t="shared" si="3287"/>
        <v>0</v>
      </c>
      <c r="AN1398" s="12">
        <f t="shared" si="3287"/>
        <v>0</v>
      </c>
      <c r="AO1398" s="12">
        <f t="shared" ref="AO1398:BT1398" si="3288">(AO1254+AO1278)/(1+$D1398)^AO$8</f>
        <v>0</v>
      </c>
      <c r="AP1398" s="12">
        <f t="shared" si="3288"/>
        <v>0</v>
      </c>
      <c r="AQ1398" s="12">
        <f t="shared" si="3288"/>
        <v>0</v>
      </c>
      <c r="AR1398" s="12">
        <f t="shared" si="3288"/>
        <v>0</v>
      </c>
      <c r="AS1398" s="12">
        <f t="shared" si="3288"/>
        <v>0</v>
      </c>
      <c r="AT1398" s="12">
        <f t="shared" si="3288"/>
        <v>0</v>
      </c>
      <c r="AU1398" s="12">
        <f t="shared" si="3288"/>
        <v>0</v>
      </c>
      <c r="AV1398" s="12">
        <f t="shared" si="3288"/>
        <v>0</v>
      </c>
      <c r="AW1398" s="12">
        <f t="shared" si="3288"/>
        <v>105407.66128794916</v>
      </c>
      <c r="AX1398" s="12">
        <f t="shared" si="3288"/>
        <v>104970.28510003233</v>
      </c>
      <c r="AY1398" s="12">
        <f t="shared" si="3288"/>
        <v>104534.72375106957</v>
      </c>
      <c r="AZ1398" s="12">
        <f t="shared" si="3288"/>
        <v>104100.96971060868</v>
      </c>
      <c r="BA1398" s="12">
        <f t="shared" si="3288"/>
        <v>103669.01547944435</v>
      </c>
      <c r="BB1398" s="12">
        <f t="shared" si="3288"/>
        <v>103238.85358948815</v>
      </c>
      <c r="BC1398" s="12">
        <f t="shared" si="3288"/>
        <v>662099.46932743909</v>
      </c>
      <c r="BD1398" s="12">
        <f t="shared" si="3288"/>
        <v>663447.52370946202</v>
      </c>
      <c r="BE1398" s="12">
        <f t="shared" si="3288"/>
        <v>664772.99133021245</v>
      </c>
      <c r="BF1398" s="12">
        <f t="shared" si="3288"/>
        <v>666076.03642178967</v>
      </c>
      <c r="BG1398" s="12">
        <f t="shared" si="3288"/>
        <v>281098.78270204057</v>
      </c>
      <c r="BH1398" s="12">
        <f t="shared" si="3288"/>
        <v>283960.20199519541</v>
      </c>
      <c r="BI1398" s="12">
        <f t="shared" si="3288"/>
        <v>-363003.77195112826</v>
      </c>
      <c r="BJ1398" s="12">
        <f t="shared" si="3288"/>
        <v>-365491.98010347201</v>
      </c>
      <c r="BK1398" s="12">
        <f t="shared" si="3288"/>
        <v>-367953.28926817118</v>
      </c>
      <c r="BL1398" s="12">
        <f t="shared" si="3288"/>
        <v>-370387.87983302737</v>
      </c>
      <c r="BM1398" s="12">
        <f t="shared" si="3288"/>
        <v>-372795.93115197652</v>
      </c>
      <c r="BN1398" s="12">
        <f t="shared" si="3288"/>
        <v>-375177.62155056308</v>
      </c>
      <c r="BO1398" s="12">
        <f t="shared" si="3288"/>
        <v>-373620.86793417082</v>
      </c>
      <c r="BP1398" s="12">
        <f t="shared" si="3288"/>
        <v>-372070.57387635263</v>
      </c>
      <c r="BQ1398" s="12">
        <f t="shared" si="3288"/>
        <v>-370526.71257396112</v>
      </c>
      <c r="BR1398" s="12">
        <f t="shared" si="3288"/>
        <v>-368989.25733506505</v>
      </c>
      <c r="BS1398" s="12">
        <f t="shared" si="3288"/>
        <v>0</v>
      </c>
      <c r="BT1398" s="12">
        <f t="shared" si="3288"/>
        <v>0</v>
      </c>
      <c r="BU1398" s="12">
        <f t="shared" ref="BU1398:CZ1398" si="3289">(BU1254+BU1278)/(1+$D1398)^BU$8</f>
        <v>0</v>
      </c>
      <c r="BV1398" s="12">
        <f t="shared" si="3289"/>
        <v>0</v>
      </c>
      <c r="BW1398" s="12">
        <f t="shared" si="3289"/>
        <v>0</v>
      </c>
      <c r="BX1398" s="12">
        <f t="shared" si="3289"/>
        <v>0</v>
      </c>
      <c r="BY1398" s="12">
        <f t="shared" si="3289"/>
        <v>0</v>
      </c>
      <c r="BZ1398" s="12">
        <f t="shared" si="3289"/>
        <v>0</v>
      </c>
      <c r="CA1398" s="12">
        <f t="shared" si="3289"/>
        <v>0</v>
      </c>
      <c r="CB1398" s="12">
        <f t="shared" si="3289"/>
        <v>0</v>
      </c>
      <c r="CC1398" s="12">
        <f t="shared" si="3289"/>
        <v>0</v>
      </c>
      <c r="CD1398" s="12">
        <f t="shared" si="3289"/>
        <v>0</v>
      </c>
      <c r="CE1398" s="12">
        <f t="shared" si="3289"/>
        <v>0</v>
      </c>
      <c r="CF1398" s="12">
        <f t="shared" si="3289"/>
        <v>0</v>
      </c>
      <c r="CG1398" s="12">
        <f t="shared" si="3289"/>
        <v>0</v>
      </c>
      <c r="CH1398" s="12">
        <f t="shared" si="3289"/>
        <v>0</v>
      </c>
      <c r="CI1398" s="12">
        <f t="shared" si="3289"/>
        <v>0</v>
      </c>
      <c r="CJ1398" s="12">
        <f t="shared" si="3289"/>
        <v>0</v>
      </c>
      <c r="CK1398" s="12">
        <f t="shared" si="3289"/>
        <v>0</v>
      </c>
      <c r="CL1398" s="12">
        <f t="shared" si="3289"/>
        <v>0</v>
      </c>
      <c r="CM1398" s="12">
        <f t="shared" si="3289"/>
        <v>0</v>
      </c>
      <c r="CN1398" s="12">
        <f t="shared" si="3289"/>
        <v>0</v>
      </c>
      <c r="CO1398" s="12">
        <f t="shared" si="3289"/>
        <v>0</v>
      </c>
      <c r="CP1398" s="12">
        <f t="shared" si="3289"/>
        <v>0</v>
      </c>
      <c r="CQ1398" s="12">
        <f t="shared" si="3289"/>
        <v>0</v>
      </c>
      <c r="CR1398" s="12">
        <f t="shared" si="3289"/>
        <v>0</v>
      </c>
      <c r="CS1398" s="12">
        <f t="shared" si="3289"/>
        <v>0</v>
      </c>
      <c r="CT1398" s="12">
        <f t="shared" si="3289"/>
        <v>0</v>
      </c>
      <c r="CU1398" s="12">
        <f t="shared" si="3289"/>
        <v>0</v>
      </c>
      <c r="CV1398" s="12">
        <f t="shared" si="3289"/>
        <v>0</v>
      </c>
      <c r="CW1398" s="12">
        <f t="shared" si="3289"/>
        <v>0</v>
      </c>
      <c r="CX1398" s="12">
        <f t="shared" si="3289"/>
        <v>0</v>
      </c>
      <c r="CY1398" s="12">
        <f t="shared" si="3289"/>
        <v>0</v>
      </c>
      <c r="CZ1398" s="12">
        <f t="shared" si="3289"/>
        <v>0</v>
      </c>
      <c r="DA1398" s="12">
        <f t="shared" ref="DA1398:DY1398" si="3290">(DA1254+DA1278)/(1+$D1398)^DA$8</f>
        <v>0</v>
      </c>
      <c r="DB1398" s="12">
        <f t="shared" si="3290"/>
        <v>0</v>
      </c>
      <c r="DC1398" s="12">
        <f t="shared" si="3290"/>
        <v>0</v>
      </c>
      <c r="DD1398" s="12">
        <f t="shared" si="3290"/>
        <v>0</v>
      </c>
      <c r="DE1398" s="12">
        <f t="shared" si="3290"/>
        <v>0</v>
      </c>
      <c r="DF1398" s="12">
        <f t="shared" si="3290"/>
        <v>0</v>
      </c>
      <c r="DG1398" s="12">
        <f t="shared" si="3290"/>
        <v>0</v>
      </c>
      <c r="DH1398" s="12">
        <f t="shared" si="3290"/>
        <v>0</v>
      </c>
      <c r="DI1398" s="12">
        <f t="shared" si="3290"/>
        <v>0</v>
      </c>
      <c r="DJ1398" s="12">
        <f t="shared" si="3290"/>
        <v>0</v>
      </c>
      <c r="DK1398" s="12">
        <f t="shared" si="3290"/>
        <v>0</v>
      </c>
      <c r="DL1398" s="12">
        <f t="shared" si="3290"/>
        <v>0</v>
      </c>
      <c r="DM1398" s="12">
        <f t="shared" si="3290"/>
        <v>0</v>
      </c>
      <c r="DN1398" s="12">
        <f t="shared" si="3290"/>
        <v>0</v>
      </c>
      <c r="DO1398" s="12">
        <f t="shared" si="3290"/>
        <v>0</v>
      </c>
      <c r="DP1398" s="12">
        <f t="shared" si="3290"/>
        <v>0</v>
      </c>
      <c r="DQ1398" s="12">
        <f t="shared" si="3290"/>
        <v>0</v>
      </c>
      <c r="DR1398" s="12">
        <f t="shared" si="3290"/>
        <v>0</v>
      </c>
      <c r="DS1398" s="12">
        <f t="shared" si="3290"/>
        <v>0</v>
      </c>
      <c r="DT1398" s="12">
        <f t="shared" si="3290"/>
        <v>0</v>
      </c>
      <c r="DU1398" s="12">
        <f t="shared" si="3290"/>
        <v>0</v>
      </c>
      <c r="DV1398" s="12">
        <f t="shared" si="3290"/>
        <v>0</v>
      </c>
      <c r="DW1398" s="12">
        <f t="shared" si="3290"/>
        <v>0</v>
      </c>
      <c r="DX1398" s="12">
        <f t="shared" si="3290"/>
        <v>0</v>
      </c>
      <c r="DY1398" s="12">
        <f t="shared" si="3290"/>
        <v>0</v>
      </c>
    </row>
    <row r="1399" spans="2:129" x14ac:dyDescent="0.3">
      <c r="B1399" s="2" t="str">
        <f>Product!$O$2</f>
        <v>Phase 4</v>
      </c>
      <c r="C1399" s="2" t="str">
        <f>Product!$O$3</f>
        <v>75' Wide</v>
      </c>
      <c r="D1399" s="130">
        <f>SUMIFS(INDEX(Product!$B$2:$U$97, MATCH(D1383, Product!$B$2:$B$97, 0), ), Product!$B$2:$U$2, $B1399, Product!$B$3:$U$3, $C1399)</f>
        <v>4.1666666666666666E-3</v>
      </c>
      <c r="E1399" s="128">
        <f>SUMIFS(INDEX(Product!$B$2:$U$97, MATCH(E1383, Product!$B$2:$B$97, 0), ), Product!$B$2:$U$2, $B1399, Product!$B$3:$U$3, $C1399)</f>
        <v>62</v>
      </c>
      <c r="F1399" s="203">
        <f t="shared" si="3250"/>
        <v>127128.80545268016</v>
      </c>
      <c r="G1399" s="11">
        <f>SUM(H1399:DZ1399)</f>
        <v>98239.085884562141</v>
      </c>
      <c r="I1399" s="12">
        <f t="shared" ref="I1399:AN1399" si="3291">(I1255+I1279)/(1+$D1399)^I$8</f>
        <v>0</v>
      </c>
      <c r="J1399" s="12">
        <f t="shared" si="3291"/>
        <v>0</v>
      </c>
      <c r="K1399" s="12">
        <f t="shared" si="3291"/>
        <v>0</v>
      </c>
      <c r="L1399" s="12">
        <f t="shared" si="3291"/>
        <v>0</v>
      </c>
      <c r="M1399" s="12">
        <f t="shared" si="3291"/>
        <v>0</v>
      </c>
      <c r="N1399" s="12">
        <f t="shared" si="3291"/>
        <v>0</v>
      </c>
      <c r="O1399" s="12">
        <f t="shared" si="3291"/>
        <v>0</v>
      </c>
      <c r="P1399" s="12">
        <f t="shared" si="3291"/>
        <v>0</v>
      </c>
      <c r="Q1399" s="12">
        <f t="shared" si="3291"/>
        <v>0</v>
      </c>
      <c r="R1399" s="12">
        <f t="shared" si="3291"/>
        <v>0</v>
      </c>
      <c r="S1399" s="12">
        <f t="shared" si="3291"/>
        <v>0</v>
      </c>
      <c r="T1399" s="12">
        <f t="shared" si="3291"/>
        <v>0</v>
      </c>
      <c r="U1399" s="12">
        <f t="shared" si="3291"/>
        <v>0</v>
      </c>
      <c r="V1399" s="12">
        <f t="shared" si="3291"/>
        <v>0</v>
      </c>
      <c r="W1399" s="12">
        <f t="shared" si="3291"/>
        <v>0</v>
      </c>
      <c r="X1399" s="12">
        <f t="shared" si="3291"/>
        <v>0</v>
      </c>
      <c r="Y1399" s="12">
        <f t="shared" si="3291"/>
        <v>0</v>
      </c>
      <c r="Z1399" s="12">
        <f t="shared" si="3291"/>
        <v>0</v>
      </c>
      <c r="AA1399" s="12">
        <f t="shared" si="3291"/>
        <v>0</v>
      </c>
      <c r="AB1399" s="12">
        <f t="shared" si="3291"/>
        <v>0</v>
      </c>
      <c r="AC1399" s="12">
        <f t="shared" si="3291"/>
        <v>0</v>
      </c>
      <c r="AD1399" s="12">
        <f t="shared" si="3291"/>
        <v>0</v>
      </c>
      <c r="AE1399" s="12">
        <f t="shared" si="3291"/>
        <v>0</v>
      </c>
      <c r="AF1399" s="12">
        <f t="shared" si="3291"/>
        <v>0</v>
      </c>
      <c r="AG1399" s="12">
        <f t="shared" si="3291"/>
        <v>0</v>
      </c>
      <c r="AH1399" s="12">
        <f t="shared" si="3291"/>
        <v>0</v>
      </c>
      <c r="AI1399" s="12">
        <f t="shared" si="3291"/>
        <v>0</v>
      </c>
      <c r="AJ1399" s="12">
        <f t="shared" si="3291"/>
        <v>0</v>
      </c>
      <c r="AK1399" s="12">
        <f t="shared" si="3291"/>
        <v>0</v>
      </c>
      <c r="AL1399" s="12">
        <f t="shared" si="3291"/>
        <v>0</v>
      </c>
      <c r="AM1399" s="12">
        <f t="shared" si="3291"/>
        <v>0</v>
      </c>
      <c r="AN1399" s="12">
        <f t="shared" si="3291"/>
        <v>0</v>
      </c>
      <c r="AO1399" s="12">
        <f t="shared" ref="AO1399:BT1399" si="3292">(AO1255+AO1279)/(1+$D1399)^AO$8</f>
        <v>0</v>
      </c>
      <c r="AP1399" s="12">
        <f t="shared" si="3292"/>
        <v>0</v>
      </c>
      <c r="AQ1399" s="12">
        <f t="shared" si="3292"/>
        <v>0</v>
      </c>
      <c r="AR1399" s="12">
        <f t="shared" si="3292"/>
        <v>0</v>
      </c>
      <c r="AS1399" s="12">
        <f t="shared" si="3292"/>
        <v>0</v>
      </c>
      <c r="AT1399" s="12">
        <f t="shared" si="3292"/>
        <v>0</v>
      </c>
      <c r="AU1399" s="12">
        <f t="shared" si="3292"/>
        <v>0</v>
      </c>
      <c r="AV1399" s="12">
        <f t="shared" si="3292"/>
        <v>0</v>
      </c>
      <c r="AW1399" s="12">
        <f t="shared" si="3292"/>
        <v>70271.77419196612</v>
      </c>
      <c r="AX1399" s="12">
        <f t="shared" si="3292"/>
        <v>69980.190066688228</v>
      </c>
      <c r="AY1399" s="12">
        <f t="shared" si="3292"/>
        <v>69689.815834046385</v>
      </c>
      <c r="AZ1399" s="12">
        <f t="shared" si="3292"/>
        <v>69400.646473739136</v>
      </c>
      <c r="BA1399" s="12">
        <f t="shared" si="3292"/>
        <v>69112.676986296239</v>
      </c>
      <c r="BB1399" s="12">
        <f t="shared" si="3292"/>
        <v>68825.902392992066</v>
      </c>
      <c r="BC1399" s="12">
        <f t="shared" si="3292"/>
        <v>441399.64621829282</v>
      </c>
      <c r="BD1399" s="12">
        <f t="shared" si="3292"/>
        <v>442298.34913964133</v>
      </c>
      <c r="BE1399" s="12">
        <f t="shared" si="3292"/>
        <v>443181.99422014167</v>
      </c>
      <c r="BF1399" s="12">
        <f t="shared" si="3292"/>
        <v>444050.69094785984</v>
      </c>
      <c r="BG1399" s="12">
        <f t="shared" si="3292"/>
        <v>187399.18846802702</v>
      </c>
      <c r="BH1399" s="12">
        <f t="shared" si="3292"/>
        <v>189306.80133013008</v>
      </c>
      <c r="BI1399" s="12">
        <f t="shared" si="3292"/>
        <v>-242002.51463408553</v>
      </c>
      <c r="BJ1399" s="12">
        <f t="shared" si="3292"/>
        <v>-243661.32006898141</v>
      </c>
      <c r="BK1399" s="12">
        <f t="shared" si="3292"/>
        <v>-245302.19284544748</v>
      </c>
      <c r="BL1399" s="12">
        <f t="shared" si="3292"/>
        <v>-246925.25322201828</v>
      </c>
      <c r="BM1399" s="12">
        <f t="shared" si="3292"/>
        <v>-248530.62076798439</v>
      </c>
      <c r="BN1399" s="12">
        <f t="shared" si="3292"/>
        <v>-250118.4143670421</v>
      </c>
      <c r="BO1399" s="12">
        <f t="shared" si="3292"/>
        <v>-249080.57862278057</v>
      </c>
      <c r="BP1399" s="12">
        <f t="shared" si="3292"/>
        <v>-248047.04925090179</v>
      </c>
      <c r="BQ1399" s="12">
        <f t="shared" si="3292"/>
        <v>-247017.8083826408</v>
      </c>
      <c r="BR1399" s="12">
        <f t="shared" si="3292"/>
        <v>-245992.83822337675</v>
      </c>
      <c r="BS1399" s="12">
        <f t="shared" si="3292"/>
        <v>0</v>
      </c>
      <c r="BT1399" s="12">
        <f t="shared" si="3292"/>
        <v>0</v>
      </c>
      <c r="BU1399" s="12">
        <f t="shared" ref="BU1399:CZ1399" si="3293">(BU1255+BU1279)/(1+$D1399)^BU$8</f>
        <v>0</v>
      </c>
      <c r="BV1399" s="12">
        <f t="shared" si="3293"/>
        <v>0</v>
      </c>
      <c r="BW1399" s="12">
        <f t="shared" si="3293"/>
        <v>0</v>
      </c>
      <c r="BX1399" s="12">
        <f t="shared" si="3293"/>
        <v>0</v>
      </c>
      <c r="BY1399" s="12">
        <f t="shared" si="3293"/>
        <v>0</v>
      </c>
      <c r="BZ1399" s="12">
        <f t="shared" si="3293"/>
        <v>0</v>
      </c>
      <c r="CA1399" s="12">
        <f t="shared" si="3293"/>
        <v>0</v>
      </c>
      <c r="CB1399" s="12">
        <f t="shared" si="3293"/>
        <v>0</v>
      </c>
      <c r="CC1399" s="12">
        <f t="shared" si="3293"/>
        <v>0</v>
      </c>
      <c r="CD1399" s="12">
        <f t="shared" si="3293"/>
        <v>0</v>
      </c>
      <c r="CE1399" s="12">
        <f t="shared" si="3293"/>
        <v>0</v>
      </c>
      <c r="CF1399" s="12">
        <f t="shared" si="3293"/>
        <v>0</v>
      </c>
      <c r="CG1399" s="12">
        <f t="shared" si="3293"/>
        <v>0</v>
      </c>
      <c r="CH1399" s="12">
        <f t="shared" si="3293"/>
        <v>0</v>
      </c>
      <c r="CI1399" s="12">
        <f t="shared" si="3293"/>
        <v>0</v>
      </c>
      <c r="CJ1399" s="12">
        <f t="shared" si="3293"/>
        <v>0</v>
      </c>
      <c r="CK1399" s="12">
        <f t="shared" si="3293"/>
        <v>0</v>
      </c>
      <c r="CL1399" s="12">
        <f t="shared" si="3293"/>
        <v>0</v>
      </c>
      <c r="CM1399" s="12">
        <f t="shared" si="3293"/>
        <v>0</v>
      </c>
      <c r="CN1399" s="12">
        <f t="shared" si="3293"/>
        <v>0</v>
      </c>
      <c r="CO1399" s="12">
        <f t="shared" si="3293"/>
        <v>0</v>
      </c>
      <c r="CP1399" s="12">
        <f t="shared" si="3293"/>
        <v>0</v>
      </c>
      <c r="CQ1399" s="12">
        <f t="shared" si="3293"/>
        <v>0</v>
      </c>
      <c r="CR1399" s="12">
        <f t="shared" si="3293"/>
        <v>0</v>
      </c>
      <c r="CS1399" s="12">
        <f t="shared" si="3293"/>
        <v>0</v>
      </c>
      <c r="CT1399" s="12">
        <f t="shared" si="3293"/>
        <v>0</v>
      </c>
      <c r="CU1399" s="12">
        <f t="shared" si="3293"/>
        <v>0</v>
      </c>
      <c r="CV1399" s="12">
        <f t="shared" si="3293"/>
        <v>0</v>
      </c>
      <c r="CW1399" s="12">
        <f t="shared" si="3293"/>
        <v>0</v>
      </c>
      <c r="CX1399" s="12">
        <f t="shared" si="3293"/>
        <v>0</v>
      </c>
      <c r="CY1399" s="12">
        <f t="shared" si="3293"/>
        <v>0</v>
      </c>
      <c r="CZ1399" s="12">
        <f t="shared" si="3293"/>
        <v>0</v>
      </c>
      <c r="DA1399" s="12">
        <f t="shared" ref="DA1399:DY1399" si="3294">(DA1255+DA1279)/(1+$D1399)^DA$8</f>
        <v>0</v>
      </c>
      <c r="DB1399" s="12">
        <f t="shared" si="3294"/>
        <v>0</v>
      </c>
      <c r="DC1399" s="12">
        <f t="shared" si="3294"/>
        <v>0</v>
      </c>
      <c r="DD1399" s="12">
        <f t="shared" si="3294"/>
        <v>0</v>
      </c>
      <c r="DE1399" s="12">
        <f t="shared" si="3294"/>
        <v>0</v>
      </c>
      <c r="DF1399" s="12">
        <f t="shared" si="3294"/>
        <v>0</v>
      </c>
      <c r="DG1399" s="12">
        <f t="shared" si="3294"/>
        <v>0</v>
      </c>
      <c r="DH1399" s="12">
        <f t="shared" si="3294"/>
        <v>0</v>
      </c>
      <c r="DI1399" s="12">
        <f t="shared" si="3294"/>
        <v>0</v>
      </c>
      <c r="DJ1399" s="12">
        <f t="shared" si="3294"/>
        <v>0</v>
      </c>
      <c r="DK1399" s="12">
        <f t="shared" si="3294"/>
        <v>0</v>
      </c>
      <c r="DL1399" s="12">
        <f t="shared" si="3294"/>
        <v>0</v>
      </c>
      <c r="DM1399" s="12">
        <f t="shared" si="3294"/>
        <v>0</v>
      </c>
      <c r="DN1399" s="12">
        <f t="shared" si="3294"/>
        <v>0</v>
      </c>
      <c r="DO1399" s="12">
        <f t="shared" si="3294"/>
        <v>0</v>
      </c>
      <c r="DP1399" s="12">
        <f t="shared" si="3294"/>
        <v>0</v>
      </c>
      <c r="DQ1399" s="12">
        <f t="shared" si="3294"/>
        <v>0</v>
      </c>
      <c r="DR1399" s="12">
        <f t="shared" si="3294"/>
        <v>0</v>
      </c>
      <c r="DS1399" s="12">
        <f t="shared" si="3294"/>
        <v>0</v>
      </c>
      <c r="DT1399" s="12">
        <f t="shared" si="3294"/>
        <v>0</v>
      </c>
      <c r="DU1399" s="12">
        <f t="shared" si="3294"/>
        <v>0</v>
      </c>
      <c r="DV1399" s="12">
        <f t="shared" si="3294"/>
        <v>0</v>
      </c>
      <c r="DW1399" s="12">
        <f t="shared" si="3294"/>
        <v>0</v>
      </c>
      <c r="DX1399" s="12">
        <f t="shared" si="3294"/>
        <v>0</v>
      </c>
      <c r="DY1399" s="12">
        <f t="shared" si="3294"/>
        <v>0</v>
      </c>
    </row>
    <row r="1400" spans="2:129" x14ac:dyDescent="0.3">
      <c r="D1400" s="130"/>
      <c r="E1400" s="128"/>
      <c r="F1400" s="203"/>
      <c r="G1400" s="13"/>
      <c r="I1400" s="12"/>
      <c r="J1400" s="12"/>
      <c r="K1400" s="12"/>
      <c r="L1400" s="12"/>
      <c r="M1400" s="12"/>
      <c r="N1400" s="12"/>
      <c r="O1400" s="12"/>
      <c r="P1400" s="12"/>
      <c r="Q1400" s="12"/>
      <c r="R1400" s="12"/>
      <c r="S1400" s="12"/>
      <c r="T1400" s="12"/>
      <c r="U1400" s="12"/>
      <c r="V1400" s="12"/>
      <c r="W1400" s="12"/>
      <c r="X1400" s="12"/>
      <c r="Y1400" s="12"/>
      <c r="Z1400" s="12"/>
      <c r="AA1400" s="12"/>
      <c r="AB1400" s="12"/>
      <c r="AC1400" s="12"/>
      <c r="AD1400" s="12"/>
      <c r="AE1400" s="12"/>
      <c r="AF1400" s="12"/>
      <c r="AG1400" s="12"/>
      <c r="AH1400" s="12"/>
      <c r="AI1400" s="12"/>
      <c r="AJ1400" s="12"/>
      <c r="AK1400" s="12"/>
      <c r="AL1400" s="12"/>
      <c r="AM1400" s="12"/>
      <c r="AN1400" s="12"/>
      <c r="AO1400" s="12"/>
      <c r="AP1400" s="12"/>
      <c r="AQ1400" s="12"/>
      <c r="AR1400" s="12"/>
      <c r="AS1400" s="12"/>
      <c r="AT1400" s="12"/>
      <c r="AU1400" s="12"/>
      <c r="AV1400" s="12"/>
      <c r="AW1400" s="12"/>
      <c r="AX1400" s="12"/>
      <c r="AY1400" s="12"/>
      <c r="AZ1400" s="12"/>
      <c r="BA1400" s="12"/>
      <c r="BB1400" s="12"/>
      <c r="BC1400" s="12"/>
      <c r="BD1400" s="12"/>
      <c r="BE1400" s="12"/>
      <c r="BF1400" s="12"/>
      <c r="BG1400" s="12"/>
      <c r="BH1400" s="12"/>
      <c r="BI1400" s="12"/>
      <c r="BJ1400" s="12"/>
      <c r="BK1400" s="12"/>
      <c r="BL1400" s="12"/>
      <c r="BM1400" s="12"/>
      <c r="BN1400" s="12"/>
      <c r="BO1400" s="12"/>
      <c r="BP1400" s="12"/>
      <c r="BQ1400" s="12"/>
      <c r="BR1400" s="12"/>
      <c r="BS1400" s="12"/>
      <c r="BT1400" s="12"/>
      <c r="BU1400" s="12"/>
      <c r="BV1400" s="12"/>
      <c r="BW1400" s="12"/>
      <c r="BX1400" s="12"/>
      <c r="BY1400" s="12"/>
      <c r="BZ1400" s="12"/>
      <c r="CA1400" s="12"/>
      <c r="CB1400" s="12"/>
      <c r="CC1400" s="12"/>
      <c r="CD1400" s="12"/>
      <c r="CE1400" s="12"/>
      <c r="CF1400" s="12"/>
      <c r="CG1400" s="12"/>
      <c r="CH1400" s="12"/>
      <c r="CI1400" s="12"/>
      <c r="CJ1400" s="12"/>
      <c r="CK1400" s="12"/>
      <c r="CL1400" s="12"/>
      <c r="CM1400" s="12"/>
      <c r="CN1400" s="12"/>
      <c r="CO1400" s="12"/>
      <c r="CP1400" s="12"/>
      <c r="CQ1400" s="12"/>
      <c r="CR1400" s="12"/>
      <c r="CS1400" s="12"/>
      <c r="CT1400" s="12"/>
      <c r="CU1400" s="12"/>
      <c r="CV1400" s="12"/>
      <c r="CW1400" s="12"/>
      <c r="CX1400" s="12"/>
      <c r="CY1400" s="12"/>
      <c r="CZ1400" s="12"/>
      <c r="DA1400" s="12"/>
      <c r="DB1400" s="12"/>
      <c r="DC1400" s="12"/>
      <c r="DD1400" s="12"/>
      <c r="DE1400" s="12"/>
      <c r="DF1400" s="12"/>
      <c r="DG1400" s="12"/>
      <c r="DH1400" s="12"/>
      <c r="DI1400" s="12"/>
      <c r="DJ1400" s="12"/>
      <c r="DK1400" s="12"/>
      <c r="DL1400" s="12"/>
      <c r="DM1400" s="12"/>
      <c r="DN1400" s="12"/>
      <c r="DO1400" s="12"/>
      <c r="DP1400" s="12"/>
      <c r="DQ1400" s="12"/>
      <c r="DR1400" s="12"/>
      <c r="DS1400" s="12"/>
      <c r="DT1400" s="12"/>
      <c r="DU1400" s="12"/>
      <c r="DV1400" s="12"/>
      <c r="DW1400" s="12"/>
      <c r="DX1400" s="12"/>
      <c r="DY1400" s="12"/>
    </row>
    <row r="1401" spans="2:129" x14ac:dyDescent="0.3">
      <c r="B1401" s="2" t="str">
        <f>Product!$P$2</f>
        <v>Phase 5</v>
      </c>
      <c r="C1401" s="2" t="str">
        <f>Product!$P$3</f>
        <v>50' Wide</v>
      </c>
      <c r="D1401" s="130">
        <f>SUMIFS(INDEX(Product!$B$2:$U$97, MATCH(D1383, Product!$B$2:$B$97, 0), ), Product!$B$2:$U$2, $B1401, Product!$B$3:$U$3, $C1401)</f>
        <v>4.1666666666666666E-3</v>
      </c>
      <c r="E1401" s="128">
        <f>SUMIFS(INDEX(Product!$B$2:$U$97, MATCH(E1383, Product!$B$2:$B$97, 0), ), Product!$B$2:$U$2, $B1401, Product!$B$3:$U$3, $C1401)</f>
        <v>74</v>
      </c>
      <c r="F1401" s="203">
        <f t="shared" si="3250"/>
        <v>190693.20817902038</v>
      </c>
      <c r="G1401" s="11">
        <f>SUM(H1401:DZ1401)</f>
        <v>140186.42525361269</v>
      </c>
      <c r="I1401" s="12">
        <f t="shared" ref="I1401:AN1401" si="3295">(I1257+I1281)/(1+$D1401)^I$8</f>
        <v>0</v>
      </c>
      <c r="J1401" s="12">
        <f t="shared" si="3295"/>
        <v>0</v>
      </c>
      <c r="K1401" s="12">
        <f t="shared" si="3295"/>
        <v>0</v>
      </c>
      <c r="L1401" s="12">
        <f t="shared" si="3295"/>
        <v>0</v>
      </c>
      <c r="M1401" s="12">
        <f t="shared" si="3295"/>
        <v>0</v>
      </c>
      <c r="N1401" s="12">
        <f t="shared" si="3295"/>
        <v>0</v>
      </c>
      <c r="O1401" s="12">
        <f t="shared" si="3295"/>
        <v>0</v>
      </c>
      <c r="P1401" s="12">
        <f t="shared" si="3295"/>
        <v>0</v>
      </c>
      <c r="Q1401" s="12">
        <f t="shared" si="3295"/>
        <v>0</v>
      </c>
      <c r="R1401" s="12">
        <f t="shared" si="3295"/>
        <v>0</v>
      </c>
      <c r="S1401" s="12">
        <f t="shared" si="3295"/>
        <v>0</v>
      </c>
      <c r="T1401" s="12">
        <f t="shared" si="3295"/>
        <v>0</v>
      </c>
      <c r="U1401" s="12">
        <f t="shared" si="3295"/>
        <v>0</v>
      </c>
      <c r="V1401" s="12">
        <f t="shared" si="3295"/>
        <v>0</v>
      </c>
      <c r="W1401" s="12">
        <f t="shared" si="3295"/>
        <v>0</v>
      </c>
      <c r="X1401" s="12">
        <f t="shared" si="3295"/>
        <v>0</v>
      </c>
      <c r="Y1401" s="12">
        <f t="shared" si="3295"/>
        <v>0</v>
      </c>
      <c r="Z1401" s="12">
        <f t="shared" si="3295"/>
        <v>0</v>
      </c>
      <c r="AA1401" s="12">
        <f t="shared" si="3295"/>
        <v>0</v>
      </c>
      <c r="AB1401" s="12">
        <f t="shared" si="3295"/>
        <v>0</v>
      </c>
      <c r="AC1401" s="12">
        <f t="shared" si="3295"/>
        <v>0</v>
      </c>
      <c r="AD1401" s="12">
        <f t="shared" si="3295"/>
        <v>0</v>
      </c>
      <c r="AE1401" s="12">
        <f t="shared" si="3295"/>
        <v>0</v>
      </c>
      <c r="AF1401" s="12">
        <f t="shared" si="3295"/>
        <v>0</v>
      </c>
      <c r="AG1401" s="12">
        <f t="shared" si="3295"/>
        <v>0</v>
      </c>
      <c r="AH1401" s="12">
        <f t="shared" si="3295"/>
        <v>0</v>
      </c>
      <c r="AI1401" s="12">
        <f t="shared" si="3295"/>
        <v>0</v>
      </c>
      <c r="AJ1401" s="12">
        <f t="shared" si="3295"/>
        <v>0</v>
      </c>
      <c r="AK1401" s="12">
        <f t="shared" si="3295"/>
        <v>0</v>
      </c>
      <c r="AL1401" s="12">
        <f t="shared" si="3295"/>
        <v>0</v>
      </c>
      <c r="AM1401" s="12">
        <f t="shared" si="3295"/>
        <v>0</v>
      </c>
      <c r="AN1401" s="12">
        <f t="shared" si="3295"/>
        <v>0</v>
      </c>
      <c r="AO1401" s="12">
        <f t="shared" ref="AO1401:BT1401" si="3296">(AO1257+AO1281)/(1+$D1401)^AO$8</f>
        <v>0</v>
      </c>
      <c r="AP1401" s="12">
        <f t="shared" si="3296"/>
        <v>0</v>
      </c>
      <c r="AQ1401" s="12">
        <f t="shared" si="3296"/>
        <v>0</v>
      </c>
      <c r="AR1401" s="12">
        <f t="shared" si="3296"/>
        <v>0</v>
      </c>
      <c r="AS1401" s="12">
        <f t="shared" si="3296"/>
        <v>0</v>
      </c>
      <c r="AT1401" s="12">
        <f t="shared" si="3296"/>
        <v>0</v>
      </c>
      <c r="AU1401" s="12">
        <f t="shared" si="3296"/>
        <v>0</v>
      </c>
      <c r="AV1401" s="12">
        <f t="shared" si="3296"/>
        <v>0</v>
      </c>
      <c r="AW1401" s="12">
        <f t="shared" si="3296"/>
        <v>0</v>
      </c>
      <c r="AX1401" s="12">
        <f t="shared" si="3296"/>
        <v>0</v>
      </c>
      <c r="AY1401" s="12">
        <f t="shared" si="3296"/>
        <v>0</v>
      </c>
      <c r="AZ1401" s="12">
        <f t="shared" si="3296"/>
        <v>0</v>
      </c>
      <c r="BA1401" s="12">
        <f t="shared" si="3296"/>
        <v>0</v>
      </c>
      <c r="BB1401" s="12">
        <f t="shared" si="3296"/>
        <v>0</v>
      </c>
      <c r="BC1401" s="12">
        <f t="shared" si="3296"/>
        <v>0</v>
      </c>
      <c r="BD1401" s="12">
        <f t="shared" si="3296"/>
        <v>0</v>
      </c>
      <c r="BE1401" s="12">
        <f t="shared" si="3296"/>
        <v>0</v>
      </c>
      <c r="BF1401" s="12">
        <f t="shared" si="3296"/>
        <v>0</v>
      </c>
      <c r="BG1401" s="12">
        <f t="shared" si="3296"/>
        <v>0</v>
      </c>
      <c r="BH1401" s="12">
        <f t="shared" si="3296"/>
        <v>0</v>
      </c>
      <c r="BI1401" s="12">
        <f t="shared" si="3296"/>
        <v>100277.28506937245</v>
      </c>
      <c r="BJ1401" s="12">
        <f t="shared" si="3296"/>
        <v>99861.196749582523</v>
      </c>
      <c r="BK1401" s="12">
        <f t="shared" si="3296"/>
        <v>99446.834937343563</v>
      </c>
      <c r="BL1401" s="12">
        <f t="shared" si="3296"/>
        <v>99034.192468723908</v>
      </c>
      <c r="BM1401" s="12">
        <f t="shared" si="3296"/>
        <v>98623.26220951759</v>
      </c>
      <c r="BN1401" s="12">
        <f t="shared" si="3296"/>
        <v>98214.037055121225</v>
      </c>
      <c r="BO1401" s="12">
        <f t="shared" si="3296"/>
        <v>629873.92395184818</v>
      </c>
      <c r="BP1401" s="12">
        <f t="shared" si="3296"/>
        <v>631156.36615674477</v>
      </c>
      <c r="BQ1401" s="12">
        <f t="shared" si="3296"/>
        <v>632417.32093775563</v>
      </c>
      <c r="BR1401" s="12">
        <f t="shared" si="3296"/>
        <v>633656.94453351491</v>
      </c>
      <c r="BS1401" s="12">
        <f t="shared" si="3296"/>
        <v>267417.21067753824</v>
      </c>
      <c r="BT1401" s="12">
        <f t="shared" si="3296"/>
        <v>270139.35966231523</v>
      </c>
      <c r="BU1401" s="12">
        <f t="shared" ref="BU1401:CZ1401" si="3297">(BU1257+BU1281)/(1+$D1401)^BU$8</f>
        <v>-345335.74008213333</v>
      </c>
      <c r="BV1401" s="12">
        <f t="shared" si="3297"/>
        <v>-347702.84276855865</v>
      </c>
      <c r="BW1401" s="12">
        <f t="shared" si="3297"/>
        <v>-350044.35568836593</v>
      </c>
      <c r="BX1401" s="12">
        <f t="shared" si="3297"/>
        <v>-352360.45044956513</v>
      </c>
      <c r="BY1401" s="12">
        <f t="shared" si="3297"/>
        <v>-354651.29767662095</v>
      </c>
      <c r="BZ1401" s="12">
        <f t="shared" si="3297"/>
        <v>-356917.06701566017</v>
      </c>
      <c r="CA1401" s="12">
        <f t="shared" si="3297"/>
        <v>-355436.08333509718</v>
      </c>
      <c r="CB1401" s="12">
        <f t="shared" si="3297"/>
        <v>-353961.24481503456</v>
      </c>
      <c r="CC1401" s="12">
        <f t="shared" si="3297"/>
        <v>-352492.52595688088</v>
      </c>
      <c r="CD1401" s="12">
        <f t="shared" si="3297"/>
        <v>-351029.90136784816</v>
      </c>
      <c r="CE1401" s="12">
        <f t="shared" si="3297"/>
        <v>0</v>
      </c>
      <c r="CF1401" s="12">
        <f t="shared" si="3297"/>
        <v>0</v>
      </c>
      <c r="CG1401" s="12">
        <f t="shared" si="3297"/>
        <v>0</v>
      </c>
      <c r="CH1401" s="12">
        <f t="shared" si="3297"/>
        <v>0</v>
      </c>
      <c r="CI1401" s="12">
        <f t="shared" si="3297"/>
        <v>0</v>
      </c>
      <c r="CJ1401" s="12">
        <f t="shared" si="3297"/>
        <v>0</v>
      </c>
      <c r="CK1401" s="12">
        <f t="shared" si="3297"/>
        <v>0</v>
      </c>
      <c r="CL1401" s="12">
        <f t="shared" si="3297"/>
        <v>0</v>
      </c>
      <c r="CM1401" s="12">
        <f t="shared" si="3297"/>
        <v>0</v>
      </c>
      <c r="CN1401" s="12">
        <f t="shared" si="3297"/>
        <v>0</v>
      </c>
      <c r="CO1401" s="12">
        <f t="shared" si="3297"/>
        <v>0</v>
      </c>
      <c r="CP1401" s="12">
        <f t="shared" si="3297"/>
        <v>0</v>
      </c>
      <c r="CQ1401" s="12">
        <f t="shared" si="3297"/>
        <v>0</v>
      </c>
      <c r="CR1401" s="12">
        <f t="shared" si="3297"/>
        <v>0</v>
      </c>
      <c r="CS1401" s="12">
        <f t="shared" si="3297"/>
        <v>0</v>
      </c>
      <c r="CT1401" s="12">
        <f t="shared" si="3297"/>
        <v>0</v>
      </c>
      <c r="CU1401" s="12">
        <f t="shared" si="3297"/>
        <v>0</v>
      </c>
      <c r="CV1401" s="12">
        <f t="shared" si="3297"/>
        <v>0</v>
      </c>
      <c r="CW1401" s="12">
        <f t="shared" si="3297"/>
        <v>0</v>
      </c>
      <c r="CX1401" s="12">
        <f t="shared" si="3297"/>
        <v>0</v>
      </c>
      <c r="CY1401" s="12">
        <f t="shared" si="3297"/>
        <v>0</v>
      </c>
      <c r="CZ1401" s="12">
        <f t="shared" si="3297"/>
        <v>0</v>
      </c>
      <c r="DA1401" s="12">
        <f t="shared" ref="DA1401:DY1401" si="3298">(DA1257+DA1281)/(1+$D1401)^DA$8</f>
        <v>0</v>
      </c>
      <c r="DB1401" s="12">
        <f t="shared" si="3298"/>
        <v>0</v>
      </c>
      <c r="DC1401" s="12">
        <f t="shared" si="3298"/>
        <v>0</v>
      </c>
      <c r="DD1401" s="12">
        <f t="shared" si="3298"/>
        <v>0</v>
      </c>
      <c r="DE1401" s="12">
        <f t="shared" si="3298"/>
        <v>0</v>
      </c>
      <c r="DF1401" s="12">
        <f t="shared" si="3298"/>
        <v>0</v>
      </c>
      <c r="DG1401" s="12">
        <f t="shared" si="3298"/>
        <v>0</v>
      </c>
      <c r="DH1401" s="12">
        <f t="shared" si="3298"/>
        <v>0</v>
      </c>
      <c r="DI1401" s="12">
        <f t="shared" si="3298"/>
        <v>0</v>
      </c>
      <c r="DJ1401" s="12">
        <f t="shared" si="3298"/>
        <v>0</v>
      </c>
      <c r="DK1401" s="12">
        <f t="shared" si="3298"/>
        <v>0</v>
      </c>
      <c r="DL1401" s="12">
        <f t="shared" si="3298"/>
        <v>0</v>
      </c>
      <c r="DM1401" s="12">
        <f t="shared" si="3298"/>
        <v>0</v>
      </c>
      <c r="DN1401" s="12">
        <f t="shared" si="3298"/>
        <v>0</v>
      </c>
      <c r="DO1401" s="12">
        <f t="shared" si="3298"/>
        <v>0</v>
      </c>
      <c r="DP1401" s="12">
        <f t="shared" si="3298"/>
        <v>0</v>
      </c>
      <c r="DQ1401" s="12">
        <f t="shared" si="3298"/>
        <v>0</v>
      </c>
      <c r="DR1401" s="12">
        <f t="shared" si="3298"/>
        <v>0</v>
      </c>
      <c r="DS1401" s="12">
        <f t="shared" si="3298"/>
        <v>0</v>
      </c>
      <c r="DT1401" s="12">
        <f t="shared" si="3298"/>
        <v>0</v>
      </c>
      <c r="DU1401" s="12">
        <f t="shared" si="3298"/>
        <v>0</v>
      </c>
      <c r="DV1401" s="12">
        <f t="shared" si="3298"/>
        <v>0</v>
      </c>
      <c r="DW1401" s="12">
        <f t="shared" si="3298"/>
        <v>0</v>
      </c>
      <c r="DX1401" s="12">
        <f t="shared" si="3298"/>
        <v>0</v>
      </c>
      <c r="DY1401" s="12">
        <f t="shared" si="3298"/>
        <v>0</v>
      </c>
    </row>
    <row r="1402" spans="2:129" x14ac:dyDescent="0.3">
      <c r="B1402" s="2" t="str">
        <f>Product!$Q$2</f>
        <v>Phase 5</v>
      </c>
      <c r="C1402" s="2" t="str">
        <f>Product!$Q$3</f>
        <v>60' Wide</v>
      </c>
      <c r="D1402" s="130">
        <f>SUMIFS(INDEX(Product!$B$2:$U$97, MATCH(D1383, Product!$B$2:$B$97, 0), ), Product!$B$2:$U$2, $B1402, Product!$B$3:$U$3, $C1402)</f>
        <v>4.1666666666666666E-3</v>
      </c>
      <c r="E1402" s="128">
        <f>SUMIFS(INDEX(Product!$B$2:$U$97, MATCH(E1383, Product!$B$2:$B$97, 0), ), Product!$B$2:$U$2, $B1402, Product!$B$3:$U$3, $C1402)</f>
        <v>74</v>
      </c>
      <c r="F1402" s="203">
        <f t="shared" si="3250"/>
        <v>190693.20817902038</v>
      </c>
      <c r="G1402" s="11">
        <f>SUM(H1402:DZ1402)</f>
        <v>140186.42525361269</v>
      </c>
      <c r="I1402" s="12">
        <f t="shared" ref="I1402:AN1402" si="3299">(I1258+I1282)/(1+$D1402)^I$8</f>
        <v>0</v>
      </c>
      <c r="J1402" s="12">
        <f t="shared" si="3299"/>
        <v>0</v>
      </c>
      <c r="K1402" s="12">
        <f t="shared" si="3299"/>
        <v>0</v>
      </c>
      <c r="L1402" s="12">
        <f t="shared" si="3299"/>
        <v>0</v>
      </c>
      <c r="M1402" s="12">
        <f t="shared" si="3299"/>
        <v>0</v>
      </c>
      <c r="N1402" s="12">
        <f t="shared" si="3299"/>
        <v>0</v>
      </c>
      <c r="O1402" s="12">
        <f t="shared" si="3299"/>
        <v>0</v>
      </c>
      <c r="P1402" s="12">
        <f t="shared" si="3299"/>
        <v>0</v>
      </c>
      <c r="Q1402" s="12">
        <f t="shared" si="3299"/>
        <v>0</v>
      </c>
      <c r="R1402" s="12">
        <f t="shared" si="3299"/>
        <v>0</v>
      </c>
      <c r="S1402" s="12">
        <f t="shared" si="3299"/>
        <v>0</v>
      </c>
      <c r="T1402" s="12">
        <f t="shared" si="3299"/>
        <v>0</v>
      </c>
      <c r="U1402" s="12">
        <f t="shared" si="3299"/>
        <v>0</v>
      </c>
      <c r="V1402" s="12">
        <f t="shared" si="3299"/>
        <v>0</v>
      </c>
      <c r="W1402" s="12">
        <f t="shared" si="3299"/>
        <v>0</v>
      </c>
      <c r="X1402" s="12">
        <f t="shared" si="3299"/>
        <v>0</v>
      </c>
      <c r="Y1402" s="12">
        <f t="shared" si="3299"/>
        <v>0</v>
      </c>
      <c r="Z1402" s="12">
        <f t="shared" si="3299"/>
        <v>0</v>
      </c>
      <c r="AA1402" s="12">
        <f t="shared" si="3299"/>
        <v>0</v>
      </c>
      <c r="AB1402" s="12">
        <f t="shared" si="3299"/>
        <v>0</v>
      </c>
      <c r="AC1402" s="12">
        <f t="shared" si="3299"/>
        <v>0</v>
      </c>
      <c r="AD1402" s="12">
        <f t="shared" si="3299"/>
        <v>0</v>
      </c>
      <c r="AE1402" s="12">
        <f t="shared" si="3299"/>
        <v>0</v>
      </c>
      <c r="AF1402" s="12">
        <f t="shared" si="3299"/>
        <v>0</v>
      </c>
      <c r="AG1402" s="12">
        <f t="shared" si="3299"/>
        <v>0</v>
      </c>
      <c r="AH1402" s="12">
        <f t="shared" si="3299"/>
        <v>0</v>
      </c>
      <c r="AI1402" s="12">
        <f t="shared" si="3299"/>
        <v>0</v>
      </c>
      <c r="AJ1402" s="12">
        <f t="shared" si="3299"/>
        <v>0</v>
      </c>
      <c r="AK1402" s="12">
        <f t="shared" si="3299"/>
        <v>0</v>
      </c>
      <c r="AL1402" s="12">
        <f t="shared" si="3299"/>
        <v>0</v>
      </c>
      <c r="AM1402" s="12">
        <f t="shared" si="3299"/>
        <v>0</v>
      </c>
      <c r="AN1402" s="12">
        <f t="shared" si="3299"/>
        <v>0</v>
      </c>
      <c r="AO1402" s="12">
        <f t="shared" ref="AO1402:BT1402" si="3300">(AO1258+AO1282)/(1+$D1402)^AO$8</f>
        <v>0</v>
      </c>
      <c r="AP1402" s="12">
        <f t="shared" si="3300"/>
        <v>0</v>
      </c>
      <c r="AQ1402" s="12">
        <f t="shared" si="3300"/>
        <v>0</v>
      </c>
      <c r="AR1402" s="12">
        <f t="shared" si="3300"/>
        <v>0</v>
      </c>
      <c r="AS1402" s="12">
        <f t="shared" si="3300"/>
        <v>0</v>
      </c>
      <c r="AT1402" s="12">
        <f t="shared" si="3300"/>
        <v>0</v>
      </c>
      <c r="AU1402" s="12">
        <f t="shared" si="3300"/>
        <v>0</v>
      </c>
      <c r="AV1402" s="12">
        <f t="shared" si="3300"/>
        <v>0</v>
      </c>
      <c r="AW1402" s="12">
        <f t="shared" si="3300"/>
        <v>0</v>
      </c>
      <c r="AX1402" s="12">
        <f t="shared" si="3300"/>
        <v>0</v>
      </c>
      <c r="AY1402" s="12">
        <f t="shared" si="3300"/>
        <v>0</v>
      </c>
      <c r="AZ1402" s="12">
        <f t="shared" si="3300"/>
        <v>0</v>
      </c>
      <c r="BA1402" s="12">
        <f t="shared" si="3300"/>
        <v>0</v>
      </c>
      <c r="BB1402" s="12">
        <f t="shared" si="3300"/>
        <v>0</v>
      </c>
      <c r="BC1402" s="12">
        <f t="shared" si="3300"/>
        <v>0</v>
      </c>
      <c r="BD1402" s="12">
        <f t="shared" si="3300"/>
        <v>0</v>
      </c>
      <c r="BE1402" s="12">
        <f t="shared" si="3300"/>
        <v>0</v>
      </c>
      <c r="BF1402" s="12">
        <f t="shared" si="3300"/>
        <v>0</v>
      </c>
      <c r="BG1402" s="12">
        <f t="shared" si="3300"/>
        <v>0</v>
      </c>
      <c r="BH1402" s="12">
        <f t="shared" si="3300"/>
        <v>0</v>
      </c>
      <c r="BI1402" s="12">
        <f t="shared" si="3300"/>
        <v>100277.28506937245</v>
      </c>
      <c r="BJ1402" s="12">
        <f t="shared" si="3300"/>
        <v>99861.196749582523</v>
      </c>
      <c r="BK1402" s="12">
        <f t="shared" si="3300"/>
        <v>99446.834937343563</v>
      </c>
      <c r="BL1402" s="12">
        <f t="shared" si="3300"/>
        <v>99034.192468723908</v>
      </c>
      <c r="BM1402" s="12">
        <f t="shared" si="3300"/>
        <v>98623.26220951759</v>
      </c>
      <c r="BN1402" s="12">
        <f t="shared" si="3300"/>
        <v>98214.037055121225</v>
      </c>
      <c r="BO1402" s="12">
        <f t="shared" si="3300"/>
        <v>629873.92395184818</v>
      </c>
      <c r="BP1402" s="12">
        <f t="shared" si="3300"/>
        <v>631156.36615674477</v>
      </c>
      <c r="BQ1402" s="12">
        <f t="shared" si="3300"/>
        <v>632417.32093775563</v>
      </c>
      <c r="BR1402" s="12">
        <f t="shared" si="3300"/>
        <v>633656.94453351491</v>
      </c>
      <c r="BS1402" s="12">
        <f t="shared" si="3300"/>
        <v>267417.21067753824</v>
      </c>
      <c r="BT1402" s="12">
        <f t="shared" si="3300"/>
        <v>270139.35966231523</v>
      </c>
      <c r="BU1402" s="12">
        <f t="shared" ref="BU1402:CZ1402" si="3301">(BU1258+BU1282)/(1+$D1402)^BU$8</f>
        <v>-345335.74008213333</v>
      </c>
      <c r="BV1402" s="12">
        <f t="shared" si="3301"/>
        <v>-347702.84276855865</v>
      </c>
      <c r="BW1402" s="12">
        <f t="shared" si="3301"/>
        <v>-350044.35568836593</v>
      </c>
      <c r="BX1402" s="12">
        <f t="shared" si="3301"/>
        <v>-352360.45044956513</v>
      </c>
      <c r="BY1402" s="12">
        <f t="shared" si="3301"/>
        <v>-354651.29767662095</v>
      </c>
      <c r="BZ1402" s="12">
        <f t="shared" si="3301"/>
        <v>-356917.06701566017</v>
      </c>
      <c r="CA1402" s="12">
        <f t="shared" si="3301"/>
        <v>-355436.08333509718</v>
      </c>
      <c r="CB1402" s="12">
        <f t="shared" si="3301"/>
        <v>-353961.24481503456</v>
      </c>
      <c r="CC1402" s="12">
        <f t="shared" si="3301"/>
        <v>-352492.52595688088</v>
      </c>
      <c r="CD1402" s="12">
        <f t="shared" si="3301"/>
        <v>-351029.90136784816</v>
      </c>
      <c r="CE1402" s="12">
        <f t="shared" si="3301"/>
        <v>0</v>
      </c>
      <c r="CF1402" s="12">
        <f t="shared" si="3301"/>
        <v>0</v>
      </c>
      <c r="CG1402" s="12">
        <f t="shared" si="3301"/>
        <v>0</v>
      </c>
      <c r="CH1402" s="12">
        <f t="shared" si="3301"/>
        <v>0</v>
      </c>
      <c r="CI1402" s="12">
        <f t="shared" si="3301"/>
        <v>0</v>
      </c>
      <c r="CJ1402" s="12">
        <f t="shared" si="3301"/>
        <v>0</v>
      </c>
      <c r="CK1402" s="12">
        <f t="shared" si="3301"/>
        <v>0</v>
      </c>
      <c r="CL1402" s="12">
        <f t="shared" si="3301"/>
        <v>0</v>
      </c>
      <c r="CM1402" s="12">
        <f t="shared" si="3301"/>
        <v>0</v>
      </c>
      <c r="CN1402" s="12">
        <f t="shared" si="3301"/>
        <v>0</v>
      </c>
      <c r="CO1402" s="12">
        <f t="shared" si="3301"/>
        <v>0</v>
      </c>
      <c r="CP1402" s="12">
        <f t="shared" si="3301"/>
        <v>0</v>
      </c>
      <c r="CQ1402" s="12">
        <f t="shared" si="3301"/>
        <v>0</v>
      </c>
      <c r="CR1402" s="12">
        <f t="shared" si="3301"/>
        <v>0</v>
      </c>
      <c r="CS1402" s="12">
        <f t="shared" si="3301"/>
        <v>0</v>
      </c>
      <c r="CT1402" s="12">
        <f t="shared" si="3301"/>
        <v>0</v>
      </c>
      <c r="CU1402" s="12">
        <f t="shared" si="3301"/>
        <v>0</v>
      </c>
      <c r="CV1402" s="12">
        <f t="shared" si="3301"/>
        <v>0</v>
      </c>
      <c r="CW1402" s="12">
        <f t="shared" si="3301"/>
        <v>0</v>
      </c>
      <c r="CX1402" s="12">
        <f t="shared" si="3301"/>
        <v>0</v>
      </c>
      <c r="CY1402" s="12">
        <f t="shared" si="3301"/>
        <v>0</v>
      </c>
      <c r="CZ1402" s="12">
        <f t="shared" si="3301"/>
        <v>0</v>
      </c>
      <c r="DA1402" s="12">
        <f t="shared" ref="DA1402:DY1402" si="3302">(DA1258+DA1282)/(1+$D1402)^DA$8</f>
        <v>0</v>
      </c>
      <c r="DB1402" s="12">
        <f t="shared" si="3302"/>
        <v>0</v>
      </c>
      <c r="DC1402" s="12">
        <f t="shared" si="3302"/>
        <v>0</v>
      </c>
      <c r="DD1402" s="12">
        <f t="shared" si="3302"/>
        <v>0</v>
      </c>
      <c r="DE1402" s="12">
        <f t="shared" si="3302"/>
        <v>0</v>
      </c>
      <c r="DF1402" s="12">
        <f t="shared" si="3302"/>
        <v>0</v>
      </c>
      <c r="DG1402" s="12">
        <f t="shared" si="3302"/>
        <v>0</v>
      </c>
      <c r="DH1402" s="12">
        <f t="shared" si="3302"/>
        <v>0</v>
      </c>
      <c r="DI1402" s="12">
        <f t="shared" si="3302"/>
        <v>0</v>
      </c>
      <c r="DJ1402" s="12">
        <f t="shared" si="3302"/>
        <v>0</v>
      </c>
      <c r="DK1402" s="12">
        <f t="shared" si="3302"/>
        <v>0</v>
      </c>
      <c r="DL1402" s="12">
        <f t="shared" si="3302"/>
        <v>0</v>
      </c>
      <c r="DM1402" s="12">
        <f t="shared" si="3302"/>
        <v>0</v>
      </c>
      <c r="DN1402" s="12">
        <f t="shared" si="3302"/>
        <v>0</v>
      </c>
      <c r="DO1402" s="12">
        <f t="shared" si="3302"/>
        <v>0</v>
      </c>
      <c r="DP1402" s="12">
        <f t="shared" si="3302"/>
        <v>0</v>
      </c>
      <c r="DQ1402" s="12">
        <f t="shared" si="3302"/>
        <v>0</v>
      </c>
      <c r="DR1402" s="12">
        <f t="shared" si="3302"/>
        <v>0</v>
      </c>
      <c r="DS1402" s="12">
        <f t="shared" si="3302"/>
        <v>0</v>
      </c>
      <c r="DT1402" s="12">
        <f t="shared" si="3302"/>
        <v>0</v>
      </c>
      <c r="DU1402" s="12">
        <f t="shared" si="3302"/>
        <v>0</v>
      </c>
      <c r="DV1402" s="12">
        <f t="shared" si="3302"/>
        <v>0</v>
      </c>
      <c r="DW1402" s="12">
        <f t="shared" si="3302"/>
        <v>0</v>
      </c>
      <c r="DX1402" s="12">
        <f t="shared" si="3302"/>
        <v>0</v>
      </c>
      <c r="DY1402" s="12">
        <f t="shared" si="3302"/>
        <v>0</v>
      </c>
    </row>
    <row r="1403" spans="2:129" x14ac:dyDescent="0.3">
      <c r="B1403" s="2" t="str">
        <f>Product!$R$2</f>
        <v>Phase 5</v>
      </c>
      <c r="C1403" s="2" t="str">
        <f>Product!$R$3</f>
        <v>75' Wide</v>
      </c>
      <c r="D1403" s="130">
        <f>SUMIFS(INDEX(Product!$B$2:$U$97, MATCH(D1383, Product!$B$2:$B$97, 0), ), Product!$B$2:$U$2, $B1403, Product!$B$3:$U$3, $C1403)</f>
        <v>4.1666666666666666E-3</v>
      </c>
      <c r="E1403" s="128">
        <f>SUMIFS(INDEX(Product!$B$2:$U$97, MATCH(E1383, Product!$B$2:$B$97, 0), ), Product!$B$2:$U$2, $B1403, Product!$B$3:$U$3, $C1403)</f>
        <v>74</v>
      </c>
      <c r="F1403" s="203">
        <f t="shared" si="3250"/>
        <v>127128.80545268008</v>
      </c>
      <c r="G1403" s="11">
        <f>SUM(H1403:DZ1403)</f>
        <v>93457.616835741675</v>
      </c>
      <c r="I1403" s="12">
        <f t="shared" ref="I1403:AN1403" si="3303">(I1259+I1283)/(1+$D1403)^I$8</f>
        <v>0</v>
      </c>
      <c r="J1403" s="12">
        <f t="shared" si="3303"/>
        <v>0</v>
      </c>
      <c r="K1403" s="12">
        <f t="shared" si="3303"/>
        <v>0</v>
      </c>
      <c r="L1403" s="12">
        <f t="shared" si="3303"/>
        <v>0</v>
      </c>
      <c r="M1403" s="12">
        <f t="shared" si="3303"/>
        <v>0</v>
      </c>
      <c r="N1403" s="12">
        <f t="shared" si="3303"/>
        <v>0</v>
      </c>
      <c r="O1403" s="12">
        <f t="shared" si="3303"/>
        <v>0</v>
      </c>
      <c r="P1403" s="12">
        <f t="shared" si="3303"/>
        <v>0</v>
      </c>
      <c r="Q1403" s="12">
        <f t="shared" si="3303"/>
        <v>0</v>
      </c>
      <c r="R1403" s="12">
        <f t="shared" si="3303"/>
        <v>0</v>
      </c>
      <c r="S1403" s="12">
        <f t="shared" si="3303"/>
        <v>0</v>
      </c>
      <c r="T1403" s="12">
        <f t="shared" si="3303"/>
        <v>0</v>
      </c>
      <c r="U1403" s="12">
        <f t="shared" si="3303"/>
        <v>0</v>
      </c>
      <c r="V1403" s="12">
        <f t="shared" si="3303"/>
        <v>0</v>
      </c>
      <c r="W1403" s="12">
        <f t="shared" si="3303"/>
        <v>0</v>
      </c>
      <c r="X1403" s="12">
        <f t="shared" si="3303"/>
        <v>0</v>
      </c>
      <c r="Y1403" s="12">
        <f t="shared" si="3303"/>
        <v>0</v>
      </c>
      <c r="Z1403" s="12">
        <f t="shared" si="3303"/>
        <v>0</v>
      </c>
      <c r="AA1403" s="12">
        <f t="shared" si="3303"/>
        <v>0</v>
      </c>
      <c r="AB1403" s="12">
        <f t="shared" si="3303"/>
        <v>0</v>
      </c>
      <c r="AC1403" s="12">
        <f t="shared" si="3303"/>
        <v>0</v>
      </c>
      <c r="AD1403" s="12">
        <f t="shared" si="3303"/>
        <v>0</v>
      </c>
      <c r="AE1403" s="12">
        <f t="shared" si="3303"/>
        <v>0</v>
      </c>
      <c r="AF1403" s="12">
        <f t="shared" si="3303"/>
        <v>0</v>
      </c>
      <c r="AG1403" s="12">
        <f t="shared" si="3303"/>
        <v>0</v>
      </c>
      <c r="AH1403" s="12">
        <f t="shared" si="3303"/>
        <v>0</v>
      </c>
      <c r="AI1403" s="12">
        <f t="shared" si="3303"/>
        <v>0</v>
      </c>
      <c r="AJ1403" s="12">
        <f t="shared" si="3303"/>
        <v>0</v>
      </c>
      <c r="AK1403" s="12">
        <f t="shared" si="3303"/>
        <v>0</v>
      </c>
      <c r="AL1403" s="12">
        <f t="shared" si="3303"/>
        <v>0</v>
      </c>
      <c r="AM1403" s="12">
        <f t="shared" si="3303"/>
        <v>0</v>
      </c>
      <c r="AN1403" s="12">
        <f t="shared" si="3303"/>
        <v>0</v>
      </c>
      <c r="AO1403" s="12">
        <f t="shared" ref="AO1403:BT1403" si="3304">(AO1259+AO1283)/(1+$D1403)^AO$8</f>
        <v>0</v>
      </c>
      <c r="AP1403" s="12">
        <f t="shared" si="3304"/>
        <v>0</v>
      </c>
      <c r="AQ1403" s="12">
        <f t="shared" si="3304"/>
        <v>0</v>
      </c>
      <c r="AR1403" s="12">
        <f t="shared" si="3304"/>
        <v>0</v>
      </c>
      <c r="AS1403" s="12">
        <f t="shared" si="3304"/>
        <v>0</v>
      </c>
      <c r="AT1403" s="12">
        <f t="shared" si="3304"/>
        <v>0</v>
      </c>
      <c r="AU1403" s="12">
        <f t="shared" si="3304"/>
        <v>0</v>
      </c>
      <c r="AV1403" s="12">
        <f t="shared" si="3304"/>
        <v>0</v>
      </c>
      <c r="AW1403" s="12">
        <f t="shared" si="3304"/>
        <v>0</v>
      </c>
      <c r="AX1403" s="12">
        <f t="shared" si="3304"/>
        <v>0</v>
      </c>
      <c r="AY1403" s="12">
        <f t="shared" si="3304"/>
        <v>0</v>
      </c>
      <c r="AZ1403" s="12">
        <f t="shared" si="3304"/>
        <v>0</v>
      </c>
      <c r="BA1403" s="12">
        <f t="shared" si="3304"/>
        <v>0</v>
      </c>
      <c r="BB1403" s="12">
        <f t="shared" si="3304"/>
        <v>0</v>
      </c>
      <c r="BC1403" s="12">
        <f t="shared" si="3304"/>
        <v>0</v>
      </c>
      <c r="BD1403" s="12">
        <f t="shared" si="3304"/>
        <v>0</v>
      </c>
      <c r="BE1403" s="12">
        <f t="shared" si="3304"/>
        <v>0</v>
      </c>
      <c r="BF1403" s="12">
        <f t="shared" si="3304"/>
        <v>0</v>
      </c>
      <c r="BG1403" s="12">
        <f t="shared" si="3304"/>
        <v>0</v>
      </c>
      <c r="BH1403" s="12">
        <f t="shared" si="3304"/>
        <v>0</v>
      </c>
      <c r="BI1403" s="12">
        <f t="shared" si="3304"/>
        <v>66851.523379581646</v>
      </c>
      <c r="BJ1403" s="12">
        <f t="shared" si="3304"/>
        <v>66574.131166388353</v>
      </c>
      <c r="BK1403" s="12">
        <f t="shared" si="3304"/>
        <v>66297.889958229047</v>
      </c>
      <c r="BL1403" s="12">
        <f t="shared" si="3304"/>
        <v>66022.794979149272</v>
      </c>
      <c r="BM1403" s="12">
        <f t="shared" si="3304"/>
        <v>65748.841473011737</v>
      </c>
      <c r="BN1403" s="12">
        <f t="shared" si="3304"/>
        <v>65476.024703414128</v>
      </c>
      <c r="BO1403" s="12">
        <f t="shared" si="3304"/>
        <v>419915.94930123218</v>
      </c>
      <c r="BP1403" s="12">
        <f t="shared" si="3304"/>
        <v>420770.91077116318</v>
      </c>
      <c r="BQ1403" s="12">
        <f t="shared" si="3304"/>
        <v>421611.54729183717</v>
      </c>
      <c r="BR1403" s="12">
        <f t="shared" si="3304"/>
        <v>422437.96302234329</v>
      </c>
      <c r="BS1403" s="12">
        <f t="shared" si="3304"/>
        <v>178278.14045169213</v>
      </c>
      <c r="BT1403" s="12">
        <f t="shared" si="3304"/>
        <v>180092.90644154331</v>
      </c>
      <c r="BU1403" s="12">
        <f t="shared" ref="BU1403:CZ1403" si="3305">(BU1259+BU1283)/(1+$D1403)^BU$8</f>
        <v>-230223.82672142223</v>
      </c>
      <c r="BV1403" s="12">
        <f t="shared" si="3305"/>
        <v>-231801.89517903913</v>
      </c>
      <c r="BW1403" s="12">
        <f t="shared" si="3305"/>
        <v>-233362.90379224397</v>
      </c>
      <c r="BX1403" s="12">
        <f t="shared" si="3305"/>
        <v>-234906.96696637679</v>
      </c>
      <c r="BY1403" s="12">
        <f t="shared" si="3305"/>
        <v>-236434.19845108068</v>
      </c>
      <c r="BZ1403" s="12">
        <f t="shared" si="3305"/>
        <v>-237944.71134377347</v>
      </c>
      <c r="CA1403" s="12">
        <f t="shared" si="3305"/>
        <v>-236957.38889006482</v>
      </c>
      <c r="CB1403" s="12">
        <f t="shared" si="3305"/>
        <v>-235974.16321002308</v>
      </c>
      <c r="CC1403" s="12">
        <f t="shared" si="3305"/>
        <v>-234995.01730458729</v>
      </c>
      <c r="CD1403" s="12">
        <f t="shared" si="3305"/>
        <v>-234019.93424523214</v>
      </c>
      <c r="CE1403" s="12">
        <f t="shared" si="3305"/>
        <v>0</v>
      </c>
      <c r="CF1403" s="12">
        <f t="shared" si="3305"/>
        <v>0</v>
      </c>
      <c r="CG1403" s="12">
        <f t="shared" si="3305"/>
        <v>0</v>
      </c>
      <c r="CH1403" s="12">
        <f t="shared" si="3305"/>
        <v>0</v>
      </c>
      <c r="CI1403" s="12">
        <f t="shared" si="3305"/>
        <v>0</v>
      </c>
      <c r="CJ1403" s="12">
        <f t="shared" si="3305"/>
        <v>0</v>
      </c>
      <c r="CK1403" s="12">
        <f t="shared" si="3305"/>
        <v>0</v>
      </c>
      <c r="CL1403" s="12">
        <f t="shared" si="3305"/>
        <v>0</v>
      </c>
      <c r="CM1403" s="12">
        <f t="shared" si="3305"/>
        <v>0</v>
      </c>
      <c r="CN1403" s="12">
        <f t="shared" si="3305"/>
        <v>0</v>
      </c>
      <c r="CO1403" s="12">
        <f t="shared" si="3305"/>
        <v>0</v>
      </c>
      <c r="CP1403" s="12">
        <f t="shared" si="3305"/>
        <v>0</v>
      </c>
      <c r="CQ1403" s="12">
        <f t="shared" si="3305"/>
        <v>0</v>
      </c>
      <c r="CR1403" s="12">
        <f t="shared" si="3305"/>
        <v>0</v>
      </c>
      <c r="CS1403" s="12">
        <f t="shared" si="3305"/>
        <v>0</v>
      </c>
      <c r="CT1403" s="12">
        <f t="shared" si="3305"/>
        <v>0</v>
      </c>
      <c r="CU1403" s="12">
        <f t="shared" si="3305"/>
        <v>0</v>
      </c>
      <c r="CV1403" s="12">
        <f t="shared" si="3305"/>
        <v>0</v>
      </c>
      <c r="CW1403" s="12">
        <f t="shared" si="3305"/>
        <v>0</v>
      </c>
      <c r="CX1403" s="12">
        <f t="shared" si="3305"/>
        <v>0</v>
      </c>
      <c r="CY1403" s="12">
        <f t="shared" si="3305"/>
        <v>0</v>
      </c>
      <c r="CZ1403" s="12">
        <f t="shared" si="3305"/>
        <v>0</v>
      </c>
      <c r="DA1403" s="12">
        <f t="shared" ref="DA1403:DY1403" si="3306">(DA1259+DA1283)/(1+$D1403)^DA$8</f>
        <v>0</v>
      </c>
      <c r="DB1403" s="12">
        <f t="shared" si="3306"/>
        <v>0</v>
      </c>
      <c r="DC1403" s="12">
        <f t="shared" si="3306"/>
        <v>0</v>
      </c>
      <c r="DD1403" s="12">
        <f t="shared" si="3306"/>
        <v>0</v>
      </c>
      <c r="DE1403" s="12">
        <f t="shared" si="3306"/>
        <v>0</v>
      </c>
      <c r="DF1403" s="12">
        <f t="shared" si="3306"/>
        <v>0</v>
      </c>
      <c r="DG1403" s="12">
        <f t="shared" si="3306"/>
        <v>0</v>
      </c>
      <c r="DH1403" s="12">
        <f t="shared" si="3306"/>
        <v>0</v>
      </c>
      <c r="DI1403" s="12">
        <f t="shared" si="3306"/>
        <v>0</v>
      </c>
      <c r="DJ1403" s="12">
        <f t="shared" si="3306"/>
        <v>0</v>
      </c>
      <c r="DK1403" s="12">
        <f t="shared" si="3306"/>
        <v>0</v>
      </c>
      <c r="DL1403" s="12">
        <f t="shared" si="3306"/>
        <v>0</v>
      </c>
      <c r="DM1403" s="12">
        <f t="shared" si="3306"/>
        <v>0</v>
      </c>
      <c r="DN1403" s="12">
        <f t="shared" si="3306"/>
        <v>0</v>
      </c>
      <c r="DO1403" s="12">
        <f t="shared" si="3306"/>
        <v>0</v>
      </c>
      <c r="DP1403" s="12">
        <f t="shared" si="3306"/>
        <v>0</v>
      </c>
      <c r="DQ1403" s="12">
        <f t="shared" si="3306"/>
        <v>0</v>
      </c>
      <c r="DR1403" s="12">
        <f t="shared" si="3306"/>
        <v>0</v>
      </c>
      <c r="DS1403" s="12">
        <f t="shared" si="3306"/>
        <v>0</v>
      </c>
      <c r="DT1403" s="12">
        <f t="shared" si="3306"/>
        <v>0</v>
      </c>
      <c r="DU1403" s="12">
        <f t="shared" si="3306"/>
        <v>0</v>
      </c>
      <c r="DV1403" s="12">
        <f t="shared" si="3306"/>
        <v>0</v>
      </c>
      <c r="DW1403" s="12">
        <f t="shared" si="3306"/>
        <v>0</v>
      </c>
      <c r="DX1403" s="12">
        <f t="shared" si="3306"/>
        <v>0</v>
      </c>
      <c r="DY1403" s="12">
        <f t="shared" si="3306"/>
        <v>0</v>
      </c>
    </row>
    <row r="1405" spans="2:129" x14ac:dyDescent="0.3">
      <c r="B1405" s="18" t="s">
        <v>56</v>
      </c>
      <c r="C1405" s="18"/>
      <c r="D1405" s="18"/>
      <c r="E1405" s="18"/>
      <c r="F1405" s="18"/>
      <c r="G1405" s="23">
        <f>SUM(G1383:G1404)</f>
        <v>2070449.1349308272</v>
      </c>
      <c r="H1405" s="18"/>
      <c r="I1405" s="19">
        <f>SUM(I1383:I1404)</f>
        <v>0</v>
      </c>
      <c r="J1405" s="19">
        <f t="shared" ref="J1405:BU1405" si="3307">SUM(J1383:J1404)</f>
        <v>0</v>
      </c>
      <c r="K1405" s="19">
        <f t="shared" si="3307"/>
        <v>0</v>
      </c>
      <c r="L1405" s="19">
        <f t="shared" si="3307"/>
        <v>0</v>
      </c>
      <c r="M1405" s="19">
        <f t="shared" si="3307"/>
        <v>326474.85748201818</v>
      </c>
      <c r="N1405" s="19">
        <f t="shared" si="3307"/>
        <v>325120.19002358662</v>
      </c>
      <c r="O1405" s="19">
        <f t="shared" si="3307"/>
        <v>323771.14359195338</v>
      </c>
      <c r="P1405" s="19">
        <f t="shared" si="3307"/>
        <v>322427.69486335613</v>
      </c>
      <c r="Q1405" s="19">
        <f t="shared" si="3307"/>
        <v>321089.82061081106</v>
      </c>
      <c r="R1405" s="19">
        <f t="shared" si="3307"/>
        <v>319757.4977037122</v>
      </c>
      <c r="S1405" s="19">
        <f t="shared" si="3307"/>
        <v>2050693.7280118575</v>
      </c>
      <c r="T1405" s="19">
        <f t="shared" si="3307"/>
        <v>2054869.0019613157</v>
      </c>
      <c r="U1405" s="19">
        <f t="shared" si="3307"/>
        <v>2058974.318854738</v>
      </c>
      <c r="V1405" s="19">
        <f t="shared" si="3307"/>
        <v>2063010.1873615175</v>
      </c>
      <c r="W1405" s="19">
        <f t="shared" si="3307"/>
        <v>870635.8143201624</v>
      </c>
      <c r="X1405" s="19">
        <f t="shared" si="3307"/>
        <v>879498.37179003237</v>
      </c>
      <c r="Y1405" s="19">
        <f t="shared" si="3307"/>
        <v>-813732.05053055019</v>
      </c>
      <c r="Z1405" s="19">
        <f t="shared" si="3307"/>
        <v>-822727.40974106488</v>
      </c>
      <c r="AA1405" s="19">
        <f t="shared" si="3307"/>
        <v>-831634.1083708388</v>
      </c>
      <c r="AB1405" s="19">
        <f t="shared" si="3307"/>
        <v>-840452.72731621901</v>
      </c>
      <c r="AC1405" s="19">
        <f t="shared" si="3307"/>
        <v>-849183.84417933377</v>
      </c>
      <c r="AD1405" s="19">
        <f t="shared" si="3307"/>
        <v>-857828.03328543121</v>
      </c>
      <c r="AE1405" s="19">
        <f t="shared" si="3307"/>
        <v>793682.15669032547</v>
      </c>
      <c r="AF1405" s="19">
        <f t="shared" si="3307"/>
        <v>802455.87537788437</v>
      </c>
      <c r="AG1405" s="19">
        <f t="shared" si="3307"/>
        <v>811143.1180308694</v>
      </c>
      <c r="AH1405" s="19">
        <f t="shared" si="3307"/>
        <v>819744.45123267197</v>
      </c>
      <c r="AI1405" s="19">
        <f t="shared" si="3307"/>
        <v>828260.43835363421</v>
      </c>
      <c r="AJ1405" s="19">
        <f t="shared" si="3307"/>
        <v>836691.63956795644</v>
      </c>
      <c r="AK1405" s="19">
        <f t="shared" si="3307"/>
        <v>-774126.28080446599</v>
      </c>
      <c r="AL1405" s="19">
        <f t="shared" si="3307"/>
        <v>-782683.82006520417</v>
      </c>
      <c r="AM1405" s="19">
        <f t="shared" si="3307"/>
        <v>-791157.01401156199</v>
      </c>
      <c r="AN1405" s="19">
        <f t="shared" si="3307"/>
        <v>-799546.41526664118</v>
      </c>
      <c r="AO1405" s="19">
        <f t="shared" si="3307"/>
        <v>-807852.57331965794</v>
      </c>
      <c r="AP1405" s="19">
        <f t="shared" si="3307"/>
        <v>-816076.0345424409</v>
      </c>
      <c r="AQ1405" s="19">
        <f t="shared" si="3307"/>
        <v>755052.25055220071</v>
      </c>
      <c r="AR1405" s="19">
        <f t="shared" si="3307"/>
        <v>763398.93692395696</v>
      </c>
      <c r="AS1405" s="19">
        <f t="shared" si="3307"/>
        <v>771663.35620179749</v>
      </c>
      <c r="AT1405" s="19">
        <f t="shared" si="3307"/>
        <v>779846.04739250336</v>
      </c>
      <c r="AU1405" s="19">
        <f t="shared" si="3307"/>
        <v>787947.54644619161</v>
      </c>
      <c r="AV1405" s="19">
        <f t="shared" si="3307"/>
        <v>795968.3862723998</v>
      </c>
      <c r="AW1405" s="19">
        <f t="shared" si="3307"/>
        <v>-736448.19353180472</v>
      </c>
      <c r="AX1405" s="19">
        <f t="shared" si="3307"/>
        <v>-744589.22230956273</v>
      </c>
      <c r="AY1405" s="19">
        <f t="shared" si="3307"/>
        <v>-752650.01100770105</v>
      </c>
      <c r="AZ1405" s="19">
        <f t="shared" si="3307"/>
        <v>-760631.08535218064</v>
      </c>
      <c r="BA1405" s="19">
        <f t="shared" si="3307"/>
        <v>-768532.96808761428</v>
      </c>
      <c r="BB1405" s="19">
        <f t="shared" si="3307"/>
        <v>-776356.17899295082</v>
      </c>
      <c r="BC1405" s="19">
        <f t="shared" si="3307"/>
        <v>718302.52987076202</v>
      </c>
      <c r="BD1405" s="19">
        <f t="shared" si="3307"/>
        <v>726242.96834039874</v>
      </c>
      <c r="BE1405" s="19">
        <f t="shared" si="3307"/>
        <v>734105.14380023454</v>
      </c>
      <c r="BF1405" s="19">
        <f t="shared" si="3307"/>
        <v>741889.56902264361</v>
      </c>
      <c r="BG1405" s="19">
        <f t="shared" si="3307"/>
        <v>749596.75387210818</v>
      </c>
      <c r="BH1405" s="19">
        <f t="shared" si="3307"/>
        <v>757227.20532052091</v>
      </c>
      <c r="BI1405" s="19">
        <f t="shared" si="3307"/>
        <v>-700603.96501801547</v>
      </c>
      <c r="BJ1405" s="19">
        <f t="shared" si="3307"/>
        <v>-708348.75561037194</v>
      </c>
      <c r="BK1405" s="19">
        <f t="shared" si="3307"/>
        <v>-716017.21154887357</v>
      </c>
      <c r="BL1405" s="19">
        <f t="shared" si="3307"/>
        <v>-723609.83297147602</v>
      </c>
      <c r="BM1405" s="19">
        <f t="shared" si="3307"/>
        <v>-731127.1171798904</v>
      </c>
      <c r="BN1405" s="19">
        <f t="shared" si="3307"/>
        <v>-738569.55865451158</v>
      </c>
      <c r="BO1405" s="19">
        <f t="shared" si="3307"/>
        <v>683341.48271380621</v>
      </c>
      <c r="BP1405" s="19">
        <f t="shared" si="3307"/>
        <v>690895.44608104567</v>
      </c>
      <c r="BQ1405" s="19">
        <f t="shared" si="3307"/>
        <v>698374.95563678537</v>
      </c>
      <c r="BR1405" s="19">
        <f t="shared" si="3307"/>
        <v>705780.49919586629</v>
      </c>
      <c r="BS1405" s="19">
        <f t="shared" si="3307"/>
        <v>713112.56180676864</v>
      </c>
      <c r="BT1405" s="19">
        <f t="shared" si="3307"/>
        <v>720371.6257661737</v>
      </c>
      <c r="BU1405" s="19">
        <f t="shared" si="3307"/>
        <v>-920895.30688568891</v>
      </c>
      <c r="BV1405" s="19">
        <f t="shared" ref="BV1405:DY1405" si="3308">SUM(BV1383:BV1404)</f>
        <v>-927207.5807161564</v>
      </c>
      <c r="BW1405" s="19">
        <f t="shared" si="3308"/>
        <v>-933451.6151689759</v>
      </c>
      <c r="BX1405" s="19">
        <f t="shared" si="3308"/>
        <v>-939627.86786550703</v>
      </c>
      <c r="BY1405" s="19">
        <f t="shared" si="3308"/>
        <v>-945736.7938043226</v>
      </c>
      <c r="BZ1405" s="19">
        <f t="shared" si="3308"/>
        <v>-951778.84537509386</v>
      </c>
      <c r="CA1405" s="19">
        <f t="shared" si="3308"/>
        <v>-947829.55556025915</v>
      </c>
      <c r="CB1405" s="19">
        <f t="shared" si="3308"/>
        <v>-943896.6528400922</v>
      </c>
      <c r="CC1405" s="19">
        <f t="shared" si="3308"/>
        <v>-939980.06921834906</v>
      </c>
      <c r="CD1405" s="19">
        <f t="shared" si="3308"/>
        <v>-936079.73698092846</v>
      </c>
      <c r="CE1405" s="19">
        <f t="shared" si="3308"/>
        <v>0</v>
      </c>
      <c r="CF1405" s="19">
        <f t="shared" si="3308"/>
        <v>0</v>
      </c>
      <c r="CG1405" s="19">
        <f t="shared" si="3308"/>
        <v>0</v>
      </c>
      <c r="CH1405" s="19">
        <f t="shared" si="3308"/>
        <v>0</v>
      </c>
      <c r="CI1405" s="19">
        <f t="shared" si="3308"/>
        <v>0</v>
      </c>
      <c r="CJ1405" s="19">
        <f t="shared" si="3308"/>
        <v>0</v>
      </c>
      <c r="CK1405" s="19">
        <f t="shared" si="3308"/>
        <v>0</v>
      </c>
      <c r="CL1405" s="19">
        <f t="shared" si="3308"/>
        <v>0</v>
      </c>
      <c r="CM1405" s="19">
        <f t="shared" si="3308"/>
        <v>0</v>
      </c>
      <c r="CN1405" s="19">
        <f t="shared" si="3308"/>
        <v>0</v>
      </c>
      <c r="CO1405" s="19">
        <f t="shared" si="3308"/>
        <v>0</v>
      </c>
      <c r="CP1405" s="19">
        <f t="shared" si="3308"/>
        <v>0</v>
      </c>
      <c r="CQ1405" s="19">
        <f t="shared" si="3308"/>
        <v>0</v>
      </c>
      <c r="CR1405" s="19">
        <f t="shared" si="3308"/>
        <v>0</v>
      </c>
      <c r="CS1405" s="19">
        <f t="shared" si="3308"/>
        <v>0</v>
      </c>
      <c r="CT1405" s="19">
        <f t="shared" si="3308"/>
        <v>0</v>
      </c>
      <c r="CU1405" s="19">
        <f t="shared" si="3308"/>
        <v>0</v>
      </c>
      <c r="CV1405" s="19">
        <f t="shared" si="3308"/>
        <v>0</v>
      </c>
      <c r="CW1405" s="19">
        <f t="shared" si="3308"/>
        <v>0</v>
      </c>
      <c r="CX1405" s="19">
        <f t="shared" si="3308"/>
        <v>0</v>
      </c>
      <c r="CY1405" s="19">
        <f t="shared" si="3308"/>
        <v>0</v>
      </c>
      <c r="CZ1405" s="19">
        <f t="shared" si="3308"/>
        <v>0</v>
      </c>
      <c r="DA1405" s="19">
        <f t="shared" si="3308"/>
        <v>0</v>
      </c>
      <c r="DB1405" s="19">
        <f t="shared" si="3308"/>
        <v>0</v>
      </c>
      <c r="DC1405" s="19">
        <f t="shared" si="3308"/>
        <v>0</v>
      </c>
      <c r="DD1405" s="19">
        <f t="shared" si="3308"/>
        <v>0</v>
      </c>
      <c r="DE1405" s="19">
        <f t="shared" si="3308"/>
        <v>0</v>
      </c>
      <c r="DF1405" s="19">
        <f t="shared" si="3308"/>
        <v>0</v>
      </c>
      <c r="DG1405" s="19">
        <f t="shared" si="3308"/>
        <v>0</v>
      </c>
      <c r="DH1405" s="19">
        <f t="shared" si="3308"/>
        <v>0</v>
      </c>
      <c r="DI1405" s="19">
        <f t="shared" si="3308"/>
        <v>0</v>
      </c>
      <c r="DJ1405" s="19">
        <f t="shared" si="3308"/>
        <v>0</v>
      </c>
      <c r="DK1405" s="19">
        <f t="shared" si="3308"/>
        <v>0</v>
      </c>
      <c r="DL1405" s="19">
        <f t="shared" si="3308"/>
        <v>0</v>
      </c>
      <c r="DM1405" s="19">
        <f t="shared" si="3308"/>
        <v>0</v>
      </c>
      <c r="DN1405" s="19">
        <f t="shared" si="3308"/>
        <v>0</v>
      </c>
      <c r="DO1405" s="19">
        <f t="shared" si="3308"/>
        <v>0</v>
      </c>
      <c r="DP1405" s="19">
        <f t="shared" si="3308"/>
        <v>0</v>
      </c>
      <c r="DQ1405" s="19">
        <f t="shared" si="3308"/>
        <v>0</v>
      </c>
      <c r="DR1405" s="19">
        <f t="shared" si="3308"/>
        <v>0</v>
      </c>
      <c r="DS1405" s="19">
        <f t="shared" si="3308"/>
        <v>0</v>
      </c>
      <c r="DT1405" s="19">
        <f t="shared" si="3308"/>
        <v>0</v>
      </c>
      <c r="DU1405" s="19">
        <f t="shared" si="3308"/>
        <v>0</v>
      </c>
      <c r="DV1405" s="19">
        <f t="shared" si="3308"/>
        <v>0</v>
      </c>
      <c r="DW1405" s="19">
        <f t="shared" si="3308"/>
        <v>0</v>
      </c>
      <c r="DX1405" s="19">
        <f t="shared" si="3308"/>
        <v>0</v>
      </c>
      <c r="DY1405" s="19">
        <f t="shared" si="3308"/>
        <v>0</v>
      </c>
    </row>
    <row r="1406" spans="2:129" x14ac:dyDescent="0.3">
      <c r="B1406" s="144" t="s">
        <v>237</v>
      </c>
      <c r="C1406" s="144"/>
      <c r="D1406" s="211"/>
      <c r="E1406" s="211"/>
      <c r="F1406" s="211"/>
      <c r="I1406" s="42"/>
      <c r="J1406" s="42"/>
      <c r="K1406" s="42"/>
      <c r="L1406" s="42"/>
      <c r="M1406" s="42"/>
      <c r="N1406" s="42"/>
      <c r="O1406" s="42"/>
      <c r="P1406" s="42"/>
      <c r="Q1406" s="42"/>
      <c r="R1406" s="42"/>
      <c r="S1406" s="42"/>
      <c r="T1406" s="42"/>
      <c r="U1406" s="42"/>
      <c r="V1406" s="42"/>
      <c r="W1406" s="42"/>
      <c r="X1406" s="42"/>
      <c r="Y1406" s="42"/>
      <c r="Z1406" s="42"/>
      <c r="AA1406" s="42"/>
      <c r="AB1406" s="42"/>
      <c r="AC1406" s="42"/>
      <c r="AD1406" s="42"/>
      <c r="AE1406" s="42"/>
      <c r="AF1406" s="42"/>
      <c r="AG1406" s="42"/>
      <c r="AH1406" s="42"/>
      <c r="AI1406" s="42"/>
      <c r="AJ1406" s="42"/>
      <c r="AK1406" s="42"/>
      <c r="AL1406" s="42"/>
      <c r="AM1406" s="42"/>
      <c r="AN1406" s="42"/>
      <c r="AO1406" s="42"/>
      <c r="AP1406" s="42"/>
      <c r="AQ1406" s="42"/>
      <c r="AR1406" s="42"/>
      <c r="AS1406" s="42"/>
      <c r="AT1406" s="42"/>
      <c r="AU1406" s="42"/>
      <c r="AV1406" s="42"/>
      <c r="AW1406" s="42"/>
      <c r="AX1406" s="42"/>
      <c r="AY1406" s="42"/>
      <c r="AZ1406" s="42"/>
      <c r="BA1406" s="42"/>
      <c r="BB1406" s="42"/>
      <c r="BC1406" s="42"/>
      <c r="BD1406" s="42"/>
      <c r="BE1406" s="42"/>
      <c r="BF1406" s="42"/>
      <c r="BG1406" s="42"/>
      <c r="BH1406" s="42"/>
      <c r="BI1406" s="42"/>
      <c r="BJ1406" s="42"/>
      <c r="BK1406" s="42"/>
      <c r="BL1406" s="42"/>
      <c r="BM1406" s="42"/>
      <c r="BN1406" s="42"/>
      <c r="BO1406" s="42"/>
      <c r="BP1406" s="42"/>
      <c r="BQ1406" s="42"/>
      <c r="BR1406" s="42"/>
      <c r="BS1406" s="42"/>
      <c r="BT1406" s="42"/>
      <c r="BU1406" s="42"/>
      <c r="BV1406" s="42"/>
      <c r="BW1406" s="42"/>
      <c r="BX1406" s="42"/>
      <c r="BY1406" s="42"/>
      <c r="BZ1406" s="42"/>
      <c r="CA1406" s="42"/>
      <c r="CB1406" s="42"/>
      <c r="CC1406" s="42"/>
    </row>
    <row r="1407" spans="2:129" x14ac:dyDescent="0.3">
      <c r="B1407" s="144" t="s">
        <v>246</v>
      </c>
      <c r="C1407" s="144"/>
      <c r="D1407" s="211"/>
      <c r="E1407" s="211"/>
      <c r="F1407" s="211"/>
      <c r="I1407" s="42"/>
      <c r="J1407" s="42"/>
      <c r="K1407" s="42"/>
      <c r="L1407" s="42"/>
      <c r="M1407" s="42"/>
      <c r="N1407" s="42"/>
      <c r="O1407" s="42"/>
      <c r="P1407" s="42"/>
      <c r="Q1407" s="42"/>
      <c r="R1407" s="42"/>
      <c r="S1407" s="42"/>
      <c r="T1407" s="42"/>
      <c r="U1407" s="42"/>
      <c r="V1407" s="42"/>
      <c r="W1407" s="42"/>
      <c r="X1407" s="42"/>
      <c r="Y1407" s="42"/>
      <c r="Z1407" s="42"/>
      <c r="AA1407" s="42"/>
      <c r="AB1407" s="42"/>
      <c r="AC1407" s="42"/>
      <c r="AD1407" s="42"/>
      <c r="AE1407" s="42"/>
      <c r="AF1407" s="42"/>
      <c r="AG1407" s="42"/>
      <c r="AH1407" s="42"/>
      <c r="AI1407" s="42"/>
      <c r="AJ1407" s="42"/>
      <c r="AK1407" s="42"/>
      <c r="AL1407" s="42"/>
      <c r="AM1407" s="42"/>
      <c r="AN1407" s="42"/>
      <c r="AO1407" s="42"/>
      <c r="AP1407" s="42"/>
      <c r="AQ1407" s="42"/>
      <c r="AR1407" s="42"/>
      <c r="AS1407" s="42"/>
      <c r="AT1407" s="42"/>
      <c r="AU1407" s="42"/>
      <c r="AV1407" s="42"/>
      <c r="AW1407" s="42"/>
      <c r="AX1407" s="42"/>
      <c r="AY1407" s="42"/>
      <c r="AZ1407" s="42"/>
      <c r="BA1407" s="42"/>
      <c r="BB1407" s="42"/>
      <c r="BC1407" s="42"/>
      <c r="BD1407" s="42"/>
      <c r="BE1407" s="42"/>
      <c r="BF1407" s="42"/>
      <c r="BG1407" s="42"/>
      <c r="BH1407" s="42"/>
      <c r="BI1407" s="42"/>
      <c r="BJ1407" s="42"/>
      <c r="BK1407" s="42"/>
      <c r="BL1407" s="42"/>
      <c r="BM1407" s="42"/>
      <c r="BN1407" s="42"/>
      <c r="BO1407" s="42"/>
      <c r="BP1407" s="42"/>
      <c r="BQ1407" s="42"/>
      <c r="BR1407" s="42"/>
      <c r="BS1407" s="42"/>
      <c r="BT1407" s="42"/>
      <c r="BU1407" s="42"/>
      <c r="BV1407" s="42"/>
      <c r="BW1407" s="42"/>
      <c r="BX1407" s="42"/>
      <c r="BY1407" s="42"/>
      <c r="BZ1407" s="42"/>
      <c r="CA1407" s="42"/>
      <c r="CB1407" s="42"/>
      <c r="CC1407" s="42"/>
    </row>
    <row r="1408" spans="2:129" x14ac:dyDescent="0.3">
      <c r="D1408" s="205"/>
      <c r="E1408" s="42"/>
      <c r="F1408" s="205"/>
      <c r="I1408" s="42"/>
      <c r="J1408" s="42"/>
      <c r="K1408" s="42"/>
      <c r="L1408" s="42"/>
      <c r="M1408" s="42"/>
      <c r="N1408" s="42"/>
      <c r="O1408" s="42"/>
      <c r="P1408" s="42"/>
      <c r="Q1408" s="42"/>
      <c r="R1408" s="42"/>
      <c r="S1408" s="42"/>
      <c r="T1408" s="42"/>
      <c r="U1408" s="42"/>
      <c r="V1408" s="42"/>
      <c r="W1408" s="42"/>
      <c r="X1408" s="42"/>
      <c r="Y1408" s="42"/>
      <c r="Z1408" s="42"/>
      <c r="AA1408" s="42"/>
      <c r="AB1408" s="42"/>
      <c r="AC1408" s="42"/>
      <c r="AD1408" s="42"/>
      <c r="AE1408" s="42"/>
      <c r="AF1408" s="42"/>
      <c r="AG1408" s="42"/>
      <c r="AH1408" s="42"/>
      <c r="AI1408" s="42"/>
      <c r="AJ1408" s="42"/>
      <c r="AK1408" s="42"/>
      <c r="AL1408" s="42"/>
      <c r="AM1408" s="42"/>
      <c r="AN1408" s="42"/>
      <c r="AO1408" s="42"/>
      <c r="AP1408" s="42"/>
      <c r="AQ1408" s="42"/>
      <c r="AR1408" s="42"/>
      <c r="AS1408" s="42"/>
      <c r="AT1408" s="42"/>
      <c r="AU1408" s="42"/>
      <c r="AV1408" s="42"/>
      <c r="AW1408" s="42"/>
      <c r="AX1408" s="42"/>
      <c r="AY1408" s="42"/>
      <c r="AZ1408" s="42"/>
      <c r="BA1408" s="42"/>
      <c r="BB1408" s="42"/>
      <c r="BC1408" s="42"/>
      <c r="BD1408" s="42"/>
      <c r="BE1408" s="42"/>
      <c r="BF1408" s="42"/>
      <c r="BG1408" s="42"/>
      <c r="BH1408" s="42"/>
      <c r="BI1408" s="42"/>
      <c r="BJ1408" s="42"/>
      <c r="BK1408" s="42"/>
      <c r="BL1408" s="42"/>
      <c r="BM1408" s="42"/>
      <c r="BN1408" s="42"/>
      <c r="BO1408" s="42"/>
      <c r="BP1408" s="42"/>
      <c r="BQ1408" s="42"/>
      <c r="BR1408" s="42"/>
      <c r="BS1408" s="42"/>
      <c r="BT1408" s="42"/>
      <c r="BU1408" s="42"/>
      <c r="BV1408" s="42"/>
      <c r="BW1408" s="42"/>
      <c r="BX1408" s="42"/>
      <c r="BY1408" s="42"/>
      <c r="BZ1408" s="42"/>
      <c r="CA1408" s="42"/>
      <c r="CB1408" s="42"/>
      <c r="CC1408" s="42"/>
    </row>
    <row r="1409" spans="1:129" ht="49.5" x14ac:dyDescent="0.3">
      <c r="A1409" s="8" t="s">
        <v>240</v>
      </c>
      <c r="B1409" s="4"/>
      <c r="C1409" s="4"/>
      <c r="D1409" s="9" t="str">
        <f>Product!$B$51</f>
        <v>Financing Rate (Month)</v>
      </c>
      <c r="E1409" s="9" t="s">
        <v>175</v>
      </c>
      <c r="F1409" s="9" t="s">
        <v>239</v>
      </c>
      <c r="G1409" s="7"/>
      <c r="I1409" s="10"/>
      <c r="J1409" s="10"/>
      <c r="K1409" s="10"/>
      <c r="L1409" s="10"/>
      <c r="M1409" s="10"/>
      <c r="N1409" s="10"/>
      <c r="O1409" s="10"/>
      <c r="P1409" s="10"/>
      <c r="Q1409" s="10"/>
      <c r="R1409" s="10"/>
      <c r="S1409" s="10"/>
      <c r="T1409" s="10"/>
      <c r="U1409" s="10"/>
      <c r="V1409" s="145"/>
      <c r="W1409" s="145"/>
      <c r="X1409" s="145"/>
      <c r="Y1409" s="10"/>
      <c r="Z1409" s="10"/>
      <c r="AA1409" s="10"/>
      <c r="AB1409" s="10"/>
      <c r="AC1409" s="10"/>
      <c r="AD1409" s="10"/>
      <c r="AE1409" s="10"/>
      <c r="AF1409" s="10"/>
      <c r="AG1409" s="10"/>
      <c r="AH1409" s="10"/>
      <c r="AI1409" s="10"/>
      <c r="AJ1409" s="10"/>
      <c r="AK1409" s="10"/>
      <c r="AL1409" s="10"/>
      <c r="AM1409" s="10"/>
      <c r="AN1409" s="10"/>
      <c r="AO1409" s="10"/>
      <c r="AP1409" s="10"/>
      <c r="AQ1409" s="10"/>
      <c r="AR1409" s="10"/>
      <c r="AS1409" s="10"/>
      <c r="AT1409" s="10"/>
      <c r="AU1409" s="10"/>
      <c r="AV1409" s="10"/>
      <c r="AW1409" s="10"/>
      <c r="AX1409" s="10"/>
      <c r="AY1409" s="10"/>
      <c r="AZ1409" s="10"/>
      <c r="BA1409" s="10"/>
      <c r="BB1409" s="10"/>
      <c r="BC1409" s="10"/>
      <c r="BD1409" s="10"/>
      <c r="BE1409" s="10"/>
      <c r="BF1409" s="10"/>
      <c r="BG1409" s="10"/>
      <c r="BH1409" s="10"/>
      <c r="BI1409" s="10"/>
      <c r="BJ1409" s="10"/>
      <c r="BK1409" s="10"/>
      <c r="BL1409" s="10"/>
      <c r="BM1409" s="10"/>
      <c r="BN1409" s="10"/>
      <c r="BO1409" s="10"/>
      <c r="BP1409" s="10"/>
      <c r="BQ1409" s="10"/>
      <c r="BR1409" s="10"/>
      <c r="BS1409" s="10"/>
      <c r="BT1409" s="10"/>
      <c r="BU1409" s="10"/>
      <c r="BV1409" s="10"/>
      <c r="BW1409" s="10"/>
      <c r="BX1409" s="10"/>
      <c r="BY1409" s="10"/>
      <c r="BZ1409" s="10"/>
      <c r="CA1409" s="10"/>
      <c r="CB1409" s="10"/>
      <c r="CC1409" s="10"/>
      <c r="CD1409" s="10"/>
      <c r="CE1409" s="10"/>
      <c r="CF1409" s="10"/>
      <c r="CG1409" s="10"/>
      <c r="CH1409" s="10"/>
      <c r="CI1409" s="10"/>
      <c r="CJ1409" s="10"/>
      <c r="CK1409" s="10"/>
      <c r="CL1409" s="10"/>
      <c r="CM1409" s="10"/>
      <c r="CN1409" s="10"/>
      <c r="CO1409" s="10"/>
      <c r="CP1409" s="10"/>
      <c r="CQ1409" s="10"/>
      <c r="CR1409" s="10"/>
      <c r="CS1409" s="10"/>
      <c r="CT1409" s="10"/>
      <c r="CU1409" s="10"/>
      <c r="CV1409" s="10"/>
      <c r="CW1409" s="10"/>
      <c r="CX1409" s="10"/>
      <c r="CY1409" s="10"/>
      <c r="CZ1409" s="10"/>
      <c r="DA1409" s="10"/>
      <c r="DB1409" s="10"/>
      <c r="DC1409" s="10"/>
      <c r="DD1409" s="10"/>
      <c r="DE1409" s="10"/>
      <c r="DF1409" s="10"/>
      <c r="DG1409" s="10"/>
      <c r="DH1409" s="10"/>
      <c r="DI1409" s="10"/>
      <c r="DJ1409" s="10"/>
      <c r="DK1409" s="10"/>
      <c r="DL1409" s="10"/>
      <c r="DM1409" s="10"/>
      <c r="DN1409" s="10"/>
      <c r="DO1409" s="10"/>
      <c r="DP1409" s="10"/>
      <c r="DQ1409" s="10"/>
      <c r="DR1409" s="10"/>
      <c r="DS1409" s="10"/>
      <c r="DT1409" s="10"/>
      <c r="DU1409" s="10"/>
      <c r="DV1409" s="10"/>
      <c r="DW1409" s="10"/>
      <c r="DX1409" s="10"/>
      <c r="DY1409" s="10"/>
    </row>
    <row r="1410" spans="1:129" x14ac:dyDescent="0.3">
      <c r="G1410" s="7"/>
      <c r="I1410" s="12"/>
      <c r="J1410" s="12"/>
      <c r="K1410" s="12"/>
      <c r="L1410" s="12"/>
      <c r="M1410" s="12"/>
      <c r="N1410" s="12"/>
      <c r="O1410" s="12"/>
      <c r="P1410" s="12"/>
      <c r="Q1410" s="12"/>
      <c r="R1410" s="12"/>
      <c r="S1410" s="12"/>
      <c r="T1410" s="12"/>
      <c r="U1410" s="12"/>
      <c r="V1410" s="12"/>
      <c r="W1410" s="12"/>
      <c r="X1410" s="12"/>
      <c r="Y1410" s="12"/>
      <c r="Z1410" s="12"/>
      <c r="AA1410" s="12"/>
      <c r="AB1410" s="12"/>
      <c r="AC1410" s="12"/>
      <c r="AD1410" s="12"/>
      <c r="AE1410" s="12"/>
      <c r="AF1410" s="12"/>
      <c r="AG1410" s="12"/>
      <c r="AH1410" s="12"/>
      <c r="AI1410" s="12"/>
      <c r="AJ1410" s="12"/>
      <c r="AK1410" s="12"/>
      <c r="AL1410" s="12"/>
      <c r="AM1410" s="12"/>
      <c r="AN1410" s="12"/>
      <c r="AO1410" s="12"/>
      <c r="AP1410" s="12"/>
      <c r="AQ1410" s="12"/>
      <c r="AR1410" s="12"/>
      <c r="AS1410" s="12"/>
      <c r="AT1410" s="12"/>
      <c r="AU1410" s="12"/>
      <c r="AV1410" s="12"/>
      <c r="AW1410" s="12"/>
      <c r="AX1410" s="12"/>
      <c r="AY1410" s="12"/>
      <c r="AZ1410" s="12"/>
      <c r="BA1410" s="12"/>
      <c r="BB1410" s="12"/>
      <c r="BC1410" s="12"/>
      <c r="BD1410" s="12"/>
      <c r="BE1410" s="12"/>
      <c r="BF1410" s="12"/>
      <c r="BG1410" s="12"/>
      <c r="BH1410" s="12"/>
      <c r="BI1410" s="12"/>
      <c r="BJ1410" s="12"/>
      <c r="BK1410" s="12"/>
      <c r="BL1410" s="12"/>
      <c r="BM1410" s="12"/>
      <c r="BN1410" s="12"/>
      <c r="BO1410" s="12"/>
      <c r="BP1410" s="12"/>
      <c r="BQ1410" s="12"/>
      <c r="BR1410" s="12"/>
      <c r="BS1410" s="12"/>
      <c r="BT1410" s="12"/>
      <c r="BU1410" s="12"/>
      <c r="BV1410" s="12"/>
      <c r="BW1410" s="12"/>
      <c r="BX1410" s="12"/>
      <c r="BY1410" s="12"/>
      <c r="BZ1410" s="12"/>
      <c r="CA1410" s="12"/>
      <c r="CB1410" s="12"/>
      <c r="CC1410" s="12"/>
      <c r="CD1410" s="12"/>
      <c r="CE1410" s="12"/>
      <c r="CF1410" s="12"/>
      <c r="CG1410" s="12"/>
      <c r="CH1410" s="12"/>
      <c r="CI1410" s="12"/>
      <c r="CJ1410" s="12"/>
      <c r="CK1410" s="12"/>
      <c r="CL1410" s="12"/>
      <c r="CM1410" s="12"/>
      <c r="CN1410" s="12"/>
      <c r="CO1410" s="12"/>
      <c r="CP1410" s="12"/>
      <c r="CQ1410" s="12"/>
      <c r="CR1410" s="12"/>
      <c r="CS1410" s="12"/>
      <c r="CT1410" s="12"/>
      <c r="CU1410" s="12"/>
      <c r="CV1410" s="12"/>
      <c r="CW1410" s="12"/>
      <c r="CX1410" s="12"/>
      <c r="CY1410" s="12"/>
      <c r="CZ1410" s="12"/>
      <c r="DA1410" s="12"/>
      <c r="DB1410" s="12"/>
      <c r="DC1410" s="12"/>
      <c r="DD1410" s="12"/>
      <c r="DE1410" s="12"/>
      <c r="DF1410" s="12"/>
      <c r="DG1410" s="12"/>
      <c r="DH1410" s="12"/>
      <c r="DI1410" s="12"/>
      <c r="DJ1410" s="12"/>
      <c r="DK1410" s="12"/>
      <c r="DL1410" s="12"/>
      <c r="DM1410" s="12"/>
      <c r="DN1410" s="12"/>
      <c r="DO1410" s="12"/>
      <c r="DP1410" s="12"/>
      <c r="DQ1410" s="12"/>
      <c r="DR1410" s="12"/>
      <c r="DS1410" s="12"/>
      <c r="DT1410" s="12"/>
      <c r="DU1410" s="12"/>
      <c r="DV1410" s="12"/>
      <c r="DW1410" s="12"/>
      <c r="DX1410" s="12"/>
      <c r="DY1410" s="12"/>
    </row>
    <row r="1411" spans="1:129" x14ac:dyDescent="0.3">
      <c r="B1411" s="2" t="str">
        <f>Product!$D$2</f>
        <v>Phase 1</v>
      </c>
      <c r="C1411" s="2" t="str">
        <f>Product!$D$3</f>
        <v>50' Wide</v>
      </c>
      <c r="D1411" s="130">
        <f>SUMIFS(INDEX(Product!$B$2:$U$97, MATCH(D1409, Product!$B$2:$B$97, 0), ), Product!$B$2:$U$2, $B1411, Product!$B$3:$U$3, $C1411)</f>
        <v>4.1666666666666666E-3</v>
      </c>
      <c r="E1411" s="210">
        <f>SUMPRODUCT(H1411:DZ1411,$H$8:$DZ$8)/SUM(H1411:DZ1411)</f>
        <v>20.450452449214708</v>
      </c>
      <c r="F1411" s="203">
        <f>F1385/(1+D1411)^(E1385-E1411)</f>
        <v>186343.32800639057</v>
      </c>
      <c r="G1411" s="11">
        <f>SUM(H1411:DZ1411)</f>
        <v>27.551615848740909</v>
      </c>
      <c r="I1411" s="12">
        <f t="shared" ref="I1411:AN1411" si="3309">I163/(1+$D1411)^I$8</f>
        <v>0</v>
      </c>
      <c r="J1411" s="12">
        <f t="shared" si="3309"/>
        <v>0</v>
      </c>
      <c r="K1411" s="12">
        <f t="shared" si="3309"/>
        <v>0</v>
      </c>
      <c r="L1411" s="12">
        <f t="shared" si="3309"/>
        <v>0</v>
      </c>
      <c r="M1411" s="12">
        <f t="shared" si="3309"/>
        <v>0</v>
      </c>
      <c r="N1411" s="12">
        <f t="shared" si="3309"/>
        <v>0</v>
      </c>
      <c r="O1411" s="12">
        <f t="shared" si="3309"/>
        <v>0</v>
      </c>
      <c r="P1411" s="12">
        <f t="shared" si="3309"/>
        <v>0</v>
      </c>
      <c r="Q1411" s="12">
        <f t="shared" si="3309"/>
        <v>0</v>
      </c>
      <c r="R1411" s="12">
        <f t="shared" si="3309"/>
        <v>0</v>
      </c>
      <c r="S1411" s="12">
        <f t="shared" si="3309"/>
        <v>0</v>
      </c>
      <c r="T1411" s="12">
        <f t="shared" si="3309"/>
        <v>0</v>
      </c>
      <c r="U1411" s="12">
        <f t="shared" si="3309"/>
        <v>0</v>
      </c>
      <c r="V1411" s="12">
        <f t="shared" si="3309"/>
        <v>0</v>
      </c>
      <c r="W1411" s="12">
        <f t="shared" si="3309"/>
        <v>2.3488376285615891</v>
      </c>
      <c r="X1411" s="12">
        <f t="shared" si="3309"/>
        <v>2.3390914143351931</v>
      </c>
      <c r="Y1411" s="12">
        <f t="shared" si="3309"/>
        <v>2.3293856408317275</v>
      </c>
      <c r="Z1411" s="12">
        <f t="shared" si="3309"/>
        <v>2.3197201402473633</v>
      </c>
      <c r="AA1411" s="12">
        <f t="shared" si="3309"/>
        <v>2.3100947454745526</v>
      </c>
      <c r="AB1411" s="12">
        <f t="shared" si="3309"/>
        <v>2.3005092900991393</v>
      </c>
      <c r="AC1411" s="12">
        <f t="shared" si="3309"/>
        <v>2.2909636083974831</v>
      </c>
      <c r="AD1411" s="12">
        <f t="shared" si="3309"/>
        <v>2.2814575353335935</v>
      </c>
      <c r="AE1411" s="12">
        <f t="shared" si="3309"/>
        <v>2.2719909065562751</v>
      </c>
      <c r="AF1411" s="12">
        <f t="shared" si="3309"/>
        <v>2.2625635583962906</v>
      </c>
      <c r="AG1411" s="12">
        <f t="shared" si="3309"/>
        <v>2.2531753278635263</v>
      </c>
      <c r="AH1411" s="12">
        <f t="shared" si="3309"/>
        <v>2.2438260526441751</v>
      </c>
      <c r="AI1411" s="12">
        <f t="shared" si="3309"/>
        <v>0</v>
      </c>
      <c r="AJ1411" s="12">
        <f t="shared" si="3309"/>
        <v>0</v>
      </c>
      <c r="AK1411" s="12">
        <f t="shared" si="3309"/>
        <v>0</v>
      </c>
      <c r="AL1411" s="12">
        <f t="shared" si="3309"/>
        <v>0</v>
      </c>
      <c r="AM1411" s="12">
        <f t="shared" si="3309"/>
        <v>0</v>
      </c>
      <c r="AN1411" s="12">
        <f t="shared" si="3309"/>
        <v>0</v>
      </c>
      <c r="AO1411" s="12">
        <f t="shared" ref="AO1411:BT1411" si="3310">AO163/(1+$D1411)^AO$8</f>
        <v>0</v>
      </c>
      <c r="AP1411" s="12">
        <f t="shared" si="3310"/>
        <v>0</v>
      </c>
      <c r="AQ1411" s="12">
        <f t="shared" si="3310"/>
        <v>0</v>
      </c>
      <c r="AR1411" s="12">
        <f t="shared" si="3310"/>
        <v>0</v>
      </c>
      <c r="AS1411" s="12">
        <f t="shared" si="3310"/>
        <v>0</v>
      </c>
      <c r="AT1411" s="12">
        <f t="shared" si="3310"/>
        <v>0</v>
      </c>
      <c r="AU1411" s="12">
        <f t="shared" si="3310"/>
        <v>0</v>
      </c>
      <c r="AV1411" s="12">
        <f t="shared" si="3310"/>
        <v>0</v>
      </c>
      <c r="AW1411" s="12">
        <f t="shared" si="3310"/>
        <v>0</v>
      </c>
      <c r="AX1411" s="12">
        <f t="shared" si="3310"/>
        <v>0</v>
      </c>
      <c r="AY1411" s="12">
        <f t="shared" si="3310"/>
        <v>0</v>
      </c>
      <c r="AZ1411" s="12">
        <f t="shared" si="3310"/>
        <v>0</v>
      </c>
      <c r="BA1411" s="12">
        <f t="shared" si="3310"/>
        <v>0</v>
      </c>
      <c r="BB1411" s="12">
        <f t="shared" si="3310"/>
        <v>0</v>
      </c>
      <c r="BC1411" s="12">
        <f t="shared" si="3310"/>
        <v>0</v>
      </c>
      <c r="BD1411" s="12">
        <f t="shared" si="3310"/>
        <v>0</v>
      </c>
      <c r="BE1411" s="12">
        <f t="shared" si="3310"/>
        <v>0</v>
      </c>
      <c r="BF1411" s="12">
        <f t="shared" si="3310"/>
        <v>0</v>
      </c>
      <c r="BG1411" s="12">
        <f t="shared" si="3310"/>
        <v>0</v>
      </c>
      <c r="BH1411" s="12">
        <f t="shared" si="3310"/>
        <v>0</v>
      </c>
      <c r="BI1411" s="12">
        <f t="shared" si="3310"/>
        <v>0</v>
      </c>
      <c r="BJ1411" s="12">
        <f t="shared" si="3310"/>
        <v>0</v>
      </c>
      <c r="BK1411" s="12">
        <f t="shared" si="3310"/>
        <v>0</v>
      </c>
      <c r="BL1411" s="12">
        <f t="shared" si="3310"/>
        <v>0</v>
      </c>
      <c r="BM1411" s="12">
        <f t="shared" si="3310"/>
        <v>0</v>
      </c>
      <c r="BN1411" s="12">
        <f t="shared" si="3310"/>
        <v>0</v>
      </c>
      <c r="BO1411" s="12">
        <f t="shared" si="3310"/>
        <v>0</v>
      </c>
      <c r="BP1411" s="12">
        <f t="shared" si="3310"/>
        <v>0</v>
      </c>
      <c r="BQ1411" s="12">
        <f t="shared" si="3310"/>
        <v>0</v>
      </c>
      <c r="BR1411" s="12">
        <f t="shared" si="3310"/>
        <v>0</v>
      </c>
      <c r="BS1411" s="12">
        <f t="shared" si="3310"/>
        <v>0</v>
      </c>
      <c r="BT1411" s="12">
        <f t="shared" si="3310"/>
        <v>0</v>
      </c>
      <c r="BU1411" s="12">
        <f t="shared" ref="BU1411:CZ1411" si="3311">BU163/(1+$D1411)^BU$8</f>
        <v>0</v>
      </c>
      <c r="BV1411" s="12">
        <f t="shared" si="3311"/>
        <v>0</v>
      </c>
      <c r="BW1411" s="12">
        <f t="shared" si="3311"/>
        <v>0</v>
      </c>
      <c r="BX1411" s="12">
        <f t="shared" si="3311"/>
        <v>0</v>
      </c>
      <c r="BY1411" s="12">
        <f t="shared" si="3311"/>
        <v>0</v>
      </c>
      <c r="BZ1411" s="12">
        <f t="shared" si="3311"/>
        <v>0</v>
      </c>
      <c r="CA1411" s="12">
        <f t="shared" si="3311"/>
        <v>0</v>
      </c>
      <c r="CB1411" s="12">
        <f t="shared" si="3311"/>
        <v>0</v>
      </c>
      <c r="CC1411" s="12">
        <f t="shared" si="3311"/>
        <v>0</v>
      </c>
      <c r="CD1411" s="12">
        <f t="shared" si="3311"/>
        <v>0</v>
      </c>
      <c r="CE1411" s="12">
        <f t="shared" si="3311"/>
        <v>0</v>
      </c>
      <c r="CF1411" s="12">
        <f t="shared" si="3311"/>
        <v>0</v>
      </c>
      <c r="CG1411" s="12">
        <f t="shared" si="3311"/>
        <v>0</v>
      </c>
      <c r="CH1411" s="12">
        <f t="shared" si="3311"/>
        <v>0</v>
      </c>
      <c r="CI1411" s="12">
        <f t="shared" si="3311"/>
        <v>0</v>
      </c>
      <c r="CJ1411" s="12">
        <f t="shared" si="3311"/>
        <v>0</v>
      </c>
      <c r="CK1411" s="12">
        <f t="shared" si="3311"/>
        <v>0</v>
      </c>
      <c r="CL1411" s="12">
        <f t="shared" si="3311"/>
        <v>0</v>
      </c>
      <c r="CM1411" s="12">
        <f t="shared" si="3311"/>
        <v>0</v>
      </c>
      <c r="CN1411" s="12">
        <f t="shared" si="3311"/>
        <v>0</v>
      </c>
      <c r="CO1411" s="12">
        <f t="shared" si="3311"/>
        <v>0</v>
      </c>
      <c r="CP1411" s="12">
        <f t="shared" si="3311"/>
        <v>0</v>
      </c>
      <c r="CQ1411" s="12">
        <f t="shared" si="3311"/>
        <v>0</v>
      </c>
      <c r="CR1411" s="12">
        <f t="shared" si="3311"/>
        <v>0</v>
      </c>
      <c r="CS1411" s="12">
        <f t="shared" si="3311"/>
        <v>0</v>
      </c>
      <c r="CT1411" s="12">
        <f t="shared" si="3311"/>
        <v>0</v>
      </c>
      <c r="CU1411" s="12">
        <f t="shared" si="3311"/>
        <v>0</v>
      </c>
      <c r="CV1411" s="12">
        <f t="shared" si="3311"/>
        <v>0</v>
      </c>
      <c r="CW1411" s="12">
        <f t="shared" si="3311"/>
        <v>0</v>
      </c>
      <c r="CX1411" s="12">
        <f t="shared" si="3311"/>
        <v>0</v>
      </c>
      <c r="CY1411" s="12">
        <f t="shared" si="3311"/>
        <v>0</v>
      </c>
      <c r="CZ1411" s="12">
        <f t="shared" si="3311"/>
        <v>0</v>
      </c>
      <c r="DA1411" s="12">
        <f t="shared" ref="DA1411:DY1411" si="3312">DA163/(1+$D1411)^DA$8</f>
        <v>0</v>
      </c>
      <c r="DB1411" s="12">
        <f t="shared" si="3312"/>
        <v>0</v>
      </c>
      <c r="DC1411" s="12">
        <f t="shared" si="3312"/>
        <v>0</v>
      </c>
      <c r="DD1411" s="12">
        <f t="shared" si="3312"/>
        <v>0</v>
      </c>
      <c r="DE1411" s="12">
        <f t="shared" si="3312"/>
        <v>0</v>
      </c>
      <c r="DF1411" s="12">
        <f t="shared" si="3312"/>
        <v>0</v>
      </c>
      <c r="DG1411" s="12">
        <f t="shared" si="3312"/>
        <v>0</v>
      </c>
      <c r="DH1411" s="12">
        <f t="shared" si="3312"/>
        <v>0</v>
      </c>
      <c r="DI1411" s="12">
        <f t="shared" si="3312"/>
        <v>0</v>
      </c>
      <c r="DJ1411" s="12">
        <f t="shared" si="3312"/>
        <v>0</v>
      </c>
      <c r="DK1411" s="12">
        <f t="shared" si="3312"/>
        <v>0</v>
      </c>
      <c r="DL1411" s="12">
        <f t="shared" si="3312"/>
        <v>0</v>
      </c>
      <c r="DM1411" s="12">
        <f t="shared" si="3312"/>
        <v>0</v>
      </c>
      <c r="DN1411" s="12">
        <f t="shared" si="3312"/>
        <v>0</v>
      </c>
      <c r="DO1411" s="12">
        <f t="shared" si="3312"/>
        <v>0</v>
      </c>
      <c r="DP1411" s="12">
        <f t="shared" si="3312"/>
        <v>0</v>
      </c>
      <c r="DQ1411" s="12">
        <f t="shared" si="3312"/>
        <v>0</v>
      </c>
      <c r="DR1411" s="12">
        <f t="shared" si="3312"/>
        <v>0</v>
      </c>
      <c r="DS1411" s="12">
        <f t="shared" si="3312"/>
        <v>0</v>
      </c>
      <c r="DT1411" s="12">
        <f t="shared" si="3312"/>
        <v>0</v>
      </c>
      <c r="DU1411" s="12">
        <f t="shared" si="3312"/>
        <v>0</v>
      </c>
      <c r="DV1411" s="12">
        <f t="shared" si="3312"/>
        <v>0</v>
      </c>
      <c r="DW1411" s="12">
        <f t="shared" si="3312"/>
        <v>0</v>
      </c>
      <c r="DX1411" s="12">
        <f t="shared" si="3312"/>
        <v>0</v>
      </c>
      <c r="DY1411" s="12">
        <f t="shared" si="3312"/>
        <v>0</v>
      </c>
    </row>
    <row r="1412" spans="1:129" x14ac:dyDescent="0.3">
      <c r="B1412" s="2" t="str">
        <f>Product!$E$2</f>
        <v>Phase 1</v>
      </c>
      <c r="C1412" s="2" t="str">
        <f>Product!$E$3</f>
        <v>60' Wide</v>
      </c>
      <c r="D1412" s="130">
        <f>SUMIFS(INDEX(Product!$B$2:$U$97, MATCH(D1409, Product!$B$2:$B$97, 0), ), Product!$B$2:$U$2, $B1412, Product!$B$3:$U$3, $C1412)</f>
        <v>4.1666666666666666E-3</v>
      </c>
      <c r="E1412" s="210">
        <f t="shared" ref="E1412:E1429" si="3313">SUMPRODUCT(H1412:DZ1412,$H$8:$DZ$8)/SUM(H1412:DZ1412)</f>
        <v>20.450452449214708</v>
      </c>
      <c r="F1412" s="203">
        <f t="shared" ref="F1412:F1429" si="3314">F1386/(1+D1412)^(E1386-E1412)</f>
        <v>186343.32800639057</v>
      </c>
      <c r="G1412" s="11">
        <f>SUM(H1412:DZ1412)</f>
        <v>27.551615848740909</v>
      </c>
      <c r="I1412" s="12">
        <f t="shared" ref="I1412:AN1412" si="3315">I164/(1+$D1412)^I$8</f>
        <v>0</v>
      </c>
      <c r="J1412" s="12">
        <f t="shared" si="3315"/>
        <v>0</v>
      </c>
      <c r="K1412" s="12">
        <f t="shared" si="3315"/>
        <v>0</v>
      </c>
      <c r="L1412" s="12">
        <f t="shared" si="3315"/>
        <v>0</v>
      </c>
      <c r="M1412" s="12">
        <f t="shared" si="3315"/>
        <v>0</v>
      </c>
      <c r="N1412" s="12">
        <f t="shared" si="3315"/>
        <v>0</v>
      </c>
      <c r="O1412" s="12">
        <f t="shared" si="3315"/>
        <v>0</v>
      </c>
      <c r="P1412" s="12">
        <f t="shared" si="3315"/>
        <v>0</v>
      </c>
      <c r="Q1412" s="12">
        <f t="shared" si="3315"/>
        <v>0</v>
      </c>
      <c r="R1412" s="12">
        <f t="shared" si="3315"/>
        <v>0</v>
      </c>
      <c r="S1412" s="12">
        <f t="shared" si="3315"/>
        <v>0</v>
      </c>
      <c r="T1412" s="12">
        <f t="shared" si="3315"/>
        <v>0</v>
      </c>
      <c r="U1412" s="12">
        <f t="shared" si="3315"/>
        <v>0</v>
      </c>
      <c r="V1412" s="12">
        <f t="shared" si="3315"/>
        <v>0</v>
      </c>
      <c r="W1412" s="12">
        <f t="shared" si="3315"/>
        <v>2.3488376285615891</v>
      </c>
      <c r="X1412" s="12">
        <f t="shared" si="3315"/>
        <v>2.3390914143351931</v>
      </c>
      <c r="Y1412" s="12">
        <f t="shared" si="3315"/>
        <v>2.3293856408317275</v>
      </c>
      <c r="Z1412" s="12">
        <f t="shared" si="3315"/>
        <v>2.3197201402473633</v>
      </c>
      <c r="AA1412" s="12">
        <f t="shared" si="3315"/>
        <v>2.3100947454745526</v>
      </c>
      <c r="AB1412" s="12">
        <f t="shared" si="3315"/>
        <v>2.3005092900991393</v>
      </c>
      <c r="AC1412" s="12">
        <f t="shared" si="3315"/>
        <v>2.2909636083974831</v>
      </c>
      <c r="AD1412" s="12">
        <f t="shared" si="3315"/>
        <v>2.2814575353335935</v>
      </c>
      <c r="AE1412" s="12">
        <f t="shared" si="3315"/>
        <v>2.2719909065562751</v>
      </c>
      <c r="AF1412" s="12">
        <f t="shared" si="3315"/>
        <v>2.2625635583962906</v>
      </c>
      <c r="AG1412" s="12">
        <f t="shared" si="3315"/>
        <v>2.2531753278635263</v>
      </c>
      <c r="AH1412" s="12">
        <f t="shared" si="3315"/>
        <v>2.2438260526441751</v>
      </c>
      <c r="AI1412" s="12">
        <f t="shared" si="3315"/>
        <v>0</v>
      </c>
      <c r="AJ1412" s="12">
        <f t="shared" si="3315"/>
        <v>0</v>
      </c>
      <c r="AK1412" s="12">
        <f t="shared" si="3315"/>
        <v>0</v>
      </c>
      <c r="AL1412" s="12">
        <f t="shared" si="3315"/>
        <v>0</v>
      </c>
      <c r="AM1412" s="12">
        <f t="shared" si="3315"/>
        <v>0</v>
      </c>
      <c r="AN1412" s="12">
        <f t="shared" si="3315"/>
        <v>0</v>
      </c>
      <c r="AO1412" s="12">
        <f t="shared" ref="AO1412:BT1412" si="3316">AO164/(1+$D1412)^AO$8</f>
        <v>0</v>
      </c>
      <c r="AP1412" s="12">
        <f t="shared" si="3316"/>
        <v>0</v>
      </c>
      <c r="AQ1412" s="12">
        <f t="shared" si="3316"/>
        <v>0</v>
      </c>
      <c r="AR1412" s="12">
        <f t="shared" si="3316"/>
        <v>0</v>
      </c>
      <c r="AS1412" s="12">
        <f t="shared" si="3316"/>
        <v>0</v>
      </c>
      <c r="AT1412" s="12">
        <f t="shared" si="3316"/>
        <v>0</v>
      </c>
      <c r="AU1412" s="12">
        <f t="shared" si="3316"/>
        <v>0</v>
      </c>
      <c r="AV1412" s="12">
        <f t="shared" si="3316"/>
        <v>0</v>
      </c>
      <c r="AW1412" s="12">
        <f t="shared" si="3316"/>
        <v>0</v>
      </c>
      <c r="AX1412" s="12">
        <f t="shared" si="3316"/>
        <v>0</v>
      </c>
      <c r="AY1412" s="12">
        <f t="shared" si="3316"/>
        <v>0</v>
      </c>
      <c r="AZ1412" s="12">
        <f t="shared" si="3316"/>
        <v>0</v>
      </c>
      <c r="BA1412" s="12">
        <f t="shared" si="3316"/>
        <v>0</v>
      </c>
      <c r="BB1412" s="12">
        <f t="shared" si="3316"/>
        <v>0</v>
      </c>
      <c r="BC1412" s="12">
        <f t="shared" si="3316"/>
        <v>0</v>
      </c>
      <c r="BD1412" s="12">
        <f t="shared" si="3316"/>
        <v>0</v>
      </c>
      <c r="BE1412" s="12">
        <f t="shared" si="3316"/>
        <v>0</v>
      </c>
      <c r="BF1412" s="12">
        <f t="shared" si="3316"/>
        <v>0</v>
      </c>
      <c r="BG1412" s="12">
        <f t="shared" si="3316"/>
        <v>0</v>
      </c>
      <c r="BH1412" s="12">
        <f t="shared" si="3316"/>
        <v>0</v>
      </c>
      <c r="BI1412" s="12">
        <f t="shared" si="3316"/>
        <v>0</v>
      </c>
      <c r="BJ1412" s="12">
        <f t="shared" si="3316"/>
        <v>0</v>
      </c>
      <c r="BK1412" s="12">
        <f t="shared" si="3316"/>
        <v>0</v>
      </c>
      <c r="BL1412" s="12">
        <f t="shared" si="3316"/>
        <v>0</v>
      </c>
      <c r="BM1412" s="12">
        <f t="shared" si="3316"/>
        <v>0</v>
      </c>
      <c r="BN1412" s="12">
        <f t="shared" si="3316"/>
        <v>0</v>
      </c>
      <c r="BO1412" s="12">
        <f t="shared" si="3316"/>
        <v>0</v>
      </c>
      <c r="BP1412" s="12">
        <f t="shared" si="3316"/>
        <v>0</v>
      </c>
      <c r="BQ1412" s="12">
        <f t="shared" si="3316"/>
        <v>0</v>
      </c>
      <c r="BR1412" s="12">
        <f t="shared" si="3316"/>
        <v>0</v>
      </c>
      <c r="BS1412" s="12">
        <f t="shared" si="3316"/>
        <v>0</v>
      </c>
      <c r="BT1412" s="12">
        <f t="shared" si="3316"/>
        <v>0</v>
      </c>
      <c r="BU1412" s="12">
        <f t="shared" ref="BU1412:CZ1412" si="3317">BU164/(1+$D1412)^BU$8</f>
        <v>0</v>
      </c>
      <c r="BV1412" s="12">
        <f t="shared" si="3317"/>
        <v>0</v>
      </c>
      <c r="BW1412" s="12">
        <f t="shared" si="3317"/>
        <v>0</v>
      </c>
      <c r="BX1412" s="12">
        <f t="shared" si="3317"/>
        <v>0</v>
      </c>
      <c r="BY1412" s="12">
        <f t="shared" si="3317"/>
        <v>0</v>
      </c>
      <c r="BZ1412" s="12">
        <f t="shared" si="3317"/>
        <v>0</v>
      </c>
      <c r="CA1412" s="12">
        <f t="shared" si="3317"/>
        <v>0</v>
      </c>
      <c r="CB1412" s="12">
        <f t="shared" si="3317"/>
        <v>0</v>
      </c>
      <c r="CC1412" s="12">
        <f t="shared" si="3317"/>
        <v>0</v>
      </c>
      <c r="CD1412" s="12">
        <f t="shared" si="3317"/>
        <v>0</v>
      </c>
      <c r="CE1412" s="12">
        <f t="shared" si="3317"/>
        <v>0</v>
      </c>
      <c r="CF1412" s="12">
        <f t="shared" si="3317"/>
        <v>0</v>
      </c>
      <c r="CG1412" s="12">
        <f t="shared" si="3317"/>
        <v>0</v>
      </c>
      <c r="CH1412" s="12">
        <f t="shared" si="3317"/>
        <v>0</v>
      </c>
      <c r="CI1412" s="12">
        <f t="shared" si="3317"/>
        <v>0</v>
      </c>
      <c r="CJ1412" s="12">
        <f t="shared" si="3317"/>
        <v>0</v>
      </c>
      <c r="CK1412" s="12">
        <f t="shared" si="3317"/>
        <v>0</v>
      </c>
      <c r="CL1412" s="12">
        <f t="shared" si="3317"/>
        <v>0</v>
      </c>
      <c r="CM1412" s="12">
        <f t="shared" si="3317"/>
        <v>0</v>
      </c>
      <c r="CN1412" s="12">
        <f t="shared" si="3317"/>
        <v>0</v>
      </c>
      <c r="CO1412" s="12">
        <f t="shared" si="3317"/>
        <v>0</v>
      </c>
      <c r="CP1412" s="12">
        <f t="shared" si="3317"/>
        <v>0</v>
      </c>
      <c r="CQ1412" s="12">
        <f t="shared" si="3317"/>
        <v>0</v>
      </c>
      <c r="CR1412" s="12">
        <f t="shared" si="3317"/>
        <v>0</v>
      </c>
      <c r="CS1412" s="12">
        <f t="shared" si="3317"/>
        <v>0</v>
      </c>
      <c r="CT1412" s="12">
        <f t="shared" si="3317"/>
        <v>0</v>
      </c>
      <c r="CU1412" s="12">
        <f t="shared" si="3317"/>
        <v>0</v>
      </c>
      <c r="CV1412" s="12">
        <f t="shared" si="3317"/>
        <v>0</v>
      </c>
      <c r="CW1412" s="12">
        <f t="shared" si="3317"/>
        <v>0</v>
      </c>
      <c r="CX1412" s="12">
        <f t="shared" si="3317"/>
        <v>0</v>
      </c>
      <c r="CY1412" s="12">
        <f t="shared" si="3317"/>
        <v>0</v>
      </c>
      <c r="CZ1412" s="12">
        <f t="shared" si="3317"/>
        <v>0</v>
      </c>
      <c r="DA1412" s="12">
        <f t="shared" ref="DA1412:DY1412" si="3318">DA164/(1+$D1412)^DA$8</f>
        <v>0</v>
      </c>
      <c r="DB1412" s="12">
        <f t="shared" si="3318"/>
        <v>0</v>
      </c>
      <c r="DC1412" s="12">
        <f t="shared" si="3318"/>
        <v>0</v>
      </c>
      <c r="DD1412" s="12">
        <f t="shared" si="3318"/>
        <v>0</v>
      </c>
      <c r="DE1412" s="12">
        <f t="shared" si="3318"/>
        <v>0</v>
      </c>
      <c r="DF1412" s="12">
        <f t="shared" si="3318"/>
        <v>0</v>
      </c>
      <c r="DG1412" s="12">
        <f t="shared" si="3318"/>
        <v>0</v>
      </c>
      <c r="DH1412" s="12">
        <f t="shared" si="3318"/>
        <v>0</v>
      </c>
      <c r="DI1412" s="12">
        <f t="shared" si="3318"/>
        <v>0</v>
      </c>
      <c r="DJ1412" s="12">
        <f t="shared" si="3318"/>
        <v>0</v>
      </c>
      <c r="DK1412" s="12">
        <f t="shared" si="3318"/>
        <v>0</v>
      </c>
      <c r="DL1412" s="12">
        <f t="shared" si="3318"/>
        <v>0</v>
      </c>
      <c r="DM1412" s="12">
        <f t="shared" si="3318"/>
        <v>0</v>
      </c>
      <c r="DN1412" s="12">
        <f t="shared" si="3318"/>
        <v>0</v>
      </c>
      <c r="DO1412" s="12">
        <f t="shared" si="3318"/>
        <v>0</v>
      </c>
      <c r="DP1412" s="12">
        <f t="shared" si="3318"/>
        <v>0</v>
      </c>
      <c r="DQ1412" s="12">
        <f t="shared" si="3318"/>
        <v>0</v>
      </c>
      <c r="DR1412" s="12">
        <f t="shared" si="3318"/>
        <v>0</v>
      </c>
      <c r="DS1412" s="12">
        <f t="shared" si="3318"/>
        <v>0</v>
      </c>
      <c r="DT1412" s="12">
        <f t="shared" si="3318"/>
        <v>0</v>
      </c>
      <c r="DU1412" s="12">
        <f t="shared" si="3318"/>
        <v>0</v>
      </c>
      <c r="DV1412" s="12">
        <f t="shared" si="3318"/>
        <v>0</v>
      </c>
      <c r="DW1412" s="12">
        <f t="shared" si="3318"/>
        <v>0</v>
      </c>
      <c r="DX1412" s="12">
        <f t="shared" si="3318"/>
        <v>0</v>
      </c>
      <c r="DY1412" s="12">
        <f t="shared" si="3318"/>
        <v>0</v>
      </c>
    </row>
    <row r="1413" spans="1:129" x14ac:dyDescent="0.3">
      <c r="B1413" s="2" t="str">
        <f>Product!$F$2</f>
        <v>Phase 1</v>
      </c>
      <c r="C1413" s="2" t="str">
        <f>Product!$F$3</f>
        <v>75' Wide</v>
      </c>
      <c r="D1413" s="130">
        <f>SUMIFS(INDEX(Product!$B$2:$U$97, MATCH(D1409, Product!$B$2:$B$97, 0), ), Product!$B$2:$U$2, $B1413, Product!$B$3:$U$3, $C1413)</f>
        <v>4.1666666666666666E-3</v>
      </c>
      <c r="E1413" s="210">
        <f t="shared" si="3313"/>
        <v>20.450452449214708</v>
      </c>
      <c r="F1413" s="203">
        <f t="shared" si="3314"/>
        <v>124228.88533759338</v>
      </c>
      <c r="G1413" s="11">
        <f>SUM(H1413:DZ1413)</f>
        <v>18.367743899160608</v>
      </c>
      <c r="I1413" s="12">
        <f t="shared" ref="I1413:AN1413" si="3319">I165/(1+$D1413)^I$8</f>
        <v>0</v>
      </c>
      <c r="J1413" s="12">
        <f t="shared" si="3319"/>
        <v>0</v>
      </c>
      <c r="K1413" s="12">
        <f t="shared" si="3319"/>
        <v>0</v>
      </c>
      <c r="L1413" s="12">
        <f t="shared" si="3319"/>
        <v>0</v>
      </c>
      <c r="M1413" s="12">
        <f t="shared" si="3319"/>
        <v>0</v>
      </c>
      <c r="N1413" s="12">
        <f t="shared" si="3319"/>
        <v>0</v>
      </c>
      <c r="O1413" s="12">
        <f t="shared" si="3319"/>
        <v>0</v>
      </c>
      <c r="P1413" s="12">
        <f t="shared" si="3319"/>
        <v>0</v>
      </c>
      <c r="Q1413" s="12">
        <f t="shared" si="3319"/>
        <v>0</v>
      </c>
      <c r="R1413" s="12">
        <f t="shared" si="3319"/>
        <v>0</v>
      </c>
      <c r="S1413" s="12">
        <f t="shared" si="3319"/>
        <v>0</v>
      </c>
      <c r="T1413" s="12">
        <f t="shared" si="3319"/>
        <v>0</v>
      </c>
      <c r="U1413" s="12">
        <f t="shared" si="3319"/>
        <v>0</v>
      </c>
      <c r="V1413" s="12">
        <f t="shared" si="3319"/>
        <v>0</v>
      </c>
      <c r="W1413" s="12">
        <f t="shared" si="3319"/>
        <v>1.5658917523743927</v>
      </c>
      <c r="X1413" s="12">
        <f t="shared" si="3319"/>
        <v>1.5593942762234621</v>
      </c>
      <c r="Y1413" s="12">
        <f t="shared" si="3319"/>
        <v>1.552923760554485</v>
      </c>
      <c r="Z1413" s="12">
        <f t="shared" si="3319"/>
        <v>1.5464800934982423</v>
      </c>
      <c r="AA1413" s="12">
        <f t="shared" si="3319"/>
        <v>1.5400631636497017</v>
      </c>
      <c r="AB1413" s="12">
        <f t="shared" si="3319"/>
        <v>1.5336728600660929</v>
      </c>
      <c r="AC1413" s="12">
        <f t="shared" si="3319"/>
        <v>1.5273090722649889</v>
      </c>
      <c r="AD1413" s="12">
        <f t="shared" si="3319"/>
        <v>1.5209716902223958</v>
      </c>
      <c r="AE1413" s="12">
        <f t="shared" si="3319"/>
        <v>1.5146606043708501</v>
      </c>
      <c r="AF1413" s="12">
        <f t="shared" si="3319"/>
        <v>1.5083757055975273</v>
      </c>
      <c r="AG1413" s="12">
        <f t="shared" si="3319"/>
        <v>1.502116885242351</v>
      </c>
      <c r="AH1413" s="12">
        <f t="shared" si="3319"/>
        <v>1.4958840350961167</v>
      </c>
      <c r="AI1413" s="12">
        <f t="shared" si="3319"/>
        <v>0</v>
      </c>
      <c r="AJ1413" s="12">
        <f t="shared" si="3319"/>
        <v>0</v>
      </c>
      <c r="AK1413" s="12">
        <f t="shared" si="3319"/>
        <v>0</v>
      </c>
      <c r="AL1413" s="12">
        <f t="shared" si="3319"/>
        <v>0</v>
      </c>
      <c r="AM1413" s="12">
        <f t="shared" si="3319"/>
        <v>0</v>
      </c>
      <c r="AN1413" s="12">
        <f t="shared" si="3319"/>
        <v>0</v>
      </c>
      <c r="AO1413" s="12">
        <f t="shared" ref="AO1413:BT1413" si="3320">AO165/(1+$D1413)^AO$8</f>
        <v>0</v>
      </c>
      <c r="AP1413" s="12">
        <f t="shared" si="3320"/>
        <v>0</v>
      </c>
      <c r="AQ1413" s="12">
        <f t="shared" si="3320"/>
        <v>0</v>
      </c>
      <c r="AR1413" s="12">
        <f t="shared" si="3320"/>
        <v>0</v>
      </c>
      <c r="AS1413" s="12">
        <f t="shared" si="3320"/>
        <v>0</v>
      </c>
      <c r="AT1413" s="12">
        <f t="shared" si="3320"/>
        <v>0</v>
      </c>
      <c r="AU1413" s="12">
        <f t="shared" si="3320"/>
        <v>0</v>
      </c>
      <c r="AV1413" s="12">
        <f t="shared" si="3320"/>
        <v>0</v>
      </c>
      <c r="AW1413" s="12">
        <f t="shared" si="3320"/>
        <v>0</v>
      </c>
      <c r="AX1413" s="12">
        <f t="shared" si="3320"/>
        <v>0</v>
      </c>
      <c r="AY1413" s="12">
        <f t="shared" si="3320"/>
        <v>0</v>
      </c>
      <c r="AZ1413" s="12">
        <f t="shared" si="3320"/>
        <v>0</v>
      </c>
      <c r="BA1413" s="12">
        <f t="shared" si="3320"/>
        <v>0</v>
      </c>
      <c r="BB1413" s="12">
        <f t="shared" si="3320"/>
        <v>0</v>
      </c>
      <c r="BC1413" s="12">
        <f t="shared" si="3320"/>
        <v>0</v>
      </c>
      <c r="BD1413" s="12">
        <f t="shared" si="3320"/>
        <v>0</v>
      </c>
      <c r="BE1413" s="12">
        <f t="shared" si="3320"/>
        <v>0</v>
      </c>
      <c r="BF1413" s="12">
        <f t="shared" si="3320"/>
        <v>0</v>
      </c>
      <c r="BG1413" s="12">
        <f t="shared" si="3320"/>
        <v>0</v>
      </c>
      <c r="BH1413" s="12">
        <f t="shared" si="3320"/>
        <v>0</v>
      </c>
      <c r="BI1413" s="12">
        <f t="shared" si="3320"/>
        <v>0</v>
      </c>
      <c r="BJ1413" s="12">
        <f t="shared" si="3320"/>
        <v>0</v>
      </c>
      <c r="BK1413" s="12">
        <f t="shared" si="3320"/>
        <v>0</v>
      </c>
      <c r="BL1413" s="12">
        <f t="shared" si="3320"/>
        <v>0</v>
      </c>
      <c r="BM1413" s="12">
        <f t="shared" si="3320"/>
        <v>0</v>
      </c>
      <c r="BN1413" s="12">
        <f t="shared" si="3320"/>
        <v>0</v>
      </c>
      <c r="BO1413" s="12">
        <f t="shared" si="3320"/>
        <v>0</v>
      </c>
      <c r="BP1413" s="12">
        <f t="shared" si="3320"/>
        <v>0</v>
      </c>
      <c r="BQ1413" s="12">
        <f t="shared" si="3320"/>
        <v>0</v>
      </c>
      <c r="BR1413" s="12">
        <f t="shared" si="3320"/>
        <v>0</v>
      </c>
      <c r="BS1413" s="12">
        <f t="shared" si="3320"/>
        <v>0</v>
      </c>
      <c r="BT1413" s="12">
        <f t="shared" si="3320"/>
        <v>0</v>
      </c>
      <c r="BU1413" s="12">
        <f t="shared" ref="BU1413:CZ1413" si="3321">BU165/(1+$D1413)^BU$8</f>
        <v>0</v>
      </c>
      <c r="BV1413" s="12">
        <f t="shared" si="3321"/>
        <v>0</v>
      </c>
      <c r="BW1413" s="12">
        <f t="shared" si="3321"/>
        <v>0</v>
      </c>
      <c r="BX1413" s="12">
        <f t="shared" si="3321"/>
        <v>0</v>
      </c>
      <c r="BY1413" s="12">
        <f t="shared" si="3321"/>
        <v>0</v>
      </c>
      <c r="BZ1413" s="12">
        <f t="shared" si="3321"/>
        <v>0</v>
      </c>
      <c r="CA1413" s="12">
        <f t="shared" si="3321"/>
        <v>0</v>
      </c>
      <c r="CB1413" s="12">
        <f t="shared" si="3321"/>
        <v>0</v>
      </c>
      <c r="CC1413" s="12">
        <f t="shared" si="3321"/>
        <v>0</v>
      </c>
      <c r="CD1413" s="12">
        <f t="shared" si="3321"/>
        <v>0</v>
      </c>
      <c r="CE1413" s="12">
        <f t="shared" si="3321"/>
        <v>0</v>
      </c>
      <c r="CF1413" s="12">
        <f t="shared" si="3321"/>
        <v>0</v>
      </c>
      <c r="CG1413" s="12">
        <f t="shared" si="3321"/>
        <v>0</v>
      </c>
      <c r="CH1413" s="12">
        <f t="shared" si="3321"/>
        <v>0</v>
      </c>
      <c r="CI1413" s="12">
        <f t="shared" si="3321"/>
        <v>0</v>
      </c>
      <c r="CJ1413" s="12">
        <f t="shared" si="3321"/>
        <v>0</v>
      </c>
      <c r="CK1413" s="12">
        <f t="shared" si="3321"/>
        <v>0</v>
      </c>
      <c r="CL1413" s="12">
        <f t="shared" si="3321"/>
        <v>0</v>
      </c>
      <c r="CM1413" s="12">
        <f t="shared" si="3321"/>
        <v>0</v>
      </c>
      <c r="CN1413" s="12">
        <f t="shared" si="3321"/>
        <v>0</v>
      </c>
      <c r="CO1413" s="12">
        <f t="shared" si="3321"/>
        <v>0</v>
      </c>
      <c r="CP1413" s="12">
        <f t="shared" si="3321"/>
        <v>0</v>
      </c>
      <c r="CQ1413" s="12">
        <f t="shared" si="3321"/>
        <v>0</v>
      </c>
      <c r="CR1413" s="12">
        <f t="shared" si="3321"/>
        <v>0</v>
      </c>
      <c r="CS1413" s="12">
        <f t="shared" si="3321"/>
        <v>0</v>
      </c>
      <c r="CT1413" s="12">
        <f t="shared" si="3321"/>
        <v>0</v>
      </c>
      <c r="CU1413" s="12">
        <f t="shared" si="3321"/>
        <v>0</v>
      </c>
      <c r="CV1413" s="12">
        <f t="shared" si="3321"/>
        <v>0</v>
      </c>
      <c r="CW1413" s="12">
        <f t="shared" si="3321"/>
        <v>0</v>
      </c>
      <c r="CX1413" s="12">
        <f t="shared" si="3321"/>
        <v>0</v>
      </c>
      <c r="CY1413" s="12">
        <f t="shared" si="3321"/>
        <v>0</v>
      </c>
      <c r="CZ1413" s="12">
        <f t="shared" si="3321"/>
        <v>0</v>
      </c>
      <c r="DA1413" s="12">
        <f t="shared" ref="DA1413:DY1413" si="3322">DA165/(1+$D1413)^DA$8</f>
        <v>0</v>
      </c>
      <c r="DB1413" s="12">
        <f t="shared" si="3322"/>
        <v>0</v>
      </c>
      <c r="DC1413" s="12">
        <f t="shared" si="3322"/>
        <v>0</v>
      </c>
      <c r="DD1413" s="12">
        <f t="shared" si="3322"/>
        <v>0</v>
      </c>
      <c r="DE1413" s="12">
        <f t="shared" si="3322"/>
        <v>0</v>
      </c>
      <c r="DF1413" s="12">
        <f t="shared" si="3322"/>
        <v>0</v>
      </c>
      <c r="DG1413" s="12">
        <f t="shared" si="3322"/>
        <v>0</v>
      </c>
      <c r="DH1413" s="12">
        <f t="shared" si="3322"/>
        <v>0</v>
      </c>
      <c r="DI1413" s="12">
        <f t="shared" si="3322"/>
        <v>0</v>
      </c>
      <c r="DJ1413" s="12">
        <f t="shared" si="3322"/>
        <v>0</v>
      </c>
      <c r="DK1413" s="12">
        <f t="shared" si="3322"/>
        <v>0</v>
      </c>
      <c r="DL1413" s="12">
        <f t="shared" si="3322"/>
        <v>0</v>
      </c>
      <c r="DM1413" s="12">
        <f t="shared" si="3322"/>
        <v>0</v>
      </c>
      <c r="DN1413" s="12">
        <f t="shared" si="3322"/>
        <v>0</v>
      </c>
      <c r="DO1413" s="12">
        <f t="shared" si="3322"/>
        <v>0</v>
      </c>
      <c r="DP1413" s="12">
        <f t="shared" si="3322"/>
        <v>0</v>
      </c>
      <c r="DQ1413" s="12">
        <f t="shared" si="3322"/>
        <v>0</v>
      </c>
      <c r="DR1413" s="12">
        <f t="shared" si="3322"/>
        <v>0</v>
      </c>
      <c r="DS1413" s="12">
        <f t="shared" si="3322"/>
        <v>0</v>
      </c>
      <c r="DT1413" s="12">
        <f t="shared" si="3322"/>
        <v>0</v>
      </c>
      <c r="DU1413" s="12">
        <f t="shared" si="3322"/>
        <v>0</v>
      </c>
      <c r="DV1413" s="12">
        <f t="shared" si="3322"/>
        <v>0</v>
      </c>
      <c r="DW1413" s="12">
        <f t="shared" si="3322"/>
        <v>0</v>
      </c>
      <c r="DX1413" s="12">
        <f t="shared" si="3322"/>
        <v>0</v>
      </c>
      <c r="DY1413" s="12">
        <f t="shared" si="3322"/>
        <v>0</v>
      </c>
    </row>
    <row r="1414" spans="1:129" x14ac:dyDescent="0.3">
      <c r="D1414" s="130"/>
      <c r="E1414" s="210"/>
      <c r="F1414" s="203"/>
      <c r="G1414" s="13"/>
      <c r="I1414" s="12"/>
      <c r="J1414" s="12"/>
      <c r="K1414" s="12"/>
      <c r="L1414" s="12"/>
      <c r="M1414" s="12"/>
      <c r="N1414" s="12"/>
      <c r="O1414" s="12"/>
      <c r="P1414" s="12"/>
      <c r="Q1414" s="12"/>
      <c r="R1414" s="12"/>
      <c r="S1414" s="12"/>
      <c r="T1414" s="12"/>
      <c r="U1414" s="12"/>
      <c r="V1414" s="12"/>
      <c r="W1414" s="12"/>
      <c r="X1414" s="12"/>
      <c r="Y1414" s="12"/>
      <c r="Z1414" s="12"/>
      <c r="AA1414" s="12"/>
      <c r="AB1414" s="12"/>
      <c r="AC1414" s="12"/>
      <c r="AD1414" s="12"/>
      <c r="AE1414" s="12"/>
      <c r="AF1414" s="12"/>
      <c r="AG1414" s="12"/>
      <c r="AH1414" s="12"/>
      <c r="AI1414" s="12"/>
      <c r="AJ1414" s="12"/>
      <c r="AK1414" s="12"/>
      <c r="AL1414" s="12"/>
      <c r="AM1414" s="12"/>
      <c r="AN1414" s="12"/>
      <c r="AO1414" s="12"/>
      <c r="AP1414" s="12"/>
      <c r="AQ1414" s="12"/>
      <c r="AR1414" s="12"/>
      <c r="AS1414" s="12"/>
      <c r="AT1414" s="12"/>
      <c r="AU1414" s="12"/>
      <c r="AV1414" s="12"/>
      <c r="AW1414" s="12"/>
      <c r="AX1414" s="12"/>
      <c r="AY1414" s="12"/>
      <c r="AZ1414" s="12"/>
      <c r="BA1414" s="12"/>
      <c r="BB1414" s="12"/>
      <c r="BC1414" s="12"/>
      <c r="BD1414" s="12"/>
      <c r="BE1414" s="12"/>
      <c r="BF1414" s="12"/>
      <c r="BG1414" s="12"/>
      <c r="BH1414" s="12"/>
      <c r="BI1414" s="12"/>
      <c r="BJ1414" s="12"/>
      <c r="BK1414" s="12"/>
      <c r="BL1414" s="12"/>
      <c r="BM1414" s="12"/>
      <c r="BN1414" s="12"/>
      <c r="BO1414" s="12"/>
      <c r="BP1414" s="12"/>
      <c r="BQ1414" s="12"/>
      <c r="BR1414" s="12"/>
      <c r="BS1414" s="12"/>
      <c r="BT1414" s="12"/>
      <c r="BU1414" s="12"/>
      <c r="BV1414" s="12"/>
      <c r="BW1414" s="12"/>
      <c r="BX1414" s="12"/>
      <c r="BY1414" s="12"/>
      <c r="BZ1414" s="12"/>
      <c r="CA1414" s="12"/>
      <c r="CB1414" s="12"/>
      <c r="CC1414" s="12"/>
      <c r="CD1414" s="12"/>
      <c r="CE1414" s="12"/>
      <c r="CF1414" s="12"/>
      <c r="CG1414" s="12"/>
      <c r="CH1414" s="12"/>
      <c r="CI1414" s="12"/>
      <c r="CJ1414" s="12"/>
      <c r="CK1414" s="12"/>
      <c r="CL1414" s="12"/>
      <c r="CM1414" s="12"/>
      <c r="CN1414" s="12"/>
      <c r="CO1414" s="12"/>
      <c r="CP1414" s="12"/>
      <c r="CQ1414" s="12"/>
      <c r="CR1414" s="12"/>
      <c r="CS1414" s="12"/>
      <c r="CT1414" s="12"/>
      <c r="CU1414" s="12"/>
      <c r="CV1414" s="12"/>
      <c r="CW1414" s="12"/>
      <c r="CX1414" s="12"/>
      <c r="CY1414" s="12"/>
      <c r="CZ1414" s="12"/>
      <c r="DA1414" s="12"/>
      <c r="DB1414" s="12"/>
      <c r="DC1414" s="12"/>
      <c r="DD1414" s="12"/>
      <c r="DE1414" s="12"/>
      <c r="DF1414" s="12"/>
      <c r="DG1414" s="12"/>
      <c r="DH1414" s="12"/>
      <c r="DI1414" s="12"/>
      <c r="DJ1414" s="12"/>
      <c r="DK1414" s="12"/>
      <c r="DL1414" s="12"/>
      <c r="DM1414" s="12"/>
      <c r="DN1414" s="12"/>
      <c r="DO1414" s="12"/>
      <c r="DP1414" s="12"/>
      <c r="DQ1414" s="12"/>
      <c r="DR1414" s="12"/>
      <c r="DS1414" s="12"/>
      <c r="DT1414" s="12"/>
      <c r="DU1414" s="12"/>
      <c r="DV1414" s="12"/>
      <c r="DW1414" s="12"/>
      <c r="DX1414" s="12"/>
      <c r="DY1414" s="12"/>
    </row>
    <row r="1415" spans="1:129" x14ac:dyDescent="0.3">
      <c r="B1415" s="2" t="str">
        <f>Product!$G$2</f>
        <v>Phase 2</v>
      </c>
      <c r="C1415" s="2" t="str">
        <f>Product!$G$3</f>
        <v>50' Wide</v>
      </c>
      <c r="D1415" s="130">
        <f>SUMIFS(INDEX(Product!$B$2:$U$97, MATCH(D1409, Product!$B$2:$B$97, 0), ), Product!$B$2:$U$2, $B1415, Product!$B$3:$U$3, $C1415)</f>
        <v>4.1666666666666666E-3</v>
      </c>
      <c r="E1415" s="210">
        <f t="shared" si="3313"/>
        <v>32.450452449214708</v>
      </c>
      <c r="F1415" s="203">
        <f t="shared" si="3314"/>
        <v>186343.32800638932</v>
      </c>
      <c r="G1415" s="11">
        <f>SUM(H1415:DZ1415)</f>
        <v>26.210630259964724</v>
      </c>
      <c r="I1415" s="12">
        <f t="shared" ref="I1415:AN1415" si="3323">I167/(1+$D1415)^I$8</f>
        <v>0</v>
      </c>
      <c r="J1415" s="12">
        <f t="shared" si="3323"/>
        <v>0</v>
      </c>
      <c r="K1415" s="12">
        <f t="shared" si="3323"/>
        <v>0</v>
      </c>
      <c r="L1415" s="12">
        <f t="shared" si="3323"/>
        <v>0</v>
      </c>
      <c r="M1415" s="12">
        <f t="shared" si="3323"/>
        <v>0</v>
      </c>
      <c r="N1415" s="12">
        <f t="shared" si="3323"/>
        <v>0</v>
      </c>
      <c r="O1415" s="12">
        <f t="shared" si="3323"/>
        <v>0</v>
      </c>
      <c r="P1415" s="12">
        <f t="shared" si="3323"/>
        <v>0</v>
      </c>
      <c r="Q1415" s="12">
        <f t="shared" si="3323"/>
        <v>0</v>
      </c>
      <c r="R1415" s="12">
        <f t="shared" si="3323"/>
        <v>0</v>
      </c>
      <c r="S1415" s="12">
        <f t="shared" si="3323"/>
        <v>0</v>
      </c>
      <c r="T1415" s="12">
        <f t="shared" si="3323"/>
        <v>0</v>
      </c>
      <c r="U1415" s="12">
        <f t="shared" si="3323"/>
        <v>0</v>
      </c>
      <c r="V1415" s="12">
        <f t="shared" si="3323"/>
        <v>0</v>
      </c>
      <c r="W1415" s="12">
        <f t="shared" si="3323"/>
        <v>0</v>
      </c>
      <c r="X1415" s="12">
        <f t="shared" si="3323"/>
        <v>0</v>
      </c>
      <c r="Y1415" s="12">
        <f t="shared" si="3323"/>
        <v>0</v>
      </c>
      <c r="Z1415" s="12">
        <f t="shared" si="3323"/>
        <v>0</v>
      </c>
      <c r="AA1415" s="12">
        <f t="shared" si="3323"/>
        <v>0</v>
      </c>
      <c r="AB1415" s="12">
        <f t="shared" si="3323"/>
        <v>0</v>
      </c>
      <c r="AC1415" s="12">
        <f t="shared" si="3323"/>
        <v>0</v>
      </c>
      <c r="AD1415" s="12">
        <f t="shared" si="3323"/>
        <v>0</v>
      </c>
      <c r="AE1415" s="12">
        <f t="shared" si="3323"/>
        <v>0</v>
      </c>
      <c r="AF1415" s="12">
        <f t="shared" si="3323"/>
        <v>0</v>
      </c>
      <c r="AG1415" s="12">
        <f t="shared" si="3323"/>
        <v>0</v>
      </c>
      <c r="AH1415" s="12">
        <f t="shared" si="3323"/>
        <v>0</v>
      </c>
      <c r="AI1415" s="12">
        <f t="shared" si="3323"/>
        <v>2.2345155710979343</v>
      </c>
      <c r="AJ1415" s="12">
        <f t="shared" si="3323"/>
        <v>2.2252437222552039</v>
      </c>
      <c r="AK1415" s="12">
        <f t="shared" si="3323"/>
        <v>2.2160103458143112</v>
      </c>
      <c r="AL1415" s="12">
        <f t="shared" si="3323"/>
        <v>2.206815282138733</v>
      </c>
      <c r="AM1415" s="12">
        <f t="shared" si="3323"/>
        <v>2.197658372254339</v>
      </c>
      <c r="AN1415" s="12">
        <f t="shared" si="3323"/>
        <v>2.1885394578466455</v>
      </c>
      <c r="AO1415" s="12">
        <f t="shared" ref="AO1415:BT1415" si="3324">AO167/(1+$D1415)^AO$8</f>
        <v>2.1794583812580699</v>
      </c>
      <c r="AP1415" s="12">
        <f t="shared" si="3324"/>
        <v>2.1704149854852148</v>
      </c>
      <c r="AQ1415" s="12">
        <f t="shared" si="3324"/>
        <v>2.1614091141761471</v>
      </c>
      <c r="AR1415" s="12">
        <f t="shared" si="3324"/>
        <v>2.1524406116276991</v>
      </c>
      <c r="AS1415" s="12">
        <f t="shared" si="3324"/>
        <v>2.1435093227827706</v>
      </c>
      <c r="AT1415" s="12">
        <f t="shared" si="3324"/>
        <v>2.1346150932276555</v>
      </c>
      <c r="AU1415" s="12">
        <f t="shared" si="3324"/>
        <v>0</v>
      </c>
      <c r="AV1415" s="12">
        <f t="shared" si="3324"/>
        <v>0</v>
      </c>
      <c r="AW1415" s="12">
        <f t="shared" si="3324"/>
        <v>0</v>
      </c>
      <c r="AX1415" s="12">
        <f t="shared" si="3324"/>
        <v>0</v>
      </c>
      <c r="AY1415" s="12">
        <f t="shared" si="3324"/>
        <v>0</v>
      </c>
      <c r="AZ1415" s="12">
        <f t="shared" si="3324"/>
        <v>0</v>
      </c>
      <c r="BA1415" s="12">
        <f t="shared" si="3324"/>
        <v>0</v>
      </c>
      <c r="BB1415" s="12">
        <f t="shared" si="3324"/>
        <v>0</v>
      </c>
      <c r="BC1415" s="12">
        <f t="shared" si="3324"/>
        <v>0</v>
      </c>
      <c r="BD1415" s="12">
        <f t="shared" si="3324"/>
        <v>0</v>
      </c>
      <c r="BE1415" s="12">
        <f t="shared" si="3324"/>
        <v>0</v>
      </c>
      <c r="BF1415" s="12">
        <f t="shared" si="3324"/>
        <v>0</v>
      </c>
      <c r="BG1415" s="12">
        <f t="shared" si="3324"/>
        <v>0</v>
      </c>
      <c r="BH1415" s="12">
        <f t="shared" si="3324"/>
        <v>0</v>
      </c>
      <c r="BI1415" s="12">
        <f t="shared" si="3324"/>
        <v>0</v>
      </c>
      <c r="BJ1415" s="12">
        <f t="shared" si="3324"/>
        <v>0</v>
      </c>
      <c r="BK1415" s="12">
        <f t="shared" si="3324"/>
        <v>0</v>
      </c>
      <c r="BL1415" s="12">
        <f t="shared" si="3324"/>
        <v>0</v>
      </c>
      <c r="BM1415" s="12">
        <f t="shared" si="3324"/>
        <v>0</v>
      </c>
      <c r="BN1415" s="12">
        <f t="shared" si="3324"/>
        <v>0</v>
      </c>
      <c r="BO1415" s="12">
        <f t="shared" si="3324"/>
        <v>0</v>
      </c>
      <c r="BP1415" s="12">
        <f t="shared" si="3324"/>
        <v>0</v>
      </c>
      <c r="BQ1415" s="12">
        <f t="shared" si="3324"/>
        <v>0</v>
      </c>
      <c r="BR1415" s="12">
        <f t="shared" si="3324"/>
        <v>0</v>
      </c>
      <c r="BS1415" s="12">
        <f t="shared" si="3324"/>
        <v>0</v>
      </c>
      <c r="BT1415" s="12">
        <f t="shared" si="3324"/>
        <v>0</v>
      </c>
      <c r="BU1415" s="12">
        <f t="shared" ref="BU1415:CZ1415" si="3325">BU167/(1+$D1415)^BU$8</f>
        <v>0</v>
      </c>
      <c r="BV1415" s="12">
        <f t="shared" si="3325"/>
        <v>0</v>
      </c>
      <c r="BW1415" s="12">
        <f t="shared" si="3325"/>
        <v>0</v>
      </c>
      <c r="BX1415" s="12">
        <f t="shared" si="3325"/>
        <v>0</v>
      </c>
      <c r="BY1415" s="12">
        <f t="shared" si="3325"/>
        <v>0</v>
      </c>
      <c r="BZ1415" s="12">
        <f t="shared" si="3325"/>
        <v>0</v>
      </c>
      <c r="CA1415" s="12">
        <f t="shared" si="3325"/>
        <v>0</v>
      </c>
      <c r="CB1415" s="12">
        <f t="shared" si="3325"/>
        <v>0</v>
      </c>
      <c r="CC1415" s="12">
        <f t="shared" si="3325"/>
        <v>0</v>
      </c>
      <c r="CD1415" s="12">
        <f t="shared" si="3325"/>
        <v>0</v>
      </c>
      <c r="CE1415" s="12">
        <f t="shared" si="3325"/>
        <v>0</v>
      </c>
      <c r="CF1415" s="12">
        <f t="shared" si="3325"/>
        <v>0</v>
      </c>
      <c r="CG1415" s="12">
        <f t="shared" si="3325"/>
        <v>0</v>
      </c>
      <c r="CH1415" s="12">
        <f t="shared" si="3325"/>
        <v>0</v>
      </c>
      <c r="CI1415" s="12">
        <f t="shared" si="3325"/>
        <v>0</v>
      </c>
      <c r="CJ1415" s="12">
        <f t="shared" si="3325"/>
        <v>0</v>
      </c>
      <c r="CK1415" s="12">
        <f t="shared" si="3325"/>
        <v>0</v>
      </c>
      <c r="CL1415" s="12">
        <f t="shared" si="3325"/>
        <v>0</v>
      </c>
      <c r="CM1415" s="12">
        <f t="shared" si="3325"/>
        <v>0</v>
      </c>
      <c r="CN1415" s="12">
        <f t="shared" si="3325"/>
        <v>0</v>
      </c>
      <c r="CO1415" s="12">
        <f t="shared" si="3325"/>
        <v>0</v>
      </c>
      <c r="CP1415" s="12">
        <f t="shared" si="3325"/>
        <v>0</v>
      </c>
      <c r="CQ1415" s="12">
        <f t="shared" si="3325"/>
        <v>0</v>
      </c>
      <c r="CR1415" s="12">
        <f t="shared" si="3325"/>
        <v>0</v>
      </c>
      <c r="CS1415" s="12">
        <f t="shared" si="3325"/>
        <v>0</v>
      </c>
      <c r="CT1415" s="12">
        <f t="shared" si="3325"/>
        <v>0</v>
      </c>
      <c r="CU1415" s="12">
        <f t="shared" si="3325"/>
        <v>0</v>
      </c>
      <c r="CV1415" s="12">
        <f t="shared" si="3325"/>
        <v>0</v>
      </c>
      <c r="CW1415" s="12">
        <f t="shared" si="3325"/>
        <v>0</v>
      </c>
      <c r="CX1415" s="12">
        <f t="shared" si="3325"/>
        <v>0</v>
      </c>
      <c r="CY1415" s="12">
        <f t="shared" si="3325"/>
        <v>0</v>
      </c>
      <c r="CZ1415" s="12">
        <f t="shared" si="3325"/>
        <v>0</v>
      </c>
      <c r="DA1415" s="12">
        <f t="shared" ref="DA1415:DY1415" si="3326">DA167/(1+$D1415)^DA$8</f>
        <v>0</v>
      </c>
      <c r="DB1415" s="12">
        <f t="shared" si="3326"/>
        <v>0</v>
      </c>
      <c r="DC1415" s="12">
        <f t="shared" si="3326"/>
        <v>0</v>
      </c>
      <c r="DD1415" s="12">
        <f t="shared" si="3326"/>
        <v>0</v>
      </c>
      <c r="DE1415" s="12">
        <f t="shared" si="3326"/>
        <v>0</v>
      </c>
      <c r="DF1415" s="12">
        <f t="shared" si="3326"/>
        <v>0</v>
      </c>
      <c r="DG1415" s="12">
        <f t="shared" si="3326"/>
        <v>0</v>
      </c>
      <c r="DH1415" s="12">
        <f t="shared" si="3326"/>
        <v>0</v>
      </c>
      <c r="DI1415" s="12">
        <f t="shared" si="3326"/>
        <v>0</v>
      </c>
      <c r="DJ1415" s="12">
        <f t="shared" si="3326"/>
        <v>0</v>
      </c>
      <c r="DK1415" s="12">
        <f t="shared" si="3326"/>
        <v>0</v>
      </c>
      <c r="DL1415" s="12">
        <f t="shared" si="3326"/>
        <v>0</v>
      </c>
      <c r="DM1415" s="12">
        <f t="shared" si="3326"/>
        <v>0</v>
      </c>
      <c r="DN1415" s="12">
        <f t="shared" si="3326"/>
        <v>0</v>
      </c>
      <c r="DO1415" s="12">
        <f t="shared" si="3326"/>
        <v>0</v>
      </c>
      <c r="DP1415" s="12">
        <f t="shared" si="3326"/>
        <v>0</v>
      </c>
      <c r="DQ1415" s="12">
        <f t="shared" si="3326"/>
        <v>0</v>
      </c>
      <c r="DR1415" s="12">
        <f t="shared" si="3326"/>
        <v>0</v>
      </c>
      <c r="DS1415" s="12">
        <f t="shared" si="3326"/>
        <v>0</v>
      </c>
      <c r="DT1415" s="12">
        <f t="shared" si="3326"/>
        <v>0</v>
      </c>
      <c r="DU1415" s="12">
        <f t="shared" si="3326"/>
        <v>0</v>
      </c>
      <c r="DV1415" s="12">
        <f t="shared" si="3326"/>
        <v>0</v>
      </c>
      <c r="DW1415" s="12">
        <f t="shared" si="3326"/>
        <v>0</v>
      </c>
      <c r="DX1415" s="12">
        <f t="shared" si="3326"/>
        <v>0</v>
      </c>
      <c r="DY1415" s="12">
        <f t="shared" si="3326"/>
        <v>0</v>
      </c>
    </row>
    <row r="1416" spans="1:129" x14ac:dyDescent="0.3">
      <c r="B1416" s="2" t="str">
        <f>Product!$H$2</f>
        <v>Phase 2</v>
      </c>
      <c r="C1416" s="2" t="str">
        <f>Product!$H$3</f>
        <v>60' Wide</v>
      </c>
      <c r="D1416" s="130">
        <f>SUMIFS(INDEX(Product!$B$2:$U$97, MATCH(D1409, Product!$B$2:$B$97, 0), ), Product!$B$2:$U$2, $B1416, Product!$B$3:$U$3, $C1416)</f>
        <v>4.1666666666666666E-3</v>
      </c>
      <c r="E1416" s="210">
        <f t="shared" si="3313"/>
        <v>32.450452449214708</v>
      </c>
      <c r="F1416" s="203">
        <f t="shared" si="3314"/>
        <v>186343.32800638932</v>
      </c>
      <c r="G1416" s="11">
        <f>SUM(H1416:DZ1416)</f>
        <v>26.210630259964724</v>
      </c>
      <c r="I1416" s="12">
        <f t="shared" ref="I1416:AN1416" si="3327">I168/(1+$D1416)^I$8</f>
        <v>0</v>
      </c>
      <c r="J1416" s="12">
        <f t="shared" si="3327"/>
        <v>0</v>
      </c>
      <c r="K1416" s="12">
        <f t="shared" si="3327"/>
        <v>0</v>
      </c>
      <c r="L1416" s="12">
        <f t="shared" si="3327"/>
        <v>0</v>
      </c>
      <c r="M1416" s="12">
        <f t="shared" si="3327"/>
        <v>0</v>
      </c>
      <c r="N1416" s="12">
        <f t="shared" si="3327"/>
        <v>0</v>
      </c>
      <c r="O1416" s="12">
        <f t="shared" si="3327"/>
        <v>0</v>
      </c>
      <c r="P1416" s="12">
        <f t="shared" si="3327"/>
        <v>0</v>
      </c>
      <c r="Q1416" s="12">
        <f t="shared" si="3327"/>
        <v>0</v>
      </c>
      <c r="R1416" s="12">
        <f t="shared" si="3327"/>
        <v>0</v>
      </c>
      <c r="S1416" s="12">
        <f t="shared" si="3327"/>
        <v>0</v>
      </c>
      <c r="T1416" s="12">
        <f t="shared" si="3327"/>
        <v>0</v>
      </c>
      <c r="U1416" s="12">
        <f t="shared" si="3327"/>
        <v>0</v>
      </c>
      <c r="V1416" s="12">
        <f t="shared" si="3327"/>
        <v>0</v>
      </c>
      <c r="W1416" s="12">
        <f t="shared" si="3327"/>
        <v>0</v>
      </c>
      <c r="X1416" s="12">
        <f t="shared" si="3327"/>
        <v>0</v>
      </c>
      <c r="Y1416" s="12">
        <f t="shared" si="3327"/>
        <v>0</v>
      </c>
      <c r="Z1416" s="12">
        <f t="shared" si="3327"/>
        <v>0</v>
      </c>
      <c r="AA1416" s="12">
        <f t="shared" si="3327"/>
        <v>0</v>
      </c>
      <c r="AB1416" s="12">
        <f t="shared" si="3327"/>
        <v>0</v>
      </c>
      <c r="AC1416" s="12">
        <f t="shared" si="3327"/>
        <v>0</v>
      </c>
      <c r="AD1416" s="12">
        <f t="shared" si="3327"/>
        <v>0</v>
      </c>
      <c r="AE1416" s="12">
        <f t="shared" si="3327"/>
        <v>0</v>
      </c>
      <c r="AF1416" s="12">
        <f t="shared" si="3327"/>
        <v>0</v>
      </c>
      <c r="AG1416" s="12">
        <f t="shared" si="3327"/>
        <v>0</v>
      </c>
      <c r="AH1416" s="12">
        <f t="shared" si="3327"/>
        <v>0</v>
      </c>
      <c r="AI1416" s="12">
        <f t="shared" si="3327"/>
        <v>2.2345155710979343</v>
      </c>
      <c r="AJ1416" s="12">
        <f t="shared" si="3327"/>
        <v>2.2252437222552039</v>
      </c>
      <c r="AK1416" s="12">
        <f t="shared" si="3327"/>
        <v>2.2160103458143112</v>
      </c>
      <c r="AL1416" s="12">
        <f t="shared" si="3327"/>
        <v>2.206815282138733</v>
      </c>
      <c r="AM1416" s="12">
        <f t="shared" si="3327"/>
        <v>2.197658372254339</v>
      </c>
      <c r="AN1416" s="12">
        <f t="shared" si="3327"/>
        <v>2.1885394578466455</v>
      </c>
      <c r="AO1416" s="12">
        <f t="shared" ref="AO1416:BT1416" si="3328">AO168/(1+$D1416)^AO$8</f>
        <v>2.1794583812580699</v>
      </c>
      <c r="AP1416" s="12">
        <f t="shared" si="3328"/>
        <v>2.1704149854852148</v>
      </c>
      <c r="AQ1416" s="12">
        <f t="shared" si="3328"/>
        <v>2.1614091141761471</v>
      </c>
      <c r="AR1416" s="12">
        <f t="shared" si="3328"/>
        <v>2.1524406116276991</v>
      </c>
      <c r="AS1416" s="12">
        <f t="shared" si="3328"/>
        <v>2.1435093227827706</v>
      </c>
      <c r="AT1416" s="12">
        <f t="shared" si="3328"/>
        <v>2.1346150932276555</v>
      </c>
      <c r="AU1416" s="12">
        <f t="shared" si="3328"/>
        <v>0</v>
      </c>
      <c r="AV1416" s="12">
        <f t="shared" si="3328"/>
        <v>0</v>
      </c>
      <c r="AW1416" s="12">
        <f t="shared" si="3328"/>
        <v>0</v>
      </c>
      <c r="AX1416" s="12">
        <f t="shared" si="3328"/>
        <v>0</v>
      </c>
      <c r="AY1416" s="12">
        <f t="shared" si="3328"/>
        <v>0</v>
      </c>
      <c r="AZ1416" s="12">
        <f t="shared" si="3328"/>
        <v>0</v>
      </c>
      <c r="BA1416" s="12">
        <f t="shared" si="3328"/>
        <v>0</v>
      </c>
      <c r="BB1416" s="12">
        <f t="shared" si="3328"/>
        <v>0</v>
      </c>
      <c r="BC1416" s="12">
        <f t="shared" si="3328"/>
        <v>0</v>
      </c>
      <c r="BD1416" s="12">
        <f t="shared" si="3328"/>
        <v>0</v>
      </c>
      <c r="BE1416" s="12">
        <f t="shared" si="3328"/>
        <v>0</v>
      </c>
      <c r="BF1416" s="12">
        <f t="shared" si="3328"/>
        <v>0</v>
      </c>
      <c r="BG1416" s="12">
        <f t="shared" si="3328"/>
        <v>0</v>
      </c>
      <c r="BH1416" s="12">
        <f t="shared" si="3328"/>
        <v>0</v>
      </c>
      <c r="BI1416" s="12">
        <f t="shared" si="3328"/>
        <v>0</v>
      </c>
      <c r="BJ1416" s="12">
        <f t="shared" si="3328"/>
        <v>0</v>
      </c>
      <c r="BK1416" s="12">
        <f t="shared" si="3328"/>
        <v>0</v>
      </c>
      <c r="BL1416" s="12">
        <f t="shared" si="3328"/>
        <v>0</v>
      </c>
      <c r="BM1416" s="12">
        <f t="shared" si="3328"/>
        <v>0</v>
      </c>
      <c r="BN1416" s="12">
        <f t="shared" si="3328"/>
        <v>0</v>
      </c>
      <c r="BO1416" s="12">
        <f t="shared" si="3328"/>
        <v>0</v>
      </c>
      <c r="BP1416" s="12">
        <f t="shared" si="3328"/>
        <v>0</v>
      </c>
      <c r="BQ1416" s="12">
        <f t="shared" si="3328"/>
        <v>0</v>
      </c>
      <c r="BR1416" s="12">
        <f t="shared" si="3328"/>
        <v>0</v>
      </c>
      <c r="BS1416" s="12">
        <f t="shared" si="3328"/>
        <v>0</v>
      </c>
      <c r="BT1416" s="12">
        <f t="shared" si="3328"/>
        <v>0</v>
      </c>
      <c r="BU1416" s="12">
        <f t="shared" ref="BU1416:CZ1416" si="3329">BU168/(1+$D1416)^BU$8</f>
        <v>0</v>
      </c>
      <c r="BV1416" s="12">
        <f t="shared" si="3329"/>
        <v>0</v>
      </c>
      <c r="BW1416" s="12">
        <f t="shared" si="3329"/>
        <v>0</v>
      </c>
      <c r="BX1416" s="12">
        <f t="shared" si="3329"/>
        <v>0</v>
      </c>
      <c r="BY1416" s="12">
        <f t="shared" si="3329"/>
        <v>0</v>
      </c>
      <c r="BZ1416" s="12">
        <f t="shared" si="3329"/>
        <v>0</v>
      </c>
      <c r="CA1416" s="12">
        <f t="shared" si="3329"/>
        <v>0</v>
      </c>
      <c r="CB1416" s="12">
        <f t="shared" si="3329"/>
        <v>0</v>
      </c>
      <c r="CC1416" s="12">
        <f t="shared" si="3329"/>
        <v>0</v>
      </c>
      <c r="CD1416" s="12">
        <f t="shared" si="3329"/>
        <v>0</v>
      </c>
      <c r="CE1416" s="12">
        <f t="shared" si="3329"/>
        <v>0</v>
      </c>
      <c r="CF1416" s="12">
        <f t="shared" si="3329"/>
        <v>0</v>
      </c>
      <c r="CG1416" s="12">
        <f t="shared" si="3329"/>
        <v>0</v>
      </c>
      <c r="CH1416" s="12">
        <f t="shared" si="3329"/>
        <v>0</v>
      </c>
      <c r="CI1416" s="12">
        <f t="shared" si="3329"/>
        <v>0</v>
      </c>
      <c r="CJ1416" s="12">
        <f t="shared" si="3329"/>
        <v>0</v>
      </c>
      <c r="CK1416" s="12">
        <f t="shared" si="3329"/>
        <v>0</v>
      </c>
      <c r="CL1416" s="12">
        <f t="shared" si="3329"/>
        <v>0</v>
      </c>
      <c r="CM1416" s="12">
        <f t="shared" si="3329"/>
        <v>0</v>
      </c>
      <c r="CN1416" s="12">
        <f t="shared" si="3329"/>
        <v>0</v>
      </c>
      <c r="CO1416" s="12">
        <f t="shared" si="3329"/>
        <v>0</v>
      </c>
      <c r="CP1416" s="12">
        <f t="shared" si="3329"/>
        <v>0</v>
      </c>
      <c r="CQ1416" s="12">
        <f t="shared" si="3329"/>
        <v>0</v>
      </c>
      <c r="CR1416" s="12">
        <f t="shared" si="3329"/>
        <v>0</v>
      </c>
      <c r="CS1416" s="12">
        <f t="shared" si="3329"/>
        <v>0</v>
      </c>
      <c r="CT1416" s="12">
        <f t="shared" si="3329"/>
        <v>0</v>
      </c>
      <c r="CU1416" s="12">
        <f t="shared" si="3329"/>
        <v>0</v>
      </c>
      <c r="CV1416" s="12">
        <f t="shared" si="3329"/>
        <v>0</v>
      </c>
      <c r="CW1416" s="12">
        <f t="shared" si="3329"/>
        <v>0</v>
      </c>
      <c r="CX1416" s="12">
        <f t="shared" si="3329"/>
        <v>0</v>
      </c>
      <c r="CY1416" s="12">
        <f t="shared" si="3329"/>
        <v>0</v>
      </c>
      <c r="CZ1416" s="12">
        <f t="shared" si="3329"/>
        <v>0</v>
      </c>
      <c r="DA1416" s="12">
        <f t="shared" ref="DA1416:DY1416" si="3330">DA168/(1+$D1416)^DA$8</f>
        <v>0</v>
      </c>
      <c r="DB1416" s="12">
        <f t="shared" si="3330"/>
        <v>0</v>
      </c>
      <c r="DC1416" s="12">
        <f t="shared" si="3330"/>
        <v>0</v>
      </c>
      <c r="DD1416" s="12">
        <f t="shared" si="3330"/>
        <v>0</v>
      </c>
      <c r="DE1416" s="12">
        <f t="shared" si="3330"/>
        <v>0</v>
      </c>
      <c r="DF1416" s="12">
        <f t="shared" si="3330"/>
        <v>0</v>
      </c>
      <c r="DG1416" s="12">
        <f t="shared" si="3330"/>
        <v>0</v>
      </c>
      <c r="DH1416" s="12">
        <f t="shared" si="3330"/>
        <v>0</v>
      </c>
      <c r="DI1416" s="12">
        <f t="shared" si="3330"/>
        <v>0</v>
      </c>
      <c r="DJ1416" s="12">
        <f t="shared" si="3330"/>
        <v>0</v>
      </c>
      <c r="DK1416" s="12">
        <f t="shared" si="3330"/>
        <v>0</v>
      </c>
      <c r="DL1416" s="12">
        <f t="shared" si="3330"/>
        <v>0</v>
      </c>
      <c r="DM1416" s="12">
        <f t="shared" si="3330"/>
        <v>0</v>
      </c>
      <c r="DN1416" s="12">
        <f t="shared" si="3330"/>
        <v>0</v>
      </c>
      <c r="DO1416" s="12">
        <f t="shared" si="3330"/>
        <v>0</v>
      </c>
      <c r="DP1416" s="12">
        <f t="shared" si="3330"/>
        <v>0</v>
      </c>
      <c r="DQ1416" s="12">
        <f t="shared" si="3330"/>
        <v>0</v>
      </c>
      <c r="DR1416" s="12">
        <f t="shared" si="3330"/>
        <v>0</v>
      </c>
      <c r="DS1416" s="12">
        <f t="shared" si="3330"/>
        <v>0</v>
      </c>
      <c r="DT1416" s="12">
        <f t="shared" si="3330"/>
        <v>0</v>
      </c>
      <c r="DU1416" s="12">
        <f t="shared" si="3330"/>
        <v>0</v>
      </c>
      <c r="DV1416" s="12">
        <f t="shared" si="3330"/>
        <v>0</v>
      </c>
      <c r="DW1416" s="12">
        <f t="shared" si="3330"/>
        <v>0</v>
      </c>
      <c r="DX1416" s="12">
        <f t="shared" si="3330"/>
        <v>0</v>
      </c>
      <c r="DY1416" s="12">
        <f t="shared" si="3330"/>
        <v>0</v>
      </c>
    </row>
    <row r="1417" spans="1:129" x14ac:dyDescent="0.3">
      <c r="B1417" s="2" t="str">
        <f>Product!$I$2</f>
        <v>Phase 2</v>
      </c>
      <c r="C1417" s="2" t="str">
        <f>Product!$I$3</f>
        <v>75' Wide</v>
      </c>
      <c r="D1417" s="130">
        <f>SUMIFS(INDEX(Product!$B$2:$U$97, MATCH(D1409, Product!$B$2:$B$97, 0), ), Product!$B$2:$U$2, $B1417, Product!$B$3:$U$3, $C1417)</f>
        <v>4.1666666666666666E-3</v>
      </c>
      <c r="E1417" s="210">
        <f t="shared" si="3313"/>
        <v>32.450452449214716</v>
      </c>
      <c r="F1417" s="203">
        <f t="shared" si="3314"/>
        <v>124228.88533759349</v>
      </c>
      <c r="G1417" s="11">
        <f>SUM(H1417:DZ1417)</f>
        <v>17.473753506643149</v>
      </c>
      <c r="I1417" s="12">
        <f t="shared" ref="I1417:AN1417" si="3331">I169/(1+$D1417)^I$8</f>
        <v>0</v>
      </c>
      <c r="J1417" s="12">
        <f t="shared" si="3331"/>
        <v>0</v>
      </c>
      <c r="K1417" s="12">
        <f t="shared" si="3331"/>
        <v>0</v>
      </c>
      <c r="L1417" s="12">
        <f t="shared" si="3331"/>
        <v>0</v>
      </c>
      <c r="M1417" s="12">
        <f t="shared" si="3331"/>
        <v>0</v>
      </c>
      <c r="N1417" s="12">
        <f t="shared" si="3331"/>
        <v>0</v>
      </c>
      <c r="O1417" s="12">
        <f t="shared" si="3331"/>
        <v>0</v>
      </c>
      <c r="P1417" s="12">
        <f t="shared" si="3331"/>
        <v>0</v>
      </c>
      <c r="Q1417" s="12">
        <f t="shared" si="3331"/>
        <v>0</v>
      </c>
      <c r="R1417" s="12">
        <f t="shared" si="3331"/>
        <v>0</v>
      </c>
      <c r="S1417" s="12">
        <f t="shared" si="3331"/>
        <v>0</v>
      </c>
      <c r="T1417" s="12">
        <f t="shared" si="3331"/>
        <v>0</v>
      </c>
      <c r="U1417" s="12">
        <f t="shared" si="3331"/>
        <v>0</v>
      </c>
      <c r="V1417" s="12">
        <f t="shared" si="3331"/>
        <v>0</v>
      </c>
      <c r="W1417" s="12">
        <f t="shared" si="3331"/>
        <v>0</v>
      </c>
      <c r="X1417" s="12">
        <f t="shared" si="3331"/>
        <v>0</v>
      </c>
      <c r="Y1417" s="12">
        <f t="shared" si="3331"/>
        <v>0</v>
      </c>
      <c r="Z1417" s="12">
        <f t="shared" si="3331"/>
        <v>0</v>
      </c>
      <c r="AA1417" s="12">
        <f t="shared" si="3331"/>
        <v>0</v>
      </c>
      <c r="AB1417" s="12">
        <f t="shared" si="3331"/>
        <v>0</v>
      </c>
      <c r="AC1417" s="12">
        <f t="shared" si="3331"/>
        <v>0</v>
      </c>
      <c r="AD1417" s="12">
        <f t="shared" si="3331"/>
        <v>0</v>
      </c>
      <c r="AE1417" s="12">
        <f t="shared" si="3331"/>
        <v>0</v>
      </c>
      <c r="AF1417" s="12">
        <f t="shared" si="3331"/>
        <v>0</v>
      </c>
      <c r="AG1417" s="12">
        <f t="shared" si="3331"/>
        <v>0</v>
      </c>
      <c r="AH1417" s="12">
        <f t="shared" si="3331"/>
        <v>0</v>
      </c>
      <c r="AI1417" s="12">
        <f t="shared" si="3331"/>
        <v>1.4896770473986229</v>
      </c>
      <c r="AJ1417" s="12">
        <f t="shared" si="3331"/>
        <v>1.4834958148368027</v>
      </c>
      <c r="AK1417" s="12">
        <f t="shared" si="3331"/>
        <v>1.4773402305428742</v>
      </c>
      <c r="AL1417" s="12">
        <f t="shared" si="3331"/>
        <v>1.4712101880924888</v>
      </c>
      <c r="AM1417" s="12">
        <f t="shared" si="3331"/>
        <v>1.4651055815028928</v>
      </c>
      <c r="AN1417" s="12">
        <f t="shared" si="3331"/>
        <v>1.459026305231097</v>
      </c>
      <c r="AO1417" s="12">
        <f t="shared" ref="AO1417:BT1417" si="3332">AO169/(1+$D1417)^AO$8</f>
        <v>1.4529722541720467</v>
      </c>
      <c r="AP1417" s="12">
        <f t="shared" si="3332"/>
        <v>1.4469433236568101</v>
      </c>
      <c r="AQ1417" s="12">
        <f t="shared" si="3332"/>
        <v>1.440939409450765</v>
      </c>
      <c r="AR1417" s="12">
        <f t="shared" si="3332"/>
        <v>1.4349604077517994</v>
      </c>
      <c r="AS1417" s="12">
        <f t="shared" si="3332"/>
        <v>1.4290062151885139</v>
      </c>
      <c r="AT1417" s="12">
        <f t="shared" si="3332"/>
        <v>1.4230767288184369</v>
      </c>
      <c r="AU1417" s="12">
        <f t="shared" si="3332"/>
        <v>0</v>
      </c>
      <c r="AV1417" s="12">
        <f t="shared" si="3332"/>
        <v>0</v>
      </c>
      <c r="AW1417" s="12">
        <f t="shared" si="3332"/>
        <v>0</v>
      </c>
      <c r="AX1417" s="12">
        <f t="shared" si="3332"/>
        <v>0</v>
      </c>
      <c r="AY1417" s="12">
        <f t="shared" si="3332"/>
        <v>0</v>
      </c>
      <c r="AZ1417" s="12">
        <f t="shared" si="3332"/>
        <v>0</v>
      </c>
      <c r="BA1417" s="12">
        <f t="shared" si="3332"/>
        <v>0</v>
      </c>
      <c r="BB1417" s="12">
        <f t="shared" si="3332"/>
        <v>0</v>
      </c>
      <c r="BC1417" s="12">
        <f t="shared" si="3332"/>
        <v>0</v>
      </c>
      <c r="BD1417" s="12">
        <f t="shared" si="3332"/>
        <v>0</v>
      </c>
      <c r="BE1417" s="12">
        <f t="shared" si="3332"/>
        <v>0</v>
      </c>
      <c r="BF1417" s="12">
        <f t="shared" si="3332"/>
        <v>0</v>
      </c>
      <c r="BG1417" s="12">
        <f t="shared" si="3332"/>
        <v>0</v>
      </c>
      <c r="BH1417" s="12">
        <f t="shared" si="3332"/>
        <v>0</v>
      </c>
      <c r="BI1417" s="12">
        <f t="shared" si="3332"/>
        <v>0</v>
      </c>
      <c r="BJ1417" s="12">
        <f t="shared" si="3332"/>
        <v>0</v>
      </c>
      <c r="BK1417" s="12">
        <f t="shared" si="3332"/>
        <v>0</v>
      </c>
      <c r="BL1417" s="12">
        <f t="shared" si="3332"/>
        <v>0</v>
      </c>
      <c r="BM1417" s="12">
        <f t="shared" si="3332"/>
        <v>0</v>
      </c>
      <c r="BN1417" s="12">
        <f t="shared" si="3332"/>
        <v>0</v>
      </c>
      <c r="BO1417" s="12">
        <f t="shared" si="3332"/>
        <v>0</v>
      </c>
      <c r="BP1417" s="12">
        <f t="shared" si="3332"/>
        <v>0</v>
      </c>
      <c r="BQ1417" s="12">
        <f t="shared" si="3332"/>
        <v>0</v>
      </c>
      <c r="BR1417" s="12">
        <f t="shared" si="3332"/>
        <v>0</v>
      </c>
      <c r="BS1417" s="12">
        <f t="shared" si="3332"/>
        <v>0</v>
      </c>
      <c r="BT1417" s="12">
        <f t="shared" si="3332"/>
        <v>0</v>
      </c>
      <c r="BU1417" s="12">
        <f t="shared" ref="BU1417:CZ1417" si="3333">BU169/(1+$D1417)^BU$8</f>
        <v>0</v>
      </c>
      <c r="BV1417" s="12">
        <f t="shared" si="3333"/>
        <v>0</v>
      </c>
      <c r="BW1417" s="12">
        <f t="shared" si="3333"/>
        <v>0</v>
      </c>
      <c r="BX1417" s="12">
        <f t="shared" si="3333"/>
        <v>0</v>
      </c>
      <c r="BY1417" s="12">
        <f t="shared" si="3333"/>
        <v>0</v>
      </c>
      <c r="BZ1417" s="12">
        <f t="shared" si="3333"/>
        <v>0</v>
      </c>
      <c r="CA1417" s="12">
        <f t="shared" si="3333"/>
        <v>0</v>
      </c>
      <c r="CB1417" s="12">
        <f t="shared" si="3333"/>
        <v>0</v>
      </c>
      <c r="CC1417" s="12">
        <f t="shared" si="3333"/>
        <v>0</v>
      </c>
      <c r="CD1417" s="12">
        <f t="shared" si="3333"/>
        <v>0</v>
      </c>
      <c r="CE1417" s="12">
        <f t="shared" si="3333"/>
        <v>0</v>
      </c>
      <c r="CF1417" s="12">
        <f t="shared" si="3333"/>
        <v>0</v>
      </c>
      <c r="CG1417" s="12">
        <f t="shared" si="3333"/>
        <v>0</v>
      </c>
      <c r="CH1417" s="12">
        <f t="shared" si="3333"/>
        <v>0</v>
      </c>
      <c r="CI1417" s="12">
        <f t="shared" si="3333"/>
        <v>0</v>
      </c>
      <c r="CJ1417" s="12">
        <f t="shared" si="3333"/>
        <v>0</v>
      </c>
      <c r="CK1417" s="12">
        <f t="shared" si="3333"/>
        <v>0</v>
      </c>
      <c r="CL1417" s="12">
        <f t="shared" si="3333"/>
        <v>0</v>
      </c>
      <c r="CM1417" s="12">
        <f t="shared" si="3333"/>
        <v>0</v>
      </c>
      <c r="CN1417" s="12">
        <f t="shared" si="3333"/>
        <v>0</v>
      </c>
      <c r="CO1417" s="12">
        <f t="shared" si="3333"/>
        <v>0</v>
      </c>
      <c r="CP1417" s="12">
        <f t="shared" si="3333"/>
        <v>0</v>
      </c>
      <c r="CQ1417" s="12">
        <f t="shared" si="3333"/>
        <v>0</v>
      </c>
      <c r="CR1417" s="12">
        <f t="shared" si="3333"/>
        <v>0</v>
      </c>
      <c r="CS1417" s="12">
        <f t="shared" si="3333"/>
        <v>0</v>
      </c>
      <c r="CT1417" s="12">
        <f t="shared" si="3333"/>
        <v>0</v>
      </c>
      <c r="CU1417" s="12">
        <f t="shared" si="3333"/>
        <v>0</v>
      </c>
      <c r="CV1417" s="12">
        <f t="shared" si="3333"/>
        <v>0</v>
      </c>
      <c r="CW1417" s="12">
        <f t="shared" si="3333"/>
        <v>0</v>
      </c>
      <c r="CX1417" s="12">
        <f t="shared" si="3333"/>
        <v>0</v>
      </c>
      <c r="CY1417" s="12">
        <f t="shared" si="3333"/>
        <v>0</v>
      </c>
      <c r="CZ1417" s="12">
        <f t="shared" si="3333"/>
        <v>0</v>
      </c>
      <c r="DA1417" s="12">
        <f t="shared" ref="DA1417:DY1417" si="3334">DA169/(1+$D1417)^DA$8</f>
        <v>0</v>
      </c>
      <c r="DB1417" s="12">
        <f t="shared" si="3334"/>
        <v>0</v>
      </c>
      <c r="DC1417" s="12">
        <f t="shared" si="3334"/>
        <v>0</v>
      </c>
      <c r="DD1417" s="12">
        <f t="shared" si="3334"/>
        <v>0</v>
      </c>
      <c r="DE1417" s="12">
        <f t="shared" si="3334"/>
        <v>0</v>
      </c>
      <c r="DF1417" s="12">
        <f t="shared" si="3334"/>
        <v>0</v>
      </c>
      <c r="DG1417" s="12">
        <f t="shared" si="3334"/>
        <v>0</v>
      </c>
      <c r="DH1417" s="12">
        <f t="shared" si="3334"/>
        <v>0</v>
      </c>
      <c r="DI1417" s="12">
        <f t="shared" si="3334"/>
        <v>0</v>
      </c>
      <c r="DJ1417" s="12">
        <f t="shared" si="3334"/>
        <v>0</v>
      </c>
      <c r="DK1417" s="12">
        <f t="shared" si="3334"/>
        <v>0</v>
      </c>
      <c r="DL1417" s="12">
        <f t="shared" si="3334"/>
        <v>0</v>
      </c>
      <c r="DM1417" s="12">
        <f t="shared" si="3334"/>
        <v>0</v>
      </c>
      <c r="DN1417" s="12">
        <f t="shared" si="3334"/>
        <v>0</v>
      </c>
      <c r="DO1417" s="12">
        <f t="shared" si="3334"/>
        <v>0</v>
      </c>
      <c r="DP1417" s="12">
        <f t="shared" si="3334"/>
        <v>0</v>
      </c>
      <c r="DQ1417" s="12">
        <f t="shared" si="3334"/>
        <v>0</v>
      </c>
      <c r="DR1417" s="12">
        <f t="shared" si="3334"/>
        <v>0</v>
      </c>
      <c r="DS1417" s="12">
        <f t="shared" si="3334"/>
        <v>0</v>
      </c>
      <c r="DT1417" s="12">
        <f t="shared" si="3334"/>
        <v>0</v>
      </c>
      <c r="DU1417" s="12">
        <f t="shared" si="3334"/>
        <v>0</v>
      </c>
      <c r="DV1417" s="12">
        <f t="shared" si="3334"/>
        <v>0</v>
      </c>
      <c r="DW1417" s="12">
        <f t="shared" si="3334"/>
        <v>0</v>
      </c>
      <c r="DX1417" s="12">
        <f t="shared" si="3334"/>
        <v>0</v>
      </c>
      <c r="DY1417" s="12">
        <f t="shared" si="3334"/>
        <v>0</v>
      </c>
    </row>
    <row r="1418" spans="1:129" x14ac:dyDescent="0.3">
      <c r="D1418" s="130"/>
      <c r="E1418" s="210"/>
      <c r="F1418" s="203"/>
      <c r="G1418" s="13"/>
      <c r="I1418" s="12"/>
      <c r="J1418" s="12"/>
      <c r="K1418" s="12"/>
      <c r="L1418" s="12"/>
      <c r="M1418" s="12"/>
      <c r="N1418" s="12"/>
      <c r="O1418" s="12"/>
      <c r="P1418" s="12"/>
      <c r="Q1418" s="12"/>
      <c r="R1418" s="12"/>
      <c r="S1418" s="12"/>
      <c r="T1418" s="12"/>
      <c r="U1418" s="12"/>
      <c r="V1418" s="12"/>
      <c r="W1418" s="12"/>
      <c r="X1418" s="12"/>
      <c r="Y1418" s="12"/>
      <c r="Z1418" s="12"/>
      <c r="AA1418" s="12"/>
      <c r="AB1418" s="12"/>
      <c r="AC1418" s="12"/>
      <c r="AD1418" s="12"/>
      <c r="AE1418" s="12"/>
      <c r="AF1418" s="12"/>
      <c r="AG1418" s="12"/>
      <c r="AH1418" s="12"/>
      <c r="AI1418" s="12"/>
      <c r="AJ1418" s="12"/>
      <c r="AK1418" s="12"/>
      <c r="AL1418" s="12"/>
      <c r="AM1418" s="12"/>
      <c r="AN1418" s="12"/>
      <c r="AO1418" s="12"/>
      <c r="AP1418" s="12"/>
      <c r="AQ1418" s="12"/>
      <c r="AR1418" s="12"/>
      <c r="AS1418" s="12"/>
      <c r="AT1418" s="12"/>
      <c r="AU1418" s="12"/>
      <c r="AV1418" s="12"/>
      <c r="AW1418" s="12"/>
      <c r="AX1418" s="12"/>
      <c r="AY1418" s="12"/>
      <c r="AZ1418" s="12"/>
      <c r="BA1418" s="12"/>
      <c r="BB1418" s="12"/>
      <c r="BC1418" s="12"/>
      <c r="BD1418" s="12"/>
      <c r="BE1418" s="12"/>
      <c r="BF1418" s="12"/>
      <c r="BG1418" s="12"/>
      <c r="BH1418" s="12"/>
      <c r="BI1418" s="12"/>
      <c r="BJ1418" s="12"/>
      <c r="BK1418" s="12"/>
      <c r="BL1418" s="12"/>
      <c r="BM1418" s="12"/>
      <c r="BN1418" s="12"/>
      <c r="BO1418" s="12"/>
      <c r="BP1418" s="12"/>
      <c r="BQ1418" s="12"/>
      <c r="BR1418" s="12"/>
      <c r="BS1418" s="12"/>
      <c r="BT1418" s="12"/>
      <c r="BU1418" s="12"/>
      <c r="BV1418" s="12"/>
      <c r="BW1418" s="12"/>
      <c r="BX1418" s="12"/>
      <c r="BY1418" s="12"/>
      <c r="BZ1418" s="12"/>
      <c r="CA1418" s="12"/>
      <c r="CB1418" s="12"/>
      <c r="CC1418" s="12"/>
      <c r="CD1418" s="12"/>
      <c r="CE1418" s="12"/>
      <c r="CF1418" s="12"/>
      <c r="CG1418" s="12"/>
      <c r="CH1418" s="12"/>
      <c r="CI1418" s="12"/>
      <c r="CJ1418" s="12"/>
      <c r="CK1418" s="12"/>
      <c r="CL1418" s="12"/>
      <c r="CM1418" s="12"/>
      <c r="CN1418" s="12"/>
      <c r="CO1418" s="12"/>
      <c r="CP1418" s="12"/>
      <c r="CQ1418" s="12"/>
      <c r="CR1418" s="12"/>
      <c r="CS1418" s="12"/>
      <c r="CT1418" s="12"/>
      <c r="CU1418" s="12"/>
      <c r="CV1418" s="12"/>
      <c r="CW1418" s="12"/>
      <c r="CX1418" s="12"/>
      <c r="CY1418" s="12"/>
      <c r="CZ1418" s="12"/>
      <c r="DA1418" s="12"/>
      <c r="DB1418" s="12"/>
      <c r="DC1418" s="12"/>
      <c r="DD1418" s="12"/>
      <c r="DE1418" s="12"/>
      <c r="DF1418" s="12"/>
      <c r="DG1418" s="12"/>
      <c r="DH1418" s="12"/>
      <c r="DI1418" s="12"/>
      <c r="DJ1418" s="12"/>
      <c r="DK1418" s="12"/>
      <c r="DL1418" s="12"/>
      <c r="DM1418" s="12"/>
      <c r="DN1418" s="12"/>
      <c r="DO1418" s="12"/>
      <c r="DP1418" s="12"/>
      <c r="DQ1418" s="12"/>
      <c r="DR1418" s="12"/>
      <c r="DS1418" s="12"/>
      <c r="DT1418" s="12"/>
      <c r="DU1418" s="12"/>
      <c r="DV1418" s="12"/>
      <c r="DW1418" s="12"/>
      <c r="DX1418" s="12"/>
      <c r="DY1418" s="12"/>
    </row>
    <row r="1419" spans="1:129" x14ac:dyDescent="0.3">
      <c r="B1419" s="2" t="str">
        <f>Product!$J$2</f>
        <v>Phase 3</v>
      </c>
      <c r="C1419" s="2" t="str">
        <f>Product!$J$3</f>
        <v>50' Wide</v>
      </c>
      <c r="D1419" s="130">
        <f>SUMIFS(INDEX(Product!$B$2:$U$97, MATCH(D1409, Product!$B$2:$B$97, 0), ), Product!$B$2:$U$2, $B1419, Product!$B$3:$U$3, $C1419)</f>
        <v>4.1666666666666666E-3</v>
      </c>
      <c r="E1419" s="210">
        <f t="shared" si="3313"/>
        <v>44.450452449214708</v>
      </c>
      <c r="F1419" s="203">
        <f t="shared" si="3314"/>
        <v>186343.3280063908</v>
      </c>
      <c r="G1419" s="11">
        <f>SUM(H1419:DZ1419)</f>
        <v>24.934912797717953</v>
      </c>
      <c r="I1419" s="12">
        <f t="shared" ref="I1419:AN1419" si="3335">I171/(1+$D1419)^I$8</f>
        <v>0</v>
      </c>
      <c r="J1419" s="12">
        <f t="shared" si="3335"/>
        <v>0</v>
      </c>
      <c r="K1419" s="12">
        <f t="shared" si="3335"/>
        <v>0</v>
      </c>
      <c r="L1419" s="12">
        <f t="shared" si="3335"/>
        <v>0</v>
      </c>
      <c r="M1419" s="12">
        <f t="shared" si="3335"/>
        <v>0</v>
      </c>
      <c r="N1419" s="12">
        <f t="shared" si="3335"/>
        <v>0</v>
      </c>
      <c r="O1419" s="12">
        <f t="shared" si="3335"/>
        <v>0</v>
      </c>
      <c r="P1419" s="12">
        <f t="shared" si="3335"/>
        <v>0</v>
      </c>
      <c r="Q1419" s="12">
        <f t="shared" si="3335"/>
        <v>0</v>
      </c>
      <c r="R1419" s="12">
        <f t="shared" si="3335"/>
        <v>0</v>
      </c>
      <c r="S1419" s="12">
        <f t="shared" si="3335"/>
        <v>0</v>
      </c>
      <c r="T1419" s="12">
        <f t="shared" si="3335"/>
        <v>0</v>
      </c>
      <c r="U1419" s="12">
        <f t="shared" si="3335"/>
        <v>0</v>
      </c>
      <c r="V1419" s="12">
        <f t="shared" si="3335"/>
        <v>0</v>
      </c>
      <c r="W1419" s="12">
        <f t="shared" si="3335"/>
        <v>0</v>
      </c>
      <c r="X1419" s="12">
        <f t="shared" si="3335"/>
        <v>0</v>
      </c>
      <c r="Y1419" s="12">
        <f t="shared" si="3335"/>
        <v>0</v>
      </c>
      <c r="Z1419" s="12">
        <f t="shared" si="3335"/>
        <v>0</v>
      </c>
      <c r="AA1419" s="12">
        <f t="shared" si="3335"/>
        <v>0</v>
      </c>
      <c r="AB1419" s="12">
        <f t="shared" si="3335"/>
        <v>0</v>
      </c>
      <c r="AC1419" s="12">
        <f t="shared" si="3335"/>
        <v>0</v>
      </c>
      <c r="AD1419" s="12">
        <f t="shared" si="3335"/>
        <v>0</v>
      </c>
      <c r="AE1419" s="12">
        <f t="shared" si="3335"/>
        <v>0</v>
      </c>
      <c r="AF1419" s="12">
        <f t="shared" si="3335"/>
        <v>0</v>
      </c>
      <c r="AG1419" s="12">
        <f t="shared" si="3335"/>
        <v>0</v>
      </c>
      <c r="AH1419" s="12">
        <f t="shared" si="3335"/>
        <v>0</v>
      </c>
      <c r="AI1419" s="12">
        <f t="shared" si="3335"/>
        <v>0</v>
      </c>
      <c r="AJ1419" s="12">
        <f t="shared" si="3335"/>
        <v>0</v>
      </c>
      <c r="AK1419" s="12">
        <f t="shared" si="3335"/>
        <v>0</v>
      </c>
      <c r="AL1419" s="12">
        <f t="shared" si="3335"/>
        <v>0</v>
      </c>
      <c r="AM1419" s="12">
        <f t="shared" si="3335"/>
        <v>0</v>
      </c>
      <c r="AN1419" s="12">
        <f t="shared" si="3335"/>
        <v>0</v>
      </c>
      <c r="AO1419" s="12">
        <f t="shared" ref="AO1419:BT1419" si="3336">AO171/(1+$D1419)^AO$8</f>
        <v>0</v>
      </c>
      <c r="AP1419" s="12">
        <f t="shared" si="3336"/>
        <v>0</v>
      </c>
      <c r="AQ1419" s="12">
        <f t="shared" si="3336"/>
        <v>0</v>
      </c>
      <c r="AR1419" s="12">
        <f t="shared" si="3336"/>
        <v>0</v>
      </c>
      <c r="AS1419" s="12">
        <f t="shared" si="3336"/>
        <v>0</v>
      </c>
      <c r="AT1419" s="12">
        <f t="shared" si="3336"/>
        <v>0</v>
      </c>
      <c r="AU1419" s="12">
        <f t="shared" si="3336"/>
        <v>2.1257577691893661</v>
      </c>
      <c r="AV1419" s="12">
        <f t="shared" si="3336"/>
        <v>2.1169371975329789</v>
      </c>
      <c r="AW1419" s="12">
        <f t="shared" si="3336"/>
        <v>2.1081532257589832</v>
      </c>
      <c r="AX1419" s="12">
        <f t="shared" si="3336"/>
        <v>2.0994057020006465</v>
      </c>
      <c r="AY1419" s="12">
        <f t="shared" si="3336"/>
        <v>2.0906944750213912</v>
      </c>
      <c r="AZ1419" s="12">
        <f t="shared" si="3336"/>
        <v>2.0820193942121739</v>
      </c>
      <c r="BA1419" s="12">
        <f t="shared" si="3336"/>
        <v>2.0733803095888872</v>
      </c>
      <c r="BB1419" s="12">
        <f t="shared" si="3336"/>
        <v>2.0647770717897629</v>
      </c>
      <c r="BC1419" s="12">
        <f t="shared" si="3336"/>
        <v>2.0562095320727924</v>
      </c>
      <c r="BD1419" s="12">
        <f t="shared" si="3336"/>
        <v>2.0476775423131546</v>
      </c>
      <c r="BE1419" s="12">
        <f t="shared" si="3336"/>
        <v>2.0391809550006519</v>
      </c>
      <c r="BF1419" s="12">
        <f t="shared" si="3336"/>
        <v>2.0307196232371636</v>
      </c>
      <c r="BG1419" s="12">
        <f t="shared" si="3336"/>
        <v>0</v>
      </c>
      <c r="BH1419" s="12">
        <f t="shared" si="3336"/>
        <v>0</v>
      </c>
      <c r="BI1419" s="12">
        <f t="shared" si="3336"/>
        <v>0</v>
      </c>
      <c r="BJ1419" s="12">
        <f t="shared" si="3336"/>
        <v>0</v>
      </c>
      <c r="BK1419" s="12">
        <f t="shared" si="3336"/>
        <v>0</v>
      </c>
      <c r="BL1419" s="12">
        <f t="shared" si="3336"/>
        <v>0</v>
      </c>
      <c r="BM1419" s="12">
        <f t="shared" si="3336"/>
        <v>0</v>
      </c>
      <c r="BN1419" s="12">
        <f t="shared" si="3336"/>
        <v>0</v>
      </c>
      <c r="BO1419" s="12">
        <f t="shared" si="3336"/>
        <v>0</v>
      </c>
      <c r="BP1419" s="12">
        <f t="shared" si="3336"/>
        <v>0</v>
      </c>
      <c r="BQ1419" s="12">
        <f t="shared" si="3336"/>
        <v>0</v>
      </c>
      <c r="BR1419" s="12">
        <f t="shared" si="3336"/>
        <v>0</v>
      </c>
      <c r="BS1419" s="12">
        <f t="shared" si="3336"/>
        <v>0</v>
      </c>
      <c r="BT1419" s="12">
        <f t="shared" si="3336"/>
        <v>0</v>
      </c>
      <c r="BU1419" s="12">
        <f t="shared" ref="BU1419:CZ1419" si="3337">BU171/(1+$D1419)^BU$8</f>
        <v>0</v>
      </c>
      <c r="BV1419" s="12">
        <f t="shared" si="3337"/>
        <v>0</v>
      </c>
      <c r="BW1419" s="12">
        <f t="shared" si="3337"/>
        <v>0</v>
      </c>
      <c r="BX1419" s="12">
        <f t="shared" si="3337"/>
        <v>0</v>
      </c>
      <c r="BY1419" s="12">
        <f t="shared" si="3337"/>
        <v>0</v>
      </c>
      <c r="BZ1419" s="12">
        <f t="shared" si="3337"/>
        <v>0</v>
      </c>
      <c r="CA1419" s="12">
        <f t="shared" si="3337"/>
        <v>0</v>
      </c>
      <c r="CB1419" s="12">
        <f t="shared" si="3337"/>
        <v>0</v>
      </c>
      <c r="CC1419" s="12">
        <f t="shared" si="3337"/>
        <v>0</v>
      </c>
      <c r="CD1419" s="12">
        <f t="shared" si="3337"/>
        <v>0</v>
      </c>
      <c r="CE1419" s="12">
        <f t="shared" si="3337"/>
        <v>0</v>
      </c>
      <c r="CF1419" s="12">
        <f t="shared" si="3337"/>
        <v>0</v>
      </c>
      <c r="CG1419" s="12">
        <f t="shared" si="3337"/>
        <v>0</v>
      </c>
      <c r="CH1419" s="12">
        <f t="shared" si="3337"/>
        <v>0</v>
      </c>
      <c r="CI1419" s="12">
        <f t="shared" si="3337"/>
        <v>0</v>
      </c>
      <c r="CJ1419" s="12">
        <f t="shared" si="3337"/>
        <v>0</v>
      </c>
      <c r="CK1419" s="12">
        <f t="shared" si="3337"/>
        <v>0</v>
      </c>
      <c r="CL1419" s="12">
        <f t="shared" si="3337"/>
        <v>0</v>
      </c>
      <c r="CM1419" s="12">
        <f t="shared" si="3337"/>
        <v>0</v>
      </c>
      <c r="CN1419" s="12">
        <f t="shared" si="3337"/>
        <v>0</v>
      </c>
      <c r="CO1419" s="12">
        <f t="shared" si="3337"/>
        <v>0</v>
      </c>
      <c r="CP1419" s="12">
        <f t="shared" si="3337"/>
        <v>0</v>
      </c>
      <c r="CQ1419" s="12">
        <f t="shared" si="3337"/>
        <v>0</v>
      </c>
      <c r="CR1419" s="12">
        <f t="shared" si="3337"/>
        <v>0</v>
      </c>
      <c r="CS1419" s="12">
        <f t="shared" si="3337"/>
        <v>0</v>
      </c>
      <c r="CT1419" s="12">
        <f t="shared" si="3337"/>
        <v>0</v>
      </c>
      <c r="CU1419" s="12">
        <f t="shared" si="3337"/>
        <v>0</v>
      </c>
      <c r="CV1419" s="12">
        <f t="shared" si="3337"/>
        <v>0</v>
      </c>
      <c r="CW1419" s="12">
        <f t="shared" si="3337"/>
        <v>0</v>
      </c>
      <c r="CX1419" s="12">
        <f t="shared" si="3337"/>
        <v>0</v>
      </c>
      <c r="CY1419" s="12">
        <f t="shared" si="3337"/>
        <v>0</v>
      </c>
      <c r="CZ1419" s="12">
        <f t="shared" si="3337"/>
        <v>0</v>
      </c>
      <c r="DA1419" s="12">
        <f t="shared" ref="DA1419:DY1419" si="3338">DA171/(1+$D1419)^DA$8</f>
        <v>0</v>
      </c>
      <c r="DB1419" s="12">
        <f t="shared" si="3338"/>
        <v>0</v>
      </c>
      <c r="DC1419" s="12">
        <f t="shared" si="3338"/>
        <v>0</v>
      </c>
      <c r="DD1419" s="12">
        <f t="shared" si="3338"/>
        <v>0</v>
      </c>
      <c r="DE1419" s="12">
        <f t="shared" si="3338"/>
        <v>0</v>
      </c>
      <c r="DF1419" s="12">
        <f t="shared" si="3338"/>
        <v>0</v>
      </c>
      <c r="DG1419" s="12">
        <f t="shared" si="3338"/>
        <v>0</v>
      </c>
      <c r="DH1419" s="12">
        <f t="shared" si="3338"/>
        <v>0</v>
      </c>
      <c r="DI1419" s="12">
        <f t="shared" si="3338"/>
        <v>0</v>
      </c>
      <c r="DJ1419" s="12">
        <f t="shared" si="3338"/>
        <v>0</v>
      </c>
      <c r="DK1419" s="12">
        <f t="shared" si="3338"/>
        <v>0</v>
      </c>
      <c r="DL1419" s="12">
        <f t="shared" si="3338"/>
        <v>0</v>
      </c>
      <c r="DM1419" s="12">
        <f t="shared" si="3338"/>
        <v>0</v>
      </c>
      <c r="DN1419" s="12">
        <f t="shared" si="3338"/>
        <v>0</v>
      </c>
      <c r="DO1419" s="12">
        <f t="shared" si="3338"/>
        <v>0</v>
      </c>
      <c r="DP1419" s="12">
        <f t="shared" si="3338"/>
        <v>0</v>
      </c>
      <c r="DQ1419" s="12">
        <f t="shared" si="3338"/>
        <v>0</v>
      </c>
      <c r="DR1419" s="12">
        <f t="shared" si="3338"/>
        <v>0</v>
      </c>
      <c r="DS1419" s="12">
        <f t="shared" si="3338"/>
        <v>0</v>
      </c>
      <c r="DT1419" s="12">
        <f t="shared" si="3338"/>
        <v>0</v>
      </c>
      <c r="DU1419" s="12">
        <f t="shared" si="3338"/>
        <v>0</v>
      </c>
      <c r="DV1419" s="12">
        <f t="shared" si="3338"/>
        <v>0</v>
      </c>
      <c r="DW1419" s="12">
        <f t="shared" si="3338"/>
        <v>0</v>
      </c>
      <c r="DX1419" s="12">
        <f t="shared" si="3338"/>
        <v>0</v>
      </c>
      <c r="DY1419" s="12">
        <f t="shared" si="3338"/>
        <v>0</v>
      </c>
    </row>
    <row r="1420" spans="1:129" x14ac:dyDescent="0.3">
      <c r="B1420" s="2" t="str">
        <f>Product!$K$2</f>
        <v>Phase 3</v>
      </c>
      <c r="C1420" s="2" t="str">
        <f>Product!$K$3</f>
        <v>60' Wide</v>
      </c>
      <c r="D1420" s="130">
        <f>SUMIFS(INDEX(Product!$B$2:$U$97, MATCH(D1409, Product!$B$2:$B$97, 0), ), Product!$B$2:$U$2, $B1420, Product!$B$3:$U$3, $C1420)</f>
        <v>4.1666666666666666E-3</v>
      </c>
      <c r="E1420" s="210">
        <f t="shared" si="3313"/>
        <v>44.450452449214708</v>
      </c>
      <c r="F1420" s="203">
        <f t="shared" si="3314"/>
        <v>186343.3280063908</v>
      </c>
      <c r="G1420" s="11">
        <f>SUM(H1420:DZ1420)</f>
        <v>24.934912797717953</v>
      </c>
      <c r="I1420" s="12">
        <f t="shared" ref="I1420:AN1420" si="3339">I172/(1+$D1420)^I$8</f>
        <v>0</v>
      </c>
      <c r="J1420" s="12">
        <f t="shared" si="3339"/>
        <v>0</v>
      </c>
      <c r="K1420" s="12">
        <f t="shared" si="3339"/>
        <v>0</v>
      </c>
      <c r="L1420" s="12">
        <f t="shared" si="3339"/>
        <v>0</v>
      </c>
      <c r="M1420" s="12">
        <f t="shared" si="3339"/>
        <v>0</v>
      </c>
      <c r="N1420" s="12">
        <f t="shared" si="3339"/>
        <v>0</v>
      </c>
      <c r="O1420" s="12">
        <f t="shared" si="3339"/>
        <v>0</v>
      </c>
      <c r="P1420" s="12">
        <f t="shared" si="3339"/>
        <v>0</v>
      </c>
      <c r="Q1420" s="12">
        <f t="shared" si="3339"/>
        <v>0</v>
      </c>
      <c r="R1420" s="12">
        <f t="shared" si="3339"/>
        <v>0</v>
      </c>
      <c r="S1420" s="12">
        <f t="shared" si="3339"/>
        <v>0</v>
      </c>
      <c r="T1420" s="12">
        <f t="shared" si="3339"/>
        <v>0</v>
      </c>
      <c r="U1420" s="12">
        <f t="shared" si="3339"/>
        <v>0</v>
      </c>
      <c r="V1420" s="12">
        <f t="shared" si="3339"/>
        <v>0</v>
      </c>
      <c r="W1420" s="12">
        <f t="shared" si="3339"/>
        <v>0</v>
      </c>
      <c r="X1420" s="12">
        <f t="shared" si="3339"/>
        <v>0</v>
      </c>
      <c r="Y1420" s="12">
        <f t="shared" si="3339"/>
        <v>0</v>
      </c>
      <c r="Z1420" s="12">
        <f t="shared" si="3339"/>
        <v>0</v>
      </c>
      <c r="AA1420" s="12">
        <f t="shared" si="3339"/>
        <v>0</v>
      </c>
      <c r="AB1420" s="12">
        <f t="shared" si="3339"/>
        <v>0</v>
      </c>
      <c r="AC1420" s="12">
        <f t="shared" si="3339"/>
        <v>0</v>
      </c>
      <c r="AD1420" s="12">
        <f t="shared" si="3339"/>
        <v>0</v>
      </c>
      <c r="AE1420" s="12">
        <f t="shared" si="3339"/>
        <v>0</v>
      </c>
      <c r="AF1420" s="12">
        <f t="shared" si="3339"/>
        <v>0</v>
      </c>
      <c r="AG1420" s="12">
        <f t="shared" si="3339"/>
        <v>0</v>
      </c>
      <c r="AH1420" s="12">
        <f t="shared" si="3339"/>
        <v>0</v>
      </c>
      <c r="AI1420" s="12">
        <f t="shared" si="3339"/>
        <v>0</v>
      </c>
      <c r="AJ1420" s="12">
        <f t="shared" si="3339"/>
        <v>0</v>
      </c>
      <c r="AK1420" s="12">
        <f t="shared" si="3339"/>
        <v>0</v>
      </c>
      <c r="AL1420" s="12">
        <f t="shared" si="3339"/>
        <v>0</v>
      </c>
      <c r="AM1420" s="12">
        <f t="shared" si="3339"/>
        <v>0</v>
      </c>
      <c r="AN1420" s="12">
        <f t="shared" si="3339"/>
        <v>0</v>
      </c>
      <c r="AO1420" s="12">
        <f t="shared" ref="AO1420:BT1420" si="3340">AO172/(1+$D1420)^AO$8</f>
        <v>0</v>
      </c>
      <c r="AP1420" s="12">
        <f t="shared" si="3340"/>
        <v>0</v>
      </c>
      <c r="AQ1420" s="12">
        <f t="shared" si="3340"/>
        <v>0</v>
      </c>
      <c r="AR1420" s="12">
        <f t="shared" si="3340"/>
        <v>0</v>
      </c>
      <c r="AS1420" s="12">
        <f t="shared" si="3340"/>
        <v>0</v>
      </c>
      <c r="AT1420" s="12">
        <f t="shared" si="3340"/>
        <v>0</v>
      </c>
      <c r="AU1420" s="12">
        <f t="shared" si="3340"/>
        <v>2.1257577691893661</v>
      </c>
      <c r="AV1420" s="12">
        <f t="shared" si="3340"/>
        <v>2.1169371975329789</v>
      </c>
      <c r="AW1420" s="12">
        <f t="shared" si="3340"/>
        <v>2.1081532257589832</v>
      </c>
      <c r="AX1420" s="12">
        <f t="shared" si="3340"/>
        <v>2.0994057020006465</v>
      </c>
      <c r="AY1420" s="12">
        <f t="shared" si="3340"/>
        <v>2.0906944750213912</v>
      </c>
      <c r="AZ1420" s="12">
        <f t="shared" si="3340"/>
        <v>2.0820193942121739</v>
      </c>
      <c r="BA1420" s="12">
        <f t="shared" si="3340"/>
        <v>2.0733803095888872</v>
      </c>
      <c r="BB1420" s="12">
        <f t="shared" si="3340"/>
        <v>2.0647770717897629</v>
      </c>
      <c r="BC1420" s="12">
        <f t="shared" si="3340"/>
        <v>2.0562095320727924</v>
      </c>
      <c r="BD1420" s="12">
        <f t="shared" si="3340"/>
        <v>2.0476775423131546</v>
      </c>
      <c r="BE1420" s="12">
        <f t="shared" si="3340"/>
        <v>2.0391809550006519</v>
      </c>
      <c r="BF1420" s="12">
        <f t="shared" si="3340"/>
        <v>2.0307196232371636</v>
      </c>
      <c r="BG1420" s="12">
        <f t="shared" si="3340"/>
        <v>0</v>
      </c>
      <c r="BH1420" s="12">
        <f t="shared" si="3340"/>
        <v>0</v>
      </c>
      <c r="BI1420" s="12">
        <f t="shared" si="3340"/>
        <v>0</v>
      </c>
      <c r="BJ1420" s="12">
        <f t="shared" si="3340"/>
        <v>0</v>
      </c>
      <c r="BK1420" s="12">
        <f t="shared" si="3340"/>
        <v>0</v>
      </c>
      <c r="BL1420" s="12">
        <f t="shared" si="3340"/>
        <v>0</v>
      </c>
      <c r="BM1420" s="12">
        <f t="shared" si="3340"/>
        <v>0</v>
      </c>
      <c r="BN1420" s="12">
        <f t="shared" si="3340"/>
        <v>0</v>
      </c>
      <c r="BO1420" s="12">
        <f t="shared" si="3340"/>
        <v>0</v>
      </c>
      <c r="BP1420" s="12">
        <f t="shared" si="3340"/>
        <v>0</v>
      </c>
      <c r="BQ1420" s="12">
        <f t="shared" si="3340"/>
        <v>0</v>
      </c>
      <c r="BR1420" s="12">
        <f t="shared" si="3340"/>
        <v>0</v>
      </c>
      <c r="BS1420" s="12">
        <f t="shared" si="3340"/>
        <v>0</v>
      </c>
      <c r="BT1420" s="12">
        <f t="shared" si="3340"/>
        <v>0</v>
      </c>
      <c r="BU1420" s="12">
        <f t="shared" ref="BU1420:CZ1420" si="3341">BU172/(1+$D1420)^BU$8</f>
        <v>0</v>
      </c>
      <c r="BV1420" s="12">
        <f t="shared" si="3341"/>
        <v>0</v>
      </c>
      <c r="BW1420" s="12">
        <f t="shared" si="3341"/>
        <v>0</v>
      </c>
      <c r="BX1420" s="12">
        <f t="shared" si="3341"/>
        <v>0</v>
      </c>
      <c r="BY1420" s="12">
        <f t="shared" si="3341"/>
        <v>0</v>
      </c>
      <c r="BZ1420" s="12">
        <f t="shared" si="3341"/>
        <v>0</v>
      </c>
      <c r="CA1420" s="12">
        <f t="shared" si="3341"/>
        <v>0</v>
      </c>
      <c r="CB1420" s="12">
        <f t="shared" si="3341"/>
        <v>0</v>
      </c>
      <c r="CC1420" s="12">
        <f t="shared" si="3341"/>
        <v>0</v>
      </c>
      <c r="CD1420" s="12">
        <f t="shared" si="3341"/>
        <v>0</v>
      </c>
      <c r="CE1420" s="12">
        <f t="shared" si="3341"/>
        <v>0</v>
      </c>
      <c r="CF1420" s="12">
        <f t="shared" si="3341"/>
        <v>0</v>
      </c>
      <c r="CG1420" s="12">
        <f t="shared" si="3341"/>
        <v>0</v>
      </c>
      <c r="CH1420" s="12">
        <f t="shared" si="3341"/>
        <v>0</v>
      </c>
      <c r="CI1420" s="12">
        <f t="shared" si="3341"/>
        <v>0</v>
      </c>
      <c r="CJ1420" s="12">
        <f t="shared" si="3341"/>
        <v>0</v>
      </c>
      <c r="CK1420" s="12">
        <f t="shared" si="3341"/>
        <v>0</v>
      </c>
      <c r="CL1420" s="12">
        <f t="shared" si="3341"/>
        <v>0</v>
      </c>
      <c r="CM1420" s="12">
        <f t="shared" si="3341"/>
        <v>0</v>
      </c>
      <c r="CN1420" s="12">
        <f t="shared" si="3341"/>
        <v>0</v>
      </c>
      <c r="CO1420" s="12">
        <f t="shared" si="3341"/>
        <v>0</v>
      </c>
      <c r="CP1420" s="12">
        <f t="shared" si="3341"/>
        <v>0</v>
      </c>
      <c r="CQ1420" s="12">
        <f t="shared" si="3341"/>
        <v>0</v>
      </c>
      <c r="CR1420" s="12">
        <f t="shared" si="3341"/>
        <v>0</v>
      </c>
      <c r="CS1420" s="12">
        <f t="shared" si="3341"/>
        <v>0</v>
      </c>
      <c r="CT1420" s="12">
        <f t="shared" si="3341"/>
        <v>0</v>
      </c>
      <c r="CU1420" s="12">
        <f t="shared" si="3341"/>
        <v>0</v>
      </c>
      <c r="CV1420" s="12">
        <f t="shared" si="3341"/>
        <v>0</v>
      </c>
      <c r="CW1420" s="12">
        <f t="shared" si="3341"/>
        <v>0</v>
      </c>
      <c r="CX1420" s="12">
        <f t="shared" si="3341"/>
        <v>0</v>
      </c>
      <c r="CY1420" s="12">
        <f t="shared" si="3341"/>
        <v>0</v>
      </c>
      <c r="CZ1420" s="12">
        <f t="shared" si="3341"/>
        <v>0</v>
      </c>
      <c r="DA1420" s="12">
        <f t="shared" ref="DA1420:DY1420" si="3342">DA172/(1+$D1420)^DA$8</f>
        <v>0</v>
      </c>
      <c r="DB1420" s="12">
        <f t="shared" si="3342"/>
        <v>0</v>
      </c>
      <c r="DC1420" s="12">
        <f t="shared" si="3342"/>
        <v>0</v>
      </c>
      <c r="DD1420" s="12">
        <f t="shared" si="3342"/>
        <v>0</v>
      </c>
      <c r="DE1420" s="12">
        <f t="shared" si="3342"/>
        <v>0</v>
      </c>
      <c r="DF1420" s="12">
        <f t="shared" si="3342"/>
        <v>0</v>
      </c>
      <c r="DG1420" s="12">
        <f t="shared" si="3342"/>
        <v>0</v>
      </c>
      <c r="DH1420" s="12">
        <f t="shared" si="3342"/>
        <v>0</v>
      </c>
      <c r="DI1420" s="12">
        <f t="shared" si="3342"/>
        <v>0</v>
      </c>
      <c r="DJ1420" s="12">
        <f t="shared" si="3342"/>
        <v>0</v>
      </c>
      <c r="DK1420" s="12">
        <f t="shared" si="3342"/>
        <v>0</v>
      </c>
      <c r="DL1420" s="12">
        <f t="shared" si="3342"/>
        <v>0</v>
      </c>
      <c r="DM1420" s="12">
        <f t="shared" si="3342"/>
        <v>0</v>
      </c>
      <c r="DN1420" s="12">
        <f t="shared" si="3342"/>
        <v>0</v>
      </c>
      <c r="DO1420" s="12">
        <f t="shared" si="3342"/>
        <v>0</v>
      </c>
      <c r="DP1420" s="12">
        <f t="shared" si="3342"/>
        <v>0</v>
      </c>
      <c r="DQ1420" s="12">
        <f t="shared" si="3342"/>
        <v>0</v>
      </c>
      <c r="DR1420" s="12">
        <f t="shared" si="3342"/>
        <v>0</v>
      </c>
      <c r="DS1420" s="12">
        <f t="shared" si="3342"/>
        <v>0</v>
      </c>
      <c r="DT1420" s="12">
        <f t="shared" si="3342"/>
        <v>0</v>
      </c>
      <c r="DU1420" s="12">
        <f t="shared" si="3342"/>
        <v>0</v>
      </c>
      <c r="DV1420" s="12">
        <f t="shared" si="3342"/>
        <v>0</v>
      </c>
      <c r="DW1420" s="12">
        <f t="shared" si="3342"/>
        <v>0</v>
      </c>
      <c r="DX1420" s="12">
        <f t="shared" si="3342"/>
        <v>0</v>
      </c>
      <c r="DY1420" s="12">
        <f t="shared" si="3342"/>
        <v>0</v>
      </c>
    </row>
    <row r="1421" spans="1:129" x14ac:dyDescent="0.3">
      <c r="B1421" s="2" t="str">
        <f>Product!$L$2</f>
        <v>Phase 3</v>
      </c>
      <c r="C1421" s="2" t="str">
        <f>Product!$L$3</f>
        <v>75' Wide</v>
      </c>
      <c r="D1421" s="130">
        <f>SUMIFS(INDEX(Product!$B$2:$U$97, MATCH(D1409, Product!$B$2:$B$97, 0), ), Product!$B$2:$U$2, $B1421, Product!$B$3:$U$3, $C1421)</f>
        <v>4.1666666666666666E-3</v>
      </c>
      <c r="E1421" s="210">
        <f t="shared" si="3313"/>
        <v>44.450452449214694</v>
      </c>
      <c r="F1421" s="203">
        <f t="shared" si="3314"/>
        <v>124228.88533759287</v>
      </c>
      <c r="G1421" s="11">
        <f>SUM(H1421:DZ1421)</f>
        <v>16.623275198478638</v>
      </c>
      <c r="I1421" s="12">
        <f t="shared" ref="I1421:AN1421" si="3343">I173/(1+$D1421)^I$8</f>
        <v>0</v>
      </c>
      <c r="J1421" s="12">
        <f t="shared" si="3343"/>
        <v>0</v>
      </c>
      <c r="K1421" s="12">
        <f t="shared" si="3343"/>
        <v>0</v>
      </c>
      <c r="L1421" s="12">
        <f t="shared" si="3343"/>
        <v>0</v>
      </c>
      <c r="M1421" s="12">
        <f t="shared" si="3343"/>
        <v>0</v>
      </c>
      <c r="N1421" s="12">
        <f t="shared" si="3343"/>
        <v>0</v>
      </c>
      <c r="O1421" s="12">
        <f t="shared" si="3343"/>
        <v>0</v>
      </c>
      <c r="P1421" s="12">
        <f t="shared" si="3343"/>
        <v>0</v>
      </c>
      <c r="Q1421" s="12">
        <f t="shared" si="3343"/>
        <v>0</v>
      </c>
      <c r="R1421" s="12">
        <f t="shared" si="3343"/>
        <v>0</v>
      </c>
      <c r="S1421" s="12">
        <f t="shared" si="3343"/>
        <v>0</v>
      </c>
      <c r="T1421" s="12">
        <f t="shared" si="3343"/>
        <v>0</v>
      </c>
      <c r="U1421" s="12">
        <f t="shared" si="3343"/>
        <v>0</v>
      </c>
      <c r="V1421" s="12">
        <f t="shared" si="3343"/>
        <v>0</v>
      </c>
      <c r="W1421" s="12">
        <f t="shared" si="3343"/>
        <v>0</v>
      </c>
      <c r="X1421" s="12">
        <f t="shared" si="3343"/>
        <v>0</v>
      </c>
      <c r="Y1421" s="12">
        <f t="shared" si="3343"/>
        <v>0</v>
      </c>
      <c r="Z1421" s="12">
        <f t="shared" si="3343"/>
        <v>0</v>
      </c>
      <c r="AA1421" s="12">
        <f t="shared" si="3343"/>
        <v>0</v>
      </c>
      <c r="AB1421" s="12">
        <f t="shared" si="3343"/>
        <v>0</v>
      </c>
      <c r="AC1421" s="12">
        <f t="shared" si="3343"/>
        <v>0</v>
      </c>
      <c r="AD1421" s="12">
        <f t="shared" si="3343"/>
        <v>0</v>
      </c>
      <c r="AE1421" s="12">
        <f t="shared" si="3343"/>
        <v>0</v>
      </c>
      <c r="AF1421" s="12">
        <f t="shared" si="3343"/>
        <v>0</v>
      </c>
      <c r="AG1421" s="12">
        <f t="shared" si="3343"/>
        <v>0</v>
      </c>
      <c r="AH1421" s="12">
        <f t="shared" si="3343"/>
        <v>0</v>
      </c>
      <c r="AI1421" s="12">
        <f t="shared" si="3343"/>
        <v>0</v>
      </c>
      <c r="AJ1421" s="12">
        <f t="shared" si="3343"/>
        <v>0</v>
      </c>
      <c r="AK1421" s="12">
        <f t="shared" si="3343"/>
        <v>0</v>
      </c>
      <c r="AL1421" s="12">
        <f t="shared" si="3343"/>
        <v>0</v>
      </c>
      <c r="AM1421" s="12">
        <f t="shared" si="3343"/>
        <v>0</v>
      </c>
      <c r="AN1421" s="12">
        <f t="shared" si="3343"/>
        <v>0</v>
      </c>
      <c r="AO1421" s="12">
        <f t="shared" ref="AO1421:BT1421" si="3344">AO173/(1+$D1421)^AO$8</f>
        <v>0</v>
      </c>
      <c r="AP1421" s="12">
        <f t="shared" si="3344"/>
        <v>0</v>
      </c>
      <c r="AQ1421" s="12">
        <f t="shared" si="3344"/>
        <v>0</v>
      </c>
      <c r="AR1421" s="12">
        <f t="shared" si="3344"/>
        <v>0</v>
      </c>
      <c r="AS1421" s="12">
        <f t="shared" si="3344"/>
        <v>0</v>
      </c>
      <c r="AT1421" s="12">
        <f t="shared" si="3344"/>
        <v>0</v>
      </c>
      <c r="AU1421" s="12">
        <f t="shared" si="3344"/>
        <v>1.4171718461262441</v>
      </c>
      <c r="AV1421" s="12">
        <f t="shared" si="3344"/>
        <v>1.4112914650219859</v>
      </c>
      <c r="AW1421" s="12">
        <f t="shared" si="3344"/>
        <v>1.4054354838393222</v>
      </c>
      <c r="AX1421" s="12">
        <f t="shared" si="3344"/>
        <v>1.3996038013337644</v>
      </c>
      <c r="AY1421" s="12">
        <f t="shared" si="3344"/>
        <v>1.3937963166809275</v>
      </c>
      <c r="AZ1421" s="12">
        <f t="shared" si="3344"/>
        <v>1.3880129294747825</v>
      </c>
      <c r="BA1421" s="12">
        <f t="shared" si="3344"/>
        <v>1.3822535397259248</v>
      </c>
      <c r="BB1421" s="12">
        <f t="shared" si="3344"/>
        <v>1.376518047859842</v>
      </c>
      <c r="BC1421" s="12">
        <f t="shared" si="3344"/>
        <v>1.370806354715195</v>
      </c>
      <c r="BD1421" s="12">
        <f t="shared" si="3344"/>
        <v>1.365118361542103</v>
      </c>
      <c r="BE1421" s="12">
        <f t="shared" si="3344"/>
        <v>1.3594539700004344</v>
      </c>
      <c r="BF1421" s="12">
        <f t="shared" si="3344"/>
        <v>1.3538130821581091</v>
      </c>
      <c r="BG1421" s="12">
        <f t="shared" si="3344"/>
        <v>0</v>
      </c>
      <c r="BH1421" s="12">
        <f t="shared" si="3344"/>
        <v>0</v>
      </c>
      <c r="BI1421" s="12">
        <f t="shared" si="3344"/>
        <v>0</v>
      </c>
      <c r="BJ1421" s="12">
        <f t="shared" si="3344"/>
        <v>0</v>
      </c>
      <c r="BK1421" s="12">
        <f t="shared" si="3344"/>
        <v>0</v>
      </c>
      <c r="BL1421" s="12">
        <f t="shared" si="3344"/>
        <v>0</v>
      </c>
      <c r="BM1421" s="12">
        <f t="shared" si="3344"/>
        <v>0</v>
      </c>
      <c r="BN1421" s="12">
        <f t="shared" si="3344"/>
        <v>0</v>
      </c>
      <c r="BO1421" s="12">
        <f t="shared" si="3344"/>
        <v>0</v>
      </c>
      <c r="BP1421" s="12">
        <f t="shared" si="3344"/>
        <v>0</v>
      </c>
      <c r="BQ1421" s="12">
        <f t="shared" si="3344"/>
        <v>0</v>
      </c>
      <c r="BR1421" s="12">
        <f t="shared" si="3344"/>
        <v>0</v>
      </c>
      <c r="BS1421" s="12">
        <f t="shared" si="3344"/>
        <v>0</v>
      </c>
      <c r="BT1421" s="12">
        <f t="shared" si="3344"/>
        <v>0</v>
      </c>
      <c r="BU1421" s="12">
        <f t="shared" ref="BU1421:CZ1421" si="3345">BU173/(1+$D1421)^BU$8</f>
        <v>0</v>
      </c>
      <c r="BV1421" s="12">
        <f t="shared" si="3345"/>
        <v>0</v>
      </c>
      <c r="BW1421" s="12">
        <f t="shared" si="3345"/>
        <v>0</v>
      </c>
      <c r="BX1421" s="12">
        <f t="shared" si="3345"/>
        <v>0</v>
      </c>
      <c r="BY1421" s="12">
        <f t="shared" si="3345"/>
        <v>0</v>
      </c>
      <c r="BZ1421" s="12">
        <f t="shared" si="3345"/>
        <v>0</v>
      </c>
      <c r="CA1421" s="12">
        <f t="shared" si="3345"/>
        <v>0</v>
      </c>
      <c r="CB1421" s="12">
        <f t="shared" si="3345"/>
        <v>0</v>
      </c>
      <c r="CC1421" s="12">
        <f t="shared" si="3345"/>
        <v>0</v>
      </c>
      <c r="CD1421" s="12">
        <f t="shared" si="3345"/>
        <v>0</v>
      </c>
      <c r="CE1421" s="12">
        <f t="shared" si="3345"/>
        <v>0</v>
      </c>
      <c r="CF1421" s="12">
        <f t="shared" si="3345"/>
        <v>0</v>
      </c>
      <c r="CG1421" s="12">
        <f t="shared" si="3345"/>
        <v>0</v>
      </c>
      <c r="CH1421" s="12">
        <f t="shared" si="3345"/>
        <v>0</v>
      </c>
      <c r="CI1421" s="12">
        <f t="shared" si="3345"/>
        <v>0</v>
      </c>
      <c r="CJ1421" s="12">
        <f t="shared" si="3345"/>
        <v>0</v>
      </c>
      <c r="CK1421" s="12">
        <f t="shared" si="3345"/>
        <v>0</v>
      </c>
      <c r="CL1421" s="12">
        <f t="shared" si="3345"/>
        <v>0</v>
      </c>
      <c r="CM1421" s="12">
        <f t="shared" si="3345"/>
        <v>0</v>
      </c>
      <c r="CN1421" s="12">
        <f t="shared" si="3345"/>
        <v>0</v>
      </c>
      <c r="CO1421" s="12">
        <f t="shared" si="3345"/>
        <v>0</v>
      </c>
      <c r="CP1421" s="12">
        <f t="shared" si="3345"/>
        <v>0</v>
      </c>
      <c r="CQ1421" s="12">
        <f t="shared" si="3345"/>
        <v>0</v>
      </c>
      <c r="CR1421" s="12">
        <f t="shared" si="3345"/>
        <v>0</v>
      </c>
      <c r="CS1421" s="12">
        <f t="shared" si="3345"/>
        <v>0</v>
      </c>
      <c r="CT1421" s="12">
        <f t="shared" si="3345"/>
        <v>0</v>
      </c>
      <c r="CU1421" s="12">
        <f t="shared" si="3345"/>
        <v>0</v>
      </c>
      <c r="CV1421" s="12">
        <f t="shared" si="3345"/>
        <v>0</v>
      </c>
      <c r="CW1421" s="12">
        <f t="shared" si="3345"/>
        <v>0</v>
      </c>
      <c r="CX1421" s="12">
        <f t="shared" si="3345"/>
        <v>0</v>
      </c>
      <c r="CY1421" s="12">
        <f t="shared" si="3345"/>
        <v>0</v>
      </c>
      <c r="CZ1421" s="12">
        <f t="shared" si="3345"/>
        <v>0</v>
      </c>
      <c r="DA1421" s="12">
        <f t="shared" ref="DA1421:DY1421" si="3346">DA173/(1+$D1421)^DA$8</f>
        <v>0</v>
      </c>
      <c r="DB1421" s="12">
        <f t="shared" si="3346"/>
        <v>0</v>
      </c>
      <c r="DC1421" s="12">
        <f t="shared" si="3346"/>
        <v>0</v>
      </c>
      <c r="DD1421" s="12">
        <f t="shared" si="3346"/>
        <v>0</v>
      </c>
      <c r="DE1421" s="12">
        <f t="shared" si="3346"/>
        <v>0</v>
      </c>
      <c r="DF1421" s="12">
        <f t="shared" si="3346"/>
        <v>0</v>
      </c>
      <c r="DG1421" s="12">
        <f t="shared" si="3346"/>
        <v>0</v>
      </c>
      <c r="DH1421" s="12">
        <f t="shared" si="3346"/>
        <v>0</v>
      </c>
      <c r="DI1421" s="12">
        <f t="shared" si="3346"/>
        <v>0</v>
      </c>
      <c r="DJ1421" s="12">
        <f t="shared" si="3346"/>
        <v>0</v>
      </c>
      <c r="DK1421" s="12">
        <f t="shared" si="3346"/>
        <v>0</v>
      </c>
      <c r="DL1421" s="12">
        <f t="shared" si="3346"/>
        <v>0</v>
      </c>
      <c r="DM1421" s="12">
        <f t="shared" si="3346"/>
        <v>0</v>
      </c>
      <c r="DN1421" s="12">
        <f t="shared" si="3346"/>
        <v>0</v>
      </c>
      <c r="DO1421" s="12">
        <f t="shared" si="3346"/>
        <v>0</v>
      </c>
      <c r="DP1421" s="12">
        <f t="shared" si="3346"/>
        <v>0</v>
      </c>
      <c r="DQ1421" s="12">
        <f t="shared" si="3346"/>
        <v>0</v>
      </c>
      <c r="DR1421" s="12">
        <f t="shared" si="3346"/>
        <v>0</v>
      </c>
      <c r="DS1421" s="12">
        <f t="shared" si="3346"/>
        <v>0</v>
      </c>
      <c r="DT1421" s="12">
        <f t="shared" si="3346"/>
        <v>0</v>
      </c>
      <c r="DU1421" s="12">
        <f t="shared" si="3346"/>
        <v>0</v>
      </c>
      <c r="DV1421" s="12">
        <f t="shared" si="3346"/>
        <v>0</v>
      </c>
      <c r="DW1421" s="12">
        <f t="shared" si="3346"/>
        <v>0</v>
      </c>
      <c r="DX1421" s="12">
        <f t="shared" si="3346"/>
        <v>0</v>
      </c>
      <c r="DY1421" s="12">
        <f t="shared" si="3346"/>
        <v>0</v>
      </c>
    </row>
    <row r="1422" spans="1:129" x14ac:dyDescent="0.3">
      <c r="D1422" s="130"/>
      <c r="E1422" s="210"/>
      <c r="F1422" s="203"/>
      <c r="G1422" s="13"/>
      <c r="I1422" s="12"/>
      <c r="J1422" s="12"/>
      <c r="K1422" s="12"/>
      <c r="L1422" s="12"/>
      <c r="M1422" s="12"/>
      <c r="N1422" s="12"/>
      <c r="O1422" s="12"/>
      <c r="P1422" s="12"/>
      <c r="Q1422" s="12"/>
      <c r="R1422" s="12"/>
      <c r="S1422" s="12"/>
      <c r="T1422" s="12"/>
      <c r="U1422" s="12"/>
      <c r="V1422" s="12"/>
      <c r="W1422" s="12"/>
      <c r="X1422" s="12"/>
      <c r="Y1422" s="12"/>
      <c r="Z1422" s="12"/>
      <c r="AA1422" s="12"/>
      <c r="AB1422" s="12"/>
      <c r="AC1422" s="12"/>
      <c r="AD1422" s="12"/>
      <c r="AE1422" s="12"/>
      <c r="AF1422" s="12"/>
      <c r="AG1422" s="12"/>
      <c r="AH1422" s="12"/>
      <c r="AI1422" s="12"/>
      <c r="AJ1422" s="12"/>
      <c r="AK1422" s="12"/>
      <c r="AL1422" s="12"/>
      <c r="AM1422" s="12"/>
      <c r="AN1422" s="12"/>
      <c r="AO1422" s="12"/>
      <c r="AP1422" s="12"/>
      <c r="AQ1422" s="12"/>
      <c r="AR1422" s="12"/>
      <c r="AS1422" s="12"/>
      <c r="AT1422" s="12"/>
      <c r="AU1422" s="12"/>
      <c r="AV1422" s="12"/>
      <c r="AW1422" s="12"/>
      <c r="AX1422" s="12"/>
      <c r="AY1422" s="12"/>
      <c r="AZ1422" s="12"/>
      <c r="BA1422" s="12"/>
      <c r="BB1422" s="12"/>
      <c r="BC1422" s="12"/>
      <c r="BD1422" s="12"/>
      <c r="BE1422" s="12"/>
      <c r="BF1422" s="12"/>
      <c r="BG1422" s="12"/>
      <c r="BH1422" s="12"/>
      <c r="BI1422" s="12"/>
      <c r="BJ1422" s="12"/>
      <c r="BK1422" s="12"/>
      <c r="BL1422" s="12"/>
      <c r="BM1422" s="12"/>
      <c r="BN1422" s="12"/>
      <c r="BO1422" s="12"/>
      <c r="BP1422" s="12"/>
      <c r="BQ1422" s="12"/>
      <c r="BR1422" s="12"/>
      <c r="BS1422" s="12"/>
      <c r="BT1422" s="12"/>
      <c r="BU1422" s="12"/>
      <c r="BV1422" s="12"/>
      <c r="BW1422" s="12"/>
      <c r="BX1422" s="12"/>
      <c r="BY1422" s="12"/>
      <c r="BZ1422" s="12"/>
      <c r="CA1422" s="12"/>
      <c r="CB1422" s="12"/>
      <c r="CC1422" s="12"/>
      <c r="CD1422" s="12"/>
      <c r="CE1422" s="12"/>
      <c r="CF1422" s="12"/>
      <c r="CG1422" s="12"/>
      <c r="CH1422" s="12"/>
      <c r="CI1422" s="12"/>
      <c r="CJ1422" s="12"/>
      <c r="CK1422" s="12"/>
      <c r="CL1422" s="12"/>
      <c r="CM1422" s="12"/>
      <c r="CN1422" s="12"/>
      <c r="CO1422" s="12"/>
      <c r="CP1422" s="12"/>
      <c r="CQ1422" s="12"/>
      <c r="CR1422" s="12"/>
      <c r="CS1422" s="12"/>
      <c r="CT1422" s="12"/>
      <c r="CU1422" s="12"/>
      <c r="CV1422" s="12"/>
      <c r="CW1422" s="12"/>
      <c r="CX1422" s="12"/>
      <c r="CY1422" s="12"/>
      <c r="CZ1422" s="12"/>
      <c r="DA1422" s="12"/>
      <c r="DB1422" s="12"/>
      <c r="DC1422" s="12"/>
      <c r="DD1422" s="12"/>
      <c r="DE1422" s="12"/>
      <c r="DF1422" s="12"/>
      <c r="DG1422" s="12"/>
      <c r="DH1422" s="12"/>
      <c r="DI1422" s="12"/>
      <c r="DJ1422" s="12"/>
      <c r="DK1422" s="12"/>
      <c r="DL1422" s="12"/>
      <c r="DM1422" s="12"/>
      <c r="DN1422" s="12"/>
      <c r="DO1422" s="12"/>
      <c r="DP1422" s="12"/>
      <c r="DQ1422" s="12"/>
      <c r="DR1422" s="12"/>
      <c r="DS1422" s="12"/>
      <c r="DT1422" s="12"/>
      <c r="DU1422" s="12"/>
      <c r="DV1422" s="12"/>
      <c r="DW1422" s="12"/>
      <c r="DX1422" s="12"/>
      <c r="DY1422" s="12"/>
    </row>
    <row r="1423" spans="1:129" x14ac:dyDescent="0.3">
      <c r="B1423" s="2" t="str">
        <f>Product!$M$2</f>
        <v>Phase 4</v>
      </c>
      <c r="C1423" s="2" t="str">
        <f>Product!$M$3</f>
        <v>50' Wide</v>
      </c>
      <c r="D1423" s="130">
        <f>SUMIFS(INDEX(Product!$B$2:$U$97, MATCH(D1409, Product!$B$2:$B$97, 0), ), Product!$B$2:$U$2, $B1423, Product!$B$3:$U$3, $C1423)</f>
        <v>4.1666666666666666E-3</v>
      </c>
      <c r="E1423" s="210">
        <f t="shared" si="3313"/>
        <v>56.450452449214708</v>
      </c>
      <c r="F1423" s="203">
        <f t="shared" si="3314"/>
        <v>186343.32800638967</v>
      </c>
      <c r="G1423" s="11">
        <f>SUM(H1423:DZ1423)</f>
        <v>23.721286747518114</v>
      </c>
      <c r="I1423" s="12">
        <f t="shared" ref="I1423:AN1423" si="3347">I175/(1+$D1423)^I$8</f>
        <v>0</v>
      </c>
      <c r="J1423" s="12">
        <f t="shared" si="3347"/>
        <v>0</v>
      </c>
      <c r="K1423" s="12">
        <f t="shared" si="3347"/>
        <v>0</v>
      </c>
      <c r="L1423" s="12">
        <f t="shared" si="3347"/>
        <v>0</v>
      </c>
      <c r="M1423" s="12">
        <f t="shared" si="3347"/>
        <v>0</v>
      </c>
      <c r="N1423" s="12">
        <f t="shared" si="3347"/>
        <v>0</v>
      </c>
      <c r="O1423" s="12">
        <f t="shared" si="3347"/>
        <v>0</v>
      </c>
      <c r="P1423" s="12">
        <f t="shared" si="3347"/>
        <v>0</v>
      </c>
      <c r="Q1423" s="12">
        <f t="shared" si="3347"/>
        <v>0</v>
      </c>
      <c r="R1423" s="12">
        <f t="shared" si="3347"/>
        <v>0</v>
      </c>
      <c r="S1423" s="12">
        <f t="shared" si="3347"/>
        <v>0</v>
      </c>
      <c r="T1423" s="12">
        <f t="shared" si="3347"/>
        <v>0</v>
      </c>
      <c r="U1423" s="12">
        <f t="shared" si="3347"/>
        <v>0</v>
      </c>
      <c r="V1423" s="12">
        <f t="shared" si="3347"/>
        <v>0</v>
      </c>
      <c r="W1423" s="12">
        <f t="shared" si="3347"/>
        <v>0</v>
      </c>
      <c r="X1423" s="12">
        <f t="shared" si="3347"/>
        <v>0</v>
      </c>
      <c r="Y1423" s="12">
        <f t="shared" si="3347"/>
        <v>0</v>
      </c>
      <c r="Z1423" s="12">
        <f t="shared" si="3347"/>
        <v>0</v>
      </c>
      <c r="AA1423" s="12">
        <f t="shared" si="3347"/>
        <v>0</v>
      </c>
      <c r="AB1423" s="12">
        <f t="shared" si="3347"/>
        <v>0</v>
      </c>
      <c r="AC1423" s="12">
        <f t="shared" si="3347"/>
        <v>0</v>
      </c>
      <c r="AD1423" s="12">
        <f t="shared" si="3347"/>
        <v>0</v>
      </c>
      <c r="AE1423" s="12">
        <f t="shared" si="3347"/>
        <v>0</v>
      </c>
      <c r="AF1423" s="12">
        <f t="shared" si="3347"/>
        <v>0</v>
      </c>
      <c r="AG1423" s="12">
        <f t="shared" si="3347"/>
        <v>0</v>
      </c>
      <c r="AH1423" s="12">
        <f t="shared" si="3347"/>
        <v>0</v>
      </c>
      <c r="AI1423" s="12">
        <f t="shared" si="3347"/>
        <v>0</v>
      </c>
      <c r="AJ1423" s="12">
        <f t="shared" si="3347"/>
        <v>0</v>
      </c>
      <c r="AK1423" s="12">
        <f t="shared" si="3347"/>
        <v>0</v>
      </c>
      <c r="AL1423" s="12">
        <f t="shared" si="3347"/>
        <v>0</v>
      </c>
      <c r="AM1423" s="12">
        <f t="shared" si="3347"/>
        <v>0</v>
      </c>
      <c r="AN1423" s="12">
        <f t="shared" si="3347"/>
        <v>0</v>
      </c>
      <c r="AO1423" s="12">
        <f t="shared" ref="AO1423:BT1423" si="3348">AO175/(1+$D1423)^AO$8</f>
        <v>0</v>
      </c>
      <c r="AP1423" s="12">
        <f t="shared" si="3348"/>
        <v>0</v>
      </c>
      <c r="AQ1423" s="12">
        <f t="shared" si="3348"/>
        <v>0</v>
      </c>
      <c r="AR1423" s="12">
        <f t="shared" si="3348"/>
        <v>0</v>
      </c>
      <c r="AS1423" s="12">
        <f t="shared" si="3348"/>
        <v>0</v>
      </c>
      <c r="AT1423" s="12">
        <f t="shared" si="3348"/>
        <v>0</v>
      </c>
      <c r="AU1423" s="12">
        <f t="shared" si="3348"/>
        <v>0</v>
      </c>
      <c r="AV1423" s="12">
        <f t="shared" si="3348"/>
        <v>0</v>
      </c>
      <c r="AW1423" s="12">
        <f t="shared" si="3348"/>
        <v>0</v>
      </c>
      <c r="AX1423" s="12">
        <f t="shared" si="3348"/>
        <v>0</v>
      </c>
      <c r="AY1423" s="12">
        <f t="shared" si="3348"/>
        <v>0</v>
      </c>
      <c r="AZ1423" s="12">
        <f t="shared" si="3348"/>
        <v>0</v>
      </c>
      <c r="BA1423" s="12">
        <f t="shared" si="3348"/>
        <v>0</v>
      </c>
      <c r="BB1423" s="12">
        <f t="shared" si="3348"/>
        <v>0</v>
      </c>
      <c r="BC1423" s="12">
        <f t="shared" si="3348"/>
        <v>0</v>
      </c>
      <c r="BD1423" s="12">
        <f t="shared" si="3348"/>
        <v>0</v>
      </c>
      <c r="BE1423" s="12">
        <f t="shared" si="3348"/>
        <v>0</v>
      </c>
      <c r="BF1423" s="12">
        <f t="shared" si="3348"/>
        <v>0</v>
      </c>
      <c r="BG1423" s="12">
        <f t="shared" si="3348"/>
        <v>2.0222934007341049</v>
      </c>
      <c r="BH1423" s="12">
        <f t="shared" si="3348"/>
        <v>2.0139021418098966</v>
      </c>
      <c r="BI1423" s="12">
        <f t="shared" si="3348"/>
        <v>2.0055457013874491</v>
      </c>
      <c r="BJ1423" s="12">
        <f t="shared" si="3348"/>
        <v>1.9972239349916505</v>
      </c>
      <c r="BK1423" s="12">
        <f t="shared" si="3348"/>
        <v>1.9889366987468713</v>
      </c>
      <c r="BL1423" s="12">
        <f t="shared" si="3348"/>
        <v>1.9806838493744781</v>
      </c>
      <c r="BM1423" s="12">
        <f t="shared" si="3348"/>
        <v>1.9724652441903519</v>
      </c>
      <c r="BN1423" s="12">
        <f t="shared" si="3348"/>
        <v>1.9642807411024246</v>
      </c>
      <c r="BO1423" s="12">
        <f t="shared" si="3348"/>
        <v>1.956130198608224</v>
      </c>
      <c r="BP1423" s="12">
        <f t="shared" si="3348"/>
        <v>1.9480134757924221</v>
      </c>
      <c r="BQ1423" s="12">
        <f t="shared" si="3348"/>
        <v>1.939930432324404</v>
      </c>
      <c r="BR1423" s="12">
        <f t="shared" si="3348"/>
        <v>1.931880928455838</v>
      </c>
      <c r="BS1423" s="12">
        <f t="shared" si="3348"/>
        <v>0</v>
      </c>
      <c r="BT1423" s="12">
        <f t="shared" si="3348"/>
        <v>0</v>
      </c>
      <c r="BU1423" s="12">
        <f t="shared" ref="BU1423:CZ1423" si="3349">BU175/(1+$D1423)^BU$8</f>
        <v>0</v>
      </c>
      <c r="BV1423" s="12">
        <f t="shared" si="3349"/>
        <v>0</v>
      </c>
      <c r="BW1423" s="12">
        <f t="shared" si="3349"/>
        <v>0</v>
      </c>
      <c r="BX1423" s="12">
        <f t="shared" si="3349"/>
        <v>0</v>
      </c>
      <c r="BY1423" s="12">
        <f t="shared" si="3349"/>
        <v>0</v>
      </c>
      <c r="BZ1423" s="12">
        <f t="shared" si="3349"/>
        <v>0</v>
      </c>
      <c r="CA1423" s="12">
        <f t="shared" si="3349"/>
        <v>0</v>
      </c>
      <c r="CB1423" s="12">
        <f t="shared" si="3349"/>
        <v>0</v>
      </c>
      <c r="CC1423" s="12">
        <f t="shared" si="3349"/>
        <v>0</v>
      </c>
      <c r="CD1423" s="12">
        <f t="shared" si="3349"/>
        <v>0</v>
      </c>
      <c r="CE1423" s="12">
        <f t="shared" si="3349"/>
        <v>0</v>
      </c>
      <c r="CF1423" s="12">
        <f t="shared" si="3349"/>
        <v>0</v>
      </c>
      <c r="CG1423" s="12">
        <f t="shared" si="3349"/>
        <v>0</v>
      </c>
      <c r="CH1423" s="12">
        <f t="shared" si="3349"/>
        <v>0</v>
      </c>
      <c r="CI1423" s="12">
        <f t="shared" si="3349"/>
        <v>0</v>
      </c>
      <c r="CJ1423" s="12">
        <f t="shared" si="3349"/>
        <v>0</v>
      </c>
      <c r="CK1423" s="12">
        <f t="shared" si="3349"/>
        <v>0</v>
      </c>
      <c r="CL1423" s="12">
        <f t="shared" si="3349"/>
        <v>0</v>
      </c>
      <c r="CM1423" s="12">
        <f t="shared" si="3349"/>
        <v>0</v>
      </c>
      <c r="CN1423" s="12">
        <f t="shared" si="3349"/>
        <v>0</v>
      </c>
      <c r="CO1423" s="12">
        <f t="shared" si="3349"/>
        <v>0</v>
      </c>
      <c r="CP1423" s="12">
        <f t="shared" si="3349"/>
        <v>0</v>
      </c>
      <c r="CQ1423" s="12">
        <f t="shared" si="3349"/>
        <v>0</v>
      </c>
      <c r="CR1423" s="12">
        <f t="shared" si="3349"/>
        <v>0</v>
      </c>
      <c r="CS1423" s="12">
        <f t="shared" si="3349"/>
        <v>0</v>
      </c>
      <c r="CT1423" s="12">
        <f t="shared" si="3349"/>
        <v>0</v>
      </c>
      <c r="CU1423" s="12">
        <f t="shared" si="3349"/>
        <v>0</v>
      </c>
      <c r="CV1423" s="12">
        <f t="shared" si="3349"/>
        <v>0</v>
      </c>
      <c r="CW1423" s="12">
        <f t="shared" si="3349"/>
        <v>0</v>
      </c>
      <c r="CX1423" s="12">
        <f t="shared" si="3349"/>
        <v>0</v>
      </c>
      <c r="CY1423" s="12">
        <f t="shared" si="3349"/>
        <v>0</v>
      </c>
      <c r="CZ1423" s="12">
        <f t="shared" si="3349"/>
        <v>0</v>
      </c>
      <c r="DA1423" s="12">
        <f t="shared" ref="DA1423:DY1423" si="3350">DA175/(1+$D1423)^DA$8</f>
        <v>0</v>
      </c>
      <c r="DB1423" s="12">
        <f t="shared" si="3350"/>
        <v>0</v>
      </c>
      <c r="DC1423" s="12">
        <f t="shared" si="3350"/>
        <v>0</v>
      </c>
      <c r="DD1423" s="12">
        <f t="shared" si="3350"/>
        <v>0</v>
      </c>
      <c r="DE1423" s="12">
        <f t="shared" si="3350"/>
        <v>0</v>
      </c>
      <c r="DF1423" s="12">
        <f t="shared" si="3350"/>
        <v>0</v>
      </c>
      <c r="DG1423" s="12">
        <f t="shared" si="3350"/>
        <v>0</v>
      </c>
      <c r="DH1423" s="12">
        <f t="shared" si="3350"/>
        <v>0</v>
      </c>
      <c r="DI1423" s="12">
        <f t="shared" si="3350"/>
        <v>0</v>
      </c>
      <c r="DJ1423" s="12">
        <f t="shared" si="3350"/>
        <v>0</v>
      </c>
      <c r="DK1423" s="12">
        <f t="shared" si="3350"/>
        <v>0</v>
      </c>
      <c r="DL1423" s="12">
        <f t="shared" si="3350"/>
        <v>0</v>
      </c>
      <c r="DM1423" s="12">
        <f t="shared" si="3350"/>
        <v>0</v>
      </c>
      <c r="DN1423" s="12">
        <f t="shared" si="3350"/>
        <v>0</v>
      </c>
      <c r="DO1423" s="12">
        <f t="shared" si="3350"/>
        <v>0</v>
      </c>
      <c r="DP1423" s="12">
        <f t="shared" si="3350"/>
        <v>0</v>
      </c>
      <c r="DQ1423" s="12">
        <f t="shared" si="3350"/>
        <v>0</v>
      </c>
      <c r="DR1423" s="12">
        <f t="shared" si="3350"/>
        <v>0</v>
      </c>
      <c r="DS1423" s="12">
        <f t="shared" si="3350"/>
        <v>0</v>
      </c>
      <c r="DT1423" s="12">
        <f t="shared" si="3350"/>
        <v>0</v>
      </c>
      <c r="DU1423" s="12">
        <f t="shared" si="3350"/>
        <v>0</v>
      </c>
      <c r="DV1423" s="12">
        <f t="shared" si="3350"/>
        <v>0</v>
      </c>
      <c r="DW1423" s="12">
        <f t="shared" si="3350"/>
        <v>0</v>
      </c>
      <c r="DX1423" s="12">
        <f t="shared" si="3350"/>
        <v>0</v>
      </c>
      <c r="DY1423" s="12">
        <f t="shared" si="3350"/>
        <v>0</v>
      </c>
    </row>
    <row r="1424" spans="1:129" x14ac:dyDescent="0.3">
      <c r="B1424" s="2" t="str">
        <f>Product!$N$2</f>
        <v>Phase 4</v>
      </c>
      <c r="C1424" s="2" t="str">
        <f>Product!$N$3</f>
        <v>60' Wide</v>
      </c>
      <c r="D1424" s="130">
        <f>SUMIFS(INDEX(Product!$B$2:$U$97, MATCH(D1409, Product!$B$2:$B$97, 0), ), Product!$B$2:$U$2, $B1424, Product!$B$3:$U$3, $C1424)</f>
        <v>4.1666666666666666E-3</v>
      </c>
      <c r="E1424" s="210">
        <f t="shared" si="3313"/>
        <v>56.450452449214708</v>
      </c>
      <c r="F1424" s="203">
        <f t="shared" si="3314"/>
        <v>186343.32800638967</v>
      </c>
      <c r="G1424" s="11">
        <f>SUM(H1424:DZ1424)</f>
        <v>23.721286747518114</v>
      </c>
      <c r="I1424" s="12">
        <f t="shared" ref="I1424:AN1424" si="3351">I176/(1+$D1424)^I$8</f>
        <v>0</v>
      </c>
      <c r="J1424" s="12">
        <f t="shared" si="3351"/>
        <v>0</v>
      </c>
      <c r="K1424" s="12">
        <f t="shared" si="3351"/>
        <v>0</v>
      </c>
      <c r="L1424" s="12">
        <f t="shared" si="3351"/>
        <v>0</v>
      </c>
      <c r="M1424" s="12">
        <f t="shared" si="3351"/>
        <v>0</v>
      </c>
      <c r="N1424" s="12">
        <f t="shared" si="3351"/>
        <v>0</v>
      </c>
      <c r="O1424" s="12">
        <f t="shared" si="3351"/>
        <v>0</v>
      </c>
      <c r="P1424" s="12">
        <f t="shared" si="3351"/>
        <v>0</v>
      </c>
      <c r="Q1424" s="12">
        <f t="shared" si="3351"/>
        <v>0</v>
      </c>
      <c r="R1424" s="12">
        <f t="shared" si="3351"/>
        <v>0</v>
      </c>
      <c r="S1424" s="12">
        <f t="shared" si="3351"/>
        <v>0</v>
      </c>
      <c r="T1424" s="12">
        <f t="shared" si="3351"/>
        <v>0</v>
      </c>
      <c r="U1424" s="12">
        <f t="shared" si="3351"/>
        <v>0</v>
      </c>
      <c r="V1424" s="12">
        <f t="shared" si="3351"/>
        <v>0</v>
      </c>
      <c r="W1424" s="12">
        <f t="shared" si="3351"/>
        <v>0</v>
      </c>
      <c r="X1424" s="12">
        <f t="shared" si="3351"/>
        <v>0</v>
      </c>
      <c r="Y1424" s="12">
        <f t="shared" si="3351"/>
        <v>0</v>
      </c>
      <c r="Z1424" s="12">
        <f t="shared" si="3351"/>
        <v>0</v>
      </c>
      <c r="AA1424" s="12">
        <f t="shared" si="3351"/>
        <v>0</v>
      </c>
      <c r="AB1424" s="12">
        <f t="shared" si="3351"/>
        <v>0</v>
      </c>
      <c r="AC1424" s="12">
        <f t="shared" si="3351"/>
        <v>0</v>
      </c>
      <c r="AD1424" s="12">
        <f t="shared" si="3351"/>
        <v>0</v>
      </c>
      <c r="AE1424" s="12">
        <f t="shared" si="3351"/>
        <v>0</v>
      </c>
      <c r="AF1424" s="12">
        <f t="shared" si="3351"/>
        <v>0</v>
      </c>
      <c r="AG1424" s="12">
        <f t="shared" si="3351"/>
        <v>0</v>
      </c>
      <c r="AH1424" s="12">
        <f t="shared" si="3351"/>
        <v>0</v>
      </c>
      <c r="AI1424" s="12">
        <f t="shared" si="3351"/>
        <v>0</v>
      </c>
      <c r="AJ1424" s="12">
        <f t="shared" si="3351"/>
        <v>0</v>
      </c>
      <c r="AK1424" s="12">
        <f t="shared" si="3351"/>
        <v>0</v>
      </c>
      <c r="AL1424" s="12">
        <f t="shared" si="3351"/>
        <v>0</v>
      </c>
      <c r="AM1424" s="12">
        <f t="shared" si="3351"/>
        <v>0</v>
      </c>
      <c r="AN1424" s="12">
        <f t="shared" si="3351"/>
        <v>0</v>
      </c>
      <c r="AO1424" s="12">
        <f t="shared" ref="AO1424:BT1424" si="3352">AO176/(1+$D1424)^AO$8</f>
        <v>0</v>
      </c>
      <c r="AP1424" s="12">
        <f t="shared" si="3352"/>
        <v>0</v>
      </c>
      <c r="AQ1424" s="12">
        <f t="shared" si="3352"/>
        <v>0</v>
      </c>
      <c r="AR1424" s="12">
        <f t="shared" si="3352"/>
        <v>0</v>
      </c>
      <c r="AS1424" s="12">
        <f t="shared" si="3352"/>
        <v>0</v>
      </c>
      <c r="AT1424" s="12">
        <f t="shared" si="3352"/>
        <v>0</v>
      </c>
      <c r="AU1424" s="12">
        <f t="shared" si="3352"/>
        <v>0</v>
      </c>
      <c r="AV1424" s="12">
        <f t="shared" si="3352"/>
        <v>0</v>
      </c>
      <c r="AW1424" s="12">
        <f t="shared" si="3352"/>
        <v>0</v>
      </c>
      <c r="AX1424" s="12">
        <f t="shared" si="3352"/>
        <v>0</v>
      </c>
      <c r="AY1424" s="12">
        <f t="shared" si="3352"/>
        <v>0</v>
      </c>
      <c r="AZ1424" s="12">
        <f t="shared" si="3352"/>
        <v>0</v>
      </c>
      <c r="BA1424" s="12">
        <f t="shared" si="3352"/>
        <v>0</v>
      </c>
      <c r="BB1424" s="12">
        <f t="shared" si="3352"/>
        <v>0</v>
      </c>
      <c r="BC1424" s="12">
        <f t="shared" si="3352"/>
        <v>0</v>
      </c>
      <c r="BD1424" s="12">
        <f t="shared" si="3352"/>
        <v>0</v>
      </c>
      <c r="BE1424" s="12">
        <f t="shared" si="3352"/>
        <v>0</v>
      </c>
      <c r="BF1424" s="12">
        <f t="shared" si="3352"/>
        <v>0</v>
      </c>
      <c r="BG1424" s="12">
        <f t="shared" si="3352"/>
        <v>2.0222934007341049</v>
      </c>
      <c r="BH1424" s="12">
        <f t="shared" si="3352"/>
        <v>2.0139021418098966</v>
      </c>
      <c r="BI1424" s="12">
        <f t="shared" si="3352"/>
        <v>2.0055457013874491</v>
      </c>
      <c r="BJ1424" s="12">
        <f t="shared" si="3352"/>
        <v>1.9972239349916505</v>
      </c>
      <c r="BK1424" s="12">
        <f t="shared" si="3352"/>
        <v>1.9889366987468713</v>
      </c>
      <c r="BL1424" s="12">
        <f t="shared" si="3352"/>
        <v>1.9806838493744781</v>
      </c>
      <c r="BM1424" s="12">
        <f t="shared" si="3352"/>
        <v>1.9724652441903519</v>
      </c>
      <c r="BN1424" s="12">
        <f t="shared" si="3352"/>
        <v>1.9642807411024246</v>
      </c>
      <c r="BO1424" s="12">
        <f t="shared" si="3352"/>
        <v>1.956130198608224</v>
      </c>
      <c r="BP1424" s="12">
        <f t="shared" si="3352"/>
        <v>1.9480134757924221</v>
      </c>
      <c r="BQ1424" s="12">
        <f t="shared" si="3352"/>
        <v>1.939930432324404</v>
      </c>
      <c r="BR1424" s="12">
        <f t="shared" si="3352"/>
        <v>1.931880928455838</v>
      </c>
      <c r="BS1424" s="12">
        <f t="shared" si="3352"/>
        <v>0</v>
      </c>
      <c r="BT1424" s="12">
        <f t="shared" si="3352"/>
        <v>0</v>
      </c>
      <c r="BU1424" s="12">
        <f t="shared" ref="BU1424:CZ1424" si="3353">BU176/(1+$D1424)^BU$8</f>
        <v>0</v>
      </c>
      <c r="BV1424" s="12">
        <f t="shared" si="3353"/>
        <v>0</v>
      </c>
      <c r="BW1424" s="12">
        <f t="shared" si="3353"/>
        <v>0</v>
      </c>
      <c r="BX1424" s="12">
        <f t="shared" si="3353"/>
        <v>0</v>
      </c>
      <c r="BY1424" s="12">
        <f t="shared" si="3353"/>
        <v>0</v>
      </c>
      <c r="BZ1424" s="12">
        <f t="shared" si="3353"/>
        <v>0</v>
      </c>
      <c r="CA1424" s="12">
        <f t="shared" si="3353"/>
        <v>0</v>
      </c>
      <c r="CB1424" s="12">
        <f t="shared" si="3353"/>
        <v>0</v>
      </c>
      <c r="CC1424" s="12">
        <f t="shared" si="3353"/>
        <v>0</v>
      </c>
      <c r="CD1424" s="12">
        <f t="shared" si="3353"/>
        <v>0</v>
      </c>
      <c r="CE1424" s="12">
        <f t="shared" si="3353"/>
        <v>0</v>
      </c>
      <c r="CF1424" s="12">
        <f t="shared" si="3353"/>
        <v>0</v>
      </c>
      <c r="CG1424" s="12">
        <f t="shared" si="3353"/>
        <v>0</v>
      </c>
      <c r="CH1424" s="12">
        <f t="shared" si="3353"/>
        <v>0</v>
      </c>
      <c r="CI1424" s="12">
        <f t="shared" si="3353"/>
        <v>0</v>
      </c>
      <c r="CJ1424" s="12">
        <f t="shared" si="3353"/>
        <v>0</v>
      </c>
      <c r="CK1424" s="12">
        <f t="shared" si="3353"/>
        <v>0</v>
      </c>
      <c r="CL1424" s="12">
        <f t="shared" si="3353"/>
        <v>0</v>
      </c>
      <c r="CM1424" s="12">
        <f t="shared" si="3353"/>
        <v>0</v>
      </c>
      <c r="CN1424" s="12">
        <f t="shared" si="3353"/>
        <v>0</v>
      </c>
      <c r="CO1424" s="12">
        <f t="shared" si="3353"/>
        <v>0</v>
      </c>
      <c r="CP1424" s="12">
        <f t="shared" si="3353"/>
        <v>0</v>
      </c>
      <c r="CQ1424" s="12">
        <f t="shared" si="3353"/>
        <v>0</v>
      </c>
      <c r="CR1424" s="12">
        <f t="shared" si="3353"/>
        <v>0</v>
      </c>
      <c r="CS1424" s="12">
        <f t="shared" si="3353"/>
        <v>0</v>
      </c>
      <c r="CT1424" s="12">
        <f t="shared" si="3353"/>
        <v>0</v>
      </c>
      <c r="CU1424" s="12">
        <f t="shared" si="3353"/>
        <v>0</v>
      </c>
      <c r="CV1424" s="12">
        <f t="shared" si="3353"/>
        <v>0</v>
      </c>
      <c r="CW1424" s="12">
        <f t="shared" si="3353"/>
        <v>0</v>
      </c>
      <c r="CX1424" s="12">
        <f t="shared" si="3353"/>
        <v>0</v>
      </c>
      <c r="CY1424" s="12">
        <f t="shared" si="3353"/>
        <v>0</v>
      </c>
      <c r="CZ1424" s="12">
        <f t="shared" si="3353"/>
        <v>0</v>
      </c>
      <c r="DA1424" s="12">
        <f t="shared" ref="DA1424:DY1424" si="3354">DA176/(1+$D1424)^DA$8</f>
        <v>0</v>
      </c>
      <c r="DB1424" s="12">
        <f t="shared" si="3354"/>
        <v>0</v>
      </c>
      <c r="DC1424" s="12">
        <f t="shared" si="3354"/>
        <v>0</v>
      </c>
      <c r="DD1424" s="12">
        <f t="shared" si="3354"/>
        <v>0</v>
      </c>
      <c r="DE1424" s="12">
        <f t="shared" si="3354"/>
        <v>0</v>
      </c>
      <c r="DF1424" s="12">
        <f t="shared" si="3354"/>
        <v>0</v>
      </c>
      <c r="DG1424" s="12">
        <f t="shared" si="3354"/>
        <v>0</v>
      </c>
      <c r="DH1424" s="12">
        <f t="shared" si="3354"/>
        <v>0</v>
      </c>
      <c r="DI1424" s="12">
        <f t="shared" si="3354"/>
        <v>0</v>
      </c>
      <c r="DJ1424" s="12">
        <f t="shared" si="3354"/>
        <v>0</v>
      </c>
      <c r="DK1424" s="12">
        <f t="shared" si="3354"/>
        <v>0</v>
      </c>
      <c r="DL1424" s="12">
        <f t="shared" si="3354"/>
        <v>0</v>
      </c>
      <c r="DM1424" s="12">
        <f t="shared" si="3354"/>
        <v>0</v>
      </c>
      <c r="DN1424" s="12">
        <f t="shared" si="3354"/>
        <v>0</v>
      </c>
      <c r="DO1424" s="12">
        <f t="shared" si="3354"/>
        <v>0</v>
      </c>
      <c r="DP1424" s="12">
        <f t="shared" si="3354"/>
        <v>0</v>
      </c>
      <c r="DQ1424" s="12">
        <f t="shared" si="3354"/>
        <v>0</v>
      </c>
      <c r="DR1424" s="12">
        <f t="shared" si="3354"/>
        <v>0</v>
      </c>
      <c r="DS1424" s="12">
        <f t="shared" si="3354"/>
        <v>0</v>
      </c>
      <c r="DT1424" s="12">
        <f t="shared" si="3354"/>
        <v>0</v>
      </c>
      <c r="DU1424" s="12">
        <f t="shared" si="3354"/>
        <v>0</v>
      </c>
      <c r="DV1424" s="12">
        <f t="shared" si="3354"/>
        <v>0</v>
      </c>
      <c r="DW1424" s="12">
        <f t="shared" si="3354"/>
        <v>0</v>
      </c>
      <c r="DX1424" s="12">
        <f t="shared" si="3354"/>
        <v>0</v>
      </c>
      <c r="DY1424" s="12">
        <f t="shared" si="3354"/>
        <v>0</v>
      </c>
    </row>
    <row r="1425" spans="1:129" x14ac:dyDescent="0.3">
      <c r="B1425" s="2" t="str">
        <f>Product!$O$2</f>
        <v>Phase 4</v>
      </c>
      <c r="C1425" s="2" t="str">
        <f>Product!$O$3</f>
        <v>75' Wide</v>
      </c>
      <c r="D1425" s="130">
        <f>SUMIFS(INDEX(Product!$B$2:$U$97, MATCH(D1409, Product!$B$2:$B$97, 0), ), Product!$B$2:$U$2, $B1425, Product!$B$3:$U$3, $C1425)</f>
        <v>4.1666666666666666E-3</v>
      </c>
      <c r="E1425" s="210">
        <f t="shared" si="3313"/>
        <v>56.450452449214716</v>
      </c>
      <c r="F1425" s="203">
        <f t="shared" si="3314"/>
        <v>124228.8853375934</v>
      </c>
      <c r="G1425" s="11">
        <f>SUM(H1425:DZ1425)</f>
        <v>15.814191165012076</v>
      </c>
      <c r="I1425" s="12">
        <f t="shared" ref="I1425:AN1425" si="3355">I177/(1+$D1425)^I$8</f>
        <v>0</v>
      </c>
      <c r="J1425" s="12">
        <f t="shared" si="3355"/>
        <v>0</v>
      </c>
      <c r="K1425" s="12">
        <f t="shared" si="3355"/>
        <v>0</v>
      </c>
      <c r="L1425" s="12">
        <f t="shared" si="3355"/>
        <v>0</v>
      </c>
      <c r="M1425" s="12">
        <f t="shared" si="3355"/>
        <v>0</v>
      </c>
      <c r="N1425" s="12">
        <f t="shared" si="3355"/>
        <v>0</v>
      </c>
      <c r="O1425" s="12">
        <f t="shared" si="3355"/>
        <v>0</v>
      </c>
      <c r="P1425" s="12">
        <f t="shared" si="3355"/>
        <v>0</v>
      </c>
      <c r="Q1425" s="12">
        <f t="shared" si="3355"/>
        <v>0</v>
      </c>
      <c r="R1425" s="12">
        <f t="shared" si="3355"/>
        <v>0</v>
      </c>
      <c r="S1425" s="12">
        <f t="shared" si="3355"/>
        <v>0</v>
      </c>
      <c r="T1425" s="12">
        <f t="shared" si="3355"/>
        <v>0</v>
      </c>
      <c r="U1425" s="12">
        <f t="shared" si="3355"/>
        <v>0</v>
      </c>
      <c r="V1425" s="12">
        <f t="shared" si="3355"/>
        <v>0</v>
      </c>
      <c r="W1425" s="12">
        <f t="shared" si="3355"/>
        <v>0</v>
      </c>
      <c r="X1425" s="12">
        <f t="shared" si="3355"/>
        <v>0</v>
      </c>
      <c r="Y1425" s="12">
        <f t="shared" si="3355"/>
        <v>0</v>
      </c>
      <c r="Z1425" s="12">
        <f t="shared" si="3355"/>
        <v>0</v>
      </c>
      <c r="AA1425" s="12">
        <f t="shared" si="3355"/>
        <v>0</v>
      </c>
      <c r="AB1425" s="12">
        <f t="shared" si="3355"/>
        <v>0</v>
      </c>
      <c r="AC1425" s="12">
        <f t="shared" si="3355"/>
        <v>0</v>
      </c>
      <c r="AD1425" s="12">
        <f t="shared" si="3355"/>
        <v>0</v>
      </c>
      <c r="AE1425" s="12">
        <f t="shared" si="3355"/>
        <v>0</v>
      </c>
      <c r="AF1425" s="12">
        <f t="shared" si="3355"/>
        <v>0</v>
      </c>
      <c r="AG1425" s="12">
        <f t="shared" si="3355"/>
        <v>0</v>
      </c>
      <c r="AH1425" s="12">
        <f t="shared" si="3355"/>
        <v>0</v>
      </c>
      <c r="AI1425" s="12">
        <f t="shared" si="3355"/>
        <v>0</v>
      </c>
      <c r="AJ1425" s="12">
        <f t="shared" si="3355"/>
        <v>0</v>
      </c>
      <c r="AK1425" s="12">
        <f t="shared" si="3355"/>
        <v>0</v>
      </c>
      <c r="AL1425" s="12">
        <f t="shared" si="3355"/>
        <v>0</v>
      </c>
      <c r="AM1425" s="12">
        <f t="shared" si="3355"/>
        <v>0</v>
      </c>
      <c r="AN1425" s="12">
        <f t="shared" si="3355"/>
        <v>0</v>
      </c>
      <c r="AO1425" s="12">
        <f t="shared" ref="AO1425:BT1425" si="3356">AO177/(1+$D1425)^AO$8</f>
        <v>0</v>
      </c>
      <c r="AP1425" s="12">
        <f t="shared" si="3356"/>
        <v>0</v>
      </c>
      <c r="AQ1425" s="12">
        <f t="shared" si="3356"/>
        <v>0</v>
      </c>
      <c r="AR1425" s="12">
        <f t="shared" si="3356"/>
        <v>0</v>
      </c>
      <c r="AS1425" s="12">
        <f t="shared" si="3356"/>
        <v>0</v>
      </c>
      <c r="AT1425" s="12">
        <f t="shared" si="3356"/>
        <v>0</v>
      </c>
      <c r="AU1425" s="12">
        <f t="shared" si="3356"/>
        <v>0</v>
      </c>
      <c r="AV1425" s="12">
        <f t="shared" si="3356"/>
        <v>0</v>
      </c>
      <c r="AW1425" s="12">
        <f t="shared" si="3356"/>
        <v>0</v>
      </c>
      <c r="AX1425" s="12">
        <f t="shared" si="3356"/>
        <v>0</v>
      </c>
      <c r="AY1425" s="12">
        <f t="shared" si="3356"/>
        <v>0</v>
      </c>
      <c r="AZ1425" s="12">
        <f t="shared" si="3356"/>
        <v>0</v>
      </c>
      <c r="BA1425" s="12">
        <f t="shared" si="3356"/>
        <v>0</v>
      </c>
      <c r="BB1425" s="12">
        <f t="shared" si="3356"/>
        <v>0</v>
      </c>
      <c r="BC1425" s="12">
        <f t="shared" si="3356"/>
        <v>0</v>
      </c>
      <c r="BD1425" s="12">
        <f t="shared" si="3356"/>
        <v>0</v>
      </c>
      <c r="BE1425" s="12">
        <f t="shared" si="3356"/>
        <v>0</v>
      </c>
      <c r="BF1425" s="12">
        <f t="shared" si="3356"/>
        <v>0</v>
      </c>
      <c r="BG1425" s="12">
        <f t="shared" si="3356"/>
        <v>1.3481956004894031</v>
      </c>
      <c r="BH1425" s="12">
        <f t="shared" si="3356"/>
        <v>1.3426014278732643</v>
      </c>
      <c r="BI1425" s="12">
        <f t="shared" si="3356"/>
        <v>1.3370304675916327</v>
      </c>
      <c r="BJ1425" s="12">
        <f t="shared" si="3356"/>
        <v>1.331482623327767</v>
      </c>
      <c r="BK1425" s="12">
        <f t="shared" si="3356"/>
        <v>1.325957799164581</v>
      </c>
      <c r="BL1425" s="12">
        <f t="shared" si="3356"/>
        <v>1.3204558995829854</v>
      </c>
      <c r="BM1425" s="12">
        <f t="shared" si="3356"/>
        <v>1.3149768294602346</v>
      </c>
      <c r="BN1425" s="12">
        <f t="shared" si="3356"/>
        <v>1.3095204940682832</v>
      </c>
      <c r="BO1425" s="12">
        <f t="shared" si="3356"/>
        <v>1.3040867990721494</v>
      </c>
      <c r="BP1425" s="12">
        <f t="shared" si="3356"/>
        <v>1.2986756505282815</v>
      </c>
      <c r="BQ1425" s="12">
        <f t="shared" si="3356"/>
        <v>1.293286954882936</v>
      </c>
      <c r="BR1425" s="12">
        <f t="shared" si="3356"/>
        <v>1.2879206189705588</v>
      </c>
      <c r="BS1425" s="12">
        <f t="shared" si="3356"/>
        <v>0</v>
      </c>
      <c r="BT1425" s="12">
        <f t="shared" si="3356"/>
        <v>0</v>
      </c>
      <c r="BU1425" s="12">
        <f t="shared" ref="BU1425:CZ1425" si="3357">BU177/(1+$D1425)^BU$8</f>
        <v>0</v>
      </c>
      <c r="BV1425" s="12">
        <f t="shared" si="3357"/>
        <v>0</v>
      </c>
      <c r="BW1425" s="12">
        <f t="shared" si="3357"/>
        <v>0</v>
      </c>
      <c r="BX1425" s="12">
        <f t="shared" si="3357"/>
        <v>0</v>
      </c>
      <c r="BY1425" s="12">
        <f t="shared" si="3357"/>
        <v>0</v>
      </c>
      <c r="BZ1425" s="12">
        <f t="shared" si="3357"/>
        <v>0</v>
      </c>
      <c r="CA1425" s="12">
        <f t="shared" si="3357"/>
        <v>0</v>
      </c>
      <c r="CB1425" s="12">
        <f t="shared" si="3357"/>
        <v>0</v>
      </c>
      <c r="CC1425" s="12">
        <f t="shared" si="3357"/>
        <v>0</v>
      </c>
      <c r="CD1425" s="12">
        <f t="shared" si="3357"/>
        <v>0</v>
      </c>
      <c r="CE1425" s="12">
        <f t="shared" si="3357"/>
        <v>0</v>
      </c>
      <c r="CF1425" s="12">
        <f t="shared" si="3357"/>
        <v>0</v>
      </c>
      <c r="CG1425" s="12">
        <f t="shared" si="3357"/>
        <v>0</v>
      </c>
      <c r="CH1425" s="12">
        <f t="shared" si="3357"/>
        <v>0</v>
      </c>
      <c r="CI1425" s="12">
        <f t="shared" si="3357"/>
        <v>0</v>
      </c>
      <c r="CJ1425" s="12">
        <f t="shared" si="3357"/>
        <v>0</v>
      </c>
      <c r="CK1425" s="12">
        <f t="shared" si="3357"/>
        <v>0</v>
      </c>
      <c r="CL1425" s="12">
        <f t="shared" si="3357"/>
        <v>0</v>
      </c>
      <c r="CM1425" s="12">
        <f t="shared" si="3357"/>
        <v>0</v>
      </c>
      <c r="CN1425" s="12">
        <f t="shared" si="3357"/>
        <v>0</v>
      </c>
      <c r="CO1425" s="12">
        <f t="shared" si="3357"/>
        <v>0</v>
      </c>
      <c r="CP1425" s="12">
        <f t="shared" si="3357"/>
        <v>0</v>
      </c>
      <c r="CQ1425" s="12">
        <f t="shared" si="3357"/>
        <v>0</v>
      </c>
      <c r="CR1425" s="12">
        <f t="shared" si="3357"/>
        <v>0</v>
      </c>
      <c r="CS1425" s="12">
        <f t="shared" si="3357"/>
        <v>0</v>
      </c>
      <c r="CT1425" s="12">
        <f t="shared" si="3357"/>
        <v>0</v>
      </c>
      <c r="CU1425" s="12">
        <f t="shared" si="3357"/>
        <v>0</v>
      </c>
      <c r="CV1425" s="12">
        <f t="shared" si="3357"/>
        <v>0</v>
      </c>
      <c r="CW1425" s="12">
        <f t="shared" si="3357"/>
        <v>0</v>
      </c>
      <c r="CX1425" s="12">
        <f t="shared" si="3357"/>
        <v>0</v>
      </c>
      <c r="CY1425" s="12">
        <f t="shared" si="3357"/>
        <v>0</v>
      </c>
      <c r="CZ1425" s="12">
        <f t="shared" si="3357"/>
        <v>0</v>
      </c>
      <c r="DA1425" s="12">
        <f t="shared" ref="DA1425:DY1425" si="3358">DA177/(1+$D1425)^DA$8</f>
        <v>0</v>
      </c>
      <c r="DB1425" s="12">
        <f t="shared" si="3358"/>
        <v>0</v>
      </c>
      <c r="DC1425" s="12">
        <f t="shared" si="3358"/>
        <v>0</v>
      </c>
      <c r="DD1425" s="12">
        <f t="shared" si="3358"/>
        <v>0</v>
      </c>
      <c r="DE1425" s="12">
        <f t="shared" si="3358"/>
        <v>0</v>
      </c>
      <c r="DF1425" s="12">
        <f t="shared" si="3358"/>
        <v>0</v>
      </c>
      <c r="DG1425" s="12">
        <f t="shared" si="3358"/>
        <v>0</v>
      </c>
      <c r="DH1425" s="12">
        <f t="shared" si="3358"/>
        <v>0</v>
      </c>
      <c r="DI1425" s="12">
        <f t="shared" si="3358"/>
        <v>0</v>
      </c>
      <c r="DJ1425" s="12">
        <f t="shared" si="3358"/>
        <v>0</v>
      </c>
      <c r="DK1425" s="12">
        <f t="shared" si="3358"/>
        <v>0</v>
      </c>
      <c r="DL1425" s="12">
        <f t="shared" si="3358"/>
        <v>0</v>
      </c>
      <c r="DM1425" s="12">
        <f t="shared" si="3358"/>
        <v>0</v>
      </c>
      <c r="DN1425" s="12">
        <f t="shared" si="3358"/>
        <v>0</v>
      </c>
      <c r="DO1425" s="12">
        <f t="shared" si="3358"/>
        <v>0</v>
      </c>
      <c r="DP1425" s="12">
        <f t="shared" si="3358"/>
        <v>0</v>
      </c>
      <c r="DQ1425" s="12">
        <f t="shared" si="3358"/>
        <v>0</v>
      </c>
      <c r="DR1425" s="12">
        <f t="shared" si="3358"/>
        <v>0</v>
      </c>
      <c r="DS1425" s="12">
        <f t="shared" si="3358"/>
        <v>0</v>
      </c>
      <c r="DT1425" s="12">
        <f t="shared" si="3358"/>
        <v>0</v>
      </c>
      <c r="DU1425" s="12">
        <f t="shared" si="3358"/>
        <v>0</v>
      </c>
      <c r="DV1425" s="12">
        <f t="shared" si="3358"/>
        <v>0</v>
      </c>
      <c r="DW1425" s="12">
        <f t="shared" si="3358"/>
        <v>0</v>
      </c>
      <c r="DX1425" s="12">
        <f t="shared" si="3358"/>
        <v>0</v>
      </c>
      <c r="DY1425" s="12">
        <f t="shared" si="3358"/>
        <v>0</v>
      </c>
    </row>
    <row r="1426" spans="1:129" x14ac:dyDescent="0.3">
      <c r="D1426" s="130"/>
      <c r="E1426" s="210"/>
      <c r="F1426" s="203"/>
      <c r="G1426" s="13"/>
      <c r="I1426" s="12"/>
      <c r="J1426" s="12"/>
      <c r="K1426" s="12"/>
      <c r="L1426" s="12"/>
      <c r="M1426" s="12"/>
      <c r="N1426" s="12"/>
      <c r="O1426" s="12"/>
      <c r="P1426" s="12"/>
      <c r="Q1426" s="12"/>
      <c r="R1426" s="12"/>
      <c r="S1426" s="12"/>
      <c r="T1426" s="12"/>
      <c r="U1426" s="12"/>
      <c r="V1426" s="12"/>
      <c r="W1426" s="12"/>
      <c r="X1426" s="12"/>
      <c r="Y1426" s="12"/>
      <c r="Z1426" s="12"/>
      <c r="AA1426" s="12"/>
      <c r="AB1426" s="12"/>
      <c r="AC1426" s="12"/>
      <c r="AD1426" s="12"/>
      <c r="AE1426" s="12"/>
      <c r="AF1426" s="12"/>
      <c r="AG1426" s="12"/>
      <c r="AH1426" s="12"/>
      <c r="AI1426" s="12"/>
      <c r="AJ1426" s="12"/>
      <c r="AK1426" s="12"/>
      <c r="AL1426" s="12"/>
      <c r="AM1426" s="12"/>
      <c r="AN1426" s="12"/>
      <c r="AO1426" s="12"/>
      <c r="AP1426" s="12"/>
      <c r="AQ1426" s="12"/>
      <c r="AR1426" s="12"/>
      <c r="AS1426" s="12"/>
      <c r="AT1426" s="12"/>
      <c r="AU1426" s="12"/>
      <c r="AV1426" s="12"/>
      <c r="AW1426" s="12"/>
      <c r="AX1426" s="12"/>
      <c r="AY1426" s="12"/>
      <c r="AZ1426" s="12"/>
      <c r="BA1426" s="12"/>
      <c r="BB1426" s="12"/>
      <c r="BC1426" s="12"/>
      <c r="BD1426" s="12"/>
      <c r="BE1426" s="12"/>
      <c r="BF1426" s="12"/>
      <c r="BG1426" s="12"/>
      <c r="BH1426" s="12"/>
      <c r="BI1426" s="12"/>
      <c r="BJ1426" s="12"/>
      <c r="BK1426" s="12"/>
      <c r="BL1426" s="12"/>
      <c r="BM1426" s="12"/>
      <c r="BN1426" s="12"/>
      <c r="BO1426" s="12"/>
      <c r="BP1426" s="12"/>
      <c r="BQ1426" s="12"/>
      <c r="BR1426" s="12"/>
      <c r="BS1426" s="12"/>
      <c r="BT1426" s="12"/>
      <c r="BU1426" s="12"/>
      <c r="BV1426" s="12"/>
      <c r="BW1426" s="12"/>
      <c r="BX1426" s="12"/>
      <c r="BY1426" s="12"/>
      <c r="BZ1426" s="12"/>
      <c r="CA1426" s="12"/>
      <c r="CB1426" s="12"/>
      <c r="CC1426" s="12"/>
      <c r="CD1426" s="12"/>
      <c r="CE1426" s="12"/>
      <c r="CF1426" s="12"/>
      <c r="CG1426" s="12"/>
      <c r="CH1426" s="12"/>
      <c r="CI1426" s="12"/>
      <c r="CJ1426" s="12"/>
      <c r="CK1426" s="12"/>
      <c r="CL1426" s="12"/>
      <c r="CM1426" s="12"/>
      <c r="CN1426" s="12"/>
      <c r="CO1426" s="12"/>
      <c r="CP1426" s="12"/>
      <c r="CQ1426" s="12"/>
      <c r="CR1426" s="12"/>
      <c r="CS1426" s="12"/>
      <c r="CT1426" s="12"/>
      <c r="CU1426" s="12"/>
      <c r="CV1426" s="12"/>
      <c r="CW1426" s="12"/>
      <c r="CX1426" s="12"/>
      <c r="CY1426" s="12"/>
      <c r="CZ1426" s="12"/>
      <c r="DA1426" s="12"/>
      <c r="DB1426" s="12"/>
      <c r="DC1426" s="12"/>
      <c r="DD1426" s="12"/>
      <c r="DE1426" s="12"/>
      <c r="DF1426" s="12"/>
      <c r="DG1426" s="12"/>
      <c r="DH1426" s="12"/>
      <c r="DI1426" s="12"/>
      <c r="DJ1426" s="12"/>
      <c r="DK1426" s="12"/>
      <c r="DL1426" s="12"/>
      <c r="DM1426" s="12"/>
      <c r="DN1426" s="12"/>
      <c r="DO1426" s="12"/>
      <c r="DP1426" s="12"/>
      <c r="DQ1426" s="12"/>
      <c r="DR1426" s="12"/>
      <c r="DS1426" s="12"/>
      <c r="DT1426" s="12"/>
      <c r="DU1426" s="12"/>
      <c r="DV1426" s="12"/>
      <c r="DW1426" s="12"/>
      <c r="DX1426" s="12"/>
      <c r="DY1426" s="12"/>
    </row>
    <row r="1427" spans="1:129" x14ac:dyDescent="0.3">
      <c r="B1427" s="2" t="str">
        <f>Product!$P$2</f>
        <v>Phase 5</v>
      </c>
      <c r="C1427" s="2" t="str">
        <f>Product!$P$3</f>
        <v>50' Wide</v>
      </c>
      <c r="D1427" s="130">
        <f>SUMIFS(INDEX(Product!$B$2:$U$97, MATCH(D1409, Product!$B$2:$B$97, 0), ), Product!$B$2:$U$2, $B1427, Product!$B$3:$U$3, $C1427)</f>
        <v>4.1666666666666666E-3</v>
      </c>
      <c r="E1427" s="210">
        <f t="shared" si="3313"/>
        <v>68.450452449214694</v>
      </c>
      <c r="F1427" s="203">
        <f t="shared" si="3314"/>
        <v>186343.32800639022</v>
      </c>
      <c r="G1427" s="11">
        <f>SUM(H1427:DZ1427)</f>
        <v>22.566730011162377</v>
      </c>
      <c r="I1427" s="12">
        <f t="shared" ref="I1427:AN1427" si="3359">I179/(1+$D1427)^I$8</f>
        <v>0</v>
      </c>
      <c r="J1427" s="12">
        <f t="shared" si="3359"/>
        <v>0</v>
      </c>
      <c r="K1427" s="12">
        <f t="shared" si="3359"/>
        <v>0</v>
      </c>
      <c r="L1427" s="12">
        <f t="shared" si="3359"/>
        <v>0</v>
      </c>
      <c r="M1427" s="12">
        <f t="shared" si="3359"/>
        <v>0</v>
      </c>
      <c r="N1427" s="12">
        <f t="shared" si="3359"/>
        <v>0</v>
      </c>
      <c r="O1427" s="12">
        <f t="shared" si="3359"/>
        <v>0</v>
      </c>
      <c r="P1427" s="12">
        <f t="shared" si="3359"/>
        <v>0</v>
      </c>
      <c r="Q1427" s="12">
        <f t="shared" si="3359"/>
        <v>0</v>
      </c>
      <c r="R1427" s="12">
        <f t="shared" si="3359"/>
        <v>0</v>
      </c>
      <c r="S1427" s="12">
        <f t="shared" si="3359"/>
        <v>0</v>
      </c>
      <c r="T1427" s="12">
        <f t="shared" si="3359"/>
        <v>0</v>
      </c>
      <c r="U1427" s="12">
        <f t="shared" si="3359"/>
        <v>0</v>
      </c>
      <c r="V1427" s="12">
        <f t="shared" si="3359"/>
        <v>0</v>
      </c>
      <c r="W1427" s="12">
        <f t="shared" si="3359"/>
        <v>0</v>
      </c>
      <c r="X1427" s="12">
        <f t="shared" si="3359"/>
        <v>0</v>
      </c>
      <c r="Y1427" s="12">
        <f t="shared" si="3359"/>
        <v>0</v>
      </c>
      <c r="Z1427" s="12">
        <f t="shared" si="3359"/>
        <v>0</v>
      </c>
      <c r="AA1427" s="12">
        <f t="shared" si="3359"/>
        <v>0</v>
      </c>
      <c r="AB1427" s="12">
        <f t="shared" si="3359"/>
        <v>0</v>
      </c>
      <c r="AC1427" s="12">
        <f t="shared" si="3359"/>
        <v>0</v>
      </c>
      <c r="AD1427" s="12">
        <f t="shared" si="3359"/>
        <v>0</v>
      </c>
      <c r="AE1427" s="12">
        <f t="shared" si="3359"/>
        <v>0</v>
      </c>
      <c r="AF1427" s="12">
        <f t="shared" si="3359"/>
        <v>0</v>
      </c>
      <c r="AG1427" s="12">
        <f t="shared" si="3359"/>
        <v>0</v>
      </c>
      <c r="AH1427" s="12">
        <f t="shared" si="3359"/>
        <v>0</v>
      </c>
      <c r="AI1427" s="12">
        <f t="shared" si="3359"/>
        <v>0</v>
      </c>
      <c r="AJ1427" s="12">
        <f t="shared" si="3359"/>
        <v>0</v>
      </c>
      <c r="AK1427" s="12">
        <f t="shared" si="3359"/>
        <v>0</v>
      </c>
      <c r="AL1427" s="12">
        <f t="shared" si="3359"/>
        <v>0</v>
      </c>
      <c r="AM1427" s="12">
        <f t="shared" si="3359"/>
        <v>0</v>
      </c>
      <c r="AN1427" s="12">
        <f t="shared" si="3359"/>
        <v>0</v>
      </c>
      <c r="AO1427" s="12">
        <f t="shared" ref="AO1427:BT1427" si="3360">AO179/(1+$D1427)^AO$8</f>
        <v>0</v>
      </c>
      <c r="AP1427" s="12">
        <f t="shared" si="3360"/>
        <v>0</v>
      </c>
      <c r="AQ1427" s="12">
        <f t="shared" si="3360"/>
        <v>0</v>
      </c>
      <c r="AR1427" s="12">
        <f t="shared" si="3360"/>
        <v>0</v>
      </c>
      <c r="AS1427" s="12">
        <f t="shared" si="3360"/>
        <v>0</v>
      </c>
      <c r="AT1427" s="12">
        <f t="shared" si="3360"/>
        <v>0</v>
      </c>
      <c r="AU1427" s="12">
        <f t="shared" si="3360"/>
        <v>0</v>
      </c>
      <c r="AV1427" s="12">
        <f t="shared" si="3360"/>
        <v>0</v>
      </c>
      <c r="AW1427" s="12">
        <f t="shared" si="3360"/>
        <v>0</v>
      </c>
      <c r="AX1427" s="12">
        <f t="shared" si="3360"/>
        <v>0</v>
      </c>
      <c r="AY1427" s="12">
        <f t="shared" si="3360"/>
        <v>0</v>
      </c>
      <c r="AZ1427" s="12">
        <f t="shared" si="3360"/>
        <v>0</v>
      </c>
      <c r="BA1427" s="12">
        <f t="shared" si="3360"/>
        <v>0</v>
      </c>
      <c r="BB1427" s="12">
        <f t="shared" si="3360"/>
        <v>0</v>
      </c>
      <c r="BC1427" s="12">
        <f t="shared" si="3360"/>
        <v>0</v>
      </c>
      <c r="BD1427" s="12">
        <f t="shared" si="3360"/>
        <v>0</v>
      </c>
      <c r="BE1427" s="12">
        <f t="shared" si="3360"/>
        <v>0</v>
      </c>
      <c r="BF1427" s="12">
        <f t="shared" si="3360"/>
        <v>0</v>
      </c>
      <c r="BG1427" s="12">
        <f t="shared" si="3360"/>
        <v>0</v>
      </c>
      <c r="BH1427" s="12">
        <f t="shared" si="3360"/>
        <v>0</v>
      </c>
      <c r="BI1427" s="12">
        <f t="shared" si="3360"/>
        <v>0</v>
      </c>
      <c r="BJ1427" s="12">
        <f t="shared" si="3360"/>
        <v>0</v>
      </c>
      <c r="BK1427" s="12">
        <f t="shared" si="3360"/>
        <v>0</v>
      </c>
      <c r="BL1427" s="12">
        <f t="shared" si="3360"/>
        <v>0</v>
      </c>
      <c r="BM1427" s="12">
        <f t="shared" si="3360"/>
        <v>0</v>
      </c>
      <c r="BN1427" s="12">
        <f t="shared" si="3360"/>
        <v>0</v>
      </c>
      <c r="BO1427" s="12">
        <f t="shared" si="3360"/>
        <v>0</v>
      </c>
      <c r="BP1427" s="12">
        <f t="shared" si="3360"/>
        <v>0</v>
      </c>
      <c r="BQ1427" s="12">
        <f t="shared" si="3360"/>
        <v>0</v>
      </c>
      <c r="BR1427" s="12">
        <f t="shared" si="3360"/>
        <v>0</v>
      </c>
      <c r="BS1427" s="12">
        <f t="shared" si="3360"/>
        <v>1.9238648250182608</v>
      </c>
      <c r="BT1427" s="12">
        <f t="shared" si="3360"/>
        <v>1.9158819834206753</v>
      </c>
      <c r="BU1427" s="12">
        <f t="shared" ref="BU1427:CZ1427" si="3361">BU179/(1+$D1427)^BU$8</f>
        <v>1.9079322656471456</v>
      </c>
      <c r="BV1427" s="12">
        <f t="shared" si="3361"/>
        <v>1.9000155342544187</v>
      </c>
      <c r="BW1427" s="12">
        <f t="shared" si="3361"/>
        <v>1.8921316523695455</v>
      </c>
      <c r="BX1427" s="12">
        <f t="shared" si="3361"/>
        <v>1.8842804836875142</v>
      </c>
      <c r="BY1427" s="12">
        <f t="shared" si="3361"/>
        <v>1.8764618924688941</v>
      </c>
      <c r="BZ1427" s="12">
        <f t="shared" si="3361"/>
        <v>1.8686757435374877</v>
      </c>
      <c r="CA1427" s="12">
        <f t="shared" si="3361"/>
        <v>1.8609219022779957</v>
      </c>
      <c r="CB1427" s="12">
        <f t="shared" si="3361"/>
        <v>1.8532002346336889</v>
      </c>
      <c r="CC1427" s="12">
        <f t="shared" si="3361"/>
        <v>1.8455106071040885</v>
      </c>
      <c r="CD1427" s="12">
        <f t="shared" si="3361"/>
        <v>1.8378528867426605</v>
      </c>
      <c r="CE1427" s="12">
        <f t="shared" si="3361"/>
        <v>0</v>
      </c>
      <c r="CF1427" s="12">
        <f t="shared" si="3361"/>
        <v>0</v>
      </c>
      <c r="CG1427" s="12">
        <f t="shared" si="3361"/>
        <v>0</v>
      </c>
      <c r="CH1427" s="12">
        <f t="shared" si="3361"/>
        <v>0</v>
      </c>
      <c r="CI1427" s="12">
        <f t="shared" si="3361"/>
        <v>0</v>
      </c>
      <c r="CJ1427" s="12">
        <f t="shared" si="3361"/>
        <v>0</v>
      </c>
      <c r="CK1427" s="12">
        <f t="shared" si="3361"/>
        <v>0</v>
      </c>
      <c r="CL1427" s="12">
        <f t="shared" si="3361"/>
        <v>0</v>
      </c>
      <c r="CM1427" s="12">
        <f t="shared" si="3361"/>
        <v>0</v>
      </c>
      <c r="CN1427" s="12">
        <f t="shared" si="3361"/>
        <v>0</v>
      </c>
      <c r="CO1427" s="12">
        <f t="shared" si="3361"/>
        <v>0</v>
      </c>
      <c r="CP1427" s="12">
        <f t="shared" si="3361"/>
        <v>0</v>
      </c>
      <c r="CQ1427" s="12">
        <f t="shared" si="3361"/>
        <v>0</v>
      </c>
      <c r="CR1427" s="12">
        <f t="shared" si="3361"/>
        <v>0</v>
      </c>
      <c r="CS1427" s="12">
        <f t="shared" si="3361"/>
        <v>0</v>
      </c>
      <c r="CT1427" s="12">
        <f t="shared" si="3361"/>
        <v>0</v>
      </c>
      <c r="CU1427" s="12">
        <f t="shared" si="3361"/>
        <v>0</v>
      </c>
      <c r="CV1427" s="12">
        <f t="shared" si="3361"/>
        <v>0</v>
      </c>
      <c r="CW1427" s="12">
        <f t="shared" si="3361"/>
        <v>0</v>
      </c>
      <c r="CX1427" s="12">
        <f t="shared" si="3361"/>
        <v>0</v>
      </c>
      <c r="CY1427" s="12">
        <f t="shared" si="3361"/>
        <v>0</v>
      </c>
      <c r="CZ1427" s="12">
        <f t="shared" si="3361"/>
        <v>0</v>
      </c>
      <c r="DA1427" s="12">
        <f t="shared" ref="DA1427:DY1427" si="3362">DA179/(1+$D1427)^DA$8</f>
        <v>0</v>
      </c>
      <c r="DB1427" s="12">
        <f t="shared" si="3362"/>
        <v>0</v>
      </c>
      <c r="DC1427" s="12">
        <f t="shared" si="3362"/>
        <v>0</v>
      </c>
      <c r="DD1427" s="12">
        <f t="shared" si="3362"/>
        <v>0</v>
      </c>
      <c r="DE1427" s="12">
        <f t="shared" si="3362"/>
        <v>0</v>
      </c>
      <c r="DF1427" s="12">
        <f t="shared" si="3362"/>
        <v>0</v>
      </c>
      <c r="DG1427" s="12">
        <f t="shared" si="3362"/>
        <v>0</v>
      </c>
      <c r="DH1427" s="12">
        <f t="shared" si="3362"/>
        <v>0</v>
      </c>
      <c r="DI1427" s="12">
        <f t="shared" si="3362"/>
        <v>0</v>
      </c>
      <c r="DJ1427" s="12">
        <f t="shared" si="3362"/>
        <v>0</v>
      </c>
      <c r="DK1427" s="12">
        <f t="shared" si="3362"/>
        <v>0</v>
      </c>
      <c r="DL1427" s="12">
        <f t="shared" si="3362"/>
        <v>0</v>
      </c>
      <c r="DM1427" s="12">
        <f t="shared" si="3362"/>
        <v>0</v>
      </c>
      <c r="DN1427" s="12">
        <f t="shared" si="3362"/>
        <v>0</v>
      </c>
      <c r="DO1427" s="12">
        <f t="shared" si="3362"/>
        <v>0</v>
      </c>
      <c r="DP1427" s="12">
        <f t="shared" si="3362"/>
        <v>0</v>
      </c>
      <c r="DQ1427" s="12">
        <f t="shared" si="3362"/>
        <v>0</v>
      </c>
      <c r="DR1427" s="12">
        <f t="shared" si="3362"/>
        <v>0</v>
      </c>
      <c r="DS1427" s="12">
        <f t="shared" si="3362"/>
        <v>0</v>
      </c>
      <c r="DT1427" s="12">
        <f t="shared" si="3362"/>
        <v>0</v>
      </c>
      <c r="DU1427" s="12">
        <f t="shared" si="3362"/>
        <v>0</v>
      </c>
      <c r="DV1427" s="12">
        <f t="shared" si="3362"/>
        <v>0</v>
      </c>
      <c r="DW1427" s="12">
        <f t="shared" si="3362"/>
        <v>0</v>
      </c>
      <c r="DX1427" s="12">
        <f t="shared" si="3362"/>
        <v>0</v>
      </c>
      <c r="DY1427" s="12">
        <f t="shared" si="3362"/>
        <v>0</v>
      </c>
    </row>
    <row r="1428" spans="1:129" x14ac:dyDescent="0.3">
      <c r="B1428" s="2" t="str">
        <f>Product!$Q$2</f>
        <v>Phase 5</v>
      </c>
      <c r="C1428" s="2" t="str">
        <f>Product!$Q$3</f>
        <v>60' Wide</v>
      </c>
      <c r="D1428" s="130">
        <f>SUMIFS(INDEX(Product!$B$2:$U$97, MATCH(D1409, Product!$B$2:$B$97, 0), ), Product!$B$2:$U$2, $B1428, Product!$B$3:$U$3, $C1428)</f>
        <v>4.1666666666666666E-3</v>
      </c>
      <c r="E1428" s="210">
        <f t="shared" si="3313"/>
        <v>68.450452449214694</v>
      </c>
      <c r="F1428" s="203">
        <f t="shared" si="3314"/>
        <v>186343.32800639022</v>
      </c>
      <c r="G1428" s="11">
        <f>SUM(H1428:DZ1428)</f>
        <v>22.566730011162377</v>
      </c>
      <c r="I1428" s="12">
        <f t="shared" ref="I1428:AN1428" si="3363">I180/(1+$D1428)^I$8</f>
        <v>0</v>
      </c>
      <c r="J1428" s="12">
        <f t="shared" si="3363"/>
        <v>0</v>
      </c>
      <c r="K1428" s="12">
        <f t="shared" si="3363"/>
        <v>0</v>
      </c>
      <c r="L1428" s="12">
        <f t="shared" si="3363"/>
        <v>0</v>
      </c>
      <c r="M1428" s="12">
        <f t="shared" si="3363"/>
        <v>0</v>
      </c>
      <c r="N1428" s="12">
        <f t="shared" si="3363"/>
        <v>0</v>
      </c>
      <c r="O1428" s="12">
        <f t="shared" si="3363"/>
        <v>0</v>
      </c>
      <c r="P1428" s="12">
        <f t="shared" si="3363"/>
        <v>0</v>
      </c>
      <c r="Q1428" s="12">
        <f t="shared" si="3363"/>
        <v>0</v>
      </c>
      <c r="R1428" s="12">
        <f t="shared" si="3363"/>
        <v>0</v>
      </c>
      <c r="S1428" s="12">
        <f t="shared" si="3363"/>
        <v>0</v>
      </c>
      <c r="T1428" s="12">
        <f t="shared" si="3363"/>
        <v>0</v>
      </c>
      <c r="U1428" s="12">
        <f t="shared" si="3363"/>
        <v>0</v>
      </c>
      <c r="V1428" s="12">
        <f t="shared" si="3363"/>
        <v>0</v>
      </c>
      <c r="W1428" s="12">
        <f t="shared" si="3363"/>
        <v>0</v>
      </c>
      <c r="X1428" s="12">
        <f t="shared" si="3363"/>
        <v>0</v>
      </c>
      <c r="Y1428" s="12">
        <f t="shared" si="3363"/>
        <v>0</v>
      </c>
      <c r="Z1428" s="12">
        <f t="shared" si="3363"/>
        <v>0</v>
      </c>
      <c r="AA1428" s="12">
        <f t="shared" si="3363"/>
        <v>0</v>
      </c>
      <c r="AB1428" s="12">
        <f t="shared" si="3363"/>
        <v>0</v>
      </c>
      <c r="AC1428" s="12">
        <f t="shared" si="3363"/>
        <v>0</v>
      </c>
      <c r="AD1428" s="12">
        <f t="shared" si="3363"/>
        <v>0</v>
      </c>
      <c r="AE1428" s="12">
        <f t="shared" si="3363"/>
        <v>0</v>
      </c>
      <c r="AF1428" s="12">
        <f t="shared" si="3363"/>
        <v>0</v>
      </c>
      <c r="AG1428" s="12">
        <f t="shared" si="3363"/>
        <v>0</v>
      </c>
      <c r="AH1428" s="12">
        <f t="shared" si="3363"/>
        <v>0</v>
      </c>
      <c r="AI1428" s="12">
        <f t="shared" si="3363"/>
        <v>0</v>
      </c>
      <c r="AJ1428" s="12">
        <f t="shared" si="3363"/>
        <v>0</v>
      </c>
      <c r="AK1428" s="12">
        <f t="shared" si="3363"/>
        <v>0</v>
      </c>
      <c r="AL1428" s="12">
        <f t="shared" si="3363"/>
        <v>0</v>
      </c>
      <c r="AM1428" s="12">
        <f t="shared" si="3363"/>
        <v>0</v>
      </c>
      <c r="AN1428" s="12">
        <f t="shared" si="3363"/>
        <v>0</v>
      </c>
      <c r="AO1428" s="12">
        <f t="shared" ref="AO1428:BT1428" si="3364">AO180/(1+$D1428)^AO$8</f>
        <v>0</v>
      </c>
      <c r="AP1428" s="12">
        <f t="shared" si="3364"/>
        <v>0</v>
      </c>
      <c r="AQ1428" s="12">
        <f t="shared" si="3364"/>
        <v>0</v>
      </c>
      <c r="AR1428" s="12">
        <f t="shared" si="3364"/>
        <v>0</v>
      </c>
      <c r="AS1428" s="12">
        <f t="shared" si="3364"/>
        <v>0</v>
      </c>
      <c r="AT1428" s="12">
        <f t="shared" si="3364"/>
        <v>0</v>
      </c>
      <c r="AU1428" s="12">
        <f t="shared" si="3364"/>
        <v>0</v>
      </c>
      <c r="AV1428" s="12">
        <f t="shared" si="3364"/>
        <v>0</v>
      </c>
      <c r="AW1428" s="12">
        <f t="shared" si="3364"/>
        <v>0</v>
      </c>
      <c r="AX1428" s="12">
        <f t="shared" si="3364"/>
        <v>0</v>
      </c>
      <c r="AY1428" s="12">
        <f t="shared" si="3364"/>
        <v>0</v>
      </c>
      <c r="AZ1428" s="12">
        <f t="shared" si="3364"/>
        <v>0</v>
      </c>
      <c r="BA1428" s="12">
        <f t="shared" si="3364"/>
        <v>0</v>
      </c>
      <c r="BB1428" s="12">
        <f t="shared" si="3364"/>
        <v>0</v>
      </c>
      <c r="BC1428" s="12">
        <f t="shared" si="3364"/>
        <v>0</v>
      </c>
      <c r="BD1428" s="12">
        <f t="shared" si="3364"/>
        <v>0</v>
      </c>
      <c r="BE1428" s="12">
        <f t="shared" si="3364"/>
        <v>0</v>
      </c>
      <c r="BF1428" s="12">
        <f t="shared" si="3364"/>
        <v>0</v>
      </c>
      <c r="BG1428" s="12">
        <f t="shared" si="3364"/>
        <v>0</v>
      </c>
      <c r="BH1428" s="12">
        <f t="shared" si="3364"/>
        <v>0</v>
      </c>
      <c r="BI1428" s="12">
        <f t="shared" si="3364"/>
        <v>0</v>
      </c>
      <c r="BJ1428" s="12">
        <f t="shared" si="3364"/>
        <v>0</v>
      </c>
      <c r="BK1428" s="12">
        <f t="shared" si="3364"/>
        <v>0</v>
      </c>
      <c r="BL1428" s="12">
        <f t="shared" si="3364"/>
        <v>0</v>
      </c>
      <c r="BM1428" s="12">
        <f t="shared" si="3364"/>
        <v>0</v>
      </c>
      <c r="BN1428" s="12">
        <f t="shared" si="3364"/>
        <v>0</v>
      </c>
      <c r="BO1428" s="12">
        <f t="shared" si="3364"/>
        <v>0</v>
      </c>
      <c r="BP1428" s="12">
        <f t="shared" si="3364"/>
        <v>0</v>
      </c>
      <c r="BQ1428" s="12">
        <f t="shared" si="3364"/>
        <v>0</v>
      </c>
      <c r="BR1428" s="12">
        <f t="shared" si="3364"/>
        <v>0</v>
      </c>
      <c r="BS1428" s="12">
        <f t="shared" si="3364"/>
        <v>1.9238648250182608</v>
      </c>
      <c r="BT1428" s="12">
        <f t="shared" si="3364"/>
        <v>1.9158819834206753</v>
      </c>
      <c r="BU1428" s="12">
        <f t="shared" ref="BU1428:CZ1428" si="3365">BU180/(1+$D1428)^BU$8</f>
        <v>1.9079322656471456</v>
      </c>
      <c r="BV1428" s="12">
        <f t="shared" si="3365"/>
        <v>1.9000155342544187</v>
      </c>
      <c r="BW1428" s="12">
        <f t="shared" si="3365"/>
        <v>1.8921316523695455</v>
      </c>
      <c r="BX1428" s="12">
        <f t="shared" si="3365"/>
        <v>1.8842804836875142</v>
      </c>
      <c r="BY1428" s="12">
        <f t="shared" si="3365"/>
        <v>1.8764618924688941</v>
      </c>
      <c r="BZ1428" s="12">
        <f t="shared" si="3365"/>
        <v>1.8686757435374877</v>
      </c>
      <c r="CA1428" s="12">
        <f t="shared" si="3365"/>
        <v>1.8609219022779957</v>
      </c>
      <c r="CB1428" s="12">
        <f t="shared" si="3365"/>
        <v>1.8532002346336889</v>
      </c>
      <c r="CC1428" s="12">
        <f t="shared" si="3365"/>
        <v>1.8455106071040885</v>
      </c>
      <c r="CD1428" s="12">
        <f t="shared" si="3365"/>
        <v>1.8378528867426605</v>
      </c>
      <c r="CE1428" s="12">
        <f t="shared" si="3365"/>
        <v>0</v>
      </c>
      <c r="CF1428" s="12">
        <f t="shared" si="3365"/>
        <v>0</v>
      </c>
      <c r="CG1428" s="12">
        <f t="shared" si="3365"/>
        <v>0</v>
      </c>
      <c r="CH1428" s="12">
        <f t="shared" si="3365"/>
        <v>0</v>
      </c>
      <c r="CI1428" s="12">
        <f t="shared" si="3365"/>
        <v>0</v>
      </c>
      <c r="CJ1428" s="12">
        <f t="shared" si="3365"/>
        <v>0</v>
      </c>
      <c r="CK1428" s="12">
        <f t="shared" si="3365"/>
        <v>0</v>
      </c>
      <c r="CL1428" s="12">
        <f t="shared" si="3365"/>
        <v>0</v>
      </c>
      <c r="CM1428" s="12">
        <f t="shared" si="3365"/>
        <v>0</v>
      </c>
      <c r="CN1428" s="12">
        <f t="shared" si="3365"/>
        <v>0</v>
      </c>
      <c r="CO1428" s="12">
        <f t="shared" si="3365"/>
        <v>0</v>
      </c>
      <c r="CP1428" s="12">
        <f t="shared" si="3365"/>
        <v>0</v>
      </c>
      <c r="CQ1428" s="12">
        <f t="shared" si="3365"/>
        <v>0</v>
      </c>
      <c r="CR1428" s="12">
        <f t="shared" si="3365"/>
        <v>0</v>
      </c>
      <c r="CS1428" s="12">
        <f t="shared" si="3365"/>
        <v>0</v>
      </c>
      <c r="CT1428" s="12">
        <f t="shared" si="3365"/>
        <v>0</v>
      </c>
      <c r="CU1428" s="12">
        <f t="shared" si="3365"/>
        <v>0</v>
      </c>
      <c r="CV1428" s="12">
        <f t="shared" si="3365"/>
        <v>0</v>
      </c>
      <c r="CW1428" s="12">
        <f t="shared" si="3365"/>
        <v>0</v>
      </c>
      <c r="CX1428" s="12">
        <f t="shared" si="3365"/>
        <v>0</v>
      </c>
      <c r="CY1428" s="12">
        <f t="shared" si="3365"/>
        <v>0</v>
      </c>
      <c r="CZ1428" s="12">
        <f t="shared" si="3365"/>
        <v>0</v>
      </c>
      <c r="DA1428" s="12">
        <f t="shared" ref="DA1428:DY1428" si="3366">DA180/(1+$D1428)^DA$8</f>
        <v>0</v>
      </c>
      <c r="DB1428" s="12">
        <f t="shared" si="3366"/>
        <v>0</v>
      </c>
      <c r="DC1428" s="12">
        <f t="shared" si="3366"/>
        <v>0</v>
      </c>
      <c r="DD1428" s="12">
        <f t="shared" si="3366"/>
        <v>0</v>
      </c>
      <c r="DE1428" s="12">
        <f t="shared" si="3366"/>
        <v>0</v>
      </c>
      <c r="DF1428" s="12">
        <f t="shared" si="3366"/>
        <v>0</v>
      </c>
      <c r="DG1428" s="12">
        <f t="shared" si="3366"/>
        <v>0</v>
      </c>
      <c r="DH1428" s="12">
        <f t="shared" si="3366"/>
        <v>0</v>
      </c>
      <c r="DI1428" s="12">
        <f t="shared" si="3366"/>
        <v>0</v>
      </c>
      <c r="DJ1428" s="12">
        <f t="shared" si="3366"/>
        <v>0</v>
      </c>
      <c r="DK1428" s="12">
        <f t="shared" si="3366"/>
        <v>0</v>
      </c>
      <c r="DL1428" s="12">
        <f t="shared" si="3366"/>
        <v>0</v>
      </c>
      <c r="DM1428" s="12">
        <f t="shared" si="3366"/>
        <v>0</v>
      </c>
      <c r="DN1428" s="12">
        <f t="shared" si="3366"/>
        <v>0</v>
      </c>
      <c r="DO1428" s="12">
        <f t="shared" si="3366"/>
        <v>0</v>
      </c>
      <c r="DP1428" s="12">
        <f t="shared" si="3366"/>
        <v>0</v>
      </c>
      <c r="DQ1428" s="12">
        <f t="shared" si="3366"/>
        <v>0</v>
      </c>
      <c r="DR1428" s="12">
        <f t="shared" si="3366"/>
        <v>0</v>
      </c>
      <c r="DS1428" s="12">
        <f t="shared" si="3366"/>
        <v>0</v>
      </c>
      <c r="DT1428" s="12">
        <f t="shared" si="3366"/>
        <v>0</v>
      </c>
      <c r="DU1428" s="12">
        <f t="shared" si="3366"/>
        <v>0</v>
      </c>
      <c r="DV1428" s="12">
        <f t="shared" si="3366"/>
        <v>0</v>
      </c>
      <c r="DW1428" s="12">
        <f t="shared" si="3366"/>
        <v>0</v>
      </c>
      <c r="DX1428" s="12">
        <f t="shared" si="3366"/>
        <v>0</v>
      </c>
      <c r="DY1428" s="12">
        <f t="shared" si="3366"/>
        <v>0</v>
      </c>
    </row>
    <row r="1429" spans="1:129" x14ac:dyDescent="0.3">
      <c r="B1429" s="2" t="str">
        <f>Product!$R$2</f>
        <v>Phase 5</v>
      </c>
      <c r="C1429" s="2" t="str">
        <f>Product!$R$3</f>
        <v>75' Wide</v>
      </c>
      <c r="D1429" s="130">
        <f>SUMIFS(INDEX(Product!$B$2:$U$97, MATCH(D1409, Product!$B$2:$B$97, 0), ), Product!$B$2:$U$2, $B1429, Product!$B$3:$U$3, $C1429)</f>
        <v>4.1666666666666666E-3</v>
      </c>
      <c r="E1429" s="210">
        <f t="shared" si="3313"/>
        <v>68.450452449214694</v>
      </c>
      <c r="F1429" s="203">
        <f t="shared" si="3314"/>
        <v>124228.88533759332</v>
      </c>
      <c r="G1429" s="11">
        <f>SUM(H1429:DZ1429)</f>
        <v>15.044486674108253</v>
      </c>
      <c r="I1429" s="12">
        <f t="shared" ref="I1429:AN1429" si="3367">I181/(1+$D1429)^I$8</f>
        <v>0</v>
      </c>
      <c r="J1429" s="12">
        <f t="shared" si="3367"/>
        <v>0</v>
      </c>
      <c r="K1429" s="12">
        <f t="shared" si="3367"/>
        <v>0</v>
      </c>
      <c r="L1429" s="12">
        <f t="shared" si="3367"/>
        <v>0</v>
      </c>
      <c r="M1429" s="12">
        <f t="shared" si="3367"/>
        <v>0</v>
      </c>
      <c r="N1429" s="12">
        <f t="shared" si="3367"/>
        <v>0</v>
      </c>
      <c r="O1429" s="12">
        <f t="shared" si="3367"/>
        <v>0</v>
      </c>
      <c r="P1429" s="12">
        <f t="shared" si="3367"/>
        <v>0</v>
      </c>
      <c r="Q1429" s="12">
        <f t="shared" si="3367"/>
        <v>0</v>
      </c>
      <c r="R1429" s="12">
        <f t="shared" si="3367"/>
        <v>0</v>
      </c>
      <c r="S1429" s="12">
        <f t="shared" si="3367"/>
        <v>0</v>
      </c>
      <c r="T1429" s="12">
        <f t="shared" si="3367"/>
        <v>0</v>
      </c>
      <c r="U1429" s="12">
        <f t="shared" si="3367"/>
        <v>0</v>
      </c>
      <c r="V1429" s="12">
        <f t="shared" si="3367"/>
        <v>0</v>
      </c>
      <c r="W1429" s="12">
        <f t="shared" si="3367"/>
        <v>0</v>
      </c>
      <c r="X1429" s="12">
        <f t="shared" si="3367"/>
        <v>0</v>
      </c>
      <c r="Y1429" s="12">
        <f t="shared" si="3367"/>
        <v>0</v>
      </c>
      <c r="Z1429" s="12">
        <f t="shared" si="3367"/>
        <v>0</v>
      </c>
      <c r="AA1429" s="12">
        <f t="shared" si="3367"/>
        <v>0</v>
      </c>
      <c r="AB1429" s="12">
        <f t="shared" si="3367"/>
        <v>0</v>
      </c>
      <c r="AC1429" s="12">
        <f t="shared" si="3367"/>
        <v>0</v>
      </c>
      <c r="AD1429" s="12">
        <f t="shared" si="3367"/>
        <v>0</v>
      </c>
      <c r="AE1429" s="12">
        <f t="shared" si="3367"/>
        <v>0</v>
      </c>
      <c r="AF1429" s="12">
        <f t="shared" si="3367"/>
        <v>0</v>
      </c>
      <c r="AG1429" s="12">
        <f t="shared" si="3367"/>
        <v>0</v>
      </c>
      <c r="AH1429" s="12">
        <f t="shared" si="3367"/>
        <v>0</v>
      </c>
      <c r="AI1429" s="12">
        <f t="shared" si="3367"/>
        <v>0</v>
      </c>
      <c r="AJ1429" s="12">
        <f t="shared" si="3367"/>
        <v>0</v>
      </c>
      <c r="AK1429" s="12">
        <f t="shared" si="3367"/>
        <v>0</v>
      </c>
      <c r="AL1429" s="12">
        <f t="shared" si="3367"/>
        <v>0</v>
      </c>
      <c r="AM1429" s="12">
        <f t="shared" si="3367"/>
        <v>0</v>
      </c>
      <c r="AN1429" s="12">
        <f t="shared" si="3367"/>
        <v>0</v>
      </c>
      <c r="AO1429" s="12">
        <f t="shared" ref="AO1429:BT1429" si="3368">AO181/(1+$D1429)^AO$8</f>
        <v>0</v>
      </c>
      <c r="AP1429" s="12">
        <f t="shared" si="3368"/>
        <v>0</v>
      </c>
      <c r="AQ1429" s="12">
        <f t="shared" si="3368"/>
        <v>0</v>
      </c>
      <c r="AR1429" s="12">
        <f t="shared" si="3368"/>
        <v>0</v>
      </c>
      <c r="AS1429" s="12">
        <f t="shared" si="3368"/>
        <v>0</v>
      </c>
      <c r="AT1429" s="12">
        <f t="shared" si="3368"/>
        <v>0</v>
      </c>
      <c r="AU1429" s="12">
        <f t="shared" si="3368"/>
        <v>0</v>
      </c>
      <c r="AV1429" s="12">
        <f t="shared" si="3368"/>
        <v>0</v>
      </c>
      <c r="AW1429" s="12">
        <f t="shared" si="3368"/>
        <v>0</v>
      </c>
      <c r="AX1429" s="12">
        <f t="shared" si="3368"/>
        <v>0</v>
      </c>
      <c r="AY1429" s="12">
        <f t="shared" si="3368"/>
        <v>0</v>
      </c>
      <c r="AZ1429" s="12">
        <f t="shared" si="3368"/>
        <v>0</v>
      </c>
      <c r="BA1429" s="12">
        <f t="shared" si="3368"/>
        <v>0</v>
      </c>
      <c r="BB1429" s="12">
        <f t="shared" si="3368"/>
        <v>0</v>
      </c>
      <c r="BC1429" s="12">
        <f t="shared" si="3368"/>
        <v>0</v>
      </c>
      <c r="BD1429" s="12">
        <f t="shared" si="3368"/>
        <v>0</v>
      </c>
      <c r="BE1429" s="12">
        <f t="shared" si="3368"/>
        <v>0</v>
      </c>
      <c r="BF1429" s="12">
        <f t="shared" si="3368"/>
        <v>0</v>
      </c>
      <c r="BG1429" s="12">
        <f t="shared" si="3368"/>
        <v>0</v>
      </c>
      <c r="BH1429" s="12">
        <f t="shared" si="3368"/>
        <v>0</v>
      </c>
      <c r="BI1429" s="12">
        <f t="shared" si="3368"/>
        <v>0</v>
      </c>
      <c r="BJ1429" s="12">
        <f t="shared" si="3368"/>
        <v>0</v>
      </c>
      <c r="BK1429" s="12">
        <f t="shared" si="3368"/>
        <v>0</v>
      </c>
      <c r="BL1429" s="12">
        <f t="shared" si="3368"/>
        <v>0</v>
      </c>
      <c r="BM1429" s="12">
        <f t="shared" si="3368"/>
        <v>0</v>
      </c>
      <c r="BN1429" s="12">
        <f t="shared" si="3368"/>
        <v>0</v>
      </c>
      <c r="BO1429" s="12">
        <f t="shared" si="3368"/>
        <v>0</v>
      </c>
      <c r="BP1429" s="12">
        <f t="shared" si="3368"/>
        <v>0</v>
      </c>
      <c r="BQ1429" s="12">
        <f t="shared" si="3368"/>
        <v>0</v>
      </c>
      <c r="BR1429" s="12">
        <f t="shared" si="3368"/>
        <v>0</v>
      </c>
      <c r="BS1429" s="12">
        <f t="shared" si="3368"/>
        <v>1.282576550012174</v>
      </c>
      <c r="BT1429" s="12">
        <f t="shared" si="3368"/>
        <v>1.2772546556137836</v>
      </c>
      <c r="BU1429" s="12">
        <f t="shared" ref="BU1429:CZ1429" si="3369">BU181/(1+$D1429)^BU$8</f>
        <v>1.2719548437647636</v>
      </c>
      <c r="BV1429" s="12">
        <f t="shared" si="3369"/>
        <v>1.2666770228362791</v>
      </c>
      <c r="BW1429" s="12">
        <f t="shared" si="3369"/>
        <v>1.261421101579697</v>
      </c>
      <c r="BX1429" s="12">
        <f t="shared" si="3369"/>
        <v>1.2561869891250095</v>
      </c>
      <c r="BY1429" s="12">
        <f t="shared" si="3369"/>
        <v>1.2509745949792628</v>
      </c>
      <c r="BZ1429" s="12">
        <f t="shared" si="3369"/>
        <v>1.2457838290249919</v>
      </c>
      <c r="CA1429" s="12">
        <f t="shared" si="3369"/>
        <v>1.2406146015186639</v>
      </c>
      <c r="CB1429" s="12">
        <f t="shared" si="3369"/>
        <v>1.2354668230891259</v>
      </c>
      <c r="CC1429" s="12">
        <f t="shared" si="3369"/>
        <v>1.2303404047360591</v>
      </c>
      <c r="CD1429" s="12">
        <f t="shared" si="3369"/>
        <v>1.2252352578284404</v>
      </c>
      <c r="CE1429" s="12">
        <f t="shared" si="3369"/>
        <v>0</v>
      </c>
      <c r="CF1429" s="12">
        <f t="shared" si="3369"/>
        <v>0</v>
      </c>
      <c r="CG1429" s="12">
        <f t="shared" si="3369"/>
        <v>0</v>
      </c>
      <c r="CH1429" s="12">
        <f t="shared" si="3369"/>
        <v>0</v>
      </c>
      <c r="CI1429" s="12">
        <f t="shared" si="3369"/>
        <v>0</v>
      </c>
      <c r="CJ1429" s="12">
        <f t="shared" si="3369"/>
        <v>0</v>
      </c>
      <c r="CK1429" s="12">
        <f t="shared" si="3369"/>
        <v>0</v>
      </c>
      <c r="CL1429" s="12">
        <f t="shared" si="3369"/>
        <v>0</v>
      </c>
      <c r="CM1429" s="12">
        <f t="shared" si="3369"/>
        <v>0</v>
      </c>
      <c r="CN1429" s="12">
        <f t="shared" si="3369"/>
        <v>0</v>
      </c>
      <c r="CO1429" s="12">
        <f t="shared" si="3369"/>
        <v>0</v>
      </c>
      <c r="CP1429" s="12">
        <f t="shared" si="3369"/>
        <v>0</v>
      </c>
      <c r="CQ1429" s="12">
        <f t="shared" si="3369"/>
        <v>0</v>
      </c>
      <c r="CR1429" s="12">
        <f t="shared" si="3369"/>
        <v>0</v>
      </c>
      <c r="CS1429" s="12">
        <f t="shared" si="3369"/>
        <v>0</v>
      </c>
      <c r="CT1429" s="12">
        <f t="shared" si="3369"/>
        <v>0</v>
      </c>
      <c r="CU1429" s="12">
        <f t="shared" si="3369"/>
        <v>0</v>
      </c>
      <c r="CV1429" s="12">
        <f t="shared" si="3369"/>
        <v>0</v>
      </c>
      <c r="CW1429" s="12">
        <f t="shared" si="3369"/>
        <v>0</v>
      </c>
      <c r="CX1429" s="12">
        <f t="shared" si="3369"/>
        <v>0</v>
      </c>
      <c r="CY1429" s="12">
        <f t="shared" si="3369"/>
        <v>0</v>
      </c>
      <c r="CZ1429" s="12">
        <f t="shared" si="3369"/>
        <v>0</v>
      </c>
      <c r="DA1429" s="12">
        <f t="shared" ref="DA1429:DY1429" si="3370">DA181/(1+$D1429)^DA$8</f>
        <v>0</v>
      </c>
      <c r="DB1429" s="12">
        <f t="shared" si="3370"/>
        <v>0</v>
      </c>
      <c r="DC1429" s="12">
        <f t="shared" si="3370"/>
        <v>0</v>
      </c>
      <c r="DD1429" s="12">
        <f t="shared" si="3370"/>
        <v>0</v>
      </c>
      <c r="DE1429" s="12">
        <f t="shared" si="3370"/>
        <v>0</v>
      </c>
      <c r="DF1429" s="12">
        <f t="shared" si="3370"/>
        <v>0</v>
      </c>
      <c r="DG1429" s="12">
        <f t="shared" si="3370"/>
        <v>0</v>
      </c>
      <c r="DH1429" s="12">
        <f t="shared" si="3370"/>
        <v>0</v>
      </c>
      <c r="DI1429" s="12">
        <f t="shared" si="3370"/>
        <v>0</v>
      </c>
      <c r="DJ1429" s="12">
        <f t="shared" si="3370"/>
        <v>0</v>
      </c>
      <c r="DK1429" s="12">
        <f t="shared" si="3370"/>
        <v>0</v>
      </c>
      <c r="DL1429" s="12">
        <f t="shared" si="3370"/>
        <v>0</v>
      </c>
      <c r="DM1429" s="12">
        <f t="shared" si="3370"/>
        <v>0</v>
      </c>
      <c r="DN1429" s="12">
        <f t="shared" si="3370"/>
        <v>0</v>
      </c>
      <c r="DO1429" s="12">
        <f t="shared" si="3370"/>
        <v>0</v>
      </c>
      <c r="DP1429" s="12">
        <f t="shared" si="3370"/>
        <v>0</v>
      </c>
      <c r="DQ1429" s="12">
        <f t="shared" si="3370"/>
        <v>0</v>
      </c>
      <c r="DR1429" s="12">
        <f t="shared" si="3370"/>
        <v>0</v>
      </c>
      <c r="DS1429" s="12">
        <f t="shared" si="3370"/>
        <v>0</v>
      </c>
      <c r="DT1429" s="12">
        <f t="shared" si="3370"/>
        <v>0</v>
      </c>
      <c r="DU1429" s="12">
        <f t="shared" si="3370"/>
        <v>0</v>
      </c>
      <c r="DV1429" s="12">
        <f t="shared" si="3370"/>
        <v>0</v>
      </c>
      <c r="DW1429" s="12">
        <f t="shared" si="3370"/>
        <v>0</v>
      </c>
      <c r="DX1429" s="12">
        <f t="shared" si="3370"/>
        <v>0</v>
      </c>
      <c r="DY1429" s="12">
        <f t="shared" si="3370"/>
        <v>0</v>
      </c>
    </row>
    <row r="1431" spans="1:129" x14ac:dyDescent="0.3">
      <c r="B1431" s="18" t="s">
        <v>56</v>
      </c>
      <c r="C1431" s="18"/>
      <c r="D1431" s="18"/>
      <c r="E1431" s="18"/>
      <c r="F1431" s="18"/>
      <c r="G1431" s="23">
        <f>SUM(G1409:G1430)</f>
        <v>333.29380177361077</v>
      </c>
      <c r="H1431" s="18"/>
      <c r="I1431" s="19">
        <f>SUM(I1409:I1430)</f>
        <v>0</v>
      </c>
      <c r="J1431" s="19">
        <f t="shared" ref="J1431:BU1431" si="3371">SUM(J1409:J1430)</f>
        <v>0</v>
      </c>
      <c r="K1431" s="19">
        <f t="shared" si="3371"/>
        <v>0</v>
      </c>
      <c r="L1431" s="19">
        <f t="shared" si="3371"/>
        <v>0</v>
      </c>
      <c r="M1431" s="19">
        <f t="shared" si="3371"/>
        <v>0</v>
      </c>
      <c r="N1431" s="19">
        <f t="shared" si="3371"/>
        <v>0</v>
      </c>
      <c r="O1431" s="19">
        <f t="shared" si="3371"/>
        <v>0</v>
      </c>
      <c r="P1431" s="19">
        <f t="shared" si="3371"/>
        <v>0</v>
      </c>
      <c r="Q1431" s="19">
        <f t="shared" si="3371"/>
        <v>0</v>
      </c>
      <c r="R1431" s="19">
        <f t="shared" si="3371"/>
        <v>0</v>
      </c>
      <c r="S1431" s="19">
        <f t="shared" si="3371"/>
        <v>0</v>
      </c>
      <c r="T1431" s="19">
        <f t="shared" si="3371"/>
        <v>0</v>
      </c>
      <c r="U1431" s="19">
        <f t="shared" si="3371"/>
        <v>0</v>
      </c>
      <c r="V1431" s="19">
        <f t="shared" si="3371"/>
        <v>0</v>
      </c>
      <c r="W1431" s="19">
        <f t="shared" si="3371"/>
        <v>6.2635670094975708</v>
      </c>
      <c r="X1431" s="19">
        <f t="shared" si="3371"/>
        <v>6.2375771048938482</v>
      </c>
      <c r="Y1431" s="19">
        <f t="shared" si="3371"/>
        <v>6.21169504221794</v>
      </c>
      <c r="Z1431" s="19">
        <f t="shared" si="3371"/>
        <v>6.1859203739929693</v>
      </c>
      <c r="AA1431" s="19">
        <f t="shared" si="3371"/>
        <v>6.160252654598807</v>
      </c>
      <c r="AB1431" s="19">
        <f t="shared" si="3371"/>
        <v>6.1346914402643717</v>
      </c>
      <c r="AC1431" s="19">
        <f t="shared" si="3371"/>
        <v>6.1092362890599556</v>
      </c>
      <c r="AD1431" s="19">
        <f t="shared" si="3371"/>
        <v>6.083886760889583</v>
      </c>
      <c r="AE1431" s="19">
        <f t="shared" si="3371"/>
        <v>6.0586424174834006</v>
      </c>
      <c r="AF1431" s="19">
        <f t="shared" si="3371"/>
        <v>6.0335028223901084</v>
      </c>
      <c r="AG1431" s="19">
        <f t="shared" si="3371"/>
        <v>6.0084675409694039</v>
      </c>
      <c r="AH1431" s="19">
        <f t="shared" si="3371"/>
        <v>5.9835361403844667</v>
      </c>
      <c r="AI1431" s="19">
        <f t="shared" si="3371"/>
        <v>5.9587081895944918</v>
      </c>
      <c r="AJ1431" s="19">
        <f t="shared" si="3371"/>
        <v>5.9339832593472108</v>
      </c>
      <c r="AK1431" s="19">
        <f t="shared" si="3371"/>
        <v>5.9093609221714969</v>
      </c>
      <c r="AL1431" s="19">
        <f t="shared" si="3371"/>
        <v>5.8848407523699553</v>
      </c>
      <c r="AM1431" s="19">
        <f t="shared" si="3371"/>
        <v>5.8604223260115713</v>
      </c>
      <c r="AN1431" s="19">
        <f t="shared" si="3371"/>
        <v>5.836105220924388</v>
      </c>
      <c r="AO1431" s="19">
        <f t="shared" si="3371"/>
        <v>5.8118890166881867</v>
      </c>
      <c r="AP1431" s="19">
        <f t="shared" si="3371"/>
        <v>5.7877732946272396</v>
      </c>
      <c r="AQ1431" s="19">
        <f t="shared" si="3371"/>
        <v>5.7637576378030593</v>
      </c>
      <c r="AR1431" s="19">
        <f t="shared" si="3371"/>
        <v>5.7398416310071978</v>
      </c>
      <c r="AS1431" s="19">
        <f t="shared" si="3371"/>
        <v>5.7160248607540556</v>
      </c>
      <c r="AT1431" s="19">
        <f t="shared" si="3371"/>
        <v>5.6923069152737478</v>
      </c>
      <c r="AU1431" s="19">
        <f t="shared" si="3371"/>
        <v>5.6686873845049766</v>
      </c>
      <c r="AV1431" s="19">
        <f t="shared" si="3371"/>
        <v>5.6451658600879435</v>
      </c>
      <c r="AW1431" s="19">
        <f t="shared" si="3371"/>
        <v>5.6217419353572886</v>
      </c>
      <c r="AX1431" s="19">
        <f t="shared" si="3371"/>
        <v>5.5984152053350575</v>
      </c>
      <c r="AY1431" s="19">
        <f t="shared" si="3371"/>
        <v>5.5751852667237101</v>
      </c>
      <c r="AZ1431" s="19">
        <f t="shared" si="3371"/>
        <v>5.55205171789913</v>
      </c>
      <c r="BA1431" s="19">
        <f t="shared" si="3371"/>
        <v>5.5290141589036992</v>
      </c>
      <c r="BB1431" s="19">
        <f t="shared" si="3371"/>
        <v>5.506072191439368</v>
      </c>
      <c r="BC1431" s="19">
        <f t="shared" si="3371"/>
        <v>5.4832254188607799</v>
      </c>
      <c r="BD1431" s="19">
        <f t="shared" si="3371"/>
        <v>5.4604734461684119</v>
      </c>
      <c r="BE1431" s="19">
        <f t="shared" si="3371"/>
        <v>5.4378158800017378</v>
      </c>
      <c r="BF1431" s="19">
        <f t="shared" si="3371"/>
        <v>5.4152523286324366</v>
      </c>
      <c r="BG1431" s="19">
        <f t="shared" si="3371"/>
        <v>5.3927824019576125</v>
      </c>
      <c r="BH1431" s="19">
        <f t="shared" si="3371"/>
        <v>5.3704057114930572</v>
      </c>
      <c r="BI1431" s="19">
        <f t="shared" si="3371"/>
        <v>5.3481218703665308</v>
      </c>
      <c r="BJ1431" s="19">
        <f t="shared" si="3371"/>
        <v>5.325930493311068</v>
      </c>
      <c r="BK1431" s="19">
        <f t="shared" si="3371"/>
        <v>5.303831196658324</v>
      </c>
      <c r="BL1431" s="19">
        <f t="shared" si="3371"/>
        <v>5.2818235983319415</v>
      </c>
      <c r="BM1431" s="19">
        <f t="shared" si="3371"/>
        <v>5.2599073178409386</v>
      </c>
      <c r="BN1431" s="19">
        <f t="shared" si="3371"/>
        <v>5.2380819762731328</v>
      </c>
      <c r="BO1431" s="19">
        <f t="shared" si="3371"/>
        <v>5.2163471962885977</v>
      </c>
      <c r="BP1431" s="19">
        <f t="shared" si="3371"/>
        <v>5.194702602113126</v>
      </c>
      <c r="BQ1431" s="19">
        <f t="shared" si="3371"/>
        <v>5.173147819531744</v>
      </c>
      <c r="BR1431" s="19">
        <f t="shared" si="3371"/>
        <v>5.151682475882235</v>
      </c>
      <c r="BS1431" s="19">
        <f t="shared" si="3371"/>
        <v>5.1303062000486959</v>
      </c>
      <c r="BT1431" s="19">
        <f t="shared" si="3371"/>
        <v>5.1090186224551344</v>
      </c>
      <c r="BU1431" s="19">
        <f t="shared" si="3371"/>
        <v>5.0878193750590546</v>
      </c>
      <c r="BV1431" s="19">
        <f t="shared" ref="BV1431:DY1431" si="3372">SUM(BV1409:BV1430)</f>
        <v>5.0667080913451166</v>
      </c>
      <c r="BW1431" s="19">
        <f t="shared" si="3372"/>
        <v>5.045684406318788</v>
      </c>
      <c r="BX1431" s="19">
        <f t="shared" si="3372"/>
        <v>5.0247479565000379</v>
      </c>
      <c r="BY1431" s="19">
        <f t="shared" si="3372"/>
        <v>5.0038983799170511</v>
      </c>
      <c r="BZ1431" s="19">
        <f t="shared" si="3372"/>
        <v>4.9831353160999674</v>
      </c>
      <c r="CA1431" s="19">
        <f t="shared" si="3372"/>
        <v>4.9624584060746555</v>
      </c>
      <c r="CB1431" s="19">
        <f t="shared" si="3372"/>
        <v>4.9418672923565037</v>
      </c>
      <c r="CC1431" s="19">
        <f t="shared" si="3372"/>
        <v>4.9213616189442364</v>
      </c>
      <c r="CD1431" s="19">
        <f t="shared" si="3372"/>
        <v>4.9009410313137618</v>
      </c>
      <c r="CE1431" s="19">
        <f t="shared" si="3372"/>
        <v>0</v>
      </c>
      <c r="CF1431" s="19">
        <f t="shared" si="3372"/>
        <v>0</v>
      </c>
      <c r="CG1431" s="19">
        <f t="shared" si="3372"/>
        <v>0</v>
      </c>
      <c r="CH1431" s="19">
        <f t="shared" si="3372"/>
        <v>0</v>
      </c>
      <c r="CI1431" s="19">
        <f t="shared" si="3372"/>
        <v>0</v>
      </c>
      <c r="CJ1431" s="19">
        <f t="shared" si="3372"/>
        <v>0</v>
      </c>
      <c r="CK1431" s="19">
        <f t="shared" si="3372"/>
        <v>0</v>
      </c>
      <c r="CL1431" s="19">
        <f t="shared" si="3372"/>
        <v>0</v>
      </c>
      <c r="CM1431" s="19">
        <f t="shared" si="3372"/>
        <v>0</v>
      </c>
      <c r="CN1431" s="19">
        <f t="shared" si="3372"/>
        <v>0</v>
      </c>
      <c r="CO1431" s="19">
        <f t="shared" si="3372"/>
        <v>0</v>
      </c>
      <c r="CP1431" s="19">
        <f t="shared" si="3372"/>
        <v>0</v>
      </c>
      <c r="CQ1431" s="19">
        <f t="shared" si="3372"/>
        <v>0</v>
      </c>
      <c r="CR1431" s="19">
        <f t="shared" si="3372"/>
        <v>0</v>
      </c>
      <c r="CS1431" s="19">
        <f t="shared" si="3372"/>
        <v>0</v>
      </c>
      <c r="CT1431" s="19">
        <f t="shared" si="3372"/>
        <v>0</v>
      </c>
      <c r="CU1431" s="19">
        <f t="shared" si="3372"/>
        <v>0</v>
      </c>
      <c r="CV1431" s="19">
        <f t="shared" si="3372"/>
        <v>0</v>
      </c>
      <c r="CW1431" s="19">
        <f t="shared" si="3372"/>
        <v>0</v>
      </c>
      <c r="CX1431" s="19">
        <f t="shared" si="3372"/>
        <v>0</v>
      </c>
      <c r="CY1431" s="19">
        <f t="shared" si="3372"/>
        <v>0</v>
      </c>
      <c r="CZ1431" s="19">
        <f t="shared" si="3372"/>
        <v>0</v>
      </c>
      <c r="DA1431" s="19">
        <f t="shared" si="3372"/>
        <v>0</v>
      </c>
      <c r="DB1431" s="19">
        <f t="shared" si="3372"/>
        <v>0</v>
      </c>
      <c r="DC1431" s="19">
        <f t="shared" si="3372"/>
        <v>0</v>
      </c>
      <c r="DD1431" s="19">
        <f t="shared" si="3372"/>
        <v>0</v>
      </c>
      <c r="DE1431" s="19">
        <f t="shared" si="3372"/>
        <v>0</v>
      </c>
      <c r="DF1431" s="19">
        <f t="shared" si="3372"/>
        <v>0</v>
      </c>
      <c r="DG1431" s="19">
        <f t="shared" si="3372"/>
        <v>0</v>
      </c>
      <c r="DH1431" s="19">
        <f t="shared" si="3372"/>
        <v>0</v>
      </c>
      <c r="DI1431" s="19">
        <f t="shared" si="3372"/>
        <v>0</v>
      </c>
      <c r="DJ1431" s="19">
        <f t="shared" si="3372"/>
        <v>0</v>
      </c>
      <c r="DK1431" s="19">
        <f t="shared" si="3372"/>
        <v>0</v>
      </c>
      <c r="DL1431" s="19">
        <f t="shared" si="3372"/>
        <v>0</v>
      </c>
      <c r="DM1431" s="19">
        <f t="shared" si="3372"/>
        <v>0</v>
      </c>
      <c r="DN1431" s="19">
        <f t="shared" si="3372"/>
        <v>0</v>
      </c>
      <c r="DO1431" s="19">
        <f t="shared" si="3372"/>
        <v>0</v>
      </c>
      <c r="DP1431" s="19">
        <f t="shared" si="3372"/>
        <v>0</v>
      </c>
      <c r="DQ1431" s="19">
        <f t="shared" si="3372"/>
        <v>0</v>
      </c>
      <c r="DR1431" s="19">
        <f t="shared" si="3372"/>
        <v>0</v>
      </c>
      <c r="DS1431" s="19">
        <f t="shared" si="3372"/>
        <v>0</v>
      </c>
      <c r="DT1431" s="19">
        <f t="shared" si="3372"/>
        <v>0</v>
      </c>
      <c r="DU1431" s="19">
        <f t="shared" si="3372"/>
        <v>0</v>
      </c>
      <c r="DV1431" s="19">
        <f t="shared" si="3372"/>
        <v>0</v>
      </c>
      <c r="DW1431" s="19">
        <f t="shared" si="3372"/>
        <v>0</v>
      </c>
      <c r="DX1431" s="19">
        <f t="shared" si="3372"/>
        <v>0</v>
      </c>
      <c r="DY1431" s="19">
        <f t="shared" si="3372"/>
        <v>0</v>
      </c>
    </row>
    <row r="1432" spans="1:129" x14ac:dyDescent="0.3">
      <c r="B1432" s="144" t="s">
        <v>237</v>
      </c>
      <c r="C1432" s="144"/>
      <c r="D1432" s="211"/>
      <c r="E1432" s="211"/>
      <c r="F1432" s="211"/>
      <c r="G1432" s="109"/>
      <c r="H1432" s="27"/>
      <c r="I1432" s="76"/>
      <c r="J1432" s="76"/>
      <c r="K1432" s="76"/>
      <c r="L1432" s="76"/>
      <c r="M1432" s="76"/>
      <c r="N1432" s="76"/>
      <c r="O1432" s="76"/>
      <c r="P1432" s="76"/>
      <c r="Q1432" s="76"/>
      <c r="R1432" s="76"/>
      <c r="S1432" s="76"/>
      <c r="T1432" s="76"/>
      <c r="U1432" s="76"/>
      <c r="V1432" s="76"/>
      <c r="W1432" s="76"/>
      <c r="X1432" s="76"/>
      <c r="Y1432" s="76"/>
      <c r="Z1432" s="76"/>
      <c r="AA1432" s="76"/>
      <c r="AB1432" s="76"/>
      <c r="AC1432" s="76"/>
      <c r="AD1432" s="76"/>
      <c r="AE1432" s="76"/>
      <c r="AF1432" s="76"/>
      <c r="AG1432" s="76"/>
      <c r="AH1432" s="76"/>
      <c r="AI1432" s="76"/>
      <c r="AJ1432" s="76"/>
      <c r="AK1432" s="76"/>
      <c r="AL1432" s="76"/>
      <c r="AM1432" s="76"/>
      <c r="AN1432" s="76"/>
      <c r="AO1432" s="76"/>
      <c r="AP1432" s="76"/>
      <c r="AQ1432" s="76"/>
      <c r="AR1432" s="76"/>
      <c r="AS1432" s="76"/>
      <c r="AT1432" s="76"/>
      <c r="AU1432" s="76"/>
      <c r="AV1432" s="76"/>
      <c r="AW1432" s="76"/>
      <c r="AX1432" s="76"/>
      <c r="AY1432" s="76"/>
      <c r="AZ1432" s="76"/>
      <c r="BA1432" s="76"/>
      <c r="BB1432" s="76"/>
      <c r="BC1432" s="76"/>
      <c r="BD1432" s="76"/>
      <c r="BE1432" s="76"/>
      <c r="BF1432" s="76"/>
      <c r="BG1432" s="76"/>
      <c r="BH1432" s="76"/>
      <c r="BI1432" s="76"/>
      <c r="BJ1432" s="76"/>
      <c r="BK1432" s="76"/>
      <c r="BL1432" s="76"/>
      <c r="BM1432" s="76"/>
      <c r="BN1432" s="76"/>
      <c r="BO1432" s="76"/>
      <c r="BP1432" s="76"/>
      <c r="BQ1432" s="76"/>
      <c r="BR1432" s="76"/>
      <c r="BS1432" s="76"/>
      <c r="BT1432" s="76"/>
      <c r="BU1432" s="76"/>
      <c r="BV1432" s="76"/>
      <c r="BW1432" s="76"/>
      <c r="BX1432" s="76"/>
      <c r="BY1432" s="76"/>
      <c r="BZ1432" s="76"/>
      <c r="CA1432" s="76"/>
      <c r="CB1432" s="76"/>
      <c r="CC1432" s="76"/>
      <c r="CD1432" s="76"/>
      <c r="CE1432" s="76"/>
      <c r="CF1432" s="76"/>
      <c r="CG1432" s="76"/>
      <c r="CH1432" s="76"/>
      <c r="CI1432" s="76"/>
      <c r="CJ1432" s="76"/>
      <c r="CK1432" s="76"/>
      <c r="CL1432" s="76"/>
      <c r="CM1432" s="76"/>
      <c r="CN1432" s="76"/>
      <c r="CO1432" s="76"/>
      <c r="CP1432" s="76"/>
      <c r="CQ1432" s="76"/>
      <c r="CR1432" s="76"/>
      <c r="CS1432" s="76"/>
      <c r="CT1432" s="76"/>
      <c r="CU1432" s="76"/>
      <c r="CV1432" s="76"/>
      <c r="CW1432" s="76"/>
      <c r="CX1432" s="76"/>
      <c r="CY1432" s="76"/>
      <c r="CZ1432" s="76"/>
      <c r="DA1432" s="76"/>
      <c r="DB1432" s="76"/>
      <c r="DC1432" s="76"/>
      <c r="DD1432" s="76"/>
      <c r="DE1432" s="76"/>
      <c r="DF1432" s="76"/>
      <c r="DG1432" s="76"/>
      <c r="DH1432" s="76"/>
      <c r="DI1432" s="76"/>
      <c r="DJ1432" s="76"/>
      <c r="DK1432" s="76"/>
      <c r="DL1432" s="76"/>
      <c r="DM1432" s="76"/>
      <c r="DN1432" s="76"/>
      <c r="DO1432" s="76"/>
      <c r="DP1432" s="76"/>
      <c r="DQ1432" s="76"/>
      <c r="DR1432" s="76"/>
      <c r="DS1432" s="76"/>
      <c r="DT1432" s="76"/>
      <c r="DU1432" s="76"/>
      <c r="DV1432" s="76"/>
      <c r="DW1432" s="76"/>
      <c r="DX1432" s="76"/>
      <c r="DY1432" s="76"/>
    </row>
    <row r="1433" spans="1:129" x14ac:dyDescent="0.3">
      <c r="B1433" s="144" t="s">
        <v>242</v>
      </c>
      <c r="C1433" s="144"/>
      <c r="D1433" s="211"/>
      <c r="E1433" s="211"/>
      <c r="F1433" s="211"/>
      <c r="G1433" s="109"/>
      <c r="H1433" s="27"/>
      <c r="I1433" s="76"/>
      <c r="J1433" s="76"/>
      <c r="K1433" s="76"/>
      <c r="L1433" s="76"/>
      <c r="M1433" s="76"/>
      <c r="N1433" s="76"/>
      <c r="O1433" s="76"/>
      <c r="P1433" s="76"/>
      <c r="Q1433" s="76"/>
      <c r="R1433" s="76"/>
      <c r="S1433" s="76"/>
      <c r="T1433" s="76"/>
      <c r="U1433" s="76"/>
      <c r="V1433" s="76"/>
      <c r="W1433" s="76"/>
      <c r="X1433" s="76"/>
      <c r="Y1433" s="76"/>
      <c r="Z1433" s="76"/>
      <c r="AA1433" s="76"/>
      <c r="AB1433" s="76"/>
      <c r="AC1433" s="76"/>
      <c r="AD1433" s="76"/>
      <c r="AE1433" s="76"/>
      <c r="AF1433" s="76"/>
      <c r="AG1433" s="76"/>
      <c r="AH1433" s="76"/>
      <c r="AI1433" s="76"/>
      <c r="AJ1433" s="76"/>
      <c r="AK1433" s="76"/>
      <c r="AL1433" s="76"/>
      <c r="AM1433" s="76"/>
      <c r="AN1433" s="76"/>
      <c r="AO1433" s="76"/>
      <c r="AP1433" s="76"/>
      <c r="AQ1433" s="76"/>
      <c r="AR1433" s="76"/>
      <c r="AS1433" s="76"/>
      <c r="AT1433" s="76"/>
      <c r="AU1433" s="76"/>
      <c r="AV1433" s="76"/>
      <c r="AW1433" s="76"/>
      <c r="AX1433" s="76"/>
      <c r="AY1433" s="76"/>
      <c r="AZ1433" s="76"/>
      <c r="BA1433" s="76"/>
      <c r="BB1433" s="76"/>
      <c r="BC1433" s="76"/>
      <c r="BD1433" s="76"/>
      <c r="BE1433" s="76"/>
      <c r="BF1433" s="76"/>
      <c r="BG1433" s="76"/>
      <c r="BH1433" s="76"/>
      <c r="BI1433" s="76"/>
      <c r="BJ1433" s="76"/>
      <c r="BK1433" s="76"/>
      <c r="BL1433" s="76"/>
      <c r="BM1433" s="76"/>
      <c r="BN1433" s="76"/>
      <c r="BO1433" s="76"/>
      <c r="BP1433" s="76"/>
      <c r="BQ1433" s="76"/>
      <c r="BR1433" s="76"/>
      <c r="BS1433" s="76"/>
      <c r="BT1433" s="76"/>
      <c r="BU1433" s="76"/>
      <c r="BV1433" s="76"/>
      <c r="BW1433" s="76"/>
      <c r="BX1433" s="76"/>
      <c r="BY1433" s="76"/>
      <c r="BZ1433" s="76"/>
      <c r="CA1433" s="76"/>
      <c r="CB1433" s="76"/>
      <c r="CC1433" s="76"/>
      <c r="CD1433" s="76"/>
      <c r="CE1433" s="76"/>
      <c r="CF1433" s="76"/>
      <c r="CG1433" s="76"/>
      <c r="CH1433" s="76"/>
      <c r="CI1433" s="76"/>
      <c r="CJ1433" s="76"/>
      <c r="CK1433" s="76"/>
      <c r="CL1433" s="76"/>
      <c r="CM1433" s="76"/>
      <c r="CN1433" s="76"/>
      <c r="CO1433" s="76"/>
      <c r="CP1433" s="76"/>
      <c r="CQ1433" s="76"/>
      <c r="CR1433" s="76"/>
      <c r="CS1433" s="76"/>
      <c r="CT1433" s="76"/>
      <c r="CU1433" s="76"/>
      <c r="CV1433" s="76"/>
      <c r="CW1433" s="76"/>
      <c r="CX1433" s="76"/>
      <c r="CY1433" s="76"/>
      <c r="CZ1433" s="76"/>
      <c r="DA1433" s="76"/>
      <c r="DB1433" s="76"/>
      <c r="DC1433" s="76"/>
      <c r="DD1433" s="76"/>
      <c r="DE1433" s="76"/>
      <c r="DF1433" s="76"/>
      <c r="DG1433" s="76"/>
      <c r="DH1433" s="76"/>
      <c r="DI1433" s="76"/>
      <c r="DJ1433" s="76"/>
      <c r="DK1433" s="76"/>
      <c r="DL1433" s="76"/>
      <c r="DM1433" s="76"/>
      <c r="DN1433" s="76"/>
      <c r="DO1433" s="76"/>
      <c r="DP1433" s="76"/>
      <c r="DQ1433" s="76"/>
      <c r="DR1433" s="76"/>
      <c r="DS1433" s="76"/>
      <c r="DT1433" s="76"/>
      <c r="DU1433" s="76"/>
      <c r="DV1433" s="76"/>
      <c r="DW1433" s="76"/>
      <c r="DX1433" s="76"/>
      <c r="DY1433" s="76"/>
    </row>
    <row r="1434" spans="1:129" x14ac:dyDescent="0.3">
      <c r="B1434" s="144" t="s">
        <v>243</v>
      </c>
      <c r="C1434" s="144"/>
      <c r="D1434" s="211"/>
      <c r="E1434" s="211"/>
      <c r="F1434" s="211"/>
      <c r="G1434" s="109"/>
      <c r="H1434" s="27"/>
      <c r="I1434" s="76"/>
      <c r="J1434" s="76"/>
      <c r="K1434" s="76"/>
      <c r="L1434" s="76"/>
      <c r="M1434" s="76"/>
      <c r="N1434" s="76"/>
      <c r="O1434" s="76"/>
      <c r="P1434" s="76"/>
      <c r="Q1434" s="76"/>
      <c r="R1434" s="76"/>
      <c r="S1434" s="76"/>
      <c r="T1434" s="76"/>
      <c r="U1434" s="76"/>
      <c r="V1434" s="76"/>
      <c r="W1434" s="76"/>
      <c r="X1434" s="76"/>
      <c r="Y1434" s="76"/>
      <c r="Z1434" s="76"/>
      <c r="AA1434" s="76"/>
      <c r="AB1434" s="76"/>
      <c r="AC1434" s="76"/>
      <c r="AD1434" s="76"/>
      <c r="AE1434" s="76"/>
      <c r="AF1434" s="76"/>
      <c r="AG1434" s="76"/>
      <c r="AH1434" s="76"/>
      <c r="AI1434" s="76"/>
      <c r="AJ1434" s="76"/>
      <c r="AK1434" s="76"/>
      <c r="AL1434" s="76"/>
      <c r="AM1434" s="76"/>
      <c r="AN1434" s="76"/>
      <c r="AO1434" s="76"/>
      <c r="AP1434" s="76"/>
      <c r="AQ1434" s="76"/>
      <c r="AR1434" s="76"/>
      <c r="AS1434" s="76"/>
      <c r="AT1434" s="76"/>
      <c r="AU1434" s="76"/>
      <c r="AV1434" s="76"/>
      <c r="AW1434" s="76"/>
      <c r="AX1434" s="76"/>
      <c r="AY1434" s="76"/>
      <c r="AZ1434" s="76"/>
      <c r="BA1434" s="76"/>
      <c r="BB1434" s="76"/>
      <c r="BC1434" s="76"/>
      <c r="BD1434" s="76"/>
      <c r="BE1434" s="76"/>
      <c r="BF1434" s="76"/>
      <c r="BG1434" s="76"/>
      <c r="BH1434" s="76"/>
      <c r="BI1434" s="76"/>
      <c r="BJ1434" s="76"/>
      <c r="BK1434" s="76"/>
      <c r="BL1434" s="76"/>
      <c r="BM1434" s="76"/>
      <c r="BN1434" s="76"/>
      <c r="BO1434" s="76"/>
      <c r="BP1434" s="76"/>
      <c r="BQ1434" s="76"/>
      <c r="BR1434" s="76"/>
      <c r="BS1434" s="76"/>
      <c r="BT1434" s="76"/>
      <c r="BU1434" s="76"/>
      <c r="BV1434" s="76"/>
      <c r="BW1434" s="76"/>
      <c r="BX1434" s="76"/>
      <c r="BY1434" s="76"/>
      <c r="BZ1434" s="76"/>
      <c r="CA1434" s="76"/>
      <c r="CB1434" s="76"/>
      <c r="CC1434" s="76"/>
      <c r="CD1434" s="76"/>
      <c r="CE1434" s="76"/>
      <c r="CF1434" s="76"/>
      <c r="CG1434" s="76"/>
      <c r="CH1434" s="76"/>
      <c r="CI1434" s="76"/>
      <c r="CJ1434" s="76"/>
      <c r="CK1434" s="76"/>
      <c r="CL1434" s="76"/>
      <c r="CM1434" s="76"/>
      <c r="CN1434" s="76"/>
      <c r="CO1434" s="76"/>
      <c r="CP1434" s="76"/>
      <c r="CQ1434" s="76"/>
      <c r="CR1434" s="76"/>
      <c r="CS1434" s="76"/>
      <c r="CT1434" s="76"/>
      <c r="CU1434" s="76"/>
      <c r="CV1434" s="76"/>
      <c r="CW1434" s="76"/>
      <c r="CX1434" s="76"/>
      <c r="CY1434" s="76"/>
      <c r="CZ1434" s="76"/>
      <c r="DA1434" s="76"/>
      <c r="DB1434" s="76"/>
      <c r="DC1434" s="76"/>
      <c r="DD1434" s="76"/>
      <c r="DE1434" s="76"/>
      <c r="DF1434" s="76"/>
      <c r="DG1434" s="76"/>
      <c r="DH1434" s="76"/>
      <c r="DI1434" s="76"/>
      <c r="DJ1434" s="76"/>
      <c r="DK1434" s="76"/>
      <c r="DL1434" s="76"/>
      <c r="DM1434" s="76"/>
      <c r="DN1434" s="76"/>
      <c r="DO1434" s="76"/>
      <c r="DP1434" s="76"/>
      <c r="DQ1434" s="76"/>
      <c r="DR1434" s="76"/>
      <c r="DS1434" s="76"/>
      <c r="DT1434" s="76"/>
      <c r="DU1434" s="76"/>
      <c r="DV1434" s="76"/>
      <c r="DW1434" s="76"/>
      <c r="DX1434" s="76"/>
      <c r="DY1434" s="76"/>
    </row>
    <row r="1435" spans="1:129" x14ac:dyDescent="0.3">
      <c r="D1435" s="205"/>
      <c r="E1435" s="205"/>
      <c r="F1435" s="205"/>
      <c r="I1435" s="42"/>
      <c r="J1435" s="42"/>
      <c r="K1435" s="42"/>
      <c r="L1435" s="42"/>
      <c r="M1435" s="42"/>
      <c r="N1435" s="42"/>
      <c r="O1435" s="42"/>
      <c r="P1435" s="42"/>
      <c r="Q1435" s="42"/>
      <c r="R1435" s="42"/>
      <c r="S1435" s="42"/>
      <c r="T1435" s="42"/>
      <c r="U1435" s="42"/>
      <c r="V1435" s="42"/>
      <c r="W1435" s="42"/>
      <c r="X1435" s="42"/>
      <c r="Y1435" s="42"/>
      <c r="Z1435" s="42"/>
      <c r="AA1435" s="42"/>
      <c r="AB1435" s="42"/>
      <c r="AC1435" s="42"/>
      <c r="AD1435" s="42"/>
      <c r="AE1435" s="42"/>
      <c r="AF1435" s="42"/>
      <c r="AG1435" s="42"/>
      <c r="AH1435" s="42"/>
      <c r="AI1435" s="42"/>
      <c r="AJ1435" s="42"/>
      <c r="AK1435" s="42"/>
      <c r="AL1435" s="42"/>
      <c r="AM1435" s="42"/>
      <c r="AN1435" s="42"/>
      <c r="AO1435" s="42"/>
      <c r="AP1435" s="42"/>
      <c r="AQ1435" s="42"/>
      <c r="AR1435" s="42"/>
      <c r="AS1435" s="42"/>
      <c r="AT1435" s="42"/>
      <c r="AU1435" s="42"/>
      <c r="AV1435" s="42"/>
      <c r="AW1435" s="42"/>
      <c r="AX1435" s="42"/>
      <c r="AY1435" s="42"/>
      <c r="AZ1435" s="42"/>
      <c r="BA1435" s="42"/>
      <c r="BB1435" s="42"/>
      <c r="BC1435" s="42"/>
      <c r="BD1435" s="42"/>
      <c r="BE1435" s="42"/>
      <c r="BF1435" s="42"/>
      <c r="BG1435" s="42"/>
      <c r="BH1435" s="42"/>
      <c r="BI1435" s="42"/>
      <c r="BJ1435" s="42"/>
      <c r="BK1435" s="42"/>
      <c r="BL1435" s="42"/>
      <c r="BM1435" s="42"/>
      <c r="BN1435" s="42"/>
      <c r="BO1435" s="42"/>
      <c r="BP1435" s="42"/>
      <c r="BQ1435" s="42"/>
      <c r="BR1435" s="42"/>
      <c r="BS1435" s="42"/>
      <c r="BT1435" s="42"/>
      <c r="BU1435" s="42"/>
      <c r="BV1435" s="42"/>
      <c r="BW1435" s="42"/>
      <c r="BX1435" s="42"/>
      <c r="BY1435" s="42"/>
      <c r="BZ1435" s="42"/>
      <c r="CA1435" s="42"/>
      <c r="CB1435" s="42"/>
      <c r="CC1435" s="42"/>
    </row>
    <row r="1436" spans="1:129" ht="33" x14ac:dyDescent="0.3">
      <c r="A1436" s="8" t="s">
        <v>231</v>
      </c>
      <c r="B1436" s="4"/>
      <c r="C1436" s="4"/>
      <c r="D1436" s="9" t="str">
        <f>F1409</f>
        <v>NPV Adjusted</v>
      </c>
      <c r="E1436" s="9" t="str">
        <f>Product!$B$5</f>
        <v># Units (Total)</v>
      </c>
      <c r="F1436" s="9" t="s">
        <v>230</v>
      </c>
      <c r="G1436" s="207"/>
      <c r="AH1436" s="42"/>
    </row>
    <row r="1438" spans="1:129" x14ac:dyDescent="0.3">
      <c r="B1438" s="2" t="str">
        <f>Product!$D$2</f>
        <v>Phase 1</v>
      </c>
      <c r="C1438" s="2" t="str">
        <f>Product!$D$3</f>
        <v>50' Wide</v>
      </c>
      <c r="D1438" s="203">
        <f>F1411</f>
        <v>186343.32800639057</v>
      </c>
      <c r="E1438" s="128">
        <f>SUMIFS(INDEX(Product!$B$2:$U$97, MATCH(E1436, Product!$B$2:$B$97, 0), ), Product!$B$2:$U$2, $B1438, Product!$B$3:$U$3, $C1438)</f>
        <v>30</v>
      </c>
      <c r="F1438" s="203">
        <f>D1438/E1438</f>
        <v>6211.4442668796855</v>
      </c>
      <c r="G1438" s="11">
        <f>SUM(H1438:DZ1438)</f>
        <v>-186343.32800639057</v>
      </c>
      <c r="I1438" s="12">
        <f t="shared" ref="I1438:AN1438" si="3373">-$F1438*I163</f>
        <v>0</v>
      </c>
      <c r="J1438" s="12">
        <f t="shared" si="3373"/>
        <v>0</v>
      </c>
      <c r="K1438" s="12">
        <f t="shared" si="3373"/>
        <v>0</v>
      </c>
      <c r="L1438" s="12">
        <f t="shared" si="3373"/>
        <v>0</v>
      </c>
      <c r="M1438" s="12">
        <f t="shared" si="3373"/>
        <v>0</v>
      </c>
      <c r="N1438" s="12">
        <f t="shared" si="3373"/>
        <v>0</v>
      </c>
      <c r="O1438" s="12">
        <f t="shared" si="3373"/>
        <v>0</v>
      </c>
      <c r="P1438" s="12">
        <f t="shared" si="3373"/>
        <v>0</v>
      </c>
      <c r="Q1438" s="12">
        <f t="shared" si="3373"/>
        <v>0</v>
      </c>
      <c r="R1438" s="12">
        <f t="shared" si="3373"/>
        <v>0</v>
      </c>
      <c r="S1438" s="12">
        <f t="shared" si="3373"/>
        <v>0</v>
      </c>
      <c r="T1438" s="12">
        <f t="shared" si="3373"/>
        <v>0</v>
      </c>
      <c r="U1438" s="12">
        <f t="shared" si="3373"/>
        <v>0</v>
      </c>
      <c r="V1438" s="12">
        <f t="shared" si="3373"/>
        <v>0</v>
      </c>
      <c r="W1438" s="12">
        <f t="shared" si="3373"/>
        <v>-15528.610667199213</v>
      </c>
      <c r="X1438" s="12">
        <f t="shared" si="3373"/>
        <v>-15528.610667199213</v>
      </c>
      <c r="Y1438" s="12">
        <f t="shared" si="3373"/>
        <v>-15528.610667199213</v>
      </c>
      <c r="Z1438" s="12">
        <f t="shared" si="3373"/>
        <v>-15528.610667199213</v>
      </c>
      <c r="AA1438" s="12">
        <f t="shared" si="3373"/>
        <v>-15528.610667199213</v>
      </c>
      <c r="AB1438" s="12">
        <f t="shared" si="3373"/>
        <v>-15528.610667199213</v>
      </c>
      <c r="AC1438" s="12">
        <f t="shared" si="3373"/>
        <v>-15528.610667199213</v>
      </c>
      <c r="AD1438" s="12">
        <f t="shared" si="3373"/>
        <v>-15528.610667199213</v>
      </c>
      <c r="AE1438" s="12">
        <f t="shared" si="3373"/>
        <v>-15528.610667199213</v>
      </c>
      <c r="AF1438" s="12">
        <f t="shared" si="3373"/>
        <v>-15528.610667199213</v>
      </c>
      <c r="AG1438" s="12">
        <f t="shared" si="3373"/>
        <v>-15528.610667199213</v>
      </c>
      <c r="AH1438" s="12">
        <f t="shared" si="3373"/>
        <v>-15528.610667199213</v>
      </c>
      <c r="AI1438" s="12">
        <f t="shared" si="3373"/>
        <v>0</v>
      </c>
      <c r="AJ1438" s="12">
        <f t="shared" si="3373"/>
        <v>0</v>
      </c>
      <c r="AK1438" s="12">
        <f t="shared" si="3373"/>
        <v>0</v>
      </c>
      <c r="AL1438" s="12">
        <f t="shared" si="3373"/>
        <v>0</v>
      </c>
      <c r="AM1438" s="12">
        <f t="shared" si="3373"/>
        <v>0</v>
      </c>
      <c r="AN1438" s="12">
        <f t="shared" si="3373"/>
        <v>0</v>
      </c>
      <c r="AO1438" s="12">
        <f t="shared" ref="AO1438:BT1438" si="3374">-$F1438*AO163</f>
        <v>0</v>
      </c>
      <c r="AP1438" s="12">
        <f t="shared" si="3374"/>
        <v>0</v>
      </c>
      <c r="AQ1438" s="12">
        <f t="shared" si="3374"/>
        <v>0</v>
      </c>
      <c r="AR1438" s="12">
        <f t="shared" si="3374"/>
        <v>0</v>
      </c>
      <c r="AS1438" s="12">
        <f t="shared" si="3374"/>
        <v>0</v>
      </c>
      <c r="AT1438" s="12">
        <f t="shared" si="3374"/>
        <v>0</v>
      </c>
      <c r="AU1438" s="12">
        <f t="shared" si="3374"/>
        <v>0</v>
      </c>
      <c r="AV1438" s="12">
        <f t="shared" si="3374"/>
        <v>0</v>
      </c>
      <c r="AW1438" s="12">
        <f t="shared" si="3374"/>
        <v>0</v>
      </c>
      <c r="AX1438" s="12">
        <f t="shared" si="3374"/>
        <v>0</v>
      </c>
      <c r="AY1438" s="12">
        <f t="shared" si="3374"/>
        <v>0</v>
      </c>
      <c r="AZ1438" s="12">
        <f t="shared" si="3374"/>
        <v>0</v>
      </c>
      <c r="BA1438" s="12">
        <f t="shared" si="3374"/>
        <v>0</v>
      </c>
      <c r="BB1438" s="12">
        <f t="shared" si="3374"/>
        <v>0</v>
      </c>
      <c r="BC1438" s="12">
        <f t="shared" si="3374"/>
        <v>0</v>
      </c>
      <c r="BD1438" s="12">
        <f t="shared" si="3374"/>
        <v>0</v>
      </c>
      <c r="BE1438" s="12">
        <f t="shared" si="3374"/>
        <v>0</v>
      </c>
      <c r="BF1438" s="12">
        <f t="shared" si="3374"/>
        <v>0</v>
      </c>
      <c r="BG1438" s="12">
        <f t="shared" si="3374"/>
        <v>0</v>
      </c>
      <c r="BH1438" s="12">
        <f t="shared" si="3374"/>
        <v>0</v>
      </c>
      <c r="BI1438" s="12">
        <f t="shared" si="3374"/>
        <v>0</v>
      </c>
      <c r="BJ1438" s="12">
        <f t="shared" si="3374"/>
        <v>0</v>
      </c>
      <c r="BK1438" s="12">
        <f t="shared" si="3374"/>
        <v>0</v>
      </c>
      <c r="BL1438" s="12">
        <f t="shared" si="3374"/>
        <v>0</v>
      </c>
      <c r="BM1438" s="12">
        <f t="shared" si="3374"/>
        <v>0</v>
      </c>
      <c r="BN1438" s="12">
        <f t="shared" si="3374"/>
        <v>0</v>
      </c>
      <c r="BO1438" s="12">
        <f t="shared" si="3374"/>
        <v>0</v>
      </c>
      <c r="BP1438" s="12">
        <f t="shared" si="3374"/>
        <v>0</v>
      </c>
      <c r="BQ1438" s="12">
        <f t="shared" si="3374"/>
        <v>0</v>
      </c>
      <c r="BR1438" s="12">
        <f t="shared" si="3374"/>
        <v>0</v>
      </c>
      <c r="BS1438" s="12">
        <f t="shared" si="3374"/>
        <v>0</v>
      </c>
      <c r="BT1438" s="12">
        <f t="shared" si="3374"/>
        <v>0</v>
      </c>
      <c r="BU1438" s="12">
        <f t="shared" ref="BU1438:CZ1438" si="3375">-$F1438*BU163</f>
        <v>0</v>
      </c>
      <c r="BV1438" s="12">
        <f t="shared" si="3375"/>
        <v>0</v>
      </c>
      <c r="BW1438" s="12">
        <f t="shared" si="3375"/>
        <v>0</v>
      </c>
      <c r="BX1438" s="12">
        <f t="shared" si="3375"/>
        <v>0</v>
      </c>
      <c r="BY1438" s="12">
        <f t="shared" si="3375"/>
        <v>0</v>
      </c>
      <c r="BZ1438" s="12">
        <f t="shared" si="3375"/>
        <v>0</v>
      </c>
      <c r="CA1438" s="12">
        <f t="shared" si="3375"/>
        <v>0</v>
      </c>
      <c r="CB1438" s="12">
        <f t="shared" si="3375"/>
        <v>0</v>
      </c>
      <c r="CC1438" s="12">
        <f t="shared" si="3375"/>
        <v>0</v>
      </c>
      <c r="CD1438" s="12">
        <f t="shared" si="3375"/>
        <v>0</v>
      </c>
      <c r="CE1438" s="12">
        <f t="shared" si="3375"/>
        <v>0</v>
      </c>
      <c r="CF1438" s="12">
        <f t="shared" si="3375"/>
        <v>0</v>
      </c>
      <c r="CG1438" s="12">
        <f t="shared" si="3375"/>
        <v>0</v>
      </c>
      <c r="CH1438" s="12">
        <f t="shared" si="3375"/>
        <v>0</v>
      </c>
      <c r="CI1438" s="12">
        <f t="shared" si="3375"/>
        <v>0</v>
      </c>
      <c r="CJ1438" s="12">
        <f t="shared" si="3375"/>
        <v>0</v>
      </c>
      <c r="CK1438" s="12">
        <f t="shared" si="3375"/>
        <v>0</v>
      </c>
      <c r="CL1438" s="12">
        <f t="shared" si="3375"/>
        <v>0</v>
      </c>
      <c r="CM1438" s="12">
        <f t="shared" si="3375"/>
        <v>0</v>
      </c>
      <c r="CN1438" s="12">
        <f t="shared" si="3375"/>
        <v>0</v>
      </c>
      <c r="CO1438" s="12">
        <f t="shared" si="3375"/>
        <v>0</v>
      </c>
      <c r="CP1438" s="12">
        <f t="shared" si="3375"/>
        <v>0</v>
      </c>
      <c r="CQ1438" s="12">
        <f t="shared" si="3375"/>
        <v>0</v>
      </c>
      <c r="CR1438" s="12">
        <f t="shared" si="3375"/>
        <v>0</v>
      </c>
      <c r="CS1438" s="12">
        <f t="shared" si="3375"/>
        <v>0</v>
      </c>
      <c r="CT1438" s="12">
        <f t="shared" si="3375"/>
        <v>0</v>
      </c>
      <c r="CU1438" s="12">
        <f t="shared" si="3375"/>
        <v>0</v>
      </c>
      <c r="CV1438" s="12">
        <f t="shared" si="3375"/>
        <v>0</v>
      </c>
      <c r="CW1438" s="12">
        <f t="shared" si="3375"/>
        <v>0</v>
      </c>
      <c r="CX1438" s="12">
        <f t="shared" si="3375"/>
        <v>0</v>
      </c>
      <c r="CY1438" s="12">
        <f t="shared" si="3375"/>
        <v>0</v>
      </c>
      <c r="CZ1438" s="12">
        <f t="shared" si="3375"/>
        <v>0</v>
      </c>
      <c r="DA1438" s="12">
        <f t="shared" ref="DA1438:DY1438" si="3376">-$F1438*DA163</f>
        <v>0</v>
      </c>
      <c r="DB1438" s="12">
        <f t="shared" si="3376"/>
        <v>0</v>
      </c>
      <c r="DC1438" s="12">
        <f t="shared" si="3376"/>
        <v>0</v>
      </c>
      <c r="DD1438" s="12">
        <f t="shared" si="3376"/>
        <v>0</v>
      </c>
      <c r="DE1438" s="12">
        <f t="shared" si="3376"/>
        <v>0</v>
      </c>
      <c r="DF1438" s="12">
        <f t="shared" si="3376"/>
        <v>0</v>
      </c>
      <c r="DG1438" s="12">
        <f t="shared" si="3376"/>
        <v>0</v>
      </c>
      <c r="DH1438" s="12">
        <f t="shared" si="3376"/>
        <v>0</v>
      </c>
      <c r="DI1438" s="12">
        <f t="shared" si="3376"/>
        <v>0</v>
      </c>
      <c r="DJ1438" s="12">
        <f t="shared" si="3376"/>
        <v>0</v>
      </c>
      <c r="DK1438" s="12">
        <f t="shared" si="3376"/>
        <v>0</v>
      </c>
      <c r="DL1438" s="12">
        <f t="shared" si="3376"/>
        <v>0</v>
      </c>
      <c r="DM1438" s="12">
        <f t="shared" si="3376"/>
        <v>0</v>
      </c>
      <c r="DN1438" s="12">
        <f t="shared" si="3376"/>
        <v>0</v>
      </c>
      <c r="DO1438" s="12">
        <f t="shared" si="3376"/>
        <v>0</v>
      </c>
      <c r="DP1438" s="12">
        <f t="shared" si="3376"/>
        <v>0</v>
      </c>
      <c r="DQ1438" s="12">
        <f t="shared" si="3376"/>
        <v>0</v>
      </c>
      <c r="DR1438" s="12">
        <f t="shared" si="3376"/>
        <v>0</v>
      </c>
      <c r="DS1438" s="12">
        <f t="shared" si="3376"/>
        <v>0</v>
      </c>
      <c r="DT1438" s="12">
        <f t="shared" si="3376"/>
        <v>0</v>
      </c>
      <c r="DU1438" s="12">
        <f t="shared" si="3376"/>
        <v>0</v>
      </c>
      <c r="DV1438" s="12">
        <f t="shared" si="3376"/>
        <v>0</v>
      </c>
      <c r="DW1438" s="12">
        <f t="shared" si="3376"/>
        <v>0</v>
      </c>
      <c r="DX1438" s="12">
        <f t="shared" si="3376"/>
        <v>0</v>
      </c>
      <c r="DY1438" s="12">
        <f t="shared" si="3376"/>
        <v>0</v>
      </c>
    </row>
    <row r="1439" spans="1:129" x14ac:dyDescent="0.3">
      <c r="B1439" s="2" t="str">
        <f>Product!$E$2</f>
        <v>Phase 1</v>
      </c>
      <c r="C1439" s="2" t="str">
        <f>Product!$E$3</f>
        <v>60' Wide</v>
      </c>
      <c r="D1439" s="203">
        <f>F1412</f>
        <v>186343.32800639057</v>
      </c>
      <c r="E1439" s="128">
        <f>SUMIFS(INDEX(Product!$B$2:$U$97, MATCH(E1436, Product!$B$2:$B$97, 0), ), Product!$B$2:$U$2, $B1439, Product!$B$3:$U$3, $C1439)</f>
        <v>30</v>
      </c>
      <c r="F1439" s="203">
        <f t="shared" ref="F1439:F1456" si="3377">D1439/E1439</f>
        <v>6211.4442668796855</v>
      </c>
      <c r="G1439" s="11">
        <f>SUM(H1439:DZ1439)</f>
        <v>-186343.32800639057</v>
      </c>
      <c r="I1439" s="12">
        <f t="shared" ref="I1439:AN1439" si="3378">-$F1439*I164</f>
        <v>0</v>
      </c>
      <c r="J1439" s="12">
        <f t="shared" si="3378"/>
        <v>0</v>
      </c>
      <c r="K1439" s="12">
        <f t="shared" si="3378"/>
        <v>0</v>
      </c>
      <c r="L1439" s="12">
        <f t="shared" si="3378"/>
        <v>0</v>
      </c>
      <c r="M1439" s="12">
        <f t="shared" si="3378"/>
        <v>0</v>
      </c>
      <c r="N1439" s="12">
        <f t="shared" si="3378"/>
        <v>0</v>
      </c>
      <c r="O1439" s="12">
        <f t="shared" si="3378"/>
        <v>0</v>
      </c>
      <c r="P1439" s="12">
        <f t="shared" si="3378"/>
        <v>0</v>
      </c>
      <c r="Q1439" s="12">
        <f t="shared" si="3378"/>
        <v>0</v>
      </c>
      <c r="R1439" s="12">
        <f t="shared" si="3378"/>
        <v>0</v>
      </c>
      <c r="S1439" s="12">
        <f t="shared" si="3378"/>
        <v>0</v>
      </c>
      <c r="T1439" s="12">
        <f t="shared" si="3378"/>
        <v>0</v>
      </c>
      <c r="U1439" s="12">
        <f t="shared" si="3378"/>
        <v>0</v>
      </c>
      <c r="V1439" s="12">
        <f t="shared" si="3378"/>
        <v>0</v>
      </c>
      <c r="W1439" s="12">
        <f t="shared" si="3378"/>
        <v>-15528.610667199213</v>
      </c>
      <c r="X1439" s="12">
        <f t="shared" si="3378"/>
        <v>-15528.610667199213</v>
      </c>
      <c r="Y1439" s="12">
        <f t="shared" si="3378"/>
        <v>-15528.610667199213</v>
      </c>
      <c r="Z1439" s="12">
        <f t="shared" si="3378"/>
        <v>-15528.610667199213</v>
      </c>
      <c r="AA1439" s="12">
        <f t="shared" si="3378"/>
        <v>-15528.610667199213</v>
      </c>
      <c r="AB1439" s="12">
        <f t="shared" si="3378"/>
        <v>-15528.610667199213</v>
      </c>
      <c r="AC1439" s="12">
        <f t="shared" si="3378"/>
        <v>-15528.610667199213</v>
      </c>
      <c r="AD1439" s="12">
        <f t="shared" si="3378"/>
        <v>-15528.610667199213</v>
      </c>
      <c r="AE1439" s="12">
        <f t="shared" si="3378"/>
        <v>-15528.610667199213</v>
      </c>
      <c r="AF1439" s="12">
        <f t="shared" si="3378"/>
        <v>-15528.610667199213</v>
      </c>
      <c r="AG1439" s="12">
        <f t="shared" si="3378"/>
        <v>-15528.610667199213</v>
      </c>
      <c r="AH1439" s="12">
        <f t="shared" si="3378"/>
        <v>-15528.610667199213</v>
      </c>
      <c r="AI1439" s="12">
        <f t="shared" si="3378"/>
        <v>0</v>
      </c>
      <c r="AJ1439" s="12">
        <f t="shared" si="3378"/>
        <v>0</v>
      </c>
      <c r="AK1439" s="12">
        <f t="shared" si="3378"/>
        <v>0</v>
      </c>
      <c r="AL1439" s="12">
        <f t="shared" si="3378"/>
        <v>0</v>
      </c>
      <c r="AM1439" s="12">
        <f t="shared" si="3378"/>
        <v>0</v>
      </c>
      <c r="AN1439" s="12">
        <f t="shared" si="3378"/>
        <v>0</v>
      </c>
      <c r="AO1439" s="12">
        <f t="shared" ref="AO1439:BT1439" si="3379">-$F1439*AO164</f>
        <v>0</v>
      </c>
      <c r="AP1439" s="12">
        <f t="shared" si="3379"/>
        <v>0</v>
      </c>
      <c r="AQ1439" s="12">
        <f t="shared" si="3379"/>
        <v>0</v>
      </c>
      <c r="AR1439" s="12">
        <f t="shared" si="3379"/>
        <v>0</v>
      </c>
      <c r="AS1439" s="12">
        <f t="shared" si="3379"/>
        <v>0</v>
      </c>
      <c r="AT1439" s="12">
        <f t="shared" si="3379"/>
        <v>0</v>
      </c>
      <c r="AU1439" s="12">
        <f t="shared" si="3379"/>
        <v>0</v>
      </c>
      <c r="AV1439" s="12">
        <f t="shared" si="3379"/>
        <v>0</v>
      </c>
      <c r="AW1439" s="12">
        <f t="shared" si="3379"/>
        <v>0</v>
      </c>
      <c r="AX1439" s="12">
        <f t="shared" si="3379"/>
        <v>0</v>
      </c>
      <c r="AY1439" s="12">
        <f t="shared" si="3379"/>
        <v>0</v>
      </c>
      <c r="AZ1439" s="12">
        <f t="shared" si="3379"/>
        <v>0</v>
      </c>
      <c r="BA1439" s="12">
        <f t="shared" si="3379"/>
        <v>0</v>
      </c>
      <c r="BB1439" s="12">
        <f t="shared" si="3379"/>
        <v>0</v>
      </c>
      <c r="BC1439" s="12">
        <f t="shared" si="3379"/>
        <v>0</v>
      </c>
      <c r="BD1439" s="12">
        <f t="shared" si="3379"/>
        <v>0</v>
      </c>
      <c r="BE1439" s="12">
        <f t="shared" si="3379"/>
        <v>0</v>
      </c>
      <c r="BF1439" s="12">
        <f t="shared" si="3379"/>
        <v>0</v>
      </c>
      <c r="BG1439" s="12">
        <f t="shared" si="3379"/>
        <v>0</v>
      </c>
      <c r="BH1439" s="12">
        <f t="shared" si="3379"/>
        <v>0</v>
      </c>
      <c r="BI1439" s="12">
        <f t="shared" si="3379"/>
        <v>0</v>
      </c>
      <c r="BJ1439" s="12">
        <f t="shared" si="3379"/>
        <v>0</v>
      </c>
      <c r="BK1439" s="12">
        <f t="shared" si="3379"/>
        <v>0</v>
      </c>
      <c r="BL1439" s="12">
        <f t="shared" si="3379"/>
        <v>0</v>
      </c>
      <c r="BM1439" s="12">
        <f t="shared" si="3379"/>
        <v>0</v>
      </c>
      <c r="BN1439" s="12">
        <f t="shared" si="3379"/>
        <v>0</v>
      </c>
      <c r="BO1439" s="12">
        <f t="shared" si="3379"/>
        <v>0</v>
      </c>
      <c r="BP1439" s="12">
        <f t="shared" si="3379"/>
        <v>0</v>
      </c>
      <c r="BQ1439" s="12">
        <f t="shared" si="3379"/>
        <v>0</v>
      </c>
      <c r="BR1439" s="12">
        <f t="shared" si="3379"/>
        <v>0</v>
      </c>
      <c r="BS1439" s="12">
        <f t="shared" si="3379"/>
        <v>0</v>
      </c>
      <c r="BT1439" s="12">
        <f t="shared" si="3379"/>
        <v>0</v>
      </c>
      <c r="BU1439" s="12">
        <f t="shared" ref="BU1439:CZ1439" si="3380">-$F1439*BU164</f>
        <v>0</v>
      </c>
      <c r="BV1439" s="12">
        <f t="shared" si="3380"/>
        <v>0</v>
      </c>
      <c r="BW1439" s="12">
        <f t="shared" si="3380"/>
        <v>0</v>
      </c>
      <c r="BX1439" s="12">
        <f t="shared" si="3380"/>
        <v>0</v>
      </c>
      <c r="BY1439" s="12">
        <f t="shared" si="3380"/>
        <v>0</v>
      </c>
      <c r="BZ1439" s="12">
        <f t="shared" si="3380"/>
        <v>0</v>
      </c>
      <c r="CA1439" s="12">
        <f t="shared" si="3380"/>
        <v>0</v>
      </c>
      <c r="CB1439" s="12">
        <f t="shared" si="3380"/>
        <v>0</v>
      </c>
      <c r="CC1439" s="12">
        <f t="shared" si="3380"/>
        <v>0</v>
      </c>
      <c r="CD1439" s="12">
        <f t="shared" si="3380"/>
        <v>0</v>
      </c>
      <c r="CE1439" s="12">
        <f t="shared" si="3380"/>
        <v>0</v>
      </c>
      <c r="CF1439" s="12">
        <f t="shared" si="3380"/>
        <v>0</v>
      </c>
      <c r="CG1439" s="12">
        <f t="shared" si="3380"/>
        <v>0</v>
      </c>
      <c r="CH1439" s="12">
        <f t="shared" si="3380"/>
        <v>0</v>
      </c>
      <c r="CI1439" s="12">
        <f t="shared" si="3380"/>
        <v>0</v>
      </c>
      <c r="CJ1439" s="12">
        <f t="shared" si="3380"/>
        <v>0</v>
      </c>
      <c r="CK1439" s="12">
        <f t="shared" si="3380"/>
        <v>0</v>
      </c>
      <c r="CL1439" s="12">
        <f t="shared" si="3380"/>
        <v>0</v>
      </c>
      <c r="CM1439" s="12">
        <f t="shared" si="3380"/>
        <v>0</v>
      </c>
      <c r="CN1439" s="12">
        <f t="shared" si="3380"/>
        <v>0</v>
      </c>
      <c r="CO1439" s="12">
        <f t="shared" si="3380"/>
        <v>0</v>
      </c>
      <c r="CP1439" s="12">
        <f t="shared" si="3380"/>
        <v>0</v>
      </c>
      <c r="CQ1439" s="12">
        <f t="shared" si="3380"/>
        <v>0</v>
      </c>
      <c r="CR1439" s="12">
        <f t="shared" si="3380"/>
        <v>0</v>
      </c>
      <c r="CS1439" s="12">
        <f t="shared" si="3380"/>
        <v>0</v>
      </c>
      <c r="CT1439" s="12">
        <f t="shared" si="3380"/>
        <v>0</v>
      </c>
      <c r="CU1439" s="12">
        <f t="shared" si="3380"/>
        <v>0</v>
      </c>
      <c r="CV1439" s="12">
        <f t="shared" si="3380"/>
        <v>0</v>
      </c>
      <c r="CW1439" s="12">
        <f t="shared" si="3380"/>
        <v>0</v>
      </c>
      <c r="CX1439" s="12">
        <f t="shared" si="3380"/>
        <v>0</v>
      </c>
      <c r="CY1439" s="12">
        <f t="shared" si="3380"/>
        <v>0</v>
      </c>
      <c r="CZ1439" s="12">
        <f t="shared" si="3380"/>
        <v>0</v>
      </c>
      <c r="DA1439" s="12">
        <f t="shared" ref="DA1439:DY1439" si="3381">-$F1439*DA164</f>
        <v>0</v>
      </c>
      <c r="DB1439" s="12">
        <f t="shared" si="3381"/>
        <v>0</v>
      </c>
      <c r="DC1439" s="12">
        <f t="shared" si="3381"/>
        <v>0</v>
      </c>
      <c r="DD1439" s="12">
        <f t="shared" si="3381"/>
        <v>0</v>
      </c>
      <c r="DE1439" s="12">
        <f t="shared" si="3381"/>
        <v>0</v>
      </c>
      <c r="DF1439" s="12">
        <f t="shared" si="3381"/>
        <v>0</v>
      </c>
      <c r="DG1439" s="12">
        <f t="shared" si="3381"/>
        <v>0</v>
      </c>
      <c r="DH1439" s="12">
        <f t="shared" si="3381"/>
        <v>0</v>
      </c>
      <c r="DI1439" s="12">
        <f t="shared" si="3381"/>
        <v>0</v>
      </c>
      <c r="DJ1439" s="12">
        <f t="shared" si="3381"/>
        <v>0</v>
      </c>
      <c r="DK1439" s="12">
        <f t="shared" si="3381"/>
        <v>0</v>
      </c>
      <c r="DL1439" s="12">
        <f t="shared" si="3381"/>
        <v>0</v>
      </c>
      <c r="DM1439" s="12">
        <f t="shared" si="3381"/>
        <v>0</v>
      </c>
      <c r="DN1439" s="12">
        <f t="shared" si="3381"/>
        <v>0</v>
      </c>
      <c r="DO1439" s="12">
        <f t="shared" si="3381"/>
        <v>0</v>
      </c>
      <c r="DP1439" s="12">
        <f t="shared" si="3381"/>
        <v>0</v>
      </c>
      <c r="DQ1439" s="12">
        <f t="shared" si="3381"/>
        <v>0</v>
      </c>
      <c r="DR1439" s="12">
        <f t="shared" si="3381"/>
        <v>0</v>
      </c>
      <c r="DS1439" s="12">
        <f t="shared" si="3381"/>
        <v>0</v>
      </c>
      <c r="DT1439" s="12">
        <f t="shared" si="3381"/>
        <v>0</v>
      </c>
      <c r="DU1439" s="12">
        <f t="shared" si="3381"/>
        <v>0</v>
      </c>
      <c r="DV1439" s="12">
        <f t="shared" si="3381"/>
        <v>0</v>
      </c>
      <c r="DW1439" s="12">
        <f t="shared" si="3381"/>
        <v>0</v>
      </c>
      <c r="DX1439" s="12">
        <f t="shared" si="3381"/>
        <v>0</v>
      </c>
      <c r="DY1439" s="12">
        <f t="shared" si="3381"/>
        <v>0</v>
      </c>
    </row>
    <row r="1440" spans="1:129" x14ac:dyDescent="0.3">
      <c r="B1440" s="2" t="str">
        <f>Product!$F$2</f>
        <v>Phase 1</v>
      </c>
      <c r="C1440" s="2" t="str">
        <f>Product!$F$3</f>
        <v>75' Wide</v>
      </c>
      <c r="D1440" s="203">
        <f>F1413</f>
        <v>124228.88533759338</v>
      </c>
      <c r="E1440" s="128">
        <f>SUMIFS(INDEX(Product!$B$2:$U$97, MATCH(E1436, Product!$B$2:$B$97, 0), ), Product!$B$2:$U$2, $B1440, Product!$B$3:$U$3, $C1440)</f>
        <v>20</v>
      </c>
      <c r="F1440" s="203">
        <f t="shared" si="3377"/>
        <v>6211.4442668796692</v>
      </c>
      <c r="G1440" s="11">
        <f>SUM(H1440:DZ1440)</f>
        <v>-124228.88533759343</v>
      </c>
      <c r="I1440" s="12">
        <f t="shared" ref="I1440:AN1440" si="3382">-$F1440*I165</f>
        <v>0</v>
      </c>
      <c r="J1440" s="12">
        <f t="shared" si="3382"/>
        <v>0</v>
      </c>
      <c r="K1440" s="12">
        <f t="shared" si="3382"/>
        <v>0</v>
      </c>
      <c r="L1440" s="12">
        <f t="shared" si="3382"/>
        <v>0</v>
      </c>
      <c r="M1440" s="12">
        <f t="shared" si="3382"/>
        <v>0</v>
      </c>
      <c r="N1440" s="12">
        <f t="shared" si="3382"/>
        <v>0</v>
      </c>
      <c r="O1440" s="12">
        <f t="shared" si="3382"/>
        <v>0</v>
      </c>
      <c r="P1440" s="12">
        <f t="shared" si="3382"/>
        <v>0</v>
      </c>
      <c r="Q1440" s="12">
        <f t="shared" si="3382"/>
        <v>0</v>
      </c>
      <c r="R1440" s="12">
        <f t="shared" si="3382"/>
        <v>0</v>
      </c>
      <c r="S1440" s="12">
        <f t="shared" si="3382"/>
        <v>0</v>
      </c>
      <c r="T1440" s="12">
        <f t="shared" si="3382"/>
        <v>0</v>
      </c>
      <c r="U1440" s="12">
        <f t="shared" si="3382"/>
        <v>0</v>
      </c>
      <c r="V1440" s="12">
        <f t="shared" si="3382"/>
        <v>0</v>
      </c>
      <c r="W1440" s="12">
        <f t="shared" si="3382"/>
        <v>-10352.407111466116</v>
      </c>
      <c r="X1440" s="12">
        <f t="shared" si="3382"/>
        <v>-10352.407111466116</v>
      </c>
      <c r="Y1440" s="12">
        <f t="shared" si="3382"/>
        <v>-10352.407111466116</v>
      </c>
      <c r="Z1440" s="12">
        <f t="shared" si="3382"/>
        <v>-10352.407111466116</v>
      </c>
      <c r="AA1440" s="12">
        <f t="shared" si="3382"/>
        <v>-10352.407111466116</v>
      </c>
      <c r="AB1440" s="12">
        <f t="shared" si="3382"/>
        <v>-10352.407111466116</v>
      </c>
      <c r="AC1440" s="12">
        <f t="shared" si="3382"/>
        <v>-10352.407111466116</v>
      </c>
      <c r="AD1440" s="12">
        <f t="shared" si="3382"/>
        <v>-10352.407111466116</v>
      </c>
      <c r="AE1440" s="12">
        <f t="shared" si="3382"/>
        <v>-10352.407111466116</v>
      </c>
      <c r="AF1440" s="12">
        <f t="shared" si="3382"/>
        <v>-10352.407111466116</v>
      </c>
      <c r="AG1440" s="12">
        <f t="shared" si="3382"/>
        <v>-10352.407111466116</v>
      </c>
      <c r="AH1440" s="12">
        <f t="shared" si="3382"/>
        <v>-10352.407111466116</v>
      </c>
      <c r="AI1440" s="12">
        <f t="shared" si="3382"/>
        <v>0</v>
      </c>
      <c r="AJ1440" s="12">
        <f t="shared" si="3382"/>
        <v>0</v>
      </c>
      <c r="AK1440" s="12">
        <f t="shared" si="3382"/>
        <v>0</v>
      </c>
      <c r="AL1440" s="12">
        <f t="shared" si="3382"/>
        <v>0</v>
      </c>
      <c r="AM1440" s="12">
        <f t="shared" si="3382"/>
        <v>0</v>
      </c>
      <c r="AN1440" s="12">
        <f t="shared" si="3382"/>
        <v>0</v>
      </c>
      <c r="AO1440" s="12">
        <f t="shared" ref="AO1440:BT1440" si="3383">-$F1440*AO165</f>
        <v>0</v>
      </c>
      <c r="AP1440" s="12">
        <f t="shared" si="3383"/>
        <v>0</v>
      </c>
      <c r="AQ1440" s="12">
        <f t="shared" si="3383"/>
        <v>0</v>
      </c>
      <c r="AR1440" s="12">
        <f t="shared" si="3383"/>
        <v>0</v>
      </c>
      <c r="AS1440" s="12">
        <f t="shared" si="3383"/>
        <v>0</v>
      </c>
      <c r="AT1440" s="12">
        <f t="shared" si="3383"/>
        <v>0</v>
      </c>
      <c r="AU1440" s="12">
        <f t="shared" si="3383"/>
        <v>0</v>
      </c>
      <c r="AV1440" s="12">
        <f t="shared" si="3383"/>
        <v>0</v>
      </c>
      <c r="AW1440" s="12">
        <f t="shared" si="3383"/>
        <v>0</v>
      </c>
      <c r="AX1440" s="12">
        <f t="shared" si="3383"/>
        <v>0</v>
      </c>
      <c r="AY1440" s="12">
        <f t="shared" si="3383"/>
        <v>0</v>
      </c>
      <c r="AZ1440" s="12">
        <f t="shared" si="3383"/>
        <v>0</v>
      </c>
      <c r="BA1440" s="12">
        <f t="shared" si="3383"/>
        <v>0</v>
      </c>
      <c r="BB1440" s="12">
        <f t="shared" si="3383"/>
        <v>0</v>
      </c>
      <c r="BC1440" s="12">
        <f t="shared" si="3383"/>
        <v>0</v>
      </c>
      <c r="BD1440" s="12">
        <f t="shared" si="3383"/>
        <v>0</v>
      </c>
      <c r="BE1440" s="12">
        <f t="shared" si="3383"/>
        <v>0</v>
      </c>
      <c r="BF1440" s="12">
        <f t="shared" si="3383"/>
        <v>0</v>
      </c>
      <c r="BG1440" s="12">
        <f t="shared" si="3383"/>
        <v>0</v>
      </c>
      <c r="BH1440" s="12">
        <f t="shared" si="3383"/>
        <v>0</v>
      </c>
      <c r="BI1440" s="12">
        <f t="shared" si="3383"/>
        <v>0</v>
      </c>
      <c r="BJ1440" s="12">
        <f t="shared" si="3383"/>
        <v>0</v>
      </c>
      <c r="BK1440" s="12">
        <f t="shared" si="3383"/>
        <v>0</v>
      </c>
      <c r="BL1440" s="12">
        <f t="shared" si="3383"/>
        <v>0</v>
      </c>
      <c r="BM1440" s="12">
        <f t="shared" si="3383"/>
        <v>0</v>
      </c>
      <c r="BN1440" s="12">
        <f t="shared" si="3383"/>
        <v>0</v>
      </c>
      <c r="BO1440" s="12">
        <f t="shared" si="3383"/>
        <v>0</v>
      </c>
      <c r="BP1440" s="12">
        <f t="shared" si="3383"/>
        <v>0</v>
      </c>
      <c r="BQ1440" s="12">
        <f t="shared" si="3383"/>
        <v>0</v>
      </c>
      <c r="BR1440" s="12">
        <f t="shared" si="3383"/>
        <v>0</v>
      </c>
      <c r="BS1440" s="12">
        <f t="shared" si="3383"/>
        <v>0</v>
      </c>
      <c r="BT1440" s="12">
        <f t="shared" si="3383"/>
        <v>0</v>
      </c>
      <c r="BU1440" s="12">
        <f t="shared" ref="BU1440:CZ1440" si="3384">-$F1440*BU165</f>
        <v>0</v>
      </c>
      <c r="BV1440" s="12">
        <f t="shared" si="3384"/>
        <v>0</v>
      </c>
      <c r="BW1440" s="12">
        <f t="shared" si="3384"/>
        <v>0</v>
      </c>
      <c r="BX1440" s="12">
        <f t="shared" si="3384"/>
        <v>0</v>
      </c>
      <c r="BY1440" s="12">
        <f t="shared" si="3384"/>
        <v>0</v>
      </c>
      <c r="BZ1440" s="12">
        <f t="shared" si="3384"/>
        <v>0</v>
      </c>
      <c r="CA1440" s="12">
        <f t="shared" si="3384"/>
        <v>0</v>
      </c>
      <c r="CB1440" s="12">
        <f t="shared" si="3384"/>
        <v>0</v>
      </c>
      <c r="CC1440" s="12">
        <f t="shared" si="3384"/>
        <v>0</v>
      </c>
      <c r="CD1440" s="12">
        <f t="shared" si="3384"/>
        <v>0</v>
      </c>
      <c r="CE1440" s="12">
        <f t="shared" si="3384"/>
        <v>0</v>
      </c>
      <c r="CF1440" s="12">
        <f t="shared" si="3384"/>
        <v>0</v>
      </c>
      <c r="CG1440" s="12">
        <f t="shared" si="3384"/>
        <v>0</v>
      </c>
      <c r="CH1440" s="12">
        <f t="shared" si="3384"/>
        <v>0</v>
      </c>
      <c r="CI1440" s="12">
        <f t="shared" si="3384"/>
        <v>0</v>
      </c>
      <c r="CJ1440" s="12">
        <f t="shared" si="3384"/>
        <v>0</v>
      </c>
      <c r="CK1440" s="12">
        <f t="shared" si="3384"/>
        <v>0</v>
      </c>
      <c r="CL1440" s="12">
        <f t="shared" si="3384"/>
        <v>0</v>
      </c>
      <c r="CM1440" s="12">
        <f t="shared" si="3384"/>
        <v>0</v>
      </c>
      <c r="CN1440" s="12">
        <f t="shared" si="3384"/>
        <v>0</v>
      </c>
      <c r="CO1440" s="12">
        <f t="shared" si="3384"/>
        <v>0</v>
      </c>
      <c r="CP1440" s="12">
        <f t="shared" si="3384"/>
        <v>0</v>
      </c>
      <c r="CQ1440" s="12">
        <f t="shared" si="3384"/>
        <v>0</v>
      </c>
      <c r="CR1440" s="12">
        <f t="shared" si="3384"/>
        <v>0</v>
      </c>
      <c r="CS1440" s="12">
        <f t="shared" si="3384"/>
        <v>0</v>
      </c>
      <c r="CT1440" s="12">
        <f t="shared" si="3384"/>
        <v>0</v>
      </c>
      <c r="CU1440" s="12">
        <f t="shared" si="3384"/>
        <v>0</v>
      </c>
      <c r="CV1440" s="12">
        <f t="shared" si="3384"/>
        <v>0</v>
      </c>
      <c r="CW1440" s="12">
        <f t="shared" si="3384"/>
        <v>0</v>
      </c>
      <c r="CX1440" s="12">
        <f t="shared" si="3384"/>
        <v>0</v>
      </c>
      <c r="CY1440" s="12">
        <f t="shared" si="3384"/>
        <v>0</v>
      </c>
      <c r="CZ1440" s="12">
        <f t="shared" si="3384"/>
        <v>0</v>
      </c>
      <c r="DA1440" s="12">
        <f t="shared" ref="DA1440:DY1440" si="3385">-$F1440*DA165</f>
        <v>0</v>
      </c>
      <c r="DB1440" s="12">
        <f t="shared" si="3385"/>
        <v>0</v>
      </c>
      <c r="DC1440" s="12">
        <f t="shared" si="3385"/>
        <v>0</v>
      </c>
      <c r="DD1440" s="12">
        <f t="shared" si="3385"/>
        <v>0</v>
      </c>
      <c r="DE1440" s="12">
        <f t="shared" si="3385"/>
        <v>0</v>
      </c>
      <c r="DF1440" s="12">
        <f t="shared" si="3385"/>
        <v>0</v>
      </c>
      <c r="DG1440" s="12">
        <f t="shared" si="3385"/>
        <v>0</v>
      </c>
      <c r="DH1440" s="12">
        <f t="shared" si="3385"/>
        <v>0</v>
      </c>
      <c r="DI1440" s="12">
        <f t="shared" si="3385"/>
        <v>0</v>
      </c>
      <c r="DJ1440" s="12">
        <f t="shared" si="3385"/>
        <v>0</v>
      </c>
      <c r="DK1440" s="12">
        <f t="shared" si="3385"/>
        <v>0</v>
      </c>
      <c r="DL1440" s="12">
        <f t="shared" si="3385"/>
        <v>0</v>
      </c>
      <c r="DM1440" s="12">
        <f t="shared" si="3385"/>
        <v>0</v>
      </c>
      <c r="DN1440" s="12">
        <f t="shared" si="3385"/>
        <v>0</v>
      </c>
      <c r="DO1440" s="12">
        <f t="shared" si="3385"/>
        <v>0</v>
      </c>
      <c r="DP1440" s="12">
        <f t="shared" si="3385"/>
        <v>0</v>
      </c>
      <c r="DQ1440" s="12">
        <f t="shared" si="3385"/>
        <v>0</v>
      </c>
      <c r="DR1440" s="12">
        <f t="shared" si="3385"/>
        <v>0</v>
      </c>
      <c r="DS1440" s="12">
        <f t="shared" si="3385"/>
        <v>0</v>
      </c>
      <c r="DT1440" s="12">
        <f t="shared" si="3385"/>
        <v>0</v>
      </c>
      <c r="DU1440" s="12">
        <f t="shared" si="3385"/>
        <v>0</v>
      </c>
      <c r="DV1440" s="12">
        <f t="shared" si="3385"/>
        <v>0</v>
      </c>
      <c r="DW1440" s="12">
        <f t="shared" si="3385"/>
        <v>0</v>
      </c>
      <c r="DX1440" s="12">
        <f t="shared" si="3385"/>
        <v>0</v>
      </c>
      <c r="DY1440" s="12">
        <f t="shared" si="3385"/>
        <v>0</v>
      </c>
    </row>
    <row r="1441" spans="2:129" x14ac:dyDescent="0.3">
      <c r="D1441" s="203"/>
      <c r="E1441" s="128"/>
      <c r="F1441" s="203"/>
      <c r="I1441" s="12"/>
      <c r="J1441" s="12"/>
      <c r="K1441" s="12"/>
      <c r="L1441" s="12"/>
      <c r="M1441" s="12"/>
      <c r="N1441" s="12"/>
      <c r="O1441" s="12"/>
      <c r="P1441" s="12"/>
      <c r="Q1441" s="12"/>
      <c r="R1441" s="12"/>
      <c r="S1441" s="12"/>
      <c r="T1441" s="12"/>
      <c r="U1441" s="12"/>
      <c r="V1441" s="12"/>
      <c r="W1441" s="12"/>
      <c r="X1441" s="12"/>
      <c r="Y1441" s="12"/>
      <c r="Z1441" s="12"/>
      <c r="AA1441" s="12"/>
      <c r="AB1441" s="12"/>
      <c r="AC1441" s="12"/>
      <c r="AD1441" s="12"/>
      <c r="AE1441" s="12"/>
      <c r="AF1441" s="12"/>
      <c r="AG1441" s="12"/>
      <c r="AH1441" s="12"/>
      <c r="AI1441" s="12"/>
      <c r="AJ1441" s="12"/>
      <c r="AK1441" s="12"/>
      <c r="AL1441" s="12"/>
      <c r="AM1441" s="12"/>
      <c r="AN1441" s="12"/>
      <c r="AO1441" s="12"/>
      <c r="AP1441" s="12"/>
      <c r="AQ1441" s="12"/>
      <c r="AR1441" s="12"/>
      <c r="AS1441" s="12"/>
      <c r="AT1441" s="12"/>
      <c r="AU1441" s="12"/>
      <c r="AV1441" s="12"/>
      <c r="AW1441" s="12"/>
      <c r="AX1441" s="12"/>
      <c r="AY1441" s="12"/>
      <c r="AZ1441" s="12"/>
      <c r="BA1441" s="12"/>
      <c r="BB1441" s="12"/>
      <c r="BC1441" s="12"/>
      <c r="BD1441" s="12"/>
      <c r="BE1441" s="12"/>
      <c r="BF1441" s="12"/>
      <c r="BG1441" s="12"/>
      <c r="BH1441" s="12"/>
      <c r="BI1441" s="12"/>
      <c r="BJ1441" s="12"/>
      <c r="BK1441" s="12"/>
      <c r="BL1441" s="12"/>
      <c r="BM1441" s="12"/>
      <c r="BN1441" s="12"/>
      <c r="BO1441" s="12"/>
      <c r="BP1441" s="12"/>
      <c r="BQ1441" s="12"/>
      <c r="BR1441" s="12"/>
      <c r="BS1441" s="12"/>
      <c r="BT1441" s="12"/>
      <c r="BU1441" s="12"/>
      <c r="BV1441" s="12"/>
      <c r="BW1441" s="12"/>
      <c r="BX1441" s="12"/>
      <c r="BY1441" s="12"/>
      <c r="BZ1441" s="12"/>
      <c r="CA1441" s="12"/>
      <c r="CB1441" s="12"/>
      <c r="CC1441" s="12"/>
      <c r="CD1441" s="12"/>
      <c r="CE1441" s="12"/>
      <c r="CF1441" s="12"/>
      <c r="CG1441" s="12"/>
      <c r="CH1441" s="12"/>
      <c r="CI1441" s="12"/>
      <c r="CJ1441" s="12"/>
      <c r="CK1441" s="12"/>
      <c r="CL1441" s="12"/>
      <c r="CM1441" s="12"/>
      <c r="CN1441" s="12"/>
      <c r="CO1441" s="12"/>
      <c r="CP1441" s="12"/>
      <c r="CQ1441" s="12"/>
      <c r="CR1441" s="12"/>
      <c r="CS1441" s="12"/>
      <c r="CT1441" s="12"/>
      <c r="CU1441" s="12"/>
      <c r="CV1441" s="12"/>
      <c r="CW1441" s="12"/>
      <c r="CX1441" s="12"/>
      <c r="CY1441" s="12"/>
      <c r="CZ1441" s="12"/>
      <c r="DA1441" s="12"/>
      <c r="DB1441" s="12"/>
      <c r="DC1441" s="12"/>
      <c r="DD1441" s="12"/>
      <c r="DE1441" s="12"/>
      <c r="DF1441" s="12"/>
      <c r="DG1441" s="12"/>
      <c r="DH1441" s="12"/>
      <c r="DI1441" s="12"/>
      <c r="DJ1441" s="12"/>
      <c r="DK1441" s="12"/>
      <c r="DL1441" s="12"/>
      <c r="DM1441" s="12"/>
      <c r="DN1441" s="12"/>
      <c r="DO1441" s="12"/>
      <c r="DP1441" s="12"/>
      <c r="DQ1441" s="12"/>
      <c r="DR1441" s="12"/>
      <c r="DS1441" s="12"/>
      <c r="DT1441" s="12"/>
      <c r="DU1441" s="12"/>
      <c r="DV1441" s="12"/>
      <c r="DW1441" s="12"/>
      <c r="DX1441" s="12"/>
      <c r="DY1441" s="12"/>
    </row>
    <row r="1442" spans="2:129" x14ac:dyDescent="0.3">
      <c r="B1442" s="2" t="str">
        <f>Product!$G$2</f>
        <v>Phase 2</v>
      </c>
      <c r="C1442" s="2" t="str">
        <f>Product!$G$3</f>
        <v>50' Wide</v>
      </c>
      <c r="D1442" s="203">
        <f>F1415</f>
        <v>186343.32800638932</v>
      </c>
      <c r="E1442" s="128">
        <f>SUMIFS(INDEX(Product!$B$2:$U$97, MATCH(E1436, Product!$B$2:$B$97, 0), ), Product!$B$2:$U$2, $B1442, Product!$B$3:$U$3, $C1442)</f>
        <v>30</v>
      </c>
      <c r="F1442" s="203">
        <f t="shared" si="3377"/>
        <v>6211.4442668796437</v>
      </c>
      <c r="G1442" s="11">
        <f>SUM(H1442:DZ1442)</f>
        <v>-186343.32800638929</v>
      </c>
      <c r="I1442" s="12">
        <f t="shared" ref="I1442:AN1442" si="3386">-$F1442*I167</f>
        <v>0</v>
      </c>
      <c r="J1442" s="12">
        <f t="shared" si="3386"/>
        <v>0</v>
      </c>
      <c r="K1442" s="12">
        <f t="shared" si="3386"/>
        <v>0</v>
      </c>
      <c r="L1442" s="12">
        <f t="shared" si="3386"/>
        <v>0</v>
      </c>
      <c r="M1442" s="12">
        <f t="shared" si="3386"/>
        <v>0</v>
      </c>
      <c r="N1442" s="12">
        <f t="shared" si="3386"/>
        <v>0</v>
      </c>
      <c r="O1442" s="12">
        <f t="shared" si="3386"/>
        <v>0</v>
      </c>
      <c r="P1442" s="12">
        <f t="shared" si="3386"/>
        <v>0</v>
      </c>
      <c r="Q1442" s="12">
        <f t="shared" si="3386"/>
        <v>0</v>
      </c>
      <c r="R1442" s="12">
        <f t="shared" si="3386"/>
        <v>0</v>
      </c>
      <c r="S1442" s="12">
        <f t="shared" si="3386"/>
        <v>0</v>
      </c>
      <c r="T1442" s="12">
        <f t="shared" si="3386"/>
        <v>0</v>
      </c>
      <c r="U1442" s="12">
        <f t="shared" si="3386"/>
        <v>0</v>
      </c>
      <c r="V1442" s="12">
        <f t="shared" si="3386"/>
        <v>0</v>
      </c>
      <c r="W1442" s="12">
        <f t="shared" si="3386"/>
        <v>0</v>
      </c>
      <c r="X1442" s="12">
        <f t="shared" si="3386"/>
        <v>0</v>
      </c>
      <c r="Y1442" s="12">
        <f t="shared" si="3386"/>
        <v>0</v>
      </c>
      <c r="Z1442" s="12">
        <f t="shared" si="3386"/>
        <v>0</v>
      </c>
      <c r="AA1442" s="12">
        <f t="shared" si="3386"/>
        <v>0</v>
      </c>
      <c r="AB1442" s="12">
        <f t="shared" si="3386"/>
        <v>0</v>
      </c>
      <c r="AC1442" s="12">
        <f t="shared" si="3386"/>
        <v>0</v>
      </c>
      <c r="AD1442" s="12">
        <f t="shared" si="3386"/>
        <v>0</v>
      </c>
      <c r="AE1442" s="12">
        <f t="shared" si="3386"/>
        <v>0</v>
      </c>
      <c r="AF1442" s="12">
        <f t="shared" si="3386"/>
        <v>0</v>
      </c>
      <c r="AG1442" s="12">
        <f t="shared" si="3386"/>
        <v>0</v>
      </c>
      <c r="AH1442" s="12">
        <f t="shared" si="3386"/>
        <v>0</v>
      </c>
      <c r="AI1442" s="12">
        <f t="shared" si="3386"/>
        <v>-15528.610667199109</v>
      </c>
      <c r="AJ1442" s="12">
        <f t="shared" si="3386"/>
        <v>-15528.610667199109</v>
      </c>
      <c r="AK1442" s="12">
        <f t="shared" si="3386"/>
        <v>-15528.610667199109</v>
      </c>
      <c r="AL1442" s="12">
        <f t="shared" si="3386"/>
        <v>-15528.610667199109</v>
      </c>
      <c r="AM1442" s="12">
        <f t="shared" si="3386"/>
        <v>-15528.610667199109</v>
      </c>
      <c r="AN1442" s="12">
        <f t="shared" si="3386"/>
        <v>-15528.610667199109</v>
      </c>
      <c r="AO1442" s="12">
        <f t="shared" ref="AO1442:BT1442" si="3387">-$F1442*AO167</f>
        <v>-15528.610667199109</v>
      </c>
      <c r="AP1442" s="12">
        <f t="shared" si="3387"/>
        <v>-15528.610667199109</v>
      </c>
      <c r="AQ1442" s="12">
        <f t="shared" si="3387"/>
        <v>-15528.610667199109</v>
      </c>
      <c r="AR1442" s="12">
        <f t="shared" si="3387"/>
        <v>-15528.610667199109</v>
      </c>
      <c r="AS1442" s="12">
        <f t="shared" si="3387"/>
        <v>-15528.610667199109</v>
      </c>
      <c r="AT1442" s="12">
        <f t="shared" si="3387"/>
        <v>-15528.610667199109</v>
      </c>
      <c r="AU1442" s="12">
        <f t="shared" si="3387"/>
        <v>0</v>
      </c>
      <c r="AV1442" s="12">
        <f t="shared" si="3387"/>
        <v>0</v>
      </c>
      <c r="AW1442" s="12">
        <f t="shared" si="3387"/>
        <v>0</v>
      </c>
      <c r="AX1442" s="12">
        <f t="shared" si="3387"/>
        <v>0</v>
      </c>
      <c r="AY1442" s="12">
        <f t="shared" si="3387"/>
        <v>0</v>
      </c>
      <c r="AZ1442" s="12">
        <f t="shared" si="3387"/>
        <v>0</v>
      </c>
      <c r="BA1442" s="12">
        <f t="shared" si="3387"/>
        <v>0</v>
      </c>
      <c r="BB1442" s="12">
        <f t="shared" si="3387"/>
        <v>0</v>
      </c>
      <c r="BC1442" s="12">
        <f t="shared" si="3387"/>
        <v>0</v>
      </c>
      <c r="BD1442" s="12">
        <f t="shared" si="3387"/>
        <v>0</v>
      </c>
      <c r="BE1442" s="12">
        <f t="shared" si="3387"/>
        <v>0</v>
      </c>
      <c r="BF1442" s="12">
        <f t="shared" si="3387"/>
        <v>0</v>
      </c>
      <c r="BG1442" s="12">
        <f t="shared" si="3387"/>
        <v>0</v>
      </c>
      <c r="BH1442" s="12">
        <f t="shared" si="3387"/>
        <v>0</v>
      </c>
      <c r="BI1442" s="12">
        <f t="shared" si="3387"/>
        <v>0</v>
      </c>
      <c r="BJ1442" s="12">
        <f t="shared" si="3387"/>
        <v>0</v>
      </c>
      <c r="BK1442" s="12">
        <f t="shared" si="3387"/>
        <v>0</v>
      </c>
      <c r="BL1442" s="12">
        <f t="shared" si="3387"/>
        <v>0</v>
      </c>
      <c r="BM1442" s="12">
        <f t="shared" si="3387"/>
        <v>0</v>
      </c>
      <c r="BN1442" s="12">
        <f t="shared" si="3387"/>
        <v>0</v>
      </c>
      <c r="BO1442" s="12">
        <f t="shared" si="3387"/>
        <v>0</v>
      </c>
      <c r="BP1442" s="12">
        <f t="shared" si="3387"/>
        <v>0</v>
      </c>
      <c r="BQ1442" s="12">
        <f t="shared" si="3387"/>
        <v>0</v>
      </c>
      <c r="BR1442" s="12">
        <f t="shared" si="3387"/>
        <v>0</v>
      </c>
      <c r="BS1442" s="12">
        <f t="shared" si="3387"/>
        <v>0</v>
      </c>
      <c r="BT1442" s="12">
        <f t="shared" si="3387"/>
        <v>0</v>
      </c>
      <c r="BU1442" s="12">
        <f t="shared" ref="BU1442:CZ1442" si="3388">-$F1442*BU167</f>
        <v>0</v>
      </c>
      <c r="BV1442" s="12">
        <f t="shared" si="3388"/>
        <v>0</v>
      </c>
      <c r="BW1442" s="12">
        <f t="shared" si="3388"/>
        <v>0</v>
      </c>
      <c r="BX1442" s="12">
        <f t="shared" si="3388"/>
        <v>0</v>
      </c>
      <c r="BY1442" s="12">
        <f t="shared" si="3388"/>
        <v>0</v>
      </c>
      <c r="BZ1442" s="12">
        <f t="shared" si="3388"/>
        <v>0</v>
      </c>
      <c r="CA1442" s="12">
        <f t="shared" si="3388"/>
        <v>0</v>
      </c>
      <c r="CB1442" s="12">
        <f t="shared" si="3388"/>
        <v>0</v>
      </c>
      <c r="CC1442" s="12">
        <f t="shared" si="3388"/>
        <v>0</v>
      </c>
      <c r="CD1442" s="12">
        <f t="shared" si="3388"/>
        <v>0</v>
      </c>
      <c r="CE1442" s="12">
        <f t="shared" si="3388"/>
        <v>0</v>
      </c>
      <c r="CF1442" s="12">
        <f t="shared" si="3388"/>
        <v>0</v>
      </c>
      <c r="CG1442" s="12">
        <f t="shared" si="3388"/>
        <v>0</v>
      </c>
      <c r="CH1442" s="12">
        <f t="shared" si="3388"/>
        <v>0</v>
      </c>
      <c r="CI1442" s="12">
        <f t="shared" si="3388"/>
        <v>0</v>
      </c>
      <c r="CJ1442" s="12">
        <f t="shared" si="3388"/>
        <v>0</v>
      </c>
      <c r="CK1442" s="12">
        <f t="shared" si="3388"/>
        <v>0</v>
      </c>
      <c r="CL1442" s="12">
        <f t="shared" si="3388"/>
        <v>0</v>
      </c>
      <c r="CM1442" s="12">
        <f t="shared" si="3388"/>
        <v>0</v>
      </c>
      <c r="CN1442" s="12">
        <f t="shared" si="3388"/>
        <v>0</v>
      </c>
      <c r="CO1442" s="12">
        <f t="shared" si="3388"/>
        <v>0</v>
      </c>
      <c r="CP1442" s="12">
        <f t="shared" si="3388"/>
        <v>0</v>
      </c>
      <c r="CQ1442" s="12">
        <f t="shared" si="3388"/>
        <v>0</v>
      </c>
      <c r="CR1442" s="12">
        <f t="shared" si="3388"/>
        <v>0</v>
      </c>
      <c r="CS1442" s="12">
        <f t="shared" si="3388"/>
        <v>0</v>
      </c>
      <c r="CT1442" s="12">
        <f t="shared" si="3388"/>
        <v>0</v>
      </c>
      <c r="CU1442" s="12">
        <f t="shared" si="3388"/>
        <v>0</v>
      </c>
      <c r="CV1442" s="12">
        <f t="shared" si="3388"/>
        <v>0</v>
      </c>
      <c r="CW1442" s="12">
        <f t="shared" si="3388"/>
        <v>0</v>
      </c>
      <c r="CX1442" s="12">
        <f t="shared" si="3388"/>
        <v>0</v>
      </c>
      <c r="CY1442" s="12">
        <f t="shared" si="3388"/>
        <v>0</v>
      </c>
      <c r="CZ1442" s="12">
        <f t="shared" si="3388"/>
        <v>0</v>
      </c>
      <c r="DA1442" s="12">
        <f t="shared" ref="DA1442:DY1442" si="3389">-$F1442*DA167</f>
        <v>0</v>
      </c>
      <c r="DB1442" s="12">
        <f t="shared" si="3389"/>
        <v>0</v>
      </c>
      <c r="DC1442" s="12">
        <f t="shared" si="3389"/>
        <v>0</v>
      </c>
      <c r="DD1442" s="12">
        <f t="shared" si="3389"/>
        <v>0</v>
      </c>
      <c r="DE1442" s="12">
        <f t="shared" si="3389"/>
        <v>0</v>
      </c>
      <c r="DF1442" s="12">
        <f t="shared" si="3389"/>
        <v>0</v>
      </c>
      <c r="DG1442" s="12">
        <f t="shared" si="3389"/>
        <v>0</v>
      </c>
      <c r="DH1442" s="12">
        <f t="shared" si="3389"/>
        <v>0</v>
      </c>
      <c r="DI1442" s="12">
        <f t="shared" si="3389"/>
        <v>0</v>
      </c>
      <c r="DJ1442" s="12">
        <f t="shared" si="3389"/>
        <v>0</v>
      </c>
      <c r="DK1442" s="12">
        <f t="shared" si="3389"/>
        <v>0</v>
      </c>
      <c r="DL1442" s="12">
        <f t="shared" si="3389"/>
        <v>0</v>
      </c>
      <c r="DM1442" s="12">
        <f t="shared" si="3389"/>
        <v>0</v>
      </c>
      <c r="DN1442" s="12">
        <f t="shared" si="3389"/>
        <v>0</v>
      </c>
      <c r="DO1442" s="12">
        <f t="shared" si="3389"/>
        <v>0</v>
      </c>
      <c r="DP1442" s="12">
        <f t="shared" si="3389"/>
        <v>0</v>
      </c>
      <c r="DQ1442" s="12">
        <f t="shared" si="3389"/>
        <v>0</v>
      </c>
      <c r="DR1442" s="12">
        <f t="shared" si="3389"/>
        <v>0</v>
      </c>
      <c r="DS1442" s="12">
        <f t="shared" si="3389"/>
        <v>0</v>
      </c>
      <c r="DT1442" s="12">
        <f t="shared" si="3389"/>
        <v>0</v>
      </c>
      <c r="DU1442" s="12">
        <f t="shared" si="3389"/>
        <v>0</v>
      </c>
      <c r="DV1442" s="12">
        <f t="shared" si="3389"/>
        <v>0</v>
      </c>
      <c r="DW1442" s="12">
        <f t="shared" si="3389"/>
        <v>0</v>
      </c>
      <c r="DX1442" s="12">
        <f t="shared" si="3389"/>
        <v>0</v>
      </c>
      <c r="DY1442" s="12">
        <f t="shared" si="3389"/>
        <v>0</v>
      </c>
    </row>
    <row r="1443" spans="2:129" x14ac:dyDescent="0.3">
      <c r="B1443" s="2" t="str">
        <f>Product!$H$2</f>
        <v>Phase 2</v>
      </c>
      <c r="C1443" s="2" t="str">
        <f>Product!$H$3</f>
        <v>60' Wide</v>
      </c>
      <c r="D1443" s="203">
        <f>F1416</f>
        <v>186343.32800638932</v>
      </c>
      <c r="E1443" s="128">
        <f>SUMIFS(INDEX(Product!$B$2:$U$97, MATCH(E1436, Product!$B$2:$B$97, 0), ), Product!$B$2:$U$2, $B1443, Product!$B$3:$U$3, $C1443)</f>
        <v>30</v>
      </c>
      <c r="F1443" s="203">
        <f t="shared" si="3377"/>
        <v>6211.4442668796437</v>
      </c>
      <c r="G1443" s="11">
        <f>SUM(H1443:DZ1443)</f>
        <v>-186343.32800638929</v>
      </c>
      <c r="I1443" s="12">
        <f t="shared" ref="I1443:AN1443" si="3390">-$F1443*I168</f>
        <v>0</v>
      </c>
      <c r="J1443" s="12">
        <f t="shared" si="3390"/>
        <v>0</v>
      </c>
      <c r="K1443" s="12">
        <f t="shared" si="3390"/>
        <v>0</v>
      </c>
      <c r="L1443" s="12">
        <f t="shared" si="3390"/>
        <v>0</v>
      </c>
      <c r="M1443" s="12">
        <f t="shared" si="3390"/>
        <v>0</v>
      </c>
      <c r="N1443" s="12">
        <f t="shared" si="3390"/>
        <v>0</v>
      </c>
      <c r="O1443" s="12">
        <f t="shared" si="3390"/>
        <v>0</v>
      </c>
      <c r="P1443" s="12">
        <f t="shared" si="3390"/>
        <v>0</v>
      </c>
      <c r="Q1443" s="12">
        <f t="shared" si="3390"/>
        <v>0</v>
      </c>
      <c r="R1443" s="12">
        <f t="shared" si="3390"/>
        <v>0</v>
      </c>
      <c r="S1443" s="12">
        <f t="shared" si="3390"/>
        <v>0</v>
      </c>
      <c r="T1443" s="12">
        <f t="shared" si="3390"/>
        <v>0</v>
      </c>
      <c r="U1443" s="12">
        <f t="shared" si="3390"/>
        <v>0</v>
      </c>
      <c r="V1443" s="12">
        <f t="shared" si="3390"/>
        <v>0</v>
      </c>
      <c r="W1443" s="12">
        <f t="shared" si="3390"/>
        <v>0</v>
      </c>
      <c r="X1443" s="12">
        <f t="shared" si="3390"/>
        <v>0</v>
      </c>
      <c r="Y1443" s="12">
        <f t="shared" si="3390"/>
        <v>0</v>
      </c>
      <c r="Z1443" s="12">
        <f t="shared" si="3390"/>
        <v>0</v>
      </c>
      <c r="AA1443" s="12">
        <f t="shared" si="3390"/>
        <v>0</v>
      </c>
      <c r="AB1443" s="12">
        <f t="shared" si="3390"/>
        <v>0</v>
      </c>
      <c r="AC1443" s="12">
        <f t="shared" si="3390"/>
        <v>0</v>
      </c>
      <c r="AD1443" s="12">
        <f t="shared" si="3390"/>
        <v>0</v>
      </c>
      <c r="AE1443" s="12">
        <f t="shared" si="3390"/>
        <v>0</v>
      </c>
      <c r="AF1443" s="12">
        <f t="shared" si="3390"/>
        <v>0</v>
      </c>
      <c r="AG1443" s="12">
        <f t="shared" si="3390"/>
        <v>0</v>
      </c>
      <c r="AH1443" s="12">
        <f t="shared" si="3390"/>
        <v>0</v>
      </c>
      <c r="AI1443" s="12">
        <f t="shared" si="3390"/>
        <v>-15528.610667199109</v>
      </c>
      <c r="AJ1443" s="12">
        <f t="shared" si="3390"/>
        <v>-15528.610667199109</v>
      </c>
      <c r="AK1443" s="12">
        <f t="shared" si="3390"/>
        <v>-15528.610667199109</v>
      </c>
      <c r="AL1443" s="12">
        <f t="shared" si="3390"/>
        <v>-15528.610667199109</v>
      </c>
      <c r="AM1443" s="12">
        <f t="shared" si="3390"/>
        <v>-15528.610667199109</v>
      </c>
      <c r="AN1443" s="12">
        <f t="shared" si="3390"/>
        <v>-15528.610667199109</v>
      </c>
      <c r="AO1443" s="12">
        <f t="shared" ref="AO1443:BT1443" si="3391">-$F1443*AO168</f>
        <v>-15528.610667199109</v>
      </c>
      <c r="AP1443" s="12">
        <f t="shared" si="3391"/>
        <v>-15528.610667199109</v>
      </c>
      <c r="AQ1443" s="12">
        <f t="shared" si="3391"/>
        <v>-15528.610667199109</v>
      </c>
      <c r="AR1443" s="12">
        <f t="shared" si="3391"/>
        <v>-15528.610667199109</v>
      </c>
      <c r="AS1443" s="12">
        <f t="shared" si="3391"/>
        <v>-15528.610667199109</v>
      </c>
      <c r="AT1443" s="12">
        <f t="shared" si="3391"/>
        <v>-15528.610667199109</v>
      </c>
      <c r="AU1443" s="12">
        <f t="shared" si="3391"/>
        <v>0</v>
      </c>
      <c r="AV1443" s="12">
        <f t="shared" si="3391"/>
        <v>0</v>
      </c>
      <c r="AW1443" s="12">
        <f t="shared" si="3391"/>
        <v>0</v>
      </c>
      <c r="AX1443" s="12">
        <f t="shared" si="3391"/>
        <v>0</v>
      </c>
      <c r="AY1443" s="12">
        <f t="shared" si="3391"/>
        <v>0</v>
      </c>
      <c r="AZ1443" s="12">
        <f t="shared" si="3391"/>
        <v>0</v>
      </c>
      <c r="BA1443" s="12">
        <f t="shared" si="3391"/>
        <v>0</v>
      </c>
      <c r="BB1443" s="12">
        <f t="shared" si="3391"/>
        <v>0</v>
      </c>
      <c r="BC1443" s="12">
        <f t="shared" si="3391"/>
        <v>0</v>
      </c>
      <c r="BD1443" s="12">
        <f t="shared" si="3391"/>
        <v>0</v>
      </c>
      <c r="BE1443" s="12">
        <f t="shared" si="3391"/>
        <v>0</v>
      </c>
      <c r="BF1443" s="12">
        <f t="shared" si="3391"/>
        <v>0</v>
      </c>
      <c r="BG1443" s="12">
        <f t="shared" si="3391"/>
        <v>0</v>
      </c>
      <c r="BH1443" s="12">
        <f t="shared" si="3391"/>
        <v>0</v>
      </c>
      <c r="BI1443" s="12">
        <f t="shared" si="3391"/>
        <v>0</v>
      </c>
      <c r="BJ1443" s="12">
        <f t="shared" si="3391"/>
        <v>0</v>
      </c>
      <c r="BK1443" s="12">
        <f t="shared" si="3391"/>
        <v>0</v>
      </c>
      <c r="BL1443" s="12">
        <f t="shared" si="3391"/>
        <v>0</v>
      </c>
      <c r="BM1443" s="12">
        <f t="shared" si="3391"/>
        <v>0</v>
      </c>
      <c r="BN1443" s="12">
        <f t="shared" si="3391"/>
        <v>0</v>
      </c>
      <c r="BO1443" s="12">
        <f t="shared" si="3391"/>
        <v>0</v>
      </c>
      <c r="BP1443" s="12">
        <f t="shared" si="3391"/>
        <v>0</v>
      </c>
      <c r="BQ1443" s="12">
        <f t="shared" si="3391"/>
        <v>0</v>
      </c>
      <c r="BR1443" s="12">
        <f t="shared" si="3391"/>
        <v>0</v>
      </c>
      <c r="BS1443" s="12">
        <f t="shared" si="3391"/>
        <v>0</v>
      </c>
      <c r="BT1443" s="12">
        <f t="shared" si="3391"/>
        <v>0</v>
      </c>
      <c r="BU1443" s="12">
        <f t="shared" ref="BU1443:CZ1443" si="3392">-$F1443*BU168</f>
        <v>0</v>
      </c>
      <c r="BV1443" s="12">
        <f t="shared" si="3392"/>
        <v>0</v>
      </c>
      <c r="BW1443" s="12">
        <f t="shared" si="3392"/>
        <v>0</v>
      </c>
      <c r="BX1443" s="12">
        <f t="shared" si="3392"/>
        <v>0</v>
      </c>
      <c r="BY1443" s="12">
        <f t="shared" si="3392"/>
        <v>0</v>
      </c>
      <c r="BZ1443" s="12">
        <f t="shared" si="3392"/>
        <v>0</v>
      </c>
      <c r="CA1443" s="12">
        <f t="shared" si="3392"/>
        <v>0</v>
      </c>
      <c r="CB1443" s="12">
        <f t="shared" si="3392"/>
        <v>0</v>
      </c>
      <c r="CC1443" s="12">
        <f t="shared" si="3392"/>
        <v>0</v>
      </c>
      <c r="CD1443" s="12">
        <f t="shared" si="3392"/>
        <v>0</v>
      </c>
      <c r="CE1443" s="12">
        <f t="shared" si="3392"/>
        <v>0</v>
      </c>
      <c r="CF1443" s="12">
        <f t="shared" si="3392"/>
        <v>0</v>
      </c>
      <c r="CG1443" s="12">
        <f t="shared" si="3392"/>
        <v>0</v>
      </c>
      <c r="CH1443" s="12">
        <f t="shared" si="3392"/>
        <v>0</v>
      </c>
      <c r="CI1443" s="12">
        <f t="shared" si="3392"/>
        <v>0</v>
      </c>
      <c r="CJ1443" s="12">
        <f t="shared" si="3392"/>
        <v>0</v>
      </c>
      <c r="CK1443" s="12">
        <f t="shared" si="3392"/>
        <v>0</v>
      </c>
      <c r="CL1443" s="12">
        <f t="shared" si="3392"/>
        <v>0</v>
      </c>
      <c r="CM1443" s="12">
        <f t="shared" si="3392"/>
        <v>0</v>
      </c>
      <c r="CN1443" s="12">
        <f t="shared" si="3392"/>
        <v>0</v>
      </c>
      <c r="CO1443" s="12">
        <f t="shared" si="3392"/>
        <v>0</v>
      </c>
      <c r="CP1443" s="12">
        <f t="shared" si="3392"/>
        <v>0</v>
      </c>
      <c r="CQ1443" s="12">
        <f t="shared" si="3392"/>
        <v>0</v>
      </c>
      <c r="CR1443" s="12">
        <f t="shared" si="3392"/>
        <v>0</v>
      </c>
      <c r="CS1443" s="12">
        <f t="shared" si="3392"/>
        <v>0</v>
      </c>
      <c r="CT1443" s="12">
        <f t="shared" si="3392"/>
        <v>0</v>
      </c>
      <c r="CU1443" s="12">
        <f t="shared" si="3392"/>
        <v>0</v>
      </c>
      <c r="CV1443" s="12">
        <f t="shared" si="3392"/>
        <v>0</v>
      </c>
      <c r="CW1443" s="12">
        <f t="shared" si="3392"/>
        <v>0</v>
      </c>
      <c r="CX1443" s="12">
        <f t="shared" si="3392"/>
        <v>0</v>
      </c>
      <c r="CY1443" s="12">
        <f t="shared" si="3392"/>
        <v>0</v>
      </c>
      <c r="CZ1443" s="12">
        <f t="shared" si="3392"/>
        <v>0</v>
      </c>
      <c r="DA1443" s="12">
        <f t="shared" ref="DA1443:DY1443" si="3393">-$F1443*DA168</f>
        <v>0</v>
      </c>
      <c r="DB1443" s="12">
        <f t="shared" si="3393"/>
        <v>0</v>
      </c>
      <c r="DC1443" s="12">
        <f t="shared" si="3393"/>
        <v>0</v>
      </c>
      <c r="DD1443" s="12">
        <f t="shared" si="3393"/>
        <v>0</v>
      </c>
      <c r="DE1443" s="12">
        <f t="shared" si="3393"/>
        <v>0</v>
      </c>
      <c r="DF1443" s="12">
        <f t="shared" si="3393"/>
        <v>0</v>
      </c>
      <c r="DG1443" s="12">
        <f t="shared" si="3393"/>
        <v>0</v>
      </c>
      <c r="DH1443" s="12">
        <f t="shared" si="3393"/>
        <v>0</v>
      </c>
      <c r="DI1443" s="12">
        <f t="shared" si="3393"/>
        <v>0</v>
      </c>
      <c r="DJ1443" s="12">
        <f t="shared" si="3393"/>
        <v>0</v>
      </c>
      <c r="DK1443" s="12">
        <f t="shared" si="3393"/>
        <v>0</v>
      </c>
      <c r="DL1443" s="12">
        <f t="shared" si="3393"/>
        <v>0</v>
      </c>
      <c r="DM1443" s="12">
        <f t="shared" si="3393"/>
        <v>0</v>
      </c>
      <c r="DN1443" s="12">
        <f t="shared" si="3393"/>
        <v>0</v>
      </c>
      <c r="DO1443" s="12">
        <f t="shared" si="3393"/>
        <v>0</v>
      </c>
      <c r="DP1443" s="12">
        <f t="shared" si="3393"/>
        <v>0</v>
      </c>
      <c r="DQ1443" s="12">
        <f t="shared" si="3393"/>
        <v>0</v>
      </c>
      <c r="DR1443" s="12">
        <f t="shared" si="3393"/>
        <v>0</v>
      </c>
      <c r="DS1443" s="12">
        <f t="shared" si="3393"/>
        <v>0</v>
      </c>
      <c r="DT1443" s="12">
        <f t="shared" si="3393"/>
        <v>0</v>
      </c>
      <c r="DU1443" s="12">
        <f t="shared" si="3393"/>
        <v>0</v>
      </c>
      <c r="DV1443" s="12">
        <f t="shared" si="3393"/>
        <v>0</v>
      </c>
      <c r="DW1443" s="12">
        <f t="shared" si="3393"/>
        <v>0</v>
      </c>
      <c r="DX1443" s="12">
        <f t="shared" si="3393"/>
        <v>0</v>
      </c>
      <c r="DY1443" s="12">
        <f t="shared" si="3393"/>
        <v>0</v>
      </c>
    </row>
    <row r="1444" spans="2:129" x14ac:dyDescent="0.3">
      <c r="B1444" s="2" t="str">
        <f>Product!$I$2</f>
        <v>Phase 2</v>
      </c>
      <c r="C1444" s="2" t="str">
        <f>Product!$I$3</f>
        <v>75' Wide</v>
      </c>
      <c r="D1444" s="203">
        <f>F1417</f>
        <v>124228.88533759349</v>
      </c>
      <c r="E1444" s="128">
        <f>SUMIFS(INDEX(Product!$B$2:$U$97, MATCH(E1436, Product!$B$2:$B$97, 0), ), Product!$B$2:$U$2, $B1444, Product!$B$3:$U$3, $C1444)</f>
        <v>20</v>
      </c>
      <c r="F1444" s="203">
        <f t="shared" si="3377"/>
        <v>6211.4442668796746</v>
      </c>
      <c r="G1444" s="11">
        <f>SUM(H1444:DZ1444)</f>
        <v>-124228.88533759349</v>
      </c>
      <c r="I1444" s="12">
        <f t="shared" ref="I1444:AN1444" si="3394">-$F1444*I169</f>
        <v>0</v>
      </c>
      <c r="J1444" s="12">
        <f t="shared" si="3394"/>
        <v>0</v>
      </c>
      <c r="K1444" s="12">
        <f t="shared" si="3394"/>
        <v>0</v>
      </c>
      <c r="L1444" s="12">
        <f t="shared" si="3394"/>
        <v>0</v>
      </c>
      <c r="M1444" s="12">
        <f t="shared" si="3394"/>
        <v>0</v>
      </c>
      <c r="N1444" s="12">
        <f t="shared" si="3394"/>
        <v>0</v>
      </c>
      <c r="O1444" s="12">
        <f t="shared" si="3394"/>
        <v>0</v>
      </c>
      <c r="P1444" s="12">
        <f t="shared" si="3394"/>
        <v>0</v>
      </c>
      <c r="Q1444" s="12">
        <f t="shared" si="3394"/>
        <v>0</v>
      </c>
      <c r="R1444" s="12">
        <f t="shared" si="3394"/>
        <v>0</v>
      </c>
      <c r="S1444" s="12">
        <f t="shared" si="3394"/>
        <v>0</v>
      </c>
      <c r="T1444" s="12">
        <f t="shared" si="3394"/>
        <v>0</v>
      </c>
      <c r="U1444" s="12">
        <f t="shared" si="3394"/>
        <v>0</v>
      </c>
      <c r="V1444" s="12">
        <f t="shared" si="3394"/>
        <v>0</v>
      </c>
      <c r="W1444" s="12">
        <f t="shared" si="3394"/>
        <v>0</v>
      </c>
      <c r="X1444" s="12">
        <f t="shared" si="3394"/>
        <v>0</v>
      </c>
      <c r="Y1444" s="12">
        <f t="shared" si="3394"/>
        <v>0</v>
      </c>
      <c r="Z1444" s="12">
        <f t="shared" si="3394"/>
        <v>0</v>
      </c>
      <c r="AA1444" s="12">
        <f t="shared" si="3394"/>
        <v>0</v>
      </c>
      <c r="AB1444" s="12">
        <f t="shared" si="3394"/>
        <v>0</v>
      </c>
      <c r="AC1444" s="12">
        <f t="shared" si="3394"/>
        <v>0</v>
      </c>
      <c r="AD1444" s="12">
        <f t="shared" si="3394"/>
        <v>0</v>
      </c>
      <c r="AE1444" s="12">
        <f t="shared" si="3394"/>
        <v>0</v>
      </c>
      <c r="AF1444" s="12">
        <f t="shared" si="3394"/>
        <v>0</v>
      </c>
      <c r="AG1444" s="12">
        <f t="shared" si="3394"/>
        <v>0</v>
      </c>
      <c r="AH1444" s="12">
        <f t="shared" si="3394"/>
        <v>0</v>
      </c>
      <c r="AI1444" s="12">
        <f t="shared" si="3394"/>
        <v>-10352.407111466126</v>
      </c>
      <c r="AJ1444" s="12">
        <f t="shared" si="3394"/>
        <v>-10352.407111466126</v>
      </c>
      <c r="AK1444" s="12">
        <f t="shared" si="3394"/>
        <v>-10352.407111466126</v>
      </c>
      <c r="AL1444" s="12">
        <f t="shared" si="3394"/>
        <v>-10352.407111466126</v>
      </c>
      <c r="AM1444" s="12">
        <f t="shared" si="3394"/>
        <v>-10352.407111466126</v>
      </c>
      <c r="AN1444" s="12">
        <f t="shared" si="3394"/>
        <v>-10352.407111466126</v>
      </c>
      <c r="AO1444" s="12">
        <f t="shared" ref="AO1444:BT1444" si="3395">-$F1444*AO169</f>
        <v>-10352.407111466126</v>
      </c>
      <c r="AP1444" s="12">
        <f t="shared" si="3395"/>
        <v>-10352.407111466126</v>
      </c>
      <c r="AQ1444" s="12">
        <f t="shared" si="3395"/>
        <v>-10352.407111466126</v>
      </c>
      <c r="AR1444" s="12">
        <f t="shared" si="3395"/>
        <v>-10352.407111466126</v>
      </c>
      <c r="AS1444" s="12">
        <f t="shared" si="3395"/>
        <v>-10352.407111466126</v>
      </c>
      <c r="AT1444" s="12">
        <f t="shared" si="3395"/>
        <v>-10352.407111466126</v>
      </c>
      <c r="AU1444" s="12">
        <f t="shared" si="3395"/>
        <v>0</v>
      </c>
      <c r="AV1444" s="12">
        <f t="shared" si="3395"/>
        <v>0</v>
      </c>
      <c r="AW1444" s="12">
        <f t="shared" si="3395"/>
        <v>0</v>
      </c>
      <c r="AX1444" s="12">
        <f t="shared" si="3395"/>
        <v>0</v>
      </c>
      <c r="AY1444" s="12">
        <f t="shared" si="3395"/>
        <v>0</v>
      </c>
      <c r="AZ1444" s="12">
        <f t="shared" si="3395"/>
        <v>0</v>
      </c>
      <c r="BA1444" s="12">
        <f t="shared" si="3395"/>
        <v>0</v>
      </c>
      <c r="BB1444" s="12">
        <f t="shared" si="3395"/>
        <v>0</v>
      </c>
      <c r="BC1444" s="12">
        <f t="shared" si="3395"/>
        <v>0</v>
      </c>
      <c r="BD1444" s="12">
        <f t="shared" si="3395"/>
        <v>0</v>
      </c>
      <c r="BE1444" s="12">
        <f t="shared" si="3395"/>
        <v>0</v>
      </c>
      <c r="BF1444" s="12">
        <f t="shared" si="3395"/>
        <v>0</v>
      </c>
      <c r="BG1444" s="12">
        <f t="shared" si="3395"/>
        <v>0</v>
      </c>
      <c r="BH1444" s="12">
        <f t="shared" si="3395"/>
        <v>0</v>
      </c>
      <c r="BI1444" s="12">
        <f t="shared" si="3395"/>
        <v>0</v>
      </c>
      <c r="BJ1444" s="12">
        <f t="shared" si="3395"/>
        <v>0</v>
      </c>
      <c r="BK1444" s="12">
        <f t="shared" si="3395"/>
        <v>0</v>
      </c>
      <c r="BL1444" s="12">
        <f t="shared" si="3395"/>
        <v>0</v>
      </c>
      <c r="BM1444" s="12">
        <f t="shared" si="3395"/>
        <v>0</v>
      </c>
      <c r="BN1444" s="12">
        <f t="shared" si="3395"/>
        <v>0</v>
      </c>
      <c r="BO1444" s="12">
        <f t="shared" si="3395"/>
        <v>0</v>
      </c>
      <c r="BP1444" s="12">
        <f t="shared" si="3395"/>
        <v>0</v>
      </c>
      <c r="BQ1444" s="12">
        <f t="shared" si="3395"/>
        <v>0</v>
      </c>
      <c r="BR1444" s="12">
        <f t="shared" si="3395"/>
        <v>0</v>
      </c>
      <c r="BS1444" s="12">
        <f t="shared" si="3395"/>
        <v>0</v>
      </c>
      <c r="BT1444" s="12">
        <f t="shared" si="3395"/>
        <v>0</v>
      </c>
      <c r="BU1444" s="12">
        <f t="shared" ref="BU1444:CZ1444" si="3396">-$F1444*BU169</f>
        <v>0</v>
      </c>
      <c r="BV1444" s="12">
        <f t="shared" si="3396"/>
        <v>0</v>
      </c>
      <c r="BW1444" s="12">
        <f t="shared" si="3396"/>
        <v>0</v>
      </c>
      <c r="BX1444" s="12">
        <f t="shared" si="3396"/>
        <v>0</v>
      </c>
      <c r="BY1444" s="12">
        <f t="shared" si="3396"/>
        <v>0</v>
      </c>
      <c r="BZ1444" s="12">
        <f t="shared" si="3396"/>
        <v>0</v>
      </c>
      <c r="CA1444" s="12">
        <f t="shared" si="3396"/>
        <v>0</v>
      </c>
      <c r="CB1444" s="12">
        <f t="shared" si="3396"/>
        <v>0</v>
      </c>
      <c r="CC1444" s="12">
        <f t="shared" si="3396"/>
        <v>0</v>
      </c>
      <c r="CD1444" s="12">
        <f t="shared" si="3396"/>
        <v>0</v>
      </c>
      <c r="CE1444" s="12">
        <f t="shared" si="3396"/>
        <v>0</v>
      </c>
      <c r="CF1444" s="12">
        <f t="shared" si="3396"/>
        <v>0</v>
      </c>
      <c r="CG1444" s="12">
        <f t="shared" si="3396"/>
        <v>0</v>
      </c>
      <c r="CH1444" s="12">
        <f t="shared" si="3396"/>
        <v>0</v>
      </c>
      <c r="CI1444" s="12">
        <f t="shared" si="3396"/>
        <v>0</v>
      </c>
      <c r="CJ1444" s="12">
        <f t="shared" si="3396"/>
        <v>0</v>
      </c>
      <c r="CK1444" s="12">
        <f t="shared" si="3396"/>
        <v>0</v>
      </c>
      <c r="CL1444" s="12">
        <f t="shared" si="3396"/>
        <v>0</v>
      </c>
      <c r="CM1444" s="12">
        <f t="shared" si="3396"/>
        <v>0</v>
      </c>
      <c r="CN1444" s="12">
        <f t="shared" si="3396"/>
        <v>0</v>
      </c>
      <c r="CO1444" s="12">
        <f t="shared" si="3396"/>
        <v>0</v>
      </c>
      <c r="CP1444" s="12">
        <f t="shared" si="3396"/>
        <v>0</v>
      </c>
      <c r="CQ1444" s="12">
        <f t="shared" si="3396"/>
        <v>0</v>
      </c>
      <c r="CR1444" s="12">
        <f t="shared" si="3396"/>
        <v>0</v>
      </c>
      <c r="CS1444" s="12">
        <f t="shared" si="3396"/>
        <v>0</v>
      </c>
      <c r="CT1444" s="12">
        <f t="shared" si="3396"/>
        <v>0</v>
      </c>
      <c r="CU1444" s="12">
        <f t="shared" si="3396"/>
        <v>0</v>
      </c>
      <c r="CV1444" s="12">
        <f t="shared" si="3396"/>
        <v>0</v>
      </c>
      <c r="CW1444" s="12">
        <f t="shared" si="3396"/>
        <v>0</v>
      </c>
      <c r="CX1444" s="12">
        <f t="shared" si="3396"/>
        <v>0</v>
      </c>
      <c r="CY1444" s="12">
        <f t="shared" si="3396"/>
        <v>0</v>
      </c>
      <c r="CZ1444" s="12">
        <f t="shared" si="3396"/>
        <v>0</v>
      </c>
      <c r="DA1444" s="12">
        <f t="shared" ref="DA1444:DY1444" si="3397">-$F1444*DA169</f>
        <v>0</v>
      </c>
      <c r="DB1444" s="12">
        <f t="shared" si="3397"/>
        <v>0</v>
      </c>
      <c r="DC1444" s="12">
        <f t="shared" si="3397"/>
        <v>0</v>
      </c>
      <c r="DD1444" s="12">
        <f t="shared" si="3397"/>
        <v>0</v>
      </c>
      <c r="DE1444" s="12">
        <f t="shared" si="3397"/>
        <v>0</v>
      </c>
      <c r="DF1444" s="12">
        <f t="shared" si="3397"/>
        <v>0</v>
      </c>
      <c r="DG1444" s="12">
        <f t="shared" si="3397"/>
        <v>0</v>
      </c>
      <c r="DH1444" s="12">
        <f t="shared" si="3397"/>
        <v>0</v>
      </c>
      <c r="DI1444" s="12">
        <f t="shared" si="3397"/>
        <v>0</v>
      </c>
      <c r="DJ1444" s="12">
        <f t="shared" si="3397"/>
        <v>0</v>
      </c>
      <c r="DK1444" s="12">
        <f t="shared" si="3397"/>
        <v>0</v>
      </c>
      <c r="DL1444" s="12">
        <f t="shared" si="3397"/>
        <v>0</v>
      </c>
      <c r="DM1444" s="12">
        <f t="shared" si="3397"/>
        <v>0</v>
      </c>
      <c r="DN1444" s="12">
        <f t="shared" si="3397"/>
        <v>0</v>
      </c>
      <c r="DO1444" s="12">
        <f t="shared" si="3397"/>
        <v>0</v>
      </c>
      <c r="DP1444" s="12">
        <f t="shared" si="3397"/>
        <v>0</v>
      </c>
      <c r="DQ1444" s="12">
        <f t="shared" si="3397"/>
        <v>0</v>
      </c>
      <c r="DR1444" s="12">
        <f t="shared" si="3397"/>
        <v>0</v>
      </c>
      <c r="DS1444" s="12">
        <f t="shared" si="3397"/>
        <v>0</v>
      </c>
      <c r="DT1444" s="12">
        <f t="shared" si="3397"/>
        <v>0</v>
      </c>
      <c r="DU1444" s="12">
        <f t="shared" si="3397"/>
        <v>0</v>
      </c>
      <c r="DV1444" s="12">
        <f t="shared" si="3397"/>
        <v>0</v>
      </c>
      <c r="DW1444" s="12">
        <f t="shared" si="3397"/>
        <v>0</v>
      </c>
      <c r="DX1444" s="12">
        <f t="shared" si="3397"/>
        <v>0</v>
      </c>
      <c r="DY1444" s="12">
        <f t="shared" si="3397"/>
        <v>0</v>
      </c>
    </row>
    <row r="1445" spans="2:129" x14ac:dyDescent="0.3">
      <c r="D1445" s="203"/>
      <c r="E1445" s="128"/>
      <c r="F1445" s="203"/>
      <c r="I1445" s="12"/>
      <c r="J1445" s="12"/>
      <c r="K1445" s="12"/>
      <c r="L1445" s="12"/>
      <c r="M1445" s="12"/>
      <c r="N1445" s="12"/>
      <c r="O1445" s="12"/>
      <c r="P1445" s="12"/>
      <c r="Q1445" s="12"/>
      <c r="R1445" s="12"/>
      <c r="S1445" s="12"/>
      <c r="T1445" s="12"/>
      <c r="U1445" s="12"/>
      <c r="V1445" s="12"/>
      <c r="W1445" s="12"/>
      <c r="X1445" s="12"/>
      <c r="Y1445" s="12"/>
      <c r="Z1445" s="12"/>
      <c r="AA1445" s="12"/>
      <c r="AB1445" s="12"/>
      <c r="AC1445" s="12"/>
      <c r="AD1445" s="12"/>
      <c r="AE1445" s="12"/>
      <c r="AF1445" s="12"/>
      <c r="AG1445" s="12"/>
      <c r="AH1445" s="12"/>
      <c r="AI1445" s="12"/>
      <c r="AJ1445" s="12"/>
      <c r="AK1445" s="12"/>
      <c r="AL1445" s="12"/>
      <c r="AM1445" s="12"/>
      <c r="AN1445" s="12"/>
      <c r="AO1445" s="12"/>
      <c r="AP1445" s="12"/>
      <c r="AQ1445" s="12"/>
      <c r="AR1445" s="12"/>
      <c r="AS1445" s="12"/>
      <c r="AT1445" s="12"/>
      <c r="AU1445" s="12"/>
      <c r="AV1445" s="12"/>
      <c r="AW1445" s="12"/>
      <c r="AX1445" s="12"/>
      <c r="AY1445" s="12"/>
      <c r="AZ1445" s="12"/>
      <c r="BA1445" s="12"/>
      <c r="BB1445" s="12"/>
      <c r="BC1445" s="12"/>
      <c r="BD1445" s="12"/>
      <c r="BE1445" s="12"/>
      <c r="BF1445" s="12"/>
      <c r="BG1445" s="12"/>
      <c r="BH1445" s="12"/>
      <c r="BI1445" s="12"/>
      <c r="BJ1445" s="12"/>
      <c r="BK1445" s="12"/>
      <c r="BL1445" s="12"/>
      <c r="BM1445" s="12"/>
      <c r="BN1445" s="12"/>
      <c r="BO1445" s="12"/>
      <c r="BP1445" s="12"/>
      <c r="BQ1445" s="12"/>
      <c r="BR1445" s="12"/>
      <c r="BS1445" s="12"/>
      <c r="BT1445" s="12"/>
      <c r="BU1445" s="12"/>
      <c r="BV1445" s="12"/>
      <c r="BW1445" s="12"/>
      <c r="BX1445" s="12"/>
      <c r="BY1445" s="12"/>
      <c r="BZ1445" s="12"/>
      <c r="CA1445" s="12"/>
      <c r="CB1445" s="12"/>
      <c r="CC1445" s="12"/>
      <c r="CD1445" s="12"/>
      <c r="CE1445" s="12"/>
      <c r="CF1445" s="12"/>
      <c r="CG1445" s="12"/>
      <c r="CH1445" s="12"/>
      <c r="CI1445" s="12"/>
      <c r="CJ1445" s="12"/>
      <c r="CK1445" s="12"/>
      <c r="CL1445" s="12"/>
      <c r="CM1445" s="12"/>
      <c r="CN1445" s="12"/>
      <c r="CO1445" s="12"/>
      <c r="CP1445" s="12"/>
      <c r="CQ1445" s="12"/>
      <c r="CR1445" s="12"/>
      <c r="CS1445" s="12"/>
      <c r="CT1445" s="12"/>
      <c r="CU1445" s="12"/>
      <c r="CV1445" s="12"/>
      <c r="CW1445" s="12"/>
      <c r="CX1445" s="12"/>
      <c r="CY1445" s="12"/>
      <c r="CZ1445" s="12"/>
      <c r="DA1445" s="12"/>
      <c r="DB1445" s="12"/>
      <c r="DC1445" s="12"/>
      <c r="DD1445" s="12"/>
      <c r="DE1445" s="12"/>
      <c r="DF1445" s="12"/>
      <c r="DG1445" s="12"/>
      <c r="DH1445" s="12"/>
      <c r="DI1445" s="12"/>
      <c r="DJ1445" s="12"/>
      <c r="DK1445" s="12"/>
      <c r="DL1445" s="12"/>
      <c r="DM1445" s="12"/>
      <c r="DN1445" s="12"/>
      <c r="DO1445" s="12"/>
      <c r="DP1445" s="12"/>
      <c r="DQ1445" s="12"/>
      <c r="DR1445" s="12"/>
      <c r="DS1445" s="12"/>
      <c r="DT1445" s="12"/>
      <c r="DU1445" s="12"/>
      <c r="DV1445" s="12"/>
      <c r="DW1445" s="12"/>
      <c r="DX1445" s="12"/>
      <c r="DY1445" s="12"/>
    </row>
    <row r="1446" spans="2:129" x14ac:dyDescent="0.3">
      <c r="B1446" s="2" t="str">
        <f>Product!$J$2</f>
        <v>Phase 3</v>
      </c>
      <c r="C1446" s="2" t="str">
        <f>Product!$J$3</f>
        <v>50' Wide</v>
      </c>
      <c r="D1446" s="203">
        <f>F1419</f>
        <v>186343.3280063908</v>
      </c>
      <c r="E1446" s="128">
        <f>SUMIFS(INDEX(Product!$B$2:$U$97, MATCH(E1436, Product!$B$2:$B$97, 0), ), Product!$B$2:$U$2, $B1446, Product!$B$3:$U$3, $C1446)</f>
        <v>30</v>
      </c>
      <c r="F1446" s="203">
        <f t="shared" si="3377"/>
        <v>6211.4442668796937</v>
      </c>
      <c r="G1446" s="11">
        <f>SUM(H1446:DZ1446)</f>
        <v>-186343.32800639083</v>
      </c>
      <c r="I1446" s="12">
        <f t="shared" ref="I1446:AN1446" si="3398">-$F1446*I171</f>
        <v>0</v>
      </c>
      <c r="J1446" s="12">
        <f t="shared" si="3398"/>
        <v>0</v>
      </c>
      <c r="K1446" s="12">
        <f t="shared" si="3398"/>
        <v>0</v>
      </c>
      <c r="L1446" s="12">
        <f t="shared" si="3398"/>
        <v>0</v>
      </c>
      <c r="M1446" s="12">
        <f t="shared" si="3398"/>
        <v>0</v>
      </c>
      <c r="N1446" s="12">
        <f t="shared" si="3398"/>
        <v>0</v>
      </c>
      <c r="O1446" s="12">
        <f t="shared" si="3398"/>
        <v>0</v>
      </c>
      <c r="P1446" s="12">
        <f t="shared" si="3398"/>
        <v>0</v>
      </c>
      <c r="Q1446" s="12">
        <f t="shared" si="3398"/>
        <v>0</v>
      </c>
      <c r="R1446" s="12">
        <f t="shared" si="3398"/>
        <v>0</v>
      </c>
      <c r="S1446" s="12">
        <f t="shared" si="3398"/>
        <v>0</v>
      </c>
      <c r="T1446" s="12">
        <f t="shared" si="3398"/>
        <v>0</v>
      </c>
      <c r="U1446" s="12">
        <f t="shared" si="3398"/>
        <v>0</v>
      </c>
      <c r="V1446" s="12">
        <f t="shared" si="3398"/>
        <v>0</v>
      </c>
      <c r="W1446" s="12">
        <f t="shared" si="3398"/>
        <v>0</v>
      </c>
      <c r="X1446" s="12">
        <f t="shared" si="3398"/>
        <v>0</v>
      </c>
      <c r="Y1446" s="12">
        <f t="shared" si="3398"/>
        <v>0</v>
      </c>
      <c r="Z1446" s="12">
        <f t="shared" si="3398"/>
        <v>0</v>
      </c>
      <c r="AA1446" s="12">
        <f t="shared" si="3398"/>
        <v>0</v>
      </c>
      <c r="AB1446" s="12">
        <f t="shared" si="3398"/>
        <v>0</v>
      </c>
      <c r="AC1446" s="12">
        <f t="shared" si="3398"/>
        <v>0</v>
      </c>
      <c r="AD1446" s="12">
        <f t="shared" si="3398"/>
        <v>0</v>
      </c>
      <c r="AE1446" s="12">
        <f t="shared" si="3398"/>
        <v>0</v>
      </c>
      <c r="AF1446" s="12">
        <f t="shared" si="3398"/>
        <v>0</v>
      </c>
      <c r="AG1446" s="12">
        <f t="shared" si="3398"/>
        <v>0</v>
      </c>
      <c r="AH1446" s="12">
        <f t="shared" si="3398"/>
        <v>0</v>
      </c>
      <c r="AI1446" s="12">
        <f t="shared" si="3398"/>
        <v>0</v>
      </c>
      <c r="AJ1446" s="12">
        <f t="shared" si="3398"/>
        <v>0</v>
      </c>
      <c r="AK1446" s="12">
        <f t="shared" si="3398"/>
        <v>0</v>
      </c>
      <c r="AL1446" s="12">
        <f t="shared" si="3398"/>
        <v>0</v>
      </c>
      <c r="AM1446" s="12">
        <f t="shared" si="3398"/>
        <v>0</v>
      </c>
      <c r="AN1446" s="12">
        <f t="shared" si="3398"/>
        <v>0</v>
      </c>
      <c r="AO1446" s="12">
        <f t="shared" ref="AO1446:BT1446" si="3399">-$F1446*AO171</f>
        <v>0</v>
      </c>
      <c r="AP1446" s="12">
        <f t="shared" si="3399"/>
        <v>0</v>
      </c>
      <c r="AQ1446" s="12">
        <f t="shared" si="3399"/>
        <v>0</v>
      </c>
      <c r="AR1446" s="12">
        <f t="shared" si="3399"/>
        <v>0</v>
      </c>
      <c r="AS1446" s="12">
        <f t="shared" si="3399"/>
        <v>0</v>
      </c>
      <c r="AT1446" s="12">
        <f t="shared" si="3399"/>
        <v>0</v>
      </c>
      <c r="AU1446" s="12">
        <f t="shared" si="3399"/>
        <v>-15528.610667199235</v>
      </c>
      <c r="AV1446" s="12">
        <f t="shared" si="3399"/>
        <v>-15528.610667199235</v>
      </c>
      <c r="AW1446" s="12">
        <f t="shared" si="3399"/>
        <v>-15528.610667199235</v>
      </c>
      <c r="AX1446" s="12">
        <f t="shared" si="3399"/>
        <v>-15528.610667199235</v>
      </c>
      <c r="AY1446" s="12">
        <f t="shared" si="3399"/>
        <v>-15528.610667199235</v>
      </c>
      <c r="AZ1446" s="12">
        <f t="shared" si="3399"/>
        <v>-15528.610667199235</v>
      </c>
      <c r="BA1446" s="12">
        <f t="shared" si="3399"/>
        <v>-15528.610667199235</v>
      </c>
      <c r="BB1446" s="12">
        <f t="shared" si="3399"/>
        <v>-15528.610667199235</v>
      </c>
      <c r="BC1446" s="12">
        <f t="shared" si="3399"/>
        <v>-15528.610667199235</v>
      </c>
      <c r="BD1446" s="12">
        <f t="shared" si="3399"/>
        <v>-15528.610667199235</v>
      </c>
      <c r="BE1446" s="12">
        <f t="shared" si="3399"/>
        <v>-15528.610667199235</v>
      </c>
      <c r="BF1446" s="12">
        <f t="shared" si="3399"/>
        <v>-15528.610667199235</v>
      </c>
      <c r="BG1446" s="12">
        <f t="shared" si="3399"/>
        <v>0</v>
      </c>
      <c r="BH1446" s="12">
        <f t="shared" si="3399"/>
        <v>0</v>
      </c>
      <c r="BI1446" s="12">
        <f t="shared" si="3399"/>
        <v>0</v>
      </c>
      <c r="BJ1446" s="12">
        <f t="shared" si="3399"/>
        <v>0</v>
      </c>
      <c r="BK1446" s="12">
        <f t="shared" si="3399"/>
        <v>0</v>
      </c>
      <c r="BL1446" s="12">
        <f t="shared" si="3399"/>
        <v>0</v>
      </c>
      <c r="BM1446" s="12">
        <f t="shared" si="3399"/>
        <v>0</v>
      </c>
      <c r="BN1446" s="12">
        <f t="shared" si="3399"/>
        <v>0</v>
      </c>
      <c r="BO1446" s="12">
        <f t="shared" si="3399"/>
        <v>0</v>
      </c>
      <c r="BP1446" s="12">
        <f t="shared" si="3399"/>
        <v>0</v>
      </c>
      <c r="BQ1446" s="12">
        <f t="shared" si="3399"/>
        <v>0</v>
      </c>
      <c r="BR1446" s="12">
        <f t="shared" si="3399"/>
        <v>0</v>
      </c>
      <c r="BS1446" s="12">
        <f t="shared" si="3399"/>
        <v>0</v>
      </c>
      <c r="BT1446" s="12">
        <f t="shared" si="3399"/>
        <v>0</v>
      </c>
      <c r="BU1446" s="12">
        <f t="shared" ref="BU1446:CZ1446" si="3400">-$F1446*BU171</f>
        <v>0</v>
      </c>
      <c r="BV1446" s="12">
        <f t="shared" si="3400"/>
        <v>0</v>
      </c>
      <c r="BW1446" s="12">
        <f t="shared" si="3400"/>
        <v>0</v>
      </c>
      <c r="BX1446" s="12">
        <f t="shared" si="3400"/>
        <v>0</v>
      </c>
      <c r="BY1446" s="12">
        <f t="shared" si="3400"/>
        <v>0</v>
      </c>
      <c r="BZ1446" s="12">
        <f t="shared" si="3400"/>
        <v>0</v>
      </c>
      <c r="CA1446" s="12">
        <f t="shared" si="3400"/>
        <v>0</v>
      </c>
      <c r="CB1446" s="12">
        <f t="shared" si="3400"/>
        <v>0</v>
      </c>
      <c r="CC1446" s="12">
        <f t="shared" si="3400"/>
        <v>0</v>
      </c>
      <c r="CD1446" s="12">
        <f t="shared" si="3400"/>
        <v>0</v>
      </c>
      <c r="CE1446" s="12">
        <f t="shared" si="3400"/>
        <v>0</v>
      </c>
      <c r="CF1446" s="12">
        <f t="shared" si="3400"/>
        <v>0</v>
      </c>
      <c r="CG1446" s="12">
        <f t="shared" si="3400"/>
        <v>0</v>
      </c>
      <c r="CH1446" s="12">
        <f t="shared" si="3400"/>
        <v>0</v>
      </c>
      <c r="CI1446" s="12">
        <f t="shared" si="3400"/>
        <v>0</v>
      </c>
      <c r="CJ1446" s="12">
        <f t="shared" si="3400"/>
        <v>0</v>
      </c>
      <c r="CK1446" s="12">
        <f t="shared" si="3400"/>
        <v>0</v>
      </c>
      <c r="CL1446" s="12">
        <f t="shared" si="3400"/>
        <v>0</v>
      </c>
      <c r="CM1446" s="12">
        <f t="shared" si="3400"/>
        <v>0</v>
      </c>
      <c r="CN1446" s="12">
        <f t="shared" si="3400"/>
        <v>0</v>
      </c>
      <c r="CO1446" s="12">
        <f t="shared" si="3400"/>
        <v>0</v>
      </c>
      <c r="CP1446" s="12">
        <f t="shared" si="3400"/>
        <v>0</v>
      </c>
      <c r="CQ1446" s="12">
        <f t="shared" si="3400"/>
        <v>0</v>
      </c>
      <c r="CR1446" s="12">
        <f t="shared" si="3400"/>
        <v>0</v>
      </c>
      <c r="CS1446" s="12">
        <f t="shared" si="3400"/>
        <v>0</v>
      </c>
      <c r="CT1446" s="12">
        <f t="shared" si="3400"/>
        <v>0</v>
      </c>
      <c r="CU1446" s="12">
        <f t="shared" si="3400"/>
        <v>0</v>
      </c>
      <c r="CV1446" s="12">
        <f t="shared" si="3400"/>
        <v>0</v>
      </c>
      <c r="CW1446" s="12">
        <f t="shared" si="3400"/>
        <v>0</v>
      </c>
      <c r="CX1446" s="12">
        <f t="shared" si="3400"/>
        <v>0</v>
      </c>
      <c r="CY1446" s="12">
        <f t="shared" si="3400"/>
        <v>0</v>
      </c>
      <c r="CZ1446" s="12">
        <f t="shared" si="3400"/>
        <v>0</v>
      </c>
      <c r="DA1446" s="12">
        <f t="shared" ref="DA1446:DY1446" si="3401">-$F1446*DA171</f>
        <v>0</v>
      </c>
      <c r="DB1446" s="12">
        <f t="shared" si="3401"/>
        <v>0</v>
      </c>
      <c r="DC1446" s="12">
        <f t="shared" si="3401"/>
        <v>0</v>
      </c>
      <c r="DD1446" s="12">
        <f t="shared" si="3401"/>
        <v>0</v>
      </c>
      <c r="DE1446" s="12">
        <f t="shared" si="3401"/>
        <v>0</v>
      </c>
      <c r="DF1446" s="12">
        <f t="shared" si="3401"/>
        <v>0</v>
      </c>
      <c r="DG1446" s="12">
        <f t="shared" si="3401"/>
        <v>0</v>
      </c>
      <c r="DH1446" s="12">
        <f t="shared" si="3401"/>
        <v>0</v>
      </c>
      <c r="DI1446" s="12">
        <f t="shared" si="3401"/>
        <v>0</v>
      </c>
      <c r="DJ1446" s="12">
        <f t="shared" si="3401"/>
        <v>0</v>
      </c>
      <c r="DK1446" s="12">
        <f t="shared" si="3401"/>
        <v>0</v>
      </c>
      <c r="DL1446" s="12">
        <f t="shared" si="3401"/>
        <v>0</v>
      </c>
      <c r="DM1446" s="12">
        <f t="shared" si="3401"/>
        <v>0</v>
      </c>
      <c r="DN1446" s="12">
        <f t="shared" si="3401"/>
        <v>0</v>
      </c>
      <c r="DO1446" s="12">
        <f t="shared" si="3401"/>
        <v>0</v>
      </c>
      <c r="DP1446" s="12">
        <f t="shared" si="3401"/>
        <v>0</v>
      </c>
      <c r="DQ1446" s="12">
        <f t="shared" si="3401"/>
        <v>0</v>
      </c>
      <c r="DR1446" s="12">
        <f t="shared" si="3401"/>
        <v>0</v>
      </c>
      <c r="DS1446" s="12">
        <f t="shared" si="3401"/>
        <v>0</v>
      </c>
      <c r="DT1446" s="12">
        <f t="shared" si="3401"/>
        <v>0</v>
      </c>
      <c r="DU1446" s="12">
        <f t="shared" si="3401"/>
        <v>0</v>
      </c>
      <c r="DV1446" s="12">
        <f t="shared" si="3401"/>
        <v>0</v>
      </c>
      <c r="DW1446" s="12">
        <f t="shared" si="3401"/>
        <v>0</v>
      </c>
      <c r="DX1446" s="12">
        <f t="shared" si="3401"/>
        <v>0</v>
      </c>
      <c r="DY1446" s="12">
        <f t="shared" si="3401"/>
        <v>0</v>
      </c>
    </row>
    <row r="1447" spans="2:129" x14ac:dyDescent="0.3">
      <c r="B1447" s="2" t="str">
        <f>Product!$K$2</f>
        <v>Phase 3</v>
      </c>
      <c r="C1447" s="2" t="str">
        <f>Product!$K$3</f>
        <v>60' Wide</v>
      </c>
      <c r="D1447" s="203">
        <f>F1420</f>
        <v>186343.3280063908</v>
      </c>
      <c r="E1447" s="128">
        <f>SUMIFS(INDEX(Product!$B$2:$U$97, MATCH(E1436, Product!$B$2:$B$97, 0), ), Product!$B$2:$U$2, $B1447, Product!$B$3:$U$3, $C1447)</f>
        <v>30</v>
      </c>
      <c r="F1447" s="203">
        <f t="shared" si="3377"/>
        <v>6211.4442668796937</v>
      </c>
      <c r="G1447" s="11">
        <f>SUM(H1447:DZ1447)</f>
        <v>-186343.32800639083</v>
      </c>
      <c r="I1447" s="12">
        <f t="shared" ref="I1447:AN1447" si="3402">-$F1447*I172</f>
        <v>0</v>
      </c>
      <c r="J1447" s="12">
        <f t="shared" si="3402"/>
        <v>0</v>
      </c>
      <c r="K1447" s="12">
        <f t="shared" si="3402"/>
        <v>0</v>
      </c>
      <c r="L1447" s="12">
        <f t="shared" si="3402"/>
        <v>0</v>
      </c>
      <c r="M1447" s="12">
        <f t="shared" si="3402"/>
        <v>0</v>
      </c>
      <c r="N1447" s="12">
        <f t="shared" si="3402"/>
        <v>0</v>
      </c>
      <c r="O1447" s="12">
        <f t="shared" si="3402"/>
        <v>0</v>
      </c>
      <c r="P1447" s="12">
        <f t="shared" si="3402"/>
        <v>0</v>
      </c>
      <c r="Q1447" s="12">
        <f t="shared" si="3402"/>
        <v>0</v>
      </c>
      <c r="R1447" s="12">
        <f t="shared" si="3402"/>
        <v>0</v>
      </c>
      <c r="S1447" s="12">
        <f t="shared" si="3402"/>
        <v>0</v>
      </c>
      <c r="T1447" s="12">
        <f t="shared" si="3402"/>
        <v>0</v>
      </c>
      <c r="U1447" s="12">
        <f t="shared" si="3402"/>
        <v>0</v>
      </c>
      <c r="V1447" s="12">
        <f t="shared" si="3402"/>
        <v>0</v>
      </c>
      <c r="W1447" s="12">
        <f t="shared" si="3402"/>
        <v>0</v>
      </c>
      <c r="X1447" s="12">
        <f t="shared" si="3402"/>
        <v>0</v>
      </c>
      <c r="Y1447" s="12">
        <f t="shared" si="3402"/>
        <v>0</v>
      </c>
      <c r="Z1447" s="12">
        <f t="shared" si="3402"/>
        <v>0</v>
      </c>
      <c r="AA1447" s="12">
        <f t="shared" si="3402"/>
        <v>0</v>
      </c>
      <c r="AB1447" s="12">
        <f t="shared" si="3402"/>
        <v>0</v>
      </c>
      <c r="AC1447" s="12">
        <f t="shared" si="3402"/>
        <v>0</v>
      </c>
      <c r="AD1447" s="12">
        <f t="shared" si="3402"/>
        <v>0</v>
      </c>
      <c r="AE1447" s="12">
        <f t="shared" si="3402"/>
        <v>0</v>
      </c>
      <c r="AF1447" s="12">
        <f t="shared" si="3402"/>
        <v>0</v>
      </c>
      <c r="AG1447" s="12">
        <f t="shared" si="3402"/>
        <v>0</v>
      </c>
      <c r="AH1447" s="12">
        <f t="shared" si="3402"/>
        <v>0</v>
      </c>
      <c r="AI1447" s="12">
        <f t="shared" si="3402"/>
        <v>0</v>
      </c>
      <c r="AJ1447" s="12">
        <f t="shared" si="3402"/>
        <v>0</v>
      </c>
      <c r="AK1447" s="12">
        <f t="shared" si="3402"/>
        <v>0</v>
      </c>
      <c r="AL1447" s="12">
        <f t="shared" si="3402"/>
        <v>0</v>
      </c>
      <c r="AM1447" s="12">
        <f t="shared" si="3402"/>
        <v>0</v>
      </c>
      <c r="AN1447" s="12">
        <f t="shared" si="3402"/>
        <v>0</v>
      </c>
      <c r="AO1447" s="12">
        <f t="shared" ref="AO1447:BT1447" si="3403">-$F1447*AO172</f>
        <v>0</v>
      </c>
      <c r="AP1447" s="12">
        <f t="shared" si="3403"/>
        <v>0</v>
      </c>
      <c r="AQ1447" s="12">
        <f t="shared" si="3403"/>
        <v>0</v>
      </c>
      <c r="AR1447" s="12">
        <f t="shared" si="3403"/>
        <v>0</v>
      </c>
      <c r="AS1447" s="12">
        <f t="shared" si="3403"/>
        <v>0</v>
      </c>
      <c r="AT1447" s="12">
        <f t="shared" si="3403"/>
        <v>0</v>
      </c>
      <c r="AU1447" s="12">
        <f t="shared" si="3403"/>
        <v>-15528.610667199235</v>
      </c>
      <c r="AV1447" s="12">
        <f t="shared" si="3403"/>
        <v>-15528.610667199235</v>
      </c>
      <c r="AW1447" s="12">
        <f t="shared" si="3403"/>
        <v>-15528.610667199235</v>
      </c>
      <c r="AX1447" s="12">
        <f t="shared" si="3403"/>
        <v>-15528.610667199235</v>
      </c>
      <c r="AY1447" s="12">
        <f t="shared" si="3403"/>
        <v>-15528.610667199235</v>
      </c>
      <c r="AZ1447" s="12">
        <f t="shared" si="3403"/>
        <v>-15528.610667199235</v>
      </c>
      <c r="BA1447" s="12">
        <f t="shared" si="3403"/>
        <v>-15528.610667199235</v>
      </c>
      <c r="BB1447" s="12">
        <f t="shared" si="3403"/>
        <v>-15528.610667199235</v>
      </c>
      <c r="BC1447" s="12">
        <f t="shared" si="3403"/>
        <v>-15528.610667199235</v>
      </c>
      <c r="BD1447" s="12">
        <f t="shared" si="3403"/>
        <v>-15528.610667199235</v>
      </c>
      <c r="BE1447" s="12">
        <f t="shared" si="3403"/>
        <v>-15528.610667199235</v>
      </c>
      <c r="BF1447" s="12">
        <f t="shared" si="3403"/>
        <v>-15528.610667199235</v>
      </c>
      <c r="BG1447" s="12">
        <f t="shared" si="3403"/>
        <v>0</v>
      </c>
      <c r="BH1447" s="12">
        <f t="shared" si="3403"/>
        <v>0</v>
      </c>
      <c r="BI1447" s="12">
        <f t="shared" si="3403"/>
        <v>0</v>
      </c>
      <c r="BJ1447" s="12">
        <f t="shared" si="3403"/>
        <v>0</v>
      </c>
      <c r="BK1447" s="12">
        <f t="shared" si="3403"/>
        <v>0</v>
      </c>
      <c r="BL1447" s="12">
        <f t="shared" si="3403"/>
        <v>0</v>
      </c>
      <c r="BM1447" s="12">
        <f t="shared" si="3403"/>
        <v>0</v>
      </c>
      <c r="BN1447" s="12">
        <f t="shared" si="3403"/>
        <v>0</v>
      </c>
      <c r="BO1447" s="12">
        <f t="shared" si="3403"/>
        <v>0</v>
      </c>
      <c r="BP1447" s="12">
        <f t="shared" si="3403"/>
        <v>0</v>
      </c>
      <c r="BQ1447" s="12">
        <f t="shared" si="3403"/>
        <v>0</v>
      </c>
      <c r="BR1447" s="12">
        <f t="shared" si="3403"/>
        <v>0</v>
      </c>
      <c r="BS1447" s="12">
        <f t="shared" si="3403"/>
        <v>0</v>
      </c>
      <c r="BT1447" s="12">
        <f t="shared" si="3403"/>
        <v>0</v>
      </c>
      <c r="BU1447" s="12">
        <f t="shared" ref="BU1447:CZ1447" si="3404">-$F1447*BU172</f>
        <v>0</v>
      </c>
      <c r="BV1447" s="12">
        <f t="shared" si="3404"/>
        <v>0</v>
      </c>
      <c r="BW1447" s="12">
        <f t="shared" si="3404"/>
        <v>0</v>
      </c>
      <c r="BX1447" s="12">
        <f t="shared" si="3404"/>
        <v>0</v>
      </c>
      <c r="BY1447" s="12">
        <f t="shared" si="3404"/>
        <v>0</v>
      </c>
      <c r="BZ1447" s="12">
        <f t="shared" si="3404"/>
        <v>0</v>
      </c>
      <c r="CA1447" s="12">
        <f t="shared" si="3404"/>
        <v>0</v>
      </c>
      <c r="CB1447" s="12">
        <f t="shared" si="3404"/>
        <v>0</v>
      </c>
      <c r="CC1447" s="12">
        <f t="shared" si="3404"/>
        <v>0</v>
      </c>
      <c r="CD1447" s="12">
        <f t="shared" si="3404"/>
        <v>0</v>
      </c>
      <c r="CE1447" s="12">
        <f t="shared" si="3404"/>
        <v>0</v>
      </c>
      <c r="CF1447" s="12">
        <f t="shared" si="3404"/>
        <v>0</v>
      </c>
      <c r="CG1447" s="12">
        <f t="shared" si="3404"/>
        <v>0</v>
      </c>
      <c r="CH1447" s="12">
        <f t="shared" si="3404"/>
        <v>0</v>
      </c>
      <c r="CI1447" s="12">
        <f t="shared" si="3404"/>
        <v>0</v>
      </c>
      <c r="CJ1447" s="12">
        <f t="shared" si="3404"/>
        <v>0</v>
      </c>
      <c r="CK1447" s="12">
        <f t="shared" si="3404"/>
        <v>0</v>
      </c>
      <c r="CL1447" s="12">
        <f t="shared" si="3404"/>
        <v>0</v>
      </c>
      <c r="CM1447" s="12">
        <f t="shared" si="3404"/>
        <v>0</v>
      </c>
      <c r="CN1447" s="12">
        <f t="shared" si="3404"/>
        <v>0</v>
      </c>
      <c r="CO1447" s="12">
        <f t="shared" si="3404"/>
        <v>0</v>
      </c>
      <c r="CP1447" s="12">
        <f t="shared" si="3404"/>
        <v>0</v>
      </c>
      <c r="CQ1447" s="12">
        <f t="shared" si="3404"/>
        <v>0</v>
      </c>
      <c r="CR1447" s="12">
        <f t="shared" si="3404"/>
        <v>0</v>
      </c>
      <c r="CS1447" s="12">
        <f t="shared" si="3404"/>
        <v>0</v>
      </c>
      <c r="CT1447" s="12">
        <f t="shared" si="3404"/>
        <v>0</v>
      </c>
      <c r="CU1447" s="12">
        <f t="shared" si="3404"/>
        <v>0</v>
      </c>
      <c r="CV1447" s="12">
        <f t="shared" si="3404"/>
        <v>0</v>
      </c>
      <c r="CW1447" s="12">
        <f t="shared" si="3404"/>
        <v>0</v>
      </c>
      <c r="CX1447" s="12">
        <f t="shared" si="3404"/>
        <v>0</v>
      </c>
      <c r="CY1447" s="12">
        <f t="shared" si="3404"/>
        <v>0</v>
      </c>
      <c r="CZ1447" s="12">
        <f t="shared" si="3404"/>
        <v>0</v>
      </c>
      <c r="DA1447" s="12">
        <f t="shared" ref="DA1447:DY1447" si="3405">-$F1447*DA172</f>
        <v>0</v>
      </c>
      <c r="DB1447" s="12">
        <f t="shared" si="3405"/>
        <v>0</v>
      </c>
      <c r="DC1447" s="12">
        <f t="shared" si="3405"/>
        <v>0</v>
      </c>
      <c r="DD1447" s="12">
        <f t="shared" si="3405"/>
        <v>0</v>
      </c>
      <c r="DE1447" s="12">
        <f t="shared" si="3405"/>
        <v>0</v>
      </c>
      <c r="DF1447" s="12">
        <f t="shared" si="3405"/>
        <v>0</v>
      </c>
      <c r="DG1447" s="12">
        <f t="shared" si="3405"/>
        <v>0</v>
      </c>
      <c r="DH1447" s="12">
        <f t="shared" si="3405"/>
        <v>0</v>
      </c>
      <c r="DI1447" s="12">
        <f t="shared" si="3405"/>
        <v>0</v>
      </c>
      <c r="DJ1447" s="12">
        <f t="shared" si="3405"/>
        <v>0</v>
      </c>
      <c r="DK1447" s="12">
        <f t="shared" si="3405"/>
        <v>0</v>
      </c>
      <c r="DL1447" s="12">
        <f t="shared" si="3405"/>
        <v>0</v>
      </c>
      <c r="DM1447" s="12">
        <f t="shared" si="3405"/>
        <v>0</v>
      </c>
      <c r="DN1447" s="12">
        <f t="shared" si="3405"/>
        <v>0</v>
      </c>
      <c r="DO1447" s="12">
        <f t="shared" si="3405"/>
        <v>0</v>
      </c>
      <c r="DP1447" s="12">
        <f t="shared" si="3405"/>
        <v>0</v>
      </c>
      <c r="DQ1447" s="12">
        <f t="shared" si="3405"/>
        <v>0</v>
      </c>
      <c r="DR1447" s="12">
        <f t="shared" si="3405"/>
        <v>0</v>
      </c>
      <c r="DS1447" s="12">
        <f t="shared" si="3405"/>
        <v>0</v>
      </c>
      <c r="DT1447" s="12">
        <f t="shared" si="3405"/>
        <v>0</v>
      </c>
      <c r="DU1447" s="12">
        <f t="shared" si="3405"/>
        <v>0</v>
      </c>
      <c r="DV1447" s="12">
        <f t="shared" si="3405"/>
        <v>0</v>
      </c>
      <c r="DW1447" s="12">
        <f t="shared" si="3405"/>
        <v>0</v>
      </c>
      <c r="DX1447" s="12">
        <f t="shared" si="3405"/>
        <v>0</v>
      </c>
      <c r="DY1447" s="12">
        <f t="shared" si="3405"/>
        <v>0</v>
      </c>
    </row>
    <row r="1448" spans="2:129" x14ac:dyDescent="0.3">
      <c r="B1448" s="2" t="str">
        <f>Product!$L$2</f>
        <v>Phase 3</v>
      </c>
      <c r="C1448" s="2" t="str">
        <f>Product!$L$3</f>
        <v>75' Wide</v>
      </c>
      <c r="D1448" s="203">
        <f>F1421</f>
        <v>124228.88533759287</v>
      </c>
      <c r="E1448" s="128">
        <f>SUMIFS(INDEX(Product!$B$2:$U$97, MATCH(E1436, Product!$B$2:$B$97, 0), ), Product!$B$2:$U$2, $B1448, Product!$B$3:$U$3, $C1448)</f>
        <v>20</v>
      </c>
      <c r="F1448" s="203">
        <f t="shared" si="3377"/>
        <v>6211.4442668796437</v>
      </c>
      <c r="G1448" s="11">
        <f>SUM(H1448:DZ1448)</f>
        <v>-124228.8853375929</v>
      </c>
      <c r="I1448" s="12">
        <f t="shared" ref="I1448:AN1448" si="3406">-$F1448*I173</f>
        <v>0</v>
      </c>
      <c r="J1448" s="12">
        <f t="shared" si="3406"/>
        <v>0</v>
      </c>
      <c r="K1448" s="12">
        <f t="shared" si="3406"/>
        <v>0</v>
      </c>
      <c r="L1448" s="12">
        <f t="shared" si="3406"/>
        <v>0</v>
      </c>
      <c r="M1448" s="12">
        <f t="shared" si="3406"/>
        <v>0</v>
      </c>
      <c r="N1448" s="12">
        <f t="shared" si="3406"/>
        <v>0</v>
      </c>
      <c r="O1448" s="12">
        <f t="shared" si="3406"/>
        <v>0</v>
      </c>
      <c r="P1448" s="12">
        <f t="shared" si="3406"/>
        <v>0</v>
      </c>
      <c r="Q1448" s="12">
        <f t="shared" si="3406"/>
        <v>0</v>
      </c>
      <c r="R1448" s="12">
        <f t="shared" si="3406"/>
        <v>0</v>
      </c>
      <c r="S1448" s="12">
        <f t="shared" si="3406"/>
        <v>0</v>
      </c>
      <c r="T1448" s="12">
        <f t="shared" si="3406"/>
        <v>0</v>
      </c>
      <c r="U1448" s="12">
        <f t="shared" si="3406"/>
        <v>0</v>
      </c>
      <c r="V1448" s="12">
        <f t="shared" si="3406"/>
        <v>0</v>
      </c>
      <c r="W1448" s="12">
        <f t="shared" si="3406"/>
        <v>0</v>
      </c>
      <c r="X1448" s="12">
        <f t="shared" si="3406"/>
        <v>0</v>
      </c>
      <c r="Y1448" s="12">
        <f t="shared" si="3406"/>
        <v>0</v>
      </c>
      <c r="Z1448" s="12">
        <f t="shared" si="3406"/>
        <v>0</v>
      </c>
      <c r="AA1448" s="12">
        <f t="shared" si="3406"/>
        <v>0</v>
      </c>
      <c r="AB1448" s="12">
        <f t="shared" si="3406"/>
        <v>0</v>
      </c>
      <c r="AC1448" s="12">
        <f t="shared" si="3406"/>
        <v>0</v>
      </c>
      <c r="AD1448" s="12">
        <f t="shared" si="3406"/>
        <v>0</v>
      </c>
      <c r="AE1448" s="12">
        <f t="shared" si="3406"/>
        <v>0</v>
      </c>
      <c r="AF1448" s="12">
        <f t="shared" si="3406"/>
        <v>0</v>
      </c>
      <c r="AG1448" s="12">
        <f t="shared" si="3406"/>
        <v>0</v>
      </c>
      <c r="AH1448" s="12">
        <f t="shared" si="3406"/>
        <v>0</v>
      </c>
      <c r="AI1448" s="12">
        <f t="shared" si="3406"/>
        <v>0</v>
      </c>
      <c r="AJ1448" s="12">
        <f t="shared" si="3406"/>
        <v>0</v>
      </c>
      <c r="AK1448" s="12">
        <f t="shared" si="3406"/>
        <v>0</v>
      </c>
      <c r="AL1448" s="12">
        <f t="shared" si="3406"/>
        <v>0</v>
      </c>
      <c r="AM1448" s="12">
        <f t="shared" si="3406"/>
        <v>0</v>
      </c>
      <c r="AN1448" s="12">
        <f t="shared" si="3406"/>
        <v>0</v>
      </c>
      <c r="AO1448" s="12">
        <f t="shared" ref="AO1448:BT1448" si="3407">-$F1448*AO173</f>
        <v>0</v>
      </c>
      <c r="AP1448" s="12">
        <f t="shared" si="3407"/>
        <v>0</v>
      </c>
      <c r="AQ1448" s="12">
        <f t="shared" si="3407"/>
        <v>0</v>
      </c>
      <c r="AR1448" s="12">
        <f t="shared" si="3407"/>
        <v>0</v>
      </c>
      <c r="AS1448" s="12">
        <f t="shared" si="3407"/>
        <v>0</v>
      </c>
      <c r="AT1448" s="12">
        <f t="shared" si="3407"/>
        <v>0</v>
      </c>
      <c r="AU1448" s="12">
        <f t="shared" si="3407"/>
        <v>-10352.407111466073</v>
      </c>
      <c r="AV1448" s="12">
        <f t="shared" si="3407"/>
        <v>-10352.407111466073</v>
      </c>
      <c r="AW1448" s="12">
        <f t="shared" si="3407"/>
        <v>-10352.407111466073</v>
      </c>
      <c r="AX1448" s="12">
        <f t="shared" si="3407"/>
        <v>-10352.407111466073</v>
      </c>
      <c r="AY1448" s="12">
        <f t="shared" si="3407"/>
        <v>-10352.407111466073</v>
      </c>
      <c r="AZ1448" s="12">
        <f t="shared" si="3407"/>
        <v>-10352.407111466073</v>
      </c>
      <c r="BA1448" s="12">
        <f t="shared" si="3407"/>
        <v>-10352.407111466073</v>
      </c>
      <c r="BB1448" s="12">
        <f t="shared" si="3407"/>
        <v>-10352.407111466073</v>
      </c>
      <c r="BC1448" s="12">
        <f t="shared" si="3407"/>
        <v>-10352.407111466073</v>
      </c>
      <c r="BD1448" s="12">
        <f t="shared" si="3407"/>
        <v>-10352.407111466073</v>
      </c>
      <c r="BE1448" s="12">
        <f t="shared" si="3407"/>
        <v>-10352.407111466073</v>
      </c>
      <c r="BF1448" s="12">
        <f t="shared" si="3407"/>
        <v>-10352.407111466073</v>
      </c>
      <c r="BG1448" s="12">
        <f t="shared" si="3407"/>
        <v>0</v>
      </c>
      <c r="BH1448" s="12">
        <f t="shared" si="3407"/>
        <v>0</v>
      </c>
      <c r="BI1448" s="12">
        <f t="shared" si="3407"/>
        <v>0</v>
      </c>
      <c r="BJ1448" s="12">
        <f t="shared" si="3407"/>
        <v>0</v>
      </c>
      <c r="BK1448" s="12">
        <f t="shared" si="3407"/>
        <v>0</v>
      </c>
      <c r="BL1448" s="12">
        <f t="shared" si="3407"/>
        <v>0</v>
      </c>
      <c r="BM1448" s="12">
        <f t="shared" si="3407"/>
        <v>0</v>
      </c>
      <c r="BN1448" s="12">
        <f t="shared" si="3407"/>
        <v>0</v>
      </c>
      <c r="BO1448" s="12">
        <f t="shared" si="3407"/>
        <v>0</v>
      </c>
      <c r="BP1448" s="12">
        <f t="shared" si="3407"/>
        <v>0</v>
      </c>
      <c r="BQ1448" s="12">
        <f t="shared" si="3407"/>
        <v>0</v>
      </c>
      <c r="BR1448" s="12">
        <f t="shared" si="3407"/>
        <v>0</v>
      </c>
      <c r="BS1448" s="12">
        <f t="shared" si="3407"/>
        <v>0</v>
      </c>
      <c r="BT1448" s="12">
        <f t="shared" si="3407"/>
        <v>0</v>
      </c>
      <c r="BU1448" s="12">
        <f t="shared" ref="BU1448:CZ1448" si="3408">-$F1448*BU173</f>
        <v>0</v>
      </c>
      <c r="BV1448" s="12">
        <f t="shared" si="3408"/>
        <v>0</v>
      </c>
      <c r="BW1448" s="12">
        <f t="shared" si="3408"/>
        <v>0</v>
      </c>
      <c r="BX1448" s="12">
        <f t="shared" si="3408"/>
        <v>0</v>
      </c>
      <c r="BY1448" s="12">
        <f t="shared" si="3408"/>
        <v>0</v>
      </c>
      <c r="BZ1448" s="12">
        <f t="shared" si="3408"/>
        <v>0</v>
      </c>
      <c r="CA1448" s="12">
        <f t="shared" si="3408"/>
        <v>0</v>
      </c>
      <c r="CB1448" s="12">
        <f t="shared" si="3408"/>
        <v>0</v>
      </c>
      <c r="CC1448" s="12">
        <f t="shared" si="3408"/>
        <v>0</v>
      </c>
      <c r="CD1448" s="12">
        <f t="shared" si="3408"/>
        <v>0</v>
      </c>
      <c r="CE1448" s="12">
        <f t="shared" si="3408"/>
        <v>0</v>
      </c>
      <c r="CF1448" s="12">
        <f t="shared" si="3408"/>
        <v>0</v>
      </c>
      <c r="CG1448" s="12">
        <f t="shared" si="3408"/>
        <v>0</v>
      </c>
      <c r="CH1448" s="12">
        <f t="shared" si="3408"/>
        <v>0</v>
      </c>
      <c r="CI1448" s="12">
        <f t="shared" si="3408"/>
        <v>0</v>
      </c>
      <c r="CJ1448" s="12">
        <f t="shared" si="3408"/>
        <v>0</v>
      </c>
      <c r="CK1448" s="12">
        <f t="shared" si="3408"/>
        <v>0</v>
      </c>
      <c r="CL1448" s="12">
        <f t="shared" si="3408"/>
        <v>0</v>
      </c>
      <c r="CM1448" s="12">
        <f t="shared" si="3408"/>
        <v>0</v>
      </c>
      <c r="CN1448" s="12">
        <f t="shared" si="3408"/>
        <v>0</v>
      </c>
      <c r="CO1448" s="12">
        <f t="shared" si="3408"/>
        <v>0</v>
      </c>
      <c r="CP1448" s="12">
        <f t="shared" si="3408"/>
        <v>0</v>
      </c>
      <c r="CQ1448" s="12">
        <f t="shared" si="3408"/>
        <v>0</v>
      </c>
      <c r="CR1448" s="12">
        <f t="shared" si="3408"/>
        <v>0</v>
      </c>
      <c r="CS1448" s="12">
        <f t="shared" si="3408"/>
        <v>0</v>
      </c>
      <c r="CT1448" s="12">
        <f t="shared" si="3408"/>
        <v>0</v>
      </c>
      <c r="CU1448" s="12">
        <f t="shared" si="3408"/>
        <v>0</v>
      </c>
      <c r="CV1448" s="12">
        <f t="shared" si="3408"/>
        <v>0</v>
      </c>
      <c r="CW1448" s="12">
        <f t="shared" si="3408"/>
        <v>0</v>
      </c>
      <c r="CX1448" s="12">
        <f t="shared" si="3408"/>
        <v>0</v>
      </c>
      <c r="CY1448" s="12">
        <f t="shared" si="3408"/>
        <v>0</v>
      </c>
      <c r="CZ1448" s="12">
        <f t="shared" si="3408"/>
        <v>0</v>
      </c>
      <c r="DA1448" s="12">
        <f t="shared" ref="DA1448:DY1448" si="3409">-$F1448*DA173</f>
        <v>0</v>
      </c>
      <c r="DB1448" s="12">
        <f t="shared" si="3409"/>
        <v>0</v>
      </c>
      <c r="DC1448" s="12">
        <f t="shared" si="3409"/>
        <v>0</v>
      </c>
      <c r="DD1448" s="12">
        <f t="shared" si="3409"/>
        <v>0</v>
      </c>
      <c r="DE1448" s="12">
        <f t="shared" si="3409"/>
        <v>0</v>
      </c>
      <c r="DF1448" s="12">
        <f t="shared" si="3409"/>
        <v>0</v>
      </c>
      <c r="DG1448" s="12">
        <f t="shared" si="3409"/>
        <v>0</v>
      </c>
      <c r="DH1448" s="12">
        <f t="shared" si="3409"/>
        <v>0</v>
      </c>
      <c r="DI1448" s="12">
        <f t="shared" si="3409"/>
        <v>0</v>
      </c>
      <c r="DJ1448" s="12">
        <f t="shared" si="3409"/>
        <v>0</v>
      </c>
      <c r="DK1448" s="12">
        <f t="shared" si="3409"/>
        <v>0</v>
      </c>
      <c r="DL1448" s="12">
        <f t="shared" si="3409"/>
        <v>0</v>
      </c>
      <c r="DM1448" s="12">
        <f t="shared" si="3409"/>
        <v>0</v>
      </c>
      <c r="DN1448" s="12">
        <f t="shared" si="3409"/>
        <v>0</v>
      </c>
      <c r="DO1448" s="12">
        <f t="shared" si="3409"/>
        <v>0</v>
      </c>
      <c r="DP1448" s="12">
        <f t="shared" si="3409"/>
        <v>0</v>
      </c>
      <c r="DQ1448" s="12">
        <f t="shared" si="3409"/>
        <v>0</v>
      </c>
      <c r="DR1448" s="12">
        <f t="shared" si="3409"/>
        <v>0</v>
      </c>
      <c r="DS1448" s="12">
        <f t="shared" si="3409"/>
        <v>0</v>
      </c>
      <c r="DT1448" s="12">
        <f t="shared" si="3409"/>
        <v>0</v>
      </c>
      <c r="DU1448" s="12">
        <f t="shared" si="3409"/>
        <v>0</v>
      </c>
      <c r="DV1448" s="12">
        <f t="shared" si="3409"/>
        <v>0</v>
      </c>
      <c r="DW1448" s="12">
        <f t="shared" si="3409"/>
        <v>0</v>
      </c>
      <c r="DX1448" s="12">
        <f t="shared" si="3409"/>
        <v>0</v>
      </c>
      <c r="DY1448" s="12">
        <f t="shared" si="3409"/>
        <v>0</v>
      </c>
    </row>
    <row r="1449" spans="2:129" x14ac:dyDescent="0.3">
      <c r="D1449" s="203"/>
      <c r="E1449" s="128"/>
      <c r="F1449" s="203"/>
      <c r="I1449" s="12"/>
      <c r="J1449" s="12"/>
      <c r="K1449" s="12"/>
      <c r="L1449" s="12"/>
      <c r="M1449" s="12"/>
      <c r="N1449" s="12"/>
      <c r="O1449" s="12"/>
      <c r="P1449" s="12"/>
      <c r="Q1449" s="12"/>
      <c r="R1449" s="12"/>
      <c r="S1449" s="12"/>
      <c r="T1449" s="12"/>
      <c r="U1449" s="12"/>
      <c r="V1449" s="12"/>
      <c r="W1449" s="12"/>
      <c r="X1449" s="12"/>
      <c r="Y1449" s="12"/>
      <c r="Z1449" s="12"/>
      <c r="AA1449" s="12"/>
      <c r="AB1449" s="12"/>
      <c r="AC1449" s="12"/>
      <c r="AD1449" s="12"/>
      <c r="AE1449" s="12"/>
      <c r="AF1449" s="12"/>
      <c r="AG1449" s="12"/>
      <c r="AH1449" s="12"/>
      <c r="AI1449" s="12"/>
      <c r="AJ1449" s="12"/>
      <c r="AK1449" s="12"/>
      <c r="AL1449" s="12"/>
      <c r="AM1449" s="12"/>
      <c r="AN1449" s="12"/>
      <c r="AO1449" s="12"/>
      <c r="AP1449" s="12"/>
      <c r="AQ1449" s="12"/>
      <c r="AR1449" s="12"/>
      <c r="AS1449" s="12"/>
      <c r="AT1449" s="12"/>
      <c r="AU1449" s="12"/>
      <c r="AV1449" s="12"/>
      <c r="AW1449" s="12"/>
      <c r="AX1449" s="12"/>
      <c r="AY1449" s="12"/>
      <c r="AZ1449" s="12"/>
      <c r="BA1449" s="12"/>
      <c r="BB1449" s="12"/>
      <c r="BC1449" s="12"/>
      <c r="BD1449" s="12"/>
      <c r="BE1449" s="12"/>
      <c r="BF1449" s="12"/>
      <c r="BG1449" s="12"/>
      <c r="BH1449" s="12"/>
      <c r="BI1449" s="12"/>
      <c r="BJ1449" s="12"/>
      <c r="BK1449" s="12"/>
      <c r="BL1449" s="12"/>
      <c r="BM1449" s="12"/>
      <c r="BN1449" s="12"/>
      <c r="BO1449" s="12"/>
      <c r="BP1449" s="12"/>
      <c r="BQ1449" s="12"/>
      <c r="BR1449" s="12"/>
      <c r="BS1449" s="12"/>
      <c r="BT1449" s="12"/>
      <c r="BU1449" s="12"/>
      <c r="BV1449" s="12"/>
      <c r="BW1449" s="12"/>
      <c r="BX1449" s="12"/>
      <c r="BY1449" s="12"/>
      <c r="BZ1449" s="12"/>
      <c r="CA1449" s="12"/>
      <c r="CB1449" s="12"/>
      <c r="CC1449" s="12"/>
      <c r="CD1449" s="12"/>
      <c r="CE1449" s="12"/>
      <c r="CF1449" s="12"/>
      <c r="CG1449" s="12"/>
      <c r="CH1449" s="12"/>
      <c r="CI1449" s="12"/>
      <c r="CJ1449" s="12"/>
      <c r="CK1449" s="12"/>
      <c r="CL1449" s="12"/>
      <c r="CM1449" s="12"/>
      <c r="CN1449" s="12"/>
      <c r="CO1449" s="12"/>
      <c r="CP1449" s="12"/>
      <c r="CQ1449" s="12"/>
      <c r="CR1449" s="12"/>
      <c r="CS1449" s="12"/>
      <c r="CT1449" s="12"/>
      <c r="CU1449" s="12"/>
      <c r="CV1449" s="12"/>
      <c r="CW1449" s="12"/>
      <c r="CX1449" s="12"/>
      <c r="CY1449" s="12"/>
      <c r="CZ1449" s="12"/>
      <c r="DA1449" s="12"/>
      <c r="DB1449" s="12"/>
      <c r="DC1449" s="12"/>
      <c r="DD1449" s="12"/>
      <c r="DE1449" s="12"/>
      <c r="DF1449" s="12"/>
      <c r="DG1449" s="12"/>
      <c r="DH1449" s="12"/>
      <c r="DI1449" s="12"/>
      <c r="DJ1449" s="12"/>
      <c r="DK1449" s="12"/>
      <c r="DL1449" s="12"/>
      <c r="DM1449" s="12"/>
      <c r="DN1449" s="12"/>
      <c r="DO1449" s="12"/>
      <c r="DP1449" s="12"/>
      <c r="DQ1449" s="12"/>
      <c r="DR1449" s="12"/>
      <c r="DS1449" s="12"/>
      <c r="DT1449" s="12"/>
      <c r="DU1449" s="12"/>
      <c r="DV1449" s="12"/>
      <c r="DW1449" s="12"/>
      <c r="DX1449" s="12"/>
      <c r="DY1449" s="12"/>
    </row>
    <row r="1450" spans="2:129" x14ac:dyDescent="0.3">
      <c r="B1450" s="2" t="str">
        <f>Product!$M$2</f>
        <v>Phase 4</v>
      </c>
      <c r="C1450" s="2" t="str">
        <f>Product!$M$3</f>
        <v>50' Wide</v>
      </c>
      <c r="D1450" s="203">
        <f>F1423</f>
        <v>186343.32800638967</v>
      </c>
      <c r="E1450" s="128">
        <f>SUMIFS(INDEX(Product!$B$2:$U$97, MATCH(E1436, Product!$B$2:$B$97, 0), ), Product!$B$2:$U$2, $B1450, Product!$B$3:$U$3, $C1450)</f>
        <v>30</v>
      </c>
      <c r="F1450" s="203">
        <f t="shared" si="3377"/>
        <v>6211.4442668796555</v>
      </c>
      <c r="G1450" s="11">
        <f>SUM(H1450:DZ1450)</f>
        <v>-186343.32800638964</v>
      </c>
      <c r="I1450" s="12">
        <f t="shared" ref="I1450:AN1450" si="3410">-$F1450*I175</f>
        <v>0</v>
      </c>
      <c r="J1450" s="12">
        <f t="shared" si="3410"/>
        <v>0</v>
      </c>
      <c r="K1450" s="12">
        <f t="shared" si="3410"/>
        <v>0</v>
      </c>
      <c r="L1450" s="12">
        <f t="shared" si="3410"/>
        <v>0</v>
      </c>
      <c r="M1450" s="12">
        <f t="shared" si="3410"/>
        <v>0</v>
      </c>
      <c r="N1450" s="12">
        <f t="shared" si="3410"/>
        <v>0</v>
      </c>
      <c r="O1450" s="12">
        <f t="shared" si="3410"/>
        <v>0</v>
      </c>
      <c r="P1450" s="12">
        <f t="shared" si="3410"/>
        <v>0</v>
      </c>
      <c r="Q1450" s="12">
        <f t="shared" si="3410"/>
        <v>0</v>
      </c>
      <c r="R1450" s="12">
        <f t="shared" si="3410"/>
        <v>0</v>
      </c>
      <c r="S1450" s="12">
        <f t="shared" si="3410"/>
        <v>0</v>
      </c>
      <c r="T1450" s="12">
        <f t="shared" si="3410"/>
        <v>0</v>
      </c>
      <c r="U1450" s="12">
        <f t="shared" si="3410"/>
        <v>0</v>
      </c>
      <c r="V1450" s="12">
        <f t="shared" si="3410"/>
        <v>0</v>
      </c>
      <c r="W1450" s="12">
        <f t="shared" si="3410"/>
        <v>0</v>
      </c>
      <c r="X1450" s="12">
        <f t="shared" si="3410"/>
        <v>0</v>
      </c>
      <c r="Y1450" s="12">
        <f t="shared" si="3410"/>
        <v>0</v>
      </c>
      <c r="Z1450" s="12">
        <f t="shared" si="3410"/>
        <v>0</v>
      </c>
      <c r="AA1450" s="12">
        <f t="shared" si="3410"/>
        <v>0</v>
      </c>
      <c r="AB1450" s="12">
        <f t="shared" si="3410"/>
        <v>0</v>
      </c>
      <c r="AC1450" s="12">
        <f t="shared" si="3410"/>
        <v>0</v>
      </c>
      <c r="AD1450" s="12">
        <f t="shared" si="3410"/>
        <v>0</v>
      </c>
      <c r="AE1450" s="12">
        <f t="shared" si="3410"/>
        <v>0</v>
      </c>
      <c r="AF1450" s="12">
        <f t="shared" si="3410"/>
        <v>0</v>
      </c>
      <c r="AG1450" s="12">
        <f t="shared" si="3410"/>
        <v>0</v>
      </c>
      <c r="AH1450" s="12">
        <f t="shared" si="3410"/>
        <v>0</v>
      </c>
      <c r="AI1450" s="12">
        <f t="shared" si="3410"/>
        <v>0</v>
      </c>
      <c r="AJ1450" s="12">
        <f t="shared" si="3410"/>
        <v>0</v>
      </c>
      <c r="AK1450" s="12">
        <f t="shared" si="3410"/>
        <v>0</v>
      </c>
      <c r="AL1450" s="12">
        <f t="shared" si="3410"/>
        <v>0</v>
      </c>
      <c r="AM1450" s="12">
        <f t="shared" si="3410"/>
        <v>0</v>
      </c>
      <c r="AN1450" s="12">
        <f t="shared" si="3410"/>
        <v>0</v>
      </c>
      <c r="AO1450" s="12">
        <f t="shared" ref="AO1450:BT1450" si="3411">-$F1450*AO175</f>
        <v>0</v>
      </c>
      <c r="AP1450" s="12">
        <f t="shared" si="3411"/>
        <v>0</v>
      </c>
      <c r="AQ1450" s="12">
        <f t="shared" si="3411"/>
        <v>0</v>
      </c>
      <c r="AR1450" s="12">
        <f t="shared" si="3411"/>
        <v>0</v>
      </c>
      <c r="AS1450" s="12">
        <f t="shared" si="3411"/>
        <v>0</v>
      </c>
      <c r="AT1450" s="12">
        <f t="shared" si="3411"/>
        <v>0</v>
      </c>
      <c r="AU1450" s="12">
        <f t="shared" si="3411"/>
        <v>0</v>
      </c>
      <c r="AV1450" s="12">
        <f t="shared" si="3411"/>
        <v>0</v>
      </c>
      <c r="AW1450" s="12">
        <f t="shared" si="3411"/>
        <v>0</v>
      </c>
      <c r="AX1450" s="12">
        <f t="shared" si="3411"/>
        <v>0</v>
      </c>
      <c r="AY1450" s="12">
        <f t="shared" si="3411"/>
        <v>0</v>
      </c>
      <c r="AZ1450" s="12">
        <f t="shared" si="3411"/>
        <v>0</v>
      </c>
      <c r="BA1450" s="12">
        <f t="shared" si="3411"/>
        <v>0</v>
      </c>
      <c r="BB1450" s="12">
        <f t="shared" si="3411"/>
        <v>0</v>
      </c>
      <c r="BC1450" s="12">
        <f t="shared" si="3411"/>
        <v>0</v>
      </c>
      <c r="BD1450" s="12">
        <f t="shared" si="3411"/>
        <v>0</v>
      </c>
      <c r="BE1450" s="12">
        <f t="shared" si="3411"/>
        <v>0</v>
      </c>
      <c r="BF1450" s="12">
        <f t="shared" si="3411"/>
        <v>0</v>
      </c>
      <c r="BG1450" s="12">
        <f t="shared" si="3411"/>
        <v>-15528.610667199138</v>
      </c>
      <c r="BH1450" s="12">
        <f t="shared" si="3411"/>
        <v>-15528.610667199138</v>
      </c>
      <c r="BI1450" s="12">
        <f t="shared" si="3411"/>
        <v>-15528.610667199138</v>
      </c>
      <c r="BJ1450" s="12">
        <f t="shared" si="3411"/>
        <v>-15528.610667199138</v>
      </c>
      <c r="BK1450" s="12">
        <f t="shared" si="3411"/>
        <v>-15528.610667199138</v>
      </c>
      <c r="BL1450" s="12">
        <f t="shared" si="3411"/>
        <v>-15528.610667199138</v>
      </c>
      <c r="BM1450" s="12">
        <f t="shared" si="3411"/>
        <v>-15528.610667199138</v>
      </c>
      <c r="BN1450" s="12">
        <f t="shared" si="3411"/>
        <v>-15528.610667199138</v>
      </c>
      <c r="BO1450" s="12">
        <f t="shared" si="3411"/>
        <v>-15528.610667199138</v>
      </c>
      <c r="BP1450" s="12">
        <f t="shared" si="3411"/>
        <v>-15528.610667199138</v>
      </c>
      <c r="BQ1450" s="12">
        <f t="shared" si="3411"/>
        <v>-15528.610667199138</v>
      </c>
      <c r="BR1450" s="12">
        <f t="shared" si="3411"/>
        <v>-15528.610667199138</v>
      </c>
      <c r="BS1450" s="12">
        <f t="shared" si="3411"/>
        <v>0</v>
      </c>
      <c r="BT1450" s="12">
        <f t="shared" si="3411"/>
        <v>0</v>
      </c>
      <c r="BU1450" s="12">
        <f t="shared" ref="BU1450:CZ1450" si="3412">-$F1450*BU175</f>
        <v>0</v>
      </c>
      <c r="BV1450" s="12">
        <f t="shared" si="3412"/>
        <v>0</v>
      </c>
      <c r="BW1450" s="12">
        <f t="shared" si="3412"/>
        <v>0</v>
      </c>
      <c r="BX1450" s="12">
        <f t="shared" si="3412"/>
        <v>0</v>
      </c>
      <c r="BY1450" s="12">
        <f t="shared" si="3412"/>
        <v>0</v>
      </c>
      <c r="BZ1450" s="12">
        <f t="shared" si="3412"/>
        <v>0</v>
      </c>
      <c r="CA1450" s="12">
        <f t="shared" si="3412"/>
        <v>0</v>
      </c>
      <c r="CB1450" s="12">
        <f t="shared" si="3412"/>
        <v>0</v>
      </c>
      <c r="CC1450" s="12">
        <f t="shared" si="3412"/>
        <v>0</v>
      </c>
      <c r="CD1450" s="12">
        <f t="shared" si="3412"/>
        <v>0</v>
      </c>
      <c r="CE1450" s="12">
        <f t="shared" si="3412"/>
        <v>0</v>
      </c>
      <c r="CF1450" s="12">
        <f t="shared" si="3412"/>
        <v>0</v>
      </c>
      <c r="CG1450" s="12">
        <f t="shared" si="3412"/>
        <v>0</v>
      </c>
      <c r="CH1450" s="12">
        <f t="shared" si="3412"/>
        <v>0</v>
      </c>
      <c r="CI1450" s="12">
        <f t="shared" si="3412"/>
        <v>0</v>
      </c>
      <c r="CJ1450" s="12">
        <f t="shared" si="3412"/>
        <v>0</v>
      </c>
      <c r="CK1450" s="12">
        <f t="shared" si="3412"/>
        <v>0</v>
      </c>
      <c r="CL1450" s="12">
        <f t="shared" si="3412"/>
        <v>0</v>
      </c>
      <c r="CM1450" s="12">
        <f t="shared" si="3412"/>
        <v>0</v>
      </c>
      <c r="CN1450" s="12">
        <f t="shared" si="3412"/>
        <v>0</v>
      </c>
      <c r="CO1450" s="12">
        <f t="shared" si="3412"/>
        <v>0</v>
      </c>
      <c r="CP1450" s="12">
        <f t="shared" si="3412"/>
        <v>0</v>
      </c>
      <c r="CQ1450" s="12">
        <f t="shared" si="3412"/>
        <v>0</v>
      </c>
      <c r="CR1450" s="12">
        <f t="shared" si="3412"/>
        <v>0</v>
      </c>
      <c r="CS1450" s="12">
        <f t="shared" si="3412"/>
        <v>0</v>
      </c>
      <c r="CT1450" s="12">
        <f t="shared" si="3412"/>
        <v>0</v>
      </c>
      <c r="CU1450" s="12">
        <f t="shared" si="3412"/>
        <v>0</v>
      </c>
      <c r="CV1450" s="12">
        <f t="shared" si="3412"/>
        <v>0</v>
      </c>
      <c r="CW1450" s="12">
        <f t="shared" si="3412"/>
        <v>0</v>
      </c>
      <c r="CX1450" s="12">
        <f t="shared" si="3412"/>
        <v>0</v>
      </c>
      <c r="CY1450" s="12">
        <f t="shared" si="3412"/>
        <v>0</v>
      </c>
      <c r="CZ1450" s="12">
        <f t="shared" si="3412"/>
        <v>0</v>
      </c>
      <c r="DA1450" s="12">
        <f t="shared" ref="DA1450:DY1450" si="3413">-$F1450*DA175</f>
        <v>0</v>
      </c>
      <c r="DB1450" s="12">
        <f t="shared" si="3413"/>
        <v>0</v>
      </c>
      <c r="DC1450" s="12">
        <f t="shared" si="3413"/>
        <v>0</v>
      </c>
      <c r="DD1450" s="12">
        <f t="shared" si="3413"/>
        <v>0</v>
      </c>
      <c r="DE1450" s="12">
        <f t="shared" si="3413"/>
        <v>0</v>
      </c>
      <c r="DF1450" s="12">
        <f t="shared" si="3413"/>
        <v>0</v>
      </c>
      <c r="DG1450" s="12">
        <f t="shared" si="3413"/>
        <v>0</v>
      </c>
      <c r="DH1450" s="12">
        <f t="shared" si="3413"/>
        <v>0</v>
      </c>
      <c r="DI1450" s="12">
        <f t="shared" si="3413"/>
        <v>0</v>
      </c>
      <c r="DJ1450" s="12">
        <f t="shared" si="3413"/>
        <v>0</v>
      </c>
      <c r="DK1450" s="12">
        <f t="shared" si="3413"/>
        <v>0</v>
      </c>
      <c r="DL1450" s="12">
        <f t="shared" si="3413"/>
        <v>0</v>
      </c>
      <c r="DM1450" s="12">
        <f t="shared" si="3413"/>
        <v>0</v>
      </c>
      <c r="DN1450" s="12">
        <f t="shared" si="3413"/>
        <v>0</v>
      </c>
      <c r="DO1450" s="12">
        <f t="shared" si="3413"/>
        <v>0</v>
      </c>
      <c r="DP1450" s="12">
        <f t="shared" si="3413"/>
        <v>0</v>
      </c>
      <c r="DQ1450" s="12">
        <f t="shared" si="3413"/>
        <v>0</v>
      </c>
      <c r="DR1450" s="12">
        <f t="shared" si="3413"/>
        <v>0</v>
      </c>
      <c r="DS1450" s="12">
        <f t="shared" si="3413"/>
        <v>0</v>
      </c>
      <c r="DT1450" s="12">
        <f t="shared" si="3413"/>
        <v>0</v>
      </c>
      <c r="DU1450" s="12">
        <f t="shared" si="3413"/>
        <v>0</v>
      </c>
      <c r="DV1450" s="12">
        <f t="shared" si="3413"/>
        <v>0</v>
      </c>
      <c r="DW1450" s="12">
        <f t="shared" si="3413"/>
        <v>0</v>
      </c>
      <c r="DX1450" s="12">
        <f t="shared" si="3413"/>
        <v>0</v>
      </c>
      <c r="DY1450" s="12">
        <f t="shared" si="3413"/>
        <v>0</v>
      </c>
    </row>
    <row r="1451" spans="2:129" x14ac:dyDescent="0.3">
      <c r="B1451" s="2" t="str">
        <f>Product!$N$2</f>
        <v>Phase 4</v>
      </c>
      <c r="C1451" s="2" t="str">
        <f>Product!$N$3</f>
        <v>60' Wide</v>
      </c>
      <c r="D1451" s="203">
        <f>F1424</f>
        <v>186343.32800638967</v>
      </c>
      <c r="E1451" s="128">
        <f>SUMIFS(INDEX(Product!$B$2:$U$97, MATCH(E1436, Product!$B$2:$B$97, 0), ), Product!$B$2:$U$2, $B1451, Product!$B$3:$U$3, $C1451)</f>
        <v>30</v>
      </c>
      <c r="F1451" s="203">
        <f t="shared" si="3377"/>
        <v>6211.4442668796555</v>
      </c>
      <c r="G1451" s="11">
        <f>SUM(H1451:DZ1451)</f>
        <v>-186343.32800638964</v>
      </c>
      <c r="I1451" s="12">
        <f t="shared" ref="I1451:AN1451" si="3414">-$F1451*I176</f>
        <v>0</v>
      </c>
      <c r="J1451" s="12">
        <f t="shared" si="3414"/>
        <v>0</v>
      </c>
      <c r="K1451" s="12">
        <f t="shared" si="3414"/>
        <v>0</v>
      </c>
      <c r="L1451" s="12">
        <f t="shared" si="3414"/>
        <v>0</v>
      </c>
      <c r="M1451" s="12">
        <f t="shared" si="3414"/>
        <v>0</v>
      </c>
      <c r="N1451" s="12">
        <f t="shared" si="3414"/>
        <v>0</v>
      </c>
      <c r="O1451" s="12">
        <f t="shared" si="3414"/>
        <v>0</v>
      </c>
      <c r="P1451" s="12">
        <f t="shared" si="3414"/>
        <v>0</v>
      </c>
      <c r="Q1451" s="12">
        <f t="shared" si="3414"/>
        <v>0</v>
      </c>
      <c r="R1451" s="12">
        <f t="shared" si="3414"/>
        <v>0</v>
      </c>
      <c r="S1451" s="12">
        <f t="shared" si="3414"/>
        <v>0</v>
      </c>
      <c r="T1451" s="12">
        <f t="shared" si="3414"/>
        <v>0</v>
      </c>
      <c r="U1451" s="12">
        <f t="shared" si="3414"/>
        <v>0</v>
      </c>
      <c r="V1451" s="12">
        <f t="shared" si="3414"/>
        <v>0</v>
      </c>
      <c r="W1451" s="12">
        <f t="shared" si="3414"/>
        <v>0</v>
      </c>
      <c r="X1451" s="12">
        <f t="shared" si="3414"/>
        <v>0</v>
      </c>
      <c r="Y1451" s="12">
        <f t="shared" si="3414"/>
        <v>0</v>
      </c>
      <c r="Z1451" s="12">
        <f t="shared" si="3414"/>
        <v>0</v>
      </c>
      <c r="AA1451" s="12">
        <f t="shared" si="3414"/>
        <v>0</v>
      </c>
      <c r="AB1451" s="12">
        <f t="shared" si="3414"/>
        <v>0</v>
      </c>
      <c r="AC1451" s="12">
        <f t="shared" si="3414"/>
        <v>0</v>
      </c>
      <c r="AD1451" s="12">
        <f t="shared" si="3414"/>
        <v>0</v>
      </c>
      <c r="AE1451" s="12">
        <f t="shared" si="3414"/>
        <v>0</v>
      </c>
      <c r="AF1451" s="12">
        <f t="shared" si="3414"/>
        <v>0</v>
      </c>
      <c r="AG1451" s="12">
        <f t="shared" si="3414"/>
        <v>0</v>
      </c>
      <c r="AH1451" s="12">
        <f t="shared" si="3414"/>
        <v>0</v>
      </c>
      <c r="AI1451" s="12">
        <f t="shared" si="3414"/>
        <v>0</v>
      </c>
      <c r="AJ1451" s="12">
        <f t="shared" si="3414"/>
        <v>0</v>
      </c>
      <c r="AK1451" s="12">
        <f t="shared" si="3414"/>
        <v>0</v>
      </c>
      <c r="AL1451" s="12">
        <f t="shared" si="3414"/>
        <v>0</v>
      </c>
      <c r="AM1451" s="12">
        <f t="shared" si="3414"/>
        <v>0</v>
      </c>
      <c r="AN1451" s="12">
        <f t="shared" si="3414"/>
        <v>0</v>
      </c>
      <c r="AO1451" s="12">
        <f t="shared" ref="AO1451:BT1451" si="3415">-$F1451*AO176</f>
        <v>0</v>
      </c>
      <c r="AP1451" s="12">
        <f t="shared" si="3415"/>
        <v>0</v>
      </c>
      <c r="AQ1451" s="12">
        <f t="shared" si="3415"/>
        <v>0</v>
      </c>
      <c r="AR1451" s="12">
        <f t="shared" si="3415"/>
        <v>0</v>
      </c>
      <c r="AS1451" s="12">
        <f t="shared" si="3415"/>
        <v>0</v>
      </c>
      <c r="AT1451" s="12">
        <f t="shared" si="3415"/>
        <v>0</v>
      </c>
      <c r="AU1451" s="12">
        <f t="shared" si="3415"/>
        <v>0</v>
      </c>
      <c r="AV1451" s="12">
        <f t="shared" si="3415"/>
        <v>0</v>
      </c>
      <c r="AW1451" s="12">
        <f t="shared" si="3415"/>
        <v>0</v>
      </c>
      <c r="AX1451" s="12">
        <f t="shared" si="3415"/>
        <v>0</v>
      </c>
      <c r="AY1451" s="12">
        <f t="shared" si="3415"/>
        <v>0</v>
      </c>
      <c r="AZ1451" s="12">
        <f t="shared" si="3415"/>
        <v>0</v>
      </c>
      <c r="BA1451" s="12">
        <f t="shared" si="3415"/>
        <v>0</v>
      </c>
      <c r="BB1451" s="12">
        <f t="shared" si="3415"/>
        <v>0</v>
      </c>
      <c r="BC1451" s="12">
        <f t="shared" si="3415"/>
        <v>0</v>
      </c>
      <c r="BD1451" s="12">
        <f t="shared" si="3415"/>
        <v>0</v>
      </c>
      <c r="BE1451" s="12">
        <f t="shared" si="3415"/>
        <v>0</v>
      </c>
      <c r="BF1451" s="12">
        <f t="shared" si="3415"/>
        <v>0</v>
      </c>
      <c r="BG1451" s="12">
        <f t="shared" si="3415"/>
        <v>-15528.610667199138</v>
      </c>
      <c r="BH1451" s="12">
        <f t="shared" si="3415"/>
        <v>-15528.610667199138</v>
      </c>
      <c r="BI1451" s="12">
        <f t="shared" si="3415"/>
        <v>-15528.610667199138</v>
      </c>
      <c r="BJ1451" s="12">
        <f t="shared" si="3415"/>
        <v>-15528.610667199138</v>
      </c>
      <c r="BK1451" s="12">
        <f t="shared" si="3415"/>
        <v>-15528.610667199138</v>
      </c>
      <c r="BL1451" s="12">
        <f t="shared" si="3415"/>
        <v>-15528.610667199138</v>
      </c>
      <c r="BM1451" s="12">
        <f t="shared" si="3415"/>
        <v>-15528.610667199138</v>
      </c>
      <c r="BN1451" s="12">
        <f t="shared" si="3415"/>
        <v>-15528.610667199138</v>
      </c>
      <c r="BO1451" s="12">
        <f t="shared" si="3415"/>
        <v>-15528.610667199138</v>
      </c>
      <c r="BP1451" s="12">
        <f t="shared" si="3415"/>
        <v>-15528.610667199138</v>
      </c>
      <c r="BQ1451" s="12">
        <f t="shared" si="3415"/>
        <v>-15528.610667199138</v>
      </c>
      <c r="BR1451" s="12">
        <f t="shared" si="3415"/>
        <v>-15528.610667199138</v>
      </c>
      <c r="BS1451" s="12">
        <f t="shared" si="3415"/>
        <v>0</v>
      </c>
      <c r="BT1451" s="12">
        <f t="shared" si="3415"/>
        <v>0</v>
      </c>
      <c r="BU1451" s="12">
        <f t="shared" ref="BU1451:CZ1451" si="3416">-$F1451*BU176</f>
        <v>0</v>
      </c>
      <c r="BV1451" s="12">
        <f t="shared" si="3416"/>
        <v>0</v>
      </c>
      <c r="BW1451" s="12">
        <f t="shared" si="3416"/>
        <v>0</v>
      </c>
      <c r="BX1451" s="12">
        <f t="shared" si="3416"/>
        <v>0</v>
      </c>
      <c r="BY1451" s="12">
        <f t="shared" si="3416"/>
        <v>0</v>
      </c>
      <c r="BZ1451" s="12">
        <f t="shared" si="3416"/>
        <v>0</v>
      </c>
      <c r="CA1451" s="12">
        <f t="shared" si="3416"/>
        <v>0</v>
      </c>
      <c r="CB1451" s="12">
        <f t="shared" si="3416"/>
        <v>0</v>
      </c>
      <c r="CC1451" s="12">
        <f t="shared" si="3416"/>
        <v>0</v>
      </c>
      <c r="CD1451" s="12">
        <f t="shared" si="3416"/>
        <v>0</v>
      </c>
      <c r="CE1451" s="12">
        <f t="shared" si="3416"/>
        <v>0</v>
      </c>
      <c r="CF1451" s="12">
        <f t="shared" si="3416"/>
        <v>0</v>
      </c>
      <c r="CG1451" s="12">
        <f t="shared" si="3416"/>
        <v>0</v>
      </c>
      <c r="CH1451" s="12">
        <f t="shared" si="3416"/>
        <v>0</v>
      </c>
      <c r="CI1451" s="12">
        <f t="shared" si="3416"/>
        <v>0</v>
      </c>
      <c r="CJ1451" s="12">
        <f t="shared" si="3416"/>
        <v>0</v>
      </c>
      <c r="CK1451" s="12">
        <f t="shared" si="3416"/>
        <v>0</v>
      </c>
      <c r="CL1451" s="12">
        <f t="shared" si="3416"/>
        <v>0</v>
      </c>
      <c r="CM1451" s="12">
        <f t="shared" si="3416"/>
        <v>0</v>
      </c>
      <c r="CN1451" s="12">
        <f t="shared" si="3416"/>
        <v>0</v>
      </c>
      <c r="CO1451" s="12">
        <f t="shared" si="3416"/>
        <v>0</v>
      </c>
      <c r="CP1451" s="12">
        <f t="shared" si="3416"/>
        <v>0</v>
      </c>
      <c r="CQ1451" s="12">
        <f t="shared" si="3416"/>
        <v>0</v>
      </c>
      <c r="CR1451" s="12">
        <f t="shared" si="3416"/>
        <v>0</v>
      </c>
      <c r="CS1451" s="12">
        <f t="shared" si="3416"/>
        <v>0</v>
      </c>
      <c r="CT1451" s="12">
        <f t="shared" si="3416"/>
        <v>0</v>
      </c>
      <c r="CU1451" s="12">
        <f t="shared" si="3416"/>
        <v>0</v>
      </c>
      <c r="CV1451" s="12">
        <f t="shared" si="3416"/>
        <v>0</v>
      </c>
      <c r="CW1451" s="12">
        <f t="shared" si="3416"/>
        <v>0</v>
      </c>
      <c r="CX1451" s="12">
        <f t="shared" si="3416"/>
        <v>0</v>
      </c>
      <c r="CY1451" s="12">
        <f t="shared" si="3416"/>
        <v>0</v>
      </c>
      <c r="CZ1451" s="12">
        <f t="shared" si="3416"/>
        <v>0</v>
      </c>
      <c r="DA1451" s="12">
        <f t="shared" ref="DA1451:DY1451" si="3417">-$F1451*DA176</f>
        <v>0</v>
      </c>
      <c r="DB1451" s="12">
        <f t="shared" si="3417"/>
        <v>0</v>
      </c>
      <c r="DC1451" s="12">
        <f t="shared" si="3417"/>
        <v>0</v>
      </c>
      <c r="DD1451" s="12">
        <f t="shared" si="3417"/>
        <v>0</v>
      </c>
      <c r="DE1451" s="12">
        <f t="shared" si="3417"/>
        <v>0</v>
      </c>
      <c r="DF1451" s="12">
        <f t="shared" si="3417"/>
        <v>0</v>
      </c>
      <c r="DG1451" s="12">
        <f t="shared" si="3417"/>
        <v>0</v>
      </c>
      <c r="DH1451" s="12">
        <f t="shared" si="3417"/>
        <v>0</v>
      </c>
      <c r="DI1451" s="12">
        <f t="shared" si="3417"/>
        <v>0</v>
      </c>
      <c r="DJ1451" s="12">
        <f t="shared" si="3417"/>
        <v>0</v>
      </c>
      <c r="DK1451" s="12">
        <f t="shared" si="3417"/>
        <v>0</v>
      </c>
      <c r="DL1451" s="12">
        <f t="shared" si="3417"/>
        <v>0</v>
      </c>
      <c r="DM1451" s="12">
        <f t="shared" si="3417"/>
        <v>0</v>
      </c>
      <c r="DN1451" s="12">
        <f t="shared" si="3417"/>
        <v>0</v>
      </c>
      <c r="DO1451" s="12">
        <f t="shared" si="3417"/>
        <v>0</v>
      </c>
      <c r="DP1451" s="12">
        <f t="shared" si="3417"/>
        <v>0</v>
      </c>
      <c r="DQ1451" s="12">
        <f t="shared" si="3417"/>
        <v>0</v>
      </c>
      <c r="DR1451" s="12">
        <f t="shared" si="3417"/>
        <v>0</v>
      </c>
      <c r="DS1451" s="12">
        <f t="shared" si="3417"/>
        <v>0</v>
      </c>
      <c r="DT1451" s="12">
        <f t="shared" si="3417"/>
        <v>0</v>
      </c>
      <c r="DU1451" s="12">
        <f t="shared" si="3417"/>
        <v>0</v>
      </c>
      <c r="DV1451" s="12">
        <f t="shared" si="3417"/>
        <v>0</v>
      </c>
      <c r="DW1451" s="12">
        <f t="shared" si="3417"/>
        <v>0</v>
      </c>
      <c r="DX1451" s="12">
        <f t="shared" si="3417"/>
        <v>0</v>
      </c>
      <c r="DY1451" s="12">
        <f t="shared" si="3417"/>
        <v>0</v>
      </c>
    </row>
    <row r="1452" spans="2:129" x14ac:dyDescent="0.3">
      <c r="B1452" s="2" t="str">
        <f>Product!$O$2</f>
        <v>Phase 4</v>
      </c>
      <c r="C1452" s="2" t="str">
        <f>Product!$O$3</f>
        <v>75' Wide</v>
      </c>
      <c r="D1452" s="203">
        <f>F1425</f>
        <v>124228.8853375934</v>
      </c>
      <c r="E1452" s="128">
        <f>SUMIFS(INDEX(Product!$B$2:$U$97, MATCH(E1436, Product!$B$2:$B$97, 0), ), Product!$B$2:$U$2, $B1452, Product!$B$3:$U$3, $C1452)</f>
        <v>20</v>
      </c>
      <c r="F1452" s="203">
        <f t="shared" si="3377"/>
        <v>6211.4442668796701</v>
      </c>
      <c r="G1452" s="11">
        <f>SUM(H1452:DZ1452)</f>
        <v>-124228.88533759343</v>
      </c>
      <c r="I1452" s="12">
        <f t="shared" ref="I1452:AN1452" si="3418">-$F1452*I177</f>
        <v>0</v>
      </c>
      <c r="J1452" s="12">
        <f t="shared" si="3418"/>
        <v>0</v>
      </c>
      <c r="K1452" s="12">
        <f t="shared" si="3418"/>
        <v>0</v>
      </c>
      <c r="L1452" s="12">
        <f t="shared" si="3418"/>
        <v>0</v>
      </c>
      <c r="M1452" s="12">
        <f t="shared" si="3418"/>
        <v>0</v>
      </c>
      <c r="N1452" s="12">
        <f t="shared" si="3418"/>
        <v>0</v>
      </c>
      <c r="O1452" s="12">
        <f t="shared" si="3418"/>
        <v>0</v>
      </c>
      <c r="P1452" s="12">
        <f t="shared" si="3418"/>
        <v>0</v>
      </c>
      <c r="Q1452" s="12">
        <f t="shared" si="3418"/>
        <v>0</v>
      </c>
      <c r="R1452" s="12">
        <f t="shared" si="3418"/>
        <v>0</v>
      </c>
      <c r="S1452" s="12">
        <f t="shared" si="3418"/>
        <v>0</v>
      </c>
      <c r="T1452" s="12">
        <f t="shared" si="3418"/>
        <v>0</v>
      </c>
      <c r="U1452" s="12">
        <f t="shared" si="3418"/>
        <v>0</v>
      </c>
      <c r="V1452" s="12">
        <f t="shared" si="3418"/>
        <v>0</v>
      </c>
      <c r="W1452" s="12">
        <f t="shared" si="3418"/>
        <v>0</v>
      </c>
      <c r="X1452" s="12">
        <f t="shared" si="3418"/>
        <v>0</v>
      </c>
      <c r="Y1452" s="12">
        <f t="shared" si="3418"/>
        <v>0</v>
      </c>
      <c r="Z1452" s="12">
        <f t="shared" si="3418"/>
        <v>0</v>
      </c>
      <c r="AA1452" s="12">
        <f t="shared" si="3418"/>
        <v>0</v>
      </c>
      <c r="AB1452" s="12">
        <f t="shared" si="3418"/>
        <v>0</v>
      </c>
      <c r="AC1452" s="12">
        <f t="shared" si="3418"/>
        <v>0</v>
      </c>
      <c r="AD1452" s="12">
        <f t="shared" si="3418"/>
        <v>0</v>
      </c>
      <c r="AE1452" s="12">
        <f t="shared" si="3418"/>
        <v>0</v>
      </c>
      <c r="AF1452" s="12">
        <f t="shared" si="3418"/>
        <v>0</v>
      </c>
      <c r="AG1452" s="12">
        <f t="shared" si="3418"/>
        <v>0</v>
      </c>
      <c r="AH1452" s="12">
        <f t="shared" si="3418"/>
        <v>0</v>
      </c>
      <c r="AI1452" s="12">
        <f t="shared" si="3418"/>
        <v>0</v>
      </c>
      <c r="AJ1452" s="12">
        <f t="shared" si="3418"/>
        <v>0</v>
      </c>
      <c r="AK1452" s="12">
        <f t="shared" si="3418"/>
        <v>0</v>
      </c>
      <c r="AL1452" s="12">
        <f t="shared" si="3418"/>
        <v>0</v>
      </c>
      <c r="AM1452" s="12">
        <f t="shared" si="3418"/>
        <v>0</v>
      </c>
      <c r="AN1452" s="12">
        <f t="shared" si="3418"/>
        <v>0</v>
      </c>
      <c r="AO1452" s="12">
        <f t="shared" ref="AO1452:BT1452" si="3419">-$F1452*AO177</f>
        <v>0</v>
      </c>
      <c r="AP1452" s="12">
        <f t="shared" si="3419"/>
        <v>0</v>
      </c>
      <c r="AQ1452" s="12">
        <f t="shared" si="3419"/>
        <v>0</v>
      </c>
      <c r="AR1452" s="12">
        <f t="shared" si="3419"/>
        <v>0</v>
      </c>
      <c r="AS1452" s="12">
        <f t="shared" si="3419"/>
        <v>0</v>
      </c>
      <c r="AT1452" s="12">
        <f t="shared" si="3419"/>
        <v>0</v>
      </c>
      <c r="AU1452" s="12">
        <f t="shared" si="3419"/>
        <v>0</v>
      </c>
      <c r="AV1452" s="12">
        <f t="shared" si="3419"/>
        <v>0</v>
      </c>
      <c r="AW1452" s="12">
        <f t="shared" si="3419"/>
        <v>0</v>
      </c>
      <c r="AX1452" s="12">
        <f t="shared" si="3419"/>
        <v>0</v>
      </c>
      <c r="AY1452" s="12">
        <f t="shared" si="3419"/>
        <v>0</v>
      </c>
      <c r="AZ1452" s="12">
        <f t="shared" si="3419"/>
        <v>0</v>
      </c>
      <c r="BA1452" s="12">
        <f t="shared" si="3419"/>
        <v>0</v>
      </c>
      <c r="BB1452" s="12">
        <f t="shared" si="3419"/>
        <v>0</v>
      </c>
      <c r="BC1452" s="12">
        <f t="shared" si="3419"/>
        <v>0</v>
      </c>
      <c r="BD1452" s="12">
        <f t="shared" si="3419"/>
        <v>0</v>
      </c>
      <c r="BE1452" s="12">
        <f t="shared" si="3419"/>
        <v>0</v>
      </c>
      <c r="BF1452" s="12">
        <f t="shared" si="3419"/>
        <v>0</v>
      </c>
      <c r="BG1452" s="12">
        <f t="shared" si="3419"/>
        <v>-10352.407111466116</v>
      </c>
      <c r="BH1452" s="12">
        <f t="shared" si="3419"/>
        <v>-10352.407111466116</v>
      </c>
      <c r="BI1452" s="12">
        <f t="shared" si="3419"/>
        <v>-10352.407111466116</v>
      </c>
      <c r="BJ1452" s="12">
        <f t="shared" si="3419"/>
        <v>-10352.407111466116</v>
      </c>
      <c r="BK1452" s="12">
        <f t="shared" si="3419"/>
        <v>-10352.407111466116</v>
      </c>
      <c r="BL1452" s="12">
        <f t="shared" si="3419"/>
        <v>-10352.407111466116</v>
      </c>
      <c r="BM1452" s="12">
        <f t="shared" si="3419"/>
        <v>-10352.407111466116</v>
      </c>
      <c r="BN1452" s="12">
        <f t="shared" si="3419"/>
        <v>-10352.407111466116</v>
      </c>
      <c r="BO1452" s="12">
        <f t="shared" si="3419"/>
        <v>-10352.407111466116</v>
      </c>
      <c r="BP1452" s="12">
        <f t="shared" si="3419"/>
        <v>-10352.407111466116</v>
      </c>
      <c r="BQ1452" s="12">
        <f t="shared" si="3419"/>
        <v>-10352.407111466116</v>
      </c>
      <c r="BR1452" s="12">
        <f t="shared" si="3419"/>
        <v>-10352.407111466116</v>
      </c>
      <c r="BS1452" s="12">
        <f t="shared" si="3419"/>
        <v>0</v>
      </c>
      <c r="BT1452" s="12">
        <f t="shared" si="3419"/>
        <v>0</v>
      </c>
      <c r="BU1452" s="12">
        <f t="shared" ref="BU1452:CZ1452" si="3420">-$F1452*BU177</f>
        <v>0</v>
      </c>
      <c r="BV1452" s="12">
        <f t="shared" si="3420"/>
        <v>0</v>
      </c>
      <c r="BW1452" s="12">
        <f t="shared" si="3420"/>
        <v>0</v>
      </c>
      <c r="BX1452" s="12">
        <f t="shared" si="3420"/>
        <v>0</v>
      </c>
      <c r="BY1452" s="12">
        <f t="shared" si="3420"/>
        <v>0</v>
      </c>
      <c r="BZ1452" s="12">
        <f t="shared" si="3420"/>
        <v>0</v>
      </c>
      <c r="CA1452" s="12">
        <f t="shared" si="3420"/>
        <v>0</v>
      </c>
      <c r="CB1452" s="12">
        <f t="shared" si="3420"/>
        <v>0</v>
      </c>
      <c r="CC1452" s="12">
        <f t="shared" si="3420"/>
        <v>0</v>
      </c>
      <c r="CD1452" s="12">
        <f t="shared" si="3420"/>
        <v>0</v>
      </c>
      <c r="CE1452" s="12">
        <f t="shared" si="3420"/>
        <v>0</v>
      </c>
      <c r="CF1452" s="12">
        <f t="shared" si="3420"/>
        <v>0</v>
      </c>
      <c r="CG1452" s="12">
        <f t="shared" si="3420"/>
        <v>0</v>
      </c>
      <c r="CH1452" s="12">
        <f t="shared" si="3420"/>
        <v>0</v>
      </c>
      <c r="CI1452" s="12">
        <f t="shared" si="3420"/>
        <v>0</v>
      </c>
      <c r="CJ1452" s="12">
        <f t="shared" si="3420"/>
        <v>0</v>
      </c>
      <c r="CK1452" s="12">
        <f t="shared" si="3420"/>
        <v>0</v>
      </c>
      <c r="CL1452" s="12">
        <f t="shared" si="3420"/>
        <v>0</v>
      </c>
      <c r="CM1452" s="12">
        <f t="shared" si="3420"/>
        <v>0</v>
      </c>
      <c r="CN1452" s="12">
        <f t="shared" si="3420"/>
        <v>0</v>
      </c>
      <c r="CO1452" s="12">
        <f t="shared" si="3420"/>
        <v>0</v>
      </c>
      <c r="CP1452" s="12">
        <f t="shared" si="3420"/>
        <v>0</v>
      </c>
      <c r="CQ1452" s="12">
        <f t="shared" si="3420"/>
        <v>0</v>
      </c>
      <c r="CR1452" s="12">
        <f t="shared" si="3420"/>
        <v>0</v>
      </c>
      <c r="CS1452" s="12">
        <f t="shared" si="3420"/>
        <v>0</v>
      </c>
      <c r="CT1452" s="12">
        <f t="shared" si="3420"/>
        <v>0</v>
      </c>
      <c r="CU1452" s="12">
        <f t="shared" si="3420"/>
        <v>0</v>
      </c>
      <c r="CV1452" s="12">
        <f t="shared" si="3420"/>
        <v>0</v>
      </c>
      <c r="CW1452" s="12">
        <f t="shared" si="3420"/>
        <v>0</v>
      </c>
      <c r="CX1452" s="12">
        <f t="shared" si="3420"/>
        <v>0</v>
      </c>
      <c r="CY1452" s="12">
        <f t="shared" si="3420"/>
        <v>0</v>
      </c>
      <c r="CZ1452" s="12">
        <f t="shared" si="3420"/>
        <v>0</v>
      </c>
      <c r="DA1452" s="12">
        <f t="shared" ref="DA1452:DY1452" si="3421">-$F1452*DA177</f>
        <v>0</v>
      </c>
      <c r="DB1452" s="12">
        <f t="shared" si="3421"/>
        <v>0</v>
      </c>
      <c r="DC1452" s="12">
        <f t="shared" si="3421"/>
        <v>0</v>
      </c>
      <c r="DD1452" s="12">
        <f t="shared" si="3421"/>
        <v>0</v>
      </c>
      <c r="DE1452" s="12">
        <f t="shared" si="3421"/>
        <v>0</v>
      </c>
      <c r="DF1452" s="12">
        <f t="shared" si="3421"/>
        <v>0</v>
      </c>
      <c r="DG1452" s="12">
        <f t="shared" si="3421"/>
        <v>0</v>
      </c>
      <c r="DH1452" s="12">
        <f t="shared" si="3421"/>
        <v>0</v>
      </c>
      <c r="DI1452" s="12">
        <f t="shared" si="3421"/>
        <v>0</v>
      </c>
      <c r="DJ1452" s="12">
        <f t="shared" si="3421"/>
        <v>0</v>
      </c>
      <c r="DK1452" s="12">
        <f t="shared" si="3421"/>
        <v>0</v>
      </c>
      <c r="DL1452" s="12">
        <f t="shared" si="3421"/>
        <v>0</v>
      </c>
      <c r="DM1452" s="12">
        <f t="shared" si="3421"/>
        <v>0</v>
      </c>
      <c r="DN1452" s="12">
        <f t="shared" si="3421"/>
        <v>0</v>
      </c>
      <c r="DO1452" s="12">
        <f t="shared" si="3421"/>
        <v>0</v>
      </c>
      <c r="DP1452" s="12">
        <f t="shared" si="3421"/>
        <v>0</v>
      </c>
      <c r="DQ1452" s="12">
        <f t="shared" si="3421"/>
        <v>0</v>
      </c>
      <c r="DR1452" s="12">
        <f t="shared" si="3421"/>
        <v>0</v>
      </c>
      <c r="DS1452" s="12">
        <f t="shared" si="3421"/>
        <v>0</v>
      </c>
      <c r="DT1452" s="12">
        <f t="shared" si="3421"/>
        <v>0</v>
      </c>
      <c r="DU1452" s="12">
        <f t="shared" si="3421"/>
        <v>0</v>
      </c>
      <c r="DV1452" s="12">
        <f t="shared" si="3421"/>
        <v>0</v>
      </c>
      <c r="DW1452" s="12">
        <f t="shared" si="3421"/>
        <v>0</v>
      </c>
      <c r="DX1452" s="12">
        <f t="shared" si="3421"/>
        <v>0</v>
      </c>
      <c r="DY1452" s="12">
        <f t="shared" si="3421"/>
        <v>0</v>
      </c>
    </row>
    <row r="1453" spans="2:129" x14ac:dyDescent="0.3">
      <c r="D1453" s="203"/>
      <c r="E1453" s="128"/>
      <c r="F1453" s="203"/>
      <c r="I1453" s="12"/>
      <c r="J1453" s="12"/>
      <c r="K1453" s="12"/>
      <c r="L1453" s="12"/>
      <c r="M1453" s="12"/>
      <c r="N1453" s="12"/>
      <c r="O1453" s="12"/>
      <c r="P1453" s="12"/>
      <c r="Q1453" s="12"/>
      <c r="R1453" s="12"/>
      <c r="S1453" s="12"/>
      <c r="T1453" s="12"/>
      <c r="U1453" s="12"/>
      <c r="V1453" s="12"/>
      <c r="W1453" s="12"/>
      <c r="X1453" s="12"/>
      <c r="Y1453" s="12"/>
      <c r="Z1453" s="12"/>
      <c r="AA1453" s="12"/>
      <c r="AB1453" s="12"/>
      <c r="AC1453" s="12"/>
      <c r="AD1453" s="12"/>
      <c r="AE1453" s="12"/>
      <c r="AF1453" s="12"/>
      <c r="AG1453" s="12"/>
      <c r="AH1453" s="12"/>
      <c r="AI1453" s="12"/>
      <c r="AJ1453" s="12"/>
      <c r="AK1453" s="12"/>
      <c r="AL1453" s="12"/>
      <c r="AM1453" s="12"/>
      <c r="AN1453" s="12"/>
      <c r="AO1453" s="12"/>
      <c r="AP1453" s="12"/>
      <c r="AQ1453" s="12"/>
      <c r="AR1453" s="12"/>
      <c r="AS1453" s="12"/>
      <c r="AT1453" s="12"/>
      <c r="AU1453" s="12"/>
      <c r="AV1453" s="12"/>
      <c r="AW1453" s="12"/>
      <c r="AX1453" s="12"/>
      <c r="AY1453" s="12"/>
      <c r="AZ1453" s="12"/>
      <c r="BA1453" s="12"/>
      <c r="BB1453" s="12"/>
      <c r="BC1453" s="12"/>
      <c r="BD1453" s="12"/>
      <c r="BE1453" s="12"/>
      <c r="BF1453" s="12"/>
      <c r="BG1453" s="12"/>
      <c r="BH1453" s="12"/>
      <c r="BI1453" s="12"/>
      <c r="BJ1453" s="12"/>
      <c r="BK1453" s="12"/>
      <c r="BL1453" s="12"/>
      <c r="BM1453" s="12"/>
      <c r="BN1453" s="12"/>
      <c r="BO1453" s="12"/>
      <c r="BP1453" s="12"/>
      <c r="BQ1453" s="12"/>
      <c r="BR1453" s="12"/>
      <c r="BS1453" s="12"/>
      <c r="BT1453" s="12"/>
      <c r="BU1453" s="12"/>
      <c r="BV1453" s="12"/>
      <c r="BW1453" s="12"/>
      <c r="BX1453" s="12"/>
      <c r="BY1453" s="12"/>
      <c r="BZ1453" s="12"/>
      <c r="CA1453" s="12"/>
      <c r="CB1453" s="12"/>
      <c r="CC1453" s="12"/>
      <c r="CD1453" s="12"/>
      <c r="CE1453" s="12"/>
      <c r="CF1453" s="12"/>
      <c r="CG1453" s="12"/>
      <c r="CH1453" s="12"/>
      <c r="CI1453" s="12"/>
      <c r="CJ1453" s="12"/>
      <c r="CK1453" s="12"/>
      <c r="CL1453" s="12"/>
      <c r="CM1453" s="12"/>
      <c r="CN1453" s="12"/>
      <c r="CO1453" s="12"/>
      <c r="CP1453" s="12"/>
      <c r="CQ1453" s="12"/>
      <c r="CR1453" s="12"/>
      <c r="CS1453" s="12"/>
      <c r="CT1453" s="12"/>
      <c r="CU1453" s="12"/>
      <c r="CV1453" s="12"/>
      <c r="CW1453" s="12"/>
      <c r="CX1453" s="12"/>
      <c r="CY1453" s="12"/>
      <c r="CZ1453" s="12"/>
      <c r="DA1453" s="12"/>
      <c r="DB1453" s="12"/>
      <c r="DC1453" s="12"/>
      <c r="DD1453" s="12"/>
      <c r="DE1453" s="12"/>
      <c r="DF1453" s="12"/>
      <c r="DG1453" s="12"/>
      <c r="DH1453" s="12"/>
      <c r="DI1453" s="12"/>
      <c r="DJ1453" s="12"/>
      <c r="DK1453" s="12"/>
      <c r="DL1453" s="12"/>
      <c r="DM1453" s="12"/>
      <c r="DN1453" s="12"/>
      <c r="DO1453" s="12"/>
      <c r="DP1453" s="12"/>
      <c r="DQ1453" s="12"/>
      <c r="DR1453" s="12"/>
      <c r="DS1453" s="12"/>
      <c r="DT1453" s="12"/>
      <c r="DU1453" s="12"/>
      <c r="DV1453" s="12"/>
      <c r="DW1453" s="12"/>
      <c r="DX1453" s="12"/>
      <c r="DY1453" s="12"/>
    </row>
    <row r="1454" spans="2:129" x14ac:dyDescent="0.3">
      <c r="B1454" s="2" t="str">
        <f>Product!$P$2</f>
        <v>Phase 5</v>
      </c>
      <c r="C1454" s="2" t="str">
        <f>Product!$P$3</f>
        <v>50' Wide</v>
      </c>
      <c r="D1454" s="203">
        <f>F1427</f>
        <v>186343.32800639022</v>
      </c>
      <c r="E1454" s="128">
        <f>SUMIFS(INDEX(Product!$B$2:$U$97, MATCH(E1436, Product!$B$2:$B$97, 0), ), Product!$B$2:$U$2, $B1454, Product!$B$3:$U$3, $C1454)</f>
        <v>30</v>
      </c>
      <c r="F1454" s="203">
        <f t="shared" si="3377"/>
        <v>6211.4442668796737</v>
      </c>
      <c r="G1454" s="11">
        <f>SUM(H1454:DZ1454)</f>
        <v>-186343.32800639022</v>
      </c>
      <c r="I1454" s="12">
        <f t="shared" ref="I1454:AN1454" si="3422">-$F1454*I179</f>
        <v>0</v>
      </c>
      <c r="J1454" s="12">
        <f t="shared" si="3422"/>
        <v>0</v>
      </c>
      <c r="K1454" s="12">
        <f t="shared" si="3422"/>
        <v>0</v>
      </c>
      <c r="L1454" s="12">
        <f t="shared" si="3422"/>
        <v>0</v>
      </c>
      <c r="M1454" s="12">
        <f t="shared" si="3422"/>
        <v>0</v>
      </c>
      <c r="N1454" s="12">
        <f t="shared" si="3422"/>
        <v>0</v>
      </c>
      <c r="O1454" s="12">
        <f t="shared" si="3422"/>
        <v>0</v>
      </c>
      <c r="P1454" s="12">
        <f t="shared" si="3422"/>
        <v>0</v>
      </c>
      <c r="Q1454" s="12">
        <f t="shared" si="3422"/>
        <v>0</v>
      </c>
      <c r="R1454" s="12">
        <f t="shared" si="3422"/>
        <v>0</v>
      </c>
      <c r="S1454" s="12">
        <f t="shared" si="3422"/>
        <v>0</v>
      </c>
      <c r="T1454" s="12">
        <f t="shared" si="3422"/>
        <v>0</v>
      </c>
      <c r="U1454" s="12">
        <f t="shared" si="3422"/>
        <v>0</v>
      </c>
      <c r="V1454" s="12">
        <f t="shared" si="3422"/>
        <v>0</v>
      </c>
      <c r="W1454" s="12">
        <f t="shared" si="3422"/>
        <v>0</v>
      </c>
      <c r="X1454" s="12">
        <f t="shared" si="3422"/>
        <v>0</v>
      </c>
      <c r="Y1454" s="12">
        <f t="shared" si="3422"/>
        <v>0</v>
      </c>
      <c r="Z1454" s="12">
        <f t="shared" si="3422"/>
        <v>0</v>
      </c>
      <c r="AA1454" s="12">
        <f t="shared" si="3422"/>
        <v>0</v>
      </c>
      <c r="AB1454" s="12">
        <f t="shared" si="3422"/>
        <v>0</v>
      </c>
      <c r="AC1454" s="12">
        <f t="shared" si="3422"/>
        <v>0</v>
      </c>
      <c r="AD1454" s="12">
        <f t="shared" si="3422"/>
        <v>0</v>
      </c>
      <c r="AE1454" s="12">
        <f t="shared" si="3422"/>
        <v>0</v>
      </c>
      <c r="AF1454" s="12">
        <f t="shared" si="3422"/>
        <v>0</v>
      </c>
      <c r="AG1454" s="12">
        <f t="shared" si="3422"/>
        <v>0</v>
      </c>
      <c r="AH1454" s="12">
        <f t="shared" si="3422"/>
        <v>0</v>
      </c>
      <c r="AI1454" s="12">
        <f t="shared" si="3422"/>
        <v>0</v>
      </c>
      <c r="AJ1454" s="12">
        <f t="shared" si="3422"/>
        <v>0</v>
      </c>
      <c r="AK1454" s="12">
        <f t="shared" si="3422"/>
        <v>0</v>
      </c>
      <c r="AL1454" s="12">
        <f t="shared" si="3422"/>
        <v>0</v>
      </c>
      <c r="AM1454" s="12">
        <f t="shared" si="3422"/>
        <v>0</v>
      </c>
      <c r="AN1454" s="12">
        <f t="shared" si="3422"/>
        <v>0</v>
      </c>
      <c r="AO1454" s="12">
        <f t="shared" ref="AO1454:BT1454" si="3423">-$F1454*AO179</f>
        <v>0</v>
      </c>
      <c r="AP1454" s="12">
        <f t="shared" si="3423"/>
        <v>0</v>
      </c>
      <c r="AQ1454" s="12">
        <f t="shared" si="3423"/>
        <v>0</v>
      </c>
      <c r="AR1454" s="12">
        <f t="shared" si="3423"/>
        <v>0</v>
      </c>
      <c r="AS1454" s="12">
        <f t="shared" si="3423"/>
        <v>0</v>
      </c>
      <c r="AT1454" s="12">
        <f t="shared" si="3423"/>
        <v>0</v>
      </c>
      <c r="AU1454" s="12">
        <f t="shared" si="3423"/>
        <v>0</v>
      </c>
      <c r="AV1454" s="12">
        <f t="shared" si="3423"/>
        <v>0</v>
      </c>
      <c r="AW1454" s="12">
        <f t="shared" si="3423"/>
        <v>0</v>
      </c>
      <c r="AX1454" s="12">
        <f t="shared" si="3423"/>
        <v>0</v>
      </c>
      <c r="AY1454" s="12">
        <f t="shared" si="3423"/>
        <v>0</v>
      </c>
      <c r="AZ1454" s="12">
        <f t="shared" si="3423"/>
        <v>0</v>
      </c>
      <c r="BA1454" s="12">
        <f t="shared" si="3423"/>
        <v>0</v>
      </c>
      <c r="BB1454" s="12">
        <f t="shared" si="3423"/>
        <v>0</v>
      </c>
      <c r="BC1454" s="12">
        <f t="shared" si="3423"/>
        <v>0</v>
      </c>
      <c r="BD1454" s="12">
        <f t="shared" si="3423"/>
        <v>0</v>
      </c>
      <c r="BE1454" s="12">
        <f t="shared" si="3423"/>
        <v>0</v>
      </c>
      <c r="BF1454" s="12">
        <f t="shared" si="3423"/>
        <v>0</v>
      </c>
      <c r="BG1454" s="12">
        <f t="shared" si="3423"/>
        <v>0</v>
      </c>
      <c r="BH1454" s="12">
        <f t="shared" si="3423"/>
        <v>0</v>
      </c>
      <c r="BI1454" s="12">
        <f t="shared" si="3423"/>
        <v>0</v>
      </c>
      <c r="BJ1454" s="12">
        <f t="shared" si="3423"/>
        <v>0</v>
      </c>
      <c r="BK1454" s="12">
        <f t="shared" si="3423"/>
        <v>0</v>
      </c>
      <c r="BL1454" s="12">
        <f t="shared" si="3423"/>
        <v>0</v>
      </c>
      <c r="BM1454" s="12">
        <f t="shared" si="3423"/>
        <v>0</v>
      </c>
      <c r="BN1454" s="12">
        <f t="shared" si="3423"/>
        <v>0</v>
      </c>
      <c r="BO1454" s="12">
        <f t="shared" si="3423"/>
        <v>0</v>
      </c>
      <c r="BP1454" s="12">
        <f t="shared" si="3423"/>
        <v>0</v>
      </c>
      <c r="BQ1454" s="12">
        <f t="shared" si="3423"/>
        <v>0</v>
      </c>
      <c r="BR1454" s="12">
        <f t="shared" si="3423"/>
        <v>0</v>
      </c>
      <c r="BS1454" s="12">
        <f t="shared" si="3423"/>
        <v>-15528.610667199184</v>
      </c>
      <c r="BT1454" s="12">
        <f t="shared" si="3423"/>
        <v>-15528.610667199184</v>
      </c>
      <c r="BU1454" s="12">
        <f t="shared" ref="BU1454:CZ1454" si="3424">-$F1454*BU179</f>
        <v>-15528.610667199184</v>
      </c>
      <c r="BV1454" s="12">
        <f t="shared" si="3424"/>
        <v>-15528.610667199184</v>
      </c>
      <c r="BW1454" s="12">
        <f t="shared" si="3424"/>
        <v>-15528.610667199184</v>
      </c>
      <c r="BX1454" s="12">
        <f t="shared" si="3424"/>
        <v>-15528.610667199184</v>
      </c>
      <c r="BY1454" s="12">
        <f t="shared" si="3424"/>
        <v>-15528.610667199184</v>
      </c>
      <c r="BZ1454" s="12">
        <f t="shared" si="3424"/>
        <v>-15528.610667199184</v>
      </c>
      <c r="CA1454" s="12">
        <f t="shared" si="3424"/>
        <v>-15528.610667199184</v>
      </c>
      <c r="CB1454" s="12">
        <f t="shared" si="3424"/>
        <v>-15528.610667199184</v>
      </c>
      <c r="CC1454" s="12">
        <f t="shared" si="3424"/>
        <v>-15528.610667199184</v>
      </c>
      <c r="CD1454" s="12">
        <f t="shared" si="3424"/>
        <v>-15528.610667199184</v>
      </c>
      <c r="CE1454" s="12">
        <f t="shared" si="3424"/>
        <v>0</v>
      </c>
      <c r="CF1454" s="12">
        <f t="shared" si="3424"/>
        <v>0</v>
      </c>
      <c r="CG1454" s="12">
        <f t="shared" si="3424"/>
        <v>0</v>
      </c>
      <c r="CH1454" s="12">
        <f t="shared" si="3424"/>
        <v>0</v>
      </c>
      <c r="CI1454" s="12">
        <f t="shared" si="3424"/>
        <v>0</v>
      </c>
      <c r="CJ1454" s="12">
        <f t="shared" si="3424"/>
        <v>0</v>
      </c>
      <c r="CK1454" s="12">
        <f t="shared" si="3424"/>
        <v>0</v>
      </c>
      <c r="CL1454" s="12">
        <f t="shared" si="3424"/>
        <v>0</v>
      </c>
      <c r="CM1454" s="12">
        <f t="shared" si="3424"/>
        <v>0</v>
      </c>
      <c r="CN1454" s="12">
        <f t="shared" si="3424"/>
        <v>0</v>
      </c>
      <c r="CO1454" s="12">
        <f t="shared" si="3424"/>
        <v>0</v>
      </c>
      <c r="CP1454" s="12">
        <f t="shared" si="3424"/>
        <v>0</v>
      </c>
      <c r="CQ1454" s="12">
        <f t="shared" si="3424"/>
        <v>0</v>
      </c>
      <c r="CR1454" s="12">
        <f t="shared" si="3424"/>
        <v>0</v>
      </c>
      <c r="CS1454" s="12">
        <f t="shared" si="3424"/>
        <v>0</v>
      </c>
      <c r="CT1454" s="12">
        <f t="shared" si="3424"/>
        <v>0</v>
      </c>
      <c r="CU1454" s="12">
        <f t="shared" si="3424"/>
        <v>0</v>
      </c>
      <c r="CV1454" s="12">
        <f t="shared" si="3424"/>
        <v>0</v>
      </c>
      <c r="CW1454" s="12">
        <f t="shared" si="3424"/>
        <v>0</v>
      </c>
      <c r="CX1454" s="12">
        <f t="shared" si="3424"/>
        <v>0</v>
      </c>
      <c r="CY1454" s="12">
        <f t="shared" si="3424"/>
        <v>0</v>
      </c>
      <c r="CZ1454" s="12">
        <f t="shared" si="3424"/>
        <v>0</v>
      </c>
      <c r="DA1454" s="12">
        <f t="shared" ref="DA1454:DY1454" si="3425">-$F1454*DA179</f>
        <v>0</v>
      </c>
      <c r="DB1454" s="12">
        <f t="shared" si="3425"/>
        <v>0</v>
      </c>
      <c r="DC1454" s="12">
        <f t="shared" si="3425"/>
        <v>0</v>
      </c>
      <c r="DD1454" s="12">
        <f t="shared" si="3425"/>
        <v>0</v>
      </c>
      <c r="DE1454" s="12">
        <f t="shared" si="3425"/>
        <v>0</v>
      </c>
      <c r="DF1454" s="12">
        <f t="shared" si="3425"/>
        <v>0</v>
      </c>
      <c r="DG1454" s="12">
        <f t="shared" si="3425"/>
        <v>0</v>
      </c>
      <c r="DH1454" s="12">
        <f t="shared" si="3425"/>
        <v>0</v>
      </c>
      <c r="DI1454" s="12">
        <f t="shared" si="3425"/>
        <v>0</v>
      </c>
      <c r="DJ1454" s="12">
        <f t="shared" si="3425"/>
        <v>0</v>
      </c>
      <c r="DK1454" s="12">
        <f t="shared" si="3425"/>
        <v>0</v>
      </c>
      <c r="DL1454" s="12">
        <f t="shared" si="3425"/>
        <v>0</v>
      </c>
      <c r="DM1454" s="12">
        <f t="shared" si="3425"/>
        <v>0</v>
      </c>
      <c r="DN1454" s="12">
        <f t="shared" si="3425"/>
        <v>0</v>
      </c>
      <c r="DO1454" s="12">
        <f t="shared" si="3425"/>
        <v>0</v>
      </c>
      <c r="DP1454" s="12">
        <f t="shared" si="3425"/>
        <v>0</v>
      </c>
      <c r="DQ1454" s="12">
        <f t="shared" si="3425"/>
        <v>0</v>
      </c>
      <c r="DR1454" s="12">
        <f t="shared" si="3425"/>
        <v>0</v>
      </c>
      <c r="DS1454" s="12">
        <f t="shared" si="3425"/>
        <v>0</v>
      </c>
      <c r="DT1454" s="12">
        <f t="shared" si="3425"/>
        <v>0</v>
      </c>
      <c r="DU1454" s="12">
        <f t="shared" si="3425"/>
        <v>0</v>
      </c>
      <c r="DV1454" s="12">
        <f t="shared" si="3425"/>
        <v>0</v>
      </c>
      <c r="DW1454" s="12">
        <f t="shared" si="3425"/>
        <v>0</v>
      </c>
      <c r="DX1454" s="12">
        <f t="shared" si="3425"/>
        <v>0</v>
      </c>
      <c r="DY1454" s="12">
        <f t="shared" si="3425"/>
        <v>0</v>
      </c>
    </row>
    <row r="1455" spans="2:129" x14ac:dyDescent="0.3">
      <c r="B1455" s="2" t="str">
        <f>Product!$Q$2</f>
        <v>Phase 5</v>
      </c>
      <c r="C1455" s="2" t="str">
        <f>Product!$Q$3</f>
        <v>60' Wide</v>
      </c>
      <c r="D1455" s="203">
        <f>F1428</f>
        <v>186343.32800639022</v>
      </c>
      <c r="E1455" s="128">
        <f>SUMIFS(INDEX(Product!$B$2:$U$97, MATCH(E1436, Product!$B$2:$B$97, 0), ), Product!$B$2:$U$2, $B1455, Product!$B$3:$U$3, $C1455)</f>
        <v>30</v>
      </c>
      <c r="F1455" s="203">
        <f t="shared" si="3377"/>
        <v>6211.4442668796737</v>
      </c>
      <c r="G1455" s="11">
        <f>SUM(H1455:DZ1455)</f>
        <v>-186343.32800639022</v>
      </c>
      <c r="I1455" s="12">
        <f t="shared" ref="I1455:AN1455" si="3426">-$F1455*I180</f>
        <v>0</v>
      </c>
      <c r="J1455" s="12">
        <f t="shared" si="3426"/>
        <v>0</v>
      </c>
      <c r="K1455" s="12">
        <f t="shared" si="3426"/>
        <v>0</v>
      </c>
      <c r="L1455" s="12">
        <f t="shared" si="3426"/>
        <v>0</v>
      </c>
      <c r="M1455" s="12">
        <f t="shared" si="3426"/>
        <v>0</v>
      </c>
      <c r="N1455" s="12">
        <f t="shared" si="3426"/>
        <v>0</v>
      </c>
      <c r="O1455" s="12">
        <f t="shared" si="3426"/>
        <v>0</v>
      </c>
      <c r="P1455" s="12">
        <f t="shared" si="3426"/>
        <v>0</v>
      </c>
      <c r="Q1455" s="12">
        <f t="shared" si="3426"/>
        <v>0</v>
      </c>
      <c r="R1455" s="12">
        <f t="shared" si="3426"/>
        <v>0</v>
      </c>
      <c r="S1455" s="12">
        <f t="shared" si="3426"/>
        <v>0</v>
      </c>
      <c r="T1455" s="12">
        <f t="shared" si="3426"/>
        <v>0</v>
      </c>
      <c r="U1455" s="12">
        <f t="shared" si="3426"/>
        <v>0</v>
      </c>
      <c r="V1455" s="12">
        <f t="shared" si="3426"/>
        <v>0</v>
      </c>
      <c r="W1455" s="12">
        <f t="shared" si="3426"/>
        <v>0</v>
      </c>
      <c r="X1455" s="12">
        <f t="shared" si="3426"/>
        <v>0</v>
      </c>
      <c r="Y1455" s="12">
        <f t="shared" si="3426"/>
        <v>0</v>
      </c>
      <c r="Z1455" s="12">
        <f t="shared" si="3426"/>
        <v>0</v>
      </c>
      <c r="AA1455" s="12">
        <f t="shared" si="3426"/>
        <v>0</v>
      </c>
      <c r="AB1455" s="12">
        <f t="shared" si="3426"/>
        <v>0</v>
      </c>
      <c r="AC1455" s="12">
        <f t="shared" si="3426"/>
        <v>0</v>
      </c>
      <c r="AD1455" s="12">
        <f t="shared" si="3426"/>
        <v>0</v>
      </c>
      <c r="AE1455" s="12">
        <f t="shared" si="3426"/>
        <v>0</v>
      </c>
      <c r="AF1455" s="12">
        <f t="shared" si="3426"/>
        <v>0</v>
      </c>
      <c r="AG1455" s="12">
        <f t="shared" si="3426"/>
        <v>0</v>
      </c>
      <c r="AH1455" s="12">
        <f t="shared" si="3426"/>
        <v>0</v>
      </c>
      <c r="AI1455" s="12">
        <f t="shared" si="3426"/>
        <v>0</v>
      </c>
      <c r="AJ1455" s="12">
        <f t="shared" si="3426"/>
        <v>0</v>
      </c>
      <c r="AK1455" s="12">
        <f t="shared" si="3426"/>
        <v>0</v>
      </c>
      <c r="AL1455" s="12">
        <f t="shared" si="3426"/>
        <v>0</v>
      </c>
      <c r="AM1455" s="12">
        <f t="shared" si="3426"/>
        <v>0</v>
      </c>
      <c r="AN1455" s="12">
        <f t="shared" si="3426"/>
        <v>0</v>
      </c>
      <c r="AO1455" s="12">
        <f t="shared" ref="AO1455:BT1455" si="3427">-$F1455*AO180</f>
        <v>0</v>
      </c>
      <c r="AP1455" s="12">
        <f t="shared" si="3427"/>
        <v>0</v>
      </c>
      <c r="AQ1455" s="12">
        <f t="shared" si="3427"/>
        <v>0</v>
      </c>
      <c r="AR1455" s="12">
        <f t="shared" si="3427"/>
        <v>0</v>
      </c>
      <c r="AS1455" s="12">
        <f t="shared" si="3427"/>
        <v>0</v>
      </c>
      <c r="AT1455" s="12">
        <f t="shared" si="3427"/>
        <v>0</v>
      </c>
      <c r="AU1455" s="12">
        <f t="shared" si="3427"/>
        <v>0</v>
      </c>
      <c r="AV1455" s="12">
        <f t="shared" si="3427"/>
        <v>0</v>
      </c>
      <c r="AW1455" s="12">
        <f t="shared" si="3427"/>
        <v>0</v>
      </c>
      <c r="AX1455" s="12">
        <f t="shared" si="3427"/>
        <v>0</v>
      </c>
      <c r="AY1455" s="12">
        <f t="shared" si="3427"/>
        <v>0</v>
      </c>
      <c r="AZ1455" s="12">
        <f t="shared" si="3427"/>
        <v>0</v>
      </c>
      <c r="BA1455" s="12">
        <f t="shared" si="3427"/>
        <v>0</v>
      </c>
      <c r="BB1455" s="12">
        <f t="shared" si="3427"/>
        <v>0</v>
      </c>
      <c r="BC1455" s="12">
        <f t="shared" si="3427"/>
        <v>0</v>
      </c>
      <c r="BD1455" s="12">
        <f t="shared" si="3427"/>
        <v>0</v>
      </c>
      <c r="BE1455" s="12">
        <f t="shared" si="3427"/>
        <v>0</v>
      </c>
      <c r="BF1455" s="12">
        <f t="shared" si="3427"/>
        <v>0</v>
      </c>
      <c r="BG1455" s="12">
        <f t="shared" si="3427"/>
        <v>0</v>
      </c>
      <c r="BH1455" s="12">
        <f t="shared" si="3427"/>
        <v>0</v>
      </c>
      <c r="BI1455" s="12">
        <f t="shared" si="3427"/>
        <v>0</v>
      </c>
      <c r="BJ1455" s="12">
        <f t="shared" si="3427"/>
        <v>0</v>
      </c>
      <c r="BK1455" s="12">
        <f t="shared" si="3427"/>
        <v>0</v>
      </c>
      <c r="BL1455" s="12">
        <f t="shared" si="3427"/>
        <v>0</v>
      </c>
      <c r="BM1455" s="12">
        <f t="shared" si="3427"/>
        <v>0</v>
      </c>
      <c r="BN1455" s="12">
        <f t="shared" si="3427"/>
        <v>0</v>
      </c>
      <c r="BO1455" s="12">
        <f t="shared" si="3427"/>
        <v>0</v>
      </c>
      <c r="BP1455" s="12">
        <f t="shared" si="3427"/>
        <v>0</v>
      </c>
      <c r="BQ1455" s="12">
        <f t="shared" si="3427"/>
        <v>0</v>
      </c>
      <c r="BR1455" s="12">
        <f t="shared" si="3427"/>
        <v>0</v>
      </c>
      <c r="BS1455" s="12">
        <f t="shared" si="3427"/>
        <v>-15528.610667199184</v>
      </c>
      <c r="BT1455" s="12">
        <f t="shared" si="3427"/>
        <v>-15528.610667199184</v>
      </c>
      <c r="BU1455" s="12">
        <f t="shared" ref="BU1455:CZ1455" si="3428">-$F1455*BU180</f>
        <v>-15528.610667199184</v>
      </c>
      <c r="BV1455" s="12">
        <f t="shared" si="3428"/>
        <v>-15528.610667199184</v>
      </c>
      <c r="BW1455" s="12">
        <f t="shared" si="3428"/>
        <v>-15528.610667199184</v>
      </c>
      <c r="BX1455" s="12">
        <f t="shared" si="3428"/>
        <v>-15528.610667199184</v>
      </c>
      <c r="BY1455" s="12">
        <f t="shared" si="3428"/>
        <v>-15528.610667199184</v>
      </c>
      <c r="BZ1455" s="12">
        <f t="shared" si="3428"/>
        <v>-15528.610667199184</v>
      </c>
      <c r="CA1455" s="12">
        <f t="shared" si="3428"/>
        <v>-15528.610667199184</v>
      </c>
      <c r="CB1455" s="12">
        <f t="shared" si="3428"/>
        <v>-15528.610667199184</v>
      </c>
      <c r="CC1455" s="12">
        <f t="shared" si="3428"/>
        <v>-15528.610667199184</v>
      </c>
      <c r="CD1455" s="12">
        <f t="shared" si="3428"/>
        <v>-15528.610667199184</v>
      </c>
      <c r="CE1455" s="12">
        <f t="shared" si="3428"/>
        <v>0</v>
      </c>
      <c r="CF1455" s="12">
        <f t="shared" si="3428"/>
        <v>0</v>
      </c>
      <c r="CG1455" s="12">
        <f t="shared" si="3428"/>
        <v>0</v>
      </c>
      <c r="CH1455" s="12">
        <f t="shared" si="3428"/>
        <v>0</v>
      </c>
      <c r="CI1455" s="12">
        <f t="shared" si="3428"/>
        <v>0</v>
      </c>
      <c r="CJ1455" s="12">
        <f t="shared" si="3428"/>
        <v>0</v>
      </c>
      <c r="CK1455" s="12">
        <f t="shared" si="3428"/>
        <v>0</v>
      </c>
      <c r="CL1455" s="12">
        <f t="shared" si="3428"/>
        <v>0</v>
      </c>
      <c r="CM1455" s="12">
        <f t="shared" si="3428"/>
        <v>0</v>
      </c>
      <c r="CN1455" s="12">
        <f t="shared" si="3428"/>
        <v>0</v>
      </c>
      <c r="CO1455" s="12">
        <f t="shared" si="3428"/>
        <v>0</v>
      </c>
      <c r="CP1455" s="12">
        <f t="shared" si="3428"/>
        <v>0</v>
      </c>
      <c r="CQ1455" s="12">
        <f t="shared" si="3428"/>
        <v>0</v>
      </c>
      <c r="CR1455" s="12">
        <f t="shared" si="3428"/>
        <v>0</v>
      </c>
      <c r="CS1455" s="12">
        <f t="shared" si="3428"/>
        <v>0</v>
      </c>
      <c r="CT1455" s="12">
        <f t="shared" si="3428"/>
        <v>0</v>
      </c>
      <c r="CU1455" s="12">
        <f t="shared" si="3428"/>
        <v>0</v>
      </c>
      <c r="CV1455" s="12">
        <f t="shared" si="3428"/>
        <v>0</v>
      </c>
      <c r="CW1455" s="12">
        <f t="shared" si="3428"/>
        <v>0</v>
      </c>
      <c r="CX1455" s="12">
        <f t="shared" si="3428"/>
        <v>0</v>
      </c>
      <c r="CY1455" s="12">
        <f t="shared" si="3428"/>
        <v>0</v>
      </c>
      <c r="CZ1455" s="12">
        <f t="shared" si="3428"/>
        <v>0</v>
      </c>
      <c r="DA1455" s="12">
        <f t="shared" ref="DA1455:DY1455" si="3429">-$F1455*DA180</f>
        <v>0</v>
      </c>
      <c r="DB1455" s="12">
        <f t="shared" si="3429"/>
        <v>0</v>
      </c>
      <c r="DC1455" s="12">
        <f t="shared" si="3429"/>
        <v>0</v>
      </c>
      <c r="DD1455" s="12">
        <f t="shared" si="3429"/>
        <v>0</v>
      </c>
      <c r="DE1455" s="12">
        <f t="shared" si="3429"/>
        <v>0</v>
      </c>
      <c r="DF1455" s="12">
        <f t="shared" si="3429"/>
        <v>0</v>
      </c>
      <c r="DG1455" s="12">
        <f t="shared" si="3429"/>
        <v>0</v>
      </c>
      <c r="DH1455" s="12">
        <f t="shared" si="3429"/>
        <v>0</v>
      </c>
      <c r="DI1455" s="12">
        <f t="shared" si="3429"/>
        <v>0</v>
      </c>
      <c r="DJ1455" s="12">
        <f t="shared" si="3429"/>
        <v>0</v>
      </c>
      <c r="DK1455" s="12">
        <f t="shared" si="3429"/>
        <v>0</v>
      </c>
      <c r="DL1455" s="12">
        <f t="shared" si="3429"/>
        <v>0</v>
      </c>
      <c r="DM1455" s="12">
        <f t="shared" si="3429"/>
        <v>0</v>
      </c>
      <c r="DN1455" s="12">
        <f t="shared" si="3429"/>
        <v>0</v>
      </c>
      <c r="DO1455" s="12">
        <f t="shared" si="3429"/>
        <v>0</v>
      </c>
      <c r="DP1455" s="12">
        <f t="shared" si="3429"/>
        <v>0</v>
      </c>
      <c r="DQ1455" s="12">
        <f t="shared" si="3429"/>
        <v>0</v>
      </c>
      <c r="DR1455" s="12">
        <f t="shared" si="3429"/>
        <v>0</v>
      </c>
      <c r="DS1455" s="12">
        <f t="shared" si="3429"/>
        <v>0</v>
      </c>
      <c r="DT1455" s="12">
        <f t="shared" si="3429"/>
        <v>0</v>
      </c>
      <c r="DU1455" s="12">
        <f t="shared" si="3429"/>
        <v>0</v>
      </c>
      <c r="DV1455" s="12">
        <f t="shared" si="3429"/>
        <v>0</v>
      </c>
      <c r="DW1455" s="12">
        <f t="shared" si="3429"/>
        <v>0</v>
      </c>
      <c r="DX1455" s="12">
        <f t="shared" si="3429"/>
        <v>0</v>
      </c>
      <c r="DY1455" s="12">
        <f t="shared" si="3429"/>
        <v>0</v>
      </c>
    </row>
    <row r="1456" spans="2:129" x14ac:dyDescent="0.3">
      <c r="B1456" s="2" t="str">
        <f>Product!$R$2</f>
        <v>Phase 5</v>
      </c>
      <c r="C1456" s="2" t="str">
        <f>Product!$R$3</f>
        <v>75' Wide</v>
      </c>
      <c r="D1456" s="203">
        <f>F1429</f>
        <v>124228.88533759332</v>
      </c>
      <c r="E1456" s="128">
        <f>SUMIFS(INDEX(Product!$B$2:$U$97, MATCH(E1436, Product!$B$2:$B$97, 0), ), Product!$B$2:$U$2, $B1456, Product!$B$3:$U$3, $C1456)</f>
        <v>20</v>
      </c>
      <c r="F1456" s="203">
        <f t="shared" si="3377"/>
        <v>6211.4442668796664</v>
      </c>
      <c r="G1456" s="11">
        <f>SUM(H1456:DZ1456)</f>
        <v>-124228.88533759331</v>
      </c>
      <c r="I1456" s="12">
        <f t="shared" ref="I1456:AN1456" si="3430">-$F1456*I181</f>
        <v>0</v>
      </c>
      <c r="J1456" s="12">
        <f t="shared" si="3430"/>
        <v>0</v>
      </c>
      <c r="K1456" s="12">
        <f t="shared" si="3430"/>
        <v>0</v>
      </c>
      <c r="L1456" s="12">
        <f t="shared" si="3430"/>
        <v>0</v>
      </c>
      <c r="M1456" s="12">
        <f t="shared" si="3430"/>
        <v>0</v>
      </c>
      <c r="N1456" s="12">
        <f t="shared" si="3430"/>
        <v>0</v>
      </c>
      <c r="O1456" s="12">
        <f t="shared" si="3430"/>
        <v>0</v>
      </c>
      <c r="P1456" s="12">
        <f t="shared" si="3430"/>
        <v>0</v>
      </c>
      <c r="Q1456" s="12">
        <f t="shared" si="3430"/>
        <v>0</v>
      </c>
      <c r="R1456" s="12">
        <f t="shared" si="3430"/>
        <v>0</v>
      </c>
      <c r="S1456" s="12">
        <f t="shared" si="3430"/>
        <v>0</v>
      </c>
      <c r="T1456" s="12">
        <f t="shared" si="3430"/>
        <v>0</v>
      </c>
      <c r="U1456" s="12">
        <f t="shared" si="3430"/>
        <v>0</v>
      </c>
      <c r="V1456" s="12">
        <f t="shared" si="3430"/>
        <v>0</v>
      </c>
      <c r="W1456" s="12">
        <f t="shared" si="3430"/>
        <v>0</v>
      </c>
      <c r="X1456" s="12">
        <f t="shared" si="3430"/>
        <v>0</v>
      </c>
      <c r="Y1456" s="12">
        <f t="shared" si="3430"/>
        <v>0</v>
      </c>
      <c r="Z1456" s="12">
        <f t="shared" si="3430"/>
        <v>0</v>
      </c>
      <c r="AA1456" s="12">
        <f t="shared" si="3430"/>
        <v>0</v>
      </c>
      <c r="AB1456" s="12">
        <f t="shared" si="3430"/>
        <v>0</v>
      </c>
      <c r="AC1456" s="12">
        <f t="shared" si="3430"/>
        <v>0</v>
      </c>
      <c r="AD1456" s="12">
        <f t="shared" si="3430"/>
        <v>0</v>
      </c>
      <c r="AE1456" s="12">
        <f t="shared" si="3430"/>
        <v>0</v>
      </c>
      <c r="AF1456" s="12">
        <f t="shared" si="3430"/>
        <v>0</v>
      </c>
      <c r="AG1456" s="12">
        <f t="shared" si="3430"/>
        <v>0</v>
      </c>
      <c r="AH1456" s="12">
        <f t="shared" si="3430"/>
        <v>0</v>
      </c>
      <c r="AI1456" s="12">
        <f t="shared" si="3430"/>
        <v>0</v>
      </c>
      <c r="AJ1456" s="12">
        <f t="shared" si="3430"/>
        <v>0</v>
      </c>
      <c r="AK1456" s="12">
        <f t="shared" si="3430"/>
        <v>0</v>
      </c>
      <c r="AL1456" s="12">
        <f t="shared" si="3430"/>
        <v>0</v>
      </c>
      <c r="AM1456" s="12">
        <f t="shared" si="3430"/>
        <v>0</v>
      </c>
      <c r="AN1456" s="12">
        <f t="shared" si="3430"/>
        <v>0</v>
      </c>
      <c r="AO1456" s="12">
        <f t="shared" ref="AO1456:BT1456" si="3431">-$F1456*AO181</f>
        <v>0</v>
      </c>
      <c r="AP1456" s="12">
        <f t="shared" si="3431"/>
        <v>0</v>
      </c>
      <c r="AQ1456" s="12">
        <f t="shared" si="3431"/>
        <v>0</v>
      </c>
      <c r="AR1456" s="12">
        <f t="shared" si="3431"/>
        <v>0</v>
      </c>
      <c r="AS1456" s="12">
        <f t="shared" si="3431"/>
        <v>0</v>
      </c>
      <c r="AT1456" s="12">
        <f t="shared" si="3431"/>
        <v>0</v>
      </c>
      <c r="AU1456" s="12">
        <f t="shared" si="3431"/>
        <v>0</v>
      </c>
      <c r="AV1456" s="12">
        <f t="shared" si="3431"/>
        <v>0</v>
      </c>
      <c r="AW1456" s="12">
        <f t="shared" si="3431"/>
        <v>0</v>
      </c>
      <c r="AX1456" s="12">
        <f t="shared" si="3431"/>
        <v>0</v>
      </c>
      <c r="AY1456" s="12">
        <f t="shared" si="3431"/>
        <v>0</v>
      </c>
      <c r="AZ1456" s="12">
        <f t="shared" si="3431"/>
        <v>0</v>
      </c>
      <c r="BA1456" s="12">
        <f t="shared" si="3431"/>
        <v>0</v>
      </c>
      <c r="BB1456" s="12">
        <f t="shared" si="3431"/>
        <v>0</v>
      </c>
      <c r="BC1456" s="12">
        <f t="shared" si="3431"/>
        <v>0</v>
      </c>
      <c r="BD1456" s="12">
        <f t="shared" si="3431"/>
        <v>0</v>
      </c>
      <c r="BE1456" s="12">
        <f t="shared" si="3431"/>
        <v>0</v>
      </c>
      <c r="BF1456" s="12">
        <f t="shared" si="3431"/>
        <v>0</v>
      </c>
      <c r="BG1456" s="12">
        <f t="shared" si="3431"/>
        <v>0</v>
      </c>
      <c r="BH1456" s="12">
        <f t="shared" si="3431"/>
        <v>0</v>
      </c>
      <c r="BI1456" s="12">
        <f t="shared" si="3431"/>
        <v>0</v>
      </c>
      <c r="BJ1456" s="12">
        <f t="shared" si="3431"/>
        <v>0</v>
      </c>
      <c r="BK1456" s="12">
        <f t="shared" si="3431"/>
        <v>0</v>
      </c>
      <c r="BL1456" s="12">
        <f t="shared" si="3431"/>
        <v>0</v>
      </c>
      <c r="BM1456" s="12">
        <f t="shared" si="3431"/>
        <v>0</v>
      </c>
      <c r="BN1456" s="12">
        <f t="shared" si="3431"/>
        <v>0</v>
      </c>
      <c r="BO1456" s="12">
        <f t="shared" si="3431"/>
        <v>0</v>
      </c>
      <c r="BP1456" s="12">
        <f t="shared" si="3431"/>
        <v>0</v>
      </c>
      <c r="BQ1456" s="12">
        <f t="shared" si="3431"/>
        <v>0</v>
      </c>
      <c r="BR1456" s="12">
        <f t="shared" si="3431"/>
        <v>0</v>
      </c>
      <c r="BS1456" s="12">
        <f t="shared" si="3431"/>
        <v>-10352.407111466111</v>
      </c>
      <c r="BT1456" s="12">
        <f t="shared" si="3431"/>
        <v>-10352.407111466111</v>
      </c>
      <c r="BU1456" s="12">
        <f t="shared" ref="BU1456:CZ1456" si="3432">-$F1456*BU181</f>
        <v>-10352.407111466111</v>
      </c>
      <c r="BV1456" s="12">
        <f t="shared" si="3432"/>
        <v>-10352.407111466111</v>
      </c>
      <c r="BW1456" s="12">
        <f t="shared" si="3432"/>
        <v>-10352.407111466111</v>
      </c>
      <c r="BX1456" s="12">
        <f t="shared" si="3432"/>
        <v>-10352.407111466111</v>
      </c>
      <c r="BY1456" s="12">
        <f t="shared" si="3432"/>
        <v>-10352.407111466111</v>
      </c>
      <c r="BZ1456" s="12">
        <f t="shared" si="3432"/>
        <v>-10352.407111466111</v>
      </c>
      <c r="CA1456" s="12">
        <f t="shared" si="3432"/>
        <v>-10352.407111466111</v>
      </c>
      <c r="CB1456" s="12">
        <f t="shared" si="3432"/>
        <v>-10352.407111466111</v>
      </c>
      <c r="CC1456" s="12">
        <f t="shared" si="3432"/>
        <v>-10352.407111466111</v>
      </c>
      <c r="CD1456" s="12">
        <f t="shared" si="3432"/>
        <v>-10352.407111466111</v>
      </c>
      <c r="CE1456" s="12">
        <f t="shared" si="3432"/>
        <v>0</v>
      </c>
      <c r="CF1456" s="12">
        <f t="shared" si="3432"/>
        <v>0</v>
      </c>
      <c r="CG1456" s="12">
        <f t="shared" si="3432"/>
        <v>0</v>
      </c>
      <c r="CH1456" s="12">
        <f t="shared" si="3432"/>
        <v>0</v>
      </c>
      <c r="CI1456" s="12">
        <f t="shared" si="3432"/>
        <v>0</v>
      </c>
      <c r="CJ1456" s="12">
        <f t="shared" si="3432"/>
        <v>0</v>
      </c>
      <c r="CK1456" s="12">
        <f t="shared" si="3432"/>
        <v>0</v>
      </c>
      <c r="CL1456" s="12">
        <f t="shared" si="3432"/>
        <v>0</v>
      </c>
      <c r="CM1456" s="12">
        <f t="shared" si="3432"/>
        <v>0</v>
      </c>
      <c r="CN1456" s="12">
        <f t="shared" si="3432"/>
        <v>0</v>
      </c>
      <c r="CO1456" s="12">
        <f t="shared" si="3432"/>
        <v>0</v>
      </c>
      <c r="CP1456" s="12">
        <f t="shared" si="3432"/>
        <v>0</v>
      </c>
      <c r="CQ1456" s="12">
        <f t="shared" si="3432"/>
        <v>0</v>
      </c>
      <c r="CR1456" s="12">
        <f t="shared" si="3432"/>
        <v>0</v>
      </c>
      <c r="CS1456" s="12">
        <f t="shared" si="3432"/>
        <v>0</v>
      </c>
      <c r="CT1456" s="12">
        <f t="shared" si="3432"/>
        <v>0</v>
      </c>
      <c r="CU1456" s="12">
        <f t="shared" si="3432"/>
        <v>0</v>
      </c>
      <c r="CV1456" s="12">
        <f t="shared" si="3432"/>
        <v>0</v>
      </c>
      <c r="CW1456" s="12">
        <f t="shared" si="3432"/>
        <v>0</v>
      </c>
      <c r="CX1456" s="12">
        <f t="shared" si="3432"/>
        <v>0</v>
      </c>
      <c r="CY1456" s="12">
        <f t="shared" si="3432"/>
        <v>0</v>
      </c>
      <c r="CZ1456" s="12">
        <f t="shared" si="3432"/>
        <v>0</v>
      </c>
      <c r="DA1456" s="12">
        <f t="shared" ref="DA1456:DY1456" si="3433">-$F1456*DA181</f>
        <v>0</v>
      </c>
      <c r="DB1456" s="12">
        <f t="shared" si="3433"/>
        <v>0</v>
      </c>
      <c r="DC1456" s="12">
        <f t="shared" si="3433"/>
        <v>0</v>
      </c>
      <c r="DD1456" s="12">
        <f t="shared" si="3433"/>
        <v>0</v>
      </c>
      <c r="DE1456" s="12">
        <f t="shared" si="3433"/>
        <v>0</v>
      </c>
      <c r="DF1456" s="12">
        <f t="shared" si="3433"/>
        <v>0</v>
      </c>
      <c r="DG1456" s="12">
        <f t="shared" si="3433"/>
        <v>0</v>
      </c>
      <c r="DH1456" s="12">
        <f t="shared" si="3433"/>
        <v>0</v>
      </c>
      <c r="DI1456" s="12">
        <f t="shared" si="3433"/>
        <v>0</v>
      </c>
      <c r="DJ1456" s="12">
        <f t="shared" si="3433"/>
        <v>0</v>
      </c>
      <c r="DK1456" s="12">
        <f t="shared" si="3433"/>
        <v>0</v>
      </c>
      <c r="DL1456" s="12">
        <f t="shared" si="3433"/>
        <v>0</v>
      </c>
      <c r="DM1456" s="12">
        <f t="shared" si="3433"/>
        <v>0</v>
      </c>
      <c r="DN1456" s="12">
        <f t="shared" si="3433"/>
        <v>0</v>
      </c>
      <c r="DO1456" s="12">
        <f t="shared" si="3433"/>
        <v>0</v>
      </c>
      <c r="DP1456" s="12">
        <f t="shared" si="3433"/>
        <v>0</v>
      </c>
      <c r="DQ1456" s="12">
        <f t="shared" si="3433"/>
        <v>0</v>
      </c>
      <c r="DR1456" s="12">
        <f t="shared" si="3433"/>
        <v>0</v>
      </c>
      <c r="DS1456" s="12">
        <f t="shared" si="3433"/>
        <v>0</v>
      </c>
      <c r="DT1456" s="12">
        <f t="shared" si="3433"/>
        <v>0</v>
      </c>
      <c r="DU1456" s="12">
        <f t="shared" si="3433"/>
        <v>0</v>
      </c>
      <c r="DV1456" s="12">
        <f t="shared" si="3433"/>
        <v>0</v>
      </c>
      <c r="DW1456" s="12">
        <f t="shared" si="3433"/>
        <v>0</v>
      </c>
      <c r="DX1456" s="12">
        <f t="shared" si="3433"/>
        <v>0</v>
      </c>
      <c r="DY1456" s="12">
        <f t="shared" si="3433"/>
        <v>0</v>
      </c>
    </row>
    <row r="1458" spans="1:136" x14ac:dyDescent="0.3">
      <c r="B1458" s="18" t="s">
        <v>56</v>
      </c>
      <c r="C1458" s="18"/>
      <c r="D1458" s="18"/>
      <c r="E1458" s="18"/>
      <c r="F1458" s="18"/>
      <c r="G1458" s="23">
        <f>SUM(G1436:G1457)</f>
        <v>-2484577.7067518677</v>
      </c>
      <c r="H1458" s="18"/>
      <c r="I1458" s="19">
        <f>SUM(I1436:I1457)</f>
        <v>0</v>
      </c>
      <c r="J1458" s="19">
        <f t="shared" ref="J1458:BU1458" si="3434">SUM(J1436:J1457)</f>
        <v>0</v>
      </c>
      <c r="K1458" s="19">
        <f t="shared" si="3434"/>
        <v>0</v>
      </c>
      <c r="L1458" s="19">
        <f t="shared" si="3434"/>
        <v>0</v>
      </c>
      <c r="M1458" s="19">
        <f t="shared" si="3434"/>
        <v>0</v>
      </c>
      <c r="N1458" s="19">
        <f t="shared" si="3434"/>
        <v>0</v>
      </c>
      <c r="O1458" s="19">
        <f t="shared" si="3434"/>
        <v>0</v>
      </c>
      <c r="P1458" s="19">
        <f t="shared" si="3434"/>
        <v>0</v>
      </c>
      <c r="Q1458" s="19">
        <f t="shared" si="3434"/>
        <v>0</v>
      </c>
      <c r="R1458" s="19">
        <f t="shared" si="3434"/>
        <v>0</v>
      </c>
      <c r="S1458" s="19">
        <f t="shared" si="3434"/>
        <v>0</v>
      </c>
      <c r="T1458" s="19">
        <f t="shared" si="3434"/>
        <v>0</v>
      </c>
      <c r="U1458" s="19">
        <f t="shared" si="3434"/>
        <v>0</v>
      </c>
      <c r="V1458" s="19">
        <f t="shared" si="3434"/>
        <v>0</v>
      </c>
      <c r="W1458" s="19">
        <f t="shared" si="3434"/>
        <v>-41409.628445864539</v>
      </c>
      <c r="X1458" s="19">
        <f t="shared" si="3434"/>
        <v>-41409.628445864539</v>
      </c>
      <c r="Y1458" s="19">
        <f t="shared" si="3434"/>
        <v>-41409.628445864539</v>
      </c>
      <c r="Z1458" s="19">
        <f t="shared" si="3434"/>
        <v>-41409.628445864539</v>
      </c>
      <c r="AA1458" s="19">
        <f t="shared" si="3434"/>
        <v>-41409.628445864539</v>
      </c>
      <c r="AB1458" s="19">
        <f t="shared" si="3434"/>
        <v>-41409.628445864539</v>
      </c>
      <c r="AC1458" s="19">
        <f t="shared" si="3434"/>
        <v>-41409.628445864539</v>
      </c>
      <c r="AD1458" s="19">
        <f t="shared" si="3434"/>
        <v>-41409.628445864539</v>
      </c>
      <c r="AE1458" s="19">
        <f t="shared" si="3434"/>
        <v>-41409.628445864539</v>
      </c>
      <c r="AF1458" s="19">
        <f t="shared" si="3434"/>
        <v>-41409.628445864539</v>
      </c>
      <c r="AG1458" s="19">
        <f t="shared" si="3434"/>
        <v>-41409.628445864539</v>
      </c>
      <c r="AH1458" s="19">
        <f t="shared" si="3434"/>
        <v>-41409.628445864539</v>
      </c>
      <c r="AI1458" s="19">
        <f t="shared" si="3434"/>
        <v>-41409.628445864342</v>
      </c>
      <c r="AJ1458" s="19">
        <f t="shared" si="3434"/>
        <v>-41409.628445864342</v>
      </c>
      <c r="AK1458" s="19">
        <f t="shared" si="3434"/>
        <v>-41409.628445864342</v>
      </c>
      <c r="AL1458" s="19">
        <f t="shared" si="3434"/>
        <v>-41409.628445864342</v>
      </c>
      <c r="AM1458" s="19">
        <f t="shared" si="3434"/>
        <v>-41409.628445864342</v>
      </c>
      <c r="AN1458" s="19">
        <f t="shared" si="3434"/>
        <v>-41409.628445864342</v>
      </c>
      <c r="AO1458" s="19">
        <f t="shared" si="3434"/>
        <v>-41409.628445864342</v>
      </c>
      <c r="AP1458" s="19">
        <f t="shared" si="3434"/>
        <v>-41409.628445864342</v>
      </c>
      <c r="AQ1458" s="19">
        <f t="shared" si="3434"/>
        <v>-41409.628445864342</v>
      </c>
      <c r="AR1458" s="19">
        <f t="shared" si="3434"/>
        <v>-41409.628445864342</v>
      </c>
      <c r="AS1458" s="19">
        <f t="shared" si="3434"/>
        <v>-41409.628445864342</v>
      </c>
      <c r="AT1458" s="19">
        <f t="shared" si="3434"/>
        <v>-41409.628445864342</v>
      </c>
      <c r="AU1458" s="19">
        <f t="shared" si="3434"/>
        <v>-41409.628445864539</v>
      </c>
      <c r="AV1458" s="19">
        <f t="shared" si="3434"/>
        <v>-41409.628445864539</v>
      </c>
      <c r="AW1458" s="19">
        <f t="shared" si="3434"/>
        <v>-41409.628445864539</v>
      </c>
      <c r="AX1458" s="19">
        <f t="shared" si="3434"/>
        <v>-41409.628445864539</v>
      </c>
      <c r="AY1458" s="19">
        <f t="shared" si="3434"/>
        <v>-41409.628445864539</v>
      </c>
      <c r="AZ1458" s="19">
        <f t="shared" si="3434"/>
        <v>-41409.628445864539</v>
      </c>
      <c r="BA1458" s="19">
        <f t="shared" si="3434"/>
        <v>-41409.628445864539</v>
      </c>
      <c r="BB1458" s="19">
        <f t="shared" si="3434"/>
        <v>-41409.628445864539</v>
      </c>
      <c r="BC1458" s="19">
        <f t="shared" si="3434"/>
        <v>-41409.628445864539</v>
      </c>
      <c r="BD1458" s="19">
        <f t="shared" si="3434"/>
        <v>-41409.628445864539</v>
      </c>
      <c r="BE1458" s="19">
        <f t="shared" si="3434"/>
        <v>-41409.628445864539</v>
      </c>
      <c r="BF1458" s="19">
        <f t="shared" si="3434"/>
        <v>-41409.628445864539</v>
      </c>
      <c r="BG1458" s="19">
        <f t="shared" si="3434"/>
        <v>-41409.628445864393</v>
      </c>
      <c r="BH1458" s="19">
        <f t="shared" si="3434"/>
        <v>-41409.628445864393</v>
      </c>
      <c r="BI1458" s="19">
        <f t="shared" si="3434"/>
        <v>-41409.628445864393</v>
      </c>
      <c r="BJ1458" s="19">
        <f t="shared" si="3434"/>
        <v>-41409.628445864393</v>
      </c>
      <c r="BK1458" s="19">
        <f t="shared" si="3434"/>
        <v>-41409.628445864393</v>
      </c>
      <c r="BL1458" s="19">
        <f t="shared" si="3434"/>
        <v>-41409.628445864393</v>
      </c>
      <c r="BM1458" s="19">
        <f t="shared" si="3434"/>
        <v>-41409.628445864393</v>
      </c>
      <c r="BN1458" s="19">
        <f t="shared" si="3434"/>
        <v>-41409.628445864393</v>
      </c>
      <c r="BO1458" s="19">
        <f t="shared" si="3434"/>
        <v>-41409.628445864393</v>
      </c>
      <c r="BP1458" s="19">
        <f t="shared" si="3434"/>
        <v>-41409.628445864393</v>
      </c>
      <c r="BQ1458" s="19">
        <f t="shared" si="3434"/>
        <v>-41409.628445864393</v>
      </c>
      <c r="BR1458" s="19">
        <f t="shared" si="3434"/>
        <v>-41409.628445864393</v>
      </c>
      <c r="BS1458" s="19">
        <f t="shared" si="3434"/>
        <v>-41409.62844586448</v>
      </c>
      <c r="BT1458" s="19">
        <f t="shared" si="3434"/>
        <v>-41409.62844586448</v>
      </c>
      <c r="BU1458" s="19">
        <f t="shared" si="3434"/>
        <v>-41409.62844586448</v>
      </c>
      <c r="BV1458" s="19">
        <f t="shared" ref="BV1458:DY1458" si="3435">SUM(BV1436:BV1457)</f>
        <v>-41409.62844586448</v>
      </c>
      <c r="BW1458" s="19">
        <f t="shared" si="3435"/>
        <v>-41409.62844586448</v>
      </c>
      <c r="BX1458" s="19">
        <f t="shared" si="3435"/>
        <v>-41409.62844586448</v>
      </c>
      <c r="BY1458" s="19">
        <f t="shared" si="3435"/>
        <v>-41409.62844586448</v>
      </c>
      <c r="BZ1458" s="19">
        <f t="shared" si="3435"/>
        <v>-41409.62844586448</v>
      </c>
      <c r="CA1458" s="19">
        <f t="shared" si="3435"/>
        <v>-41409.62844586448</v>
      </c>
      <c r="CB1458" s="19">
        <f t="shared" si="3435"/>
        <v>-41409.62844586448</v>
      </c>
      <c r="CC1458" s="19">
        <f t="shared" si="3435"/>
        <v>-41409.62844586448</v>
      </c>
      <c r="CD1458" s="19">
        <f t="shared" si="3435"/>
        <v>-41409.62844586448</v>
      </c>
      <c r="CE1458" s="19">
        <f t="shared" si="3435"/>
        <v>0</v>
      </c>
      <c r="CF1458" s="19">
        <f t="shared" si="3435"/>
        <v>0</v>
      </c>
      <c r="CG1458" s="19">
        <f t="shared" si="3435"/>
        <v>0</v>
      </c>
      <c r="CH1458" s="19">
        <f t="shared" si="3435"/>
        <v>0</v>
      </c>
      <c r="CI1458" s="19">
        <f t="shared" si="3435"/>
        <v>0</v>
      </c>
      <c r="CJ1458" s="19">
        <f t="shared" si="3435"/>
        <v>0</v>
      </c>
      <c r="CK1458" s="19">
        <f t="shared" si="3435"/>
        <v>0</v>
      </c>
      <c r="CL1458" s="19">
        <f t="shared" si="3435"/>
        <v>0</v>
      </c>
      <c r="CM1458" s="19">
        <f t="shared" si="3435"/>
        <v>0</v>
      </c>
      <c r="CN1458" s="19">
        <f t="shared" si="3435"/>
        <v>0</v>
      </c>
      <c r="CO1458" s="19">
        <f t="shared" si="3435"/>
        <v>0</v>
      </c>
      <c r="CP1458" s="19">
        <f t="shared" si="3435"/>
        <v>0</v>
      </c>
      <c r="CQ1458" s="19">
        <f t="shared" si="3435"/>
        <v>0</v>
      </c>
      <c r="CR1458" s="19">
        <f t="shared" si="3435"/>
        <v>0</v>
      </c>
      <c r="CS1458" s="19">
        <f t="shared" si="3435"/>
        <v>0</v>
      </c>
      <c r="CT1458" s="19">
        <f t="shared" si="3435"/>
        <v>0</v>
      </c>
      <c r="CU1458" s="19">
        <f t="shared" si="3435"/>
        <v>0</v>
      </c>
      <c r="CV1458" s="19">
        <f t="shared" si="3435"/>
        <v>0</v>
      </c>
      <c r="CW1458" s="19">
        <f t="shared" si="3435"/>
        <v>0</v>
      </c>
      <c r="CX1458" s="19">
        <f t="shared" si="3435"/>
        <v>0</v>
      </c>
      <c r="CY1458" s="19">
        <f t="shared" si="3435"/>
        <v>0</v>
      </c>
      <c r="CZ1458" s="19">
        <f t="shared" si="3435"/>
        <v>0</v>
      </c>
      <c r="DA1458" s="19">
        <f t="shared" si="3435"/>
        <v>0</v>
      </c>
      <c r="DB1458" s="19">
        <f t="shared" si="3435"/>
        <v>0</v>
      </c>
      <c r="DC1458" s="19">
        <f t="shared" si="3435"/>
        <v>0</v>
      </c>
      <c r="DD1458" s="19">
        <f t="shared" si="3435"/>
        <v>0</v>
      </c>
      <c r="DE1458" s="19">
        <f t="shared" si="3435"/>
        <v>0</v>
      </c>
      <c r="DF1458" s="19">
        <f t="shared" si="3435"/>
        <v>0</v>
      </c>
      <c r="DG1458" s="19">
        <f t="shared" si="3435"/>
        <v>0</v>
      </c>
      <c r="DH1458" s="19">
        <f t="shared" si="3435"/>
        <v>0</v>
      </c>
      <c r="DI1458" s="19">
        <f t="shared" si="3435"/>
        <v>0</v>
      </c>
      <c r="DJ1458" s="19">
        <f t="shared" si="3435"/>
        <v>0</v>
      </c>
      <c r="DK1458" s="19">
        <f t="shared" si="3435"/>
        <v>0</v>
      </c>
      <c r="DL1458" s="19">
        <f t="shared" si="3435"/>
        <v>0</v>
      </c>
      <c r="DM1458" s="19">
        <f t="shared" si="3435"/>
        <v>0</v>
      </c>
      <c r="DN1458" s="19">
        <f t="shared" si="3435"/>
        <v>0</v>
      </c>
      <c r="DO1458" s="19">
        <f t="shared" si="3435"/>
        <v>0</v>
      </c>
      <c r="DP1458" s="19">
        <f t="shared" si="3435"/>
        <v>0</v>
      </c>
      <c r="DQ1458" s="19">
        <f t="shared" si="3435"/>
        <v>0</v>
      </c>
      <c r="DR1458" s="19">
        <f t="shared" si="3435"/>
        <v>0</v>
      </c>
      <c r="DS1458" s="19">
        <f t="shared" si="3435"/>
        <v>0</v>
      </c>
      <c r="DT1458" s="19">
        <f t="shared" si="3435"/>
        <v>0</v>
      </c>
      <c r="DU1458" s="19">
        <f t="shared" si="3435"/>
        <v>0</v>
      </c>
      <c r="DV1458" s="19">
        <f t="shared" si="3435"/>
        <v>0</v>
      </c>
      <c r="DW1458" s="19">
        <f t="shared" si="3435"/>
        <v>0</v>
      </c>
      <c r="DX1458" s="19">
        <f t="shared" si="3435"/>
        <v>0</v>
      </c>
      <c r="DY1458" s="19">
        <f t="shared" si="3435"/>
        <v>0</v>
      </c>
    </row>
    <row r="1459" spans="1:136" x14ac:dyDescent="0.3">
      <c r="B1459" s="144" t="s">
        <v>241</v>
      </c>
      <c r="C1459" s="144"/>
      <c r="D1459" s="144"/>
      <c r="E1459" s="144"/>
      <c r="F1459" s="144"/>
      <c r="I1459" s="42"/>
      <c r="J1459" s="42"/>
      <c r="K1459" s="42"/>
      <c r="L1459" s="42"/>
      <c r="M1459" s="42"/>
      <c r="N1459" s="42"/>
      <c r="O1459" s="42"/>
      <c r="P1459" s="42"/>
      <c r="Q1459" s="42"/>
      <c r="R1459" s="42"/>
      <c r="S1459" s="42"/>
      <c r="T1459" s="42"/>
      <c r="U1459" s="42"/>
      <c r="V1459" s="42"/>
      <c r="W1459" s="42"/>
      <c r="X1459" s="42"/>
      <c r="Y1459" s="42"/>
      <c r="Z1459" s="42"/>
      <c r="AA1459" s="42"/>
      <c r="AB1459" s="42"/>
      <c r="AC1459" s="42"/>
      <c r="AD1459" s="42"/>
      <c r="AE1459" s="42"/>
      <c r="AF1459" s="42"/>
      <c r="AG1459" s="42"/>
      <c r="AH1459" s="42"/>
      <c r="AI1459" s="42"/>
      <c r="AJ1459" s="42"/>
      <c r="AK1459" s="42"/>
      <c r="AL1459" s="42"/>
      <c r="AM1459" s="42"/>
      <c r="AN1459" s="42"/>
      <c r="AO1459" s="42"/>
      <c r="AP1459" s="42"/>
      <c r="AQ1459" s="42"/>
      <c r="AR1459" s="42"/>
      <c r="AS1459" s="42"/>
      <c r="AT1459" s="42"/>
      <c r="AU1459" s="42"/>
      <c r="AV1459" s="42"/>
      <c r="AW1459" s="42"/>
      <c r="AX1459" s="42"/>
      <c r="AY1459" s="42"/>
      <c r="AZ1459" s="42"/>
      <c r="BA1459" s="42"/>
      <c r="BB1459" s="42"/>
      <c r="BC1459" s="42"/>
      <c r="BD1459" s="42"/>
      <c r="BE1459" s="42"/>
      <c r="BF1459" s="42"/>
      <c r="BG1459" s="42"/>
      <c r="BH1459" s="42"/>
      <c r="BI1459" s="42"/>
      <c r="BJ1459" s="42"/>
      <c r="BK1459" s="42"/>
      <c r="BL1459" s="42"/>
      <c r="BM1459" s="42"/>
      <c r="BN1459" s="42"/>
      <c r="BO1459" s="42"/>
      <c r="BP1459" s="42"/>
      <c r="BQ1459" s="42"/>
      <c r="BR1459" s="42"/>
      <c r="BS1459" s="42"/>
      <c r="BT1459" s="42"/>
      <c r="BU1459" s="42"/>
      <c r="BV1459" s="42"/>
      <c r="BW1459" s="42"/>
      <c r="BX1459" s="42"/>
      <c r="BY1459" s="42"/>
      <c r="BZ1459" s="42"/>
      <c r="CA1459" s="42"/>
      <c r="CB1459" s="42"/>
      <c r="CC1459" s="42"/>
    </row>
    <row r="1460" spans="1:136" x14ac:dyDescent="0.3">
      <c r="B1460" s="144" t="s">
        <v>245</v>
      </c>
      <c r="C1460" s="144"/>
      <c r="D1460" s="144"/>
      <c r="E1460" s="144"/>
      <c r="F1460" s="144"/>
      <c r="I1460" s="42"/>
      <c r="J1460" s="42"/>
      <c r="K1460" s="42"/>
      <c r="L1460" s="42"/>
      <c r="M1460" s="42"/>
      <c r="N1460" s="42"/>
      <c r="O1460" s="42"/>
      <c r="P1460" s="42"/>
      <c r="Q1460" s="42"/>
      <c r="R1460" s="42"/>
      <c r="S1460" s="42"/>
      <c r="T1460" s="42"/>
      <c r="U1460" s="42"/>
      <c r="V1460" s="42"/>
      <c r="W1460" s="42"/>
      <c r="X1460" s="42"/>
      <c r="Y1460" s="42"/>
      <c r="Z1460" s="42"/>
      <c r="AA1460" s="42"/>
      <c r="AB1460" s="42"/>
      <c r="AC1460" s="42"/>
      <c r="AD1460" s="42"/>
      <c r="AE1460" s="42"/>
      <c r="AF1460" s="42"/>
      <c r="AG1460" s="42"/>
      <c r="AH1460" s="42"/>
      <c r="AI1460" s="42"/>
      <c r="AJ1460" s="42"/>
      <c r="AK1460" s="42"/>
      <c r="AL1460" s="42"/>
      <c r="AM1460" s="42"/>
      <c r="AN1460" s="42"/>
      <c r="AO1460" s="42"/>
      <c r="AP1460" s="42"/>
      <c r="AQ1460" s="42"/>
      <c r="AR1460" s="42"/>
      <c r="AS1460" s="42"/>
      <c r="AT1460" s="42"/>
      <c r="AU1460" s="42"/>
      <c r="AV1460" s="42"/>
      <c r="AW1460" s="42"/>
      <c r="AX1460" s="42"/>
      <c r="AY1460" s="42"/>
      <c r="AZ1460" s="42"/>
      <c r="BA1460" s="42"/>
      <c r="BB1460" s="42"/>
      <c r="BC1460" s="42"/>
      <c r="BD1460" s="42"/>
      <c r="BE1460" s="42"/>
      <c r="BF1460" s="42"/>
      <c r="BG1460" s="42"/>
      <c r="BH1460" s="42"/>
      <c r="BI1460" s="42"/>
      <c r="BJ1460" s="42"/>
      <c r="BK1460" s="42"/>
      <c r="BL1460" s="42"/>
      <c r="BM1460" s="42"/>
      <c r="BN1460" s="42"/>
      <c r="BO1460" s="42"/>
      <c r="BP1460" s="42"/>
      <c r="BQ1460" s="42"/>
      <c r="BR1460" s="42"/>
      <c r="BS1460" s="42"/>
      <c r="BT1460" s="42"/>
      <c r="BU1460" s="42"/>
      <c r="BV1460" s="42"/>
      <c r="BW1460" s="42"/>
      <c r="BX1460" s="42"/>
      <c r="BY1460" s="42"/>
      <c r="BZ1460" s="42"/>
      <c r="CA1460" s="42"/>
      <c r="CB1460" s="42"/>
      <c r="CC1460" s="42"/>
    </row>
    <row r="1461" spans="1:136" x14ac:dyDescent="0.3">
      <c r="B1461" s="144" t="s">
        <v>244</v>
      </c>
      <c r="C1461" s="144"/>
      <c r="D1461" s="144"/>
      <c r="E1461" s="144"/>
      <c r="F1461" s="144"/>
      <c r="I1461" s="42"/>
      <c r="J1461" s="42"/>
      <c r="K1461" s="42"/>
      <c r="L1461" s="42"/>
      <c r="M1461" s="42"/>
      <c r="N1461" s="42"/>
      <c r="O1461" s="42"/>
      <c r="P1461" s="42"/>
      <c r="Q1461" s="42"/>
      <c r="R1461" s="42"/>
      <c r="S1461" s="42"/>
      <c r="T1461" s="42"/>
      <c r="U1461" s="42"/>
      <c r="V1461" s="42"/>
      <c r="W1461" s="42"/>
      <c r="X1461" s="42"/>
      <c r="Y1461" s="42"/>
      <c r="Z1461" s="42"/>
      <c r="AA1461" s="42"/>
      <c r="AB1461" s="42"/>
      <c r="AC1461" s="42"/>
      <c r="AD1461" s="42"/>
      <c r="AE1461" s="42"/>
      <c r="AF1461" s="42"/>
      <c r="AG1461" s="42"/>
      <c r="AH1461" s="42"/>
      <c r="AI1461" s="42"/>
      <c r="AJ1461" s="42"/>
      <c r="AK1461" s="42"/>
      <c r="AL1461" s="42"/>
      <c r="AM1461" s="42"/>
      <c r="AN1461" s="42"/>
      <c r="AO1461" s="42"/>
      <c r="AP1461" s="42"/>
      <c r="AQ1461" s="42"/>
      <c r="AR1461" s="42"/>
      <c r="AS1461" s="42"/>
      <c r="AT1461" s="42"/>
      <c r="AU1461" s="42"/>
      <c r="AV1461" s="42"/>
      <c r="AW1461" s="42"/>
      <c r="AX1461" s="42"/>
      <c r="AY1461" s="42"/>
      <c r="AZ1461" s="42"/>
      <c r="BA1461" s="42"/>
      <c r="BB1461" s="42"/>
      <c r="BC1461" s="42"/>
      <c r="BD1461" s="42"/>
      <c r="BE1461" s="42"/>
      <c r="BF1461" s="42"/>
      <c r="BG1461" s="42"/>
      <c r="BH1461" s="42"/>
      <c r="BI1461" s="42"/>
      <c r="BJ1461" s="42"/>
      <c r="BK1461" s="42"/>
      <c r="BL1461" s="42"/>
      <c r="BM1461" s="42"/>
      <c r="BN1461" s="42"/>
      <c r="BO1461" s="42"/>
      <c r="BP1461" s="42"/>
      <c r="BQ1461" s="42"/>
      <c r="BR1461" s="42"/>
      <c r="BS1461" s="42"/>
      <c r="BT1461" s="42"/>
      <c r="BU1461" s="42"/>
      <c r="BV1461" s="42"/>
      <c r="BW1461" s="42"/>
      <c r="BX1461" s="42"/>
      <c r="BY1461" s="42"/>
      <c r="BZ1461" s="42"/>
      <c r="CA1461" s="42"/>
      <c r="CB1461" s="42"/>
      <c r="CC1461" s="42"/>
    </row>
    <row r="1462" spans="1:136" x14ac:dyDescent="0.3">
      <c r="I1462" s="42"/>
      <c r="J1462" s="42"/>
      <c r="K1462" s="42"/>
      <c r="L1462" s="42"/>
      <c r="M1462" s="42"/>
      <c r="N1462" s="42"/>
      <c r="O1462" s="42"/>
      <c r="P1462" s="42"/>
      <c r="Q1462" s="42"/>
      <c r="R1462" s="42"/>
      <c r="S1462" s="42"/>
      <c r="T1462" s="42"/>
      <c r="U1462" s="42"/>
      <c r="V1462" s="42"/>
      <c r="W1462" s="42"/>
      <c r="X1462" s="42"/>
      <c r="Y1462" s="42"/>
      <c r="Z1462" s="42"/>
      <c r="AA1462" s="42"/>
      <c r="AB1462" s="42"/>
      <c r="AC1462" s="42"/>
      <c r="AD1462" s="42"/>
      <c r="AE1462" s="42"/>
      <c r="AF1462" s="42"/>
      <c r="AG1462" s="42"/>
      <c r="AH1462" s="42"/>
      <c r="AI1462" s="42"/>
      <c r="AJ1462" s="42"/>
      <c r="AK1462" s="42"/>
      <c r="AL1462" s="42"/>
      <c r="AM1462" s="42"/>
      <c r="AN1462" s="42"/>
      <c r="AO1462" s="42"/>
      <c r="AP1462" s="42"/>
      <c r="AQ1462" s="42"/>
      <c r="AR1462" s="42"/>
      <c r="AS1462" s="42"/>
      <c r="AT1462" s="42"/>
      <c r="AU1462" s="42"/>
      <c r="AV1462" s="42"/>
      <c r="AW1462" s="42"/>
      <c r="AX1462" s="42"/>
      <c r="AY1462" s="42"/>
      <c r="AZ1462" s="42"/>
      <c r="BA1462" s="42"/>
      <c r="BB1462" s="42"/>
      <c r="BC1462" s="42"/>
      <c r="BD1462" s="42"/>
      <c r="BE1462" s="42"/>
      <c r="BF1462" s="42"/>
      <c r="BG1462" s="42"/>
      <c r="BH1462" s="42"/>
      <c r="BI1462" s="42"/>
      <c r="BJ1462" s="42"/>
      <c r="BK1462" s="42"/>
      <c r="BL1462" s="42"/>
      <c r="BM1462" s="42"/>
      <c r="BN1462" s="42"/>
      <c r="BO1462" s="42"/>
      <c r="BP1462" s="42"/>
      <c r="BQ1462" s="42"/>
      <c r="BR1462" s="42"/>
      <c r="BS1462" s="42"/>
      <c r="BT1462" s="42"/>
      <c r="BU1462" s="42"/>
      <c r="BV1462" s="42"/>
      <c r="BW1462" s="42"/>
      <c r="BX1462" s="42"/>
      <c r="BY1462" s="42"/>
      <c r="BZ1462" s="42"/>
      <c r="CA1462" s="42"/>
      <c r="CB1462" s="42"/>
      <c r="CC1462" s="42"/>
    </row>
    <row r="1463" spans="1:136" ht="33" x14ac:dyDescent="0.3">
      <c r="A1463" s="8" t="s">
        <v>212</v>
      </c>
      <c r="B1463" s="4"/>
      <c r="C1463" s="4"/>
      <c r="D1463" s="9" t="str">
        <f>Product!$B$5</f>
        <v># Units (Total)</v>
      </c>
      <c r="E1463" s="9" t="str">
        <f>Product!B93</f>
        <v>Closing End Date</v>
      </c>
      <c r="F1463" s="9"/>
      <c r="G1463" s="7"/>
      <c r="AH1463" s="42"/>
      <c r="AT1463" s="42"/>
    </row>
    <row r="1465" spans="1:136" x14ac:dyDescent="0.3">
      <c r="B1465" s="2" t="str">
        <f>Product!$D$2</f>
        <v>Phase 1</v>
      </c>
      <c r="C1465" s="2" t="str">
        <f>Product!$D$3</f>
        <v>50' Wide</v>
      </c>
      <c r="D1465" s="128">
        <f>SUMIFS(INDEX(Product!$B$2:$U$97, MATCH(D1463, Product!$B$2:$B$97, 0), ), Product!$B$2:$U$2, $B1465, Product!$B$3:$U$3, $C1465)</f>
        <v>30</v>
      </c>
      <c r="E1465" s="127">
        <f>SUMIFS(INDEX(Product!$B$2:$U$97, MATCH(E1463, Product!$B$2:$B$97, 0), ), Product!$B$2:$U$2, $B1465, Product!$B$3:$U$3, $C1465)</f>
        <v>45322</v>
      </c>
      <c r="F1465" s="128"/>
      <c r="G1465" s="11">
        <f>SUM(H1465:DZ1465)</f>
        <v>-186362.96981730519</v>
      </c>
      <c r="I1465" s="12">
        <f t="shared" ref="I1465:AN1465" si="3436">IF(I$2=$E1465, -H1489-I1313, I1438)</f>
        <v>0</v>
      </c>
      <c r="J1465" s="12">
        <f t="shared" si="3436"/>
        <v>0</v>
      </c>
      <c r="K1465" s="12">
        <f t="shared" si="3436"/>
        <v>0</v>
      </c>
      <c r="L1465" s="12">
        <f t="shared" si="3436"/>
        <v>0</v>
      </c>
      <c r="M1465" s="12">
        <f t="shared" si="3436"/>
        <v>0</v>
      </c>
      <c r="N1465" s="12">
        <f t="shared" si="3436"/>
        <v>0</v>
      </c>
      <c r="O1465" s="12">
        <f t="shared" si="3436"/>
        <v>0</v>
      </c>
      <c r="P1465" s="12">
        <f t="shared" si="3436"/>
        <v>0</v>
      </c>
      <c r="Q1465" s="12">
        <f t="shared" si="3436"/>
        <v>0</v>
      </c>
      <c r="R1465" s="12">
        <f t="shared" si="3436"/>
        <v>0</v>
      </c>
      <c r="S1465" s="12">
        <f t="shared" si="3436"/>
        <v>0</v>
      </c>
      <c r="T1465" s="12">
        <f t="shared" si="3436"/>
        <v>0</v>
      </c>
      <c r="U1465" s="12">
        <f t="shared" si="3436"/>
        <v>0</v>
      </c>
      <c r="V1465" s="12">
        <f t="shared" si="3436"/>
        <v>0</v>
      </c>
      <c r="W1465" s="12">
        <f t="shared" si="3436"/>
        <v>-15528.610667199213</v>
      </c>
      <c r="X1465" s="12">
        <f t="shared" si="3436"/>
        <v>-15528.610667199213</v>
      </c>
      <c r="Y1465" s="12">
        <f t="shared" si="3436"/>
        <v>-15528.610667199213</v>
      </c>
      <c r="Z1465" s="12">
        <f t="shared" si="3436"/>
        <v>-15528.610667199213</v>
      </c>
      <c r="AA1465" s="12">
        <f t="shared" si="3436"/>
        <v>-15528.610667199213</v>
      </c>
      <c r="AB1465" s="12">
        <f t="shared" si="3436"/>
        <v>-15528.610667199213</v>
      </c>
      <c r="AC1465" s="12">
        <f t="shared" si="3436"/>
        <v>-15528.610667199213</v>
      </c>
      <c r="AD1465" s="12">
        <f t="shared" si="3436"/>
        <v>-15528.610667199213</v>
      </c>
      <c r="AE1465" s="12">
        <f t="shared" si="3436"/>
        <v>-15528.610667199213</v>
      </c>
      <c r="AF1465" s="12">
        <f t="shared" si="3436"/>
        <v>-15528.610667199213</v>
      </c>
      <c r="AG1465" s="12">
        <f t="shared" si="3436"/>
        <v>-15528.610667199213</v>
      </c>
      <c r="AH1465" s="12">
        <f t="shared" si="3436"/>
        <v>-15548.25247811384</v>
      </c>
      <c r="AI1465" s="12">
        <f t="shared" si="3436"/>
        <v>0</v>
      </c>
      <c r="AJ1465" s="12">
        <f t="shared" si="3436"/>
        <v>0</v>
      </c>
      <c r="AK1465" s="12">
        <f t="shared" si="3436"/>
        <v>0</v>
      </c>
      <c r="AL1465" s="12">
        <f t="shared" si="3436"/>
        <v>0</v>
      </c>
      <c r="AM1465" s="12">
        <f t="shared" si="3436"/>
        <v>0</v>
      </c>
      <c r="AN1465" s="12">
        <f t="shared" si="3436"/>
        <v>0</v>
      </c>
      <c r="AO1465" s="12">
        <f t="shared" ref="AO1465:BT1465" si="3437">IF(AO$2=$E1465, -AN1489-AO1313, AO1438)</f>
        <v>0</v>
      </c>
      <c r="AP1465" s="12">
        <f t="shared" si="3437"/>
        <v>0</v>
      </c>
      <c r="AQ1465" s="12">
        <f t="shared" si="3437"/>
        <v>0</v>
      </c>
      <c r="AR1465" s="12">
        <f t="shared" si="3437"/>
        <v>0</v>
      </c>
      <c r="AS1465" s="12">
        <f t="shared" si="3437"/>
        <v>0</v>
      </c>
      <c r="AT1465" s="12">
        <f t="shared" si="3437"/>
        <v>0</v>
      </c>
      <c r="AU1465" s="12">
        <f t="shared" si="3437"/>
        <v>0</v>
      </c>
      <c r="AV1465" s="12">
        <f t="shared" si="3437"/>
        <v>0</v>
      </c>
      <c r="AW1465" s="12">
        <f t="shared" si="3437"/>
        <v>0</v>
      </c>
      <c r="AX1465" s="12">
        <f t="shared" si="3437"/>
        <v>0</v>
      </c>
      <c r="AY1465" s="12">
        <f t="shared" si="3437"/>
        <v>0</v>
      </c>
      <c r="AZ1465" s="12">
        <f t="shared" si="3437"/>
        <v>0</v>
      </c>
      <c r="BA1465" s="12">
        <f t="shared" si="3437"/>
        <v>0</v>
      </c>
      <c r="BB1465" s="12">
        <f t="shared" si="3437"/>
        <v>0</v>
      </c>
      <c r="BC1465" s="12">
        <f t="shared" si="3437"/>
        <v>0</v>
      </c>
      <c r="BD1465" s="12">
        <f t="shared" si="3437"/>
        <v>0</v>
      </c>
      <c r="BE1465" s="12">
        <f t="shared" si="3437"/>
        <v>0</v>
      </c>
      <c r="BF1465" s="12">
        <f t="shared" si="3437"/>
        <v>0</v>
      </c>
      <c r="BG1465" s="12">
        <f t="shared" si="3437"/>
        <v>0</v>
      </c>
      <c r="BH1465" s="12">
        <f t="shared" si="3437"/>
        <v>0</v>
      </c>
      <c r="BI1465" s="12">
        <f t="shared" si="3437"/>
        <v>0</v>
      </c>
      <c r="BJ1465" s="12">
        <f t="shared" si="3437"/>
        <v>0</v>
      </c>
      <c r="BK1465" s="12">
        <f t="shared" si="3437"/>
        <v>0</v>
      </c>
      <c r="BL1465" s="12">
        <f t="shared" si="3437"/>
        <v>0</v>
      </c>
      <c r="BM1465" s="12">
        <f t="shared" si="3437"/>
        <v>0</v>
      </c>
      <c r="BN1465" s="12">
        <f t="shared" si="3437"/>
        <v>0</v>
      </c>
      <c r="BO1465" s="12">
        <f t="shared" si="3437"/>
        <v>0</v>
      </c>
      <c r="BP1465" s="12">
        <f t="shared" si="3437"/>
        <v>0</v>
      </c>
      <c r="BQ1465" s="12">
        <f t="shared" si="3437"/>
        <v>0</v>
      </c>
      <c r="BR1465" s="12">
        <f t="shared" si="3437"/>
        <v>0</v>
      </c>
      <c r="BS1465" s="12">
        <f t="shared" si="3437"/>
        <v>0</v>
      </c>
      <c r="BT1465" s="12">
        <f t="shared" si="3437"/>
        <v>0</v>
      </c>
      <c r="BU1465" s="12">
        <f t="shared" ref="BU1465:CZ1465" si="3438">IF(BU$2=$E1465, -BT1489-BU1313, BU1438)</f>
        <v>0</v>
      </c>
      <c r="BV1465" s="12">
        <f t="shared" si="3438"/>
        <v>0</v>
      </c>
      <c r="BW1465" s="12">
        <f t="shared" si="3438"/>
        <v>0</v>
      </c>
      <c r="BX1465" s="12">
        <f t="shared" si="3438"/>
        <v>0</v>
      </c>
      <c r="BY1465" s="12">
        <f t="shared" si="3438"/>
        <v>0</v>
      </c>
      <c r="BZ1465" s="12">
        <f t="shared" si="3438"/>
        <v>0</v>
      </c>
      <c r="CA1465" s="12">
        <f t="shared" si="3438"/>
        <v>0</v>
      </c>
      <c r="CB1465" s="12">
        <f t="shared" si="3438"/>
        <v>0</v>
      </c>
      <c r="CC1465" s="12">
        <f t="shared" si="3438"/>
        <v>0</v>
      </c>
      <c r="CD1465" s="12">
        <f t="shared" si="3438"/>
        <v>0</v>
      </c>
      <c r="CE1465" s="12">
        <f t="shared" si="3438"/>
        <v>0</v>
      </c>
      <c r="CF1465" s="12">
        <f t="shared" si="3438"/>
        <v>0</v>
      </c>
      <c r="CG1465" s="12">
        <f t="shared" si="3438"/>
        <v>0</v>
      </c>
      <c r="CH1465" s="12">
        <f t="shared" si="3438"/>
        <v>0</v>
      </c>
      <c r="CI1465" s="12">
        <f t="shared" si="3438"/>
        <v>0</v>
      </c>
      <c r="CJ1465" s="12">
        <f t="shared" si="3438"/>
        <v>0</v>
      </c>
      <c r="CK1465" s="12">
        <f t="shared" si="3438"/>
        <v>0</v>
      </c>
      <c r="CL1465" s="12">
        <f t="shared" si="3438"/>
        <v>0</v>
      </c>
      <c r="CM1465" s="12">
        <f t="shared" si="3438"/>
        <v>0</v>
      </c>
      <c r="CN1465" s="12">
        <f t="shared" si="3438"/>
        <v>0</v>
      </c>
      <c r="CO1465" s="12">
        <f t="shared" si="3438"/>
        <v>0</v>
      </c>
      <c r="CP1465" s="12">
        <f t="shared" si="3438"/>
        <v>0</v>
      </c>
      <c r="CQ1465" s="12">
        <f t="shared" si="3438"/>
        <v>0</v>
      </c>
      <c r="CR1465" s="12">
        <f t="shared" si="3438"/>
        <v>0</v>
      </c>
      <c r="CS1465" s="12">
        <f t="shared" si="3438"/>
        <v>0</v>
      </c>
      <c r="CT1465" s="12">
        <f t="shared" si="3438"/>
        <v>0</v>
      </c>
      <c r="CU1465" s="12">
        <f t="shared" si="3438"/>
        <v>0</v>
      </c>
      <c r="CV1465" s="12">
        <f t="shared" si="3438"/>
        <v>0</v>
      </c>
      <c r="CW1465" s="12">
        <f t="shared" si="3438"/>
        <v>0</v>
      </c>
      <c r="CX1465" s="12">
        <f t="shared" si="3438"/>
        <v>0</v>
      </c>
      <c r="CY1465" s="12">
        <f t="shared" si="3438"/>
        <v>0</v>
      </c>
      <c r="CZ1465" s="12">
        <f t="shared" si="3438"/>
        <v>0</v>
      </c>
      <c r="DA1465" s="12">
        <f t="shared" ref="DA1465:DY1465" si="3439">IF(DA$2=$E1465, -CZ1489-DA1313, DA1438)</f>
        <v>0</v>
      </c>
      <c r="DB1465" s="12">
        <f t="shared" si="3439"/>
        <v>0</v>
      </c>
      <c r="DC1465" s="12">
        <f t="shared" si="3439"/>
        <v>0</v>
      </c>
      <c r="DD1465" s="12">
        <f t="shared" si="3439"/>
        <v>0</v>
      </c>
      <c r="DE1465" s="12">
        <f t="shared" si="3439"/>
        <v>0</v>
      </c>
      <c r="DF1465" s="12">
        <f t="shared" si="3439"/>
        <v>0</v>
      </c>
      <c r="DG1465" s="12">
        <f t="shared" si="3439"/>
        <v>0</v>
      </c>
      <c r="DH1465" s="12">
        <f t="shared" si="3439"/>
        <v>0</v>
      </c>
      <c r="DI1465" s="12">
        <f t="shared" si="3439"/>
        <v>0</v>
      </c>
      <c r="DJ1465" s="12">
        <f t="shared" si="3439"/>
        <v>0</v>
      </c>
      <c r="DK1465" s="12">
        <f t="shared" si="3439"/>
        <v>0</v>
      </c>
      <c r="DL1465" s="12">
        <f t="shared" si="3439"/>
        <v>0</v>
      </c>
      <c r="DM1465" s="12">
        <f t="shared" si="3439"/>
        <v>0</v>
      </c>
      <c r="DN1465" s="12">
        <f t="shared" si="3439"/>
        <v>0</v>
      </c>
      <c r="DO1465" s="12">
        <f t="shared" si="3439"/>
        <v>0</v>
      </c>
      <c r="DP1465" s="12">
        <f t="shared" si="3439"/>
        <v>0</v>
      </c>
      <c r="DQ1465" s="12">
        <f t="shared" si="3439"/>
        <v>0</v>
      </c>
      <c r="DR1465" s="12">
        <f t="shared" si="3439"/>
        <v>0</v>
      </c>
      <c r="DS1465" s="12">
        <f t="shared" si="3439"/>
        <v>0</v>
      </c>
      <c r="DT1465" s="12">
        <f t="shared" si="3439"/>
        <v>0</v>
      </c>
      <c r="DU1465" s="12">
        <f t="shared" si="3439"/>
        <v>0</v>
      </c>
      <c r="DV1465" s="12">
        <f t="shared" si="3439"/>
        <v>0</v>
      </c>
      <c r="DW1465" s="12">
        <f t="shared" si="3439"/>
        <v>0</v>
      </c>
      <c r="DX1465" s="12">
        <f t="shared" si="3439"/>
        <v>0</v>
      </c>
      <c r="DY1465" s="12">
        <f t="shared" si="3439"/>
        <v>0</v>
      </c>
      <c r="EB1465" s="116">
        <f>ROW(EB1465)-ROW($EB$2)+1</f>
        <v>1464</v>
      </c>
      <c r="EC1465" s="2" t="str">
        <f>B1465</f>
        <v>Phase 1</v>
      </c>
      <c r="ED1465" s="2" t="str">
        <f>C1465</f>
        <v>50' Wide</v>
      </c>
      <c r="EE1465" s="33" t="str">
        <f>EE1485</f>
        <v>Cash</v>
      </c>
      <c r="EF1465" s="2" t="str">
        <f>EF1485</f>
        <v>Interest Expense</v>
      </c>
    </row>
    <row r="1466" spans="1:136" x14ac:dyDescent="0.3">
      <c r="B1466" s="2" t="str">
        <f>Product!$E$2</f>
        <v>Phase 1</v>
      </c>
      <c r="C1466" s="2" t="str">
        <f>Product!$E$3</f>
        <v>60' Wide</v>
      </c>
      <c r="D1466" s="128">
        <f>SUMIFS(INDEX(Product!$B$2:$U$97, MATCH(D1463, Product!$B$2:$B$97, 0), ), Product!$B$2:$U$2, $B1466, Product!$B$3:$U$3, $C1466)</f>
        <v>30</v>
      </c>
      <c r="E1466" s="127">
        <f>SUMIFS(INDEX(Product!$B$2:$U$97, MATCH(E1463, Product!$B$2:$B$97, 0), ), Product!$B$2:$U$2, $B1466, Product!$B$3:$U$3, $C1466)</f>
        <v>45322</v>
      </c>
      <c r="F1466" s="128"/>
      <c r="G1466" s="11">
        <f>SUM(H1466:DZ1466)</f>
        <v>-186362.96981730519</v>
      </c>
      <c r="I1466" s="12">
        <f t="shared" ref="I1466:AN1466" si="3440">IF(I$2=$E1466, -H1490-I1314, I1439)</f>
        <v>0</v>
      </c>
      <c r="J1466" s="12">
        <f t="shared" si="3440"/>
        <v>0</v>
      </c>
      <c r="K1466" s="12">
        <f t="shared" si="3440"/>
        <v>0</v>
      </c>
      <c r="L1466" s="12">
        <f t="shared" si="3440"/>
        <v>0</v>
      </c>
      <c r="M1466" s="12">
        <f t="shared" si="3440"/>
        <v>0</v>
      </c>
      <c r="N1466" s="12">
        <f t="shared" si="3440"/>
        <v>0</v>
      </c>
      <c r="O1466" s="12">
        <f t="shared" si="3440"/>
        <v>0</v>
      </c>
      <c r="P1466" s="12">
        <f t="shared" si="3440"/>
        <v>0</v>
      </c>
      <c r="Q1466" s="12">
        <f t="shared" si="3440"/>
        <v>0</v>
      </c>
      <c r="R1466" s="12">
        <f t="shared" si="3440"/>
        <v>0</v>
      </c>
      <c r="S1466" s="12">
        <f t="shared" si="3440"/>
        <v>0</v>
      </c>
      <c r="T1466" s="12">
        <f t="shared" si="3440"/>
        <v>0</v>
      </c>
      <c r="U1466" s="12">
        <f t="shared" si="3440"/>
        <v>0</v>
      </c>
      <c r="V1466" s="12">
        <f t="shared" si="3440"/>
        <v>0</v>
      </c>
      <c r="W1466" s="12">
        <f t="shared" si="3440"/>
        <v>-15528.610667199213</v>
      </c>
      <c r="X1466" s="12">
        <f t="shared" si="3440"/>
        <v>-15528.610667199213</v>
      </c>
      <c r="Y1466" s="12">
        <f t="shared" si="3440"/>
        <v>-15528.610667199213</v>
      </c>
      <c r="Z1466" s="12">
        <f t="shared" si="3440"/>
        <v>-15528.610667199213</v>
      </c>
      <c r="AA1466" s="12">
        <f t="shared" si="3440"/>
        <v>-15528.610667199213</v>
      </c>
      <c r="AB1466" s="12">
        <f t="shared" si="3440"/>
        <v>-15528.610667199213</v>
      </c>
      <c r="AC1466" s="12">
        <f t="shared" si="3440"/>
        <v>-15528.610667199213</v>
      </c>
      <c r="AD1466" s="12">
        <f t="shared" si="3440"/>
        <v>-15528.610667199213</v>
      </c>
      <c r="AE1466" s="12">
        <f t="shared" si="3440"/>
        <v>-15528.610667199213</v>
      </c>
      <c r="AF1466" s="12">
        <f t="shared" si="3440"/>
        <v>-15528.610667199213</v>
      </c>
      <c r="AG1466" s="12">
        <f t="shared" si="3440"/>
        <v>-15528.610667199213</v>
      </c>
      <c r="AH1466" s="12">
        <f t="shared" si="3440"/>
        <v>-15548.25247811384</v>
      </c>
      <c r="AI1466" s="12">
        <f t="shared" si="3440"/>
        <v>0</v>
      </c>
      <c r="AJ1466" s="12">
        <f t="shared" si="3440"/>
        <v>0</v>
      </c>
      <c r="AK1466" s="12">
        <f t="shared" si="3440"/>
        <v>0</v>
      </c>
      <c r="AL1466" s="12">
        <f t="shared" si="3440"/>
        <v>0</v>
      </c>
      <c r="AM1466" s="12">
        <f t="shared" si="3440"/>
        <v>0</v>
      </c>
      <c r="AN1466" s="12">
        <f t="shared" si="3440"/>
        <v>0</v>
      </c>
      <c r="AO1466" s="12">
        <f t="shared" ref="AO1466:BT1466" si="3441">IF(AO$2=$E1466, -AN1490-AO1314, AO1439)</f>
        <v>0</v>
      </c>
      <c r="AP1466" s="12">
        <f t="shared" si="3441"/>
        <v>0</v>
      </c>
      <c r="AQ1466" s="12">
        <f t="shared" si="3441"/>
        <v>0</v>
      </c>
      <c r="AR1466" s="12">
        <f t="shared" si="3441"/>
        <v>0</v>
      </c>
      <c r="AS1466" s="12">
        <f t="shared" si="3441"/>
        <v>0</v>
      </c>
      <c r="AT1466" s="12">
        <f t="shared" si="3441"/>
        <v>0</v>
      </c>
      <c r="AU1466" s="12">
        <f t="shared" si="3441"/>
        <v>0</v>
      </c>
      <c r="AV1466" s="12">
        <f t="shared" si="3441"/>
        <v>0</v>
      </c>
      <c r="AW1466" s="12">
        <f t="shared" si="3441"/>
        <v>0</v>
      </c>
      <c r="AX1466" s="12">
        <f t="shared" si="3441"/>
        <v>0</v>
      </c>
      <c r="AY1466" s="12">
        <f t="shared" si="3441"/>
        <v>0</v>
      </c>
      <c r="AZ1466" s="12">
        <f t="shared" si="3441"/>
        <v>0</v>
      </c>
      <c r="BA1466" s="12">
        <f t="shared" si="3441"/>
        <v>0</v>
      </c>
      <c r="BB1466" s="12">
        <f t="shared" si="3441"/>
        <v>0</v>
      </c>
      <c r="BC1466" s="12">
        <f t="shared" si="3441"/>
        <v>0</v>
      </c>
      <c r="BD1466" s="12">
        <f t="shared" si="3441"/>
        <v>0</v>
      </c>
      <c r="BE1466" s="12">
        <f t="shared" si="3441"/>
        <v>0</v>
      </c>
      <c r="BF1466" s="12">
        <f t="shared" si="3441"/>
        <v>0</v>
      </c>
      <c r="BG1466" s="12">
        <f t="shared" si="3441"/>
        <v>0</v>
      </c>
      <c r="BH1466" s="12">
        <f t="shared" si="3441"/>
        <v>0</v>
      </c>
      <c r="BI1466" s="12">
        <f t="shared" si="3441"/>
        <v>0</v>
      </c>
      <c r="BJ1466" s="12">
        <f t="shared" si="3441"/>
        <v>0</v>
      </c>
      <c r="BK1466" s="12">
        <f t="shared" si="3441"/>
        <v>0</v>
      </c>
      <c r="BL1466" s="12">
        <f t="shared" si="3441"/>
        <v>0</v>
      </c>
      <c r="BM1466" s="12">
        <f t="shared" si="3441"/>
        <v>0</v>
      </c>
      <c r="BN1466" s="12">
        <f t="shared" si="3441"/>
        <v>0</v>
      </c>
      <c r="BO1466" s="12">
        <f t="shared" si="3441"/>
        <v>0</v>
      </c>
      <c r="BP1466" s="12">
        <f t="shared" si="3441"/>
        <v>0</v>
      </c>
      <c r="BQ1466" s="12">
        <f t="shared" si="3441"/>
        <v>0</v>
      </c>
      <c r="BR1466" s="12">
        <f t="shared" si="3441"/>
        <v>0</v>
      </c>
      <c r="BS1466" s="12">
        <f t="shared" si="3441"/>
        <v>0</v>
      </c>
      <c r="BT1466" s="12">
        <f t="shared" si="3441"/>
        <v>0</v>
      </c>
      <c r="BU1466" s="12">
        <f t="shared" ref="BU1466:CZ1466" si="3442">IF(BU$2=$E1466, -BT1490-BU1314, BU1439)</f>
        <v>0</v>
      </c>
      <c r="BV1466" s="12">
        <f t="shared" si="3442"/>
        <v>0</v>
      </c>
      <c r="BW1466" s="12">
        <f t="shared" si="3442"/>
        <v>0</v>
      </c>
      <c r="BX1466" s="12">
        <f t="shared" si="3442"/>
        <v>0</v>
      </c>
      <c r="BY1466" s="12">
        <f t="shared" si="3442"/>
        <v>0</v>
      </c>
      <c r="BZ1466" s="12">
        <f t="shared" si="3442"/>
        <v>0</v>
      </c>
      <c r="CA1466" s="12">
        <f t="shared" si="3442"/>
        <v>0</v>
      </c>
      <c r="CB1466" s="12">
        <f t="shared" si="3442"/>
        <v>0</v>
      </c>
      <c r="CC1466" s="12">
        <f t="shared" si="3442"/>
        <v>0</v>
      </c>
      <c r="CD1466" s="12">
        <f t="shared" si="3442"/>
        <v>0</v>
      </c>
      <c r="CE1466" s="12">
        <f t="shared" si="3442"/>
        <v>0</v>
      </c>
      <c r="CF1466" s="12">
        <f t="shared" si="3442"/>
        <v>0</v>
      </c>
      <c r="CG1466" s="12">
        <f t="shared" si="3442"/>
        <v>0</v>
      </c>
      <c r="CH1466" s="12">
        <f t="shared" si="3442"/>
        <v>0</v>
      </c>
      <c r="CI1466" s="12">
        <f t="shared" si="3442"/>
        <v>0</v>
      </c>
      <c r="CJ1466" s="12">
        <f t="shared" si="3442"/>
        <v>0</v>
      </c>
      <c r="CK1466" s="12">
        <f t="shared" si="3442"/>
        <v>0</v>
      </c>
      <c r="CL1466" s="12">
        <f t="shared" si="3442"/>
        <v>0</v>
      </c>
      <c r="CM1466" s="12">
        <f t="shared" si="3442"/>
        <v>0</v>
      </c>
      <c r="CN1466" s="12">
        <f t="shared" si="3442"/>
        <v>0</v>
      </c>
      <c r="CO1466" s="12">
        <f t="shared" si="3442"/>
        <v>0</v>
      </c>
      <c r="CP1466" s="12">
        <f t="shared" si="3442"/>
        <v>0</v>
      </c>
      <c r="CQ1466" s="12">
        <f t="shared" si="3442"/>
        <v>0</v>
      </c>
      <c r="CR1466" s="12">
        <f t="shared" si="3442"/>
        <v>0</v>
      </c>
      <c r="CS1466" s="12">
        <f t="shared" si="3442"/>
        <v>0</v>
      </c>
      <c r="CT1466" s="12">
        <f t="shared" si="3442"/>
        <v>0</v>
      </c>
      <c r="CU1466" s="12">
        <f t="shared" si="3442"/>
        <v>0</v>
      </c>
      <c r="CV1466" s="12">
        <f t="shared" si="3442"/>
        <v>0</v>
      </c>
      <c r="CW1466" s="12">
        <f t="shared" si="3442"/>
        <v>0</v>
      </c>
      <c r="CX1466" s="12">
        <f t="shared" si="3442"/>
        <v>0</v>
      </c>
      <c r="CY1466" s="12">
        <f t="shared" si="3442"/>
        <v>0</v>
      </c>
      <c r="CZ1466" s="12">
        <f t="shared" si="3442"/>
        <v>0</v>
      </c>
      <c r="DA1466" s="12">
        <f t="shared" ref="DA1466:DY1466" si="3443">IF(DA$2=$E1466, -CZ1490-DA1314, DA1439)</f>
        <v>0</v>
      </c>
      <c r="DB1466" s="12">
        <f t="shared" si="3443"/>
        <v>0</v>
      </c>
      <c r="DC1466" s="12">
        <f t="shared" si="3443"/>
        <v>0</v>
      </c>
      <c r="DD1466" s="12">
        <f t="shared" si="3443"/>
        <v>0</v>
      </c>
      <c r="DE1466" s="12">
        <f t="shared" si="3443"/>
        <v>0</v>
      </c>
      <c r="DF1466" s="12">
        <f t="shared" si="3443"/>
        <v>0</v>
      </c>
      <c r="DG1466" s="12">
        <f t="shared" si="3443"/>
        <v>0</v>
      </c>
      <c r="DH1466" s="12">
        <f t="shared" si="3443"/>
        <v>0</v>
      </c>
      <c r="DI1466" s="12">
        <f t="shared" si="3443"/>
        <v>0</v>
      </c>
      <c r="DJ1466" s="12">
        <f t="shared" si="3443"/>
        <v>0</v>
      </c>
      <c r="DK1466" s="12">
        <f t="shared" si="3443"/>
        <v>0</v>
      </c>
      <c r="DL1466" s="12">
        <f t="shared" si="3443"/>
        <v>0</v>
      </c>
      <c r="DM1466" s="12">
        <f t="shared" si="3443"/>
        <v>0</v>
      </c>
      <c r="DN1466" s="12">
        <f t="shared" si="3443"/>
        <v>0</v>
      </c>
      <c r="DO1466" s="12">
        <f t="shared" si="3443"/>
        <v>0</v>
      </c>
      <c r="DP1466" s="12">
        <f t="shared" si="3443"/>
        <v>0</v>
      </c>
      <c r="DQ1466" s="12">
        <f t="shared" si="3443"/>
        <v>0</v>
      </c>
      <c r="DR1466" s="12">
        <f t="shared" si="3443"/>
        <v>0</v>
      </c>
      <c r="DS1466" s="12">
        <f t="shared" si="3443"/>
        <v>0</v>
      </c>
      <c r="DT1466" s="12">
        <f t="shared" si="3443"/>
        <v>0</v>
      </c>
      <c r="DU1466" s="12">
        <f t="shared" si="3443"/>
        <v>0</v>
      </c>
      <c r="DV1466" s="12">
        <f t="shared" si="3443"/>
        <v>0</v>
      </c>
      <c r="DW1466" s="12">
        <f t="shared" si="3443"/>
        <v>0</v>
      </c>
      <c r="DX1466" s="12">
        <f t="shared" si="3443"/>
        <v>0</v>
      </c>
      <c r="DY1466" s="12">
        <f t="shared" si="3443"/>
        <v>0</v>
      </c>
      <c r="EB1466" s="116">
        <f t="shared" ref="EB1466:EB1483" si="3444">ROW(EB1466)-ROW($EB$2)+1</f>
        <v>1465</v>
      </c>
      <c r="EC1466" s="2" t="str">
        <f t="shared" ref="EC1466:EC1467" si="3445">B1466</f>
        <v>Phase 1</v>
      </c>
      <c r="ED1466" s="2" t="str">
        <f t="shared" ref="ED1466:ED1467" si="3446">C1466</f>
        <v>60' Wide</v>
      </c>
      <c r="EE1466" s="33" t="str">
        <f>EE1485</f>
        <v>Cash</v>
      </c>
      <c r="EF1466" s="2" t="str">
        <f>EF1485</f>
        <v>Interest Expense</v>
      </c>
    </row>
    <row r="1467" spans="1:136" x14ac:dyDescent="0.3">
      <c r="B1467" s="2" t="str">
        <f>Product!$F$2</f>
        <v>Phase 1</v>
      </c>
      <c r="C1467" s="2" t="str">
        <f>Product!$F$3</f>
        <v>75' Wide</v>
      </c>
      <c r="D1467" s="128">
        <f>SUMIFS(INDEX(Product!$B$2:$U$97, MATCH(D1463, Product!$B$2:$B$97, 0), ), Product!$B$2:$U$2, $B1467, Product!$B$3:$U$3, $C1467)</f>
        <v>20</v>
      </c>
      <c r="E1467" s="127">
        <f>SUMIFS(INDEX(Product!$B$2:$U$97, MATCH(E1463, Product!$B$2:$B$97, 0), ), Product!$B$2:$U$2, $B1467, Product!$B$3:$U$3, $C1467)</f>
        <v>45322</v>
      </c>
      <c r="F1467" s="128"/>
      <c r="G1467" s="11">
        <f>SUM(H1467:DZ1467)</f>
        <v>-124241.97987820345</v>
      </c>
      <c r="I1467" s="12">
        <f t="shared" ref="I1467:AN1467" si="3447">IF(I$2=$E1467, -H1491-I1315, I1440)</f>
        <v>0</v>
      </c>
      <c r="J1467" s="12">
        <f t="shared" si="3447"/>
        <v>0</v>
      </c>
      <c r="K1467" s="12">
        <f t="shared" si="3447"/>
        <v>0</v>
      </c>
      <c r="L1467" s="12">
        <f t="shared" si="3447"/>
        <v>0</v>
      </c>
      <c r="M1467" s="12">
        <f t="shared" si="3447"/>
        <v>0</v>
      </c>
      <c r="N1467" s="12">
        <f t="shared" si="3447"/>
        <v>0</v>
      </c>
      <c r="O1467" s="12">
        <f t="shared" si="3447"/>
        <v>0</v>
      </c>
      <c r="P1467" s="12">
        <f t="shared" si="3447"/>
        <v>0</v>
      </c>
      <c r="Q1467" s="12">
        <f t="shared" si="3447"/>
        <v>0</v>
      </c>
      <c r="R1467" s="12">
        <f t="shared" si="3447"/>
        <v>0</v>
      </c>
      <c r="S1467" s="12">
        <f t="shared" si="3447"/>
        <v>0</v>
      </c>
      <c r="T1467" s="12">
        <f t="shared" si="3447"/>
        <v>0</v>
      </c>
      <c r="U1467" s="12">
        <f t="shared" si="3447"/>
        <v>0</v>
      </c>
      <c r="V1467" s="12">
        <f t="shared" si="3447"/>
        <v>0</v>
      </c>
      <c r="W1467" s="12">
        <f t="shared" si="3447"/>
        <v>-10352.407111466116</v>
      </c>
      <c r="X1467" s="12">
        <f t="shared" si="3447"/>
        <v>-10352.407111466116</v>
      </c>
      <c r="Y1467" s="12">
        <f t="shared" si="3447"/>
        <v>-10352.407111466116</v>
      </c>
      <c r="Z1467" s="12">
        <f t="shared" si="3447"/>
        <v>-10352.407111466116</v>
      </c>
      <c r="AA1467" s="12">
        <f t="shared" si="3447"/>
        <v>-10352.407111466116</v>
      </c>
      <c r="AB1467" s="12">
        <f t="shared" si="3447"/>
        <v>-10352.407111466116</v>
      </c>
      <c r="AC1467" s="12">
        <f t="shared" si="3447"/>
        <v>-10352.407111466116</v>
      </c>
      <c r="AD1467" s="12">
        <f t="shared" si="3447"/>
        <v>-10352.407111466116</v>
      </c>
      <c r="AE1467" s="12">
        <f t="shared" si="3447"/>
        <v>-10352.407111466116</v>
      </c>
      <c r="AF1467" s="12">
        <f t="shared" si="3447"/>
        <v>-10352.407111466116</v>
      </c>
      <c r="AG1467" s="12">
        <f t="shared" si="3447"/>
        <v>-10352.407111466116</v>
      </c>
      <c r="AH1467" s="12">
        <f t="shared" si="3447"/>
        <v>-10365.501652076146</v>
      </c>
      <c r="AI1467" s="12">
        <f t="shared" si="3447"/>
        <v>0</v>
      </c>
      <c r="AJ1467" s="12">
        <f t="shared" si="3447"/>
        <v>0</v>
      </c>
      <c r="AK1467" s="12">
        <f t="shared" si="3447"/>
        <v>0</v>
      </c>
      <c r="AL1467" s="12">
        <f t="shared" si="3447"/>
        <v>0</v>
      </c>
      <c r="AM1467" s="12">
        <f t="shared" si="3447"/>
        <v>0</v>
      </c>
      <c r="AN1467" s="12">
        <f t="shared" si="3447"/>
        <v>0</v>
      </c>
      <c r="AO1467" s="12">
        <f t="shared" ref="AO1467:BT1467" si="3448">IF(AO$2=$E1467, -AN1491-AO1315, AO1440)</f>
        <v>0</v>
      </c>
      <c r="AP1467" s="12">
        <f t="shared" si="3448"/>
        <v>0</v>
      </c>
      <c r="AQ1467" s="12">
        <f t="shared" si="3448"/>
        <v>0</v>
      </c>
      <c r="AR1467" s="12">
        <f t="shared" si="3448"/>
        <v>0</v>
      </c>
      <c r="AS1467" s="12">
        <f t="shared" si="3448"/>
        <v>0</v>
      </c>
      <c r="AT1467" s="12">
        <f t="shared" si="3448"/>
        <v>0</v>
      </c>
      <c r="AU1467" s="12">
        <f t="shared" si="3448"/>
        <v>0</v>
      </c>
      <c r="AV1467" s="12">
        <f t="shared" si="3448"/>
        <v>0</v>
      </c>
      <c r="AW1467" s="12">
        <f t="shared" si="3448"/>
        <v>0</v>
      </c>
      <c r="AX1467" s="12">
        <f t="shared" si="3448"/>
        <v>0</v>
      </c>
      <c r="AY1467" s="12">
        <f t="shared" si="3448"/>
        <v>0</v>
      </c>
      <c r="AZ1467" s="12">
        <f t="shared" si="3448"/>
        <v>0</v>
      </c>
      <c r="BA1467" s="12">
        <f t="shared" si="3448"/>
        <v>0</v>
      </c>
      <c r="BB1467" s="12">
        <f t="shared" si="3448"/>
        <v>0</v>
      </c>
      <c r="BC1467" s="12">
        <f t="shared" si="3448"/>
        <v>0</v>
      </c>
      <c r="BD1467" s="12">
        <f t="shared" si="3448"/>
        <v>0</v>
      </c>
      <c r="BE1467" s="12">
        <f t="shared" si="3448"/>
        <v>0</v>
      </c>
      <c r="BF1467" s="12">
        <f t="shared" si="3448"/>
        <v>0</v>
      </c>
      <c r="BG1467" s="12">
        <f t="shared" si="3448"/>
        <v>0</v>
      </c>
      <c r="BH1467" s="12">
        <f t="shared" si="3448"/>
        <v>0</v>
      </c>
      <c r="BI1467" s="12">
        <f t="shared" si="3448"/>
        <v>0</v>
      </c>
      <c r="BJ1467" s="12">
        <f t="shared" si="3448"/>
        <v>0</v>
      </c>
      <c r="BK1467" s="12">
        <f t="shared" si="3448"/>
        <v>0</v>
      </c>
      <c r="BL1467" s="12">
        <f t="shared" si="3448"/>
        <v>0</v>
      </c>
      <c r="BM1467" s="12">
        <f t="shared" si="3448"/>
        <v>0</v>
      </c>
      <c r="BN1467" s="12">
        <f t="shared" si="3448"/>
        <v>0</v>
      </c>
      <c r="BO1467" s="12">
        <f t="shared" si="3448"/>
        <v>0</v>
      </c>
      <c r="BP1467" s="12">
        <f t="shared" si="3448"/>
        <v>0</v>
      </c>
      <c r="BQ1467" s="12">
        <f t="shared" si="3448"/>
        <v>0</v>
      </c>
      <c r="BR1467" s="12">
        <f t="shared" si="3448"/>
        <v>0</v>
      </c>
      <c r="BS1467" s="12">
        <f t="shared" si="3448"/>
        <v>0</v>
      </c>
      <c r="BT1467" s="12">
        <f t="shared" si="3448"/>
        <v>0</v>
      </c>
      <c r="BU1467" s="12">
        <f t="shared" ref="BU1467:CZ1467" si="3449">IF(BU$2=$E1467, -BT1491-BU1315, BU1440)</f>
        <v>0</v>
      </c>
      <c r="BV1467" s="12">
        <f t="shared" si="3449"/>
        <v>0</v>
      </c>
      <c r="BW1467" s="12">
        <f t="shared" si="3449"/>
        <v>0</v>
      </c>
      <c r="BX1467" s="12">
        <f t="shared" si="3449"/>
        <v>0</v>
      </c>
      <c r="BY1467" s="12">
        <f t="shared" si="3449"/>
        <v>0</v>
      </c>
      <c r="BZ1467" s="12">
        <f t="shared" si="3449"/>
        <v>0</v>
      </c>
      <c r="CA1467" s="12">
        <f t="shared" si="3449"/>
        <v>0</v>
      </c>
      <c r="CB1467" s="12">
        <f t="shared" si="3449"/>
        <v>0</v>
      </c>
      <c r="CC1467" s="12">
        <f t="shared" si="3449"/>
        <v>0</v>
      </c>
      <c r="CD1467" s="12">
        <f t="shared" si="3449"/>
        <v>0</v>
      </c>
      <c r="CE1467" s="12">
        <f t="shared" si="3449"/>
        <v>0</v>
      </c>
      <c r="CF1467" s="12">
        <f t="shared" si="3449"/>
        <v>0</v>
      </c>
      <c r="CG1467" s="12">
        <f t="shared" si="3449"/>
        <v>0</v>
      </c>
      <c r="CH1467" s="12">
        <f t="shared" si="3449"/>
        <v>0</v>
      </c>
      <c r="CI1467" s="12">
        <f t="shared" si="3449"/>
        <v>0</v>
      </c>
      <c r="CJ1467" s="12">
        <f t="shared" si="3449"/>
        <v>0</v>
      </c>
      <c r="CK1467" s="12">
        <f t="shared" si="3449"/>
        <v>0</v>
      </c>
      <c r="CL1467" s="12">
        <f t="shared" si="3449"/>
        <v>0</v>
      </c>
      <c r="CM1467" s="12">
        <f t="shared" si="3449"/>
        <v>0</v>
      </c>
      <c r="CN1467" s="12">
        <f t="shared" si="3449"/>
        <v>0</v>
      </c>
      <c r="CO1467" s="12">
        <f t="shared" si="3449"/>
        <v>0</v>
      </c>
      <c r="CP1467" s="12">
        <f t="shared" si="3449"/>
        <v>0</v>
      </c>
      <c r="CQ1467" s="12">
        <f t="shared" si="3449"/>
        <v>0</v>
      </c>
      <c r="CR1467" s="12">
        <f t="shared" si="3449"/>
        <v>0</v>
      </c>
      <c r="CS1467" s="12">
        <f t="shared" si="3449"/>
        <v>0</v>
      </c>
      <c r="CT1467" s="12">
        <f t="shared" si="3449"/>
        <v>0</v>
      </c>
      <c r="CU1467" s="12">
        <f t="shared" si="3449"/>
        <v>0</v>
      </c>
      <c r="CV1467" s="12">
        <f t="shared" si="3449"/>
        <v>0</v>
      </c>
      <c r="CW1467" s="12">
        <f t="shared" si="3449"/>
        <v>0</v>
      </c>
      <c r="CX1467" s="12">
        <f t="shared" si="3449"/>
        <v>0</v>
      </c>
      <c r="CY1467" s="12">
        <f t="shared" si="3449"/>
        <v>0</v>
      </c>
      <c r="CZ1467" s="12">
        <f t="shared" si="3449"/>
        <v>0</v>
      </c>
      <c r="DA1467" s="12">
        <f t="shared" ref="DA1467:DY1467" si="3450">IF(DA$2=$E1467, -CZ1491-DA1315, DA1440)</f>
        <v>0</v>
      </c>
      <c r="DB1467" s="12">
        <f t="shared" si="3450"/>
        <v>0</v>
      </c>
      <c r="DC1467" s="12">
        <f t="shared" si="3450"/>
        <v>0</v>
      </c>
      <c r="DD1467" s="12">
        <f t="shared" si="3450"/>
        <v>0</v>
      </c>
      <c r="DE1467" s="12">
        <f t="shared" si="3450"/>
        <v>0</v>
      </c>
      <c r="DF1467" s="12">
        <f t="shared" si="3450"/>
        <v>0</v>
      </c>
      <c r="DG1467" s="12">
        <f t="shared" si="3450"/>
        <v>0</v>
      </c>
      <c r="DH1467" s="12">
        <f t="shared" si="3450"/>
        <v>0</v>
      </c>
      <c r="DI1467" s="12">
        <f t="shared" si="3450"/>
        <v>0</v>
      </c>
      <c r="DJ1467" s="12">
        <f t="shared" si="3450"/>
        <v>0</v>
      </c>
      <c r="DK1467" s="12">
        <f t="shared" si="3450"/>
        <v>0</v>
      </c>
      <c r="DL1467" s="12">
        <f t="shared" si="3450"/>
        <v>0</v>
      </c>
      <c r="DM1467" s="12">
        <f t="shared" si="3450"/>
        <v>0</v>
      </c>
      <c r="DN1467" s="12">
        <f t="shared" si="3450"/>
        <v>0</v>
      </c>
      <c r="DO1467" s="12">
        <f t="shared" si="3450"/>
        <v>0</v>
      </c>
      <c r="DP1467" s="12">
        <f t="shared" si="3450"/>
        <v>0</v>
      </c>
      <c r="DQ1467" s="12">
        <f t="shared" si="3450"/>
        <v>0</v>
      </c>
      <c r="DR1467" s="12">
        <f t="shared" si="3450"/>
        <v>0</v>
      </c>
      <c r="DS1467" s="12">
        <f t="shared" si="3450"/>
        <v>0</v>
      </c>
      <c r="DT1467" s="12">
        <f t="shared" si="3450"/>
        <v>0</v>
      </c>
      <c r="DU1467" s="12">
        <f t="shared" si="3450"/>
        <v>0</v>
      </c>
      <c r="DV1467" s="12">
        <f t="shared" si="3450"/>
        <v>0</v>
      </c>
      <c r="DW1467" s="12">
        <f t="shared" si="3450"/>
        <v>0</v>
      </c>
      <c r="DX1467" s="12">
        <f t="shared" si="3450"/>
        <v>0</v>
      </c>
      <c r="DY1467" s="12">
        <f t="shared" si="3450"/>
        <v>0</v>
      </c>
      <c r="EB1467" s="116">
        <f t="shared" si="3444"/>
        <v>1466</v>
      </c>
      <c r="EC1467" s="2" t="str">
        <f t="shared" si="3445"/>
        <v>Phase 1</v>
      </c>
      <c r="ED1467" s="2" t="str">
        <f t="shared" si="3446"/>
        <v>75' Wide</v>
      </c>
      <c r="EE1467" s="33" t="str">
        <f>EE1485</f>
        <v>Cash</v>
      </c>
      <c r="EF1467" s="2" t="str">
        <f>EF1485</f>
        <v>Interest Expense</v>
      </c>
    </row>
    <row r="1468" spans="1:136" x14ac:dyDescent="0.3">
      <c r="D1468" s="128"/>
      <c r="E1468" s="127"/>
      <c r="F1468" s="128"/>
      <c r="I1468" s="12"/>
      <c r="J1468" s="12"/>
      <c r="K1468" s="12"/>
      <c r="L1468" s="12"/>
      <c r="M1468" s="12"/>
      <c r="N1468" s="12"/>
      <c r="O1468" s="12"/>
      <c r="P1468" s="12"/>
      <c r="Q1468" s="12"/>
      <c r="R1468" s="12"/>
      <c r="S1468" s="12"/>
      <c r="T1468" s="12"/>
      <c r="U1468" s="12"/>
      <c r="V1468" s="12"/>
      <c r="W1468" s="12"/>
      <c r="X1468" s="12"/>
      <c r="Y1468" s="12"/>
      <c r="Z1468" s="12"/>
      <c r="AA1468" s="12"/>
      <c r="AB1468" s="12"/>
      <c r="AC1468" s="12"/>
      <c r="AD1468" s="12"/>
      <c r="AE1468" s="12"/>
      <c r="AF1468" s="12"/>
      <c r="AG1468" s="12"/>
      <c r="AH1468" s="12"/>
      <c r="AI1468" s="12"/>
      <c r="AJ1468" s="12"/>
      <c r="AK1468" s="12"/>
      <c r="AL1468" s="12"/>
      <c r="AM1468" s="12"/>
      <c r="AN1468" s="12"/>
      <c r="AO1468" s="12"/>
      <c r="AP1468" s="12"/>
      <c r="AQ1468" s="12"/>
      <c r="AR1468" s="12"/>
      <c r="AS1468" s="12"/>
      <c r="AT1468" s="12"/>
      <c r="AU1468" s="12"/>
      <c r="AV1468" s="12"/>
      <c r="AW1468" s="12"/>
      <c r="AX1468" s="12"/>
      <c r="AY1468" s="12"/>
      <c r="AZ1468" s="12"/>
      <c r="BA1468" s="12"/>
      <c r="BB1468" s="12"/>
      <c r="BC1468" s="12"/>
      <c r="BD1468" s="12"/>
      <c r="BE1468" s="12"/>
      <c r="BF1468" s="12"/>
      <c r="BG1468" s="12"/>
      <c r="BH1468" s="12"/>
      <c r="BI1468" s="12"/>
      <c r="BJ1468" s="12"/>
      <c r="BK1468" s="12"/>
      <c r="BL1468" s="12"/>
      <c r="BM1468" s="12"/>
      <c r="BN1468" s="12"/>
      <c r="BO1468" s="12"/>
      <c r="BP1468" s="12"/>
      <c r="BQ1468" s="12"/>
      <c r="BR1468" s="12"/>
      <c r="BS1468" s="12"/>
      <c r="BT1468" s="12"/>
      <c r="BU1468" s="12"/>
      <c r="BV1468" s="12"/>
      <c r="BW1468" s="12"/>
      <c r="BX1468" s="12"/>
      <c r="BY1468" s="12"/>
      <c r="BZ1468" s="12"/>
      <c r="CA1468" s="12"/>
      <c r="CB1468" s="12"/>
      <c r="CC1468" s="12"/>
      <c r="CD1468" s="12"/>
      <c r="CE1468" s="12"/>
      <c r="CF1468" s="12"/>
      <c r="CG1468" s="12"/>
      <c r="CH1468" s="12"/>
      <c r="CI1468" s="12"/>
      <c r="CJ1468" s="12"/>
      <c r="CK1468" s="12"/>
      <c r="CL1468" s="12"/>
      <c r="CM1468" s="12"/>
      <c r="CN1468" s="12"/>
      <c r="CO1468" s="12"/>
      <c r="CP1468" s="12"/>
      <c r="CQ1468" s="12"/>
      <c r="CR1468" s="12"/>
      <c r="CS1468" s="12"/>
      <c r="CT1468" s="12"/>
      <c r="CU1468" s="12"/>
      <c r="CV1468" s="12"/>
      <c r="CW1468" s="12"/>
      <c r="CX1468" s="12"/>
      <c r="CY1468" s="12"/>
      <c r="CZ1468" s="12"/>
      <c r="DA1468" s="12"/>
      <c r="DB1468" s="12"/>
      <c r="DC1468" s="12"/>
      <c r="DD1468" s="12"/>
      <c r="DE1468" s="12"/>
      <c r="DF1468" s="12"/>
      <c r="DG1468" s="12"/>
      <c r="DH1468" s="12"/>
      <c r="DI1468" s="12"/>
      <c r="DJ1468" s="12"/>
      <c r="DK1468" s="12"/>
      <c r="DL1468" s="12"/>
      <c r="DM1468" s="12"/>
      <c r="DN1468" s="12"/>
      <c r="DO1468" s="12"/>
      <c r="DP1468" s="12"/>
      <c r="DQ1468" s="12"/>
      <c r="DR1468" s="12"/>
      <c r="DS1468" s="12"/>
      <c r="DT1468" s="12"/>
      <c r="DU1468" s="12"/>
      <c r="DV1468" s="12"/>
      <c r="DW1468" s="12"/>
      <c r="DX1468" s="12"/>
      <c r="DY1468" s="12"/>
      <c r="EE1468" s="33"/>
    </row>
    <row r="1469" spans="1:136" x14ac:dyDescent="0.3">
      <c r="B1469" s="2" t="str">
        <f>Product!$G$2</f>
        <v>Phase 2</v>
      </c>
      <c r="C1469" s="2" t="str">
        <f>Product!$G$3</f>
        <v>50' Wide</v>
      </c>
      <c r="D1469" s="128">
        <f>SUMIFS(INDEX(Product!$B$2:$U$97, MATCH(D1463, Product!$B$2:$B$97, 0), ), Product!$B$2:$U$2, $B1469, Product!$B$3:$U$3, $C1469)</f>
        <v>30</v>
      </c>
      <c r="E1469" s="127">
        <f>SUMIFS(INDEX(Product!$B$2:$U$97, MATCH(E1463, Product!$B$2:$B$97, 0), ), Product!$B$2:$U$2, $B1469, Product!$B$3:$U$3, $C1469)</f>
        <v>45688</v>
      </c>
      <c r="F1469" s="128"/>
      <c r="G1469" s="11">
        <f>SUM(H1469:DZ1469)</f>
        <v>-186362.96981730522</v>
      </c>
      <c r="I1469" s="12">
        <f t="shared" ref="I1469:AN1469" si="3451">IF(I$2=$E1469, -H1493-I1317, I1442)</f>
        <v>0</v>
      </c>
      <c r="J1469" s="12">
        <f t="shared" si="3451"/>
        <v>0</v>
      </c>
      <c r="K1469" s="12">
        <f t="shared" si="3451"/>
        <v>0</v>
      </c>
      <c r="L1469" s="12">
        <f t="shared" si="3451"/>
        <v>0</v>
      </c>
      <c r="M1469" s="12">
        <f t="shared" si="3451"/>
        <v>0</v>
      </c>
      <c r="N1469" s="12">
        <f t="shared" si="3451"/>
        <v>0</v>
      </c>
      <c r="O1469" s="12">
        <f t="shared" si="3451"/>
        <v>0</v>
      </c>
      <c r="P1469" s="12">
        <f t="shared" si="3451"/>
        <v>0</v>
      </c>
      <c r="Q1469" s="12">
        <f t="shared" si="3451"/>
        <v>0</v>
      </c>
      <c r="R1469" s="12">
        <f t="shared" si="3451"/>
        <v>0</v>
      </c>
      <c r="S1469" s="12">
        <f t="shared" si="3451"/>
        <v>0</v>
      </c>
      <c r="T1469" s="12">
        <f t="shared" si="3451"/>
        <v>0</v>
      </c>
      <c r="U1469" s="12">
        <f t="shared" si="3451"/>
        <v>0</v>
      </c>
      <c r="V1469" s="12">
        <f t="shared" si="3451"/>
        <v>0</v>
      </c>
      <c r="W1469" s="12">
        <f t="shared" si="3451"/>
        <v>0</v>
      </c>
      <c r="X1469" s="12">
        <f t="shared" si="3451"/>
        <v>0</v>
      </c>
      <c r="Y1469" s="12">
        <f t="shared" si="3451"/>
        <v>0</v>
      </c>
      <c r="Z1469" s="12">
        <f t="shared" si="3451"/>
        <v>0</v>
      </c>
      <c r="AA1469" s="12">
        <f t="shared" si="3451"/>
        <v>0</v>
      </c>
      <c r="AB1469" s="12">
        <f t="shared" si="3451"/>
        <v>0</v>
      </c>
      <c r="AC1469" s="12">
        <f t="shared" si="3451"/>
        <v>0</v>
      </c>
      <c r="AD1469" s="12">
        <f t="shared" si="3451"/>
        <v>0</v>
      </c>
      <c r="AE1469" s="12">
        <f t="shared" si="3451"/>
        <v>0</v>
      </c>
      <c r="AF1469" s="12">
        <f t="shared" si="3451"/>
        <v>0</v>
      </c>
      <c r="AG1469" s="12">
        <f t="shared" si="3451"/>
        <v>0</v>
      </c>
      <c r="AH1469" s="12">
        <f t="shared" si="3451"/>
        <v>0</v>
      </c>
      <c r="AI1469" s="12">
        <f t="shared" si="3451"/>
        <v>-15528.610667199109</v>
      </c>
      <c r="AJ1469" s="12">
        <f t="shared" si="3451"/>
        <v>-15528.610667199109</v>
      </c>
      <c r="AK1469" s="12">
        <f t="shared" si="3451"/>
        <v>-15528.610667199109</v>
      </c>
      <c r="AL1469" s="12">
        <f t="shared" si="3451"/>
        <v>-15528.610667199109</v>
      </c>
      <c r="AM1469" s="12">
        <f t="shared" si="3451"/>
        <v>-15528.610667199109</v>
      </c>
      <c r="AN1469" s="12">
        <f t="shared" si="3451"/>
        <v>-15528.610667199109</v>
      </c>
      <c r="AO1469" s="12">
        <f t="shared" ref="AO1469:BT1469" si="3452">IF(AO$2=$E1469, -AN1493-AO1317, AO1442)</f>
        <v>-15528.610667199109</v>
      </c>
      <c r="AP1469" s="12">
        <f t="shared" si="3452"/>
        <v>-15528.610667199109</v>
      </c>
      <c r="AQ1469" s="12">
        <f t="shared" si="3452"/>
        <v>-15528.610667199109</v>
      </c>
      <c r="AR1469" s="12">
        <f t="shared" si="3452"/>
        <v>-15528.610667199109</v>
      </c>
      <c r="AS1469" s="12">
        <f t="shared" si="3452"/>
        <v>-15528.610667199109</v>
      </c>
      <c r="AT1469" s="12">
        <f t="shared" si="3452"/>
        <v>-15548.25247811503</v>
      </c>
      <c r="AU1469" s="12">
        <f t="shared" si="3452"/>
        <v>0</v>
      </c>
      <c r="AV1469" s="12">
        <f t="shared" si="3452"/>
        <v>0</v>
      </c>
      <c r="AW1469" s="12">
        <f t="shared" si="3452"/>
        <v>0</v>
      </c>
      <c r="AX1469" s="12">
        <f t="shared" si="3452"/>
        <v>0</v>
      </c>
      <c r="AY1469" s="12">
        <f t="shared" si="3452"/>
        <v>0</v>
      </c>
      <c r="AZ1469" s="12">
        <f t="shared" si="3452"/>
        <v>0</v>
      </c>
      <c r="BA1469" s="12">
        <f t="shared" si="3452"/>
        <v>0</v>
      </c>
      <c r="BB1469" s="12">
        <f t="shared" si="3452"/>
        <v>0</v>
      </c>
      <c r="BC1469" s="12">
        <f t="shared" si="3452"/>
        <v>0</v>
      </c>
      <c r="BD1469" s="12">
        <f t="shared" si="3452"/>
        <v>0</v>
      </c>
      <c r="BE1469" s="12">
        <f t="shared" si="3452"/>
        <v>0</v>
      </c>
      <c r="BF1469" s="12">
        <f t="shared" si="3452"/>
        <v>0</v>
      </c>
      <c r="BG1469" s="12">
        <f t="shared" si="3452"/>
        <v>0</v>
      </c>
      <c r="BH1469" s="12">
        <f t="shared" si="3452"/>
        <v>0</v>
      </c>
      <c r="BI1469" s="12">
        <f t="shared" si="3452"/>
        <v>0</v>
      </c>
      <c r="BJ1469" s="12">
        <f t="shared" si="3452"/>
        <v>0</v>
      </c>
      <c r="BK1469" s="12">
        <f t="shared" si="3452"/>
        <v>0</v>
      </c>
      <c r="BL1469" s="12">
        <f t="shared" si="3452"/>
        <v>0</v>
      </c>
      <c r="BM1469" s="12">
        <f t="shared" si="3452"/>
        <v>0</v>
      </c>
      <c r="BN1469" s="12">
        <f t="shared" si="3452"/>
        <v>0</v>
      </c>
      <c r="BO1469" s="12">
        <f t="shared" si="3452"/>
        <v>0</v>
      </c>
      <c r="BP1469" s="12">
        <f t="shared" si="3452"/>
        <v>0</v>
      </c>
      <c r="BQ1469" s="12">
        <f t="shared" si="3452"/>
        <v>0</v>
      </c>
      <c r="BR1469" s="12">
        <f t="shared" si="3452"/>
        <v>0</v>
      </c>
      <c r="BS1469" s="12">
        <f t="shared" si="3452"/>
        <v>0</v>
      </c>
      <c r="BT1469" s="12">
        <f t="shared" si="3452"/>
        <v>0</v>
      </c>
      <c r="BU1469" s="12">
        <f t="shared" ref="BU1469:CZ1469" si="3453">IF(BU$2=$E1469, -BT1493-BU1317, BU1442)</f>
        <v>0</v>
      </c>
      <c r="BV1469" s="12">
        <f t="shared" si="3453"/>
        <v>0</v>
      </c>
      <c r="BW1469" s="12">
        <f t="shared" si="3453"/>
        <v>0</v>
      </c>
      <c r="BX1469" s="12">
        <f t="shared" si="3453"/>
        <v>0</v>
      </c>
      <c r="BY1469" s="12">
        <f t="shared" si="3453"/>
        <v>0</v>
      </c>
      <c r="BZ1469" s="12">
        <f t="shared" si="3453"/>
        <v>0</v>
      </c>
      <c r="CA1469" s="12">
        <f t="shared" si="3453"/>
        <v>0</v>
      </c>
      <c r="CB1469" s="12">
        <f t="shared" si="3453"/>
        <v>0</v>
      </c>
      <c r="CC1469" s="12">
        <f t="shared" si="3453"/>
        <v>0</v>
      </c>
      <c r="CD1469" s="12">
        <f t="shared" si="3453"/>
        <v>0</v>
      </c>
      <c r="CE1469" s="12">
        <f t="shared" si="3453"/>
        <v>0</v>
      </c>
      <c r="CF1469" s="12">
        <f t="shared" si="3453"/>
        <v>0</v>
      </c>
      <c r="CG1469" s="12">
        <f t="shared" si="3453"/>
        <v>0</v>
      </c>
      <c r="CH1469" s="12">
        <f t="shared" si="3453"/>
        <v>0</v>
      </c>
      <c r="CI1469" s="12">
        <f t="shared" si="3453"/>
        <v>0</v>
      </c>
      <c r="CJ1469" s="12">
        <f t="shared" si="3453"/>
        <v>0</v>
      </c>
      <c r="CK1469" s="12">
        <f t="shared" si="3453"/>
        <v>0</v>
      </c>
      <c r="CL1469" s="12">
        <f t="shared" si="3453"/>
        <v>0</v>
      </c>
      <c r="CM1469" s="12">
        <f t="shared" si="3453"/>
        <v>0</v>
      </c>
      <c r="CN1469" s="12">
        <f t="shared" si="3453"/>
        <v>0</v>
      </c>
      <c r="CO1469" s="12">
        <f t="shared" si="3453"/>
        <v>0</v>
      </c>
      <c r="CP1469" s="12">
        <f t="shared" si="3453"/>
        <v>0</v>
      </c>
      <c r="CQ1469" s="12">
        <f t="shared" si="3453"/>
        <v>0</v>
      </c>
      <c r="CR1469" s="12">
        <f t="shared" si="3453"/>
        <v>0</v>
      </c>
      <c r="CS1469" s="12">
        <f t="shared" si="3453"/>
        <v>0</v>
      </c>
      <c r="CT1469" s="12">
        <f t="shared" si="3453"/>
        <v>0</v>
      </c>
      <c r="CU1469" s="12">
        <f t="shared" si="3453"/>
        <v>0</v>
      </c>
      <c r="CV1469" s="12">
        <f t="shared" si="3453"/>
        <v>0</v>
      </c>
      <c r="CW1469" s="12">
        <f t="shared" si="3453"/>
        <v>0</v>
      </c>
      <c r="CX1469" s="12">
        <f t="shared" si="3453"/>
        <v>0</v>
      </c>
      <c r="CY1469" s="12">
        <f t="shared" si="3453"/>
        <v>0</v>
      </c>
      <c r="CZ1469" s="12">
        <f t="shared" si="3453"/>
        <v>0</v>
      </c>
      <c r="DA1469" s="12">
        <f t="shared" ref="DA1469:DY1469" si="3454">IF(DA$2=$E1469, -CZ1493-DA1317, DA1442)</f>
        <v>0</v>
      </c>
      <c r="DB1469" s="12">
        <f t="shared" si="3454"/>
        <v>0</v>
      </c>
      <c r="DC1469" s="12">
        <f t="shared" si="3454"/>
        <v>0</v>
      </c>
      <c r="DD1469" s="12">
        <f t="shared" si="3454"/>
        <v>0</v>
      </c>
      <c r="DE1469" s="12">
        <f t="shared" si="3454"/>
        <v>0</v>
      </c>
      <c r="DF1469" s="12">
        <f t="shared" si="3454"/>
        <v>0</v>
      </c>
      <c r="DG1469" s="12">
        <f t="shared" si="3454"/>
        <v>0</v>
      </c>
      <c r="DH1469" s="12">
        <f t="shared" si="3454"/>
        <v>0</v>
      </c>
      <c r="DI1469" s="12">
        <f t="shared" si="3454"/>
        <v>0</v>
      </c>
      <c r="DJ1469" s="12">
        <f t="shared" si="3454"/>
        <v>0</v>
      </c>
      <c r="DK1469" s="12">
        <f t="shared" si="3454"/>
        <v>0</v>
      </c>
      <c r="DL1469" s="12">
        <f t="shared" si="3454"/>
        <v>0</v>
      </c>
      <c r="DM1469" s="12">
        <f t="shared" si="3454"/>
        <v>0</v>
      </c>
      <c r="DN1469" s="12">
        <f t="shared" si="3454"/>
        <v>0</v>
      </c>
      <c r="DO1469" s="12">
        <f t="shared" si="3454"/>
        <v>0</v>
      </c>
      <c r="DP1469" s="12">
        <f t="shared" si="3454"/>
        <v>0</v>
      </c>
      <c r="DQ1469" s="12">
        <f t="shared" si="3454"/>
        <v>0</v>
      </c>
      <c r="DR1469" s="12">
        <f t="shared" si="3454"/>
        <v>0</v>
      </c>
      <c r="DS1469" s="12">
        <f t="shared" si="3454"/>
        <v>0</v>
      </c>
      <c r="DT1469" s="12">
        <f t="shared" si="3454"/>
        <v>0</v>
      </c>
      <c r="DU1469" s="12">
        <f t="shared" si="3454"/>
        <v>0</v>
      </c>
      <c r="DV1469" s="12">
        <f t="shared" si="3454"/>
        <v>0</v>
      </c>
      <c r="DW1469" s="12">
        <f t="shared" si="3454"/>
        <v>0</v>
      </c>
      <c r="DX1469" s="12">
        <f t="shared" si="3454"/>
        <v>0</v>
      </c>
      <c r="DY1469" s="12">
        <f t="shared" si="3454"/>
        <v>0</v>
      </c>
      <c r="EB1469" s="116">
        <f t="shared" si="3444"/>
        <v>1468</v>
      </c>
      <c r="EC1469" s="2" t="str">
        <f t="shared" ref="EC1469:EC1471" si="3455">B1469</f>
        <v>Phase 2</v>
      </c>
      <c r="ED1469" s="2" t="str">
        <f t="shared" ref="ED1469:ED1471" si="3456">C1469</f>
        <v>50' Wide</v>
      </c>
      <c r="EE1469" s="33" t="str">
        <f>EE1485</f>
        <v>Cash</v>
      </c>
      <c r="EF1469" s="2" t="str">
        <f>EF1485</f>
        <v>Interest Expense</v>
      </c>
    </row>
    <row r="1470" spans="1:136" x14ac:dyDescent="0.3">
      <c r="B1470" s="2" t="str">
        <f>Product!$H$2</f>
        <v>Phase 2</v>
      </c>
      <c r="C1470" s="2" t="str">
        <f>Product!$H$3</f>
        <v>60' Wide</v>
      </c>
      <c r="D1470" s="128">
        <f>SUMIFS(INDEX(Product!$B$2:$U$97, MATCH(D1463, Product!$B$2:$B$97, 0), ), Product!$B$2:$U$2, $B1470, Product!$B$3:$U$3, $C1470)</f>
        <v>30</v>
      </c>
      <c r="E1470" s="127">
        <f>SUMIFS(INDEX(Product!$B$2:$U$97, MATCH(E1463, Product!$B$2:$B$97, 0), ), Product!$B$2:$U$2, $B1470, Product!$B$3:$U$3, $C1470)</f>
        <v>45688</v>
      </c>
      <c r="F1470" s="128"/>
      <c r="G1470" s="11">
        <f>SUM(H1470:DZ1470)</f>
        <v>-186362.96981730522</v>
      </c>
      <c r="I1470" s="12">
        <f t="shared" ref="I1470:AN1470" si="3457">IF(I$2=$E1470, -H1494-I1318, I1443)</f>
        <v>0</v>
      </c>
      <c r="J1470" s="12">
        <f t="shared" si="3457"/>
        <v>0</v>
      </c>
      <c r="K1470" s="12">
        <f t="shared" si="3457"/>
        <v>0</v>
      </c>
      <c r="L1470" s="12">
        <f t="shared" si="3457"/>
        <v>0</v>
      </c>
      <c r="M1470" s="12">
        <f t="shared" si="3457"/>
        <v>0</v>
      </c>
      <c r="N1470" s="12">
        <f t="shared" si="3457"/>
        <v>0</v>
      </c>
      <c r="O1470" s="12">
        <f t="shared" si="3457"/>
        <v>0</v>
      </c>
      <c r="P1470" s="12">
        <f t="shared" si="3457"/>
        <v>0</v>
      </c>
      <c r="Q1470" s="12">
        <f t="shared" si="3457"/>
        <v>0</v>
      </c>
      <c r="R1470" s="12">
        <f t="shared" si="3457"/>
        <v>0</v>
      </c>
      <c r="S1470" s="12">
        <f t="shared" si="3457"/>
        <v>0</v>
      </c>
      <c r="T1470" s="12">
        <f t="shared" si="3457"/>
        <v>0</v>
      </c>
      <c r="U1470" s="12">
        <f t="shared" si="3457"/>
        <v>0</v>
      </c>
      <c r="V1470" s="12">
        <f t="shared" si="3457"/>
        <v>0</v>
      </c>
      <c r="W1470" s="12">
        <f t="shared" si="3457"/>
        <v>0</v>
      </c>
      <c r="X1470" s="12">
        <f t="shared" si="3457"/>
        <v>0</v>
      </c>
      <c r="Y1470" s="12">
        <f t="shared" si="3457"/>
        <v>0</v>
      </c>
      <c r="Z1470" s="12">
        <f t="shared" si="3457"/>
        <v>0</v>
      </c>
      <c r="AA1470" s="12">
        <f t="shared" si="3457"/>
        <v>0</v>
      </c>
      <c r="AB1470" s="12">
        <f t="shared" si="3457"/>
        <v>0</v>
      </c>
      <c r="AC1470" s="12">
        <f t="shared" si="3457"/>
        <v>0</v>
      </c>
      <c r="AD1470" s="12">
        <f t="shared" si="3457"/>
        <v>0</v>
      </c>
      <c r="AE1470" s="12">
        <f t="shared" si="3457"/>
        <v>0</v>
      </c>
      <c r="AF1470" s="12">
        <f t="shared" si="3457"/>
        <v>0</v>
      </c>
      <c r="AG1470" s="12">
        <f t="shared" si="3457"/>
        <v>0</v>
      </c>
      <c r="AH1470" s="12">
        <f t="shared" si="3457"/>
        <v>0</v>
      </c>
      <c r="AI1470" s="12">
        <f t="shared" si="3457"/>
        <v>-15528.610667199109</v>
      </c>
      <c r="AJ1470" s="12">
        <f t="shared" si="3457"/>
        <v>-15528.610667199109</v>
      </c>
      <c r="AK1470" s="12">
        <f t="shared" si="3457"/>
        <v>-15528.610667199109</v>
      </c>
      <c r="AL1470" s="12">
        <f t="shared" si="3457"/>
        <v>-15528.610667199109</v>
      </c>
      <c r="AM1470" s="12">
        <f t="shared" si="3457"/>
        <v>-15528.610667199109</v>
      </c>
      <c r="AN1470" s="12">
        <f t="shared" si="3457"/>
        <v>-15528.610667199109</v>
      </c>
      <c r="AO1470" s="12">
        <f t="shared" ref="AO1470:BT1470" si="3458">IF(AO$2=$E1470, -AN1494-AO1318, AO1443)</f>
        <v>-15528.610667199109</v>
      </c>
      <c r="AP1470" s="12">
        <f t="shared" si="3458"/>
        <v>-15528.610667199109</v>
      </c>
      <c r="AQ1470" s="12">
        <f t="shared" si="3458"/>
        <v>-15528.610667199109</v>
      </c>
      <c r="AR1470" s="12">
        <f t="shared" si="3458"/>
        <v>-15528.610667199109</v>
      </c>
      <c r="AS1470" s="12">
        <f t="shared" si="3458"/>
        <v>-15528.610667199109</v>
      </c>
      <c r="AT1470" s="12">
        <f t="shared" si="3458"/>
        <v>-15548.25247811503</v>
      </c>
      <c r="AU1470" s="12">
        <f t="shared" si="3458"/>
        <v>0</v>
      </c>
      <c r="AV1470" s="12">
        <f t="shared" si="3458"/>
        <v>0</v>
      </c>
      <c r="AW1470" s="12">
        <f t="shared" si="3458"/>
        <v>0</v>
      </c>
      <c r="AX1470" s="12">
        <f t="shared" si="3458"/>
        <v>0</v>
      </c>
      <c r="AY1470" s="12">
        <f t="shared" si="3458"/>
        <v>0</v>
      </c>
      <c r="AZ1470" s="12">
        <f t="shared" si="3458"/>
        <v>0</v>
      </c>
      <c r="BA1470" s="12">
        <f t="shared" si="3458"/>
        <v>0</v>
      </c>
      <c r="BB1470" s="12">
        <f t="shared" si="3458"/>
        <v>0</v>
      </c>
      <c r="BC1470" s="12">
        <f t="shared" si="3458"/>
        <v>0</v>
      </c>
      <c r="BD1470" s="12">
        <f t="shared" si="3458"/>
        <v>0</v>
      </c>
      <c r="BE1470" s="12">
        <f t="shared" si="3458"/>
        <v>0</v>
      </c>
      <c r="BF1470" s="12">
        <f t="shared" si="3458"/>
        <v>0</v>
      </c>
      <c r="BG1470" s="12">
        <f t="shared" si="3458"/>
        <v>0</v>
      </c>
      <c r="BH1470" s="12">
        <f t="shared" si="3458"/>
        <v>0</v>
      </c>
      <c r="BI1470" s="12">
        <f t="shared" si="3458"/>
        <v>0</v>
      </c>
      <c r="BJ1470" s="12">
        <f t="shared" si="3458"/>
        <v>0</v>
      </c>
      <c r="BK1470" s="12">
        <f t="shared" si="3458"/>
        <v>0</v>
      </c>
      <c r="BL1470" s="12">
        <f t="shared" si="3458"/>
        <v>0</v>
      </c>
      <c r="BM1470" s="12">
        <f t="shared" si="3458"/>
        <v>0</v>
      </c>
      <c r="BN1470" s="12">
        <f t="shared" si="3458"/>
        <v>0</v>
      </c>
      <c r="BO1470" s="12">
        <f t="shared" si="3458"/>
        <v>0</v>
      </c>
      <c r="BP1470" s="12">
        <f t="shared" si="3458"/>
        <v>0</v>
      </c>
      <c r="BQ1470" s="12">
        <f t="shared" si="3458"/>
        <v>0</v>
      </c>
      <c r="BR1470" s="12">
        <f t="shared" si="3458"/>
        <v>0</v>
      </c>
      <c r="BS1470" s="12">
        <f t="shared" si="3458"/>
        <v>0</v>
      </c>
      <c r="BT1470" s="12">
        <f t="shared" si="3458"/>
        <v>0</v>
      </c>
      <c r="BU1470" s="12">
        <f t="shared" ref="BU1470:CZ1470" si="3459">IF(BU$2=$E1470, -BT1494-BU1318, BU1443)</f>
        <v>0</v>
      </c>
      <c r="BV1470" s="12">
        <f t="shared" si="3459"/>
        <v>0</v>
      </c>
      <c r="BW1470" s="12">
        <f t="shared" si="3459"/>
        <v>0</v>
      </c>
      <c r="BX1470" s="12">
        <f t="shared" si="3459"/>
        <v>0</v>
      </c>
      <c r="BY1470" s="12">
        <f t="shared" si="3459"/>
        <v>0</v>
      </c>
      <c r="BZ1470" s="12">
        <f t="shared" si="3459"/>
        <v>0</v>
      </c>
      <c r="CA1470" s="12">
        <f t="shared" si="3459"/>
        <v>0</v>
      </c>
      <c r="CB1470" s="12">
        <f t="shared" si="3459"/>
        <v>0</v>
      </c>
      <c r="CC1470" s="12">
        <f t="shared" si="3459"/>
        <v>0</v>
      </c>
      <c r="CD1470" s="12">
        <f t="shared" si="3459"/>
        <v>0</v>
      </c>
      <c r="CE1470" s="12">
        <f t="shared" si="3459"/>
        <v>0</v>
      </c>
      <c r="CF1470" s="12">
        <f t="shared" si="3459"/>
        <v>0</v>
      </c>
      <c r="CG1470" s="12">
        <f t="shared" si="3459"/>
        <v>0</v>
      </c>
      <c r="CH1470" s="12">
        <f t="shared" si="3459"/>
        <v>0</v>
      </c>
      <c r="CI1470" s="12">
        <f t="shared" si="3459"/>
        <v>0</v>
      </c>
      <c r="CJ1470" s="12">
        <f t="shared" si="3459"/>
        <v>0</v>
      </c>
      <c r="CK1470" s="12">
        <f t="shared" si="3459"/>
        <v>0</v>
      </c>
      <c r="CL1470" s="12">
        <f t="shared" si="3459"/>
        <v>0</v>
      </c>
      <c r="CM1470" s="12">
        <f t="shared" si="3459"/>
        <v>0</v>
      </c>
      <c r="CN1470" s="12">
        <f t="shared" si="3459"/>
        <v>0</v>
      </c>
      <c r="CO1470" s="12">
        <f t="shared" si="3459"/>
        <v>0</v>
      </c>
      <c r="CP1470" s="12">
        <f t="shared" si="3459"/>
        <v>0</v>
      </c>
      <c r="CQ1470" s="12">
        <f t="shared" si="3459"/>
        <v>0</v>
      </c>
      <c r="CR1470" s="12">
        <f t="shared" si="3459"/>
        <v>0</v>
      </c>
      <c r="CS1470" s="12">
        <f t="shared" si="3459"/>
        <v>0</v>
      </c>
      <c r="CT1470" s="12">
        <f t="shared" si="3459"/>
        <v>0</v>
      </c>
      <c r="CU1470" s="12">
        <f t="shared" si="3459"/>
        <v>0</v>
      </c>
      <c r="CV1470" s="12">
        <f t="shared" si="3459"/>
        <v>0</v>
      </c>
      <c r="CW1470" s="12">
        <f t="shared" si="3459"/>
        <v>0</v>
      </c>
      <c r="CX1470" s="12">
        <f t="shared" si="3459"/>
        <v>0</v>
      </c>
      <c r="CY1470" s="12">
        <f t="shared" si="3459"/>
        <v>0</v>
      </c>
      <c r="CZ1470" s="12">
        <f t="shared" si="3459"/>
        <v>0</v>
      </c>
      <c r="DA1470" s="12">
        <f t="shared" ref="DA1470:DY1470" si="3460">IF(DA$2=$E1470, -CZ1494-DA1318, DA1443)</f>
        <v>0</v>
      </c>
      <c r="DB1470" s="12">
        <f t="shared" si="3460"/>
        <v>0</v>
      </c>
      <c r="DC1470" s="12">
        <f t="shared" si="3460"/>
        <v>0</v>
      </c>
      <c r="DD1470" s="12">
        <f t="shared" si="3460"/>
        <v>0</v>
      </c>
      <c r="DE1470" s="12">
        <f t="shared" si="3460"/>
        <v>0</v>
      </c>
      <c r="DF1470" s="12">
        <f t="shared" si="3460"/>
        <v>0</v>
      </c>
      <c r="DG1470" s="12">
        <f t="shared" si="3460"/>
        <v>0</v>
      </c>
      <c r="DH1470" s="12">
        <f t="shared" si="3460"/>
        <v>0</v>
      </c>
      <c r="DI1470" s="12">
        <f t="shared" si="3460"/>
        <v>0</v>
      </c>
      <c r="DJ1470" s="12">
        <f t="shared" si="3460"/>
        <v>0</v>
      </c>
      <c r="DK1470" s="12">
        <f t="shared" si="3460"/>
        <v>0</v>
      </c>
      <c r="DL1470" s="12">
        <f t="shared" si="3460"/>
        <v>0</v>
      </c>
      <c r="DM1470" s="12">
        <f t="shared" si="3460"/>
        <v>0</v>
      </c>
      <c r="DN1470" s="12">
        <f t="shared" si="3460"/>
        <v>0</v>
      </c>
      <c r="DO1470" s="12">
        <f t="shared" si="3460"/>
        <v>0</v>
      </c>
      <c r="DP1470" s="12">
        <f t="shared" si="3460"/>
        <v>0</v>
      </c>
      <c r="DQ1470" s="12">
        <f t="shared" si="3460"/>
        <v>0</v>
      </c>
      <c r="DR1470" s="12">
        <f t="shared" si="3460"/>
        <v>0</v>
      </c>
      <c r="DS1470" s="12">
        <f t="shared" si="3460"/>
        <v>0</v>
      </c>
      <c r="DT1470" s="12">
        <f t="shared" si="3460"/>
        <v>0</v>
      </c>
      <c r="DU1470" s="12">
        <f t="shared" si="3460"/>
        <v>0</v>
      </c>
      <c r="DV1470" s="12">
        <f t="shared" si="3460"/>
        <v>0</v>
      </c>
      <c r="DW1470" s="12">
        <f t="shared" si="3460"/>
        <v>0</v>
      </c>
      <c r="DX1470" s="12">
        <f t="shared" si="3460"/>
        <v>0</v>
      </c>
      <c r="DY1470" s="12">
        <f t="shared" si="3460"/>
        <v>0</v>
      </c>
      <c r="EB1470" s="116">
        <f t="shared" si="3444"/>
        <v>1469</v>
      </c>
      <c r="EC1470" s="2" t="str">
        <f t="shared" si="3455"/>
        <v>Phase 2</v>
      </c>
      <c r="ED1470" s="2" t="str">
        <f t="shared" si="3456"/>
        <v>60' Wide</v>
      </c>
      <c r="EE1470" s="33" t="str">
        <f>EE1485</f>
        <v>Cash</v>
      </c>
      <c r="EF1470" s="2" t="str">
        <f>EF1485</f>
        <v>Interest Expense</v>
      </c>
    </row>
    <row r="1471" spans="1:136" x14ac:dyDescent="0.3">
      <c r="B1471" s="2" t="str">
        <f>Product!$I$2</f>
        <v>Phase 2</v>
      </c>
      <c r="C1471" s="2" t="str">
        <f>Product!$I$3</f>
        <v>75' Wide</v>
      </c>
      <c r="D1471" s="128">
        <f>SUMIFS(INDEX(Product!$B$2:$U$97, MATCH(D1463, Product!$B$2:$B$97, 0), ), Product!$B$2:$U$2, $B1471, Product!$B$3:$U$3, $C1471)</f>
        <v>20</v>
      </c>
      <c r="E1471" s="127">
        <f>SUMIFS(INDEX(Product!$B$2:$U$97, MATCH(E1463, Product!$B$2:$B$97, 0), ), Product!$B$2:$U$2, $B1471, Product!$B$3:$U$3, $C1471)</f>
        <v>45688</v>
      </c>
      <c r="F1471" s="128"/>
      <c r="G1471" s="11">
        <f>SUM(H1471:DZ1471)</f>
        <v>-124241.97987820339</v>
      </c>
      <c r="I1471" s="12">
        <f t="shared" ref="I1471:AN1471" si="3461">IF(I$2=$E1471, -H1495-I1319, I1444)</f>
        <v>0</v>
      </c>
      <c r="J1471" s="12">
        <f t="shared" si="3461"/>
        <v>0</v>
      </c>
      <c r="K1471" s="12">
        <f t="shared" si="3461"/>
        <v>0</v>
      </c>
      <c r="L1471" s="12">
        <f t="shared" si="3461"/>
        <v>0</v>
      </c>
      <c r="M1471" s="12">
        <f t="shared" si="3461"/>
        <v>0</v>
      </c>
      <c r="N1471" s="12">
        <f t="shared" si="3461"/>
        <v>0</v>
      </c>
      <c r="O1471" s="12">
        <f t="shared" si="3461"/>
        <v>0</v>
      </c>
      <c r="P1471" s="12">
        <f t="shared" si="3461"/>
        <v>0</v>
      </c>
      <c r="Q1471" s="12">
        <f t="shared" si="3461"/>
        <v>0</v>
      </c>
      <c r="R1471" s="12">
        <f t="shared" si="3461"/>
        <v>0</v>
      </c>
      <c r="S1471" s="12">
        <f t="shared" si="3461"/>
        <v>0</v>
      </c>
      <c r="T1471" s="12">
        <f t="shared" si="3461"/>
        <v>0</v>
      </c>
      <c r="U1471" s="12">
        <f t="shared" si="3461"/>
        <v>0</v>
      </c>
      <c r="V1471" s="12">
        <f t="shared" si="3461"/>
        <v>0</v>
      </c>
      <c r="W1471" s="12">
        <f t="shared" si="3461"/>
        <v>0</v>
      </c>
      <c r="X1471" s="12">
        <f t="shared" si="3461"/>
        <v>0</v>
      </c>
      <c r="Y1471" s="12">
        <f t="shared" si="3461"/>
        <v>0</v>
      </c>
      <c r="Z1471" s="12">
        <f t="shared" si="3461"/>
        <v>0</v>
      </c>
      <c r="AA1471" s="12">
        <f t="shared" si="3461"/>
        <v>0</v>
      </c>
      <c r="AB1471" s="12">
        <f t="shared" si="3461"/>
        <v>0</v>
      </c>
      <c r="AC1471" s="12">
        <f t="shared" si="3461"/>
        <v>0</v>
      </c>
      <c r="AD1471" s="12">
        <f t="shared" si="3461"/>
        <v>0</v>
      </c>
      <c r="AE1471" s="12">
        <f t="shared" si="3461"/>
        <v>0</v>
      </c>
      <c r="AF1471" s="12">
        <f t="shared" si="3461"/>
        <v>0</v>
      </c>
      <c r="AG1471" s="12">
        <f t="shared" si="3461"/>
        <v>0</v>
      </c>
      <c r="AH1471" s="12">
        <f t="shared" si="3461"/>
        <v>0</v>
      </c>
      <c r="AI1471" s="12">
        <f t="shared" si="3461"/>
        <v>-10352.407111466126</v>
      </c>
      <c r="AJ1471" s="12">
        <f t="shared" si="3461"/>
        <v>-10352.407111466126</v>
      </c>
      <c r="AK1471" s="12">
        <f t="shared" si="3461"/>
        <v>-10352.407111466126</v>
      </c>
      <c r="AL1471" s="12">
        <f t="shared" si="3461"/>
        <v>-10352.407111466126</v>
      </c>
      <c r="AM1471" s="12">
        <f t="shared" si="3461"/>
        <v>-10352.407111466126</v>
      </c>
      <c r="AN1471" s="12">
        <f t="shared" si="3461"/>
        <v>-10352.407111466126</v>
      </c>
      <c r="AO1471" s="12">
        <f t="shared" ref="AO1471:BT1471" si="3462">IF(AO$2=$E1471, -AN1495-AO1319, AO1444)</f>
        <v>-10352.407111466126</v>
      </c>
      <c r="AP1471" s="12">
        <f t="shared" si="3462"/>
        <v>-10352.407111466126</v>
      </c>
      <c r="AQ1471" s="12">
        <f t="shared" si="3462"/>
        <v>-10352.407111466126</v>
      </c>
      <c r="AR1471" s="12">
        <f t="shared" si="3462"/>
        <v>-10352.407111466126</v>
      </c>
      <c r="AS1471" s="12">
        <f t="shared" si="3462"/>
        <v>-10352.407111466126</v>
      </c>
      <c r="AT1471" s="12">
        <f t="shared" si="3462"/>
        <v>-10365.501652076025</v>
      </c>
      <c r="AU1471" s="12">
        <f t="shared" si="3462"/>
        <v>0</v>
      </c>
      <c r="AV1471" s="12">
        <f t="shared" si="3462"/>
        <v>0</v>
      </c>
      <c r="AW1471" s="12">
        <f t="shared" si="3462"/>
        <v>0</v>
      </c>
      <c r="AX1471" s="12">
        <f t="shared" si="3462"/>
        <v>0</v>
      </c>
      <c r="AY1471" s="12">
        <f t="shared" si="3462"/>
        <v>0</v>
      </c>
      <c r="AZ1471" s="12">
        <f t="shared" si="3462"/>
        <v>0</v>
      </c>
      <c r="BA1471" s="12">
        <f t="shared" si="3462"/>
        <v>0</v>
      </c>
      <c r="BB1471" s="12">
        <f t="shared" si="3462"/>
        <v>0</v>
      </c>
      <c r="BC1471" s="12">
        <f t="shared" si="3462"/>
        <v>0</v>
      </c>
      <c r="BD1471" s="12">
        <f t="shared" si="3462"/>
        <v>0</v>
      </c>
      <c r="BE1471" s="12">
        <f t="shared" si="3462"/>
        <v>0</v>
      </c>
      <c r="BF1471" s="12">
        <f t="shared" si="3462"/>
        <v>0</v>
      </c>
      <c r="BG1471" s="12">
        <f t="shared" si="3462"/>
        <v>0</v>
      </c>
      <c r="BH1471" s="12">
        <f t="shared" si="3462"/>
        <v>0</v>
      </c>
      <c r="BI1471" s="12">
        <f t="shared" si="3462"/>
        <v>0</v>
      </c>
      <c r="BJ1471" s="12">
        <f t="shared" si="3462"/>
        <v>0</v>
      </c>
      <c r="BK1471" s="12">
        <f t="shared" si="3462"/>
        <v>0</v>
      </c>
      <c r="BL1471" s="12">
        <f t="shared" si="3462"/>
        <v>0</v>
      </c>
      <c r="BM1471" s="12">
        <f t="shared" si="3462"/>
        <v>0</v>
      </c>
      <c r="BN1471" s="12">
        <f t="shared" si="3462"/>
        <v>0</v>
      </c>
      <c r="BO1471" s="12">
        <f t="shared" si="3462"/>
        <v>0</v>
      </c>
      <c r="BP1471" s="12">
        <f t="shared" si="3462"/>
        <v>0</v>
      </c>
      <c r="BQ1471" s="12">
        <f t="shared" si="3462"/>
        <v>0</v>
      </c>
      <c r="BR1471" s="12">
        <f t="shared" si="3462"/>
        <v>0</v>
      </c>
      <c r="BS1471" s="12">
        <f t="shared" si="3462"/>
        <v>0</v>
      </c>
      <c r="BT1471" s="12">
        <f t="shared" si="3462"/>
        <v>0</v>
      </c>
      <c r="BU1471" s="12">
        <f t="shared" ref="BU1471:CZ1471" si="3463">IF(BU$2=$E1471, -BT1495-BU1319, BU1444)</f>
        <v>0</v>
      </c>
      <c r="BV1471" s="12">
        <f t="shared" si="3463"/>
        <v>0</v>
      </c>
      <c r="BW1471" s="12">
        <f t="shared" si="3463"/>
        <v>0</v>
      </c>
      <c r="BX1471" s="12">
        <f t="shared" si="3463"/>
        <v>0</v>
      </c>
      <c r="BY1471" s="12">
        <f t="shared" si="3463"/>
        <v>0</v>
      </c>
      <c r="BZ1471" s="12">
        <f t="shared" si="3463"/>
        <v>0</v>
      </c>
      <c r="CA1471" s="12">
        <f t="shared" si="3463"/>
        <v>0</v>
      </c>
      <c r="CB1471" s="12">
        <f t="shared" si="3463"/>
        <v>0</v>
      </c>
      <c r="CC1471" s="12">
        <f t="shared" si="3463"/>
        <v>0</v>
      </c>
      <c r="CD1471" s="12">
        <f t="shared" si="3463"/>
        <v>0</v>
      </c>
      <c r="CE1471" s="12">
        <f t="shared" si="3463"/>
        <v>0</v>
      </c>
      <c r="CF1471" s="12">
        <f t="shared" si="3463"/>
        <v>0</v>
      </c>
      <c r="CG1471" s="12">
        <f t="shared" si="3463"/>
        <v>0</v>
      </c>
      <c r="CH1471" s="12">
        <f t="shared" si="3463"/>
        <v>0</v>
      </c>
      <c r="CI1471" s="12">
        <f t="shared" si="3463"/>
        <v>0</v>
      </c>
      <c r="CJ1471" s="12">
        <f t="shared" si="3463"/>
        <v>0</v>
      </c>
      <c r="CK1471" s="12">
        <f t="shared" si="3463"/>
        <v>0</v>
      </c>
      <c r="CL1471" s="12">
        <f t="shared" si="3463"/>
        <v>0</v>
      </c>
      <c r="CM1471" s="12">
        <f t="shared" si="3463"/>
        <v>0</v>
      </c>
      <c r="CN1471" s="12">
        <f t="shared" si="3463"/>
        <v>0</v>
      </c>
      <c r="CO1471" s="12">
        <f t="shared" si="3463"/>
        <v>0</v>
      </c>
      <c r="CP1471" s="12">
        <f t="shared" si="3463"/>
        <v>0</v>
      </c>
      <c r="CQ1471" s="12">
        <f t="shared" si="3463"/>
        <v>0</v>
      </c>
      <c r="CR1471" s="12">
        <f t="shared" si="3463"/>
        <v>0</v>
      </c>
      <c r="CS1471" s="12">
        <f t="shared" si="3463"/>
        <v>0</v>
      </c>
      <c r="CT1471" s="12">
        <f t="shared" si="3463"/>
        <v>0</v>
      </c>
      <c r="CU1471" s="12">
        <f t="shared" si="3463"/>
        <v>0</v>
      </c>
      <c r="CV1471" s="12">
        <f t="shared" si="3463"/>
        <v>0</v>
      </c>
      <c r="CW1471" s="12">
        <f t="shared" si="3463"/>
        <v>0</v>
      </c>
      <c r="CX1471" s="12">
        <f t="shared" si="3463"/>
        <v>0</v>
      </c>
      <c r="CY1471" s="12">
        <f t="shared" si="3463"/>
        <v>0</v>
      </c>
      <c r="CZ1471" s="12">
        <f t="shared" si="3463"/>
        <v>0</v>
      </c>
      <c r="DA1471" s="12">
        <f t="shared" ref="DA1471:DY1471" si="3464">IF(DA$2=$E1471, -CZ1495-DA1319, DA1444)</f>
        <v>0</v>
      </c>
      <c r="DB1471" s="12">
        <f t="shared" si="3464"/>
        <v>0</v>
      </c>
      <c r="DC1471" s="12">
        <f t="shared" si="3464"/>
        <v>0</v>
      </c>
      <c r="DD1471" s="12">
        <f t="shared" si="3464"/>
        <v>0</v>
      </c>
      <c r="DE1471" s="12">
        <f t="shared" si="3464"/>
        <v>0</v>
      </c>
      <c r="DF1471" s="12">
        <f t="shared" si="3464"/>
        <v>0</v>
      </c>
      <c r="DG1471" s="12">
        <f t="shared" si="3464"/>
        <v>0</v>
      </c>
      <c r="DH1471" s="12">
        <f t="shared" si="3464"/>
        <v>0</v>
      </c>
      <c r="DI1471" s="12">
        <f t="shared" si="3464"/>
        <v>0</v>
      </c>
      <c r="DJ1471" s="12">
        <f t="shared" si="3464"/>
        <v>0</v>
      </c>
      <c r="DK1471" s="12">
        <f t="shared" si="3464"/>
        <v>0</v>
      </c>
      <c r="DL1471" s="12">
        <f t="shared" si="3464"/>
        <v>0</v>
      </c>
      <c r="DM1471" s="12">
        <f t="shared" si="3464"/>
        <v>0</v>
      </c>
      <c r="DN1471" s="12">
        <f t="shared" si="3464"/>
        <v>0</v>
      </c>
      <c r="DO1471" s="12">
        <f t="shared" si="3464"/>
        <v>0</v>
      </c>
      <c r="DP1471" s="12">
        <f t="shared" si="3464"/>
        <v>0</v>
      </c>
      <c r="DQ1471" s="12">
        <f t="shared" si="3464"/>
        <v>0</v>
      </c>
      <c r="DR1471" s="12">
        <f t="shared" si="3464"/>
        <v>0</v>
      </c>
      <c r="DS1471" s="12">
        <f t="shared" si="3464"/>
        <v>0</v>
      </c>
      <c r="DT1471" s="12">
        <f t="shared" si="3464"/>
        <v>0</v>
      </c>
      <c r="DU1471" s="12">
        <f t="shared" si="3464"/>
        <v>0</v>
      </c>
      <c r="DV1471" s="12">
        <f t="shared" si="3464"/>
        <v>0</v>
      </c>
      <c r="DW1471" s="12">
        <f t="shared" si="3464"/>
        <v>0</v>
      </c>
      <c r="DX1471" s="12">
        <f t="shared" si="3464"/>
        <v>0</v>
      </c>
      <c r="DY1471" s="12">
        <f t="shared" si="3464"/>
        <v>0</v>
      </c>
      <c r="EB1471" s="116">
        <f t="shared" si="3444"/>
        <v>1470</v>
      </c>
      <c r="EC1471" s="2" t="str">
        <f t="shared" si="3455"/>
        <v>Phase 2</v>
      </c>
      <c r="ED1471" s="2" t="str">
        <f t="shared" si="3456"/>
        <v>75' Wide</v>
      </c>
      <c r="EE1471" s="33" t="str">
        <f>EE1485</f>
        <v>Cash</v>
      </c>
      <c r="EF1471" s="2" t="str">
        <f>EF1485</f>
        <v>Interest Expense</v>
      </c>
    </row>
    <row r="1472" spans="1:136" x14ac:dyDescent="0.3">
      <c r="D1472" s="128"/>
      <c r="E1472" s="127"/>
      <c r="F1472" s="128"/>
      <c r="I1472" s="12"/>
      <c r="J1472" s="12"/>
      <c r="K1472" s="12"/>
      <c r="L1472" s="12"/>
      <c r="M1472" s="12"/>
      <c r="N1472" s="12"/>
      <c r="O1472" s="12"/>
      <c r="P1472" s="12"/>
      <c r="Q1472" s="12"/>
      <c r="R1472" s="12"/>
      <c r="S1472" s="12"/>
      <c r="T1472" s="12"/>
      <c r="U1472" s="12"/>
      <c r="V1472" s="12"/>
      <c r="W1472" s="12"/>
      <c r="X1472" s="12"/>
      <c r="Y1472" s="12"/>
      <c r="Z1472" s="12"/>
      <c r="AA1472" s="12"/>
      <c r="AB1472" s="12"/>
      <c r="AC1472" s="12"/>
      <c r="AD1472" s="12"/>
      <c r="AE1472" s="12"/>
      <c r="AF1472" s="12"/>
      <c r="AG1472" s="12"/>
      <c r="AH1472" s="12"/>
      <c r="AI1472" s="12"/>
      <c r="AJ1472" s="12"/>
      <c r="AK1472" s="12"/>
      <c r="AL1472" s="12"/>
      <c r="AM1472" s="12"/>
      <c r="AN1472" s="12"/>
      <c r="AO1472" s="12"/>
      <c r="AP1472" s="12"/>
      <c r="AQ1472" s="12"/>
      <c r="AR1472" s="12"/>
      <c r="AS1472" s="12"/>
      <c r="AT1472" s="12"/>
      <c r="AU1472" s="12"/>
      <c r="AV1472" s="12"/>
      <c r="AW1472" s="12"/>
      <c r="AX1472" s="12"/>
      <c r="AY1472" s="12"/>
      <c r="AZ1472" s="12"/>
      <c r="BA1472" s="12"/>
      <c r="BB1472" s="12"/>
      <c r="BC1472" s="12"/>
      <c r="BD1472" s="12"/>
      <c r="BE1472" s="12"/>
      <c r="BF1472" s="12"/>
      <c r="BG1472" s="12"/>
      <c r="BH1472" s="12"/>
      <c r="BI1472" s="12"/>
      <c r="BJ1472" s="12"/>
      <c r="BK1472" s="12"/>
      <c r="BL1472" s="12"/>
      <c r="BM1472" s="12"/>
      <c r="BN1472" s="12"/>
      <c r="BO1472" s="12"/>
      <c r="BP1472" s="12"/>
      <c r="BQ1472" s="12"/>
      <c r="BR1472" s="12"/>
      <c r="BS1472" s="12"/>
      <c r="BT1472" s="12"/>
      <c r="BU1472" s="12"/>
      <c r="BV1472" s="12"/>
      <c r="BW1472" s="12"/>
      <c r="BX1472" s="12"/>
      <c r="BY1472" s="12"/>
      <c r="BZ1472" s="12"/>
      <c r="CA1472" s="12"/>
      <c r="CB1472" s="12"/>
      <c r="CC1472" s="12"/>
      <c r="CD1472" s="12"/>
      <c r="CE1472" s="12"/>
      <c r="CF1472" s="12"/>
      <c r="CG1472" s="12"/>
      <c r="CH1472" s="12"/>
      <c r="CI1472" s="12"/>
      <c r="CJ1472" s="12"/>
      <c r="CK1472" s="12"/>
      <c r="CL1472" s="12"/>
      <c r="CM1472" s="12"/>
      <c r="CN1472" s="12"/>
      <c r="CO1472" s="12"/>
      <c r="CP1472" s="12"/>
      <c r="CQ1472" s="12"/>
      <c r="CR1472" s="12"/>
      <c r="CS1472" s="12"/>
      <c r="CT1472" s="12"/>
      <c r="CU1472" s="12"/>
      <c r="CV1472" s="12"/>
      <c r="CW1472" s="12"/>
      <c r="CX1472" s="12"/>
      <c r="CY1472" s="12"/>
      <c r="CZ1472" s="12"/>
      <c r="DA1472" s="12"/>
      <c r="DB1472" s="12"/>
      <c r="DC1472" s="12"/>
      <c r="DD1472" s="12"/>
      <c r="DE1472" s="12"/>
      <c r="DF1472" s="12"/>
      <c r="DG1472" s="12"/>
      <c r="DH1472" s="12"/>
      <c r="DI1472" s="12"/>
      <c r="DJ1472" s="12"/>
      <c r="DK1472" s="12"/>
      <c r="DL1472" s="12"/>
      <c r="DM1472" s="12"/>
      <c r="DN1472" s="12"/>
      <c r="DO1472" s="12"/>
      <c r="DP1472" s="12"/>
      <c r="DQ1472" s="12"/>
      <c r="DR1472" s="12"/>
      <c r="DS1472" s="12"/>
      <c r="DT1472" s="12"/>
      <c r="DU1472" s="12"/>
      <c r="DV1472" s="12"/>
      <c r="DW1472" s="12"/>
      <c r="DX1472" s="12"/>
      <c r="DY1472" s="12"/>
      <c r="EE1472" s="33"/>
    </row>
    <row r="1473" spans="1:136" x14ac:dyDescent="0.3">
      <c r="B1473" s="2" t="str">
        <f>Product!$J$2</f>
        <v>Phase 3</v>
      </c>
      <c r="C1473" s="2" t="str">
        <f>Product!$J$3</f>
        <v>50' Wide</v>
      </c>
      <c r="D1473" s="128">
        <f>SUMIFS(INDEX(Product!$B$2:$U$97, MATCH(D1463, Product!$B$2:$B$97, 0), ), Product!$B$2:$U$2, $B1473, Product!$B$3:$U$3, $C1473)</f>
        <v>30</v>
      </c>
      <c r="E1473" s="127">
        <f>SUMIFS(INDEX(Product!$B$2:$U$97, MATCH(E1463, Product!$B$2:$B$97, 0), ), Product!$B$2:$U$2, $B1473, Product!$B$3:$U$3, $C1473)</f>
        <v>46053</v>
      </c>
      <c r="F1473" s="128"/>
      <c r="G1473" s="11">
        <f>SUM(H1473:DZ1473)</f>
        <v>-186362.96981730522</v>
      </c>
      <c r="I1473" s="12">
        <f t="shared" ref="I1473:AN1473" si="3465">IF(I$2=$E1473, -H1497-I1321, I1446)</f>
        <v>0</v>
      </c>
      <c r="J1473" s="12">
        <f t="shared" si="3465"/>
        <v>0</v>
      </c>
      <c r="K1473" s="12">
        <f t="shared" si="3465"/>
        <v>0</v>
      </c>
      <c r="L1473" s="12">
        <f t="shared" si="3465"/>
        <v>0</v>
      </c>
      <c r="M1473" s="12">
        <f t="shared" si="3465"/>
        <v>0</v>
      </c>
      <c r="N1473" s="12">
        <f t="shared" si="3465"/>
        <v>0</v>
      </c>
      <c r="O1473" s="12">
        <f t="shared" si="3465"/>
        <v>0</v>
      </c>
      <c r="P1473" s="12">
        <f t="shared" si="3465"/>
        <v>0</v>
      </c>
      <c r="Q1473" s="12">
        <f t="shared" si="3465"/>
        <v>0</v>
      </c>
      <c r="R1473" s="12">
        <f t="shared" si="3465"/>
        <v>0</v>
      </c>
      <c r="S1473" s="12">
        <f t="shared" si="3465"/>
        <v>0</v>
      </c>
      <c r="T1473" s="12">
        <f t="shared" si="3465"/>
        <v>0</v>
      </c>
      <c r="U1473" s="12">
        <f t="shared" si="3465"/>
        <v>0</v>
      </c>
      <c r="V1473" s="12">
        <f t="shared" si="3465"/>
        <v>0</v>
      </c>
      <c r="W1473" s="12">
        <f t="shared" si="3465"/>
        <v>0</v>
      </c>
      <c r="X1473" s="12">
        <f t="shared" si="3465"/>
        <v>0</v>
      </c>
      <c r="Y1473" s="12">
        <f t="shared" si="3465"/>
        <v>0</v>
      </c>
      <c r="Z1473" s="12">
        <f t="shared" si="3465"/>
        <v>0</v>
      </c>
      <c r="AA1473" s="12">
        <f t="shared" si="3465"/>
        <v>0</v>
      </c>
      <c r="AB1473" s="12">
        <f t="shared" si="3465"/>
        <v>0</v>
      </c>
      <c r="AC1473" s="12">
        <f t="shared" si="3465"/>
        <v>0</v>
      </c>
      <c r="AD1473" s="12">
        <f t="shared" si="3465"/>
        <v>0</v>
      </c>
      <c r="AE1473" s="12">
        <f t="shared" si="3465"/>
        <v>0</v>
      </c>
      <c r="AF1473" s="12">
        <f t="shared" si="3465"/>
        <v>0</v>
      </c>
      <c r="AG1473" s="12">
        <f t="shared" si="3465"/>
        <v>0</v>
      </c>
      <c r="AH1473" s="12">
        <f t="shared" si="3465"/>
        <v>0</v>
      </c>
      <c r="AI1473" s="12">
        <f t="shared" si="3465"/>
        <v>0</v>
      </c>
      <c r="AJ1473" s="12">
        <f t="shared" si="3465"/>
        <v>0</v>
      </c>
      <c r="AK1473" s="12">
        <f t="shared" si="3465"/>
        <v>0</v>
      </c>
      <c r="AL1473" s="12">
        <f t="shared" si="3465"/>
        <v>0</v>
      </c>
      <c r="AM1473" s="12">
        <f t="shared" si="3465"/>
        <v>0</v>
      </c>
      <c r="AN1473" s="12">
        <f t="shared" si="3465"/>
        <v>0</v>
      </c>
      <c r="AO1473" s="12">
        <f t="shared" ref="AO1473:BT1473" si="3466">IF(AO$2=$E1473, -AN1497-AO1321, AO1446)</f>
        <v>0</v>
      </c>
      <c r="AP1473" s="12">
        <f t="shared" si="3466"/>
        <v>0</v>
      </c>
      <c r="AQ1473" s="12">
        <f t="shared" si="3466"/>
        <v>0</v>
      </c>
      <c r="AR1473" s="12">
        <f t="shared" si="3466"/>
        <v>0</v>
      </c>
      <c r="AS1473" s="12">
        <f t="shared" si="3466"/>
        <v>0</v>
      </c>
      <c r="AT1473" s="12">
        <f t="shared" si="3466"/>
        <v>0</v>
      </c>
      <c r="AU1473" s="12">
        <f t="shared" si="3466"/>
        <v>-15528.610667199235</v>
      </c>
      <c r="AV1473" s="12">
        <f t="shared" si="3466"/>
        <v>-15528.610667199235</v>
      </c>
      <c r="AW1473" s="12">
        <f t="shared" si="3466"/>
        <v>-15528.610667199235</v>
      </c>
      <c r="AX1473" s="12">
        <f t="shared" si="3466"/>
        <v>-15528.610667199235</v>
      </c>
      <c r="AY1473" s="12">
        <f t="shared" si="3466"/>
        <v>-15528.610667199235</v>
      </c>
      <c r="AZ1473" s="12">
        <f t="shared" si="3466"/>
        <v>-15528.610667199235</v>
      </c>
      <c r="BA1473" s="12">
        <f t="shared" si="3466"/>
        <v>-15528.610667199235</v>
      </c>
      <c r="BB1473" s="12">
        <f t="shared" si="3466"/>
        <v>-15528.610667199235</v>
      </c>
      <c r="BC1473" s="12">
        <f t="shared" si="3466"/>
        <v>-15528.610667199235</v>
      </c>
      <c r="BD1473" s="12">
        <f t="shared" si="3466"/>
        <v>-15528.610667199235</v>
      </c>
      <c r="BE1473" s="12">
        <f t="shared" si="3466"/>
        <v>-15528.610667199235</v>
      </c>
      <c r="BF1473" s="12">
        <f t="shared" si="3466"/>
        <v>-15548.25247811362</v>
      </c>
      <c r="BG1473" s="12">
        <f t="shared" si="3466"/>
        <v>0</v>
      </c>
      <c r="BH1473" s="12">
        <f t="shared" si="3466"/>
        <v>0</v>
      </c>
      <c r="BI1473" s="12">
        <f t="shared" si="3466"/>
        <v>0</v>
      </c>
      <c r="BJ1473" s="12">
        <f t="shared" si="3466"/>
        <v>0</v>
      </c>
      <c r="BK1473" s="12">
        <f t="shared" si="3466"/>
        <v>0</v>
      </c>
      <c r="BL1473" s="12">
        <f t="shared" si="3466"/>
        <v>0</v>
      </c>
      <c r="BM1473" s="12">
        <f t="shared" si="3466"/>
        <v>0</v>
      </c>
      <c r="BN1473" s="12">
        <f t="shared" si="3466"/>
        <v>0</v>
      </c>
      <c r="BO1473" s="12">
        <f t="shared" si="3466"/>
        <v>0</v>
      </c>
      <c r="BP1473" s="12">
        <f t="shared" si="3466"/>
        <v>0</v>
      </c>
      <c r="BQ1473" s="12">
        <f t="shared" si="3466"/>
        <v>0</v>
      </c>
      <c r="BR1473" s="12">
        <f t="shared" si="3466"/>
        <v>0</v>
      </c>
      <c r="BS1473" s="12">
        <f t="shared" si="3466"/>
        <v>0</v>
      </c>
      <c r="BT1473" s="12">
        <f t="shared" si="3466"/>
        <v>0</v>
      </c>
      <c r="BU1473" s="12">
        <f t="shared" ref="BU1473:CZ1473" si="3467">IF(BU$2=$E1473, -BT1497-BU1321, BU1446)</f>
        <v>0</v>
      </c>
      <c r="BV1473" s="12">
        <f t="shared" si="3467"/>
        <v>0</v>
      </c>
      <c r="BW1473" s="12">
        <f t="shared" si="3467"/>
        <v>0</v>
      </c>
      <c r="BX1473" s="12">
        <f t="shared" si="3467"/>
        <v>0</v>
      </c>
      <c r="BY1473" s="12">
        <f t="shared" si="3467"/>
        <v>0</v>
      </c>
      <c r="BZ1473" s="12">
        <f t="shared" si="3467"/>
        <v>0</v>
      </c>
      <c r="CA1473" s="12">
        <f t="shared" si="3467"/>
        <v>0</v>
      </c>
      <c r="CB1473" s="12">
        <f t="shared" si="3467"/>
        <v>0</v>
      </c>
      <c r="CC1473" s="12">
        <f t="shared" si="3467"/>
        <v>0</v>
      </c>
      <c r="CD1473" s="12">
        <f t="shared" si="3467"/>
        <v>0</v>
      </c>
      <c r="CE1473" s="12">
        <f t="shared" si="3467"/>
        <v>0</v>
      </c>
      <c r="CF1473" s="12">
        <f t="shared" si="3467"/>
        <v>0</v>
      </c>
      <c r="CG1473" s="12">
        <f t="shared" si="3467"/>
        <v>0</v>
      </c>
      <c r="CH1473" s="12">
        <f t="shared" si="3467"/>
        <v>0</v>
      </c>
      <c r="CI1473" s="12">
        <f t="shared" si="3467"/>
        <v>0</v>
      </c>
      <c r="CJ1473" s="12">
        <f t="shared" si="3467"/>
        <v>0</v>
      </c>
      <c r="CK1473" s="12">
        <f t="shared" si="3467"/>
        <v>0</v>
      </c>
      <c r="CL1473" s="12">
        <f t="shared" si="3467"/>
        <v>0</v>
      </c>
      <c r="CM1473" s="12">
        <f t="shared" si="3467"/>
        <v>0</v>
      </c>
      <c r="CN1473" s="12">
        <f t="shared" si="3467"/>
        <v>0</v>
      </c>
      <c r="CO1473" s="12">
        <f t="shared" si="3467"/>
        <v>0</v>
      </c>
      <c r="CP1473" s="12">
        <f t="shared" si="3467"/>
        <v>0</v>
      </c>
      <c r="CQ1473" s="12">
        <f t="shared" si="3467"/>
        <v>0</v>
      </c>
      <c r="CR1473" s="12">
        <f t="shared" si="3467"/>
        <v>0</v>
      </c>
      <c r="CS1473" s="12">
        <f t="shared" si="3467"/>
        <v>0</v>
      </c>
      <c r="CT1473" s="12">
        <f t="shared" si="3467"/>
        <v>0</v>
      </c>
      <c r="CU1473" s="12">
        <f t="shared" si="3467"/>
        <v>0</v>
      </c>
      <c r="CV1473" s="12">
        <f t="shared" si="3467"/>
        <v>0</v>
      </c>
      <c r="CW1473" s="12">
        <f t="shared" si="3467"/>
        <v>0</v>
      </c>
      <c r="CX1473" s="12">
        <f t="shared" si="3467"/>
        <v>0</v>
      </c>
      <c r="CY1473" s="12">
        <f t="shared" si="3467"/>
        <v>0</v>
      </c>
      <c r="CZ1473" s="12">
        <f t="shared" si="3467"/>
        <v>0</v>
      </c>
      <c r="DA1473" s="12">
        <f t="shared" ref="DA1473:DY1473" si="3468">IF(DA$2=$E1473, -CZ1497-DA1321, DA1446)</f>
        <v>0</v>
      </c>
      <c r="DB1473" s="12">
        <f t="shared" si="3468"/>
        <v>0</v>
      </c>
      <c r="DC1473" s="12">
        <f t="shared" si="3468"/>
        <v>0</v>
      </c>
      <c r="DD1473" s="12">
        <f t="shared" si="3468"/>
        <v>0</v>
      </c>
      <c r="DE1473" s="12">
        <f t="shared" si="3468"/>
        <v>0</v>
      </c>
      <c r="DF1473" s="12">
        <f t="shared" si="3468"/>
        <v>0</v>
      </c>
      <c r="DG1473" s="12">
        <f t="shared" si="3468"/>
        <v>0</v>
      </c>
      <c r="DH1473" s="12">
        <f t="shared" si="3468"/>
        <v>0</v>
      </c>
      <c r="DI1473" s="12">
        <f t="shared" si="3468"/>
        <v>0</v>
      </c>
      <c r="DJ1473" s="12">
        <f t="shared" si="3468"/>
        <v>0</v>
      </c>
      <c r="DK1473" s="12">
        <f t="shared" si="3468"/>
        <v>0</v>
      </c>
      <c r="DL1473" s="12">
        <f t="shared" si="3468"/>
        <v>0</v>
      </c>
      <c r="DM1473" s="12">
        <f t="shared" si="3468"/>
        <v>0</v>
      </c>
      <c r="DN1473" s="12">
        <f t="shared" si="3468"/>
        <v>0</v>
      </c>
      <c r="DO1473" s="12">
        <f t="shared" si="3468"/>
        <v>0</v>
      </c>
      <c r="DP1473" s="12">
        <f t="shared" si="3468"/>
        <v>0</v>
      </c>
      <c r="DQ1473" s="12">
        <f t="shared" si="3468"/>
        <v>0</v>
      </c>
      <c r="DR1473" s="12">
        <f t="shared" si="3468"/>
        <v>0</v>
      </c>
      <c r="DS1473" s="12">
        <f t="shared" si="3468"/>
        <v>0</v>
      </c>
      <c r="DT1473" s="12">
        <f t="shared" si="3468"/>
        <v>0</v>
      </c>
      <c r="DU1473" s="12">
        <f t="shared" si="3468"/>
        <v>0</v>
      </c>
      <c r="DV1473" s="12">
        <f t="shared" si="3468"/>
        <v>0</v>
      </c>
      <c r="DW1473" s="12">
        <f t="shared" si="3468"/>
        <v>0</v>
      </c>
      <c r="DX1473" s="12">
        <f t="shared" si="3468"/>
        <v>0</v>
      </c>
      <c r="DY1473" s="12">
        <f t="shared" si="3468"/>
        <v>0</v>
      </c>
      <c r="EB1473" s="116">
        <f t="shared" si="3444"/>
        <v>1472</v>
      </c>
      <c r="EC1473" s="2" t="str">
        <f t="shared" ref="EC1473:EC1475" si="3469">B1473</f>
        <v>Phase 3</v>
      </c>
      <c r="ED1473" s="2" t="str">
        <f t="shared" ref="ED1473:ED1475" si="3470">C1473</f>
        <v>50' Wide</v>
      </c>
      <c r="EE1473" s="33" t="str">
        <f>EE1485</f>
        <v>Cash</v>
      </c>
      <c r="EF1473" s="2" t="str">
        <f>EF1485</f>
        <v>Interest Expense</v>
      </c>
    </row>
    <row r="1474" spans="1:136" x14ac:dyDescent="0.3">
      <c r="B1474" s="2" t="str">
        <f>Product!$K$2</f>
        <v>Phase 3</v>
      </c>
      <c r="C1474" s="2" t="str">
        <f>Product!$K$3</f>
        <v>60' Wide</v>
      </c>
      <c r="D1474" s="128">
        <f>SUMIFS(INDEX(Product!$B$2:$U$97, MATCH(D1463, Product!$B$2:$B$97, 0), ), Product!$B$2:$U$2, $B1474, Product!$B$3:$U$3, $C1474)</f>
        <v>30</v>
      </c>
      <c r="E1474" s="127">
        <f>SUMIFS(INDEX(Product!$B$2:$U$97, MATCH(E1463, Product!$B$2:$B$97, 0), ), Product!$B$2:$U$2, $B1474, Product!$B$3:$U$3, $C1474)</f>
        <v>46053</v>
      </c>
      <c r="F1474" s="128"/>
      <c r="G1474" s="11">
        <f>SUM(H1474:DZ1474)</f>
        <v>-186362.96981730522</v>
      </c>
      <c r="I1474" s="12">
        <f t="shared" ref="I1474:AN1474" si="3471">IF(I$2=$E1474, -H1498-I1322, I1447)</f>
        <v>0</v>
      </c>
      <c r="J1474" s="12">
        <f t="shared" si="3471"/>
        <v>0</v>
      </c>
      <c r="K1474" s="12">
        <f t="shared" si="3471"/>
        <v>0</v>
      </c>
      <c r="L1474" s="12">
        <f t="shared" si="3471"/>
        <v>0</v>
      </c>
      <c r="M1474" s="12">
        <f t="shared" si="3471"/>
        <v>0</v>
      </c>
      <c r="N1474" s="12">
        <f t="shared" si="3471"/>
        <v>0</v>
      </c>
      <c r="O1474" s="12">
        <f t="shared" si="3471"/>
        <v>0</v>
      </c>
      <c r="P1474" s="12">
        <f t="shared" si="3471"/>
        <v>0</v>
      </c>
      <c r="Q1474" s="12">
        <f t="shared" si="3471"/>
        <v>0</v>
      </c>
      <c r="R1474" s="12">
        <f t="shared" si="3471"/>
        <v>0</v>
      </c>
      <c r="S1474" s="12">
        <f t="shared" si="3471"/>
        <v>0</v>
      </c>
      <c r="T1474" s="12">
        <f t="shared" si="3471"/>
        <v>0</v>
      </c>
      <c r="U1474" s="12">
        <f t="shared" si="3471"/>
        <v>0</v>
      </c>
      <c r="V1474" s="12">
        <f t="shared" si="3471"/>
        <v>0</v>
      </c>
      <c r="W1474" s="12">
        <f t="shared" si="3471"/>
        <v>0</v>
      </c>
      <c r="X1474" s="12">
        <f t="shared" si="3471"/>
        <v>0</v>
      </c>
      <c r="Y1474" s="12">
        <f t="shared" si="3471"/>
        <v>0</v>
      </c>
      <c r="Z1474" s="12">
        <f t="shared" si="3471"/>
        <v>0</v>
      </c>
      <c r="AA1474" s="12">
        <f t="shared" si="3471"/>
        <v>0</v>
      </c>
      <c r="AB1474" s="12">
        <f t="shared" si="3471"/>
        <v>0</v>
      </c>
      <c r="AC1474" s="12">
        <f t="shared" si="3471"/>
        <v>0</v>
      </c>
      <c r="AD1474" s="12">
        <f t="shared" si="3471"/>
        <v>0</v>
      </c>
      <c r="AE1474" s="12">
        <f t="shared" si="3471"/>
        <v>0</v>
      </c>
      <c r="AF1474" s="12">
        <f t="shared" si="3471"/>
        <v>0</v>
      </c>
      <c r="AG1474" s="12">
        <f t="shared" si="3471"/>
        <v>0</v>
      </c>
      <c r="AH1474" s="12">
        <f t="shared" si="3471"/>
        <v>0</v>
      </c>
      <c r="AI1474" s="12">
        <f t="shared" si="3471"/>
        <v>0</v>
      </c>
      <c r="AJ1474" s="12">
        <f t="shared" si="3471"/>
        <v>0</v>
      </c>
      <c r="AK1474" s="12">
        <f t="shared" si="3471"/>
        <v>0</v>
      </c>
      <c r="AL1474" s="12">
        <f t="shared" si="3471"/>
        <v>0</v>
      </c>
      <c r="AM1474" s="12">
        <f t="shared" si="3471"/>
        <v>0</v>
      </c>
      <c r="AN1474" s="12">
        <f t="shared" si="3471"/>
        <v>0</v>
      </c>
      <c r="AO1474" s="12">
        <f t="shared" ref="AO1474:BT1474" si="3472">IF(AO$2=$E1474, -AN1498-AO1322, AO1447)</f>
        <v>0</v>
      </c>
      <c r="AP1474" s="12">
        <f t="shared" si="3472"/>
        <v>0</v>
      </c>
      <c r="AQ1474" s="12">
        <f t="shared" si="3472"/>
        <v>0</v>
      </c>
      <c r="AR1474" s="12">
        <f t="shared" si="3472"/>
        <v>0</v>
      </c>
      <c r="AS1474" s="12">
        <f t="shared" si="3472"/>
        <v>0</v>
      </c>
      <c r="AT1474" s="12">
        <f t="shared" si="3472"/>
        <v>0</v>
      </c>
      <c r="AU1474" s="12">
        <f t="shared" si="3472"/>
        <v>-15528.610667199235</v>
      </c>
      <c r="AV1474" s="12">
        <f t="shared" si="3472"/>
        <v>-15528.610667199235</v>
      </c>
      <c r="AW1474" s="12">
        <f t="shared" si="3472"/>
        <v>-15528.610667199235</v>
      </c>
      <c r="AX1474" s="12">
        <f t="shared" si="3472"/>
        <v>-15528.610667199235</v>
      </c>
      <c r="AY1474" s="12">
        <f t="shared" si="3472"/>
        <v>-15528.610667199235</v>
      </c>
      <c r="AZ1474" s="12">
        <f t="shared" si="3472"/>
        <v>-15528.610667199235</v>
      </c>
      <c r="BA1474" s="12">
        <f t="shared" si="3472"/>
        <v>-15528.610667199235</v>
      </c>
      <c r="BB1474" s="12">
        <f t="shared" si="3472"/>
        <v>-15528.610667199235</v>
      </c>
      <c r="BC1474" s="12">
        <f t="shared" si="3472"/>
        <v>-15528.610667199235</v>
      </c>
      <c r="BD1474" s="12">
        <f t="shared" si="3472"/>
        <v>-15528.610667199235</v>
      </c>
      <c r="BE1474" s="12">
        <f t="shared" si="3472"/>
        <v>-15528.610667199235</v>
      </c>
      <c r="BF1474" s="12">
        <f t="shared" si="3472"/>
        <v>-15548.25247811362</v>
      </c>
      <c r="BG1474" s="12">
        <f t="shared" si="3472"/>
        <v>0</v>
      </c>
      <c r="BH1474" s="12">
        <f t="shared" si="3472"/>
        <v>0</v>
      </c>
      <c r="BI1474" s="12">
        <f t="shared" si="3472"/>
        <v>0</v>
      </c>
      <c r="BJ1474" s="12">
        <f t="shared" si="3472"/>
        <v>0</v>
      </c>
      <c r="BK1474" s="12">
        <f t="shared" si="3472"/>
        <v>0</v>
      </c>
      <c r="BL1474" s="12">
        <f t="shared" si="3472"/>
        <v>0</v>
      </c>
      <c r="BM1474" s="12">
        <f t="shared" si="3472"/>
        <v>0</v>
      </c>
      <c r="BN1474" s="12">
        <f t="shared" si="3472"/>
        <v>0</v>
      </c>
      <c r="BO1474" s="12">
        <f t="shared" si="3472"/>
        <v>0</v>
      </c>
      <c r="BP1474" s="12">
        <f t="shared" si="3472"/>
        <v>0</v>
      </c>
      <c r="BQ1474" s="12">
        <f t="shared" si="3472"/>
        <v>0</v>
      </c>
      <c r="BR1474" s="12">
        <f t="shared" si="3472"/>
        <v>0</v>
      </c>
      <c r="BS1474" s="12">
        <f t="shared" si="3472"/>
        <v>0</v>
      </c>
      <c r="BT1474" s="12">
        <f t="shared" si="3472"/>
        <v>0</v>
      </c>
      <c r="BU1474" s="12">
        <f t="shared" ref="BU1474:CZ1474" si="3473">IF(BU$2=$E1474, -BT1498-BU1322, BU1447)</f>
        <v>0</v>
      </c>
      <c r="BV1474" s="12">
        <f t="shared" si="3473"/>
        <v>0</v>
      </c>
      <c r="BW1474" s="12">
        <f t="shared" si="3473"/>
        <v>0</v>
      </c>
      <c r="BX1474" s="12">
        <f t="shared" si="3473"/>
        <v>0</v>
      </c>
      <c r="BY1474" s="12">
        <f t="shared" si="3473"/>
        <v>0</v>
      </c>
      <c r="BZ1474" s="12">
        <f t="shared" si="3473"/>
        <v>0</v>
      </c>
      <c r="CA1474" s="12">
        <f t="shared" si="3473"/>
        <v>0</v>
      </c>
      <c r="CB1474" s="12">
        <f t="shared" si="3473"/>
        <v>0</v>
      </c>
      <c r="CC1474" s="12">
        <f t="shared" si="3473"/>
        <v>0</v>
      </c>
      <c r="CD1474" s="12">
        <f t="shared" si="3473"/>
        <v>0</v>
      </c>
      <c r="CE1474" s="12">
        <f t="shared" si="3473"/>
        <v>0</v>
      </c>
      <c r="CF1474" s="12">
        <f t="shared" si="3473"/>
        <v>0</v>
      </c>
      <c r="CG1474" s="12">
        <f t="shared" si="3473"/>
        <v>0</v>
      </c>
      <c r="CH1474" s="12">
        <f t="shared" si="3473"/>
        <v>0</v>
      </c>
      <c r="CI1474" s="12">
        <f t="shared" si="3473"/>
        <v>0</v>
      </c>
      <c r="CJ1474" s="12">
        <f t="shared" si="3473"/>
        <v>0</v>
      </c>
      <c r="CK1474" s="12">
        <f t="shared" si="3473"/>
        <v>0</v>
      </c>
      <c r="CL1474" s="12">
        <f t="shared" si="3473"/>
        <v>0</v>
      </c>
      <c r="CM1474" s="12">
        <f t="shared" si="3473"/>
        <v>0</v>
      </c>
      <c r="CN1474" s="12">
        <f t="shared" si="3473"/>
        <v>0</v>
      </c>
      <c r="CO1474" s="12">
        <f t="shared" si="3473"/>
        <v>0</v>
      </c>
      <c r="CP1474" s="12">
        <f t="shared" si="3473"/>
        <v>0</v>
      </c>
      <c r="CQ1474" s="12">
        <f t="shared" si="3473"/>
        <v>0</v>
      </c>
      <c r="CR1474" s="12">
        <f t="shared" si="3473"/>
        <v>0</v>
      </c>
      <c r="CS1474" s="12">
        <f t="shared" si="3473"/>
        <v>0</v>
      </c>
      <c r="CT1474" s="12">
        <f t="shared" si="3473"/>
        <v>0</v>
      </c>
      <c r="CU1474" s="12">
        <f t="shared" si="3473"/>
        <v>0</v>
      </c>
      <c r="CV1474" s="12">
        <f t="shared" si="3473"/>
        <v>0</v>
      </c>
      <c r="CW1474" s="12">
        <f t="shared" si="3473"/>
        <v>0</v>
      </c>
      <c r="CX1474" s="12">
        <f t="shared" si="3473"/>
        <v>0</v>
      </c>
      <c r="CY1474" s="12">
        <f t="shared" si="3473"/>
        <v>0</v>
      </c>
      <c r="CZ1474" s="12">
        <f t="shared" si="3473"/>
        <v>0</v>
      </c>
      <c r="DA1474" s="12">
        <f t="shared" ref="DA1474:DY1474" si="3474">IF(DA$2=$E1474, -CZ1498-DA1322, DA1447)</f>
        <v>0</v>
      </c>
      <c r="DB1474" s="12">
        <f t="shared" si="3474"/>
        <v>0</v>
      </c>
      <c r="DC1474" s="12">
        <f t="shared" si="3474"/>
        <v>0</v>
      </c>
      <c r="DD1474" s="12">
        <f t="shared" si="3474"/>
        <v>0</v>
      </c>
      <c r="DE1474" s="12">
        <f t="shared" si="3474"/>
        <v>0</v>
      </c>
      <c r="DF1474" s="12">
        <f t="shared" si="3474"/>
        <v>0</v>
      </c>
      <c r="DG1474" s="12">
        <f t="shared" si="3474"/>
        <v>0</v>
      </c>
      <c r="DH1474" s="12">
        <f t="shared" si="3474"/>
        <v>0</v>
      </c>
      <c r="DI1474" s="12">
        <f t="shared" si="3474"/>
        <v>0</v>
      </c>
      <c r="DJ1474" s="12">
        <f t="shared" si="3474"/>
        <v>0</v>
      </c>
      <c r="DK1474" s="12">
        <f t="shared" si="3474"/>
        <v>0</v>
      </c>
      <c r="DL1474" s="12">
        <f t="shared" si="3474"/>
        <v>0</v>
      </c>
      <c r="DM1474" s="12">
        <f t="shared" si="3474"/>
        <v>0</v>
      </c>
      <c r="DN1474" s="12">
        <f t="shared" si="3474"/>
        <v>0</v>
      </c>
      <c r="DO1474" s="12">
        <f t="shared" si="3474"/>
        <v>0</v>
      </c>
      <c r="DP1474" s="12">
        <f t="shared" si="3474"/>
        <v>0</v>
      </c>
      <c r="DQ1474" s="12">
        <f t="shared" si="3474"/>
        <v>0</v>
      </c>
      <c r="DR1474" s="12">
        <f t="shared" si="3474"/>
        <v>0</v>
      </c>
      <c r="DS1474" s="12">
        <f t="shared" si="3474"/>
        <v>0</v>
      </c>
      <c r="DT1474" s="12">
        <f t="shared" si="3474"/>
        <v>0</v>
      </c>
      <c r="DU1474" s="12">
        <f t="shared" si="3474"/>
        <v>0</v>
      </c>
      <c r="DV1474" s="12">
        <f t="shared" si="3474"/>
        <v>0</v>
      </c>
      <c r="DW1474" s="12">
        <f t="shared" si="3474"/>
        <v>0</v>
      </c>
      <c r="DX1474" s="12">
        <f t="shared" si="3474"/>
        <v>0</v>
      </c>
      <c r="DY1474" s="12">
        <f t="shared" si="3474"/>
        <v>0</v>
      </c>
      <c r="EB1474" s="116">
        <f t="shared" si="3444"/>
        <v>1473</v>
      </c>
      <c r="EC1474" s="2" t="str">
        <f t="shared" si="3469"/>
        <v>Phase 3</v>
      </c>
      <c r="ED1474" s="2" t="str">
        <f t="shared" si="3470"/>
        <v>60' Wide</v>
      </c>
      <c r="EE1474" s="33" t="str">
        <f>EE1485</f>
        <v>Cash</v>
      </c>
      <c r="EF1474" s="2" t="str">
        <f>EF1485</f>
        <v>Interest Expense</v>
      </c>
    </row>
    <row r="1475" spans="1:136" x14ac:dyDescent="0.3">
      <c r="B1475" s="2" t="str">
        <f>Product!$L$2</f>
        <v>Phase 3</v>
      </c>
      <c r="C1475" s="2" t="str">
        <f>Product!$L$3</f>
        <v>75' Wide</v>
      </c>
      <c r="D1475" s="128">
        <f>SUMIFS(INDEX(Product!$B$2:$U$97, MATCH(D1463, Product!$B$2:$B$97, 0), ), Product!$B$2:$U$2, $B1475, Product!$B$3:$U$3, $C1475)</f>
        <v>20</v>
      </c>
      <c r="E1475" s="127">
        <f>SUMIFS(INDEX(Product!$B$2:$U$97, MATCH(E1463, Product!$B$2:$B$97, 0), ), Product!$B$2:$U$2, $B1475, Product!$B$3:$U$3, $C1475)</f>
        <v>46053</v>
      </c>
      <c r="F1475" s="128"/>
      <c r="G1475" s="11">
        <f>SUM(H1475:DZ1475)</f>
        <v>-124241.97987820346</v>
      </c>
      <c r="I1475" s="12">
        <f t="shared" ref="I1475:AN1475" si="3475">IF(I$2=$E1475, -H1499-I1323, I1448)</f>
        <v>0</v>
      </c>
      <c r="J1475" s="12">
        <f t="shared" si="3475"/>
        <v>0</v>
      </c>
      <c r="K1475" s="12">
        <f t="shared" si="3475"/>
        <v>0</v>
      </c>
      <c r="L1475" s="12">
        <f t="shared" si="3475"/>
        <v>0</v>
      </c>
      <c r="M1475" s="12">
        <f t="shared" si="3475"/>
        <v>0</v>
      </c>
      <c r="N1475" s="12">
        <f t="shared" si="3475"/>
        <v>0</v>
      </c>
      <c r="O1475" s="12">
        <f t="shared" si="3475"/>
        <v>0</v>
      </c>
      <c r="P1475" s="12">
        <f t="shared" si="3475"/>
        <v>0</v>
      </c>
      <c r="Q1475" s="12">
        <f t="shared" si="3475"/>
        <v>0</v>
      </c>
      <c r="R1475" s="12">
        <f t="shared" si="3475"/>
        <v>0</v>
      </c>
      <c r="S1475" s="12">
        <f t="shared" si="3475"/>
        <v>0</v>
      </c>
      <c r="T1475" s="12">
        <f t="shared" si="3475"/>
        <v>0</v>
      </c>
      <c r="U1475" s="12">
        <f t="shared" si="3475"/>
        <v>0</v>
      </c>
      <c r="V1475" s="12">
        <f t="shared" si="3475"/>
        <v>0</v>
      </c>
      <c r="W1475" s="12">
        <f t="shared" si="3475"/>
        <v>0</v>
      </c>
      <c r="X1475" s="12">
        <f t="shared" si="3475"/>
        <v>0</v>
      </c>
      <c r="Y1475" s="12">
        <f t="shared" si="3475"/>
        <v>0</v>
      </c>
      <c r="Z1475" s="12">
        <f t="shared" si="3475"/>
        <v>0</v>
      </c>
      <c r="AA1475" s="12">
        <f t="shared" si="3475"/>
        <v>0</v>
      </c>
      <c r="AB1475" s="12">
        <f t="shared" si="3475"/>
        <v>0</v>
      </c>
      <c r="AC1475" s="12">
        <f t="shared" si="3475"/>
        <v>0</v>
      </c>
      <c r="AD1475" s="12">
        <f t="shared" si="3475"/>
        <v>0</v>
      </c>
      <c r="AE1475" s="12">
        <f t="shared" si="3475"/>
        <v>0</v>
      </c>
      <c r="AF1475" s="12">
        <f t="shared" si="3475"/>
        <v>0</v>
      </c>
      <c r="AG1475" s="12">
        <f t="shared" si="3475"/>
        <v>0</v>
      </c>
      <c r="AH1475" s="12">
        <f t="shared" si="3475"/>
        <v>0</v>
      </c>
      <c r="AI1475" s="12">
        <f t="shared" si="3475"/>
        <v>0</v>
      </c>
      <c r="AJ1475" s="12">
        <f t="shared" si="3475"/>
        <v>0</v>
      </c>
      <c r="AK1475" s="12">
        <f t="shared" si="3475"/>
        <v>0</v>
      </c>
      <c r="AL1475" s="12">
        <f t="shared" si="3475"/>
        <v>0</v>
      </c>
      <c r="AM1475" s="12">
        <f t="shared" si="3475"/>
        <v>0</v>
      </c>
      <c r="AN1475" s="12">
        <f t="shared" si="3475"/>
        <v>0</v>
      </c>
      <c r="AO1475" s="12">
        <f t="shared" ref="AO1475:BT1475" si="3476">IF(AO$2=$E1475, -AN1499-AO1323, AO1448)</f>
        <v>0</v>
      </c>
      <c r="AP1475" s="12">
        <f t="shared" si="3476"/>
        <v>0</v>
      </c>
      <c r="AQ1475" s="12">
        <f t="shared" si="3476"/>
        <v>0</v>
      </c>
      <c r="AR1475" s="12">
        <f t="shared" si="3476"/>
        <v>0</v>
      </c>
      <c r="AS1475" s="12">
        <f t="shared" si="3476"/>
        <v>0</v>
      </c>
      <c r="AT1475" s="12">
        <f t="shared" si="3476"/>
        <v>0</v>
      </c>
      <c r="AU1475" s="12">
        <f t="shared" si="3476"/>
        <v>-10352.407111466073</v>
      </c>
      <c r="AV1475" s="12">
        <f t="shared" si="3476"/>
        <v>-10352.407111466073</v>
      </c>
      <c r="AW1475" s="12">
        <f t="shared" si="3476"/>
        <v>-10352.407111466073</v>
      </c>
      <c r="AX1475" s="12">
        <f t="shared" si="3476"/>
        <v>-10352.407111466073</v>
      </c>
      <c r="AY1475" s="12">
        <f t="shared" si="3476"/>
        <v>-10352.407111466073</v>
      </c>
      <c r="AZ1475" s="12">
        <f t="shared" si="3476"/>
        <v>-10352.407111466073</v>
      </c>
      <c r="BA1475" s="12">
        <f t="shared" si="3476"/>
        <v>-10352.407111466073</v>
      </c>
      <c r="BB1475" s="12">
        <f t="shared" si="3476"/>
        <v>-10352.407111466073</v>
      </c>
      <c r="BC1475" s="12">
        <f t="shared" si="3476"/>
        <v>-10352.407111466073</v>
      </c>
      <c r="BD1475" s="12">
        <f t="shared" si="3476"/>
        <v>-10352.407111466073</v>
      </c>
      <c r="BE1475" s="12">
        <f t="shared" si="3476"/>
        <v>-10352.407111466073</v>
      </c>
      <c r="BF1475" s="12">
        <f t="shared" si="3476"/>
        <v>-10365.501652076633</v>
      </c>
      <c r="BG1475" s="12">
        <f t="shared" si="3476"/>
        <v>0</v>
      </c>
      <c r="BH1475" s="12">
        <f t="shared" si="3476"/>
        <v>0</v>
      </c>
      <c r="BI1475" s="12">
        <f t="shared" si="3476"/>
        <v>0</v>
      </c>
      <c r="BJ1475" s="12">
        <f t="shared" si="3476"/>
        <v>0</v>
      </c>
      <c r="BK1475" s="12">
        <f t="shared" si="3476"/>
        <v>0</v>
      </c>
      <c r="BL1475" s="12">
        <f t="shared" si="3476"/>
        <v>0</v>
      </c>
      <c r="BM1475" s="12">
        <f t="shared" si="3476"/>
        <v>0</v>
      </c>
      <c r="BN1475" s="12">
        <f t="shared" si="3476"/>
        <v>0</v>
      </c>
      <c r="BO1475" s="12">
        <f t="shared" si="3476"/>
        <v>0</v>
      </c>
      <c r="BP1475" s="12">
        <f t="shared" si="3476"/>
        <v>0</v>
      </c>
      <c r="BQ1475" s="12">
        <f t="shared" si="3476"/>
        <v>0</v>
      </c>
      <c r="BR1475" s="12">
        <f t="shared" si="3476"/>
        <v>0</v>
      </c>
      <c r="BS1475" s="12">
        <f t="shared" si="3476"/>
        <v>0</v>
      </c>
      <c r="BT1475" s="12">
        <f t="shared" si="3476"/>
        <v>0</v>
      </c>
      <c r="BU1475" s="12">
        <f t="shared" ref="BU1475:CZ1475" si="3477">IF(BU$2=$E1475, -BT1499-BU1323, BU1448)</f>
        <v>0</v>
      </c>
      <c r="BV1475" s="12">
        <f t="shared" si="3477"/>
        <v>0</v>
      </c>
      <c r="BW1475" s="12">
        <f t="shared" si="3477"/>
        <v>0</v>
      </c>
      <c r="BX1475" s="12">
        <f t="shared" si="3477"/>
        <v>0</v>
      </c>
      <c r="BY1475" s="12">
        <f t="shared" si="3477"/>
        <v>0</v>
      </c>
      <c r="BZ1475" s="12">
        <f t="shared" si="3477"/>
        <v>0</v>
      </c>
      <c r="CA1475" s="12">
        <f t="shared" si="3477"/>
        <v>0</v>
      </c>
      <c r="CB1475" s="12">
        <f t="shared" si="3477"/>
        <v>0</v>
      </c>
      <c r="CC1475" s="12">
        <f t="shared" si="3477"/>
        <v>0</v>
      </c>
      <c r="CD1475" s="12">
        <f t="shared" si="3477"/>
        <v>0</v>
      </c>
      <c r="CE1475" s="12">
        <f t="shared" si="3477"/>
        <v>0</v>
      </c>
      <c r="CF1475" s="12">
        <f t="shared" si="3477"/>
        <v>0</v>
      </c>
      <c r="CG1475" s="12">
        <f t="shared" si="3477"/>
        <v>0</v>
      </c>
      <c r="CH1475" s="12">
        <f t="shared" si="3477"/>
        <v>0</v>
      </c>
      <c r="CI1475" s="12">
        <f t="shared" si="3477"/>
        <v>0</v>
      </c>
      <c r="CJ1475" s="12">
        <f t="shared" si="3477"/>
        <v>0</v>
      </c>
      <c r="CK1475" s="12">
        <f t="shared" si="3477"/>
        <v>0</v>
      </c>
      <c r="CL1475" s="12">
        <f t="shared" si="3477"/>
        <v>0</v>
      </c>
      <c r="CM1475" s="12">
        <f t="shared" si="3477"/>
        <v>0</v>
      </c>
      <c r="CN1475" s="12">
        <f t="shared" si="3477"/>
        <v>0</v>
      </c>
      <c r="CO1475" s="12">
        <f t="shared" si="3477"/>
        <v>0</v>
      </c>
      <c r="CP1475" s="12">
        <f t="shared" si="3477"/>
        <v>0</v>
      </c>
      <c r="CQ1475" s="12">
        <f t="shared" si="3477"/>
        <v>0</v>
      </c>
      <c r="CR1475" s="12">
        <f t="shared" si="3477"/>
        <v>0</v>
      </c>
      <c r="CS1475" s="12">
        <f t="shared" si="3477"/>
        <v>0</v>
      </c>
      <c r="CT1475" s="12">
        <f t="shared" si="3477"/>
        <v>0</v>
      </c>
      <c r="CU1475" s="12">
        <f t="shared" si="3477"/>
        <v>0</v>
      </c>
      <c r="CV1475" s="12">
        <f t="shared" si="3477"/>
        <v>0</v>
      </c>
      <c r="CW1475" s="12">
        <f t="shared" si="3477"/>
        <v>0</v>
      </c>
      <c r="CX1475" s="12">
        <f t="shared" si="3477"/>
        <v>0</v>
      </c>
      <c r="CY1475" s="12">
        <f t="shared" si="3477"/>
        <v>0</v>
      </c>
      <c r="CZ1475" s="12">
        <f t="shared" si="3477"/>
        <v>0</v>
      </c>
      <c r="DA1475" s="12">
        <f t="shared" ref="DA1475:DY1475" si="3478">IF(DA$2=$E1475, -CZ1499-DA1323, DA1448)</f>
        <v>0</v>
      </c>
      <c r="DB1475" s="12">
        <f t="shared" si="3478"/>
        <v>0</v>
      </c>
      <c r="DC1475" s="12">
        <f t="shared" si="3478"/>
        <v>0</v>
      </c>
      <c r="DD1475" s="12">
        <f t="shared" si="3478"/>
        <v>0</v>
      </c>
      <c r="DE1475" s="12">
        <f t="shared" si="3478"/>
        <v>0</v>
      </c>
      <c r="DF1475" s="12">
        <f t="shared" si="3478"/>
        <v>0</v>
      </c>
      <c r="DG1475" s="12">
        <f t="shared" si="3478"/>
        <v>0</v>
      </c>
      <c r="DH1475" s="12">
        <f t="shared" si="3478"/>
        <v>0</v>
      </c>
      <c r="DI1475" s="12">
        <f t="shared" si="3478"/>
        <v>0</v>
      </c>
      <c r="DJ1475" s="12">
        <f t="shared" si="3478"/>
        <v>0</v>
      </c>
      <c r="DK1475" s="12">
        <f t="shared" si="3478"/>
        <v>0</v>
      </c>
      <c r="DL1475" s="12">
        <f t="shared" si="3478"/>
        <v>0</v>
      </c>
      <c r="DM1475" s="12">
        <f t="shared" si="3478"/>
        <v>0</v>
      </c>
      <c r="DN1475" s="12">
        <f t="shared" si="3478"/>
        <v>0</v>
      </c>
      <c r="DO1475" s="12">
        <f t="shared" si="3478"/>
        <v>0</v>
      </c>
      <c r="DP1475" s="12">
        <f t="shared" si="3478"/>
        <v>0</v>
      </c>
      <c r="DQ1475" s="12">
        <f t="shared" si="3478"/>
        <v>0</v>
      </c>
      <c r="DR1475" s="12">
        <f t="shared" si="3478"/>
        <v>0</v>
      </c>
      <c r="DS1475" s="12">
        <f t="shared" si="3478"/>
        <v>0</v>
      </c>
      <c r="DT1475" s="12">
        <f t="shared" si="3478"/>
        <v>0</v>
      </c>
      <c r="DU1475" s="12">
        <f t="shared" si="3478"/>
        <v>0</v>
      </c>
      <c r="DV1475" s="12">
        <f t="shared" si="3478"/>
        <v>0</v>
      </c>
      <c r="DW1475" s="12">
        <f t="shared" si="3478"/>
        <v>0</v>
      </c>
      <c r="DX1475" s="12">
        <f t="shared" si="3478"/>
        <v>0</v>
      </c>
      <c r="DY1475" s="12">
        <f t="shared" si="3478"/>
        <v>0</v>
      </c>
      <c r="EB1475" s="116">
        <f t="shared" si="3444"/>
        <v>1474</v>
      </c>
      <c r="EC1475" s="2" t="str">
        <f t="shared" si="3469"/>
        <v>Phase 3</v>
      </c>
      <c r="ED1475" s="2" t="str">
        <f t="shared" si="3470"/>
        <v>75' Wide</v>
      </c>
      <c r="EE1475" s="33" t="str">
        <f>EE1485</f>
        <v>Cash</v>
      </c>
      <c r="EF1475" s="2" t="str">
        <f>EF1485</f>
        <v>Interest Expense</v>
      </c>
    </row>
    <row r="1476" spans="1:136" x14ac:dyDescent="0.3">
      <c r="D1476" s="128"/>
      <c r="E1476" s="127"/>
      <c r="F1476" s="128"/>
      <c r="I1476" s="12"/>
      <c r="J1476" s="12"/>
      <c r="K1476" s="12"/>
      <c r="L1476" s="12"/>
      <c r="M1476" s="12"/>
      <c r="N1476" s="12"/>
      <c r="O1476" s="12"/>
      <c r="P1476" s="12"/>
      <c r="Q1476" s="12"/>
      <c r="R1476" s="12"/>
      <c r="S1476" s="12"/>
      <c r="T1476" s="12"/>
      <c r="U1476" s="12"/>
      <c r="V1476" s="12"/>
      <c r="W1476" s="12"/>
      <c r="X1476" s="12"/>
      <c r="Y1476" s="12"/>
      <c r="Z1476" s="12"/>
      <c r="AA1476" s="12"/>
      <c r="AB1476" s="12"/>
      <c r="AC1476" s="12"/>
      <c r="AD1476" s="12"/>
      <c r="AE1476" s="12"/>
      <c r="AF1476" s="12"/>
      <c r="AG1476" s="12"/>
      <c r="AH1476" s="12"/>
      <c r="AI1476" s="12"/>
      <c r="AJ1476" s="12"/>
      <c r="AK1476" s="12"/>
      <c r="AL1476" s="12"/>
      <c r="AM1476" s="12"/>
      <c r="AN1476" s="12"/>
      <c r="AO1476" s="12"/>
      <c r="AP1476" s="12"/>
      <c r="AQ1476" s="12"/>
      <c r="AR1476" s="12"/>
      <c r="AS1476" s="12"/>
      <c r="AT1476" s="12"/>
      <c r="AU1476" s="12"/>
      <c r="AV1476" s="12"/>
      <c r="AW1476" s="12"/>
      <c r="AX1476" s="12"/>
      <c r="AY1476" s="12"/>
      <c r="AZ1476" s="12"/>
      <c r="BA1476" s="12"/>
      <c r="BB1476" s="12"/>
      <c r="BC1476" s="12"/>
      <c r="BD1476" s="12"/>
      <c r="BE1476" s="12"/>
      <c r="BF1476" s="12"/>
      <c r="BG1476" s="12"/>
      <c r="BH1476" s="12"/>
      <c r="BI1476" s="12"/>
      <c r="BJ1476" s="12"/>
      <c r="BK1476" s="12"/>
      <c r="BL1476" s="12"/>
      <c r="BM1476" s="12"/>
      <c r="BN1476" s="12"/>
      <c r="BO1476" s="12"/>
      <c r="BP1476" s="12"/>
      <c r="BQ1476" s="12"/>
      <c r="BR1476" s="12"/>
      <c r="BS1476" s="12"/>
      <c r="BT1476" s="12"/>
      <c r="BU1476" s="12"/>
      <c r="BV1476" s="12"/>
      <c r="BW1476" s="12"/>
      <c r="BX1476" s="12"/>
      <c r="BY1476" s="12"/>
      <c r="BZ1476" s="12"/>
      <c r="CA1476" s="12"/>
      <c r="CB1476" s="12"/>
      <c r="CC1476" s="12"/>
      <c r="CD1476" s="12"/>
      <c r="CE1476" s="12"/>
      <c r="CF1476" s="12"/>
      <c r="CG1476" s="12"/>
      <c r="CH1476" s="12"/>
      <c r="CI1476" s="12"/>
      <c r="CJ1476" s="12"/>
      <c r="CK1476" s="12"/>
      <c r="CL1476" s="12"/>
      <c r="CM1476" s="12"/>
      <c r="CN1476" s="12"/>
      <c r="CO1476" s="12"/>
      <c r="CP1476" s="12"/>
      <c r="CQ1476" s="12"/>
      <c r="CR1476" s="12"/>
      <c r="CS1476" s="12"/>
      <c r="CT1476" s="12"/>
      <c r="CU1476" s="12"/>
      <c r="CV1476" s="12"/>
      <c r="CW1476" s="12"/>
      <c r="CX1476" s="12"/>
      <c r="CY1476" s="12"/>
      <c r="CZ1476" s="12"/>
      <c r="DA1476" s="12"/>
      <c r="DB1476" s="12"/>
      <c r="DC1476" s="12"/>
      <c r="DD1476" s="12"/>
      <c r="DE1476" s="12"/>
      <c r="DF1476" s="12"/>
      <c r="DG1476" s="12"/>
      <c r="DH1476" s="12"/>
      <c r="DI1476" s="12"/>
      <c r="DJ1476" s="12"/>
      <c r="DK1476" s="12"/>
      <c r="DL1476" s="12"/>
      <c r="DM1476" s="12"/>
      <c r="DN1476" s="12"/>
      <c r="DO1476" s="12"/>
      <c r="DP1476" s="12"/>
      <c r="DQ1476" s="12"/>
      <c r="DR1476" s="12"/>
      <c r="DS1476" s="12"/>
      <c r="DT1476" s="12"/>
      <c r="DU1476" s="12"/>
      <c r="DV1476" s="12"/>
      <c r="DW1476" s="12"/>
      <c r="DX1476" s="12"/>
      <c r="DY1476" s="12"/>
      <c r="EE1476" s="33"/>
    </row>
    <row r="1477" spans="1:136" x14ac:dyDescent="0.3">
      <c r="B1477" s="2" t="str">
        <f>Product!$M$2</f>
        <v>Phase 4</v>
      </c>
      <c r="C1477" s="2" t="str">
        <f>Product!$M$3</f>
        <v>50' Wide</v>
      </c>
      <c r="D1477" s="128">
        <f>SUMIFS(INDEX(Product!$B$2:$U$97, MATCH(D1463, Product!$B$2:$B$97, 0), ), Product!$B$2:$U$2, $B1477, Product!$B$3:$U$3, $C1477)</f>
        <v>30</v>
      </c>
      <c r="E1477" s="127">
        <f>SUMIFS(INDEX(Product!$B$2:$U$97, MATCH(E1463, Product!$B$2:$B$97, 0), ), Product!$B$2:$U$2, $B1477, Product!$B$3:$U$3, $C1477)</f>
        <v>46418</v>
      </c>
      <c r="F1477" s="128"/>
      <c r="G1477" s="11">
        <f>SUM(H1477:DZ1477)</f>
        <v>-186362.96981730522</v>
      </c>
      <c r="I1477" s="12">
        <f t="shared" ref="I1477:AN1477" si="3479">IF(I$2=$E1477, -H1501-I1325, I1450)</f>
        <v>0</v>
      </c>
      <c r="J1477" s="12">
        <f t="shared" si="3479"/>
        <v>0</v>
      </c>
      <c r="K1477" s="12">
        <f t="shared" si="3479"/>
        <v>0</v>
      </c>
      <c r="L1477" s="12">
        <f t="shared" si="3479"/>
        <v>0</v>
      </c>
      <c r="M1477" s="12">
        <f t="shared" si="3479"/>
        <v>0</v>
      </c>
      <c r="N1477" s="12">
        <f t="shared" si="3479"/>
        <v>0</v>
      </c>
      <c r="O1477" s="12">
        <f t="shared" si="3479"/>
        <v>0</v>
      </c>
      <c r="P1477" s="12">
        <f t="shared" si="3479"/>
        <v>0</v>
      </c>
      <c r="Q1477" s="12">
        <f t="shared" si="3479"/>
        <v>0</v>
      </c>
      <c r="R1477" s="12">
        <f t="shared" si="3479"/>
        <v>0</v>
      </c>
      <c r="S1477" s="12">
        <f t="shared" si="3479"/>
        <v>0</v>
      </c>
      <c r="T1477" s="12">
        <f t="shared" si="3479"/>
        <v>0</v>
      </c>
      <c r="U1477" s="12">
        <f t="shared" si="3479"/>
        <v>0</v>
      </c>
      <c r="V1477" s="12">
        <f t="shared" si="3479"/>
        <v>0</v>
      </c>
      <c r="W1477" s="12">
        <f t="shared" si="3479"/>
        <v>0</v>
      </c>
      <c r="X1477" s="12">
        <f t="shared" si="3479"/>
        <v>0</v>
      </c>
      <c r="Y1477" s="12">
        <f t="shared" si="3479"/>
        <v>0</v>
      </c>
      <c r="Z1477" s="12">
        <f t="shared" si="3479"/>
        <v>0</v>
      </c>
      <c r="AA1477" s="12">
        <f t="shared" si="3479"/>
        <v>0</v>
      </c>
      <c r="AB1477" s="12">
        <f t="shared" si="3479"/>
        <v>0</v>
      </c>
      <c r="AC1477" s="12">
        <f t="shared" si="3479"/>
        <v>0</v>
      </c>
      <c r="AD1477" s="12">
        <f t="shared" si="3479"/>
        <v>0</v>
      </c>
      <c r="AE1477" s="12">
        <f t="shared" si="3479"/>
        <v>0</v>
      </c>
      <c r="AF1477" s="12">
        <f t="shared" si="3479"/>
        <v>0</v>
      </c>
      <c r="AG1477" s="12">
        <f t="shared" si="3479"/>
        <v>0</v>
      </c>
      <c r="AH1477" s="12">
        <f t="shared" si="3479"/>
        <v>0</v>
      </c>
      <c r="AI1477" s="12">
        <f t="shared" si="3479"/>
        <v>0</v>
      </c>
      <c r="AJ1477" s="12">
        <f t="shared" si="3479"/>
        <v>0</v>
      </c>
      <c r="AK1477" s="12">
        <f t="shared" si="3479"/>
        <v>0</v>
      </c>
      <c r="AL1477" s="12">
        <f t="shared" si="3479"/>
        <v>0</v>
      </c>
      <c r="AM1477" s="12">
        <f t="shared" si="3479"/>
        <v>0</v>
      </c>
      <c r="AN1477" s="12">
        <f t="shared" si="3479"/>
        <v>0</v>
      </c>
      <c r="AO1477" s="12">
        <f t="shared" ref="AO1477:BT1477" si="3480">IF(AO$2=$E1477, -AN1501-AO1325, AO1450)</f>
        <v>0</v>
      </c>
      <c r="AP1477" s="12">
        <f t="shared" si="3480"/>
        <v>0</v>
      </c>
      <c r="AQ1477" s="12">
        <f t="shared" si="3480"/>
        <v>0</v>
      </c>
      <c r="AR1477" s="12">
        <f t="shared" si="3480"/>
        <v>0</v>
      </c>
      <c r="AS1477" s="12">
        <f t="shared" si="3480"/>
        <v>0</v>
      </c>
      <c r="AT1477" s="12">
        <f t="shared" si="3480"/>
        <v>0</v>
      </c>
      <c r="AU1477" s="12">
        <f t="shared" si="3480"/>
        <v>0</v>
      </c>
      <c r="AV1477" s="12">
        <f t="shared" si="3480"/>
        <v>0</v>
      </c>
      <c r="AW1477" s="12">
        <f t="shared" si="3480"/>
        <v>0</v>
      </c>
      <c r="AX1477" s="12">
        <f t="shared" si="3480"/>
        <v>0</v>
      </c>
      <c r="AY1477" s="12">
        <f t="shared" si="3480"/>
        <v>0</v>
      </c>
      <c r="AZ1477" s="12">
        <f t="shared" si="3480"/>
        <v>0</v>
      </c>
      <c r="BA1477" s="12">
        <f t="shared" si="3480"/>
        <v>0</v>
      </c>
      <c r="BB1477" s="12">
        <f t="shared" si="3480"/>
        <v>0</v>
      </c>
      <c r="BC1477" s="12">
        <f t="shared" si="3480"/>
        <v>0</v>
      </c>
      <c r="BD1477" s="12">
        <f t="shared" si="3480"/>
        <v>0</v>
      </c>
      <c r="BE1477" s="12">
        <f t="shared" si="3480"/>
        <v>0</v>
      </c>
      <c r="BF1477" s="12">
        <f t="shared" si="3480"/>
        <v>0</v>
      </c>
      <c r="BG1477" s="12">
        <f t="shared" si="3480"/>
        <v>-15528.610667199138</v>
      </c>
      <c r="BH1477" s="12">
        <f t="shared" si="3480"/>
        <v>-15528.610667199138</v>
      </c>
      <c r="BI1477" s="12">
        <f t="shared" si="3480"/>
        <v>-15528.610667199138</v>
      </c>
      <c r="BJ1477" s="12">
        <f t="shared" si="3480"/>
        <v>-15528.610667199138</v>
      </c>
      <c r="BK1477" s="12">
        <f t="shared" si="3480"/>
        <v>-15528.610667199138</v>
      </c>
      <c r="BL1477" s="12">
        <f t="shared" si="3480"/>
        <v>-15528.610667199138</v>
      </c>
      <c r="BM1477" s="12">
        <f t="shared" si="3480"/>
        <v>-15528.610667199138</v>
      </c>
      <c r="BN1477" s="12">
        <f t="shared" si="3480"/>
        <v>-15528.610667199138</v>
      </c>
      <c r="BO1477" s="12">
        <f t="shared" si="3480"/>
        <v>-15528.610667199138</v>
      </c>
      <c r="BP1477" s="12">
        <f t="shared" si="3480"/>
        <v>-15528.610667199138</v>
      </c>
      <c r="BQ1477" s="12">
        <f t="shared" si="3480"/>
        <v>-15528.610667199138</v>
      </c>
      <c r="BR1477" s="12">
        <f t="shared" si="3480"/>
        <v>-15548.252478114704</v>
      </c>
      <c r="BS1477" s="12">
        <f t="shared" si="3480"/>
        <v>0</v>
      </c>
      <c r="BT1477" s="12">
        <f t="shared" si="3480"/>
        <v>0</v>
      </c>
      <c r="BU1477" s="12">
        <f t="shared" ref="BU1477:CZ1477" si="3481">IF(BU$2=$E1477, -BT1501-BU1325, BU1450)</f>
        <v>0</v>
      </c>
      <c r="BV1477" s="12">
        <f t="shared" si="3481"/>
        <v>0</v>
      </c>
      <c r="BW1477" s="12">
        <f t="shared" si="3481"/>
        <v>0</v>
      </c>
      <c r="BX1477" s="12">
        <f t="shared" si="3481"/>
        <v>0</v>
      </c>
      <c r="BY1477" s="12">
        <f t="shared" si="3481"/>
        <v>0</v>
      </c>
      <c r="BZ1477" s="12">
        <f t="shared" si="3481"/>
        <v>0</v>
      </c>
      <c r="CA1477" s="12">
        <f t="shared" si="3481"/>
        <v>0</v>
      </c>
      <c r="CB1477" s="12">
        <f t="shared" si="3481"/>
        <v>0</v>
      </c>
      <c r="CC1477" s="12">
        <f t="shared" si="3481"/>
        <v>0</v>
      </c>
      <c r="CD1477" s="12">
        <f t="shared" si="3481"/>
        <v>0</v>
      </c>
      <c r="CE1477" s="12">
        <f t="shared" si="3481"/>
        <v>0</v>
      </c>
      <c r="CF1477" s="12">
        <f t="shared" si="3481"/>
        <v>0</v>
      </c>
      <c r="CG1477" s="12">
        <f t="shared" si="3481"/>
        <v>0</v>
      </c>
      <c r="CH1477" s="12">
        <f t="shared" si="3481"/>
        <v>0</v>
      </c>
      <c r="CI1477" s="12">
        <f t="shared" si="3481"/>
        <v>0</v>
      </c>
      <c r="CJ1477" s="12">
        <f t="shared" si="3481"/>
        <v>0</v>
      </c>
      <c r="CK1477" s="12">
        <f t="shared" si="3481"/>
        <v>0</v>
      </c>
      <c r="CL1477" s="12">
        <f t="shared" si="3481"/>
        <v>0</v>
      </c>
      <c r="CM1477" s="12">
        <f t="shared" si="3481"/>
        <v>0</v>
      </c>
      <c r="CN1477" s="12">
        <f t="shared" si="3481"/>
        <v>0</v>
      </c>
      <c r="CO1477" s="12">
        <f t="shared" si="3481"/>
        <v>0</v>
      </c>
      <c r="CP1477" s="12">
        <f t="shared" si="3481"/>
        <v>0</v>
      </c>
      <c r="CQ1477" s="12">
        <f t="shared" si="3481"/>
        <v>0</v>
      </c>
      <c r="CR1477" s="12">
        <f t="shared" si="3481"/>
        <v>0</v>
      </c>
      <c r="CS1477" s="12">
        <f t="shared" si="3481"/>
        <v>0</v>
      </c>
      <c r="CT1477" s="12">
        <f t="shared" si="3481"/>
        <v>0</v>
      </c>
      <c r="CU1477" s="12">
        <f t="shared" si="3481"/>
        <v>0</v>
      </c>
      <c r="CV1477" s="12">
        <f t="shared" si="3481"/>
        <v>0</v>
      </c>
      <c r="CW1477" s="12">
        <f t="shared" si="3481"/>
        <v>0</v>
      </c>
      <c r="CX1477" s="12">
        <f t="shared" si="3481"/>
        <v>0</v>
      </c>
      <c r="CY1477" s="12">
        <f t="shared" si="3481"/>
        <v>0</v>
      </c>
      <c r="CZ1477" s="12">
        <f t="shared" si="3481"/>
        <v>0</v>
      </c>
      <c r="DA1477" s="12">
        <f t="shared" ref="DA1477:DY1477" si="3482">IF(DA$2=$E1477, -CZ1501-DA1325, DA1450)</f>
        <v>0</v>
      </c>
      <c r="DB1477" s="12">
        <f t="shared" si="3482"/>
        <v>0</v>
      </c>
      <c r="DC1477" s="12">
        <f t="shared" si="3482"/>
        <v>0</v>
      </c>
      <c r="DD1477" s="12">
        <f t="shared" si="3482"/>
        <v>0</v>
      </c>
      <c r="DE1477" s="12">
        <f t="shared" si="3482"/>
        <v>0</v>
      </c>
      <c r="DF1477" s="12">
        <f t="shared" si="3482"/>
        <v>0</v>
      </c>
      <c r="DG1477" s="12">
        <f t="shared" si="3482"/>
        <v>0</v>
      </c>
      <c r="DH1477" s="12">
        <f t="shared" si="3482"/>
        <v>0</v>
      </c>
      <c r="DI1477" s="12">
        <f t="shared" si="3482"/>
        <v>0</v>
      </c>
      <c r="DJ1477" s="12">
        <f t="shared" si="3482"/>
        <v>0</v>
      </c>
      <c r="DK1477" s="12">
        <f t="shared" si="3482"/>
        <v>0</v>
      </c>
      <c r="DL1477" s="12">
        <f t="shared" si="3482"/>
        <v>0</v>
      </c>
      <c r="DM1477" s="12">
        <f t="shared" si="3482"/>
        <v>0</v>
      </c>
      <c r="DN1477" s="12">
        <f t="shared" si="3482"/>
        <v>0</v>
      </c>
      <c r="DO1477" s="12">
        <f t="shared" si="3482"/>
        <v>0</v>
      </c>
      <c r="DP1477" s="12">
        <f t="shared" si="3482"/>
        <v>0</v>
      </c>
      <c r="DQ1477" s="12">
        <f t="shared" si="3482"/>
        <v>0</v>
      </c>
      <c r="DR1477" s="12">
        <f t="shared" si="3482"/>
        <v>0</v>
      </c>
      <c r="DS1477" s="12">
        <f t="shared" si="3482"/>
        <v>0</v>
      </c>
      <c r="DT1477" s="12">
        <f t="shared" si="3482"/>
        <v>0</v>
      </c>
      <c r="DU1477" s="12">
        <f t="shared" si="3482"/>
        <v>0</v>
      </c>
      <c r="DV1477" s="12">
        <f t="shared" si="3482"/>
        <v>0</v>
      </c>
      <c r="DW1477" s="12">
        <f t="shared" si="3482"/>
        <v>0</v>
      </c>
      <c r="DX1477" s="12">
        <f t="shared" si="3482"/>
        <v>0</v>
      </c>
      <c r="DY1477" s="12">
        <f t="shared" si="3482"/>
        <v>0</v>
      </c>
      <c r="EB1477" s="116">
        <f t="shared" si="3444"/>
        <v>1476</v>
      </c>
      <c r="EC1477" s="2" t="str">
        <f t="shared" ref="EC1477:EC1479" si="3483">B1477</f>
        <v>Phase 4</v>
      </c>
      <c r="ED1477" s="2" t="str">
        <f t="shared" ref="ED1477:ED1479" si="3484">C1477</f>
        <v>50' Wide</v>
      </c>
      <c r="EE1477" s="33" t="str">
        <f>EE1485</f>
        <v>Cash</v>
      </c>
      <c r="EF1477" s="2" t="str">
        <f>EF1485</f>
        <v>Interest Expense</v>
      </c>
    </row>
    <row r="1478" spans="1:136" x14ac:dyDescent="0.3">
      <c r="B1478" s="2" t="str">
        <f>Product!$N$2</f>
        <v>Phase 4</v>
      </c>
      <c r="C1478" s="2" t="str">
        <f>Product!$N$3</f>
        <v>60' Wide</v>
      </c>
      <c r="D1478" s="128">
        <f>SUMIFS(INDEX(Product!$B$2:$U$97, MATCH(D1463, Product!$B$2:$B$97, 0), ), Product!$B$2:$U$2, $B1478, Product!$B$3:$U$3, $C1478)</f>
        <v>30</v>
      </c>
      <c r="E1478" s="127">
        <f>SUMIFS(INDEX(Product!$B$2:$U$97, MATCH(E1463, Product!$B$2:$B$97, 0), ), Product!$B$2:$U$2, $B1478, Product!$B$3:$U$3, $C1478)</f>
        <v>46418</v>
      </c>
      <c r="F1478" s="128"/>
      <c r="G1478" s="11">
        <f>SUM(H1478:DZ1478)</f>
        <v>-186362.96981730522</v>
      </c>
      <c r="I1478" s="12">
        <f t="shared" ref="I1478:AN1478" si="3485">IF(I$2=$E1478, -H1502-I1326, I1451)</f>
        <v>0</v>
      </c>
      <c r="J1478" s="12">
        <f t="shared" si="3485"/>
        <v>0</v>
      </c>
      <c r="K1478" s="12">
        <f t="shared" si="3485"/>
        <v>0</v>
      </c>
      <c r="L1478" s="12">
        <f t="shared" si="3485"/>
        <v>0</v>
      </c>
      <c r="M1478" s="12">
        <f t="shared" si="3485"/>
        <v>0</v>
      </c>
      <c r="N1478" s="12">
        <f t="shared" si="3485"/>
        <v>0</v>
      </c>
      <c r="O1478" s="12">
        <f t="shared" si="3485"/>
        <v>0</v>
      </c>
      <c r="P1478" s="12">
        <f t="shared" si="3485"/>
        <v>0</v>
      </c>
      <c r="Q1478" s="12">
        <f t="shared" si="3485"/>
        <v>0</v>
      </c>
      <c r="R1478" s="12">
        <f t="shared" si="3485"/>
        <v>0</v>
      </c>
      <c r="S1478" s="12">
        <f t="shared" si="3485"/>
        <v>0</v>
      </c>
      <c r="T1478" s="12">
        <f t="shared" si="3485"/>
        <v>0</v>
      </c>
      <c r="U1478" s="12">
        <f t="shared" si="3485"/>
        <v>0</v>
      </c>
      <c r="V1478" s="12">
        <f t="shared" si="3485"/>
        <v>0</v>
      </c>
      <c r="W1478" s="12">
        <f t="shared" si="3485"/>
        <v>0</v>
      </c>
      <c r="X1478" s="12">
        <f t="shared" si="3485"/>
        <v>0</v>
      </c>
      <c r="Y1478" s="12">
        <f t="shared" si="3485"/>
        <v>0</v>
      </c>
      <c r="Z1478" s="12">
        <f t="shared" si="3485"/>
        <v>0</v>
      </c>
      <c r="AA1478" s="12">
        <f t="shared" si="3485"/>
        <v>0</v>
      </c>
      <c r="AB1478" s="12">
        <f t="shared" si="3485"/>
        <v>0</v>
      </c>
      <c r="AC1478" s="12">
        <f t="shared" si="3485"/>
        <v>0</v>
      </c>
      <c r="AD1478" s="12">
        <f t="shared" si="3485"/>
        <v>0</v>
      </c>
      <c r="AE1478" s="12">
        <f t="shared" si="3485"/>
        <v>0</v>
      </c>
      <c r="AF1478" s="12">
        <f t="shared" si="3485"/>
        <v>0</v>
      </c>
      <c r="AG1478" s="12">
        <f t="shared" si="3485"/>
        <v>0</v>
      </c>
      <c r="AH1478" s="12">
        <f t="shared" si="3485"/>
        <v>0</v>
      </c>
      <c r="AI1478" s="12">
        <f t="shared" si="3485"/>
        <v>0</v>
      </c>
      <c r="AJ1478" s="12">
        <f t="shared" si="3485"/>
        <v>0</v>
      </c>
      <c r="AK1478" s="12">
        <f t="shared" si="3485"/>
        <v>0</v>
      </c>
      <c r="AL1478" s="12">
        <f t="shared" si="3485"/>
        <v>0</v>
      </c>
      <c r="AM1478" s="12">
        <f t="shared" si="3485"/>
        <v>0</v>
      </c>
      <c r="AN1478" s="12">
        <f t="shared" si="3485"/>
        <v>0</v>
      </c>
      <c r="AO1478" s="12">
        <f t="shared" ref="AO1478:BT1478" si="3486">IF(AO$2=$E1478, -AN1502-AO1326, AO1451)</f>
        <v>0</v>
      </c>
      <c r="AP1478" s="12">
        <f t="shared" si="3486"/>
        <v>0</v>
      </c>
      <c r="AQ1478" s="12">
        <f t="shared" si="3486"/>
        <v>0</v>
      </c>
      <c r="AR1478" s="12">
        <f t="shared" si="3486"/>
        <v>0</v>
      </c>
      <c r="AS1478" s="12">
        <f t="shared" si="3486"/>
        <v>0</v>
      </c>
      <c r="AT1478" s="12">
        <f t="shared" si="3486"/>
        <v>0</v>
      </c>
      <c r="AU1478" s="12">
        <f t="shared" si="3486"/>
        <v>0</v>
      </c>
      <c r="AV1478" s="12">
        <f t="shared" si="3486"/>
        <v>0</v>
      </c>
      <c r="AW1478" s="12">
        <f t="shared" si="3486"/>
        <v>0</v>
      </c>
      <c r="AX1478" s="12">
        <f t="shared" si="3486"/>
        <v>0</v>
      </c>
      <c r="AY1478" s="12">
        <f t="shared" si="3486"/>
        <v>0</v>
      </c>
      <c r="AZ1478" s="12">
        <f t="shared" si="3486"/>
        <v>0</v>
      </c>
      <c r="BA1478" s="12">
        <f t="shared" si="3486"/>
        <v>0</v>
      </c>
      <c r="BB1478" s="12">
        <f t="shared" si="3486"/>
        <v>0</v>
      </c>
      <c r="BC1478" s="12">
        <f t="shared" si="3486"/>
        <v>0</v>
      </c>
      <c r="BD1478" s="12">
        <f t="shared" si="3486"/>
        <v>0</v>
      </c>
      <c r="BE1478" s="12">
        <f t="shared" si="3486"/>
        <v>0</v>
      </c>
      <c r="BF1478" s="12">
        <f t="shared" si="3486"/>
        <v>0</v>
      </c>
      <c r="BG1478" s="12">
        <f t="shared" si="3486"/>
        <v>-15528.610667199138</v>
      </c>
      <c r="BH1478" s="12">
        <f t="shared" si="3486"/>
        <v>-15528.610667199138</v>
      </c>
      <c r="BI1478" s="12">
        <f t="shared" si="3486"/>
        <v>-15528.610667199138</v>
      </c>
      <c r="BJ1478" s="12">
        <f t="shared" si="3486"/>
        <v>-15528.610667199138</v>
      </c>
      <c r="BK1478" s="12">
        <f t="shared" si="3486"/>
        <v>-15528.610667199138</v>
      </c>
      <c r="BL1478" s="12">
        <f t="shared" si="3486"/>
        <v>-15528.610667199138</v>
      </c>
      <c r="BM1478" s="12">
        <f t="shared" si="3486"/>
        <v>-15528.610667199138</v>
      </c>
      <c r="BN1478" s="12">
        <f t="shared" si="3486"/>
        <v>-15528.610667199138</v>
      </c>
      <c r="BO1478" s="12">
        <f t="shared" si="3486"/>
        <v>-15528.610667199138</v>
      </c>
      <c r="BP1478" s="12">
        <f t="shared" si="3486"/>
        <v>-15528.610667199138</v>
      </c>
      <c r="BQ1478" s="12">
        <f t="shared" si="3486"/>
        <v>-15528.610667199138</v>
      </c>
      <c r="BR1478" s="12">
        <f t="shared" si="3486"/>
        <v>-15548.252478114704</v>
      </c>
      <c r="BS1478" s="12">
        <f t="shared" si="3486"/>
        <v>0</v>
      </c>
      <c r="BT1478" s="12">
        <f t="shared" si="3486"/>
        <v>0</v>
      </c>
      <c r="BU1478" s="12">
        <f t="shared" ref="BU1478:CZ1478" si="3487">IF(BU$2=$E1478, -BT1502-BU1326, BU1451)</f>
        <v>0</v>
      </c>
      <c r="BV1478" s="12">
        <f t="shared" si="3487"/>
        <v>0</v>
      </c>
      <c r="BW1478" s="12">
        <f t="shared" si="3487"/>
        <v>0</v>
      </c>
      <c r="BX1478" s="12">
        <f t="shared" si="3487"/>
        <v>0</v>
      </c>
      <c r="BY1478" s="12">
        <f t="shared" si="3487"/>
        <v>0</v>
      </c>
      <c r="BZ1478" s="12">
        <f t="shared" si="3487"/>
        <v>0</v>
      </c>
      <c r="CA1478" s="12">
        <f t="shared" si="3487"/>
        <v>0</v>
      </c>
      <c r="CB1478" s="12">
        <f t="shared" si="3487"/>
        <v>0</v>
      </c>
      <c r="CC1478" s="12">
        <f t="shared" si="3487"/>
        <v>0</v>
      </c>
      <c r="CD1478" s="12">
        <f t="shared" si="3487"/>
        <v>0</v>
      </c>
      <c r="CE1478" s="12">
        <f t="shared" si="3487"/>
        <v>0</v>
      </c>
      <c r="CF1478" s="12">
        <f t="shared" si="3487"/>
        <v>0</v>
      </c>
      <c r="CG1478" s="12">
        <f t="shared" si="3487"/>
        <v>0</v>
      </c>
      <c r="CH1478" s="12">
        <f t="shared" si="3487"/>
        <v>0</v>
      </c>
      <c r="CI1478" s="12">
        <f t="shared" si="3487"/>
        <v>0</v>
      </c>
      <c r="CJ1478" s="12">
        <f t="shared" si="3487"/>
        <v>0</v>
      </c>
      <c r="CK1478" s="12">
        <f t="shared" si="3487"/>
        <v>0</v>
      </c>
      <c r="CL1478" s="12">
        <f t="shared" si="3487"/>
        <v>0</v>
      </c>
      <c r="CM1478" s="12">
        <f t="shared" si="3487"/>
        <v>0</v>
      </c>
      <c r="CN1478" s="12">
        <f t="shared" si="3487"/>
        <v>0</v>
      </c>
      <c r="CO1478" s="12">
        <f t="shared" si="3487"/>
        <v>0</v>
      </c>
      <c r="CP1478" s="12">
        <f t="shared" si="3487"/>
        <v>0</v>
      </c>
      <c r="CQ1478" s="12">
        <f t="shared" si="3487"/>
        <v>0</v>
      </c>
      <c r="CR1478" s="12">
        <f t="shared" si="3487"/>
        <v>0</v>
      </c>
      <c r="CS1478" s="12">
        <f t="shared" si="3487"/>
        <v>0</v>
      </c>
      <c r="CT1478" s="12">
        <f t="shared" si="3487"/>
        <v>0</v>
      </c>
      <c r="CU1478" s="12">
        <f t="shared" si="3487"/>
        <v>0</v>
      </c>
      <c r="CV1478" s="12">
        <f t="shared" si="3487"/>
        <v>0</v>
      </c>
      <c r="CW1478" s="12">
        <f t="shared" si="3487"/>
        <v>0</v>
      </c>
      <c r="CX1478" s="12">
        <f t="shared" si="3487"/>
        <v>0</v>
      </c>
      <c r="CY1478" s="12">
        <f t="shared" si="3487"/>
        <v>0</v>
      </c>
      <c r="CZ1478" s="12">
        <f t="shared" si="3487"/>
        <v>0</v>
      </c>
      <c r="DA1478" s="12">
        <f t="shared" ref="DA1478:DY1478" si="3488">IF(DA$2=$E1478, -CZ1502-DA1326, DA1451)</f>
        <v>0</v>
      </c>
      <c r="DB1478" s="12">
        <f t="shared" si="3488"/>
        <v>0</v>
      </c>
      <c r="DC1478" s="12">
        <f t="shared" si="3488"/>
        <v>0</v>
      </c>
      <c r="DD1478" s="12">
        <f t="shared" si="3488"/>
        <v>0</v>
      </c>
      <c r="DE1478" s="12">
        <f t="shared" si="3488"/>
        <v>0</v>
      </c>
      <c r="DF1478" s="12">
        <f t="shared" si="3488"/>
        <v>0</v>
      </c>
      <c r="DG1478" s="12">
        <f t="shared" si="3488"/>
        <v>0</v>
      </c>
      <c r="DH1478" s="12">
        <f t="shared" si="3488"/>
        <v>0</v>
      </c>
      <c r="DI1478" s="12">
        <f t="shared" si="3488"/>
        <v>0</v>
      </c>
      <c r="DJ1478" s="12">
        <f t="shared" si="3488"/>
        <v>0</v>
      </c>
      <c r="DK1478" s="12">
        <f t="shared" si="3488"/>
        <v>0</v>
      </c>
      <c r="DL1478" s="12">
        <f t="shared" si="3488"/>
        <v>0</v>
      </c>
      <c r="DM1478" s="12">
        <f t="shared" si="3488"/>
        <v>0</v>
      </c>
      <c r="DN1478" s="12">
        <f t="shared" si="3488"/>
        <v>0</v>
      </c>
      <c r="DO1478" s="12">
        <f t="shared" si="3488"/>
        <v>0</v>
      </c>
      <c r="DP1478" s="12">
        <f t="shared" si="3488"/>
        <v>0</v>
      </c>
      <c r="DQ1478" s="12">
        <f t="shared" si="3488"/>
        <v>0</v>
      </c>
      <c r="DR1478" s="12">
        <f t="shared" si="3488"/>
        <v>0</v>
      </c>
      <c r="DS1478" s="12">
        <f t="shared" si="3488"/>
        <v>0</v>
      </c>
      <c r="DT1478" s="12">
        <f t="shared" si="3488"/>
        <v>0</v>
      </c>
      <c r="DU1478" s="12">
        <f t="shared" si="3488"/>
        <v>0</v>
      </c>
      <c r="DV1478" s="12">
        <f t="shared" si="3488"/>
        <v>0</v>
      </c>
      <c r="DW1478" s="12">
        <f t="shared" si="3488"/>
        <v>0</v>
      </c>
      <c r="DX1478" s="12">
        <f t="shared" si="3488"/>
        <v>0</v>
      </c>
      <c r="DY1478" s="12">
        <f t="shared" si="3488"/>
        <v>0</v>
      </c>
      <c r="EB1478" s="116">
        <f t="shared" si="3444"/>
        <v>1477</v>
      </c>
      <c r="EC1478" s="2" t="str">
        <f t="shared" si="3483"/>
        <v>Phase 4</v>
      </c>
      <c r="ED1478" s="2" t="str">
        <f t="shared" si="3484"/>
        <v>60' Wide</v>
      </c>
      <c r="EE1478" s="33" t="str">
        <f>EE1485</f>
        <v>Cash</v>
      </c>
      <c r="EF1478" s="2" t="str">
        <f>EF1485</f>
        <v>Interest Expense</v>
      </c>
    </row>
    <row r="1479" spans="1:136" x14ac:dyDescent="0.3">
      <c r="B1479" s="2" t="str">
        <f>Product!$O$2</f>
        <v>Phase 4</v>
      </c>
      <c r="C1479" s="2" t="str">
        <f>Product!$O$3</f>
        <v>75' Wide</v>
      </c>
      <c r="D1479" s="128">
        <f>SUMIFS(INDEX(Product!$B$2:$U$97, MATCH(D1463, Product!$B$2:$B$97, 0), ), Product!$B$2:$U$2, $B1479, Product!$B$3:$U$3, $C1479)</f>
        <v>20</v>
      </c>
      <c r="E1479" s="127">
        <f>SUMIFS(INDEX(Product!$B$2:$U$97, MATCH(E1463, Product!$B$2:$B$97, 0), ), Product!$B$2:$U$2, $B1479, Product!$B$3:$U$3, $C1479)</f>
        <v>46418</v>
      </c>
      <c r="F1479" s="128"/>
      <c r="G1479" s="11">
        <f>SUM(H1479:DZ1479)</f>
        <v>-124241.97987820345</v>
      </c>
      <c r="I1479" s="12">
        <f t="shared" ref="I1479:AN1479" si="3489">IF(I$2=$E1479, -H1503-I1327, I1452)</f>
        <v>0</v>
      </c>
      <c r="J1479" s="12">
        <f t="shared" si="3489"/>
        <v>0</v>
      </c>
      <c r="K1479" s="12">
        <f t="shared" si="3489"/>
        <v>0</v>
      </c>
      <c r="L1479" s="12">
        <f t="shared" si="3489"/>
        <v>0</v>
      </c>
      <c r="M1479" s="12">
        <f t="shared" si="3489"/>
        <v>0</v>
      </c>
      <c r="N1479" s="12">
        <f t="shared" si="3489"/>
        <v>0</v>
      </c>
      <c r="O1479" s="12">
        <f t="shared" si="3489"/>
        <v>0</v>
      </c>
      <c r="P1479" s="12">
        <f t="shared" si="3489"/>
        <v>0</v>
      </c>
      <c r="Q1479" s="12">
        <f t="shared" si="3489"/>
        <v>0</v>
      </c>
      <c r="R1479" s="12">
        <f t="shared" si="3489"/>
        <v>0</v>
      </c>
      <c r="S1479" s="12">
        <f t="shared" si="3489"/>
        <v>0</v>
      </c>
      <c r="T1479" s="12">
        <f t="shared" si="3489"/>
        <v>0</v>
      </c>
      <c r="U1479" s="12">
        <f t="shared" si="3489"/>
        <v>0</v>
      </c>
      <c r="V1479" s="12">
        <f t="shared" si="3489"/>
        <v>0</v>
      </c>
      <c r="W1479" s="12">
        <f t="shared" si="3489"/>
        <v>0</v>
      </c>
      <c r="X1479" s="12">
        <f t="shared" si="3489"/>
        <v>0</v>
      </c>
      <c r="Y1479" s="12">
        <f t="shared" si="3489"/>
        <v>0</v>
      </c>
      <c r="Z1479" s="12">
        <f t="shared" si="3489"/>
        <v>0</v>
      </c>
      <c r="AA1479" s="12">
        <f t="shared" si="3489"/>
        <v>0</v>
      </c>
      <c r="AB1479" s="12">
        <f t="shared" si="3489"/>
        <v>0</v>
      </c>
      <c r="AC1479" s="12">
        <f t="shared" si="3489"/>
        <v>0</v>
      </c>
      <c r="AD1479" s="12">
        <f t="shared" si="3489"/>
        <v>0</v>
      </c>
      <c r="AE1479" s="12">
        <f t="shared" si="3489"/>
        <v>0</v>
      </c>
      <c r="AF1479" s="12">
        <f t="shared" si="3489"/>
        <v>0</v>
      </c>
      <c r="AG1479" s="12">
        <f t="shared" si="3489"/>
        <v>0</v>
      </c>
      <c r="AH1479" s="12">
        <f t="shared" si="3489"/>
        <v>0</v>
      </c>
      <c r="AI1479" s="12">
        <f t="shared" si="3489"/>
        <v>0</v>
      </c>
      <c r="AJ1479" s="12">
        <f t="shared" si="3489"/>
        <v>0</v>
      </c>
      <c r="AK1479" s="12">
        <f t="shared" si="3489"/>
        <v>0</v>
      </c>
      <c r="AL1479" s="12">
        <f t="shared" si="3489"/>
        <v>0</v>
      </c>
      <c r="AM1479" s="12">
        <f t="shared" si="3489"/>
        <v>0</v>
      </c>
      <c r="AN1479" s="12">
        <f t="shared" si="3489"/>
        <v>0</v>
      </c>
      <c r="AO1479" s="12">
        <f t="shared" ref="AO1479:BT1479" si="3490">IF(AO$2=$E1479, -AN1503-AO1327, AO1452)</f>
        <v>0</v>
      </c>
      <c r="AP1479" s="12">
        <f t="shared" si="3490"/>
        <v>0</v>
      </c>
      <c r="AQ1479" s="12">
        <f t="shared" si="3490"/>
        <v>0</v>
      </c>
      <c r="AR1479" s="12">
        <f t="shared" si="3490"/>
        <v>0</v>
      </c>
      <c r="AS1479" s="12">
        <f t="shared" si="3490"/>
        <v>0</v>
      </c>
      <c r="AT1479" s="12">
        <f t="shared" si="3490"/>
        <v>0</v>
      </c>
      <c r="AU1479" s="12">
        <f t="shared" si="3490"/>
        <v>0</v>
      </c>
      <c r="AV1479" s="12">
        <f t="shared" si="3490"/>
        <v>0</v>
      </c>
      <c r="AW1479" s="12">
        <f t="shared" si="3490"/>
        <v>0</v>
      </c>
      <c r="AX1479" s="12">
        <f t="shared" si="3490"/>
        <v>0</v>
      </c>
      <c r="AY1479" s="12">
        <f t="shared" si="3490"/>
        <v>0</v>
      </c>
      <c r="AZ1479" s="12">
        <f t="shared" si="3490"/>
        <v>0</v>
      </c>
      <c r="BA1479" s="12">
        <f t="shared" si="3490"/>
        <v>0</v>
      </c>
      <c r="BB1479" s="12">
        <f t="shared" si="3490"/>
        <v>0</v>
      </c>
      <c r="BC1479" s="12">
        <f t="shared" si="3490"/>
        <v>0</v>
      </c>
      <c r="BD1479" s="12">
        <f t="shared" si="3490"/>
        <v>0</v>
      </c>
      <c r="BE1479" s="12">
        <f t="shared" si="3490"/>
        <v>0</v>
      </c>
      <c r="BF1479" s="12">
        <f t="shared" si="3490"/>
        <v>0</v>
      </c>
      <c r="BG1479" s="12">
        <f t="shared" si="3490"/>
        <v>-10352.407111466116</v>
      </c>
      <c r="BH1479" s="12">
        <f t="shared" si="3490"/>
        <v>-10352.407111466116</v>
      </c>
      <c r="BI1479" s="12">
        <f t="shared" si="3490"/>
        <v>-10352.407111466116</v>
      </c>
      <c r="BJ1479" s="12">
        <f t="shared" si="3490"/>
        <v>-10352.407111466116</v>
      </c>
      <c r="BK1479" s="12">
        <f t="shared" si="3490"/>
        <v>-10352.407111466116</v>
      </c>
      <c r="BL1479" s="12">
        <f t="shared" si="3490"/>
        <v>-10352.407111466116</v>
      </c>
      <c r="BM1479" s="12">
        <f t="shared" si="3490"/>
        <v>-10352.407111466116</v>
      </c>
      <c r="BN1479" s="12">
        <f t="shared" si="3490"/>
        <v>-10352.407111466116</v>
      </c>
      <c r="BO1479" s="12">
        <f t="shared" si="3490"/>
        <v>-10352.407111466116</v>
      </c>
      <c r="BP1479" s="12">
        <f t="shared" si="3490"/>
        <v>-10352.407111466116</v>
      </c>
      <c r="BQ1479" s="12">
        <f t="shared" si="3490"/>
        <v>-10352.407111466116</v>
      </c>
      <c r="BR1479" s="12">
        <f t="shared" si="3490"/>
        <v>-10365.501652076146</v>
      </c>
      <c r="BS1479" s="12">
        <f t="shared" si="3490"/>
        <v>0</v>
      </c>
      <c r="BT1479" s="12">
        <f t="shared" si="3490"/>
        <v>0</v>
      </c>
      <c r="BU1479" s="12">
        <f t="shared" ref="BU1479:CZ1479" si="3491">IF(BU$2=$E1479, -BT1503-BU1327, BU1452)</f>
        <v>0</v>
      </c>
      <c r="BV1479" s="12">
        <f t="shared" si="3491"/>
        <v>0</v>
      </c>
      <c r="BW1479" s="12">
        <f t="shared" si="3491"/>
        <v>0</v>
      </c>
      <c r="BX1479" s="12">
        <f t="shared" si="3491"/>
        <v>0</v>
      </c>
      <c r="BY1479" s="12">
        <f t="shared" si="3491"/>
        <v>0</v>
      </c>
      <c r="BZ1479" s="12">
        <f t="shared" si="3491"/>
        <v>0</v>
      </c>
      <c r="CA1479" s="12">
        <f t="shared" si="3491"/>
        <v>0</v>
      </c>
      <c r="CB1479" s="12">
        <f t="shared" si="3491"/>
        <v>0</v>
      </c>
      <c r="CC1479" s="12">
        <f t="shared" si="3491"/>
        <v>0</v>
      </c>
      <c r="CD1479" s="12">
        <f t="shared" si="3491"/>
        <v>0</v>
      </c>
      <c r="CE1479" s="12">
        <f t="shared" si="3491"/>
        <v>0</v>
      </c>
      <c r="CF1479" s="12">
        <f t="shared" si="3491"/>
        <v>0</v>
      </c>
      <c r="CG1479" s="12">
        <f t="shared" si="3491"/>
        <v>0</v>
      </c>
      <c r="CH1479" s="12">
        <f t="shared" si="3491"/>
        <v>0</v>
      </c>
      <c r="CI1479" s="12">
        <f t="shared" si="3491"/>
        <v>0</v>
      </c>
      <c r="CJ1479" s="12">
        <f t="shared" si="3491"/>
        <v>0</v>
      </c>
      <c r="CK1479" s="12">
        <f t="shared" si="3491"/>
        <v>0</v>
      </c>
      <c r="CL1479" s="12">
        <f t="shared" si="3491"/>
        <v>0</v>
      </c>
      <c r="CM1479" s="12">
        <f t="shared" si="3491"/>
        <v>0</v>
      </c>
      <c r="CN1479" s="12">
        <f t="shared" si="3491"/>
        <v>0</v>
      </c>
      <c r="CO1479" s="12">
        <f t="shared" si="3491"/>
        <v>0</v>
      </c>
      <c r="CP1479" s="12">
        <f t="shared" si="3491"/>
        <v>0</v>
      </c>
      <c r="CQ1479" s="12">
        <f t="shared" si="3491"/>
        <v>0</v>
      </c>
      <c r="CR1479" s="12">
        <f t="shared" si="3491"/>
        <v>0</v>
      </c>
      <c r="CS1479" s="12">
        <f t="shared" si="3491"/>
        <v>0</v>
      </c>
      <c r="CT1479" s="12">
        <f t="shared" si="3491"/>
        <v>0</v>
      </c>
      <c r="CU1479" s="12">
        <f t="shared" si="3491"/>
        <v>0</v>
      </c>
      <c r="CV1479" s="12">
        <f t="shared" si="3491"/>
        <v>0</v>
      </c>
      <c r="CW1479" s="12">
        <f t="shared" si="3491"/>
        <v>0</v>
      </c>
      <c r="CX1479" s="12">
        <f t="shared" si="3491"/>
        <v>0</v>
      </c>
      <c r="CY1479" s="12">
        <f t="shared" si="3491"/>
        <v>0</v>
      </c>
      <c r="CZ1479" s="12">
        <f t="shared" si="3491"/>
        <v>0</v>
      </c>
      <c r="DA1479" s="12">
        <f t="shared" ref="DA1479:DY1479" si="3492">IF(DA$2=$E1479, -CZ1503-DA1327, DA1452)</f>
        <v>0</v>
      </c>
      <c r="DB1479" s="12">
        <f t="shared" si="3492"/>
        <v>0</v>
      </c>
      <c r="DC1479" s="12">
        <f t="shared" si="3492"/>
        <v>0</v>
      </c>
      <c r="DD1479" s="12">
        <f t="shared" si="3492"/>
        <v>0</v>
      </c>
      <c r="DE1479" s="12">
        <f t="shared" si="3492"/>
        <v>0</v>
      </c>
      <c r="DF1479" s="12">
        <f t="shared" si="3492"/>
        <v>0</v>
      </c>
      <c r="DG1479" s="12">
        <f t="shared" si="3492"/>
        <v>0</v>
      </c>
      <c r="DH1479" s="12">
        <f t="shared" si="3492"/>
        <v>0</v>
      </c>
      <c r="DI1479" s="12">
        <f t="shared" si="3492"/>
        <v>0</v>
      </c>
      <c r="DJ1479" s="12">
        <f t="shared" si="3492"/>
        <v>0</v>
      </c>
      <c r="DK1479" s="12">
        <f t="shared" si="3492"/>
        <v>0</v>
      </c>
      <c r="DL1479" s="12">
        <f t="shared" si="3492"/>
        <v>0</v>
      </c>
      <c r="DM1479" s="12">
        <f t="shared" si="3492"/>
        <v>0</v>
      </c>
      <c r="DN1479" s="12">
        <f t="shared" si="3492"/>
        <v>0</v>
      </c>
      <c r="DO1479" s="12">
        <f t="shared" si="3492"/>
        <v>0</v>
      </c>
      <c r="DP1479" s="12">
        <f t="shared" si="3492"/>
        <v>0</v>
      </c>
      <c r="DQ1479" s="12">
        <f t="shared" si="3492"/>
        <v>0</v>
      </c>
      <c r="DR1479" s="12">
        <f t="shared" si="3492"/>
        <v>0</v>
      </c>
      <c r="DS1479" s="12">
        <f t="shared" si="3492"/>
        <v>0</v>
      </c>
      <c r="DT1479" s="12">
        <f t="shared" si="3492"/>
        <v>0</v>
      </c>
      <c r="DU1479" s="12">
        <f t="shared" si="3492"/>
        <v>0</v>
      </c>
      <c r="DV1479" s="12">
        <f t="shared" si="3492"/>
        <v>0</v>
      </c>
      <c r="DW1479" s="12">
        <f t="shared" si="3492"/>
        <v>0</v>
      </c>
      <c r="DX1479" s="12">
        <f t="shared" si="3492"/>
        <v>0</v>
      </c>
      <c r="DY1479" s="12">
        <f t="shared" si="3492"/>
        <v>0</v>
      </c>
      <c r="EB1479" s="116">
        <f t="shared" si="3444"/>
        <v>1478</v>
      </c>
      <c r="EC1479" s="2" t="str">
        <f t="shared" si="3483"/>
        <v>Phase 4</v>
      </c>
      <c r="ED1479" s="2" t="str">
        <f t="shared" si="3484"/>
        <v>75' Wide</v>
      </c>
      <c r="EE1479" s="33" t="str">
        <f>EE1485</f>
        <v>Cash</v>
      </c>
      <c r="EF1479" s="2" t="str">
        <f>EF1485</f>
        <v>Interest Expense</v>
      </c>
    </row>
    <row r="1480" spans="1:136" x14ac:dyDescent="0.3">
      <c r="D1480" s="128"/>
      <c r="E1480" s="127"/>
      <c r="F1480" s="128"/>
      <c r="I1480" s="12"/>
      <c r="J1480" s="12"/>
      <c r="K1480" s="12"/>
      <c r="L1480" s="12"/>
      <c r="M1480" s="12"/>
      <c r="N1480" s="12"/>
      <c r="O1480" s="12"/>
      <c r="P1480" s="12"/>
      <c r="Q1480" s="12"/>
      <c r="R1480" s="12"/>
      <c r="S1480" s="12"/>
      <c r="T1480" s="12"/>
      <c r="U1480" s="12"/>
      <c r="V1480" s="12"/>
      <c r="W1480" s="12"/>
      <c r="X1480" s="12"/>
      <c r="Y1480" s="12"/>
      <c r="Z1480" s="12"/>
      <c r="AA1480" s="12"/>
      <c r="AB1480" s="12"/>
      <c r="AC1480" s="12"/>
      <c r="AD1480" s="12"/>
      <c r="AE1480" s="12"/>
      <c r="AF1480" s="12"/>
      <c r="AG1480" s="12"/>
      <c r="AH1480" s="12"/>
      <c r="AI1480" s="12"/>
      <c r="AJ1480" s="12"/>
      <c r="AK1480" s="12"/>
      <c r="AL1480" s="12"/>
      <c r="AM1480" s="12"/>
      <c r="AN1480" s="12"/>
      <c r="AO1480" s="12"/>
      <c r="AP1480" s="12"/>
      <c r="AQ1480" s="12"/>
      <c r="AR1480" s="12"/>
      <c r="AS1480" s="12"/>
      <c r="AT1480" s="12"/>
      <c r="AU1480" s="12"/>
      <c r="AV1480" s="12"/>
      <c r="AW1480" s="12"/>
      <c r="AX1480" s="12"/>
      <c r="AY1480" s="12"/>
      <c r="AZ1480" s="12"/>
      <c r="BA1480" s="12"/>
      <c r="BB1480" s="12"/>
      <c r="BC1480" s="12"/>
      <c r="BD1480" s="12"/>
      <c r="BE1480" s="12"/>
      <c r="BF1480" s="12"/>
      <c r="BG1480" s="12"/>
      <c r="BH1480" s="12"/>
      <c r="BI1480" s="12"/>
      <c r="BJ1480" s="12"/>
      <c r="BK1480" s="12"/>
      <c r="BL1480" s="12"/>
      <c r="BM1480" s="12"/>
      <c r="BN1480" s="12"/>
      <c r="BO1480" s="12"/>
      <c r="BP1480" s="12"/>
      <c r="BQ1480" s="12"/>
      <c r="BR1480" s="12"/>
      <c r="BS1480" s="12"/>
      <c r="BT1480" s="12"/>
      <c r="BU1480" s="12"/>
      <c r="BV1480" s="12"/>
      <c r="BW1480" s="12"/>
      <c r="BX1480" s="12"/>
      <c r="BY1480" s="12"/>
      <c r="BZ1480" s="12"/>
      <c r="CA1480" s="12"/>
      <c r="CB1480" s="12"/>
      <c r="CC1480" s="12"/>
      <c r="CD1480" s="12"/>
      <c r="CE1480" s="12"/>
      <c r="CF1480" s="12"/>
      <c r="CG1480" s="12"/>
      <c r="CH1480" s="12"/>
      <c r="CI1480" s="12"/>
      <c r="CJ1480" s="12"/>
      <c r="CK1480" s="12"/>
      <c r="CL1480" s="12"/>
      <c r="CM1480" s="12"/>
      <c r="CN1480" s="12"/>
      <c r="CO1480" s="12"/>
      <c r="CP1480" s="12"/>
      <c r="CQ1480" s="12"/>
      <c r="CR1480" s="12"/>
      <c r="CS1480" s="12"/>
      <c r="CT1480" s="12"/>
      <c r="CU1480" s="12"/>
      <c r="CV1480" s="12"/>
      <c r="CW1480" s="12"/>
      <c r="CX1480" s="12"/>
      <c r="CY1480" s="12"/>
      <c r="CZ1480" s="12"/>
      <c r="DA1480" s="12"/>
      <c r="DB1480" s="12"/>
      <c r="DC1480" s="12"/>
      <c r="DD1480" s="12"/>
      <c r="DE1480" s="12"/>
      <c r="DF1480" s="12"/>
      <c r="DG1480" s="12"/>
      <c r="DH1480" s="12"/>
      <c r="DI1480" s="12"/>
      <c r="DJ1480" s="12"/>
      <c r="DK1480" s="12"/>
      <c r="DL1480" s="12"/>
      <c r="DM1480" s="12"/>
      <c r="DN1480" s="12"/>
      <c r="DO1480" s="12"/>
      <c r="DP1480" s="12"/>
      <c r="DQ1480" s="12"/>
      <c r="DR1480" s="12"/>
      <c r="DS1480" s="12"/>
      <c r="DT1480" s="12"/>
      <c r="DU1480" s="12"/>
      <c r="DV1480" s="12"/>
      <c r="DW1480" s="12"/>
      <c r="DX1480" s="12"/>
      <c r="DY1480" s="12"/>
      <c r="EE1480" s="33"/>
    </row>
    <row r="1481" spans="1:136" x14ac:dyDescent="0.3">
      <c r="B1481" s="2" t="str">
        <f>Product!$P$2</f>
        <v>Phase 5</v>
      </c>
      <c r="C1481" s="2" t="str">
        <f>Product!$P$3</f>
        <v>50' Wide</v>
      </c>
      <c r="D1481" s="128">
        <f>SUMIFS(INDEX(Product!$B$2:$U$97, MATCH(D1463, Product!$B$2:$B$97, 0), ), Product!$B$2:$U$2, $B1481, Product!$B$3:$U$3, $C1481)</f>
        <v>30</v>
      </c>
      <c r="E1481" s="127">
        <f>SUMIFS(INDEX(Product!$B$2:$U$97, MATCH(E1463, Product!$B$2:$B$97, 0), ), Product!$B$2:$U$2, $B1481, Product!$B$3:$U$3, $C1481)</f>
        <v>46783</v>
      </c>
      <c r="F1481" s="128"/>
      <c r="G1481" s="11">
        <f>SUM(H1481:DZ1481)</f>
        <v>-186362.96981730522</v>
      </c>
      <c r="I1481" s="12">
        <f t="shared" ref="I1481:AN1481" si="3493">IF(I$2=$E1481, -H1505-I1329, I1454)</f>
        <v>0</v>
      </c>
      <c r="J1481" s="12">
        <f t="shared" si="3493"/>
        <v>0</v>
      </c>
      <c r="K1481" s="12">
        <f t="shared" si="3493"/>
        <v>0</v>
      </c>
      <c r="L1481" s="12">
        <f t="shared" si="3493"/>
        <v>0</v>
      </c>
      <c r="M1481" s="12">
        <f t="shared" si="3493"/>
        <v>0</v>
      </c>
      <c r="N1481" s="12">
        <f t="shared" si="3493"/>
        <v>0</v>
      </c>
      <c r="O1481" s="12">
        <f t="shared" si="3493"/>
        <v>0</v>
      </c>
      <c r="P1481" s="12">
        <f t="shared" si="3493"/>
        <v>0</v>
      </c>
      <c r="Q1481" s="12">
        <f t="shared" si="3493"/>
        <v>0</v>
      </c>
      <c r="R1481" s="12">
        <f t="shared" si="3493"/>
        <v>0</v>
      </c>
      <c r="S1481" s="12">
        <f t="shared" si="3493"/>
        <v>0</v>
      </c>
      <c r="T1481" s="12">
        <f t="shared" si="3493"/>
        <v>0</v>
      </c>
      <c r="U1481" s="12">
        <f t="shared" si="3493"/>
        <v>0</v>
      </c>
      <c r="V1481" s="12">
        <f t="shared" si="3493"/>
        <v>0</v>
      </c>
      <c r="W1481" s="12">
        <f t="shared" si="3493"/>
        <v>0</v>
      </c>
      <c r="X1481" s="12">
        <f t="shared" si="3493"/>
        <v>0</v>
      </c>
      <c r="Y1481" s="12">
        <f t="shared" si="3493"/>
        <v>0</v>
      </c>
      <c r="Z1481" s="12">
        <f t="shared" si="3493"/>
        <v>0</v>
      </c>
      <c r="AA1481" s="12">
        <f t="shared" si="3493"/>
        <v>0</v>
      </c>
      <c r="AB1481" s="12">
        <f t="shared" si="3493"/>
        <v>0</v>
      </c>
      <c r="AC1481" s="12">
        <f t="shared" si="3493"/>
        <v>0</v>
      </c>
      <c r="AD1481" s="12">
        <f t="shared" si="3493"/>
        <v>0</v>
      </c>
      <c r="AE1481" s="12">
        <f t="shared" si="3493"/>
        <v>0</v>
      </c>
      <c r="AF1481" s="12">
        <f t="shared" si="3493"/>
        <v>0</v>
      </c>
      <c r="AG1481" s="12">
        <f t="shared" si="3493"/>
        <v>0</v>
      </c>
      <c r="AH1481" s="12">
        <f t="shared" si="3493"/>
        <v>0</v>
      </c>
      <c r="AI1481" s="12">
        <f t="shared" si="3493"/>
        <v>0</v>
      </c>
      <c r="AJ1481" s="12">
        <f t="shared" si="3493"/>
        <v>0</v>
      </c>
      <c r="AK1481" s="12">
        <f t="shared" si="3493"/>
        <v>0</v>
      </c>
      <c r="AL1481" s="12">
        <f t="shared" si="3493"/>
        <v>0</v>
      </c>
      <c r="AM1481" s="12">
        <f t="shared" si="3493"/>
        <v>0</v>
      </c>
      <c r="AN1481" s="12">
        <f t="shared" si="3493"/>
        <v>0</v>
      </c>
      <c r="AO1481" s="12">
        <f t="shared" ref="AO1481:BT1481" si="3494">IF(AO$2=$E1481, -AN1505-AO1329, AO1454)</f>
        <v>0</v>
      </c>
      <c r="AP1481" s="12">
        <f t="shared" si="3494"/>
        <v>0</v>
      </c>
      <c r="AQ1481" s="12">
        <f t="shared" si="3494"/>
        <v>0</v>
      </c>
      <c r="AR1481" s="12">
        <f t="shared" si="3494"/>
        <v>0</v>
      </c>
      <c r="AS1481" s="12">
        <f t="shared" si="3494"/>
        <v>0</v>
      </c>
      <c r="AT1481" s="12">
        <f t="shared" si="3494"/>
        <v>0</v>
      </c>
      <c r="AU1481" s="12">
        <f t="shared" si="3494"/>
        <v>0</v>
      </c>
      <c r="AV1481" s="12">
        <f t="shared" si="3494"/>
        <v>0</v>
      </c>
      <c r="AW1481" s="12">
        <f t="shared" si="3494"/>
        <v>0</v>
      </c>
      <c r="AX1481" s="12">
        <f t="shared" si="3494"/>
        <v>0</v>
      </c>
      <c r="AY1481" s="12">
        <f t="shared" si="3494"/>
        <v>0</v>
      </c>
      <c r="AZ1481" s="12">
        <f t="shared" si="3494"/>
        <v>0</v>
      </c>
      <c r="BA1481" s="12">
        <f t="shared" si="3494"/>
        <v>0</v>
      </c>
      <c r="BB1481" s="12">
        <f t="shared" si="3494"/>
        <v>0</v>
      </c>
      <c r="BC1481" s="12">
        <f t="shared" si="3494"/>
        <v>0</v>
      </c>
      <c r="BD1481" s="12">
        <f t="shared" si="3494"/>
        <v>0</v>
      </c>
      <c r="BE1481" s="12">
        <f t="shared" si="3494"/>
        <v>0</v>
      </c>
      <c r="BF1481" s="12">
        <f t="shared" si="3494"/>
        <v>0</v>
      </c>
      <c r="BG1481" s="12">
        <f t="shared" si="3494"/>
        <v>0</v>
      </c>
      <c r="BH1481" s="12">
        <f t="shared" si="3494"/>
        <v>0</v>
      </c>
      <c r="BI1481" s="12">
        <f t="shared" si="3494"/>
        <v>0</v>
      </c>
      <c r="BJ1481" s="12">
        <f t="shared" si="3494"/>
        <v>0</v>
      </c>
      <c r="BK1481" s="12">
        <f t="shared" si="3494"/>
        <v>0</v>
      </c>
      <c r="BL1481" s="12">
        <f t="shared" si="3494"/>
        <v>0</v>
      </c>
      <c r="BM1481" s="12">
        <f t="shared" si="3494"/>
        <v>0</v>
      </c>
      <c r="BN1481" s="12">
        <f t="shared" si="3494"/>
        <v>0</v>
      </c>
      <c r="BO1481" s="12">
        <f t="shared" si="3494"/>
        <v>0</v>
      </c>
      <c r="BP1481" s="12">
        <f t="shared" si="3494"/>
        <v>0</v>
      </c>
      <c r="BQ1481" s="12">
        <f t="shared" si="3494"/>
        <v>0</v>
      </c>
      <c r="BR1481" s="12">
        <f t="shared" si="3494"/>
        <v>0</v>
      </c>
      <c r="BS1481" s="12">
        <f t="shared" si="3494"/>
        <v>-15528.610667199184</v>
      </c>
      <c r="BT1481" s="12">
        <f t="shared" si="3494"/>
        <v>-15528.610667199184</v>
      </c>
      <c r="BU1481" s="12">
        <f t="shared" ref="BU1481:CZ1481" si="3495">IF(BU$2=$E1481, -BT1505-BU1329, BU1454)</f>
        <v>-15528.610667199184</v>
      </c>
      <c r="BV1481" s="12">
        <f t="shared" si="3495"/>
        <v>-15528.610667199184</v>
      </c>
      <c r="BW1481" s="12">
        <f t="shared" si="3495"/>
        <v>-15528.610667199184</v>
      </c>
      <c r="BX1481" s="12">
        <f t="shared" si="3495"/>
        <v>-15528.610667199184</v>
      </c>
      <c r="BY1481" s="12">
        <f t="shared" si="3495"/>
        <v>-15528.610667199184</v>
      </c>
      <c r="BZ1481" s="12">
        <f t="shared" si="3495"/>
        <v>-15528.610667199184</v>
      </c>
      <c r="CA1481" s="12">
        <f t="shared" si="3495"/>
        <v>-15528.610667199184</v>
      </c>
      <c r="CB1481" s="12">
        <f t="shared" si="3495"/>
        <v>-15528.610667199184</v>
      </c>
      <c r="CC1481" s="12">
        <f t="shared" si="3495"/>
        <v>-15528.610667199184</v>
      </c>
      <c r="CD1481" s="12">
        <f t="shared" si="3495"/>
        <v>-15548.25247811418</v>
      </c>
      <c r="CE1481" s="12">
        <f t="shared" si="3495"/>
        <v>0</v>
      </c>
      <c r="CF1481" s="12">
        <f t="shared" si="3495"/>
        <v>0</v>
      </c>
      <c r="CG1481" s="12">
        <f t="shared" si="3495"/>
        <v>0</v>
      </c>
      <c r="CH1481" s="12">
        <f t="shared" si="3495"/>
        <v>0</v>
      </c>
      <c r="CI1481" s="12">
        <f t="shared" si="3495"/>
        <v>0</v>
      </c>
      <c r="CJ1481" s="12">
        <f t="shared" si="3495"/>
        <v>0</v>
      </c>
      <c r="CK1481" s="12">
        <f t="shared" si="3495"/>
        <v>0</v>
      </c>
      <c r="CL1481" s="12">
        <f t="shared" si="3495"/>
        <v>0</v>
      </c>
      <c r="CM1481" s="12">
        <f t="shared" si="3495"/>
        <v>0</v>
      </c>
      <c r="CN1481" s="12">
        <f t="shared" si="3495"/>
        <v>0</v>
      </c>
      <c r="CO1481" s="12">
        <f t="shared" si="3495"/>
        <v>0</v>
      </c>
      <c r="CP1481" s="12">
        <f t="shared" si="3495"/>
        <v>0</v>
      </c>
      <c r="CQ1481" s="12">
        <f t="shared" si="3495"/>
        <v>0</v>
      </c>
      <c r="CR1481" s="12">
        <f t="shared" si="3495"/>
        <v>0</v>
      </c>
      <c r="CS1481" s="12">
        <f t="shared" si="3495"/>
        <v>0</v>
      </c>
      <c r="CT1481" s="12">
        <f t="shared" si="3495"/>
        <v>0</v>
      </c>
      <c r="CU1481" s="12">
        <f t="shared" si="3495"/>
        <v>0</v>
      </c>
      <c r="CV1481" s="12">
        <f t="shared" si="3495"/>
        <v>0</v>
      </c>
      <c r="CW1481" s="12">
        <f t="shared" si="3495"/>
        <v>0</v>
      </c>
      <c r="CX1481" s="12">
        <f t="shared" si="3495"/>
        <v>0</v>
      </c>
      <c r="CY1481" s="12">
        <f t="shared" si="3495"/>
        <v>0</v>
      </c>
      <c r="CZ1481" s="12">
        <f t="shared" si="3495"/>
        <v>0</v>
      </c>
      <c r="DA1481" s="12">
        <f t="shared" ref="DA1481:DY1481" si="3496">IF(DA$2=$E1481, -CZ1505-DA1329, DA1454)</f>
        <v>0</v>
      </c>
      <c r="DB1481" s="12">
        <f t="shared" si="3496"/>
        <v>0</v>
      </c>
      <c r="DC1481" s="12">
        <f t="shared" si="3496"/>
        <v>0</v>
      </c>
      <c r="DD1481" s="12">
        <f t="shared" si="3496"/>
        <v>0</v>
      </c>
      <c r="DE1481" s="12">
        <f t="shared" si="3496"/>
        <v>0</v>
      </c>
      <c r="DF1481" s="12">
        <f t="shared" si="3496"/>
        <v>0</v>
      </c>
      <c r="DG1481" s="12">
        <f t="shared" si="3496"/>
        <v>0</v>
      </c>
      <c r="DH1481" s="12">
        <f t="shared" si="3496"/>
        <v>0</v>
      </c>
      <c r="DI1481" s="12">
        <f t="shared" si="3496"/>
        <v>0</v>
      </c>
      <c r="DJ1481" s="12">
        <f t="shared" si="3496"/>
        <v>0</v>
      </c>
      <c r="DK1481" s="12">
        <f t="shared" si="3496"/>
        <v>0</v>
      </c>
      <c r="DL1481" s="12">
        <f t="shared" si="3496"/>
        <v>0</v>
      </c>
      <c r="DM1481" s="12">
        <f t="shared" si="3496"/>
        <v>0</v>
      </c>
      <c r="DN1481" s="12">
        <f t="shared" si="3496"/>
        <v>0</v>
      </c>
      <c r="DO1481" s="12">
        <f t="shared" si="3496"/>
        <v>0</v>
      </c>
      <c r="DP1481" s="12">
        <f t="shared" si="3496"/>
        <v>0</v>
      </c>
      <c r="DQ1481" s="12">
        <f t="shared" si="3496"/>
        <v>0</v>
      </c>
      <c r="DR1481" s="12">
        <f t="shared" si="3496"/>
        <v>0</v>
      </c>
      <c r="DS1481" s="12">
        <f t="shared" si="3496"/>
        <v>0</v>
      </c>
      <c r="DT1481" s="12">
        <f t="shared" si="3496"/>
        <v>0</v>
      </c>
      <c r="DU1481" s="12">
        <f t="shared" si="3496"/>
        <v>0</v>
      </c>
      <c r="DV1481" s="12">
        <f t="shared" si="3496"/>
        <v>0</v>
      </c>
      <c r="DW1481" s="12">
        <f t="shared" si="3496"/>
        <v>0</v>
      </c>
      <c r="DX1481" s="12">
        <f t="shared" si="3496"/>
        <v>0</v>
      </c>
      <c r="DY1481" s="12">
        <f t="shared" si="3496"/>
        <v>0</v>
      </c>
      <c r="EB1481" s="116">
        <f t="shared" si="3444"/>
        <v>1480</v>
      </c>
      <c r="EC1481" s="2" t="str">
        <f t="shared" ref="EC1481:EC1483" si="3497">B1481</f>
        <v>Phase 5</v>
      </c>
      <c r="ED1481" s="2" t="str">
        <f t="shared" ref="ED1481:ED1483" si="3498">C1481</f>
        <v>50' Wide</v>
      </c>
      <c r="EE1481" s="33" t="str">
        <f>EE1485</f>
        <v>Cash</v>
      </c>
      <c r="EF1481" s="2" t="str">
        <f>EF1485</f>
        <v>Interest Expense</v>
      </c>
    </row>
    <row r="1482" spans="1:136" x14ac:dyDescent="0.3">
      <c r="B1482" s="2" t="str">
        <f>Product!$Q$2</f>
        <v>Phase 5</v>
      </c>
      <c r="C1482" s="2" t="str">
        <f>Product!$Q$3</f>
        <v>60' Wide</v>
      </c>
      <c r="D1482" s="128">
        <f>SUMIFS(INDEX(Product!$B$2:$U$97, MATCH(D1463, Product!$B$2:$B$97, 0), ), Product!$B$2:$U$2, $B1482, Product!$B$3:$U$3, $C1482)</f>
        <v>30</v>
      </c>
      <c r="E1482" s="127">
        <f>SUMIFS(INDEX(Product!$B$2:$U$97, MATCH(E1463, Product!$B$2:$B$97, 0), ), Product!$B$2:$U$2, $B1482, Product!$B$3:$U$3, $C1482)</f>
        <v>46783</v>
      </c>
      <c r="F1482" s="128"/>
      <c r="G1482" s="11">
        <f>SUM(H1482:DZ1482)</f>
        <v>-186362.96981730522</v>
      </c>
      <c r="I1482" s="12">
        <f t="shared" ref="I1482:AN1482" si="3499">IF(I$2=$E1482, -H1506-I1330, I1455)</f>
        <v>0</v>
      </c>
      <c r="J1482" s="12">
        <f t="shared" si="3499"/>
        <v>0</v>
      </c>
      <c r="K1482" s="12">
        <f t="shared" si="3499"/>
        <v>0</v>
      </c>
      <c r="L1482" s="12">
        <f t="shared" si="3499"/>
        <v>0</v>
      </c>
      <c r="M1482" s="12">
        <f t="shared" si="3499"/>
        <v>0</v>
      </c>
      <c r="N1482" s="12">
        <f t="shared" si="3499"/>
        <v>0</v>
      </c>
      <c r="O1482" s="12">
        <f t="shared" si="3499"/>
        <v>0</v>
      </c>
      <c r="P1482" s="12">
        <f t="shared" si="3499"/>
        <v>0</v>
      </c>
      <c r="Q1482" s="12">
        <f t="shared" si="3499"/>
        <v>0</v>
      </c>
      <c r="R1482" s="12">
        <f t="shared" si="3499"/>
        <v>0</v>
      </c>
      <c r="S1482" s="12">
        <f t="shared" si="3499"/>
        <v>0</v>
      </c>
      <c r="T1482" s="12">
        <f t="shared" si="3499"/>
        <v>0</v>
      </c>
      <c r="U1482" s="12">
        <f t="shared" si="3499"/>
        <v>0</v>
      </c>
      <c r="V1482" s="12">
        <f t="shared" si="3499"/>
        <v>0</v>
      </c>
      <c r="W1482" s="12">
        <f t="shared" si="3499"/>
        <v>0</v>
      </c>
      <c r="X1482" s="12">
        <f t="shared" si="3499"/>
        <v>0</v>
      </c>
      <c r="Y1482" s="12">
        <f t="shared" si="3499"/>
        <v>0</v>
      </c>
      <c r="Z1482" s="12">
        <f t="shared" si="3499"/>
        <v>0</v>
      </c>
      <c r="AA1482" s="12">
        <f t="shared" si="3499"/>
        <v>0</v>
      </c>
      <c r="AB1482" s="12">
        <f t="shared" si="3499"/>
        <v>0</v>
      </c>
      <c r="AC1482" s="12">
        <f t="shared" si="3499"/>
        <v>0</v>
      </c>
      <c r="AD1482" s="12">
        <f t="shared" si="3499"/>
        <v>0</v>
      </c>
      <c r="AE1482" s="12">
        <f t="shared" si="3499"/>
        <v>0</v>
      </c>
      <c r="AF1482" s="12">
        <f t="shared" si="3499"/>
        <v>0</v>
      </c>
      <c r="AG1482" s="12">
        <f t="shared" si="3499"/>
        <v>0</v>
      </c>
      <c r="AH1482" s="12">
        <f t="shared" si="3499"/>
        <v>0</v>
      </c>
      <c r="AI1482" s="12">
        <f t="shared" si="3499"/>
        <v>0</v>
      </c>
      <c r="AJ1482" s="12">
        <f t="shared" si="3499"/>
        <v>0</v>
      </c>
      <c r="AK1482" s="12">
        <f t="shared" si="3499"/>
        <v>0</v>
      </c>
      <c r="AL1482" s="12">
        <f t="shared" si="3499"/>
        <v>0</v>
      </c>
      <c r="AM1482" s="12">
        <f t="shared" si="3499"/>
        <v>0</v>
      </c>
      <c r="AN1482" s="12">
        <f t="shared" si="3499"/>
        <v>0</v>
      </c>
      <c r="AO1482" s="12">
        <f t="shared" ref="AO1482:BT1482" si="3500">IF(AO$2=$E1482, -AN1506-AO1330, AO1455)</f>
        <v>0</v>
      </c>
      <c r="AP1482" s="12">
        <f t="shared" si="3500"/>
        <v>0</v>
      </c>
      <c r="AQ1482" s="12">
        <f t="shared" si="3500"/>
        <v>0</v>
      </c>
      <c r="AR1482" s="12">
        <f t="shared" si="3500"/>
        <v>0</v>
      </c>
      <c r="AS1482" s="12">
        <f t="shared" si="3500"/>
        <v>0</v>
      </c>
      <c r="AT1482" s="12">
        <f t="shared" si="3500"/>
        <v>0</v>
      </c>
      <c r="AU1482" s="12">
        <f t="shared" si="3500"/>
        <v>0</v>
      </c>
      <c r="AV1482" s="12">
        <f t="shared" si="3500"/>
        <v>0</v>
      </c>
      <c r="AW1482" s="12">
        <f t="shared" si="3500"/>
        <v>0</v>
      </c>
      <c r="AX1482" s="12">
        <f t="shared" si="3500"/>
        <v>0</v>
      </c>
      <c r="AY1482" s="12">
        <f t="shared" si="3500"/>
        <v>0</v>
      </c>
      <c r="AZ1482" s="12">
        <f t="shared" si="3500"/>
        <v>0</v>
      </c>
      <c r="BA1482" s="12">
        <f t="shared" si="3500"/>
        <v>0</v>
      </c>
      <c r="BB1482" s="12">
        <f t="shared" si="3500"/>
        <v>0</v>
      </c>
      <c r="BC1482" s="12">
        <f t="shared" si="3500"/>
        <v>0</v>
      </c>
      <c r="BD1482" s="12">
        <f t="shared" si="3500"/>
        <v>0</v>
      </c>
      <c r="BE1482" s="12">
        <f t="shared" si="3500"/>
        <v>0</v>
      </c>
      <c r="BF1482" s="12">
        <f t="shared" si="3500"/>
        <v>0</v>
      </c>
      <c r="BG1482" s="12">
        <f t="shared" si="3500"/>
        <v>0</v>
      </c>
      <c r="BH1482" s="12">
        <f t="shared" si="3500"/>
        <v>0</v>
      </c>
      <c r="BI1482" s="12">
        <f t="shared" si="3500"/>
        <v>0</v>
      </c>
      <c r="BJ1482" s="12">
        <f t="shared" si="3500"/>
        <v>0</v>
      </c>
      <c r="BK1482" s="12">
        <f t="shared" si="3500"/>
        <v>0</v>
      </c>
      <c r="BL1482" s="12">
        <f t="shared" si="3500"/>
        <v>0</v>
      </c>
      <c r="BM1482" s="12">
        <f t="shared" si="3500"/>
        <v>0</v>
      </c>
      <c r="BN1482" s="12">
        <f t="shared" si="3500"/>
        <v>0</v>
      </c>
      <c r="BO1482" s="12">
        <f t="shared" si="3500"/>
        <v>0</v>
      </c>
      <c r="BP1482" s="12">
        <f t="shared" si="3500"/>
        <v>0</v>
      </c>
      <c r="BQ1482" s="12">
        <f t="shared" si="3500"/>
        <v>0</v>
      </c>
      <c r="BR1482" s="12">
        <f t="shared" si="3500"/>
        <v>0</v>
      </c>
      <c r="BS1482" s="12">
        <f t="shared" si="3500"/>
        <v>-15528.610667199184</v>
      </c>
      <c r="BT1482" s="12">
        <f t="shared" si="3500"/>
        <v>-15528.610667199184</v>
      </c>
      <c r="BU1482" s="12">
        <f t="shared" ref="BU1482:CZ1482" si="3501">IF(BU$2=$E1482, -BT1506-BU1330, BU1455)</f>
        <v>-15528.610667199184</v>
      </c>
      <c r="BV1482" s="12">
        <f t="shared" si="3501"/>
        <v>-15528.610667199184</v>
      </c>
      <c r="BW1482" s="12">
        <f t="shared" si="3501"/>
        <v>-15528.610667199184</v>
      </c>
      <c r="BX1482" s="12">
        <f t="shared" si="3501"/>
        <v>-15528.610667199184</v>
      </c>
      <c r="BY1482" s="12">
        <f t="shared" si="3501"/>
        <v>-15528.610667199184</v>
      </c>
      <c r="BZ1482" s="12">
        <f t="shared" si="3501"/>
        <v>-15528.610667199184</v>
      </c>
      <c r="CA1482" s="12">
        <f t="shared" si="3501"/>
        <v>-15528.610667199184</v>
      </c>
      <c r="CB1482" s="12">
        <f t="shared" si="3501"/>
        <v>-15528.610667199184</v>
      </c>
      <c r="CC1482" s="12">
        <f t="shared" si="3501"/>
        <v>-15528.610667199184</v>
      </c>
      <c r="CD1482" s="12">
        <f t="shared" si="3501"/>
        <v>-15548.25247811418</v>
      </c>
      <c r="CE1482" s="12">
        <f t="shared" si="3501"/>
        <v>0</v>
      </c>
      <c r="CF1482" s="12">
        <f t="shared" si="3501"/>
        <v>0</v>
      </c>
      <c r="CG1482" s="12">
        <f t="shared" si="3501"/>
        <v>0</v>
      </c>
      <c r="CH1482" s="12">
        <f t="shared" si="3501"/>
        <v>0</v>
      </c>
      <c r="CI1482" s="12">
        <f t="shared" si="3501"/>
        <v>0</v>
      </c>
      <c r="CJ1482" s="12">
        <f t="shared" si="3501"/>
        <v>0</v>
      </c>
      <c r="CK1482" s="12">
        <f t="shared" si="3501"/>
        <v>0</v>
      </c>
      <c r="CL1482" s="12">
        <f t="shared" si="3501"/>
        <v>0</v>
      </c>
      <c r="CM1482" s="12">
        <f t="shared" si="3501"/>
        <v>0</v>
      </c>
      <c r="CN1482" s="12">
        <f t="shared" si="3501"/>
        <v>0</v>
      </c>
      <c r="CO1482" s="12">
        <f t="shared" si="3501"/>
        <v>0</v>
      </c>
      <c r="CP1482" s="12">
        <f t="shared" si="3501"/>
        <v>0</v>
      </c>
      <c r="CQ1482" s="12">
        <f t="shared" si="3501"/>
        <v>0</v>
      </c>
      <c r="CR1482" s="12">
        <f t="shared" si="3501"/>
        <v>0</v>
      </c>
      <c r="CS1482" s="12">
        <f t="shared" si="3501"/>
        <v>0</v>
      </c>
      <c r="CT1482" s="12">
        <f t="shared" si="3501"/>
        <v>0</v>
      </c>
      <c r="CU1482" s="12">
        <f t="shared" si="3501"/>
        <v>0</v>
      </c>
      <c r="CV1482" s="12">
        <f t="shared" si="3501"/>
        <v>0</v>
      </c>
      <c r="CW1482" s="12">
        <f t="shared" si="3501"/>
        <v>0</v>
      </c>
      <c r="CX1482" s="12">
        <f t="shared" si="3501"/>
        <v>0</v>
      </c>
      <c r="CY1482" s="12">
        <f t="shared" si="3501"/>
        <v>0</v>
      </c>
      <c r="CZ1482" s="12">
        <f t="shared" si="3501"/>
        <v>0</v>
      </c>
      <c r="DA1482" s="12">
        <f t="shared" ref="DA1482:DY1482" si="3502">IF(DA$2=$E1482, -CZ1506-DA1330, DA1455)</f>
        <v>0</v>
      </c>
      <c r="DB1482" s="12">
        <f t="shared" si="3502"/>
        <v>0</v>
      </c>
      <c r="DC1482" s="12">
        <f t="shared" si="3502"/>
        <v>0</v>
      </c>
      <c r="DD1482" s="12">
        <f t="shared" si="3502"/>
        <v>0</v>
      </c>
      <c r="DE1482" s="12">
        <f t="shared" si="3502"/>
        <v>0</v>
      </c>
      <c r="DF1482" s="12">
        <f t="shared" si="3502"/>
        <v>0</v>
      </c>
      <c r="DG1482" s="12">
        <f t="shared" si="3502"/>
        <v>0</v>
      </c>
      <c r="DH1482" s="12">
        <f t="shared" si="3502"/>
        <v>0</v>
      </c>
      <c r="DI1482" s="12">
        <f t="shared" si="3502"/>
        <v>0</v>
      </c>
      <c r="DJ1482" s="12">
        <f t="shared" si="3502"/>
        <v>0</v>
      </c>
      <c r="DK1482" s="12">
        <f t="shared" si="3502"/>
        <v>0</v>
      </c>
      <c r="DL1482" s="12">
        <f t="shared" si="3502"/>
        <v>0</v>
      </c>
      <c r="DM1482" s="12">
        <f t="shared" si="3502"/>
        <v>0</v>
      </c>
      <c r="DN1482" s="12">
        <f t="shared" si="3502"/>
        <v>0</v>
      </c>
      <c r="DO1482" s="12">
        <f t="shared" si="3502"/>
        <v>0</v>
      </c>
      <c r="DP1482" s="12">
        <f t="shared" si="3502"/>
        <v>0</v>
      </c>
      <c r="DQ1482" s="12">
        <f t="shared" si="3502"/>
        <v>0</v>
      </c>
      <c r="DR1482" s="12">
        <f t="shared" si="3502"/>
        <v>0</v>
      </c>
      <c r="DS1482" s="12">
        <f t="shared" si="3502"/>
        <v>0</v>
      </c>
      <c r="DT1482" s="12">
        <f t="shared" si="3502"/>
        <v>0</v>
      </c>
      <c r="DU1482" s="12">
        <f t="shared" si="3502"/>
        <v>0</v>
      </c>
      <c r="DV1482" s="12">
        <f t="shared" si="3502"/>
        <v>0</v>
      </c>
      <c r="DW1482" s="12">
        <f t="shared" si="3502"/>
        <v>0</v>
      </c>
      <c r="DX1482" s="12">
        <f t="shared" si="3502"/>
        <v>0</v>
      </c>
      <c r="DY1482" s="12">
        <f t="shared" si="3502"/>
        <v>0</v>
      </c>
      <c r="EB1482" s="116">
        <f t="shared" si="3444"/>
        <v>1481</v>
      </c>
      <c r="EC1482" s="2" t="str">
        <f t="shared" si="3497"/>
        <v>Phase 5</v>
      </c>
      <c r="ED1482" s="2" t="str">
        <f t="shared" si="3498"/>
        <v>60' Wide</v>
      </c>
      <c r="EE1482" s="33" t="str">
        <f>EE1485</f>
        <v>Cash</v>
      </c>
      <c r="EF1482" s="2" t="str">
        <f>EF1485</f>
        <v>Interest Expense</v>
      </c>
    </row>
    <row r="1483" spans="1:136" x14ac:dyDescent="0.3">
      <c r="B1483" s="2" t="str">
        <f>Product!$R$2</f>
        <v>Phase 5</v>
      </c>
      <c r="C1483" s="2" t="str">
        <f>Product!$R$3</f>
        <v>75' Wide</v>
      </c>
      <c r="D1483" s="128">
        <f>SUMIFS(INDEX(Product!$B$2:$U$97, MATCH(D1463, Product!$B$2:$B$97, 0), ), Product!$B$2:$U$2, $B1483, Product!$B$3:$U$3, $C1483)</f>
        <v>20</v>
      </c>
      <c r="E1483" s="127">
        <f>SUMIFS(INDEX(Product!$B$2:$U$97, MATCH(E1463, Product!$B$2:$B$97, 0), ), Product!$B$2:$U$2, $B1483, Product!$B$3:$U$3, $C1483)</f>
        <v>46783</v>
      </c>
      <c r="F1483" s="128"/>
      <c r="G1483" s="11">
        <f>SUM(H1483:DZ1483)</f>
        <v>-124241.97987820339</v>
      </c>
      <c r="I1483" s="12">
        <f t="shared" ref="I1483:AN1483" si="3503">IF(I$2=$E1483, -H1507-I1331, I1456)</f>
        <v>0</v>
      </c>
      <c r="J1483" s="12">
        <f t="shared" si="3503"/>
        <v>0</v>
      </c>
      <c r="K1483" s="12">
        <f t="shared" si="3503"/>
        <v>0</v>
      </c>
      <c r="L1483" s="12">
        <f t="shared" si="3503"/>
        <v>0</v>
      </c>
      <c r="M1483" s="12">
        <f t="shared" si="3503"/>
        <v>0</v>
      </c>
      <c r="N1483" s="12">
        <f t="shared" si="3503"/>
        <v>0</v>
      </c>
      <c r="O1483" s="12">
        <f t="shared" si="3503"/>
        <v>0</v>
      </c>
      <c r="P1483" s="12">
        <f t="shared" si="3503"/>
        <v>0</v>
      </c>
      <c r="Q1483" s="12">
        <f t="shared" si="3503"/>
        <v>0</v>
      </c>
      <c r="R1483" s="12">
        <f t="shared" si="3503"/>
        <v>0</v>
      </c>
      <c r="S1483" s="12">
        <f t="shared" si="3503"/>
        <v>0</v>
      </c>
      <c r="T1483" s="12">
        <f t="shared" si="3503"/>
        <v>0</v>
      </c>
      <c r="U1483" s="12">
        <f t="shared" si="3503"/>
        <v>0</v>
      </c>
      <c r="V1483" s="12">
        <f t="shared" si="3503"/>
        <v>0</v>
      </c>
      <c r="W1483" s="12">
        <f t="shared" si="3503"/>
        <v>0</v>
      </c>
      <c r="X1483" s="12">
        <f t="shared" si="3503"/>
        <v>0</v>
      </c>
      <c r="Y1483" s="12">
        <f t="shared" si="3503"/>
        <v>0</v>
      </c>
      <c r="Z1483" s="12">
        <f t="shared" si="3503"/>
        <v>0</v>
      </c>
      <c r="AA1483" s="12">
        <f t="shared" si="3503"/>
        <v>0</v>
      </c>
      <c r="AB1483" s="12">
        <f t="shared" si="3503"/>
        <v>0</v>
      </c>
      <c r="AC1483" s="12">
        <f t="shared" si="3503"/>
        <v>0</v>
      </c>
      <c r="AD1483" s="12">
        <f t="shared" si="3503"/>
        <v>0</v>
      </c>
      <c r="AE1483" s="12">
        <f t="shared" si="3503"/>
        <v>0</v>
      </c>
      <c r="AF1483" s="12">
        <f t="shared" si="3503"/>
        <v>0</v>
      </c>
      <c r="AG1483" s="12">
        <f t="shared" si="3503"/>
        <v>0</v>
      </c>
      <c r="AH1483" s="12">
        <f t="shared" si="3503"/>
        <v>0</v>
      </c>
      <c r="AI1483" s="12">
        <f t="shared" si="3503"/>
        <v>0</v>
      </c>
      <c r="AJ1483" s="12">
        <f t="shared" si="3503"/>
        <v>0</v>
      </c>
      <c r="AK1483" s="12">
        <f t="shared" si="3503"/>
        <v>0</v>
      </c>
      <c r="AL1483" s="12">
        <f t="shared" si="3503"/>
        <v>0</v>
      </c>
      <c r="AM1483" s="12">
        <f t="shared" si="3503"/>
        <v>0</v>
      </c>
      <c r="AN1483" s="12">
        <f t="shared" si="3503"/>
        <v>0</v>
      </c>
      <c r="AO1483" s="12">
        <f t="shared" ref="AO1483:BT1483" si="3504">IF(AO$2=$E1483, -AN1507-AO1331, AO1456)</f>
        <v>0</v>
      </c>
      <c r="AP1483" s="12">
        <f t="shared" si="3504"/>
        <v>0</v>
      </c>
      <c r="AQ1483" s="12">
        <f t="shared" si="3504"/>
        <v>0</v>
      </c>
      <c r="AR1483" s="12">
        <f t="shared" si="3504"/>
        <v>0</v>
      </c>
      <c r="AS1483" s="12">
        <f t="shared" si="3504"/>
        <v>0</v>
      </c>
      <c r="AT1483" s="12">
        <f t="shared" si="3504"/>
        <v>0</v>
      </c>
      <c r="AU1483" s="12">
        <f t="shared" si="3504"/>
        <v>0</v>
      </c>
      <c r="AV1483" s="12">
        <f t="shared" si="3504"/>
        <v>0</v>
      </c>
      <c r="AW1483" s="12">
        <f t="shared" si="3504"/>
        <v>0</v>
      </c>
      <c r="AX1483" s="12">
        <f t="shared" si="3504"/>
        <v>0</v>
      </c>
      <c r="AY1483" s="12">
        <f t="shared" si="3504"/>
        <v>0</v>
      </c>
      <c r="AZ1483" s="12">
        <f t="shared" si="3504"/>
        <v>0</v>
      </c>
      <c r="BA1483" s="12">
        <f t="shared" si="3504"/>
        <v>0</v>
      </c>
      <c r="BB1483" s="12">
        <f t="shared" si="3504"/>
        <v>0</v>
      </c>
      <c r="BC1483" s="12">
        <f t="shared" si="3504"/>
        <v>0</v>
      </c>
      <c r="BD1483" s="12">
        <f t="shared" si="3504"/>
        <v>0</v>
      </c>
      <c r="BE1483" s="12">
        <f t="shared" si="3504"/>
        <v>0</v>
      </c>
      <c r="BF1483" s="12">
        <f t="shared" si="3504"/>
        <v>0</v>
      </c>
      <c r="BG1483" s="12">
        <f t="shared" si="3504"/>
        <v>0</v>
      </c>
      <c r="BH1483" s="12">
        <f t="shared" si="3504"/>
        <v>0</v>
      </c>
      <c r="BI1483" s="12">
        <f t="shared" si="3504"/>
        <v>0</v>
      </c>
      <c r="BJ1483" s="12">
        <f t="shared" si="3504"/>
        <v>0</v>
      </c>
      <c r="BK1483" s="12">
        <f t="shared" si="3504"/>
        <v>0</v>
      </c>
      <c r="BL1483" s="12">
        <f t="shared" si="3504"/>
        <v>0</v>
      </c>
      <c r="BM1483" s="12">
        <f t="shared" si="3504"/>
        <v>0</v>
      </c>
      <c r="BN1483" s="12">
        <f t="shared" si="3504"/>
        <v>0</v>
      </c>
      <c r="BO1483" s="12">
        <f t="shared" si="3504"/>
        <v>0</v>
      </c>
      <c r="BP1483" s="12">
        <f t="shared" si="3504"/>
        <v>0</v>
      </c>
      <c r="BQ1483" s="12">
        <f t="shared" si="3504"/>
        <v>0</v>
      </c>
      <c r="BR1483" s="12">
        <f t="shared" si="3504"/>
        <v>0</v>
      </c>
      <c r="BS1483" s="12">
        <f t="shared" si="3504"/>
        <v>-10352.407111466111</v>
      </c>
      <c r="BT1483" s="12">
        <f t="shared" si="3504"/>
        <v>-10352.407111466111</v>
      </c>
      <c r="BU1483" s="12">
        <f t="shared" ref="BU1483:CZ1483" si="3505">IF(BU$2=$E1483, -BT1507-BU1331, BU1456)</f>
        <v>-10352.407111466111</v>
      </c>
      <c r="BV1483" s="12">
        <f t="shared" si="3505"/>
        <v>-10352.407111466111</v>
      </c>
      <c r="BW1483" s="12">
        <f t="shared" si="3505"/>
        <v>-10352.407111466111</v>
      </c>
      <c r="BX1483" s="12">
        <f t="shared" si="3505"/>
        <v>-10352.407111466111</v>
      </c>
      <c r="BY1483" s="12">
        <f t="shared" si="3505"/>
        <v>-10352.407111466111</v>
      </c>
      <c r="BZ1483" s="12">
        <f t="shared" si="3505"/>
        <v>-10352.407111466111</v>
      </c>
      <c r="CA1483" s="12">
        <f t="shared" si="3505"/>
        <v>-10352.407111466111</v>
      </c>
      <c r="CB1483" s="12">
        <f t="shared" si="3505"/>
        <v>-10352.407111466111</v>
      </c>
      <c r="CC1483" s="12">
        <f t="shared" si="3505"/>
        <v>-10352.407111466111</v>
      </c>
      <c r="CD1483" s="12">
        <f t="shared" si="3505"/>
        <v>-10365.501652076186</v>
      </c>
      <c r="CE1483" s="12">
        <f t="shared" si="3505"/>
        <v>0</v>
      </c>
      <c r="CF1483" s="12">
        <f t="shared" si="3505"/>
        <v>0</v>
      </c>
      <c r="CG1483" s="12">
        <f t="shared" si="3505"/>
        <v>0</v>
      </c>
      <c r="CH1483" s="12">
        <f t="shared" si="3505"/>
        <v>0</v>
      </c>
      <c r="CI1483" s="12">
        <f t="shared" si="3505"/>
        <v>0</v>
      </c>
      <c r="CJ1483" s="12">
        <f t="shared" si="3505"/>
        <v>0</v>
      </c>
      <c r="CK1483" s="12">
        <f t="shared" si="3505"/>
        <v>0</v>
      </c>
      <c r="CL1483" s="12">
        <f t="shared" si="3505"/>
        <v>0</v>
      </c>
      <c r="CM1483" s="12">
        <f t="shared" si="3505"/>
        <v>0</v>
      </c>
      <c r="CN1483" s="12">
        <f t="shared" si="3505"/>
        <v>0</v>
      </c>
      <c r="CO1483" s="12">
        <f t="shared" si="3505"/>
        <v>0</v>
      </c>
      <c r="CP1483" s="12">
        <f t="shared" si="3505"/>
        <v>0</v>
      </c>
      <c r="CQ1483" s="12">
        <f t="shared" si="3505"/>
        <v>0</v>
      </c>
      <c r="CR1483" s="12">
        <f t="shared" si="3505"/>
        <v>0</v>
      </c>
      <c r="CS1483" s="12">
        <f t="shared" si="3505"/>
        <v>0</v>
      </c>
      <c r="CT1483" s="12">
        <f t="shared" si="3505"/>
        <v>0</v>
      </c>
      <c r="CU1483" s="12">
        <f t="shared" si="3505"/>
        <v>0</v>
      </c>
      <c r="CV1483" s="12">
        <f t="shared" si="3505"/>
        <v>0</v>
      </c>
      <c r="CW1483" s="12">
        <f t="shared" si="3505"/>
        <v>0</v>
      </c>
      <c r="CX1483" s="12">
        <f t="shared" si="3505"/>
        <v>0</v>
      </c>
      <c r="CY1483" s="12">
        <f t="shared" si="3505"/>
        <v>0</v>
      </c>
      <c r="CZ1483" s="12">
        <f t="shared" si="3505"/>
        <v>0</v>
      </c>
      <c r="DA1483" s="12">
        <f t="shared" ref="DA1483:DY1483" si="3506">IF(DA$2=$E1483, -CZ1507-DA1331, DA1456)</f>
        <v>0</v>
      </c>
      <c r="DB1483" s="12">
        <f t="shared" si="3506"/>
        <v>0</v>
      </c>
      <c r="DC1483" s="12">
        <f t="shared" si="3506"/>
        <v>0</v>
      </c>
      <c r="DD1483" s="12">
        <f t="shared" si="3506"/>
        <v>0</v>
      </c>
      <c r="DE1483" s="12">
        <f t="shared" si="3506"/>
        <v>0</v>
      </c>
      <c r="DF1483" s="12">
        <f t="shared" si="3506"/>
        <v>0</v>
      </c>
      <c r="DG1483" s="12">
        <f t="shared" si="3506"/>
        <v>0</v>
      </c>
      <c r="DH1483" s="12">
        <f t="shared" si="3506"/>
        <v>0</v>
      </c>
      <c r="DI1483" s="12">
        <f t="shared" si="3506"/>
        <v>0</v>
      </c>
      <c r="DJ1483" s="12">
        <f t="shared" si="3506"/>
        <v>0</v>
      </c>
      <c r="DK1483" s="12">
        <f t="shared" si="3506"/>
        <v>0</v>
      </c>
      <c r="DL1483" s="12">
        <f t="shared" si="3506"/>
        <v>0</v>
      </c>
      <c r="DM1483" s="12">
        <f t="shared" si="3506"/>
        <v>0</v>
      </c>
      <c r="DN1483" s="12">
        <f t="shared" si="3506"/>
        <v>0</v>
      </c>
      <c r="DO1483" s="12">
        <f t="shared" si="3506"/>
        <v>0</v>
      </c>
      <c r="DP1483" s="12">
        <f t="shared" si="3506"/>
        <v>0</v>
      </c>
      <c r="DQ1483" s="12">
        <f t="shared" si="3506"/>
        <v>0</v>
      </c>
      <c r="DR1483" s="12">
        <f t="shared" si="3506"/>
        <v>0</v>
      </c>
      <c r="DS1483" s="12">
        <f t="shared" si="3506"/>
        <v>0</v>
      </c>
      <c r="DT1483" s="12">
        <f t="shared" si="3506"/>
        <v>0</v>
      </c>
      <c r="DU1483" s="12">
        <f t="shared" si="3506"/>
        <v>0</v>
      </c>
      <c r="DV1483" s="12">
        <f t="shared" si="3506"/>
        <v>0</v>
      </c>
      <c r="DW1483" s="12">
        <f t="shared" si="3506"/>
        <v>0</v>
      </c>
      <c r="DX1483" s="12">
        <f t="shared" si="3506"/>
        <v>0</v>
      </c>
      <c r="DY1483" s="12">
        <f t="shared" si="3506"/>
        <v>0</v>
      </c>
      <c r="EB1483" s="116">
        <f t="shared" si="3444"/>
        <v>1482</v>
      </c>
      <c r="EC1483" s="2" t="str">
        <f t="shared" si="3497"/>
        <v>Phase 5</v>
      </c>
      <c r="ED1483" s="2" t="str">
        <f t="shared" si="3498"/>
        <v>75' Wide</v>
      </c>
      <c r="EE1483" s="33" t="str">
        <f>EE1485</f>
        <v>Cash</v>
      </c>
      <c r="EF1483" s="2" t="str">
        <f>EF1485</f>
        <v>Interest Expense</v>
      </c>
    </row>
    <row r="1485" spans="1:136" x14ac:dyDescent="0.3">
      <c r="B1485" s="18" t="s">
        <v>56</v>
      </c>
      <c r="C1485" s="18"/>
      <c r="D1485" s="18"/>
      <c r="E1485" s="18"/>
      <c r="F1485" s="18"/>
      <c r="G1485" s="23">
        <f>SUM(G1463:G1484)</f>
        <v>-2484839.5975640691</v>
      </c>
      <c r="H1485" s="18"/>
      <c r="I1485" s="19">
        <f t="shared" ref="I1485:BT1485" si="3507">SUM(I1463:I1484)</f>
        <v>0</v>
      </c>
      <c r="J1485" s="19">
        <f t="shared" si="3507"/>
        <v>0</v>
      </c>
      <c r="K1485" s="19">
        <f t="shared" si="3507"/>
        <v>0</v>
      </c>
      <c r="L1485" s="19">
        <f t="shared" si="3507"/>
        <v>0</v>
      </c>
      <c r="M1485" s="19">
        <f t="shared" si="3507"/>
        <v>0</v>
      </c>
      <c r="N1485" s="19">
        <f t="shared" si="3507"/>
        <v>0</v>
      </c>
      <c r="O1485" s="19">
        <f t="shared" si="3507"/>
        <v>0</v>
      </c>
      <c r="P1485" s="19">
        <f t="shared" si="3507"/>
        <v>0</v>
      </c>
      <c r="Q1485" s="19">
        <f t="shared" si="3507"/>
        <v>0</v>
      </c>
      <c r="R1485" s="19">
        <f t="shared" si="3507"/>
        <v>0</v>
      </c>
      <c r="S1485" s="19">
        <f t="shared" si="3507"/>
        <v>0</v>
      </c>
      <c r="T1485" s="19">
        <f t="shared" si="3507"/>
        <v>0</v>
      </c>
      <c r="U1485" s="19">
        <f t="shared" si="3507"/>
        <v>0</v>
      </c>
      <c r="V1485" s="19">
        <f t="shared" si="3507"/>
        <v>0</v>
      </c>
      <c r="W1485" s="19">
        <f t="shared" si="3507"/>
        <v>-41409.628445864539</v>
      </c>
      <c r="X1485" s="19">
        <f t="shared" si="3507"/>
        <v>-41409.628445864539</v>
      </c>
      <c r="Y1485" s="19">
        <f t="shared" si="3507"/>
        <v>-41409.628445864539</v>
      </c>
      <c r="Z1485" s="19">
        <f t="shared" si="3507"/>
        <v>-41409.628445864539</v>
      </c>
      <c r="AA1485" s="19">
        <f t="shared" si="3507"/>
        <v>-41409.628445864539</v>
      </c>
      <c r="AB1485" s="19">
        <f t="shared" si="3507"/>
        <v>-41409.628445864539</v>
      </c>
      <c r="AC1485" s="19">
        <f t="shared" si="3507"/>
        <v>-41409.628445864539</v>
      </c>
      <c r="AD1485" s="19">
        <f t="shared" si="3507"/>
        <v>-41409.628445864539</v>
      </c>
      <c r="AE1485" s="19">
        <f t="shared" si="3507"/>
        <v>-41409.628445864539</v>
      </c>
      <c r="AF1485" s="19">
        <f t="shared" si="3507"/>
        <v>-41409.628445864539</v>
      </c>
      <c r="AG1485" s="19">
        <f t="shared" si="3507"/>
        <v>-41409.628445864539</v>
      </c>
      <c r="AH1485" s="19">
        <f t="shared" si="3507"/>
        <v>-41462.006608303825</v>
      </c>
      <c r="AI1485" s="19">
        <f t="shared" si="3507"/>
        <v>-41409.628445864342</v>
      </c>
      <c r="AJ1485" s="19">
        <f t="shared" si="3507"/>
        <v>-41409.628445864342</v>
      </c>
      <c r="AK1485" s="19">
        <f t="shared" si="3507"/>
        <v>-41409.628445864342</v>
      </c>
      <c r="AL1485" s="19">
        <f t="shared" si="3507"/>
        <v>-41409.628445864342</v>
      </c>
      <c r="AM1485" s="19">
        <f t="shared" si="3507"/>
        <v>-41409.628445864342</v>
      </c>
      <c r="AN1485" s="19">
        <f t="shared" si="3507"/>
        <v>-41409.628445864342</v>
      </c>
      <c r="AO1485" s="19">
        <f t="shared" si="3507"/>
        <v>-41409.628445864342</v>
      </c>
      <c r="AP1485" s="19">
        <f t="shared" si="3507"/>
        <v>-41409.628445864342</v>
      </c>
      <c r="AQ1485" s="19">
        <f t="shared" si="3507"/>
        <v>-41409.628445864342</v>
      </c>
      <c r="AR1485" s="19">
        <f t="shared" si="3507"/>
        <v>-41409.628445864342</v>
      </c>
      <c r="AS1485" s="19">
        <f t="shared" si="3507"/>
        <v>-41409.628445864342</v>
      </c>
      <c r="AT1485" s="19">
        <f t="shared" si="3507"/>
        <v>-41462.006608306081</v>
      </c>
      <c r="AU1485" s="19">
        <f t="shared" si="3507"/>
        <v>-41409.628445864539</v>
      </c>
      <c r="AV1485" s="19">
        <f t="shared" si="3507"/>
        <v>-41409.628445864539</v>
      </c>
      <c r="AW1485" s="19">
        <f t="shared" si="3507"/>
        <v>-41409.628445864539</v>
      </c>
      <c r="AX1485" s="19">
        <f t="shared" si="3507"/>
        <v>-41409.628445864539</v>
      </c>
      <c r="AY1485" s="19">
        <f t="shared" si="3507"/>
        <v>-41409.628445864539</v>
      </c>
      <c r="AZ1485" s="19">
        <f t="shared" si="3507"/>
        <v>-41409.628445864539</v>
      </c>
      <c r="BA1485" s="19">
        <f t="shared" si="3507"/>
        <v>-41409.628445864539</v>
      </c>
      <c r="BB1485" s="19">
        <f t="shared" si="3507"/>
        <v>-41409.628445864539</v>
      </c>
      <c r="BC1485" s="19">
        <f t="shared" si="3507"/>
        <v>-41409.628445864539</v>
      </c>
      <c r="BD1485" s="19">
        <f t="shared" si="3507"/>
        <v>-41409.628445864539</v>
      </c>
      <c r="BE1485" s="19">
        <f t="shared" si="3507"/>
        <v>-41409.628445864539</v>
      </c>
      <c r="BF1485" s="19">
        <f t="shared" si="3507"/>
        <v>-41462.006608303869</v>
      </c>
      <c r="BG1485" s="19">
        <f t="shared" si="3507"/>
        <v>-41409.628445864393</v>
      </c>
      <c r="BH1485" s="19">
        <f t="shared" si="3507"/>
        <v>-41409.628445864393</v>
      </c>
      <c r="BI1485" s="19">
        <f t="shared" si="3507"/>
        <v>-41409.628445864393</v>
      </c>
      <c r="BJ1485" s="19">
        <f t="shared" si="3507"/>
        <v>-41409.628445864393</v>
      </c>
      <c r="BK1485" s="19">
        <f t="shared" si="3507"/>
        <v>-41409.628445864393</v>
      </c>
      <c r="BL1485" s="19">
        <f t="shared" si="3507"/>
        <v>-41409.628445864393</v>
      </c>
      <c r="BM1485" s="19">
        <f t="shared" si="3507"/>
        <v>-41409.628445864393</v>
      </c>
      <c r="BN1485" s="19">
        <f t="shared" si="3507"/>
        <v>-41409.628445864393</v>
      </c>
      <c r="BO1485" s="19">
        <f t="shared" si="3507"/>
        <v>-41409.628445864393</v>
      </c>
      <c r="BP1485" s="19">
        <f t="shared" si="3507"/>
        <v>-41409.628445864393</v>
      </c>
      <c r="BQ1485" s="19">
        <f t="shared" si="3507"/>
        <v>-41409.628445864393</v>
      </c>
      <c r="BR1485" s="19">
        <f t="shared" si="3507"/>
        <v>-41462.006608305557</v>
      </c>
      <c r="BS1485" s="19">
        <f t="shared" si="3507"/>
        <v>-41409.62844586448</v>
      </c>
      <c r="BT1485" s="19">
        <f t="shared" si="3507"/>
        <v>-41409.62844586448</v>
      </c>
      <c r="BU1485" s="19">
        <f t="shared" ref="BU1485:DY1485" si="3508">SUM(BU1463:BU1484)</f>
        <v>-41409.62844586448</v>
      </c>
      <c r="BV1485" s="19">
        <f t="shared" si="3508"/>
        <v>-41409.62844586448</v>
      </c>
      <c r="BW1485" s="19">
        <f t="shared" si="3508"/>
        <v>-41409.62844586448</v>
      </c>
      <c r="BX1485" s="19">
        <f t="shared" si="3508"/>
        <v>-41409.62844586448</v>
      </c>
      <c r="BY1485" s="19">
        <f t="shared" si="3508"/>
        <v>-41409.62844586448</v>
      </c>
      <c r="BZ1485" s="19">
        <f t="shared" si="3508"/>
        <v>-41409.62844586448</v>
      </c>
      <c r="CA1485" s="19">
        <f t="shared" si="3508"/>
        <v>-41409.62844586448</v>
      </c>
      <c r="CB1485" s="19">
        <f t="shared" si="3508"/>
        <v>-41409.62844586448</v>
      </c>
      <c r="CC1485" s="19">
        <f t="shared" si="3508"/>
        <v>-41409.62844586448</v>
      </c>
      <c r="CD1485" s="19">
        <f t="shared" si="3508"/>
        <v>-41462.006608304546</v>
      </c>
      <c r="CE1485" s="19">
        <f t="shared" si="3508"/>
        <v>0</v>
      </c>
      <c r="CF1485" s="19">
        <f t="shared" si="3508"/>
        <v>0</v>
      </c>
      <c r="CG1485" s="19">
        <f t="shared" si="3508"/>
        <v>0</v>
      </c>
      <c r="CH1485" s="19">
        <f t="shared" si="3508"/>
        <v>0</v>
      </c>
      <c r="CI1485" s="19">
        <f t="shared" si="3508"/>
        <v>0</v>
      </c>
      <c r="CJ1485" s="19">
        <f t="shared" si="3508"/>
        <v>0</v>
      </c>
      <c r="CK1485" s="19">
        <f t="shared" si="3508"/>
        <v>0</v>
      </c>
      <c r="CL1485" s="19">
        <f t="shared" si="3508"/>
        <v>0</v>
      </c>
      <c r="CM1485" s="19">
        <f t="shared" si="3508"/>
        <v>0</v>
      </c>
      <c r="CN1485" s="19">
        <f t="shared" si="3508"/>
        <v>0</v>
      </c>
      <c r="CO1485" s="19">
        <f t="shared" si="3508"/>
        <v>0</v>
      </c>
      <c r="CP1485" s="19">
        <f t="shared" si="3508"/>
        <v>0</v>
      </c>
      <c r="CQ1485" s="19">
        <f t="shared" si="3508"/>
        <v>0</v>
      </c>
      <c r="CR1485" s="19">
        <f t="shared" si="3508"/>
        <v>0</v>
      </c>
      <c r="CS1485" s="19">
        <f t="shared" si="3508"/>
        <v>0</v>
      </c>
      <c r="CT1485" s="19">
        <f t="shared" si="3508"/>
        <v>0</v>
      </c>
      <c r="CU1485" s="19">
        <f t="shared" si="3508"/>
        <v>0</v>
      </c>
      <c r="CV1485" s="19">
        <f t="shared" si="3508"/>
        <v>0</v>
      </c>
      <c r="CW1485" s="19">
        <f t="shared" si="3508"/>
        <v>0</v>
      </c>
      <c r="CX1485" s="19">
        <f t="shared" si="3508"/>
        <v>0</v>
      </c>
      <c r="CY1485" s="19">
        <f t="shared" si="3508"/>
        <v>0</v>
      </c>
      <c r="CZ1485" s="19">
        <f t="shared" si="3508"/>
        <v>0</v>
      </c>
      <c r="DA1485" s="19">
        <f t="shared" si="3508"/>
        <v>0</v>
      </c>
      <c r="DB1485" s="19">
        <f t="shared" si="3508"/>
        <v>0</v>
      </c>
      <c r="DC1485" s="19">
        <f t="shared" si="3508"/>
        <v>0</v>
      </c>
      <c r="DD1485" s="19">
        <f t="shared" si="3508"/>
        <v>0</v>
      </c>
      <c r="DE1485" s="19">
        <f t="shared" si="3508"/>
        <v>0</v>
      </c>
      <c r="DF1485" s="19">
        <f t="shared" si="3508"/>
        <v>0</v>
      </c>
      <c r="DG1485" s="19">
        <f t="shared" si="3508"/>
        <v>0</v>
      </c>
      <c r="DH1485" s="19">
        <f t="shared" si="3508"/>
        <v>0</v>
      </c>
      <c r="DI1485" s="19">
        <f t="shared" si="3508"/>
        <v>0</v>
      </c>
      <c r="DJ1485" s="19">
        <f t="shared" si="3508"/>
        <v>0</v>
      </c>
      <c r="DK1485" s="19">
        <f t="shared" si="3508"/>
        <v>0</v>
      </c>
      <c r="DL1485" s="19">
        <f t="shared" si="3508"/>
        <v>0</v>
      </c>
      <c r="DM1485" s="19">
        <f t="shared" si="3508"/>
        <v>0</v>
      </c>
      <c r="DN1485" s="19">
        <f t="shared" si="3508"/>
        <v>0</v>
      </c>
      <c r="DO1485" s="19">
        <f t="shared" si="3508"/>
        <v>0</v>
      </c>
      <c r="DP1485" s="19">
        <f t="shared" si="3508"/>
        <v>0</v>
      </c>
      <c r="DQ1485" s="19">
        <f t="shared" si="3508"/>
        <v>0</v>
      </c>
      <c r="DR1485" s="19">
        <f t="shared" si="3508"/>
        <v>0</v>
      </c>
      <c r="DS1485" s="19">
        <f t="shared" si="3508"/>
        <v>0</v>
      </c>
      <c r="DT1485" s="19">
        <f t="shared" si="3508"/>
        <v>0</v>
      </c>
      <c r="DU1485" s="19">
        <f t="shared" si="3508"/>
        <v>0</v>
      </c>
      <c r="DV1485" s="19">
        <f t="shared" si="3508"/>
        <v>0</v>
      </c>
      <c r="DW1485" s="19">
        <f t="shared" si="3508"/>
        <v>0</v>
      </c>
      <c r="DX1485" s="19">
        <f t="shared" si="3508"/>
        <v>0</v>
      </c>
      <c r="DY1485" s="19">
        <f t="shared" si="3508"/>
        <v>0</v>
      </c>
      <c r="EB1485" s="116">
        <f>ROW(EB1485)-ROW($EB$2)+1</f>
        <v>1484</v>
      </c>
      <c r="EC1485" s="2" t="s">
        <v>0</v>
      </c>
      <c r="ED1485" s="2" t="s">
        <v>0</v>
      </c>
      <c r="EE1485" s="117" t="s">
        <v>24</v>
      </c>
      <c r="EF1485" s="110" t="str">
        <f>CF!$C$67</f>
        <v>Interest Expense</v>
      </c>
    </row>
    <row r="1487" spans="1:136" x14ac:dyDescent="0.3">
      <c r="A1487" s="8" t="s">
        <v>213</v>
      </c>
      <c r="B1487" s="4"/>
      <c r="C1487" s="4"/>
      <c r="D1487" s="9"/>
      <c r="E1487" s="9"/>
      <c r="F1487" s="9"/>
      <c r="G1487" s="7"/>
    </row>
    <row r="1489" spans="2:129" x14ac:dyDescent="0.3">
      <c r="B1489" s="2" t="str">
        <f>Product!$D$2</f>
        <v>Phase 1</v>
      </c>
      <c r="C1489" s="2" t="str">
        <f>Product!$D$3</f>
        <v>50' Wide</v>
      </c>
      <c r="D1489" s="128"/>
      <c r="E1489" s="203"/>
      <c r="F1489" s="128"/>
      <c r="G1489" s="11">
        <f>SUM(H1489:DZ1489)</f>
        <v>567112.75615324406</v>
      </c>
      <c r="I1489" s="12">
        <f t="shared" ref="I1489:AN1489" si="3509">H1489+I1313+I1465</f>
        <v>0</v>
      </c>
      <c r="J1489" s="12">
        <f t="shared" si="3509"/>
        <v>0</v>
      </c>
      <c r="K1489" s="12">
        <f t="shared" si="3509"/>
        <v>0</v>
      </c>
      <c r="L1489" s="12">
        <f t="shared" si="3509"/>
        <v>0</v>
      </c>
      <c r="M1489" s="12">
        <f t="shared" si="3509"/>
        <v>0</v>
      </c>
      <c r="N1489" s="12">
        <f t="shared" si="3509"/>
        <v>520.83333333333337</v>
      </c>
      <c r="O1489" s="12">
        <f t="shared" si="3509"/>
        <v>1564.6701388888891</v>
      </c>
      <c r="P1489" s="12">
        <f t="shared" si="3509"/>
        <v>3133.6895978009261</v>
      </c>
      <c r="Q1489" s="12">
        <f t="shared" si="3509"/>
        <v>5230.0799711250966</v>
      </c>
      <c r="R1489" s="12">
        <f t="shared" si="3509"/>
        <v>7856.0386376714514</v>
      </c>
      <c r="S1489" s="12">
        <f t="shared" si="3509"/>
        <v>11013.772131995083</v>
      </c>
      <c r="T1489" s="12">
        <f t="shared" si="3509"/>
        <v>17538.829515878395</v>
      </c>
      <c r="U1489" s="12">
        <f t="shared" si="3509"/>
        <v>27466.074638861224</v>
      </c>
      <c r="V1489" s="12">
        <f t="shared" si="3509"/>
        <v>40830.516616523149</v>
      </c>
      <c r="W1489" s="12">
        <f t="shared" si="3509"/>
        <v>42138.699768559454</v>
      </c>
      <c r="X1489" s="12">
        <f t="shared" si="3509"/>
        <v>44900.250350395901</v>
      </c>
      <c r="Y1489" s="12">
        <f t="shared" si="3509"/>
        <v>49142.057392989998</v>
      </c>
      <c r="Z1489" s="12">
        <f t="shared" si="3509"/>
        <v>51516.121964928243</v>
      </c>
      <c r="AA1489" s="12">
        <f t="shared" si="3509"/>
        <v>51993.8284725829</v>
      </c>
      <c r="AB1489" s="12">
        <f t="shared" si="3509"/>
        <v>50546.44209068612</v>
      </c>
      <c r="AC1489" s="12">
        <f t="shared" si="3509"/>
        <v>47145.108265531424</v>
      </c>
      <c r="AD1489" s="12">
        <f t="shared" si="3509"/>
        <v>41760.852216105253</v>
      </c>
      <c r="AE1489" s="12">
        <f t="shared" si="3509"/>
        <v>34364.578433139817</v>
      </c>
      <c r="AF1489" s="12">
        <f t="shared" si="3509"/>
        <v>24947.903509412023</v>
      </c>
      <c r="AG1489" s="12">
        <f t="shared" si="3509"/>
        <v>13502.409106835359</v>
      </c>
      <c r="AH1489" s="12">
        <f t="shared" si="3509"/>
        <v>0</v>
      </c>
      <c r="AI1489" s="12">
        <f t="shared" si="3509"/>
        <v>0</v>
      </c>
      <c r="AJ1489" s="12">
        <f t="shared" si="3509"/>
        <v>0</v>
      </c>
      <c r="AK1489" s="12">
        <f t="shared" si="3509"/>
        <v>0</v>
      </c>
      <c r="AL1489" s="12">
        <f t="shared" si="3509"/>
        <v>0</v>
      </c>
      <c r="AM1489" s="12">
        <f t="shared" si="3509"/>
        <v>0</v>
      </c>
      <c r="AN1489" s="12">
        <f t="shared" si="3509"/>
        <v>0</v>
      </c>
      <c r="AO1489" s="12">
        <f t="shared" ref="AO1489:BT1489" si="3510">AN1489+AO1313+AO1465</f>
        <v>0</v>
      </c>
      <c r="AP1489" s="12">
        <f t="shared" si="3510"/>
        <v>0</v>
      </c>
      <c r="AQ1489" s="12">
        <f t="shared" si="3510"/>
        <v>0</v>
      </c>
      <c r="AR1489" s="12">
        <f t="shared" si="3510"/>
        <v>0</v>
      </c>
      <c r="AS1489" s="12">
        <f t="shared" si="3510"/>
        <v>0</v>
      </c>
      <c r="AT1489" s="12">
        <f t="shared" si="3510"/>
        <v>0</v>
      </c>
      <c r="AU1489" s="12">
        <f t="shared" si="3510"/>
        <v>0</v>
      </c>
      <c r="AV1489" s="12">
        <f t="shared" si="3510"/>
        <v>0</v>
      </c>
      <c r="AW1489" s="12">
        <f t="shared" si="3510"/>
        <v>0</v>
      </c>
      <c r="AX1489" s="12">
        <f t="shared" si="3510"/>
        <v>0</v>
      </c>
      <c r="AY1489" s="12">
        <f t="shared" si="3510"/>
        <v>0</v>
      </c>
      <c r="AZ1489" s="12">
        <f t="shared" si="3510"/>
        <v>0</v>
      </c>
      <c r="BA1489" s="12">
        <f t="shared" si="3510"/>
        <v>0</v>
      </c>
      <c r="BB1489" s="12">
        <f t="shared" si="3510"/>
        <v>0</v>
      </c>
      <c r="BC1489" s="12">
        <f t="shared" si="3510"/>
        <v>0</v>
      </c>
      <c r="BD1489" s="12">
        <f t="shared" si="3510"/>
        <v>0</v>
      </c>
      <c r="BE1489" s="12">
        <f t="shared" si="3510"/>
        <v>0</v>
      </c>
      <c r="BF1489" s="12">
        <f t="shared" si="3510"/>
        <v>0</v>
      </c>
      <c r="BG1489" s="12">
        <f t="shared" si="3510"/>
        <v>0</v>
      </c>
      <c r="BH1489" s="12">
        <f t="shared" si="3510"/>
        <v>0</v>
      </c>
      <c r="BI1489" s="12">
        <f t="shared" si="3510"/>
        <v>0</v>
      </c>
      <c r="BJ1489" s="12">
        <f t="shared" si="3510"/>
        <v>0</v>
      </c>
      <c r="BK1489" s="12">
        <f t="shared" si="3510"/>
        <v>0</v>
      </c>
      <c r="BL1489" s="12">
        <f t="shared" si="3510"/>
        <v>0</v>
      </c>
      <c r="BM1489" s="12">
        <f t="shared" si="3510"/>
        <v>0</v>
      </c>
      <c r="BN1489" s="12">
        <f t="shared" si="3510"/>
        <v>0</v>
      </c>
      <c r="BO1489" s="12">
        <f t="shared" si="3510"/>
        <v>0</v>
      </c>
      <c r="BP1489" s="12">
        <f t="shared" si="3510"/>
        <v>0</v>
      </c>
      <c r="BQ1489" s="12">
        <f t="shared" si="3510"/>
        <v>0</v>
      </c>
      <c r="BR1489" s="12">
        <f t="shared" si="3510"/>
        <v>0</v>
      </c>
      <c r="BS1489" s="12">
        <f t="shared" si="3510"/>
        <v>0</v>
      </c>
      <c r="BT1489" s="12">
        <f t="shared" si="3510"/>
        <v>0</v>
      </c>
      <c r="BU1489" s="12">
        <f t="shared" ref="BU1489:CZ1489" si="3511">BT1489+BU1313+BU1465</f>
        <v>0</v>
      </c>
      <c r="BV1489" s="12">
        <f t="shared" si="3511"/>
        <v>0</v>
      </c>
      <c r="BW1489" s="12">
        <f t="shared" si="3511"/>
        <v>0</v>
      </c>
      <c r="BX1489" s="12">
        <f t="shared" si="3511"/>
        <v>0</v>
      </c>
      <c r="BY1489" s="12">
        <f t="shared" si="3511"/>
        <v>0</v>
      </c>
      <c r="BZ1489" s="12">
        <f t="shared" si="3511"/>
        <v>0</v>
      </c>
      <c r="CA1489" s="12">
        <f t="shared" si="3511"/>
        <v>0</v>
      </c>
      <c r="CB1489" s="12">
        <f t="shared" si="3511"/>
        <v>0</v>
      </c>
      <c r="CC1489" s="12">
        <f t="shared" si="3511"/>
        <v>0</v>
      </c>
      <c r="CD1489" s="12">
        <f t="shared" si="3511"/>
        <v>0</v>
      </c>
      <c r="CE1489" s="12">
        <f t="shared" si="3511"/>
        <v>0</v>
      </c>
      <c r="CF1489" s="12">
        <f t="shared" si="3511"/>
        <v>0</v>
      </c>
      <c r="CG1489" s="12">
        <f t="shared" si="3511"/>
        <v>0</v>
      </c>
      <c r="CH1489" s="12">
        <f t="shared" si="3511"/>
        <v>0</v>
      </c>
      <c r="CI1489" s="12">
        <f t="shared" si="3511"/>
        <v>0</v>
      </c>
      <c r="CJ1489" s="12">
        <f t="shared" si="3511"/>
        <v>0</v>
      </c>
      <c r="CK1489" s="12">
        <f t="shared" si="3511"/>
        <v>0</v>
      </c>
      <c r="CL1489" s="12">
        <f t="shared" si="3511"/>
        <v>0</v>
      </c>
      <c r="CM1489" s="12">
        <f t="shared" si="3511"/>
        <v>0</v>
      </c>
      <c r="CN1489" s="12">
        <f t="shared" si="3511"/>
        <v>0</v>
      </c>
      <c r="CO1489" s="12">
        <f t="shared" si="3511"/>
        <v>0</v>
      </c>
      <c r="CP1489" s="12">
        <f t="shared" si="3511"/>
        <v>0</v>
      </c>
      <c r="CQ1489" s="12">
        <f t="shared" si="3511"/>
        <v>0</v>
      </c>
      <c r="CR1489" s="12">
        <f t="shared" si="3511"/>
        <v>0</v>
      </c>
      <c r="CS1489" s="12">
        <f t="shared" si="3511"/>
        <v>0</v>
      </c>
      <c r="CT1489" s="12">
        <f t="shared" si="3511"/>
        <v>0</v>
      </c>
      <c r="CU1489" s="12">
        <f t="shared" si="3511"/>
        <v>0</v>
      </c>
      <c r="CV1489" s="12">
        <f t="shared" si="3511"/>
        <v>0</v>
      </c>
      <c r="CW1489" s="12">
        <f t="shared" si="3511"/>
        <v>0</v>
      </c>
      <c r="CX1489" s="12">
        <f t="shared" si="3511"/>
        <v>0</v>
      </c>
      <c r="CY1489" s="12">
        <f t="shared" si="3511"/>
        <v>0</v>
      </c>
      <c r="CZ1489" s="12">
        <f t="shared" si="3511"/>
        <v>0</v>
      </c>
      <c r="DA1489" s="12">
        <f t="shared" ref="DA1489:DY1489" si="3512">CZ1489+DA1313+DA1465</f>
        <v>0</v>
      </c>
      <c r="DB1489" s="12">
        <f t="shared" si="3512"/>
        <v>0</v>
      </c>
      <c r="DC1489" s="12">
        <f t="shared" si="3512"/>
        <v>0</v>
      </c>
      <c r="DD1489" s="12">
        <f t="shared" si="3512"/>
        <v>0</v>
      </c>
      <c r="DE1489" s="12">
        <f t="shared" si="3512"/>
        <v>0</v>
      </c>
      <c r="DF1489" s="12">
        <f t="shared" si="3512"/>
        <v>0</v>
      </c>
      <c r="DG1489" s="12">
        <f t="shared" si="3512"/>
        <v>0</v>
      </c>
      <c r="DH1489" s="12">
        <f t="shared" si="3512"/>
        <v>0</v>
      </c>
      <c r="DI1489" s="12">
        <f t="shared" si="3512"/>
        <v>0</v>
      </c>
      <c r="DJ1489" s="12">
        <f t="shared" si="3512"/>
        <v>0</v>
      </c>
      <c r="DK1489" s="12">
        <f t="shared" si="3512"/>
        <v>0</v>
      </c>
      <c r="DL1489" s="12">
        <f t="shared" si="3512"/>
        <v>0</v>
      </c>
      <c r="DM1489" s="12">
        <f t="shared" si="3512"/>
        <v>0</v>
      </c>
      <c r="DN1489" s="12">
        <f t="shared" si="3512"/>
        <v>0</v>
      </c>
      <c r="DO1489" s="12">
        <f t="shared" si="3512"/>
        <v>0</v>
      </c>
      <c r="DP1489" s="12">
        <f t="shared" si="3512"/>
        <v>0</v>
      </c>
      <c r="DQ1489" s="12">
        <f t="shared" si="3512"/>
        <v>0</v>
      </c>
      <c r="DR1489" s="12">
        <f t="shared" si="3512"/>
        <v>0</v>
      </c>
      <c r="DS1489" s="12">
        <f t="shared" si="3512"/>
        <v>0</v>
      </c>
      <c r="DT1489" s="12">
        <f t="shared" si="3512"/>
        <v>0</v>
      </c>
      <c r="DU1489" s="12">
        <f t="shared" si="3512"/>
        <v>0</v>
      </c>
      <c r="DV1489" s="12">
        <f t="shared" si="3512"/>
        <v>0</v>
      </c>
      <c r="DW1489" s="12">
        <f t="shared" si="3512"/>
        <v>0</v>
      </c>
      <c r="DX1489" s="12">
        <f t="shared" si="3512"/>
        <v>0</v>
      </c>
      <c r="DY1489" s="12">
        <f t="shared" si="3512"/>
        <v>0</v>
      </c>
    </row>
    <row r="1490" spans="2:129" x14ac:dyDescent="0.3">
      <c r="B1490" s="2" t="str">
        <f>Product!$E$2</f>
        <v>Phase 1</v>
      </c>
      <c r="C1490" s="2" t="str">
        <f>Product!$E$3</f>
        <v>60' Wide</v>
      </c>
      <c r="D1490" s="128"/>
      <c r="E1490" s="203"/>
      <c r="F1490" s="128"/>
      <c r="G1490" s="11">
        <f>SUM(H1490:DZ1490)</f>
        <v>567112.75615324406</v>
      </c>
      <c r="I1490" s="12">
        <f t="shared" ref="I1490:AN1490" si="3513">H1490+I1314+I1466</f>
        <v>0</v>
      </c>
      <c r="J1490" s="12">
        <f t="shared" si="3513"/>
        <v>0</v>
      </c>
      <c r="K1490" s="12">
        <f t="shared" si="3513"/>
        <v>0</v>
      </c>
      <c r="L1490" s="12">
        <f t="shared" si="3513"/>
        <v>0</v>
      </c>
      <c r="M1490" s="12">
        <f t="shared" si="3513"/>
        <v>0</v>
      </c>
      <c r="N1490" s="12">
        <f t="shared" si="3513"/>
        <v>520.83333333333337</v>
      </c>
      <c r="O1490" s="12">
        <f t="shared" si="3513"/>
        <v>1564.6701388888891</v>
      </c>
      <c r="P1490" s="12">
        <f t="shared" si="3513"/>
        <v>3133.6895978009261</v>
      </c>
      <c r="Q1490" s="12">
        <f t="shared" si="3513"/>
        <v>5230.0799711250966</v>
      </c>
      <c r="R1490" s="12">
        <f t="shared" si="3513"/>
        <v>7856.0386376714514</v>
      </c>
      <c r="S1490" s="12">
        <f t="shared" si="3513"/>
        <v>11013.772131995083</v>
      </c>
      <c r="T1490" s="12">
        <f t="shared" si="3513"/>
        <v>17538.829515878395</v>
      </c>
      <c r="U1490" s="12">
        <f t="shared" si="3513"/>
        <v>27466.074638861224</v>
      </c>
      <c r="V1490" s="12">
        <f t="shared" si="3513"/>
        <v>40830.516616523149</v>
      </c>
      <c r="W1490" s="12">
        <f t="shared" si="3513"/>
        <v>42138.699768559454</v>
      </c>
      <c r="X1490" s="12">
        <f t="shared" si="3513"/>
        <v>44900.250350395901</v>
      </c>
      <c r="Y1490" s="12">
        <f t="shared" si="3513"/>
        <v>49142.057392989998</v>
      </c>
      <c r="Z1490" s="12">
        <f t="shared" si="3513"/>
        <v>51516.121964928243</v>
      </c>
      <c r="AA1490" s="12">
        <f t="shared" si="3513"/>
        <v>51993.8284725829</v>
      </c>
      <c r="AB1490" s="12">
        <f t="shared" si="3513"/>
        <v>50546.44209068612</v>
      </c>
      <c r="AC1490" s="12">
        <f t="shared" si="3513"/>
        <v>47145.108265531424</v>
      </c>
      <c r="AD1490" s="12">
        <f t="shared" si="3513"/>
        <v>41760.852216105253</v>
      </c>
      <c r="AE1490" s="12">
        <f t="shared" si="3513"/>
        <v>34364.578433139817</v>
      </c>
      <c r="AF1490" s="12">
        <f t="shared" si="3513"/>
        <v>24947.903509412023</v>
      </c>
      <c r="AG1490" s="12">
        <f t="shared" si="3513"/>
        <v>13502.409106835359</v>
      </c>
      <c r="AH1490" s="12">
        <f t="shared" si="3513"/>
        <v>0</v>
      </c>
      <c r="AI1490" s="12">
        <f t="shared" si="3513"/>
        <v>0</v>
      </c>
      <c r="AJ1490" s="12">
        <f t="shared" si="3513"/>
        <v>0</v>
      </c>
      <c r="AK1490" s="12">
        <f t="shared" si="3513"/>
        <v>0</v>
      </c>
      <c r="AL1490" s="12">
        <f t="shared" si="3513"/>
        <v>0</v>
      </c>
      <c r="AM1490" s="12">
        <f t="shared" si="3513"/>
        <v>0</v>
      </c>
      <c r="AN1490" s="12">
        <f t="shared" si="3513"/>
        <v>0</v>
      </c>
      <c r="AO1490" s="12">
        <f t="shared" ref="AO1490:BT1490" si="3514">AN1490+AO1314+AO1466</f>
        <v>0</v>
      </c>
      <c r="AP1490" s="12">
        <f t="shared" si="3514"/>
        <v>0</v>
      </c>
      <c r="AQ1490" s="12">
        <f t="shared" si="3514"/>
        <v>0</v>
      </c>
      <c r="AR1490" s="12">
        <f t="shared" si="3514"/>
        <v>0</v>
      </c>
      <c r="AS1490" s="12">
        <f t="shared" si="3514"/>
        <v>0</v>
      </c>
      <c r="AT1490" s="12">
        <f t="shared" si="3514"/>
        <v>0</v>
      </c>
      <c r="AU1490" s="12">
        <f t="shared" si="3514"/>
        <v>0</v>
      </c>
      <c r="AV1490" s="12">
        <f t="shared" si="3514"/>
        <v>0</v>
      </c>
      <c r="AW1490" s="12">
        <f t="shared" si="3514"/>
        <v>0</v>
      </c>
      <c r="AX1490" s="12">
        <f t="shared" si="3514"/>
        <v>0</v>
      </c>
      <c r="AY1490" s="12">
        <f t="shared" si="3514"/>
        <v>0</v>
      </c>
      <c r="AZ1490" s="12">
        <f t="shared" si="3514"/>
        <v>0</v>
      </c>
      <c r="BA1490" s="12">
        <f t="shared" si="3514"/>
        <v>0</v>
      </c>
      <c r="BB1490" s="12">
        <f t="shared" si="3514"/>
        <v>0</v>
      </c>
      <c r="BC1490" s="12">
        <f t="shared" si="3514"/>
        <v>0</v>
      </c>
      <c r="BD1490" s="12">
        <f t="shared" si="3514"/>
        <v>0</v>
      </c>
      <c r="BE1490" s="12">
        <f t="shared" si="3514"/>
        <v>0</v>
      </c>
      <c r="BF1490" s="12">
        <f t="shared" si="3514"/>
        <v>0</v>
      </c>
      <c r="BG1490" s="12">
        <f t="shared" si="3514"/>
        <v>0</v>
      </c>
      <c r="BH1490" s="12">
        <f t="shared" si="3514"/>
        <v>0</v>
      </c>
      <c r="BI1490" s="12">
        <f t="shared" si="3514"/>
        <v>0</v>
      </c>
      <c r="BJ1490" s="12">
        <f t="shared" si="3514"/>
        <v>0</v>
      </c>
      <c r="BK1490" s="12">
        <f t="shared" si="3514"/>
        <v>0</v>
      </c>
      <c r="BL1490" s="12">
        <f t="shared" si="3514"/>
        <v>0</v>
      </c>
      <c r="BM1490" s="12">
        <f t="shared" si="3514"/>
        <v>0</v>
      </c>
      <c r="BN1490" s="12">
        <f t="shared" si="3514"/>
        <v>0</v>
      </c>
      <c r="BO1490" s="12">
        <f t="shared" si="3514"/>
        <v>0</v>
      </c>
      <c r="BP1490" s="12">
        <f t="shared" si="3514"/>
        <v>0</v>
      </c>
      <c r="BQ1490" s="12">
        <f t="shared" si="3514"/>
        <v>0</v>
      </c>
      <c r="BR1490" s="12">
        <f t="shared" si="3514"/>
        <v>0</v>
      </c>
      <c r="BS1490" s="12">
        <f t="shared" si="3514"/>
        <v>0</v>
      </c>
      <c r="BT1490" s="12">
        <f t="shared" si="3514"/>
        <v>0</v>
      </c>
      <c r="BU1490" s="12">
        <f t="shared" ref="BU1490:CZ1490" si="3515">BT1490+BU1314+BU1466</f>
        <v>0</v>
      </c>
      <c r="BV1490" s="12">
        <f t="shared" si="3515"/>
        <v>0</v>
      </c>
      <c r="BW1490" s="12">
        <f t="shared" si="3515"/>
        <v>0</v>
      </c>
      <c r="BX1490" s="12">
        <f t="shared" si="3515"/>
        <v>0</v>
      </c>
      <c r="BY1490" s="12">
        <f t="shared" si="3515"/>
        <v>0</v>
      </c>
      <c r="BZ1490" s="12">
        <f t="shared" si="3515"/>
        <v>0</v>
      </c>
      <c r="CA1490" s="12">
        <f t="shared" si="3515"/>
        <v>0</v>
      </c>
      <c r="CB1490" s="12">
        <f t="shared" si="3515"/>
        <v>0</v>
      </c>
      <c r="CC1490" s="12">
        <f t="shared" si="3515"/>
        <v>0</v>
      </c>
      <c r="CD1490" s="12">
        <f t="shared" si="3515"/>
        <v>0</v>
      </c>
      <c r="CE1490" s="12">
        <f t="shared" si="3515"/>
        <v>0</v>
      </c>
      <c r="CF1490" s="12">
        <f t="shared" si="3515"/>
        <v>0</v>
      </c>
      <c r="CG1490" s="12">
        <f t="shared" si="3515"/>
        <v>0</v>
      </c>
      <c r="CH1490" s="12">
        <f t="shared" si="3515"/>
        <v>0</v>
      </c>
      <c r="CI1490" s="12">
        <f t="shared" si="3515"/>
        <v>0</v>
      </c>
      <c r="CJ1490" s="12">
        <f t="shared" si="3515"/>
        <v>0</v>
      </c>
      <c r="CK1490" s="12">
        <f t="shared" si="3515"/>
        <v>0</v>
      </c>
      <c r="CL1490" s="12">
        <f t="shared" si="3515"/>
        <v>0</v>
      </c>
      <c r="CM1490" s="12">
        <f t="shared" si="3515"/>
        <v>0</v>
      </c>
      <c r="CN1490" s="12">
        <f t="shared" si="3515"/>
        <v>0</v>
      </c>
      <c r="CO1490" s="12">
        <f t="shared" si="3515"/>
        <v>0</v>
      </c>
      <c r="CP1490" s="12">
        <f t="shared" si="3515"/>
        <v>0</v>
      </c>
      <c r="CQ1490" s="12">
        <f t="shared" si="3515"/>
        <v>0</v>
      </c>
      <c r="CR1490" s="12">
        <f t="shared" si="3515"/>
        <v>0</v>
      </c>
      <c r="CS1490" s="12">
        <f t="shared" si="3515"/>
        <v>0</v>
      </c>
      <c r="CT1490" s="12">
        <f t="shared" si="3515"/>
        <v>0</v>
      </c>
      <c r="CU1490" s="12">
        <f t="shared" si="3515"/>
        <v>0</v>
      </c>
      <c r="CV1490" s="12">
        <f t="shared" si="3515"/>
        <v>0</v>
      </c>
      <c r="CW1490" s="12">
        <f t="shared" si="3515"/>
        <v>0</v>
      </c>
      <c r="CX1490" s="12">
        <f t="shared" si="3515"/>
        <v>0</v>
      </c>
      <c r="CY1490" s="12">
        <f t="shared" si="3515"/>
        <v>0</v>
      </c>
      <c r="CZ1490" s="12">
        <f t="shared" si="3515"/>
        <v>0</v>
      </c>
      <c r="DA1490" s="12">
        <f t="shared" ref="DA1490:DY1490" si="3516">CZ1490+DA1314+DA1466</f>
        <v>0</v>
      </c>
      <c r="DB1490" s="12">
        <f t="shared" si="3516"/>
        <v>0</v>
      </c>
      <c r="DC1490" s="12">
        <f t="shared" si="3516"/>
        <v>0</v>
      </c>
      <c r="DD1490" s="12">
        <f t="shared" si="3516"/>
        <v>0</v>
      </c>
      <c r="DE1490" s="12">
        <f t="shared" si="3516"/>
        <v>0</v>
      </c>
      <c r="DF1490" s="12">
        <f t="shared" si="3516"/>
        <v>0</v>
      </c>
      <c r="DG1490" s="12">
        <f t="shared" si="3516"/>
        <v>0</v>
      </c>
      <c r="DH1490" s="12">
        <f t="shared" si="3516"/>
        <v>0</v>
      </c>
      <c r="DI1490" s="12">
        <f t="shared" si="3516"/>
        <v>0</v>
      </c>
      <c r="DJ1490" s="12">
        <f t="shared" si="3516"/>
        <v>0</v>
      </c>
      <c r="DK1490" s="12">
        <f t="shared" si="3516"/>
        <v>0</v>
      </c>
      <c r="DL1490" s="12">
        <f t="shared" si="3516"/>
        <v>0</v>
      </c>
      <c r="DM1490" s="12">
        <f t="shared" si="3516"/>
        <v>0</v>
      </c>
      <c r="DN1490" s="12">
        <f t="shared" si="3516"/>
        <v>0</v>
      </c>
      <c r="DO1490" s="12">
        <f t="shared" si="3516"/>
        <v>0</v>
      </c>
      <c r="DP1490" s="12">
        <f t="shared" si="3516"/>
        <v>0</v>
      </c>
      <c r="DQ1490" s="12">
        <f t="shared" si="3516"/>
        <v>0</v>
      </c>
      <c r="DR1490" s="12">
        <f t="shared" si="3516"/>
        <v>0</v>
      </c>
      <c r="DS1490" s="12">
        <f t="shared" si="3516"/>
        <v>0</v>
      </c>
      <c r="DT1490" s="12">
        <f t="shared" si="3516"/>
        <v>0</v>
      </c>
      <c r="DU1490" s="12">
        <f t="shared" si="3516"/>
        <v>0</v>
      </c>
      <c r="DV1490" s="12">
        <f t="shared" si="3516"/>
        <v>0</v>
      </c>
      <c r="DW1490" s="12">
        <f t="shared" si="3516"/>
        <v>0</v>
      </c>
      <c r="DX1490" s="12">
        <f t="shared" si="3516"/>
        <v>0</v>
      </c>
      <c r="DY1490" s="12">
        <f t="shared" si="3516"/>
        <v>0</v>
      </c>
    </row>
    <row r="1491" spans="2:129" x14ac:dyDescent="0.3">
      <c r="B1491" s="2" t="str">
        <f>Product!$F$2</f>
        <v>Phase 1</v>
      </c>
      <c r="C1491" s="2" t="str">
        <f>Product!$F$3</f>
        <v>75' Wide</v>
      </c>
      <c r="D1491" s="128"/>
      <c r="E1491" s="203"/>
      <c r="F1491" s="128"/>
      <c r="G1491" s="11">
        <f>SUM(H1491:DZ1491)</f>
        <v>378075.17076880066</v>
      </c>
      <c r="I1491" s="12">
        <f t="shared" ref="I1491:AN1491" si="3517">H1491+I1315+I1467</f>
        <v>0</v>
      </c>
      <c r="J1491" s="12">
        <f t="shared" si="3517"/>
        <v>0</v>
      </c>
      <c r="K1491" s="12">
        <f t="shared" si="3517"/>
        <v>0</v>
      </c>
      <c r="L1491" s="12">
        <f t="shared" si="3517"/>
        <v>0</v>
      </c>
      <c r="M1491" s="12">
        <f t="shared" si="3517"/>
        <v>0</v>
      </c>
      <c r="N1491" s="12">
        <f t="shared" si="3517"/>
        <v>347.22222222222229</v>
      </c>
      <c r="O1491" s="12">
        <f t="shared" si="3517"/>
        <v>1043.1134259259261</v>
      </c>
      <c r="P1491" s="12">
        <f t="shared" si="3517"/>
        <v>2089.126398533951</v>
      </c>
      <c r="Q1491" s="12">
        <f t="shared" si="3517"/>
        <v>3486.7199807500647</v>
      </c>
      <c r="R1491" s="12">
        <f t="shared" si="3517"/>
        <v>5237.3590917809679</v>
      </c>
      <c r="S1491" s="12">
        <f t="shared" si="3517"/>
        <v>7342.5147546633889</v>
      </c>
      <c r="T1491" s="12">
        <f t="shared" si="3517"/>
        <v>11692.553010585598</v>
      </c>
      <c r="U1491" s="12">
        <f t="shared" si="3517"/>
        <v>18310.716425907482</v>
      </c>
      <c r="V1491" s="12">
        <f t="shared" si="3517"/>
        <v>27220.344411015431</v>
      </c>
      <c r="W1491" s="12">
        <f t="shared" si="3517"/>
        <v>28092.46651237299</v>
      </c>
      <c r="X1491" s="12">
        <f t="shared" si="3517"/>
        <v>29933.500233597315</v>
      </c>
      <c r="Y1491" s="12">
        <f t="shared" si="3517"/>
        <v>32761.371595326742</v>
      </c>
      <c r="Z1491" s="12">
        <f t="shared" si="3517"/>
        <v>34344.081309952264</v>
      </c>
      <c r="AA1491" s="12">
        <f t="shared" si="3517"/>
        <v>34662.552315055393</v>
      </c>
      <c r="AB1491" s="12">
        <f t="shared" si="3517"/>
        <v>33697.628060457559</v>
      </c>
      <c r="AC1491" s="12">
        <f t="shared" si="3517"/>
        <v>31430.07217702112</v>
      </c>
      <c r="AD1491" s="12">
        <f t="shared" si="3517"/>
        <v>27840.568144070367</v>
      </c>
      <c r="AE1491" s="12">
        <f t="shared" si="3517"/>
        <v>22909.718955426757</v>
      </c>
      <c r="AF1491" s="12">
        <f t="shared" si="3517"/>
        <v>16631.935672941581</v>
      </c>
      <c r="AG1491" s="12">
        <f t="shared" si="3517"/>
        <v>9001.6060712238286</v>
      </c>
      <c r="AH1491" s="12">
        <f t="shared" si="3517"/>
        <v>0</v>
      </c>
      <c r="AI1491" s="12">
        <f t="shared" si="3517"/>
        <v>-5.820766091346741E-12</v>
      </c>
      <c r="AJ1491" s="12">
        <f t="shared" si="3517"/>
        <v>-1.1665785374740761E-11</v>
      </c>
      <c r="AK1491" s="12">
        <f t="shared" si="3517"/>
        <v>-1.753515890514892E-11</v>
      </c>
      <c r="AL1491" s="12">
        <f t="shared" si="3517"/>
        <v>-2.3428988158600448E-11</v>
      </c>
      <c r="AM1491" s="12">
        <f t="shared" si="3517"/>
        <v>-2.9347375033941357E-11</v>
      </c>
      <c r="AN1491" s="12">
        <f t="shared" si="3517"/>
        <v>-3.5290421854596188E-11</v>
      </c>
      <c r="AO1491" s="12">
        <f t="shared" ref="AO1491:BT1491" si="3518">AN1491+AO1315+AO1467</f>
        <v>-4.1258231370337079E-11</v>
      </c>
      <c r="AP1491" s="12">
        <f t="shared" si="3518"/>
        <v>-4.7250906759060226E-11</v>
      </c>
      <c r="AQ1491" s="12">
        <f t="shared" si="3518"/>
        <v>-5.3268551628569718E-11</v>
      </c>
      <c r="AR1491" s="12">
        <f t="shared" si="3518"/>
        <v>-5.9311270018368834E-11</v>
      </c>
      <c r="AS1491" s="12">
        <f t="shared" si="3518"/>
        <v>-6.537916640145878E-11</v>
      </c>
      <c r="AT1491" s="12">
        <f t="shared" si="3518"/>
        <v>-7.1472345686144938E-11</v>
      </c>
      <c r="AU1491" s="12">
        <f t="shared" si="3518"/>
        <v>-7.759091321785062E-11</v>
      </c>
      <c r="AV1491" s="12">
        <f t="shared" si="3518"/>
        <v>-8.3734974780938405E-11</v>
      </c>
      <c r="AW1491" s="12">
        <f t="shared" si="3518"/>
        <v>-8.9904636600539053E-11</v>
      </c>
      <c r="AX1491" s="12">
        <f t="shared" si="3518"/>
        <v>-9.6100005344388033E-11</v>
      </c>
      <c r="AY1491" s="12">
        <f t="shared" si="3518"/>
        <v>-1.0232118812466972E-10</v>
      </c>
      <c r="AZ1491" s="12">
        <f t="shared" si="3518"/>
        <v>-1.0856829249986925E-10</v>
      </c>
      <c r="BA1491" s="12">
        <f t="shared" si="3518"/>
        <v>-1.1484142647663212E-10</v>
      </c>
      <c r="BB1491" s="12">
        <f t="shared" si="3518"/>
        <v>-1.2114069851163148E-10</v>
      </c>
      <c r="BC1491" s="12">
        <f t="shared" si="3518"/>
        <v>-1.2746621751344337E-10</v>
      </c>
      <c r="BD1491" s="12">
        <f t="shared" si="3518"/>
        <v>-1.3381809284442947E-10</v>
      </c>
      <c r="BE1491" s="12">
        <f t="shared" si="3518"/>
        <v>-1.4019643432262801E-10</v>
      </c>
      <c r="BF1491" s="12">
        <f t="shared" si="3518"/>
        <v>-1.4660135222365237E-10</v>
      </c>
      <c r="BG1491" s="12">
        <f t="shared" si="3518"/>
        <v>-1.5303295728259766E-10</v>
      </c>
      <c r="BH1491" s="12">
        <f t="shared" si="3518"/>
        <v>-1.5949136069595523E-10</v>
      </c>
      <c r="BI1491" s="12">
        <f t="shared" si="3518"/>
        <v>-1.6597667412353512E-10</v>
      </c>
      <c r="BJ1491" s="12">
        <f t="shared" si="3518"/>
        <v>-1.7248900969039659E-10</v>
      </c>
      <c r="BK1491" s="12">
        <f t="shared" si="3518"/>
        <v>-1.7902847998878664E-10</v>
      </c>
      <c r="BL1491" s="12">
        <f t="shared" si="3518"/>
        <v>-1.8559519808008666E-10</v>
      </c>
      <c r="BM1491" s="12">
        <f t="shared" si="3518"/>
        <v>-1.9218927749676709E-10</v>
      </c>
      <c r="BN1491" s="12">
        <f t="shared" si="3518"/>
        <v>-1.9881083224435037E-10</v>
      </c>
      <c r="BO1491" s="12">
        <f t="shared" si="3518"/>
        <v>-2.054599768033819E-10</v>
      </c>
      <c r="BP1491" s="12">
        <f t="shared" si="3518"/>
        <v>-2.121368261314094E-10</v>
      </c>
      <c r="BQ1491" s="12">
        <f t="shared" si="3518"/>
        <v>-2.1884149566497035E-10</v>
      </c>
      <c r="BR1491" s="12">
        <f t="shared" si="3518"/>
        <v>-2.255741013215878E-10</v>
      </c>
      <c r="BS1491" s="12">
        <f t="shared" si="3518"/>
        <v>-2.3233475950177448E-10</v>
      </c>
      <c r="BT1491" s="12">
        <f t="shared" si="3518"/>
        <v>-2.3912358709104527E-10</v>
      </c>
      <c r="BU1491" s="12">
        <f t="shared" ref="BU1491:CZ1491" si="3519">BT1491+BU1315+BU1467</f>
        <v>-2.4594070146193802E-10</v>
      </c>
      <c r="BV1491" s="12">
        <f t="shared" si="3519"/>
        <v>-2.5278622047604283E-10</v>
      </c>
      <c r="BW1491" s="12">
        <f t="shared" si="3519"/>
        <v>-2.5966026248603977E-10</v>
      </c>
      <c r="BX1491" s="12">
        <f t="shared" si="3519"/>
        <v>-2.6656294633774502E-10</v>
      </c>
      <c r="BY1491" s="12">
        <f t="shared" si="3519"/>
        <v>-2.7349439137216568E-10</v>
      </c>
      <c r="BZ1491" s="12">
        <f t="shared" si="3519"/>
        <v>-2.8045471742756309E-10</v>
      </c>
      <c r="CA1491" s="12">
        <f t="shared" si="3519"/>
        <v>-2.8744404484152467E-10</v>
      </c>
      <c r="CB1491" s="12">
        <f t="shared" si="3519"/>
        <v>-2.9446249445304443E-10</v>
      </c>
      <c r="CC1491" s="12">
        <f t="shared" si="3519"/>
        <v>-3.0151018760461217E-10</v>
      </c>
      <c r="CD1491" s="12">
        <f t="shared" si="3519"/>
        <v>-3.0858724614431147E-10</v>
      </c>
      <c r="CE1491" s="12">
        <f t="shared" si="3519"/>
        <v>-3.1569379242792616E-10</v>
      </c>
      <c r="CF1491" s="12">
        <f t="shared" si="3519"/>
        <v>-3.2282994932105594E-10</v>
      </c>
      <c r="CG1491" s="12">
        <f t="shared" si="3519"/>
        <v>-3.299958402012404E-10</v>
      </c>
      <c r="CH1491" s="12">
        <f t="shared" si="3519"/>
        <v>-3.3719158896009232E-10</v>
      </c>
      <c r="CI1491" s="12">
        <f t="shared" si="3519"/>
        <v>-3.4441732000543943E-10</v>
      </c>
      <c r="CJ1491" s="12">
        <f t="shared" si="3519"/>
        <v>-3.5167315826347549E-10</v>
      </c>
      <c r="CK1491" s="12">
        <f t="shared" si="3519"/>
        <v>-3.5895922918092007E-10</v>
      </c>
      <c r="CL1491" s="12">
        <f t="shared" si="3519"/>
        <v>-3.6627565872718731E-10</v>
      </c>
      <c r="CM1491" s="12">
        <f t="shared" si="3519"/>
        <v>-3.7362257339656399E-10</v>
      </c>
      <c r="CN1491" s="12">
        <f t="shared" si="3519"/>
        <v>-3.810001002103964E-10</v>
      </c>
      <c r="CO1491" s="12">
        <f t="shared" si="3519"/>
        <v>-3.8840836671928644E-10</v>
      </c>
      <c r="CP1491" s="12">
        <f t="shared" si="3519"/>
        <v>-3.9584750100529686E-10</v>
      </c>
      <c r="CQ1491" s="12">
        <f t="shared" si="3519"/>
        <v>-4.0331763168416568E-10</v>
      </c>
      <c r="CR1491" s="12">
        <f t="shared" si="3519"/>
        <v>-4.1081888790752975E-10</v>
      </c>
      <c r="CS1491" s="12">
        <f t="shared" si="3519"/>
        <v>-4.1835139936515784E-10</v>
      </c>
      <c r="CT1491" s="12">
        <f t="shared" si="3519"/>
        <v>-4.2591529628719275E-10</v>
      </c>
      <c r="CU1491" s="12">
        <f t="shared" si="3519"/>
        <v>-4.335107094464028E-10</v>
      </c>
      <c r="CV1491" s="12">
        <f t="shared" si="3519"/>
        <v>-4.4113777016044288E-10</v>
      </c>
      <c r="CW1491" s="12">
        <f t="shared" si="3519"/>
        <v>-4.4879661029412478E-10</v>
      </c>
      <c r="CX1491" s="12">
        <f t="shared" si="3519"/>
        <v>-4.5648736226169705E-10</v>
      </c>
      <c r="CY1491" s="12">
        <f t="shared" si="3519"/>
        <v>-4.6421015902913422E-10</v>
      </c>
      <c r="CZ1491" s="12">
        <f t="shared" si="3519"/>
        <v>-4.7196513411643567E-10</v>
      </c>
      <c r="DA1491" s="12">
        <f t="shared" ref="DA1491:DY1491" si="3520">CZ1491+DA1315+DA1467</f>
        <v>-4.7975242159993424E-10</v>
      </c>
      <c r="DB1491" s="12">
        <f t="shared" si="3520"/>
        <v>-4.8757215611461407E-10</v>
      </c>
      <c r="DC1491" s="12">
        <f t="shared" si="3520"/>
        <v>-4.9542447285643838E-10</v>
      </c>
      <c r="DD1491" s="12">
        <f t="shared" si="3520"/>
        <v>-5.0330950758468698E-10</v>
      </c>
      <c r="DE1491" s="12">
        <f t="shared" si="3520"/>
        <v>-5.1122739662430322E-10</v>
      </c>
      <c r="DF1491" s="12">
        <f t="shared" si="3520"/>
        <v>-5.1917827686825124E-10</v>
      </c>
      <c r="DG1491" s="12">
        <f t="shared" si="3520"/>
        <v>-5.2716228577988233E-10</v>
      </c>
      <c r="DH1491" s="12">
        <f t="shared" si="3520"/>
        <v>-5.3517956139531195E-10</v>
      </c>
      <c r="DI1491" s="12">
        <f t="shared" si="3520"/>
        <v>-5.4323024232580578E-10</v>
      </c>
      <c r="DJ1491" s="12">
        <f t="shared" si="3520"/>
        <v>-5.5131446776017666E-10</v>
      </c>
      <c r="DK1491" s="12">
        <f t="shared" si="3520"/>
        <v>-5.594323774671908E-10</v>
      </c>
      <c r="DL1491" s="12">
        <f t="shared" si="3520"/>
        <v>-5.6758411179798421E-10</v>
      </c>
      <c r="DM1491" s="12">
        <f t="shared" si="3520"/>
        <v>-5.757698116884892E-10</v>
      </c>
      <c r="DN1491" s="12">
        <f t="shared" si="3520"/>
        <v>-5.839896186618713E-10</v>
      </c>
      <c r="DO1491" s="12">
        <f t="shared" si="3520"/>
        <v>-5.9224367483097582E-10</v>
      </c>
      <c r="DP1491" s="12">
        <f t="shared" si="3520"/>
        <v>-6.0053212290078492E-10</v>
      </c>
      <c r="DQ1491" s="12">
        <f t="shared" si="3520"/>
        <v>-6.0885510617088493E-10</v>
      </c>
      <c r="DR1491" s="12">
        <f t="shared" si="3520"/>
        <v>-6.172127685379437E-10</v>
      </c>
      <c r="DS1491" s="12">
        <f t="shared" si="3520"/>
        <v>-6.2560525449819856E-10</v>
      </c>
      <c r="DT1491" s="12">
        <f t="shared" si="3520"/>
        <v>-6.3403270914995447E-10</v>
      </c>
      <c r="DU1491" s="12">
        <f t="shared" si="3520"/>
        <v>-6.4249527819609266E-10</v>
      </c>
      <c r="DV1491" s="12">
        <f t="shared" si="3520"/>
        <v>-6.5099310794658983E-10</v>
      </c>
      <c r="DW1491" s="12">
        <f t="shared" si="3520"/>
        <v>-6.5952634532104736E-10</v>
      </c>
      <c r="DX1491" s="12">
        <f t="shared" si="3520"/>
        <v>-6.6809513785123174E-10</v>
      </c>
      <c r="DY1491" s="12">
        <f t="shared" si="3520"/>
        <v>-6.7669963368362527E-10</v>
      </c>
    </row>
    <row r="1492" spans="2:129" x14ac:dyDescent="0.3">
      <c r="D1492" s="128"/>
      <c r="E1492" s="203"/>
      <c r="F1492" s="128"/>
      <c r="I1492" s="12"/>
      <c r="J1492" s="12"/>
      <c r="K1492" s="12"/>
      <c r="L1492" s="12"/>
      <c r="M1492" s="12"/>
      <c r="N1492" s="12"/>
      <c r="O1492" s="12"/>
      <c r="P1492" s="12"/>
      <c r="Q1492" s="12"/>
      <c r="R1492" s="12"/>
      <c r="S1492" s="12"/>
      <c r="T1492" s="12"/>
      <c r="U1492" s="12"/>
      <c r="V1492" s="12"/>
      <c r="W1492" s="12"/>
      <c r="X1492" s="12"/>
      <c r="Y1492" s="12"/>
      <c r="Z1492" s="12"/>
      <c r="AA1492" s="12"/>
      <c r="AB1492" s="12"/>
      <c r="AC1492" s="12"/>
      <c r="AD1492" s="12"/>
      <c r="AE1492" s="12"/>
      <c r="AF1492" s="12"/>
      <c r="AG1492" s="12"/>
      <c r="AH1492" s="12"/>
      <c r="AI1492" s="12"/>
      <c r="AJ1492" s="12"/>
      <c r="AK1492" s="12"/>
      <c r="AL1492" s="12"/>
      <c r="AM1492" s="12"/>
      <c r="AN1492" s="12"/>
      <c r="AO1492" s="12"/>
      <c r="AP1492" s="12"/>
      <c r="AQ1492" s="12"/>
      <c r="AR1492" s="12"/>
      <c r="AS1492" s="12"/>
      <c r="AT1492" s="12"/>
      <c r="AU1492" s="12"/>
      <c r="AV1492" s="12"/>
      <c r="AW1492" s="12"/>
      <c r="AX1492" s="12"/>
      <c r="AY1492" s="12"/>
      <c r="AZ1492" s="12"/>
      <c r="BA1492" s="12"/>
      <c r="BB1492" s="12"/>
      <c r="BC1492" s="12"/>
      <c r="BD1492" s="12"/>
      <c r="BE1492" s="12"/>
      <c r="BF1492" s="12"/>
      <c r="BG1492" s="12"/>
      <c r="BH1492" s="12"/>
      <c r="BI1492" s="12"/>
      <c r="BJ1492" s="12"/>
      <c r="BK1492" s="12"/>
      <c r="BL1492" s="12"/>
      <c r="BM1492" s="12"/>
      <c r="BN1492" s="12"/>
      <c r="BO1492" s="12"/>
      <c r="BP1492" s="12"/>
      <c r="BQ1492" s="12"/>
      <c r="BR1492" s="12"/>
      <c r="BS1492" s="12"/>
      <c r="BT1492" s="12"/>
      <c r="BU1492" s="12"/>
      <c r="BV1492" s="12"/>
      <c r="BW1492" s="12"/>
      <c r="BX1492" s="12"/>
      <c r="BY1492" s="12"/>
      <c r="BZ1492" s="12"/>
      <c r="CA1492" s="12"/>
      <c r="CB1492" s="12"/>
      <c r="CC1492" s="12"/>
      <c r="CD1492" s="12"/>
      <c r="CE1492" s="12"/>
      <c r="CF1492" s="12"/>
      <c r="CG1492" s="12"/>
      <c r="CH1492" s="12"/>
      <c r="CI1492" s="12"/>
      <c r="CJ1492" s="12"/>
      <c r="CK1492" s="12"/>
      <c r="CL1492" s="12"/>
      <c r="CM1492" s="12"/>
      <c r="CN1492" s="12"/>
      <c r="CO1492" s="12"/>
      <c r="CP1492" s="12"/>
      <c r="CQ1492" s="12"/>
      <c r="CR1492" s="12"/>
      <c r="CS1492" s="12"/>
      <c r="CT1492" s="12"/>
      <c r="CU1492" s="12"/>
      <c r="CV1492" s="12"/>
      <c r="CW1492" s="12"/>
      <c r="CX1492" s="12"/>
      <c r="CY1492" s="12"/>
      <c r="CZ1492" s="12"/>
      <c r="DA1492" s="12"/>
      <c r="DB1492" s="12"/>
      <c r="DC1492" s="12"/>
      <c r="DD1492" s="12"/>
      <c r="DE1492" s="12"/>
      <c r="DF1492" s="12"/>
      <c r="DG1492" s="12"/>
      <c r="DH1492" s="12"/>
      <c r="DI1492" s="12"/>
      <c r="DJ1492" s="12"/>
      <c r="DK1492" s="12"/>
      <c r="DL1492" s="12"/>
      <c r="DM1492" s="12"/>
      <c r="DN1492" s="12"/>
      <c r="DO1492" s="12"/>
      <c r="DP1492" s="12"/>
      <c r="DQ1492" s="12"/>
      <c r="DR1492" s="12"/>
      <c r="DS1492" s="12"/>
      <c r="DT1492" s="12"/>
      <c r="DU1492" s="12"/>
      <c r="DV1492" s="12"/>
      <c r="DW1492" s="12"/>
      <c r="DX1492" s="12"/>
      <c r="DY1492" s="12"/>
    </row>
    <row r="1493" spans="2:129" x14ac:dyDescent="0.3">
      <c r="B1493" s="2" t="str">
        <f>Product!$G$2</f>
        <v>Phase 2</v>
      </c>
      <c r="C1493" s="2" t="str">
        <f>Product!$G$3</f>
        <v>50' Wide</v>
      </c>
      <c r="D1493" s="128"/>
      <c r="E1493" s="203"/>
      <c r="F1493" s="128"/>
      <c r="G1493" s="11">
        <f>SUM(H1493:DZ1493)</f>
        <v>567112.75615325116</v>
      </c>
      <c r="I1493" s="12">
        <f t="shared" ref="I1493:AN1493" si="3521">H1493+I1317+I1469</f>
        <v>0</v>
      </c>
      <c r="J1493" s="12">
        <f t="shared" si="3521"/>
        <v>0</v>
      </c>
      <c r="K1493" s="12">
        <f t="shared" si="3521"/>
        <v>0</v>
      </c>
      <c r="L1493" s="12">
        <f t="shared" si="3521"/>
        <v>0</v>
      </c>
      <c r="M1493" s="12">
        <f t="shared" si="3521"/>
        <v>0</v>
      </c>
      <c r="N1493" s="12">
        <f t="shared" si="3521"/>
        <v>0</v>
      </c>
      <c r="O1493" s="12">
        <f t="shared" si="3521"/>
        <v>0</v>
      </c>
      <c r="P1493" s="12">
        <f t="shared" si="3521"/>
        <v>0</v>
      </c>
      <c r="Q1493" s="12">
        <f t="shared" si="3521"/>
        <v>0</v>
      </c>
      <c r="R1493" s="12">
        <f t="shared" si="3521"/>
        <v>0</v>
      </c>
      <c r="S1493" s="12">
        <f t="shared" si="3521"/>
        <v>0</v>
      </c>
      <c r="T1493" s="12">
        <f t="shared" si="3521"/>
        <v>0</v>
      </c>
      <c r="U1493" s="12">
        <f t="shared" si="3521"/>
        <v>0</v>
      </c>
      <c r="V1493" s="12">
        <f t="shared" si="3521"/>
        <v>0</v>
      </c>
      <c r="W1493" s="12">
        <f t="shared" si="3521"/>
        <v>0</v>
      </c>
      <c r="X1493" s="12">
        <f t="shared" si="3521"/>
        <v>0</v>
      </c>
      <c r="Y1493" s="12">
        <f t="shared" si="3521"/>
        <v>0</v>
      </c>
      <c r="Z1493" s="12">
        <f t="shared" si="3521"/>
        <v>520.83333333333337</v>
      </c>
      <c r="AA1493" s="12">
        <f t="shared" si="3521"/>
        <v>1564.6701388888891</v>
      </c>
      <c r="AB1493" s="12">
        <f t="shared" si="3521"/>
        <v>3133.6895978009261</v>
      </c>
      <c r="AC1493" s="12">
        <f t="shared" si="3521"/>
        <v>5230.0799711250966</v>
      </c>
      <c r="AD1493" s="12">
        <f t="shared" si="3521"/>
        <v>7856.0386376714514</v>
      </c>
      <c r="AE1493" s="12">
        <f t="shared" si="3521"/>
        <v>11013.772131995083</v>
      </c>
      <c r="AF1493" s="12">
        <f t="shared" si="3521"/>
        <v>17538.829515878395</v>
      </c>
      <c r="AG1493" s="12">
        <f t="shared" si="3521"/>
        <v>27466.074638861224</v>
      </c>
      <c r="AH1493" s="12">
        <f t="shared" si="3521"/>
        <v>40830.516616523149</v>
      </c>
      <c r="AI1493" s="12">
        <f t="shared" si="3521"/>
        <v>42138.699768559556</v>
      </c>
      <c r="AJ1493" s="12">
        <f t="shared" si="3521"/>
        <v>44900.250350396112</v>
      </c>
      <c r="AK1493" s="12">
        <f t="shared" si="3521"/>
        <v>49142.057392990326</v>
      </c>
      <c r="AL1493" s="12">
        <f t="shared" si="3521"/>
        <v>51516.121964928672</v>
      </c>
      <c r="AM1493" s="12">
        <f t="shared" si="3521"/>
        <v>51993.828472583431</v>
      </c>
      <c r="AN1493" s="12">
        <f t="shared" si="3521"/>
        <v>50546.442090686753</v>
      </c>
      <c r="AO1493" s="12">
        <f t="shared" ref="AO1493:BT1493" si="3522">AN1493+AO1317+AO1469</f>
        <v>47145.108265532173</v>
      </c>
      <c r="AP1493" s="12">
        <f t="shared" si="3522"/>
        <v>41760.852216106119</v>
      </c>
      <c r="AQ1493" s="12">
        <f t="shared" si="3522"/>
        <v>34364.578433140785</v>
      </c>
      <c r="AR1493" s="12">
        <f t="shared" si="3522"/>
        <v>24947.903509413096</v>
      </c>
      <c r="AS1493" s="12">
        <f t="shared" si="3522"/>
        <v>13502.409106836543</v>
      </c>
      <c r="AT1493" s="12">
        <f t="shared" si="3522"/>
        <v>0</v>
      </c>
      <c r="AU1493" s="12">
        <f t="shared" si="3522"/>
        <v>0</v>
      </c>
      <c r="AV1493" s="12">
        <f t="shared" si="3522"/>
        <v>0</v>
      </c>
      <c r="AW1493" s="12">
        <f t="shared" si="3522"/>
        <v>0</v>
      </c>
      <c r="AX1493" s="12">
        <f t="shared" si="3522"/>
        <v>0</v>
      </c>
      <c r="AY1493" s="12">
        <f t="shared" si="3522"/>
        <v>0</v>
      </c>
      <c r="AZ1493" s="12">
        <f t="shared" si="3522"/>
        <v>0</v>
      </c>
      <c r="BA1493" s="12">
        <f t="shared" si="3522"/>
        <v>0</v>
      </c>
      <c r="BB1493" s="12">
        <f t="shared" si="3522"/>
        <v>0</v>
      </c>
      <c r="BC1493" s="12">
        <f t="shared" si="3522"/>
        <v>0</v>
      </c>
      <c r="BD1493" s="12">
        <f t="shared" si="3522"/>
        <v>0</v>
      </c>
      <c r="BE1493" s="12">
        <f t="shared" si="3522"/>
        <v>0</v>
      </c>
      <c r="BF1493" s="12">
        <f t="shared" si="3522"/>
        <v>0</v>
      </c>
      <c r="BG1493" s="12">
        <f t="shared" si="3522"/>
        <v>0</v>
      </c>
      <c r="BH1493" s="12">
        <f t="shared" si="3522"/>
        <v>0</v>
      </c>
      <c r="BI1493" s="12">
        <f t="shared" si="3522"/>
        <v>0</v>
      </c>
      <c r="BJ1493" s="12">
        <f t="shared" si="3522"/>
        <v>0</v>
      </c>
      <c r="BK1493" s="12">
        <f t="shared" si="3522"/>
        <v>0</v>
      </c>
      <c r="BL1493" s="12">
        <f t="shared" si="3522"/>
        <v>0</v>
      </c>
      <c r="BM1493" s="12">
        <f t="shared" si="3522"/>
        <v>0</v>
      </c>
      <c r="BN1493" s="12">
        <f t="shared" si="3522"/>
        <v>0</v>
      </c>
      <c r="BO1493" s="12">
        <f t="shared" si="3522"/>
        <v>0</v>
      </c>
      <c r="BP1493" s="12">
        <f t="shared" si="3522"/>
        <v>0</v>
      </c>
      <c r="BQ1493" s="12">
        <f t="shared" si="3522"/>
        <v>0</v>
      </c>
      <c r="BR1493" s="12">
        <f t="shared" si="3522"/>
        <v>0</v>
      </c>
      <c r="BS1493" s="12">
        <f t="shared" si="3522"/>
        <v>0</v>
      </c>
      <c r="BT1493" s="12">
        <f t="shared" si="3522"/>
        <v>0</v>
      </c>
      <c r="BU1493" s="12">
        <f t="shared" ref="BU1493:CZ1493" si="3523">BT1493+BU1317+BU1469</f>
        <v>0</v>
      </c>
      <c r="BV1493" s="12">
        <f t="shared" si="3523"/>
        <v>0</v>
      </c>
      <c r="BW1493" s="12">
        <f t="shared" si="3523"/>
        <v>0</v>
      </c>
      <c r="BX1493" s="12">
        <f t="shared" si="3523"/>
        <v>0</v>
      </c>
      <c r="BY1493" s="12">
        <f t="shared" si="3523"/>
        <v>0</v>
      </c>
      <c r="BZ1493" s="12">
        <f t="shared" si="3523"/>
        <v>0</v>
      </c>
      <c r="CA1493" s="12">
        <f t="shared" si="3523"/>
        <v>0</v>
      </c>
      <c r="CB1493" s="12">
        <f t="shared" si="3523"/>
        <v>0</v>
      </c>
      <c r="CC1493" s="12">
        <f t="shared" si="3523"/>
        <v>0</v>
      </c>
      <c r="CD1493" s="12">
        <f t="shared" si="3523"/>
        <v>0</v>
      </c>
      <c r="CE1493" s="12">
        <f t="shared" si="3523"/>
        <v>0</v>
      </c>
      <c r="CF1493" s="12">
        <f t="shared" si="3523"/>
        <v>0</v>
      </c>
      <c r="CG1493" s="12">
        <f t="shared" si="3523"/>
        <v>0</v>
      </c>
      <c r="CH1493" s="12">
        <f t="shared" si="3523"/>
        <v>0</v>
      </c>
      <c r="CI1493" s="12">
        <f t="shared" si="3523"/>
        <v>0</v>
      </c>
      <c r="CJ1493" s="12">
        <f t="shared" si="3523"/>
        <v>0</v>
      </c>
      <c r="CK1493" s="12">
        <f t="shared" si="3523"/>
        <v>0</v>
      </c>
      <c r="CL1493" s="12">
        <f t="shared" si="3523"/>
        <v>0</v>
      </c>
      <c r="CM1493" s="12">
        <f t="shared" si="3523"/>
        <v>0</v>
      </c>
      <c r="CN1493" s="12">
        <f t="shared" si="3523"/>
        <v>0</v>
      </c>
      <c r="CO1493" s="12">
        <f t="shared" si="3523"/>
        <v>0</v>
      </c>
      <c r="CP1493" s="12">
        <f t="shared" si="3523"/>
        <v>0</v>
      </c>
      <c r="CQ1493" s="12">
        <f t="shared" si="3523"/>
        <v>0</v>
      </c>
      <c r="CR1493" s="12">
        <f t="shared" si="3523"/>
        <v>0</v>
      </c>
      <c r="CS1493" s="12">
        <f t="shared" si="3523"/>
        <v>0</v>
      </c>
      <c r="CT1493" s="12">
        <f t="shared" si="3523"/>
        <v>0</v>
      </c>
      <c r="CU1493" s="12">
        <f t="shared" si="3523"/>
        <v>0</v>
      </c>
      <c r="CV1493" s="12">
        <f t="shared" si="3523"/>
        <v>0</v>
      </c>
      <c r="CW1493" s="12">
        <f t="shared" si="3523"/>
        <v>0</v>
      </c>
      <c r="CX1493" s="12">
        <f t="shared" si="3523"/>
        <v>0</v>
      </c>
      <c r="CY1493" s="12">
        <f t="shared" si="3523"/>
        <v>0</v>
      </c>
      <c r="CZ1493" s="12">
        <f t="shared" si="3523"/>
        <v>0</v>
      </c>
      <c r="DA1493" s="12">
        <f t="shared" ref="DA1493:DY1493" si="3524">CZ1493+DA1317+DA1469</f>
        <v>0</v>
      </c>
      <c r="DB1493" s="12">
        <f t="shared" si="3524"/>
        <v>0</v>
      </c>
      <c r="DC1493" s="12">
        <f t="shared" si="3524"/>
        <v>0</v>
      </c>
      <c r="DD1493" s="12">
        <f t="shared" si="3524"/>
        <v>0</v>
      </c>
      <c r="DE1493" s="12">
        <f t="shared" si="3524"/>
        <v>0</v>
      </c>
      <c r="DF1493" s="12">
        <f t="shared" si="3524"/>
        <v>0</v>
      </c>
      <c r="DG1493" s="12">
        <f t="shared" si="3524"/>
        <v>0</v>
      </c>
      <c r="DH1493" s="12">
        <f t="shared" si="3524"/>
        <v>0</v>
      </c>
      <c r="DI1493" s="12">
        <f t="shared" si="3524"/>
        <v>0</v>
      </c>
      <c r="DJ1493" s="12">
        <f t="shared" si="3524"/>
        <v>0</v>
      </c>
      <c r="DK1493" s="12">
        <f t="shared" si="3524"/>
        <v>0</v>
      </c>
      <c r="DL1493" s="12">
        <f t="shared" si="3524"/>
        <v>0</v>
      </c>
      <c r="DM1493" s="12">
        <f t="shared" si="3524"/>
        <v>0</v>
      </c>
      <c r="DN1493" s="12">
        <f t="shared" si="3524"/>
        <v>0</v>
      </c>
      <c r="DO1493" s="12">
        <f t="shared" si="3524"/>
        <v>0</v>
      </c>
      <c r="DP1493" s="12">
        <f t="shared" si="3524"/>
        <v>0</v>
      </c>
      <c r="DQ1493" s="12">
        <f t="shared" si="3524"/>
        <v>0</v>
      </c>
      <c r="DR1493" s="12">
        <f t="shared" si="3524"/>
        <v>0</v>
      </c>
      <c r="DS1493" s="12">
        <f t="shared" si="3524"/>
        <v>0</v>
      </c>
      <c r="DT1493" s="12">
        <f t="shared" si="3524"/>
        <v>0</v>
      </c>
      <c r="DU1493" s="12">
        <f t="shared" si="3524"/>
        <v>0</v>
      </c>
      <c r="DV1493" s="12">
        <f t="shared" si="3524"/>
        <v>0</v>
      </c>
      <c r="DW1493" s="12">
        <f t="shared" si="3524"/>
        <v>0</v>
      </c>
      <c r="DX1493" s="12">
        <f t="shared" si="3524"/>
        <v>0</v>
      </c>
      <c r="DY1493" s="12">
        <f t="shared" si="3524"/>
        <v>0</v>
      </c>
    </row>
    <row r="1494" spans="2:129" x14ac:dyDescent="0.3">
      <c r="B1494" s="2" t="str">
        <f>Product!$H$2</f>
        <v>Phase 2</v>
      </c>
      <c r="C1494" s="2" t="str">
        <f>Product!$H$3</f>
        <v>60' Wide</v>
      </c>
      <c r="D1494" s="128"/>
      <c r="E1494" s="203"/>
      <c r="F1494" s="128"/>
      <c r="G1494" s="11">
        <f>SUM(H1494:DZ1494)</f>
        <v>567112.75615325116</v>
      </c>
      <c r="I1494" s="12">
        <f t="shared" ref="I1494:AN1494" si="3525">H1494+I1318+I1470</f>
        <v>0</v>
      </c>
      <c r="J1494" s="12">
        <f t="shared" si="3525"/>
        <v>0</v>
      </c>
      <c r="K1494" s="12">
        <f t="shared" si="3525"/>
        <v>0</v>
      </c>
      <c r="L1494" s="12">
        <f t="shared" si="3525"/>
        <v>0</v>
      </c>
      <c r="M1494" s="12">
        <f t="shared" si="3525"/>
        <v>0</v>
      </c>
      <c r="N1494" s="12">
        <f t="shared" si="3525"/>
        <v>0</v>
      </c>
      <c r="O1494" s="12">
        <f t="shared" si="3525"/>
        <v>0</v>
      </c>
      <c r="P1494" s="12">
        <f t="shared" si="3525"/>
        <v>0</v>
      </c>
      <c r="Q1494" s="12">
        <f t="shared" si="3525"/>
        <v>0</v>
      </c>
      <c r="R1494" s="12">
        <f t="shared" si="3525"/>
        <v>0</v>
      </c>
      <c r="S1494" s="12">
        <f t="shared" si="3525"/>
        <v>0</v>
      </c>
      <c r="T1494" s="12">
        <f t="shared" si="3525"/>
        <v>0</v>
      </c>
      <c r="U1494" s="12">
        <f t="shared" si="3525"/>
        <v>0</v>
      </c>
      <c r="V1494" s="12">
        <f t="shared" si="3525"/>
        <v>0</v>
      </c>
      <c r="W1494" s="12">
        <f t="shared" si="3525"/>
        <v>0</v>
      </c>
      <c r="X1494" s="12">
        <f t="shared" si="3525"/>
        <v>0</v>
      </c>
      <c r="Y1494" s="12">
        <f t="shared" si="3525"/>
        <v>0</v>
      </c>
      <c r="Z1494" s="12">
        <f t="shared" si="3525"/>
        <v>520.83333333333337</v>
      </c>
      <c r="AA1494" s="12">
        <f t="shared" si="3525"/>
        <v>1564.6701388888891</v>
      </c>
      <c r="AB1494" s="12">
        <f t="shared" si="3525"/>
        <v>3133.6895978009261</v>
      </c>
      <c r="AC1494" s="12">
        <f t="shared" si="3525"/>
        <v>5230.0799711250966</v>
      </c>
      <c r="AD1494" s="12">
        <f t="shared" si="3525"/>
        <v>7856.0386376714514</v>
      </c>
      <c r="AE1494" s="12">
        <f t="shared" si="3525"/>
        <v>11013.772131995083</v>
      </c>
      <c r="AF1494" s="12">
        <f t="shared" si="3525"/>
        <v>17538.829515878395</v>
      </c>
      <c r="AG1494" s="12">
        <f t="shared" si="3525"/>
        <v>27466.074638861224</v>
      </c>
      <c r="AH1494" s="12">
        <f t="shared" si="3525"/>
        <v>40830.516616523149</v>
      </c>
      <c r="AI1494" s="12">
        <f t="shared" si="3525"/>
        <v>42138.699768559556</v>
      </c>
      <c r="AJ1494" s="12">
        <f t="shared" si="3525"/>
        <v>44900.250350396112</v>
      </c>
      <c r="AK1494" s="12">
        <f t="shared" si="3525"/>
        <v>49142.057392990326</v>
      </c>
      <c r="AL1494" s="12">
        <f t="shared" si="3525"/>
        <v>51516.121964928672</v>
      </c>
      <c r="AM1494" s="12">
        <f t="shared" si="3525"/>
        <v>51993.828472583431</v>
      </c>
      <c r="AN1494" s="12">
        <f t="shared" si="3525"/>
        <v>50546.442090686753</v>
      </c>
      <c r="AO1494" s="12">
        <f t="shared" ref="AO1494:BT1494" si="3526">AN1494+AO1318+AO1470</f>
        <v>47145.108265532173</v>
      </c>
      <c r="AP1494" s="12">
        <f t="shared" si="3526"/>
        <v>41760.852216106119</v>
      </c>
      <c r="AQ1494" s="12">
        <f t="shared" si="3526"/>
        <v>34364.578433140785</v>
      </c>
      <c r="AR1494" s="12">
        <f t="shared" si="3526"/>
        <v>24947.903509413096</v>
      </c>
      <c r="AS1494" s="12">
        <f t="shared" si="3526"/>
        <v>13502.409106836543</v>
      </c>
      <c r="AT1494" s="12">
        <f t="shared" si="3526"/>
        <v>0</v>
      </c>
      <c r="AU1494" s="12">
        <f t="shared" si="3526"/>
        <v>0</v>
      </c>
      <c r="AV1494" s="12">
        <f t="shared" si="3526"/>
        <v>0</v>
      </c>
      <c r="AW1494" s="12">
        <f t="shared" si="3526"/>
        <v>0</v>
      </c>
      <c r="AX1494" s="12">
        <f t="shared" si="3526"/>
        <v>0</v>
      </c>
      <c r="AY1494" s="12">
        <f t="shared" si="3526"/>
        <v>0</v>
      </c>
      <c r="AZ1494" s="12">
        <f t="shared" si="3526"/>
        <v>0</v>
      </c>
      <c r="BA1494" s="12">
        <f t="shared" si="3526"/>
        <v>0</v>
      </c>
      <c r="BB1494" s="12">
        <f t="shared" si="3526"/>
        <v>0</v>
      </c>
      <c r="BC1494" s="12">
        <f t="shared" si="3526"/>
        <v>0</v>
      </c>
      <c r="BD1494" s="12">
        <f t="shared" si="3526"/>
        <v>0</v>
      </c>
      <c r="BE1494" s="12">
        <f t="shared" si="3526"/>
        <v>0</v>
      </c>
      <c r="BF1494" s="12">
        <f t="shared" si="3526"/>
        <v>0</v>
      </c>
      <c r="BG1494" s="12">
        <f t="shared" si="3526"/>
        <v>0</v>
      </c>
      <c r="BH1494" s="12">
        <f t="shared" si="3526"/>
        <v>0</v>
      </c>
      <c r="BI1494" s="12">
        <f t="shared" si="3526"/>
        <v>0</v>
      </c>
      <c r="BJ1494" s="12">
        <f t="shared" si="3526"/>
        <v>0</v>
      </c>
      <c r="BK1494" s="12">
        <f t="shared" si="3526"/>
        <v>0</v>
      </c>
      <c r="BL1494" s="12">
        <f t="shared" si="3526"/>
        <v>0</v>
      </c>
      <c r="BM1494" s="12">
        <f t="shared" si="3526"/>
        <v>0</v>
      </c>
      <c r="BN1494" s="12">
        <f t="shared" si="3526"/>
        <v>0</v>
      </c>
      <c r="BO1494" s="12">
        <f t="shared" si="3526"/>
        <v>0</v>
      </c>
      <c r="BP1494" s="12">
        <f t="shared" si="3526"/>
        <v>0</v>
      </c>
      <c r="BQ1494" s="12">
        <f t="shared" si="3526"/>
        <v>0</v>
      </c>
      <c r="BR1494" s="12">
        <f t="shared" si="3526"/>
        <v>0</v>
      </c>
      <c r="BS1494" s="12">
        <f t="shared" si="3526"/>
        <v>0</v>
      </c>
      <c r="BT1494" s="12">
        <f t="shared" si="3526"/>
        <v>0</v>
      </c>
      <c r="BU1494" s="12">
        <f t="shared" ref="BU1494:CZ1494" si="3527">BT1494+BU1318+BU1470</f>
        <v>0</v>
      </c>
      <c r="BV1494" s="12">
        <f t="shared" si="3527"/>
        <v>0</v>
      </c>
      <c r="BW1494" s="12">
        <f t="shared" si="3527"/>
        <v>0</v>
      </c>
      <c r="BX1494" s="12">
        <f t="shared" si="3527"/>
        <v>0</v>
      </c>
      <c r="BY1494" s="12">
        <f t="shared" si="3527"/>
        <v>0</v>
      </c>
      <c r="BZ1494" s="12">
        <f t="shared" si="3527"/>
        <v>0</v>
      </c>
      <c r="CA1494" s="12">
        <f t="shared" si="3527"/>
        <v>0</v>
      </c>
      <c r="CB1494" s="12">
        <f t="shared" si="3527"/>
        <v>0</v>
      </c>
      <c r="CC1494" s="12">
        <f t="shared" si="3527"/>
        <v>0</v>
      </c>
      <c r="CD1494" s="12">
        <f t="shared" si="3527"/>
        <v>0</v>
      </c>
      <c r="CE1494" s="12">
        <f t="shared" si="3527"/>
        <v>0</v>
      </c>
      <c r="CF1494" s="12">
        <f t="shared" si="3527"/>
        <v>0</v>
      </c>
      <c r="CG1494" s="12">
        <f t="shared" si="3527"/>
        <v>0</v>
      </c>
      <c r="CH1494" s="12">
        <f t="shared" si="3527"/>
        <v>0</v>
      </c>
      <c r="CI1494" s="12">
        <f t="shared" si="3527"/>
        <v>0</v>
      </c>
      <c r="CJ1494" s="12">
        <f t="shared" si="3527"/>
        <v>0</v>
      </c>
      <c r="CK1494" s="12">
        <f t="shared" si="3527"/>
        <v>0</v>
      </c>
      <c r="CL1494" s="12">
        <f t="shared" si="3527"/>
        <v>0</v>
      </c>
      <c r="CM1494" s="12">
        <f t="shared" si="3527"/>
        <v>0</v>
      </c>
      <c r="CN1494" s="12">
        <f t="shared" si="3527"/>
        <v>0</v>
      </c>
      <c r="CO1494" s="12">
        <f t="shared" si="3527"/>
        <v>0</v>
      </c>
      <c r="CP1494" s="12">
        <f t="shared" si="3527"/>
        <v>0</v>
      </c>
      <c r="CQ1494" s="12">
        <f t="shared" si="3527"/>
        <v>0</v>
      </c>
      <c r="CR1494" s="12">
        <f t="shared" si="3527"/>
        <v>0</v>
      </c>
      <c r="CS1494" s="12">
        <f t="shared" si="3527"/>
        <v>0</v>
      </c>
      <c r="CT1494" s="12">
        <f t="shared" si="3527"/>
        <v>0</v>
      </c>
      <c r="CU1494" s="12">
        <f t="shared" si="3527"/>
        <v>0</v>
      </c>
      <c r="CV1494" s="12">
        <f t="shared" si="3527"/>
        <v>0</v>
      </c>
      <c r="CW1494" s="12">
        <f t="shared" si="3527"/>
        <v>0</v>
      </c>
      <c r="CX1494" s="12">
        <f t="shared" si="3527"/>
        <v>0</v>
      </c>
      <c r="CY1494" s="12">
        <f t="shared" si="3527"/>
        <v>0</v>
      </c>
      <c r="CZ1494" s="12">
        <f t="shared" si="3527"/>
        <v>0</v>
      </c>
      <c r="DA1494" s="12">
        <f t="shared" ref="DA1494:DY1494" si="3528">CZ1494+DA1318+DA1470</f>
        <v>0</v>
      </c>
      <c r="DB1494" s="12">
        <f t="shared" si="3528"/>
        <v>0</v>
      </c>
      <c r="DC1494" s="12">
        <f t="shared" si="3528"/>
        <v>0</v>
      </c>
      <c r="DD1494" s="12">
        <f t="shared" si="3528"/>
        <v>0</v>
      </c>
      <c r="DE1494" s="12">
        <f t="shared" si="3528"/>
        <v>0</v>
      </c>
      <c r="DF1494" s="12">
        <f t="shared" si="3528"/>
        <v>0</v>
      </c>
      <c r="DG1494" s="12">
        <f t="shared" si="3528"/>
        <v>0</v>
      </c>
      <c r="DH1494" s="12">
        <f t="shared" si="3528"/>
        <v>0</v>
      </c>
      <c r="DI1494" s="12">
        <f t="shared" si="3528"/>
        <v>0</v>
      </c>
      <c r="DJ1494" s="12">
        <f t="shared" si="3528"/>
        <v>0</v>
      </c>
      <c r="DK1494" s="12">
        <f t="shared" si="3528"/>
        <v>0</v>
      </c>
      <c r="DL1494" s="12">
        <f t="shared" si="3528"/>
        <v>0</v>
      </c>
      <c r="DM1494" s="12">
        <f t="shared" si="3528"/>
        <v>0</v>
      </c>
      <c r="DN1494" s="12">
        <f t="shared" si="3528"/>
        <v>0</v>
      </c>
      <c r="DO1494" s="12">
        <f t="shared" si="3528"/>
        <v>0</v>
      </c>
      <c r="DP1494" s="12">
        <f t="shared" si="3528"/>
        <v>0</v>
      </c>
      <c r="DQ1494" s="12">
        <f t="shared" si="3528"/>
        <v>0</v>
      </c>
      <c r="DR1494" s="12">
        <f t="shared" si="3528"/>
        <v>0</v>
      </c>
      <c r="DS1494" s="12">
        <f t="shared" si="3528"/>
        <v>0</v>
      </c>
      <c r="DT1494" s="12">
        <f t="shared" si="3528"/>
        <v>0</v>
      </c>
      <c r="DU1494" s="12">
        <f t="shared" si="3528"/>
        <v>0</v>
      </c>
      <c r="DV1494" s="12">
        <f t="shared" si="3528"/>
        <v>0</v>
      </c>
      <c r="DW1494" s="12">
        <f t="shared" si="3528"/>
        <v>0</v>
      </c>
      <c r="DX1494" s="12">
        <f t="shared" si="3528"/>
        <v>0</v>
      </c>
      <c r="DY1494" s="12">
        <f t="shared" si="3528"/>
        <v>0</v>
      </c>
    </row>
    <row r="1495" spans="2:129" x14ac:dyDescent="0.3">
      <c r="B1495" s="2" t="str">
        <f>Product!$I$2</f>
        <v>Phase 2</v>
      </c>
      <c r="C1495" s="2" t="str">
        <f>Product!$I$3</f>
        <v>75' Wide</v>
      </c>
      <c r="D1495" s="128"/>
      <c r="E1495" s="203"/>
      <c r="F1495" s="128"/>
      <c r="G1495" s="11">
        <f>SUM(H1495:DZ1495)</f>
        <v>378075.17076880735</v>
      </c>
      <c r="I1495" s="12">
        <f t="shared" ref="I1495:AN1495" si="3529">H1495+I1319+I1471</f>
        <v>0</v>
      </c>
      <c r="J1495" s="12">
        <f t="shared" si="3529"/>
        <v>0</v>
      </c>
      <c r="K1495" s="12">
        <f t="shared" si="3529"/>
        <v>0</v>
      </c>
      <c r="L1495" s="12">
        <f t="shared" si="3529"/>
        <v>0</v>
      </c>
      <c r="M1495" s="12">
        <f t="shared" si="3529"/>
        <v>0</v>
      </c>
      <c r="N1495" s="12">
        <f t="shared" si="3529"/>
        <v>0</v>
      </c>
      <c r="O1495" s="12">
        <f t="shared" si="3529"/>
        <v>0</v>
      </c>
      <c r="P1495" s="12">
        <f t="shared" si="3529"/>
        <v>0</v>
      </c>
      <c r="Q1495" s="12">
        <f t="shared" si="3529"/>
        <v>0</v>
      </c>
      <c r="R1495" s="12">
        <f t="shared" si="3529"/>
        <v>0</v>
      </c>
      <c r="S1495" s="12">
        <f t="shared" si="3529"/>
        <v>0</v>
      </c>
      <c r="T1495" s="12">
        <f t="shared" si="3529"/>
        <v>0</v>
      </c>
      <c r="U1495" s="12">
        <f t="shared" si="3529"/>
        <v>0</v>
      </c>
      <c r="V1495" s="12">
        <f t="shared" si="3529"/>
        <v>0</v>
      </c>
      <c r="W1495" s="12">
        <f t="shared" si="3529"/>
        <v>0</v>
      </c>
      <c r="X1495" s="12">
        <f t="shared" si="3529"/>
        <v>0</v>
      </c>
      <c r="Y1495" s="12">
        <f t="shared" si="3529"/>
        <v>0</v>
      </c>
      <c r="Z1495" s="12">
        <f t="shared" si="3529"/>
        <v>347.22222222222229</v>
      </c>
      <c r="AA1495" s="12">
        <f t="shared" si="3529"/>
        <v>1043.1134259259261</v>
      </c>
      <c r="AB1495" s="12">
        <f t="shared" si="3529"/>
        <v>2089.126398533951</v>
      </c>
      <c r="AC1495" s="12">
        <f t="shared" si="3529"/>
        <v>3486.7199807500647</v>
      </c>
      <c r="AD1495" s="12">
        <f t="shared" si="3529"/>
        <v>5237.3590917809679</v>
      </c>
      <c r="AE1495" s="12">
        <f t="shared" si="3529"/>
        <v>7342.5147546633889</v>
      </c>
      <c r="AF1495" s="12">
        <f t="shared" si="3529"/>
        <v>11692.553010585598</v>
      </c>
      <c r="AG1495" s="12">
        <f t="shared" si="3529"/>
        <v>18310.716425907482</v>
      </c>
      <c r="AH1495" s="12">
        <f t="shared" si="3529"/>
        <v>27220.344411015431</v>
      </c>
      <c r="AI1495" s="12">
        <f t="shared" si="3529"/>
        <v>28092.466512372979</v>
      </c>
      <c r="AJ1495" s="12">
        <f t="shared" si="3529"/>
        <v>29933.500233597297</v>
      </c>
      <c r="AK1495" s="12">
        <f t="shared" si="3529"/>
        <v>32761.371595326709</v>
      </c>
      <c r="AL1495" s="12">
        <f t="shared" si="3529"/>
        <v>34344.08130995222</v>
      </c>
      <c r="AM1495" s="12">
        <f t="shared" si="3529"/>
        <v>34662.552315055334</v>
      </c>
      <c r="AN1495" s="12">
        <f t="shared" si="3529"/>
        <v>33697.628060457493</v>
      </c>
      <c r="AO1495" s="12">
        <f t="shared" ref="AO1495:BT1495" si="3530">AN1495+AO1319+AO1471</f>
        <v>31430.072177021044</v>
      </c>
      <c r="AP1495" s="12">
        <f t="shared" si="3530"/>
        <v>27840.568144070276</v>
      </c>
      <c r="AQ1495" s="12">
        <f t="shared" si="3530"/>
        <v>22909.718955426659</v>
      </c>
      <c r="AR1495" s="12">
        <f t="shared" si="3530"/>
        <v>16631.935672941472</v>
      </c>
      <c r="AS1495" s="12">
        <f t="shared" si="3530"/>
        <v>9001.6060712237104</v>
      </c>
      <c r="AT1495" s="12">
        <f t="shared" si="3530"/>
        <v>0</v>
      </c>
      <c r="AU1495" s="12">
        <f t="shared" si="3530"/>
        <v>-5.820766091346741E-12</v>
      </c>
      <c r="AV1495" s="12">
        <f t="shared" si="3530"/>
        <v>-1.1665785374740761E-11</v>
      </c>
      <c r="AW1495" s="12">
        <f t="shared" si="3530"/>
        <v>-1.753515890514892E-11</v>
      </c>
      <c r="AX1495" s="12">
        <f t="shared" si="3530"/>
        <v>-2.3428988158600448E-11</v>
      </c>
      <c r="AY1495" s="12">
        <f t="shared" si="3530"/>
        <v>-2.9347375033941357E-11</v>
      </c>
      <c r="AZ1495" s="12">
        <f t="shared" si="3530"/>
        <v>-3.5290421854596188E-11</v>
      </c>
      <c r="BA1495" s="12">
        <f t="shared" si="3530"/>
        <v>-4.1258231370337079E-11</v>
      </c>
      <c r="BB1495" s="12">
        <f t="shared" si="3530"/>
        <v>-4.7250906759060226E-11</v>
      </c>
      <c r="BC1495" s="12">
        <f t="shared" si="3530"/>
        <v>-5.3268551628569718E-11</v>
      </c>
      <c r="BD1495" s="12">
        <f t="shared" si="3530"/>
        <v>-5.9311270018368834E-11</v>
      </c>
      <c r="BE1495" s="12">
        <f t="shared" si="3530"/>
        <v>-6.537916640145878E-11</v>
      </c>
      <c r="BF1495" s="12">
        <f t="shared" si="3530"/>
        <v>-7.1472345686144938E-11</v>
      </c>
      <c r="BG1495" s="12">
        <f t="shared" si="3530"/>
        <v>-7.759091321785062E-11</v>
      </c>
      <c r="BH1495" s="12">
        <f t="shared" si="3530"/>
        <v>-8.3734974780938405E-11</v>
      </c>
      <c r="BI1495" s="12">
        <f t="shared" si="3530"/>
        <v>-8.9904636600539053E-11</v>
      </c>
      <c r="BJ1495" s="12">
        <f t="shared" si="3530"/>
        <v>-9.6100005344388033E-11</v>
      </c>
      <c r="BK1495" s="12">
        <f t="shared" si="3530"/>
        <v>-1.0232118812466972E-10</v>
      </c>
      <c r="BL1495" s="12">
        <f t="shared" si="3530"/>
        <v>-1.0856829249986925E-10</v>
      </c>
      <c r="BM1495" s="12">
        <f t="shared" si="3530"/>
        <v>-1.1484142647663212E-10</v>
      </c>
      <c r="BN1495" s="12">
        <f t="shared" si="3530"/>
        <v>-1.2114069851163148E-10</v>
      </c>
      <c r="BO1495" s="12">
        <f t="shared" si="3530"/>
        <v>-1.2746621751344337E-10</v>
      </c>
      <c r="BP1495" s="12">
        <f t="shared" si="3530"/>
        <v>-1.3381809284442947E-10</v>
      </c>
      <c r="BQ1495" s="12">
        <f t="shared" si="3530"/>
        <v>-1.4019643432262801E-10</v>
      </c>
      <c r="BR1495" s="12">
        <f t="shared" si="3530"/>
        <v>-1.4660135222365237E-10</v>
      </c>
      <c r="BS1495" s="12">
        <f t="shared" si="3530"/>
        <v>-1.5303295728259766E-10</v>
      </c>
      <c r="BT1495" s="12">
        <f t="shared" si="3530"/>
        <v>-1.5949136069595523E-10</v>
      </c>
      <c r="BU1495" s="12">
        <f t="shared" ref="BU1495:CZ1495" si="3531">BT1495+BU1319+BU1471</f>
        <v>-1.6597667412353512E-10</v>
      </c>
      <c r="BV1495" s="12">
        <f t="shared" si="3531"/>
        <v>-1.7248900969039659E-10</v>
      </c>
      <c r="BW1495" s="12">
        <f t="shared" si="3531"/>
        <v>-1.7902847998878664E-10</v>
      </c>
      <c r="BX1495" s="12">
        <f t="shared" si="3531"/>
        <v>-1.8559519808008666E-10</v>
      </c>
      <c r="BY1495" s="12">
        <f t="shared" si="3531"/>
        <v>-1.9218927749676709E-10</v>
      </c>
      <c r="BZ1495" s="12">
        <f t="shared" si="3531"/>
        <v>-1.9881083224435037E-10</v>
      </c>
      <c r="CA1495" s="12">
        <f t="shared" si="3531"/>
        <v>-2.054599768033819E-10</v>
      </c>
      <c r="CB1495" s="12">
        <f t="shared" si="3531"/>
        <v>-2.121368261314094E-10</v>
      </c>
      <c r="CC1495" s="12">
        <f t="shared" si="3531"/>
        <v>-2.1884149566497035E-10</v>
      </c>
      <c r="CD1495" s="12">
        <f t="shared" si="3531"/>
        <v>-2.255741013215878E-10</v>
      </c>
      <c r="CE1495" s="12">
        <f t="shared" si="3531"/>
        <v>-2.3233475950177448E-10</v>
      </c>
      <c r="CF1495" s="12">
        <f t="shared" si="3531"/>
        <v>-2.3912358709104527E-10</v>
      </c>
      <c r="CG1495" s="12">
        <f t="shared" si="3531"/>
        <v>-2.4594070146193802E-10</v>
      </c>
      <c r="CH1495" s="12">
        <f t="shared" si="3531"/>
        <v>-2.5278622047604283E-10</v>
      </c>
      <c r="CI1495" s="12">
        <f t="shared" si="3531"/>
        <v>-2.5966026248603977E-10</v>
      </c>
      <c r="CJ1495" s="12">
        <f t="shared" si="3531"/>
        <v>-2.6656294633774502E-10</v>
      </c>
      <c r="CK1495" s="12">
        <f t="shared" si="3531"/>
        <v>-2.7349439137216568E-10</v>
      </c>
      <c r="CL1495" s="12">
        <f t="shared" si="3531"/>
        <v>-2.8045471742756309E-10</v>
      </c>
      <c r="CM1495" s="12">
        <f t="shared" si="3531"/>
        <v>-2.8744404484152467E-10</v>
      </c>
      <c r="CN1495" s="12">
        <f t="shared" si="3531"/>
        <v>-2.9446249445304443E-10</v>
      </c>
      <c r="CO1495" s="12">
        <f t="shared" si="3531"/>
        <v>-3.0151018760461217E-10</v>
      </c>
      <c r="CP1495" s="12">
        <f t="shared" si="3531"/>
        <v>-3.0858724614431147E-10</v>
      </c>
      <c r="CQ1495" s="12">
        <f t="shared" si="3531"/>
        <v>-3.1569379242792616E-10</v>
      </c>
      <c r="CR1495" s="12">
        <f t="shared" si="3531"/>
        <v>-3.2282994932105594E-10</v>
      </c>
      <c r="CS1495" s="12">
        <f t="shared" si="3531"/>
        <v>-3.299958402012404E-10</v>
      </c>
      <c r="CT1495" s="12">
        <f t="shared" si="3531"/>
        <v>-3.3719158896009232E-10</v>
      </c>
      <c r="CU1495" s="12">
        <f t="shared" si="3531"/>
        <v>-3.4441732000543943E-10</v>
      </c>
      <c r="CV1495" s="12">
        <f t="shared" si="3531"/>
        <v>-3.5167315826347549E-10</v>
      </c>
      <c r="CW1495" s="12">
        <f t="shared" si="3531"/>
        <v>-3.5895922918092007E-10</v>
      </c>
      <c r="CX1495" s="12">
        <f t="shared" si="3531"/>
        <v>-3.6627565872718731E-10</v>
      </c>
      <c r="CY1495" s="12">
        <f t="shared" si="3531"/>
        <v>-3.7362257339656399E-10</v>
      </c>
      <c r="CZ1495" s="12">
        <f t="shared" si="3531"/>
        <v>-3.810001002103964E-10</v>
      </c>
      <c r="DA1495" s="12">
        <f t="shared" ref="DA1495:DY1495" si="3532">CZ1495+DA1319+DA1471</f>
        <v>-3.8840836671928644E-10</v>
      </c>
      <c r="DB1495" s="12">
        <f t="shared" si="3532"/>
        <v>-3.9584750100529686E-10</v>
      </c>
      <c r="DC1495" s="12">
        <f t="shared" si="3532"/>
        <v>-4.0331763168416568E-10</v>
      </c>
      <c r="DD1495" s="12">
        <f t="shared" si="3532"/>
        <v>-4.1081888790752975E-10</v>
      </c>
      <c r="DE1495" s="12">
        <f t="shared" si="3532"/>
        <v>-4.1835139936515784E-10</v>
      </c>
      <c r="DF1495" s="12">
        <f t="shared" si="3532"/>
        <v>-4.2591529628719275E-10</v>
      </c>
      <c r="DG1495" s="12">
        <f t="shared" si="3532"/>
        <v>-4.335107094464028E-10</v>
      </c>
      <c r="DH1495" s="12">
        <f t="shared" si="3532"/>
        <v>-4.4113777016044288E-10</v>
      </c>
      <c r="DI1495" s="12">
        <f t="shared" si="3532"/>
        <v>-4.4879661029412478E-10</v>
      </c>
      <c r="DJ1495" s="12">
        <f t="shared" si="3532"/>
        <v>-4.5648736226169705E-10</v>
      </c>
      <c r="DK1495" s="12">
        <f t="shared" si="3532"/>
        <v>-4.6421015902913422E-10</v>
      </c>
      <c r="DL1495" s="12">
        <f t="shared" si="3532"/>
        <v>-4.7196513411643567E-10</v>
      </c>
      <c r="DM1495" s="12">
        <f t="shared" si="3532"/>
        <v>-4.7975242159993424E-10</v>
      </c>
      <c r="DN1495" s="12">
        <f t="shared" si="3532"/>
        <v>-4.8757215611461407E-10</v>
      </c>
      <c r="DO1495" s="12">
        <f t="shared" si="3532"/>
        <v>-4.9542447285643838E-10</v>
      </c>
      <c r="DP1495" s="12">
        <f t="shared" si="3532"/>
        <v>-5.0330950758468698E-10</v>
      </c>
      <c r="DQ1495" s="12">
        <f t="shared" si="3532"/>
        <v>-5.1122739662430322E-10</v>
      </c>
      <c r="DR1495" s="12">
        <f t="shared" si="3532"/>
        <v>-5.1917827686825124E-10</v>
      </c>
      <c r="DS1495" s="12">
        <f t="shared" si="3532"/>
        <v>-5.2716228577988233E-10</v>
      </c>
      <c r="DT1495" s="12">
        <f t="shared" si="3532"/>
        <v>-5.3517956139531195E-10</v>
      </c>
      <c r="DU1495" s="12">
        <f t="shared" si="3532"/>
        <v>-5.4323024232580578E-10</v>
      </c>
      <c r="DV1495" s="12">
        <f t="shared" si="3532"/>
        <v>-5.5131446776017666E-10</v>
      </c>
      <c r="DW1495" s="12">
        <f t="shared" si="3532"/>
        <v>-5.594323774671908E-10</v>
      </c>
      <c r="DX1495" s="12">
        <f t="shared" si="3532"/>
        <v>-5.6758411179798421E-10</v>
      </c>
      <c r="DY1495" s="12">
        <f t="shared" si="3532"/>
        <v>-5.757698116884892E-10</v>
      </c>
    </row>
    <row r="1496" spans="2:129" x14ac:dyDescent="0.3">
      <c r="D1496" s="128"/>
      <c r="E1496" s="203"/>
      <c r="F1496" s="128"/>
      <c r="I1496" s="12"/>
      <c r="J1496" s="12"/>
      <c r="K1496" s="12"/>
      <c r="L1496" s="12"/>
      <c r="M1496" s="12"/>
      <c r="N1496" s="12"/>
      <c r="O1496" s="12"/>
      <c r="P1496" s="12"/>
      <c r="Q1496" s="12"/>
      <c r="R1496" s="12"/>
      <c r="S1496" s="12"/>
      <c r="T1496" s="12"/>
      <c r="U1496" s="12"/>
      <c r="V1496" s="12"/>
      <c r="W1496" s="12"/>
      <c r="X1496" s="12"/>
      <c r="Y1496" s="12"/>
      <c r="Z1496" s="12"/>
      <c r="AA1496" s="12"/>
      <c r="AB1496" s="12"/>
      <c r="AC1496" s="12"/>
      <c r="AD1496" s="12"/>
      <c r="AE1496" s="12"/>
      <c r="AF1496" s="12"/>
      <c r="AG1496" s="12"/>
      <c r="AH1496" s="12"/>
      <c r="AI1496" s="12"/>
      <c r="AJ1496" s="12"/>
      <c r="AK1496" s="12"/>
      <c r="AL1496" s="12"/>
      <c r="AM1496" s="12"/>
      <c r="AN1496" s="12"/>
      <c r="AO1496" s="12"/>
      <c r="AP1496" s="12"/>
      <c r="AQ1496" s="12"/>
      <c r="AR1496" s="12"/>
      <c r="AS1496" s="12"/>
      <c r="AT1496" s="12"/>
      <c r="AU1496" s="12"/>
      <c r="AV1496" s="12"/>
      <c r="AW1496" s="12"/>
      <c r="AX1496" s="12"/>
      <c r="AY1496" s="12"/>
      <c r="AZ1496" s="12"/>
      <c r="BA1496" s="12"/>
      <c r="BB1496" s="12"/>
      <c r="BC1496" s="12"/>
      <c r="BD1496" s="12"/>
      <c r="BE1496" s="12"/>
      <c r="BF1496" s="12"/>
      <c r="BG1496" s="12"/>
      <c r="BH1496" s="12"/>
      <c r="BI1496" s="12"/>
      <c r="BJ1496" s="12"/>
      <c r="BK1496" s="12"/>
      <c r="BL1496" s="12"/>
      <c r="BM1496" s="12"/>
      <c r="BN1496" s="12"/>
      <c r="BO1496" s="12"/>
      <c r="BP1496" s="12"/>
      <c r="BQ1496" s="12"/>
      <c r="BR1496" s="12"/>
      <c r="BS1496" s="12"/>
      <c r="BT1496" s="12"/>
      <c r="BU1496" s="12"/>
      <c r="BV1496" s="12"/>
      <c r="BW1496" s="12"/>
      <c r="BX1496" s="12"/>
      <c r="BY1496" s="12"/>
      <c r="BZ1496" s="12"/>
      <c r="CA1496" s="12"/>
      <c r="CB1496" s="12"/>
      <c r="CC1496" s="12"/>
      <c r="CD1496" s="12"/>
      <c r="CE1496" s="12"/>
      <c r="CF1496" s="12"/>
      <c r="CG1496" s="12"/>
      <c r="CH1496" s="12"/>
      <c r="CI1496" s="12"/>
      <c r="CJ1496" s="12"/>
      <c r="CK1496" s="12"/>
      <c r="CL1496" s="12"/>
      <c r="CM1496" s="12"/>
      <c r="CN1496" s="12"/>
      <c r="CO1496" s="12"/>
      <c r="CP1496" s="12"/>
      <c r="CQ1496" s="12"/>
      <c r="CR1496" s="12"/>
      <c r="CS1496" s="12"/>
      <c r="CT1496" s="12"/>
      <c r="CU1496" s="12"/>
      <c r="CV1496" s="12"/>
      <c r="CW1496" s="12"/>
      <c r="CX1496" s="12"/>
      <c r="CY1496" s="12"/>
      <c r="CZ1496" s="12"/>
      <c r="DA1496" s="12"/>
      <c r="DB1496" s="12"/>
      <c r="DC1496" s="12"/>
      <c r="DD1496" s="12"/>
      <c r="DE1496" s="12"/>
      <c r="DF1496" s="12"/>
      <c r="DG1496" s="12"/>
      <c r="DH1496" s="12"/>
      <c r="DI1496" s="12"/>
      <c r="DJ1496" s="12"/>
      <c r="DK1496" s="12"/>
      <c r="DL1496" s="12"/>
      <c r="DM1496" s="12"/>
      <c r="DN1496" s="12"/>
      <c r="DO1496" s="12"/>
      <c r="DP1496" s="12"/>
      <c r="DQ1496" s="12"/>
      <c r="DR1496" s="12"/>
      <c r="DS1496" s="12"/>
      <c r="DT1496" s="12"/>
      <c r="DU1496" s="12"/>
      <c r="DV1496" s="12"/>
      <c r="DW1496" s="12"/>
      <c r="DX1496" s="12"/>
      <c r="DY1496" s="12"/>
    </row>
    <row r="1497" spans="2:129" x14ac:dyDescent="0.3">
      <c r="B1497" s="2" t="str">
        <f>Product!$J$2</f>
        <v>Phase 3</v>
      </c>
      <c r="C1497" s="2" t="str">
        <f>Product!$J$3</f>
        <v>50' Wide</v>
      </c>
      <c r="D1497" s="128"/>
      <c r="E1497" s="203"/>
      <c r="F1497" s="128"/>
      <c r="G1497" s="11">
        <f>SUM(H1497:DZ1497)</f>
        <v>567112.75615324278</v>
      </c>
      <c r="I1497" s="12">
        <f t="shared" ref="I1497:AN1497" si="3533">H1497+I1321+I1473</f>
        <v>0</v>
      </c>
      <c r="J1497" s="12">
        <f t="shared" si="3533"/>
        <v>0</v>
      </c>
      <c r="K1497" s="12">
        <f t="shared" si="3533"/>
        <v>0</v>
      </c>
      <c r="L1497" s="12">
        <f t="shared" si="3533"/>
        <v>0</v>
      </c>
      <c r="M1497" s="12">
        <f t="shared" si="3533"/>
        <v>0</v>
      </c>
      <c r="N1497" s="12">
        <f t="shared" si="3533"/>
        <v>0</v>
      </c>
      <c r="O1497" s="12">
        <f t="shared" si="3533"/>
        <v>0</v>
      </c>
      <c r="P1497" s="12">
        <f t="shared" si="3533"/>
        <v>0</v>
      </c>
      <c r="Q1497" s="12">
        <f t="shared" si="3533"/>
        <v>0</v>
      </c>
      <c r="R1497" s="12">
        <f t="shared" si="3533"/>
        <v>0</v>
      </c>
      <c r="S1497" s="12">
        <f t="shared" si="3533"/>
        <v>0</v>
      </c>
      <c r="T1497" s="12">
        <f t="shared" si="3533"/>
        <v>0</v>
      </c>
      <c r="U1497" s="12">
        <f t="shared" si="3533"/>
        <v>0</v>
      </c>
      <c r="V1497" s="12">
        <f t="shared" si="3533"/>
        <v>0</v>
      </c>
      <c r="W1497" s="12">
        <f t="shared" si="3533"/>
        <v>0</v>
      </c>
      <c r="X1497" s="12">
        <f t="shared" si="3533"/>
        <v>0</v>
      </c>
      <c r="Y1497" s="12">
        <f t="shared" si="3533"/>
        <v>0</v>
      </c>
      <c r="Z1497" s="12">
        <f t="shared" si="3533"/>
        <v>0</v>
      </c>
      <c r="AA1497" s="12">
        <f t="shared" si="3533"/>
        <v>0</v>
      </c>
      <c r="AB1497" s="12">
        <f t="shared" si="3533"/>
        <v>0</v>
      </c>
      <c r="AC1497" s="12">
        <f t="shared" si="3533"/>
        <v>0</v>
      </c>
      <c r="AD1497" s="12">
        <f t="shared" si="3533"/>
        <v>0</v>
      </c>
      <c r="AE1497" s="12">
        <f t="shared" si="3533"/>
        <v>0</v>
      </c>
      <c r="AF1497" s="12">
        <f t="shared" si="3533"/>
        <v>0</v>
      </c>
      <c r="AG1497" s="12">
        <f t="shared" si="3533"/>
        <v>0</v>
      </c>
      <c r="AH1497" s="12">
        <f t="shared" si="3533"/>
        <v>0</v>
      </c>
      <c r="AI1497" s="12">
        <f t="shared" si="3533"/>
        <v>0</v>
      </c>
      <c r="AJ1497" s="12">
        <f t="shared" si="3533"/>
        <v>0</v>
      </c>
      <c r="AK1497" s="12">
        <f t="shared" si="3533"/>
        <v>0</v>
      </c>
      <c r="AL1497" s="12">
        <f t="shared" si="3533"/>
        <v>520.83333333333337</v>
      </c>
      <c r="AM1497" s="12">
        <f t="shared" si="3533"/>
        <v>1564.6701388888891</v>
      </c>
      <c r="AN1497" s="12">
        <f t="shared" si="3533"/>
        <v>3133.6895978009261</v>
      </c>
      <c r="AO1497" s="12">
        <f t="shared" ref="AO1497:BT1497" si="3534">AN1497+AO1321+AO1473</f>
        <v>5230.0799711250966</v>
      </c>
      <c r="AP1497" s="12">
        <f t="shared" si="3534"/>
        <v>7856.0386376714514</v>
      </c>
      <c r="AQ1497" s="12">
        <f t="shared" si="3534"/>
        <v>11013.772131995083</v>
      </c>
      <c r="AR1497" s="12">
        <f t="shared" si="3534"/>
        <v>17538.829515878395</v>
      </c>
      <c r="AS1497" s="12">
        <f t="shared" si="3534"/>
        <v>27466.074638861224</v>
      </c>
      <c r="AT1497" s="12">
        <f t="shared" si="3534"/>
        <v>40830.516616523149</v>
      </c>
      <c r="AU1497" s="12">
        <f t="shared" si="3534"/>
        <v>42138.699768559425</v>
      </c>
      <c r="AV1497" s="12">
        <f t="shared" si="3534"/>
        <v>44900.250350395858</v>
      </c>
      <c r="AW1497" s="12">
        <f t="shared" si="3534"/>
        <v>49142.05739298994</v>
      </c>
      <c r="AX1497" s="12">
        <f t="shared" si="3534"/>
        <v>51516.12196492817</v>
      </c>
      <c r="AY1497" s="12">
        <f t="shared" si="3534"/>
        <v>51993.828472582813</v>
      </c>
      <c r="AZ1497" s="12">
        <f t="shared" si="3534"/>
        <v>50546.442090686003</v>
      </c>
      <c r="BA1497" s="12">
        <f t="shared" si="3534"/>
        <v>47145.108265531293</v>
      </c>
      <c r="BB1497" s="12">
        <f t="shared" si="3534"/>
        <v>41760.852216105108</v>
      </c>
      <c r="BC1497" s="12">
        <f t="shared" si="3534"/>
        <v>34364.578433139643</v>
      </c>
      <c r="BD1497" s="12">
        <f t="shared" si="3534"/>
        <v>24947.903509411826</v>
      </c>
      <c r="BE1497" s="12">
        <f t="shared" si="3534"/>
        <v>13502.409106835141</v>
      </c>
      <c r="BF1497" s="12">
        <f t="shared" si="3534"/>
        <v>0</v>
      </c>
      <c r="BG1497" s="12">
        <f t="shared" si="3534"/>
        <v>0</v>
      </c>
      <c r="BH1497" s="12">
        <f t="shared" si="3534"/>
        <v>0</v>
      </c>
      <c r="BI1497" s="12">
        <f t="shared" si="3534"/>
        <v>0</v>
      </c>
      <c r="BJ1497" s="12">
        <f t="shared" si="3534"/>
        <v>0</v>
      </c>
      <c r="BK1497" s="12">
        <f t="shared" si="3534"/>
        <v>0</v>
      </c>
      <c r="BL1497" s="12">
        <f t="shared" si="3534"/>
        <v>0</v>
      </c>
      <c r="BM1497" s="12">
        <f t="shared" si="3534"/>
        <v>0</v>
      </c>
      <c r="BN1497" s="12">
        <f t="shared" si="3534"/>
        <v>0</v>
      </c>
      <c r="BO1497" s="12">
        <f t="shared" si="3534"/>
        <v>0</v>
      </c>
      <c r="BP1497" s="12">
        <f t="shared" si="3534"/>
        <v>0</v>
      </c>
      <c r="BQ1497" s="12">
        <f t="shared" si="3534"/>
        <v>0</v>
      </c>
      <c r="BR1497" s="12">
        <f t="shared" si="3534"/>
        <v>0</v>
      </c>
      <c r="BS1497" s="12">
        <f t="shared" si="3534"/>
        <v>0</v>
      </c>
      <c r="BT1497" s="12">
        <f t="shared" si="3534"/>
        <v>0</v>
      </c>
      <c r="BU1497" s="12">
        <f t="shared" ref="BU1497:CZ1497" si="3535">BT1497+BU1321+BU1473</f>
        <v>0</v>
      </c>
      <c r="BV1497" s="12">
        <f t="shared" si="3535"/>
        <v>0</v>
      </c>
      <c r="BW1497" s="12">
        <f t="shared" si="3535"/>
        <v>0</v>
      </c>
      <c r="BX1497" s="12">
        <f t="shared" si="3535"/>
        <v>0</v>
      </c>
      <c r="BY1497" s="12">
        <f t="shared" si="3535"/>
        <v>0</v>
      </c>
      <c r="BZ1497" s="12">
        <f t="shared" si="3535"/>
        <v>0</v>
      </c>
      <c r="CA1497" s="12">
        <f t="shared" si="3535"/>
        <v>0</v>
      </c>
      <c r="CB1497" s="12">
        <f t="shared" si="3535"/>
        <v>0</v>
      </c>
      <c r="CC1497" s="12">
        <f t="shared" si="3535"/>
        <v>0</v>
      </c>
      <c r="CD1497" s="12">
        <f t="shared" si="3535"/>
        <v>0</v>
      </c>
      <c r="CE1497" s="12">
        <f t="shared" si="3535"/>
        <v>0</v>
      </c>
      <c r="CF1497" s="12">
        <f t="shared" si="3535"/>
        <v>0</v>
      </c>
      <c r="CG1497" s="12">
        <f t="shared" si="3535"/>
        <v>0</v>
      </c>
      <c r="CH1497" s="12">
        <f t="shared" si="3535"/>
        <v>0</v>
      </c>
      <c r="CI1497" s="12">
        <f t="shared" si="3535"/>
        <v>0</v>
      </c>
      <c r="CJ1497" s="12">
        <f t="shared" si="3535"/>
        <v>0</v>
      </c>
      <c r="CK1497" s="12">
        <f t="shared" si="3535"/>
        <v>0</v>
      </c>
      <c r="CL1497" s="12">
        <f t="shared" si="3535"/>
        <v>0</v>
      </c>
      <c r="CM1497" s="12">
        <f t="shared" si="3535"/>
        <v>0</v>
      </c>
      <c r="CN1497" s="12">
        <f t="shared" si="3535"/>
        <v>0</v>
      </c>
      <c r="CO1497" s="12">
        <f t="shared" si="3535"/>
        <v>0</v>
      </c>
      <c r="CP1497" s="12">
        <f t="shared" si="3535"/>
        <v>0</v>
      </c>
      <c r="CQ1497" s="12">
        <f t="shared" si="3535"/>
        <v>0</v>
      </c>
      <c r="CR1497" s="12">
        <f t="shared" si="3535"/>
        <v>0</v>
      </c>
      <c r="CS1497" s="12">
        <f t="shared" si="3535"/>
        <v>0</v>
      </c>
      <c r="CT1497" s="12">
        <f t="shared" si="3535"/>
        <v>0</v>
      </c>
      <c r="CU1497" s="12">
        <f t="shared" si="3535"/>
        <v>0</v>
      </c>
      <c r="CV1497" s="12">
        <f t="shared" si="3535"/>
        <v>0</v>
      </c>
      <c r="CW1497" s="12">
        <f t="shared" si="3535"/>
        <v>0</v>
      </c>
      <c r="CX1497" s="12">
        <f t="shared" si="3535"/>
        <v>0</v>
      </c>
      <c r="CY1497" s="12">
        <f t="shared" si="3535"/>
        <v>0</v>
      </c>
      <c r="CZ1497" s="12">
        <f t="shared" si="3535"/>
        <v>0</v>
      </c>
      <c r="DA1497" s="12">
        <f t="shared" ref="DA1497:DY1497" si="3536">CZ1497+DA1321+DA1473</f>
        <v>0</v>
      </c>
      <c r="DB1497" s="12">
        <f t="shared" si="3536"/>
        <v>0</v>
      </c>
      <c r="DC1497" s="12">
        <f t="shared" si="3536"/>
        <v>0</v>
      </c>
      <c r="DD1497" s="12">
        <f t="shared" si="3536"/>
        <v>0</v>
      </c>
      <c r="DE1497" s="12">
        <f t="shared" si="3536"/>
        <v>0</v>
      </c>
      <c r="DF1497" s="12">
        <f t="shared" si="3536"/>
        <v>0</v>
      </c>
      <c r="DG1497" s="12">
        <f t="shared" si="3536"/>
        <v>0</v>
      </c>
      <c r="DH1497" s="12">
        <f t="shared" si="3536"/>
        <v>0</v>
      </c>
      <c r="DI1497" s="12">
        <f t="shared" si="3536"/>
        <v>0</v>
      </c>
      <c r="DJ1497" s="12">
        <f t="shared" si="3536"/>
        <v>0</v>
      </c>
      <c r="DK1497" s="12">
        <f t="shared" si="3536"/>
        <v>0</v>
      </c>
      <c r="DL1497" s="12">
        <f t="shared" si="3536"/>
        <v>0</v>
      </c>
      <c r="DM1497" s="12">
        <f t="shared" si="3536"/>
        <v>0</v>
      </c>
      <c r="DN1497" s="12">
        <f t="shared" si="3536"/>
        <v>0</v>
      </c>
      <c r="DO1497" s="12">
        <f t="shared" si="3536"/>
        <v>0</v>
      </c>
      <c r="DP1497" s="12">
        <f t="shared" si="3536"/>
        <v>0</v>
      </c>
      <c r="DQ1497" s="12">
        <f t="shared" si="3536"/>
        <v>0</v>
      </c>
      <c r="DR1497" s="12">
        <f t="shared" si="3536"/>
        <v>0</v>
      </c>
      <c r="DS1497" s="12">
        <f t="shared" si="3536"/>
        <v>0</v>
      </c>
      <c r="DT1497" s="12">
        <f t="shared" si="3536"/>
        <v>0</v>
      </c>
      <c r="DU1497" s="12">
        <f t="shared" si="3536"/>
        <v>0</v>
      </c>
      <c r="DV1497" s="12">
        <f t="shared" si="3536"/>
        <v>0</v>
      </c>
      <c r="DW1497" s="12">
        <f t="shared" si="3536"/>
        <v>0</v>
      </c>
      <c r="DX1497" s="12">
        <f t="shared" si="3536"/>
        <v>0</v>
      </c>
      <c r="DY1497" s="12">
        <f t="shared" si="3536"/>
        <v>0</v>
      </c>
    </row>
    <row r="1498" spans="2:129" x14ac:dyDescent="0.3">
      <c r="B1498" s="2" t="str">
        <f>Product!$K$2</f>
        <v>Phase 3</v>
      </c>
      <c r="C1498" s="2" t="str">
        <f>Product!$K$3</f>
        <v>60' Wide</v>
      </c>
      <c r="D1498" s="128"/>
      <c r="E1498" s="203"/>
      <c r="F1498" s="128"/>
      <c r="G1498" s="11">
        <f>SUM(H1498:DZ1498)</f>
        <v>567112.75615324278</v>
      </c>
      <c r="I1498" s="12">
        <f t="shared" ref="I1498:AN1498" si="3537">H1498+I1322+I1474</f>
        <v>0</v>
      </c>
      <c r="J1498" s="12">
        <f t="shared" si="3537"/>
        <v>0</v>
      </c>
      <c r="K1498" s="12">
        <f t="shared" si="3537"/>
        <v>0</v>
      </c>
      <c r="L1498" s="12">
        <f t="shared" si="3537"/>
        <v>0</v>
      </c>
      <c r="M1498" s="12">
        <f t="shared" si="3537"/>
        <v>0</v>
      </c>
      <c r="N1498" s="12">
        <f t="shared" si="3537"/>
        <v>0</v>
      </c>
      <c r="O1498" s="12">
        <f t="shared" si="3537"/>
        <v>0</v>
      </c>
      <c r="P1498" s="12">
        <f t="shared" si="3537"/>
        <v>0</v>
      </c>
      <c r="Q1498" s="12">
        <f t="shared" si="3537"/>
        <v>0</v>
      </c>
      <c r="R1498" s="12">
        <f t="shared" si="3537"/>
        <v>0</v>
      </c>
      <c r="S1498" s="12">
        <f t="shared" si="3537"/>
        <v>0</v>
      </c>
      <c r="T1498" s="12">
        <f t="shared" si="3537"/>
        <v>0</v>
      </c>
      <c r="U1498" s="12">
        <f t="shared" si="3537"/>
        <v>0</v>
      </c>
      <c r="V1498" s="12">
        <f t="shared" si="3537"/>
        <v>0</v>
      </c>
      <c r="W1498" s="12">
        <f t="shared" si="3537"/>
        <v>0</v>
      </c>
      <c r="X1498" s="12">
        <f t="shared" si="3537"/>
        <v>0</v>
      </c>
      <c r="Y1498" s="12">
        <f t="shared" si="3537"/>
        <v>0</v>
      </c>
      <c r="Z1498" s="12">
        <f t="shared" si="3537"/>
        <v>0</v>
      </c>
      <c r="AA1498" s="12">
        <f t="shared" si="3537"/>
        <v>0</v>
      </c>
      <c r="AB1498" s="12">
        <f t="shared" si="3537"/>
        <v>0</v>
      </c>
      <c r="AC1498" s="12">
        <f t="shared" si="3537"/>
        <v>0</v>
      </c>
      <c r="AD1498" s="12">
        <f t="shared" si="3537"/>
        <v>0</v>
      </c>
      <c r="AE1498" s="12">
        <f t="shared" si="3537"/>
        <v>0</v>
      </c>
      <c r="AF1498" s="12">
        <f t="shared" si="3537"/>
        <v>0</v>
      </c>
      <c r="AG1498" s="12">
        <f t="shared" si="3537"/>
        <v>0</v>
      </c>
      <c r="AH1498" s="12">
        <f t="shared" si="3537"/>
        <v>0</v>
      </c>
      <c r="AI1498" s="12">
        <f t="shared" si="3537"/>
        <v>0</v>
      </c>
      <c r="AJ1498" s="12">
        <f t="shared" si="3537"/>
        <v>0</v>
      </c>
      <c r="AK1498" s="12">
        <f t="shared" si="3537"/>
        <v>0</v>
      </c>
      <c r="AL1498" s="12">
        <f t="shared" si="3537"/>
        <v>520.83333333333337</v>
      </c>
      <c r="AM1498" s="12">
        <f t="shared" si="3537"/>
        <v>1564.6701388888891</v>
      </c>
      <c r="AN1498" s="12">
        <f t="shared" si="3537"/>
        <v>3133.6895978009261</v>
      </c>
      <c r="AO1498" s="12">
        <f t="shared" ref="AO1498:BT1498" si="3538">AN1498+AO1322+AO1474</f>
        <v>5230.0799711250966</v>
      </c>
      <c r="AP1498" s="12">
        <f t="shared" si="3538"/>
        <v>7856.0386376714514</v>
      </c>
      <c r="AQ1498" s="12">
        <f t="shared" si="3538"/>
        <v>11013.772131995083</v>
      </c>
      <c r="AR1498" s="12">
        <f t="shared" si="3538"/>
        <v>17538.829515878395</v>
      </c>
      <c r="AS1498" s="12">
        <f t="shared" si="3538"/>
        <v>27466.074638861224</v>
      </c>
      <c r="AT1498" s="12">
        <f t="shared" si="3538"/>
        <v>40830.516616523149</v>
      </c>
      <c r="AU1498" s="12">
        <f t="shared" si="3538"/>
        <v>42138.699768559425</v>
      </c>
      <c r="AV1498" s="12">
        <f t="shared" si="3538"/>
        <v>44900.250350395858</v>
      </c>
      <c r="AW1498" s="12">
        <f t="shared" si="3538"/>
        <v>49142.05739298994</v>
      </c>
      <c r="AX1498" s="12">
        <f t="shared" si="3538"/>
        <v>51516.12196492817</v>
      </c>
      <c r="AY1498" s="12">
        <f t="shared" si="3538"/>
        <v>51993.828472582813</v>
      </c>
      <c r="AZ1498" s="12">
        <f t="shared" si="3538"/>
        <v>50546.442090686003</v>
      </c>
      <c r="BA1498" s="12">
        <f t="shared" si="3538"/>
        <v>47145.108265531293</v>
      </c>
      <c r="BB1498" s="12">
        <f t="shared" si="3538"/>
        <v>41760.852216105108</v>
      </c>
      <c r="BC1498" s="12">
        <f t="shared" si="3538"/>
        <v>34364.578433139643</v>
      </c>
      <c r="BD1498" s="12">
        <f t="shared" si="3538"/>
        <v>24947.903509411826</v>
      </c>
      <c r="BE1498" s="12">
        <f t="shared" si="3538"/>
        <v>13502.409106835141</v>
      </c>
      <c r="BF1498" s="12">
        <f t="shared" si="3538"/>
        <v>0</v>
      </c>
      <c r="BG1498" s="12">
        <f t="shared" si="3538"/>
        <v>0</v>
      </c>
      <c r="BH1498" s="12">
        <f t="shared" si="3538"/>
        <v>0</v>
      </c>
      <c r="BI1498" s="12">
        <f t="shared" si="3538"/>
        <v>0</v>
      </c>
      <c r="BJ1498" s="12">
        <f t="shared" si="3538"/>
        <v>0</v>
      </c>
      <c r="BK1498" s="12">
        <f t="shared" si="3538"/>
        <v>0</v>
      </c>
      <c r="BL1498" s="12">
        <f t="shared" si="3538"/>
        <v>0</v>
      </c>
      <c r="BM1498" s="12">
        <f t="shared" si="3538"/>
        <v>0</v>
      </c>
      <c r="BN1498" s="12">
        <f t="shared" si="3538"/>
        <v>0</v>
      </c>
      <c r="BO1498" s="12">
        <f t="shared" si="3538"/>
        <v>0</v>
      </c>
      <c r="BP1498" s="12">
        <f t="shared" si="3538"/>
        <v>0</v>
      </c>
      <c r="BQ1498" s="12">
        <f t="shared" si="3538"/>
        <v>0</v>
      </c>
      <c r="BR1498" s="12">
        <f t="shared" si="3538"/>
        <v>0</v>
      </c>
      <c r="BS1498" s="12">
        <f t="shared" si="3538"/>
        <v>0</v>
      </c>
      <c r="BT1498" s="12">
        <f t="shared" si="3538"/>
        <v>0</v>
      </c>
      <c r="BU1498" s="12">
        <f t="shared" ref="BU1498:CZ1498" si="3539">BT1498+BU1322+BU1474</f>
        <v>0</v>
      </c>
      <c r="BV1498" s="12">
        <f t="shared" si="3539"/>
        <v>0</v>
      </c>
      <c r="BW1498" s="12">
        <f t="shared" si="3539"/>
        <v>0</v>
      </c>
      <c r="BX1498" s="12">
        <f t="shared" si="3539"/>
        <v>0</v>
      </c>
      <c r="BY1498" s="12">
        <f t="shared" si="3539"/>
        <v>0</v>
      </c>
      <c r="BZ1498" s="12">
        <f t="shared" si="3539"/>
        <v>0</v>
      </c>
      <c r="CA1498" s="12">
        <f t="shared" si="3539"/>
        <v>0</v>
      </c>
      <c r="CB1498" s="12">
        <f t="shared" si="3539"/>
        <v>0</v>
      </c>
      <c r="CC1498" s="12">
        <f t="shared" si="3539"/>
        <v>0</v>
      </c>
      <c r="CD1498" s="12">
        <f t="shared" si="3539"/>
        <v>0</v>
      </c>
      <c r="CE1498" s="12">
        <f t="shared" si="3539"/>
        <v>0</v>
      </c>
      <c r="CF1498" s="12">
        <f t="shared" si="3539"/>
        <v>0</v>
      </c>
      <c r="CG1498" s="12">
        <f t="shared" si="3539"/>
        <v>0</v>
      </c>
      <c r="CH1498" s="12">
        <f t="shared" si="3539"/>
        <v>0</v>
      </c>
      <c r="CI1498" s="12">
        <f t="shared" si="3539"/>
        <v>0</v>
      </c>
      <c r="CJ1498" s="12">
        <f t="shared" si="3539"/>
        <v>0</v>
      </c>
      <c r="CK1498" s="12">
        <f t="shared" si="3539"/>
        <v>0</v>
      </c>
      <c r="CL1498" s="12">
        <f t="shared" si="3539"/>
        <v>0</v>
      </c>
      <c r="CM1498" s="12">
        <f t="shared" si="3539"/>
        <v>0</v>
      </c>
      <c r="CN1498" s="12">
        <f t="shared" si="3539"/>
        <v>0</v>
      </c>
      <c r="CO1498" s="12">
        <f t="shared" si="3539"/>
        <v>0</v>
      </c>
      <c r="CP1498" s="12">
        <f t="shared" si="3539"/>
        <v>0</v>
      </c>
      <c r="CQ1498" s="12">
        <f t="shared" si="3539"/>
        <v>0</v>
      </c>
      <c r="CR1498" s="12">
        <f t="shared" si="3539"/>
        <v>0</v>
      </c>
      <c r="CS1498" s="12">
        <f t="shared" si="3539"/>
        <v>0</v>
      </c>
      <c r="CT1498" s="12">
        <f t="shared" si="3539"/>
        <v>0</v>
      </c>
      <c r="CU1498" s="12">
        <f t="shared" si="3539"/>
        <v>0</v>
      </c>
      <c r="CV1498" s="12">
        <f t="shared" si="3539"/>
        <v>0</v>
      </c>
      <c r="CW1498" s="12">
        <f t="shared" si="3539"/>
        <v>0</v>
      </c>
      <c r="CX1498" s="12">
        <f t="shared" si="3539"/>
        <v>0</v>
      </c>
      <c r="CY1498" s="12">
        <f t="shared" si="3539"/>
        <v>0</v>
      </c>
      <c r="CZ1498" s="12">
        <f t="shared" si="3539"/>
        <v>0</v>
      </c>
      <c r="DA1498" s="12">
        <f t="shared" ref="DA1498:DY1498" si="3540">CZ1498+DA1322+DA1474</f>
        <v>0</v>
      </c>
      <c r="DB1498" s="12">
        <f t="shared" si="3540"/>
        <v>0</v>
      </c>
      <c r="DC1498" s="12">
        <f t="shared" si="3540"/>
        <v>0</v>
      </c>
      <c r="DD1498" s="12">
        <f t="shared" si="3540"/>
        <v>0</v>
      </c>
      <c r="DE1498" s="12">
        <f t="shared" si="3540"/>
        <v>0</v>
      </c>
      <c r="DF1498" s="12">
        <f t="shared" si="3540"/>
        <v>0</v>
      </c>
      <c r="DG1498" s="12">
        <f t="shared" si="3540"/>
        <v>0</v>
      </c>
      <c r="DH1498" s="12">
        <f t="shared" si="3540"/>
        <v>0</v>
      </c>
      <c r="DI1498" s="12">
        <f t="shared" si="3540"/>
        <v>0</v>
      </c>
      <c r="DJ1498" s="12">
        <f t="shared" si="3540"/>
        <v>0</v>
      </c>
      <c r="DK1498" s="12">
        <f t="shared" si="3540"/>
        <v>0</v>
      </c>
      <c r="DL1498" s="12">
        <f t="shared" si="3540"/>
        <v>0</v>
      </c>
      <c r="DM1498" s="12">
        <f t="shared" si="3540"/>
        <v>0</v>
      </c>
      <c r="DN1498" s="12">
        <f t="shared" si="3540"/>
        <v>0</v>
      </c>
      <c r="DO1498" s="12">
        <f t="shared" si="3540"/>
        <v>0</v>
      </c>
      <c r="DP1498" s="12">
        <f t="shared" si="3540"/>
        <v>0</v>
      </c>
      <c r="DQ1498" s="12">
        <f t="shared" si="3540"/>
        <v>0</v>
      </c>
      <c r="DR1498" s="12">
        <f t="shared" si="3540"/>
        <v>0</v>
      </c>
      <c r="DS1498" s="12">
        <f t="shared" si="3540"/>
        <v>0</v>
      </c>
      <c r="DT1498" s="12">
        <f t="shared" si="3540"/>
        <v>0</v>
      </c>
      <c r="DU1498" s="12">
        <f t="shared" si="3540"/>
        <v>0</v>
      </c>
      <c r="DV1498" s="12">
        <f t="shared" si="3540"/>
        <v>0</v>
      </c>
      <c r="DW1498" s="12">
        <f t="shared" si="3540"/>
        <v>0</v>
      </c>
      <c r="DX1498" s="12">
        <f t="shared" si="3540"/>
        <v>0</v>
      </c>
      <c r="DY1498" s="12">
        <f t="shared" si="3540"/>
        <v>0</v>
      </c>
    </row>
    <row r="1499" spans="2:129" x14ac:dyDescent="0.3">
      <c r="B1499" s="2" t="str">
        <f>Product!$L$2</f>
        <v>Phase 3</v>
      </c>
      <c r="C1499" s="2" t="str">
        <f>Product!$L$3</f>
        <v>75' Wide</v>
      </c>
      <c r="D1499" s="128"/>
      <c r="E1499" s="203"/>
      <c r="F1499" s="128"/>
      <c r="G1499" s="11">
        <f>SUM(H1499:DZ1499)</f>
        <v>378075.17076881742</v>
      </c>
      <c r="I1499" s="12">
        <f t="shared" ref="I1499:AN1499" si="3541">H1499+I1323+I1475</f>
        <v>0</v>
      </c>
      <c r="J1499" s="12">
        <f t="shared" si="3541"/>
        <v>0</v>
      </c>
      <c r="K1499" s="12">
        <f t="shared" si="3541"/>
        <v>0</v>
      </c>
      <c r="L1499" s="12">
        <f t="shared" si="3541"/>
        <v>0</v>
      </c>
      <c r="M1499" s="12">
        <f t="shared" si="3541"/>
        <v>0</v>
      </c>
      <c r="N1499" s="12">
        <f t="shared" si="3541"/>
        <v>0</v>
      </c>
      <c r="O1499" s="12">
        <f t="shared" si="3541"/>
        <v>0</v>
      </c>
      <c r="P1499" s="12">
        <f t="shared" si="3541"/>
        <v>0</v>
      </c>
      <c r="Q1499" s="12">
        <f t="shared" si="3541"/>
        <v>0</v>
      </c>
      <c r="R1499" s="12">
        <f t="shared" si="3541"/>
        <v>0</v>
      </c>
      <c r="S1499" s="12">
        <f t="shared" si="3541"/>
        <v>0</v>
      </c>
      <c r="T1499" s="12">
        <f t="shared" si="3541"/>
        <v>0</v>
      </c>
      <c r="U1499" s="12">
        <f t="shared" si="3541"/>
        <v>0</v>
      </c>
      <c r="V1499" s="12">
        <f t="shared" si="3541"/>
        <v>0</v>
      </c>
      <c r="W1499" s="12">
        <f t="shared" si="3541"/>
        <v>0</v>
      </c>
      <c r="X1499" s="12">
        <f t="shared" si="3541"/>
        <v>0</v>
      </c>
      <c r="Y1499" s="12">
        <f t="shared" si="3541"/>
        <v>0</v>
      </c>
      <c r="Z1499" s="12">
        <f t="shared" si="3541"/>
        <v>0</v>
      </c>
      <c r="AA1499" s="12">
        <f t="shared" si="3541"/>
        <v>0</v>
      </c>
      <c r="AB1499" s="12">
        <f t="shared" si="3541"/>
        <v>0</v>
      </c>
      <c r="AC1499" s="12">
        <f t="shared" si="3541"/>
        <v>0</v>
      </c>
      <c r="AD1499" s="12">
        <f t="shared" si="3541"/>
        <v>0</v>
      </c>
      <c r="AE1499" s="12">
        <f t="shared" si="3541"/>
        <v>0</v>
      </c>
      <c r="AF1499" s="12">
        <f t="shared" si="3541"/>
        <v>0</v>
      </c>
      <c r="AG1499" s="12">
        <f t="shared" si="3541"/>
        <v>0</v>
      </c>
      <c r="AH1499" s="12">
        <f t="shared" si="3541"/>
        <v>0</v>
      </c>
      <c r="AI1499" s="12">
        <f t="shared" si="3541"/>
        <v>0</v>
      </c>
      <c r="AJ1499" s="12">
        <f t="shared" si="3541"/>
        <v>0</v>
      </c>
      <c r="AK1499" s="12">
        <f t="shared" si="3541"/>
        <v>0</v>
      </c>
      <c r="AL1499" s="12">
        <f t="shared" si="3541"/>
        <v>347.22222222222229</v>
      </c>
      <c r="AM1499" s="12">
        <f t="shared" si="3541"/>
        <v>1043.1134259259261</v>
      </c>
      <c r="AN1499" s="12">
        <f t="shared" si="3541"/>
        <v>2089.126398533951</v>
      </c>
      <c r="AO1499" s="12">
        <f t="shared" ref="AO1499:BT1499" si="3542">AN1499+AO1323+AO1475</f>
        <v>3486.7199807500647</v>
      </c>
      <c r="AP1499" s="12">
        <f t="shared" si="3542"/>
        <v>5237.3590917809679</v>
      </c>
      <c r="AQ1499" s="12">
        <f t="shared" si="3542"/>
        <v>7342.5147546633889</v>
      </c>
      <c r="AR1499" s="12">
        <f t="shared" si="3542"/>
        <v>11692.553010585598</v>
      </c>
      <c r="AS1499" s="12">
        <f t="shared" si="3542"/>
        <v>18310.716425907482</v>
      </c>
      <c r="AT1499" s="12">
        <f t="shared" si="3542"/>
        <v>27220.344411015431</v>
      </c>
      <c r="AU1499" s="12">
        <f t="shared" si="3542"/>
        <v>28092.466512373034</v>
      </c>
      <c r="AV1499" s="12">
        <f t="shared" si="3542"/>
        <v>29933.500233597402</v>
      </c>
      <c r="AW1499" s="12">
        <f t="shared" si="3542"/>
        <v>32761.371595326873</v>
      </c>
      <c r="AX1499" s="12">
        <f t="shared" si="3542"/>
        <v>34344.081309952438</v>
      </c>
      <c r="AY1499" s="12">
        <f t="shared" si="3542"/>
        <v>34662.552315055611</v>
      </c>
      <c r="AZ1499" s="12">
        <f t="shared" si="3542"/>
        <v>33697.628060457821</v>
      </c>
      <c r="BA1499" s="12">
        <f t="shared" si="3542"/>
        <v>31430.072177021426</v>
      </c>
      <c r="BB1499" s="12">
        <f t="shared" si="3542"/>
        <v>27840.568144070716</v>
      </c>
      <c r="BC1499" s="12">
        <f t="shared" si="3542"/>
        <v>22909.718955427157</v>
      </c>
      <c r="BD1499" s="12">
        <f t="shared" si="3542"/>
        <v>16631.935672942025</v>
      </c>
      <c r="BE1499" s="12">
        <f t="shared" si="3542"/>
        <v>9001.6060712243161</v>
      </c>
      <c r="BF1499" s="12">
        <f t="shared" si="3542"/>
        <v>0</v>
      </c>
      <c r="BG1499" s="12">
        <f t="shared" si="3542"/>
        <v>-5.820766091346741E-12</v>
      </c>
      <c r="BH1499" s="12">
        <f t="shared" si="3542"/>
        <v>-1.1665785374740761E-11</v>
      </c>
      <c r="BI1499" s="12">
        <f t="shared" si="3542"/>
        <v>-1.753515890514892E-11</v>
      </c>
      <c r="BJ1499" s="12">
        <f t="shared" si="3542"/>
        <v>-2.3428988158600448E-11</v>
      </c>
      <c r="BK1499" s="12">
        <f t="shared" si="3542"/>
        <v>-2.9347375033941357E-11</v>
      </c>
      <c r="BL1499" s="12">
        <f t="shared" si="3542"/>
        <v>-3.5290421854596188E-11</v>
      </c>
      <c r="BM1499" s="12">
        <f t="shared" si="3542"/>
        <v>-4.1258231370337079E-11</v>
      </c>
      <c r="BN1499" s="12">
        <f t="shared" si="3542"/>
        <v>-4.7250906759060226E-11</v>
      </c>
      <c r="BO1499" s="12">
        <f t="shared" si="3542"/>
        <v>-5.3268551628569718E-11</v>
      </c>
      <c r="BP1499" s="12">
        <f t="shared" si="3542"/>
        <v>-5.9311270018368834E-11</v>
      </c>
      <c r="BQ1499" s="12">
        <f t="shared" si="3542"/>
        <v>-6.537916640145878E-11</v>
      </c>
      <c r="BR1499" s="12">
        <f t="shared" si="3542"/>
        <v>-7.1472345686144938E-11</v>
      </c>
      <c r="BS1499" s="12">
        <f t="shared" si="3542"/>
        <v>-7.759091321785062E-11</v>
      </c>
      <c r="BT1499" s="12">
        <f t="shared" si="3542"/>
        <v>-8.3734974780938405E-11</v>
      </c>
      <c r="BU1499" s="12">
        <f t="shared" ref="BU1499:CZ1499" si="3543">BT1499+BU1323+BU1475</f>
        <v>-8.9904636600539053E-11</v>
      </c>
      <c r="BV1499" s="12">
        <f t="shared" si="3543"/>
        <v>-9.6100005344388033E-11</v>
      </c>
      <c r="BW1499" s="12">
        <f t="shared" si="3543"/>
        <v>-1.0232118812466972E-10</v>
      </c>
      <c r="BX1499" s="12">
        <f t="shared" si="3543"/>
        <v>-1.0856829249986925E-10</v>
      </c>
      <c r="BY1499" s="12">
        <f t="shared" si="3543"/>
        <v>-1.1484142647663212E-10</v>
      </c>
      <c r="BZ1499" s="12">
        <f t="shared" si="3543"/>
        <v>-1.2114069851163148E-10</v>
      </c>
      <c r="CA1499" s="12">
        <f t="shared" si="3543"/>
        <v>-1.2746621751344337E-10</v>
      </c>
      <c r="CB1499" s="12">
        <f t="shared" si="3543"/>
        <v>-1.3381809284442947E-10</v>
      </c>
      <c r="CC1499" s="12">
        <f t="shared" si="3543"/>
        <v>-1.4019643432262801E-10</v>
      </c>
      <c r="CD1499" s="12">
        <f t="shared" si="3543"/>
        <v>-1.4660135222365237E-10</v>
      </c>
      <c r="CE1499" s="12">
        <f t="shared" si="3543"/>
        <v>-1.5303295728259766E-10</v>
      </c>
      <c r="CF1499" s="12">
        <f t="shared" si="3543"/>
        <v>-1.5949136069595523E-10</v>
      </c>
      <c r="CG1499" s="12">
        <f t="shared" si="3543"/>
        <v>-1.6597667412353512E-10</v>
      </c>
      <c r="CH1499" s="12">
        <f t="shared" si="3543"/>
        <v>-1.7248900969039659E-10</v>
      </c>
      <c r="CI1499" s="12">
        <f t="shared" si="3543"/>
        <v>-1.7902847998878664E-10</v>
      </c>
      <c r="CJ1499" s="12">
        <f t="shared" si="3543"/>
        <v>-1.8559519808008666E-10</v>
      </c>
      <c r="CK1499" s="12">
        <f t="shared" si="3543"/>
        <v>-1.9218927749676709E-10</v>
      </c>
      <c r="CL1499" s="12">
        <f t="shared" si="3543"/>
        <v>-1.9881083224435037E-10</v>
      </c>
      <c r="CM1499" s="12">
        <f t="shared" si="3543"/>
        <v>-2.054599768033819E-10</v>
      </c>
      <c r="CN1499" s="12">
        <f t="shared" si="3543"/>
        <v>-2.121368261314094E-10</v>
      </c>
      <c r="CO1499" s="12">
        <f t="shared" si="3543"/>
        <v>-2.1884149566497035E-10</v>
      </c>
      <c r="CP1499" s="12">
        <f t="shared" si="3543"/>
        <v>-2.255741013215878E-10</v>
      </c>
      <c r="CQ1499" s="12">
        <f t="shared" si="3543"/>
        <v>-2.3233475950177448E-10</v>
      </c>
      <c r="CR1499" s="12">
        <f t="shared" si="3543"/>
        <v>-2.3912358709104527E-10</v>
      </c>
      <c r="CS1499" s="12">
        <f t="shared" si="3543"/>
        <v>-2.4594070146193802E-10</v>
      </c>
      <c r="CT1499" s="12">
        <f t="shared" si="3543"/>
        <v>-2.5278622047604283E-10</v>
      </c>
      <c r="CU1499" s="12">
        <f t="shared" si="3543"/>
        <v>-2.5966026248603977E-10</v>
      </c>
      <c r="CV1499" s="12">
        <f t="shared" si="3543"/>
        <v>-2.6656294633774502E-10</v>
      </c>
      <c r="CW1499" s="12">
        <f t="shared" si="3543"/>
        <v>-2.7349439137216568E-10</v>
      </c>
      <c r="CX1499" s="12">
        <f t="shared" si="3543"/>
        <v>-2.8045471742756309E-10</v>
      </c>
      <c r="CY1499" s="12">
        <f t="shared" si="3543"/>
        <v>-2.8744404484152467E-10</v>
      </c>
      <c r="CZ1499" s="12">
        <f t="shared" si="3543"/>
        <v>-2.9446249445304443E-10</v>
      </c>
      <c r="DA1499" s="12">
        <f t="shared" ref="DA1499:DY1499" si="3544">CZ1499+DA1323+DA1475</f>
        <v>-3.0151018760461217E-10</v>
      </c>
      <c r="DB1499" s="12">
        <f t="shared" si="3544"/>
        <v>-3.0858724614431147E-10</v>
      </c>
      <c r="DC1499" s="12">
        <f t="shared" si="3544"/>
        <v>-3.1569379242792616E-10</v>
      </c>
      <c r="DD1499" s="12">
        <f t="shared" si="3544"/>
        <v>-3.2282994932105594E-10</v>
      </c>
      <c r="DE1499" s="12">
        <f t="shared" si="3544"/>
        <v>-3.299958402012404E-10</v>
      </c>
      <c r="DF1499" s="12">
        <f t="shared" si="3544"/>
        <v>-3.3719158896009232E-10</v>
      </c>
      <c r="DG1499" s="12">
        <f t="shared" si="3544"/>
        <v>-3.4441732000543943E-10</v>
      </c>
      <c r="DH1499" s="12">
        <f t="shared" si="3544"/>
        <v>-3.5167315826347549E-10</v>
      </c>
      <c r="DI1499" s="12">
        <f t="shared" si="3544"/>
        <v>-3.5895922918092007E-10</v>
      </c>
      <c r="DJ1499" s="12">
        <f t="shared" si="3544"/>
        <v>-3.6627565872718731E-10</v>
      </c>
      <c r="DK1499" s="12">
        <f t="shared" si="3544"/>
        <v>-3.7362257339656399E-10</v>
      </c>
      <c r="DL1499" s="12">
        <f t="shared" si="3544"/>
        <v>-3.810001002103964E-10</v>
      </c>
      <c r="DM1499" s="12">
        <f t="shared" si="3544"/>
        <v>-3.8840836671928644E-10</v>
      </c>
      <c r="DN1499" s="12">
        <f t="shared" si="3544"/>
        <v>-3.9584750100529686E-10</v>
      </c>
      <c r="DO1499" s="12">
        <f t="shared" si="3544"/>
        <v>-4.0331763168416568E-10</v>
      </c>
      <c r="DP1499" s="12">
        <f t="shared" si="3544"/>
        <v>-4.1081888790752975E-10</v>
      </c>
      <c r="DQ1499" s="12">
        <f t="shared" si="3544"/>
        <v>-4.1835139936515784E-10</v>
      </c>
      <c r="DR1499" s="12">
        <f t="shared" si="3544"/>
        <v>-4.2591529628719275E-10</v>
      </c>
      <c r="DS1499" s="12">
        <f t="shared" si="3544"/>
        <v>-4.335107094464028E-10</v>
      </c>
      <c r="DT1499" s="12">
        <f t="shared" si="3544"/>
        <v>-4.4113777016044288E-10</v>
      </c>
      <c r="DU1499" s="12">
        <f t="shared" si="3544"/>
        <v>-4.4879661029412478E-10</v>
      </c>
      <c r="DV1499" s="12">
        <f t="shared" si="3544"/>
        <v>-4.5648736226169705E-10</v>
      </c>
      <c r="DW1499" s="12">
        <f t="shared" si="3544"/>
        <v>-4.6421015902913422E-10</v>
      </c>
      <c r="DX1499" s="12">
        <f t="shared" si="3544"/>
        <v>-4.7196513411643567E-10</v>
      </c>
      <c r="DY1499" s="12">
        <f t="shared" si="3544"/>
        <v>-4.7975242159993424E-10</v>
      </c>
    </row>
    <row r="1500" spans="2:129" x14ac:dyDescent="0.3">
      <c r="D1500" s="128"/>
      <c r="E1500" s="203"/>
      <c r="F1500" s="128"/>
      <c r="I1500" s="12"/>
      <c r="J1500" s="12"/>
      <c r="K1500" s="12"/>
      <c r="L1500" s="12"/>
      <c r="M1500" s="12"/>
      <c r="N1500" s="12"/>
      <c r="O1500" s="12"/>
      <c r="P1500" s="12"/>
      <c r="Q1500" s="12"/>
      <c r="R1500" s="12"/>
      <c r="S1500" s="12"/>
      <c r="T1500" s="12"/>
      <c r="U1500" s="12"/>
      <c r="V1500" s="12"/>
      <c r="W1500" s="12"/>
      <c r="X1500" s="12"/>
      <c r="Y1500" s="12"/>
      <c r="Z1500" s="12"/>
      <c r="AA1500" s="12"/>
      <c r="AB1500" s="12"/>
      <c r="AC1500" s="12"/>
      <c r="AD1500" s="12"/>
      <c r="AE1500" s="12"/>
      <c r="AF1500" s="12"/>
      <c r="AG1500" s="12"/>
      <c r="AH1500" s="12"/>
      <c r="AI1500" s="12"/>
      <c r="AJ1500" s="12"/>
      <c r="AK1500" s="12"/>
      <c r="AL1500" s="12"/>
      <c r="AM1500" s="12"/>
      <c r="AN1500" s="12"/>
      <c r="AO1500" s="12"/>
      <c r="AP1500" s="12"/>
      <c r="AQ1500" s="12"/>
      <c r="AR1500" s="12"/>
      <c r="AS1500" s="12"/>
      <c r="AT1500" s="12"/>
      <c r="AU1500" s="12"/>
      <c r="AV1500" s="12"/>
      <c r="AW1500" s="12"/>
      <c r="AX1500" s="12"/>
      <c r="AY1500" s="12"/>
      <c r="AZ1500" s="12"/>
      <c r="BA1500" s="12"/>
      <c r="BB1500" s="12"/>
      <c r="BC1500" s="12"/>
      <c r="BD1500" s="12"/>
      <c r="BE1500" s="12"/>
      <c r="BF1500" s="12"/>
      <c r="BG1500" s="12"/>
      <c r="BH1500" s="12"/>
      <c r="BI1500" s="12"/>
      <c r="BJ1500" s="12"/>
      <c r="BK1500" s="12"/>
      <c r="BL1500" s="12"/>
      <c r="BM1500" s="12"/>
      <c r="BN1500" s="12"/>
      <c r="BO1500" s="12"/>
      <c r="BP1500" s="12"/>
      <c r="BQ1500" s="12"/>
      <c r="BR1500" s="12"/>
      <c r="BS1500" s="12"/>
      <c r="BT1500" s="12"/>
      <c r="BU1500" s="12"/>
      <c r="BV1500" s="12"/>
      <c r="BW1500" s="12"/>
      <c r="BX1500" s="12"/>
      <c r="BY1500" s="12"/>
      <c r="BZ1500" s="12"/>
      <c r="CA1500" s="12"/>
      <c r="CB1500" s="12"/>
      <c r="CC1500" s="12"/>
      <c r="CD1500" s="12"/>
      <c r="CE1500" s="12"/>
      <c r="CF1500" s="12"/>
      <c r="CG1500" s="12"/>
      <c r="CH1500" s="12"/>
      <c r="CI1500" s="12"/>
      <c r="CJ1500" s="12"/>
      <c r="CK1500" s="12"/>
      <c r="CL1500" s="12"/>
      <c r="CM1500" s="12"/>
      <c r="CN1500" s="12"/>
      <c r="CO1500" s="12"/>
      <c r="CP1500" s="12"/>
      <c r="CQ1500" s="12"/>
      <c r="CR1500" s="12"/>
      <c r="CS1500" s="12"/>
      <c r="CT1500" s="12"/>
      <c r="CU1500" s="12"/>
      <c r="CV1500" s="12"/>
      <c r="CW1500" s="12"/>
      <c r="CX1500" s="12"/>
      <c r="CY1500" s="12"/>
      <c r="CZ1500" s="12"/>
      <c r="DA1500" s="12"/>
      <c r="DB1500" s="12"/>
      <c r="DC1500" s="12"/>
      <c r="DD1500" s="12"/>
      <c r="DE1500" s="12"/>
      <c r="DF1500" s="12"/>
      <c r="DG1500" s="12"/>
      <c r="DH1500" s="12"/>
      <c r="DI1500" s="12"/>
      <c r="DJ1500" s="12"/>
      <c r="DK1500" s="12"/>
      <c r="DL1500" s="12"/>
      <c r="DM1500" s="12"/>
      <c r="DN1500" s="12"/>
      <c r="DO1500" s="12"/>
      <c r="DP1500" s="12"/>
      <c r="DQ1500" s="12"/>
      <c r="DR1500" s="12"/>
      <c r="DS1500" s="12"/>
      <c r="DT1500" s="12"/>
      <c r="DU1500" s="12"/>
      <c r="DV1500" s="12"/>
      <c r="DW1500" s="12"/>
      <c r="DX1500" s="12"/>
      <c r="DY1500" s="12"/>
    </row>
    <row r="1501" spans="2:129" x14ac:dyDescent="0.3">
      <c r="B1501" s="2" t="str">
        <f>Product!$M$2</f>
        <v>Phase 4</v>
      </c>
      <c r="C1501" s="2" t="str">
        <f>Product!$M$3</f>
        <v>50' Wide</v>
      </c>
      <c r="D1501" s="128"/>
      <c r="E1501" s="203"/>
      <c r="F1501" s="128"/>
      <c r="G1501" s="11">
        <f>SUM(H1501:DZ1501)</f>
        <v>567112.75615324918</v>
      </c>
      <c r="I1501" s="12">
        <f t="shared" ref="I1501:AN1501" si="3545">H1501+I1325+I1477</f>
        <v>0</v>
      </c>
      <c r="J1501" s="12">
        <f t="shared" si="3545"/>
        <v>0</v>
      </c>
      <c r="K1501" s="12">
        <f t="shared" si="3545"/>
        <v>0</v>
      </c>
      <c r="L1501" s="12">
        <f t="shared" si="3545"/>
        <v>0</v>
      </c>
      <c r="M1501" s="12">
        <f t="shared" si="3545"/>
        <v>0</v>
      </c>
      <c r="N1501" s="12">
        <f t="shared" si="3545"/>
        <v>0</v>
      </c>
      <c r="O1501" s="12">
        <f t="shared" si="3545"/>
        <v>0</v>
      </c>
      <c r="P1501" s="12">
        <f t="shared" si="3545"/>
        <v>0</v>
      </c>
      <c r="Q1501" s="12">
        <f t="shared" si="3545"/>
        <v>0</v>
      </c>
      <c r="R1501" s="12">
        <f t="shared" si="3545"/>
        <v>0</v>
      </c>
      <c r="S1501" s="12">
        <f t="shared" si="3545"/>
        <v>0</v>
      </c>
      <c r="T1501" s="12">
        <f t="shared" si="3545"/>
        <v>0</v>
      </c>
      <c r="U1501" s="12">
        <f t="shared" si="3545"/>
        <v>0</v>
      </c>
      <c r="V1501" s="12">
        <f t="shared" si="3545"/>
        <v>0</v>
      </c>
      <c r="W1501" s="12">
        <f t="shared" si="3545"/>
        <v>0</v>
      </c>
      <c r="X1501" s="12">
        <f t="shared" si="3545"/>
        <v>0</v>
      </c>
      <c r="Y1501" s="12">
        <f t="shared" si="3545"/>
        <v>0</v>
      </c>
      <c r="Z1501" s="12">
        <f t="shared" si="3545"/>
        <v>0</v>
      </c>
      <c r="AA1501" s="12">
        <f t="shared" si="3545"/>
        <v>0</v>
      </c>
      <c r="AB1501" s="12">
        <f t="shared" si="3545"/>
        <v>0</v>
      </c>
      <c r="AC1501" s="12">
        <f t="shared" si="3545"/>
        <v>0</v>
      </c>
      <c r="AD1501" s="12">
        <f t="shared" si="3545"/>
        <v>0</v>
      </c>
      <c r="AE1501" s="12">
        <f t="shared" si="3545"/>
        <v>0</v>
      </c>
      <c r="AF1501" s="12">
        <f t="shared" si="3545"/>
        <v>0</v>
      </c>
      <c r="AG1501" s="12">
        <f t="shared" si="3545"/>
        <v>0</v>
      </c>
      <c r="AH1501" s="12">
        <f t="shared" si="3545"/>
        <v>0</v>
      </c>
      <c r="AI1501" s="12">
        <f t="shared" si="3545"/>
        <v>0</v>
      </c>
      <c r="AJ1501" s="12">
        <f t="shared" si="3545"/>
        <v>0</v>
      </c>
      <c r="AK1501" s="12">
        <f t="shared" si="3545"/>
        <v>0</v>
      </c>
      <c r="AL1501" s="12">
        <f t="shared" si="3545"/>
        <v>0</v>
      </c>
      <c r="AM1501" s="12">
        <f t="shared" si="3545"/>
        <v>0</v>
      </c>
      <c r="AN1501" s="12">
        <f t="shared" si="3545"/>
        <v>0</v>
      </c>
      <c r="AO1501" s="12">
        <f t="shared" ref="AO1501:BT1501" si="3546">AN1501+AO1325+AO1477</f>
        <v>0</v>
      </c>
      <c r="AP1501" s="12">
        <f t="shared" si="3546"/>
        <v>0</v>
      </c>
      <c r="AQ1501" s="12">
        <f t="shared" si="3546"/>
        <v>0</v>
      </c>
      <c r="AR1501" s="12">
        <f t="shared" si="3546"/>
        <v>0</v>
      </c>
      <c r="AS1501" s="12">
        <f t="shared" si="3546"/>
        <v>0</v>
      </c>
      <c r="AT1501" s="12">
        <f t="shared" si="3546"/>
        <v>0</v>
      </c>
      <c r="AU1501" s="12">
        <f t="shared" si="3546"/>
        <v>0</v>
      </c>
      <c r="AV1501" s="12">
        <f t="shared" si="3546"/>
        <v>0</v>
      </c>
      <c r="AW1501" s="12">
        <f t="shared" si="3546"/>
        <v>0</v>
      </c>
      <c r="AX1501" s="12">
        <f t="shared" si="3546"/>
        <v>520.83333333333337</v>
      </c>
      <c r="AY1501" s="12">
        <f t="shared" si="3546"/>
        <v>1564.6701388888891</v>
      </c>
      <c r="AZ1501" s="12">
        <f t="shared" si="3546"/>
        <v>3133.6895978009261</v>
      </c>
      <c r="BA1501" s="12">
        <f t="shared" si="3546"/>
        <v>5230.0799711250966</v>
      </c>
      <c r="BB1501" s="12">
        <f t="shared" si="3546"/>
        <v>7856.0386376714514</v>
      </c>
      <c r="BC1501" s="12">
        <f t="shared" si="3546"/>
        <v>11013.772131995083</v>
      </c>
      <c r="BD1501" s="12">
        <f t="shared" si="3546"/>
        <v>17538.829515878395</v>
      </c>
      <c r="BE1501" s="12">
        <f t="shared" si="3546"/>
        <v>27466.074638861224</v>
      </c>
      <c r="BF1501" s="12">
        <f t="shared" si="3546"/>
        <v>40830.516616523149</v>
      </c>
      <c r="BG1501" s="12">
        <f t="shared" si="3546"/>
        <v>42138.699768559527</v>
      </c>
      <c r="BH1501" s="12">
        <f t="shared" si="3546"/>
        <v>44900.250350396054</v>
      </c>
      <c r="BI1501" s="12">
        <f t="shared" si="3546"/>
        <v>49142.057392990238</v>
      </c>
      <c r="BJ1501" s="12">
        <f t="shared" si="3546"/>
        <v>51516.121964928556</v>
      </c>
      <c r="BK1501" s="12">
        <f t="shared" si="3546"/>
        <v>51993.828472583285</v>
      </c>
      <c r="BL1501" s="12">
        <f t="shared" si="3546"/>
        <v>50546.442090686578</v>
      </c>
      <c r="BM1501" s="12">
        <f t="shared" si="3546"/>
        <v>47145.10826553197</v>
      </c>
      <c r="BN1501" s="12">
        <f t="shared" si="3546"/>
        <v>41760.852216105886</v>
      </c>
      <c r="BO1501" s="12">
        <f t="shared" si="3546"/>
        <v>34364.578433140523</v>
      </c>
      <c r="BP1501" s="12">
        <f t="shared" si="3546"/>
        <v>24947.903509412805</v>
      </c>
      <c r="BQ1501" s="12">
        <f t="shared" si="3546"/>
        <v>13502.40910683622</v>
      </c>
      <c r="BR1501" s="12">
        <f t="shared" si="3546"/>
        <v>0</v>
      </c>
      <c r="BS1501" s="12">
        <f t="shared" si="3546"/>
        <v>0</v>
      </c>
      <c r="BT1501" s="12">
        <f t="shared" si="3546"/>
        <v>0</v>
      </c>
      <c r="BU1501" s="12">
        <f t="shared" ref="BU1501:CZ1501" si="3547">BT1501+BU1325+BU1477</f>
        <v>0</v>
      </c>
      <c r="BV1501" s="12">
        <f t="shared" si="3547"/>
        <v>0</v>
      </c>
      <c r="BW1501" s="12">
        <f t="shared" si="3547"/>
        <v>0</v>
      </c>
      <c r="BX1501" s="12">
        <f t="shared" si="3547"/>
        <v>0</v>
      </c>
      <c r="BY1501" s="12">
        <f t="shared" si="3547"/>
        <v>0</v>
      </c>
      <c r="BZ1501" s="12">
        <f t="shared" si="3547"/>
        <v>0</v>
      </c>
      <c r="CA1501" s="12">
        <f t="shared" si="3547"/>
        <v>0</v>
      </c>
      <c r="CB1501" s="12">
        <f t="shared" si="3547"/>
        <v>0</v>
      </c>
      <c r="CC1501" s="12">
        <f t="shared" si="3547"/>
        <v>0</v>
      </c>
      <c r="CD1501" s="12">
        <f t="shared" si="3547"/>
        <v>0</v>
      </c>
      <c r="CE1501" s="12">
        <f t="shared" si="3547"/>
        <v>0</v>
      </c>
      <c r="CF1501" s="12">
        <f t="shared" si="3547"/>
        <v>0</v>
      </c>
      <c r="CG1501" s="12">
        <f t="shared" si="3547"/>
        <v>0</v>
      </c>
      <c r="CH1501" s="12">
        <f t="shared" si="3547"/>
        <v>0</v>
      </c>
      <c r="CI1501" s="12">
        <f t="shared" si="3547"/>
        <v>0</v>
      </c>
      <c r="CJ1501" s="12">
        <f t="shared" si="3547"/>
        <v>0</v>
      </c>
      <c r="CK1501" s="12">
        <f t="shared" si="3547"/>
        <v>0</v>
      </c>
      <c r="CL1501" s="12">
        <f t="shared" si="3547"/>
        <v>0</v>
      </c>
      <c r="CM1501" s="12">
        <f t="shared" si="3547"/>
        <v>0</v>
      </c>
      <c r="CN1501" s="12">
        <f t="shared" si="3547"/>
        <v>0</v>
      </c>
      <c r="CO1501" s="12">
        <f t="shared" si="3547"/>
        <v>0</v>
      </c>
      <c r="CP1501" s="12">
        <f t="shared" si="3547"/>
        <v>0</v>
      </c>
      <c r="CQ1501" s="12">
        <f t="shared" si="3547"/>
        <v>0</v>
      </c>
      <c r="CR1501" s="12">
        <f t="shared" si="3547"/>
        <v>0</v>
      </c>
      <c r="CS1501" s="12">
        <f t="shared" si="3547"/>
        <v>0</v>
      </c>
      <c r="CT1501" s="12">
        <f t="shared" si="3547"/>
        <v>0</v>
      </c>
      <c r="CU1501" s="12">
        <f t="shared" si="3547"/>
        <v>0</v>
      </c>
      <c r="CV1501" s="12">
        <f t="shared" si="3547"/>
        <v>0</v>
      </c>
      <c r="CW1501" s="12">
        <f t="shared" si="3547"/>
        <v>0</v>
      </c>
      <c r="CX1501" s="12">
        <f t="shared" si="3547"/>
        <v>0</v>
      </c>
      <c r="CY1501" s="12">
        <f t="shared" si="3547"/>
        <v>0</v>
      </c>
      <c r="CZ1501" s="12">
        <f t="shared" si="3547"/>
        <v>0</v>
      </c>
      <c r="DA1501" s="12">
        <f t="shared" ref="DA1501:DY1501" si="3548">CZ1501+DA1325+DA1477</f>
        <v>0</v>
      </c>
      <c r="DB1501" s="12">
        <f t="shared" si="3548"/>
        <v>0</v>
      </c>
      <c r="DC1501" s="12">
        <f t="shared" si="3548"/>
        <v>0</v>
      </c>
      <c r="DD1501" s="12">
        <f t="shared" si="3548"/>
        <v>0</v>
      </c>
      <c r="DE1501" s="12">
        <f t="shared" si="3548"/>
        <v>0</v>
      </c>
      <c r="DF1501" s="12">
        <f t="shared" si="3548"/>
        <v>0</v>
      </c>
      <c r="DG1501" s="12">
        <f t="shared" si="3548"/>
        <v>0</v>
      </c>
      <c r="DH1501" s="12">
        <f t="shared" si="3548"/>
        <v>0</v>
      </c>
      <c r="DI1501" s="12">
        <f t="shared" si="3548"/>
        <v>0</v>
      </c>
      <c r="DJ1501" s="12">
        <f t="shared" si="3548"/>
        <v>0</v>
      </c>
      <c r="DK1501" s="12">
        <f t="shared" si="3548"/>
        <v>0</v>
      </c>
      <c r="DL1501" s="12">
        <f t="shared" si="3548"/>
        <v>0</v>
      </c>
      <c r="DM1501" s="12">
        <f t="shared" si="3548"/>
        <v>0</v>
      </c>
      <c r="DN1501" s="12">
        <f t="shared" si="3548"/>
        <v>0</v>
      </c>
      <c r="DO1501" s="12">
        <f t="shared" si="3548"/>
        <v>0</v>
      </c>
      <c r="DP1501" s="12">
        <f t="shared" si="3548"/>
        <v>0</v>
      </c>
      <c r="DQ1501" s="12">
        <f t="shared" si="3548"/>
        <v>0</v>
      </c>
      <c r="DR1501" s="12">
        <f t="shared" si="3548"/>
        <v>0</v>
      </c>
      <c r="DS1501" s="12">
        <f t="shared" si="3548"/>
        <v>0</v>
      </c>
      <c r="DT1501" s="12">
        <f t="shared" si="3548"/>
        <v>0</v>
      </c>
      <c r="DU1501" s="12">
        <f t="shared" si="3548"/>
        <v>0</v>
      </c>
      <c r="DV1501" s="12">
        <f t="shared" si="3548"/>
        <v>0</v>
      </c>
      <c r="DW1501" s="12">
        <f t="shared" si="3548"/>
        <v>0</v>
      </c>
      <c r="DX1501" s="12">
        <f t="shared" si="3548"/>
        <v>0</v>
      </c>
      <c r="DY1501" s="12">
        <f t="shared" si="3548"/>
        <v>0</v>
      </c>
    </row>
    <row r="1502" spans="2:129" x14ac:dyDescent="0.3">
      <c r="B1502" s="2" t="str">
        <f>Product!$N$2</f>
        <v>Phase 4</v>
      </c>
      <c r="C1502" s="2" t="str">
        <f>Product!$N$3</f>
        <v>60' Wide</v>
      </c>
      <c r="D1502" s="128"/>
      <c r="E1502" s="203"/>
      <c r="F1502" s="128"/>
      <c r="G1502" s="11">
        <f>SUM(H1502:DZ1502)</f>
        <v>567112.75615324918</v>
      </c>
      <c r="I1502" s="12">
        <f t="shared" ref="I1502:AN1502" si="3549">H1502+I1326+I1478</f>
        <v>0</v>
      </c>
      <c r="J1502" s="12">
        <f t="shared" si="3549"/>
        <v>0</v>
      </c>
      <c r="K1502" s="12">
        <f t="shared" si="3549"/>
        <v>0</v>
      </c>
      <c r="L1502" s="12">
        <f t="shared" si="3549"/>
        <v>0</v>
      </c>
      <c r="M1502" s="12">
        <f t="shared" si="3549"/>
        <v>0</v>
      </c>
      <c r="N1502" s="12">
        <f t="shared" si="3549"/>
        <v>0</v>
      </c>
      <c r="O1502" s="12">
        <f t="shared" si="3549"/>
        <v>0</v>
      </c>
      <c r="P1502" s="12">
        <f t="shared" si="3549"/>
        <v>0</v>
      </c>
      <c r="Q1502" s="12">
        <f t="shared" si="3549"/>
        <v>0</v>
      </c>
      <c r="R1502" s="12">
        <f t="shared" si="3549"/>
        <v>0</v>
      </c>
      <c r="S1502" s="12">
        <f t="shared" si="3549"/>
        <v>0</v>
      </c>
      <c r="T1502" s="12">
        <f t="shared" si="3549"/>
        <v>0</v>
      </c>
      <c r="U1502" s="12">
        <f t="shared" si="3549"/>
        <v>0</v>
      </c>
      <c r="V1502" s="12">
        <f t="shared" si="3549"/>
        <v>0</v>
      </c>
      <c r="W1502" s="12">
        <f t="shared" si="3549"/>
        <v>0</v>
      </c>
      <c r="X1502" s="12">
        <f t="shared" si="3549"/>
        <v>0</v>
      </c>
      <c r="Y1502" s="12">
        <f t="shared" si="3549"/>
        <v>0</v>
      </c>
      <c r="Z1502" s="12">
        <f t="shared" si="3549"/>
        <v>0</v>
      </c>
      <c r="AA1502" s="12">
        <f t="shared" si="3549"/>
        <v>0</v>
      </c>
      <c r="AB1502" s="12">
        <f t="shared" si="3549"/>
        <v>0</v>
      </c>
      <c r="AC1502" s="12">
        <f t="shared" si="3549"/>
        <v>0</v>
      </c>
      <c r="AD1502" s="12">
        <f t="shared" si="3549"/>
        <v>0</v>
      </c>
      <c r="AE1502" s="12">
        <f t="shared" si="3549"/>
        <v>0</v>
      </c>
      <c r="AF1502" s="12">
        <f t="shared" si="3549"/>
        <v>0</v>
      </c>
      <c r="AG1502" s="12">
        <f t="shared" si="3549"/>
        <v>0</v>
      </c>
      <c r="AH1502" s="12">
        <f t="shared" si="3549"/>
        <v>0</v>
      </c>
      <c r="AI1502" s="12">
        <f t="shared" si="3549"/>
        <v>0</v>
      </c>
      <c r="AJ1502" s="12">
        <f t="shared" si="3549"/>
        <v>0</v>
      </c>
      <c r="AK1502" s="12">
        <f t="shared" si="3549"/>
        <v>0</v>
      </c>
      <c r="AL1502" s="12">
        <f t="shared" si="3549"/>
        <v>0</v>
      </c>
      <c r="AM1502" s="12">
        <f t="shared" si="3549"/>
        <v>0</v>
      </c>
      <c r="AN1502" s="12">
        <f t="shared" si="3549"/>
        <v>0</v>
      </c>
      <c r="AO1502" s="12">
        <f t="shared" ref="AO1502:BT1502" si="3550">AN1502+AO1326+AO1478</f>
        <v>0</v>
      </c>
      <c r="AP1502" s="12">
        <f t="shared" si="3550"/>
        <v>0</v>
      </c>
      <c r="AQ1502" s="12">
        <f t="shared" si="3550"/>
        <v>0</v>
      </c>
      <c r="AR1502" s="12">
        <f t="shared" si="3550"/>
        <v>0</v>
      </c>
      <c r="AS1502" s="12">
        <f t="shared" si="3550"/>
        <v>0</v>
      </c>
      <c r="AT1502" s="12">
        <f t="shared" si="3550"/>
        <v>0</v>
      </c>
      <c r="AU1502" s="12">
        <f t="shared" si="3550"/>
        <v>0</v>
      </c>
      <c r="AV1502" s="12">
        <f t="shared" si="3550"/>
        <v>0</v>
      </c>
      <c r="AW1502" s="12">
        <f t="shared" si="3550"/>
        <v>0</v>
      </c>
      <c r="AX1502" s="12">
        <f t="shared" si="3550"/>
        <v>520.83333333333337</v>
      </c>
      <c r="AY1502" s="12">
        <f t="shared" si="3550"/>
        <v>1564.6701388888891</v>
      </c>
      <c r="AZ1502" s="12">
        <f t="shared" si="3550"/>
        <v>3133.6895978009261</v>
      </c>
      <c r="BA1502" s="12">
        <f t="shared" si="3550"/>
        <v>5230.0799711250966</v>
      </c>
      <c r="BB1502" s="12">
        <f t="shared" si="3550"/>
        <v>7856.0386376714514</v>
      </c>
      <c r="BC1502" s="12">
        <f t="shared" si="3550"/>
        <v>11013.772131995083</v>
      </c>
      <c r="BD1502" s="12">
        <f t="shared" si="3550"/>
        <v>17538.829515878395</v>
      </c>
      <c r="BE1502" s="12">
        <f t="shared" si="3550"/>
        <v>27466.074638861224</v>
      </c>
      <c r="BF1502" s="12">
        <f t="shared" si="3550"/>
        <v>40830.516616523149</v>
      </c>
      <c r="BG1502" s="12">
        <f t="shared" si="3550"/>
        <v>42138.699768559527</v>
      </c>
      <c r="BH1502" s="12">
        <f t="shared" si="3550"/>
        <v>44900.250350396054</v>
      </c>
      <c r="BI1502" s="12">
        <f t="shared" si="3550"/>
        <v>49142.057392990238</v>
      </c>
      <c r="BJ1502" s="12">
        <f t="shared" si="3550"/>
        <v>51516.121964928556</v>
      </c>
      <c r="BK1502" s="12">
        <f t="shared" si="3550"/>
        <v>51993.828472583285</v>
      </c>
      <c r="BL1502" s="12">
        <f t="shared" si="3550"/>
        <v>50546.442090686578</v>
      </c>
      <c r="BM1502" s="12">
        <f t="shared" si="3550"/>
        <v>47145.10826553197</v>
      </c>
      <c r="BN1502" s="12">
        <f t="shared" si="3550"/>
        <v>41760.852216105886</v>
      </c>
      <c r="BO1502" s="12">
        <f t="shared" si="3550"/>
        <v>34364.578433140523</v>
      </c>
      <c r="BP1502" s="12">
        <f t="shared" si="3550"/>
        <v>24947.903509412805</v>
      </c>
      <c r="BQ1502" s="12">
        <f t="shared" si="3550"/>
        <v>13502.40910683622</v>
      </c>
      <c r="BR1502" s="12">
        <f t="shared" si="3550"/>
        <v>0</v>
      </c>
      <c r="BS1502" s="12">
        <f t="shared" si="3550"/>
        <v>0</v>
      </c>
      <c r="BT1502" s="12">
        <f t="shared" si="3550"/>
        <v>0</v>
      </c>
      <c r="BU1502" s="12">
        <f t="shared" ref="BU1502:CZ1502" si="3551">BT1502+BU1326+BU1478</f>
        <v>0</v>
      </c>
      <c r="BV1502" s="12">
        <f t="shared" si="3551"/>
        <v>0</v>
      </c>
      <c r="BW1502" s="12">
        <f t="shared" si="3551"/>
        <v>0</v>
      </c>
      <c r="BX1502" s="12">
        <f t="shared" si="3551"/>
        <v>0</v>
      </c>
      <c r="BY1502" s="12">
        <f t="shared" si="3551"/>
        <v>0</v>
      </c>
      <c r="BZ1502" s="12">
        <f t="shared" si="3551"/>
        <v>0</v>
      </c>
      <c r="CA1502" s="12">
        <f t="shared" si="3551"/>
        <v>0</v>
      </c>
      <c r="CB1502" s="12">
        <f t="shared" si="3551"/>
        <v>0</v>
      </c>
      <c r="CC1502" s="12">
        <f t="shared" si="3551"/>
        <v>0</v>
      </c>
      <c r="CD1502" s="12">
        <f t="shared" si="3551"/>
        <v>0</v>
      </c>
      <c r="CE1502" s="12">
        <f t="shared" si="3551"/>
        <v>0</v>
      </c>
      <c r="CF1502" s="12">
        <f t="shared" si="3551"/>
        <v>0</v>
      </c>
      <c r="CG1502" s="12">
        <f t="shared" si="3551"/>
        <v>0</v>
      </c>
      <c r="CH1502" s="12">
        <f t="shared" si="3551"/>
        <v>0</v>
      </c>
      <c r="CI1502" s="12">
        <f t="shared" si="3551"/>
        <v>0</v>
      </c>
      <c r="CJ1502" s="12">
        <f t="shared" si="3551"/>
        <v>0</v>
      </c>
      <c r="CK1502" s="12">
        <f t="shared" si="3551"/>
        <v>0</v>
      </c>
      <c r="CL1502" s="12">
        <f t="shared" si="3551"/>
        <v>0</v>
      </c>
      <c r="CM1502" s="12">
        <f t="shared" si="3551"/>
        <v>0</v>
      </c>
      <c r="CN1502" s="12">
        <f t="shared" si="3551"/>
        <v>0</v>
      </c>
      <c r="CO1502" s="12">
        <f t="shared" si="3551"/>
        <v>0</v>
      </c>
      <c r="CP1502" s="12">
        <f t="shared" si="3551"/>
        <v>0</v>
      </c>
      <c r="CQ1502" s="12">
        <f t="shared" si="3551"/>
        <v>0</v>
      </c>
      <c r="CR1502" s="12">
        <f t="shared" si="3551"/>
        <v>0</v>
      </c>
      <c r="CS1502" s="12">
        <f t="shared" si="3551"/>
        <v>0</v>
      </c>
      <c r="CT1502" s="12">
        <f t="shared" si="3551"/>
        <v>0</v>
      </c>
      <c r="CU1502" s="12">
        <f t="shared" si="3551"/>
        <v>0</v>
      </c>
      <c r="CV1502" s="12">
        <f t="shared" si="3551"/>
        <v>0</v>
      </c>
      <c r="CW1502" s="12">
        <f t="shared" si="3551"/>
        <v>0</v>
      </c>
      <c r="CX1502" s="12">
        <f t="shared" si="3551"/>
        <v>0</v>
      </c>
      <c r="CY1502" s="12">
        <f t="shared" si="3551"/>
        <v>0</v>
      </c>
      <c r="CZ1502" s="12">
        <f t="shared" si="3551"/>
        <v>0</v>
      </c>
      <c r="DA1502" s="12">
        <f t="shared" ref="DA1502:DY1502" si="3552">CZ1502+DA1326+DA1478</f>
        <v>0</v>
      </c>
      <c r="DB1502" s="12">
        <f t="shared" si="3552"/>
        <v>0</v>
      </c>
      <c r="DC1502" s="12">
        <f t="shared" si="3552"/>
        <v>0</v>
      </c>
      <c r="DD1502" s="12">
        <f t="shared" si="3552"/>
        <v>0</v>
      </c>
      <c r="DE1502" s="12">
        <f t="shared" si="3552"/>
        <v>0</v>
      </c>
      <c r="DF1502" s="12">
        <f t="shared" si="3552"/>
        <v>0</v>
      </c>
      <c r="DG1502" s="12">
        <f t="shared" si="3552"/>
        <v>0</v>
      </c>
      <c r="DH1502" s="12">
        <f t="shared" si="3552"/>
        <v>0</v>
      </c>
      <c r="DI1502" s="12">
        <f t="shared" si="3552"/>
        <v>0</v>
      </c>
      <c r="DJ1502" s="12">
        <f t="shared" si="3552"/>
        <v>0</v>
      </c>
      <c r="DK1502" s="12">
        <f t="shared" si="3552"/>
        <v>0</v>
      </c>
      <c r="DL1502" s="12">
        <f t="shared" si="3552"/>
        <v>0</v>
      </c>
      <c r="DM1502" s="12">
        <f t="shared" si="3552"/>
        <v>0</v>
      </c>
      <c r="DN1502" s="12">
        <f t="shared" si="3552"/>
        <v>0</v>
      </c>
      <c r="DO1502" s="12">
        <f t="shared" si="3552"/>
        <v>0</v>
      </c>
      <c r="DP1502" s="12">
        <f t="shared" si="3552"/>
        <v>0</v>
      </c>
      <c r="DQ1502" s="12">
        <f t="shared" si="3552"/>
        <v>0</v>
      </c>
      <c r="DR1502" s="12">
        <f t="shared" si="3552"/>
        <v>0</v>
      </c>
      <c r="DS1502" s="12">
        <f t="shared" si="3552"/>
        <v>0</v>
      </c>
      <c r="DT1502" s="12">
        <f t="shared" si="3552"/>
        <v>0</v>
      </c>
      <c r="DU1502" s="12">
        <f t="shared" si="3552"/>
        <v>0</v>
      </c>
      <c r="DV1502" s="12">
        <f t="shared" si="3552"/>
        <v>0</v>
      </c>
      <c r="DW1502" s="12">
        <f t="shared" si="3552"/>
        <v>0</v>
      </c>
      <c r="DX1502" s="12">
        <f t="shared" si="3552"/>
        <v>0</v>
      </c>
      <c r="DY1502" s="12">
        <f t="shared" si="3552"/>
        <v>0</v>
      </c>
    </row>
    <row r="1503" spans="2:129" x14ac:dyDescent="0.3">
      <c r="B1503" s="2" t="str">
        <f>Product!$O$2</f>
        <v>Phase 4</v>
      </c>
      <c r="C1503" s="2" t="str">
        <f>Product!$O$3</f>
        <v>75' Wide</v>
      </c>
      <c r="D1503" s="128"/>
      <c r="E1503" s="203"/>
      <c r="F1503" s="128"/>
      <c r="G1503" s="11">
        <f>SUM(H1503:DZ1503)</f>
        <v>378075.17076881981</v>
      </c>
      <c r="I1503" s="12">
        <f t="shared" ref="I1503:AN1503" si="3553">H1503+I1327+I1479</f>
        <v>0</v>
      </c>
      <c r="J1503" s="12">
        <f t="shared" si="3553"/>
        <v>0</v>
      </c>
      <c r="K1503" s="12">
        <f t="shared" si="3553"/>
        <v>0</v>
      </c>
      <c r="L1503" s="12">
        <f t="shared" si="3553"/>
        <v>0</v>
      </c>
      <c r="M1503" s="12">
        <f t="shared" si="3553"/>
        <v>0</v>
      </c>
      <c r="N1503" s="12">
        <f t="shared" si="3553"/>
        <v>0</v>
      </c>
      <c r="O1503" s="12">
        <f t="shared" si="3553"/>
        <v>0</v>
      </c>
      <c r="P1503" s="12">
        <f t="shared" si="3553"/>
        <v>0</v>
      </c>
      <c r="Q1503" s="12">
        <f t="shared" si="3553"/>
        <v>0</v>
      </c>
      <c r="R1503" s="12">
        <f t="shared" si="3553"/>
        <v>0</v>
      </c>
      <c r="S1503" s="12">
        <f t="shared" si="3553"/>
        <v>0</v>
      </c>
      <c r="T1503" s="12">
        <f t="shared" si="3553"/>
        <v>0</v>
      </c>
      <c r="U1503" s="12">
        <f t="shared" si="3553"/>
        <v>0</v>
      </c>
      <c r="V1503" s="12">
        <f t="shared" si="3553"/>
        <v>0</v>
      </c>
      <c r="W1503" s="12">
        <f t="shared" si="3553"/>
        <v>0</v>
      </c>
      <c r="X1503" s="12">
        <f t="shared" si="3553"/>
        <v>0</v>
      </c>
      <c r="Y1503" s="12">
        <f t="shared" si="3553"/>
        <v>0</v>
      </c>
      <c r="Z1503" s="12">
        <f t="shared" si="3553"/>
        <v>0</v>
      </c>
      <c r="AA1503" s="12">
        <f t="shared" si="3553"/>
        <v>0</v>
      </c>
      <c r="AB1503" s="12">
        <f t="shared" si="3553"/>
        <v>0</v>
      </c>
      <c r="AC1503" s="12">
        <f t="shared" si="3553"/>
        <v>0</v>
      </c>
      <c r="AD1503" s="12">
        <f t="shared" si="3553"/>
        <v>0</v>
      </c>
      <c r="AE1503" s="12">
        <f t="shared" si="3553"/>
        <v>0</v>
      </c>
      <c r="AF1503" s="12">
        <f t="shared" si="3553"/>
        <v>0</v>
      </c>
      <c r="AG1503" s="12">
        <f t="shared" si="3553"/>
        <v>0</v>
      </c>
      <c r="AH1503" s="12">
        <f t="shared" si="3553"/>
        <v>0</v>
      </c>
      <c r="AI1503" s="12">
        <f t="shared" si="3553"/>
        <v>0</v>
      </c>
      <c r="AJ1503" s="12">
        <f t="shared" si="3553"/>
        <v>0</v>
      </c>
      <c r="AK1503" s="12">
        <f t="shared" si="3553"/>
        <v>0</v>
      </c>
      <c r="AL1503" s="12">
        <f t="shared" si="3553"/>
        <v>0</v>
      </c>
      <c r="AM1503" s="12">
        <f t="shared" si="3553"/>
        <v>0</v>
      </c>
      <c r="AN1503" s="12">
        <f t="shared" si="3553"/>
        <v>0</v>
      </c>
      <c r="AO1503" s="12">
        <f t="shared" ref="AO1503:BT1503" si="3554">AN1503+AO1327+AO1479</f>
        <v>0</v>
      </c>
      <c r="AP1503" s="12">
        <f t="shared" si="3554"/>
        <v>0</v>
      </c>
      <c r="AQ1503" s="12">
        <f t="shared" si="3554"/>
        <v>0</v>
      </c>
      <c r="AR1503" s="12">
        <f t="shared" si="3554"/>
        <v>0</v>
      </c>
      <c r="AS1503" s="12">
        <f t="shared" si="3554"/>
        <v>0</v>
      </c>
      <c r="AT1503" s="12">
        <f t="shared" si="3554"/>
        <v>0</v>
      </c>
      <c r="AU1503" s="12">
        <f t="shared" si="3554"/>
        <v>0</v>
      </c>
      <c r="AV1503" s="12">
        <f t="shared" si="3554"/>
        <v>0</v>
      </c>
      <c r="AW1503" s="12">
        <f t="shared" si="3554"/>
        <v>0</v>
      </c>
      <c r="AX1503" s="12">
        <f t="shared" si="3554"/>
        <v>347.22222222222229</v>
      </c>
      <c r="AY1503" s="12">
        <f t="shared" si="3554"/>
        <v>1043.1134259259261</v>
      </c>
      <c r="AZ1503" s="12">
        <f t="shared" si="3554"/>
        <v>2089.126398533951</v>
      </c>
      <c r="BA1503" s="12">
        <f t="shared" si="3554"/>
        <v>3486.7199807500647</v>
      </c>
      <c r="BB1503" s="12">
        <f t="shared" si="3554"/>
        <v>5237.3590917809679</v>
      </c>
      <c r="BC1503" s="12">
        <f t="shared" si="3554"/>
        <v>7342.5147546633889</v>
      </c>
      <c r="BD1503" s="12">
        <f t="shared" si="3554"/>
        <v>11692.553010585598</v>
      </c>
      <c r="BE1503" s="12">
        <f t="shared" si="3554"/>
        <v>18310.716425907482</v>
      </c>
      <c r="BF1503" s="12">
        <f t="shared" si="3554"/>
        <v>27220.344411015431</v>
      </c>
      <c r="BG1503" s="12">
        <f t="shared" si="3554"/>
        <v>28092.46651237299</v>
      </c>
      <c r="BH1503" s="12">
        <f t="shared" si="3554"/>
        <v>29933.500233597315</v>
      </c>
      <c r="BI1503" s="12">
        <f t="shared" si="3554"/>
        <v>32761.371595326742</v>
      </c>
      <c r="BJ1503" s="12">
        <f t="shared" si="3554"/>
        <v>34344.081309952264</v>
      </c>
      <c r="BK1503" s="12">
        <f t="shared" si="3554"/>
        <v>34662.552315055393</v>
      </c>
      <c r="BL1503" s="12">
        <f t="shared" si="3554"/>
        <v>33697.628060457559</v>
      </c>
      <c r="BM1503" s="12">
        <f t="shared" si="3554"/>
        <v>31430.07217702112</v>
      </c>
      <c r="BN1503" s="12">
        <f t="shared" si="3554"/>
        <v>27840.568144070367</v>
      </c>
      <c r="BO1503" s="12">
        <f t="shared" si="3554"/>
        <v>22909.718955426757</v>
      </c>
      <c r="BP1503" s="12">
        <f t="shared" si="3554"/>
        <v>16631.935672941581</v>
      </c>
      <c r="BQ1503" s="12">
        <f t="shared" si="3554"/>
        <v>9001.6060712238286</v>
      </c>
      <c r="BR1503" s="12">
        <f t="shared" si="3554"/>
        <v>0</v>
      </c>
      <c r="BS1503" s="12">
        <f t="shared" si="3554"/>
        <v>-5.820766091346741E-12</v>
      </c>
      <c r="BT1503" s="12">
        <f t="shared" si="3554"/>
        <v>-1.1665785374740761E-11</v>
      </c>
      <c r="BU1503" s="12">
        <f t="shared" ref="BU1503:CZ1503" si="3555">BT1503+BU1327+BU1479</f>
        <v>-1.753515890514892E-11</v>
      </c>
      <c r="BV1503" s="12">
        <f t="shared" si="3555"/>
        <v>-2.3428988158600448E-11</v>
      </c>
      <c r="BW1503" s="12">
        <f t="shared" si="3555"/>
        <v>-2.9347375033941357E-11</v>
      </c>
      <c r="BX1503" s="12">
        <f t="shared" si="3555"/>
        <v>-3.5290421854596188E-11</v>
      </c>
      <c r="BY1503" s="12">
        <f t="shared" si="3555"/>
        <v>-4.1258231370337079E-11</v>
      </c>
      <c r="BZ1503" s="12">
        <f t="shared" si="3555"/>
        <v>-4.7250906759060226E-11</v>
      </c>
      <c r="CA1503" s="12">
        <f t="shared" si="3555"/>
        <v>-5.3268551628569718E-11</v>
      </c>
      <c r="CB1503" s="12">
        <f t="shared" si="3555"/>
        <v>-5.9311270018368834E-11</v>
      </c>
      <c r="CC1503" s="12">
        <f t="shared" si="3555"/>
        <v>-6.537916640145878E-11</v>
      </c>
      <c r="CD1503" s="12">
        <f t="shared" si="3555"/>
        <v>-7.1472345686144938E-11</v>
      </c>
      <c r="CE1503" s="12">
        <f t="shared" si="3555"/>
        <v>-7.759091321785062E-11</v>
      </c>
      <c r="CF1503" s="12">
        <f t="shared" si="3555"/>
        <v>-8.3734974780938405E-11</v>
      </c>
      <c r="CG1503" s="12">
        <f t="shared" si="3555"/>
        <v>-8.9904636600539053E-11</v>
      </c>
      <c r="CH1503" s="12">
        <f t="shared" si="3555"/>
        <v>-9.6100005344388033E-11</v>
      </c>
      <c r="CI1503" s="12">
        <f t="shared" si="3555"/>
        <v>-1.0232118812466972E-10</v>
      </c>
      <c r="CJ1503" s="12">
        <f t="shared" si="3555"/>
        <v>-1.0856829249986925E-10</v>
      </c>
      <c r="CK1503" s="12">
        <f t="shared" si="3555"/>
        <v>-1.1484142647663212E-10</v>
      </c>
      <c r="CL1503" s="12">
        <f t="shared" si="3555"/>
        <v>-1.2114069851163148E-10</v>
      </c>
      <c r="CM1503" s="12">
        <f t="shared" si="3555"/>
        <v>-1.2746621751344337E-10</v>
      </c>
      <c r="CN1503" s="12">
        <f t="shared" si="3555"/>
        <v>-1.3381809284442947E-10</v>
      </c>
      <c r="CO1503" s="12">
        <f t="shared" si="3555"/>
        <v>-1.4019643432262801E-10</v>
      </c>
      <c r="CP1503" s="12">
        <f t="shared" si="3555"/>
        <v>-1.4660135222365237E-10</v>
      </c>
      <c r="CQ1503" s="12">
        <f t="shared" si="3555"/>
        <v>-1.5303295728259766E-10</v>
      </c>
      <c r="CR1503" s="12">
        <f t="shared" si="3555"/>
        <v>-1.5949136069595523E-10</v>
      </c>
      <c r="CS1503" s="12">
        <f t="shared" si="3555"/>
        <v>-1.6597667412353512E-10</v>
      </c>
      <c r="CT1503" s="12">
        <f t="shared" si="3555"/>
        <v>-1.7248900969039659E-10</v>
      </c>
      <c r="CU1503" s="12">
        <f t="shared" si="3555"/>
        <v>-1.7902847998878664E-10</v>
      </c>
      <c r="CV1503" s="12">
        <f t="shared" si="3555"/>
        <v>-1.8559519808008666E-10</v>
      </c>
      <c r="CW1503" s="12">
        <f t="shared" si="3555"/>
        <v>-1.9218927749676709E-10</v>
      </c>
      <c r="CX1503" s="12">
        <f t="shared" si="3555"/>
        <v>-1.9881083224435037E-10</v>
      </c>
      <c r="CY1503" s="12">
        <f t="shared" si="3555"/>
        <v>-2.054599768033819E-10</v>
      </c>
      <c r="CZ1503" s="12">
        <f t="shared" si="3555"/>
        <v>-2.121368261314094E-10</v>
      </c>
      <c r="DA1503" s="12">
        <f t="shared" ref="DA1503:DY1503" si="3556">CZ1503+DA1327+DA1479</f>
        <v>-2.1884149566497035E-10</v>
      </c>
      <c r="DB1503" s="12">
        <f t="shared" si="3556"/>
        <v>-2.255741013215878E-10</v>
      </c>
      <c r="DC1503" s="12">
        <f t="shared" si="3556"/>
        <v>-2.3233475950177448E-10</v>
      </c>
      <c r="DD1503" s="12">
        <f t="shared" si="3556"/>
        <v>-2.3912358709104527E-10</v>
      </c>
      <c r="DE1503" s="12">
        <f t="shared" si="3556"/>
        <v>-2.4594070146193802E-10</v>
      </c>
      <c r="DF1503" s="12">
        <f t="shared" si="3556"/>
        <v>-2.5278622047604283E-10</v>
      </c>
      <c r="DG1503" s="12">
        <f t="shared" si="3556"/>
        <v>-2.5966026248603977E-10</v>
      </c>
      <c r="DH1503" s="12">
        <f t="shared" si="3556"/>
        <v>-2.6656294633774502E-10</v>
      </c>
      <c r="DI1503" s="12">
        <f t="shared" si="3556"/>
        <v>-2.7349439137216568E-10</v>
      </c>
      <c r="DJ1503" s="12">
        <f t="shared" si="3556"/>
        <v>-2.8045471742756309E-10</v>
      </c>
      <c r="DK1503" s="12">
        <f t="shared" si="3556"/>
        <v>-2.8744404484152467E-10</v>
      </c>
      <c r="DL1503" s="12">
        <f t="shared" si="3556"/>
        <v>-2.9446249445304443E-10</v>
      </c>
      <c r="DM1503" s="12">
        <f t="shared" si="3556"/>
        <v>-3.0151018760461217E-10</v>
      </c>
      <c r="DN1503" s="12">
        <f t="shared" si="3556"/>
        <v>-3.0858724614431147E-10</v>
      </c>
      <c r="DO1503" s="12">
        <f t="shared" si="3556"/>
        <v>-3.1569379242792616E-10</v>
      </c>
      <c r="DP1503" s="12">
        <f t="shared" si="3556"/>
        <v>-3.2282994932105594E-10</v>
      </c>
      <c r="DQ1503" s="12">
        <f t="shared" si="3556"/>
        <v>-3.299958402012404E-10</v>
      </c>
      <c r="DR1503" s="12">
        <f t="shared" si="3556"/>
        <v>-3.3719158896009232E-10</v>
      </c>
      <c r="DS1503" s="12">
        <f t="shared" si="3556"/>
        <v>-3.4441732000543943E-10</v>
      </c>
      <c r="DT1503" s="12">
        <f t="shared" si="3556"/>
        <v>-3.5167315826347549E-10</v>
      </c>
      <c r="DU1503" s="12">
        <f t="shared" si="3556"/>
        <v>-3.5895922918092007E-10</v>
      </c>
      <c r="DV1503" s="12">
        <f t="shared" si="3556"/>
        <v>-3.6627565872718731E-10</v>
      </c>
      <c r="DW1503" s="12">
        <f t="shared" si="3556"/>
        <v>-3.7362257339656399E-10</v>
      </c>
      <c r="DX1503" s="12">
        <f t="shared" si="3556"/>
        <v>-3.810001002103964E-10</v>
      </c>
      <c r="DY1503" s="12">
        <f t="shared" si="3556"/>
        <v>-3.8840836671928644E-10</v>
      </c>
    </row>
    <row r="1504" spans="2:129" x14ac:dyDescent="0.3">
      <c r="D1504" s="128"/>
      <c r="E1504" s="203"/>
      <c r="F1504" s="128"/>
      <c r="I1504" s="12"/>
      <c r="J1504" s="12"/>
      <c r="K1504" s="12"/>
      <c r="L1504" s="12"/>
      <c r="M1504" s="12"/>
      <c r="N1504" s="12"/>
      <c r="O1504" s="12"/>
      <c r="P1504" s="12"/>
      <c r="Q1504" s="12"/>
      <c r="R1504" s="12"/>
      <c r="S1504" s="12"/>
      <c r="T1504" s="12"/>
      <c r="U1504" s="12"/>
      <c r="V1504" s="12"/>
      <c r="W1504" s="12"/>
      <c r="X1504" s="12"/>
      <c r="Y1504" s="12"/>
      <c r="Z1504" s="12"/>
      <c r="AA1504" s="12"/>
      <c r="AB1504" s="12"/>
      <c r="AC1504" s="12"/>
      <c r="AD1504" s="12"/>
      <c r="AE1504" s="12"/>
      <c r="AF1504" s="12"/>
      <c r="AG1504" s="12"/>
      <c r="AH1504" s="12"/>
      <c r="AI1504" s="12"/>
      <c r="AJ1504" s="12"/>
      <c r="AK1504" s="12"/>
      <c r="AL1504" s="12"/>
      <c r="AM1504" s="12"/>
      <c r="AN1504" s="12"/>
      <c r="AO1504" s="12"/>
      <c r="AP1504" s="12"/>
      <c r="AQ1504" s="12"/>
      <c r="AR1504" s="12"/>
      <c r="AS1504" s="12"/>
      <c r="AT1504" s="12"/>
      <c r="AU1504" s="12"/>
      <c r="AV1504" s="12"/>
      <c r="AW1504" s="12"/>
      <c r="AX1504" s="12"/>
      <c r="AY1504" s="12"/>
      <c r="AZ1504" s="12"/>
      <c r="BA1504" s="12"/>
      <c r="BB1504" s="12"/>
      <c r="BC1504" s="12"/>
      <c r="BD1504" s="12"/>
      <c r="BE1504" s="12"/>
      <c r="BF1504" s="12"/>
      <c r="BG1504" s="12"/>
      <c r="BH1504" s="12"/>
      <c r="BI1504" s="12"/>
      <c r="BJ1504" s="12"/>
      <c r="BK1504" s="12"/>
      <c r="BL1504" s="12"/>
      <c r="BM1504" s="12"/>
      <c r="BN1504" s="12"/>
      <c r="BO1504" s="12"/>
      <c r="BP1504" s="12"/>
      <c r="BQ1504" s="12"/>
      <c r="BR1504" s="12"/>
      <c r="BS1504" s="12"/>
      <c r="BT1504" s="12"/>
      <c r="BU1504" s="12"/>
      <c r="BV1504" s="12"/>
      <c r="BW1504" s="12"/>
      <c r="BX1504" s="12"/>
      <c r="BY1504" s="12"/>
      <c r="BZ1504" s="12"/>
      <c r="CA1504" s="12"/>
      <c r="CB1504" s="12"/>
      <c r="CC1504" s="12"/>
      <c r="CD1504" s="12"/>
      <c r="CE1504" s="12"/>
      <c r="CF1504" s="12"/>
      <c r="CG1504" s="12"/>
      <c r="CH1504" s="12"/>
      <c r="CI1504" s="12"/>
      <c r="CJ1504" s="12"/>
      <c r="CK1504" s="12"/>
      <c r="CL1504" s="12"/>
      <c r="CM1504" s="12"/>
      <c r="CN1504" s="12"/>
      <c r="CO1504" s="12"/>
      <c r="CP1504" s="12"/>
      <c r="CQ1504" s="12"/>
      <c r="CR1504" s="12"/>
      <c r="CS1504" s="12"/>
      <c r="CT1504" s="12"/>
      <c r="CU1504" s="12"/>
      <c r="CV1504" s="12"/>
      <c r="CW1504" s="12"/>
      <c r="CX1504" s="12"/>
      <c r="CY1504" s="12"/>
      <c r="CZ1504" s="12"/>
      <c r="DA1504" s="12"/>
      <c r="DB1504" s="12"/>
      <c r="DC1504" s="12"/>
      <c r="DD1504" s="12"/>
      <c r="DE1504" s="12"/>
      <c r="DF1504" s="12"/>
      <c r="DG1504" s="12"/>
      <c r="DH1504" s="12"/>
      <c r="DI1504" s="12"/>
      <c r="DJ1504" s="12"/>
      <c r="DK1504" s="12"/>
      <c r="DL1504" s="12"/>
      <c r="DM1504" s="12"/>
      <c r="DN1504" s="12"/>
      <c r="DO1504" s="12"/>
      <c r="DP1504" s="12"/>
      <c r="DQ1504" s="12"/>
      <c r="DR1504" s="12"/>
      <c r="DS1504" s="12"/>
      <c r="DT1504" s="12"/>
      <c r="DU1504" s="12"/>
      <c r="DV1504" s="12"/>
      <c r="DW1504" s="12"/>
      <c r="DX1504" s="12"/>
      <c r="DY1504" s="12"/>
    </row>
    <row r="1505" spans="1:129" x14ac:dyDescent="0.3">
      <c r="B1505" s="2" t="str">
        <f>Product!$P$2</f>
        <v>Phase 5</v>
      </c>
      <c r="C1505" s="2" t="str">
        <f>Product!$P$3</f>
        <v>50' Wide</v>
      </c>
      <c r="D1505" s="128"/>
      <c r="E1505" s="203"/>
      <c r="F1505" s="128"/>
      <c r="G1505" s="11">
        <f>SUM(H1505:DZ1505)</f>
        <v>567112.75615324604</v>
      </c>
      <c r="I1505" s="12">
        <f t="shared" ref="I1505:AN1505" si="3557">H1505+I1329+I1481</f>
        <v>0</v>
      </c>
      <c r="J1505" s="12">
        <f t="shared" si="3557"/>
        <v>0</v>
      </c>
      <c r="K1505" s="12">
        <f t="shared" si="3557"/>
        <v>0</v>
      </c>
      <c r="L1505" s="12">
        <f t="shared" si="3557"/>
        <v>0</v>
      </c>
      <c r="M1505" s="12">
        <f t="shared" si="3557"/>
        <v>0</v>
      </c>
      <c r="N1505" s="12">
        <f t="shared" si="3557"/>
        <v>0</v>
      </c>
      <c r="O1505" s="12">
        <f t="shared" si="3557"/>
        <v>0</v>
      </c>
      <c r="P1505" s="12">
        <f t="shared" si="3557"/>
        <v>0</v>
      </c>
      <c r="Q1505" s="12">
        <f t="shared" si="3557"/>
        <v>0</v>
      </c>
      <c r="R1505" s="12">
        <f t="shared" si="3557"/>
        <v>0</v>
      </c>
      <c r="S1505" s="12">
        <f t="shared" si="3557"/>
        <v>0</v>
      </c>
      <c r="T1505" s="12">
        <f t="shared" si="3557"/>
        <v>0</v>
      </c>
      <c r="U1505" s="12">
        <f t="shared" si="3557"/>
        <v>0</v>
      </c>
      <c r="V1505" s="12">
        <f t="shared" si="3557"/>
        <v>0</v>
      </c>
      <c r="W1505" s="12">
        <f t="shared" si="3557"/>
        <v>0</v>
      </c>
      <c r="X1505" s="12">
        <f t="shared" si="3557"/>
        <v>0</v>
      </c>
      <c r="Y1505" s="12">
        <f t="shared" si="3557"/>
        <v>0</v>
      </c>
      <c r="Z1505" s="12">
        <f t="shared" si="3557"/>
        <v>0</v>
      </c>
      <c r="AA1505" s="12">
        <f t="shared" si="3557"/>
        <v>0</v>
      </c>
      <c r="AB1505" s="12">
        <f t="shared" si="3557"/>
        <v>0</v>
      </c>
      <c r="AC1505" s="12">
        <f t="shared" si="3557"/>
        <v>0</v>
      </c>
      <c r="AD1505" s="12">
        <f t="shared" si="3557"/>
        <v>0</v>
      </c>
      <c r="AE1505" s="12">
        <f t="shared" si="3557"/>
        <v>0</v>
      </c>
      <c r="AF1505" s="12">
        <f t="shared" si="3557"/>
        <v>0</v>
      </c>
      <c r="AG1505" s="12">
        <f t="shared" si="3557"/>
        <v>0</v>
      </c>
      <c r="AH1505" s="12">
        <f t="shared" si="3557"/>
        <v>0</v>
      </c>
      <c r="AI1505" s="12">
        <f t="shared" si="3557"/>
        <v>0</v>
      </c>
      <c r="AJ1505" s="12">
        <f t="shared" si="3557"/>
        <v>0</v>
      </c>
      <c r="AK1505" s="12">
        <f t="shared" si="3557"/>
        <v>0</v>
      </c>
      <c r="AL1505" s="12">
        <f t="shared" si="3557"/>
        <v>0</v>
      </c>
      <c r="AM1505" s="12">
        <f t="shared" si="3557"/>
        <v>0</v>
      </c>
      <c r="AN1505" s="12">
        <f t="shared" si="3557"/>
        <v>0</v>
      </c>
      <c r="AO1505" s="12">
        <f t="shared" ref="AO1505:BT1505" si="3558">AN1505+AO1329+AO1481</f>
        <v>0</v>
      </c>
      <c r="AP1505" s="12">
        <f t="shared" si="3558"/>
        <v>0</v>
      </c>
      <c r="AQ1505" s="12">
        <f t="shared" si="3558"/>
        <v>0</v>
      </c>
      <c r="AR1505" s="12">
        <f t="shared" si="3558"/>
        <v>0</v>
      </c>
      <c r="AS1505" s="12">
        <f t="shared" si="3558"/>
        <v>0</v>
      </c>
      <c r="AT1505" s="12">
        <f t="shared" si="3558"/>
        <v>0</v>
      </c>
      <c r="AU1505" s="12">
        <f t="shared" si="3558"/>
        <v>0</v>
      </c>
      <c r="AV1505" s="12">
        <f t="shared" si="3558"/>
        <v>0</v>
      </c>
      <c r="AW1505" s="12">
        <f t="shared" si="3558"/>
        <v>0</v>
      </c>
      <c r="AX1505" s="12">
        <f t="shared" si="3558"/>
        <v>0</v>
      </c>
      <c r="AY1505" s="12">
        <f t="shared" si="3558"/>
        <v>0</v>
      </c>
      <c r="AZ1505" s="12">
        <f t="shared" si="3558"/>
        <v>0</v>
      </c>
      <c r="BA1505" s="12">
        <f t="shared" si="3558"/>
        <v>0</v>
      </c>
      <c r="BB1505" s="12">
        <f t="shared" si="3558"/>
        <v>0</v>
      </c>
      <c r="BC1505" s="12">
        <f t="shared" si="3558"/>
        <v>0</v>
      </c>
      <c r="BD1505" s="12">
        <f t="shared" si="3558"/>
        <v>0</v>
      </c>
      <c r="BE1505" s="12">
        <f t="shared" si="3558"/>
        <v>0</v>
      </c>
      <c r="BF1505" s="12">
        <f t="shared" si="3558"/>
        <v>0</v>
      </c>
      <c r="BG1505" s="12">
        <f t="shared" si="3558"/>
        <v>0</v>
      </c>
      <c r="BH1505" s="12">
        <f t="shared" si="3558"/>
        <v>0</v>
      </c>
      <c r="BI1505" s="12">
        <f t="shared" si="3558"/>
        <v>0</v>
      </c>
      <c r="BJ1505" s="12">
        <f t="shared" si="3558"/>
        <v>520.83333333333337</v>
      </c>
      <c r="BK1505" s="12">
        <f t="shared" si="3558"/>
        <v>1564.6701388888891</v>
      </c>
      <c r="BL1505" s="12">
        <f t="shared" si="3558"/>
        <v>3133.6895978009261</v>
      </c>
      <c r="BM1505" s="12">
        <f t="shared" si="3558"/>
        <v>5230.0799711250966</v>
      </c>
      <c r="BN1505" s="12">
        <f t="shared" si="3558"/>
        <v>7856.0386376714514</v>
      </c>
      <c r="BO1505" s="12">
        <f t="shared" si="3558"/>
        <v>11013.772131995083</v>
      </c>
      <c r="BP1505" s="12">
        <f t="shared" si="3558"/>
        <v>17538.829515878395</v>
      </c>
      <c r="BQ1505" s="12">
        <f t="shared" si="3558"/>
        <v>27466.074638861224</v>
      </c>
      <c r="BR1505" s="12">
        <f t="shared" si="3558"/>
        <v>40830.516616523149</v>
      </c>
      <c r="BS1505" s="12">
        <f t="shared" si="3558"/>
        <v>42138.699768559483</v>
      </c>
      <c r="BT1505" s="12">
        <f t="shared" si="3558"/>
        <v>44900.25035039596</v>
      </c>
      <c r="BU1505" s="12">
        <f t="shared" ref="BU1505:CZ1505" si="3559">BT1505+BU1329+BU1481</f>
        <v>49142.057392990086</v>
      </c>
      <c r="BV1505" s="12">
        <f t="shared" si="3559"/>
        <v>51516.121964928359</v>
      </c>
      <c r="BW1505" s="12">
        <f t="shared" si="3559"/>
        <v>51993.828472583045</v>
      </c>
      <c r="BX1505" s="12">
        <f t="shared" si="3559"/>
        <v>50546.442090686294</v>
      </c>
      <c r="BY1505" s="12">
        <f t="shared" si="3559"/>
        <v>47145.108265531642</v>
      </c>
      <c r="BZ1505" s="12">
        <f t="shared" si="3559"/>
        <v>41760.852216105501</v>
      </c>
      <c r="CA1505" s="12">
        <f t="shared" si="3559"/>
        <v>34364.578433140094</v>
      </c>
      <c r="CB1505" s="12">
        <f t="shared" si="3559"/>
        <v>24947.903509412328</v>
      </c>
      <c r="CC1505" s="12">
        <f t="shared" si="3559"/>
        <v>13502.409106835697</v>
      </c>
      <c r="CD1505" s="12">
        <f t="shared" si="3559"/>
        <v>0</v>
      </c>
      <c r="CE1505" s="12">
        <f t="shared" si="3559"/>
        <v>0</v>
      </c>
      <c r="CF1505" s="12">
        <f t="shared" si="3559"/>
        <v>0</v>
      </c>
      <c r="CG1505" s="12">
        <f t="shared" si="3559"/>
        <v>0</v>
      </c>
      <c r="CH1505" s="12">
        <f t="shared" si="3559"/>
        <v>0</v>
      </c>
      <c r="CI1505" s="12">
        <f t="shared" si="3559"/>
        <v>0</v>
      </c>
      <c r="CJ1505" s="12">
        <f t="shared" si="3559"/>
        <v>0</v>
      </c>
      <c r="CK1505" s="12">
        <f t="shared" si="3559"/>
        <v>0</v>
      </c>
      <c r="CL1505" s="12">
        <f t="shared" si="3559"/>
        <v>0</v>
      </c>
      <c r="CM1505" s="12">
        <f t="shared" si="3559"/>
        <v>0</v>
      </c>
      <c r="CN1505" s="12">
        <f t="shared" si="3559"/>
        <v>0</v>
      </c>
      <c r="CO1505" s="12">
        <f t="shared" si="3559"/>
        <v>0</v>
      </c>
      <c r="CP1505" s="12">
        <f t="shared" si="3559"/>
        <v>0</v>
      </c>
      <c r="CQ1505" s="12">
        <f t="shared" si="3559"/>
        <v>0</v>
      </c>
      <c r="CR1505" s="12">
        <f t="shared" si="3559"/>
        <v>0</v>
      </c>
      <c r="CS1505" s="12">
        <f t="shared" si="3559"/>
        <v>0</v>
      </c>
      <c r="CT1505" s="12">
        <f t="shared" si="3559"/>
        <v>0</v>
      </c>
      <c r="CU1505" s="12">
        <f t="shared" si="3559"/>
        <v>0</v>
      </c>
      <c r="CV1505" s="12">
        <f t="shared" si="3559"/>
        <v>0</v>
      </c>
      <c r="CW1505" s="12">
        <f t="shared" si="3559"/>
        <v>0</v>
      </c>
      <c r="CX1505" s="12">
        <f t="shared" si="3559"/>
        <v>0</v>
      </c>
      <c r="CY1505" s="12">
        <f t="shared" si="3559"/>
        <v>0</v>
      </c>
      <c r="CZ1505" s="12">
        <f t="shared" si="3559"/>
        <v>0</v>
      </c>
      <c r="DA1505" s="12">
        <f t="shared" ref="DA1505:DY1505" si="3560">CZ1505+DA1329+DA1481</f>
        <v>0</v>
      </c>
      <c r="DB1505" s="12">
        <f t="shared" si="3560"/>
        <v>0</v>
      </c>
      <c r="DC1505" s="12">
        <f t="shared" si="3560"/>
        <v>0</v>
      </c>
      <c r="DD1505" s="12">
        <f t="shared" si="3560"/>
        <v>0</v>
      </c>
      <c r="DE1505" s="12">
        <f t="shared" si="3560"/>
        <v>0</v>
      </c>
      <c r="DF1505" s="12">
        <f t="shared" si="3560"/>
        <v>0</v>
      </c>
      <c r="DG1505" s="12">
        <f t="shared" si="3560"/>
        <v>0</v>
      </c>
      <c r="DH1505" s="12">
        <f t="shared" si="3560"/>
        <v>0</v>
      </c>
      <c r="DI1505" s="12">
        <f t="shared" si="3560"/>
        <v>0</v>
      </c>
      <c r="DJ1505" s="12">
        <f t="shared" si="3560"/>
        <v>0</v>
      </c>
      <c r="DK1505" s="12">
        <f t="shared" si="3560"/>
        <v>0</v>
      </c>
      <c r="DL1505" s="12">
        <f t="shared" si="3560"/>
        <v>0</v>
      </c>
      <c r="DM1505" s="12">
        <f t="shared" si="3560"/>
        <v>0</v>
      </c>
      <c r="DN1505" s="12">
        <f t="shared" si="3560"/>
        <v>0</v>
      </c>
      <c r="DO1505" s="12">
        <f t="shared" si="3560"/>
        <v>0</v>
      </c>
      <c r="DP1505" s="12">
        <f t="shared" si="3560"/>
        <v>0</v>
      </c>
      <c r="DQ1505" s="12">
        <f t="shared" si="3560"/>
        <v>0</v>
      </c>
      <c r="DR1505" s="12">
        <f t="shared" si="3560"/>
        <v>0</v>
      </c>
      <c r="DS1505" s="12">
        <f t="shared" si="3560"/>
        <v>0</v>
      </c>
      <c r="DT1505" s="12">
        <f t="shared" si="3560"/>
        <v>0</v>
      </c>
      <c r="DU1505" s="12">
        <f t="shared" si="3560"/>
        <v>0</v>
      </c>
      <c r="DV1505" s="12">
        <f t="shared" si="3560"/>
        <v>0</v>
      </c>
      <c r="DW1505" s="12">
        <f t="shared" si="3560"/>
        <v>0</v>
      </c>
      <c r="DX1505" s="12">
        <f t="shared" si="3560"/>
        <v>0</v>
      </c>
      <c r="DY1505" s="12">
        <f t="shared" si="3560"/>
        <v>0</v>
      </c>
    </row>
    <row r="1506" spans="1:129" x14ac:dyDescent="0.3">
      <c r="B1506" s="2" t="str">
        <f>Product!$Q$2</f>
        <v>Phase 5</v>
      </c>
      <c r="C1506" s="2" t="str">
        <f>Product!$Q$3</f>
        <v>60' Wide</v>
      </c>
      <c r="D1506" s="128"/>
      <c r="E1506" s="203"/>
      <c r="F1506" s="128"/>
      <c r="G1506" s="11">
        <f>SUM(H1506:DZ1506)</f>
        <v>567112.75615324604</v>
      </c>
      <c r="I1506" s="12">
        <f t="shared" ref="I1506:AN1506" si="3561">H1506+I1330+I1482</f>
        <v>0</v>
      </c>
      <c r="J1506" s="12">
        <f t="shared" si="3561"/>
        <v>0</v>
      </c>
      <c r="K1506" s="12">
        <f t="shared" si="3561"/>
        <v>0</v>
      </c>
      <c r="L1506" s="12">
        <f t="shared" si="3561"/>
        <v>0</v>
      </c>
      <c r="M1506" s="12">
        <f t="shared" si="3561"/>
        <v>0</v>
      </c>
      <c r="N1506" s="12">
        <f t="shared" si="3561"/>
        <v>0</v>
      </c>
      <c r="O1506" s="12">
        <f t="shared" si="3561"/>
        <v>0</v>
      </c>
      <c r="P1506" s="12">
        <f t="shared" si="3561"/>
        <v>0</v>
      </c>
      <c r="Q1506" s="12">
        <f t="shared" si="3561"/>
        <v>0</v>
      </c>
      <c r="R1506" s="12">
        <f t="shared" si="3561"/>
        <v>0</v>
      </c>
      <c r="S1506" s="12">
        <f t="shared" si="3561"/>
        <v>0</v>
      </c>
      <c r="T1506" s="12">
        <f t="shared" si="3561"/>
        <v>0</v>
      </c>
      <c r="U1506" s="12">
        <f t="shared" si="3561"/>
        <v>0</v>
      </c>
      <c r="V1506" s="12">
        <f t="shared" si="3561"/>
        <v>0</v>
      </c>
      <c r="W1506" s="12">
        <f t="shared" si="3561"/>
        <v>0</v>
      </c>
      <c r="X1506" s="12">
        <f t="shared" si="3561"/>
        <v>0</v>
      </c>
      <c r="Y1506" s="12">
        <f t="shared" si="3561"/>
        <v>0</v>
      </c>
      <c r="Z1506" s="12">
        <f t="shared" si="3561"/>
        <v>0</v>
      </c>
      <c r="AA1506" s="12">
        <f t="shared" si="3561"/>
        <v>0</v>
      </c>
      <c r="AB1506" s="12">
        <f t="shared" si="3561"/>
        <v>0</v>
      </c>
      <c r="AC1506" s="12">
        <f t="shared" si="3561"/>
        <v>0</v>
      </c>
      <c r="AD1506" s="12">
        <f t="shared" si="3561"/>
        <v>0</v>
      </c>
      <c r="AE1506" s="12">
        <f t="shared" si="3561"/>
        <v>0</v>
      </c>
      <c r="AF1506" s="12">
        <f t="shared" si="3561"/>
        <v>0</v>
      </c>
      <c r="AG1506" s="12">
        <f t="shared" si="3561"/>
        <v>0</v>
      </c>
      <c r="AH1506" s="12">
        <f t="shared" si="3561"/>
        <v>0</v>
      </c>
      <c r="AI1506" s="12">
        <f t="shared" si="3561"/>
        <v>0</v>
      </c>
      <c r="AJ1506" s="12">
        <f t="shared" si="3561"/>
        <v>0</v>
      </c>
      <c r="AK1506" s="12">
        <f t="shared" si="3561"/>
        <v>0</v>
      </c>
      <c r="AL1506" s="12">
        <f t="shared" si="3561"/>
        <v>0</v>
      </c>
      <c r="AM1506" s="12">
        <f t="shared" si="3561"/>
        <v>0</v>
      </c>
      <c r="AN1506" s="12">
        <f t="shared" si="3561"/>
        <v>0</v>
      </c>
      <c r="AO1506" s="12">
        <f t="shared" ref="AO1506:BT1506" si="3562">AN1506+AO1330+AO1482</f>
        <v>0</v>
      </c>
      <c r="AP1506" s="12">
        <f t="shared" si="3562"/>
        <v>0</v>
      </c>
      <c r="AQ1506" s="12">
        <f t="shared" si="3562"/>
        <v>0</v>
      </c>
      <c r="AR1506" s="12">
        <f t="shared" si="3562"/>
        <v>0</v>
      </c>
      <c r="AS1506" s="12">
        <f t="shared" si="3562"/>
        <v>0</v>
      </c>
      <c r="AT1506" s="12">
        <f t="shared" si="3562"/>
        <v>0</v>
      </c>
      <c r="AU1506" s="12">
        <f t="shared" si="3562"/>
        <v>0</v>
      </c>
      <c r="AV1506" s="12">
        <f t="shared" si="3562"/>
        <v>0</v>
      </c>
      <c r="AW1506" s="12">
        <f t="shared" si="3562"/>
        <v>0</v>
      </c>
      <c r="AX1506" s="12">
        <f t="shared" si="3562"/>
        <v>0</v>
      </c>
      <c r="AY1506" s="12">
        <f t="shared" si="3562"/>
        <v>0</v>
      </c>
      <c r="AZ1506" s="12">
        <f t="shared" si="3562"/>
        <v>0</v>
      </c>
      <c r="BA1506" s="12">
        <f t="shared" si="3562"/>
        <v>0</v>
      </c>
      <c r="BB1506" s="12">
        <f t="shared" si="3562"/>
        <v>0</v>
      </c>
      <c r="BC1506" s="12">
        <f t="shared" si="3562"/>
        <v>0</v>
      </c>
      <c r="BD1506" s="12">
        <f t="shared" si="3562"/>
        <v>0</v>
      </c>
      <c r="BE1506" s="12">
        <f t="shared" si="3562"/>
        <v>0</v>
      </c>
      <c r="BF1506" s="12">
        <f t="shared" si="3562"/>
        <v>0</v>
      </c>
      <c r="BG1506" s="12">
        <f t="shared" si="3562"/>
        <v>0</v>
      </c>
      <c r="BH1506" s="12">
        <f t="shared" si="3562"/>
        <v>0</v>
      </c>
      <c r="BI1506" s="12">
        <f t="shared" si="3562"/>
        <v>0</v>
      </c>
      <c r="BJ1506" s="12">
        <f t="shared" si="3562"/>
        <v>520.83333333333337</v>
      </c>
      <c r="BK1506" s="12">
        <f t="shared" si="3562"/>
        <v>1564.6701388888891</v>
      </c>
      <c r="BL1506" s="12">
        <f t="shared" si="3562"/>
        <v>3133.6895978009261</v>
      </c>
      <c r="BM1506" s="12">
        <f t="shared" si="3562"/>
        <v>5230.0799711250966</v>
      </c>
      <c r="BN1506" s="12">
        <f t="shared" si="3562"/>
        <v>7856.0386376714514</v>
      </c>
      <c r="BO1506" s="12">
        <f t="shared" si="3562"/>
        <v>11013.772131995083</v>
      </c>
      <c r="BP1506" s="12">
        <f t="shared" si="3562"/>
        <v>17538.829515878395</v>
      </c>
      <c r="BQ1506" s="12">
        <f t="shared" si="3562"/>
        <v>27466.074638861224</v>
      </c>
      <c r="BR1506" s="12">
        <f t="shared" si="3562"/>
        <v>40830.516616523149</v>
      </c>
      <c r="BS1506" s="12">
        <f t="shared" si="3562"/>
        <v>42138.699768559483</v>
      </c>
      <c r="BT1506" s="12">
        <f t="shared" si="3562"/>
        <v>44900.25035039596</v>
      </c>
      <c r="BU1506" s="12">
        <f t="shared" ref="BU1506:CZ1506" si="3563">BT1506+BU1330+BU1482</f>
        <v>49142.057392990086</v>
      </c>
      <c r="BV1506" s="12">
        <f t="shared" si="3563"/>
        <v>51516.121964928359</v>
      </c>
      <c r="BW1506" s="12">
        <f t="shared" si="3563"/>
        <v>51993.828472583045</v>
      </c>
      <c r="BX1506" s="12">
        <f t="shared" si="3563"/>
        <v>50546.442090686294</v>
      </c>
      <c r="BY1506" s="12">
        <f t="shared" si="3563"/>
        <v>47145.108265531642</v>
      </c>
      <c r="BZ1506" s="12">
        <f t="shared" si="3563"/>
        <v>41760.852216105501</v>
      </c>
      <c r="CA1506" s="12">
        <f t="shared" si="3563"/>
        <v>34364.578433140094</v>
      </c>
      <c r="CB1506" s="12">
        <f t="shared" si="3563"/>
        <v>24947.903509412328</v>
      </c>
      <c r="CC1506" s="12">
        <f t="shared" si="3563"/>
        <v>13502.409106835697</v>
      </c>
      <c r="CD1506" s="12">
        <f t="shared" si="3563"/>
        <v>0</v>
      </c>
      <c r="CE1506" s="12">
        <f t="shared" si="3563"/>
        <v>0</v>
      </c>
      <c r="CF1506" s="12">
        <f t="shared" si="3563"/>
        <v>0</v>
      </c>
      <c r="CG1506" s="12">
        <f t="shared" si="3563"/>
        <v>0</v>
      </c>
      <c r="CH1506" s="12">
        <f t="shared" si="3563"/>
        <v>0</v>
      </c>
      <c r="CI1506" s="12">
        <f t="shared" si="3563"/>
        <v>0</v>
      </c>
      <c r="CJ1506" s="12">
        <f t="shared" si="3563"/>
        <v>0</v>
      </c>
      <c r="CK1506" s="12">
        <f t="shared" si="3563"/>
        <v>0</v>
      </c>
      <c r="CL1506" s="12">
        <f t="shared" si="3563"/>
        <v>0</v>
      </c>
      <c r="CM1506" s="12">
        <f t="shared" si="3563"/>
        <v>0</v>
      </c>
      <c r="CN1506" s="12">
        <f t="shared" si="3563"/>
        <v>0</v>
      </c>
      <c r="CO1506" s="12">
        <f t="shared" si="3563"/>
        <v>0</v>
      </c>
      <c r="CP1506" s="12">
        <f t="shared" si="3563"/>
        <v>0</v>
      </c>
      <c r="CQ1506" s="12">
        <f t="shared" si="3563"/>
        <v>0</v>
      </c>
      <c r="CR1506" s="12">
        <f t="shared" si="3563"/>
        <v>0</v>
      </c>
      <c r="CS1506" s="12">
        <f t="shared" si="3563"/>
        <v>0</v>
      </c>
      <c r="CT1506" s="12">
        <f t="shared" si="3563"/>
        <v>0</v>
      </c>
      <c r="CU1506" s="12">
        <f t="shared" si="3563"/>
        <v>0</v>
      </c>
      <c r="CV1506" s="12">
        <f t="shared" si="3563"/>
        <v>0</v>
      </c>
      <c r="CW1506" s="12">
        <f t="shared" si="3563"/>
        <v>0</v>
      </c>
      <c r="CX1506" s="12">
        <f t="shared" si="3563"/>
        <v>0</v>
      </c>
      <c r="CY1506" s="12">
        <f t="shared" si="3563"/>
        <v>0</v>
      </c>
      <c r="CZ1506" s="12">
        <f t="shared" si="3563"/>
        <v>0</v>
      </c>
      <c r="DA1506" s="12">
        <f t="shared" ref="DA1506:DY1506" si="3564">CZ1506+DA1330+DA1482</f>
        <v>0</v>
      </c>
      <c r="DB1506" s="12">
        <f t="shared" si="3564"/>
        <v>0</v>
      </c>
      <c r="DC1506" s="12">
        <f t="shared" si="3564"/>
        <v>0</v>
      </c>
      <c r="DD1506" s="12">
        <f t="shared" si="3564"/>
        <v>0</v>
      </c>
      <c r="DE1506" s="12">
        <f t="shared" si="3564"/>
        <v>0</v>
      </c>
      <c r="DF1506" s="12">
        <f t="shared" si="3564"/>
        <v>0</v>
      </c>
      <c r="DG1506" s="12">
        <f t="shared" si="3564"/>
        <v>0</v>
      </c>
      <c r="DH1506" s="12">
        <f t="shared" si="3564"/>
        <v>0</v>
      </c>
      <c r="DI1506" s="12">
        <f t="shared" si="3564"/>
        <v>0</v>
      </c>
      <c r="DJ1506" s="12">
        <f t="shared" si="3564"/>
        <v>0</v>
      </c>
      <c r="DK1506" s="12">
        <f t="shared" si="3564"/>
        <v>0</v>
      </c>
      <c r="DL1506" s="12">
        <f t="shared" si="3564"/>
        <v>0</v>
      </c>
      <c r="DM1506" s="12">
        <f t="shared" si="3564"/>
        <v>0</v>
      </c>
      <c r="DN1506" s="12">
        <f t="shared" si="3564"/>
        <v>0</v>
      </c>
      <c r="DO1506" s="12">
        <f t="shared" si="3564"/>
        <v>0</v>
      </c>
      <c r="DP1506" s="12">
        <f t="shared" si="3564"/>
        <v>0</v>
      </c>
      <c r="DQ1506" s="12">
        <f t="shared" si="3564"/>
        <v>0</v>
      </c>
      <c r="DR1506" s="12">
        <f t="shared" si="3564"/>
        <v>0</v>
      </c>
      <c r="DS1506" s="12">
        <f t="shared" si="3564"/>
        <v>0</v>
      </c>
      <c r="DT1506" s="12">
        <f t="shared" si="3564"/>
        <v>0</v>
      </c>
      <c r="DU1506" s="12">
        <f t="shared" si="3564"/>
        <v>0</v>
      </c>
      <c r="DV1506" s="12">
        <f t="shared" si="3564"/>
        <v>0</v>
      </c>
      <c r="DW1506" s="12">
        <f t="shared" si="3564"/>
        <v>0</v>
      </c>
      <c r="DX1506" s="12">
        <f t="shared" si="3564"/>
        <v>0</v>
      </c>
      <c r="DY1506" s="12">
        <f t="shared" si="3564"/>
        <v>0</v>
      </c>
    </row>
    <row r="1507" spans="1:129" x14ac:dyDescent="0.3">
      <c r="B1507" s="2" t="str">
        <f>Product!$R$2</f>
        <v>Phase 5</v>
      </c>
      <c r="C1507" s="2" t="str">
        <f>Product!$R$3</f>
        <v>75' Wide</v>
      </c>
      <c r="D1507" s="128"/>
      <c r="E1507" s="203"/>
      <c r="F1507" s="128"/>
      <c r="G1507" s="11">
        <f>SUM(H1507:DZ1507)</f>
        <v>378075.17076882411</v>
      </c>
      <c r="I1507" s="12">
        <f t="shared" ref="I1507:AN1507" si="3565">H1507+I1331+I1483</f>
        <v>0</v>
      </c>
      <c r="J1507" s="12">
        <f t="shared" si="3565"/>
        <v>0</v>
      </c>
      <c r="K1507" s="12">
        <f t="shared" si="3565"/>
        <v>0</v>
      </c>
      <c r="L1507" s="12">
        <f t="shared" si="3565"/>
        <v>0</v>
      </c>
      <c r="M1507" s="12">
        <f t="shared" si="3565"/>
        <v>0</v>
      </c>
      <c r="N1507" s="12">
        <f t="shared" si="3565"/>
        <v>0</v>
      </c>
      <c r="O1507" s="12">
        <f t="shared" si="3565"/>
        <v>0</v>
      </c>
      <c r="P1507" s="12">
        <f t="shared" si="3565"/>
        <v>0</v>
      </c>
      <c r="Q1507" s="12">
        <f t="shared" si="3565"/>
        <v>0</v>
      </c>
      <c r="R1507" s="12">
        <f t="shared" si="3565"/>
        <v>0</v>
      </c>
      <c r="S1507" s="12">
        <f t="shared" si="3565"/>
        <v>0</v>
      </c>
      <c r="T1507" s="12">
        <f t="shared" si="3565"/>
        <v>0</v>
      </c>
      <c r="U1507" s="12">
        <f t="shared" si="3565"/>
        <v>0</v>
      </c>
      <c r="V1507" s="12">
        <f t="shared" si="3565"/>
        <v>0</v>
      </c>
      <c r="W1507" s="12">
        <f t="shared" si="3565"/>
        <v>0</v>
      </c>
      <c r="X1507" s="12">
        <f t="shared" si="3565"/>
        <v>0</v>
      </c>
      <c r="Y1507" s="12">
        <f t="shared" si="3565"/>
        <v>0</v>
      </c>
      <c r="Z1507" s="12">
        <f t="shared" si="3565"/>
        <v>0</v>
      </c>
      <c r="AA1507" s="12">
        <f t="shared" si="3565"/>
        <v>0</v>
      </c>
      <c r="AB1507" s="12">
        <f t="shared" si="3565"/>
        <v>0</v>
      </c>
      <c r="AC1507" s="12">
        <f t="shared" si="3565"/>
        <v>0</v>
      </c>
      <c r="AD1507" s="12">
        <f t="shared" si="3565"/>
        <v>0</v>
      </c>
      <c r="AE1507" s="12">
        <f t="shared" si="3565"/>
        <v>0</v>
      </c>
      <c r="AF1507" s="12">
        <f t="shared" si="3565"/>
        <v>0</v>
      </c>
      <c r="AG1507" s="12">
        <f t="shared" si="3565"/>
        <v>0</v>
      </c>
      <c r="AH1507" s="12">
        <f t="shared" si="3565"/>
        <v>0</v>
      </c>
      <c r="AI1507" s="12">
        <f t="shared" si="3565"/>
        <v>0</v>
      </c>
      <c r="AJ1507" s="12">
        <f t="shared" si="3565"/>
        <v>0</v>
      </c>
      <c r="AK1507" s="12">
        <f t="shared" si="3565"/>
        <v>0</v>
      </c>
      <c r="AL1507" s="12">
        <f t="shared" si="3565"/>
        <v>0</v>
      </c>
      <c r="AM1507" s="12">
        <f t="shared" si="3565"/>
        <v>0</v>
      </c>
      <c r="AN1507" s="12">
        <f t="shared" si="3565"/>
        <v>0</v>
      </c>
      <c r="AO1507" s="12">
        <f t="shared" ref="AO1507:BT1507" si="3566">AN1507+AO1331+AO1483</f>
        <v>0</v>
      </c>
      <c r="AP1507" s="12">
        <f t="shared" si="3566"/>
        <v>0</v>
      </c>
      <c r="AQ1507" s="12">
        <f t="shared" si="3566"/>
        <v>0</v>
      </c>
      <c r="AR1507" s="12">
        <f t="shared" si="3566"/>
        <v>0</v>
      </c>
      <c r="AS1507" s="12">
        <f t="shared" si="3566"/>
        <v>0</v>
      </c>
      <c r="AT1507" s="12">
        <f t="shared" si="3566"/>
        <v>0</v>
      </c>
      <c r="AU1507" s="12">
        <f t="shared" si="3566"/>
        <v>0</v>
      </c>
      <c r="AV1507" s="12">
        <f t="shared" si="3566"/>
        <v>0</v>
      </c>
      <c r="AW1507" s="12">
        <f t="shared" si="3566"/>
        <v>0</v>
      </c>
      <c r="AX1507" s="12">
        <f t="shared" si="3566"/>
        <v>0</v>
      </c>
      <c r="AY1507" s="12">
        <f t="shared" si="3566"/>
        <v>0</v>
      </c>
      <c r="AZ1507" s="12">
        <f t="shared" si="3566"/>
        <v>0</v>
      </c>
      <c r="BA1507" s="12">
        <f t="shared" si="3566"/>
        <v>0</v>
      </c>
      <c r="BB1507" s="12">
        <f t="shared" si="3566"/>
        <v>0</v>
      </c>
      <c r="BC1507" s="12">
        <f t="shared" si="3566"/>
        <v>0</v>
      </c>
      <c r="BD1507" s="12">
        <f t="shared" si="3566"/>
        <v>0</v>
      </c>
      <c r="BE1507" s="12">
        <f t="shared" si="3566"/>
        <v>0</v>
      </c>
      <c r="BF1507" s="12">
        <f t="shared" si="3566"/>
        <v>0</v>
      </c>
      <c r="BG1507" s="12">
        <f t="shared" si="3566"/>
        <v>0</v>
      </c>
      <c r="BH1507" s="12">
        <f t="shared" si="3566"/>
        <v>0</v>
      </c>
      <c r="BI1507" s="12">
        <f t="shared" si="3566"/>
        <v>0</v>
      </c>
      <c r="BJ1507" s="12">
        <f t="shared" si="3566"/>
        <v>347.22222222222229</v>
      </c>
      <c r="BK1507" s="12">
        <f t="shared" si="3566"/>
        <v>1043.1134259259261</v>
      </c>
      <c r="BL1507" s="12">
        <f t="shared" si="3566"/>
        <v>2089.126398533951</v>
      </c>
      <c r="BM1507" s="12">
        <f t="shared" si="3566"/>
        <v>3486.7199807500647</v>
      </c>
      <c r="BN1507" s="12">
        <f t="shared" si="3566"/>
        <v>5237.3590917809679</v>
      </c>
      <c r="BO1507" s="12">
        <f t="shared" si="3566"/>
        <v>7342.5147546633889</v>
      </c>
      <c r="BP1507" s="12">
        <f t="shared" si="3566"/>
        <v>11692.553010585598</v>
      </c>
      <c r="BQ1507" s="12">
        <f t="shared" si="3566"/>
        <v>18310.716425907482</v>
      </c>
      <c r="BR1507" s="12">
        <f t="shared" si="3566"/>
        <v>27220.344411015431</v>
      </c>
      <c r="BS1507" s="12">
        <f t="shared" si="3566"/>
        <v>28092.466512372994</v>
      </c>
      <c r="BT1507" s="12">
        <f t="shared" si="3566"/>
        <v>29933.500233597326</v>
      </c>
      <c r="BU1507" s="12">
        <f t="shared" ref="BU1507:CZ1507" si="3567">BT1507+BU1331+BU1483</f>
        <v>32761.371595326753</v>
      </c>
      <c r="BV1507" s="12">
        <f t="shared" si="3567"/>
        <v>34344.081309952278</v>
      </c>
      <c r="BW1507" s="12">
        <f t="shared" si="3567"/>
        <v>34662.552315055407</v>
      </c>
      <c r="BX1507" s="12">
        <f t="shared" si="3567"/>
        <v>33697.62806045758</v>
      </c>
      <c r="BY1507" s="12">
        <f t="shared" si="3567"/>
        <v>31430.072177021146</v>
      </c>
      <c r="BZ1507" s="12">
        <f t="shared" si="3567"/>
        <v>27840.568144070392</v>
      </c>
      <c r="CA1507" s="12">
        <f t="shared" si="3567"/>
        <v>22909.71895542679</v>
      </c>
      <c r="CB1507" s="12">
        <f t="shared" si="3567"/>
        <v>16631.935672941618</v>
      </c>
      <c r="CC1507" s="12">
        <f t="shared" si="3567"/>
        <v>9001.6060712238705</v>
      </c>
      <c r="CD1507" s="12">
        <f t="shared" si="3567"/>
        <v>0</v>
      </c>
      <c r="CE1507" s="12">
        <f t="shared" si="3567"/>
        <v>-5.820766091346741E-12</v>
      </c>
      <c r="CF1507" s="12">
        <f t="shared" si="3567"/>
        <v>-1.1665785374740761E-11</v>
      </c>
      <c r="CG1507" s="12">
        <f t="shared" si="3567"/>
        <v>-1.753515890514892E-11</v>
      </c>
      <c r="CH1507" s="12">
        <f t="shared" si="3567"/>
        <v>-2.3428988158600448E-11</v>
      </c>
      <c r="CI1507" s="12">
        <f t="shared" si="3567"/>
        <v>-2.9347375033941357E-11</v>
      </c>
      <c r="CJ1507" s="12">
        <f t="shared" si="3567"/>
        <v>-3.5290421854596188E-11</v>
      </c>
      <c r="CK1507" s="12">
        <f t="shared" si="3567"/>
        <v>-4.1258231370337079E-11</v>
      </c>
      <c r="CL1507" s="12">
        <f t="shared" si="3567"/>
        <v>-4.7250906759060226E-11</v>
      </c>
      <c r="CM1507" s="12">
        <f t="shared" si="3567"/>
        <v>-5.3268551628569718E-11</v>
      </c>
      <c r="CN1507" s="12">
        <f t="shared" si="3567"/>
        <v>-5.9311270018368834E-11</v>
      </c>
      <c r="CO1507" s="12">
        <f t="shared" si="3567"/>
        <v>-6.537916640145878E-11</v>
      </c>
      <c r="CP1507" s="12">
        <f t="shared" si="3567"/>
        <v>-7.1472345686144938E-11</v>
      </c>
      <c r="CQ1507" s="12">
        <f t="shared" si="3567"/>
        <v>-7.759091321785062E-11</v>
      </c>
      <c r="CR1507" s="12">
        <f t="shared" si="3567"/>
        <v>-8.3734974780938405E-11</v>
      </c>
      <c r="CS1507" s="12">
        <f t="shared" si="3567"/>
        <v>-8.9904636600539053E-11</v>
      </c>
      <c r="CT1507" s="12">
        <f t="shared" si="3567"/>
        <v>-9.6100005344388033E-11</v>
      </c>
      <c r="CU1507" s="12">
        <f t="shared" si="3567"/>
        <v>-1.0232118812466972E-10</v>
      </c>
      <c r="CV1507" s="12">
        <f t="shared" si="3567"/>
        <v>-1.0856829249986925E-10</v>
      </c>
      <c r="CW1507" s="12">
        <f t="shared" si="3567"/>
        <v>-1.1484142647663212E-10</v>
      </c>
      <c r="CX1507" s="12">
        <f t="shared" si="3567"/>
        <v>-1.2114069851163148E-10</v>
      </c>
      <c r="CY1507" s="12">
        <f t="shared" si="3567"/>
        <v>-1.2746621751344337E-10</v>
      </c>
      <c r="CZ1507" s="12">
        <f t="shared" si="3567"/>
        <v>-1.3381809284442947E-10</v>
      </c>
      <c r="DA1507" s="12">
        <f t="shared" ref="DA1507:DY1507" si="3568">CZ1507+DA1331+DA1483</f>
        <v>-1.4019643432262801E-10</v>
      </c>
      <c r="DB1507" s="12">
        <f t="shared" si="3568"/>
        <v>-1.4660135222365237E-10</v>
      </c>
      <c r="DC1507" s="12">
        <f t="shared" si="3568"/>
        <v>-1.5303295728259766E-10</v>
      </c>
      <c r="DD1507" s="12">
        <f t="shared" si="3568"/>
        <v>-1.5949136069595523E-10</v>
      </c>
      <c r="DE1507" s="12">
        <f t="shared" si="3568"/>
        <v>-1.6597667412353512E-10</v>
      </c>
      <c r="DF1507" s="12">
        <f t="shared" si="3568"/>
        <v>-1.7248900969039659E-10</v>
      </c>
      <c r="DG1507" s="12">
        <f t="shared" si="3568"/>
        <v>-1.7902847998878664E-10</v>
      </c>
      <c r="DH1507" s="12">
        <f t="shared" si="3568"/>
        <v>-1.8559519808008666E-10</v>
      </c>
      <c r="DI1507" s="12">
        <f t="shared" si="3568"/>
        <v>-1.9218927749676709E-10</v>
      </c>
      <c r="DJ1507" s="12">
        <f t="shared" si="3568"/>
        <v>-1.9881083224435037E-10</v>
      </c>
      <c r="DK1507" s="12">
        <f t="shared" si="3568"/>
        <v>-2.054599768033819E-10</v>
      </c>
      <c r="DL1507" s="12">
        <f t="shared" si="3568"/>
        <v>-2.121368261314094E-10</v>
      </c>
      <c r="DM1507" s="12">
        <f t="shared" si="3568"/>
        <v>-2.1884149566497035E-10</v>
      </c>
      <c r="DN1507" s="12">
        <f t="shared" si="3568"/>
        <v>-2.255741013215878E-10</v>
      </c>
      <c r="DO1507" s="12">
        <f t="shared" si="3568"/>
        <v>-2.3233475950177448E-10</v>
      </c>
      <c r="DP1507" s="12">
        <f t="shared" si="3568"/>
        <v>-2.3912358709104527E-10</v>
      </c>
      <c r="DQ1507" s="12">
        <f t="shared" si="3568"/>
        <v>-2.4594070146193802E-10</v>
      </c>
      <c r="DR1507" s="12">
        <f t="shared" si="3568"/>
        <v>-2.5278622047604283E-10</v>
      </c>
      <c r="DS1507" s="12">
        <f t="shared" si="3568"/>
        <v>-2.5966026248603977E-10</v>
      </c>
      <c r="DT1507" s="12">
        <f t="shared" si="3568"/>
        <v>-2.6656294633774502E-10</v>
      </c>
      <c r="DU1507" s="12">
        <f t="shared" si="3568"/>
        <v>-2.7349439137216568E-10</v>
      </c>
      <c r="DV1507" s="12">
        <f t="shared" si="3568"/>
        <v>-2.8045471742756309E-10</v>
      </c>
      <c r="DW1507" s="12">
        <f t="shared" si="3568"/>
        <v>-2.8744404484152467E-10</v>
      </c>
      <c r="DX1507" s="12">
        <f t="shared" si="3568"/>
        <v>-2.9446249445304443E-10</v>
      </c>
      <c r="DY1507" s="12">
        <f t="shared" si="3568"/>
        <v>-3.0151018760461217E-10</v>
      </c>
    </row>
    <row r="1509" spans="1:129" x14ac:dyDescent="0.3">
      <c r="B1509" s="18" t="s">
        <v>56</v>
      </c>
      <c r="C1509" s="18"/>
      <c r="D1509" s="18"/>
      <c r="E1509" s="18"/>
      <c r="F1509" s="18"/>
      <c r="G1509" s="23">
        <f>SUM(G1487:G1508)</f>
        <v>7561503.4153765356</v>
      </c>
      <c r="H1509" s="18"/>
      <c r="I1509" s="19">
        <f t="shared" ref="I1509:BT1509" si="3569">SUM(I1487:I1508)</f>
        <v>0</v>
      </c>
      <c r="J1509" s="19">
        <f t="shared" si="3569"/>
        <v>0</v>
      </c>
      <c r="K1509" s="19">
        <f t="shared" si="3569"/>
        <v>0</v>
      </c>
      <c r="L1509" s="19">
        <f t="shared" si="3569"/>
        <v>0</v>
      </c>
      <c r="M1509" s="19">
        <f t="shared" si="3569"/>
        <v>0</v>
      </c>
      <c r="N1509" s="19">
        <f t="shared" si="3569"/>
        <v>1388.8888888888891</v>
      </c>
      <c r="O1509" s="19">
        <f t="shared" si="3569"/>
        <v>4172.4537037037044</v>
      </c>
      <c r="P1509" s="19">
        <f t="shared" si="3569"/>
        <v>8356.5055941358041</v>
      </c>
      <c r="Q1509" s="19">
        <f t="shared" si="3569"/>
        <v>13946.879923000259</v>
      </c>
      <c r="R1509" s="19">
        <f t="shared" si="3569"/>
        <v>20949.436367123872</v>
      </c>
      <c r="S1509" s="19">
        <f t="shared" si="3569"/>
        <v>29370.059018653556</v>
      </c>
      <c r="T1509" s="19">
        <f t="shared" si="3569"/>
        <v>46770.212042342391</v>
      </c>
      <c r="U1509" s="19">
        <f t="shared" si="3569"/>
        <v>73242.865703629926</v>
      </c>
      <c r="V1509" s="19">
        <f t="shared" si="3569"/>
        <v>108881.37764406172</v>
      </c>
      <c r="W1509" s="19">
        <f t="shared" si="3569"/>
        <v>112369.8660494919</v>
      </c>
      <c r="X1509" s="19">
        <f t="shared" si="3569"/>
        <v>119734.00093438911</v>
      </c>
      <c r="Y1509" s="19">
        <f t="shared" si="3569"/>
        <v>131045.48638130673</v>
      </c>
      <c r="Z1509" s="19">
        <f t="shared" si="3569"/>
        <v>138765.21412869767</v>
      </c>
      <c r="AA1509" s="19">
        <f t="shared" si="3569"/>
        <v>142822.66296392487</v>
      </c>
      <c r="AB1509" s="19">
        <f t="shared" si="3569"/>
        <v>143147.01783596561</v>
      </c>
      <c r="AC1509" s="19">
        <f t="shared" si="3569"/>
        <v>139667.16863108423</v>
      </c>
      <c r="AD1509" s="19">
        <f t="shared" si="3569"/>
        <v>132311.70894340472</v>
      </c>
      <c r="AE1509" s="19">
        <f t="shared" si="3569"/>
        <v>121008.93484035993</v>
      </c>
      <c r="AF1509" s="19">
        <f t="shared" si="3569"/>
        <v>113297.95473410803</v>
      </c>
      <c r="AG1509" s="19">
        <f t="shared" si="3569"/>
        <v>109249.28998852447</v>
      </c>
      <c r="AH1509" s="19">
        <f t="shared" si="3569"/>
        <v>108881.37764406172</v>
      </c>
      <c r="AI1509" s="19">
        <f t="shared" si="3569"/>
        <v>112369.86604949209</v>
      </c>
      <c r="AJ1509" s="19">
        <f t="shared" si="3569"/>
        <v>119734.00093438951</v>
      </c>
      <c r="AK1509" s="19">
        <f t="shared" si="3569"/>
        <v>131045.48638130735</v>
      </c>
      <c r="AL1509" s="19">
        <f t="shared" si="3569"/>
        <v>138765.21412869846</v>
      </c>
      <c r="AM1509" s="19">
        <f t="shared" si="3569"/>
        <v>142822.66296392583</v>
      </c>
      <c r="AN1509" s="19">
        <f t="shared" si="3569"/>
        <v>143147.01783596678</v>
      </c>
      <c r="AO1509" s="19">
        <f t="shared" si="3569"/>
        <v>139667.1686310856</v>
      </c>
      <c r="AP1509" s="19">
        <f t="shared" si="3569"/>
        <v>132311.70894340632</v>
      </c>
      <c r="AQ1509" s="19">
        <f t="shared" si="3569"/>
        <v>121008.93484036173</v>
      </c>
      <c r="AR1509" s="19">
        <f t="shared" si="3569"/>
        <v>113297.95473411001</v>
      </c>
      <c r="AS1509" s="19">
        <f t="shared" si="3569"/>
        <v>109249.28998852667</v>
      </c>
      <c r="AT1509" s="19">
        <f t="shared" si="3569"/>
        <v>108881.37764406166</v>
      </c>
      <c r="AU1509" s="19">
        <f t="shared" si="3569"/>
        <v>112369.8660494918</v>
      </c>
      <c r="AV1509" s="19">
        <f t="shared" si="3569"/>
        <v>119734.00093438903</v>
      </c>
      <c r="AW1509" s="19">
        <f t="shared" si="3569"/>
        <v>131045.48638130663</v>
      </c>
      <c r="AX1509" s="19">
        <f t="shared" si="3569"/>
        <v>138765.21412869755</v>
      </c>
      <c r="AY1509" s="19">
        <f t="shared" si="3569"/>
        <v>142822.66296392478</v>
      </c>
      <c r="AZ1509" s="19">
        <f t="shared" si="3569"/>
        <v>143147.0178359655</v>
      </c>
      <c r="BA1509" s="19">
        <f t="shared" si="3569"/>
        <v>139667.16863108412</v>
      </c>
      <c r="BB1509" s="19">
        <f t="shared" si="3569"/>
        <v>132311.70894340461</v>
      </c>
      <c r="BC1509" s="19">
        <f t="shared" si="3569"/>
        <v>121008.93484035981</v>
      </c>
      <c r="BD1509" s="19">
        <f t="shared" si="3569"/>
        <v>113297.95473410789</v>
      </c>
      <c r="BE1509" s="19">
        <f t="shared" si="3569"/>
        <v>109249.28998852432</v>
      </c>
      <c r="BF1509" s="19">
        <f t="shared" si="3569"/>
        <v>108881.37764406152</v>
      </c>
      <c r="BG1509" s="19">
        <f t="shared" si="3569"/>
        <v>112369.86604949181</v>
      </c>
      <c r="BH1509" s="19">
        <f t="shared" si="3569"/>
        <v>119734.00093438917</v>
      </c>
      <c r="BI1509" s="19">
        <f t="shared" si="3569"/>
        <v>131045.48638130694</v>
      </c>
      <c r="BJ1509" s="19">
        <f t="shared" si="3569"/>
        <v>138765.21412869799</v>
      </c>
      <c r="BK1509" s="19">
        <f t="shared" si="3569"/>
        <v>142822.66296392534</v>
      </c>
      <c r="BL1509" s="19">
        <f t="shared" si="3569"/>
        <v>143147.01783596619</v>
      </c>
      <c r="BM1509" s="19">
        <f t="shared" si="3569"/>
        <v>139667.16863108496</v>
      </c>
      <c r="BN1509" s="19">
        <f t="shared" si="3569"/>
        <v>132311.70894340563</v>
      </c>
      <c r="BO1509" s="19">
        <f t="shared" si="3569"/>
        <v>121008.93484036095</v>
      </c>
      <c r="BP1509" s="19">
        <f t="shared" si="3569"/>
        <v>113297.9547341092</v>
      </c>
      <c r="BQ1509" s="19">
        <f t="shared" si="3569"/>
        <v>109249.28998852576</v>
      </c>
      <c r="BR1509" s="19">
        <f t="shared" si="3569"/>
        <v>108881.37764406129</v>
      </c>
      <c r="BS1509" s="19">
        <f t="shared" si="3569"/>
        <v>112369.86604949149</v>
      </c>
      <c r="BT1509" s="19">
        <f t="shared" si="3569"/>
        <v>119734.00093438875</v>
      </c>
      <c r="BU1509" s="19">
        <f t="shared" ref="BU1509:DY1509" si="3570">SUM(BU1487:BU1508)</f>
        <v>131045.4863813064</v>
      </c>
      <c r="BV1509" s="19">
        <f t="shared" si="3570"/>
        <v>137376.32523980844</v>
      </c>
      <c r="BW1509" s="19">
        <f t="shared" si="3570"/>
        <v>138650.20926022093</v>
      </c>
      <c r="BX1509" s="19">
        <f t="shared" si="3570"/>
        <v>134790.51224182957</v>
      </c>
      <c r="BY1509" s="19">
        <f t="shared" si="3570"/>
        <v>125720.28870808383</v>
      </c>
      <c r="BZ1509" s="19">
        <f t="shared" si="3570"/>
        <v>111362.27257628075</v>
      </c>
      <c r="CA1509" s="19">
        <f t="shared" si="3570"/>
        <v>91638.875821706315</v>
      </c>
      <c r="CB1509" s="19">
        <f t="shared" si="3570"/>
        <v>66527.742691765568</v>
      </c>
      <c r="CC1509" s="19">
        <f t="shared" si="3570"/>
        <v>36006.424284894536</v>
      </c>
      <c r="CD1509" s="19">
        <f t="shared" si="3570"/>
        <v>-7.5223504537569658E-10</v>
      </c>
      <c r="CE1509" s="19">
        <f t="shared" si="3570"/>
        <v>-7.8447318852149564E-10</v>
      </c>
      <c r="CF1509" s="19">
        <f t="shared" si="3570"/>
        <v>-8.1684565726373557E-10</v>
      </c>
      <c r="CG1509" s="19">
        <f t="shared" si="3570"/>
        <v>-8.493530112924015E-10</v>
      </c>
      <c r="CH1509" s="19">
        <f t="shared" si="3570"/>
        <v>-8.8199581262952021E-10</v>
      </c>
      <c r="CI1509" s="19">
        <f t="shared" si="3570"/>
        <v>-9.1477462563887694E-10</v>
      </c>
      <c r="CJ1509" s="19">
        <f t="shared" si="3570"/>
        <v>-9.4769001703577258E-10</v>
      </c>
      <c r="CK1509" s="19">
        <f t="shared" si="3570"/>
        <v>-9.8074255589682216E-10</v>
      </c>
      <c r="CL1509" s="19">
        <f t="shared" si="3570"/>
        <v>-1.0139328136697923E-9</v>
      </c>
      <c r="CM1509" s="19">
        <f t="shared" si="3570"/>
        <v>-1.0472613641834835E-9</v>
      </c>
      <c r="CN1509" s="19">
        <f t="shared" si="3570"/>
        <v>-1.0807287836576485E-9</v>
      </c>
      <c r="CO1509" s="19">
        <f t="shared" si="3570"/>
        <v>-1.1143356507129558E-9</v>
      </c>
      <c r="CP1509" s="19">
        <f t="shared" si="3570"/>
        <v>-1.1480825463809934E-9</v>
      </c>
      <c r="CQ1509" s="19">
        <f t="shared" si="3570"/>
        <v>-1.1819700541143147E-9</v>
      </c>
      <c r="CR1509" s="19">
        <f t="shared" si="3570"/>
        <v>-1.2159987597965247E-9</v>
      </c>
      <c r="CS1509" s="19">
        <f t="shared" si="3570"/>
        <v>-1.2501692517524105E-9</v>
      </c>
      <c r="CT1509" s="19">
        <f t="shared" si="3570"/>
        <v>-1.2844821207581125E-9</v>
      </c>
      <c r="CU1509" s="19">
        <f t="shared" si="3570"/>
        <v>-1.3189379600513381E-9</v>
      </c>
      <c r="CV1509" s="19">
        <f t="shared" si="3570"/>
        <v>-1.3535373653416194E-9</v>
      </c>
      <c r="CW1509" s="19">
        <f t="shared" si="3570"/>
        <v>-1.3882809348206098E-9</v>
      </c>
      <c r="CX1509" s="19">
        <f t="shared" si="3570"/>
        <v>-1.4231692691724292E-9</v>
      </c>
      <c r="CY1509" s="19">
        <f t="shared" si="3570"/>
        <v>-1.4582029715840484E-9</v>
      </c>
      <c r="CZ1509" s="19">
        <f t="shared" si="3570"/>
        <v>-1.4933826477557156E-9</v>
      </c>
      <c r="DA1509" s="19">
        <f t="shared" si="3570"/>
        <v>-1.5287089059114312E-9</v>
      </c>
      <c r="DB1509" s="19">
        <f t="shared" si="3570"/>
        <v>-1.5641823568094627E-9</v>
      </c>
      <c r="DC1509" s="19">
        <f t="shared" si="3570"/>
        <v>-1.5998036137529025E-9</v>
      </c>
      <c r="DD1509" s="19">
        <f t="shared" si="3570"/>
        <v>-1.6355732926002732E-9</v>
      </c>
      <c r="DE1509" s="19">
        <f t="shared" si="3570"/>
        <v>-1.6714920117761746E-9</v>
      </c>
      <c r="DF1509" s="19">
        <f t="shared" si="3570"/>
        <v>-1.7075603922819758E-9</v>
      </c>
      <c r="DG1509" s="19">
        <f t="shared" si="3570"/>
        <v>-1.7437790577065511E-9</v>
      </c>
      <c r="DH1509" s="19">
        <f t="shared" si="3570"/>
        <v>-1.7801486342370619E-9</v>
      </c>
      <c r="DI1509" s="19">
        <f t="shared" si="3570"/>
        <v>-1.8166697506697833E-9</v>
      </c>
      <c r="DJ1509" s="19">
        <f t="shared" si="3570"/>
        <v>-1.8533430384209745E-9</v>
      </c>
      <c r="DK1509" s="19">
        <f t="shared" si="3570"/>
        <v>-1.8901691315377957E-9</v>
      </c>
      <c r="DL1509" s="19">
        <f t="shared" si="3570"/>
        <v>-1.9271486667092699E-9</v>
      </c>
      <c r="DM1509" s="19">
        <f t="shared" si="3570"/>
        <v>-1.9642822832772921E-9</v>
      </c>
      <c r="DN1509" s="19">
        <f t="shared" si="3570"/>
        <v>-2.0015706232476815E-9</v>
      </c>
      <c r="DO1509" s="19">
        <f t="shared" si="3570"/>
        <v>-2.0390143313012805E-9</v>
      </c>
      <c r="DP1509" s="19">
        <f t="shared" si="3570"/>
        <v>-2.0766140548051029E-9</v>
      </c>
      <c r="DQ1509" s="19">
        <f t="shared" si="3570"/>
        <v>-2.114370443823524E-9</v>
      </c>
      <c r="DR1509" s="19">
        <f t="shared" si="3570"/>
        <v>-2.1522841511295226E-9</v>
      </c>
      <c r="DS1509" s="19">
        <f t="shared" si="3570"/>
        <v>-2.1903558322159632E-9</v>
      </c>
      <c r="DT1509" s="19">
        <f t="shared" si="3570"/>
        <v>-2.2285861453069301E-9</v>
      </c>
      <c r="DU1509" s="19">
        <f t="shared" si="3570"/>
        <v>-2.2669757513691091E-9</v>
      </c>
      <c r="DV1509" s="19">
        <f t="shared" si="3570"/>
        <v>-2.3055253141232141E-9</v>
      </c>
      <c r="DW1509" s="19">
        <f t="shared" si="3570"/>
        <v>-2.3442355000554612E-9</v>
      </c>
      <c r="DX1509" s="19">
        <f t="shared" si="3570"/>
        <v>-2.3831069784290929E-9</v>
      </c>
      <c r="DY1509" s="19">
        <f t="shared" si="3570"/>
        <v>-2.4221404212959475E-9</v>
      </c>
    </row>
    <row r="1511" spans="1:129" x14ac:dyDescent="0.3">
      <c r="A1511" s="8" t="s">
        <v>214</v>
      </c>
      <c r="B1511" s="4"/>
      <c r="C1511" s="4"/>
      <c r="D1511" s="9"/>
      <c r="E1511" s="9"/>
      <c r="F1511" s="9"/>
      <c r="G1511" s="7"/>
    </row>
    <row r="1513" spans="1:129" x14ac:dyDescent="0.3">
      <c r="B1513" s="2" t="str">
        <f>Product!$D$2</f>
        <v>Phase 1</v>
      </c>
      <c r="C1513" s="2" t="str">
        <f>Product!$D$3</f>
        <v>50' Wide</v>
      </c>
      <c r="D1513" s="128"/>
      <c r="E1513" s="203"/>
      <c r="F1513" s="128"/>
      <c r="G1513" s="11">
        <f>SUM(H1513:DZ1513)</f>
        <v>44727112.756153241</v>
      </c>
      <c r="I1513" s="12">
        <f t="shared" ref="I1513:AN1513" si="3571">I1289+I1489</f>
        <v>0</v>
      </c>
      <c r="J1513" s="12">
        <f t="shared" si="3571"/>
        <v>0</v>
      </c>
      <c r="K1513" s="12">
        <f t="shared" si="3571"/>
        <v>0</v>
      </c>
      <c r="L1513" s="12">
        <f t="shared" si="3571"/>
        <v>0</v>
      </c>
      <c r="M1513" s="12">
        <f t="shared" si="3571"/>
        <v>125000</v>
      </c>
      <c r="N1513" s="12">
        <f t="shared" si="3571"/>
        <v>250520.83333333334</v>
      </c>
      <c r="O1513" s="12">
        <f t="shared" si="3571"/>
        <v>376564.67013888888</v>
      </c>
      <c r="P1513" s="12">
        <f t="shared" si="3571"/>
        <v>503133.6895978009</v>
      </c>
      <c r="Q1513" s="12">
        <f t="shared" si="3571"/>
        <v>630230.07997112512</v>
      </c>
      <c r="R1513" s="12">
        <f t="shared" si="3571"/>
        <v>757856.0386376715</v>
      </c>
      <c r="S1513" s="12">
        <f t="shared" si="3571"/>
        <v>1566013.7721319951</v>
      </c>
      <c r="T1513" s="12">
        <f t="shared" si="3571"/>
        <v>2382538.8295158786</v>
      </c>
      <c r="U1513" s="12">
        <f t="shared" si="3571"/>
        <v>3207466.0746388612</v>
      </c>
      <c r="V1513" s="12">
        <f t="shared" si="3571"/>
        <v>4040830.5166165233</v>
      </c>
      <c r="W1513" s="12">
        <f t="shared" si="3571"/>
        <v>4389638.6997685591</v>
      </c>
      <c r="X1513" s="12">
        <f t="shared" si="3571"/>
        <v>4744900.2503503961</v>
      </c>
      <c r="Y1513" s="12">
        <f t="shared" si="3571"/>
        <v>4296642.0573929902</v>
      </c>
      <c r="Z1513" s="12">
        <f t="shared" si="3571"/>
        <v>3841516.1219649282</v>
      </c>
      <c r="AA1513" s="12">
        <f t="shared" si="3571"/>
        <v>3379493.8284725831</v>
      </c>
      <c r="AB1513" s="12">
        <f t="shared" si="3571"/>
        <v>2910546.4420906859</v>
      </c>
      <c r="AC1513" s="12">
        <f t="shared" si="3571"/>
        <v>2434645.1082655312</v>
      </c>
      <c r="AD1513" s="12">
        <f t="shared" si="3571"/>
        <v>1951760.8522161052</v>
      </c>
      <c r="AE1513" s="12">
        <f t="shared" si="3571"/>
        <v>1466864.5784331397</v>
      </c>
      <c r="AF1513" s="12">
        <f t="shared" si="3571"/>
        <v>979947.90350941208</v>
      </c>
      <c r="AG1513" s="12">
        <f t="shared" si="3571"/>
        <v>491002.40910683537</v>
      </c>
      <c r="AH1513" s="12">
        <f t="shared" si="3571"/>
        <v>0</v>
      </c>
      <c r="AI1513" s="12">
        <f t="shared" si="3571"/>
        <v>0</v>
      </c>
      <c r="AJ1513" s="12">
        <f t="shared" si="3571"/>
        <v>0</v>
      </c>
      <c r="AK1513" s="12">
        <f t="shared" si="3571"/>
        <v>0</v>
      </c>
      <c r="AL1513" s="12">
        <f t="shared" si="3571"/>
        <v>0</v>
      </c>
      <c r="AM1513" s="12">
        <f t="shared" si="3571"/>
        <v>0</v>
      </c>
      <c r="AN1513" s="12">
        <f t="shared" si="3571"/>
        <v>0</v>
      </c>
      <c r="AO1513" s="12">
        <f t="shared" ref="AO1513:BT1513" si="3572">AO1289+AO1489</f>
        <v>0</v>
      </c>
      <c r="AP1513" s="12">
        <f t="shared" si="3572"/>
        <v>0</v>
      </c>
      <c r="AQ1513" s="12">
        <f t="shared" si="3572"/>
        <v>0</v>
      </c>
      <c r="AR1513" s="12">
        <f t="shared" si="3572"/>
        <v>0</v>
      </c>
      <c r="AS1513" s="12">
        <f t="shared" si="3572"/>
        <v>0</v>
      </c>
      <c r="AT1513" s="12">
        <f t="shared" si="3572"/>
        <v>0</v>
      </c>
      <c r="AU1513" s="12">
        <f t="shared" si="3572"/>
        <v>0</v>
      </c>
      <c r="AV1513" s="12">
        <f t="shared" si="3572"/>
        <v>0</v>
      </c>
      <c r="AW1513" s="12">
        <f t="shared" si="3572"/>
        <v>0</v>
      </c>
      <c r="AX1513" s="12">
        <f t="shared" si="3572"/>
        <v>0</v>
      </c>
      <c r="AY1513" s="12">
        <f t="shared" si="3572"/>
        <v>0</v>
      </c>
      <c r="AZ1513" s="12">
        <f t="shared" si="3572"/>
        <v>0</v>
      </c>
      <c r="BA1513" s="12">
        <f t="shared" si="3572"/>
        <v>0</v>
      </c>
      <c r="BB1513" s="12">
        <f t="shared" si="3572"/>
        <v>0</v>
      </c>
      <c r="BC1513" s="12">
        <f t="shared" si="3572"/>
        <v>0</v>
      </c>
      <c r="BD1513" s="12">
        <f t="shared" si="3572"/>
        <v>0</v>
      </c>
      <c r="BE1513" s="12">
        <f t="shared" si="3572"/>
        <v>0</v>
      </c>
      <c r="BF1513" s="12">
        <f t="shared" si="3572"/>
        <v>0</v>
      </c>
      <c r="BG1513" s="12">
        <f t="shared" si="3572"/>
        <v>0</v>
      </c>
      <c r="BH1513" s="12">
        <f t="shared" si="3572"/>
        <v>0</v>
      </c>
      <c r="BI1513" s="12">
        <f t="shared" si="3572"/>
        <v>0</v>
      </c>
      <c r="BJ1513" s="12">
        <f t="shared" si="3572"/>
        <v>0</v>
      </c>
      <c r="BK1513" s="12">
        <f t="shared" si="3572"/>
        <v>0</v>
      </c>
      <c r="BL1513" s="12">
        <f t="shared" si="3572"/>
        <v>0</v>
      </c>
      <c r="BM1513" s="12">
        <f t="shared" si="3572"/>
        <v>0</v>
      </c>
      <c r="BN1513" s="12">
        <f t="shared" si="3572"/>
        <v>0</v>
      </c>
      <c r="BO1513" s="12">
        <f t="shared" si="3572"/>
        <v>0</v>
      </c>
      <c r="BP1513" s="12">
        <f t="shared" si="3572"/>
        <v>0</v>
      </c>
      <c r="BQ1513" s="12">
        <f t="shared" si="3572"/>
        <v>0</v>
      </c>
      <c r="BR1513" s="12">
        <f t="shared" si="3572"/>
        <v>0</v>
      </c>
      <c r="BS1513" s="12">
        <f t="shared" si="3572"/>
        <v>0</v>
      </c>
      <c r="BT1513" s="12">
        <f t="shared" si="3572"/>
        <v>0</v>
      </c>
      <c r="BU1513" s="12">
        <f t="shared" ref="BU1513:CZ1513" si="3573">BU1289+BU1489</f>
        <v>0</v>
      </c>
      <c r="BV1513" s="12">
        <f t="shared" si="3573"/>
        <v>0</v>
      </c>
      <c r="BW1513" s="12">
        <f t="shared" si="3573"/>
        <v>0</v>
      </c>
      <c r="BX1513" s="12">
        <f t="shared" si="3573"/>
        <v>0</v>
      </c>
      <c r="BY1513" s="12">
        <f t="shared" si="3573"/>
        <v>0</v>
      </c>
      <c r="BZ1513" s="12">
        <f t="shared" si="3573"/>
        <v>0</v>
      </c>
      <c r="CA1513" s="12">
        <f t="shared" si="3573"/>
        <v>0</v>
      </c>
      <c r="CB1513" s="12">
        <f t="shared" si="3573"/>
        <v>0</v>
      </c>
      <c r="CC1513" s="12">
        <f t="shared" si="3573"/>
        <v>0</v>
      </c>
      <c r="CD1513" s="12">
        <f t="shared" si="3573"/>
        <v>0</v>
      </c>
      <c r="CE1513" s="12">
        <f t="shared" si="3573"/>
        <v>0</v>
      </c>
      <c r="CF1513" s="12">
        <f t="shared" si="3573"/>
        <v>0</v>
      </c>
      <c r="CG1513" s="12">
        <f t="shared" si="3573"/>
        <v>0</v>
      </c>
      <c r="CH1513" s="12">
        <f t="shared" si="3573"/>
        <v>0</v>
      </c>
      <c r="CI1513" s="12">
        <f t="shared" si="3573"/>
        <v>0</v>
      </c>
      <c r="CJ1513" s="12">
        <f t="shared" si="3573"/>
        <v>0</v>
      </c>
      <c r="CK1513" s="12">
        <f t="shared" si="3573"/>
        <v>0</v>
      </c>
      <c r="CL1513" s="12">
        <f t="shared" si="3573"/>
        <v>0</v>
      </c>
      <c r="CM1513" s="12">
        <f t="shared" si="3573"/>
        <v>0</v>
      </c>
      <c r="CN1513" s="12">
        <f t="shared" si="3573"/>
        <v>0</v>
      </c>
      <c r="CO1513" s="12">
        <f t="shared" si="3573"/>
        <v>0</v>
      </c>
      <c r="CP1513" s="12">
        <f t="shared" si="3573"/>
        <v>0</v>
      </c>
      <c r="CQ1513" s="12">
        <f t="shared" si="3573"/>
        <v>0</v>
      </c>
      <c r="CR1513" s="12">
        <f t="shared" si="3573"/>
        <v>0</v>
      </c>
      <c r="CS1513" s="12">
        <f t="shared" si="3573"/>
        <v>0</v>
      </c>
      <c r="CT1513" s="12">
        <f t="shared" si="3573"/>
        <v>0</v>
      </c>
      <c r="CU1513" s="12">
        <f t="shared" si="3573"/>
        <v>0</v>
      </c>
      <c r="CV1513" s="12">
        <f t="shared" si="3573"/>
        <v>0</v>
      </c>
      <c r="CW1513" s="12">
        <f t="shared" si="3573"/>
        <v>0</v>
      </c>
      <c r="CX1513" s="12">
        <f t="shared" si="3573"/>
        <v>0</v>
      </c>
      <c r="CY1513" s="12">
        <f t="shared" si="3573"/>
        <v>0</v>
      </c>
      <c r="CZ1513" s="12">
        <f t="shared" si="3573"/>
        <v>0</v>
      </c>
      <c r="DA1513" s="12">
        <f t="shared" ref="DA1513:DY1513" si="3574">DA1289+DA1489</f>
        <v>0</v>
      </c>
      <c r="DB1513" s="12">
        <f t="shared" si="3574"/>
        <v>0</v>
      </c>
      <c r="DC1513" s="12">
        <f t="shared" si="3574"/>
        <v>0</v>
      </c>
      <c r="DD1513" s="12">
        <f t="shared" si="3574"/>
        <v>0</v>
      </c>
      <c r="DE1513" s="12">
        <f t="shared" si="3574"/>
        <v>0</v>
      </c>
      <c r="DF1513" s="12">
        <f t="shared" si="3574"/>
        <v>0</v>
      </c>
      <c r="DG1513" s="12">
        <f t="shared" si="3574"/>
        <v>0</v>
      </c>
      <c r="DH1513" s="12">
        <f t="shared" si="3574"/>
        <v>0</v>
      </c>
      <c r="DI1513" s="12">
        <f t="shared" si="3574"/>
        <v>0</v>
      </c>
      <c r="DJ1513" s="12">
        <f t="shared" si="3574"/>
        <v>0</v>
      </c>
      <c r="DK1513" s="12">
        <f t="shared" si="3574"/>
        <v>0</v>
      </c>
      <c r="DL1513" s="12">
        <f t="shared" si="3574"/>
        <v>0</v>
      </c>
      <c r="DM1513" s="12">
        <f t="shared" si="3574"/>
        <v>0</v>
      </c>
      <c r="DN1513" s="12">
        <f t="shared" si="3574"/>
        <v>0</v>
      </c>
      <c r="DO1513" s="12">
        <f t="shared" si="3574"/>
        <v>0</v>
      </c>
      <c r="DP1513" s="12">
        <f t="shared" si="3574"/>
        <v>0</v>
      </c>
      <c r="DQ1513" s="12">
        <f t="shared" si="3574"/>
        <v>0</v>
      </c>
      <c r="DR1513" s="12">
        <f t="shared" si="3574"/>
        <v>0</v>
      </c>
      <c r="DS1513" s="12">
        <f t="shared" si="3574"/>
        <v>0</v>
      </c>
      <c r="DT1513" s="12">
        <f t="shared" si="3574"/>
        <v>0</v>
      </c>
      <c r="DU1513" s="12">
        <f t="shared" si="3574"/>
        <v>0</v>
      </c>
      <c r="DV1513" s="12">
        <f t="shared" si="3574"/>
        <v>0</v>
      </c>
      <c r="DW1513" s="12">
        <f t="shared" si="3574"/>
        <v>0</v>
      </c>
      <c r="DX1513" s="12">
        <f t="shared" si="3574"/>
        <v>0</v>
      </c>
      <c r="DY1513" s="12">
        <f t="shared" si="3574"/>
        <v>0</v>
      </c>
    </row>
    <row r="1514" spans="1:129" x14ac:dyDescent="0.3">
      <c r="B1514" s="2" t="str">
        <f>Product!$E$2</f>
        <v>Phase 1</v>
      </c>
      <c r="C1514" s="2" t="str">
        <f>Product!$E$3</f>
        <v>60' Wide</v>
      </c>
      <c r="D1514" s="128"/>
      <c r="E1514" s="203"/>
      <c r="F1514" s="128"/>
      <c r="G1514" s="11">
        <f>SUM(H1514:DZ1514)</f>
        <v>44727112.756153241</v>
      </c>
      <c r="I1514" s="12">
        <f t="shared" ref="I1514:AN1514" si="3575">I1290+I1490</f>
        <v>0</v>
      </c>
      <c r="J1514" s="12">
        <f t="shared" si="3575"/>
        <v>0</v>
      </c>
      <c r="K1514" s="12">
        <f t="shared" si="3575"/>
        <v>0</v>
      </c>
      <c r="L1514" s="12">
        <f t="shared" si="3575"/>
        <v>0</v>
      </c>
      <c r="M1514" s="12">
        <f t="shared" si="3575"/>
        <v>125000</v>
      </c>
      <c r="N1514" s="12">
        <f t="shared" si="3575"/>
        <v>250520.83333333334</v>
      </c>
      <c r="O1514" s="12">
        <f t="shared" si="3575"/>
        <v>376564.67013888888</v>
      </c>
      <c r="P1514" s="12">
        <f t="shared" si="3575"/>
        <v>503133.6895978009</v>
      </c>
      <c r="Q1514" s="12">
        <f t="shared" si="3575"/>
        <v>630230.07997112512</v>
      </c>
      <c r="R1514" s="12">
        <f t="shared" si="3575"/>
        <v>757856.0386376715</v>
      </c>
      <c r="S1514" s="12">
        <f t="shared" si="3575"/>
        <v>1566013.7721319951</v>
      </c>
      <c r="T1514" s="12">
        <f t="shared" si="3575"/>
        <v>2382538.8295158786</v>
      </c>
      <c r="U1514" s="12">
        <f t="shared" si="3575"/>
        <v>3207466.0746388612</v>
      </c>
      <c r="V1514" s="12">
        <f t="shared" si="3575"/>
        <v>4040830.5166165233</v>
      </c>
      <c r="W1514" s="12">
        <f t="shared" si="3575"/>
        <v>4389638.6997685591</v>
      </c>
      <c r="X1514" s="12">
        <f t="shared" si="3575"/>
        <v>4744900.2503503961</v>
      </c>
      <c r="Y1514" s="12">
        <f t="shared" si="3575"/>
        <v>4296642.0573929902</v>
      </c>
      <c r="Z1514" s="12">
        <f t="shared" si="3575"/>
        <v>3841516.1219649282</v>
      </c>
      <c r="AA1514" s="12">
        <f t="shared" si="3575"/>
        <v>3379493.8284725831</v>
      </c>
      <c r="AB1514" s="12">
        <f t="shared" si="3575"/>
        <v>2910546.4420906859</v>
      </c>
      <c r="AC1514" s="12">
        <f t="shared" si="3575"/>
        <v>2434645.1082655312</v>
      </c>
      <c r="AD1514" s="12">
        <f t="shared" si="3575"/>
        <v>1951760.8522161052</v>
      </c>
      <c r="AE1514" s="12">
        <f t="shared" si="3575"/>
        <v>1466864.5784331397</v>
      </c>
      <c r="AF1514" s="12">
        <f t="shared" si="3575"/>
        <v>979947.90350941208</v>
      </c>
      <c r="AG1514" s="12">
        <f t="shared" si="3575"/>
        <v>491002.40910683537</v>
      </c>
      <c r="AH1514" s="12">
        <f t="shared" si="3575"/>
        <v>0</v>
      </c>
      <c r="AI1514" s="12">
        <f t="shared" si="3575"/>
        <v>0</v>
      </c>
      <c r="AJ1514" s="12">
        <f t="shared" si="3575"/>
        <v>0</v>
      </c>
      <c r="AK1514" s="12">
        <f t="shared" si="3575"/>
        <v>0</v>
      </c>
      <c r="AL1514" s="12">
        <f t="shared" si="3575"/>
        <v>0</v>
      </c>
      <c r="AM1514" s="12">
        <f t="shared" si="3575"/>
        <v>0</v>
      </c>
      <c r="AN1514" s="12">
        <f t="shared" si="3575"/>
        <v>0</v>
      </c>
      <c r="AO1514" s="12">
        <f t="shared" ref="AO1514:BT1514" si="3576">AO1290+AO1490</f>
        <v>0</v>
      </c>
      <c r="AP1514" s="12">
        <f t="shared" si="3576"/>
        <v>0</v>
      </c>
      <c r="AQ1514" s="12">
        <f t="shared" si="3576"/>
        <v>0</v>
      </c>
      <c r="AR1514" s="12">
        <f t="shared" si="3576"/>
        <v>0</v>
      </c>
      <c r="AS1514" s="12">
        <f t="shared" si="3576"/>
        <v>0</v>
      </c>
      <c r="AT1514" s="12">
        <f t="shared" si="3576"/>
        <v>0</v>
      </c>
      <c r="AU1514" s="12">
        <f t="shared" si="3576"/>
        <v>0</v>
      </c>
      <c r="AV1514" s="12">
        <f t="shared" si="3576"/>
        <v>0</v>
      </c>
      <c r="AW1514" s="12">
        <f t="shared" si="3576"/>
        <v>0</v>
      </c>
      <c r="AX1514" s="12">
        <f t="shared" si="3576"/>
        <v>0</v>
      </c>
      <c r="AY1514" s="12">
        <f t="shared" si="3576"/>
        <v>0</v>
      </c>
      <c r="AZ1514" s="12">
        <f t="shared" si="3576"/>
        <v>0</v>
      </c>
      <c r="BA1514" s="12">
        <f t="shared" si="3576"/>
        <v>0</v>
      </c>
      <c r="BB1514" s="12">
        <f t="shared" si="3576"/>
        <v>0</v>
      </c>
      <c r="BC1514" s="12">
        <f t="shared" si="3576"/>
        <v>0</v>
      </c>
      <c r="BD1514" s="12">
        <f t="shared" si="3576"/>
        <v>0</v>
      </c>
      <c r="BE1514" s="12">
        <f t="shared" si="3576"/>
        <v>0</v>
      </c>
      <c r="BF1514" s="12">
        <f t="shared" si="3576"/>
        <v>0</v>
      </c>
      <c r="BG1514" s="12">
        <f t="shared" si="3576"/>
        <v>0</v>
      </c>
      <c r="BH1514" s="12">
        <f t="shared" si="3576"/>
        <v>0</v>
      </c>
      <c r="BI1514" s="12">
        <f t="shared" si="3576"/>
        <v>0</v>
      </c>
      <c r="BJ1514" s="12">
        <f t="shared" si="3576"/>
        <v>0</v>
      </c>
      <c r="BK1514" s="12">
        <f t="shared" si="3576"/>
        <v>0</v>
      </c>
      <c r="BL1514" s="12">
        <f t="shared" si="3576"/>
        <v>0</v>
      </c>
      <c r="BM1514" s="12">
        <f t="shared" si="3576"/>
        <v>0</v>
      </c>
      <c r="BN1514" s="12">
        <f t="shared" si="3576"/>
        <v>0</v>
      </c>
      <c r="BO1514" s="12">
        <f t="shared" si="3576"/>
        <v>0</v>
      </c>
      <c r="BP1514" s="12">
        <f t="shared" si="3576"/>
        <v>0</v>
      </c>
      <c r="BQ1514" s="12">
        <f t="shared" si="3576"/>
        <v>0</v>
      </c>
      <c r="BR1514" s="12">
        <f t="shared" si="3576"/>
        <v>0</v>
      </c>
      <c r="BS1514" s="12">
        <f t="shared" si="3576"/>
        <v>0</v>
      </c>
      <c r="BT1514" s="12">
        <f t="shared" si="3576"/>
        <v>0</v>
      </c>
      <c r="BU1514" s="12">
        <f t="shared" ref="BU1514:CZ1514" si="3577">BU1290+BU1490</f>
        <v>0</v>
      </c>
      <c r="BV1514" s="12">
        <f t="shared" si="3577"/>
        <v>0</v>
      </c>
      <c r="BW1514" s="12">
        <f t="shared" si="3577"/>
        <v>0</v>
      </c>
      <c r="BX1514" s="12">
        <f t="shared" si="3577"/>
        <v>0</v>
      </c>
      <c r="BY1514" s="12">
        <f t="shared" si="3577"/>
        <v>0</v>
      </c>
      <c r="BZ1514" s="12">
        <f t="shared" si="3577"/>
        <v>0</v>
      </c>
      <c r="CA1514" s="12">
        <f t="shared" si="3577"/>
        <v>0</v>
      </c>
      <c r="CB1514" s="12">
        <f t="shared" si="3577"/>
        <v>0</v>
      </c>
      <c r="CC1514" s="12">
        <f t="shared" si="3577"/>
        <v>0</v>
      </c>
      <c r="CD1514" s="12">
        <f t="shared" si="3577"/>
        <v>0</v>
      </c>
      <c r="CE1514" s="12">
        <f t="shared" si="3577"/>
        <v>0</v>
      </c>
      <c r="CF1514" s="12">
        <f t="shared" si="3577"/>
        <v>0</v>
      </c>
      <c r="CG1514" s="12">
        <f t="shared" si="3577"/>
        <v>0</v>
      </c>
      <c r="CH1514" s="12">
        <f t="shared" si="3577"/>
        <v>0</v>
      </c>
      <c r="CI1514" s="12">
        <f t="shared" si="3577"/>
        <v>0</v>
      </c>
      <c r="CJ1514" s="12">
        <f t="shared" si="3577"/>
        <v>0</v>
      </c>
      <c r="CK1514" s="12">
        <f t="shared" si="3577"/>
        <v>0</v>
      </c>
      <c r="CL1514" s="12">
        <f t="shared" si="3577"/>
        <v>0</v>
      </c>
      <c r="CM1514" s="12">
        <f t="shared" si="3577"/>
        <v>0</v>
      </c>
      <c r="CN1514" s="12">
        <f t="shared" si="3577"/>
        <v>0</v>
      </c>
      <c r="CO1514" s="12">
        <f t="shared" si="3577"/>
        <v>0</v>
      </c>
      <c r="CP1514" s="12">
        <f t="shared" si="3577"/>
        <v>0</v>
      </c>
      <c r="CQ1514" s="12">
        <f t="shared" si="3577"/>
        <v>0</v>
      </c>
      <c r="CR1514" s="12">
        <f t="shared" si="3577"/>
        <v>0</v>
      </c>
      <c r="CS1514" s="12">
        <f t="shared" si="3577"/>
        <v>0</v>
      </c>
      <c r="CT1514" s="12">
        <f t="shared" si="3577"/>
        <v>0</v>
      </c>
      <c r="CU1514" s="12">
        <f t="shared" si="3577"/>
        <v>0</v>
      </c>
      <c r="CV1514" s="12">
        <f t="shared" si="3577"/>
        <v>0</v>
      </c>
      <c r="CW1514" s="12">
        <f t="shared" si="3577"/>
        <v>0</v>
      </c>
      <c r="CX1514" s="12">
        <f t="shared" si="3577"/>
        <v>0</v>
      </c>
      <c r="CY1514" s="12">
        <f t="shared" si="3577"/>
        <v>0</v>
      </c>
      <c r="CZ1514" s="12">
        <f t="shared" si="3577"/>
        <v>0</v>
      </c>
      <c r="DA1514" s="12">
        <f t="shared" ref="DA1514:DY1514" si="3578">DA1290+DA1490</f>
        <v>0</v>
      </c>
      <c r="DB1514" s="12">
        <f t="shared" si="3578"/>
        <v>0</v>
      </c>
      <c r="DC1514" s="12">
        <f t="shared" si="3578"/>
        <v>0</v>
      </c>
      <c r="DD1514" s="12">
        <f t="shared" si="3578"/>
        <v>0</v>
      </c>
      <c r="DE1514" s="12">
        <f t="shared" si="3578"/>
        <v>0</v>
      </c>
      <c r="DF1514" s="12">
        <f t="shared" si="3578"/>
        <v>0</v>
      </c>
      <c r="DG1514" s="12">
        <f t="shared" si="3578"/>
        <v>0</v>
      </c>
      <c r="DH1514" s="12">
        <f t="shared" si="3578"/>
        <v>0</v>
      </c>
      <c r="DI1514" s="12">
        <f t="shared" si="3578"/>
        <v>0</v>
      </c>
      <c r="DJ1514" s="12">
        <f t="shared" si="3578"/>
        <v>0</v>
      </c>
      <c r="DK1514" s="12">
        <f t="shared" si="3578"/>
        <v>0</v>
      </c>
      <c r="DL1514" s="12">
        <f t="shared" si="3578"/>
        <v>0</v>
      </c>
      <c r="DM1514" s="12">
        <f t="shared" si="3578"/>
        <v>0</v>
      </c>
      <c r="DN1514" s="12">
        <f t="shared" si="3578"/>
        <v>0</v>
      </c>
      <c r="DO1514" s="12">
        <f t="shared" si="3578"/>
        <v>0</v>
      </c>
      <c r="DP1514" s="12">
        <f t="shared" si="3578"/>
        <v>0</v>
      </c>
      <c r="DQ1514" s="12">
        <f t="shared" si="3578"/>
        <v>0</v>
      </c>
      <c r="DR1514" s="12">
        <f t="shared" si="3578"/>
        <v>0</v>
      </c>
      <c r="DS1514" s="12">
        <f t="shared" si="3578"/>
        <v>0</v>
      </c>
      <c r="DT1514" s="12">
        <f t="shared" si="3578"/>
        <v>0</v>
      </c>
      <c r="DU1514" s="12">
        <f t="shared" si="3578"/>
        <v>0</v>
      </c>
      <c r="DV1514" s="12">
        <f t="shared" si="3578"/>
        <v>0</v>
      </c>
      <c r="DW1514" s="12">
        <f t="shared" si="3578"/>
        <v>0</v>
      </c>
      <c r="DX1514" s="12">
        <f t="shared" si="3578"/>
        <v>0</v>
      </c>
      <c r="DY1514" s="12">
        <f t="shared" si="3578"/>
        <v>0</v>
      </c>
    </row>
    <row r="1515" spans="1:129" x14ac:dyDescent="0.3">
      <c r="B1515" s="2" t="str">
        <f>Product!$F$2</f>
        <v>Phase 1</v>
      </c>
      <c r="C1515" s="2" t="str">
        <f>Product!$F$3</f>
        <v>75' Wide</v>
      </c>
      <c r="D1515" s="128"/>
      <c r="E1515" s="203"/>
      <c r="F1515" s="128"/>
      <c r="G1515" s="11">
        <f>SUM(H1515:DZ1515)</f>
        <v>29818075.170768723</v>
      </c>
      <c r="I1515" s="12">
        <f t="shared" ref="I1515:AN1515" si="3579">I1291+I1491</f>
        <v>0</v>
      </c>
      <c r="J1515" s="12">
        <f t="shared" si="3579"/>
        <v>0</v>
      </c>
      <c r="K1515" s="12">
        <f t="shared" si="3579"/>
        <v>0</v>
      </c>
      <c r="L1515" s="12">
        <f t="shared" si="3579"/>
        <v>0</v>
      </c>
      <c r="M1515" s="12">
        <f t="shared" si="3579"/>
        <v>83333.333333333343</v>
      </c>
      <c r="N1515" s="12">
        <f t="shared" si="3579"/>
        <v>167013.88888888891</v>
      </c>
      <c r="O1515" s="12">
        <f t="shared" si="3579"/>
        <v>251043.11342592596</v>
      </c>
      <c r="P1515" s="12">
        <f t="shared" si="3579"/>
        <v>335422.4597318673</v>
      </c>
      <c r="Q1515" s="12">
        <f t="shared" si="3579"/>
        <v>420153.3866474168</v>
      </c>
      <c r="R1515" s="12">
        <f t="shared" si="3579"/>
        <v>505237.35909178102</v>
      </c>
      <c r="S1515" s="12">
        <f t="shared" si="3579"/>
        <v>1044009.1814213301</v>
      </c>
      <c r="T1515" s="12">
        <f t="shared" si="3579"/>
        <v>1588359.2196772522</v>
      </c>
      <c r="U1515" s="12">
        <f t="shared" si="3579"/>
        <v>2138310.7164259073</v>
      </c>
      <c r="V1515" s="12">
        <f t="shared" si="3579"/>
        <v>2693887.0110776825</v>
      </c>
      <c r="W1515" s="12">
        <f t="shared" si="3579"/>
        <v>2926425.7998457067</v>
      </c>
      <c r="X1515" s="12">
        <f t="shared" si="3579"/>
        <v>3163266.8335669301</v>
      </c>
      <c r="Y1515" s="12">
        <f t="shared" si="3579"/>
        <v>2864428.0382619929</v>
      </c>
      <c r="Z1515" s="12">
        <f t="shared" si="3579"/>
        <v>2561010.7479766184</v>
      </c>
      <c r="AA1515" s="12">
        <f t="shared" si="3579"/>
        <v>2252995.8856483879</v>
      </c>
      <c r="AB1515" s="12">
        <f t="shared" si="3579"/>
        <v>1940364.2947271231</v>
      </c>
      <c r="AC1515" s="12">
        <f t="shared" si="3579"/>
        <v>1623096.7388436866</v>
      </c>
      <c r="AD1515" s="12">
        <f t="shared" si="3579"/>
        <v>1301173.9014774025</v>
      </c>
      <c r="AE1515" s="12">
        <f t="shared" si="3579"/>
        <v>977909.71895542543</v>
      </c>
      <c r="AF1515" s="12">
        <f t="shared" si="3579"/>
        <v>653298.60233960696</v>
      </c>
      <c r="AG1515" s="12">
        <f t="shared" si="3579"/>
        <v>327334.93940455583</v>
      </c>
      <c r="AH1515" s="12">
        <f t="shared" si="3579"/>
        <v>-1.3969838619232178E-9</v>
      </c>
      <c r="AI1515" s="12">
        <f t="shared" si="3579"/>
        <v>-1.4028046280145646E-9</v>
      </c>
      <c r="AJ1515" s="12">
        <f t="shared" si="3579"/>
        <v>-1.4086496472979585E-9</v>
      </c>
      <c r="AK1515" s="12">
        <f t="shared" si="3579"/>
        <v>-1.4145190208283668E-9</v>
      </c>
      <c r="AL1515" s="12">
        <f t="shared" si="3579"/>
        <v>-1.4204128500818182E-9</v>
      </c>
      <c r="AM1515" s="12">
        <f t="shared" si="3579"/>
        <v>-1.4263312369571592E-9</v>
      </c>
      <c r="AN1515" s="12">
        <f t="shared" si="3579"/>
        <v>-1.432274283777814E-9</v>
      </c>
      <c r="AO1515" s="12">
        <f t="shared" ref="AO1515:BT1515" si="3580">AO1291+AO1491</f>
        <v>-1.4382420932935548E-9</v>
      </c>
      <c r="AP1515" s="12">
        <f t="shared" si="3580"/>
        <v>-1.444234768682278E-9</v>
      </c>
      <c r="AQ1515" s="12">
        <f t="shared" si="3580"/>
        <v>-1.4502524135517874E-9</v>
      </c>
      <c r="AR1515" s="12">
        <f t="shared" si="3580"/>
        <v>-1.4562951319415865E-9</v>
      </c>
      <c r="AS1515" s="12">
        <f t="shared" si="3580"/>
        <v>-1.4623630283246765E-9</v>
      </c>
      <c r="AT1515" s="12">
        <f t="shared" si="3580"/>
        <v>-1.4684562076093628E-9</v>
      </c>
      <c r="AU1515" s="12">
        <f t="shared" si="3580"/>
        <v>-1.4745747751410683E-9</v>
      </c>
      <c r="AV1515" s="12">
        <f t="shared" si="3580"/>
        <v>-1.4807188367041562E-9</v>
      </c>
      <c r="AW1515" s="12">
        <f t="shared" si="3580"/>
        <v>-1.4868884985237568E-9</v>
      </c>
      <c r="AX1515" s="12">
        <f t="shared" si="3580"/>
        <v>-1.4930838672676058E-9</v>
      </c>
      <c r="AY1515" s="12">
        <f t="shared" si="3580"/>
        <v>-1.4993050500478875E-9</v>
      </c>
      <c r="AZ1515" s="12">
        <f t="shared" si="3580"/>
        <v>-1.505552154423087E-9</v>
      </c>
      <c r="BA1515" s="12">
        <f t="shared" si="3580"/>
        <v>-1.51182528839985E-9</v>
      </c>
      <c r="BB1515" s="12">
        <f t="shared" si="3580"/>
        <v>-1.5181245604348492E-9</v>
      </c>
      <c r="BC1515" s="12">
        <f t="shared" si="3580"/>
        <v>-1.524450079436661E-9</v>
      </c>
      <c r="BD1515" s="12">
        <f t="shared" si="3580"/>
        <v>-1.5308019547676473E-9</v>
      </c>
      <c r="BE1515" s="12">
        <f t="shared" si="3580"/>
        <v>-1.5371802962458457E-9</v>
      </c>
      <c r="BF1515" s="12">
        <f t="shared" si="3580"/>
        <v>-1.5435852141468702E-9</v>
      </c>
      <c r="BG1515" s="12">
        <f t="shared" si="3580"/>
        <v>-1.5500168192058155E-9</v>
      </c>
      <c r="BH1515" s="12">
        <f t="shared" si="3580"/>
        <v>-1.5564752226191729E-9</v>
      </c>
      <c r="BI1515" s="12">
        <f t="shared" si="3580"/>
        <v>-1.562960536046753E-9</v>
      </c>
      <c r="BJ1515" s="12">
        <f t="shared" si="3580"/>
        <v>-1.5694728716136144E-9</v>
      </c>
      <c r="BK1515" s="12">
        <f t="shared" si="3580"/>
        <v>-1.5760123419120043E-9</v>
      </c>
      <c r="BL1515" s="12">
        <f t="shared" si="3580"/>
        <v>-1.5825790600033045E-9</v>
      </c>
      <c r="BM1515" s="12">
        <f t="shared" si="3580"/>
        <v>-1.5891731394199848E-9</v>
      </c>
      <c r="BN1515" s="12">
        <f t="shared" si="3580"/>
        <v>-1.5957946941675681E-9</v>
      </c>
      <c r="BO1515" s="12">
        <f t="shared" si="3580"/>
        <v>-1.6024438387265997E-9</v>
      </c>
      <c r="BP1515" s="12">
        <f t="shared" si="3580"/>
        <v>-1.6091206880546272E-9</v>
      </c>
      <c r="BQ1515" s="12">
        <f t="shared" si="3580"/>
        <v>-1.615825357588188E-9</v>
      </c>
      <c r="BR1515" s="12">
        <f t="shared" si="3580"/>
        <v>-1.6225579632448056E-9</v>
      </c>
      <c r="BS1515" s="12">
        <f t="shared" si="3580"/>
        <v>-1.6293186214249923E-9</v>
      </c>
      <c r="BT1515" s="12">
        <f t="shared" si="3580"/>
        <v>-1.636107449014263E-9</v>
      </c>
      <c r="BU1515" s="12">
        <f t="shared" ref="BU1515:CZ1515" si="3581">BU1291+BU1491</f>
        <v>-1.6429245633851558E-9</v>
      </c>
      <c r="BV1515" s="12">
        <f t="shared" si="3581"/>
        <v>-1.6497700823992607E-9</v>
      </c>
      <c r="BW1515" s="12">
        <f t="shared" si="3581"/>
        <v>-1.6566441244092576E-9</v>
      </c>
      <c r="BX1515" s="12">
        <f t="shared" si="3581"/>
        <v>-1.6635468082609627E-9</v>
      </c>
      <c r="BY1515" s="12">
        <f t="shared" si="3581"/>
        <v>-1.6704782532953834E-9</v>
      </c>
      <c r="BZ1515" s="12">
        <f t="shared" si="3581"/>
        <v>-1.6774385793507809E-9</v>
      </c>
      <c r="CA1515" s="12">
        <f t="shared" si="3581"/>
        <v>-1.6844279067647425E-9</v>
      </c>
      <c r="CB1515" s="12">
        <f t="shared" si="3581"/>
        <v>-1.6914463563762623E-9</v>
      </c>
      <c r="CC1515" s="12">
        <f t="shared" si="3581"/>
        <v>-1.69849404952783E-9</v>
      </c>
      <c r="CD1515" s="12">
        <f t="shared" si="3581"/>
        <v>-1.7055711080675292E-9</v>
      </c>
      <c r="CE1515" s="12">
        <f t="shared" si="3581"/>
        <v>-1.7126776543511439E-9</v>
      </c>
      <c r="CF1515" s="12">
        <f t="shared" si="3581"/>
        <v>-1.7198138112442737E-9</v>
      </c>
      <c r="CG1515" s="12">
        <f t="shared" si="3581"/>
        <v>-1.7269797021244582E-9</v>
      </c>
      <c r="CH1515" s="12">
        <f t="shared" si="3581"/>
        <v>-1.7341754508833101E-9</v>
      </c>
      <c r="CI1515" s="12">
        <f t="shared" si="3581"/>
        <v>-1.7414011819286573E-9</v>
      </c>
      <c r="CJ1515" s="12">
        <f t="shared" si="3581"/>
        <v>-1.7486570201866932E-9</v>
      </c>
      <c r="CK1515" s="12">
        <f t="shared" si="3581"/>
        <v>-1.7559430911041378E-9</v>
      </c>
      <c r="CL1515" s="12">
        <f t="shared" si="3581"/>
        <v>-1.763259520650405E-9</v>
      </c>
      <c r="CM1515" s="12">
        <f t="shared" si="3581"/>
        <v>-1.7706064353197817E-9</v>
      </c>
      <c r="CN1515" s="12">
        <f t="shared" si="3581"/>
        <v>-1.7779839621336141E-9</v>
      </c>
      <c r="CO1515" s="12">
        <f t="shared" si="3581"/>
        <v>-1.7853922286425042E-9</v>
      </c>
      <c r="CP1515" s="12">
        <f t="shared" si="3581"/>
        <v>-1.7928313629285146E-9</v>
      </c>
      <c r="CQ1515" s="12">
        <f t="shared" si="3581"/>
        <v>-1.8003014936073833E-9</v>
      </c>
      <c r="CR1515" s="12">
        <f t="shared" si="3581"/>
        <v>-1.8078027498307476E-9</v>
      </c>
      <c r="CS1515" s="12">
        <f t="shared" si="3581"/>
        <v>-1.8153352612883756E-9</v>
      </c>
      <c r="CT1515" s="12">
        <f t="shared" si="3581"/>
        <v>-1.8228991582104104E-9</v>
      </c>
      <c r="CU1515" s="12">
        <f t="shared" si="3581"/>
        <v>-1.8304945713696207E-9</v>
      </c>
      <c r="CV1515" s="12">
        <f t="shared" si="3581"/>
        <v>-1.8381216320836606E-9</v>
      </c>
      <c r="CW1515" s="12">
        <f t="shared" si="3581"/>
        <v>-1.8457804722173425E-9</v>
      </c>
      <c r="CX1515" s="12">
        <f t="shared" si="3581"/>
        <v>-1.8534712241849148E-9</v>
      </c>
      <c r="CY1515" s="12">
        <f t="shared" si="3581"/>
        <v>-1.861194020952352E-9</v>
      </c>
      <c r="CZ1515" s="12">
        <f t="shared" si="3581"/>
        <v>-1.8689489960396535E-9</v>
      </c>
      <c r="DA1515" s="12">
        <f t="shared" ref="DA1515:DY1515" si="3582">DA1291+DA1491</f>
        <v>-1.8767362835231519E-9</v>
      </c>
      <c r="DB1515" s="12">
        <f t="shared" si="3582"/>
        <v>-1.8845560180378321E-9</v>
      </c>
      <c r="DC1515" s="12">
        <f t="shared" si="3582"/>
        <v>-1.8924083347796563E-9</v>
      </c>
      <c r="DD1515" s="12">
        <f t="shared" si="3582"/>
        <v>-1.9002933695079046E-9</v>
      </c>
      <c r="DE1515" s="12">
        <f t="shared" si="3582"/>
        <v>-1.9082112585475211E-9</v>
      </c>
      <c r="DF1515" s="12">
        <f t="shared" si="3582"/>
        <v>-1.916162138791469E-9</v>
      </c>
      <c r="DG1515" s="12">
        <f t="shared" si="3582"/>
        <v>-1.9241461477031E-9</v>
      </c>
      <c r="DH1515" s="12">
        <f t="shared" si="3582"/>
        <v>-1.9321634233185295E-9</v>
      </c>
      <c r="DI1515" s="12">
        <f t="shared" si="3582"/>
        <v>-1.9402141042490237E-9</v>
      </c>
      <c r="DJ1515" s="12">
        <f t="shared" si="3582"/>
        <v>-1.9482983296833943E-9</v>
      </c>
      <c r="DK1515" s="12">
        <f t="shared" si="3582"/>
        <v>-1.9564162393904084E-9</v>
      </c>
      <c r="DL1515" s="12">
        <f t="shared" si="3582"/>
        <v>-1.9645679737212021E-9</v>
      </c>
      <c r="DM1515" s="12">
        <f t="shared" si="3582"/>
        <v>-1.972753673611707E-9</v>
      </c>
      <c r="DN1515" s="12">
        <f t="shared" si="3582"/>
        <v>-1.9809734805850891E-9</v>
      </c>
      <c r="DO1515" s="12">
        <f t="shared" si="3582"/>
        <v>-1.9892275367541937E-9</v>
      </c>
      <c r="DP1515" s="12">
        <f t="shared" si="3582"/>
        <v>-1.9975159848240026E-9</v>
      </c>
      <c r="DQ1515" s="12">
        <f t="shared" si="3582"/>
        <v>-2.0058389680941026E-9</v>
      </c>
      <c r="DR1515" s="12">
        <f t="shared" si="3582"/>
        <v>-2.0141966304611615E-9</v>
      </c>
      <c r="DS1515" s="12">
        <f t="shared" si="3582"/>
        <v>-2.0225891164214164E-9</v>
      </c>
      <c r="DT1515" s="12">
        <f t="shared" si="3582"/>
        <v>-2.0310165710731722E-9</v>
      </c>
      <c r="DU1515" s="12">
        <f t="shared" si="3582"/>
        <v>-2.0394791401193104E-9</v>
      </c>
      <c r="DV1515" s="12">
        <f t="shared" si="3582"/>
        <v>-2.0479769698698077E-9</v>
      </c>
      <c r="DW1515" s="12">
        <f t="shared" si="3582"/>
        <v>-2.056510207244265E-9</v>
      </c>
      <c r="DX1515" s="12">
        <f t="shared" si="3582"/>
        <v>-2.0650789997744495E-9</v>
      </c>
      <c r="DY1515" s="12">
        <f t="shared" si="3582"/>
        <v>-2.073683495606843E-9</v>
      </c>
    </row>
    <row r="1516" spans="1:129" x14ac:dyDescent="0.3">
      <c r="D1516" s="128"/>
      <c r="E1516" s="203"/>
      <c r="F1516" s="128"/>
      <c r="I1516" s="12"/>
      <c r="J1516" s="12"/>
      <c r="K1516" s="12"/>
      <c r="L1516" s="12"/>
      <c r="M1516" s="12"/>
      <c r="N1516" s="12"/>
      <c r="O1516" s="12"/>
      <c r="P1516" s="12"/>
      <c r="Q1516" s="12"/>
      <c r="R1516" s="12"/>
      <c r="S1516" s="12"/>
      <c r="T1516" s="12"/>
      <c r="U1516" s="12"/>
      <c r="V1516" s="12"/>
      <c r="W1516" s="12"/>
      <c r="X1516" s="12"/>
      <c r="Y1516" s="12"/>
      <c r="Z1516" s="12"/>
      <c r="AA1516" s="12"/>
      <c r="AB1516" s="12"/>
      <c r="AC1516" s="12"/>
      <c r="AD1516" s="12"/>
      <c r="AE1516" s="12"/>
      <c r="AF1516" s="12"/>
      <c r="AG1516" s="12"/>
      <c r="AH1516" s="12"/>
      <c r="AI1516" s="12"/>
      <c r="AJ1516" s="12"/>
      <c r="AK1516" s="12"/>
      <c r="AL1516" s="12"/>
      <c r="AM1516" s="12"/>
      <c r="AN1516" s="12"/>
      <c r="AO1516" s="12"/>
      <c r="AP1516" s="12"/>
      <c r="AQ1516" s="12"/>
      <c r="AR1516" s="12"/>
      <c r="AS1516" s="12"/>
      <c r="AT1516" s="12"/>
      <c r="AU1516" s="12"/>
      <c r="AV1516" s="12"/>
      <c r="AW1516" s="12"/>
      <c r="AX1516" s="12"/>
      <c r="AY1516" s="12"/>
      <c r="AZ1516" s="12"/>
      <c r="BA1516" s="12"/>
      <c r="BB1516" s="12"/>
      <c r="BC1516" s="12"/>
      <c r="BD1516" s="12"/>
      <c r="BE1516" s="12"/>
      <c r="BF1516" s="12"/>
      <c r="BG1516" s="12"/>
      <c r="BH1516" s="12"/>
      <c r="BI1516" s="12"/>
      <c r="BJ1516" s="12"/>
      <c r="BK1516" s="12"/>
      <c r="BL1516" s="12"/>
      <c r="BM1516" s="12"/>
      <c r="BN1516" s="12"/>
      <c r="BO1516" s="12"/>
      <c r="BP1516" s="12"/>
      <c r="BQ1516" s="12"/>
      <c r="BR1516" s="12"/>
      <c r="BS1516" s="12"/>
      <c r="BT1516" s="12"/>
      <c r="BU1516" s="12"/>
      <c r="BV1516" s="12"/>
      <c r="BW1516" s="12"/>
      <c r="BX1516" s="12"/>
      <c r="BY1516" s="12"/>
      <c r="BZ1516" s="12"/>
      <c r="CA1516" s="12"/>
      <c r="CB1516" s="12"/>
      <c r="CC1516" s="12"/>
      <c r="CD1516" s="12"/>
      <c r="CE1516" s="12"/>
      <c r="CF1516" s="12"/>
      <c r="CG1516" s="12"/>
      <c r="CH1516" s="12"/>
      <c r="CI1516" s="12"/>
      <c r="CJ1516" s="12"/>
      <c r="CK1516" s="12"/>
      <c r="CL1516" s="12"/>
      <c r="CM1516" s="12"/>
      <c r="CN1516" s="12"/>
      <c r="CO1516" s="12"/>
      <c r="CP1516" s="12"/>
      <c r="CQ1516" s="12"/>
      <c r="CR1516" s="12"/>
      <c r="CS1516" s="12"/>
      <c r="CT1516" s="12"/>
      <c r="CU1516" s="12"/>
      <c r="CV1516" s="12"/>
      <c r="CW1516" s="12"/>
      <c r="CX1516" s="12"/>
      <c r="CY1516" s="12"/>
      <c r="CZ1516" s="12"/>
      <c r="DA1516" s="12"/>
      <c r="DB1516" s="12"/>
      <c r="DC1516" s="12"/>
      <c r="DD1516" s="12"/>
      <c r="DE1516" s="12"/>
      <c r="DF1516" s="12"/>
      <c r="DG1516" s="12"/>
      <c r="DH1516" s="12"/>
      <c r="DI1516" s="12"/>
      <c r="DJ1516" s="12"/>
      <c r="DK1516" s="12"/>
      <c r="DL1516" s="12"/>
      <c r="DM1516" s="12"/>
      <c r="DN1516" s="12"/>
      <c r="DO1516" s="12"/>
      <c r="DP1516" s="12"/>
      <c r="DQ1516" s="12"/>
      <c r="DR1516" s="12"/>
      <c r="DS1516" s="12"/>
      <c r="DT1516" s="12"/>
      <c r="DU1516" s="12"/>
      <c r="DV1516" s="12"/>
      <c r="DW1516" s="12"/>
      <c r="DX1516" s="12"/>
      <c r="DY1516" s="12"/>
    </row>
    <row r="1517" spans="1:129" x14ac:dyDescent="0.3">
      <c r="B1517" s="2" t="str">
        <f>Product!$G$2</f>
        <v>Phase 2</v>
      </c>
      <c r="C1517" s="2" t="str">
        <f>Product!$G$3</f>
        <v>50' Wide</v>
      </c>
      <c r="D1517" s="128"/>
      <c r="E1517" s="203"/>
      <c r="F1517" s="128"/>
      <c r="G1517" s="11">
        <f>SUM(H1517:DZ1517)</f>
        <v>44727112.756153256</v>
      </c>
      <c r="I1517" s="12">
        <f t="shared" ref="I1517:AN1517" si="3583">I1293+I1493</f>
        <v>0</v>
      </c>
      <c r="J1517" s="12">
        <f t="shared" si="3583"/>
        <v>0</v>
      </c>
      <c r="K1517" s="12">
        <f t="shared" si="3583"/>
        <v>0</v>
      </c>
      <c r="L1517" s="12">
        <f t="shared" si="3583"/>
        <v>0</v>
      </c>
      <c r="M1517" s="12">
        <f t="shared" si="3583"/>
        <v>0</v>
      </c>
      <c r="N1517" s="12">
        <f t="shared" si="3583"/>
        <v>0</v>
      </c>
      <c r="O1517" s="12">
        <f t="shared" si="3583"/>
        <v>0</v>
      </c>
      <c r="P1517" s="12">
        <f t="shared" si="3583"/>
        <v>0</v>
      </c>
      <c r="Q1517" s="12">
        <f t="shared" si="3583"/>
        <v>0</v>
      </c>
      <c r="R1517" s="12">
        <f t="shared" si="3583"/>
        <v>0</v>
      </c>
      <c r="S1517" s="12">
        <f t="shared" si="3583"/>
        <v>0</v>
      </c>
      <c r="T1517" s="12">
        <f t="shared" si="3583"/>
        <v>0</v>
      </c>
      <c r="U1517" s="12">
        <f t="shared" si="3583"/>
        <v>0</v>
      </c>
      <c r="V1517" s="12">
        <f t="shared" si="3583"/>
        <v>0</v>
      </c>
      <c r="W1517" s="12">
        <f t="shared" si="3583"/>
        <v>0</v>
      </c>
      <c r="X1517" s="12">
        <f t="shared" si="3583"/>
        <v>0</v>
      </c>
      <c r="Y1517" s="12">
        <f t="shared" si="3583"/>
        <v>125000</v>
      </c>
      <c r="Z1517" s="12">
        <f t="shared" si="3583"/>
        <v>250520.83333333334</v>
      </c>
      <c r="AA1517" s="12">
        <f t="shared" si="3583"/>
        <v>376564.67013888888</v>
      </c>
      <c r="AB1517" s="12">
        <f t="shared" si="3583"/>
        <v>503133.6895978009</v>
      </c>
      <c r="AC1517" s="12">
        <f t="shared" si="3583"/>
        <v>630230.07997112512</v>
      </c>
      <c r="AD1517" s="12">
        <f t="shared" si="3583"/>
        <v>757856.0386376715</v>
      </c>
      <c r="AE1517" s="12">
        <f t="shared" si="3583"/>
        <v>1566013.7721319951</v>
      </c>
      <c r="AF1517" s="12">
        <f t="shared" si="3583"/>
        <v>2382538.8295158786</v>
      </c>
      <c r="AG1517" s="12">
        <f t="shared" si="3583"/>
        <v>3207466.0746388612</v>
      </c>
      <c r="AH1517" s="12">
        <f t="shared" si="3583"/>
        <v>4040830.5166165233</v>
      </c>
      <c r="AI1517" s="12">
        <f t="shared" si="3583"/>
        <v>4389638.69976856</v>
      </c>
      <c r="AJ1517" s="12">
        <f t="shared" si="3583"/>
        <v>4744900.2503503961</v>
      </c>
      <c r="AK1517" s="12">
        <f t="shared" si="3583"/>
        <v>4296642.0573929902</v>
      </c>
      <c r="AL1517" s="12">
        <f t="shared" si="3583"/>
        <v>3841516.1219649287</v>
      </c>
      <c r="AM1517" s="12">
        <f t="shared" si="3583"/>
        <v>3379493.8284725836</v>
      </c>
      <c r="AN1517" s="12">
        <f t="shared" si="3583"/>
        <v>2910546.4420906869</v>
      </c>
      <c r="AO1517" s="12">
        <f t="shared" ref="AO1517:BT1517" si="3584">AO1293+AO1493</f>
        <v>2434645.1082655322</v>
      </c>
      <c r="AP1517" s="12">
        <f t="shared" si="3584"/>
        <v>1951760.8522161061</v>
      </c>
      <c r="AQ1517" s="12">
        <f t="shared" si="3584"/>
        <v>1466864.5784331409</v>
      </c>
      <c r="AR1517" s="12">
        <f t="shared" si="3584"/>
        <v>979947.90350941312</v>
      </c>
      <c r="AS1517" s="12">
        <f t="shared" si="3584"/>
        <v>491002.40910683654</v>
      </c>
      <c r="AT1517" s="12">
        <f t="shared" si="3584"/>
        <v>0</v>
      </c>
      <c r="AU1517" s="12">
        <f t="shared" si="3584"/>
        <v>0</v>
      </c>
      <c r="AV1517" s="12">
        <f t="shared" si="3584"/>
        <v>0</v>
      </c>
      <c r="AW1517" s="12">
        <f t="shared" si="3584"/>
        <v>0</v>
      </c>
      <c r="AX1517" s="12">
        <f t="shared" si="3584"/>
        <v>0</v>
      </c>
      <c r="AY1517" s="12">
        <f t="shared" si="3584"/>
        <v>0</v>
      </c>
      <c r="AZ1517" s="12">
        <f t="shared" si="3584"/>
        <v>0</v>
      </c>
      <c r="BA1517" s="12">
        <f t="shared" si="3584"/>
        <v>0</v>
      </c>
      <c r="BB1517" s="12">
        <f t="shared" si="3584"/>
        <v>0</v>
      </c>
      <c r="BC1517" s="12">
        <f t="shared" si="3584"/>
        <v>0</v>
      </c>
      <c r="BD1517" s="12">
        <f t="shared" si="3584"/>
        <v>0</v>
      </c>
      <c r="BE1517" s="12">
        <f t="shared" si="3584"/>
        <v>0</v>
      </c>
      <c r="BF1517" s="12">
        <f t="shared" si="3584"/>
        <v>0</v>
      </c>
      <c r="BG1517" s="12">
        <f t="shared" si="3584"/>
        <v>0</v>
      </c>
      <c r="BH1517" s="12">
        <f t="shared" si="3584"/>
        <v>0</v>
      </c>
      <c r="BI1517" s="12">
        <f t="shared" si="3584"/>
        <v>0</v>
      </c>
      <c r="BJ1517" s="12">
        <f t="shared" si="3584"/>
        <v>0</v>
      </c>
      <c r="BK1517" s="12">
        <f t="shared" si="3584"/>
        <v>0</v>
      </c>
      <c r="BL1517" s="12">
        <f t="shared" si="3584"/>
        <v>0</v>
      </c>
      <c r="BM1517" s="12">
        <f t="shared" si="3584"/>
        <v>0</v>
      </c>
      <c r="BN1517" s="12">
        <f t="shared" si="3584"/>
        <v>0</v>
      </c>
      <c r="BO1517" s="12">
        <f t="shared" si="3584"/>
        <v>0</v>
      </c>
      <c r="BP1517" s="12">
        <f t="shared" si="3584"/>
        <v>0</v>
      </c>
      <c r="BQ1517" s="12">
        <f t="shared" si="3584"/>
        <v>0</v>
      </c>
      <c r="BR1517" s="12">
        <f t="shared" si="3584"/>
        <v>0</v>
      </c>
      <c r="BS1517" s="12">
        <f t="shared" si="3584"/>
        <v>0</v>
      </c>
      <c r="BT1517" s="12">
        <f t="shared" si="3584"/>
        <v>0</v>
      </c>
      <c r="BU1517" s="12">
        <f t="shared" ref="BU1517:CZ1517" si="3585">BU1293+BU1493</f>
        <v>0</v>
      </c>
      <c r="BV1517" s="12">
        <f t="shared" si="3585"/>
        <v>0</v>
      </c>
      <c r="BW1517" s="12">
        <f t="shared" si="3585"/>
        <v>0</v>
      </c>
      <c r="BX1517" s="12">
        <f t="shared" si="3585"/>
        <v>0</v>
      </c>
      <c r="BY1517" s="12">
        <f t="shared" si="3585"/>
        <v>0</v>
      </c>
      <c r="BZ1517" s="12">
        <f t="shared" si="3585"/>
        <v>0</v>
      </c>
      <c r="CA1517" s="12">
        <f t="shared" si="3585"/>
        <v>0</v>
      </c>
      <c r="CB1517" s="12">
        <f t="shared" si="3585"/>
        <v>0</v>
      </c>
      <c r="CC1517" s="12">
        <f t="shared" si="3585"/>
        <v>0</v>
      </c>
      <c r="CD1517" s="12">
        <f t="shared" si="3585"/>
        <v>0</v>
      </c>
      <c r="CE1517" s="12">
        <f t="shared" si="3585"/>
        <v>0</v>
      </c>
      <c r="CF1517" s="12">
        <f t="shared" si="3585"/>
        <v>0</v>
      </c>
      <c r="CG1517" s="12">
        <f t="shared" si="3585"/>
        <v>0</v>
      </c>
      <c r="CH1517" s="12">
        <f t="shared" si="3585"/>
        <v>0</v>
      </c>
      <c r="CI1517" s="12">
        <f t="shared" si="3585"/>
        <v>0</v>
      </c>
      <c r="CJ1517" s="12">
        <f t="shared" si="3585"/>
        <v>0</v>
      </c>
      <c r="CK1517" s="12">
        <f t="shared" si="3585"/>
        <v>0</v>
      </c>
      <c r="CL1517" s="12">
        <f t="shared" si="3585"/>
        <v>0</v>
      </c>
      <c r="CM1517" s="12">
        <f t="shared" si="3585"/>
        <v>0</v>
      </c>
      <c r="CN1517" s="12">
        <f t="shared" si="3585"/>
        <v>0</v>
      </c>
      <c r="CO1517" s="12">
        <f t="shared" si="3585"/>
        <v>0</v>
      </c>
      <c r="CP1517" s="12">
        <f t="shared" si="3585"/>
        <v>0</v>
      </c>
      <c r="CQ1517" s="12">
        <f t="shared" si="3585"/>
        <v>0</v>
      </c>
      <c r="CR1517" s="12">
        <f t="shared" si="3585"/>
        <v>0</v>
      </c>
      <c r="CS1517" s="12">
        <f t="shared" si="3585"/>
        <v>0</v>
      </c>
      <c r="CT1517" s="12">
        <f t="shared" si="3585"/>
        <v>0</v>
      </c>
      <c r="CU1517" s="12">
        <f t="shared" si="3585"/>
        <v>0</v>
      </c>
      <c r="CV1517" s="12">
        <f t="shared" si="3585"/>
        <v>0</v>
      </c>
      <c r="CW1517" s="12">
        <f t="shared" si="3585"/>
        <v>0</v>
      </c>
      <c r="CX1517" s="12">
        <f t="shared" si="3585"/>
        <v>0</v>
      </c>
      <c r="CY1517" s="12">
        <f t="shared" si="3585"/>
        <v>0</v>
      </c>
      <c r="CZ1517" s="12">
        <f t="shared" si="3585"/>
        <v>0</v>
      </c>
      <c r="DA1517" s="12">
        <f t="shared" ref="DA1517:DY1517" si="3586">DA1293+DA1493</f>
        <v>0</v>
      </c>
      <c r="DB1517" s="12">
        <f t="shared" si="3586"/>
        <v>0</v>
      </c>
      <c r="DC1517" s="12">
        <f t="shared" si="3586"/>
        <v>0</v>
      </c>
      <c r="DD1517" s="12">
        <f t="shared" si="3586"/>
        <v>0</v>
      </c>
      <c r="DE1517" s="12">
        <f t="shared" si="3586"/>
        <v>0</v>
      </c>
      <c r="DF1517" s="12">
        <f t="shared" si="3586"/>
        <v>0</v>
      </c>
      <c r="DG1517" s="12">
        <f t="shared" si="3586"/>
        <v>0</v>
      </c>
      <c r="DH1517" s="12">
        <f t="shared" si="3586"/>
        <v>0</v>
      </c>
      <c r="DI1517" s="12">
        <f t="shared" si="3586"/>
        <v>0</v>
      </c>
      <c r="DJ1517" s="12">
        <f t="shared" si="3586"/>
        <v>0</v>
      </c>
      <c r="DK1517" s="12">
        <f t="shared" si="3586"/>
        <v>0</v>
      </c>
      <c r="DL1517" s="12">
        <f t="shared" si="3586"/>
        <v>0</v>
      </c>
      <c r="DM1517" s="12">
        <f t="shared" si="3586"/>
        <v>0</v>
      </c>
      <c r="DN1517" s="12">
        <f t="shared" si="3586"/>
        <v>0</v>
      </c>
      <c r="DO1517" s="12">
        <f t="shared" si="3586"/>
        <v>0</v>
      </c>
      <c r="DP1517" s="12">
        <f t="shared" si="3586"/>
        <v>0</v>
      </c>
      <c r="DQ1517" s="12">
        <f t="shared" si="3586"/>
        <v>0</v>
      </c>
      <c r="DR1517" s="12">
        <f t="shared" si="3586"/>
        <v>0</v>
      </c>
      <c r="DS1517" s="12">
        <f t="shared" si="3586"/>
        <v>0</v>
      </c>
      <c r="DT1517" s="12">
        <f t="shared" si="3586"/>
        <v>0</v>
      </c>
      <c r="DU1517" s="12">
        <f t="shared" si="3586"/>
        <v>0</v>
      </c>
      <c r="DV1517" s="12">
        <f t="shared" si="3586"/>
        <v>0</v>
      </c>
      <c r="DW1517" s="12">
        <f t="shared" si="3586"/>
        <v>0</v>
      </c>
      <c r="DX1517" s="12">
        <f t="shared" si="3586"/>
        <v>0</v>
      </c>
      <c r="DY1517" s="12">
        <f t="shared" si="3586"/>
        <v>0</v>
      </c>
    </row>
    <row r="1518" spans="1:129" x14ac:dyDescent="0.3">
      <c r="B1518" s="2" t="str">
        <f>Product!$H$2</f>
        <v>Phase 2</v>
      </c>
      <c r="C1518" s="2" t="str">
        <f>Product!$H$3</f>
        <v>60' Wide</v>
      </c>
      <c r="D1518" s="128"/>
      <c r="E1518" s="203"/>
      <c r="F1518" s="128"/>
      <c r="G1518" s="11">
        <f>SUM(H1518:DZ1518)</f>
        <v>44727112.756153256</v>
      </c>
      <c r="I1518" s="12">
        <f t="shared" ref="I1518:AN1518" si="3587">I1294+I1494</f>
        <v>0</v>
      </c>
      <c r="J1518" s="12">
        <f t="shared" si="3587"/>
        <v>0</v>
      </c>
      <c r="K1518" s="12">
        <f t="shared" si="3587"/>
        <v>0</v>
      </c>
      <c r="L1518" s="12">
        <f t="shared" si="3587"/>
        <v>0</v>
      </c>
      <c r="M1518" s="12">
        <f t="shared" si="3587"/>
        <v>0</v>
      </c>
      <c r="N1518" s="12">
        <f t="shared" si="3587"/>
        <v>0</v>
      </c>
      <c r="O1518" s="12">
        <f t="shared" si="3587"/>
        <v>0</v>
      </c>
      <c r="P1518" s="12">
        <f t="shared" si="3587"/>
        <v>0</v>
      </c>
      <c r="Q1518" s="12">
        <f t="shared" si="3587"/>
        <v>0</v>
      </c>
      <c r="R1518" s="12">
        <f t="shared" si="3587"/>
        <v>0</v>
      </c>
      <c r="S1518" s="12">
        <f t="shared" si="3587"/>
        <v>0</v>
      </c>
      <c r="T1518" s="12">
        <f t="shared" si="3587"/>
        <v>0</v>
      </c>
      <c r="U1518" s="12">
        <f t="shared" si="3587"/>
        <v>0</v>
      </c>
      <c r="V1518" s="12">
        <f t="shared" si="3587"/>
        <v>0</v>
      </c>
      <c r="W1518" s="12">
        <f t="shared" si="3587"/>
        <v>0</v>
      </c>
      <c r="X1518" s="12">
        <f t="shared" si="3587"/>
        <v>0</v>
      </c>
      <c r="Y1518" s="12">
        <f t="shared" si="3587"/>
        <v>125000</v>
      </c>
      <c r="Z1518" s="12">
        <f t="shared" si="3587"/>
        <v>250520.83333333334</v>
      </c>
      <c r="AA1518" s="12">
        <f t="shared" si="3587"/>
        <v>376564.67013888888</v>
      </c>
      <c r="AB1518" s="12">
        <f t="shared" si="3587"/>
        <v>503133.6895978009</v>
      </c>
      <c r="AC1518" s="12">
        <f t="shared" si="3587"/>
        <v>630230.07997112512</v>
      </c>
      <c r="AD1518" s="12">
        <f t="shared" si="3587"/>
        <v>757856.0386376715</v>
      </c>
      <c r="AE1518" s="12">
        <f t="shared" si="3587"/>
        <v>1566013.7721319951</v>
      </c>
      <c r="AF1518" s="12">
        <f t="shared" si="3587"/>
        <v>2382538.8295158786</v>
      </c>
      <c r="AG1518" s="12">
        <f t="shared" si="3587"/>
        <v>3207466.0746388612</v>
      </c>
      <c r="AH1518" s="12">
        <f t="shared" si="3587"/>
        <v>4040830.5166165233</v>
      </c>
      <c r="AI1518" s="12">
        <f t="shared" si="3587"/>
        <v>4389638.69976856</v>
      </c>
      <c r="AJ1518" s="12">
        <f t="shared" si="3587"/>
        <v>4744900.2503503961</v>
      </c>
      <c r="AK1518" s="12">
        <f t="shared" si="3587"/>
        <v>4296642.0573929902</v>
      </c>
      <c r="AL1518" s="12">
        <f t="shared" si="3587"/>
        <v>3841516.1219649287</v>
      </c>
      <c r="AM1518" s="12">
        <f t="shared" si="3587"/>
        <v>3379493.8284725836</v>
      </c>
      <c r="AN1518" s="12">
        <f t="shared" si="3587"/>
        <v>2910546.4420906869</v>
      </c>
      <c r="AO1518" s="12">
        <f t="shared" ref="AO1518:BT1518" si="3588">AO1294+AO1494</f>
        <v>2434645.1082655322</v>
      </c>
      <c r="AP1518" s="12">
        <f t="shared" si="3588"/>
        <v>1951760.8522161061</v>
      </c>
      <c r="AQ1518" s="12">
        <f t="shared" si="3588"/>
        <v>1466864.5784331409</v>
      </c>
      <c r="AR1518" s="12">
        <f t="shared" si="3588"/>
        <v>979947.90350941312</v>
      </c>
      <c r="AS1518" s="12">
        <f t="shared" si="3588"/>
        <v>491002.40910683654</v>
      </c>
      <c r="AT1518" s="12">
        <f t="shared" si="3588"/>
        <v>0</v>
      </c>
      <c r="AU1518" s="12">
        <f t="shared" si="3588"/>
        <v>0</v>
      </c>
      <c r="AV1518" s="12">
        <f t="shared" si="3588"/>
        <v>0</v>
      </c>
      <c r="AW1518" s="12">
        <f t="shared" si="3588"/>
        <v>0</v>
      </c>
      <c r="AX1518" s="12">
        <f t="shared" si="3588"/>
        <v>0</v>
      </c>
      <c r="AY1518" s="12">
        <f t="shared" si="3588"/>
        <v>0</v>
      </c>
      <c r="AZ1518" s="12">
        <f t="shared" si="3588"/>
        <v>0</v>
      </c>
      <c r="BA1518" s="12">
        <f t="shared" si="3588"/>
        <v>0</v>
      </c>
      <c r="BB1518" s="12">
        <f t="shared" si="3588"/>
        <v>0</v>
      </c>
      <c r="BC1518" s="12">
        <f t="shared" si="3588"/>
        <v>0</v>
      </c>
      <c r="BD1518" s="12">
        <f t="shared" si="3588"/>
        <v>0</v>
      </c>
      <c r="BE1518" s="12">
        <f t="shared" si="3588"/>
        <v>0</v>
      </c>
      <c r="BF1518" s="12">
        <f t="shared" si="3588"/>
        <v>0</v>
      </c>
      <c r="BG1518" s="12">
        <f t="shared" si="3588"/>
        <v>0</v>
      </c>
      <c r="BH1518" s="12">
        <f t="shared" si="3588"/>
        <v>0</v>
      </c>
      <c r="BI1518" s="12">
        <f t="shared" si="3588"/>
        <v>0</v>
      </c>
      <c r="BJ1518" s="12">
        <f t="shared" si="3588"/>
        <v>0</v>
      </c>
      <c r="BK1518" s="12">
        <f t="shared" si="3588"/>
        <v>0</v>
      </c>
      <c r="BL1518" s="12">
        <f t="shared" si="3588"/>
        <v>0</v>
      </c>
      <c r="BM1518" s="12">
        <f t="shared" si="3588"/>
        <v>0</v>
      </c>
      <c r="BN1518" s="12">
        <f t="shared" si="3588"/>
        <v>0</v>
      </c>
      <c r="BO1518" s="12">
        <f t="shared" si="3588"/>
        <v>0</v>
      </c>
      <c r="BP1518" s="12">
        <f t="shared" si="3588"/>
        <v>0</v>
      </c>
      <c r="BQ1518" s="12">
        <f t="shared" si="3588"/>
        <v>0</v>
      </c>
      <c r="BR1518" s="12">
        <f t="shared" si="3588"/>
        <v>0</v>
      </c>
      <c r="BS1518" s="12">
        <f t="shared" si="3588"/>
        <v>0</v>
      </c>
      <c r="BT1518" s="12">
        <f t="shared" si="3588"/>
        <v>0</v>
      </c>
      <c r="BU1518" s="12">
        <f t="shared" ref="BU1518:CZ1518" si="3589">BU1294+BU1494</f>
        <v>0</v>
      </c>
      <c r="BV1518" s="12">
        <f t="shared" si="3589"/>
        <v>0</v>
      </c>
      <c r="BW1518" s="12">
        <f t="shared" si="3589"/>
        <v>0</v>
      </c>
      <c r="BX1518" s="12">
        <f t="shared" si="3589"/>
        <v>0</v>
      </c>
      <c r="BY1518" s="12">
        <f t="shared" si="3589"/>
        <v>0</v>
      </c>
      <c r="BZ1518" s="12">
        <f t="shared" si="3589"/>
        <v>0</v>
      </c>
      <c r="CA1518" s="12">
        <f t="shared" si="3589"/>
        <v>0</v>
      </c>
      <c r="CB1518" s="12">
        <f t="shared" si="3589"/>
        <v>0</v>
      </c>
      <c r="CC1518" s="12">
        <f t="shared" si="3589"/>
        <v>0</v>
      </c>
      <c r="CD1518" s="12">
        <f t="shared" si="3589"/>
        <v>0</v>
      </c>
      <c r="CE1518" s="12">
        <f t="shared" si="3589"/>
        <v>0</v>
      </c>
      <c r="CF1518" s="12">
        <f t="shared" si="3589"/>
        <v>0</v>
      </c>
      <c r="CG1518" s="12">
        <f t="shared" si="3589"/>
        <v>0</v>
      </c>
      <c r="CH1518" s="12">
        <f t="shared" si="3589"/>
        <v>0</v>
      </c>
      <c r="CI1518" s="12">
        <f t="shared" si="3589"/>
        <v>0</v>
      </c>
      <c r="CJ1518" s="12">
        <f t="shared" si="3589"/>
        <v>0</v>
      </c>
      <c r="CK1518" s="12">
        <f t="shared" si="3589"/>
        <v>0</v>
      </c>
      <c r="CL1518" s="12">
        <f t="shared" si="3589"/>
        <v>0</v>
      </c>
      <c r="CM1518" s="12">
        <f t="shared" si="3589"/>
        <v>0</v>
      </c>
      <c r="CN1518" s="12">
        <f t="shared" si="3589"/>
        <v>0</v>
      </c>
      <c r="CO1518" s="12">
        <f t="shared" si="3589"/>
        <v>0</v>
      </c>
      <c r="CP1518" s="12">
        <f t="shared" si="3589"/>
        <v>0</v>
      </c>
      <c r="CQ1518" s="12">
        <f t="shared" si="3589"/>
        <v>0</v>
      </c>
      <c r="CR1518" s="12">
        <f t="shared" si="3589"/>
        <v>0</v>
      </c>
      <c r="CS1518" s="12">
        <f t="shared" si="3589"/>
        <v>0</v>
      </c>
      <c r="CT1518" s="12">
        <f t="shared" si="3589"/>
        <v>0</v>
      </c>
      <c r="CU1518" s="12">
        <f t="shared" si="3589"/>
        <v>0</v>
      </c>
      <c r="CV1518" s="12">
        <f t="shared" si="3589"/>
        <v>0</v>
      </c>
      <c r="CW1518" s="12">
        <f t="shared" si="3589"/>
        <v>0</v>
      </c>
      <c r="CX1518" s="12">
        <f t="shared" si="3589"/>
        <v>0</v>
      </c>
      <c r="CY1518" s="12">
        <f t="shared" si="3589"/>
        <v>0</v>
      </c>
      <c r="CZ1518" s="12">
        <f t="shared" si="3589"/>
        <v>0</v>
      </c>
      <c r="DA1518" s="12">
        <f t="shared" ref="DA1518:DY1518" si="3590">DA1294+DA1494</f>
        <v>0</v>
      </c>
      <c r="DB1518" s="12">
        <f t="shared" si="3590"/>
        <v>0</v>
      </c>
      <c r="DC1518" s="12">
        <f t="shared" si="3590"/>
        <v>0</v>
      </c>
      <c r="DD1518" s="12">
        <f t="shared" si="3590"/>
        <v>0</v>
      </c>
      <c r="DE1518" s="12">
        <f t="shared" si="3590"/>
        <v>0</v>
      </c>
      <c r="DF1518" s="12">
        <f t="shared" si="3590"/>
        <v>0</v>
      </c>
      <c r="DG1518" s="12">
        <f t="shared" si="3590"/>
        <v>0</v>
      </c>
      <c r="DH1518" s="12">
        <f t="shared" si="3590"/>
        <v>0</v>
      </c>
      <c r="DI1518" s="12">
        <f t="shared" si="3590"/>
        <v>0</v>
      </c>
      <c r="DJ1518" s="12">
        <f t="shared" si="3590"/>
        <v>0</v>
      </c>
      <c r="DK1518" s="12">
        <f t="shared" si="3590"/>
        <v>0</v>
      </c>
      <c r="DL1518" s="12">
        <f t="shared" si="3590"/>
        <v>0</v>
      </c>
      <c r="DM1518" s="12">
        <f t="shared" si="3590"/>
        <v>0</v>
      </c>
      <c r="DN1518" s="12">
        <f t="shared" si="3590"/>
        <v>0</v>
      </c>
      <c r="DO1518" s="12">
        <f t="shared" si="3590"/>
        <v>0</v>
      </c>
      <c r="DP1518" s="12">
        <f t="shared" si="3590"/>
        <v>0</v>
      </c>
      <c r="DQ1518" s="12">
        <f t="shared" si="3590"/>
        <v>0</v>
      </c>
      <c r="DR1518" s="12">
        <f t="shared" si="3590"/>
        <v>0</v>
      </c>
      <c r="DS1518" s="12">
        <f t="shared" si="3590"/>
        <v>0</v>
      </c>
      <c r="DT1518" s="12">
        <f t="shared" si="3590"/>
        <v>0</v>
      </c>
      <c r="DU1518" s="12">
        <f t="shared" si="3590"/>
        <v>0</v>
      </c>
      <c r="DV1518" s="12">
        <f t="shared" si="3590"/>
        <v>0</v>
      </c>
      <c r="DW1518" s="12">
        <f t="shared" si="3590"/>
        <v>0</v>
      </c>
      <c r="DX1518" s="12">
        <f t="shared" si="3590"/>
        <v>0</v>
      </c>
      <c r="DY1518" s="12">
        <f t="shared" si="3590"/>
        <v>0</v>
      </c>
    </row>
    <row r="1519" spans="1:129" x14ac:dyDescent="0.3">
      <c r="B1519" s="2" t="str">
        <f>Product!$I$2</f>
        <v>Phase 2</v>
      </c>
      <c r="C1519" s="2" t="str">
        <f>Product!$I$3</f>
        <v>75' Wide</v>
      </c>
      <c r="D1519" s="128"/>
      <c r="E1519" s="203"/>
      <c r="F1519" s="128"/>
      <c r="G1519" s="11">
        <f>SUM(H1519:DZ1519)</f>
        <v>29818075.170768768</v>
      </c>
      <c r="I1519" s="12">
        <f t="shared" ref="I1519:AN1519" si="3591">I1295+I1495</f>
        <v>0</v>
      </c>
      <c r="J1519" s="12">
        <f t="shared" si="3591"/>
        <v>0</v>
      </c>
      <c r="K1519" s="12">
        <f t="shared" si="3591"/>
        <v>0</v>
      </c>
      <c r="L1519" s="12">
        <f t="shared" si="3591"/>
        <v>0</v>
      </c>
      <c r="M1519" s="12">
        <f t="shared" si="3591"/>
        <v>0</v>
      </c>
      <c r="N1519" s="12">
        <f t="shared" si="3591"/>
        <v>0</v>
      </c>
      <c r="O1519" s="12">
        <f t="shared" si="3591"/>
        <v>0</v>
      </c>
      <c r="P1519" s="12">
        <f t="shared" si="3591"/>
        <v>0</v>
      </c>
      <c r="Q1519" s="12">
        <f t="shared" si="3591"/>
        <v>0</v>
      </c>
      <c r="R1519" s="12">
        <f t="shared" si="3591"/>
        <v>0</v>
      </c>
      <c r="S1519" s="12">
        <f t="shared" si="3591"/>
        <v>0</v>
      </c>
      <c r="T1519" s="12">
        <f t="shared" si="3591"/>
        <v>0</v>
      </c>
      <c r="U1519" s="12">
        <f t="shared" si="3591"/>
        <v>0</v>
      </c>
      <c r="V1519" s="12">
        <f t="shared" si="3591"/>
        <v>0</v>
      </c>
      <c r="W1519" s="12">
        <f t="shared" si="3591"/>
        <v>0</v>
      </c>
      <c r="X1519" s="12">
        <f t="shared" si="3591"/>
        <v>0</v>
      </c>
      <c r="Y1519" s="12">
        <f t="shared" si="3591"/>
        <v>83333.333333333343</v>
      </c>
      <c r="Z1519" s="12">
        <f t="shared" si="3591"/>
        <v>167013.88888888891</v>
      </c>
      <c r="AA1519" s="12">
        <f t="shared" si="3591"/>
        <v>251043.11342592596</v>
      </c>
      <c r="AB1519" s="12">
        <f t="shared" si="3591"/>
        <v>335422.4597318673</v>
      </c>
      <c r="AC1519" s="12">
        <f t="shared" si="3591"/>
        <v>420153.3866474168</v>
      </c>
      <c r="AD1519" s="12">
        <f t="shared" si="3591"/>
        <v>505237.35909178102</v>
      </c>
      <c r="AE1519" s="12">
        <f t="shared" si="3591"/>
        <v>1044009.1814213301</v>
      </c>
      <c r="AF1519" s="12">
        <f t="shared" si="3591"/>
        <v>1588359.2196772522</v>
      </c>
      <c r="AG1519" s="12">
        <f t="shared" si="3591"/>
        <v>2138310.7164259073</v>
      </c>
      <c r="AH1519" s="12">
        <f t="shared" si="3591"/>
        <v>2693887.0110776825</v>
      </c>
      <c r="AI1519" s="12">
        <f t="shared" si="3591"/>
        <v>2926425.7998457067</v>
      </c>
      <c r="AJ1519" s="12">
        <f t="shared" si="3591"/>
        <v>3163266.8335669301</v>
      </c>
      <c r="AK1519" s="12">
        <f t="shared" si="3591"/>
        <v>2864428.0382619929</v>
      </c>
      <c r="AL1519" s="12">
        <f t="shared" si="3591"/>
        <v>2561010.7479766184</v>
      </c>
      <c r="AM1519" s="12">
        <f t="shared" si="3591"/>
        <v>2252995.8856483879</v>
      </c>
      <c r="AN1519" s="12">
        <f t="shared" si="3591"/>
        <v>1940364.2947271231</v>
      </c>
      <c r="AO1519" s="12">
        <f t="shared" ref="AO1519:BT1519" si="3592">AO1295+AO1495</f>
        <v>1623096.7388436866</v>
      </c>
      <c r="AP1519" s="12">
        <f t="shared" si="3592"/>
        <v>1301173.9014774023</v>
      </c>
      <c r="AQ1519" s="12">
        <f t="shared" si="3592"/>
        <v>977909.71895542543</v>
      </c>
      <c r="AR1519" s="12">
        <f t="shared" si="3592"/>
        <v>653298.60233960685</v>
      </c>
      <c r="AS1519" s="12">
        <f t="shared" si="3592"/>
        <v>327334.93940455571</v>
      </c>
      <c r="AT1519" s="12">
        <f t="shared" si="3592"/>
        <v>-1.3969838619232178E-9</v>
      </c>
      <c r="AU1519" s="12">
        <f t="shared" si="3592"/>
        <v>-1.4028046280145646E-9</v>
      </c>
      <c r="AV1519" s="12">
        <f t="shared" si="3592"/>
        <v>-1.4086496472979585E-9</v>
      </c>
      <c r="AW1519" s="12">
        <f t="shared" si="3592"/>
        <v>-1.4145190208283668E-9</v>
      </c>
      <c r="AX1519" s="12">
        <f t="shared" si="3592"/>
        <v>-1.4204128500818182E-9</v>
      </c>
      <c r="AY1519" s="12">
        <f t="shared" si="3592"/>
        <v>-1.4263312369571592E-9</v>
      </c>
      <c r="AZ1519" s="12">
        <f t="shared" si="3592"/>
        <v>-1.432274283777814E-9</v>
      </c>
      <c r="BA1519" s="12">
        <f t="shared" si="3592"/>
        <v>-1.4382420932935548E-9</v>
      </c>
      <c r="BB1519" s="12">
        <f t="shared" si="3592"/>
        <v>-1.444234768682278E-9</v>
      </c>
      <c r="BC1519" s="12">
        <f t="shared" si="3592"/>
        <v>-1.4502524135517874E-9</v>
      </c>
      <c r="BD1519" s="12">
        <f t="shared" si="3592"/>
        <v>-1.4562951319415865E-9</v>
      </c>
      <c r="BE1519" s="12">
        <f t="shared" si="3592"/>
        <v>-1.4623630283246765E-9</v>
      </c>
      <c r="BF1519" s="12">
        <f t="shared" si="3592"/>
        <v>-1.4684562076093628E-9</v>
      </c>
      <c r="BG1519" s="12">
        <f t="shared" si="3592"/>
        <v>-1.4745747751410683E-9</v>
      </c>
      <c r="BH1519" s="12">
        <f t="shared" si="3592"/>
        <v>-1.4807188367041562E-9</v>
      </c>
      <c r="BI1519" s="12">
        <f t="shared" si="3592"/>
        <v>-1.4868884985237568E-9</v>
      </c>
      <c r="BJ1519" s="12">
        <f t="shared" si="3592"/>
        <v>-1.4930838672676058E-9</v>
      </c>
      <c r="BK1519" s="12">
        <f t="shared" si="3592"/>
        <v>-1.4993050500478875E-9</v>
      </c>
      <c r="BL1519" s="12">
        <f t="shared" si="3592"/>
        <v>-1.505552154423087E-9</v>
      </c>
      <c r="BM1519" s="12">
        <f t="shared" si="3592"/>
        <v>-1.51182528839985E-9</v>
      </c>
      <c r="BN1519" s="12">
        <f t="shared" si="3592"/>
        <v>-1.5181245604348492E-9</v>
      </c>
      <c r="BO1519" s="12">
        <f t="shared" si="3592"/>
        <v>-1.524450079436661E-9</v>
      </c>
      <c r="BP1519" s="12">
        <f t="shared" si="3592"/>
        <v>-1.5308019547676473E-9</v>
      </c>
      <c r="BQ1519" s="12">
        <f t="shared" si="3592"/>
        <v>-1.5371802962458457E-9</v>
      </c>
      <c r="BR1519" s="12">
        <f t="shared" si="3592"/>
        <v>-1.5435852141468702E-9</v>
      </c>
      <c r="BS1519" s="12">
        <f t="shared" si="3592"/>
        <v>-1.5500168192058155E-9</v>
      </c>
      <c r="BT1519" s="12">
        <f t="shared" si="3592"/>
        <v>-1.5564752226191729E-9</v>
      </c>
      <c r="BU1519" s="12">
        <f t="shared" ref="BU1519:CZ1519" si="3593">BU1295+BU1495</f>
        <v>-1.562960536046753E-9</v>
      </c>
      <c r="BV1519" s="12">
        <f t="shared" si="3593"/>
        <v>-1.5694728716136144E-9</v>
      </c>
      <c r="BW1519" s="12">
        <f t="shared" si="3593"/>
        <v>-1.5760123419120043E-9</v>
      </c>
      <c r="BX1519" s="12">
        <f t="shared" si="3593"/>
        <v>-1.5825790600033045E-9</v>
      </c>
      <c r="BY1519" s="12">
        <f t="shared" si="3593"/>
        <v>-1.5891731394199848E-9</v>
      </c>
      <c r="BZ1519" s="12">
        <f t="shared" si="3593"/>
        <v>-1.5957946941675681E-9</v>
      </c>
      <c r="CA1519" s="12">
        <f t="shared" si="3593"/>
        <v>-1.6024438387265997E-9</v>
      </c>
      <c r="CB1519" s="12">
        <f t="shared" si="3593"/>
        <v>-1.6091206880546272E-9</v>
      </c>
      <c r="CC1519" s="12">
        <f t="shared" si="3593"/>
        <v>-1.615825357588188E-9</v>
      </c>
      <c r="CD1519" s="12">
        <f t="shared" si="3593"/>
        <v>-1.6225579632448056E-9</v>
      </c>
      <c r="CE1519" s="12">
        <f t="shared" si="3593"/>
        <v>-1.6293186214249923E-9</v>
      </c>
      <c r="CF1519" s="12">
        <f t="shared" si="3593"/>
        <v>-1.636107449014263E-9</v>
      </c>
      <c r="CG1519" s="12">
        <f t="shared" si="3593"/>
        <v>-1.6429245633851558E-9</v>
      </c>
      <c r="CH1519" s="12">
        <f t="shared" si="3593"/>
        <v>-1.6497700823992607E-9</v>
      </c>
      <c r="CI1519" s="12">
        <f t="shared" si="3593"/>
        <v>-1.6566441244092576E-9</v>
      </c>
      <c r="CJ1519" s="12">
        <f t="shared" si="3593"/>
        <v>-1.6635468082609627E-9</v>
      </c>
      <c r="CK1519" s="12">
        <f t="shared" si="3593"/>
        <v>-1.6704782532953834E-9</v>
      </c>
      <c r="CL1519" s="12">
        <f t="shared" si="3593"/>
        <v>-1.6774385793507809E-9</v>
      </c>
      <c r="CM1519" s="12">
        <f t="shared" si="3593"/>
        <v>-1.6844279067647425E-9</v>
      </c>
      <c r="CN1519" s="12">
        <f t="shared" si="3593"/>
        <v>-1.6914463563762623E-9</v>
      </c>
      <c r="CO1519" s="12">
        <f t="shared" si="3593"/>
        <v>-1.69849404952783E-9</v>
      </c>
      <c r="CP1519" s="12">
        <f t="shared" si="3593"/>
        <v>-1.7055711080675292E-9</v>
      </c>
      <c r="CQ1519" s="12">
        <f t="shared" si="3593"/>
        <v>-1.7126776543511439E-9</v>
      </c>
      <c r="CR1519" s="12">
        <f t="shared" si="3593"/>
        <v>-1.7198138112442737E-9</v>
      </c>
      <c r="CS1519" s="12">
        <f t="shared" si="3593"/>
        <v>-1.7269797021244582E-9</v>
      </c>
      <c r="CT1519" s="12">
        <f t="shared" si="3593"/>
        <v>-1.7341754508833101E-9</v>
      </c>
      <c r="CU1519" s="12">
        <f t="shared" si="3593"/>
        <v>-1.7414011819286573E-9</v>
      </c>
      <c r="CV1519" s="12">
        <f t="shared" si="3593"/>
        <v>-1.7486570201866932E-9</v>
      </c>
      <c r="CW1519" s="12">
        <f t="shared" si="3593"/>
        <v>-1.7559430911041378E-9</v>
      </c>
      <c r="CX1519" s="12">
        <f t="shared" si="3593"/>
        <v>-1.763259520650405E-9</v>
      </c>
      <c r="CY1519" s="12">
        <f t="shared" si="3593"/>
        <v>-1.7706064353197817E-9</v>
      </c>
      <c r="CZ1519" s="12">
        <f t="shared" si="3593"/>
        <v>-1.7779839621336141E-9</v>
      </c>
      <c r="DA1519" s="12">
        <f t="shared" ref="DA1519:DY1519" si="3594">DA1295+DA1495</f>
        <v>-1.7853922286425042E-9</v>
      </c>
      <c r="DB1519" s="12">
        <f t="shared" si="3594"/>
        <v>-1.7928313629285146E-9</v>
      </c>
      <c r="DC1519" s="12">
        <f t="shared" si="3594"/>
        <v>-1.8003014936073833E-9</v>
      </c>
      <c r="DD1519" s="12">
        <f t="shared" si="3594"/>
        <v>-1.8078027498307476E-9</v>
      </c>
      <c r="DE1519" s="12">
        <f t="shared" si="3594"/>
        <v>-1.8153352612883756E-9</v>
      </c>
      <c r="DF1519" s="12">
        <f t="shared" si="3594"/>
        <v>-1.8228991582104104E-9</v>
      </c>
      <c r="DG1519" s="12">
        <f t="shared" si="3594"/>
        <v>-1.8304945713696207E-9</v>
      </c>
      <c r="DH1519" s="12">
        <f t="shared" si="3594"/>
        <v>-1.8381216320836606E-9</v>
      </c>
      <c r="DI1519" s="12">
        <f t="shared" si="3594"/>
        <v>-1.8457804722173425E-9</v>
      </c>
      <c r="DJ1519" s="12">
        <f t="shared" si="3594"/>
        <v>-1.8534712241849148E-9</v>
      </c>
      <c r="DK1519" s="12">
        <f t="shared" si="3594"/>
        <v>-1.861194020952352E-9</v>
      </c>
      <c r="DL1519" s="12">
        <f t="shared" si="3594"/>
        <v>-1.8689489960396535E-9</v>
      </c>
      <c r="DM1519" s="12">
        <f t="shared" si="3594"/>
        <v>-1.8767362835231519E-9</v>
      </c>
      <c r="DN1519" s="12">
        <f t="shared" si="3594"/>
        <v>-1.8845560180378321E-9</v>
      </c>
      <c r="DO1519" s="12">
        <f t="shared" si="3594"/>
        <v>-1.8924083347796563E-9</v>
      </c>
      <c r="DP1519" s="12">
        <f t="shared" si="3594"/>
        <v>-1.9002933695079046E-9</v>
      </c>
      <c r="DQ1519" s="12">
        <f t="shared" si="3594"/>
        <v>-1.9082112585475211E-9</v>
      </c>
      <c r="DR1519" s="12">
        <f t="shared" si="3594"/>
        <v>-1.916162138791469E-9</v>
      </c>
      <c r="DS1519" s="12">
        <f t="shared" si="3594"/>
        <v>-1.9241461477031E-9</v>
      </c>
      <c r="DT1519" s="12">
        <f t="shared" si="3594"/>
        <v>-1.9321634233185295E-9</v>
      </c>
      <c r="DU1519" s="12">
        <f t="shared" si="3594"/>
        <v>-1.9402141042490237E-9</v>
      </c>
      <c r="DV1519" s="12">
        <f t="shared" si="3594"/>
        <v>-1.9482983296833943E-9</v>
      </c>
      <c r="DW1519" s="12">
        <f t="shared" si="3594"/>
        <v>-1.9564162393904084E-9</v>
      </c>
      <c r="DX1519" s="12">
        <f t="shared" si="3594"/>
        <v>-1.9645679737212021E-9</v>
      </c>
      <c r="DY1519" s="12">
        <f t="shared" si="3594"/>
        <v>-1.972753673611707E-9</v>
      </c>
    </row>
    <row r="1520" spans="1:129" x14ac:dyDescent="0.3">
      <c r="D1520" s="128"/>
      <c r="E1520" s="203"/>
      <c r="F1520" s="128"/>
      <c r="I1520" s="12"/>
      <c r="J1520" s="12"/>
      <c r="K1520" s="12"/>
      <c r="L1520" s="12"/>
      <c r="M1520" s="12"/>
      <c r="N1520" s="12"/>
      <c r="O1520" s="12"/>
      <c r="P1520" s="12"/>
      <c r="Q1520" s="12"/>
      <c r="R1520" s="12"/>
      <c r="S1520" s="12"/>
      <c r="T1520" s="12"/>
      <c r="U1520" s="12"/>
      <c r="V1520" s="12"/>
      <c r="W1520" s="12"/>
      <c r="X1520" s="12"/>
      <c r="Y1520" s="12"/>
      <c r="Z1520" s="12"/>
      <c r="AA1520" s="12"/>
      <c r="AB1520" s="12"/>
      <c r="AC1520" s="12"/>
      <c r="AD1520" s="12"/>
      <c r="AE1520" s="12"/>
      <c r="AF1520" s="12"/>
      <c r="AG1520" s="12"/>
      <c r="AH1520" s="12"/>
      <c r="AI1520" s="12"/>
      <c r="AJ1520" s="12"/>
      <c r="AK1520" s="12"/>
      <c r="AL1520" s="12"/>
      <c r="AM1520" s="12"/>
      <c r="AN1520" s="12"/>
      <c r="AO1520" s="12"/>
      <c r="AP1520" s="12"/>
      <c r="AQ1520" s="12"/>
      <c r="AR1520" s="12"/>
      <c r="AS1520" s="12"/>
      <c r="AT1520" s="12"/>
      <c r="AU1520" s="12"/>
      <c r="AV1520" s="12"/>
      <c r="AW1520" s="12"/>
      <c r="AX1520" s="12"/>
      <c r="AY1520" s="12"/>
      <c r="AZ1520" s="12"/>
      <c r="BA1520" s="12"/>
      <c r="BB1520" s="12"/>
      <c r="BC1520" s="12"/>
      <c r="BD1520" s="12"/>
      <c r="BE1520" s="12"/>
      <c r="BF1520" s="12"/>
      <c r="BG1520" s="12"/>
      <c r="BH1520" s="12"/>
      <c r="BI1520" s="12"/>
      <c r="BJ1520" s="12"/>
      <c r="BK1520" s="12"/>
      <c r="BL1520" s="12"/>
      <c r="BM1520" s="12"/>
      <c r="BN1520" s="12"/>
      <c r="BO1520" s="12"/>
      <c r="BP1520" s="12"/>
      <c r="BQ1520" s="12"/>
      <c r="BR1520" s="12"/>
      <c r="BS1520" s="12"/>
      <c r="BT1520" s="12"/>
      <c r="BU1520" s="12"/>
      <c r="BV1520" s="12"/>
      <c r="BW1520" s="12"/>
      <c r="BX1520" s="12"/>
      <c r="BY1520" s="12"/>
      <c r="BZ1520" s="12"/>
      <c r="CA1520" s="12"/>
      <c r="CB1520" s="12"/>
      <c r="CC1520" s="12"/>
      <c r="CD1520" s="12"/>
      <c r="CE1520" s="12"/>
      <c r="CF1520" s="12"/>
      <c r="CG1520" s="12"/>
      <c r="CH1520" s="12"/>
      <c r="CI1520" s="12"/>
      <c r="CJ1520" s="12"/>
      <c r="CK1520" s="12"/>
      <c r="CL1520" s="12"/>
      <c r="CM1520" s="12"/>
      <c r="CN1520" s="12"/>
      <c r="CO1520" s="12"/>
      <c r="CP1520" s="12"/>
      <c r="CQ1520" s="12"/>
      <c r="CR1520" s="12"/>
      <c r="CS1520" s="12"/>
      <c r="CT1520" s="12"/>
      <c r="CU1520" s="12"/>
      <c r="CV1520" s="12"/>
      <c r="CW1520" s="12"/>
      <c r="CX1520" s="12"/>
      <c r="CY1520" s="12"/>
      <c r="CZ1520" s="12"/>
      <c r="DA1520" s="12"/>
      <c r="DB1520" s="12"/>
      <c r="DC1520" s="12"/>
      <c r="DD1520" s="12"/>
      <c r="DE1520" s="12"/>
      <c r="DF1520" s="12"/>
      <c r="DG1520" s="12"/>
      <c r="DH1520" s="12"/>
      <c r="DI1520" s="12"/>
      <c r="DJ1520" s="12"/>
      <c r="DK1520" s="12"/>
      <c r="DL1520" s="12"/>
      <c r="DM1520" s="12"/>
      <c r="DN1520" s="12"/>
      <c r="DO1520" s="12"/>
      <c r="DP1520" s="12"/>
      <c r="DQ1520" s="12"/>
      <c r="DR1520" s="12"/>
      <c r="DS1520" s="12"/>
      <c r="DT1520" s="12"/>
      <c r="DU1520" s="12"/>
      <c r="DV1520" s="12"/>
      <c r="DW1520" s="12"/>
      <c r="DX1520" s="12"/>
      <c r="DY1520" s="12"/>
    </row>
    <row r="1521" spans="1:129" x14ac:dyDescent="0.3">
      <c r="B1521" s="2" t="str">
        <f>Product!$J$2</f>
        <v>Phase 3</v>
      </c>
      <c r="C1521" s="2" t="str">
        <f>Product!$J$3</f>
        <v>50' Wide</v>
      </c>
      <c r="D1521" s="128"/>
      <c r="E1521" s="203"/>
      <c r="F1521" s="128"/>
      <c r="G1521" s="11">
        <f>SUM(H1521:DZ1521)</f>
        <v>44727112.756153233</v>
      </c>
      <c r="I1521" s="12">
        <f t="shared" ref="I1521:AN1521" si="3595">I1297+I1497</f>
        <v>0</v>
      </c>
      <c r="J1521" s="12">
        <f t="shared" si="3595"/>
        <v>0</v>
      </c>
      <c r="K1521" s="12">
        <f t="shared" si="3595"/>
        <v>0</v>
      </c>
      <c r="L1521" s="12">
        <f t="shared" si="3595"/>
        <v>0</v>
      </c>
      <c r="M1521" s="12">
        <f t="shared" si="3595"/>
        <v>0</v>
      </c>
      <c r="N1521" s="12">
        <f t="shared" si="3595"/>
        <v>0</v>
      </c>
      <c r="O1521" s="12">
        <f t="shared" si="3595"/>
        <v>0</v>
      </c>
      <c r="P1521" s="12">
        <f t="shared" si="3595"/>
        <v>0</v>
      </c>
      <c r="Q1521" s="12">
        <f t="shared" si="3595"/>
        <v>0</v>
      </c>
      <c r="R1521" s="12">
        <f t="shared" si="3595"/>
        <v>0</v>
      </c>
      <c r="S1521" s="12">
        <f t="shared" si="3595"/>
        <v>0</v>
      </c>
      <c r="T1521" s="12">
        <f t="shared" si="3595"/>
        <v>0</v>
      </c>
      <c r="U1521" s="12">
        <f t="shared" si="3595"/>
        <v>0</v>
      </c>
      <c r="V1521" s="12">
        <f t="shared" si="3595"/>
        <v>0</v>
      </c>
      <c r="W1521" s="12">
        <f t="shared" si="3595"/>
        <v>0</v>
      </c>
      <c r="X1521" s="12">
        <f t="shared" si="3595"/>
        <v>0</v>
      </c>
      <c r="Y1521" s="12">
        <f t="shared" si="3595"/>
        <v>0</v>
      </c>
      <c r="Z1521" s="12">
        <f t="shared" si="3595"/>
        <v>0</v>
      </c>
      <c r="AA1521" s="12">
        <f t="shared" si="3595"/>
        <v>0</v>
      </c>
      <c r="AB1521" s="12">
        <f t="shared" si="3595"/>
        <v>0</v>
      </c>
      <c r="AC1521" s="12">
        <f t="shared" si="3595"/>
        <v>0</v>
      </c>
      <c r="AD1521" s="12">
        <f t="shared" si="3595"/>
        <v>0</v>
      </c>
      <c r="AE1521" s="12">
        <f t="shared" si="3595"/>
        <v>0</v>
      </c>
      <c r="AF1521" s="12">
        <f t="shared" si="3595"/>
        <v>0</v>
      </c>
      <c r="AG1521" s="12">
        <f t="shared" si="3595"/>
        <v>0</v>
      </c>
      <c r="AH1521" s="12">
        <f t="shared" si="3595"/>
        <v>0</v>
      </c>
      <c r="AI1521" s="12">
        <f t="shared" si="3595"/>
        <v>0</v>
      </c>
      <c r="AJ1521" s="12">
        <f t="shared" si="3595"/>
        <v>0</v>
      </c>
      <c r="AK1521" s="12">
        <f t="shared" si="3595"/>
        <v>125000</v>
      </c>
      <c r="AL1521" s="12">
        <f t="shared" si="3595"/>
        <v>250520.83333333334</v>
      </c>
      <c r="AM1521" s="12">
        <f t="shared" si="3595"/>
        <v>376564.67013888888</v>
      </c>
      <c r="AN1521" s="12">
        <f t="shared" si="3595"/>
        <v>503133.6895978009</v>
      </c>
      <c r="AO1521" s="12">
        <f t="shared" ref="AO1521:BT1521" si="3596">AO1297+AO1497</f>
        <v>630230.07997112512</v>
      </c>
      <c r="AP1521" s="12">
        <f t="shared" si="3596"/>
        <v>757856.0386376715</v>
      </c>
      <c r="AQ1521" s="12">
        <f t="shared" si="3596"/>
        <v>1566013.7721319951</v>
      </c>
      <c r="AR1521" s="12">
        <f t="shared" si="3596"/>
        <v>2382538.8295158786</v>
      </c>
      <c r="AS1521" s="12">
        <f t="shared" si="3596"/>
        <v>3207466.0746388612</v>
      </c>
      <c r="AT1521" s="12">
        <f t="shared" si="3596"/>
        <v>4040830.5166165233</v>
      </c>
      <c r="AU1521" s="12">
        <f t="shared" si="3596"/>
        <v>4389638.6997685591</v>
      </c>
      <c r="AV1521" s="12">
        <f t="shared" si="3596"/>
        <v>4744900.2503503961</v>
      </c>
      <c r="AW1521" s="12">
        <f t="shared" si="3596"/>
        <v>4296642.0573929902</v>
      </c>
      <c r="AX1521" s="12">
        <f t="shared" si="3596"/>
        <v>3841516.1219649282</v>
      </c>
      <c r="AY1521" s="12">
        <f t="shared" si="3596"/>
        <v>3379493.8284725826</v>
      </c>
      <c r="AZ1521" s="12">
        <f t="shared" si="3596"/>
        <v>2910546.4420906859</v>
      </c>
      <c r="BA1521" s="12">
        <f t="shared" si="3596"/>
        <v>2434645.1082655312</v>
      </c>
      <c r="BB1521" s="12">
        <f t="shared" si="3596"/>
        <v>1951760.8522161052</v>
      </c>
      <c r="BC1521" s="12">
        <f t="shared" si="3596"/>
        <v>1466864.5784331397</v>
      </c>
      <c r="BD1521" s="12">
        <f t="shared" si="3596"/>
        <v>979947.90350941184</v>
      </c>
      <c r="BE1521" s="12">
        <f t="shared" si="3596"/>
        <v>491002.40910683514</v>
      </c>
      <c r="BF1521" s="12">
        <f t="shared" si="3596"/>
        <v>0</v>
      </c>
      <c r="BG1521" s="12">
        <f t="shared" si="3596"/>
        <v>0</v>
      </c>
      <c r="BH1521" s="12">
        <f t="shared" si="3596"/>
        <v>0</v>
      </c>
      <c r="BI1521" s="12">
        <f t="shared" si="3596"/>
        <v>0</v>
      </c>
      <c r="BJ1521" s="12">
        <f t="shared" si="3596"/>
        <v>0</v>
      </c>
      <c r="BK1521" s="12">
        <f t="shared" si="3596"/>
        <v>0</v>
      </c>
      <c r="BL1521" s="12">
        <f t="shared" si="3596"/>
        <v>0</v>
      </c>
      <c r="BM1521" s="12">
        <f t="shared" si="3596"/>
        <v>0</v>
      </c>
      <c r="BN1521" s="12">
        <f t="shared" si="3596"/>
        <v>0</v>
      </c>
      <c r="BO1521" s="12">
        <f t="shared" si="3596"/>
        <v>0</v>
      </c>
      <c r="BP1521" s="12">
        <f t="shared" si="3596"/>
        <v>0</v>
      </c>
      <c r="BQ1521" s="12">
        <f t="shared" si="3596"/>
        <v>0</v>
      </c>
      <c r="BR1521" s="12">
        <f t="shared" si="3596"/>
        <v>0</v>
      </c>
      <c r="BS1521" s="12">
        <f t="shared" si="3596"/>
        <v>0</v>
      </c>
      <c r="BT1521" s="12">
        <f t="shared" si="3596"/>
        <v>0</v>
      </c>
      <c r="BU1521" s="12">
        <f t="shared" ref="BU1521:CZ1521" si="3597">BU1297+BU1497</f>
        <v>0</v>
      </c>
      <c r="BV1521" s="12">
        <f t="shared" si="3597"/>
        <v>0</v>
      </c>
      <c r="BW1521" s="12">
        <f t="shared" si="3597"/>
        <v>0</v>
      </c>
      <c r="BX1521" s="12">
        <f t="shared" si="3597"/>
        <v>0</v>
      </c>
      <c r="BY1521" s="12">
        <f t="shared" si="3597"/>
        <v>0</v>
      </c>
      <c r="BZ1521" s="12">
        <f t="shared" si="3597"/>
        <v>0</v>
      </c>
      <c r="CA1521" s="12">
        <f t="shared" si="3597"/>
        <v>0</v>
      </c>
      <c r="CB1521" s="12">
        <f t="shared" si="3597"/>
        <v>0</v>
      </c>
      <c r="CC1521" s="12">
        <f t="shared" si="3597"/>
        <v>0</v>
      </c>
      <c r="CD1521" s="12">
        <f t="shared" si="3597"/>
        <v>0</v>
      </c>
      <c r="CE1521" s="12">
        <f t="shared" si="3597"/>
        <v>0</v>
      </c>
      <c r="CF1521" s="12">
        <f t="shared" si="3597"/>
        <v>0</v>
      </c>
      <c r="CG1521" s="12">
        <f t="shared" si="3597"/>
        <v>0</v>
      </c>
      <c r="CH1521" s="12">
        <f t="shared" si="3597"/>
        <v>0</v>
      </c>
      <c r="CI1521" s="12">
        <f t="shared" si="3597"/>
        <v>0</v>
      </c>
      <c r="CJ1521" s="12">
        <f t="shared" si="3597"/>
        <v>0</v>
      </c>
      <c r="CK1521" s="12">
        <f t="shared" si="3597"/>
        <v>0</v>
      </c>
      <c r="CL1521" s="12">
        <f t="shared" si="3597"/>
        <v>0</v>
      </c>
      <c r="CM1521" s="12">
        <f t="shared" si="3597"/>
        <v>0</v>
      </c>
      <c r="CN1521" s="12">
        <f t="shared" si="3597"/>
        <v>0</v>
      </c>
      <c r="CO1521" s="12">
        <f t="shared" si="3597"/>
        <v>0</v>
      </c>
      <c r="CP1521" s="12">
        <f t="shared" si="3597"/>
        <v>0</v>
      </c>
      <c r="CQ1521" s="12">
        <f t="shared" si="3597"/>
        <v>0</v>
      </c>
      <c r="CR1521" s="12">
        <f t="shared" si="3597"/>
        <v>0</v>
      </c>
      <c r="CS1521" s="12">
        <f t="shared" si="3597"/>
        <v>0</v>
      </c>
      <c r="CT1521" s="12">
        <f t="shared" si="3597"/>
        <v>0</v>
      </c>
      <c r="CU1521" s="12">
        <f t="shared" si="3597"/>
        <v>0</v>
      </c>
      <c r="CV1521" s="12">
        <f t="shared" si="3597"/>
        <v>0</v>
      </c>
      <c r="CW1521" s="12">
        <f t="shared" si="3597"/>
        <v>0</v>
      </c>
      <c r="CX1521" s="12">
        <f t="shared" si="3597"/>
        <v>0</v>
      </c>
      <c r="CY1521" s="12">
        <f t="shared" si="3597"/>
        <v>0</v>
      </c>
      <c r="CZ1521" s="12">
        <f t="shared" si="3597"/>
        <v>0</v>
      </c>
      <c r="DA1521" s="12">
        <f t="shared" ref="DA1521:DY1521" si="3598">DA1297+DA1497</f>
        <v>0</v>
      </c>
      <c r="DB1521" s="12">
        <f t="shared" si="3598"/>
        <v>0</v>
      </c>
      <c r="DC1521" s="12">
        <f t="shared" si="3598"/>
        <v>0</v>
      </c>
      <c r="DD1521" s="12">
        <f t="shared" si="3598"/>
        <v>0</v>
      </c>
      <c r="DE1521" s="12">
        <f t="shared" si="3598"/>
        <v>0</v>
      </c>
      <c r="DF1521" s="12">
        <f t="shared" si="3598"/>
        <v>0</v>
      </c>
      <c r="DG1521" s="12">
        <f t="shared" si="3598"/>
        <v>0</v>
      </c>
      <c r="DH1521" s="12">
        <f t="shared" si="3598"/>
        <v>0</v>
      </c>
      <c r="DI1521" s="12">
        <f t="shared" si="3598"/>
        <v>0</v>
      </c>
      <c r="DJ1521" s="12">
        <f t="shared" si="3598"/>
        <v>0</v>
      </c>
      <c r="DK1521" s="12">
        <f t="shared" si="3598"/>
        <v>0</v>
      </c>
      <c r="DL1521" s="12">
        <f t="shared" si="3598"/>
        <v>0</v>
      </c>
      <c r="DM1521" s="12">
        <f t="shared" si="3598"/>
        <v>0</v>
      </c>
      <c r="DN1521" s="12">
        <f t="shared" si="3598"/>
        <v>0</v>
      </c>
      <c r="DO1521" s="12">
        <f t="shared" si="3598"/>
        <v>0</v>
      </c>
      <c r="DP1521" s="12">
        <f t="shared" si="3598"/>
        <v>0</v>
      </c>
      <c r="DQ1521" s="12">
        <f t="shared" si="3598"/>
        <v>0</v>
      </c>
      <c r="DR1521" s="12">
        <f t="shared" si="3598"/>
        <v>0</v>
      </c>
      <c r="DS1521" s="12">
        <f t="shared" si="3598"/>
        <v>0</v>
      </c>
      <c r="DT1521" s="12">
        <f t="shared" si="3598"/>
        <v>0</v>
      </c>
      <c r="DU1521" s="12">
        <f t="shared" si="3598"/>
        <v>0</v>
      </c>
      <c r="DV1521" s="12">
        <f t="shared" si="3598"/>
        <v>0</v>
      </c>
      <c r="DW1521" s="12">
        <f t="shared" si="3598"/>
        <v>0</v>
      </c>
      <c r="DX1521" s="12">
        <f t="shared" si="3598"/>
        <v>0</v>
      </c>
      <c r="DY1521" s="12">
        <f t="shared" si="3598"/>
        <v>0</v>
      </c>
    </row>
    <row r="1522" spans="1:129" x14ac:dyDescent="0.3">
      <c r="B1522" s="2" t="str">
        <f>Product!$K$2</f>
        <v>Phase 3</v>
      </c>
      <c r="C1522" s="2" t="str">
        <f>Product!$K$3</f>
        <v>60' Wide</v>
      </c>
      <c r="D1522" s="128"/>
      <c r="E1522" s="203"/>
      <c r="F1522" s="128"/>
      <c r="G1522" s="11">
        <f>SUM(H1522:DZ1522)</f>
        <v>44727112.756153233</v>
      </c>
      <c r="I1522" s="12">
        <f t="shared" ref="I1522:AN1522" si="3599">I1298+I1498</f>
        <v>0</v>
      </c>
      <c r="J1522" s="12">
        <f t="shared" si="3599"/>
        <v>0</v>
      </c>
      <c r="K1522" s="12">
        <f t="shared" si="3599"/>
        <v>0</v>
      </c>
      <c r="L1522" s="12">
        <f t="shared" si="3599"/>
        <v>0</v>
      </c>
      <c r="M1522" s="12">
        <f t="shared" si="3599"/>
        <v>0</v>
      </c>
      <c r="N1522" s="12">
        <f t="shared" si="3599"/>
        <v>0</v>
      </c>
      <c r="O1522" s="12">
        <f t="shared" si="3599"/>
        <v>0</v>
      </c>
      <c r="P1522" s="12">
        <f t="shared" si="3599"/>
        <v>0</v>
      </c>
      <c r="Q1522" s="12">
        <f t="shared" si="3599"/>
        <v>0</v>
      </c>
      <c r="R1522" s="12">
        <f t="shared" si="3599"/>
        <v>0</v>
      </c>
      <c r="S1522" s="12">
        <f t="shared" si="3599"/>
        <v>0</v>
      </c>
      <c r="T1522" s="12">
        <f t="shared" si="3599"/>
        <v>0</v>
      </c>
      <c r="U1522" s="12">
        <f t="shared" si="3599"/>
        <v>0</v>
      </c>
      <c r="V1522" s="12">
        <f t="shared" si="3599"/>
        <v>0</v>
      </c>
      <c r="W1522" s="12">
        <f t="shared" si="3599"/>
        <v>0</v>
      </c>
      <c r="X1522" s="12">
        <f t="shared" si="3599"/>
        <v>0</v>
      </c>
      <c r="Y1522" s="12">
        <f t="shared" si="3599"/>
        <v>0</v>
      </c>
      <c r="Z1522" s="12">
        <f t="shared" si="3599"/>
        <v>0</v>
      </c>
      <c r="AA1522" s="12">
        <f t="shared" si="3599"/>
        <v>0</v>
      </c>
      <c r="AB1522" s="12">
        <f t="shared" si="3599"/>
        <v>0</v>
      </c>
      <c r="AC1522" s="12">
        <f t="shared" si="3599"/>
        <v>0</v>
      </c>
      <c r="AD1522" s="12">
        <f t="shared" si="3599"/>
        <v>0</v>
      </c>
      <c r="AE1522" s="12">
        <f t="shared" si="3599"/>
        <v>0</v>
      </c>
      <c r="AF1522" s="12">
        <f t="shared" si="3599"/>
        <v>0</v>
      </c>
      <c r="AG1522" s="12">
        <f t="shared" si="3599"/>
        <v>0</v>
      </c>
      <c r="AH1522" s="12">
        <f t="shared" si="3599"/>
        <v>0</v>
      </c>
      <c r="AI1522" s="12">
        <f t="shared" si="3599"/>
        <v>0</v>
      </c>
      <c r="AJ1522" s="12">
        <f t="shared" si="3599"/>
        <v>0</v>
      </c>
      <c r="AK1522" s="12">
        <f t="shared" si="3599"/>
        <v>125000</v>
      </c>
      <c r="AL1522" s="12">
        <f t="shared" si="3599"/>
        <v>250520.83333333334</v>
      </c>
      <c r="AM1522" s="12">
        <f t="shared" si="3599"/>
        <v>376564.67013888888</v>
      </c>
      <c r="AN1522" s="12">
        <f t="shared" si="3599"/>
        <v>503133.6895978009</v>
      </c>
      <c r="AO1522" s="12">
        <f t="shared" ref="AO1522:BT1522" si="3600">AO1298+AO1498</f>
        <v>630230.07997112512</v>
      </c>
      <c r="AP1522" s="12">
        <f t="shared" si="3600"/>
        <v>757856.0386376715</v>
      </c>
      <c r="AQ1522" s="12">
        <f t="shared" si="3600"/>
        <v>1566013.7721319951</v>
      </c>
      <c r="AR1522" s="12">
        <f t="shared" si="3600"/>
        <v>2382538.8295158786</v>
      </c>
      <c r="AS1522" s="12">
        <f t="shared" si="3600"/>
        <v>3207466.0746388612</v>
      </c>
      <c r="AT1522" s="12">
        <f t="shared" si="3600"/>
        <v>4040830.5166165233</v>
      </c>
      <c r="AU1522" s="12">
        <f t="shared" si="3600"/>
        <v>4389638.6997685591</v>
      </c>
      <c r="AV1522" s="12">
        <f t="shared" si="3600"/>
        <v>4744900.2503503961</v>
      </c>
      <c r="AW1522" s="12">
        <f t="shared" si="3600"/>
        <v>4296642.0573929902</v>
      </c>
      <c r="AX1522" s="12">
        <f t="shared" si="3600"/>
        <v>3841516.1219649282</v>
      </c>
      <c r="AY1522" s="12">
        <f t="shared" si="3600"/>
        <v>3379493.8284725826</v>
      </c>
      <c r="AZ1522" s="12">
        <f t="shared" si="3600"/>
        <v>2910546.4420906859</v>
      </c>
      <c r="BA1522" s="12">
        <f t="shared" si="3600"/>
        <v>2434645.1082655312</v>
      </c>
      <c r="BB1522" s="12">
        <f t="shared" si="3600"/>
        <v>1951760.8522161052</v>
      </c>
      <c r="BC1522" s="12">
        <f t="shared" si="3600"/>
        <v>1466864.5784331397</v>
      </c>
      <c r="BD1522" s="12">
        <f t="shared" si="3600"/>
        <v>979947.90350941184</v>
      </c>
      <c r="BE1522" s="12">
        <f t="shared" si="3600"/>
        <v>491002.40910683514</v>
      </c>
      <c r="BF1522" s="12">
        <f t="shared" si="3600"/>
        <v>0</v>
      </c>
      <c r="BG1522" s="12">
        <f t="shared" si="3600"/>
        <v>0</v>
      </c>
      <c r="BH1522" s="12">
        <f t="shared" si="3600"/>
        <v>0</v>
      </c>
      <c r="BI1522" s="12">
        <f t="shared" si="3600"/>
        <v>0</v>
      </c>
      <c r="BJ1522" s="12">
        <f t="shared" si="3600"/>
        <v>0</v>
      </c>
      <c r="BK1522" s="12">
        <f t="shared" si="3600"/>
        <v>0</v>
      </c>
      <c r="BL1522" s="12">
        <f t="shared" si="3600"/>
        <v>0</v>
      </c>
      <c r="BM1522" s="12">
        <f t="shared" si="3600"/>
        <v>0</v>
      </c>
      <c r="BN1522" s="12">
        <f t="shared" si="3600"/>
        <v>0</v>
      </c>
      <c r="BO1522" s="12">
        <f t="shared" si="3600"/>
        <v>0</v>
      </c>
      <c r="BP1522" s="12">
        <f t="shared" si="3600"/>
        <v>0</v>
      </c>
      <c r="BQ1522" s="12">
        <f t="shared" si="3600"/>
        <v>0</v>
      </c>
      <c r="BR1522" s="12">
        <f t="shared" si="3600"/>
        <v>0</v>
      </c>
      <c r="BS1522" s="12">
        <f t="shared" si="3600"/>
        <v>0</v>
      </c>
      <c r="BT1522" s="12">
        <f t="shared" si="3600"/>
        <v>0</v>
      </c>
      <c r="BU1522" s="12">
        <f t="shared" ref="BU1522:CZ1522" si="3601">BU1298+BU1498</f>
        <v>0</v>
      </c>
      <c r="BV1522" s="12">
        <f t="shared" si="3601"/>
        <v>0</v>
      </c>
      <c r="BW1522" s="12">
        <f t="shared" si="3601"/>
        <v>0</v>
      </c>
      <c r="BX1522" s="12">
        <f t="shared" si="3601"/>
        <v>0</v>
      </c>
      <c r="BY1522" s="12">
        <f t="shared" si="3601"/>
        <v>0</v>
      </c>
      <c r="BZ1522" s="12">
        <f t="shared" si="3601"/>
        <v>0</v>
      </c>
      <c r="CA1522" s="12">
        <f t="shared" si="3601"/>
        <v>0</v>
      </c>
      <c r="CB1522" s="12">
        <f t="shared" si="3601"/>
        <v>0</v>
      </c>
      <c r="CC1522" s="12">
        <f t="shared" si="3601"/>
        <v>0</v>
      </c>
      <c r="CD1522" s="12">
        <f t="shared" si="3601"/>
        <v>0</v>
      </c>
      <c r="CE1522" s="12">
        <f t="shared" si="3601"/>
        <v>0</v>
      </c>
      <c r="CF1522" s="12">
        <f t="shared" si="3601"/>
        <v>0</v>
      </c>
      <c r="CG1522" s="12">
        <f t="shared" si="3601"/>
        <v>0</v>
      </c>
      <c r="CH1522" s="12">
        <f t="shared" si="3601"/>
        <v>0</v>
      </c>
      <c r="CI1522" s="12">
        <f t="shared" si="3601"/>
        <v>0</v>
      </c>
      <c r="CJ1522" s="12">
        <f t="shared" si="3601"/>
        <v>0</v>
      </c>
      <c r="CK1522" s="12">
        <f t="shared" si="3601"/>
        <v>0</v>
      </c>
      <c r="CL1522" s="12">
        <f t="shared" si="3601"/>
        <v>0</v>
      </c>
      <c r="CM1522" s="12">
        <f t="shared" si="3601"/>
        <v>0</v>
      </c>
      <c r="CN1522" s="12">
        <f t="shared" si="3601"/>
        <v>0</v>
      </c>
      <c r="CO1522" s="12">
        <f t="shared" si="3601"/>
        <v>0</v>
      </c>
      <c r="CP1522" s="12">
        <f t="shared" si="3601"/>
        <v>0</v>
      </c>
      <c r="CQ1522" s="12">
        <f t="shared" si="3601"/>
        <v>0</v>
      </c>
      <c r="CR1522" s="12">
        <f t="shared" si="3601"/>
        <v>0</v>
      </c>
      <c r="CS1522" s="12">
        <f t="shared" si="3601"/>
        <v>0</v>
      </c>
      <c r="CT1522" s="12">
        <f t="shared" si="3601"/>
        <v>0</v>
      </c>
      <c r="CU1522" s="12">
        <f t="shared" si="3601"/>
        <v>0</v>
      </c>
      <c r="CV1522" s="12">
        <f t="shared" si="3601"/>
        <v>0</v>
      </c>
      <c r="CW1522" s="12">
        <f t="shared" si="3601"/>
        <v>0</v>
      </c>
      <c r="CX1522" s="12">
        <f t="shared" si="3601"/>
        <v>0</v>
      </c>
      <c r="CY1522" s="12">
        <f t="shared" si="3601"/>
        <v>0</v>
      </c>
      <c r="CZ1522" s="12">
        <f t="shared" si="3601"/>
        <v>0</v>
      </c>
      <c r="DA1522" s="12">
        <f t="shared" ref="DA1522:DY1522" si="3602">DA1298+DA1498</f>
        <v>0</v>
      </c>
      <c r="DB1522" s="12">
        <f t="shared" si="3602"/>
        <v>0</v>
      </c>
      <c r="DC1522" s="12">
        <f t="shared" si="3602"/>
        <v>0</v>
      </c>
      <c r="DD1522" s="12">
        <f t="shared" si="3602"/>
        <v>0</v>
      </c>
      <c r="DE1522" s="12">
        <f t="shared" si="3602"/>
        <v>0</v>
      </c>
      <c r="DF1522" s="12">
        <f t="shared" si="3602"/>
        <v>0</v>
      </c>
      <c r="DG1522" s="12">
        <f t="shared" si="3602"/>
        <v>0</v>
      </c>
      <c r="DH1522" s="12">
        <f t="shared" si="3602"/>
        <v>0</v>
      </c>
      <c r="DI1522" s="12">
        <f t="shared" si="3602"/>
        <v>0</v>
      </c>
      <c r="DJ1522" s="12">
        <f t="shared" si="3602"/>
        <v>0</v>
      </c>
      <c r="DK1522" s="12">
        <f t="shared" si="3602"/>
        <v>0</v>
      </c>
      <c r="DL1522" s="12">
        <f t="shared" si="3602"/>
        <v>0</v>
      </c>
      <c r="DM1522" s="12">
        <f t="shared" si="3602"/>
        <v>0</v>
      </c>
      <c r="DN1522" s="12">
        <f t="shared" si="3602"/>
        <v>0</v>
      </c>
      <c r="DO1522" s="12">
        <f t="shared" si="3602"/>
        <v>0</v>
      </c>
      <c r="DP1522" s="12">
        <f t="shared" si="3602"/>
        <v>0</v>
      </c>
      <c r="DQ1522" s="12">
        <f t="shared" si="3602"/>
        <v>0</v>
      </c>
      <c r="DR1522" s="12">
        <f t="shared" si="3602"/>
        <v>0</v>
      </c>
      <c r="DS1522" s="12">
        <f t="shared" si="3602"/>
        <v>0</v>
      </c>
      <c r="DT1522" s="12">
        <f t="shared" si="3602"/>
        <v>0</v>
      </c>
      <c r="DU1522" s="12">
        <f t="shared" si="3602"/>
        <v>0</v>
      </c>
      <c r="DV1522" s="12">
        <f t="shared" si="3602"/>
        <v>0</v>
      </c>
      <c r="DW1522" s="12">
        <f t="shared" si="3602"/>
        <v>0</v>
      </c>
      <c r="DX1522" s="12">
        <f t="shared" si="3602"/>
        <v>0</v>
      </c>
      <c r="DY1522" s="12">
        <f t="shared" si="3602"/>
        <v>0</v>
      </c>
    </row>
    <row r="1523" spans="1:129" x14ac:dyDescent="0.3">
      <c r="B1523" s="2" t="str">
        <f>Product!$L$2</f>
        <v>Phase 3</v>
      </c>
      <c r="C1523" s="2" t="str">
        <f>Product!$L$3</f>
        <v>75' Wide</v>
      </c>
      <c r="D1523" s="128"/>
      <c r="E1523" s="203"/>
      <c r="F1523" s="128"/>
      <c r="G1523" s="11">
        <f>SUM(H1523:DZ1523)</f>
        <v>29818075.170768816</v>
      </c>
      <c r="I1523" s="12">
        <f t="shared" ref="I1523:AN1523" si="3603">I1299+I1499</f>
        <v>0</v>
      </c>
      <c r="J1523" s="12">
        <f t="shared" si="3603"/>
        <v>0</v>
      </c>
      <c r="K1523" s="12">
        <f t="shared" si="3603"/>
        <v>0</v>
      </c>
      <c r="L1523" s="12">
        <f t="shared" si="3603"/>
        <v>0</v>
      </c>
      <c r="M1523" s="12">
        <f t="shared" si="3603"/>
        <v>0</v>
      </c>
      <c r="N1523" s="12">
        <f t="shared" si="3603"/>
        <v>0</v>
      </c>
      <c r="O1523" s="12">
        <f t="shared" si="3603"/>
        <v>0</v>
      </c>
      <c r="P1523" s="12">
        <f t="shared" si="3603"/>
        <v>0</v>
      </c>
      <c r="Q1523" s="12">
        <f t="shared" si="3603"/>
        <v>0</v>
      </c>
      <c r="R1523" s="12">
        <f t="shared" si="3603"/>
        <v>0</v>
      </c>
      <c r="S1523" s="12">
        <f t="shared" si="3603"/>
        <v>0</v>
      </c>
      <c r="T1523" s="12">
        <f t="shared" si="3603"/>
        <v>0</v>
      </c>
      <c r="U1523" s="12">
        <f t="shared" si="3603"/>
        <v>0</v>
      </c>
      <c r="V1523" s="12">
        <f t="shared" si="3603"/>
        <v>0</v>
      </c>
      <c r="W1523" s="12">
        <f t="shared" si="3603"/>
        <v>0</v>
      </c>
      <c r="X1523" s="12">
        <f t="shared" si="3603"/>
        <v>0</v>
      </c>
      <c r="Y1523" s="12">
        <f t="shared" si="3603"/>
        <v>0</v>
      </c>
      <c r="Z1523" s="12">
        <f t="shared" si="3603"/>
        <v>0</v>
      </c>
      <c r="AA1523" s="12">
        <f t="shared" si="3603"/>
        <v>0</v>
      </c>
      <c r="AB1523" s="12">
        <f t="shared" si="3603"/>
        <v>0</v>
      </c>
      <c r="AC1523" s="12">
        <f t="shared" si="3603"/>
        <v>0</v>
      </c>
      <c r="AD1523" s="12">
        <f t="shared" si="3603"/>
        <v>0</v>
      </c>
      <c r="AE1523" s="12">
        <f t="shared" si="3603"/>
        <v>0</v>
      </c>
      <c r="AF1523" s="12">
        <f t="shared" si="3603"/>
        <v>0</v>
      </c>
      <c r="AG1523" s="12">
        <f t="shared" si="3603"/>
        <v>0</v>
      </c>
      <c r="AH1523" s="12">
        <f t="shared" si="3603"/>
        <v>0</v>
      </c>
      <c r="AI1523" s="12">
        <f t="shared" si="3603"/>
        <v>0</v>
      </c>
      <c r="AJ1523" s="12">
        <f t="shared" si="3603"/>
        <v>0</v>
      </c>
      <c r="AK1523" s="12">
        <f t="shared" si="3603"/>
        <v>83333.333333333343</v>
      </c>
      <c r="AL1523" s="12">
        <f t="shared" si="3603"/>
        <v>167013.88888888891</v>
      </c>
      <c r="AM1523" s="12">
        <f t="shared" si="3603"/>
        <v>251043.11342592596</v>
      </c>
      <c r="AN1523" s="12">
        <f t="shared" si="3603"/>
        <v>335422.4597318673</v>
      </c>
      <c r="AO1523" s="12">
        <f t="shared" ref="AO1523:BT1523" si="3604">AO1299+AO1499</f>
        <v>420153.3866474168</v>
      </c>
      <c r="AP1523" s="12">
        <f t="shared" si="3604"/>
        <v>505237.35909178102</v>
      </c>
      <c r="AQ1523" s="12">
        <f t="shared" si="3604"/>
        <v>1044009.1814213301</v>
      </c>
      <c r="AR1523" s="12">
        <f t="shared" si="3604"/>
        <v>1588359.2196772522</v>
      </c>
      <c r="AS1523" s="12">
        <f t="shared" si="3604"/>
        <v>2138310.7164259073</v>
      </c>
      <c r="AT1523" s="12">
        <f t="shared" si="3604"/>
        <v>2693887.0110776825</v>
      </c>
      <c r="AU1523" s="12">
        <f t="shared" si="3604"/>
        <v>2926425.7998457067</v>
      </c>
      <c r="AV1523" s="12">
        <f t="shared" si="3604"/>
        <v>3163266.8335669306</v>
      </c>
      <c r="AW1523" s="12">
        <f t="shared" si="3604"/>
        <v>2864428.0382619929</v>
      </c>
      <c r="AX1523" s="12">
        <f t="shared" si="3604"/>
        <v>2561010.7479766184</v>
      </c>
      <c r="AY1523" s="12">
        <f t="shared" si="3604"/>
        <v>2252995.8856483879</v>
      </c>
      <c r="AZ1523" s="12">
        <f t="shared" si="3604"/>
        <v>1940364.2947271233</v>
      </c>
      <c r="BA1523" s="12">
        <f t="shared" si="3604"/>
        <v>1623096.7388436871</v>
      </c>
      <c r="BB1523" s="12">
        <f t="shared" si="3604"/>
        <v>1301173.9014774028</v>
      </c>
      <c r="BC1523" s="12">
        <f t="shared" si="3604"/>
        <v>977909.71895542589</v>
      </c>
      <c r="BD1523" s="12">
        <f t="shared" si="3604"/>
        <v>653298.60233960743</v>
      </c>
      <c r="BE1523" s="12">
        <f t="shared" si="3604"/>
        <v>327334.93940455629</v>
      </c>
      <c r="BF1523" s="12">
        <f t="shared" si="3604"/>
        <v>-1.3969838619232178E-9</v>
      </c>
      <c r="BG1523" s="12">
        <f t="shared" si="3604"/>
        <v>-1.4028046280145646E-9</v>
      </c>
      <c r="BH1523" s="12">
        <f t="shared" si="3604"/>
        <v>-1.4086496472979585E-9</v>
      </c>
      <c r="BI1523" s="12">
        <f t="shared" si="3604"/>
        <v>-1.4145190208283668E-9</v>
      </c>
      <c r="BJ1523" s="12">
        <f t="shared" si="3604"/>
        <v>-1.4204128500818182E-9</v>
      </c>
      <c r="BK1523" s="12">
        <f t="shared" si="3604"/>
        <v>-1.4263312369571592E-9</v>
      </c>
      <c r="BL1523" s="12">
        <f t="shared" si="3604"/>
        <v>-1.432274283777814E-9</v>
      </c>
      <c r="BM1523" s="12">
        <f t="shared" si="3604"/>
        <v>-1.4382420932935548E-9</v>
      </c>
      <c r="BN1523" s="12">
        <f t="shared" si="3604"/>
        <v>-1.444234768682278E-9</v>
      </c>
      <c r="BO1523" s="12">
        <f t="shared" si="3604"/>
        <v>-1.4502524135517874E-9</v>
      </c>
      <c r="BP1523" s="12">
        <f t="shared" si="3604"/>
        <v>-1.4562951319415865E-9</v>
      </c>
      <c r="BQ1523" s="12">
        <f t="shared" si="3604"/>
        <v>-1.4623630283246765E-9</v>
      </c>
      <c r="BR1523" s="12">
        <f t="shared" si="3604"/>
        <v>-1.4684562076093628E-9</v>
      </c>
      <c r="BS1523" s="12">
        <f t="shared" si="3604"/>
        <v>-1.4745747751410683E-9</v>
      </c>
      <c r="BT1523" s="12">
        <f t="shared" si="3604"/>
        <v>-1.4807188367041562E-9</v>
      </c>
      <c r="BU1523" s="12">
        <f t="shared" ref="BU1523:CZ1523" si="3605">BU1299+BU1499</f>
        <v>-1.4868884985237568E-9</v>
      </c>
      <c r="BV1523" s="12">
        <f t="shared" si="3605"/>
        <v>-1.4930838672676058E-9</v>
      </c>
      <c r="BW1523" s="12">
        <f t="shared" si="3605"/>
        <v>-1.4993050500478875E-9</v>
      </c>
      <c r="BX1523" s="12">
        <f t="shared" si="3605"/>
        <v>-1.505552154423087E-9</v>
      </c>
      <c r="BY1523" s="12">
        <f t="shared" si="3605"/>
        <v>-1.51182528839985E-9</v>
      </c>
      <c r="BZ1523" s="12">
        <f t="shared" si="3605"/>
        <v>-1.5181245604348492E-9</v>
      </c>
      <c r="CA1523" s="12">
        <f t="shared" si="3605"/>
        <v>-1.524450079436661E-9</v>
      </c>
      <c r="CB1523" s="12">
        <f t="shared" si="3605"/>
        <v>-1.5308019547676473E-9</v>
      </c>
      <c r="CC1523" s="12">
        <f t="shared" si="3605"/>
        <v>-1.5371802962458457E-9</v>
      </c>
      <c r="CD1523" s="12">
        <f t="shared" si="3605"/>
        <v>-1.5435852141468702E-9</v>
      </c>
      <c r="CE1523" s="12">
        <f t="shared" si="3605"/>
        <v>-1.5500168192058155E-9</v>
      </c>
      <c r="CF1523" s="12">
        <f t="shared" si="3605"/>
        <v>-1.5564752226191729E-9</v>
      </c>
      <c r="CG1523" s="12">
        <f t="shared" si="3605"/>
        <v>-1.562960536046753E-9</v>
      </c>
      <c r="CH1523" s="12">
        <f t="shared" si="3605"/>
        <v>-1.5694728716136144E-9</v>
      </c>
      <c r="CI1523" s="12">
        <f t="shared" si="3605"/>
        <v>-1.5760123419120043E-9</v>
      </c>
      <c r="CJ1523" s="12">
        <f t="shared" si="3605"/>
        <v>-1.5825790600033045E-9</v>
      </c>
      <c r="CK1523" s="12">
        <f t="shared" si="3605"/>
        <v>-1.5891731394199848E-9</v>
      </c>
      <c r="CL1523" s="12">
        <f t="shared" si="3605"/>
        <v>-1.5957946941675681E-9</v>
      </c>
      <c r="CM1523" s="12">
        <f t="shared" si="3605"/>
        <v>-1.6024438387265997E-9</v>
      </c>
      <c r="CN1523" s="12">
        <f t="shared" si="3605"/>
        <v>-1.6091206880546272E-9</v>
      </c>
      <c r="CO1523" s="12">
        <f t="shared" si="3605"/>
        <v>-1.615825357588188E-9</v>
      </c>
      <c r="CP1523" s="12">
        <f t="shared" si="3605"/>
        <v>-1.6225579632448056E-9</v>
      </c>
      <c r="CQ1523" s="12">
        <f t="shared" si="3605"/>
        <v>-1.6293186214249923E-9</v>
      </c>
      <c r="CR1523" s="12">
        <f t="shared" si="3605"/>
        <v>-1.636107449014263E-9</v>
      </c>
      <c r="CS1523" s="12">
        <f t="shared" si="3605"/>
        <v>-1.6429245633851558E-9</v>
      </c>
      <c r="CT1523" s="12">
        <f t="shared" si="3605"/>
        <v>-1.6497700823992607E-9</v>
      </c>
      <c r="CU1523" s="12">
        <f t="shared" si="3605"/>
        <v>-1.6566441244092576E-9</v>
      </c>
      <c r="CV1523" s="12">
        <f t="shared" si="3605"/>
        <v>-1.6635468082609627E-9</v>
      </c>
      <c r="CW1523" s="12">
        <f t="shared" si="3605"/>
        <v>-1.6704782532953834E-9</v>
      </c>
      <c r="CX1523" s="12">
        <f t="shared" si="3605"/>
        <v>-1.6774385793507809E-9</v>
      </c>
      <c r="CY1523" s="12">
        <f t="shared" si="3605"/>
        <v>-1.6844279067647425E-9</v>
      </c>
      <c r="CZ1523" s="12">
        <f t="shared" si="3605"/>
        <v>-1.6914463563762623E-9</v>
      </c>
      <c r="DA1523" s="12">
        <f t="shared" ref="DA1523:DY1523" si="3606">DA1299+DA1499</f>
        <v>-1.69849404952783E-9</v>
      </c>
      <c r="DB1523" s="12">
        <f t="shared" si="3606"/>
        <v>-1.7055711080675292E-9</v>
      </c>
      <c r="DC1523" s="12">
        <f t="shared" si="3606"/>
        <v>-1.7126776543511439E-9</v>
      </c>
      <c r="DD1523" s="12">
        <f t="shared" si="3606"/>
        <v>-1.7198138112442737E-9</v>
      </c>
      <c r="DE1523" s="12">
        <f t="shared" si="3606"/>
        <v>-1.7269797021244582E-9</v>
      </c>
      <c r="DF1523" s="12">
        <f t="shared" si="3606"/>
        <v>-1.7341754508833101E-9</v>
      </c>
      <c r="DG1523" s="12">
        <f t="shared" si="3606"/>
        <v>-1.7414011819286573E-9</v>
      </c>
      <c r="DH1523" s="12">
        <f t="shared" si="3606"/>
        <v>-1.7486570201866932E-9</v>
      </c>
      <c r="DI1523" s="12">
        <f t="shared" si="3606"/>
        <v>-1.7559430911041378E-9</v>
      </c>
      <c r="DJ1523" s="12">
        <f t="shared" si="3606"/>
        <v>-1.763259520650405E-9</v>
      </c>
      <c r="DK1523" s="12">
        <f t="shared" si="3606"/>
        <v>-1.7706064353197817E-9</v>
      </c>
      <c r="DL1523" s="12">
        <f t="shared" si="3606"/>
        <v>-1.7779839621336141E-9</v>
      </c>
      <c r="DM1523" s="12">
        <f t="shared" si="3606"/>
        <v>-1.7853922286425042E-9</v>
      </c>
      <c r="DN1523" s="12">
        <f t="shared" si="3606"/>
        <v>-1.7928313629285146E-9</v>
      </c>
      <c r="DO1523" s="12">
        <f t="shared" si="3606"/>
        <v>-1.8003014936073833E-9</v>
      </c>
      <c r="DP1523" s="12">
        <f t="shared" si="3606"/>
        <v>-1.8078027498307476E-9</v>
      </c>
      <c r="DQ1523" s="12">
        <f t="shared" si="3606"/>
        <v>-1.8153352612883756E-9</v>
      </c>
      <c r="DR1523" s="12">
        <f t="shared" si="3606"/>
        <v>-1.8228991582104104E-9</v>
      </c>
      <c r="DS1523" s="12">
        <f t="shared" si="3606"/>
        <v>-1.8304945713696207E-9</v>
      </c>
      <c r="DT1523" s="12">
        <f t="shared" si="3606"/>
        <v>-1.8381216320836606E-9</v>
      </c>
      <c r="DU1523" s="12">
        <f t="shared" si="3606"/>
        <v>-1.8457804722173425E-9</v>
      </c>
      <c r="DV1523" s="12">
        <f t="shared" si="3606"/>
        <v>-1.8534712241849148E-9</v>
      </c>
      <c r="DW1523" s="12">
        <f t="shared" si="3606"/>
        <v>-1.861194020952352E-9</v>
      </c>
      <c r="DX1523" s="12">
        <f t="shared" si="3606"/>
        <v>-1.8689489960396535E-9</v>
      </c>
      <c r="DY1523" s="12">
        <f t="shared" si="3606"/>
        <v>-1.8767362835231519E-9</v>
      </c>
    </row>
    <row r="1524" spans="1:129" x14ac:dyDescent="0.3">
      <c r="D1524" s="128"/>
      <c r="E1524" s="203"/>
      <c r="F1524" s="128"/>
      <c r="I1524" s="12"/>
      <c r="J1524" s="12"/>
      <c r="K1524" s="12"/>
      <c r="L1524" s="12"/>
      <c r="M1524" s="12"/>
      <c r="N1524" s="12"/>
      <c r="O1524" s="12"/>
      <c r="P1524" s="12"/>
      <c r="Q1524" s="12"/>
      <c r="R1524" s="12"/>
      <c r="S1524" s="12"/>
      <c r="T1524" s="12"/>
      <c r="U1524" s="12"/>
      <c r="V1524" s="12"/>
      <c r="W1524" s="12"/>
      <c r="X1524" s="12"/>
      <c r="Y1524" s="12"/>
      <c r="Z1524" s="12"/>
      <c r="AA1524" s="12"/>
      <c r="AB1524" s="12"/>
      <c r="AC1524" s="12"/>
      <c r="AD1524" s="12"/>
      <c r="AE1524" s="12"/>
      <c r="AF1524" s="12"/>
      <c r="AG1524" s="12"/>
      <c r="AH1524" s="12"/>
      <c r="AI1524" s="12"/>
      <c r="AJ1524" s="12"/>
      <c r="AK1524" s="12"/>
      <c r="AL1524" s="12"/>
      <c r="AM1524" s="12"/>
      <c r="AN1524" s="12"/>
      <c r="AO1524" s="12"/>
      <c r="AP1524" s="12"/>
      <c r="AQ1524" s="12"/>
      <c r="AR1524" s="12"/>
      <c r="AS1524" s="12"/>
      <c r="AT1524" s="12"/>
      <c r="AU1524" s="12"/>
      <c r="AV1524" s="12"/>
      <c r="AW1524" s="12"/>
      <c r="AX1524" s="12"/>
      <c r="AY1524" s="12"/>
      <c r="AZ1524" s="12"/>
      <c r="BA1524" s="12"/>
      <c r="BB1524" s="12"/>
      <c r="BC1524" s="12"/>
      <c r="BD1524" s="12"/>
      <c r="BE1524" s="12"/>
      <c r="BF1524" s="12"/>
      <c r="BG1524" s="12"/>
      <c r="BH1524" s="12"/>
      <c r="BI1524" s="12"/>
      <c r="BJ1524" s="12"/>
      <c r="BK1524" s="12"/>
      <c r="BL1524" s="12"/>
      <c r="BM1524" s="12"/>
      <c r="BN1524" s="12"/>
      <c r="BO1524" s="12"/>
      <c r="BP1524" s="12"/>
      <c r="BQ1524" s="12"/>
      <c r="BR1524" s="12"/>
      <c r="BS1524" s="12"/>
      <c r="BT1524" s="12"/>
      <c r="BU1524" s="12"/>
      <c r="BV1524" s="12"/>
      <c r="BW1524" s="12"/>
      <c r="BX1524" s="12"/>
      <c r="BY1524" s="12"/>
      <c r="BZ1524" s="12"/>
      <c r="CA1524" s="12"/>
      <c r="CB1524" s="12"/>
      <c r="CC1524" s="12"/>
      <c r="CD1524" s="12"/>
      <c r="CE1524" s="12"/>
      <c r="CF1524" s="12"/>
      <c r="CG1524" s="12"/>
      <c r="CH1524" s="12"/>
      <c r="CI1524" s="12"/>
      <c r="CJ1524" s="12"/>
      <c r="CK1524" s="12"/>
      <c r="CL1524" s="12"/>
      <c r="CM1524" s="12"/>
      <c r="CN1524" s="12"/>
      <c r="CO1524" s="12"/>
      <c r="CP1524" s="12"/>
      <c r="CQ1524" s="12"/>
      <c r="CR1524" s="12"/>
      <c r="CS1524" s="12"/>
      <c r="CT1524" s="12"/>
      <c r="CU1524" s="12"/>
      <c r="CV1524" s="12"/>
      <c r="CW1524" s="12"/>
      <c r="CX1524" s="12"/>
      <c r="CY1524" s="12"/>
      <c r="CZ1524" s="12"/>
      <c r="DA1524" s="12"/>
      <c r="DB1524" s="12"/>
      <c r="DC1524" s="12"/>
      <c r="DD1524" s="12"/>
      <c r="DE1524" s="12"/>
      <c r="DF1524" s="12"/>
      <c r="DG1524" s="12"/>
      <c r="DH1524" s="12"/>
      <c r="DI1524" s="12"/>
      <c r="DJ1524" s="12"/>
      <c r="DK1524" s="12"/>
      <c r="DL1524" s="12"/>
      <c r="DM1524" s="12"/>
      <c r="DN1524" s="12"/>
      <c r="DO1524" s="12"/>
      <c r="DP1524" s="12"/>
      <c r="DQ1524" s="12"/>
      <c r="DR1524" s="12"/>
      <c r="DS1524" s="12"/>
      <c r="DT1524" s="12"/>
      <c r="DU1524" s="12"/>
      <c r="DV1524" s="12"/>
      <c r="DW1524" s="12"/>
      <c r="DX1524" s="12"/>
      <c r="DY1524" s="12"/>
    </row>
    <row r="1525" spans="1:129" x14ac:dyDescent="0.3">
      <c r="B1525" s="2" t="str">
        <f>Product!$M$2</f>
        <v>Phase 4</v>
      </c>
      <c r="C1525" s="2" t="str">
        <f>Product!$M$3</f>
        <v>50' Wide</v>
      </c>
      <c r="D1525" s="128"/>
      <c r="E1525" s="203"/>
      <c r="F1525" s="128"/>
      <c r="G1525" s="11">
        <f>SUM(H1525:DZ1525)</f>
        <v>44727112.756153248</v>
      </c>
      <c r="I1525" s="12">
        <f t="shared" ref="I1525:AN1525" si="3607">I1301+I1501</f>
        <v>0</v>
      </c>
      <c r="J1525" s="12">
        <f t="shared" si="3607"/>
        <v>0</v>
      </c>
      <c r="K1525" s="12">
        <f t="shared" si="3607"/>
        <v>0</v>
      </c>
      <c r="L1525" s="12">
        <f t="shared" si="3607"/>
        <v>0</v>
      </c>
      <c r="M1525" s="12">
        <f t="shared" si="3607"/>
        <v>0</v>
      </c>
      <c r="N1525" s="12">
        <f t="shared" si="3607"/>
        <v>0</v>
      </c>
      <c r="O1525" s="12">
        <f t="shared" si="3607"/>
        <v>0</v>
      </c>
      <c r="P1525" s="12">
        <f t="shared" si="3607"/>
        <v>0</v>
      </c>
      <c r="Q1525" s="12">
        <f t="shared" si="3607"/>
        <v>0</v>
      </c>
      <c r="R1525" s="12">
        <f t="shared" si="3607"/>
        <v>0</v>
      </c>
      <c r="S1525" s="12">
        <f t="shared" si="3607"/>
        <v>0</v>
      </c>
      <c r="T1525" s="12">
        <f t="shared" si="3607"/>
        <v>0</v>
      </c>
      <c r="U1525" s="12">
        <f t="shared" si="3607"/>
        <v>0</v>
      </c>
      <c r="V1525" s="12">
        <f t="shared" si="3607"/>
        <v>0</v>
      </c>
      <c r="W1525" s="12">
        <f t="shared" si="3607"/>
        <v>0</v>
      </c>
      <c r="X1525" s="12">
        <f t="shared" si="3607"/>
        <v>0</v>
      </c>
      <c r="Y1525" s="12">
        <f t="shared" si="3607"/>
        <v>0</v>
      </c>
      <c r="Z1525" s="12">
        <f t="shared" si="3607"/>
        <v>0</v>
      </c>
      <c r="AA1525" s="12">
        <f t="shared" si="3607"/>
        <v>0</v>
      </c>
      <c r="AB1525" s="12">
        <f t="shared" si="3607"/>
        <v>0</v>
      </c>
      <c r="AC1525" s="12">
        <f t="shared" si="3607"/>
        <v>0</v>
      </c>
      <c r="AD1525" s="12">
        <f t="shared" si="3607"/>
        <v>0</v>
      </c>
      <c r="AE1525" s="12">
        <f t="shared" si="3607"/>
        <v>0</v>
      </c>
      <c r="AF1525" s="12">
        <f t="shared" si="3607"/>
        <v>0</v>
      </c>
      <c r="AG1525" s="12">
        <f t="shared" si="3607"/>
        <v>0</v>
      </c>
      <c r="AH1525" s="12">
        <f t="shared" si="3607"/>
        <v>0</v>
      </c>
      <c r="AI1525" s="12">
        <f t="shared" si="3607"/>
        <v>0</v>
      </c>
      <c r="AJ1525" s="12">
        <f t="shared" si="3607"/>
        <v>0</v>
      </c>
      <c r="AK1525" s="12">
        <f t="shared" si="3607"/>
        <v>0</v>
      </c>
      <c r="AL1525" s="12">
        <f t="shared" si="3607"/>
        <v>0</v>
      </c>
      <c r="AM1525" s="12">
        <f t="shared" si="3607"/>
        <v>0</v>
      </c>
      <c r="AN1525" s="12">
        <f t="shared" si="3607"/>
        <v>0</v>
      </c>
      <c r="AO1525" s="12">
        <f t="shared" ref="AO1525:BT1525" si="3608">AO1301+AO1501</f>
        <v>0</v>
      </c>
      <c r="AP1525" s="12">
        <f t="shared" si="3608"/>
        <v>0</v>
      </c>
      <c r="AQ1525" s="12">
        <f t="shared" si="3608"/>
        <v>0</v>
      </c>
      <c r="AR1525" s="12">
        <f t="shared" si="3608"/>
        <v>0</v>
      </c>
      <c r="AS1525" s="12">
        <f t="shared" si="3608"/>
        <v>0</v>
      </c>
      <c r="AT1525" s="12">
        <f t="shared" si="3608"/>
        <v>0</v>
      </c>
      <c r="AU1525" s="12">
        <f t="shared" si="3608"/>
        <v>0</v>
      </c>
      <c r="AV1525" s="12">
        <f t="shared" si="3608"/>
        <v>0</v>
      </c>
      <c r="AW1525" s="12">
        <f t="shared" si="3608"/>
        <v>125000</v>
      </c>
      <c r="AX1525" s="12">
        <f t="shared" si="3608"/>
        <v>250520.83333333334</v>
      </c>
      <c r="AY1525" s="12">
        <f t="shared" si="3608"/>
        <v>376564.67013888888</v>
      </c>
      <c r="AZ1525" s="12">
        <f t="shared" si="3608"/>
        <v>503133.6895978009</v>
      </c>
      <c r="BA1525" s="12">
        <f t="shared" si="3608"/>
        <v>630230.07997112512</v>
      </c>
      <c r="BB1525" s="12">
        <f t="shared" si="3608"/>
        <v>757856.0386376715</v>
      </c>
      <c r="BC1525" s="12">
        <f t="shared" si="3608"/>
        <v>1566013.7721319951</v>
      </c>
      <c r="BD1525" s="12">
        <f t="shared" si="3608"/>
        <v>2382538.8295158786</v>
      </c>
      <c r="BE1525" s="12">
        <f t="shared" si="3608"/>
        <v>3207466.0746388612</v>
      </c>
      <c r="BF1525" s="12">
        <f t="shared" si="3608"/>
        <v>4040830.5166165233</v>
      </c>
      <c r="BG1525" s="12">
        <f t="shared" si="3608"/>
        <v>4389638.6997685591</v>
      </c>
      <c r="BH1525" s="12">
        <f t="shared" si="3608"/>
        <v>4744900.2503503961</v>
      </c>
      <c r="BI1525" s="12">
        <f t="shared" si="3608"/>
        <v>4296642.0573929902</v>
      </c>
      <c r="BJ1525" s="12">
        <f t="shared" si="3608"/>
        <v>3841516.1219649287</v>
      </c>
      <c r="BK1525" s="12">
        <f t="shared" si="3608"/>
        <v>3379493.8284725831</v>
      </c>
      <c r="BL1525" s="12">
        <f t="shared" si="3608"/>
        <v>2910546.4420906864</v>
      </c>
      <c r="BM1525" s="12">
        <f t="shared" si="3608"/>
        <v>2434645.1082655322</v>
      </c>
      <c r="BN1525" s="12">
        <f t="shared" si="3608"/>
        <v>1951760.8522161059</v>
      </c>
      <c r="BO1525" s="12">
        <f t="shared" si="3608"/>
        <v>1466864.5784331404</v>
      </c>
      <c r="BP1525" s="12">
        <f t="shared" si="3608"/>
        <v>979947.90350941278</v>
      </c>
      <c r="BQ1525" s="12">
        <f t="shared" si="3608"/>
        <v>491002.40910683625</v>
      </c>
      <c r="BR1525" s="12">
        <f t="shared" si="3608"/>
        <v>0</v>
      </c>
      <c r="BS1525" s="12">
        <f t="shared" si="3608"/>
        <v>0</v>
      </c>
      <c r="BT1525" s="12">
        <f t="shared" si="3608"/>
        <v>0</v>
      </c>
      <c r="BU1525" s="12">
        <f t="shared" ref="BU1525:CZ1525" si="3609">BU1301+BU1501</f>
        <v>0</v>
      </c>
      <c r="BV1525" s="12">
        <f t="shared" si="3609"/>
        <v>0</v>
      </c>
      <c r="BW1525" s="12">
        <f t="shared" si="3609"/>
        <v>0</v>
      </c>
      <c r="BX1525" s="12">
        <f t="shared" si="3609"/>
        <v>0</v>
      </c>
      <c r="BY1525" s="12">
        <f t="shared" si="3609"/>
        <v>0</v>
      </c>
      <c r="BZ1525" s="12">
        <f t="shared" si="3609"/>
        <v>0</v>
      </c>
      <c r="CA1525" s="12">
        <f t="shared" si="3609"/>
        <v>0</v>
      </c>
      <c r="CB1525" s="12">
        <f t="shared" si="3609"/>
        <v>0</v>
      </c>
      <c r="CC1525" s="12">
        <f t="shared" si="3609"/>
        <v>0</v>
      </c>
      <c r="CD1525" s="12">
        <f t="shared" si="3609"/>
        <v>0</v>
      </c>
      <c r="CE1525" s="12">
        <f t="shared" si="3609"/>
        <v>0</v>
      </c>
      <c r="CF1525" s="12">
        <f t="shared" si="3609"/>
        <v>0</v>
      </c>
      <c r="CG1525" s="12">
        <f t="shared" si="3609"/>
        <v>0</v>
      </c>
      <c r="CH1525" s="12">
        <f t="shared" si="3609"/>
        <v>0</v>
      </c>
      <c r="CI1525" s="12">
        <f t="shared" si="3609"/>
        <v>0</v>
      </c>
      <c r="CJ1525" s="12">
        <f t="shared" si="3609"/>
        <v>0</v>
      </c>
      <c r="CK1525" s="12">
        <f t="shared" si="3609"/>
        <v>0</v>
      </c>
      <c r="CL1525" s="12">
        <f t="shared" si="3609"/>
        <v>0</v>
      </c>
      <c r="CM1525" s="12">
        <f t="shared" si="3609"/>
        <v>0</v>
      </c>
      <c r="CN1525" s="12">
        <f t="shared" si="3609"/>
        <v>0</v>
      </c>
      <c r="CO1525" s="12">
        <f t="shared" si="3609"/>
        <v>0</v>
      </c>
      <c r="CP1525" s="12">
        <f t="shared" si="3609"/>
        <v>0</v>
      </c>
      <c r="CQ1525" s="12">
        <f t="shared" si="3609"/>
        <v>0</v>
      </c>
      <c r="CR1525" s="12">
        <f t="shared" si="3609"/>
        <v>0</v>
      </c>
      <c r="CS1525" s="12">
        <f t="shared" si="3609"/>
        <v>0</v>
      </c>
      <c r="CT1525" s="12">
        <f t="shared" si="3609"/>
        <v>0</v>
      </c>
      <c r="CU1525" s="12">
        <f t="shared" si="3609"/>
        <v>0</v>
      </c>
      <c r="CV1525" s="12">
        <f t="shared" si="3609"/>
        <v>0</v>
      </c>
      <c r="CW1525" s="12">
        <f t="shared" si="3609"/>
        <v>0</v>
      </c>
      <c r="CX1525" s="12">
        <f t="shared" si="3609"/>
        <v>0</v>
      </c>
      <c r="CY1525" s="12">
        <f t="shared" si="3609"/>
        <v>0</v>
      </c>
      <c r="CZ1525" s="12">
        <f t="shared" si="3609"/>
        <v>0</v>
      </c>
      <c r="DA1525" s="12">
        <f t="shared" ref="DA1525:DY1525" si="3610">DA1301+DA1501</f>
        <v>0</v>
      </c>
      <c r="DB1525" s="12">
        <f t="shared" si="3610"/>
        <v>0</v>
      </c>
      <c r="DC1525" s="12">
        <f t="shared" si="3610"/>
        <v>0</v>
      </c>
      <c r="DD1525" s="12">
        <f t="shared" si="3610"/>
        <v>0</v>
      </c>
      <c r="DE1525" s="12">
        <f t="shared" si="3610"/>
        <v>0</v>
      </c>
      <c r="DF1525" s="12">
        <f t="shared" si="3610"/>
        <v>0</v>
      </c>
      <c r="DG1525" s="12">
        <f t="shared" si="3610"/>
        <v>0</v>
      </c>
      <c r="DH1525" s="12">
        <f t="shared" si="3610"/>
        <v>0</v>
      </c>
      <c r="DI1525" s="12">
        <f t="shared" si="3610"/>
        <v>0</v>
      </c>
      <c r="DJ1525" s="12">
        <f t="shared" si="3610"/>
        <v>0</v>
      </c>
      <c r="DK1525" s="12">
        <f t="shared" si="3610"/>
        <v>0</v>
      </c>
      <c r="DL1525" s="12">
        <f t="shared" si="3610"/>
        <v>0</v>
      </c>
      <c r="DM1525" s="12">
        <f t="shared" si="3610"/>
        <v>0</v>
      </c>
      <c r="DN1525" s="12">
        <f t="shared" si="3610"/>
        <v>0</v>
      </c>
      <c r="DO1525" s="12">
        <f t="shared" si="3610"/>
        <v>0</v>
      </c>
      <c r="DP1525" s="12">
        <f t="shared" si="3610"/>
        <v>0</v>
      </c>
      <c r="DQ1525" s="12">
        <f t="shared" si="3610"/>
        <v>0</v>
      </c>
      <c r="DR1525" s="12">
        <f t="shared" si="3610"/>
        <v>0</v>
      </c>
      <c r="DS1525" s="12">
        <f t="shared" si="3610"/>
        <v>0</v>
      </c>
      <c r="DT1525" s="12">
        <f t="shared" si="3610"/>
        <v>0</v>
      </c>
      <c r="DU1525" s="12">
        <f t="shared" si="3610"/>
        <v>0</v>
      </c>
      <c r="DV1525" s="12">
        <f t="shared" si="3610"/>
        <v>0</v>
      </c>
      <c r="DW1525" s="12">
        <f t="shared" si="3610"/>
        <v>0</v>
      </c>
      <c r="DX1525" s="12">
        <f t="shared" si="3610"/>
        <v>0</v>
      </c>
      <c r="DY1525" s="12">
        <f t="shared" si="3610"/>
        <v>0</v>
      </c>
    </row>
    <row r="1526" spans="1:129" x14ac:dyDescent="0.3">
      <c r="B1526" s="2" t="str">
        <f>Product!$N$2</f>
        <v>Phase 4</v>
      </c>
      <c r="C1526" s="2" t="str">
        <f>Product!$N$3</f>
        <v>60' Wide</v>
      </c>
      <c r="D1526" s="128"/>
      <c r="E1526" s="203"/>
      <c r="F1526" s="128"/>
      <c r="G1526" s="11">
        <f>SUM(H1526:DZ1526)</f>
        <v>44727112.756153248</v>
      </c>
      <c r="I1526" s="12">
        <f t="shared" ref="I1526:AN1526" si="3611">I1302+I1502</f>
        <v>0</v>
      </c>
      <c r="J1526" s="12">
        <f t="shared" si="3611"/>
        <v>0</v>
      </c>
      <c r="K1526" s="12">
        <f t="shared" si="3611"/>
        <v>0</v>
      </c>
      <c r="L1526" s="12">
        <f t="shared" si="3611"/>
        <v>0</v>
      </c>
      <c r="M1526" s="12">
        <f t="shared" si="3611"/>
        <v>0</v>
      </c>
      <c r="N1526" s="12">
        <f t="shared" si="3611"/>
        <v>0</v>
      </c>
      <c r="O1526" s="12">
        <f t="shared" si="3611"/>
        <v>0</v>
      </c>
      <c r="P1526" s="12">
        <f t="shared" si="3611"/>
        <v>0</v>
      </c>
      <c r="Q1526" s="12">
        <f t="shared" si="3611"/>
        <v>0</v>
      </c>
      <c r="R1526" s="12">
        <f t="shared" si="3611"/>
        <v>0</v>
      </c>
      <c r="S1526" s="12">
        <f t="shared" si="3611"/>
        <v>0</v>
      </c>
      <c r="T1526" s="12">
        <f t="shared" si="3611"/>
        <v>0</v>
      </c>
      <c r="U1526" s="12">
        <f t="shared" si="3611"/>
        <v>0</v>
      </c>
      <c r="V1526" s="12">
        <f t="shared" si="3611"/>
        <v>0</v>
      </c>
      <c r="W1526" s="12">
        <f t="shared" si="3611"/>
        <v>0</v>
      </c>
      <c r="X1526" s="12">
        <f t="shared" si="3611"/>
        <v>0</v>
      </c>
      <c r="Y1526" s="12">
        <f t="shared" si="3611"/>
        <v>0</v>
      </c>
      <c r="Z1526" s="12">
        <f t="shared" si="3611"/>
        <v>0</v>
      </c>
      <c r="AA1526" s="12">
        <f t="shared" si="3611"/>
        <v>0</v>
      </c>
      <c r="AB1526" s="12">
        <f t="shared" si="3611"/>
        <v>0</v>
      </c>
      <c r="AC1526" s="12">
        <f t="shared" si="3611"/>
        <v>0</v>
      </c>
      <c r="AD1526" s="12">
        <f t="shared" si="3611"/>
        <v>0</v>
      </c>
      <c r="AE1526" s="12">
        <f t="shared" si="3611"/>
        <v>0</v>
      </c>
      <c r="AF1526" s="12">
        <f t="shared" si="3611"/>
        <v>0</v>
      </c>
      <c r="AG1526" s="12">
        <f t="shared" si="3611"/>
        <v>0</v>
      </c>
      <c r="AH1526" s="12">
        <f t="shared" si="3611"/>
        <v>0</v>
      </c>
      <c r="AI1526" s="12">
        <f t="shared" si="3611"/>
        <v>0</v>
      </c>
      <c r="AJ1526" s="12">
        <f t="shared" si="3611"/>
        <v>0</v>
      </c>
      <c r="AK1526" s="12">
        <f t="shared" si="3611"/>
        <v>0</v>
      </c>
      <c r="AL1526" s="12">
        <f t="shared" si="3611"/>
        <v>0</v>
      </c>
      <c r="AM1526" s="12">
        <f t="shared" si="3611"/>
        <v>0</v>
      </c>
      <c r="AN1526" s="12">
        <f t="shared" si="3611"/>
        <v>0</v>
      </c>
      <c r="AO1526" s="12">
        <f t="shared" ref="AO1526:BT1526" si="3612">AO1302+AO1502</f>
        <v>0</v>
      </c>
      <c r="AP1526" s="12">
        <f t="shared" si="3612"/>
        <v>0</v>
      </c>
      <c r="AQ1526" s="12">
        <f t="shared" si="3612"/>
        <v>0</v>
      </c>
      <c r="AR1526" s="12">
        <f t="shared" si="3612"/>
        <v>0</v>
      </c>
      <c r="AS1526" s="12">
        <f t="shared" si="3612"/>
        <v>0</v>
      </c>
      <c r="AT1526" s="12">
        <f t="shared" si="3612"/>
        <v>0</v>
      </c>
      <c r="AU1526" s="12">
        <f t="shared" si="3612"/>
        <v>0</v>
      </c>
      <c r="AV1526" s="12">
        <f t="shared" si="3612"/>
        <v>0</v>
      </c>
      <c r="AW1526" s="12">
        <f t="shared" si="3612"/>
        <v>125000</v>
      </c>
      <c r="AX1526" s="12">
        <f t="shared" si="3612"/>
        <v>250520.83333333334</v>
      </c>
      <c r="AY1526" s="12">
        <f t="shared" si="3612"/>
        <v>376564.67013888888</v>
      </c>
      <c r="AZ1526" s="12">
        <f t="shared" si="3612"/>
        <v>503133.6895978009</v>
      </c>
      <c r="BA1526" s="12">
        <f t="shared" si="3612"/>
        <v>630230.07997112512</v>
      </c>
      <c r="BB1526" s="12">
        <f t="shared" si="3612"/>
        <v>757856.0386376715</v>
      </c>
      <c r="BC1526" s="12">
        <f t="shared" si="3612"/>
        <v>1566013.7721319951</v>
      </c>
      <c r="BD1526" s="12">
        <f t="shared" si="3612"/>
        <v>2382538.8295158786</v>
      </c>
      <c r="BE1526" s="12">
        <f t="shared" si="3612"/>
        <v>3207466.0746388612</v>
      </c>
      <c r="BF1526" s="12">
        <f t="shared" si="3612"/>
        <v>4040830.5166165233</v>
      </c>
      <c r="BG1526" s="12">
        <f t="shared" si="3612"/>
        <v>4389638.6997685591</v>
      </c>
      <c r="BH1526" s="12">
        <f t="shared" si="3612"/>
        <v>4744900.2503503961</v>
      </c>
      <c r="BI1526" s="12">
        <f t="shared" si="3612"/>
        <v>4296642.0573929902</v>
      </c>
      <c r="BJ1526" s="12">
        <f t="shared" si="3612"/>
        <v>3841516.1219649287</v>
      </c>
      <c r="BK1526" s="12">
        <f t="shared" si="3612"/>
        <v>3379493.8284725831</v>
      </c>
      <c r="BL1526" s="12">
        <f t="shared" si="3612"/>
        <v>2910546.4420906864</v>
      </c>
      <c r="BM1526" s="12">
        <f t="shared" si="3612"/>
        <v>2434645.1082655322</v>
      </c>
      <c r="BN1526" s="12">
        <f t="shared" si="3612"/>
        <v>1951760.8522161059</v>
      </c>
      <c r="BO1526" s="12">
        <f t="shared" si="3612"/>
        <v>1466864.5784331404</v>
      </c>
      <c r="BP1526" s="12">
        <f t="shared" si="3612"/>
        <v>979947.90350941278</v>
      </c>
      <c r="BQ1526" s="12">
        <f t="shared" si="3612"/>
        <v>491002.40910683625</v>
      </c>
      <c r="BR1526" s="12">
        <f t="shared" si="3612"/>
        <v>0</v>
      </c>
      <c r="BS1526" s="12">
        <f t="shared" si="3612"/>
        <v>0</v>
      </c>
      <c r="BT1526" s="12">
        <f t="shared" si="3612"/>
        <v>0</v>
      </c>
      <c r="BU1526" s="12">
        <f t="shared" ref="BU1526:CZ1526" si="3613">BU1302+BU1502</f>
        <v>0</v>
      </c>
      <c r="BV1526" s="12">
        <f t="shared" si="3613"/>
        <v>0</v>
      </c>
      <c r="BW1526" s="12">
        <f t="shared" si="3613"/>
        <v>0</v>
      </c>
      <c r="BX1526" s="12">
        <f t="shared" si="3613"/>
        <v>0</v>
      </c>
      <c r="BY1526" s="12">
        <f t="shared" si="3613"/>
        <v>0</v>
      </c>
      <c r="BZ1526" s="12">
        <f t="shared" si="3613"/>
        <v>0</v>
      </c>
      <c r="CA1526" s="12">
        <f t="shared" si="3613"/>
        <v>0</v>
      </c>
      <c r="CB1526" s="12">
        <f t="shared" si="3613"/>
        <v>0</v>
      </c>
      <c r="CC1526" s="12">
        <f t="shared" si="3613"/>
        <v>0</v>
      </c>
      <c r="CD1526" s="12">
        <f t="shared" si="3613"/>
        <v>0</v>
      </c>
      <c r="CE1526" s="12">
        <f t="shared" si="3613"/>
        <v>0</v>
      </c>
      <c r="CF1526" s="12">
        <f t="shared" si="3613"/>
        <v>0</v>
      </c>
      <c r="CG1526" s="12">
        <f t="shared" si="3613"/>
        <v>0</v>
      </c>
      <c r="CH1526" s="12">
        <f t="shared" si="3613"/>
        <v>0</v>
      </c>
      <c r="CI1526" s="12">
        <f t="shared" si="3613"/>
        <v>0</v>
      </c>
      <c r="CJ1526" s="12">
        <f t="shared" si="3613"/>
        <v>0</v>
      </c>
      <c r="CK1526" s="12">
        <f t="shared" si="3613"/>
        <v>0</v>
      </c>
      <c r="CL1526" s="12">
        <f t="shared" si="3613"/>
        <v>0</v>
      </c>
      <c r="CM1526" s="12">
        <f t="shared" si="3613"/>
        <v>0</v>
      </c>
      <c r="CN1526" s="12">
        <f t="shared" si="3613"/>
        <v>0</v>
      </c>
      <c r="CO1526" s="12">
        <f t="shared" si="3613"/>
        <v>0</v>
      </c>
      <c r="CP1526" s="12">
        <f t="shared" si="3613"/>
        <v>0</v>
      </c>
      <c r="CQ1526" s="12">
        <f t="shared" si="3613"/>
        <v>0</v>
      </c>
      <c r="CR1526" s="12">
        <f t="shared" si="3613"/>
        <v>0</v>
      </c>
      <c r="CS1526" s="12">
        <f t="shared" si="3613"/>
        <v>0</v>
      </c>
      <c r="CT1526" s="12">
        <f t="shared" si="3613"/>
        <v>0</v>
      </c>
      <c r="CU1526" s="12">
        <f t="shared" si="3613"/>
        <v>0</v>
      </c>
      <c r="CV1526" s="12">
        <f t="shared" si="3613"/>
        <v>0</v>
      </c>
      <c r="CW1526" s="12">
        <f t="shared" si="3613"/>
        <v>0</v>
      </c>
      <c r="CX1526" s="12">
        <f t="shared" si="3613"/>
        <v>0</v>
      </c>
      <c r="CY1526" s="12">
        <f t="shared" si="3613"/>
        <v>0</v>
      </c>
      <c r="CZ1526" s="12">
        <f t="shared" si="3613"/>
        <v>0</v>
      </c>
      <c r="DA1526" s="12">
        <f t="shared" ref="DA1526:DY1526" si="3614">DA1302+DA1502</f>
        <v>0</v>
      </c>
      <c r="DB1526" s="12">
        <f t="shared" si="3614"/>
        <v>0</v>
      </c>
      <c r="DC1526" s="12">
        <f t="shared" si="3614"/>
        <v>0</v>
      </c>
      <c r="DD1526" s="12">
        <f t="shared" si="3614"/>
        <v>0</v>
      </c>
      <c r="DE1526" s="12">
        <f t="shared" si="3614"/>
        <v>0</v>
      </c>
      <c r="DF1526" s="12">
        <f t="shared" si="3614"/>
        <v>0</v>
      </c>
      <c r="DG1526" s="12">
        <f t="shared" si="3614"/>
        <v>0</v>
      </c>
      <c r="DH1526" s="12">
        <f t="shared" si="3614"/>
        <v>0</v>
      </c>
      <c r="DI1526" s="12">
        <f t="shared" si="3614"/>
        <v>0</v>
      </c>
      <c r="DJ1526" s="12">
        <f t="shared" si="3614"/>
        <v>0</v>
      </c>
      <c r="DK1526" s="12">
        <f t="shared" si="3614"/>
        <v>0</v>
      </c>
      <c r="DL1526" s="12">
        <f t="shared" si="3614"/>
        <v>0</v>
      </c>
      <c r="DM1526" s="12">
        <f t="shared" si="3614"/>
        <v>0</v>
      </c>
      <c r="DN1526" s="12">
        <f t="shared" si="3614"/>
        <v>0</v>
      </c>
      <c r="DO1526" s="12">
        <f t="shared" si="3614"/>
        <v>0</v>
      </c>
      <c r="DP1526" s="12">
        <f t="shared" si="3614"/>
        <v>0</v>
      </c>
      <c r="DQ1526" s="12">
        <f t="shared" si="3614"/>
        <v>0</v>
      </c>
      <c r="DR1526" s="12">
        <f t="shared" si="3614"/>
        <v>0</v>
      </c>
      <c r="DS1526" s="12">
        <f t="shared" si="3614"/>
        <v>0</v>
      </c>
      <c r="DT1526" s="12">
        <f t="shared" si="3614"/>
        <v>0</v>
      </c>
      <c r="DU1526" s="12">
        <f t="shared" si="3614"/>
        <v>0</v>
      </c>
      <c r="DV1526" s="12">
        <f t="shared" si="3614"/>
        <v>0</v>
      </c>
      <c r="DW1526" s="12">
        <f t="shared" si="3614"/>
        <v>0</v>
      </c>
      <c r="DX1526" s="12">
        <f t="shared" si="3614"/>
        <v>0</v>
      </c>
      <c r="DY1526" s="12">
        <f t="shared" si="3614"/>
        <v>0</v>
      </c>
    </row>
    <row r="1527" spans="1:129" x14ac:dyDescent="0.3">
      <c r="B1527" s="2" t="str">
        <f>Product!$O$2</f>
        <v>Phase 4</v>
      </c>
      <c r="C1527" s="2" t="str">
        <f>Product!$O$3</f>
        <v>75' Wide</v>
      </c>
      <c r="D1527" s="128"/>
      <c r="E1527" s="203"/>
      <c r="F1527" s="128"/>
      <c r="G1527" s="11">
        <f>SUM(H1527:DZ1527)</f>
        <v>29818075.17076882</v>
      </c>
      <c r="I1527" s="12">
        <f t="shared" ref="I1527:AN1527" si="3615">I1303+I1503</f>
        <v>0</v>
      </c>
      <c r="J1527" s="12">
        <f t="shared" si="3615"/>
        <v>0</v>
      </c>
      <c r="K1527" s="12">
        <f t="shared" si="3615"/>
        <v>0</v>
      </c>
      <c r="L1527" s="12">
        <f t="shared" si="3615"/>
        <v>0</v>
      </c>
      <c r="M1527" s="12">
        <f t="shared" si="3615"/>
        <v>0</v>
      </c>
      <c r="N1527" s="12">
        <f t="shared" si="3615"/>
        <v>0</v>
      </c>
      <c r="O1527" s="12">
        <f t="shared" si="3615"/>
        <v>0</v>
      </c>
      <c r="P1527" s="12">
        <f t="shared" si="3615"/>
        <v>0</v>
      </c>
      <c r="Q1527" s="12">
        <f t="shared" si="3615"/>
        <v>0</v>
      </c>
      <c r="R1527" s="12">
        <f t="shared" si="3615"/>
        <v>0</v>
      </c>
      <c r="S1527" s="12">
        <f t="shared" si="3615"/>
        <v>0</v>
      </c>
      <c r="T1527" s="12">
        <f t="shared" si="3615"/>
        <v>0</v>
      </c>
      <c r="U1527" s="12">
        <f t="shared" si="3615"/>
        <v>0</v>
      </c>
      <c r="V1527" s="12">
        <f t="shared" si="3615"/>
        <v>0</v>
      </c>
      <c r="W1527" s="12">
        <f t="shared" si="3615"/>
        <v>0</v>
      </c>
      <c r="X1527" s="12">
        <f t="shared" si="3615"/>
        <v>0</v>
      </c>
      <c r="Y1527" s="12">
        <f t="shared" si="3615"/>
        <v>0</v>
      </c>
      <c r="Z1527" s="12">
        <f t="shared" si="3615"/>
        <v>0</v>
      </c>
      <c r="AA1527" s="12">
        <f t="shared" si="3615"/>
        <v>0</v>
      </c>
      <c r="AB1527" s="12">
        <f t="shared" si="3615"/>
        <v>0</v>
      </c>
      <c r="AC1527" s="12">
        <f t="shared" si="3615"/>
        <v>0</v>
      </c>
      <c r="AD1527" s="12">
        <f t="shared" si="3615"/>
        <v>0</v>
      </c>
      <c r="AE1527" s="12">
        <f t="shared" si="3615"/>
        <v>0</v>
      </c>
      <c r="AF1527" s="12">
        <f t="shared" si="3615"/>
        <v>0</v>
      </c>
      <c r="AG1527" s="12">
        <f t="shared" si="3615"/>
        <v>0</v>
      </c>
      <c r="AH1527" s="12">
        <f t="shared" si="3615"/>
        <v>0</v>
      </c>
      <c r="AI1527" s="12">
        <f t="shared" si="3615"/>
        <v>0</v>
      </c>
      <c r="AJ1527" s="12">
        <f t="shared" si="3615"/>
        <v>0</v>
      </c>
      <c r="AK1527" s="12">
        <f t="shared" si="3615"/>
        <v>0</v>
      </c>
      <c r="AL1527" s="12">
        <f t="shared" si="3615"/>
        <v>0</v>
      </c>
      <c r="AM1527" s="12">
        <f t="shared" si="3615"/>
        <v>0</v>
      </c>
      <c r="AN1527" s="12">
        <f t="shared" si="3615"/>
        <v>0</v>
      </c>
      <c r="AO1527" s="12">
        <f t="shared" ref="AO1527:BT1527" si="3616">AO1303+AO1503</f>
        <v>0</v>
      </c>
      <c r="AP1527" s="12">
        <f t="shared" si="3616"/>
        <v>0</v>
      </c>
      <c r="AQ1527" s="12">
        <f t="shared" si="3616"/>
        <v>0</v>
      </c>
      <c r="AR1527" s="12">
        <f t="shared" si="3616"/>
        <v>0</v>
      </c>
      <c r="AS1527" s="12">
        <f t="shared" si="3616"/>
        <v>0</v>
      </c>
      <c r="AT1527" s="12">
        <f t="shared" si="3616"/>
        <v>0</v>
      </c>
      <c r="AU1527" s="12">
        <f t="shared" si="3616"/>
        <v>0</v>
      </c>
      <c r="AV1527" s="12">
        <f t="shared" si="3616"/>
        <v>0</v>
      </c>
      <c r="AW1527" s="12">
        <f t="shared" si="3616"/>
        <v>83333.333333333343</v>
      </c>
      <c r="AX1527" s="12">
        <f t="shared" si="3616"/>
        <v>167013.88888888891</v>
      </c>
      <c r="AY1527" s="12">
        <f t="shared" si="3616"/>
        <v>251043.11342592596</v>
      </c>
      <c r="AZ1527" s="12">
        <f t="shared" si="3616"/>
        <v>335422.4597318673</v>
      </c>
      <c r="BA1527" s="12">
        <f t="shared" si="3616"/>
        <v>420153.3866474168</v>
      </c>
      <c r="BB1527" s="12">
        <f t="shared" si="3616"/>
        <v>505237.35909178102</v>
      </c>
      <c r="BC1527" s="12">
        <f t="shared" si="3616"/>
        <v>1044009.1814213301</v>
      </c>
      <c r="BD1527" s="12">
        <f t="shared" si="3616"/>
        <v>1588359.2196772522</v>
      </c>
      <c r="BE1527" s="12">
        <f t="shared" si="3616"/>
        <v>2138310.7164259073</v>
      </c>
      <c r="BF1527" s="12">
        <f t="shared" si="3616"/>
        <v>2693887.0110776825</v>
      </c>
      <c r="BG1527" s="12">
        <f t="shared" si="3616"/>
        <v>2926425.7998457067</v>
      </c>
      <c r="BH1527" s="12">
        <f t="shared" si="3616"/>
        <v>3163266.8335669301</v>
      </c>
      <c r="BI1527" s="12">
        <f t="shared" si="3616"/>
        <v>2864428.0382619929</v>
      </c>
      <c r="BJ1527" s="12">
        <f t="shared" si="3616"/>
        <v>2561010.7479766184</v>
      </c>
      <c r="BK1527" s="12">
        <f t="shared" si="3616"/>
        <v>2252995.8856483879</v>
      </c>
      <c r="BL1527" s="12">
        <f t="shared" si="3616"/>
        <v>1940364.2947271231</v>
      </c>
      <c r="BM1527" s="12">
        <f t="shared" si="3616"/>
        <v>1623096.7388436866</v>
      </c>
      <c r="BN1527" s="12">
        <f t="shared" si="3616"/>
        <v>1301173.9014774025</v>
      </c>
      <c r="BO1527" s="12">
        <f t="shared" si="3616"/>
        <v>977909.71895542543</v>
      </c>
      <c r="BP1527" s="12">
        <f t="shared" si="3616"/>
        <v>653298.60233960696</v>
      </c>
      <c r="BQ1527" s="12">
        <f t="shared" si="3616"/>
        <v>327334.93940455583</v>
      </c>
      <c r="BR1527" s="12">
        <f t="shared" si="3616"/>
        <v>-1.3969838619232178E-9</v>
      </c>
      <c r="BS1527" s="12">
        <f t="shared" si="3616"/>
        <v>-1.4028046280145646E-9</v>
      </c>
      <c r="BT1527" s="12">
        <f t="shared" si="3616"/>
        <v>-1.4086496472979585E-9</v>
      </c>
      <c r="BU1527" s="12">
        <f t="shared" ref="BU1527:CZ1527" si="3617">BU1303+BU1503</f>
        <v>-1.4145190208283668E-9</v>
      </c>
      <c r="BV1527" s="12">
        <f t="shared" si="3617"/>
        <v>-1.4204128500818182E-9</v>
      </c>
      <c r="BW1527" s="12">
        <f t="shared" si="3617"/>
        <v>-1.4263312369571592E-9</v>
      </c>
      <c r="BX1527" s="12">
        <f t="shared" si="3617"/>
        <v>-1.432274283777814E-9</v>
      </c>
      <c r="BY1527" s="12">
        <f t="shared" si="3617"/>
        <v>-1.4382420932935548E-9</v>
      </c>
      <c r="BZ1527" s="12">
        <f t="shared" si="3617"/>
        <v>-1.444234768682278E-9</v>
      </c>
      <c r="CA1527" s="12">
        <f t="shared" si="3617"/>
        <v>-1.4502524135517874E-9</v>
      </c>
      <c r="CB1527" s="12">
        <f t="shared" si="3617"/>
        <v>-1.4562951319415865E-9</v>
      </c>
      <c r="CC1527" s="12">
        <f t="shared" si="3617"/>
        <v>-1.4623630283246765E-9</v>
      </c>
      <c r="CD1527" s="12">
        <f t="shared" si="3617"/>
        <v>-1.4684562076093628E-9</v>
      </c>
      <c r="CE1527" s="12">
        <f t="shared" si="3617"/>
        <v>-1.4745747751410683E-9</v>
      </c>
      <c r="CF1527" s="12">
        <f t="shared" si="3617"/>
        <v>-1.4807188367041562E-9</v>
      </c>
      <c r="CG1527" s="12">
        <f t="shared" si="3617"/>
        <v>-1.4868884985237568E-9</v>
      </c>
      <c r="CH1527" s="12">
        <f t="shared" si="3617"/>
        <v>-1.4930838672676058E-9</v>
      </c>
      <c r="CI1527" s="12">
        <f t="shared" si="3617"/>
        <v>-1.4993050500478875E-9</v>
      </c>
      <c r="CJ1527" s="12">
        <f t="shared" si="3617"/>
        <v>-1.505552154423087E-9</v>
      </c>
      <c r="CK1527" s="12">
        <f t="shared" si="3617"/>
        <v>-1.51182528839985E-9</v>
      </c>
      <c r="CL1527" s="12">
        <f t="shared" si="3617"/>
        <v>-1.5181245604348492E-9</v>
      </c>
      <c r="CM1527" s="12">
        <f t="shared" si="3617"/>
        <v>-1.524450079436661E-9</v>
      </c>
      <c r="CN1527" s="12">
        <f t="shared" si="3617"/>
        <v>-1.5308019547676473E-9</v>
      </c>
      <c r="CO1527" s="12">
        <f t="shared" si="3617"/>
        <v>-1.5371802962458457E-9</v>
      </c>
      <c r="CP1527" s="12">
        <f t="shared" si="3617"/>
        <v>-1.5435852141468702E-9</v>
      </c>
      <c r="CQ1527" s="12">
        <f t="shared" si="3617"/>
        <v>-1.5500168192058155E-9</v>
      </c>
      <c r="CR1527" s="12">
        <f t="shared" si="3617"/>
        <v>-1.5564752226191729E-9</v>
      </c>
      <c r="CS1527" s="12">
        <f t="shared" si="3617"/>
        <v>-1.562960536046753E-9</v>
      </c>
      <c r="CT1527" s="12">
        <f t="shared" si="3617"/>
        <v>-1.5694728716136144E-9</v>
      </c>
      <c r="CU1527" s="12">
        <f t="shared" si="3617"/>
        <v>-1.5760123419120043E-9</v>
      </c>
      <c r="CV1527" s="12">
        <f t="shared" si="3617"/>
        <v>-1.5825790600033045E-9</v>
      </c>
      <c r="CW1527" s="12">
        <f t="shared" si="3617"/>
        <v>-1.5891731394199848E-9</v>
      </c>
      <c r="CX1527" s="12">
        <f t="shared" si="3617"/>
        <v>-1.5957946941675681E-9</v>
      </c>
      <c r="CY1527" s="12">
        <f t="shared" si="3617"/>
        <v>-1.6024438387265997E-9</v>
      </c>
      <c r="CZ1527" s="12">
        <f t="shared" si="3617"/>
        <v>-1.6091206880546272E-9</v>
      </c>
      <c r="DA1527" s="12">
        <f t="shared" ref="DA1527:DY1527" si="3618">DA1303+DA1503</f>
        <v>-1.615825357588188E-9</v>
      </c>
      <c r="DB1527" s="12">
        <f t="shared" si="3618"/>
        <v>-1.6225579632448056E-9</v>
      </c>
      <c r="DC1527" s="12">
        <f t="shared" si="3618"/>
        <v>-1.6293186214249923E-9</v>
      </c>
      <c r="DD1527" s="12">
        <f t="shared" si="3618"/>
        <v>-1.636107449014263E-9</v>
      </c>
      <c r="DE1527" s="12">
        <f t="shared" si="3618"/>
        <v>-1.6429245633851558E-9</v>
      </c>
      <c r="DF1527" s="12">
        <f t="shared" si="3618"/>
        <v>-1.6497700823992607E-9</v>
      </c>
      <c r="DG1527" s="12">
        <f t="shared" si="3618"/>
        <v>-1.6566441244092576E-9</v>
      </c>
      <c r="DH1527" s="12">
        <f t="shared" si="3618"/>
        <v>-1.6635468082609627E-9</v>
      </c>
      <c r="DI1527" s="12">
        <f t="shared" si="3618"/>
        <v>-1.6704782532953834E-9</v>
      </c>
      <c r="DJ1527" s="12">
        <f t="shared" si="3618"/>
        <v>-1.6774385793507809E-9</v>
      </c>
      <c r="DK1527" s="12">
        <f t="shared" si="3618"/>
        <v>-1.6844279067647425E-9</v>
      </c>
      <c r="DL1527" s="12">
        <f t="shared" si="3618"/>
        <v>-1.6914463563762623E-9</v>
      </c>
      <c r="DM1527" s="12">
        <f t="shared" si="3618"/>
        <v>-1.69849404952783E-9</v>
      </c>
      <c r="DN1527" s="12">
        <f t="shared" si="3618"/>
        <v>-1.7055711080675292E-9</v>
      </c>
      <c r="DO1527" s="12">
        <f t="shared" si="3618"/>
        <v>-1.7126776543511439E-9</v>
      </c>
      <c r="DP1527" s="12">
        <f t="shared" si="3618"/>
        <v>-1.7198138112442737E-9</v>
      </c>
      <c r="DQ1527" s="12">
        <f t="shared" si="3618"/>
        <v>-1.7269797021244582E-9</v>
      </c>
      <c r="DR1527" s="12">
        <f t="shared" si="3618"/>
        <v>-1.7341754508833101E-9</v>
      </c>
      <c r="DS1527" s="12">
        <f t="shared" si="3618"/>
        <v>-1.7414011819286573E-9</v>
      </c>
      <c r="DT1527" s="12">
        <f t="shared" si="3618"/>
        <v>-1.7486570201866932E-9</v>
      </c>
      <c r="DU1527" s="12">
        <f t="shared" si="3618"/>
        <v>-1.7559430911041378E-9</v>
      </c>
      <c r="DV1527" s="12">
        <f t="shared" si="3618"/>
        <v>-1.763259520650405E-9</v>
      </c>
      <c r="DW1527" s="12">
        <f t="shared" si="3618"/>
        <v>-1.7706064353197817E-9</v>
      </c>
      <c r="DX1527" s="12">
        <f t="shared" si="3618"/>
        <v>-1.7779839621336141E-9</v>
      </c>
      <c r="DY1527" s="12">
        <f t="shared" si="3618"/>
        <v>-1.7853922286425042E-9</v>
      </c>
    </row>
    <row r="1528" spans="1:129" x14ac:dyDescent="0.3">
      <c r="D1528" s="128"/>
      <c r="E1528" s="203"/>
      <c r="F1528" s="128"/>
      <c r="I1528" s="12"/>
      <c r="J1528" s="12"/>
      <c r="K1528" s="12"/>
      <c r="L1528" s="12"/>
      <c r="M1528" s="12"/>
      <c r="N1528" s="12"/>
      <c r="O1528" s="12"/>
      <c r="P1528" s="12"/>
      <c r="Q1528" s="12"/>
      <c r="R1528" s="12"/>
      <c r="S1528" s="12"/>
      <c r="T1528" s="12"/>
      <c r="U1528" s="12"/>
      <c r="V1528" s="12"/>
      <c r="W1528" s="12"/>
      <c r="X1528" s="12"/>
      <c r="Y1528" s="12"/>
      <c r="Z1528" s="12"/>
      <c r="AA1528" s="12"/>
      <c r="AB1528" s="12"/>
      <c r="AC1528" s="12"/>
      <c r="AD1528" s="12"/>
      <c r="AE1528" s="12"/>
      <c r="AF1528" s="12"/>
      <c r="AG1528" s="12"/>
      <c r="AH1528" s="12"/>
      <c r="AI1528" s="12"/>
      <c r="AJ1528" s="12"/>
      <c r="AK1528" s="12"/>
      <c r="AL1528" s="12"/>
      <c r="AM1528" s="12"/>
      <c r="AN1528" s="12"/>
      <c r="AO1528" s="12"/>
      <c r="AP1528" s="12"/>
      <c r="AQ1528" s="12"/>
      <c r="AR1528" s="12"/>
      <c r="AS1528" s="12"/>
      <c r="AT1528" s="12"/>
      <c r="AU1528" s="12"/>
      <c r="AV1528" s="12"/>
      <c r="AW1528" s="12"/>
      <c r="AX1528" s="12"/>
      <c r="AY1528" s="12"/>
      <c r="AZ1528" s="12"/>
      <c r="BA1528" s="12"/>
      <c r="BB1528" s="12"/>
      <c r="BC1528" s="12"/>
      <c r="BD1528" s="12"/>
      <c r="BE1528" s="12"/>
      <c r="BF1528" s="12"/>
      <c r="BG1528" s="12"/>
      <c r="BH1528" s="12"/>
      <c r="BI1528" s="12"/>
      <c r="BJ1528" s="12"/>
      <c r="BK1528" s="12"/>
      <c r="BL1528" s="12"/>
      <c r="BM1528" s="12"/>
      <c r="BN1528" s="12"/>
      <c r="BO1528" s="12"/>
      <c r="BP1528" s="12"/>
      <c r="BQ1528" s="12"/>
      <c r="BR1528" s="12"/>
      <c r="BS1528" s="12"/>
      <c r="BT1528" s="12"/>
      <c r="BU1528" s="12"/>
      <c r="BV1528" s="12"/>
      <c r="BW1528" s="12"/>
      <c r="BX1528" s="12"/>
      <c r="BY1528" s="12"/>
      <c r="BZ1528" s="12"/>
      <c r="CA1528" s="12"/>
      <c r="CB1528" s="12"/>
      <c r="CC1528" s="12"/>
      <c r="CD1528" s="12"/>
      <c r="CE1528" s="12"/>
      <c r="CF1528" s="12"/>
      <c r="CG1528" s="12"/>
      <c r="CH1528" s="12"/>
      <c r="CI1528" s="12"/>
      <c r="CJ1528" s="12"/>
      <c r="CK1528" s="12"/>
      <c r="CL1528" s="12"/>
      <c r="CM1528" s="12"/>
      <c r="CN1528" s="12"/>
      <c r="CO1528" s="12"/>
      <c r="CP1528" s="12"/>
      <c r="CQ1528" s="12"/>
      <c r="CR1528" s="12"/>
      <c r="CS1528" s="12"/>
      <c r="CT1528" s="12"/>
      <c r="CU1528" s="12"/>
      <c r="CV1528" s="12"/>
      <c r="CW1528" s="12"/>
      <c r="CX1528" s="12"/>
      <c r="CY1528" s="12"/>
      <c r="CZ1528" s="12"/>
      <c r="DA1528" s="12"/>
      <c r="DB1528" s="12"/>
      <c r="DC1528" s="12"/>
      <c r="DD1528" s="12"/>
      <c r="DE1528" s="12"/>
      <c r="DF1528" s="12"/>
      <c r="DG1528" s="12"/>
      <c r="DH1528" s="12"/>
      <c r="DI1528" s="12"/>
      <c r="DJ1528" s="12"/>
      <c r="DK1528" s="12"/>
      <c r="DL1528" s="12"/>
      <c r="DM1528" s="12"/>
      <c r="DN1528" s="12"/>
      <c r="DO1528" s="12"/>
      <c r="DP1528" s="12"/>
      <c r="DQ1528" s="12"/>
      <c r="DR1528" s="12"/>
      <c r="DS1528" s="12"/>
      <c r="DT1528" s="12"/>
      <c r="DU1528" s="12"/>
      <c r="DV1528" s="12"/>
      <c r="DW1528" s="12"/>
      <c r="DX1528" s="12"/>
      <c r="DY1528" s="12"/>
    </row>
    <row r="1529" spans="1:129" x14ac:dyDescent="0.3">
      <c r="B1529" s="2" t="str">
        <f>Product!$P$2</f>
        <v>Phase 5</v>
      </c>
      <c r="C1529" s="2" t="str">
        <f>Product!$P$3</f>
        <v>50' Wide</v>
      </c>
      <c r="D1529" s="128"/>
      <c r="E1529" s="203"/>
      <c r="F1529" s="128"/>
      <c r="G1529" s="11">
        <f>SUM(H1529:DZ1529)</f>
        <v>44727112.756153241</v>
      </c>
      <c r="I1529" s="12">
        <f t="shared" ref="I1529:AN1529" si="3619">I1305+I1505</f>
        <v>0</v>
      </c>
      <c r="J1529" s="12">
        <f t="shared" si="3619"/>
        <v>0</v>
      </c>
      <c r="K1529" s="12">
        <f t="shared" si="3619"/>
        <v>0</v>
      </c>
      <c r="L1529" s="12">
        <f t="shared" si="3619"/>
        <v>0</v>
      </c>
      <c r="M1529" s="12">
        <f t="shared" si="3619"/>
        <v>0</v>
      </c>
      <c r="N1529" s="12">
        <f t="shared" si="3619"/>
        <v>0</v>
      </c>
      <c r="O1529" s="12">
        <f t="shared" si="3619"/>
        <v>0</v>
      </c>
      <c r="P1529" s="12">
        <f t="shared" si="3619"/>
        <v>0</v>
      </c>
      <c r="Q1529" s="12">
        <f t="shared" si="3619"/>
        <v>0</v>
      </c>
      <c r="R1529" s="12">
        <f t="shared" si="3619"/>
        <v>0</v>
      </c>
      <c r="S1529" s="12">
        <f t="shared" si="3619"/>
        <v>0</v>
      </c>
      <c r="T1529" s="12">
        <f t="shared" si="3619"/>
        <v>0</v>
      </c>
      <c r="U1529" s="12">
        <f t="shared" si="3619"/>
        <v>0</v>
      </c>
      <c r="V1529" s="12">
        <f t="shared" si="3619"/>
        <v>0</v>
      </c>
      <c r="W1529" s="12">
        <f t="shared" si="3619"/>
        <v>0</v>
      </c>
      <c r="X1529" s="12">
        <f t="shared" si="3619"/>
        <v>0</v>
      </c>
      <c r="Y1529" s="12">
        <f t="shared" si="3619"/>
        <v>0</v>
      </c>
      <c r="Z1529" s="12">
        <f t="shared" si="3619"/>
        <v>0</v>
      </c>
      <c r="AA1529" s="12">
        <f t="shared" si="3619"/>
        <v>0</v>
      </c>
      <c r="AB1529" s="12">
        <f t="shared" si="3619"/>
        <v>0</v>
      </c>
      <c r="AC1529" s="12">
        <f t="shared" si="3619"/>
        <v>0</v>
      </c>
      <c r="AD1529" s="12">
        <f t="shared" si="3619"/>
        <v>0</v>
      </c>
      <c r="AE1529" s="12">
        <f t="shared" si="3619"/>
        <v>0</v>
      </c>
      <c r="AF1529" s="12">
        <f t="shared" si="3619"/>
        <v>0</v>
      </c>
      <c r="AG1529" s="12">
        <f t="shared" si="3619"/>
        <v>0</v>
      </c>
      <c r="AH1529" s="12">
        <f t="shared" si="3619"/>
        <v>0</v>
      </c>
      <c r="AI1529" s="12">
        <f t="shared" si="3619"/>
        <v>0</v>
      </c>
      <c r="AJ1529" s="12">
        <f t="shared" si="3619"/>
        <v>0</v>
      </c>
      <c r="AK1529" s="12">
        <f t="shared" si="3619"/>
        <v>0</v>
      </c>
      <c r="AL1529" s="12">
        <f t="shared" si="3619"/>
        <v>0</v>
      </c>
      <c r="AM1529" s="12">
        <f t="shared" si="3619"/>
        <v>0</v>
      </c>
      <c r="AN1529" s="12">
        <f t="shared" si="3619"/>
        <v>0</v>
      </c>
      <c r="AO1529" s="12">
        <f t="shared" ref="AO1529:BT1529" si="3620">AO1305+AO1505</f>
        <v>0</v>
      </c>
      <c r="AP1529" s="12">
        <f t="shared" si="3620"/>
        <v>0</v>
      </c>
      <c r="AQ1529" s="12">
        <f t="shared" si="3620"/>
        <v>0</v>
      </c>
      <c r="AR1529" s="12">
        <f t="shared" si="3620"/>
        <v>0</v>
      </c>
      <c r="AS1529" s="12">
        <f t="shared" si="3620"/>
        <v>0</v>
      </c>
      <c r="AT1529" s="12">
        <f t="shared" si="3620"/>
        <v>0</v>
      </c>
      <c r="AU1529" s="12">
        <f t="shared" si="3620"/>
        <v>0</v>
      </c>
      <c r="AV1529" s="12">
        <f t="shared" si="3620"/>
        <v>0</v>
      </c>
      <c r="AW1529" s="12">
        <f t="shared" si="3620"/>
        <v>0</v>
      </c>
      <c r="AX1529" s="12">
        <f t="shared" si="3620"/>
        <v>0</v>
      </c>
      <c r="AY1529" s="12">
        <f t="shared" si="3620"/>
        <v>0</v>
      </c>
      <c r="AZ1529" s="12">
        <f t="shared" si="3620"/>
        <v>0</v>
      </c>
      <c r="BA1529" s="12">
        <f t="shared" si="3620"/>
        <v>0</v>
      </c>
      <c r="BB1529" s="12">
        <f t="shared" si="3620"/>
        <v>0</v>
      </c>
      <c r="BC1529" s="12">
        <f t="shared" si="3620"/>
        <v>0</v>
      </c>
      <c r="BD1529" s="12">
        <f t="shared" si="3620"/>
        <v>0</v>
      </c>
      <c r="BE1529" s="12">
        <f t="shared" si="3620"/>
        <v>0</v>
      </c>
      <c r="BF1529" s="12">
        <f t="shared" si="3620"/>
        <v>0</v>
      </c>
      <c r="BG1529" s="12">
        <f t="shared" si="3620"/>
        <v>0</v>
      </c>
      <c r="BH1529" s="12">
        <f t="shared" si="3620"/>
        <v>0</v>
      </c>
      <c r="BI1529" s="12">
        <f t="shared" si="3620"/>
        <v>125000</v>
      </c>
      <c r="BJ1529" s="12">
        <f t="shared" si="3620"/>
        <v>250520.83333333334</v>
      </c>
      <c r="BK1529" s="12">
        <f t="shared" si="3620"/>
        <v>376564.67013888888</v>
      </c>
      <c r="BL1529" s="12">
        <f t="shared" si="3620"/>
        <v>503133.6895978009</v>
      </c>
      <c r="BM1529" s="12">
        <f t="shared" si="3620"/>
        <v>630230.07997112512</v>
      </c>
      <c r="BN1529" s="12">
        <f t="shared" si="3620"/>
        <v>757856.0386376715</v>
      </c>
      <c r="BO1529" s="12">
        <f t="shared" si="3620"/>
        <v>1566013.7721319951</v>
      </c>
      <c r="BP1529" s="12">
        <f t="shared" si="3620"/>
        <v>2382538.8295158786</v>
      </c>
      <c r="BQ1529" s="12">
        <f t="shared" si="3620"/>
        <v>3207466.0746388612</v>
      </c>
      <c r="BR1529" s="12">
        <f t="shared" si="3620"/>
        <v>4040830.5166165233</v>
      </c>
      <c r="BS1529" s="12">
        <f t="shared" si="3620"/>
        <v>4389638.6997685591</v>
      </c>
      <c r="BT1529" s="12">
        <f t="shared" si="3620"/>
        <v>4744900.2503503961</v>
      </c>
      <c r="BU1529" s="12">
        <f t="shared" ref="BU1529:CZ1529" si="3621">BU1305+BU1505</f>
        <v>4296642.0573929902</v>
      </c>
      <c r="BV1529" s="12">
        <f t="shared" si="3621"/>
        <v>3841516.1219649282</v>
      </c>
      <c r="BW1529" s="12">
        <f t="shared" si="3621"/>
        <v>3379493.8284725831</v>
      </c>
      <c r="BX1529" s="12">
        <f t="shared" si="3621"/>
        <v>2910546.4420906864</v>
      </c>
      <c r="BY1529" s="12">
        <f t="shared" si="3621"/>
        <v>2434645.1082655317</v>
      </c>
      <c r="BZ1529" s="12">
        <f t="shared" si="3621"/>
        <v>1951760.8522161054</v>
      </c>
      <c r="CA1529" s="12">
        <f t="shared" si="3621"/>
        <v>1466864.5784331402</v>
      </c>
      <c r="CB1529" s="12">
        <f t="shared" si="3621"/>
        <v>979947.90350941231</v>
      </c>
      <c r="CC1529" s="12">
        <f t="shared" si="3621"/>
        <v>491002.40910683572</v>
      </c>
      <c r="CD1529" s="12">
        <f t="shared" si="3621"/>
        <v>0</v>
      </c>
      <c r="CE1529" s="12">
        <f t="shared" si="3621"/>
        <v>0</v>
      </c>
      <c r="CF1529" s="12">
        <f t="shared" si="3621"/>
        <v>0</v>
      </c>
      <c r="CG1529" s="12">
        <f t="shared" si="3621"/>
        <v>0</v>
      </c>
      <c r="CH1529" s="12">
        <f t="shared" si="3621"/>
        <v>0</v>
      </c>
      <c r="CI1529" s="12">
        <f t="shared" si="3621"/>
        <v>0</v>
      </c>
      <c r="CJ1529" s="12">
        <f t="shared" si="3621"/>
        <v>0</v>
      </c>
      <c r="CK1529" s="12">
        <f t="shared" si="3621"/>
        <v>0</v>
      </c>
      <c r="CL1529" s="12">
        <f t="shared" si="3621"/>
        <v>0</v>
      </c>
      <c r="CM1529" s="12">
        <f t="shared" si="3621"/>
        <v>0</v>
      </c>
      <c r="CN1529" s="12">
        <f t="shared" si="3621"/>
        <v>0</v>
      </c>
      <c r="CO1529" s="12">
        <f t="shared" si="3621"/>
        <v>0</v>
      </c>
      <c r="CP1529" s="12">
        <f t="shared" si="3621"/>
        <v>0</v>
      </c>
      <c r="CQ1529" s="12">
        <f t="shared" si="3621"/>
        <v>0</v>
      </c>
      <c r="CR1529" s="12">
        <f t="shared" si="3621"/>
        <v>0</v>
      </c>
      <c r="CS1529" s="12">
        <f t="shared" si="3621"/>
        <v>0</v>
      </c>
      <c r="CT1529" s="12">
        <f t="shared" si="3621"/>
        <v>0</v>
      </c>
      <c r="CU1529" s="12">
        <f t="shared" si="3621"/>
        <v>0</v>
      </c>
      <c r="CV1529" s="12">
        <f t="shared" si="3621"/>
        <v>0</v>
      </c>
      <c r="CW1529" s="12">
        <f t="shared" si="3621"/>
        <v>0</v>
      </c>
      <c r="CX1529" s="12">
        <f t="shared" si="3621"/>
        <v>0</v>
      </c>
      <c r="CY1529" s="12">
        <f t="shared" si="3621"/>
        <v>0</v>
      </c>
      <c r="CZ1529" s="12">
        <f t="shared" si="3621"/>
        <v>0</v>
      </c>
      <c r="DA1529" s="12">
        <f t="shared" ref="DA1529:DY1529" si="3622">DA1305+DA1505</f>
        <v>0</v>
      </c>
      <c r="DB1529" s="12">
        <f t="shared" si="3622"/>
        <v>0</v>
      </c>
      <c r="DC1529" s="12">
        <f t="shared" si="3622"/>
        <v>0</v>
      </c>
      <c r="DD1529" s="12">
        <f t="shared" si="3622"/>
        <v>0</v>
      </c>
      <c r="DE1529" s="12">
        <f t="shared" si="3622"/>
        <v>0</v>
      </c>
      <c r="DF1529" s="12">
        <f t="shared" si="3622"/>
        <v>0</v>
      </c>
      <c r="DG1529" s="12">
        <f t="shared" si="3622"/>
        <v>0</v>
      </c>
      <c r="DH1529" s="12">
        <f t="shared" si="3622"/>
        <v>0</v>
      </c>
      <c r="DI1529" s="12">
        <f t="shared" si="3622"/>
        <v>0</v>
      </c>
      <c r="DJ1529" s="12">
        <f t="shared" si="3622"/>
        <v>0</v>
      </c>
      <c r="DK1529" s="12">
        <f t="shared" si="3622"/>
        <v>0</v>
      </c>
      <c r="DL1529" s="12">
        <f t="shared" si="3622"/>
        <v>0</v>
      </c>
      <c r="DM1529" s="12">
        <f t="shared" si="3622"/>
        <v>0</v>
      </c>
      <c r="DN1529" s="12">
        <f t="shared" si="3622"/>
        <v>0</v>
      </c>
      <c r="DO1529" s="12">
        <f t="shared" si="3622"/>
        <v>0</v>
      </c>
      <c r="DP1529" s="12">
        <f t="shared" si="3622"/>
        <v>0</v>
      </c>
      <c r="DQ1529" s="12">
        <f t="shared" si="3622"/>
        <v>0</v>
      </c>
      <c r="DR1529" s="12">
        <f t="shared" si="3622"/>
        <v>0</v>
      </c>
      <c r="DS1529" s="12">
        <f t="shared" si="3622"/>
        <v>0</v>
      </c>
      <c r="DT1529" s="12">
        <f t="shared" si="3622"/>
        <v>0</v>
      </c>
      <c r="DU1529" s="12">
        <f t="shared" si="3622"/>
        <v>0</v>
      </c>
      <c r="DV1529" s="12">
        <f t="shared" si="3622"/>
        <v>0</v>
      </c>
      <c r="DW1529" s="12">
        <f t="shared" si="3622"/>
        <v>0</v>
      </c>
      <c r="DX1529" s="12">
        <f t="shared" si="3622"/>
        <v>0</v>
      </c>
      <c r="DY1529" s="12">
        <f t="shared" si="3622"/>
        <v>0</v>
      </c>
    </row>
    <row r="1530" spans="1:129" x14ac:dyDescent="0.3">
      <c r="B1530" s="2" t="str">
        <f>Product!$Q$2</f>
        <v>Phase 5</v>
      </c>
      <c r="C1530" s="2" t="str">
        <f>Product!$Q$3</f>
        <v>60' Wide</v>
      </c>
      <c r="D1530" s="128"/>
      <c r="E1530" s="203"/>
      <c r="F1530" s="128"/>
      <c r="G1530" s="11">
        <f>SUM(H1530:DZ1530)</f>
        <v>44727112.756153241</v>
      </c>
      <c r="I1530" s="12">
        <f t="shared" ref="I1530:AN1530" si="3623">I1306+I1506</f>
        <v>0</v>
      </c>
      <c r="J1530" s="12">
        <f t="shared" si="3623"/>
        <v>0</v>
      </c>
      <c r="K1530" s="12">
        <f t="shared" si="3623"/>
        <v>0</v>
      </c>
      <c r="L1530" s="12">
        <f t="shared" si="3623"/>
        <v>0</v>
      </c>
      <c r="M1530" s="12">
        <f t="shared" si="3623"/>
        <v>0</v>
      </c>
      <c r="N1530" s="12">
        <f t="shared" si="3623"/>
        <v>0</v>
      </c>
      <c r="O1530" s="12">
        <f t="shared" si="3623"/>
        <v>0</v>
      </c>
      <c r="P1530" s="12">
        <f t="shared" si="3623"/>
        <v>0</v>
      </c>
      <c r="Q1530" s="12">
        <f t="shared" si="3623"/>
        <v>0</v>
      </c>
      <c r="R1530" s="12">
        <f t="shared" si="3623"/>
        <v>0</v>
      </c>
      <c r="S1530" s="12">
        <f t="shared" si="3623"/>
        <v>0</v>
      </c>
      <c r="T1530" s="12">
        <f t="shared" si="3623"/>
        <v>0</v>
      </c>
      <c r="U1530" s="12">
        <f t="shared" si="3623"/>
        <v>0</v>
      </c>
      <c r="V1530" s="12">
        <f t="shared" si="3623"/>
        <v>0</v>
      </c>
      <c r="W1530" s="12">
        <f t="shared" si="3623"/>
        <v>0</v>
      </c>
      <c r="X1530" s="12">
        <f t="shared" si="3623"/>
        <v>0</v>
      </c>
      <c r="Y1530" s="12">
        <f t="shared" si="3623"/>
        <v>0</v>
      </c>
      <c r="Z1530" s="12">
        <f t="shared" si="3623"/>
        <v>0</v>
      </c>
      <c r="AA1530" s="12">
        <f t="shared" si="3623"/>
        <v>0</v>
      </c>
      <c r="AB1530" s="12">
        <f t="shared" si="3623"/>
        <v>0</v>
      </c>
      <c r="AC1530" s="12">
        <f t="shared" si="3623"/>
        <v>0</v>
      </c>
      <c r="AD1530" s="12">
        <f t="shared" si="3623"/>
        <v>0</v>
      </c>
      <c r="AE1530" s="12">
        <f t="shared" si="3623"/>
        <v>0</v>
      </c>
      <c r="AF1530" s="12">
        <f t="shared" si="3623"/>
        <v>0</v>
      </c>
      <c r="AG1530" s="12">
        <f t="shared" si="3623"/>
        <v>0</v>
      </c>
      <c r="AH1530" s="12">
        <f t="shared" si="3623"/>
        <v>0</v>
      </c>
      <c r="AI1530" s="12">
        <f t="shared" si="3623"/>
        <v>0</v>
      </c>
      <c r="AJ1530" s="12">
        <f t="shared" si="3623"/>
        <v>0</v>
      </c>
      <c r="AK1530" s="12">
        <f t="shared" si="3623"/>
        <v>0</v>
      </c>
      <c r="AL1530" s="12">
        <f t="shared" si="3623"/>
        <v>0</v>
      </c>
      <c r="AM1530" s="12">
        <f t="shared" si="3623"/>
        <v>0</v>
      </c>
      <c r="AN1530" s="12">
        <f t="shared" si="3623"/>
        <v>0</v>
      </c>
      <c r="AO1530" s="12">
        <f t="shared" ref="AO1530:BT1530" si="3624">AO1306+AO1506</f>
        <v>0</v>
      </c>
      <c r="AP1530" s="12">
        <f t="shared" si="3624"/>
        <v>0</v>
      </c>
      <c r="AQ1530" s="12">
        <f t="shared" si="3624"/>
        <v>0</v>
      </c>
      <c r="AR1530" s="12">
        <f t="shared" si="3624"/>
        <v>0</v>
      </c>
      <c r="AS1530" s="12">
        <f t="shared" si="3624"/>
        <v>0</v>
      </c>
      <c r="AT1530" s="12">
        <f t="shared" si="3624"/>
        <v>0</v>
      </c>
      <c r="AU1530" s="12">
        <f t="shared" si="3624"/>
        <v>0</v>
      </c>
      <c r="AV1530" s="12">
        <f t="shared" si="3624"/>
        <v>0</v>
      </c>
      <c r="AW1530" s="12">
        <f t="shared" si="3624"/>
        <v>0</v>
      </c>
      <c r="AX1530" s="12">
        <f t="shared" si="3624"/>
        <v>0</v>
      </c>
      <c r="AY1530" s="12">
        <f t="shared" si="3624"/>
        <v>0</v>
      </c>
      <c r="AZ1530" s="12">
        <f t="shared" si="3624"/>
        <v>0</v>
      </c>
      <c r="BA1530" s="12">
        <f t="shared" si="3624"/>
        <v>0</v>
      </c>
      <c r="BB1530" s="12">
        <f t="shared" si="3624"/>
        <v>0</v>
      </c>
      <c r="BC1530" s="12">
        <f t="shared" si="3624"/>
        <v>0</v>
      </c>
      <c r="BD1530" s="12">
        <f t="shared" si="3624"/>
        <v>0</v>
      </c>
      <c r="BE1530" s="12">
        <f t="shared" si="3624"/>
        <v>0</v>
      </c>
      <c r="BF1530" s="12">
        <f t="shared" si="3624"/>
        <v>0</v>
      </c>
      <c r="BG1530" s="12">
        <f t="shared" si="3624"/>
        <v>0</v>
      </c>
      <c r="BH1530" s="12">
        <f t="shared" si="3624"/>
        <v>0</v>
      </c>
      <c r="BI1530" s="12">
        <f t="shared" si="3624"/>
        <v>125000</v>
      </c>
      <c r="BJ1530" s="12">
        <f t="shared" si="3624"/>
        <v>250520.83333333334</v>
      </c>
      <c r="BK1530" s="12">
        <f t="shared" si="3624"/>
        <v>376564.67013888888</v>
      </c>
      <c r="BL1530" s="12">
        <f t="shared" si="3624"/>
        <v>503133.6895978009</v>
      </c>
      <c r="BM1530" s="12">
        <f t="shared" si="3624"/>
        <v>630230.07997112512</v>
      </c>
      <c r="BN1530" s="12">
        <f t="shared" si="3624"/>
        <v>757856.0386376715</v>
      </c>
      <c r="BO1530" s="12">
        <f t="shared" si="3624"/>
        <v>1566013.7721319951</v>
      </c>
      <c r="BP1530" s="12">
        <f t="shared" si="3624"/>
        <v>2382538.8295158786</v>
      </c>
      <c r="BQ1530" s="12">
        <f t="shared" si="3624"/>
        <v>3207466.0746388612</v>
      </c>
      <c r="BR1530" s="12">
        <f t="shared" si="3624"/>
        <v>4040830.5166165233</v>
      </c>
      <c r="BS1530" s="12">
        <f t="shared" si="3624"/>
        <v>4389638.6997685591</v>
      </c>
      <c r="BT1530" s="12">
        <f t="shared" si="3624"/>
        <v>4744900.2503503961</v>
      </c>
      <c r="BU1530" s="12">
        <f t="shared" ref="BU1530:CZ1530" si="3625">BU1306+BU1506</f>
        <v>4296642.0573929902</v>
      </c>
      <c r="BV1530" s="12">
        <f t="shared" si="3625"/>
        <v>3841516.1219649282</v>
      </c>
      <c r="BW1530" s="12">
        <f t="shared" si="3625"/>
        <v>3379493.8284725831</v>
      </c>
      <c r="BX1530" s="12">
        <f t="shared" si="3625"/>
        <v>2910546.4420906864</v>
      </c>
      <c r="BY1530" s="12">
        <f t="shared" si="3625"/>
        <v>2434645.1082655317</v>
      </c>
      <c r="BZ1530" s="12">
        <f t="shared" si="3625"/>
        <v>1951760.8522161054</v>
      </c>
      <c r="CA1530" s="12">
        <f t="shared" si="3625"/>
        <v>1466864.5784331402</v>
      </c>
      <c r="CB1530" s="12">
        <f t="shared" si="3625"/>
        <v>979947.90350941231</v>
      </c>
      <c r="CC1530" s="12">
        <f t="shared" si="3625"/>
        <v>491002.40910683572</v>
      </c>
      <c r="CD1530" s="12">
        <f t="shared" si="3625"/>
        <v>0</v>
      </c>
      <c r="CE1530" s="12">
        <f t="shared" si="3625"/>
        <v>0</v>
      </c>
      <c r="CF1530" s="12">
        <f t="shared" si="3625"/>
        <v>0</v>
      </c>
      <c r="CG1530" s="12">
        <f t="shared" si="3625"/>
        <v>0</v>
      </c>
      <c r="CH1530" s="12">
        <f t="shared" si="3625"/>
        <v>0</v>
      </c>
      <c r="CI1530" s="12">
        <f t="shared" si="3625"/>
        <v>0</v>
      </c>
      <c r="CJ1530" s="12">
        <f t="shared" si="3625"/>
        <v>0</v>
      </c>
      <c r="CK1530" s="12">
        <f t="shared" si="3625"/>
        <v>0</v>
      </c>
      <c r="CL1530" s="12">
        <f t="shared" si="3625"/>
        <v>0</v>
      </c>
      <c r="CM1530" s="12">
        <f t="shared" si="3625"/>
        <v>0</v>
      </c>
      <c r="CN1530" s="12">
        <f t="shared" si="3625"/>
        <v>0</v>
      </c>
      <c r="CO1530" s="12">
        <f t="shared" si="3625"/>
        <v>0</v>
      </c>
      <c r="CP1530" s="12">
        <f t="shared" si="3625"/>
        <v>0</v>
      </c>
      <c r="CQ1530" s="12">
        <f t="shared" si="3625"/>
        <v>0</v>
      </c>
      <c r="CR1530" s="12">
        <f t="shared" si="3625"/>
        <v>0</v>
      </c>
      <c r="CS1530" s="12">
        <f t="shared" si="3625"/>
        <v>0</v>
      </c>
      <c r="CT1530" s="12">
        <f t="shared" si="3625"/>
        <v>0</v>
      </c>
      <c r="CU1530" s="12">
        <f t="shared" si="3625"/>
        <v>0</v>
      </c>
      <c r="CV1530" s="12">
        <f t="shared" si="3625"/>
        <v>0</v>
      </c>
      <c r="CW1530" s="12">
        <f t="shared" si="3625"/>
        <v>0</v>
      </c>
      <c r="CX1530" s="12">
        <f t="shared" si="3625"/>
        <v>0</v>
      </c>
      <c r="CY1530" s="12">
        <f t="shared" si="3625"/>
        <v>0</v>
      </c>
      <c r="CZ1530" s="12">
        <f t="shared" si="3625"/>
        <v>0</v>
      </c>
      <c r="DA1530" s="12">
        <f t="shared" ref="DA1530:DY1530" si="3626">DA1306+DA1506</f>
        <v>0</v>
      </c>
      <c r="DB1530" s="12">
        <f t="shared" si="3626"/>
        <v>0</v>
      </c>
      <c r="DC1530" s="12">
        <f t="shared" si="3626"/>
        <v>0</v>
      </c>
      <c r="DD1530" s="12">
        <f t="shared" si="3626"/>
        <v>0</v>
      </c>
      <c r="DE1530" s="12">
        <f t="shared" si="3626"/>
        <v>0</v>
      </c>
      <c r="DF1530" s="12">
        <f t="shared" si="3626"/>
        <v>0</v>
      </c>
      <c r="DG1530" s="12">
        <f t="shared" si="3626"/>
        <v>0</v>
      </c>
      <c r="DH1530" s="12">
        <f t="shared" si="3626"/>
        <v>0</v>
      </c>
      <c r="DI1530" s="12">
        <f t="shared" si="3626"/>
        <v>0</v>
      </c>
      <c r="DJ1530" s="12">
        <f t="shared" si="3626"/>
        <v>0</v>
      </c>
      <c r="DK1530" s="12">
        <f t="shared" si="3626"/>
        <v>0</v>
      </c>
      <c r="DL1530" s="12">
        <f t="shared" si="3626"/>
        <v>0</v>
      </c>
      <c r="DM1530" s="12">
        <f t="shared" si="3626"/>
        <v>0</v>
      </c>
      <c r="DN1530" s="12">
        <f t="shared" si="3626"/>
        <v>0</v>
      </c>
      <c r="DO1530" s="12">
        <f t="shared" si="3626"/>
        <v>0</v>
      </c>
      <c r="DP1530" s="12">
        <f t="shared" si="3626"/>
        <v>0</v>
      </c>
      <c r="DQ1530" s="12">
        <f t="shared" si="3626"/>
        <v>0</v>
      </c>
      <c r="DR1530" s="12">
        <f t="shared" si="3626"/>
        <v>0</v>
      </c>
      <c r="DS1530" s="12">
        <f t="shared" si="3626"/>
        <v>0</v>
      </c>
      <c r="DT1530" s="12">
        <f t="shared" si="3626"/>
        <v>0</v>
      </c>
      <c r="DU1530" s="12">
        <f t="shared" si="3626"/>
        <v>0</v>
      </c>
      <c r="DV1530" s="12">
        <f t="shared" si="3626"/>
        <v>0</v>
      </c>
      <c r="DW1530" s="12">
        <f t="shared" si="3626"/>
        <v>0</v>
      </c>
      <c r="DX1530" s="12">
        <f t="shared" si="3626"/>
        <v>0</v>
      </c>
      <c r="DY1530" s="12">
        <f t="shared" si="3626"/>
        <v>0</v>
      </c>
    </row>
    <row r="1531" spans="1:129" x14ac:dyDescent="0.3">
      <c r="B1531" s="2" t="str">
        <f>Product!$R$2</f>
        <v>Phase 5</v>
      </c>
      <c r="C1531" s="2" t="str">
        <f>Product!$R$3</f>
        <v>75' Wide</v>
      </c>
      <c r="D1531" s="128"/>
      <c r="E1531" s="203"/>
      <c r="F1531" s="128"/>
      <c r="G1531" s="11">
        <f>SUM(H1531:DZ1531)</f>
        <v>29818075.170768823</v>
      </c>
      <c r="I1531" s="12">
        <f t="shared" ref="I1531:AN1531" si="3627">I1307+I1507</f>
        <v>0</v>
      </c>
      <c r="J1531" s="12">
        <f t="shared" si="3627"/>
        <v>0</v>
      </c>
      <c r="K1531" s="12">
        <f t="shared" si="3627"/>
        <v>0</v>
      </c>
      <c r="L1531" s="12">
        <f t="shared" si="3627"/>
        <v>0</v>
      </c>
      <c r="M1531" s="12">
        <f t="shared" si="3627"/>
        <v>0</v>
      </c>
      <c r="N1531" s="12">
        <f t="shared" si="3627"/>
        <v>0</v>
      </c>
      <c r="O1531" s="12">
        <f t="shared" si="3627"/>
        <v>0</v>
      </c>
      <c r="P1531" s="12">
        <f t="shared" si="3627"/>
        <v>0</v>
      </c>
      <c r="Q1531" s="12">
        <f t="shared" si="3627"/>
        <v>0</v>
      </c>
      <c r="R1531" s="12">
        <f t="shared" si="3627"/>
        <v>0</v>
      </c>
      <c r="S1531" s="12">
        <f t="shared" si="3627"/>
        <v>0</v>
      </c>
      <c r="T1531" s="12">
        <f t="shared" si="3627"/>
        <v>0</v>
      </c>
      <c r="U1531" s="12">
        <f t="shared" si="3627"/>
        <v>0</v>
      </c>
      <c r="V1531" s="12">
        <f t="shared" si="3627"/>
        <v>0</v>
      </c>
      <c r="W1531" s="12">
        <f t="shared" si="3627"/>
        <v>0</v>
      </c>
      <c r="X1531" s="12">
        <f t="shared" si="3627"/>
        <v>0</v>
      </c>
      <c r="Y1531" s="12">
        <f t="shared" si="3627"/>
        <v>0</v>
      </c>
      <c r="Z1531" s="12">
        <f t="shared" si="3627"/>
        <v>0</v>
      </c>
      <c r="AA1531" s="12">
        <f t="shared" si="3627"/>
        <v>0</v>
      </c>
      <c r="AB1531" s="12">
        <f t="shared" si="3627"/>
        <v>0</v>
      </c>
      <c r="AC1531" s="12">
        <f t="shared" si="3627"/>
        <v>0</v>
      </c>
      <c r="AD1531" s="12">
        <f t="shared" si="3627"/>
        <v>0</v>
      </c>
      <c r="AE1531" s="12">
        <f t="shared" si="3627"/>
        <v>0</v>
      </c>
      <c r="AF1531" s="12">
        <f t="shared" si="3627"/>
        <v>0</v>
      </c>
      <c r="AG1531" s="12">
        <f t="shared" si="3627"/>
        <v>0</v>
      </c>
      <c r="AH1531" s="12">
        <f t="shared" si="3627"/>
        <v>0</v>
      </c>
      <c r="AI1531" s="12">
        <f t="shared" si="3627"/>
        <v>0</v>
      </c>
      <c r="AJ1531" s="12">
        <f t="shared" si="3627"/>
        <v>0</v>
      </c>
      <c r="AK1531" s="12">
        <f t="shared" si="3627"/>
        <v>0</v>
      </c>
      <c r="AL1531" s="12">
        <f t="shared" si="3627"/>
        <v>0</v>
      </c>
      <c r="AM1531" s="12">
        <f t="shared" si="3627"/>
        <v>0</v>
      </c>
      <c r="AN1531" s="12">
        <f t="shared" si="3627"/>
        <v>0</v>
      </c>
      <c r="AO1531" s="12">
        <f t="shared" ref="AO1531:BT1531" si="3628">AO1307+AO1507</f>
        <v>0</v>
      </c>
      <c r="AP1531" s="12">
        <f t="shared" si="3628"/>
        <v>0</v>
      </c>
      <c r="AQ1531" s="12">
        <f t="shared" si="3628"/>
        <v>0</v>
      </c>
      <c r="AR1531" s="12">
        <f t="shared" si="3628"/>
        <v>0</v>
      </c>
      <c r="AS1531" s="12">
        <f t="shared" si="3628"/>
        <v>0</v>
      </c>
      <c r="AT1531" s="12">
        <f t="shared" si="3628"/>
        <v>0</v>
      </c>
      <c r="AU1531" s="12">
        <f t="shared" si="3628"/>
        <v>0</v>
      </c>
      <c r="AV1531" s="12">
        <f t="shared" si="3628"/>
        <v>0</v>
      </c>
      <c r="AW1531" s="12">
        <f t="shared" si="3628"/>
        <v>0</v>
      </c>
      <c r="AX1531" s="12">
        <f t="shared" si="3628"/>
        <v>0</v>
      </c>
      <c r="AY1531" s="12">
        <f t="shared" si="3628"/>
        <v>0</v>
      </c>
      <c r="AZ1531" s="12">
        <f t="shared" si="3628"/>
        <v>0</v>
      </c>
      <c r="BA1531" s="12">
        <f t="shared" si="3628"/>
        <v>0</v>
      </c>
      <c r="BB1531" s="12">
        <f t="shared" si="3628"/>
        <v>0</v>
      </c>
      <c r="BC1531" s="12">
        <f t="shared" si="3628"/>
        <v>0</v>
      </c>
      <c r="BD1531" s="12">
        <f t="shared" si="3628"/>
        <v>0</v>
      </c>
      <c r="BE1531" s="12">
        <f t="shared" si="3628"/>
        <v>0</v>
      </c>
      <c r="BF1531" s="12">
        <f t="shared" si="3628"/>
        <v>0</v>
      </c>
      <c r="BG1531" s="12">
        <f t="shared" si="3628"/>
        <v>0</v>
      </c>
      <c r="BH1531" s="12">
        <f t="shared" si="3628"/>
        <v>0</v>
      </c>
      <c r="BI1531" s="12">
        <f t="shared" si="3628"/>
        <v>83333.333333333343</v>
      </c>
      <c r="BJ1531" s="12">
        <f t="shared" si="3628"/>
        <v>167013.88888888891</v>
      </c>
      <c r="BK1531" s="12">
        <f t="shared" si="3628"/>
        <v>251043.11342592596</v>
      </c>
      <c r="BL1531" s="12">
        <f t="shared" si="3628"/>
        <v>335422.4597318673</v>
      </c>
      <c r="BM1531" s="12">
        <f t="shared" si="3628"/>
        <v>420153.3866474168</v>
      </c>
      <c r="BN1531" s="12">
        <f t="shared" si="3628"/>
        <v>505237.35909178102</v>
      </c>
      <c r="BO1531" s="12">
        <f t="shared" si="3628"/>
        <v>1044009.1814213301</v>
      </c>
      <c r="BP1531" s="12">
        <f t="shared" si="3628"/>
        <v>1588359.2196772522</v>
      </c>
      <c r="BQ1531" s="12">
        <f t="shared" si="3628"/>
        <v>2138310.7164259073</v>
      </c>
      <c r="BR1531" s="12">
        <f t="shared" si="3628"/>
        <v>2693887.0110776825</v>
      </c>
      <c r="BS1531" s="12">
        <f t="shared" si="3628"/>
        <v>2926425.7998457067</v>
      </c>
      <c r="BT1531" s="12">
        <f t="shared" si="3628"/>
        <v>3163266.8335669301</v>
      </c>
      <c r="BU1531" s="12">
        <f t="shared" ref="BU1531:CZ1531" si="3629">BU1307+BU1507</f>
        <v>2864428.0382619929</v>
      </c>
      <c r="BV1531" s="12">
        <f t="shared" si="3629"/>
        <v>2561010.7479766184</v>
      </c>
      <c r="BW1531" s="12">
        <f t="shared" si="3629"/>
        <v>2252995.8856483879</v>
      </c>
      <c r="BX1531" s="12">
        <f t="shared" si="3629"/>
        <v>1940364.2947271231</v>
      </c>
      <c r="BY1531" s="12">
        <f t="shared" si="3629"/>
        <v>1623096.7388436866</v>
      </c>
      <c r="BZ1531" s="12">
        <f t="shared" si="3629"/>
        <v>1301173.9014774025</v>
      </c>
      <c r="CA1531" s="12">
        <f t="shared" si="3629"/>
        <v>977909.71895542555</v>
      </c>
      <c r="CB1531" s="12">
        <f t="shared" si="3629"/>
        <v>653298.60233960696</v>
      </c>
      <c r="CC1531" s="12">
        <f t="shared" si="3629"/>
        <v>327334.93940455583</v>
      </c>
      <c r="CD1531" s="12">
        <f t="shared" si="3629"/>
        <v>-1.3969838619232178E-9</v>
      </c>
      <c r="CE1531" s="12">
        <f t="shared" si="3629"/>
        <v>-1.4028046280145646E-9</v>
      </c>
      <c r="CF1531" s="12">
        <f t="shared" si="3629"/>
        <v>-1.4086496472979585E-9</v>
      </c>
      <c r="CG1531" s="12">
        <f t="shared" si="3629"/>
        <v>-1.4145190208283668E-9</v>
      </c>
      <c r="CH1531" s="12">
        <f t="shared" si="3629"/>
        <v>-1.4204128500818182E-9</v>
      </c>
      <c r="CI1531" s="12">
        <f t="shared" si="3629"/>
        <v>-1.4263312369571592E-9</v>
      </c>
      <c r="CJ1531" s="12">
        <f t="shared" si="3629"/>
        <v>-1.432274283777814E-9</v>
      </c>
      <c r="CK1531" s="12">
        <f t="shared" si="3629"/>
        <v>-1.4382420932935548E-9</v>
      </c>
      <c r="CL1531" s="12">
        <f t="shared" si="3629"/>
        <v>-1.444234768682278E-9</v>
      </c>
      <c r="CM1531" s="12">
        <f t="shared" si="3629"/>
        <v>-1.4502524135517874E-9</v>
      </c>
      <c r="CN1531" s="12">
        <f t="shared" si="3629"/>
        <v>-1.4562951319415865E-9</v>
      </c>
      <c r="CO1531" s="12">
        <f t="shared" si="3629"/>
        <v>-1.4623630283246765E-9</v>
      </c>
      <c r="CP1531" s="12">
        <f t="shared" si="3629"/>
        <v>-1.4684562076093628E-9</v>
      </c>
      <c r="CQ1531" s="12">
        <f t="shared" si="3629"/>
        <v>-1.4745747751410683E-9</v>
      </c>
      <c r="CR1531" s="12">
        <f t="shared" si="3629"/>
        <v>-1.4807188367041562E-9</v>
      </c>
      <c r="CS1531" s="12">
        <f t="shared" si="3629"/>
        <v>-1.4868884985237568E-9</v>
      </c>
      <c r="CT1531" s="12">
        <f t="shared" si="3629"/>
        <v>-1.4930838672676058E-9</v>
      </c>
      <c r="CU1531" s="12">
        <f t="shared" si="3629"/>
        <v>-1.4993050500478875E-9</v>
      </c>
      <c r="CV1531" s="12">
        <f t="shared" si="3629"/>
        <v>-1.505552154423087E-9</v>
      </c>
      <c r="CW1531" s="12">
        <f t="shared" si="3629"/>
        <v>-1.51182528839985E-9</v>
      </c>
      <c r="CX1531" s="12">
        <f t="shared" si="3629"/>
        <v>-1.5181245604348492E-9</v>
      </c>
      <c r="CY1531" s="12">
        <f t="shared" si="3629"/>
        <v>-1.524450079436661E-9</v>
      </c>
      <c r="CZ1531" s="12">
        <f t="shared" si="3629"/>
        <v>-1.5308019547676473E-9</v>
      </c>
      <c r="DA1531" s="12">
        <f t="shared" ref="DA1531:DY1531" si="3630">DA1307+DA1507</f>
        <v>-1.5371802962458457E-9</v>
      </c>
      <c r="DB1531" s="12">
        <f t="shared" si="3630"/>
        <v>-1.5435852141468702E-9</v>
      </c>
      <c r="DC1531" s="12">
        <f t="shared" si="3630"/>
        <v>-1.5500168192058155E-9</v>
      </c>
      <c r="DD1531" s="12">
        <f t="shared" si="3630"/>
        <v>-1.5564752226191729E-9</v>
      </c>
      <c r="DE1531" s="12">
        <f t="shared" si="3630"/>
        <v>-1.562960536046753E-9</v>
      </c>
      <c r="DF1531" s="12">
        <f t="shared" si="3630"/>
        <v>-1.5694728716136144E-9</v>
      </c>
      <c r="DG1531" s="12">
        <f t="shared" si="3630"/>
        <v>-1.5760123419120043E-9</v>
      </c>
      <c r="DH1531" s="12">
        <f t="shared" si="3630"/>
        <v>-1.5825790600033045E-9</v>
      </c>
      <c r="DI1531" s="12">
        <f t="shared" si="3630"/>
        <v>-1.5891731394199848E-9</v>
      </c>
      <c r="DJ1531" s="12">
        <f t="shared" si="3630"/>
        <v>-1.5957946941675681E-9</v>
      </c>
      <c r="DK1531" s="12">
        <f t="shared" si="3630"/>
        <v>-1.6024438387265997E-9</v>
      </c>
      <c r="DL1531" s="12">
        <f t="shared" si="3630"/>
        <v>-1.6091206880546272E-9</v>
      </c>
      <c r="DM1531" s="12">
        <f t="shared" si="3630"/>
        <v>-1.615825357588188E-9</v>
      </c>
      <c r="DN1531" s="12">
        <f t="shared" si="3630"/>
        <v>-1.6225579632448056E-9</v>
      </c>
      <c r="DO1531" s="12">
        <f t="shared" si="3630"/>
        <v>-1.6293186214249923E-9</v>
      </c>
      <c r="DP1531" s="12">
        <f t="shared" si="3630"/>
        <v>-1.636107449014263E-9</v>
      </c>
      <c r="DQ1531" s="12">
        <f t="shared" si="3630"/>
        <v>-1.6429245633851558E-9</v>
      </c>
      <c r="DR1531" s="12">
        <f t="shared" si="3630"/>
        <v>-1.6497700823992607E-9</v>
      </c>
      <c r="DS1531" s="12">
        <f t="shared" si="3630"/>
        <v>-1.6566441244092576E-9</v>
      </c>
      <c r="DT1531" s="12">
        <f t="shared" si="3630"/>
        <v>-1.6635468082609627E-9</v>
      </c>
      <c r="DU1531" s="12">
        <f t="shared" si="3630"/>
        <v>-1.6704782532953834E-9</v>
      </c>
      <c r="DV1531" s="12">
        <f t="shared" si="3630"/>
        <v>-1.6774385793507809E-9</v>
      </c>
      <c r="DW1531" s="12">
        <f t="shared" si="3630"/>
        <v>-1.6844279067647425E-9</v>
      </c>
      <c r="DX1531" s="12">
        <f t="shared" si="3630"/>
        <v>-1.6914463563762623E-9</v>
      </c>
      <c r="DY1531" s="12">
        <f t="shared" si="3630"/>
        <v>-1.69849404952783E-9</v>
      </c>
    </row>
    <row r="1533" spans="1:129" x14ac:dyDescent="0.3">
      <c r="B1533" s="18" t="s">
        <v>56</v>
      </c>
      <c r="C1533" s="18"/>
      <c r="D1533" s="18"/>
      <c r="E1533" s="18"/>
      <c r="F1533" s="18"/>
      <c r="G1533" s="23">
        <f>SUM(G1511:G1532)</f>
        <v>596361503.41537631</v>
      </c>
      <c r="H1533" s="18"/>
      <c r="I1533" s="19">
        <f t="shared" ref="I1533:BT1533" si="3631">SUM(I1511:I1532)</f>
        <v>0</v>
      </c>
      <c r="J1533" s="19">
        <f t="shared" si="3631"/>
        <v>0</v>
      </c>
      <c r="K1533" s="19">
        <f t="shared" si="3631"/>
        <v>0</v>
      </c>
      <c r="L1533" s="19">
        <f t="shared" si="3631"/>
        <v>0</v>
      </c>
      <c r="M1533" s="19">
        <f t="shared" si="3631"/>
        <v>333333.33333333337</v>
      </c>
      <c r="N1533" s="19">
        <f t="shared" si="3631"/>
        <v>668055.55555555562</v>
      </c>
      <c r="O1533" s="19">
        <f t="shared" si="3631"/>
        <v>1004172.4537037037</v>
      </c>
      <c r="P1533" s="19">
        <f t="shared" si="3631"/>
        <v>1341689.8389274692</v>
      </c>
      <c r="Q1533" s="19">
        <f t="shared" si="3631"/>
        <v>1680613.546589667</v>
      </c>
      <c r="R1533" s="19">
        <f t="shared" si="3631"/>
        <v>2020949.4363671241</v>
      </c>
      <c r="S1533" s="19">
        <f t="shared" si="3631"/>
        <v>4176036.7256853203</v>
      </c>
      <c r="T1533" s="19">
        <f t="shared" si="3631"/>
        <v>6353436.8787090089</v>
      </c>
      <c r="U1533" s="19">
        <f t="shared" si="3631"/>
        <v>8553242.8657036293</v>
      </c>
      <c r="V1533" s="19">
        <f t="shared" si="3631"/>
        <v>10775548.04431073</v>
      </c>
      <c r="W1533" s="19">
        <f t="shared" si="3631"/>
        <v>11705703.199382825</v>
      </c>
      <c r="X1533" s="19">
        <f t="shared" si="3631"/>
        <v>12653067.334267722</v>
      </c>
      <c r="Y1533" s="19">
        <f t="shared" si="3631"/>
        <v>11791045.486381307</v>
      </c>
      <c r="Z1533" s="19">
        <f t="shared" si="3631"/>
        <v>10912098.547462031</v>
      </c>
      <c r="AA1533" s="19">
        <f t="shared" si="3631"/>
        <v>10016155.996297255</v>
      </c>
      <c r="AB1533" s="19">
        <f t="shared" si="3631"/>
        <v>9103147.0178359654</v>
      </c>
      <c r="AC1533" s="19">
        <f t="shared" si="3631"/>
        <v>8173000.5019644173</v>
      </c>
      <c r="AD1533" s="19">
        <f t="shared" si="3631"/>
        <v>7225645.0422767373</v>
      </c>
      <c r="AE1533" s="19">
        <f t="shared" si="3631"/>
        <v>8087675.6015070258</v>
      </c>
      <c r="AF1533" s="19">
        <f t="shared" si="3631"/>
        <v>8966631.2880674414</v>
      </c>
      <c r="AG1533" s="19">
        <f t="shared" si="3631"/>
        <v>9862582.6233218573</v>
      </c>
      <c r="AH1533" s="19">
        <f t="shared" si="3631"/>
        <v>10775548.044310726</v>
      </c>
      <c r="AI1533" s="19">
        <f t="shared" si="3631"/>
        <v>11705703.199382825</v>
      </c>
      <c r="AJ1533" s="19">
        <f t="shared" si="3631"/>
        <v>12653067.334267721</v>
      </c>
      <c r="AK1533" s="19">
        <f t="shared" si="3631"/>
        <v>11791045.486381305</v>
      </c>
      <c r="AL1533" s="19">
        <f t="shared" si="3631"/>
        <v>10912098.547462029</v>
      </c>
      <c r="AM1533" s="19">
        <f t="shared" si="3631"/>
        <v>10016155.996297255</v>
      </c>
      <c r="AN1533" s="19">
        <f t="shared" si="3631"/>
        <v>9103147.0178359654</v>
      </c>
      <c r="AO1533" s="19">
        <f t="shared" si="3631"/>
        <v>8173000.5019644173</v>
      </c>
      <c r="AP1533" s="19">
        <f t="shared" si="3631"/>
        <v>7225645.0422767373</v>
      </c>
      <c r="AQ1533" s="19">
        <f t="shared" si="3631"/>
        <v>8087675.6015070267</v>
      </c>
      <c r="AR1533" s="19">
        <f t="shared" si="3631"/>
        <v>8966631.2880674414</v>
      </c>
      <c r="AS1533" s="19">
        <f t="shared" si="3631"/>
        <v>9862582.6233218573</v>
      </c>
      <c r="AT1533" s="19">
        <f t="shared" si="3631"/>
        <v>10775548.044310726</v>
      </c>
      <c r="AU1533" s="19">
        <f t="shared" si="3631"/>
        <v>11705703.199382823</v>
      </c>
      <c r="AV1533" s="19">
        <f t="shared" si="3631"/>
        <v>12653067.334267721</v>
      </c>
      <c r="AW1533" s="19">
        <f t="shared" si="3631"/>
        <v>11791045.486381304</v>
      </c>
      <c r="AX1533" s="19">
        <f t="shared" si="3631"/>
        <v>10912098.547462028</v>
      </c>
      <c r="AY1533" s="19">
        <f t="shared" si="3631"/>
        <v>10016155.996297251</v>
      </c>
      <c r="AZ1533" s="19">
        <f t="shared" si="3631"/>
        <v>9103147.0178359617</v>
      </c>
      <c r="BA1533" s="19">
        <f t="shared" si="3631"/>
        <v>8173000.5019644145</v>
      </c>
      <c r="BB1533" s="19">
        <f t="shared" si="3631"/>
        <v>7225645.0422767345</v>
      </c>
      <c r="BC1533" s="19">
        <f t="shared" si="3631"/>
        <v>8087675.601507023</v>
      </c>
      <c r="BD1533" s="19">
        <f t="shared" si="3631"/>
        <v>8966631.2880674377</v>
      </c>
      <c r="BE1533" s="19">
        <f t="shared" si="3631"/>
        <v>9862582.6233218536</v>
      </c>
      <c r="BF1533" s="19">
        <f t="shared" si="3631"/>
        <v>10775548.044310726</v>
      </c>
      <c r="BG1533" s="19">
        <f t="shared" si="3631"/>
        <v>11705703.199382819</v>
      </c>
      <c r="BH1533" s="19">
        <f t="shared" si="3631"/>
        <v>12653067.334267717</v>
      </c>
      <c r="BI1533" s="19">
        <f t="shared" si="3631"/>
        <v>11791045.486381304</v>
      </c>
      <c r="BJ1533" s="19">
        <f t="shared" si="3631"/>
        <v>10912098.547462028</v>
      </c>
      <c r="BK1533" s="19">
        <f t="shared" si="3631"/>
        <v>10016155.996297251</v>
      </c>
      <c r="BL1533" s="19">
        <f t="shared" si="3631"/>
        <v>9103147.0178359617</v>
      </c>
      <c r="BM1533" s="19">
        <f t="shared" si="3631"/>
        <v>8173000.5019644145</v>
      </c>
      <c r="BN1533" s="19">
        <f t="shared" si="3631"/>
        <v>7225645.0422767345</v>
      </c>
      <c r="BO1533" s="19">
        <f t="shared" si="3631"/>
        <v>8087675.601507022</v>
      </c>
      <c r="BP1533" s="19">
        <f t="shared" si="3631"/>
        <v>8966631.2880674377</v>
      </c>
      <c r="BQ1533" s="19">
        <f t="shared" si="3631"/>
        <v>9862582.6233218536</v>
      </c>
      <c r="BR1533" s="19">
        <f t="shared" si="3631"/>
        <v>10775548.044310723</v>
      </c>
      <c r="BS1533" s="19">
        <f t="shared" si="3631"/>
        <v>11705703.199382819</v>
      </c>
      <c r="BT1533" s="19">
        <f t="shared" si="3631"/>
        <v>12653067.334267717</v>
      </c>
      <c r="BU1533" s="19">
        <f t="shared" ref="BU1533:DY1533" si="3632">SUM(BU1511:BU1532)</f>
        <v>11457712.153047966</v>
      </c>
      <c r="BV1533" s="19">
        <f t="shared" si="3632"/>
        <v>10244042.991906468</v>
      </c>
      <c r="BW1533" s="19">
        <f t="shared" si="3632"/>
        <v>9011983.5425935481</v>
      </c>
      <c r="BX1533" s="19">
        <f t="shared" si="3632"/>
        <v>7761457.1789084906</v>
      </c>
      <c r="BY1533" s="19">
        <f t="shared" si="3632"/>
        <v>6492386.9553747438</v>
      </c>
      <c r="BZ1533" s="19">
        <f t="shared" si="3632"/>
        <v>5204695.6059096064</v>
      </c>
      <c r="CA1533" s="19">
        <f t="shared" si="3632"/>
        <v>3911638.8758216994</v>
      </c>
      <c r="CB1533" s="19">
        <f t="shared" si="3632"/>
        <v>2613194.4093584251</v>
      </c>
      <c r="CC1533" s="19">
        <f t="shared" si="3632"/>
        <v>1309339.757618221</v>
      </c>
      <c r="CD1533" s="19">
        <f t="shared" si="3632"/>
        <v>-7.7371543549917856E-9</v>
      </c>
      <c r="CE1533" s="19">
        <f t="shared" si="3632"/>
        <v>-7.769392498137584E-9</v>
      </c>
      <c r="CF1533" s="19">
        <f t="shared" si="3632"/>
        <v>-7.8017649668798244E-9</v>
      </c>
      <c r="CG1533" s="19">
        <f t="shared" si="3632"/>
        <v>-7.8342723209084905E-9</v>
      </c>
      <c r="CH1533" s="19">
        <f t="shared" si="3632"/>
        <v>-7.8669151222456094E-9</v>
      </c>
      <c r="CI1533" s="19">
        <f t="shared" si="3632"/>
        <v>-7.8996939352549651E-9</v>
      </c>
      <c r="CJ1533" s="19">
        <f t="shared" si="3632"/>
        <v>-7.9326093266518604E-9</v>
      </c>
      <c r="CK1533" s="19">
        <f t="shared" si="3632"/>
        <v>-7.965661865512911E-9</v>
      </c>
      <c r="CL1533" s="19">
        <f t="shared" si="3632"/>
        <v>-7.9988521232858822E-9</v>
      </c>
      <c r="CM1533" s="19">
        <f t="shared" si="3632"/>
        <v>-8.032180673799572E-9</v>
      </c>
      <c r="CN1533" s="19">
        <f t="shared" si="3632"/>
        <v>-8.0656480932737374E-9</v>
      </c>
      <c r="CO1533" s="19">
        <f t="shared" si="3632"/>
        <v>-8.0992549603290437E-9</v>
      </c>
      <c r="CP1533" s="19">
        <f t="shared" si="3632"/>
        <v>-8.1330018559970815E-9</v>
      </c>
      <c r="CQ1533" s="19">
        <f t="shared" si="3632"/>
        <v>-8.1668893637304023E-9</v>
      </c>
      <c r="CR1533" s="19">
        <f t="shared" si="3632"/>
        <v>-8.2009180694126134E-9</v>
      </c>
      <c r="CS1533" s="19">
        <f t="shared" si="3632"/>
        <v>-8.2350885613684989E-9</v>
      </c>
      <c r="CT1533" s="19">
        <f t="shared" si="3632"/>
        <v>-8.2694014303742012E-9</v>
      </c>
      <c r="CU1533" s="19">
        <f t="shared" si="3632"/>
        <v>-8.3038572696674278E-9</v>
      </c>
      <c r="CV1533" s="19">
        <f t="shared" si="3632"/>
        <v>-8.3384566749577074E-9</v>
      </c>
      <c r="CW1533" s="19">
        <f t="shared" si="3632"/>
        <v>-8.3732002444366976E-9</v>
      </c>
      <c r="CX1533" s="19">
        <f t="shared" si="3632"/>
        <v>-8.4080885787885183E-9</v>
      </c>
      <c r="CY1533" s="19">
        <f t="shared" si="3632"/>
        <v>-8.443122281200136E-9</v>
      </c>
      <c r="CZ1533" s="19">
        <f t="shared" si="3632"/>
        <v>-8.4783019573718048E-9</v>
      </c>
      <c r="DA1533" s="19">
        <f t="shared" si="3632"/>
        <v>-8.5136282155275201E-9</v>
      </c>
      <c r="DB1533" s="19">
        <f t="shared" si="3632"/>
        <v>-8.5491016664255515E-9</v>
      </c>
      <c r="DC1533" s="19">
        <f t="shared" si="3632"/>
        <v>-8.5847229233689903E-9</v>
      </c>
      <c r="DD1533" s="19">
        <f t="shared" si="3632"/>
        <v>-8.6204926022163629E-9</v>
      </c>
      <c r="DE1533" s="19">
        <f t="shared" si="3632"/>
        <v>-8.6564113213922624E-9</v>
      </c>
      <c r="DF1533" s="19">
        <f t="shared" si="3632"/>
        <v>-8.6924797018980652E-9</v>
      </c>
      <c r="DG1533" s="19">
        <f t="shared" si="3632"/>
        <v>-8.7286983673226416E-9</v>
      </c>
      <c r="DH1533" s="19">
        <f t="shared" si="3632"/>
        <v>-8.7650679438531501E-9</v>
      </c>
      <c r="DI1533" s="19">
        <f t="shared" si="3632"/>
        <v>-8.8015890602858707E-9</v>
      </c>
      <c r="DJ1533" s="19">
        <f t="shared" si="3632"/>
        <v>-8.8382623480370636E-9</v>
      </c>
      <c r="DK1533" s="19">
        <f t="shared" si="3632"/>
        <v>-8.875088441153885E-9</v>
      </c>
      <c r="DL1533" s="19">
        <f t="shared" si="3632"/>
        <v>-8.9120679763253588E-9</v>
      </c>
      <c r="DM1533" s="19">
        <f t="shared" si="3632"/>
        <v>-8.9492015928933813E-9</v>
      </c>
      <c r="DN1533" s="19">
        <f t="shared" si="3632"/>
        <v>-8.9864899328637708E-9</v>
      </c>
      <c r="DO1533" s="19">
        <f t="shared" si="3632"/>
        <v>-9.0239336409173697E-9</v>
      </c>
      <c r="DP1533" s="19">
        <f t="shared" si="3632"/>
        <v>-9.0615333644211922E-9</v>
      </c>
      <c r="DQ1533" s="19">
        <f t="shared" si="3632"/>
        <v>-9.099289753439612E-9</v>
      </c>
      <c r="DR1533" s="19">
        <f t="shared" si="3632"/>
        <v>-9.137203460745611E-9</v>
      </c>
      <c r="DS1533" s="19">
        <f t="shared" si="3632"/>
        <v>-9.1752751418320517E-9</v>
      </c>
      <c r="DT1533" s="19">
        <f t="shared" si="3632"/>
        <v>-9.2135054549230177E-9</v>
      </c>
      <c r="DU1533" s="19">
        <f t="shared" si="3632"/>
        <v>-9.2518950609851979E-9</v>
      </c>
      <c r="DV1533" s="19">
        <f t="shared" si="3632"/>
        <v>-9.290444623739303E-9</v>
      </c>
      <c r="DW1533" s="19">
        <f t="shared" si="3632"/>
        <v>-9.3291548096715496E-9</v>
      </c>
      <c r="DX1533" s="19">
        <f t="shared" si="3632"/>
        <v>-9.3680262880451805E-9</v>
      </c>
      <c r="DY1533" s="19">
        <f t="shared" si="3632"/>
        <v>-9.4070597309120359E-9</v>
      </c>
    </row>
    <row r="1536" spans="1:129" x14ac:dyDescent="0.3">
      <c r="A1536" s="36" t="s">
        <v>223</v>
      </c>
    </row>
    <row r="1537" spans="2:129" ht="5.0999999999999996" customHeight="1" x14ac:dyDescent="0.3"/>
    <row r="1538" spans="2:129" x14ac:dyDescent="0.3">
      <c r="B1538" s="2" t="s">
        <v>222</v>
      </c>
      <c r="I1538" s="12"/>
      <c r="J1538" s="12">
        <f>I1544</f>
        <v>0</v>
      </c>
      <c r="K1538" s="12">
        <f t="shared" ref="K1538:BV1538" si="3633">J1544</f>
        <v>0</v>
      </c>
      <c r="L1538" s="12">
        <f t="shared" si="3633"/>
        <v>0</v>
      </c>
      <c r="M1538" s="12">
        <f t="shared" si="3633"/>
        <v>0</v>
      </c>
      <c r="N1538" s="12">
        <f t="shared" si="3633"/>
        <v>333333.33333333337</v>
      </c>
      <c r="O1538" s="12">
        <f t="shared" si="3633"/>
        <v>668055.55555555562</v>
      </c>
      <c r="P1538" s="12">
        <f t="shared" si="3633"/>
        <v>1004172.4537037038</v>
      </c>
      <c r="Q1538" s="12">
        <f t="shared" si="3633"/>
        <v>1341689.8389274694</v>
      </c>
      <c r="R1538" s="12">
        <f t="shared" si="3633"/>
        <v>1680613.5465896672</v>
      </c>
      <c r="S1538" s="12">
        <f t="shared" si="3633"/>
        <v>2020949.4363671241</v>
      </c>
      <c r="T1538" s="12">
        <f t="shared" si="3633"/>
        <v>4176036.7256853208</v>
      </c>
      <c r="U1538" s="12">
        <f t="shared" si="3633"/>
        <v>6353436.8787090098</v>
      </c>
      <c r="V1538" s="12">
        <f t="shared" si="3633"/>
        <v>8553242.8657036312</v>
      </c>
      <c r="W1538" s="12">
        <f t="shared" si="3633"/>
        <v>10775548.044310732</v>
      </c>
      <c r="X1538" s="12">
        <f t="shared" si="3633"/>
        <v>11705703.199382829</v>
      </c>
      <c r="Y1538" s="12">
        <f t="shared" si="3633"/>
        <v>12653067.334267726</v>
      </c>
      <c r="Z1538" s="12">
        <f t="shared" si="3633"/>
        <v>11791045.486381311</v>
      </c>
      <c r="AA1538" s="12">
        <f t="shared" si="3633"/>
        <v>10912098.547462035</v>
      </c>
      <c r="AB1538" s="12">
        <f t="shared" si="3633"/>
        <v>10016155.996297263</v>
      </c>
      <c r="AC1538" s="12">
        <f t="shared" si="3633"/>
        <v>9103147.017835971</v>
      </c>
      <c r="AD1538" s="12">
        <f t="shared" si="3633"/>
        <v>8173000.501964421</v>
      </c>
      <c r="AE1538" s="12">
        <f t="shared" si="3633"/>
        <v>7225645.042276741</v>
      </c>
      <c r="AF1538" s="12">
        <f t="shared" si="3633"/>
        <v>8087675.6015070295</v>
      </c>
      <c r="AG1538" s="12">
        <f t="shared" si="3633"/>
        <v>8966631.2880674452</v>
      </c>
      <c r="AH1538" s="12">
        <f t="shared" si="3633"/>
        <v>9862582.6233218629</v>
      </c>
      <c r="AI1538" s="12">
        <f t="shared" si="3633"/>
        <v>10775548.044310732</v>
      </c>
      <c r="AJ1538" s="12">
        <f t="shared" si="3633"/>
        <v>11705703.199382829</v>
      </c>
      <c r="AK1538" s="12">
        <f t="shared" si="3633"/>
        <v>12653067.334267726</v>
      </c>
      <c r="AL1538" s="12">
        <f t="shared" si="3633"/>
        <v>11791045.486381311</v>
      </c>
      <c r="AM1538" s="12">
        <f t="shared" si="3633"/>
        <v>10912098.547462035</v>
      </c>
      <c r="AN1538" s="12">
        <f t="shared" si="3633"/>
        <v>10016155.996297263</v>
      </c>
      <c r="AO1538" s="12">
        <f t="shared" si="3633"/>
        <v>9103147.017835971</v>
      </c>
      <c r="AP1538" s="12">
        <f t="shared" si="3633"/>
        <v>8173000.501964421</v>
      </c>
      <c r="AQ1538" s="12">
        <f t="shared" si="3633"/>
        <v>7225645.042276741</v>
      </c>
      <c r="AR1538" s="12">
        <f t="shared" si="3633"/>
        <v>8087675.6015070295</v>
      </c>
      <c r="AS1538" s="12">
        <f t="shared" si="3633"/>
        <v>8966631.2880674452</v>
      </c>
      <c r="AT1538" s="12">
        <f t="shared" si="3633"/>
        <v>9862582.6233218629</v>
      </c>
      <c r="AU1538" s="12">
        <f t="shared" si="3633"/>
        <v>10775548.04431073</v>
      </c>
      <c r="AV1538" s="12">
        <f t="shared" si="3633"/>
        <v>11705703.199382827</v>
      </c>
      <c r="AW1538" s="12">
        <f t="shared" si="3633"/>
        <v>12653067.334267722</v>
      </c>
      <c r="AX1538" s="12">
        <f t="shared" si="3633"/>
        <v>11791045.486381307</v>
      </c>
      <c r="AY1538" s="12">
        <f t="shared" si="3633"/>
        <v>10912098.547462031</v>
      </c>
      <c r="AZ1538" s="12">
        <f t="shared" si="3633"/>
        <v>10016155.996297259</v>
      </c>
      <c r="BA1538" s="12">
        <f t="shared" si="3633"/>
        <v>9103147.0178359672</v>
      </c>
      <c r="BB1538" s="12">
        <f t="shared" si="3633"/>
        <v>8173000.5019644173</v>
      </c>
      <c r="BC1538" s="12">
        <f t="shared" si="3633"/>
        <v>7225645.0422767373</v>
      </c>
      <c r="BD1538" s="12">
        <f t="shared" si="3633"/>
        <v>8087675.6015070258</v>
      </c>
      <c r="BE1538" s="12">
        <f t="shared" si="3633"/>
        <v>8966631.2880674414</v>
      </c>
      <c r="BF1538" s="12">
        <f t="shared" si="3633"/>
        <v>9862582.6233218592</v>
      </c>
      <c r="BG1538" s="12">
        <f t="shared" si="3633"/>
        <v>10775548.044310728</v>
      </c>
      <c r="BH1538" s="12">
        <f t="shared" si="3633"/>
        <v>11705703.199382825</v>
      </c>
      <c r="BI1538" s="12">
        <f t="shared" si="3633"/>
        <v>12653067.334267722</v>
      </c>
      <c r="BJ1538" s="12">
        <f t="shared" si="3633"/>
        <v>11791045.486381307</v>
      </c>
      <c r="BK1538" s="12">
        <f t="shared" si="3633"/>
        <v>10912098.547462031</v>
      </c>
      <c r="BL1538" s="12">
        <f t="shared" si="3633"/>
        <v>10016155.996297259</v>
      </c>
      <c r="BM1538" s="12">
        <f t="shared" si="3633"/>
        <v>9103147.0178359672</v>
      </c>
      <c r="BN1538" s="12">
        <f t="shared" si="3633"/>
        <v>8173000.5019644173</v>
      </c>
      <c r="BO1538" s="12">
        <f t="shared" si="3633"/>
        <v>7225645.0422767373</v>
      </c>
      <c r="BP1538" s="12">
        <f t="shared" si="3633"/>
        <v>8087675.6015070258</v>
      </c>
      <c r="BQ1538" s="12">
        <f t="shared" si="3633"/>
        <v>8966631.2880674414</v>
      </c>
      <c r="BR1538" s="12">
        <f t="shared" si="3633"/>
        <v>9862582.6233218592</v>
      </c>
      <c r="BS1538" s="12">
        <f t="shared" si="3633"/>
        <v>10775548.044310726</v>
      </c>
      <c r="BT1538" s="12">
        <f t="shared" si="3633"/>
        <v>11705703.199382823</v>
      </c>
      <c r="BU1538" s="12">
        <f t="shared" si="3633"/>
        <v>12653067.334267719</v>
      </c>
      <c r="BV1538" s="12">
        <f t="shared" si="3633"/>
        <v>11457712.15304797</v>
      </c>
      <c r="BW1538" s="12">
        <f t="shared" ref="BW1538:DY1538" si="3634">BV1544</f>
        <v>10244042.991906472</v>
      </c>
      <c r="BX1538" s="12">
        <f t="shared" si="3634"/>
        <v>9011983.5425935499</v>
      </c>
      <c r="BY1538" s="12">
        <f t="shared" si="3634"/>
        <v>7761457.1789084906</v>
      </c>
      <c r="BZ1538" s="12">
        <f t="shared" si="3634"/>
        <v>6492386.9553747447</v>
      </c>
      <c r="CA1538" s="12">
        <f t="shared" si="3634"/>
        <v>5204695.6059096074</v>
      </c>
      <c r="CB1538" s="12">
        <f t="shared" si="3634"/>
        <v>3911638.8758216989</v>
      </c>
      <c r="CC1538" s="12">
        <f t="shared" si="3634"/>
        <v>2613194.4093584246</v>
      </c>
      <c r="CD1538" s="12">
        <f t="shared" si="3634"/>
        <v>1309339.7576182203</v>
      </c>
      <c r="CE1538" s="12">
        <f t="shared" si="3634"/>
        <v>-8.592905942350626E-9</v>
      </c>
      <c r="CF1538" s="12">
        <f t="shared" si="3634"/>
        <v>-8.6251440854964243E-9</v>
      </c>
      <c r="CG1538" s="12">
        <f t="shared" si="3634"/>
        <v>-8.6575165542386648E-9</v>
      </c>
      <c r="CH1538" s="12">
        <f t="shared" si="3634"/>
        <v>-8.6900239082673308E-9</v>
      </c>
      <c r="CI1538" s="12">
        <f t="shared" si="3634"/>
        <v>-8.7226667096044497E-9</v>
      </c>
      <c r="CJ1538" s="12">
        <f t="shared" si="3634"/>
        <v>-8.7554455226138071E-9</v>
      </c>
      <c r="CK1538" s="12">
        <f t="shared" si="3634"/>
        <v>-8.7883609140107024E-9</v>
      </c>
      <c r="CL1538" s="12">
        <f t="shared" si="3634"/>
        <v>-8.8214134528717514E-9</v>
      </c>
      <c r="CM1538" s="12">
        <f t="shared" si="3634"/>
        <v>-8.8546037106447226E-9</v>
      </c>
      <c r="CN1538" s="12">
        <f t="shared" si="3634"/>
        <v>-8.887932261158414E-9</v>
      </c>
      <c r="CO1538" s="12">
        <f t="shared" si="3634"/>
        <v>-8.9213996806325794E-9</v>
      </c>
      <c r="CP1538" s="12">
        <f t="shared" si="3634"/>
        <v>-8.9550065476878873E-9</v>
      </c>
      <c r="CQ1538" s="12">
        <f t="shared" si="3634"/>
        <v>-8.9887534433559251E-9</v>
      </c>
      <c r="CR1538" s="12">
        <f t="shared" si="3634"/>
        <v>-9.022640951089246E-9</v>
      </c>
      <c r="CS1538" s="12">
        <f t="shared" si="3634"/>
        <v>-9.0566696567714554E-9</v>
      </c>
      <c r="CT1538" s="12">
        <f t="shared" si="3634"/>
        <v>-9.0908401487273409E-9</v>
      </c>
      <c r="CU1538" s="12">
        <f t="shared" si="3634"/>
        <v>-9.1251530177330432E-9</v>
      </c>
      <c r="CV1538" s="12">
        <f t="shared" si="3634"/>
        <v>-9.1596088570262682E-9</v>
      </c>
      <c r="CW1538" s="12">
        <f t="shared" si="3634"/>
        <v>-9.1942082623165494E-9</v>
      </c>
      <c r="CX1538" s="12">
        <f t="shared" si="3634"/>
        <v>-9.2289518317955396E-9</v>
      </c>
      <c r="CY1538" s="12">
        <f t="shared" si="3634"/>
        <v>-9.2638401661473586E-9</v>
      </c>
      <c r="CZ1538" s="12">
        <f t="shared" si="3634"/>
        <v>-9.298873868558978E-9</v>
      </c>
      <c r="DA1538" s="12">
        <f t="shared" si="3634"/>
        <v>-9.3340535447306452E-9</v>
      </c>
      <c r="DB1538" s="12">
        <f t="shared" si="3634"/>
        <v>-9.3693798028863604E-9</v>
      </c>
      <c r="DC1538" s="12">
        <f t="shared" si="3634"/>
        <v>-9.4048532537843919E-9</v>
      </c>
      <c r="DD1538" s="12">
        <f t="shared" si="3634"/>
        <v>-9.4404745107278323E-9</v>
      </c>
      <c r="DE1538" s="12">
        <f t="shared" si="3634"/>
        <v>-9.4762441895752033E-9</v>
      </c>
      <c r="DF1538" s="12">
        <f t="shared" si="3634"/>
        <v>-9.5121629087511044E-9</v>
      </c>
      <c r="DG1538" s="12">
        <f t="shared" si="3634"/>
        <v>-9.5482312892569056E-9</v>
      </c>
      <c r="DH1538" s="12">
        <f t="shared" si="3634"/>
        <v>-9.5844499546814803E-9</v>
      </c>
      <c r="DI1538" s="12">
        <f t="shared" si="3634"/>
        <v>-9.6208195312119905E-9</v>
      </c>
      <c r="DJ1538" s="12">
        <f t="shared" si="3634"/>
        <v>-9.6573406476447127E-9</v>
      </c>
      <c r="DK1538" s="12">
        <f t="shared" si="3634"/>
        <v>-9.6940139353959039E-9</v>
      </c>
      <c r="DL1538" s="12">
        <f t="shared" si="3634"/>
        <v>-9.7308400285127253E-9</v>
      </c>
      <c r="DM1538" s="12">
        <f t="shared" si="3634"/>
        <v>-9.7678195636841992E-9</v>
      </c>
      <c r="DN1538" s="12">
        <f t="shared" si="3634"/>
        <v>-9.8049531802522217E-9</v>
      </c>
      <c r="DO1538" s="12">
        <f t="shared" si="3634"/>
        <v>-9.8422415202226111E-9</v>
      </c>
      <c r="DP1538" s="12">
        <f t="shared" si="3634"/>
        <v>-9.8796852282762101E-9</v>
      </c>
      <c r="DQ1538" s="12">
        <f t="shared" si="3634"/>
        <v>-9.9172849517800325E-9</v>
      </c>
      <c r="DR1538" s="12">
        <f t="shared" si="3634"/>
        <v>-9.955041340798454E-9</v>
      </c>
      <c r="DS1538" s="12">
        <f t="shared" si="3634"/>
        <v>-9.992955048104453E-9</v>
      </c>
      <c r="DT1538" s="12">
        <f t="shared" si="3634"/>
        <v>-1.0031026729190894E-8</v>
      </c>
      <c r="DU1538" s="12">
        <f t="shared" si="3634"/>
        <v>-1.0069257042281861E-8</v>
      </c>
      <c r="DV1538" s="12">
        <f t="shared" si="3634"/>
        <v>-1.010764664834404E-8</v>
      </c>
      <c r="DW1538" s="12">
        <f t="shared" si="3634"/>
        <v>-1.0146196211098145E-8</v>
      </c>
      <c r="DX1538" s="12">
        <f t="shared" si="3634"/>
        <v>-1.0184906397030392E-8</v>
      </c>
      <c r="DY1538" s="12">
        <f t="shared" si="3634"/>
        <v>-1.0223777875404022E-8</v>
      </c>
    </row>
    <row r="1539" spans="2:129" x14ac:dyDescent="0.3">
      <c r="B1539" s="2" t="str">
        <f>A1239</f>
        <v>Financing - Loan Draws</v>
      </c>
      <c r="I1539" s="12">
        <f t="shared" ref="I1539:AN1539" si="3635">I1261</f>
        <v>0</v>
      </c>
      <c r="J1539" s="12">
        <f t="shared" si="3635"/>
        <v>0</v>
      </c>
      <c r="K1539" s="12">
        <f t="shared" si="3635"/>
        <v>0</v>
      </c>
      <c r="L1539" s="12">
        <f t="shared" si="3635"/>
        <v>0</v>
      </c>
      <c r="M1539" s="12">
        <f t="shared" si="3635"/>
        <v>333333.33333333337</v>
      </c>
      <c r="N1539" s="12">
        <f t="shared" si="3635"/>
        <v>333333.33333333337</v>
      </c>
      <c r="O1539" s="12">
        <f t="shared" si="3635"/>
        <v>333333.33333333337</v>
      </c>
      <c r="P1539" s="12">
        <f t="shared" si="3635"/>
        <v>333333.33333333337</v>
      </c>
      <c r="Q1539" s="12">
        <f t="shared" si="3635"/>
        <v>333333.33333333337</v>
      </c>
      <c r="R1539" s="12">
        <f t="shared" si="3635"/>
        <v>333333.33333333331</v>
      </c>
      <c r="S1539" s="12">
        <f t="shared" si="3635"/>
        <v>2146666.666666667</v>
      </c>
      <c r="T1539" s="12">
        <f t="shared" si="3635"/>
        <v>2160000</v>
      </c>
      <c r="U1539" s="12">
        <f t="shared" si="3635"/>
        <v>2173333.3333333335</v>
      </c>
      <c r="V1539" s="12">
        <f t="shared" si="3635"/>
        <v>2186666.666666667</v>
      </c>
      <c r="W1539" s="12">
        <f t="shared" si="3635"/>
        <v>2200000</v>
      </c>
      <c r="X1539" s="12">
        <f t="shared" si="3635"/>
        <v>2213333.333333333</v>
      </c>
      <c r="Y1539" s="12">
        <f t="shared" si="3635"/>
        <v>400000</v>
      </c>
      <c r="Z1539" s="12">
        <f t="shared" si="3635"/>
        <v>386666.66666666674</v>
      </c>
      <c r="AA1539" s="12">
        <f t="shared" si="3635"/>
        <v>373333.33333333337</v>
      </c>
      <c r="AB1539" s="12">
        <f t="shared" si="3635"/>
        <v>360000</v>
      </c>
      <c r="AC1539" s="12">
        <f t="shared" si="3635"/>
        <v>346666.66666666674</v>
      </c>
      <c r="AD1539" s="12">
        <f t="shared" si="3635"/>
        <v>333333.33333333331</v>
      </c>
      <c r="AE1539" s="12">
        <f t="shared" si="3635"/>
        <v>2146666.666666667</v>
      </c>
      <c r="AF1539" s="12">
        <f t="shared" si="3635"/>
        <v>2160000</v>
      </c>
      <c r="AG1539" s="12">
        <f t="shared" si="3635"/>
        <v>2173333.3333333335</v>
      </c>
      <c r="AH1539" s="12">
        <f t="shared" si="3635"/>
        <v>2186666.666666667</v>
      </c>
      <c r="AI1539" s="12">
        <f t="shared" si="3635"/>
        <v>2200000</v>
      </c>
      <c r="AJ1539" s="12">
        <f t="shared" si="3635"/>
        <v>2213333.333333333</v>
      </c>
      <c r="AK1539" s="12">
        <f t="shared" si="3635"/>
        <v>400000</v>
      </c>
      <c r="AL1539" s="12">
        <f t="shared" si="3635"/>
        <v>386666.66666666674</v>
      </c>
      <c r="AM1539" s="12">
        <f t="shared" si="3635"/>
        <v>373333.33333333337</v>
      </c>
      <c r="AN1539" s="12">
        <f t="shared" si="3635"/>
        <v>360000</v>
      </c>
      <c r="AO1539" s="12">
        <f t="shared" ref="AO1539:BT1539" si="3636">AO1261</f>
        <v>346666.66666666674</v>
      </c>
      <c r="AP1539" s="12">
        <f t="shared" si="3636"/>
        <v>333333.33333333331</v>
      </c>
      <c r="AQ1539" s="12">
        <f t="shared" si="3636"/>
        <v>2146666.666666667</v>
      </c>
      <c r="AR1539" s="12">
        <f t="shared" si="3636"/>
        <v>2160000</v>
      </c>
      <c r="AS1539" s="12">
        <f t="shared" si="3636"/>
        <v>2173333.3333333335</v>
      </c>
      <c r="AT1539" s="12">
        <f t="shared" si="3636"/>
        <v>2186666.666666667</v>
      </c>
      <c r="AU1539" s="12">
        <f t="shared" si="3636"/>
        <v>2200000</v>
      </c>
      <c r="AV1539" s="12">
        <f t="shared" si="3636"/>
        <v>2213333.333333333</v>
      </c>
      <c r="AW1539" s="12">
        <f t="shared" si="3636"/>
        <v>400000</v>
      </c>
      <c r="AX1539" s="12">
        <f t="shared" si="3636"/>
        <v>386666.66666666674</v>
      </c>
      <c r="AY1539" s="12">
        <f t="shared" si="3636"/>
        <v>373333.33333333337</v>
      </c>
      <c r="AZ1539" s="12">
        <f t="shared" si="3636"/>
        <v>360000</v>
      </c>
      <c r="BA1539" s="12">
        <f t="shared" si="3636"/>
        <v>346666.66666666674</v>
      </c>
      <c r="BB1539" s="12">
        <f t="shared" si="3636"/>
        <v>333333.33333333331</v>
      </c>
      <c r="BC1539" s="12">
        <f t="shared" si="3636"/>
        <v>2146666.666666667</v>
      </c>
      <c r="BD1539" s="12">
        <f t="shared" si="3636"/>
        <v>2160000</v>
      </c>
      <c r="BE1539" s="12">
        <f t="shared" si="3636"/>
        <v>2173333.3333333335</v>
      </c>
      <c r="BF1539" s="12">
        <f t="shared" si="3636"/>
        <v>2186666.666666667</v>
      </c>
      <c r="BG1539" s="12">
        <f t="shared" si="3636"/>
        <v>2200000</v>
      </c>
      <c r="BH1539" s="12">
        <f t="shared" si="3636"/>
        <v>2213333.333333333</v>
      </c>
      <c r="BI1539" s="12">
        <f t="shared" si="3636"/>
        <v>400000</v>
      </c>
      <c r="BJ1539" s="12">
        <f t="shared" si="3636"/>
        <v>386666.66666666674</v>
      </c>
      <c r="BK1539" s="12">
        <f t="shared" si="3636"/>
        <v>373333.33333333337</v>
      </c>
      <c r="BL1539" s="12">
        <f t="shared" si="3636"/>
        <v>360000</v>
      </c>
      <c r="BM1539" s="12">
        <f t="shared" si="3636"/>
        <v>346666.66666666674</v>
      </c>
      <c r="BN1539" s="12">
        <f t="shared" si="3636"/>
        <v>333333.33333333331</v>
      </c>
      <c r="BO1539" s="12">
        <f t="shared" si="3636"/>
        <v>2146666.666666667</v>
      </c>
      <c r="BP1539" s="12">
        <f t="shared" si="3636"/>
        <v>2160000</v>
      </c>
      <c r="BQ1539" s="12">
        <f t="shared" si="3636"/>
        <v>2173333.3333333335</v>
      </c>
      <c r="BR1539" s="12">
        <f t="shared" si="3636"/>
        <v>2186666.666666667</v>
      </c>
      <c r="BS1539" s="12">
        <f t="shared" si="3636"/>
        <v>2200000</v>
      </c>
      <c r="BT1539" s="12">
        <f t="shared" si="3636"/>
        <v>2213333.333333333</v>
      </c>
      <c r="BU1539" s="12">
        <f t="shared" ref="BU1539:CZ1539" si="3637">BU1261</f>
        <v>66666.666666666672</v>
      </c>
      <c r="BV1539" s="12">
        <f t="shared" si="3637"/>
        <v>53333.333333333336</v>
      </c>
      <c r="BW1539" s="12">
        <f t="shared" si="3637"/>
        <v>40000</v>
      </c>
      <c r="BX1539" s="12">
        <f t="shared" si="3637"/>
        <v>26666.666666666672</v>
      </c>
      <c r="BY1539" s="12">
        <f t="shared" si="3637"/>
        <v>13333.333333333336</v>
      </c>
      <c r="BZ1539" s="12">
        <f t="shared" si="3637"/>
        <v>0</v>
      </c>
      <c r="CA1539" s="12">
        <f t="shared" si="3637"/>
        <v>0</v>
      </c>
      <c r="CB1539" s="12">
        <f t="shared" si="3637"/>
        <v>0</v>
      </c>
      <c r="CC1539" s="12">
        <f t="shared" si="3637"/>
        <v>0</v>
      </c>
      <c r="CD1539" s="12">
        <f t="shared" si="3637"/>
        <v>0</v>
      </c>
      <c r="CE1539" s="12">
        <f t="shared" si="3637"/>
        <v>0</v>
      </c>
      <c r="CF1539" s="12">
        <f t="shared" si="3637"/>
        <v>0</v>
      </c>
      <c r="CG1539" s="12">
        <f t="shared" si="3637"/>
        <v>0</v>
      </c>
      <c r="CH1539" s="12">
        <f t="shared" si="3637"/>
        <v>0</v>
      </c>
      <c r="CI1539" s="12">
        <f t="shared" si="3637"/>
        <v>0</v>
      </c>
      <c r="CJ1539" s="12">
        <f t="shared" si="3637"/>
        <v>0</v>
      </c>
      <c r="CK1539" s="12">
        <f t="shared" si="3637"/>
        <v>0</v>
      </c>
      <c r="CL1539" s="12">
        <f t="shared" si="3637"/>
        <v>0</v>
      </c>
      <c r="CM1539" s="12">
        <f t="shared" si="3637"/>
        <v>0</v>
      </c>
      <c r="CN1539" s="12">
        <f t="shared" si="3637"/>
        <v>0</v>
      </c>
      <c r="CO1539" s="12">
        <f t="shared" si="3637"/>
        <v>0</v>
      </c>
      <c r="CP1539" s="12">
        <f t="shared" si="3637"/>
        <v>0</v>
      </c>
      <c r="CQ1539" s="12">
        <f t="shared" si="3637"/>
        <v>0</v>
      </c>
      <c r="CR1539" s="12">
        <f t="shared" si="3637"/>
        <v>0</v>
      </c>
      <c r="CS1539" s="12">
        <f t="shared" si="3637"/>
        <v>0</v>
      </c>
      <c r="CT1539" s="12">
        <f t="shared" si="3637"/>
        <v>0</v>
      </c>
      <c r="CU1539" s="12">
        <f t="shared" si="3637"/>
        <v>0</v>
      </c>
      <c r="CV1539" s="12">
        <f t="shared" si="3637"/>
        <v>0</v>
      </c>
      <c r="CW1539" s="12">
        <f t="shared" si="3637"/>
        <v>0</v>
      </c>
      <c r="CX1539" s="12">
        <f t="shared" si="3637"/>
        <v>0</v>
      </c>
      <c r="CY1539" s="12">
        <f t="shared" si="3637"/>
        <v>0</v>
      </c>
      <c r="CZ1539" s="12">
        <f t="shared" si="3637"/>
        <v>0</v>
      </c>
      <c r="DA1539" s="12">
        <f t="shared" ref="DA1539:DY1539" si="3638">DA1261</f>
        <v>0</v>
      </c>
      <c r="DB1539" s="12">
        <f t="shared" si="3638"/>
        <v>0</v>
      </c>
      <c r="DC1539" s="12">
        <f t="shared" si="3638"/>
        <v>0</v>
      </c>
      <c r="DD1539" s="12">
        <f t="shared" si="3638"/>
        <v>0</v>
      </c>
      <c r="DE1539" s="12">
        <f t="shared" si="3638"/>
        <v>0</v>
      </c>
      <c r="DF1539" s="12">
        <f t="shared" si="3638"/>
        <v>0</v>
      </c>
      <c r="DG1539" s="12">
        <f t="shared" si="3638"/>
        <v>0</v>
      </c>
      <c r="DH1539" s="12">
        <f t="shared" si="3638"/>
        <v>0</v>
      </c>
      <c r="DI1539" s="12">
        <f t="shared" si="3638"/>
        <v>0</v>
      </c>
      <c r="DJ1539" s="12">
        <f t="shared" si="3638"/>
        <v>0</v>
      </c>
      <c r="DK1539" s="12">
        <f t="shared" si="3638"/>
        <v>0</v>
      </c>
      <c r="DL1539" s="12">
        <f t="shared" si="3638"/>
        <v>0</v>
      </c>
      <c r="DM1539" s="12">
        <f t="shared" si="3638"/>
        <v>0</v>
      </c>
      <c r="DN1539" s="12">
        <f t="shared" si="3638"/>
        <v>0</v>
      </c>
      <c r="DO1539" s="12">
        <f t="shared" si="3638"/>
        <v>0</v>
      </c>
      <c r="DP1539" s="12">
        <f t="shared" si="3638"/>
        <v>0</v>
      </c>
      <c r="DQ1539" s="12">
        <f t="shared" si="3638"/>
        <v>0</v>
      </c>
      <c r="DR1539" s="12">
        <f t="shared" si="3638"/>
        <v>0</v>
      </c>
      <c r="DS1539" s="12">
        <f t="shared" si="3638"/>
        <v>0</v>
      </c>
      <c r="DT1539" s="12">
        <f t="shared" si="3638"/>
        <v>0</v>
      </c>
      <c r="DU1539" s="12">
        <f t="shared" si="3638"/>
        <v>0</v>
      </c>
      <c r="DV1539" s="12">
        <f t="shared" si="3638"/>
        <v>0</v>
      </c>
      <c r="DW1539" s="12">
        <f t="shared" si="3638"/>
        <v>0</v>
      </c>
      <c r="DX1539" s="12">
        <f t="shared" si="3638"/>
        <v>0</v>
      </c>
      <c r="DY1539" s="12">
        <f t="shared" si="3638"/>
        <v>0</v>
      </c>
    </row>
    <row r="1540" spans="2:129" x14ac:dyDescent="0.3">
      <c r="B1540" s="2" t="str">
        <f>A1311</f>
        <v>Financing - Interest Accrued</v>
      </c>
      <c r="I1540" s="12">
        <f t="shared" ref="I1540:AN1540" si="3639">I1333</f>
        <v>0</v>
      </c>
      <c r="J1540" s="12">
        <f t="shared" si="3639"/>
        <v>0</v>
      </c>
      <c r="K1540" s="12">
        <f t="shared" si="3639"/>
        <v>0</v>
      </c>
      <c r="L1540" s="12">
        <f t="shared" si="3639"/>
        <v>0</v>
      </c>
      <c r="M1540" s="12">
        <f t="shared" si="3639"/>
        <v>0</v>
      </c>
      <c r="N1540" s="12">
        <f t="shared" si="3639"/>
        <v>1388.8888888888891</v>
      </c>
      <c r="O1540" s="12">
        <f t="shared" si="3639"/>
        <v>2783.5648148148152</v>
      </c>
      <c r="P1540" s="12">
        <f t="shared" si="3639"/>
        <v>4184.0518904320988</v>
      </c>
      <c r="Q1540" s="12">
        <f t="shared" si="3639"/>
        <v>5590.3743288644546</v>
      </c>
      <c r="R1540" s="12">
        <f t="shared" si="3639"/>
        <v>7002.5564441236129</v>
      </c>
      <c r="S1540" s="12">
        <f t="shared" si="3639"/>
        <v>8420.6226515296839</v>
      </c>
      <c r="T1540" s="12">
        <f t="shared" si="3639"/>
        <v>17400.153023688836</v>
      </c>
      <c r="U1540" s="12">
        <f t="shared" si="3639"/>
        <v>26472.653661287539</v>
      </c>
      <c r="V1540" s="12">
        <f t="shared" si="3639"/>
        <v>35638.511940431788</v>
      </c>
      <c r="W1540" s="12">
        <f t="shared" si="3639"/>
        <v>44898.116851294704</v>
      </c>
      <c r="X1540" s="12">
        <f t="shared" si="3639"/>
        <v>48773.763330761773</v>
      </c>
      <c r="Y1540" s="12">
        <f t="shared" si="3639"/>
        <v>52721.113892782174</v>
      </c>
      <c r="Z1540" s="12">
        <f t="shared" si="3639"/>
        <v>49129.356193255444</v>
      </c>
      <c r="AA1540" s="12">
        <f t="shared" si="3639"/>
        <v>45467.077281091792</v>
      </c>
      <c r="AB1540" s="12">
        <f t="shared" si="3639"/>
        <v>41733.983317905244</v>
      </c>
      <c r="AC1540" s="12">
        <f t="shared" si="3639"/>
        <v>37929.779240983175</v>
      </c>
      <c r="AD1540" s="12">
        <f t="shared" si="3639"/>
        <v>34054.168758185064</v>
      </c>
      <c r="AE1540" s="12">
        <f t="shared" si="3639"/>
        <v>30106.854342819737</v>
      </c>
      <c r="AF1540" s="12">
        <f t="shared" si="3639"/>
        <v>33698.648339612599</v>
      </c>
      <c r="AG1540" s="12">
        <f t="shared" si="3639"/>
        <v>37360.963700281005</v>
      </c>
      <c r="AH1540" s="12">
        <f t="shared" si="3639"/>
        <v>41094.094263841071</v>
      </c>
      <c r="AI1540" s="12">
        <f t="shared" si="3639"/>
        <v>44898.116851294697</v>
      </c>
      <c r="AJ1540" s="12">
        <f t="shared" si="3639"/>
        <v>48773.763330761773</v>
      </c>
      <c r="AK1540" s="12">
        <f t="shared" si="3639"/>
        <v>52721.113892782167</v>
      </c>
      <c r="AL1540" s="12">
        <f t="shared" si="3639"/>
        <v>49129.356193255437</v>
      </c>
      <c r="AM1540" s="12">
        <f t="shared" si="3639"/>
        <v>45467.077281091784</v>
      </c>
      <c r="AN1540" s="12">
        <f t="shared" si="3639"/>
        <v>41733.983317905244</v>
      </c>
      <c r="AO1540" s="12">
        <f t="shared" ref="AO1540:BT1540" si="3640">AO1333</f>
        <v>37929.779240983175</v>
      </c>
      <c r="AP1540" s="12">
        <f t="shared" si="3640"/>
        <v>34054.168758185071</v>
      </c>
      <c r="AQ1540" s="12">
        <f t="shared" si="3640"/>
        <v>30106.854342819741</v>
      </c>
      <c r="AR1540" s="12">
        <f t="shared" si="3640"/>
        <v>33698.648339612606</v>
      </c>
      <c r="AS1540" s="12">
        <f t="shared" si="3640"/>
        <v>37360.963700281005</v>
      </c>
      <c r="AT1540" s="12">
        <f t="shared" si="3640"/>
        <v>41094.094263841071</v>
      </c>
      <c r="AU1540" s="12">
        <f t="shared" si="3640"/>
        <v>44898.11685129469</v>
      </c>
      <c r="AV1540" s="12">
        <f t="shared" si="3640"/>
        <v>48773.763330761758</v>
      </c>
      <c r="AW1540" s="12">
        <f t="shared" si="3640"/>
        <v>52721.113892782174</v>
      </c>
      <c r="AX1540" s="12">
        <f t="shared" si="3640"/>
        <v>49129.356193255437</v>
      </c>
      <c r="AY1540" s="12">
        <f t="shared" si="3640"/>
        <v>45467.077281091777</v>
      </c>
      <c r="AZ1540" s="12">
        <f t="shared" si="3640"/>
        <v>41733.983317905229</v>
      </c>
      <c r="BA1540" s="12">
        <f t="shared" si="3640"/>
        <v>37929.779240983167</v>
      </c>
      <c r="BB1540" s="12">
        <f t="shared" si="3640"/>
        <v>34054.168758185049</v>
      </c>
      <c r="BC1540" s="12">
        <f t="shared" si="3640"/>
        <v>30106.854342819726</v>
      </c>
      <c r="BD1540" s="12">
        <f t="shared" si="3640"/>
        <v>33698.648339612591</v>
      </c>
      <c r="BE1540" s="12">
        <f t="shared" si="3640"/>
        <v>37360.96370028099</v>
      </c>
      <c r="BF1540" s="12">
        <f t="shared" si="3640"/>
        <v>41094.094263841056</v>
      </c>
      <c r="BG1540" s="12">
        <f t="shared" si="3640"/>
        <v>44898.11685129469</v>
      </c>
      <c r="BH1540" s="12">
        <f t="shared" si="3640"/>
        <v>48773.763330761758</v>
      </c>
      <c r="BI1540" s="12">
        <f t="shared" si="3640"/>
        <v>52721.113892782152</v>
      </c>
      <c r="BJ1540" s="12">
        <f t="shared" si="3640"/>
        <v>49129.356193255422</v>
      </c>
      <c r="BK1540" s="12">
        <f t="shared" si="3640"/>
        <v>45467.077281091777</v>
      </c>
      <c r="BL1540" s="12">
        <f t="shared" si="3640"/>
        <v>41733.983317905222</v>
      </c>
      <c r="BM1540" s="12">
        <f t="shared" si="3640"/>
        <v>37929.77924098316</v>
      </c>
      <c r="BN1540" s="12">
        <f t="shared" si="3640"/>
        <v>34054.168758185057</v>
      </c>
      <c r="BO1540" s="12">
        <f t="shared" si="3640"/>
        <v>30106.854342819723</v>
      </c>
      <c r="BP1540" s="12">
        <f t="shared" si="3640"/>
        <v>33698.648339612591</v>
      </c>
      <c r="BQ1540" s="12">
        <f t="shared" si="3640"/>
        <v>37360.96370028099</v>
      </c>
      <c r="BR1540" s="12">
        <f t="shared" si="3640"/>
        <v>41094.094263841056</v>
      </c>
      <c r="BS1540" s="12">
        <f t="shared" si="3640"/>
        <v>44898.116851294675</v>
      </c>
      <c r="BT1540" s="12">
        <f t="shared" si="3640"/>
        <v>48773.763330761743</v>
      </c>
      <c r="BU1540" s="12">
        <f t="shared" ref="BU1540:CZ1540" si="3641">BU1333</f>
        <v>52721.113892782152</v>
      </c>
      <c r="BV1540" s="12">
        <f t="shared" si="3641"/>
        <v>47740.467304366532</v>
      </c>
      <c r="BW1540" s="12">
        <f t="shared" si="3641"/>
        <v>42683.512466276952</v>
      </c>
      <c r="BX1540" s="12">
        <f t="shared" si="3641"/>
        <v>37549.931427473115</v>
      </c>
      <c r="BY1540" s="12">
        <f t="shared" si="3641"/>
        <v>32339.404912118705</v>
      </c>
      <c r="BZ1540" s="12">
        <f t="shared" si="3641"/>
        <v>27051.612314061436</v>
      </c>
      <c r="CA1540" s="12">
        <f t="shared" si="3641"/>
        <v>21686.231691290028</v>
      </c>
      <c r="CB1540" s="12">
        <f t="shared" si="3641"/>
        <v>16298.495315923748</v>
      </c>
      <c r="CC1540" s="12">
        <f t="shared" si="3641"/>
        <v>10888.310038993439</v>
      </c>
      <c r="CD1540" s="12">
        <f t="shared" si="3641"/>
        <v>5455.5823234092541</v>
      </c>
      <c r="CE1540" s="12">
        <f t="shared" si="3641"/>
        <v>-3.2238143145799111E-11</v>
      </c>
      <c r="CF1540" s="12">
        <f t="shared" si="3641"/>
        <v>-3.2372468742239933E-11</v>
      </c>
      <c r="CG1540" s="12">
        <f t="shared" si="3641"/>
        <v>-3.2507354028665935E-11</v>
      </c>
      <c r="CH1540" s="12">
        <f t="shared" si="3641"/>
        <v>-3.264280133711871E-11</v>
      </c>
      <c r="CI1540" s="12">
        <f t="shared" si="3641"/>
        <v>-3.2778813009356701E-11</v>
      </c>
      <c r="CJ1540" s="12">
        <f t="shared" si="3641"/>
        <v>-3.2915391396895691E-11</v>
      </c>
      <c r="CK1540" s="12">
        <f t="shared" si="3641"/>
        <v>-3.3052538861049422E-11</v>
      </c>
      <c r="CL1540" s="12">
        <f t="shared" si="3641"/>
        <v>-3.3190257772970462E-11</v>
      </c>
      <c r="CM1540" s="12">
        <f t="shared" si="3641"/>
        <v>-3.3328550513691167E-11</v>
      </c>
      <c r="CN1540" s="12">
        <f t="shared" si="3641"/>
        <v>-3.3467419474164883E-11</v>
      </c>
      <c r="CO1540" s="12">
        <f t="shared" si="3641"/>
        <v>-3.3606867055307243E-11</v>
      </c>
      <c r="CP1540" s="12">
        <f t="shared" si="3641"/>
        <v>-3.3746895668037684E-11</v>
      </c>
      <c r="CQ1540" s="12">
        <f t="shared" si="3641"/>
        <v>-3.3887507733321179E-11</v>
      </c>
      <c r="CR1540" s="12">
        <f t="shared" si="3641"/>
        <v>-3.4028705682210011E-11</v>
      </c>
      <c r="CS1540" s="12">
        <f t="shared" si="3641"/>
        <v>-3.4170491955885886E-11</v>
      </c>
      <c r="CT1540" s="12">
        <f t="shared" si="3641"/>
        <v>-3.4312869005702077E-11</v>
      </c>
      <c r="CU1540" s="12">
        <f t="shared" si="3641"/>
        <v>-3.4455839293225839E-11</v>
      </c>
      <c r="CV1540" s="12">
        <f t="shared" si="3641"/>
        <v>-3.4599405290280942E-11</v>
      </c>
      <c r="CW1540" s="12">
        <f t="shared" si="3641"/>
        <v>-3.4743569478990449E-11</v>
      </c>
      <c r="CX1540" s="12">
        <f t="shared" si="3641"/>
        <v>-3.4888334351819576E-11</v>
      </c>
      <c r="CY1540" s="12">
        <f t="shared" si="3641"/>
        <v>-3.5033702411618823E-11</v>
      </c>
      <c r="CZ1540" s="12">
        <f t="shared" si="3641"/>
        <v>-3.5179676171667237E-11</v>
      </c>
      <c r="DA1540" s="12">
        <f t="shared" ref="DA1540:DY1540" si="3642">DA1333</f>
        <v>-3.5326258155715853E-11</v>
      </c>
      <c r="DB1540" s="12">
        <f t="shared" si="3642"/>
        <v>-3.5473450898031329E-11</v>
      </c>
      <c r="DC1540" s="12">
        <f t="shared" si="3642"/>
        <v>-3.5621256943439798E-11</v>
      </c>
      <c r="DD1540" s="12">
        <f t="shared" si="3642"/>
        <v>-3.5769678847370797E-11</v>
      </c>
      <c r="DE1540" s="12">
        <f t="shared" si="3642"/>
        <v>-3.5918719175901509E-11</v>
      </c>
      <c r="DF1540" s="12">
        <f t="shared" si="3642"/>
        <v>-3.6068380505801099E-11</v>
      </c>
      <c r="DG1540" s="12">
        <f t="shared" si="3642"/>
        <v>-3.6218665424575268E-11</v>
      </c>
      <c r="DH1540" s="12">
        <f t="shared" si="3642"/>
        <v>-3.6369576530511E-11</v>
      </c>
      <c r="DI1540" s="12">
        <f t="shared" si="3642"/>
        <v>-3.6521116432721461E-11</v>
      </c>
      <c r="DJ1540" s="12">
        <f t="shared" si="3642"/>
        <v>-3.6673287751191134E-11</v>
      </c>
      <c r="DK1540" s="12">
        <f t="shared" si="3642"/>
        <v>-3.6826093116821099E-11</v>
      </c>
      <c r="DL1540" s="12">
        <f t="shared" si="3642"/>
        <v>-3.6979535171474516E-11</v>
      </c>
      <c r="DM1540" s="12">
        <f t="shared" si="3642"/>
        <v>-3.7133616568022328E-11</v>
      </c>
      <c r="DN1540" s="12">
        <f t="shared" si="3642"/>
        <v>-3.7288339970389085E-11</v>
      </c>
      <c r="DO1540" s="12">
        <f t="shared" si="3642"/>
        <v>-3.7443708053599045E-11</v>
      </c>
      <c r="DP1540" s="12">
        <f t="shared" si="3642"/>
        <v>-3.7599723503822379E-11</v>
      </c>
      <c r="DQ1540" s="12">
        <f t="shared" si="3642"/>
        <v>-3.7756389018421632E-11</v>
      </c>
      <c r="DR1540" s="12">
        <f t="shared" si="3642"/>
        <v>-3.791370730599839E-11</v>
      </c>
      <c r="DS1540" s="12">
        <f t="shared" si="3642"/>
        <v>-3.8071681086440049E-11</v>
      </c>
      <c r="DT1540" s="12">
        <f t="shared" si="3642"/>
        <v>-3.8230313090966881E-11</v>
      </c>
      <c r="DU1540" s="12">
        <f t="shared" si="3642"/>
        <v>-3.8389606062179233E-11</v>
      </c>
      <c r="DV1540" s="12">
        <f t="shared" si="3642"/>
        <v>-3.8549562754104994E-11</v>
      </c>
      <c r="DW1540" s="12">
        <f t="shared" si="3642"/>
        <v>-3.8710185932247095E-11</v>
      </c>
      <c r="DX1540" s="12">
        <f t="shared" si="3642"/>
        <v>-3.8871478373631451E-11</v>
      </c>
      <c r="DY1540" s="12">
        <f t="shared" si="3642"/>
        <v>-3.9033442866854925E-11</v>
      </c>
    </row>
    <row r="1541" spans="2:129" x14ac:dyDescent="0.3">
      <c r="B1541" s="2" t="str">
        <f>A1263</f>
        <v>Financing - Principal Repaid</v>
      </c>
      <c r="I1541" s="12">
        <f t="shared" ref="I1541:AN1541" si="3643">I1285</f>
        <v>0</v>
      </c>
      <c r="J1541" s="12">
        <f t="shared" si="3643"/>
        <v>0</v>
      </c>
      <c r="K1541" s="12">
        <f t="shared" si="3643"/>
        <v>0</v>
      </c>
      <c r="L1541" s="12">
        <f t="shared" si="3643"/>
        <v>0</v>
      </c>
      <c r="M1541" s="12">
        <f t="shared" si="3643"/>
        <v>0</v>
      </c>
      <c r="N1541" s="12">
        <f t="shared" si="3643"/>
        <v>0</v>
      </c>
      <c r="O1541" s="12">
        <f t="shared" si="3643"/>
        <v>0</v>
      </c>
      <c r="P1541" s="12">
        <f t="shared" si="3643"/>
        <v>0</v>
      </c>
      <c r="Q1541" s="12">
        <f t="shared" si="3643"/>
        <v>0</v>
      </c>
      <c r="R1541" s="12">
        <f t="shared" si="3643"/>
        <v>0</v>
      </c>
      <c r="S1541" s="12">
        <f t="shared" si="3643"/>
        <v>0</v>
      </c>
      <c r="T1541" s="12">
        <f t="shared" si="3643"/>
        <v>0</v>
      </c>
      <c r="U1541" s="12">
        <f t="shared" si="3643"/>
        <v>0</v>
      </c>
      <c r="V1541" s="12">
        <f t="shared" si="3643"/>
        <v>0</v>
      </c>
      <c r="W1541" s="12">
        <f t="shared" si="3643"/>
        <v>-1273333.3333333335</v>
      </c>
      <c r="X1541" s="12">
        <f t="shared" si="3643"/>
        <v>-1273333.3333333335</v>
      </c>
      <c r="Y1541" s="12">
        <f t="shared" si="3643"/>
        <v>-1273333.3333333335</v>
      </c>
      <c r="Z1541" s="12">
        <f t="shared" si="3643"/>
        <v>-1273333.3333333335</v>
      </c>
      <c r="AA1541" s="12">
        <f t="shared" si="3643"/>
        <v>-1273333.3333333335</v>
      </c>
      <c r="AB1541" s="12">
        <f t="shared" si="3643"/>
        <v>-1273333.3333333335</v>
      </c>
      <c r="AC1541" s="12">
        <f t="shared" si="3643"/>
        <v>-1273333.3333333335</v>
      </c>
      <c r="AD1541" s="12">
        <f t="shared" si="3643"/>
        <v>-1273333.3333333335</v>
      </c>
      <c r="AE1541" s="12">
        <f t="shared" si="3643"/>
        <v>-1273333.3333333335</v>
      </c>
      <c r="AF1541" s="12">
        <f t="shared" si="3643"/>
        <v>-1273333.3333333335</v>
      </c>
      <c r="AG1541" s="12">
        <f t="shared" si="3643"/>
        <v>-1273333.3333333335</v>
      </c>
      <c r="AH1541" s="12">
        <f t="shared" si="3643"/>
        <v>-1273333.3333333335</v>
      </c>
      <c r="AI1541" s="12">
        <f t="shared" si="3643"/>
        <v>-1273333.3333333335</v>
      </c>
      <c r="AJ1541" s="12">
        <f t="shared" si="3643"/>
        <v>-1273333.3333333335</v>
      </c>
      <c r="AK1541" s="12">
        <f t="shared" si="3643"/>
        <v>-1273333.3333333335</v>
      </c>
      <c r="AL1541" s="12">
        <f t="shared" si="3643"/>
        <v>-1273333.3333333335</v>
      </c>
      <c r="AM1541" s="12">
        <f t="shared" si="3643"/>
        <v>-1273333.3333333335</v>
      </c>
      <c r="AN1541" s="12">
        <f t="shared" si="3643"/>
        <v>-1273333.3333333335</v>
      </c>
      <c r="AO1541" s="12">
        <f t="shared" ref="AO1541:BT1541" si="3644">AO1285</f>
        <v>-1273333.3333333335</v>
      </c>
      <c r="AP1541" s="12">
        <f t="shared" si="3644"/>
        <v>-1273333.3333333335</v>
      </c>
      <c r="AQ1541" s="12">
        <f t="shared" si="3644"/>
        <v>-1273333.3333333335</v>
      </c>
      <c r="AR1541" s="12">
        <f t="shared" si="3644"/>
        <v>-1273333.3333333335</v>
      </c>
      <c r="AS1541" s="12">
        <f t="shared" si="3644"/>
        <v>-1273333.3333333335</v>
      </c>
      <c r="AT1541" s="12">
        <f t="shared" si="3644"/>
        <v>-1273333.3333333335</v>
      </c>
      <c r="AU1541" s="12">
        <f t="shared" si="3644"/>
        <v>-1273333.3333333335</v>
      </c>
      <c r="AV1541" s="12">
        <f t="shared" si="3644"/>
        <v>-1273333.3333333335</v>
      </c>
      <c r="AW1541" s="12">
        <f t="shared" si="3644"/>
        <v>-1273333.3333333335</v>
      </c>
      <c r="AX1541" s="12">
        <f t="shared" si="3644"/>
        <v>-1273333.3333333335</v>
      </c>
      <c r="AY1541" s="12">
        <f t="shared" si="3644"/>
        <v>-1273333.3333333335</v>
      </c>
      <c r="AZ1541" s="12">
        <f t="shared" si="3644"/>
        <v>-1273333.3333333335</v>
      </c>
      <c r="BA1541" s="12">
        <f t="shared" si="3644"/>
        <v>-1273333.3333333335</v>
      </c>
      <c r="BB1541" s="12">
        <f t="shared" si="3644"/>
        <v>-1273333.3333333335</v>
      </c>
      <c r="BC1541" s="12">
        <f t="shared" si="3644"/>
        <v>-1273333.3333333335</v>
      </c>
      <c r="BD1541" s="12">
        <f t="shared" si="3644"/>
        <v>-1273333.3333333335</v>
      </c>
      <c r="BE1541" s="12">
        <f t="shared" si="3644"/>
        <v>-1273333.3333333335</v>
      </c>
      <c r="BF1541" s="12">
        <f t="shared" si="3644"/>
        <v>-1273333.3333333335</v>
      </c>
      <c r="BG1541" s="12">
        <f t="shared" si="3644"/>
        <v>-1273333.3333333335</v>
      </c>
      <c r="BH1541" s="12">
        <f t="shared" si="3644"/>
        <v>-1273333.3333333335</v>
      </c>
      <c r="BI1541" s="12">
        <f t="shared" si="3644"/>
        <v>-1273333.3333333335</v>
      </c>
      <c r="BJ1541" s="12">
        <f t="shared" si="3644"/>
        <v>-1273333.3333333335</v>
      </c>
      <c r="BK1541" s="12">
        <f t="shared" si="3644"/>
        <v>-1273333.3333333335</v>
      </c>
      <c r="BL1541" s="12">
        <f t="shared" si="3644"/>
        <v>-1273333.3333333335</v>
      </c>
      <c r="BM1541" s="12">
        <f t="shared" si="3644"/>
        <v>-1273333.3333333335</v>
      </c>
      <c r="BN1541" s="12">
        <f t="shared" si="3644"/>
        <v>-1273333.3333333335</v>
      </c>
      <c r="BO1541" s="12">
        <f t="shared" si="3644"/>
        <v>-1273333.3333333335</v>
      </c>
      <c r="BP1541" s="12">
        <f t="shared" si="3644"/>
        <v>-1273333.3333333335</v>
      </c>
      <c r="BQ1541" s="12">
        <f t="shared" si="3644"/>
        <v>-1273333.3333333335</v>
      </c>
      <c r="BR1541" s="12">
        <f t="shared" si="3644"/>
        <v>-1273333.3333333335</v>
      </c>
      <c r="BS1541" s="12">
        <f t="shared" si="3644"/>
        <v>-1273333.3333333335</v>
      </c>
      <c r="BT1541" s="12">
        <f t="shared" si="3644"/>
        <v>-1273333.3333333335</v>
      </c>
      <c r="BU1541" s="12">
        <f t="shared" ref="BU1541:CZ1541" si="3645">BU1285</f>
        <v>-1273333.3333333335</v>
      </c>
      <c r="BV1541" s="12">
        <f t="shared" si="3645"/>
        <v>-1273333.3333333335</v>
      </c>
      <c r="BW1541" s="12">
        <f t="shared" si="3645"/>
        <v>-1273333.3333333335</v>
      </c>
      <c r="BX1541" s="12">
        <f t="shared" si="3645"/>
        <v>-1273333.3333333335</v>
      </c>
      <c r="BY1541" s="12">
        <f t="shared" si="3645"/>
        <v>-1273333.3333333335</v>
      </c>
      <c r="BZ1541" s="12">
        <f t="shared" si="3645"/>
        <v>-1273333.3333333335</v>
      </c>
      <c r="CA1541" s="12">
        <f t="shared" si="3645"/>
        <v>-1273333.3333333335</v>
      </c>
      <c r="CB1541" s="12">
        <f t="shared" si="3645"/>
        <v>-1273333.3333333335</v>
      </c>
      <c r="CC1541" s="12">
        <f t="shared" si="3645"/>
        <v>-1273333.3333333335</v>
      </c>
      <c r="CD1541" s="12">
        <f t="shared" si="3645"/>
        <v>-1273333.3333333335</v>
      </c>
      <c r="CE1541" s="12">
        <f t="shared" si="3645"/>
        <v>0</v>
      </c>
      <c r="CF1541" s="12">
        <f t="shared" si="3645"/>
        <v>0</v>
      </c>
      <c r="CG1541" s="12">
        <f t="shared" si="3645"/>
        <v>0</v>
      </c>
      <c r="CH1541" s="12">
        <f t="shared" si="3645"/>
        <v>0</v>
      </c>
      <c r="CI1541" s="12">
        <f t="shared" si="3645"/>
        <v>0</v>
      </c>
      <c r="CJ1541" s="12">
        <f t="shared" si="3645"/>
        <v>0</v>
      </c>
      <c r="CK1541" s="12">
        <f t="shared" si="3645"/>
        <v>0</v>
      </c>
      <c r="CL1541" s="12">
        <f t="shared" si="3645"/>
        <v>0</v>
      </c>
      <c r="CM1541" s="12">
        <f t="shared" si="3645"/>
        <v>0</v>
      </c>
      <c r="CN1541" s="12">
        <f t="shared" si="3645"/>
        <v>0</v>
      </c>
      <c r="CO1541" s="12">
        <f t="shared" si="3645"/>
        <v>0</v>
      </c>
      <c r="CP1541" s="12">
        <f t="shared" si="3645"/>
        <v>0</v>
      </c>
      <c r="CQ1541" s="12">
        <f t="shared" si="3645"/>
        <v>0</v>
      </c>
      <c r="CR1541" s="12">
        <f t="shared" si="3645"/>
        <v>0</v>
      </c>
      <c r="CS1541" s="12">
        <f t="shared" si="3645"/>
        <v>0</v>
      </c>
      <c r="CT1541" s="12">
        <f t="shared" si="3645"/>
        <v>0</v>
      </c>
      <c r="CU1541" s="12">
        <f t="shared" si="3645"/>
        <v>0</v>
      </c>
      <c r="CV1541" s="12">
        <f t="shared" si="3645"/>
        <v>0</v>
      </c>
      <c r="CW1541" s="12">
        <f t="shared" si="3645"/>
        <v>0</v>
      </c>
      <c r="CX1541" s="12">
        <f t="shared" si="3645"/>
        <v>0</v>
      </c>
      <c r="CY1541" s="12">
        <f t="shared" si="3645"/>
        <v>0</v>
      </c>
      <c r="CZ1541" s="12">
        <f t="shared" si="3645"/>
        <v>0</v>
      </c>
      <c r="DA1541" s="12">
        <f t="shared" ref="DA1541:DY1541" si="3646">DA1285</f>
        <v>0</v>
      </c>
      <c r="DB1541" s="12">
        <f t="shared" si="3646"/>
        <v>0</v>
      </c>
      <c r="DC1541" s="12">
        <f t="shared" si="3646"/>
        <v>0</v>
      </c>
      <c r="DD1541" s="12">
        <f t="shared" si="3646"/>
        <v>0</v>
      </c>
      <c r="DE1541" s="12">
        <f t="shared" si="3646"/>
        <v>0</v>
      </c>
      <c r="DF1541" s="12">
        <f t="shared" si="3646"/>
        <v>0</v>
      </c>
      <c r="DG1541" s="12">
        <f t="shared" si="3646"/>
        <v>0</v>
      </c>
      <c r="DH1541" s="12">
        <f t="shared" si="3646"/>
        <v>0</v>
      </c>
      <c r="DI1541" s="12">
        <f t="shared" si="3646"/>
        <v>0</v>
      </c>
      <c r="DJ1541" s="12">
        <f t="shared" si="3646"/>
        <v>0</v>
      </c>
      <c r="DK1541" s="12">
        <f t="shared" si="3646"/>
        <v>0</v>
      </c>
      <c r="DL1541" s="12">
        <f t="shared" si="3646"/>
        <v>0</v>
      </c>
      <c r="DM1541" s="12">
        <f t="shared" si="3646"/>
        <v>0</v>
      </c>
      <c r="DN1541" s="12">
        <f t="shared" si="3646"/>
        <v>0</v>
      </c>
      <c r="DO1541" s="12">
        <f t="shared" si="3646"/>
        <v>0</v>
      </c>
      <c r="DP1541" s="12">
        <f t="shared" si="3646"/>
        <v>0</v>
      </c>
      <c r="DQ1541" s="12">
        <f t="shared" si="3646"/>
        <v>0</v>
      </c>
      <c r="DR1541" s="12">
        <f t="shared" si="3646"/>
        <v>0</v>
      </c>
      <c r="DS1541" s="12">
        <f t="shared" si="3646"/>
        <v>0</v>
      </c>
      <c r="DT1541" s="12">
        <f t="shared" si="3646"/>
        <v>0</v>
      </c>
      <c r="DU1541" s="12">
        <f t="shared" si="3646"/>
        <v>0</v>
      </c>
      <c r="DV1541" s="12">
        <f t="shared" si="3646"/>
        <v>0</v>
      </c>
      <c r="DW1541" s="12">
        <f t="shared" si="3646"/>
        <v>0</v>
      </c>
      <c r="DX1541" s="12">
        <f t="shared" si="3646"/>
        <v>0</v>
      </c>
      <c r="DY1541" s="12">
        <f t="shared" si="3646"/>
        <v>0</v>
      </c>
    </row>
    <row r="1542" spans="2:129" x14ac:dyDescent="0.3">
      <c r="B1542" s="2" t="str">
        <f>A1463</f>
        <v>Financing - Interest Repaid</v>
      </c>
      <c r="I1542" s="12">
        <f t="shared" ref="I1542:AN1542" si="3647">I1485</f>
        <v>0</v>
      </c>
      <c r="J1542" s="12">
        <f t="shared" si="3647"/>
        <v>0</v>
      </c>
      <c r="K1542" s="12">
        <f t="shared" si="3647"/>
        <v>0</v>
      </c>
      <c r="L1542" s="12">
        <f t="shared" si="3647"/>
        <v>0</v>
      </c>
      <c r="M1542" s="12">
        <f t="shared" si="3647"/>
        <v>0</v>
      </c>
      <c r="N1542" s="12">
        <f t="shared" si="3647"/>
        <v>0</v>
      </c>
      <c r="O1542" s="12">
        <f t="shared" si="3647"/>
        <v>0</v>
      </c>
      <c r="P1542" s="12">
        <f t="shared" si="3647"/>
        <v>0</v>
      </c>
      <c r="Q1542" s="12">
        <f t="shared" si="3647"/>
        <v>0</v>
      </c>
      <c r="R1542" s="12">
        <f t="shared" si="3647"/>
        <v>0</v>
      </c>
      <c r="S1542" s="12">
        <f t="shared" si="3647"/>
        <v>0</v>
      </c>
      <c r="T1542" s="12">
        <f t="shared" si="3647"/>
        <v>0</v>
      </c>
      <c r="U1542" s="12">
        <f t="shared" si="3647"/>
        <v>0</v>
      </c>
      <c r="V1542" s="12">
        <f t="shared" si="3647"/>
        <v>0</v>
      </c>
      <c r="W1542" s="12">
        <f t="shared" si="3647"/>
        <v>-41409.628445864539</v>
      </c>
      <c r="X1542" s="12">
        <f t="shared" si="3647"/>
        <v>-41409.628445864539</v>
      </c>
      <c r="Y1542" s="12">
        <f t="shared" si="3647"/>
        <v>-41409.628445864539</v>
      </c>
      <c r="Z1542" s="12">
        <f t="shared" si="3647"/>
        <v>-41409.628445864539</v>
      </c>
      <c r="AA1542" s="12">
        <f t="shared" si="3647"/>
        <v>-41409.628445864539</v>
      </c>
      <c r="AB1542" s="12">
        <f t="shared" si="3647"/>
        <v>-41409.628445864539</v>
      </c>
      <c r="AC1542" s="12">
        <f t="shared" si="3647"/>
        <v>-41409.628445864539</v>
      </c>
      <c r="AD1542" s="12">
        <f t="shared" si="3647"/>
        <v>-41409.628445864539</v>
      </c>
      <c r="AE1542" s="12">
        <f t="shared" si="3647"/>
        <v>-41409.628445864539</v>
      </c>
      <c r="AF1542" s="12">
        <f t="shared" si="3647"/>
        <v>-41409.628445864539</v>
      </c>
      <c r="AG1542" s="12">
        <f t="shared" si="3647"/>
        <v>-41409.628445864539</v>
      </c>
      <c r="AH1542" s="12">
        <f t="shared" si="3647"/>
        <v>-41462.006608303825</v>
      </c>
      <c r="AI1542" s="12">
        <f t="shared" si="3647"/>
        <v>-41409.628445864342</v>
      </c>
      <c r="AJ1542" s="12">
        <f t="shared" si="3647"/>
        <v>-41409.628445864342</v>
      </c>
      <c r="AK1542" s="12">
        <f t="shared" si="3647"/>
        <v>-41409.628445864342</v>
      </c>
      <c r="AL1542" s="12">
        <f t="shared" si="3647"/>
        <v>-41409.628445864342</v>
      </c>
      <c r="AM1542" s="12">
        <f t="shared" si="3647"/>
        <v>-41409.628445864342</v>
      </c>
      <c r="AN1542" s="12">
        <f t="shared" si="3647"/>
        <v>-41409.628445864342</v>
      </c>
      <c r="AO1542" s="12">
        <f t="shared" ref="AO1542:BT1542" si="3648">AO1485</f>
        <v>-41409.628445864342</v>
      </c>
      <c r="AP1542" s="12">
        <f t="shared" si="3648"/>
        <v>-41409.628445864342</v>
      </c>
      <c r="AQ1542" s="12">
        <f t="shared" si="3648"/>
        <v>-41409.628445864342</v>
      </c>
      <c r="AR1542" s="12">
        <f t="shared" si="3648"/>
        <v>-41409.628445864342</v>
      </c>
      <c r="AS1542" s="12">
        <f t="shared" si="3648"/>
        <v>-41409.628445864342</v>
      </c>
      <c r="AT1542" s="12">
        <f t="shared" si="3648"/>
        <v>-41462.006608306081</v>
      </c>
      <c r="AU1542" s="12">
        <f t="shared" si="3648"/>
        <v>-41409.628445864539</v>
      </c>
      <c r="AV1542" s="12">
        <f t="shared" si="3648"/>
        <v>-41409.628445864539</v>
      </c>
      <c r="AW1542" s="12">
        <f t="shared" si="3648"/>
        <v>-41409.628445864539</v>
      </c>
      <c r="AX1542" s="12">
        <f t="shared" si="3648"/>
        <v>-41409.628445864539</v>
      </c>
      <c r="AY1542" s="12">
        <f t="shared" si="3648"/>
        <v>-41409.628445864539</v>
      </c>
      <c r="AZ1542" s="12">
        <f t="shared" si="3648"/>
        <v>-41409.628445864539</v>
      </c>
      <c r="BA1542" s="12">
        <f t="shared" si="3648"/>
        <v>-41409.628445864539</v>
      </c>
      <c r="BB1542" s="12">
        <f t="shared" si="3648"/>
        <v>-41409.628445864539</v>
      </c>
      <c r="BC1542" s="12">
        <f t="shared" si="3648"/>
        <v>-41409.628445864539</v>
      </c>
      <c r="BD1542" s="12">
        <f t="shared" si="3648"/>
        <v>-41409.628445864539</v>
      </c>
      <c r="BE1542" s="12">
        <f t="shared" si="3648"/>
        <v>-41409.628445864539</v>
      </c>
      <c r="BF1542" s="12">
        <f t="shared" si="3648"/>
        <v>-41462.006608303869</v>
      </c>
      <c r="BG1542" s="12">
        <f t="shared" si="3648"/>
        <v>-41409.628445864393</v>
      </c>
      <c r="BH1542" s="12">
        <f t="shared" si="3648"/>
        <v>-41409.628445864393</v>
      </c>
      <c r="BI1542" s="12">
        <f t="shared" si="3648"/>
        <v>-41409.628445864393</v>
      </c>
      <c r="BJ1542" s="12">
        <f t="shared" si="3648"/>
        <v>-41409.628445864393</v>
      </c>
      <c r="BK1542" s="12">
        <f t="shared" si="3648"/>
        <v>-41409.628445864393</v>
      </c>
      <c r="BL1542" s="12">
        <f t="shared" si="3648"/>
        <v>-41409.628445864393</v>
      </c>
      <c r="BM1542" s="12">
        <f t="shared" si="3648"/>
        <v>-41409.628445864393</v>
      </c>
      <c r="BN1542" s="12">
        <f t="shared" si="3648"/>
        <v>-41409.628445864393</v>
      </c>
      <c r="BO1542" s="12">
        <f t="shared" si="3648"/>
        <v>-41409.628445864393</v>
      </c>
      <c r="BP1542" s="12">
        <f t="shared" si="3648"/>
        <v>-41409.628445864393</v>
      </c>
      <c r="BQ1542" s="12">
        <f t="shared" si="3648"/>
        <v>-41409.628445864393</v>
      </c>
      <c r="BR1542" s="12">
        <f t="shared" si="3648"/>
        <v>-41462.006608305557</v>
      </c>
      <c r="BS1542" s="12">
        <f t="shared" si="3648"/>
        <v>-41409.62844586448</v>
      </c>
      <c r="BT1542" s="12">
        <f t="shared" si="3648"/>
        <v>-41409.62844586448</v>
      </c>
      <c r="BU1542" s="12">
        <f t="shared" ref="BU1542:CZ1542" si="3649">BU1485</f>
        <v>-41409.62844586448</v>
      </c>
      <c r="BV1542" s="12">
        <f t="shared" si="3649"/>
        <v>-41409.62844586448</v>
      </c>
      <c r="BW1542" s="12">
        <f t="shared" si="3649"/>
        <v>-41409.62844586448</v>
      </c>
      <c r="BX1542" s="12">
        <f t="shared" si="3649"/>
        <v>-41409.62844586448</v>
      </c>
      <c r="BY1542" s="12">
        <f t="shared" si="3649"/>
        <v>-41409.62844586448</v>
      </c>
      <c r="BZ1542" s="12">
        <f t="shared" si="3649"/>
        <v>-41409.62844586448</v>
      </c>
      <c r="CA1542" s="12">
        <f t="shared" si="3649"/>
        <v>-41409.62844586448</v>
      </c>
      <c r="CB1542" s="12">
        <f t="shared" si="3649"/>
        <v>-41409.62844586448</v>
      </c>
      <c r="CC1542" s="12">
        <f t="shared" si="3649"/>
        <v>-41409.62844586448</v>
      </c>
      <c r="CD1542" s="12">
        <f t="shared" si="3649"/>
        <v>-41462.006608304546</v>
      </c>
      <c r="CE1542" s="12">
        <f t="shared" si="3649"/>
        <v>0</v>
      </c>
      <c r="CF1542" s="12">
        <f t="shared" si="3649"/>
        <v>0</v>
      </c>
      <c r="CG1542" s="12">
        <f t="shared" si="3649"/>
        <v>0</v>
      </c>
      <c r="CH1542" s="12">
        <f t="shared" si="3649"/>
        <v>0</v>
      </c>
      <c r="CI1542" s="12">
        <f t="shared" si="3649"/>
        <v>0</v>
      </c>
      <c r="CJ1542" s="12">
        <f t="shared" si="3649"/>
        <v>0</v>
      </c>
      <c r="CK1542" s="12">
        <f t="shared" si="3649"/>
        <v>0</v>
      </c>
      <c r="CL1542" s="12">
        <f t="shared" si="3649"/>
        <v>0</v>
      </c>
      <c r="CM1542" s="12">
        <f t="shared" si="3649"/>
        <v>0</v>
      </c>
      <c r="CN1542" s="12">
        <f t="shared" si="3649"/>
        <v>0</v>
      </c>
      <c r="CO1542" s="12">
        <f t="shared" si="3649"/>
        <v>0</v>
      </c>
      <c r="CP1542" s="12">
        <f t="shared" si="3649"/>
        <v>0</v>
      </c>
      <c r="CQ1542" s="12">
        <f t="shared" si="3649"/>
        <v>0</v>
      </c>
      <c r="CR1542" s="12">
        <f t="shared" si="3649"/>
        <v>0</v>
      </c>
      <c r="CS1542" s="12">
        <f t="shared" si="3649"/>
        <v>0</v>
      </c>
      <c r="CT1542" s="12">
        <f t="shared" si="3649"/>
        <v>0</v>
      </c>
      <c r="CU1542" s="12">
        <f t="shared" si="3649"/>
        <v>0</v>
      </c>
      <c r="CV1542" s="12">
        <f t="shared" si="3649"/>
        <v>0</v>
      </c>
      <c r="CW1542" s="12">
        <f t="shared" si="3649"/>
        <v>0</v>
      </c>
      <c r="CX1542" s="12">
        <f t="shared" si="3649"/>
        <v>0</v>
      </c>
      <c r="CY1542" s="12">
        <f t="shared" si="3649"/>
        <v>0</v>
      </c>
      <c r="CZ1542" s="12">
        <f t="shared" si="3649"/>
        <v>0</v>
      </c>
      <c r="DA1542" s="12">
        <f t="shared" ref="DA1542:DY1542" si="3650">DA1485</f>
        <v>0</v>
      </c>
      <c r="DB1542" s="12">
        <f t="shared" si="3650"/>
        <v>0</v>
      </c>
      <c r="DC1542" s="12">
        <f t="shared" si="3650"/>
        <v>0</v>
      </c>
      <c r="DD1542" s="12">
        <f t="shared" si="3650"/>
        <v>0</v>
      </c>
      <c r="DE1542" s="12">
        <f t="shared" si="3650"/>
        <v>0</v>
      </c>
      <c r="DF1542" s="12">
        <f t="shared" si="3650"/>
        <v>0</v>
      </c>
      <c r="DG1542" s="12">
        <f t="shared" si="3650"/>
        <v>0</v>
      </c>
      <c r="DH1542" s="12">
        <f t="shared" si="3650"/>
        <v>0</v>
      </c>
      <c r="DI1542" s="12">
        <f t="shared" si="3650"/>
        <v>0</v>
      </c>
      <c r="DJ1542" s="12">
        <f t="shared" si="3650"/>
        <v>0</v>
      </c>
      <c r="DK1542" s="12">
        <f t="shared" si="3650"/>
        <v>0</v>
      </c>
      <c r="DL1542" s="12">
        <f t="shared" si="3650"/>
        <v>0</v>
      </c>
      <c r="DM1542" s="12">
        <f t="shared" si="3650"/>
        <v>0</v>
      </c>
      <c r="DN1542" s="12">
        <f t="shared" si="3650"/>
        <v>0</v>
      </c>
      <c r="DO1542" s="12">
        <f t="shared" si="3650"/>
        <v>0</v>
      </c>
      <c r="DP1542" s="12">
        <f t="shared" si="3650"/>
        <v>0</v>
      </c>
      <c r="DQ1542" s="12">
        <f t="shared" si="3650"/>
        <v>0</v>
      </c>
      <c r="DR1542" s="12">
        <f t="shared" si="3650"/>
        <v>0</v>
      </c>
      <c r="DS1542" s="12">
        <f t="shared" si="3650"/>
        <v>0</v>
      </c>
      <c r="DT1542" s="12">
        <f t="shared" si="3650"/>
        <v>0</v>
      </c>
      <c r="DU1542" s="12">
        <f t="shared" si="3650"/>
        <v>0</v>
      </c>
      <c r="DV1542" s="12">
        <f t="shared" si="3650"/>
        <v>0</v>
      </c>
      <c r="DW1542" s="12">
        <f t="shared" si="3650"/>
        <v>0</v>
      </c>
      <c r="DX1542" s="12">
        <f t="shared" si="3650"/>
        <v>0</v>
      </c>
      <c r="DY1542" s="12">
        <f t="shared" si="3650"/>
        <v>0</v>
      </c>
    </row>
    <row r="1543" spans="2:129" ht="5.0999999999999996" customHeight="1" x14ac:dyDescent="0.3">
      <c r="I1543" s="12"/>
      <c r="J1543" s="12"/>
      <c r="K1543" s="12"/>
      <c r="L1543" s="12"/>
      <c r="M1543" s="12"/>
      <c r="N1543" s="12"/>
      <c r="O1543" s="12"/>
      <c r="P1543" s="12"/>
      <c r="Q1543" s="12"/>
      <c r="R1543" s="12"/>
      <c r="S1543" s="12"/>
      <c r="T1543" s="12"/>
      <c r="U1543" s="12"/>
      <c r="V1543" s="12"/>
      <c r="W1543" s="12"/>
      <c r="X1543" s="12"/>
      <c r="Y1543" s="12"/>
      <c r="Z1543" s="12"/>
      <c r="AA1543" s="12"/>
      <c r="AB1543" s="12"/>
      <c r="AC1543" s="12"/>
      <c r="AD1543" s="12"/>
      <c r="AE1543" s="12"/>
      <c r="AF1543" s="12"/>
      <c r="AG1543" s="12"/>
      <c r="AH1543" s="12"/>
      <c r="AI1543" s="12"/>
      <c r="AJ1543" s="12"/>
      <c r="AK1543" s="12"/>
      <c r="AL1543" s="12"/>
      <c r="AM1543" s="12"/>
      <c r="AN1543" s="12"/>
      <c r="AO1543" s="12"/>
      <c r="AP1543" s="12"/>
      <c r="AQ1543" s="12"/>
      <c r="AR1543" s="12"/>
      <c r="AS1543" s="12"/>
      <c r="AT1543" s="12"/>
      <c r="AU1543" s="12"/>
      <c r="AV1543" s="12"/>
      <c r="AW1543" s="12"/>
      <c r="AX1543" s="12"/>
      <c r="AY1543" s="12"/>
      <c r="AZ1543" s="12"/>
      <c r="BA1543" s="12"/>
      <c r="BB1543" s="12"/>
      <c r="BC1543" s="12"/>
      <c r="BD1543" s="12"/>
      <c r="BE1543" s="12"/>
      <c r="BF1543" s="12"/>
      <c r="BG1543" s="12"/>
      <c r="BH1543" s="12"/>
      <c r="BI1543" s="12"/>
      <c r="BJ1543" s="12"/>
      <c r="BK1543" s="12"/>
      <c r="BL1543" s="12"/>
      <c r="BM1543" s="12"/>
      <c r="BN1543" s="12"/>
      <c r="BO1543" s="12"/>
      <c r="BP1543" s="12"/>
      <c r="BQ1543" s="12"/>
      <c r="BR1543" s="12"/>
      <c r="BS1543" s="12"/>
      <c r="BT1543" s="12"/>
      <c r="BU1543" s="12"/>
      <c r="BV1543" s="12"/>
      <c r="BW1543" s="12"/>
      <c r="BX1543" s="12"/>
      <c r="BY1543" s="12"/>
      <c r="BZ1543" s="12"/>
      <c r="CA1543" s="12"/>
      <c r="CB1543" s="12"/>
      <c r="CC1543" s="12"/>
      <c r="CD1543" s="12"/>
      <c r="CE1543" s="12"/>
      <c r="CF1543" s="12"/>
      <c r="CG1543" s="12"/>
      <c r="CH1543" s="12"/>
      <c r="CI1543" s="12"/>
      <c r="CJ1543" s="12"/>
      <c r="CK1543" s="12"/>
      <c r="CL1543" s="12"/>
      <c r="CM1543" s="12"/>
      <c r="CN1543" s="12"/>
      <c r="CO1543" s="12"/>
      <c r="CP1543" s="12"/>
      <c r="CQ1543" s="12"/>
      <c r="CR1543" s="12"/>
      <c r="CS1543" s="12"/>
      <c r="CT1543" s="12"/>
      <c r="CU1543" s="12"/>
      <c r="CV1543" s="12"/>
      <c r="CW1543" s="12"/>
      <c r="CX1543" s="12"/>
      <c r="CY1543" s="12"/>
      <c r="CZ1543" s="12"/>
      <c r="DA1543" s="12"/>
      <c r="DB1543" s="12"/>
      <c r="DC1543" s="12"/>
      <c r="DD1543" s="12"/>
      <c r="DE1543" s="12"/>
      <c r="DF1543" s="12"/>
      <c r="DG1543" s="12"/>
      <c r="DH1543" s="12"/>
      <c r="DI1543" s="12"/>
      <c r="DJ1543" s="12"/>
      <c r="DK1543" s="12"/>
      <c r="DL1543" s="12"/>
      <c r="DM1543" s="12"/>
      <c r="DN1543" s="12"/>
      <c r="DO1543" s="12"/>
      <c r="DP1543" s="12"/>
      <c r="DQ1543" s="12"/>
      <c r="DR1543" s="12"/>
      <c r="DS1543" s="12"/>
      <c r="DT1543" s="12"/>
      <c r="DU1543" s="12"/>
      <c r="DV1543" s="12"/>
      <c r="DW1543" s="12"/>
      <c r="DX1543" s="12"/>
      <c r="DY1543" s="12"/>
    </row>
    <row r="1544" spans="2:129" x14ac:dyDescent="0.3">
      <c r="B1544" s="18" t="s">
        <v>56</v>
      </c>
      <c r="C1544" s="18"/>
      <c r="D1544" s="18"/>
      <c r="E1544" s="18"/>
      <c r="F1544" s="18"/>
      <c r="G1544" s="200"/>
      <c r="H1544" s="18"/>
      <c r="I1544" s="43">
        <f t="shared" ref="I1544:AN1544" si="3651">SUM(I1537:I1543)</f>
        <v>0</v>
      </c>
      <c r="J1544" s="43">
        <f t="shared" si="3651"/>
        <v>0</v>
      </c>
      <c r="K1544" s="43">
        <f t="shared" si="3651"/>
        <v>0</v>
      </c>
      <c r="L1544" s="43">
        <f t="shared" si="3651"/>
        <v>0</v>
      </c>
      <c r="M1544" s="43">
        <f t="shared" si="3651"/>
        <v>333333.33333333337</v>
      </c>
      <c r="N1544" s="43">
        <f t="shared" si="3651"/>
        <v>668055.55555555562</v>
      </c>
      <c r="O1544" s="43">
        <f t="shared" si="3651"/>
        <v>1004172.4537037038</v>
      </c>
      <c r="P1544" s="43">
        <f t="shared" si="3651"/>
        <v>1341689.8389274694</v>
      </c>
      <c r="Q1544" s="43">
        <f t="shared" si="3651"/>
        <v>1680613.5465896672</v>
      </c>
      <c r="R1544" s="43">
        <f t="shared" si="3651"/>
        <v>2020949.4363671241</v>
      </c>
      <c r="S1544" s="43">
        <f t="shared" si="3651"/>
        <v>4176036.7256853208</v>
      </c>
      <c r="T1544" s="43">
        <f t="shared" si="3651"/>
        <v>6353436.8787090098</v>
      </c>
      <c r="U1544" s="43">
        <f t="shared" si="3651"/>
        <v>8553242.8657036312</v>
      </c>
      <c r="V1544" s="43">
        <f t="shared" si="3651"/>
        <v>10775548.044310732</v>
      </c>
      <c r="W1544" s="43">
        <f t="shared" si="3651"/>
        <v>11705703.199382829</v>
      </c>
      <c r="X1544" s="43">
        <f t="shared" si="3651"/>
        <v>12653067.334267726</v>
      </c>
      <c r="Y1544" s="43">
        <f t="shared" si="3651"/>
        <v>11791045.486381311</v>
      </c>
      <c r="Z1544" s="43">
        <f t="shared" si="3651"/>
        <v>10912098.547462035</v>
      </c>
      <c r="AA1544" s="43">
        <f t="shared" si="3651"/>
        <v>10016155.996297263</v>
      </c>
      <c r="AB1544" s="43">
        <f t="shared" si="3651"/>
        <v>9103147.017835971</v>
      </c>
      <c r="AC1544" s="43">
        <f t="shared" si="3651"/>
        <v>8173000.501964421</v>
      </c>
      <c r="AD1544" s="43">
        <f t="shared" si="3651"/>
        <v>7225645.042276741</v>
      </c>
      <c r="AE1544" s="43">
        <f t="shared" si="3651"/>
        <v>8087675.6015070295</v>
      </c>
      <c r="AF1544" s="43">
        <f t="shared" si="3651"/>
        <v>8966631.2880674452</v>
      </c>
      <c r="AG1544" s="43">
        <f t="shared" si="3651"/>
        <v>9862582.6233218629</v>
      </c>
      <c r="AH1544" s="43">
        <f t="shared" si="3651"/>
        <v>10775548.044310732</v>
      </c>
      <c r="AI1544" s="43">
        <f t="shared" si="3651"/>
        <v>11705703.199382829</v>
      </c>
      <c r="AJ1544" s="43">
        <f t="shared" si="3651"/>
        <v>12653067.334267726</v>
      </c>
      <c r="AK1544" s="43">
        <f t="shared" si="3651"/>
        <v>11791045.486381311</v>
      </c>
      <c r="AL1544" s="43">
        <f t="shared" si="3651"/>
        <v>10912098.547462035</v>
      </c>
      <c r="AM1544" s="43">
        <f t="shared" si="3651"/>
        <v>10016155.996297263</v>
      </c>
      <c r="AN1544" s="43">
        <f t="shared" si="3651"/>
        <v>9103147.017835971</v>
      </c>
      <c r="AO1544" s="43">
        <f t="shared" ref="AO1544:BT1544" si="3652">SUM(AO1537:AO1543)</f>
        <v>8173000.501964421</v>
      </c>
      <c r="AP1544" s="43">
        <f t="shared" si="3652"/>
        <v>7225645.042276741</v>
      </c>
      <c r="AQ1544" s="43">
        <f t="shared" si="3652"/>
        <v>8087675.6015070295</v>
      </c>
      <c r="AR1544" s="43">
        <f t="shared" si="3652"/>
        <v>8966631.2880674452</v>
      </c>
      <c r="AS1544" s="43">
        <f t="shared" si="3652"/>
        <v>9862582.6233218629</v>
      </c>
      <c r="AT1544" s="43">
        <f t="shared" si="3652"/>
        <v>10775548.04431073</v>
      </c>
      <c r="AU1544" s="43">
        <f t="shared" si="3652"/>
        <v>11705703.199382827</v>
      </c>
      <c r="AV1544" s="43">
        <f t="shared" si="3652"/>
        <v>12653067.334267722</v>
      </c>
      <c r="AW1544" s="43">
        <f t="shared" si="3652"/>
        <v>11791045.486381307</v>
      </c>
      <c r="AX1544" s="43">
        <f t="shared" si="3652"/>
        <v>10912098.547462031</v>
      </c>
      <c r="AY1544" s="43">
        <f t="shared" si="3652"/>
        <v>10016155.996297259</v>
      </c>
      <c r="AZ1544" s="43">
        <f t="shared" si="3652"/>
        <v>9103147.0178359672</v>
      </c>
      <c r="BA1544" s="43">
        <f t="shared" si="3652"/>
        <v>8173000.5019644173</v>
      </c>
      <c r="BB1544" s="43">
        <f t="shared" si="3652"/>
        <v>7225645.0422767373</v>
      </c>
      <c r="BC1544" s="43">
        <f t="shared" si="3652"/>
        <v>8087675.6015070258</v>
      </c>
      <c r="BD1544" s="43">
        <f t="shared" si="3652"/>
        <v>8966631.2880674414</v>
      </c>
      <c r="BE1544" s="43">
        <f t="shared" si="3652"/>
        <v>9862582.6233218592</v>
      </c>
      <c r="BF1544" s="43">
        <f t="shared" si="3652"/>
        <v>10775548.044310728</v>
      </c>
      <c r="BG1544" s="43">
        <f t="shared" si="3652"/>
        <v>11705703.199382825</v>
      </c>
      <c r="BH1544" s="43">
        <f t="shared" si="3652"/>
        <v>12653067.334267722</v>
      </c>
      <c r="BI1544" s="43">
        <f t="shared" si="3652"/>
        <v>11791045.486381307</v>
      </c>
      <c r="BJ1544" s="43">
        <f t="shared" si="3652"/>
        <v>10912098.547462031</v>
      </c>
      <c r="BK1544" s="43">
        <f t="shared" si="3652"/>
        <v>10016155.996297259</v>
      </c>
      <c r="BL1544" s="43">
        <f t="shared" si="3652"/>
        <v>9103147.0178359672</v>
      </c>
      <c r="BM1544" s="43">
        <f t="shared" si="3652"/>
        <v>8173000.5019644173</v>
      </c>
      <c r="BN1544" s="43">
        <f t="shared" si="3652"/>
        <v>7225645.0422767373</v>
      </c>
      <c r="BO1544" s="43">
        <f t="shared" si="3652"/>
        <v>8087675.6015070258</v>
      </c>
      <c r="BP1544" s="43">
        <f t="shared" si="3652"/>
        <v>8966631.2880674414</v>
      </c>
      <c r="BQ1544" s="43">
        <f t="shared" si="3652"/>
        <v>9862582.6233218592</v>
      </c>
      <c r="BR1544" s="43">
        <f t="shared" si="3652"/>
        <v>10775548.044310726</v>
      </c>
      <c r="BS1544" s="43">
        <f t="shared" si="3652"/>
        <v>11705703.199382823</v>
      </c>
      <c r="BT1544" s="43">
        <f t="shared" si="3652"/>
        <v>12653067.334267719</v>
      </c>
      <c r="BU1544" s="43">
        <f t="shared" ref="BU1544:CZ1544" si="3653">SUM(BU1537:BU1543)</f>
        <v>11457712.15304797</v>
      </c>
      <c r="BV1544" s="43">
        <f t="shared" si="3653"/>
        <v>10244042.991906472</v>
      </c>
      <c r="BW1544" s="43">
        <f t="shared" si="3653"/>
        <v>9011983.5425935499</v>
      </c>
      <c r="BX1544" s="43">
        <f t="shared" si="3653"/>
        <v>7761457.1789084906</v>
      </c>
      <c r="BY1544" s="43">
        <f t="shared" si="3653"/>
        <v>6492386.9553747447</v>
      </c>
      <c r="BZ1544" s="43">
        <f t="shared" si="3653"/>
        <v>5204695.6059096074</v>
      </c>
      <c r="CA1544" s="43">
        <f t="shared" si="3653"/>
        <v>3911638.8758216989</v>
      </c>
      <c r="CB1544" s="43">
        <f t="shared" si="3653"/>
        <v>2613194.4093584246</v>
      </c>
      <c r="CC1544" s="43">
        <f t="shared" si="3653"/>
        <v>1309339.7576182203</v>
      </c>
      <c r="CD1544" s="43">
        <f t="shared" si="3653"/>
        <v>-8.592905942350626E-9</v>
      </c>
      <c r="CE1544" s="43">
        <f t="shared" si="3653"/>
        <v>-8.6251440854964243E-9</v>
      </c>
      <c r="CF1544" s="43">
        <f t="shared" si="3653"/>
        <v>-8.6575165542386648E-9</v>
      </c>
      <c r="CG1544" s="43">
        <f t="shared" si="3653"/>
        <v>-8.6900239082673308E-9</v>
      </c>
      <c r="CH1544" s="43">
        <f t="shared" si="3653"/>
        <v>-8.7226667096044497E-9</v>
      </c>
      <c r="CI1544" s="43">
        <f t="shared" si="3653"/>
        <v>-8.7554455226138071E-9</v>
      </c>
      <c r="CJ1544" s="43">
        <f t="shared" si="3653"/>
        <v>-8.7883609140107024E-9</v>
      </c>
      <c r="CK1544" s="43">
        <f t="shared" si="3653"/>
        <v>-8.8214134528717514E-9</v>
      </c>
      <c r="CL1544" s="43">
        <f t="shared" si="3653"/>
        <v>-8.8546037106447226E-9</v>
      </c>
      <c r="CM1544" s="43">
        <f t="shared" si="3653"/>
        <v>-8.887932261158414E-9</v>
      </c>
      <c r="CN1544" s="43">
        <f t="shared" si="3653"/>
        <v>-8.9213996806325794E-9</v>
      </c>
      <c r="CO1544" s="43">
        <f t="shared" si="3653"/>
        <v>-8.9550065476878873E-9</v>
      </c>
      <c r="CP1544" s="43">
        <f t="shared" si="3653"/>
        <v>-8.9887534433559251E-9</v>
      </c>
      <c r="CQ1544" s="43">
        <f t="shared" si="3653"/>
        <v>-9.022640951089246E-9</v>
      </c>
      <c r="CR1544" s="43">
        <f t="shared" si="3653"/>
        <v>-9.0566696567714554E-9</v>
      </c>
      <c r="CS1544" s="43">
        <f t="shared" si="3653"/>
        <v>-9.0908401487273409E-9</v>
      </c>
      <c r="CT1544" s="43">
        <f t="shared" si="3653"/>
        <v>-9.1251530177330432E-9</v>
      </c>
      <c r="CU1544" s="43">
        <f t="shared" si="3653"/>
        <v>-9.1596088570262682E-9</v>
      </c>
      <c r="CV1544" s="43">
        <f t="shared" si="3653"/>
        <v>-9.1942082623165494E-9</v>
      </c>
      <c r="CW1544" s="43">
        <f t="shared" si="3653"/>
        <v>-9.2289518317955396E-9</v>
      </c>
      <c r="CX1544" s="43">
        <f t="shared" si="3653"/>
        <v>-9.2638401661473586E-9</v>
      </c>
      <c r="CY1544" s="43">
        <f t="shared" si="3653"/>
        <v>-9.298873868558978E-9</v>
      </c>
      <c r="CZ1544" s="43">
        <f t="shared" si="3653"/>
        <v>-9.3340535447306452E-9</v>
      </c>
      <c r="DA1544" s="43">
        <f t="shared" ref="DA1544:DY1544" si="3654">SUM(DA1537:DA1543)</f>
        <v>-9.3693798028863604E-9</v>
      </c>
      <c r="DB1544" s="43">
        <f t="shared" si="3654"/>
        <v>-9.4048532537843919E-9</v>
      </c>
      <c r="DC1544" s="43">
        <f t="shared" si="3654"/>
        <v>-9.4404745107278323E-9</v>
      </c>
      <c r="DD1544" s="43">
        <f t="shared" si="3654"/>
        <v>-9.4762441895752033E-9</v>
      </c>
      <c r="DE1544" s="43">
        <f t="shared" si="3654"/>
        <v>-9.5121629087511044E-9</v>
      </c>
      <c r="DF1544" s="43">
        <f t="shared" si="3654"/>
        <v>-9.5482312892569056E-9</v>
      </c>
      <c r="DG1544" s="43">
        <f t="shared" si="3654"/>
        <v>-9.5844499546814803E-9</v>
      </c>
      <c r="DH1544" s="43">
        <f t="shared" si="3654"/>
        <v>-9.6208195312119905E-9</v>
      </c>
      <c r="DI1544" s="43">
        <f t="shared" si="3654"/>
        <v>-9.6573406476447127E-9</v>
      </c>
      <c r="DJ1544" s="43">
        <f t="shared" si="3654"/>
        <v>-9.6940139353959039E-9</v>
      </c>
      <c r="DK1544" s="43">
        <f t="shared" si="3654"/>
        <v>-9.7308400285127253E-9</v>
      </c>
      <c r="DL1544" s="43">
        <f t="shared" si="3654"/>
        <v>-9.7678195636841992E-9</v>
      </c>
      <c r="DM1544" s="43">
        <f t="shared" si="3654"/>
        <v>-9.8049531802522217E-9</v>
      </c>
      <c r="DN1544" s="43">
        <f t="shared" si="3654"/>
        <v>-9.8422415202226111E-9</v>
      </c>
      <c r="DO1544" s="43">
        <f t="shared" si="3654"/>
        <v>-9.8796852282762101E-9</v>
      </c>
      <c r="DP1544" s="43">
        <f t="shared" si="3654"/>
        <v>-9.9172849517800325E-9</v>
      </c>
      <c r="DQ1544" s="43">
        <f t="shared" si="3654"/>
        <v>-9.955041340798454E-9</v>
      </c>
      <c r="DR1544" s="43">
        <f t="shared" si="3654"/>
        <v>-9.992955048104453E-9</v>
      </c>
      <c r="DS1544" s="43">
        <f t="shared" si="3654"/>
        <v>-1.0031026729190894E-8</v>
      </c>
      <c r="DT1544" s="43">
        <f t="shared" si="3654"/>
        <v>-1.0069257042281861E-8</v>
      </c>
      <c r="DU1544" s="43">
        <f t="shared" si="3654"/>
        <v>-1.010764664834404E-8</v>
      </c>
      <c r="DV1544" s="43">
        <f t="shared" si="3654"/>
        <v>-1.0146196211098145E-8</v>
      </c>
      <c r="DW1544" s="43">
        <f t="shared" si="3654"/>
        <v>-1.0184906397030392E-8</v>
      </c>
      <c r="DX1544" s="43">
        <f t="shared" si="3654"/>
        <v>-1.0223777875404022E-8</v>
      </c>
      <c r="DY1544" s="43">
        <f t="shared" si="3654"/>
        <v>-1.0262811318270878E-8</v>
      </c>
    </row>
    <row r="1545" spans="2:129" x14ac:dyDescent="0.3">
      <c r="B1545" s="2" t="s">
        <v>225</v>
      </c>
      <c r="I1545" s="199">
        <f>I1533-I1544</f>
        <v>0</v>
      </c>
      <c r="J1545" s="199">
        <f t="shared" ref="J1545:BU1545" si="3655">J1533-J1544</f>
        <v>0</v>
      </c>
      <c r="K1545" s="199">
        <f t="shared" si="3655"/>
        <v>0</v>
      </c>
      <c r="L1545" s="199">
        <f t="shared" si="3655"/>
        <v>0</v>
      </c>
      <c r="M1545" s="199">
        <f t="shared" si="3655"/>
        <v>0</v>
      </c>
      <c r="N1545" s="199">
        <f t="shared" si="3655"/>
        <v>0</v>
      </c>
      <c r="O1545" s="199">
        <f t="shared" si="3655"/>
        <v>0</v>
      </c>
      <c r="P1545" s="199">
        <f t="shared" si="3655"/>
        <v>0</v>
      </c>
      <c r="Q1545" s="199">
        <f t="shared" si="3655"/>
        <v>0</v>
      </c>
      <c r="R1545" s="199">
        <f t="shared" si="3655"/>
        <v>0</v>
      </c>
      <c r="S1545" s="199">
        <f t="shared" si="3655"/>
        <v>0</v>
      </c>
      <c r="T1545" s="199">
        <f t="shared" si="3655"/>
        <v>0</v>
      </c>
      <c r="U1545" s="199">
        <f t="shared" si="3655"/>
        <v>0</v>
      </c>
      <c r="V1545" s="199">
        <f t="shared" si="3655"/>
        <v>0</v>
      </c>
      <c r="W1545" s="199">
        <f t="shared" si="3655"/>
        <v>0</v>
      </c>
      <c r="X1545" s="199">
        <f t="shared" si="3655"/>
        <v>0</v>
      </c>
      <c r="Y1545" s="199">
        <f t="shared" si="3655"/>
        <v>0</v>
      </c>
      <c r="Z1545" s="199">
        <f t="shared" si="3655"/>
        <v>0</v>
      </c>
      <c r="AA1545" s="199">
        <f t="shared" si="3655"/>
        <v>0</v>
      </c>
      <c r="AB1545" s="199">
        <f t="shared" si="3655"/>
        <v>0</v>
      </c>
      <c r="AC1545" s="199">
        <f t="shared" si="3655"/>
        <v>0</v>
      </c>
      <c r="AD1545" s="199">
        <f t="shared" si="3655"/>
        <v>0</v>
      </c>
      <c r="AE1545" s="199">
        <f t="shared" si="3655"/>
        <v>0</v>
      </c>
      <c r="AF1545" s="199">
        <f t="shared" si="3655"/>
        <v>0</v>
      </c>
      <c r="AG1545" s="199">
        <f t="shared" si="3655"/>
        <v>0</v>
      </c>
      <c r="AH1545" s="199">
        <f t="shared" si="3655"/>
        <v>0</v>
      </c>
      <c r="AI1545" s="199">
        <f t="shared" si="3655"/>
        <v>0</v>
      </c>
      <c r="AJ1545" s="199">
        <f t="shared" si="3655"/>
        <v>0</v>
      </c>
      <c r="AK1545" s="199">
        <f t="shared" si="3655"/>
        <v>0</v>
      </c>
      <c r="AL1545" s="199">
        <f t="shared" si="3655"/>
        <v>0</v>
      </c>
      <c r="AM1545" s="199">
        <f t="shared" si="3655"/>
        <v>0</v>
      </c>
      <c r="AN1545" s="199">
        <f t="shared" si="3655"/>
        <v>0</v>
      </c>
      <c r="AO1545" s="199">
        <f t="shared" si="3655"/>
        <v>0</v>
      </c>
      <c r="AP1545" s="199">
        <f t="shared" si="3655"/>
        <v>0</v>
      </c>
      <c r="AQ1545" s="199">
        <f t="shared" si="3655"/>
        <v>0</v>
      </c>
      <c r="AR1545" s="199">
        <f t="shared" si="3655"/>
        <v>0</v>
      </c>
      <c r="AS1545" s="199">
        <f t="shared" si="3655"/>
        <v>0</v>
      </c>
      <c r="AT1545" s="199">
        <f t="shared" si="3655"/>
        <v>0</v>
      </c>
      <c r="AU1545" s="199">
        <f t="shared" si="3655"/>
        <v>0</v>
      </c>
      <c r="AV1545" s="199">
        <f t="shared" si="3655"/>
        <v>0</v>
      </c>
      <c r="AW1545" s="199">
        <f t="shared" si="3655"/>
        <v>0</v>
      </c>
      <c r="AX1545" s="199">
        <f t="shared" si="3655"/>
        <v>0</v>
      </c>
      <c r="AY1545" s="199">
        <f t="shared" si="3655"/>
        <v>0</v>
      </c>
      <c r="AZ1545" s="199">
        <f t="shared" si="3655"/>
        <v>0</v>
      </c>
      <c r="BA1545" s="199">
        <f t="shared" si="3655"/>
        <v>0</v>
      </c>
      <c r="BB1545" s="199">
        <f t="shared" si="3655"/>
        <v>0</v>
      </c>
      <c r="BC1545" s="199">
        <f t="shared" si="3655"/>
        <v>0</v>
      </c>
      <c r="BD1545" s="199">
        <f t="shared" si="3655"/>
        <v>0</v>
      </c>
      <c r="BE1545" s="199">
        <f t="shared" si="3655"/>
        <v>0</v>
      </c>
      <c r="BF1545" s="199">
        <f t="shared" si="3655"/>
        <v>0</v>
      </c>
      <c r="BG1545" s="199">
        <f t="shared" si="3655"/>
        <v>0</v>
      </c>
      <c r="BH1545" s="199">
        <f t="shared" si="3655"/>
        <v>0</v>
      </c>
      <c r="BI1545" s="199">
        <f t="shared" si="3655"/>
        <v>0</v>
      </c>
      <c r="BJ1545" s="199">
        <f t="shared" si="3655"/>
        <v>0</v>
      </c>
      <c r="BK1545" s="199">
        <f t="shared" si="3655"/>
        <v>0</v>
      </c>
      <c r="BL1545" s="199">
        <f t="shared" si="3655"/>
        <v>0</v>
      </c>
      <c r="BM1545" s="199">
        <f t="shared" si="3655"/>
        <v>0</v>
      </c>
      <c r="BN1545" s="199">
        <f t="shared" si="3655"/>
        <v>0</v>
      </c>
      <c r="BO1545" s="199">
        <f t="shared" si="3655"/>
        <v>0</v>
      </c>
      <c r="BP1545" s="199">
        <f t="shared" si="3655"/>
        <v>0</v>
      </c>
      <c r="BQ1545" s="199">
        <f t="shared" si="3655"/>
        <v>0</v>
      </c>
      <c r="BR1545" s="199">
        <f t="shared" si="3655"/>
        <v>0</v>
      </c>
      <c r="BS1545" s="199">
        <f t="shared" si="3655"/>
        <v>0</v>
      </c>
      <c r="BT1545" s="199">
        <f t="shared" si="3655"/>
        <v>0</v>
      </c>
      <c r="BU1545" s="199">
        <f t="shared" si="3655"/>
        <v>0</v>
      </c>
      <c r="BV1545" s="199">
        <f t="shared" ref="BV1545:DY1545" si="3656">BV1533-BV1544</f>
        <v>0</v>
      </c>
      <c r="BW1545" s="199">
        <f t="shared" si="3656"/>
        <v>0</v>
      </c>
      <c r="BX1545" s="199">
        <f t="shared" si="3656"/>
        <v>0</v>
      </c>
      <c r="BY1545" s="199">
        <f t="shared" si="3656"/>
        <v>0</v>
      </c>
      <c r="BZ1545" s="199">
        <f t="shared" si="3656"/>
        <v>0</v>
      </c>
      <c r="CA1545" s="199">
        <f t="shared" si="3656"/>
        <v>0</v>
      </c>
      <c r="CB1545" s="199">
        <f t="shared" si="3656"/>
        <v>0</v>
      </c>
      <c r="CC1545" s="199">
        <f t="shared" si="3656"/>
        <v>0</v>
      </c>
      <c r="CD1545" s="199">
        <f t="shared" si="3656"/>
        <v>8.5575158735884034E-10</v>
      </c>
      <c r="CE1545" s="199">
        <f t="shared" si="3656"/>
        <v>8.5575158735884034E-10</v>
      </c>
      <c r="CF1545" s="199">
        <f t="shared" si="3656"/>
        <v>8.5575158735884034E-10</v>
      </c>
      <c r="CG1545" s="199">
        <f t="shared" si="3656"/>
        <v>8.5575158735884034E-10</v>
      </c>
      <c r="CH1545" s="199">
        <f t="shared" si="3656"/>
        <v>8.5575158735884034E-10</v>
      </c>
      <c r="CI1545" s="199">
        <f t="shared" si="3656"/>
        <v>8.55751587358842E-10</v>
      </c>
      <c r="CJ1545" s="199">
        <f t="shared" si="3656"/>
        <v>8.55751587358842E-10</v>
      </c>
      <c r="CK1545" s="199">
        <f t="shared" si="3656"/>
        <v>8.5575158735884034E-10</v>
      </c>
      <c r="CL1545" s="199">
        <f t="shared" si="3656"/>
        <v>8.5575158735884034E-10</v>
      </c>
      <c r="CM1545" s="199">
        <f t="shared" si="3656"/>
        <v>8.55751587358842E-10</v>
      </c>
      <c r="CN1545" s="199">
        <f t="shared" si="3656"/>
        <v>8.55751587358842E-10</v>
      </c>
      <c r="CO1545" s="199">
        <f t="shared" si="3656"/>
        <v>8.5575158735884365E-10</v>
      </c>
      <c r="CP1545" s="199">
        <f t="shared" si="3656"/>
        <v>8.5575158735884365E-10</v>
      </c>
      <c r="CQ1545" s="199">
        <f t="shared" si="3656"/>
        <v>8.5575158735884365E-10</v>
      </c>
      <c r="CR1545" s="199">
        <f t="shared" si="3656"/>
        <v>8.55751587358842E-10</v>
      </c>
      <c r="CS1545" s="199">
        <f t="shared" si="3656"/>
        <v>8.55751587358842E-10</v>
      </c>
      <c r="CT1545" s="199">
        <f t="shared" si="3656"/>
        <v>8.55751587358842E-10</v>
      </c>
      <c r="CU1545" s="199">
        <f t="shared" si="3656"/>
        <v>8.5575158735884034E-10</v>
      </c>
      <c r="CV1545" s="199">
        <f t="shared" si="3656"/>
        <v>8.55751587358842E-10</v>
      </c>
      <c r="CW1545" s="199">
        <f t="shared" si="3656"/>
        <v>8.55751587358842E-10</v>
      </c>
      <c r="CX1545" s="199">
        <f t="shared" si="3656"/>
        <v>8.5575158735884034E-10</v>
      </c>
      <c r="CY1545" s="199">
        <f t="shared" si="3656"/>
        <v>8.55751587358842E-10</v>
      </c>
      <c r="CZ1545" s="199">
        <f t="shared" si="3656"/>
        <v>8.5575158735884034E-10</v>
      </c>
      <c r="DA1545" s="199">
        <f t="shared" si="3656"/>
        <v>8.5575158735884034E-10</v>
      </c>
      <c r="DB1545" s="199">
        <f t="shared" si="3656"/>
        <v>8.5575158735884034E-10</v>
      </c>
      <c r="DC1545" s="199">
        <f t="shared" si="3656"/>
        <v>8.55751587358842E-10</v>
      </c>
      <c r="DD1545" s="199">
        <f t="shared" si="3656"/>
        <v>8.5575158735884034E-10</v>
      </c>
      <c r="DE1545" s="199">
        <f t="shared" si="3656"/>
        <v>8.55751587358842E-10</v>
      </c>
      <c r="DF1545" s="199">
        <f t="shared" si="3656"/>
        <v>8.5575158735884034E-10</v>
      </c>
      <c r="DG1545" s="199">
        <f t="shared" si="3656"/>
        <v>8.5575158735883869E-10</v>
      </c>
      <c r="DH1545" s="199">
        <f t="shared" si="3656"/>
        <v>8.5575158735884034E-10</v>
      </c>
      <c r="DI1545" s="199">
        <f t="shared" si="3656"/>
        <v>8.55751587358842E-10</v>
      </c>
      <c r="DJ1545" s="199">
        <f t="shared" si="3656"/>
        <v>8.5575158735884034E-10</v>
      </c>
      <c r="DK1545" s="199">
        <f t="shared" si="3656"/>
        <v>8.5575158735884034E-10</v>
      </c>
      <c r="DL1545" s="199">
        <f t="shared" si="3656"/>
        <v>8.5575158735884034E-10</v>
      </c>
      <c r="DM1545" s="199">
        <f t="shared" si="3656"/>
        <v>8.5575158735884034E-10</v>
      </c>
      <c r="DN1545" s="199">
        <f t="shared" si="3656"/>
        <v>8.5575158735884034E-10</v>
      </c>
      <c r="DO1545" s="199">
        <f t="shared" si="3656"/>
        <v>8.5575158735884034E-10</v>
      </c>
      <c r="DP1545" s="199">
        <f t="shared" si="3656"/>
        <v>8.5575158735884034E-10</v>
      </c>
      <c r="DQ1545" s="199">
        <f t="shared" si="3656"/>
        <v>8.55751587358842E-10</v>
      </c>
      <c r="DR1545" s="199">
        <f t="shared" si="3656"/>
        <v>8.55751587358842E-10</v>
      </c>
      <c r="DS1545" s="199">
        <f t="shared" si="3656"/>
        <v>8.55751587358842E-10</v>
      </c>
      <c r="DT1545" s="199">
        <f t="shared" si="3656"/>
        <v>8.5575158735884365E-10</v>
      </c>
      <c r="DU1545" s="199">
        <f t="shared" si="3656"/>
        <v>8.55751587358842E-10</v>
      </c>
      <c r="DV1545" s="199">
        <f t="shared" si="3656"/>
        <v>8.55751587358842E-10</v>
      </c>
      <c r="DW1545" s="199">
        <f t="shared" si="3656"/>
        <v>8.55751587358842E-10</v>
      </c>
      <c r="DX1545" s="199">
        <f t="shared" si="3656"/>
        <v>8.55751587358842E-10</v>
      </c>
      <c r="DY1545" s="199">
        <f t="shared" si="3656"/>
        <v>8.55751587358842E-10</v>
      </c>
    </row>
    <row r="1546" spans="2:129" x14ac:dyDescent="0.3">
      <c r="B1546" s="2" t="s">
        <v>226</v>
      </c>
      <c r="J1546" s="45">
        <f>IFERROR(J1540/I1544, 0)</f>
        <v>0</v>
      </c>
      <c r="K1546" s="45">
        <f t="shared" ref="K1546:BV1546" si="3657">IFERROR(K1540/J1544, 0)</f>
        <v>0</v>
      </c>
      <c r="L1546" s="45">
        <f t="shared" si="3657"/>
        <v>0</v>
      </c>
      <c r="M1546" s="45">
        <f t="shared" si="3657"/>
        <v>0</v>
      </c>
      <c r="N1546" s="45">
        <f t="shared" si="3657"/>
        <v>4.1666666666666666E-3</v>
      </c>
      <c r="O1546" s="45">
        <f t="shared" si="3657"/>
        <v>4.1666666666666666E-3</v>
      </c>
      <c r="P1546" s="45">
        <f t="shared" si="3657"/>
        <v>4.1666666666666666E-3</v>
      </c>
      <c r="Q1546" s="45">
        <f t="shared" si="3657"/>
        <v>4.1666666666666657E-3</v>
      </c>
      <c r="R1546" s="45">
        <f t="shared" si="3657"/>
        <v>4.1666666666666666E-3</v>
      </c>
      <c r="S1546" s="45">
        <f t="shared" si="3657"/>
        <v>4.1666666666666666E-3</v>
      </c>
      <c r="T1546" s="45">
        <f t="shared" si="3657"/>
        <v>4.1666666666666666E-3</v>
      </c>
      <c r="U1546" s="45">
        <f t="shared" si="3657"/>
        <v>4.1666666666666666E-3</v>
      </c>
      <c r="V1546" s="45">
        <f t="shared" si="3657"/>
        <v>4.1666666666666657E-3</v>
      </c>
      <c r="W1546" s="45">
        <f t="shared" si="3657"/>
        <v>4.1666666666666657E-3</v>
      </c>
      <c r="X1546" s="45">
        <f t="shared" si="3657"/>
        <v>4.1666666666666657E-3</v>
      </c>
      <c r="Y1546" s="45">
        <f t="shared" si="3657"/>
        <v>4.1666666666666649E-3</v>
      </c>
      <c r="Z1546" s="45">
        <f t="shared" si="3657"/>
        <v>4.1666666666666649E-3</v>
      </c>
      <c r="AA1546" s="45">
        <f t="shared" si="3657"/>
        <v>4.1666666666666649E-3</v>
      </c>
      <c r="AB1546" s="45">
        <f t="shared" si="3657"/>
        <v>4.1666666666666649E-3</v>
      </c>
      <c r="AC1546" s="45">
        <f t="shared" si="3657"/>
        <v>4.1666666666666623E-3</v>
      </c>
      <c r="AD1546" s="45">
        <f t="shared" si="3657"/>
        <v>4.166666666666664E-3</v>
      </c>
      <c r="AE1546" s="45">
        <f t="shared" si="3657"/>
        <v>4.166666666666664E-3</v>
      </c>
      <c r="AF1546" s="45">
        <f t="shared" si="3657"/>
        <v>4.166666666666664E-3</v>
      </c>
      <c r="AG1546" s="45">
        <f t="shared" si="3657"/>
        <v>4.1666666666666649E-3</v>
      </c>
      <c r="AH1546" s="45">
        <f t="shared" si="3657"/>
        <v>4.166666666666664E-3</v>
      </c>
      <c r="AI1546" s="45">
        <f t="shared" si="3657"/>
        <v>4.1666666666666649E-3</v>
      </c>
      <c r="AJ1546" s="45">
        <f t="shared" si="3657"/>
        <v>4.1666666666666657E-3</v>
      </c>
      <c r="AK1546" s="45">
        <f t="shared" si="3657"/>
        <v>4.1666666666666649E-3</v>
      </c>
      <c r="AL1546" s="45">
        <f t="shared" si="3657"/>
        <v>4.1666666666666649E-3</v>
      </c>
      <c r="AM1546" s="45">
        <f t="shared" si="3657"/>
        <v>4.166666666666664E-3</v>
      </c>
      <c r="AN1546" s="45">
        <f t="shared" si="3657"/>
        <v>4.1666666666666649E-3</v>
      </c>
      <c r="AO1546" s="45">
        <f t="shared" si="3657"/>
        <v>4.1666666666666623E-3</v>
      </c>
      <c r="AP1546" s="45">
        <f t="shared" si="3657"/>
        <v>4.1666666666666649E-3</v>
      </c>
      <c r="AQ1546" s="45">
        <f t="shared" si="3657"/>
        <v>4.1666666666666649E-3</v>
      </c>
      <c r="AR1546" s="45">
        <f t="shared" si="3657"/>
        <v>4.1666666666666649E-3</v>
      </c>
      <c r="AS1546" s="45">
        <f t="shared" si="3657"/>
        <v>4.1666666666666649E-3</v>
      </c>
      <c r="AT1546" s="45">
        <f t="shared" si="3657"/>
        <v>4.166666666666664E-3</v>
      </c>
      <c r="AU1546" s="45">
        <f t="shared" si="3657"/>
        <v>4.1666666666666649E-3</v>
      </c>
      <c r="AV1546" s="45">
        <f t="shared" si="3657"/>
        <v>4.1666666666666649E-3</v>
      </c>
      <c r="AW1546" s="45">
        <f t="shared" si="3657"/>
        <v>4.1666666666666666E-3</v>
      </c>
      <c r="AX1546" s="45">
        <f t="shared" si="3657"/>
        <v>4.1666666666666657E-3</v>
      </c>
      <c r="AY1546" s="45">
        <f t="shared" si="3657"/>
        <v>4.1666666666666649E-3</v>
      </c>
      <c r="AZ1546" s="45">
        <f t="shared" si="3657"/>
        <v>4.1666666666666649E-3</v>
      </c>
      <c r="BA1546" s="45">
        <f t="shared" si="3657"/>
        <v>4.1666666666666631E-3</v>
      </c>
      <c r="BB1546" s="45">
        <f t="shared" si="3657"/>
        <v>4.166666666666664E-3</v>
      </c>
      <c r="BC1546" s="45">
        <f t="shared" si="3657"/>
        <v>4.1666666666666649E-3</v>
      </c>
      <c r="BD1546" s="45">
        <f t="shared" si="3657"/>
        <v>4.1666666666666649E-3</v>
      </c>
      <c r="BE1546" s="45">
        <f t="shared" si="3657"/>
        <v>4.1666666666666649E-3</v>
      </c>
      <c r="BF1546" s="45">
        <f t="shared" si="3657"/>
        <v>4.166666666666664E-3</v>
      </c>
      <c r="BG1546" s="45">
        <f t="shared" si="3657"/>
        <v>4.1666666666666657E-3</v>
      </c>
      <c r="BH1546" s="45">
        <f t="shared" si="3657"/>
        <v>4.1666666666666657E-3</v>
      </c>
      <c r="BI1546" s="45">
        <f t="shared" si="3657"/>
        <v>4.1666666666666649E-3</v>
      </c>
      <c r="BJ1546" s="45">
        <f t="shared" si="3657"/>
        <v>4.1666666666666649E-3</v>
      </c>
      <c r="BK1546" s="45">
        <f t="shared" si="3657"/>
        <v>4.1666666666666649E-3</v>
      </c>
      <c r="BL1546" s="45">
        <f t="shared" si="3657"/>
        <v>4.166666666666664E-3</v>
      </c>
      <c r="BM1546" s="45">
        <f t="shared" si="3657"/>
        <v>4.1666666666666623E-3</v>
      </c>
      <c r="BN1546" s="45">
        <f t="shared" si="3657"/>
        <v>4.1666666666666649E-3</v>
      </c>
      <c r="BO1546" s="45">
        <f t="shared" si="3657"/>
        <v>4.1666666666666649E-3</v>
      </c>
      <c r="BP1546" s="45">
        <f t="shared" si="3657"/>
        <v>4.1666666666666649E-3</v>
      </c>
      <c r="BQ1546" s="45">
        <f t="shared" si="3657"/>
        <v>4.1666666666666649E-3</v>
      </c>
      <c r="BR1546" s="45">
        <f t="shared" si="3657"/>
        <v>4.166666666666664E-3</v>
      </c>
      <c r="BS1546" s="45">
        <f t="shared" si="3657"/>
        <v>4.1666666666666649E-3</v>
      </c>
      <c r="BT1546" s="45">
        <f t="shared" si="3657"/>
        <v>4.1666666666666649E-3</v>
      </c>
      <c r="BU1546" s="45">
        <f t="shared" si="3657"/>
        <v>4.1666666666666657E-3</v>
      </c>
      <c r="BV1546" s="45">
        <f t="shared" si="3657"/>
        <v>4.1666666666666657E-3</v>
      </c>
      <c r="BW1546" s="45">
        <f t="shared" ref="BW1546:DY1546" si="3658">IFERROR(BW1540/BV1544, 0)</f>
        <v>4.1666666666666657E-3</v>
      </c>
      <c r="BX1546" s="45">
        <f t="shared" si="3658"/>
        <v>4.1666666666666657E-3</v>
      </c>
      <c r="BY1546" s="45">
        <f t="shared" si="3658"/>
        <v>4.1666666666666657E-3</v>
      </c>
      <c r="BZ1546" s="45">
        <f t="shared" si="3658"/>
        <v>4.1666666666666666E-3</v>
      </c>
      <c r="CA1546" s="45">
        <f t="shared" si="3658"/>
        <v>4.1666666666666657E-3</v>
      </c>
      <c r="CB1546" s="45">
        <f t="shared" si="3658"/>
        <v>4.1666666666666675E-3</v>
      </c>
      <c r="CC1546" s="45">
        <f t="shared" si="3658"/>
        <v>4.1666666666666675E-3</v>
      </c>
      <c r="CD1546" s="45">
        <f t="shared" si="3658"/>
        <v>4.1666666666666692E-3</v>
      </c>
      <c r="CE1546" s="45">
        <f t="shared" si="3658"/>
        <v>3.7517160506682131E-3</v>
      </c>
      <c r="CF1546" s="45">
        <f t="shared" si="3658"/>
        <v>3.7532670087999718E-3</v>
      </c>
      <c r="CG1546" s="45">
        <f t="shared" si="3658"/>
        <v>3.7548128063065087E-3</v>
      </c>
      <c r="CH1546" s="45">
        <f t="shared" si="3658"/>
        <v>3.7563534556059961E-3</v>
      </c>
      <c r="CI1546" s="45">
        <f t="shared" si="3658"/>
        <v>3.7578889691227391E-3</v>
      </c>
      <c r="CJ1546" s="45">
        <f t="shared" si="3658"/>
        <v>3.7594193592868468E-3</v>
      </c>
      <c r="CK1546" s="45">
        <f t="shared" si="3658"/>
        <v>3.7609446385338985E-3</v>
      </c>
      <c r="CL1546" s="45">
        <f t="shared" si="3658"/>
        <v>3.7624648193046203E-3</v>
      </c>
      <c r="CM1546" s="45">
        <f t="shared" si="3658"/>
        <v>3.7639799140445603E-3</v>
      </c>
      <c r="CN1546" s="45">
        <f t="shared" si="3658"/>
        <v>3.7654899352037689E-3</v>
      </c>
      <c r="CO1546" s="45">
        <f t="shared" si="3658"/>
        <v>3.7669948952364749E-3</v>
      </c>
      <c r="CP1546" s="45">
        <f t="shared" si="3658"/>
        <v>3.7684948066007691E-3</v>
      </c>
      <c r="CQ1546" s="45">
        <f t="shared" si="3658"/>
        <v>3.7699896817582944E-3</v>
      </c>
      <c r="CR1546" s="45">
        <f t="shared" si="3658"/>
        <v>3.7714795331739255E-3</v>
      </c>
      <c r="CS1546" s="45">
        <f t="shared" si="3658"/>
        <v>3.7729643733154634E-3</v>
      </c>
      <c r="CT1546" s="45">
        <f t="shared" si="3658"/>
        <v>3.7744442146533243E-3</v>
      </c>
      <c r="CU1546" s="45">
        <f t="shared" si="3658"/>
        <v>3.775919069660235E-3</v>
      </c>
      <c r="CV1546" s="45">
        <f t="shared" si="3658"/>
        <v>3.7773889508109283E-3</v>
      </c>
      <c r="CW1546" s="45">
        <f t="shared" si="3658"/>
        <v>3.7788538705818427E-3</v>
      </c>
      <c r="CX1546" s="45">
        <f t="shared" si="3658"/>
        <v>3.7803138414508196E-3</v>
      </c>
      <c r="CY1546" s="45">
        <f t="shared" si="3658"/>
        <v>3.7817688758968108E-3</v>
      </c>
      <c r="CZ1546" s="45">
        <f t="shared" si="3658"/>
        <v>3.7832189863995797E-3</v>
      </c>
      <c r="DA1546" s="45">
        <f t="shared" si="3658"/>
        <v>3.7846641854394109E-3</v>
      </c>
      <c r="DB1546" s="45">
        <f t="shared" si="3658"/>
        <v>3.7861044854968166E-3</v>
      </c>
      <c r="DC1546" s="45">
        <f t="shared" si="3658"/>
        <v>3.787539899052254E-3</v>
      </c>
      <c r="DD1546" s="45">
        <f t="shared" si="3658"/>
        <v>3.7889704385858313E-3</v>
      </c>
      <c r="DE1546" s="45">
        <f t="shared" si="3658"/>
        <v>3.7903961165770316E-3</v>
      </c>
      <c r="DF1546" s="45">
        <f t="shared" si="3658"/>
        <v>3.7918169455044251E-3</v>
      </c>
      <c r="DG1546" s="45">
        <f t="shared" si="3658"/>
        <v>3.7932329378453922E-3</v>
      </c>
      <c r="DH1546" s="45">
        <f t="shared" si="3658"/>
        <v>3.7946441060758471E-3</v>
      </c>
      <c r="DI1546" s="45">
        <f t="shared" si="3658"/>
        <v>3.7960504626699597E-3</v>
      </c>
      <c r="DJ1546" s="45">
        <f t="shared" si="3658"/>
        <v>3.7974520200998838E-3</v>
      </c>
      <c r="DK1546" s="45">
        <f t="shared" si="3658"/>
        <v>3.7988487908354879E-3</v>
      </c>
      <c r="DL1546" s="45">
        <f t="shared" si="3658"/>
        <v>3.8002407873440826E-3</v>
      </c>
      <c r="DM1546" s="45">
        <f t="shared" si="3658"/>
        <v>3.8016280220901596E-3</v>
      </c>
      <c r="DN1546" s="45">
        <f t="shared" si="3658"/>
        <v>3.8030105075351193E-3</v>
      </c>
      <c r="DO1546" s="45">
        <f t="shared" si="3658"/>
        <v>3.8043882561370171E-3</v>
      </c>
      <c r="DP1546" s="45">
        <f t="shared" si="3658"/>
        <v>3.8057612803502963E-3</v>
      </c>
      <c r="DQ1546" s="45">
        <f t="shared" si="3658"/>
        <v>3.8071295926255318E-3</v>
      </c>
      <c r="DR1546" s="45">
        <f t="shared" si="3658"/>
        <v>3.8084932054091784E-3</v>
      </c>
      <c r="DS1546" s="45">
        <f t="shared" si="3658"/>
        <v>3.80985213114331E-3</v>
      </c>
      <c r="DT1546" s="45">
        <f t="shared" si="3658"/>
        <v>3.8112063822653727E-3</v>
      </c>
      <c r="DU1546" s="45">
        <f t="shared" si="3658"/>
        <v>3.8125559712079322E-3</v>
      </c>
      <c r="DV1546" s="45">
        <f t="shared" si="3658"/>
        <v>3.8139009103984318E-3</v>
      </c>
      <c r="DW1546" s="45">
        <f t="shared" si="3658"/>
        <v>3.8152412122589344E-3</v>
      </c>
      <c r="DX1546" s="45">
        <f t="shared" si="3658"/>
        <v>3.8165768892058929E-3</v>
      </c>
      <c r="DY1546" s="45">
        <f t="shared" si="3658"/>
        <v>3.8179079536499031E-3</v>
      </c>
    </row>
    <row r="1547" spans="2:129" x14ac:dyDescent="0.3">
      <c r="B1547" s="2" t="s">
        <v>227</v>
      </c>
      <c r="J1547" s="45">
        <f>J1546*12</f>
        <v>0</v>
      </c>
      <c r="K1547" s="45">
        <f t="shared" ref="K1547:BV1547" si="3659">K1546*12</f>
        <v>0</v>
      </c>
      <c r="L1547" s="45">
        <f t="shared" si="3659"/>
        <v>0</v>
      </c>
      <c r="M1547" s="45">
        <f t="shared" si="3659"/>
        <v>0</v>
      </c>
      <c r="N1547" s="45">
        <f t="shared" si="3659"/>
        <v>0.05</v>
      </c>
      <c r="O1547" s="45">
        <f t="shared" si="3659"/>
        <v>0.05</v>
      </c>
      <c r="P1547" s="45">
        <f t="shared" si="3659"/>
        <v>0.05</v>
      </c>
      <c r="Q1547" s="45">
        <f t="shared" si="3659"/>
        <v>4.9999999999999989E-2</v>
      </c>
      <c r="R1547" s="45">
        <f t="shared" si="3659"/>
        <v>0.05</v>
      </c>
      <c r="S1547" s="45">
        <f t="shared" si="3659"/>
        <v>0.05</v>
      </c>
      <c r="T1547" s="45">
        <f t="shared" si="3659"/>
        <v>0.05</v>
      </c>
      <c r="U1547" s="45">
        <f t="shared" si="3659"/>
        <v>0.05</v>
      </c>
      <c r="V1547" s="45">
        <f t="shared" si="3659"/>
        <v>4.9999999999999989E-2</v>
      </c>
      <c r="W1547" s="45">
        <f t="shared" si="3659"/>
        <v>4.9999999999999989E-2</v>
      </c>
      <c r="X1547" s="45">
        <f t="shared" si="3659"/>
        <v>4.9999999999999989E-2</v>
      </c>
      <c r="Y1547" s="45">
        <f t="shared" si="3659"/>
        <v>4.9999999999999975E-2</v>
      </c>
      <c r="Z1547" s="45">
        <f t="shared" si="3659"/>
        <v>4.9999999999999975E-2</v>
      </c>
      <c r="AA1547" s="45">
        <f t="shared" si="3659"/>
        <v>4.9999999999999975E-2</v>
      </c>
      <c r="AB1547" s="45">
        <f t="shared" si="3659"/>
        <v>4.9999999999999975E-2</v>
      </c>
      <c r="AC1547" s="45">
        <f t="shared" si="3659"/>
        <v>4.9999999999999947E-2</v>
      </c>
      <c r="AD1547" s="45">
        <f t="shared" si="3659"/>
        <v>4.9999999999999968E-2</v>
      </c>
      <c r="AE1547" s="45">
        <f t="shared" si="3659"/>
        <v>4.9999999999999968E-2</v>
      </c>
      <c r="AF1547" s="45">
        <f t="shared" si="3659"/>
        <v>4.9999999999999968E-2</v>
      </c>
      <c r="AG1547" s="45">
        <f t="shared" si="3659"/>
        <v>4.9999999999999975E-2</v>
      </c>
      <c r="AH1547" s="45">
        <f t="shared" si="3659"/>
        <v>4.9999999999999968E-2</v>
      </c>
      <c r="AI1547" s="45">
        <f t="shared" si="3659"/>
        <v>4.9999999999999975E-2</v>
      </c>
      <c r="AJ1547" s="45">
        <f t="shared" si="3659"/>
        <v>4.9999999999999989E-2</v>
      </c>
      <c r="AK1547" s="45">
        <f t="shared" si="3659"/>
        <v>4.9999999999999975E-2</v>
      </c>
      <c r="AL1547" s="45">
        <f t="shared" si="3659"/>
        <v>4.9999999999999975E-2</v>
      </c>
      <c r="AM1547" s="45">
        <f t="shared" si="3659"/>
        <v>4.9999999999999968E-2</v>
      </c>
      <c r="AN1547" s="45">
        <f t="shared" si="3659"/>
        <v>4.9999999999999975E-2</v>
      </c>
      <c r="AO1547" s="45">
        <f t="shared" si="3659"/>
        <v>4.9999999999999947E-2</v>
      </c>
      <c r="AP1547" s="45">
        <f t="shared" si="3659"/>
        <v>4.9999999999999975E-2</v>
      </c>
      <c r="AQ1547" s="45">
        <f t="shared" si="3659"/>
        <v>4.9999999999999975E-2</v>
      </c>
      <c r="AR1547" s="45">
        <f t="shared" si="3659"/>
        <v>4.9999999999999975E-2</v>
      </c>
      <c r="AS1547" s="45">
        <f t="shared" si="3659"/>
        <v>4.9999999999999975E-2</v>
      </c>
      <c r="AT1547" s="45">
        <f t="shared" si="3659"/>
        <v>4.9999999999999968E-2</v>
      </c>
      <c r="AU1547" s="45">
        <f t="shared" si="3659"/>
        <v>4.9999999999999975E-2</v>
      </c>
      <c r="AV1547" s="45">
        <f t="shared" si="3659"/>
        <v>4.9999999999999975E-2</v>
      </c>
      <c r="AW1547" s="45">
        <f t="shared" si="3659"/>
        <v>0.05</v>
      </c>
      <c r="AX1547" s="45">
        <f t="shared" si="3659"/>
        <v>4.9999999999999989E-2</v>
      </c>
      <c r="AY1547" s="45">
        <f t="shared" si="3659"/>
        <v>4.9999999999999975E-2</v>
      </c>
      <c r="AZ1547" s="45">
        <f t="shared" si="3659"/>
        <v>4.9999999999999975E-2</v>
      </c>
      <c r="BA1547" s="45">
        <f t="shared" si="3659"/>
        <v>4.9999999999999961E-2</v>
      </c>
      <c r="BB1547" s="45">
        <f t="shared" si="3659"/>
        <v>4.9999999999999968E-2</v>
      </c>
      <c r="BC1547" s="45">
        <f t="shared" si="3659"/>
        <v>4.9999999999999975E-2</v>
      </c>
      <c r="BD1547" s="45">
        <f t="shared" si="3659"/>
        <v>4.9999999999999975E-2</v>
      </c>
      <c r="BE1547" s="45">
        <f t="shared" si="3659"/>
        <v>4.9999999999999975E-2</v>
      </c>
      <c r="BF1547" s="45">
        <f t="shared" si="3659"/>
        <v>4.9999999999999968E-2</v>
      </c>
      <c r="BG1547" s="45">
        <f t="shared" si="3659"/>
        <v>4.9999999999999989E-2</v>
      </c>
      <c r="BH1547" s="45">
        <f t="shared" si="3659"/>
        <v>4.9999999999999989E-2</v>
      </c>
      <c r="BI1547" s="45">
        <f t="shared" si="3659"/>
        <v>4.9999999999999975E-2</v>
      </c>
      <c r="BJ1547" s="45">
        <f t="shared" si="3659"/>
        <v>4.9999999999999975E-2</v>
      </c>
      <c r="BK1547" s="45">
        <f t="shared" si="3659"/>
        <v>4.9999999999999975E-2</v>
      </c>
      <c r="BL1547" s="45">
        <f t="shared" si="3659"/>
        <v>4.9999999999999968E-2</v>
      </c>
      <c r="BM1547" s="45">
        <f t="shared" si="3659"/>
        <v>4.9999999999999947E-2</v>
      </c>
      <c r="BN1547" s="45">
        <f t="shared" si="3659"/>
        <v>4.9999999999999975E-2</v>
      </c>
      <c r="BO1547" s="45">
        <f t="shared" si="3659"/>
        <v>4.9999999999999975E-2</v>
      </c>
      <c r="BP1547" s="45">
        <f t="shared" si="3659"/>
        <v>4.9999999999999975E-2</v>
      </c>
      <c r="BQ1547" s="45">
        <f t="shared" si="3659"/>
        <v>4.9999999999999975E-2</v>
      </c>
      <c r="BR1547" s="45">
        <f t="shared" si="3659"/>
        <v>4.9999999999999968E-2</v>
      </c>
      <c r="BS1547" s="45">
        <f t="shared" si="3659"/>
        <v>4.9999999999999975E-2</v>
      </c>
      <c r="BT1547" s="45">
        <f t="shared" si="3659"/>
        <v>4.9999999999999975E-2</v>
      </c>
      <c r="BU1547" s="45">
        <f t="shared" si="3659"/>
        <v>4.9999999999999989E-2</v>
      </c>
      <c r="BV1547" s="45">
        <f t="shared" si="3659"/>
        <v>4.9999999999999989E-2</v>
      </c>
      <c r="BW1547" s="45">
        <f t="shared" ref="BW1547:DY1547" si="3660">BW1546*12</f>
        <v>4.9999999999999989E-2</v>
      </c>
      <c r="BX1547" s="45">
        <f t="shared" si="3660"/>
        <v>4.9999999999999989E-2</v>
      </c>
      <c r="BY1547" s="45">
        <f t="shared" si="3660"/>
        <v>4.9999999999999989E-2</v>
      </c>
      <c r="BZ1547" s="45">
        <f t="shared" si="3660"/>
        <v>0.05</v>
      </c>
      <c r="CA1547" s="45">
        <f t="shared" si="3660"/>
        <v>4.9999999999999989E-2</v>
      </c>
      <c r="CB1547" s="45">
        <f t="shared" si="3660"/>
        <v>5.000000000000001E-2</v>
      </c>
      <c r="CC1547" s="45">
        <f t="shared" si="3660"/>
        <v>5.000000000000001E-2</v>
      </c>
      <c r="CD1547" s="45">
        <f t="shared" si="3660"/>
        <v>5.0000000000000031E-2</v>
      </c>
      <c r="CE1547" s="45">
        <f t="shared" si="3660"/>
        <v>4.5020592608018557E-2</v>
      </c>
      <c r="CF1547" s="45">
        <f t="shared" si="3660"/>
        <v>4.503920410559966E-2</v>
      </c>
      <c r="CG1547" s="45">
        <f t="shared" si="3660"/>
        <v>4.5057753675678103E-2</v>
      </c>
      <c r="CH1547" s="45">
        <f t="shared" si="3660"/>
        <v>4.5076241467271953E-2</v>
      </c>
      <c r="CI1547" s="45">
        <f t="shared" si="3660"/>
        <v>4.5094667629472868E-2</v>
      </c>
      <c r="CJ1547" s="45">
        <f t="shared" si="3660"/>
        <v>4.5113032311442161E-2</v>
      </c>
      <c r="CK1547" s="45">
        <f t="shared" si="3660"/>
        <v>4.5131335662406784E-2</v>
      </c>
      <c r="CL1547" s="45">
        <f t="shared" si="3660"/>
        <v>4.5149577831655442E-2</v>
      </c>
      <c r="CM1547" s="45">
        <f t="shared" si="3660"/>
        <v>4.5167758968534727E-2</v>
      </c>
      <c r="CN1547" s="45">
        <f t="shared" si="3660"/>
        <v>4.5185879222445227E-2</v>
      </c>
      <c r="CO1547" s="45">
        <f t="shared" si="3660"/>
        <v>4.52039387428377E-2</v>
      </c>
      <c r="CP1547" s="45">
        <f t="shared" si="3660"/>
        <v>4.5221937679209227E-2</v>
      </c>
      <c r="CQ1547" s="45">
        <f t="shared" si="3660"/>
        <v>4.5239876181099536E-2</v>
      </c>
      <c r="CR1547" s="45">
        <f t="shared" si="3660"/>
        <v>4.5257754398087102E-2</v>
      </c>
      <c r="CS1547" s="45">
        <f t="shared" si="3660"/>
        <v>4.5275572479785559E-2</v>
      </c>
      <c r="CT1547" s="45">
        <f t="shared" si="3660"/>
        <v>4.5293330575839889E-2</v>
      </c>
      <c r="CU1547" s="45">
        <f t="shared" si="3660"/>
        <v>4.531102883592282E-2</v>
      </c>
      <c r="CV1547" s="45">
        <f t="shared" si="3660"/>
        <v>4.5328667409731141E-2</v>
      </c>
      <c r="CW1547" s="45">
        <f t="shared" si="3660"/>
        <v>4.5346246446982111E-2</v>
      </c>
      <c r="CX1547" s="45">
        <f t="shared" si="3660"/>
        <v>4.5363766097409837E-2</v>
      </c>
      <c r="CY1547" s="45">
        <f t="shared" si="3660"/>
        <v>4.5381226510761728E-2</v>
      </c>
      <c r="CZ1547" s="45">
        <f t="shared" si="3660"/>
        <v>4.5398627836794957E-2</v>
      </c>
      <c r="DA1547" s="45">
        <f t="shared" si="3660"/>
        <v>4.5415970225272932E-2</v>
      </c>
      <c r="DB1547" s="45">
        <f t="shared" si="3660"/>
        <v>4.5433253825961799E-2</v>
      </c>
      <c r="DC1547" s="45">
        <f t="shared" si="3660"/>
        <v>4.5450478788627048E-2</v>
      </c>
      <c r="DD1547" s="45">
        <f t="shared" si="3660"/>
        <v>4.5467645263029974E-2</v>
      </c>
      <c r="DE1547" s="45">
        <f t="shared" si="3660"/>
        <v>4.5484753398924382E-2</v>
      </c>
      <c r="DF1547" s="45">
        <f t="shared" si="3660"/>
        <v>4.5501803346053103E-2</v>
      </c>
      <c r="DG1547" s="45">
        <f t="shared" si="3660"/>
        <v>4.5518795254144706E-2</v>
      </c>
      <c r="DH1547" s="45">
        <f t="shared" si="3660"/>
        <v>4.5535729272910164E-2</v>
      </c>
      <c r="DI1547" s="45">
        <f t="shared" si="3660"/>
        <v>4.5552605552039514E-2</v>
      </c>
      <c r="DJ1547" s="45">
        <f t="shared" si="3660"/>
        <v>4.5569424241198607E-2</v>
      </c>
      <c r="DK1547" s="45">
        <f t="shared" si="3660"/>
        <v>4.5586185490025855E-2</v>
      </c>
      <c r="DL1547" s="45">
        <f t="shared" si="3660"/>
        <v>4.5602889448128993E-2</v>
      </c>
      <c r="DM1547" s="45">
        <f t="shared" si="3660"/>
        <v>4.5619536265081917E-2</v>
      </c>
      <c r="DN1547" s="45">
        <f t="shared" si="3660"/>
        <v>4.5636126090421433E-2</v>
      </c>
      <c r="DO1547" s="45">
        <f t="shared" si="3660"/>
        <v>4.5652659073644207E-2</v>
      </c>
      <c r="DP1547" s="45">
        <f t="shared" si="3660"/>
        <v>4.5669135364203556E-2</v>
      </c>
      <c r="DQ1547" s="45">
        <f t="shared" si="3660"/>
        <v>4.5685555111506383E-2</v>
      </c>
      <c r="DR1547" s="45">
        <f t="shared" si="3660"/>
        <v>4.5701918464910139E-2</v>
      </c>
      <c r="DS1547" s="45">
        <f t="shared" si="3660"/>
        <v>4.5718225573719719E-2</v>
      </c>
      <c r="DT1547" s="45">
        <f t="shared" si="3660"/>
        <v>4.5734476587184471E-2</v>
      </c>
      <c r="DU1547" s="45">
        <f t="shared" si="3660"/>
        <v>4.5750671654495187E-2</v>
      </c>
      <c r="DV1547" s="45">
        <f t="shared" si="3660"/>
        <v>4.576681092478118E-2</v>
      </c>
      <c r="DW1547" s="45">
        <f t="shared" si="3660"/>
        <v>4.5782894547107211E-2</v>
      </c>
      <c r="DX1547" s="45">
        <f t="shared" si="3660"/>
        <v>4.5798922670470713E-2</v>
      </c>
      <c r="DY1547" s="45">
        <f t="shared" si="3660"/>
        <v>4.5814895443798839E-2</v>
      </c>
    </row>
    <row r="1549" spans="2:129" s="113" customFormat="1" ht="5.0999999999999996" customHeight="1" x14ac:dyDescent="0.3">
      <c r="G1549" s="114"/>
    </row>
    <row r="1551" spans="2:129" x14ac:dyDescent="0.3">
      <c r="B1551" s="2" t="s">
        <v>264</v>
      </c>
      <c r="I1551" s="244">
        <f>SUMIFS(I$1:I$1549, $EC$1:$EC$1549, "Total", $ED$1:$ED$1549, "Total", $EE$1:$EE$1549, "*")</f>
        <v>-1808000</v>
      </c>
      <c r="J1551" s="244">
        <f>SUMIFS(J$1:J$1549, $EC$1:$EC$1549, "Total", $ED$1:$ED$1549, "Total", $EE$1:$EE$1549, "*")</f>
        <v>-288400</v>
      </c>
      <c r="K1551" s="244">
        <f>SUMIFS(K$1:K$1549, $EC$1:$EC$1549, "Total", $ED$1:$ED$1549, "Total", $EE$1:$EE$1549, "*")</f>
        <v>-1173077.0833333335</v>
      </c>
      <c r="L1551" s="244">
        <f>SUMIFS(L$1:L$1549, $EC$1:$EC$1549, "Total", $ED$1:$ED$1549, "Total", $EE$1:$EE$1549, "*")</f>
        <v>-800681.25</v>
      </c>
      <c r="M1551" s="244">
        <f>SUMIFS(M$1:M$1549, $EC$1:$EC$1549, "Total", $ED$1:$ED$1549, "Total", $EE$1:$EE$1549, "*")</f>
        <v>-532764.58333333337</v>
      </c>
      <c r="N1551" s="244">
        <f>SUMIFS(N$1:N$1549, $EC$1:$EC$1549, "Total", $ED$1:$ED$1549, "Total", $EE$1:$EE$1549, "*")</f>
        <v>-662695.13888888888</v>
      </c>
      <c r="O1551" s="244">
        <f>SUMIFS(O$1:O$1549, $EC$1:$EC$1549, "Total", $ED$1:$ED$1549, "Total", $EE$1:$EE$1549, "*")</f>
        <v>-1044506.4814814815</v>
      </c>
      <c r="P1551" s="244">
        <f>SUMIFS(P$1:P$1549, $EC$1:$EC$1549, "Total", $ED$1:$ED$1549, "Total", $EE$1:$EE$1549, "*")</f>
        <v>-814188.21855709876</v>
      </c>
      <c r="Q1551" s="244">
        <f>SUMIFS(Q$1:Q$1549, $EC$1:$EC$1549, "Total", $ED$1:$ED$1549, "Total", $EE$1:$EE$1549, "*")</f>
        <v>-2406915.9298844198</v>
      </c>
      <c r="R1551" s="244">
        <f>SUMIFS(R$1:R$1549, $EC$1:$EC$1549, "Total", $ED$1:$ED$1549, "Total", $EE$1:$EE$1549, "*")</f>
        <v>-2442862.4175552344</v>
      </c>
      <c r="S1551" s="244">
        <f>SUMIFS(S$1:S$1549, $EC$1:$EC$1549, "Total", $ED$1:$ED$1549, "Total", $EE$1:$EE$1549, "*")</f>
        <v>-677385.07631177665</v>
      </c>
      <c r="T1551" s="244">
        <f>SUMIFS(T$1:T$1549, $EC$1:$EC$1549, "Total", $ED$1:$ED$1549, "Total", $EE$1:$EE$1549, "*")</f>
        <v>-1086942.6530236888</v>
      </c>
      <c r="U1551" s="244">
        <f>SUMIFS(U$1:U$1549, $EC$1:$EC$1549, "Total", $ED$1:$ED$1549, "Total", $EE$1:$EE$1549, "*")</f>
        <v>-2268688.0703279548</v>
      </c>
      <c r="V1551" s="244">
        <f>SUMIFS(V$1:V$1549, $EC$1:$EC$1549, "Total", $ED$1:$ED$1549, "Total", $EE$1:$EE$1549, "*")</f>
        <v>-541926.8452737648</v>
      </c>
      <c r="W1551" s="244">
        <f>SUMIFS(W$1:W$1549, $EC$1:$EC$1549, "Total", $ED$1:$ED$1549, "Total", $EE$1:$EE$1549, "*")</f>
        <v>390029.07106448599</v>
      </c>
      <c r="X1551" s="244">
        <f>SUMIFS(X$1:X$1549, $EC$1:$EC$1549, "Total", $ED$1:$ED$1549, "Total", $EE$1:$EE$1549, "*")</f>
        <v>577059.67458501866</v>
      </c>
      <c r="Y1551" s="244">
        <f>SUMIFS(Y$1:Y$1549, $EC$1:$EC$1549, "Total", $ED$1:$ED$1549, "Total", $EE$1:$EE$1549, "*")</f>
        <v>-1137348.0926436679</v>
      </c>
      <c r="Z1551" s="244">
        <f>SUMIFS(Z$1:Z$1549, $EC$1:$EC$1549, "Total", $ED$1:$ED$1549, "Total", $EE$1:$EE$1549, "*")</f>
        <v>-1119216.7516108081</v>
      </c>
      <c r="AA1551" s="244">
        <f>SUMIFS(AA$1:AA$1549, $EC$1:$EC$1549, "Total", $ED$1:$ED$1549, "Total", $EE$1:$EE$1549, "*")</f>
        <v>-1101014.8893653108</v>
      </c>
      <c r="AB1551" s="244">
        <f>SUMIFS(AB$1:AB$1549, $EC$1:$EC$1549, "Total", $ED$1:$ED$1549, "Total", $EE$1:$EE$1549, "*")</f>
        <v>-1082742.212068791</v>
      </c>
      <c r="AC1551" s="244">
        <f>SUMIFS(AC$1:AC$1549, $EC$1:$EC$1549, "Total", $ED$1:$ED$1549, "Total", $EE$1:$EE$1549, "*")</f>
        <v>-2910103.5635474245</v>
      </c>
      <c r="AD1551" s="244">
        <f>SUMIFS(AD$1:AD$1549, $EC$1:$EC$1549, "Total", $ED$1:$ED$1549, "Total", $EE$1:$EE$1549, "*")</f>
        <v>-2935660.1752868486</v>
      </c>
      <c r="AE1551" s="244">
        <f>SUMIFS(AE$1:AE$1549, $EC$1:$EC$1549, "Total", $ED$1:$ED$1549, "Total", $EE$1:$EE$1549, "*")</f>
        <v>-1133409.5027678702</v>
      </c>
      <c r="AF1551" s="244">
        <f>SUMIFS(AF$1:AF$1549, $EC$1:$EC$1549, "Total", $ED$1:$ED$1549, "Total", $EE$1:$EE$1549, "*")</f>
        <v>-1142204.6639492135</v>
      </c>
      <c r="AG1551" s="244">
        <f>SUMIFS(AG$1:AG$1549, $EC$1:$EC$1549, "Total", $ED$1:$ED$1549, "Total", $EE$1:$EE$1549, "*")</f>
        <v>-2763320.4424511669</v>
      </c>
      <c r="AH1551" s="244">
        <f>SUMIFS(AH$1:AH$1549, $EC$1:$EC$1549, "Total", $ED$1:$ED$1549, "Total", $EE$1:$EE$1549, "*")</f>
        <v>-1176645.5345104991</v>
      </c>
      <c r="AI1551" s="244">
        <f>SUMIFS(AI$1:AI$1549, $EC$1:$EC$1549, "Total", $ED$1:$ED$1549, "Total", $EE$1:$EE$1549, "*")</f>
        <v>655022.20971398905</v>
      </c>
      <c r="AJ1551" s="244">
        <f>SUMIFS(AJ$1:AJ$1549, $EC$1:$EC$1549, "Total", $ED$1:$ED$1549, "Total", $EE$1:$EE$1549, "*")</f>
        <v>692352.81323452166</v>
      </c>
      <c r="AK1551" s="244">
        <f>SUMIFS(AK$1:AK$1549, $EC$1:$EC$1549, "Total", $ED$1:$ED$1549, "Total", $EE$1:$EE$1549, "*")</f>
        <v>-1097054.9539941652</v>
      </c>
      <c r="AL1551" s="244">
        <f>SUMIFS(AL$1:AL$1549, $EC$1:$EC$1549, "Total", $ED$1:$ED$1549, "Total", $EE$1:$EE$1549, "*")</f>
        <v>-1078923.6129613048</v>
      </c>
      <c r="AM1551" s="244">
        <f>SUMIFS(AM$1:AM$1549, $EC$1:$EC$1549, "Total", $ED$1:$ED$1549, "Total", $EE$1:$EE$1549, "*")</f>
        <v>-1060721.750715808</v>
      </c>
      <c r="AN1551" s="244">
        <f>SUMIFS(AN$1:AN$1549, $EC$1:$EC$1549, "Total", $ED$1:$ED$1549, "Total", $EE$1:$EE$1549, "*")</f>
        <v>-1042449.073419288</v>
      </c>
      <c r="AO1551" s="244">
        <f>SUMIFS(AO$1:AO$1549, $EC$1:$EC$1549, "Total", $ED$1:$ED$1549, "Total", $EE$1:$EE$1549, "*")</f>
        <v>-2869810.4248979213</v>
      </c>
      <c r="AP1551" s="244">
        <f>SUMIFS(AP$1:AP$1549, $EC$1:$EC$1549, "Total", $ED$1:$ED$1549, "Total", $EE$1:$EE$1549, "*")</f>
        <v>-2895367.0366373453</v>
      </c>
      <c r="AQ1551" s="244">
        <f>SUMIFS(AQ$1:AQ$1549, $EC$1:$EC$1549, "Total", $ED$1:$ED$1549, "Total", $EE$1:$EE$1549, "*")</f>
        <v>-1093116.3641183674</v>
      </c>
      <c r="AR1551" s="244">
        <f>SUMIFS(AR$1:AR$1549, $EC$1:$EC$1549, "Total", $ED$1:$ED$1549, "Total", $EE$1:$EE$1549, "*")</f>
        <v>-1101911.5252997107</v>
      </c>
      <c r="AS1551" s="244">
        <f>SUMIFS(AS$1:AS$1549, $EC$1:$EC$1549, "Total", $ED$1:$ED$1549, "Total", $EE$1:$EE$1549, "*")</f>
        <v>-2723027.3038016637</v>
      </c>
      <c r="AT1551" s="244">
        <f>SUMIFS(AT$1:AT$1549, $EC$1:$EC$1549, "Total", $ED$1:$ED$1549, "Total", $EE$1:$EE$1549, "*")</f>
        <v>-1136352.3958609984</v>
      </c>
      <c r="AU1551" s="244">
        <f>SUMIFS(AU$1:AU$1549, $EC$1:$EC$1549, "Total", $ED$1:$ED$1549, "Total", $EE$1:$EE$1549, "*")</f>
        <v>695022.20971398882</v>
      </c>
      <c r="AV1551" s="244">
        <f>SUMIFS(AV$1:AV$1549, $EC$1:$EC$1549, "Total", $ED$1:$ED$1549, "Total", $EE$1:$EE$1549, "*")</f>
        <v>732352.81323452143</v>
      </c>
      <c r="AW1551" s="244">
        <f>SUMIFS(AW$1:AW$1549, $EC$1:$EC$1549, "Total", $ED$1:$ED$1549, "Total", $EE$1:$EE$1549, "*")</f>
        <v>-1057054.9539941652</v>
      </c>
      <c r="AX1551" s="244">
        <f>SUMIFS(AX$1:AX$1549, $EC$1:$EC$1549, "Total", $ED$1:$ED$1549, "Total", $EE$1:$EE$1549, "*")</f>
        <v>-1038923.6129613051</v>
      </c>
      <c r="AY1551" s="244">
        <f>SUMIFS(AY$1:AY$1549, $EC$1:$EC$1549, "Total", $ED$1:$ED$1549, "Total", $EE$1:$EE$1549, "*")</f>
        <v>-1020721.7507158082</v>
      </c>
      <c r="AZ1551" s="244">
        <f>SUMIFS(AZ$1:AZ$1549, $EC$1:$EC$1549, "Total", $ED$1:$ED$1549, "Total", $EE$1:$EE$1549, "*")</f>
        <v>-1002449.0734192883</v>
      </c>
      <c r="BA1551" s="244">
        <f>SUMIFS(BA$1:BA$1549, $EC$1:$EC$1549, "Total", $ED$1:$ED$1549, "Total", $EE$1:$EE$1549, "*")</f>
        <v>-2829810.4248979217</v>
      </c>
      <c r="BB1551" s="244">
        <f>SUMIFS(BB$1:BB$1549, $EC$1:$EC$1549, "Total", $ED$1:$ED$1549, "Total", $EE$1:$EE$1549, "*")</f>
        <v>-2855367.0366373458</v>
      </c>
      <c r="BC1551" s="244">
        <f>SUMIFS(BC$1:BC$1549, $EC$1:$EC$1549, "Total", $ED$1:$ED$1549, "Total", $EE$1:$EE$1549, "*")</f>
        <v>-1053116.3641183677</v>
      </c>
      <c r="BD1551" s="244">
        <f>SUMIFS(BD$1:BD$1549, $EC$1:$EC$1549, "Total", $ED$1:$ED$1549, "Total", $EE$1:$EE$1549, "*")</f>
        <v>-1061911.5252997107</v>
      </c>
      <c r="BE1551" s="244">
        <f>SUMIFS(BE$1:BE$1549, $EC$1:$EC$1549, "Total", $ED$1:$ED$1549, "Total", $EE$1:$EE$1549, "*")</f>
        <v>-2683027.3038016642</v>
      </c>
      <c r="BF1551" s="244">
        <f>SUMIFS(BF$1:BF$1549, $EC$1:$EC$1549, "Total", $ED$1:$ED$1549, "Total", $EE$1:$EE$1549, "*")</f>
        <v>-1096352.3958609963</v>
      </c>
      <c r="BG1551" s="244">
        <f>SUMIFS(BG$1:BG$1549, $EC$1:$EC$1549, "Total", $ED$1:$ED$1549, "Total", $EE$1:$EE$1549, "*")</f>
        <v>735022.20971398894</v>
      </c>
      <c r="BH1551" s="244">
        <f>SUMIFS(BH$1:BH$1549, $EC$1:$EC$1549, "Total", $ED$1:$ED$1549, "Total", $EE$1:$EE$1549, "*")</f>
        <v>772352.81323452131</v>
      </c>
      <c r="BI1551" s="244">
        <f>SUMIFS(BI$1:BI$1549, $EC$1:$EC$1549, "Total", $ED$1:$ED$1549, "Total", $EE$1:$EE$1549, "*")</f>
        <v>-1017054.9539941651</v>
      </c>
      <c r="BJ1551" s="244">
        <f>SUMIFS(BJ$1:BJ$1549, $EC$1:$EC$1549, "Total", $ED$1:$ED$1549, "Total", $EE$1:$EE$1549, "*")</f>
        <v>-998923.61296130496</v>
      </c>
      <c r="BK1551" s="244">
        <f>SUMIFS(BK$1:BK$1549, $EC$1:$EC$1549, "Total", $ED$1:$ED$1549, "Total", $EE$1:$EE$1549, "*")</f>
        <v>-980721.75071580824</v>
      </c>
      <c r="BL1551" s="244">
        <f>SUMIFS(BL$1:BL$1549, $EC$1:$EC$1549, "Total", $ED$1:$ED$1549, "Total", $EE$1:$EE$1549, "*")</f>
        <v>-962449.07341928827</v>
      </c>
      <c r="BM1551" s="244">
        <f>SUMIFS(BM$1:BM$1549, $EC$1:$EC$1549, "Total", $ED$1:$ED$1549, "Total", $EE$1:$EE$1549, "*")</f>
        <v>-2789810.4248979213</v>
      </c>
      <c r="BN1551" s="244">
        <f>SUMIFS(BN$1:BN$1549, $EC$1:$EC$1549, "Total", $ED$1:$ED$1549, "Total", $EE$1:$EE$1549, "*")</f>
        <v>-2815367.0366373453</v>
      </c>
      <c r="BO1551" s="244">
        <f>SUMIFS(BO$1:BO$1549, $EC$1:$EC$1549, "Total", $ED$1:$ED$1549, "Total", $EE$1:$EE$1549, "*")</f>
        <v>-1013116.3641183675</v>
      </c>
      <c r="BP1551" s="244">
        <f>SUMIFS(BP$1:BP$1549, $EC$1:$EC$1549, "Total", $ED$1:$ED$1549, "Total", $EE$1:$EE$1549, "*")</f>
        <v>-1021911.5252997107</v>
      </c>
      <c r="BQ1551" s="244">
        <f>SUMIFS(BQ$1:BQ$1549, $EC$1:$EC$1549, "Total", $ED$1:$ED$1549, "Total", $EE$1:$EE$1549, "*")</f>
        <v>-1035027.3038016635</v>
      </c>
      <c r="BR1551" s="244">
        <f>SUMIFS(BR$1:BR$1549, $EC$1:$EC$1549, "Total", $ED$1:$ED$1549, "Total", $EE$1:$EE$1549, "*")</f>
        <v>-1048352.395860998</v>
      </c>
      <c r="BS1551" s="244">
        <f>SUMIFS(BS$1:BS$1549, $EC$1:$EC$1549, "Total", $ED$1:$ED$1549, "Total", $EE$1:$EE$1549, "*")</f>
        <v>1182386.7930473224</v>
      </c>
      <c r="BT1551" s="244">
        <f>SUMIFS(BT$1:BT$1549, $EC$1:$EC$1549, "Total", $ED$1:$ED$1549, "Total", $EE$1:$EE$1549, "*")</f>
        <v>1221384.0632345222</v>
      </c>
      <c r="BU1551" s="244">
        <f>SUMIFS(BU$1:BU$1549, $EC$1:$EC$1549, "Total", $ED$1:$ED$1549, "Total", $EE$1:$EE$1549, "*")</f>
        <v>-899690.37066083145</v>
      </c>
      <c r="BV1551" s="244">
        <f>SUMIFS(BV$1:BV$1549, $EC$1:$EC$1549, "Total", $ED$1:$ED$1549, "Total", $EE$1:$EE$1549, "*")</f>
        <v>-878503.47407241608</v>
      </c>
      <c r="BW1551" s="244">
        <f>SUMIFS(BW$1:BW$1549, $EC$1:$EC$1549, "Total", $ED$1:$ED$1549, "Total", $EE$1:$EE$1549, "*")</f>
        <v>-857240.2692343262</v>
      </c>
      <c r="BX1551" s="244">
        <f>SUMIFS(BX$1:BX$1549, $EC$1:$EC$1549, "Total", $ED$1:$ED$1549, "Total", $EE$1:$EE$1549, "*")</f>
        <v>-771535.85486218915</v>
      </c>
      <c r="BY1551" s="244">
        <f>SUMIFS(BY$1:BY$1549, $EC$1:$EC$1549, "Total", $ED$1:$ED$1549, "Total", $EE$1:$EE$1549, "*")</f>
        <v>-1033790.3283468354</v>
      </c>
      <c r="BZ1551" s="244">
        <f>SUMIFS(BZ$1:BZ$1549, $EC$1:$EC$1549, "Total", $ED$1:$ED$1549, "Total", $EE$1:$EE$1549, "*")</f>
        <v>-1038502.5357487781</v>
      </c>
      <c r="CA1551" s="244">
        <f>SUMIFS(CA$1:CA$1549, $EC$1:$EC$1549, "Total", $ED$1:$ED$1549, "Total", $EE$1:$EE$1549, "*")</f>
        <v>-1029803.8217926736</v>
      </c>
      <c r="CB1551" s="244">
        <f>SUMIFS(CB$1:CB$1549, $EC$1:$EC$1549, "Total", $ED$1:$ED$1549, "Total", $EE$1:$EE$1549, "*")</f>
        <v>-1021082.7520839737</v>
      </c>
      <c r="CC1551" s="244">
        <f>SUMIFS(CC$1:CC$1549, $EC$1:$EC$1549, "Total", $ED$1:$ED$1549, "Total", $EE$1:$EE$1549, "*")</f>
        <v>-1012339.2334737103</v>
      </c>
      <c r="CD1551" s="244">
        <f>SUMIFS(CD$1:CD$1549, $EC$1:$EC$1549, "Total", $ED$1:$ED$1549, "Total", $EE$1:$EE$1549, "*")</f>
        <v>-1003625.5505872328</v>
      </c>
      <c r="CE1551" s="244">
        <f>SUMIFS(CE$1:CE$1549, $EC$1:$EC$1549, "Total", $ED$1:$ED$1549, "Total", $EE$1:$EE$1549, "*")</f>
        <v>-1.423848395946031E-10</v>
      </c>
      <c r="CF1551" s="244">
        <f>SUMIFS(CF$1:CF$1549, $EC$1:$EC$1549, "Total", $ED$1:$ED$1549, "Total", $EE$1:$EE$1549, "*")</f>
        <v>3.2372468742239933E-11</v>
      </c>
      <c r="CG1551" s="244">
        <f>SUMIFS(CG$1:CG$1549, $EC$1:$EC$1549, "Total", $ED$1:$ED$1549, "Total", $EE$1:$EE$1549, "*")</f>
        <v>3.2507354028665935E-11</v>
      </c>
      <c r="CH1551" s="244">
        <f>SUMIFS(CH$1:CH$1549, $EC$1:$EC$1549, "Total", $ED$1:$ED$1549, "Total", $EE$1:$EE$1549, "*")</f>
        <v>3.264280133711871E-11</v>
      </c>
      <c r="CI1551" s="244">
        <f>SUMIFS(CI$1:CI$1549, $EC$1:$EC$1549, "Total", $ED$1:$ED$1549, "Total", $EE$1:$EE$1549, "*")</f>
        <v>3.2778813009356701E-11</v>
      </c>
      <c r="CJ1551" s="244">
        <f>SUMIFS(CJ$1:CJ$1549, $EC$1:$EC$1549, "Total", $ED$1:$ED$1549, "Total", $EE$1:$EE$1549, "*")</f>
        <v>3.2915391396895691E-11</v>
      </c>
      <c r="CK1551" s="244">
        <f>SUMIFS(CK$1:CK$1549, $EC$1:$EC$1549, "Total", $ED$1:$ED$1549, "Total", $EE$1:$EE$1549, "*")</f>
        <v>3.3052538861049422E-11</v>
      </c>
      <c r="CL1551" s="244">
        <f>SUMIFS(CL$1:CL$1549, $EC$1:$EC$1549, "Total", $ED$1:$ED$1549, "Total", $EE$1:$EE$1549, "*")</f>
        <v>3.3190257772970462E-11</v>
      </c>
      <c r="CM1551" s="244">
        <f>SUMIFS(CM$1:CM$1549, $EC$1:$EC$1549, "Total", $ED$1:$ED$1549, "Total", $EE$1:$EE$1549, "*")</f>
        <v>3.3328550513691167E-11</v>
      </c>
      <c r="CN1551" s="244">
        <f>SUMIFS(CN$1:CN$1549, $EC$1:$EC$1549, "Total", $ED$1:$ED$1549, "Total", $EE$1:$EE$1549, "*")</f>
        <v>3.3467419474164883E-11</v>
      </c>
      <c r="CO1551" s="244">
        <f>SUMIFS(CO$1:CO$1549, $EC$1:$EC$1549, "Total", $ED$1:$ED$1549, "Total", $EE$1:$EE$1549, "*")</f>
        <v>3.3606867055307243E-11</v>
      </c>
      <c r="CP1551" s="244">
        <f>SUMIFS(CP$1:CP$1549, $EC$1:$EC$1549, "Total", $ED$1:$ED$1549, "Total", $EE$1:$EE$1549, "*")</f>
        <v>3.3746895668037684E-11</v>
      </c>
      <c r="CQ1551" s="244">
        <f>SUMIFS(CQ$1:CQ$1549, $EC$1:$EC$1549, "Total", $ED$1:$ED$1549, "Total", $EE$1:$EE$1549, "*")</f>
        <v>3.3887507733321179E-11</v>
      </c>
      <c r="CR1551" s="244">
        <f>SUMIFS(CR$1:CR$1549, $EC$1:$EC$1549, "Total", $ED$1:$ED$1549, "Total", $EE$1:$EE$1549, "*")</f>
        <v>3.4028705682210011E-11</v>
      </c>
      <c r="CS1551" s="244">
        <f>SUMIFS(CS$1:CS$1549, $EC$1:$EC$1549, "Total", $ED$1:$ED$1549, "Total", $EE$1:$EE$1549, "*")</f>
        <v>3.4170491955885886E-11</v>
      </c>
      <c r="CT1551" s="244">
        <f>SUMIFS(CT$1:CT$1549, $EC$1:$EC$1549, "Total", $ED$1:$ED$1549, "Total", $EE$1:$EE$1549, "*")</f>
        <v>3.4312869005702077E-11</v>
      </c>
      <c r="CU1551" s="244">
        <f>SUMIFS(CU$1:CU$1549, $EC$1:$EC$1549, "Total", $ED$1:$ED$1549, "Total", $EE$1:$EE$1549, "*")</f>
        <v>3.4455839293225839E-11</v>
      </c>
      <c r="CV1551" s="244">
        <f>SUMIFS(CV$1:CV$1549, $EC$1:$EC$1549, "Total", $ED$1:$ED$1549, "Total", $EE$1:$EE$1549, "*")</f>
        <v>3.4599405290280942E-11</v>
      </c>
      <c r="CW1551" s="244">
        <f>SUMIFS(CW$1:CW$1549, $EC$1:$EC$1549, "Total", $ED$1:$ED$1549, "Total", $EE$1:$EE$1549, "*")</f>
        <v>3.4743569478990449E-11</v>
      </c>
      <c r="CX1551" s="244">
        <f>SUMIFS(CX$1:CX$1549, $EC$1:$EC$1549, "Total", $ED$1:$ED$1549, "Total", $EE$1:$EE$1549, "*")</f>
        <v>3.4888334351819576E-11</v>
      </c>
      <c r="CY1551" s="244">
        <f>SUMIFS(CY$1:CY$1549, $EC$1:$EC$1549, "Total", $ED$1:$ED$1549, "Total", $EE$1:$EE$1549, "*")</f>
        <v>3.5033702411618823E-11</v>
      </c>
      <c r="CZ1551" s="244">
        <f>SUMIFS(CZ$1:CZ$1549, $EC$1:$EC$1549, "Total", $ED$1:$ED$1549, "Total", $EE$1:$EE$1549, "*")</f>
        <v>3.5179676171667237E-11</v>
      </c>
      <c r="DA1551" s="244">
        <f>SUMIFS(DA$1:DA$1549, $EC$1:$EC$1549, "Total", $ED$1:$ED$1549, "Total", $EE$1:$EE$1549, "*")</f>
        <v>3.5326258155715853E-11</v>
      </c>
      <c r="DB1551" s="244">
        <f>SUMIFS(DB$1:DB$1549, $EC$1:$EC$1549, "Total", $ED$1:$ED$1549, "Total", $EE$1:$EE$1549, "*")</f>
        <v>3.5473450898031329E-11</v>
      </c>
      <c r="DC1551" s="244">
        <f>SUMIFS(DC$1:DC$1549, $EC$1:$EC$1549, "Total", $ED$1:$ED$1549, "Total", $EE$1:$EE$1549, "*")</f>
        <v>3.5621256943439798E-11</v>
      </c>
      <c r="DD1551" s="244">
        <f>SUMIFS(DD$1:DD$1549, $EC$1:$EC$1549, "Total", $ED$1:$ED$1549, "Total", $EE$1:$EE$1549, "*")</f>
        <v>3.5769678847370797E-11</v>
      </c>
      <c r="DE1551" s="244">
        <f>SUMIFS(DE$1:DE$1549, $EC$1:$EC$1549, "Total", $ED$1:$ED$1549, "Total", $EE$1:$EE$1549, "*")</f>
        <v>3.5918719175901509E-11</v>
      </c>
      <c r="DF1551" s="244">
        <f>SUMIFS(DF$1:DF$1549, $EC$1:$EC$1549, "Total", $ED$1:$ED$1549, "Total", $EE$1:$EE$1549, "*")</f>
        <v>3.6068380505801099E-11</v>
      </c>
      <c r="DG1551" s="244">
        <f>SUMIFS(DG$1:DG$1549, $EC$1:$EC$1549, "Total", $ED$1:$ED$1549, "Total", $EE$1:$EE$1549, "*")</f>
        <v>3.6218665424575268E-11</v>
      </c>
      <c r="DH1551" s="244">
        <f>SUMIFS(DH$1:DH$1549, $EC$1:$EC$1549, "Total", $ED$1:$ED$1549, "Total", $EE$1:$EE$1549, "*")</f>
        <v>3.6369576530511E-11</v>
      </c>
      <c r="DI1551" s="244">
        <f>SUMIFS(DI$1:DI$1549, $EC$1:$EC$1549, "Total", $ED$1:$ED$1549, "Total", $EE$1:$EE$1549, "*")</f>
        <v>3.6521116432721461E-11</v>
      </c>
      <c r="DJ1551" s="244">
        <f>SUMIFS(DJ$1:DJ$1549, $EC$1:$EC$1549, "Total", $ED$1:$ED$1549, "Total", $EE$1:$EE$1549, "*")</f>
        <v>3.6673287751191134E-11</v>
      </c>
      <c r="DK1551" s="244">
        <f>SUMIFS(DK$1:DK$1549, $EC$1:$EC$1549, "Total", $ED$1:$ED$1549, "Total", $EE$1:$EE$1549, "*")</f>
        <v>3.6826093116821099E-11</v>
      </c>
      <c r="DL1551" s="244">
        <f>SUMIFS(DL$1:DL$1549, $EC$1:$EC$1549, "Total", $ED$1:$ED$1549, "Total", $EE$1:$EE$1549, "*")</f>
        <v>3.6979535171474516E-11</v>
      </c>
      <c r="DM1551" s="244">
        <f>SUMIFS(DM$1:DM$1549, $EC$1:$EC$1549, "Total", $ED$1:$ED$1549, "Total", $EE$1:$EE$1549, "*")</f>
        <v>3.7133616568022328E-11</v>
      </c>
      <c r="DN1551" s="244">
        <f>SUMIFS(DN$1:DN$1549, $EC$1:$EC$1549, "Total", $ED$1:$ED$1549, "Total", $EE$1:$EE$1549, "*")</f>
        <v>3.7288339970389085E-11</v>
      </c>
      <c r="DO1551" s="244">
        <f>SUMIFS(DO$1:DO$1549, $EC$1:$EC$1549, "Total", $ED$1:$ED$1549, "Total", $EE$1:$EE$1549, "*")</f>
        <v>3.7443708053599045E-11</v>
      </c>
      <c r="DP1551" s="244">
        <f>SUMIFS(DP$1:DP$1549, $EC$1:$EC$1549, "Total", $ED$1:$ED$1549, "Total", $EE$1:$EE$1549, "*")</f>
        <v>3.7599723503822379E-11</v>
      </c>
      <c r="DQ1551" s="244">
        <f>SUMIFS(DQ$1:DQ$1549, $EC$1:$EC$1549, "Total", $ED$1:$ED$1549, "Total", $EE$1:$EE$1549, "*")</f>
        <v>3.7756389018421632E-11</v>
      </c>
      <c r="DR1551" s="244">
        <f>SUMIFS(DR$1:DR$1549, $EC$1:$EC$1549, "Total", $ED$1:$ED$1549, "Total", $EE$1:$EE$1549, "*")</f>
        <v>3.791370730599839E-11</v>
      </c>
      <c r="DS1551" s="244">
        <f>SUMIFS(DS$1:DS$1549, $EC$1:$EC$1549, "Total", $ED$1:$ED$1549, "Total", $EE$1:$EE$1549, "*")</f>
        <v>3.8071681086440049E-11</v>
      </c>
      <c r="DT1551" s="244">
        <f>SUMIFS(DT$1:DT$1549, $EC$1:$EC$1549, "Total", $ED$1:$ED$1549, "Total", $EE$1:$EE$1549, "*")</f>
        <v>3.8230313090966881E-11</v>
      </c>
      <c r="DU1551" s="244">
        <f>SUMIFS(DU$1:DU$1549, $EC$1:$EC$1549, "Total", $ED$1:$ED$1549, "Total", $EE$1:$EE$1549, "*")</f>
        <v>3.8389606062179233E-11</v>
      </c>
      <c r="DV1551" s="244">
        <f>SUMIFS(DV$1:DV$1549, $EC$1:$EC$1549, "Total", $ED$1:$ED$1549, "Total", $EE$1:$EE$1549, "*")</f>
        <v>3.8549562754104994E-11</v>
      </c>
      <c r="DW1551" s="244">
        <f>SUMIFS(DW$1:DW$1549, $EC$1:$EC$1549, "Total", $ED$1:$ED$1549, "Total", $EE$1:$EE$1549, "*")</f>
        <v>3.8710185932247095E-11</v>
      </c>
      <c r="DX1551" s="244">
        <f>SUMIFS(DX$1:DX$1549, $EC$1:$EC$1549, "Total", $ED$1:$ED$1549, "Total", $EE$1:$EE$1549, "*")</f>
        <v>3.8871478373631451E-11</v>
      </c>
      <c r="DY1551" s="244">
        <f>SUMIFS(DY$1:DY$1549, $EC$1:$EC$1549, "Total", $ED$1:$ED$1549, "Total", $EE$1:$EE$1549, "*")</f>
        <v>3.9033442866854925E-11</v>
      </c>
    </row>
    <row r="1552" spans="2:129" x14ac:dyDescent="0.3">
      <c r="B1552" s="2" t="s">
        <v>265</v>
      </c>
      <c r="I1552" s="244">
        <f>SUMIFS(I$1:I$1549, $EC$1:$EC$1549, "Total", $ED$1:$ED$1549, "Total", $EE$1:$EE$1549, "GAAP")</f>
        <v>0</v>
      </c>
      <c r="J1552" s="244">
        <f>SUMIFS(J$1:J$1549, $EC$1:$EC$1549, "Total", $ED$1:$ED$1549, "Total", $EE$1:$EE$1549, "GAAP")</f>
        <v>0</v>
      </c>
      <c r="K1552" s="244">
        <f>SUMIFS(K$1:K$1549, $EC$1:$EC$1549, "Total", $ED$1:$ED$1549, "Total", $EE$1:$EE$1549, "GAAP")</f>
        <v>0</v>
      </c>
      <c r="L1552" s="244">
        <f>SUMIFS(L$1:L$1549, $EC$1:$EC$1549, "Total", $ED$1:$ED$1549, "Total", $EE$1:$EE$1549, "GAAP")</f>
        <v>0</v>
      </c>
      <c r="M1552" s="244">
        <f>SUMIFS(M$1:M$1549, $EC$1:$EC$1549, "Total", $ED$1:$ED$1549, "Total", $EE$1:$EE$1549, "GAAP")</f>
        <v>0</v>
      </c>
      <c r="N1552" s="244">
        <f>SUMIFS(N$1:N$1549, $EC$1:$EC$1549, "Total", $ED$1:$ED$1549, "Total", $EE$1:$EE$1549, "GAAP")</f>
        <v>-1388.8888888888891</v>
      </c>
      <c r="O1552" s="244">
        <f>SUMIFS(O$1:O$1549, $EC$1:$EC$1549, "Total", $ED$1:$ED$1549, "Total", $EE$1:$EE$1549, "GAAP")</f>
        <v>-2783.5648148148152</v>
      </c>
      <c r="P1552" s="244">
        <f>SUMIFS(P$1:P$1549, $EC$1:$EC$1549, "Total", $ED$1:$ED$1549, "Total", $EE$1:$EE$1549, "GAAP")</f>
        <v>-4184.0518904320988</v>
      </c>
      <c r="Q1552" s="244">
        <f>SUMIFS(Q$1:Q$1549, $EC$1:$EC$1549, "Total", $ED$1:$ED$1549, "Total", $EE$1:$EE$1549, "GAAP")</f>
        <v>-5590.3743288644546</v>
      </c>
      <c r="R1552" s="244">
        <f>SUMIFS(R$1:R$1549, $EC$1:$EC$1549, "Total", $ED$1:$ED$1549, "Total", $EE$1:$EE$1549, "GAAP")</f>
        <v>-7002.5564441236129</v>
      </c>
      <c r="S1552" s="244">
        <f>SUMIFS(S$1:S$1549, $EC$1:$EC$1549, "Total", $ED$1:$ED$1549, "Total", $EE$1:$EE$1549, "GAAP")</f>
        <v>-8420.6226515296839</v>
      </c>
      <c r="T1552" s="244">
        <f>SUMIFS(T$1:T$1549, $EC$1:$EC$1549, "Total", $ED$1:$ED$1549, "Total", $EE$1:$EE$1549, "GAAP")</f>
        <v>-17400.153023688836</v>
      </c>
      <c r="U1552" s="244">
        <f>SUMIFS(U$1:U$1549, $EC$1:$EC$1549, "Total", $ED$1:$ED$1549, "Total", $EE$1:$EE$1549, "GAAP")</f>
        <v>-26472.653661287539</v>
      </c>
      <c r="V1552" s="244">
        <f>SUMIFS(V$1:V$1549, $EC$1:$EC$1549, "Total", $ED$1:$ED$1549, "Total", $EE$1:$EE$1549, "GAAP")</f>
        <v>-35638.511940431788</v>
      </c>
      <c r="W1552" s="244">
        <f>SUMIFS(W$1:W$1549, $EC$1:$EC$1549, "Total", $ED$1:$ED$1549, "Total", $EE$1:$EE$1549, "GAAP")</f>
        <v>-1796101.508822982</v>
      </c>
      <c r="X1552" s="244">
        <f>SUMIFS(X$1:X$1549, $EC$1:$EC$1549, "Total", $ED$1:$ED$1549, "Total", $EE$1:$EE$1549, "GAAP")</f>
        <v>-1799977.1553024491</v>
      </c>
      <c r="Y1552" s="244">
        <f>SUMIFS(Y$1:Y$1549, $EC$1:$EC$1549, "Total", $ED$1:$ED$1549, "Total", $EE$1:$EE$1549, "GAAP")</f>
        <v>-1803924.5058644696</v>
      </c>
      <c r="Z1552" s="244">
        <f>SUMIFS(Z$1:Z$1549, $EC$1:$EC$1549, "Total", $ED$1:$ED$1549, "Total", $EE$1:$EE$1549, "GAAP")</f>
        <v>-1800332.7481649427</v>
      </c>
      <c r="AA1552" s="244">
        <f>SUMIFS(AA$1:AA$1549, $EC$1:$EC$1549, "Total", $ED$1:$ED$1549, "Total", $EE$1:$EE$1549, "GAAP")</f>
        <v>-1796670.4692527791</v>
      </c>
      <c r="AB1552" s="244">
        <f>SUMIFS(AB$1:AB$1549, $EC$1:$EC$1549, "Total", $ED$1:$ED$1549, "Total", $EE$1:$EE$1549, "GAAP")</f>
        <v>-1792937.3752895927</v>
      </c>
      <c r="AC1552" s="244">
        <f>SUMIFS(AC$1:AC$1549, $EC$1:$EC$1549, "Total", $ED$1:$ED$1549, "Total", $EE$1:$EE$1549, "GAAP")</f>
        <v>-1789133.1712126704</v>
      </c>
      <c r="AD1552" s="244">
        <f>SUMIFS(AD$1:AD$1549, $EC$1:$EC$1549, "Total", $ED$1:$ED$1549, "Total", $EE$1:$EE$1549, "GAAP")</f>
        <v>-1785257.5607298724</v>
      </c>
      <c r="AE1552" s="244">
        <f>SUMIFS(AE$1:AE$1549, $EC$1:$EC$1549, "Total", $ED$1:$ED$1549, "Total", $EE$1:$EE$1549, "GAAP")</f>
        <v>-1781310.246314507</v>
      </c>
      <c r="AF1552" s="244">
        <f>SUMIFS(AF$1:AF$1549, $EC$1:$EC$1549, "Total", $ED$1:$ED$1549, "Total", $EE$1:$EE$1549, "GAAP")</f>
        <v>-1784902.0403113</v>
      </c>
      <c r="AG1552" s="244">
        <f>SUMIFS(AG$1:AG$1549, $EC$1:$EC$1549, "Total", $ED$1:$ED$1549, "Total", $EE$1:$EE$1549, "GAAP")</f>
        <v>-1788564.3556719683</v>
      </c>
      <c r="AH1552" s="244">
        <f>SUMIFS(AH$1:AH$1549, $EC$1:$EC$1549, "Total", $ED$1:$ED$1549, "Total", $EE$1:$EE$1549, "GAAP")</f>
        <v>-1792297.4862355285</v>
      </c>
      <c r="AI1552" s="244">
        <f>SUMIFS(AI$1:AI$1549, $EC$1:$EC$1549, "Total", $ED$1:$ED$1549, "Total", $EE$1:$EE$1549, "GAAP")</f>
        <v>-1801888.3701734792</v>
      </c>
      <c r="AJ1552" s="244">
        <f>SUMIFS(AJ$1:AJ$1549, $EC$1:$EC$1549, "Total", $ED$1:$ED$1549, "Total", $EE$1:$EE$1549, "GAAP")</f>
        <v>-1805764.0166529464</v>
      </c>
      <c r="AK1552" s="244">
        <f>SUMIFS(AK$1:AK$1549, $EC$1:$EC$1549, "Total", $ED$1:$ED$1549, "Total", $EE$1:$EE$1549, "GAAP")</f>
        <v>-1809711.3672149668</v>
      </c>
      <c r="AL1552" s="244">
        <f>SUMIFS(AL$1:AL$1549, $EC$1:$EC$1549, "Total", $ED$1:$ED$1549, "Total", $EE$1:$EE$1549, "GAAP")</f>
        <v>-1806119.60951544</v>
      </c>
      <c r="AM1552" s="244">
        <f>SUMIFS(AM$1:AM$1549, $EC$1:$EC$1549, "Total", $ED$1:$ED$1549, "Total", $EE$1:$EE$1549, "GAAP")</f>
        <v>-1802457.3306032764</v>
      </c>
      <c r="AN1552" s="244">
        <f>SUMIFS(AN$1:AN$1549, $EC$1:$EC$1549, "Total", $ED$1:$ED$1549, "Total", $EE$1:$EE$1549, "GAAP")</f>
        <v>-1798724.2366400899</v>
      </c>
      <c r="AO1552" s="244">
        <f>SUMIFS(AO$1:AO$1549, $EC$1:$EC$1549, "Total", $ED$1:$ED$1549, "Total", $EE$1:$EE$1549, "GAAP")</f>
        <v>-1794920.0325631676</v>
      </c>
      <c r="AP1552" s="244">
        <f>SUMIFS(AP$1:AP$1549, $EC$1:$EC$1549, "Total", $ED$1:$ED$1549, "Total", $EE$1:$EE$1549, "GAAP")</f>
        <v>-1791044.4220803697</v>
      </c>
      <c r="AQ1552" s="244">
        <f>SUMIFS(AQ$1:AQ$1549, $EC$1:$EC$1549, "Total", $ED$1:$ED$1549, "Total", $EE$1:$EE$1549, "GAAP")</f>
        <v>-1787097.1076650042</v>
      </c>
      <c r="AR1552" s="244">
        <f>SUMIFS(AR$1:AR$1549, $EC$1:$EC$1549, "Total", $ED$1:$ED$1549, "Total", $EE$1:$EE$1549, "GAAP")</f>
        <v>-1790688.9016617972</v>
      </c>
      <c r="AS1552" s="244">
        <f>SUMIFS(AS$1:AS$1549, $EC$1:$EC$1549, "Total", $ED$1:$ED$1549, "Total", $EE$1:$EE$1549, "GAAP")</f>
        <v>-1794351.2170224655</v>
      </c>
      <c r="AT1552" s="244">
        <f>SUMIFS(AT$1:AT$1549, $EC$1:$EC$1549, "Total", $ED$1:$ED$1549, "Total", $EE$1:$EE$1549, "GAAP")</f>
        <v>-1798084.3475860257</v>
      </c>
      <c r="AU1552" s="244">
        <f>SUMIFS(AU$1:AU$1549, $EC$1:$EC$1549, "Total", $ED$1:$ED$1549, "Total", $EE$1:$EE$1549, "GAAP")</f>
        <v>-1807968.3701734792</v>
      </c>
      <c r="AV1552" s="244">
        <f>SUMIFS(AV$1:AV$1549, $EC$1:$EC$1549, "Total", $ED$1:$ED$1549, "Total", $EE$1:$EE$1549, "GAAP")</f>
        <v>-1811844.0166529464</v>
      </c>
      <c r="AW1552" s="244">
        <f>SUMIFS(AW$1:AW$1549, $EC$1:$EC$1549, "Total", $ED$1:$ED$1549, "Total", $EE$1:$EE$1549, "GAAP")</f>
        <v>-1815791.3672149668</v>
      </c>
      <c r="AX1552" s="244">
        <f>SUMIFS(AX$1:AX$1549, $EC$1:$EC$1549, "Total", $ED$1:$ED$1549, "Total", $EE$1:$EE$1549, "GAAP")</f>
        <v>-1812199.60951544</v>
      </c>
      <c r="AY1552" s="244">
        <f>SUMIFS(AY$1:AY$1549, $EC$1:$EC$1549, "Total", $ED$1:$ED$1549, "Total", $EE$1:$EE$1549, "GAAP")</f>
        <v>-1808537.3306032764</v>
      </c>
      <c r="AZ1552" s="244">
        <f>SUMIFS(AZ$1:AZ$1549, $EC$1:$EC$1549, "Total", $ED$1:$ED$1549, "Total", $EE$1:$EE$1549, "GAAP")</f>
        <v>-1804804.2366400899</v>
      </c>
      <c r="BA1552" s="244">
        <f>SUMIFS(BA$1:BA$1549, $EC$1:$EC$1549, "Total", $ED$1:$ED$1549, "Total", $EE$1:$EE$1549, "GAAP")</f>
        <v>-1801000.0325631676</v>
      </c>
      <c r="BB1552" s="244">
        <f>SUMIFS(BB$1:BB$1549, $EC$1:$EC$1549, "Total", $ED$1:$ED$1549, "Total", $EE$1:$EE$1549, "GAAP")</f>
        <v>-1797124.4220803697</v>
      </c>
      <c r="BC1552" s="244">
        <f>SUMIFS(BC$1:BC$1549, $EC$1:$EC$1549, "Total", $ED$1:$ED$1549, "Total", $EE$1:$EE$1549, "GAAP")</f>
        <v>-1793177.1076650042</v>
      </c>
      <c r="BD1552" s="244">
        <f>SUMIFS(BD$1:BD$1549, $EC$1:$EC$1549, "Total", $ED$1:$ED$1549, "Total", $EE$1:$EE$1549, "GAAP")</f>
        <v>-1796768.9016617972</v>
      </c>
      <c r="BE1552" s="244">
        <f>SUMIFS(BE$1:BE$1549, $EC$1:$EC$1549, "Total", $ED$1:$ED$1549, "Total", $EE$1:$EE$1549, "GAAP")</f>
        <v>-1800431.2170224655</v>
      </c>
      <c r="BF1552" s="244">
        <f>SUMIFS(BF$1:BF$1549, $EC$1:$EC$1549, "Total", $ED$1:$ED$1549, "Total", $EE$1:$EE$1549, "GAAP")</f>
        <v>-1804164.3475860257</v>
      </c>
      <c r="BG1552" s="244">
        <f>SUMIFS(BG$1:BG$1549, $EC$1:$EC$1549, "Total", $ED$1:$ED$1549, "Total", $EE$1:$EE$1549, "GAAP")</f>
        <v>-1814048.3701734792</v>
      </c>
      <c r="BH1552" s="244">
        <f>SUMIFS(BH$1:BH$1549, $EC$1:$EC$1549, "Total", $ED$1:$ED$1549, "Total", $EE$1:$EE$1549, "GAAP")</f>
        <v>-1817924.0166529464</v>
      </c>
      <c r="BI1552" s="244">
        <f>SUMIFS(BI$1:BI$1549, $EC$1:$EC$1549, "Total", $ED$1:$ED$1549, "Total", $EE$1:$EE$1549, "GAAP")</f>
        <v>-1821871.3672149668</v>
      </c>
      <c r="BJ1552" s="244">
        <f>SUMIFS(BJ$1:BJ$1549, $EC$1:$EC$1549, "Total", $ED$1:$ED$1549, "Total", $EE$1:$EE$1549, "GAAP")</f>
        <v>-1818279.60951544</v>
      </c>
      <c r="BK1552" s="244">
        <f>SUMIFS(BK$1:BK$1549, $EC$1:$EC$1549, "Total", $ED$1:$ED$1549, "Total", $EE$1:$EE$1549, "GAAP")</f>
        <v>-1814617.3306032764</v>
      </c>
      <c r="BL1552" s="244">
        <f>SUMIFS(BL$1:BL$1549, $EC$1:$EC$1549, "Total", $ED$1:$ED$1549, "Total", $EE$1:$EE$1549, "GAAP")</f>
        <v>-1810884.2366400897</v>
      </c>
      <c r="BM1552" s="244">
        <f>SUMIFS(BM$1:BM$1549, $EC$1:$EC$1549, "Total", $ED$1:$ED$1549, "Total", $EE$1:$EE$1549, "GAAP")</f>
        <v>-1807080.0325631676</v>
      </c>
      <c r="BN1552" s="244">
        <f>SUMIFS(BN$1:BN$1549, $EC$1:$EC$1549, "Total", $ED$1:$ED$1549, "Total", $EE$1:$EE$1549, "GAAP")</f>
        <v>-1803204.4220803697</v>
      </c>
      <c r="BO1552" s="244">
        <f>SUMIFS(BO$1:BO$1549, $EC$1:$EC$1549, "Total", $ED$1:$ED$1549, "Total", $EE$1:$EE$1549, "GAAP")</f>
        <v>-1799257.1076650042</v>
      </c>
      <c r="BP1552" s="244">
        <f>SUMIFS(BP$1:BP$1549, $EC$1:$EC$1549, "Total", $ED$1:$ED$1549, "Total", $EE$1:$EE$1549, "GAAP")</f>
        <v>-1802848.9016617972</v>
      </c>
      <c r="BQ1552" s="244">
        <f>SUMIFS(BQ$1:BQ$1549, $EC$1:$EC$1549, "Total", $ED$1:$ED$1549, "Total", $EE$1:$EE$1549, "GAAP")</f>
        <v>-1806511.2170224655</v>
      </c>
      <c r="BR1552" s="244">
        <f>SUMIFS(BR$1:BR$1549, $EC$1:$EC$1549, "Total", $ED$1:$ED$1549, "Total", $EE$1:$EE$1549, "GAAP")</f>
        <v>-1810244.3475860257</v>
      </c>
      <c r="BS1552" s="244">
        <f>SUMIFS(BS$1:BS$1549, $EC$1:$EC$1549, "Total", $ED$1:$ED$1549, "Total", $EE$1:$EE$1549, "GAAP")</f>
        <v>-1820128.3701734792</v>
      </c>
      <c r="BT1552" s="244">
        <f>SUMIFS(BT$1:BT$1549, $EC$1:$EC$1549, "Total", $ED$1:$ED$1549, "Total", $EE$1:$EE$1549, "GAAP")</f>
        <v>-1824004.0166529464</v>
      </c>
      <c r="BU1552" s="244">
        <f>SUMIFS(BU$1:BU$1549, $EC$1:$EC$1549, "Total", $ED$1:$ED$1549, "Total", $EE$1:$EE$1549, "GAAP")</f>
        <v>-1827951.3672149668</v>
      </c>
      <c r="BV1552" s="244">
        <f>SUMIFS(BV$1:BV$1549, $EC$1:$EC$1549, "Total", $ED$1:$ED$1549, "Total", $EE$1:$EE$1549, "GAAP")</f>
        <v>-1822970.7206265512</v>
      </c>
      <c r="BW1552" s="244">
        <f>SUMIFS(BW$1:BW$1549, $EC$1:$EC$1549, "Total", $ED$1:$ED$1549, "Total", $EE$1:$EE$1549, "GAAP")</f>
        <v>-1817913.7657884615</v>
      </c>
      <c r="BX1552" s="244">
        <f>SUMIFS(BX$1:BX$1549, $EC$1:$EC$1549, "Total", $ED$1:$ED$1549, "Total", $EE$1:$EE$1549, "GAAP")</f>
        <v>-1812780.1847496578</v>
      </c>
      <c r="BY1552" s="244">
        <f>SUMIFS(BY$1:BY$1549, $EC$1:$EC$1549, "Total", $ED$1:$ED$1549, "Total", $EE$1:$EE$1549, "GAAP")</f>
        <v>-1807569.6582343034</v>
      </c>
      <c r="BZ1552" s="244">
        <f>SUMIFS(BZ$1:BZ$1549, $EC$1:$EC$1549, "Total", $ED$1:$ED$1549, "Total", $EE$1:$EE$1549, "GAAP")</f>
        <v>-1802281.865636246</v>
      </c>
      <c r="CA1552" s="244">
        <f>SUMIFS(CA$1:CA$1549, $EC$1:$EC$1549, "Total", $ED$1:$ED$1549, "Total", $EE$1:$EE$1549, "GAAP")</f>
        <v>-1796916.4850134745</v>
      </c>
      <c r="CB1552" s="244">
        <f>SUMIFS(CB$1:CB$1549, $EC$1:$EC$1549, "Total", $ED$1:$ED$1549, "Total", $EE$1:$EE$1549, "GAAP")</f>
        <v>-1791528.7486381084</v>
      </c>
      <c r="CC1552" s="244">
        <f>SUMIFS(CC$1:CC$1549, $EC$1:$EC$1549, "Total", $ED$1:$ED$1549, "Total", $EE$1:$EE$1549, "GAAP")</f>
        <v>-1786118.5633611779</v>
      </c>
      <c r="CD1552" s="244">
        <f>SUMIFS(CD$1:CD$1549, $EC$1:$EC$1549, "Total", $ED$1:$ED$1549, "Total", $EE$1:$EE$1549, "GAAP")</f>
        <v>-1780685.8356455937</v>
      </c>
      <c r="CE1552" s="244">
        <f>SUMIFS(CE$1:CE$1549, $EC$1:$EC$1549, "Total", $ED$1:$ED$1549, "Total", $EE$1:$EE$1549, "GAAP")</f>
        <v>3.2238143145799111E-11</v>
      </c>
      <c r="CF1552" s="244">
        <f>SUMIFS(CF$1:CF$1549, $EC$1:$EC$1549, "Total", $ED$1:$ED$1549, "Total", $EE$1:$EE$1549, "GAAP")</f>
        <v>3.2372468742239933E-11</v>
      </c>
      <c r="CG1552" s="244">
        <f>SUMIFS(CG$1:CG$1549, $EC$1:$EC$1549, "Total", $ED$1:$ED$1549, "Total", $EE$1:$EE$1549, "GAAP")</f>
        <v>3.2507354028665935E-11</v>
      </c>
      <c r="CH1552" s="244">
        <f>SUMIFS(CH$1:CH$1549, $EC$1:$EC$1549, "Total", $ED$1:$ED$1549, "Total", $EE$1:$EE$1549, "GAAP")</f>
        <v>3.264280133711871E-11</v>
      </c>
      <c r="CI1552" s="244">
        <f>SUMIFS(CI$1:CI$1549, $EC$1:$EC$1549, "Total", $ED$1:$ED$1549, "Total", $EE$1:$EE$1549, "GAAP")</f>
        <v>3.2778813009356701E-11</v>
      </c>
      <c r="CJ1552" s="244">
        <f>SUMIFS(CJ$1:CJ$1549, $EC$1:$EC$1549, "Total", $ED$1:$ED$1549, "Total", $EE$1:$EE$1549, "GAAP")</f>
        <v>3.2915391396895691E-11</v>
      </c>
      <c r="CK1552" s="244">
        <f>SUMIFS(CK$1:CK$1549, $EC$1:$EC$1549, "Total", $ED$1:$ED$1549, "Total", $EE$1:$EE$1549, "GAAP")</f>
        <v>3.3052538861049422E-11</v>
      </c>
      <c r="CL1552" s="244">
        <f>SUMIFS(CL$1:CL$1549, $EC$1:$EC$1549, "Total", $ED$1:$ED$1549, "Total", $EE$1:$EE$1549, "GAAP")</f>
        <v>3.3190257772970462E-11</v>
      </c>
      <c r="CM1552" s="244">
        <f>SUMIFS(CM$1:CM$1549, $EC$1:$EC$1549, "Total", $ED$1:$ED$1549, "Total", $EE$1:$EE$1549, "GAAP")</f>
        <v>3.3328550513691167E-11</v>
      </c>
      <c r="CN1552" s="244">
        <f>SUMIFS(CN$1:CN$1549, $EC$1:$EC$1549, "Total", $ED$1:$ED$1549, "Total", $EE$1:$EE$1549, "GAAP")</f>
        <v>3.3467419474164883E-11</v>
      </c>
      <c r="CO1552" s="244">
        <f>SUMIFS(CO$1:CO$1549, $EC$1:$EC$1549, "Total", $ED$1:$ED$1549, "Total", $EE$1:$EE$1549, "GAAP")</f>
        <v>3.3606867055307243E-11</v>
      </c>
      <c r="CP1552" s="244">
        <f>SUMIFS(CP$1:CP$1549, $EC$1:$EC$1549, "Total", $ED$1:$ED$1549, "Total", $EE$1:$EE$1549, "GAAP")</f>
        <v>3.3746895668037684E-11</v>
      </c>
      <c r="CQ1552" s="244">
        <f>SUMIFS(CQ$1:CQ$1549, $EC$1:$EC$1549, "Total", $ED$1:$ED$1549, "Total", $EE$1:$EE$1549, "GAAP")</f>
        <v>3.3887507733321179E-11</v>
      </c>
      <c r="CR1552" s="244">
        <f>SUMIFS(CR$1:CR$1549, $EC$1:$EC$1549, "Total", $ED$1:$ED$1549, "Total", $EE$1:$EE$1549, "GAAP")</f>
        <v>3.4028705682210011E-11</v>
      </c>
      <c r="CS1552" s="244">
        <f>SUMIFS(CS$1:CS$1549, $EC$1:$EC$1549, "Total", $ED$1:$ED$1549, "Total", $EE$1:$EE$1549, "GAAP")</f>
        <v>3.4170491955885886E-11</v>
      </c>
      <c r="CT1552" s="244">
        <f>SUMIFS(CT$1:CT$1549, $EC$1:$EC$1549, "Total", $ED$1:$ED$1549, "Total", $EE$1:$EE$1549, "GAAP")</f>
        <v>3.4312869005702077E-11</v>
      </c>
      <c r="CU1552" s="244">
        <f>SUMIFS(CU$1:CU$1549, $EC$1:$EC$1549, "Total", $ED$1:$ED$1549, "Total", $EE$1:$EE$1549, "GAAP")</f>
        <v>3.4455839293225839E-11</v>
      </c>
      <c r="CV1552" s="244">
        <f>SUMIFS(CV$1:CV$1549, $EC$1:$EC$1549, "Total", $ED$1:$ED$1549, "Total", $EE$1:$EE$1549, "GAAP")</f>
        <v>3.4599405290280942E-11</v>
      </c>
      <c r="CW1552" s="244">
        <f>SUMIFS(CW$1:CW$1549, $EC$1:$EC$1549, "Total", $ED$1:$ED$1549, "Total", $EE$1:$EE$1549, "GAAP")</f>
        <v>3.4743569478990449E-11</v>
      </c>
      <c r="CX1552" s="244">
        <f>SUMIFS(CX$1:CX$1549, $EC$1:$EC$1549, "Total", $ED$1:$ED$1549, "Total", $EE$1:$EE$1549, "GAAP")</f>
        <v>3.4888334351819576E-11</v>
      </c>
      <c r="CY1552" s="244">
        <f>SUMIFS(CY$1:CY$1549, $EC$1:$EC$1549, "Total", $ED$1:$ED$1549, "Total", $EE$1:$EE$1549, "GAAP")</f>
        <v>3.5033702411618823E-11</v>
      </c>
      <c r="CZ1552" s="244">
        <f>SUMIFS(CZ$1:CZ$1549, $EC$1:$EC$1549, "Total", $ED$1:$ED$1549, "Total", $EE$1:$EE$1549, "GAAP")</f>
        <v>3.5179676171667237E-11</v>
      </c>
      <c r="DA1552" s="244">
        <f>SUMIFS(DA$1:DA$1549, $EC$1:$EC$1549, "Total", $ED$1:$ED$1549, "Total", $EE$1:$EE$1549, "GAAP")</f>
        <v>3.5326258155715853E-11</v>
      </c>
      <c r="DB1552" s="244">
        <f>SUMIFS(DB$1:DB$1549, $EC$1:$EC$1549, "Total", $ED$1:$ED$1549, "Total", $EE$1:$EE$1549, "GAAP")</f>
        <v>3.5473450898031329E-11</v>
      </c>
      <c r="DC1552" s="244">
        <f>SUMIFS(DC$1:DC$1549, $EC$1:$EC$1549, "Total", $ED$1:$ED$1549, "Total", $EE$1:$EE$1549, "GAAP")</f>
        <v>3.5621256943439798E-11</v>
      </c>
      <c r="DD1552" s="244">
        <f>SUMIFS(DD$1:DD$1549, $EC$1:$EC$1549, "Total", $ED$1:$ED$1549, "Total", $EE$1:$EE$1549, "GAAP")</f>
        <v>3.5769678847370797E-11</v>
      </c>
      <c r="DE1552" s="244">
        <f>SUMIFS(DE$1:DE$1549, $EC$1:$EC$1549, "Total", $ED$1:$ED$1549, "Total", $EE$1:$EE$1549, "GAAP")</f>
        <v>3.5918719175901509E-11</v>
      </c>
      <c r="DF1552" s="244">
        <f>SUMIFS(DF$1:DF$1549, $EC$1:$EC$1549, "Total", $ED$1:$ED$1549, "Total", $EE$1:$EE$1549, "GAAP")</f>
        <v>3.6068380505801099E-11</v>
      </c>
      <c r="DG1552" s="244">
        <f>SUMIFS(DG$1:DG$1549, $EC$1:$EC$1549, "Total", $ED$1:$ED$1549, "Total", $EE$1:$EE$1549, "GAAP")</f>
        <v>3.6218665424575268E-11</v>
      </c>
      <c r="DH1552" s="244">
        <f>SUMIFS(DH$1:DH$1549, $EC$1:$EC$1549, "Total", $ED$1:$ED$1549, "Total", $EE$1:$EE$1549, "GAAP")</f>
        <v>3.6369576530511E-11</v>
      </c>
      <c r="DI1552" s="244">
        <f>SUMIFS(DI$1:DI$1549, $EC$1:$EC$1549, "Total", $ED$1:$ED$1549, "Total", $EE$1:$EE$1549, "GAAP")</f>
        <v>3.6521116432721461E-11</v>
      </c>
      <c r="DJ1552" s="244">
        <f>SUMIFS(DJ$1:DJ$1549, $EC$1:$EC$1549, "Total", $ED$1:$ED$1549, "Total", $EE$1:$EE$1549, "GAAP")</f>
        <v>3.6673287751191134E-11</v>
      </c>
      <c r="DK1552" s="244">
        <f>SUMIFS(DK$1:DK$1549, $EC$1:$EC$1549, "Total", $ED$1:$ED$1549, "Total", $EE$1:$EE$1549, "GAAP")</f>
        <v>3.6826093116821099E-11</v>
      </c>
      <c r="DL1552" s="244">
        <f>SUMIFS(DL$1:DL$1549, $EC$1:$EC$1549, "Total", $ED$1:$ED$1549, "Total", $EE$1:$EE$1549, "GAAP")</f>
        <v>3.6979535171474516E-11</v>
      </c>
      <c r="DM1552" s="244">
        <f>SUMIFS(DM$1:DM$1549, $EC$1:$EC$1549, "Total", $ED$1:$ED$1549, "Total", $EE$1:$EE$1549, "GAAP")</f>
        <v>3.7133616568022328E-11</v>
      </c>
      <c r="DN1552" s="244">
        <f>SUMIFS(DN$1:DN$1549, $EC$1:$EC$1549, "Total", $ED$1:$ED$1549, "Total", $EE$1:$EE$1549, "GAAP")</f>
        <v>3.7288339970389085E-11</v>
      </c>
      <c r="DO1552" s="244">
        <f>SUMIFS(DO$1:DO$1549, $EC$1:$EC$1549, "Total", $ED$1:$ED$1549, "Total", $EE$1:$EE$1549, "GAAP")</f>
        <v>3.7443708053599045E-11</v>
      </c>
      <c r="DP1552" s="244">
        <f>SUMIFS(DP$1:DP$1549, $EC$1:$EC$1549, "Total", $ED$1:$ED$1549, "Total", $EE$1:$EE$1549, "GAAP")</f>
        <v>3.7599723503822379E-11</v>
      </c>
      <c r="DQ1552" s="244">
        <f>SUMIFS(DQ$1:DQ$1549, $EC$1:$EC$1549, "Total", $ED$1:$ED$1549, "Total", $EE$1:$EE$1549, "GAAP")</f>
        <v>3.7756389018421632E-11</v>
      </c>
      <c r="DR1552" s="244">
        <f>SUMIFS(DR$1:DR$1549, $EC$1:$EC$1549, "Total", $ED$1:$ED$1549, "Total", $EE$1:$EE$1549, "GAAP")</f>
        <v>3.791370730599839E-11</v>
      </c>
      <c r="DS1552" s="244">
        <f>SUMIFS(DS$1:DS$1549, $EC$1:$EC$1549, "Total", $ED$1:$ED$1549, "Total", $EE$1:$EE$1549, "GAAP")</f>
        <v>3.8071681086440049E-11</v>
      </c>
      <c r="DT1552" s="244">
        <f>SUMIFS(DT$1:DT$1549, $EC$1:$EC$1549, "Total", $ED$1:$ED$1549, "Total", $EE$1:$EE$1549, "GAAP")</f>
        <v>3.8230313090966881E-11</v>
      </c>
      <c r="DU1552" s="244">
        <f>SUMIFS(DU$1:DU$1549, $EC$1:$EC$1549, "Total", $ED$1:$ED$1549, "Total", $EE$1:$EE$1549, "GAAP")</f>
        <v>3.8389606062179233E-11</v>
      </c>
      <c r="DV1552" s="244">
        <f>SUMIFS(DV$1:DV$1549, $EC$1:$EC$1549, "Total", $ED$1:$ED$1549, "Total", $EE$1:$EE$1549, "GAAP")</f>
        <v>3.8549562754104994E-11</v>
      </c>
      <c r="DW1552" s="244">
        <f>SUMIFS(DW$1:DW$1549, $EC$1:$EC$1549, "Total", $ED$1:$ED$1549, "Total", $EE$1:$EE$1549, "GAAP")</f>
        <v>3.8710185932247095E-11</v>
      </c>
      <c r="DX1552" s="244">
        <f>SUMIFS(DX$1:DX$1549, $EC$1:$EC$1549, "Total", $ED$1:$ED$1549, "Total", $EE$1:$EE$1549, "GAAP")</f>
        <v>3.8871478373631451E-11</v>
      </c>
      <c r="DY1552" s="244">
        <f>SUMIFS(DY$1:DY$1549, $EC$1:$EC$1549, "Total", $ED$1:$ED$1549, "Total", $EE$1:$EE$1549, "GAAP")</f>
        <v>3.9033442866854925E-11</v>
      </c>
    </row>
    <row r="1553" spans="2:129" x14ac:dyDescent="0.3">
      <c r="B1553" s="2" t="s">
        <v>266</v>
      </c>
      <c r="I1553" s="244">
        <f>SUMIFS(I$1:I$1549, $EC$1:$EC$1549, "Total", $ED$1:$ED$1549, "Total", $EE$1:$EE$1549, "Stat")</f>
        <v>0</v>
      </c>
      <c r="J1553" s="244">
        <f>SUMIFS(J$1:J$1549, $EC$1:$EC$1549, "Total", $ED$1:$ED$1549, "Total", $EE$1:$EE$1549, "Stat")</f>
        <v>0</v>
      </c>
      <c r="K1553" s="244">
        <f>SUMIFS(K$1:K$1549, $EC$1:$EC$1549, "Total", $ED$1:$ED$1549, "Total", $EE$1:$EE$1549, "Stat")</f>
        <v>0</v>
      </c>
      <c r="L1553" s="244">
        <f>SUMIFS(L$1:L$1549, $EC$1:$EC$1549, "Total", $ED$1:$ED$1549, "Total", $EE$1:$EE$1549, "Stat")</f>
        <v>0</v>
      </c>
      <c r="M1553" s="244">
        <f>SUMIFS(M$1:M$1549, $EC$1:$EC$1549, "Total", $ED$1:$ED$1549, "Total", $EE$1:$EE$1549, "Stat")</f>
        <v>0</v>
      </c>
      <c r="N1553" s="244">
        <f>SUMIFS(N$1:N$1549, $EC$1:$EC$1549, "Total", $ED$1:$ED$1549, "Total", $EE$1:$EE$1549, "Stat")</f>
        <v>0</v>
      </c>
      <c r="O1553" s="244">
        <f>SUMIFS(O$1:O$1549, $EC$1:$EC$1549, "Total", $ED$1:$ED$1549, "Total", $EE$1:$EE$1549, "Stat")</f>
        <v>0</v>
      </c>
      <c r="P1553" s="244">
        <f>SUMIFS(P$1:P$1549, $EC$1:$EC$1549, "Total", $ED$1:$ED$1549, "Total", $EE$1:$EE$1549, "Stat")</f>
        <v>0</v>
      </c>
      <c r="Q1553" s="244">
        <f>SUMIFS(Q$1:Q$1549, $EC$1:$EC$1549, "Total", $ED$1:$ED$1549, "Total", $EE$1:$EE$1549, "Stat")</f>
        <v>6.666666666666667</v>
      </c>
      <c r="R1553" s="244">
        <f>SUMIFS(R$1:R$1549, $EC$1:$EC$1549, "Total", $ED$1:$ED$1549, "Total", $EE$1:$EE$1549, "Stat")</f>
        <v>6.666666666666667</v>
      </c>
      <c r="S1553" s="244">
        <f>SUMIFS(S$1:S$1549, $EC$1:$EC$1549, "Total", $ED$1:$ED$1549, "Total", $EE$1:$EE$1549, "Stat")</f>
        <v>6.666666666666667</v>
      </c>
      <c r="T1553" s="244">
        <f>SUMIFS(T$1:T$1549, $EC$1:$EC$1549, "Total", $ED$1:$ED$1549, "Total", $EE$1:$EE$1549, "Stat")</f>
        <v>6.666666666666667</v>
      </c>
      <c r="U1553" s="244">
        <f>SUMIFS(U$1:U$1549, $EC$1:$EC$1549, "Total", $ED$1:$ED$1549, "Total", $EE$1:$EE$1549, "Stat")</f>
        <v>6.666666666666667</v>
      </c>
      <c r="V1553" s="244">
        <f>SUMIFS(V$1:V$1549, $EC$1:$EC$1549, "Total", $ED$1:$ED$1549, "Total", $EE$1:$EE$1549, "Stat")</f>
        <v>6.666666666666667</v>
      </c>
      <c r="W1553" s="244">
        <f>SUMIFS(W$1:W$1549, $EC$1:$EC$1549, "Total", $ED$1:$ED$1549, "Total", $EE$1:$EE$1549, "Stat")</f>
        <v>13.333333333333334</v>
      </c>
      <c r="X1553" s="244">
        <f>SUMIFS(X$1:X$1549, $EC$1:$EC$1549, "Total", $ED$1:$ED$1549, "Total", $EE$1:$EE$1549, "Stat")</f>
        <v>13.333333333333334</v>
      </c>
      <c r="Y1553" s="244">
        <f>SUMIFS(Y$1:Y$1549, $EC$1:$EC$1549, "Total", $ED$1:$ED$1549, "Total", $EE$1:$EE$1549, "Stat")</f>
        <v>13.333333333333334</v>
      </c>
      <c r="Z1553" s="244">
        <f>SUMIFS(Z$1:Z$1549, $EC$1:$EC$1549, "Total", $ED$1:$ED$1549, "Total", $EE$1:$EE$1549, "Stat")</f>
        <v>13.333333333333334</v>
      </c>
      <c r="AA1553" s="244">
        <f>SUMIFS(AA$1:AA$1549, $EC$1:$EC$1549, "Total", $ED$1:$ED$1549, "Total", $EE$1:$EE$1549, "Stat")</f>
        <v>13.333333333333334</v>
      </c>
      <c r="AB1553" s="244">
        <f>SUMIFS(AB$1:AB$1549, $EC$1:$EC$1549, "Total", $ED$1:$ED$1549, "Total", $EE$1:$EE$1549, "Stat")</f>
        <v>13.333333333333334</v>
      </c>
      <c r="AC1553" s="244">
        <f>SUMIFS(AC$1:AC$1549, $EC$1:$EC$1549, "Total", $ED$1:$ED$1549, "Total", $EE$1:$EE$1549, "Stat")</f>
        <v>13.333333333333334</v>
      </c>
      <c r="AD1553" s="244">
        <f>SUMIFS(AD$1:AD$1549, $EC$1:$EC$1549, "Total", $ED$1:$ED$1549, "Total", $EE$1:$EE$1549, "Stat")</f>
        <v>13.333333333333334</v>
      </c>
      <c r="AE1553" s="244">
        <f>SUMIFS(AE$1:AE$1549, $EC$1:$EC$1549, "Total", $ED$1:$ED$1549, "Total", $EE$1:$EE$1549, "Stat")</f>
        <v>13.333333333333334</v>
      </c>
      <c r="AF1553" s="244">
        <f>SUMIFS(AF$1:AF$1549, $EC$1:$EC$1549, "Total", $ED$1:$ED$1549, "Total", $EE$1:$EE$1549, "Stat")</f>
        <v>13.333333333333334</v>
      </c>
      <c r="AG1553" s="244">
        <f>SUMIFS(AG$1:AG$1549, $EC$1:$EC$1549, "Total", $ED$1:$ED$1549, "Total", $EE$1:$EE$1549, "Stat")</f>
        <v>13.333333333333334</v>
      </c>
      <c r="AH1553" s="244">
        <f>SUMIFS(AH$1:AH$1549, $EC$1:$EC$1549, "Total", $ED$1:$ED$1549, "Total", $EE$1:$EE$1549, "Stat")</f>
        <v>13.333333333333334</v>
      </c>
      <c r="AI1553" s="244">
        <f>SUMIFS(AI$1:AI$1549, $EC$1:$EC$1549, "Total", $ED$1:$ED$1549, "Total", $EE$1:$EE$1549, "Stat")</f>
        <v>13.333333333333334</v>
      </c>
      <c r="AJ1553" s="244">
        <f>SUMIFS(AJ$1:AJ$1549, $EC$1:$EC$1549, "Total", $ED$1:$ED$1549, "Total", $EE$1:$EE$1549, "Stat")</f>
        <v>13.333333333333334</v>
      </c>
      <c r="AK1553" s="244">
        <f>SUMIFS(AK$1:AK$1549, $EC$1:$EC$1549, "Total", $ED$1:$ED$1549, "Total", $EE$1:$EE$1549, "Stat")</f>
        <v>13.333333333333334</v>
      </c>
      <c r="AL1553" s="244">
        <f>SUMIFS(AL$1:AL$1549, $EC$1:$EC$1549, "Total", $ED$1:$ED$1549, "Total", $EE$1:$EE$1549, "Stat")</f>
        <v>13.333333333333334</v>
      </c>
      <c r="AM1553" s="244">
        <f>SUMIFS(AM$1:AM$1549, $EC$1:$EC$1549, "Total", $ED$1:$ED$1549, "Total", $EE$1:$EE$1549, "Stat")</f>
        <v>13.333333333333334</v>
      </c>
      <c r="AN1553" s="244">
        <f>SUMIFS(AN$1:AN$1549, $EC$1:$EC$1549, "Total", $ED$1:$ED$1549, "Total", $EE$1:$EE$1549, "Stat")</f>
        <v>13.333333333333334</v>
      </c>
      <c r="AO1553" s="244">
        <f>SUMIFS(AO$1:AO$1549, $EC$1:$EC$1549, "Total", $ED$1:$ED$1549, "Total", $EE$1:$EE$1549, "Stat")</f>
        <v>13.333333333333334</v>
      </c>
      <c r="AP1553" s="244">
        <f>SUMIFS(AP$1:AP$1549, $EC$1:$EC$1549, "Total", $ED$1:$ED$1549, "Total", $EE$1:$EE$1549, "Stat")</f>
        <v>13.333333333333334</v>
      </c>
      <c r="AQ1553" s="244">
        <f>SUMIFS(AQ$1:AQ$1549, $EC$1:$EC$1549, "Total", $ED$1:$ED$1549, "Total", $EE$1:$EE$1549, "Stat")</f>
        <v>13.333333333333334</v>
      </c>
      <c r="AR1553" s="244">
        <f>SUMIFS(AR$1:AR$1549, $EC$1:$EC$1549, "Total", $ED$1:$ED$1549, "Total", $EE$1:$EE$1549, "Stat")</f>
        <v>13.333333333333334</v>
      </c>
      <c r="AS1553" s="244">
        <f>SUMIFS(AS$1:AS$1549, $EC$1:$EC$1549, "Total", $ED$1:$ED$1549, "Total", $EE$1:$EE$1549, "Stat")</f>
        <v>13.333333333333334</v>
      </c>
      <c r="AT1553" s="244">
        <f>SUMIFS(AT$1:AT$1549, $EC$1:$EC$1549, "Total", $ED$1:$ED$1549, "Total", $EE$1:$EE$1549, "Stat")</f>
        <v>13.333333333333334</v>
      </c>
      <c r="AU1553" s="244">
        <f>SUMIFS(AU$1:AU$1549, $EC$1:$EC$1549, "Total", $ED$1:$ED$1549, "Total", $EE$1:$EE$1549, "Stat")</f>
        <v>13.333333333333334</v>
      </c>
      <c r="AV1553" s="244">
        <f>SUMIFS(AV$1:AV$1549, $EC$1:$EC$1549, "Total", $ED$1:$ED$1549, "Total", $EE$1:$EE$1549, "Stat")</f>
        <v>13.333333333333334</v>
      </c>
      <c r="AW1553" s="244">
        <f>SUMIFS(AW$1:AW$1549, $EC$1:$EC$1549, "Total", $ED$1:$ED$1549, "Total", $EE$1:$EE$1549, "Stat")</f>
        <v>13.333333333333334</v>
      </c>
      <c r="AX1553" s="244">
        <f>SUMIFS(AX$1:AX$1549, $EC$1:$EC$1549, "Total", $ED$1:$ED$1549, "Total", $EE$1:$EE$1549, "Stat")</f>
        <v>13.333333333333334</v>
      </c>
      <c r="AY1553" s="244">
        <f>SUMIFS(AY$1:AY$1549, $EC$1:$EC$1549, "Total", $ED$1:$ED$1549, "Total", $EE$1:$EE$1549, "Stat")</f>
        <v>13.333333333333334</v>
      </c>
      <c r="AZ1553" s="244">
        <f>SUMIFS(AZ$1:AZ$1549, $EC$1:$EC$1549, "Total", $ED$1:$ED$1549, "Total", $EE$1:$EE$1549, "Stat")</f>
        <v>13.333333333333334</v>
      </c>
      <c r="BA1553" s="244">
        <f>SUMIFS(BA$1:BA$1549, $EC$1:$EC$1549, "Total", $ED$1:$ED$1549, "Total", $EE$1:$EE$1549, "Stat")</f>
        <v>13.333333333333334</v>
      </c>
      <c r="BB1553" s="244">
        <f>SUMIFS(BB$1:BB$1549, $EC$1:$EC$1549, "Total", $ED$1:$ED$1549, "Total", $EE$1:$EE$1549, "Stat")</f>
        <v>13.333333333333334</v>
      </c>
      <c r="BC1553" s="244">
        <f>SUMIFS(BC$1:BC$1549, $EC$1:$EC$1549, "Total", $ED$1:$ED$1549, "Total", $EE$1:$EE$1549, "Stat")</f>
        <v>13.333333333333334</v>
      </c>
      <c r="BD1553" s="244">
        <f>SUMIFS(BD$1:BD$1549, $EC$1:$EC$1549, "Total", $ED$1:$ED$1549, "Total", $EE$1:$EE$1549, "Stat")</f>
        <v>13.333333333333334</v>
      </c>
      <c r="BE1553" s="244">
        <f>SUMIFS(BE$1:BE$1549, $EC$1:$EC$1549, "Total", $ED$1:$ED$1549, "Total", $EE$1:$EE$1549, "Stat")</f>
        <v>13.333333333333334</v>
      </c>
      <c r="BF1553" s="244">
        <f>SUMIFS(BF$1:BF$1549, $EC$1:$EC$1549, "Total", $ED$1:$ED$1549, "Total", $EE$1:$EE$1549, "Stat")</f>
        <v>13.333333333333334</v>
      </c>
      <c r="BG1553" s="244">
        <f>SUMIFS(BG$1:BG$1549, $EC$1:$EC$1549, "Total", $ED$1:$ED$1549, "Total", $EE$1:$EE$1549, "Stat")</f>
        <v>13.333333333333334</v>
      </c>
      <c r="BH1553" s="244">
        <f>SUMIFS(BH$1:BH$1549, $EC$1:$EC$1549, "Total", $ED$1:$ED$1549, "Total", $EE$1:$EE$1549, "Stat")</f>
        <v>13.333333333333334</v>
      </c>
      <c r="BI1553" s="244">
        <f>SUMIFS(BI$1:BI$1549, $EC$1:$EC$1549, "Total", $ED$1:$ED$1549, "Total", $EE$1:$EE$1549, "Stat")</f>
        <v>13.333333333333334</v>
      </c>
      <c r="BJ1553" s="244">
        <f>SUMIFS(BJ$1:BJ$1549, $EC$1:$EC$1549, "Total", $ED$1:$ED$1549, "Total", $EE$1:$EE$1549, "Stat")</f>
        <v>13.333333333333334</v>
      </c>
      <c r="BK1553" s="244">
        <f>SUMIFS(BK$1:BK$1549, $EC$1:$EC$1549, "Total", $ED$1:$ED$1549, "Total", $EE$1:$EE$1549, "Stat")</f>
        <v>13.333333333333334</v>
      </c>
      <c r="BL1553" s="244">
        <f>SUMIFS(BL$1:BL$1549, $EC$1:$EC$1549, "Total", $ED$1:$ED$1549, "Total", $EE$1:$EE$1549, "Stat")</f>
        <v>13.333333333333334</v>
      </c>
      <c r="BM1553" s="244">
        <f>SUMIFS(BM$1:BM$1549, $EC$1:$EC$1549, "Total", $ED$1:$ED$1549, "Total", $EE$1:$EE$1549, "Stat")</f>
        <v>13.333333333333334</v>
      </c>
      <c r="BN1553" s="244">
        <f>SUMIFS(BN$1:BN$1549, $EC$1:$EC$1549, "Total", $ED$1:$ED$1549, "Total", $EE$1:$EE$1549, "Stat")</f>
        <v>13.333333333333334</v>
      </c>
      <c r="BO1553" s="244">
        <f>SUMIFS(BO$1:BO$1549, $EC$1:$EC$1549, "Total", $ED$1:$ED$1549, "Total", $EE$1:$EE$1549, "Stat")</f>
        <v>13.333333333333334</v>
      </c>
      <c r="BP1553" s="244">
        <f>SUMIFS(BP$1:BP$1549, $EC$1:$EC$1549, "Total", $ED$1:$ED$1549, "Total", $EE$1:$EE$1549, "Stat")</f>
        <v>13.333333333333334</v>
      </c>
      <c r="BQ1553" s="244">
        <f>SUMIFS(BQ$1:BQ$1549, $EC$1:$EC$1549, "Total", $ED$1:$ED$1549, "Total", $EE$1:$EE$1549, "Stat")</f>
        <v>13.333333333333334</v>
      </c>
      <c r="BR1553" s="244">
        <f>SUMIFS(BR$1:BR$1549, $EC$1:$EC$1549, "Total", $ED$1:$ED$1549, "Total", $EE$1:$EE$1549, "Stat")</f>
        <v>13.333333333333334</v>
      </c>
      <c r="BS1553" s="244">
        <f>SUMIFS(BS$1:BS$1549, $EC$1:$EC$1549, "Total", $ED$1:$ED$1549, "Total", $EE$1:$EE$1549, "Stat")</f>
        <v>13.333333333333334</v>
      </c>
      <c r="BT1553" s="244">
        <f>SUMIFS(BT$1:BT$1549, $EC$1:$EC$1549, "Total", $ED$1:$ED$1549, "Total", $EE$1:$EE$1549, "Stat")</f>
        <v>13.333333333333334</v>
      </c>
      <c r="BU1553" s="244">
        <f>SUMIFS(BU$1:BU$1549, $EC$1:$EC$1549, "Total", $ED$1:$ED$1549, "Total", $EE$1:$EE$1549, "Stat")</f>
        <v>13.333333333333334</v>
      </c>
      <c r="BV1553" s="244">
        <f>SUMIFS(BV$1:BV$1549, $EC$1:$EC$1549, "Total", $ED$1:$ED$1549, "Total", $EE$1:$EE$1549, "Stat")</f>
        <v>13.333333333333334</v>
      </c>
      <c r="BW1553" s="244">
        <f>SUMIFS(BW$1:BW$1549, $EC$1:$EC$1549, "Total", $ED$1:$ED$1549, "Total", $EE$1:$EE$1549, "Stat")</f>
        <v>13.333333333333334</v>
      </c>
      <c r="BX1553" s="244">
        <f>SUMIFS(BX$1:BX$1549, $EC$1:$EC$1549, "Total", $ED$1:$ED$1549, "Total", $EE$1:$EE$1549, "Stat")</f>
        <v>13.333333333333334</v>
      </c>
      <c r="BY1553" s="244">
        <f>SUMIFS(BY$1:BY$1549, $EC$1:$EC$1549, "Total", $ED$1:$ED$1549, "Total", $EE$1:$EE$1549, "Stat")</f>
        <v>6.666666666666667</v>
      </c>
      <c r="BZ1553" s="244">
        <f>SUMIFS(BZ$1:BZ$1549, $EC$1:$EC$1549, "Total", $ED$1:$ED$1549, "Total", $EE$1:$EE$1549, "Stat")</f>
        <v>6.666666666666667</v>
      </c>
      <c r="CA1553" s="244">
        <f>SUMIFS(CA$1:CA$1549, $EC$1:$EC$1549, "Total", $ED$1:$ED$1549, "Total", $EE$1:$EE$1549, "Stat")</f>
        <v>6.666666666666667</v>
      </c>
      <c r="CB1553" s="244">
        <f>SUMIFS(CB$1:CB$1549, $EC$1:$EC$1549, "Total", $ED$1:$ED$1549, "Total", $EE$1:$EE$1549, "Stat")</f>
        <v>6.666666666666667</v>
      </c>
      <c r="CC1553" s="244">
        <f>SUMIFS(CC$1:CC$1549, $EC$1:$EC$1549, "Total", $ED$1:$ED$1549, "Total", $EE$1:$EE$1549, "Stat")</f>
        <v>6.666666666666667</v>
      </c>
      <c r="CD1553" s="244">
        <f>SUMIFS(CD$1:CD$1549, $EC$1:$EC$1549, "Total", $ED$1:$ED$1549, "Total", $EE$1:$EE$1549, "Stat")</f>
        <v>6.666666666666667</v>
      </c>
      <c r="CE1553" s="244">
        <f>SUMIFS(CE$1:CE$1549, $EC$1:$EC$1549, "Total", $ED$1:$ED$1549, "Total", $EE$1:$EE$1549, "Stat")</f>
        <v>0</v>
      </c>
      <c r="CF1553" s="244">
        <f>SUMIFS(CF$1:CF$1549, $EC$1:$EC$1549, "Total", $ED$1:$ED$1549, "Total", $EE$1:$EE$1549, "Stat")</f>
        <v>0</v>
      </c>
      <c r="CG1553" s="244">
        <f>SUMIFS(CG$1:CG$1549, $EC$1:$EC$1549, "Total", $ED$1:$ED$1549, "Total", $EE$1:$EE$1549, "Stat")</f>
        <v>0</v>
      </c>
      <c r="CH1553" s="244">
        <f>SUMIFS(CH$1:CH$1549, $EC$1:$EC$1549, "Total", $ED$1:$ED$1549, "Total", $EE$1:$EE$1549, "Stat")</f>
        <v>0</v>
      </c>
      <c r="CI1553" s="244">
        <f>SUMIFS(CI$1:CI$1549, $EC$1:$EC$1549, "Total", $ED$1:$ED$1549, "Total", $EE$1:$EE$1549, "Stat")</f>
        <v>0</v>
      </c>
      <c r="CJ1553" s="244">
        <f>SUMIFS(CJ$1:CJ$1549, $EC$1:$EC$1549, "Total", $ED$1:$ED$1549, "Total", $EE$1:$EE$1549, "Stat")</f>
        <v>0</v>
      </c>
      <c r="CK1553" s="244">
        <f>SUMIFS(CK$1:CK$1549, $EC$1:$EC$1549, "Total", $ED$1:$ED$1549, "Total", $EE$1:$EE$1549, "Stat")</f>
        <v>0</v>
      </c>
      <c r="CL1553" s="244">
        <f>SUMIFS(CL$1:CL$1549, $EC$1:$EC$1549, "Total", $ED$1:$ED$1549, "Total", $EE$1:$EE$1549, "Stat")</f>
        <v>0</v>
      </c>
      <c r="CM1553" s="244">
        <f>SUMIFS(CM$1:CM$1549, $EC$1:$EC$1549, "Total", $ED$1:$ED$1549, "Total", $EE$1:$EE$1549, "Stat")</f>
        <v>0</v>
      </c>
      <c r="CN1553" s="244">
        <f>SUMIFS(CN$1:CN$1549, $EC$1:$EC$1549, "Total", $ED$1:$ED$1549, "Total", $EE$1:$EE$1549, "Stat")</f>
        <v>0</v>
      </c>
      <c r="CO1553" s="244">
        <f>SUMIFS(CO$1:CO$1549, $EC$1:$EC$1549, "Total", $ED$1:$ED$1549, "Total", $EE$1:$EE$1549, "Stat")</f>
        <v>0</v>
      </c>
      <c r="CP1553" s="244">
        <f>SUMIFS(CP$1:CP$1549, $EC$1:$EC$1549, "Total", $ED$1:$ED$1549, "Total", $EE$1:$EE$1549, "Stat")</f>
        <v>0</v>
      </c>
      <c r="CQ1553" s="244">
        <f>SUMIFS(CQ$1:CQ$1549, $EC$1:$EC$1549, "Total", $ED$1:$ED$1549, "Total", $EE$1:$EE$1549, "Stat")</f>
        <v>0</v>
      </c>
      <c r="CR1553" s="244">
        <f>SUMIFS(CR$1:CR$1549, $EC$1:$EC$1549, "Total", $ED$1:$ED$1549, "Total", $EE$1:$EE$1549, "Stat")</f>
        <v>0</v>
      </c>
      <c r="CS1553" s="244">
        <f>SUMIFS(CS$1:CS$1549, $EC$1:$EC$1549, "Total", $ED$1:$ED$1549, "Total", $EE$1:$EE$1549, "Stat")</f>
        <v>0</v>
      </c>
      <c r="CT1553" s="244">
        <f>SUMIFS(CT$1:CT$1549, $EC$1:$EC$1549, "Total", $ED$1:$ED$1549, "Total", $EE$1:$EE$1549, "Stat")</f>
        <v>0</v>
      </c>
      <c r="CU1553" s="244">
        <f>SUMIFS(CU$1:CU$1549, $EC$1:$EC$1549, "Total", $ED$1:$ED$1549, "Total", $EE$1:$EE$1549, "Stat")</f>
        <v>0</v>
      </c>
      <c r="CV1553" s="244">
        <f>SUMIFS(CV$1:CV$1549, $EC$1:$EC$1549, "Total", $ED$1:$ED$1549, "Total", $EE$1:$EE$1549, "Stat")</f>
        <v>0</v>
      </c>
      <c r="CW1553" s="244">
        <f>SUMIFS(CW$1:CW$1549, $EC$1:$EC$1549, "Total", $ED$1:$ED$1549, "Total", $EE$1:$EE$1549, "Stat")</f>
        <v>0</v>
      </c>
      <c r="CX1553" s="244">
        <f>SUMIFS(CX$1:CX$1549, $EC$1:$EC$1549, "Total", $ED$1:$ED$1549, "Total", $EE$1:$EE$1549, "Stat")</f>
        <v>0</v>
      </c>
      <c r="CY1553" s="244">
        <f>SUMIFS(CY$1:CY$1549, $EC$1:$EC$1549, "Total", $ED$1:$ED$1549, "Total", $EE$1:$EE$1549, "Stat")</f>
        <v>0</v>
      </c>
      <c r="CZ1553" s="244">
        <f>SUMIFS(CZ$1:CZ$1549, $EC$1:$EC$1549, "Total", $ED$1:$ED$1549, "Total", $EE$1:$EE$1549, "Stat")</f>
        <v>0</v>
      </c>
      <c r="DA1553" s="244">
        <f>SUMIFS(DA$1:DA$1549, $EC$1:$EC$1549, "Total", $ED$1:$ED$1549, "Total", $EE$1:$EE$1549, "Stat")</f>
        <v>0</v>
      </c>
      <c r="DB1553" s="244">
        <f>SUMIFS(DB$1:DB$1549, $EC$1:$EC$1549, "Total", $ED$1:$ED$1549, "Total", $EE$1:$EE$1549, "Stat")</f>
        <v>0</v>
      </c>
      <c r="DC1553" s="244">
        <f>SUMIFS(DC$1:DC$1549, $EC$1:$EC$1549, "Total", $ED$1:$ED$1549, "Total", $EE$1:$EE$1549, "Stat")</f>
        <v>0</v>
      </c>
      <c r="DD1553" s="244">
        <f>SUMIFS(DD$1:DD$1549, $EC$1:$EC$1549, "Total", $ED$1:$ED$1549, "Total", $EE$1:$EE$1549, "Stat")</f>
        <v>0</v>
      </c>
      <c r="DE1553" s="244">
        <f>SUMIFS(DE$1:DE$1549, $EC$1:$EC$1549, "Total", $ED$1:$ED$1549, "Total", $EE$1:$EE$1549, "Stat")</f>
        <v>0</v>
      </c>
      <c r="DF1553" s="244">
        <f>SUMIFS(DF$1:DF$1549, $EC$1:$EC$1549, "Total", $ED$1:$ED$1549, "Total", $EE$1:$EE$1549, "Stat")</f>
        <v>0</v>
      </c>
      <c r="DG1553" s="244">
        <f>SUMIFS(DG$1:DG$1549, $EC$1:$EC$1549, "Total", $ED$1:$ED$1549, "Total", $EE$1:$EE$1549, "Stat")</f>
        <v>0</v>
      </c>
      <c r="DH1553" s="244">
        <f>SUMIFS(DH$1:DH$1549, $EC$1:$EC$1549, "Total", $ED$1:$ED$1549, "Total", $EE$1:$EE$1549, "Stat")</f>
        <v>0</v>
      </c>
      <c r="DI1553" s="244">
        <f>SUMIFS(DI$1:DI$1549, $EC$1:$EC$1549, "Total", $ED$1:$ED$1549, "Total", $EE$1:$EE$1549, "Stat")</f>
        <v>0</v>
      </c>
      <c r="DJ1553" s="244">
        <f>SUMIFS(DJ$1:DJ$1549, $EC$1:$EC$1549, "Total", $ED$1:$ED$1549, "Total", $EE$1:$EE$1549, "Stat")</f>
        <v>0</v>
      </c>
      <c r="DK1553" s="244">
        <f>SUMIFS(DK$1:DK$1549, $EC$1:$EC$1549, "Total", $ED$1:$ED$1549, "Total", $EE$1:$EE$1549, "Stat")</f>
        <v>0</v>
      </c>
      <c r="DL1553" s="244">
        <f>SUMIFS(DL$1:DL$1549, $EC$1:$EC$1549, "Total", $ED$1:$ED$1549, "Total", $EE$1:$EE$1549, "Stat")</f>
        <v>0</v>
      </c>
      <c r="DM1553" s="244">
        <f>SUMIFS(DM$1:DM$1549, $EC$1:$EC$1549, "Total", $ED$1:$ED$1549, "Total", $EE$1:$EE$1549, "Stat")</f>
        <v>0</v>
      </c>
      <c r="DN1553" s="244">
        <f>SUMIFS(DN$1:DN$1549, $EC$1:$EC$1549, "Total", $ED$1:$ED$1549, "Total", $EE$1:$EE$1549, "Stat")</f>
        <v>0</v>
      </c>
      <c r="DO1553" s="244">
        <f>SUMIFS(DO$1:DO$1549, $EC$1:$EC$1549, "Total", $ED$1:$ED$1549, "Total", $EE$1:$EE$1549, "Stat")</f>
        <v>0</v>
      </c>
      <c r="DP1553" s="244">
        <f>SUMIFS(DP$1:DP$1549, $EC$1:$EC$1549, "Total", $ED$1:$ED$1549, "Total", $EE$1:$EE$1549, "Stat")</f>
        <v>0</v>
      </c>
      <c r="DQ1553" s="244">
        <f>SUMIFS(DQ$1:DQ$1549, $EC$1:$EC$1549, "Total", $ED$1:$ED$1549, "Total", $EE$1:$EE$1549, "Stat")</f>
        <v>0</v>
      </c>
      <c r="DR1553" s="244">
        <f>SUMIFS(DR$1:DR$1549, $EC$1:$EC$1549, "Total", $ED$1:$ED$1549, "Total", $EE$1:$EE$1549, "Stat")</f>
        <v>0</v>
      </c>
      <c r="DS1553" s="244">
        <f>SUMIFS(DS$1:DS$1549, $EC$1:$EC$1549, "Total", $ED$1:$ED$1549, "Total", $EE$1:$EE$1549, "Stat")</f>
        <v>0</v>
      </c>
      <c r="DT1553" s="244">
        <f>SUMIFS(DT$1:DT$1549, $EC$1:$EC$1549, "Total", $ED$1:$ED$1549, "Total", $EE$1:$EE$1549, "Stat")</f>
        <v>0</v>
      </c>
      <c r="DU1553" s="244">
        <f>SUMIFS(DU$1:DU$1549, $EC$1:$EC$1549, "Total", $ED$1:$ED$1549, "Total", $EE$1:$EE$1549, "Stat")</f>
        <v>0</v>
      </c>
      <c r="DV1553" s="244">
        <f>SUMIFS(DV$1:DV$1549, $EC$1:$EC$1549, "Total", $ED$1:$ED$1549, "Total", $EE$1:$EE$1549, "Stat")</f>
        <v>0</v>
      </c>
      <c r="DW1553" s="244">
        <f>SUMIFS(DW$1:DW$1549, $EC$1:$EC$1549, "Total", $ED$1:$ED$1549, "Total", $EE$1:$EE$1549, "Stat")</f>
        <v>0</v>
      </c>
      <c r="DX1553" s="244">
        <f>SUMIFS(DX$1:DX$1549, $EC$1:$EC$1549, "Total", $ED$1:$ED$1549, "Total", $EE$1:$EE$1549, "Stat")</f>
        <v>0</v>
      </c>
      <c r="DY1553" s="244">
        <f>SUMIFS(DY$1:DY$1549, $EC$1:$EC$1549, "Total", $ED$1:$ED$1549, "Total", $EE$1:$EE$1549, "Stat")</f>
        <v>0</v>
      </c>
    </row>
    <row r="1554" spans="2:129" x14ac:dyDescent="0.3">
      <c r="B1554" s="2" t="s">
        <v>267</v>
      </c>
      <c r="I1554" s="41">
        <f>I1551-I1552-I1553</f>
        <v>-1808000</v>
      </c>
      <c r="J1554" s="41">
        <f t="shared" ref="J1554:BU1554" si="3661">J1551-J1552-J1553</f>
        <v>-288400</v>
      </c>
      <c r="K1554" s="41">
        <f t="shared" si="3661"/>
        <v>-1173077.0833333335</v>
      </c>
      <c r="L1554" s="41">
        <f t="shared" si="3661"/>
        <v>-800681.25</v>
      </c>
      <c r="M1554" s="41">
        <f t="shared" si="3661"/>
        <v>-532764.58333333337</v>
      </c>
      <c r="N1554" s="41">
        <f t="shared" si="3661"/>
        <v>-661306.25</v>
      </c>
      <c r="O1554" s="41">
        <f t="shared" si="3661"/>
        <v>-1041722.9166666666</v>
      </c>
      <c r="P1554" s="41">
        <f t="shared" si="3661"/>
        <v>-810004.16666666663</v>
      </c>
      <c r="Q1554" s="41">
        <f t="shared" si="3661"/>
        <v>-2401332.222222222</v>
      </c>
      <c r="R1554" s="41">
        <f t="shared" si="3661"/>
        <v>-2435866.5277777775</v>
      </c>
      <c r="S1554" s="41">
        <f t="shared" si="3661"/>
        <v>-668971.12032691354</v>
      </c>
      <c r="T1554" s="41">
        <f t="shared" si="3661"/>
        <v>-1069549.1666666667</v>
      </c>
      <c r="U1554" s="41">
        <f t="shared" si="3661"/>
        <v>-2242222.083333334</v>
      </c>
      <c r="V1554" s="41">
        <f t="shared" si="3661"/>
        <v>-506294.99999999971</v>
      </c>
      <c r="W1554" s="41">
        <f t="shared" si="3661"/>
        <v>2186117.2465541344</v>
      </c>
      <c r="X1554" s="41">
        <f t="shared" si="3661"/>
        <v>2377023.4965541344</v>
      </c>
      <c r="Y1554" s="41">
        <f t="shared" si="3661"/>
        <v>666563.07988746825</v>
      </c>
      <c r="Z1554" s="41">
        <f t="shared" si="3661"/>
        <v>681102.66322080127</v>
      </c>
      <c r="AA1554" s="41">
        <f t="shared" si="3661"/>
        <v>695642.246554135</v>
      </c>
      <c r="AB1554" s="41">
        <f t="shared" si="3661"/>
        <v>710181.82988746825</v>
      </c>
      <c r="AC1554" s="41">
        <f t="shared" si="3661"/>
        <v>-1120983.7256680874</v>
      </c>
      <c r="AD1554" s="41">
        <f t="shared" si="3661"/>
        <v>-1150415.9478903094</v>
      </c>
      <c r="AE1554" s="41">
        <f t="shared" si="3661"/>
        <v>647887.4102133034</v>
      </c>
      <c r="AF1554" s="41">
        <f t="shared" si="3661"/>
        <v>642684.04302875313</v>
      </c>
      <c r="AG1554" s="41">
        <f t="shared" si="3661"/>
        <v>-974769.42011253198</v>
      </c>
      <c r="AH1554" s="41">
        <f t="shared" si="3661"/>
        <v>615638.61839169601</v>
      </c>
      <c r="AI1554" s="41">
        <f t="shared" si="3661"/>
        <v>2456897.2465541349</v>
      </c>
      <c r="AJ1554" s="41">
        <f t="shared" si="3661"/>
        <v>2498103.4965541344</v>
      </c>
      <c r="AK1554" s="41">
        <f t="shared" si="3661"/>
        <v>712643.07988746825</v>
      </c>
      <c r="AL1554" s="41">
        <f t="shared" si="3661"/>
        <v>727182.66322080174</v>
      </c>
      <c r="AM1554" s="41">
        <f t="shared" si="3661"/>
        <v>741722.246554135</v>
      </c>
      <c r="AN1554" s="41">
        <f t="shared" si="3661"/>
        <v>756261.82988746848</v>
      </c>
      <c r="AO1554" s="41">
        <f t="shared" si="3661"/>
        <v>-1074903.7256680869</v>
      </c>
      <c r="AP1554" s="41">
        <f t="shared" si="3661"/>
        <v>-1104335.9478903089</v>
      </c>
      <c r="AQ1554" s="41">
        <f t="shared" si="3661"/>
        <v>693967.4102133034</v>
      </c>
      <c r="AR1554" s="41">
        <f t="shared" si="3661"/>
        <v>688764.04302875313</v>
      </c>
      <c r="AS1554" s="41">
        <f t="shared" si="3661"/>
        <v>-928689.42011253152</v>
      </c>
      <c r="AT1554" s="41">
        <f t="shared" si="3661"/>
        <v>661718.61839169392</v>
      </c>
      <c r="AU1554" s="41">
        <f t="shared" si="3661"/>
        <v>2502977.2465541344</v>
      </c>
      <c r="AV1554" s="41">
        <f t="shared" si="3661"/>
        <v>2544183.4965541344</v>
      </c>
      <c r="AW1554" s="41">
        <f t="shared" si="3661"/>
        <v>758723.07988746825</v>
      </c>
      <c r="AX1554" s="41">
        <f t="shared" si="3661"/>
        <v>773262.66322080151</v>
      </c>
      <c r="AY1554" s="41">
        <f t="shared" si="3661"/>
        <v>787802.24655413476</v>
      </c>
      <c r="AZ1554" s="41">
        <f t="shared" si="3661"/>
        <v>802341.82988746825</v>
      </c>
      <c r="BA1554" s="41">
        <f t="shared" si="3661"/>
        <v>-1028823.7256680875</v>
      </c>
      <c r="BB1554" s="41">
        <f t="shared" si="3661"/>
        <v>-1058255.9478903094</v>
      </c>
      <c r="BC1554" s="41">
        <f t="shared" si="3661"/>
        <v>740047.41021330317</v>
      </c>
      <c r="BD1554" s="41">
        <f t="shared" si="3661"/>
        <v>734844.04302875313</v>
      </c>
      <c r="BE1554" s="41">
        <f t="shared" si="3661"/>
        <v>-882609.42011253198</v>
      </c>
      <c r="BF1554" s="41">
        <f t="shared" si="3661"/>
        <v>707798.61839169601</v>
      </c>
      <c r="BG1554" s="41">
        <f t="shared" si="3661"/>
        <v>2549057.2465541349</v>
      </c>
      <c r="BH1554" s="41">
        <f t="shared" si="3661"/>
        <v>2590263.4965541339</v>
      </c>
      <c r="BI1554" s="41">
        <f t="shared" si="3661"/>
        <v>804803.07988746837</v>
      </c>
      <c r="BJ1554" s="41">
        <f t="shared" si="3661"/>
        <v>819342.66322080162</v>
      </c>
      <c r="BK1554" s="41">
        <f t="shared" si="3661"/>
        <v>833882.24655413476</v>
      </c>
      <c r="BL1554" s="41">
        <f t="shared" si="3661"/>
        <v>848421.82988746802</v>
      </c>
      <c r="BM1554" s="41">
        <f t="shared" si="3661"/>
        <v>-982743.72566808702</v>
      </c>
      <c r="BN1554" s="41">
        <f t="shared" si="3661"/>
        <v>-1012175.947890309</v>
      </c>
      <c r="BO1554" s="41">
        <f t="shared" si="3661"/>
        <v>786127.41021330329</v>
      </c>
      <c r="BP1554" s="41">
        <f t="shared" si="3661"/>
        <v>780924.04302875313</v>
      </c>
      <c r="BQ1554" s="41">
        <f t="shared" si="3661"/>
        <v>771470.57988746872</v>
      </c>
      <c r="BR1554" s="41">
        <f t="shared" si="3661"/>
        <v>761878.61839169438</v>
      </c>
      <c r="BS1554" s="41">
        <f t="shared" si="3661"/>
        <v>3002501.8298874679</v>
      </c>
      <c r="BT1554" s="41">
        <f t="shared" si="3661"/>
        <v>3045374.7465541349</v>
      </c>
      <c r="BU1554" s="41">
        <f t="shared" si="3661"/>
        <v>928247.66322080197</v>
      </c>
      <c r="BV1554" s="41">
        <f t="shared" ref="BV1554:DY1554" si="3662">BV1551-BV1552-BV1553</f>
        <v>944453.91322080174</v>
      </c>
      <c r="BW1554" s="41">
        <f t="shared" si="3662"/>
        <v>960660.16322080197</v>
      </c>
      <c r="BX1554" s="41">
        <f t="shared" si="3662"/>
        <v>1041230.9965541352</v>
      </c>
      <c r="BY1554" s="41">
        <f t="shared" si="3662"/>
        <v>773772.66322080127</v>
      </c>
      <c r="BZ1554" s="41">
        <f t="shared" si="3662"/>
        <v>763772.66322080127</v>
      </c>
      <c r="CA1554" s="41">
        <f t="shared" si="3662"/>
        <v>767105.9965541343</v>
      </c>
      <c r="CB1554" s="41">
        <f t="shared" si="3662"/>
        <v>770439.32988746802</v>
      </c>
      <c r="CC1554" s="41">
        <f t="shared" si="3662"/>
        <v>773772.66322080104</v>
      </c>
      <c r="CD1554" s="41">
        <f t="shared" si="3662"/>
        <v>777053.61839169427</v>
      </c>
      <c r="CE1554" s="41">
        <f t="shared" si="3662"/>
        <v>-1.7462298274040222E-10</v>
      </c>
      <c r="CF1554" s="41">
        <f t="shared" si="3662"/>
        <v>0</v>
      </c>
      <c r="CG1554" s="41">
        <f t="shared" si="3662"/>
        <v>0</v>
      </c>
      <c r="CH1554" s="41">
        <f t="shared" si="3662"/>
        <v>0</v>
      </c>
      <c r="CI1554" s="41">
        <f t="shared" si="3662"/>
        <v>0</v>
      </c>
      <c r="CJ1554" s="41">
        <f t="shared" si="3662"/>
        <v>0</v>
      </c>
      <c r="CK1554" s="41">
        <f t="shared" si="3662"/>
        <v>0</v>
      </c>
      <c r="CL1554" s="41">
        <f t="shared" si="3662"/>
        <v>0</v>
      </c>
      <c r="CM1554" s="41">
        <f t="shared" si="3662"/>
        <v>0</v>
      </c>
      <c r="CN1554" s="41">
        <f t="shared" si="3662"/>
        <v>0</v>
      </c>
      <c r="CO1554" s="41">
        <f t="shared" si="3662"/>
        <v>0</v>
      </c>
      <c r="CP1554" s="41">
        <f t="shared" si="3662"/>
        <v>0</v>
      </c>
      <c r="CQ1554" s="41">
        <f t="shared" si="3662"/>
        <v>0</v>
      </c>
      <c r="CR1554" s="41">
        <f t="shared" si="3662"/>
        <v>0</v>
      </c>
      <c r="CS1554" s="41">
        <f t="shared" si="3662"/>
        <v>0</v>
      </c>
      <c r="CT1554" s="41">
        <f t="shared" si="3662"/>
        <v>0</v>
      </c>
      <c r="CU1554" s="41">
        <f t="shared" si="3662"/>
        <v>0</v>
      </c>
      <c r="CV1554" s="41">
        <f t="shared" si="3662"/>
        <v>0</v>
      </c>
      <c r="CW1554" s="41">
        <f t="shared" si="3662"/>
        <v>0</v>
      </c>
      <c r="CX1554" s="41">
        <f t="shared" si="3662"/>
        <v>0</v>
      </c>
      <c r="CY1554" s="41">
        <f t="shared" si="3662"/>
        <v>0</v>
      </c>
      <c r="CZ1554" s="41">
        <f t="shared" si="3662"/>
        <v>0</v>
      </c>
      <c r="DA1554" s="41">
        <f t="shared" si="3662"/>
        <v>0</v>
      </c>
      <c r="DB1554" s="41">
        <f t="shared" si="3662"/>
        <v>0</v>
      </c>
      <c r="DC1554" s="41">
        <f t="shared" si="3662"/>
        <v>0</v>
      </c>
      <c r="DD1554" s="41">
        <f t="shared" si="3662"/>
        <v>0</v>
      </c>
      <c r="DE1554" s="41">
        <f t="shared" si="3662"/>
        <v>0</v>
      </c>
      <c r="DF1554" s="41">
        <f t="shared" si="3662"/>
        <v>0</v>
      </c>
      <c r="DG1554" s="41">
        <f t="shared" si="3662"/>
        <v>0</v>
      </c>
      <c r="DH1554" s="41">
        <f t="shared" si="3662"/>
        <v>0</v>
      </c>
      <c r="DI1554" s="41">
        <f t="shared" si="3662"/>
        <v>0</v>
      </c>
      <c r="DJ1554" s="41">
        <f t="shared" si="3662"/>
        <v>0</v>
      </c>
      <c r="DK1554" s="41">
        <f t="shared" si="3662"/>
        <v>0</v>
      </c>
      <c r="DL1554" s="41">
        <f t="shared" si="3662"/>
        <v>0</v>
      </c>
      <c r="DM1554" s="41">
        <f t="shared" si="3662"/>
        <v>0</v>
      </c>
      <c r="DN1554" s="41">
        <f t="shared" si="3662"/>
        <v>0</v>
      </c>
      <c r="DO1554" s="41">
        <f t="shared" si="3662"/>
        <v>0</v>
      </c>
      <c r="DP1554" s="41">
        <f t="shared" si="3662"/>
        <v>0</v>
      </c>
      <c r="DQ1554" s="41">
        <f t="shared" si="3662"/>
        <v>0</v>
      </c>
      <c r="DR1554" s="41">
        <f t="shared" si="3662"/>
        <v>0</v>
      </c>
      <c r="DS1554" s="41">
        <f t="shared" si="3662"/>
        <v>0</v>
      </c>
      <c r="DT1554" s="41">
        <f t="shared" si="3662"/>
        <v>0</v>
      </c>
      <c r="DU1554" s="41">
        <f t="shared" si="3662"/>
        <v>0</v>
      </c>
      <c r="DV1554" s="41">
        <f t="shared" si="3662"/>
        <v>0</v>
      </c>
      <c r="DW1554" s="41">
        <f t="shared" si="3662"/>
        <v>0</v>
      </c>
      <c r="DX1554" s="41">
        <f t="shared" si="3662"/>
        <v>0</v>
      </c>
      <c r="DY1554" s="41">
        <f t="shared" si="3662"/>
        <v>0</v>
      </c>
    </row>
    <row r="1555" spans="2:129" x14ac:dyDescent="0.3">
      <c r="B1555" s="2" t="s">
        <v>260</v>
      </c>
      <c r="I1555" s="41">
        <f>H1555+I1554</f>
        <v>-1808000</v>
      </c>
      <c r="J1555" s="41">
        <f t="shared" ref="J1555:BU1555" si="3663">I1555+J1554</f>
        <v>-2096400</v>
      </c>
      <c r="K1555" s="41">
        <f t="shared" si="3663"/>
        <v>-3269477.0833333335</v>
      </c>
      <c r="L1555" s="41">
        <f t="shared" si="3663"/>
        <v>-4070158.3333333335</v>
      </c>
      <c r="M1555" s="41">
        <f t="shared" si="3663"/>
        <v>-4602922.916666667</v>
      </c>
      <c r="N1555" s="41">
        <f t="shared" si="3663"/>
        <v>-5264229.166666667</v>
      </c>
      <c r="O1555" s="41">
        <f t="shared" si="3663"/>
        <v>-6305952.083333334</v>
      </c>
      <c r="P1555" s="41">
        <f t="shared" si="3663"/>
        <v>-7115956.2500000009</v>
      </c>
      <c r="Q1555" s="41">
        <f t="shared" si="3663"/>
        <v>-9517288.4722222239</v>
      </c>
      <c r="R1555" s="41">
        <f t="shared" si="3663"/>
        <v>-11953155.000000002</v>
      </c>
      <c r="S1555" s="41">
        <f t="shared" si="3663"/>
        <v>-12622126.120326916</v>
      </c>
      <c r="T1555" s="41">
        <f t="shared" si="3663"/>
        <v>-13691675.286993582</v>
      </c>
      <c r="U1555" s="41">
        <f t="shared" si="3663"/>
        <v>-15933897.370326916</v>
      </c>
      <c r="V1555" s="41">
        <f t="shared" si="3663"/>
        <v>-16440192.370326916</v>
      </c>
      <c r="W1555" s="41">
        <f t="shared" si="3663"/>
        <v>-14254075.123772781</v>
      </c>
      <c r="X1555" s="41">
        <f t="shared" si="3663"/>
        <v>-11877051.627218647</v>
      </c>
      <c r="Y1555" s="41">
        <f t="shared" si="3663"/>
        <v>-11210488.547331179</v>
      </c>
      <c r="Z1555" s="41">
        <f t="shared" si="3663"/>
        <v>-10529385.884110378</v>
      </c>
      <c r="AA1555" s="41">
        <f t="shared" si="3663"/>
        <v>-9833743.6375562437</v>
      </c>
      <c r="AB1555" s="41">
        <f t="shared" si="3663"/>
        <v>-9123561.8076687753</v>
      </c>
      <c r="AC1555" s="41">
        <f t="shared" si="3663"/>
        <v>-10244545.533336863</v>
      </c>
      <c r="AD1555" s="41">
        <f t="shared" si="3663"/>
        <v>-11394961.481227173</v>
      </c>
      <c r="AE1555" s="41">
        <f t="shared" si="3663"/>
        <v>-10747074.07101387</v>
      </c>
      <c r="AF1555" s="41">
        <f t="shared" si="3663"/>
        <v>-10104390.027985116</v>
      </c>
      <c r="AG1555" s="41">
        <f t="shared" si="3663"/>
        <v>-11079159.448097648</v>
      </c>
      <c r="AH1555" s="41">
        <f t="shared" si="3663"/>
        <v>-10463520.829705952</v>
      </c>
      <c r="AI1555" s="41">
        <f t="shared" si="3663"/>
        <v>-8006623.5831518173</v>
      </c>
      <c r="AJ1555" s="41">
        <f t="shared" si="3663"/>
        <v>-5508520.0865976829</v>
      </c>
      <c r="AK1555" s="41">
        <f t="shared" si="3663"/>
        <v>-4795877.0067102145</v>
      </c>
      <c r="AL1555" s="41">
        <f t="shared" si="3663"/>
        <v>-4068694.3434894127</v>
      </c>
      <c r="AM1555" s="41">
        <f t="shared" si="3663"/>
        <v>-3326972.0969352778</v>
      </c>
      <c r="AN1555" s="41">
        <f t="shared" si="3663"/>
        <v>-2570710.2670478094</v>
      </c>
      <c r="AO1555" s="41">
        <f t="shared" si="3663"/>
        <v>-3645613.9927158961</v>
      </c>
      <c r="AP1555" s="41">
        <f t="shared" si="3663"/>
        <v>-4749949.9406062048</v>
      </c>
      <c r="AQ1555" s="41">
        <f t="shared" si="3663"/>
        <v>-4055982.5303929015</v>
      </c>
      <c r="AR1555" s="41">
        <f t="shared" si="3663"/>
        <v>-3367218.4873641483</v>
      </c>
      <c r="AS1555" s="41">
        <f t="shared" si="3663"/>
        <v>-4295907.9074766794</v>
      </c>
      <c r="AT1555" s="41">
        <f t="shared" si="3663"/>
        <v>-3634189.2890849854</v>
      </c>
      <c r="AU1555" s="41">
        <f t="shared" si="3663"/>
        <v>-1131212.042530851</v>
      </c>
      <c r="AV1555" s="41">
        <f t="shared" si="3663"/>
        <v>1412971.4540232834</v>
      </c>
      <c r="AW1555" s="41">
        <f t="shared" si="3663"/>
        <v>2171694.5339107518</v>
      </c>
      <c r="AX1555" s="41">
        <f t="shared" si="3663"/>
        <v>2944957.1971315532</v>
      </c>
      <c r="AY1555" s="41">
        <f t="shared" si="3663"/>
        <v>3732759.4436856881</v>
      </c>
      <c r="AZ1555" s="41">
        <f t="shared" si="3663"/>
        <v>4535101.2735731564</v>
      </c>
      <c r="BA1555" s="41">
        <f t="shared" si="3663"/>
        <v>3506277.5479050688</v>
      </c>
      <c r="BB1555" s="41">
        <f t="shared" si="3663"/>
        <v>2448021.6000147592</v>
      </c>
      <c r="BC1555" s="41">
        <f t="shared" si="3663"/>
        <v>3188069.0102280625</v>
      </c>
      <c r="BD1555" s="41">
        <f t="shared" si="3663"/>
        <v>3922913.0532568158</v>
      </c>
      <c r="BE1555" s="41">
        <f t="shared" si="3663"/>
        <v>3040303.6331442837</v>
      </c>
      <c r="BF1555" s="41">
        <f t="shared" si="3663"/>
        <v>3748102.2515359796</v>
      </c>
      <c r="BG1555" s="41">
        <f t="shared" si="3663"/>
        <v>6297159.4980901144</v>
      </c>
      <c r="BH1555" s="41">
        <f t="shared" si="3663"/>
        <v>8887422.9946442489</v>
      </c>
      <c r="BI1555" s="41">
        <f t="shared" si="3663"/>
        <v>9692226.0745317172</v>
      </c>
      <c r="BJ1555" s="41">
        <f t="shared" si="3663"/>
        <v>10511568.73775252</v>
      </c>
      <c r="BK1555" s="41">
        <f t="shared" si="3663"/>
        <v>11345450.984306654</v>
      </c>
      <c r="BL1555" s="41">
        <f t="shared" si="3663"/>
        <v>12193872.814194122</v>
      </c>
      <c r="BM1555" s="41">
        <f t="shared" si="3663"/>
        <v>11211129.088526035</v>
      </c>
      <c r="BN1555" s="41">
        <f t="shared" si="3663"/>
        <v>10198953.140635725</v>
      </c>
      <c r="BO1555" s="41">
        <f t="shared" si="3663"/>
        <v>10985080.550849028</v>
      </c>
      <c r="BP1555" s="41">
        <f t="shared" si="3663"/>
        <v>11766004.593877781</v>
      </c>
      <c r="BQ1555" s="41">
        <f t="shared" si="3663"/>
        <v>12537475.17376525</v>
      </c>
      <c r="BR1555" s="41">
        <f t="shared" si="3663"/>
        <v>13299353.792156944</v>
      </c>
      <c r="BS1555" s="41">
        <f t="shared" si="3663"/>
        <v>16301855.622044412</v>
      </c>
      <c r="BT1555" s="41">
        <f t="shared" si="3663"/>
        <v>19347230.368598547</v>
      </c>
      <c r="BU1555" s="41">
        <f t="shared" si="3663"/>
        <v>20275478.031819347</v>
      </c>
      <c r="BV1555" s="41">
        <f t="shared" ref="BV1555:DY1555" si="3664">BU1555+BV1554</f>
        <v>21219931.945040148</v>
      </c>
      <c r="BW1555" s="41">
        <f t="shared" si="3664"/>
        <v>22180592.108260948</v>
      </c>
      <c r="BX1555" s="41">
        <f t="shared" si="3664"/>
        <v>23221823.104815084</v>
      </c>
      <c r="BY1555" s="41">
        <f t="shared" si="3664"/>
        <v>23995595.768035885</v>
      </c>
      <c r="BZ1555" s="41">
        <f t="shared" si="3664"/>
        <v>24759368.431256685</v>
      </c>
      <c r="CA1555" s="41">
        <f t="shared" si="3664"/>
        <v>25526474.427810818</v>
      </c>
      <c r="CB1555" s="41">
        <f t="shared" si="3664"/>
        <v>26296913.757698286</v>
      </c>
      <c r="CC1555" s="41">
        <f t="shared" si="3664"/>
        <v>27070686.420919087</v>
      </c>
      <c r="CD1555" s="41">
        <f t="shared" si="3664"/>
        <v>27847740.039310779</v>
      </c>
      <c r="CE1555" s="41">
        <f t="shared" si="3664"/>
        <v>27847740.039310779</v>
      </c>
      <c r="CF1555" s="41">
        <f t="shared" si="3664"/>
        <v>27847740.039310779</v>
      </c>
      <c r="CG1555" s="41">
        <f t="shared" si="3664"/>
        <v>27847740.039310779</v>
      </c>
      <c r="CH1555" s="41">
        <f t="shared" si="3664"/>
        <v>27847740.039310779</v>
      </c>
      <c r="CI1555" s="41">
        <f t="shared" si="3664"/>
        <v>27847740.039310779</v>
      </c>
      <c r="CJ1555" s="41">
        <f t="shared" si="3664"/>
        <v>27847740.039310779</v>
      </c>
      <c r="CK1555" s="41">
        <f t="shared" si="3664"/>
        <v>27847740.039310779</v>
      </c>
      <c r="CL1555" s="41">
        <f t="shared" si="3664"/>
        <v>27847740.039310779</v>
      </c>
      <c r="CM1555" s="41">
        <f t="shared" si="3664"/>
        <v>27847740.039310779</v>
      </c>
      <c r="CN1555" s="41">
        <f t="shared" si="3664"/>
        <v>27847740.039310779</v>
      </c>
      <c r="CO1555" s="41">
        <f t="shared" si="3664"/>
        <v>27847740.039310779</v>
      </c>
      <c r="CP1555" s="41">
        <f t="shared" si="3664"/>
        <v>27847740.039310779</v>
      </c>
      <c r="CQ1555" s="41">
        <f t="shared" si="3664"/>
        <v>27847740.039310779</v>
      </c>
      <c r="CR1555" s="41">
        <f t="shared" si="3664"/>
        <v>27847740.039310779</v>
      </c>
      <c r="CS1555" s="41">
        <f t="shared" si="3664"/>
        <v>27847740.039310779</v>
      </c>
      <c r="CT1555" s="41">
        <f t="shared" si="3664"/>
        <v>27847740.039310779</v>
      </c>
      <c r="CU1555" s="41">
        <f t="shared" si="3664"/>
        <v>27847740.039310779</v>
      </c>
      <c r="CV1555" s="41">
        <f t="shared" si="3664"/>
        <v>27847740.039310779</v>
      </c>
      <c r="CW1555" s="41">
        <f t="shared" si="3664"/>
        <v>27847740.039310779</v>
      </c>
      <c r="CX1555" s="41">
        <f t="shared" si="3664"/>
        <v>27847740.039310779</v>
      </c>
      <c r="CY1555" s="41">
        <f t="shared" si="3664"/>
        <v>27847740.039310779</v>
      </c>
      <c r="CZ1555" s="41">
        <f t="shared" si="3664"/>
        <v>27847740.039310779</v>
      </c>
      <c r="DA1555" s="41">
        <f t="shared" si="3664"/>
        <v>27847740.039310779</v>
      </c>
      <c r="DB1555" s="41">
        <f t="shared" si="3664"/>
        <v>27847740.039310779</v>
      </c>
      <c r="DC1555" s="41">
        <f t="shared" si="3664"/>
        <v>27847740.039310779</v>
      </c>
      <c r="DD1555" s="41">
        <f t="shared" si="3664"/>
        <v>27847740.039310779</v>
      </c>
      <c r="DE1555" s="41">
        <f t="shared" si="3664"/>
        <v>27847740.039310779</v>
      </c>
      <c r="DF1555" s="41">
        <f t="shared" si="3664"/>
        <v>27847740.039310779</v>
      </c>
      <c r="DG1555" s="41">
        <f t="shared" si="3664"/>
        <v>27847740.039310779</v>
      </c>
      <c r="DH1555" s="41">
        <f t="shared" si="3664"/>
        <v>27847740.039310779</v>
      </c>
      <c r="DI1555" s="41">
        <f t="shared" si="3664"/>
        <v>27847740.039310779</v>
      </c>
      <c r="DJ1555" s="41">
        <f t="shared" si="3664"/>
        <v>27847740.039310779</v>
      </c>
      <c r="DK1555" s="41">
        <f t="shared" si="3664"/>
        <v>27847740.039310779</v>
      </c>
      <c r="DL1555" s="41">
        <f t="shared" si="3664"/>
        <v>27847740.039310779</v>
      </c>
      <c r="DM1555" s="41">
        <f t="shared" si="3664"/>
        <v>27847740.039310779</v>
      </c>
      <c r="DN1555" s="41">
        <f t="shared" si="3664"/>
        <v>27847740.039310779</v>
      </c>
      <c r="DO1555" s="41">
        <f t="shared" si="3664"/>
        <v>27847740.039310779</v>
      </c>
      <c r="DP1555" s="41">
        <f t="shared" si="3664"/>
        <v>27847740.039310779</v>
      </c>
      <c r="DQ1555" s="41">
        <f t="shared" si="3664"/>
        <v>27847740.039310779</v>
      </c>
      <c r="DR1555" s="41">
        <f t="shared" si="3664"/>
        <v>27847740.039310779</v>
      </c>
      <c r="DS1555" s="41">
        <f t="shared" si="3664"/>
        <v>27847740.039310779</v>
      </c>
      <c r="DT1555" s="41">
        <f t="shared" si="3664"/>
        <v>27847740.039310779</v>
      </c>
      <c r="DU1555" s="41">
        <f t="shared" si="3664"/>
        <v>27847740.039310779</v>
      </c>
      <c r="DV1555" s="41">
        <f t="shared" si="3664"/>
        <v>27847740.039310779</v>
      </c>
      <c r="DW1555" s="41">
        <f t="shared" si="3664"/>
        <v>27847740.039310779</v>
      </c>
      <c r="DX1555" s="41">
        <f t="shared" si="3664"/>
        <v>27847740.039310779</v>
      </c>
      <c r="DY1555" s="41">
        <f t="shared" si="3664"/>
        <v>27847740.039310779</v>
      </c>
    </row>
    <row r="1557" spans="2:129" x14ac:dyDescent="0.3">
      <c r="B1557" s="2" t="s">
        <v>270</v>
      </c>
      <c r="D1557" s="251">
        <f>IRR(H1555:DZ1555)</f>
        <v>2.6818630610400795E-2</v>
      </c>
    </row>
    <row r="1558" spans="2:129" x14ac:dyDescent="0.3">
      <c r="B1558" s="2" t="s">
        <v>274</v>
      </c>
      <c r="D1558" s="253">
        <f>(1+D1557)^(12)-1</f>
        <v>0.37380432405558728</v>
      </c>
    </row>
    <row r="1560" spans="2:129" x14ac:dyDescent="0.3">
      <c r="B1560" s="2" t="s">
        <v>229</v>
      </c>
      <c r="C1560" s="254">
        <v>0.08</v>
      </c>
      <c r="D1560" s="41">
        <f>NPV((1+C1560)^(1/12)-1, $H$1554:$DZ$1554)</f>
        <v>17394545.629618496</v>
      </c>
    </row>
    <row r="1561" spans="2:129" x14ac:dyDescent="0.3">
      <c r="B1561" s="2" t="s">
        <v>229</v>
      </c>
      <c r="C1561" s="254">
        <v>0.12</v>
      </c>
      <c r="D1561" s="41">
        <f t="shared" ref="D1561:D1562" si="3665">NPV((1+C1561)^(1/12)-1, $H$1554:$DZ$1554)</f>
        <v>13629655.783175552</v>
      </c>
    </row>
    <row r="1562" spans="2:129" x14ac:dyDescent="0.3">
      <c r="B1562" s="2" t="s">
        <v>229</v>
      </c>
      <c r="C1562" s="254">
        <v>0.17</v>
      </c>
      <c r="D1562" s="41">
        <f t="shared" si="3665"/>
        <v>9878391.3415961023</v>
      </c>
    </row>
  </sheetData>
  <pageMargins left="0.7" right="0.7" top="0.75" bottom="0.75" header="0.3" footer="0.3"/>
  <pageSetup orientation="portrait" r:id="rId1"/>
  <ignoredErrors>
    <ignoredError sqref="E1263" formula="1"/>
  </ignoredError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theme="3"/>
    <pageSetUpPr fitToPage="1"/>
  </sheetPr>
  <dimension ref="A1:EH122"/>
  <sheetViews>
    <sheetView showGridLines="0" tabSelected="1" zoomScale="85" zoomScaleNormal="85" zoomScaleSheetLayoutView="85" workbookViewId="0">
      <pane xSplit="8" ySplit="5" topLeftCell="I6" activePane="bottomRight" state="frozen"/>
      <selection activeCell="F8" sqref="F8"/>
      <selection pane="topRight" activeCell="F8" sqref="F8"/>
      <selection pane="bottomLeft" activeCell="F8" sqref="F8"/>
      <selection pane="bottomRight"/>
    </sheetView>
  </sheetViews>
  <sheetFormatPr defaultRowHeight="16.5" outlineLevelCol="1" x14ac:dyDescent="0.3"/>
  <cols>
    <col min="1" max="2" width="3.28515625" style="2" customWidth="1"/>
    <col min="3" max="3" width="39.85546875" style="2" bestFit="1" customWidth="1"/>
    <col min="4" max="5" width="0.85546875" style="2" customWidth="1"/>
    <col min="6" max="7" width="12" style="2" customWidth="1"/>
    <col min="8" max="9" width="0.85546875" style="2" customWidth="1"/>
    <col min="10" max="19" width="11.42578125" style="2" customWidth="1"/>
    <col min="20" max="130" width="11.42578125" style="2" hidden="1" customWidth="1" outlineLevel="1"/>
    <col min="131" max="131" width="0.85546875" style="2" customWidth="1" collapsed="1"/>
    <col min="132" max="132" width="0.85546875" style="2" customWidth="1"/>
    <col min="133" max="133" width="11.42578125" style="2" customWidth="1"/>
    <col min="134" max="134" width="0.85546875" style="2" customWidth="1"/>
    <col min="135" max="135" width="9.140625" style="2"/>
    <col min="136" max="136" width="9.7109375" style="2" bestFit="1" customWidth="1"/>
    <col min="137" max="137" width="9.140625" style="2"/>
    <col min="138" max="138" width="12" style="2" bestFit="1" customWidth="1"/>
    <col min="139" max="16384" width="9.140625" style="2"/>
  </cols>
  <sheetData>
    <row r="1" spans="1:138" ht="21" x14ac:dyDescent="0.4">
      <c r="A1" s="266" t="str">
        <f>Inputs!$D$4</f>
        <v>Community ABC</v>
      </c>
      <c r="L1" s="47"/>
      <c r="M1" s="47"/>
      <c r="N1" s="47"/>
      <c r="O1" s="47"/>
      <c r="P1" s="47"/>
      <c r="Q1" s="47"/>
      <c r="R1" s="47"/>
      <c r="S1" s="47"/>
      <c r="T1" s="47"/>
      <c r="U1" s="47"/>
      <c r="V1" s="47"/>
      <c r="W1" s="47"/>
      <c r="X1" s="47"/>
      <c r="Y1" s="47"/>
      <c r="Z1" s="47"/>
      <c r="AA1" s="47"/>
      <c r="AB1" s="47"/>
      <c r="AC1" s="47"/>
      <c r="AD1" s="47"/>
      <c r="AE1" s="47"/>
      <c r="AF1" s="47"/>
      <c r="AG1" s="47"/>
      <c r="AH1" s="47"/>
      <c r="AI1" s="47"/>
      <c r="AJ1" s="47"/>
      <c r="AK1" s="47"/>
      <c r="AL1" s="47"/>
      <c r="AM1" s="47"/>
      <c r="AN1" s="47"/>
      <c r="AO1" s="47"/>
      <c r="AP1" s="47"/>
      <c r="AQ1" s="47"/>
      <c r="AR1" s="47"/>
      <c r="AS1" s="47"/>
      <c r="AT1" s="47"/>
      <c r="AU1" s="47"/>
      <c r="AV1" s="47"/>
      <c r="AW1" s="47"/>
      <c r="AX1" s="47"/>
      <c r="AY1" s="47"/>
      <c r="AZ1" s="47"/>
      <c r="BA1" s="47"/>
      <c r="BB1" s="47"/>
      <c r="BC1" s="47"/>
      <c r="BD1" s="47"/>
      <c r="BE1" s="47"/>
      <c r="BF1" s="47"/>
      <c r="BG1" s="47"/>
      <c r="BH1" s="47"/>
      <c r="BI1" s="47"/>
      <c r="BJ1" s="47"/>
      <c r="BK1" s="47"/>
      <c r="BL1" s="47"/>
      <c r="BM1" s="47"/>
      <c r="BN1" s="47"/>
      <c r="BO1" s="47"/>
      <c r="BP1" s="47"/>
      <c r="BQ1" s="47"/>
      <c r="BR1" s="47"/>
      <c r="BS1" s="47"/>
      <c r="BT1" s="47"/>
      <c r="BU1" s="47"/>
      <c r="BV1" s="47"/>
      <c r="BW1" s="47"/>
      <c r="BX1" s="47"/>
      <c r="BY1" s="47"/>
      <c r="BZ1" s="47"/>
      <c r="CA1" s="47"/>
      <c r="CB1" s="47"/>
      <c r="CC1" s="47"/>
      <c r="CD1" s="47"/>
      <c r="CE1" s="47"/>
      <c r="CF1" s="47"/>
      <c r="CG1" s="47"/>
      <c r="CH1" s="47"/>
      <c r="CI1" s="47"/>
      <c r="CJ1" s="47"/>
      <c r="CK1" s="47"/>
      <c r="CL1" s="47"/>
      <c r="CM1" s="47"/>
      <c r="CN1" s="47"/>
      <c r="CO1" s="47"/>
      <c r="CP1" s="47"/>
      <c r="CQ1" s="47"/>
      <c r="CR1" s="47"/>
      <c r="CS1" s="47"/>
      <c r="CT1" s="47"/>
      <c r="CU1" s="47"/>
      <c r="CV1" s="47"/>
      <c r="CW1" s="47"/>
      <c r="CX1" s="47"/>
      <c r="CY1" s="47"/>
      <c r="CZ1" s="47"/>
      <c r="DA1" s="47"/>
      <c r="DB1" s="47"/>
      <c r="DC1" s="47"/>
      <c r="DD1" s="47"/>
      <c r="DE1" s="47"/>
      <c r="DF1" s="47"/>
      <c r="DG1" s="47"/>
      <c r="DH1" s="47"/>
      <c r="DI1" s="47"/>
      <c r="DJ1" s="47"/>
      <c r="DK1" s="47"/>
      <c r="DL1" s="47"/>
      <c r="DM1" s="47"/>
      <c r="DN1" s="47"/>
      <c r="DO1" s="47"/>
      <c r="DP1" s="47"/>
      <c r="DQ1" s="47"/>
      <c r="DR1" s="47"/>
      <c r="DS1" s="47"/>
      <c r="DT1" s="47"/>
      <c r="DU1" s="47"/>
      <c r="DV1" s="47"/>
      <c r="DW1" s="47"/>
      <c r="DX1" s="47"/>
      <c r="DY1" s="47"/>
      <c r="DZ1" s="47"/>
      <c r="EA1" s="47"/>
      <c r="EB1" s="47"/>
      <c r="EC1" s="47"/>
      <c r="EF1" s="48" t="s">
        <v>120</v>
      </c>
      <c r="EG1" s="146" t="s">
        <v>0</v>
      </c>
    </row>
    <row r="2" spans="1:138" x14ac:dyDescent="0.3">
      <c r="A2" s="36"/>
      <c r="B2" s="2" t="s">
        <v>271</v>
      </c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  <c r="W2" s="47"/>
      <c r="X2" s="47"/>
      <c r="Y2" s="47"/>
      <c r="Z2" s="47"/>
      <c r="AA2" s="47"/>
      <c r="AB2" s="47"/>
      <c r="AC2" s="47"/>
      <c r="AD2" s="47"/>
      <c r="AE2" s="47"/>
      <c r="AF2" s="47"/>
      <c r="AG2" s="47"/>
      <c r="AH2" s="47"/>
      <c r="AI2" s="47"/>
      <c r="AJ2" s="47"/>
      <c r="AK2" s="47"/>
      <c r="AL2" s="47"/>
      <c r="AM2" s="47"/>
      <c r="AN2" s="47"/>
      <c r="AO2" s="47"/>
      <c r="AP2" s="47"/>
      <c r="AQ2" s="47"/>
      <c r="AR2" s="47"/>
      <c r="AS2" s="47"/>
      <c r="AT2" s="47"/>
      <c r="AU2" s="47"/>
      <c r="AV2" s="47"/>
      <c r="AW2" s="47"/>
      <c r="AX2" s="47"/>
      <c r="AY2" s="47"/>
      <c r="AZ2" s="47"/>
      <c r="BA2" s="47"/>
      <c r="BB2" s="47"/>
      <c r="BC2" s="47"/>
      <c r="BD2" s="47"/>
      <c r="BE2" s="47"/>
      <c r="BF2" s="47"/>
      <c r="BG2" s="47"/>
      <c r="BH2" s="47"/>
      <c r="BI2" s="47"/>
      <c r="BJ2" s="47"/>
      <c r="BK2" s="47"/>
      <c r="BL2" s="47"/>
      <c r="BM2" s="47"/>
      <c r="BN2" s="47"/>
      <c r="BO2" s="47"/>
      <c r="BP2" s="47"/>
      <c r="BQ2" s="47"/>
      <c r="BR2" s="47"/>
      <c r="BS2" s="47"/>
      <c r="BT2" s="47"/>
      <c r="BU2" s="47"/>
      <c r="BV2" s="47"/>
      <c r="BW2" s="47"/>
      <c r="BX2" s="47"/>
      <c r="BY2" s="47"/>
      <c r="BZ2" s="47"/>
      <c r="CA2" s="47"/>
      <c r="CB2" s="47"/>
      <c r="CC2" s="47"/>
      <c r="CD2" s="47"/>
      <c r="CE2" s="47"/>
      <c r="CF2" s="47"/>
      <c r="CG2" s="47"/>
      <c r="CH2" s="47"/>
      <c r="CI2" s="47"/>
      <c r="CJ2" s="47"/>
      <c r="CK2" s="47"/>
      <c r="CL2" s="47"/>
      <c r="CM2" s="47"/>
      <c r="CN2" s="47"/>
      <c r="CO2" s="47"/>
      <c r="CP2" s="47"/>
      <c r="CQ2" s="47"/>
      <c r="CR2" s="47"/>
      <c r="CS2" s="47"/>
      <c r="CT2" s="47"/>
      <c r="CU2" s="47"/>
      <c r="CV2" s="47"/>
      <c r="CW2" s="47"/>
      <c r="CX2" s="47"/>
      <c r="CY2" s="47"/>
      <c r="CZ2" s="47"/>
      <c r="DA2" s="47"/>
      <c r="DB2" s="47"/>
      <c r="DC2" s="47"/>
      <c r="DD2" s="47"/>
      <c r="DE2" s="47"/>
      <c r="DF2" s="47"/>
      <c r="DG2" s="47"/>
      <c r="DH2" s="47"/>
      <c r="DI2" s="47"/>
      <c r="DJ2" s="47"/>
      <c r="DK2" s="47"/>
      <c r="DL2" s="47"/>
      <c r="DM2" s="47"/>
      <c r="DN2" s="47"/>
      <c r="DO2" s="47"/>
      <c r="DP2" s="47"/>
      <c r="DQ2" s="47"/>
      <c r="DR2" s="47"/>
      <c r="DS2" s="47"/>
      <c r="DT2" s="47"/>
      <c r="DU2" s="47"/>
      <c r="DV2" s="47"/>
      <c r="DW2" s="47"/>
      <c r="DX2" s="47"/>
      <c r="DY2" s="47"/>
      <c r="DZ2" s="47"/>
      <c r="EA2" s="47"/>
      <c r="EB2" s="47"/>
      <c r="EC2" s="47"/>
      <c r="EF2" s="89" t="s">
        <v>121</v>
      </c>
      <c r="EG2" s="147" t="s">
        <v>0</v>
      </c>
    </row>
    <row r="4" spans="1:138" ht="5.0999999999999996" customHeight="1" x14ac:dyDescent="0.3">
      <c r="E4" s="48"/>
      <c r="F4" s="18"/>
      <c r="G4" s="18"/>
      <c r="H4" s="49"/>
      <c r="EB4" s="48"/>
      <c r="EC4" s="18"/>
      <c r="ED4" s="49"/>
    </row>
    <row r="5" spans="1:138" x14ac:dyDescent="0.3">
      <c r="C5" s="50" t="s">
        <v>19</v>
      </c>
      <c r="E5" s="51"/>
      <c r="F5" s="52" t="s">
        <v>36</v>
      </c>
      <c r="G5" s="52"/>
      <c r="H5" s="53"/>
      <c r="I5" s="54"/>
      <c r="J5" s="135">
        <f>J105</f>
        <v>2022</v>
      </c>
      <c r="K5" s="135">
        <f t="shared" ref="K5:BV5" si="0">K105</f>
        <v>2023</v>
      </c>
      <c r="L5" s="135">
        <f t="shared" si="0"/>
        <v>2024</v>
      </c>
      <c r="M5" s="135">
        <f t="shared" si="0"/>
        <v>2025</v>
      </c>
      <c r="N5" s="135">
        <f t="shared" si="0"/>
        <v>2026</v>
      </c>
      <c r="O5" s="135">
        <f t="shared" si="0"/>
        <v>2027</v>
      </c>
      <c r="P5" s="135">
        <f t="shared" si="0"/>
        <v>2028</v>
      </c>
      <c r="Q5" s="135">
        <f t="shared" si="0"/>
        <v>2029</v>
      </c>
      <c r="R5" s="135">
        <f t="shared" si="0"/>
        <v>2030</v>
      </c>
      <c r="S5" s="135">
        <f t="shared" si="0"/>
        <v>2031</v>
      </c>
      <c r="T5" s="135">
        <f t="shared" si="0"/>
        <v>2032</v>
      </c>
      <c r="U5" s="135">
        <f t="shared" si="0"/>
        <v>2033</v>
      </c>
      <c r="V5" s="135">
        <f t="shared" si="0"/>
        <v>2034</v>
      </c>
      <c r="W5" s="135">
        <f t="shared" si="0"/>
        <v>2035</v>
      </c>
      <c r="X5" s="135">
        <f t="shared" si="0"/>
        <v>2036</v>
      </c>
      <c r="Y5" s="135">
        <f t="shared" si="0"/>
        <v>2037</v>
      </c>
      <c r="Z5" s="135">
        <f t="shared" si="0"/>
        <v>2038</v>
      </c>
      <c r="AA5" s="135">
        <f t="shared" si="0"/>
        <v>2039</v>
      </c>
      <c r="AB5" s="135">
        <f t="shared" si="0"/>
        <v>2040</v>
      </c>
      <c r="AC5" s="135">
        <f t="shared" si="0"/>
        <v>2041</v>
      </c>
      <c r="AD5" s="135">
        <f t="shared" si="0"/>
        <v>2042</v>
      </c>
      <c r="AE5" s="135">
        <f t="shared" si="0"/>
        <v>2043</v>
      </c>
      <c r="AF5" s="135">
        <f t="shared" si="0"/>
        <v>2044</v>
      </c>
      <c r="AG5" s="135">
        <f t="shared" si="0"/>
        <v>2045</v>
      </c>
      <c r="AH5" s="135">
        <f t="shared" si="0"/>
        <v>2046</v>
      </c>
      <c r="AI5" s="135">
        <f t="shared" si="0"/>
        <v>2047</v>
      </c>
      <c r="AJ5" s="135">
        <f t="shared" si="0"/>
        <v>2048</v>
      </c>
      <c r="AK5" s="135">
        <f t="shared" si="0"/>
        <v>2049</v>
      </c>
      <c r="AL5" s="135">
        <f t="shared" si="0"/>
        <v>2050</v>
      </c>
      <c r="AM5" s="135">
        <f t="shared" si="0"/>
        <v>2051</v>
      </c>
      <c r="AN5" s="135">
        <f t="shared" si="0"/>
        <v>2052</v>
      </c>
      <c r="AO5" s="135">
        <f t="shared" si="0"/>
        <v>2053</v>
      </c>
      <c r="AP5" s="135">
        <f t="shared" si="0"/>
        <v>2054</v>
      </c>
      <c r="AQ5" s="135">
        <f t="shared" si="0"/>
        <v>2055</v>
      </c>
      <c r="AR5" s="135">
        <f t="shared" si="0"/>
        <v>2056</v>
      </c>
      <c r="AS5" s="135">
        <f t="shared" si="0"/>
        <v>2057</v>
      </c>
      <c r="AT5" s="135">
        <f t="shared" si="0"/>
        <v>2058</v>
      </c>
      <c r="AU5" s="135">
        <f t="shared" si="0"/>
        <v>2059</v>
      </c>
      <c r="AV5" s="135">
        <f t="shared" si="0"/>
        <v>2060</v>
      </c>
      <c r="AW5" s="135">
        <f t="shared" si="0"/>
        <v>2061</v>
      </c>
      <c r="AX5" s="135">
        <f t="shared" si="0"/>
        <v>2062</v>
      </c>
      <c r="AY5" s="135">
        <f t="shared" si="0"/>
        <v>2063</v>
      </c>
      <c r="AZ5" s="135">
        <f t="shared" si="0"/>
        <v>2064</v>
      </c>
      <c r="BA5" s="135">
        <f t="shared" si="0"/>
        <v>2065</v>
      </c>
      <c r="BB5" s="135">
        <f t="shared" si="0"/>
        <v>2066</v>
      </c>
      <c r="BC5" s="135">
        <f t="shared" si="0"/>
        <v>2067</v>
      </c>
      <c r="BD5" s="135">
        <f t="shared" si="0"/>
        <v>2068</v>
      </c>
      <c r="BE5" s="135">
        <f t="shared" si="0"/>
        <v>2069</v>
      </c>
      <c r="BF5" s="135">
        <f t="shared" si="0"/>
        <v>2070</v>
      </c>
      <c r="BG5" s="135">
        <f t="shared" si="0"/>
        <v>2071</v>
      </c>
      <c r="BH5" s="135">
        <f t="shared" si="0"/>
        <v>2072</v>
      </c>
      <c r="BI5" s="135">
        <f t="shared" si="0"/>
        <v>2073</v>
      </c>
      <c r="BJ5" s="135">
        <f t="shared" si="0"/>
        <v>2074</v>
      </c>
      <c r="BK5" s="135">
        <f t="shared" si="0"/>
        <v>2075</v>
      </c>
      <c r="BL5" s="135">
        <f t="shared" si="0"/>
        <v>2076</v>
      </c>
      <c r="BM5" s="135">
        <f t="shared" si="0"/>
        <v>2077</v>
      </c>
      <c r="BN5" s="135">
        <f t="shared" si="0"/>
        <v>2078</v>
      </c>
      <c r="BO5" s="135">
        <f t="shared" si="0"/>
        <v>2079</v>
      </c>
      <c r="BP5" s="135">
        <f t="shared" si="0"/>
        <v>2080</v>
      </c>
      <c r="BQ5" s="135">
        <f t="shared" si="0"/>
        <v>2081</v>
      </c>
      <c r="BR5" s="135">
        <f t="shared" si="0"/>
        <v>2082</v>
      </c>
      <c r="BS5" s="135">
        <f t="shared" si="0"/>
        <v>2083</v>
      </c>
      <c r="BT5" s="135">
        <f t="shared" si="0"/>
        <v>2084</v>
      </c>
      <c r="BU5" s="135">
        <f t="shared" si="0"/>
        <v>2085</v>
      </c>
      <c r="BV5" s="135">
        <f t="shared" si="0"/>
        <v>2086</v>
      </c>
      <c r="BW5" s="135">
        <f t="shared" ref="BW5:DZ5" si="1">BW105</f>
        <v>2087</v>
      </c>
      <c r="BX5" s="135">
        <f t="shared" si="1"/>
        <v>2088</v>
      </c>
      <c r="BY5" s="135">
        <f t="shared" si="1"/>
        <v>2089</v>
      </c>
      <c r="BZ5" s="135">
        <f t="shared" si="1"/>
        <v>2090</v>
      </c>
      <c r="CA5" s="135">
        <f t="shared" si="1"/>
        <v>2091</v>
      </c>
      <c r="CB5" s="135">
        <f t="shared" si="1"/>
        <v>2092</v>
      </c>
      <c r="CC5" s="135">
        <f t="shared" si="1"/>
        <v>2093</v>
      </c>
      <c r="CD5" s="135">
        <f t="shared" si="1"/>
        <v>2094</v>
      </c>
      <c r="CE5" s="135">
        <f t="shared" si="1"/>
        <v>2095</v>
      </c>
      <c r="CF5" s="135">
        <f t="shared" si="1"/>
        <v>2096</v>
      </c>
      <c r="CG5" s="135">
        <f t="shared" si="1"/>
        <v>2097</v>
      </c>
      <c r="CH5" s="135">
        <f t="shared" si="1"/>
        <v>2098</v>
      </c>
      <c r="CI5" s="135">
        <f t="shared" si="1"/>
        <v>2099</v>
      </c>
      <c r="CJ5" s="135">
        <f t="shared" si="1"/>
        <v>2100</v>
      </c>
      <c r="CK5" s="135">
        <f t="shared" si="1"/>
        <v>2101</v>
      </c>
      <c r="CL5" s="135">
        <f t="shared" si="1"/>
        <v>2102</v>
      </c>
      <c r="CM5" s="135">
        <f t="shared" si="1"/>
        <v>2103</v>
      </c>
      <c r="CN5" s="135">
        <f t="shared" si="1"/>
        <v>2104</v>
      </c>
      <c r="CO5" s="135">
        <f t="shared" si="1"/>
        <v>2105</v>
      </c>
      <c r="CP5" s="135">
        <f t="shared" si="1"/>
        <v>2106</v>
      </c>
      <c r="CQ5" s="135">
        <f t="shared" si="1"/>
        <v>2107</v>
      </c>
      <c r="CR5" s="135">
        <f t="shared" si="1"/>
        <v>2108</v>
      </c>
      <c r="CS5" s="135">
        <f t="shared" si="1"/>
        <v>2109</v>
      </c>
      <c r="CT5" s="135">
        <f t="shared" si="1"/>
        <v>2110</v>
      </c>
      <c r="CU5" s="135">
        <f t="shared" si="1"/>
        <v>2111</v>
      </c>
      <c r="CV5" s="135">
        <f t="shared" si="1"/>
        <v>2112</v>
      </c>
      <c r="CW5" s="135">
        <f t="shared" si="1"/>
        <v>2113</v>
      </c>
      <c r="CX5" s="135">
        <f t="shared" si="1"/>
        <v>2114</v>
      </c>
      <c r="CY5" s="135">
        <f t="shared" si="1"/>
        <v>2115</v>
      </c>
      <c r="CZ5" s="135">
        <f t="shared" si="1"/>
        <v>2116</v>
      </c>
      <c r="DA5" s="135">
        <f t="shared" si="1"/>
        <v>2117</v>
      </c>
      <c r="DB5" s="135">
        <f t="shared" si="1"/>
        <v>2118</v>
      </c>
      <c r="DC5" s="135">
        <f t="shared" si="1"/>
        <v>2119</v>
      </c>
      <c r="DD5" s="135">
        <f t="shared" si="1"/>
        <v>2120</v>
      </c>
      <c r="DE5" s="135">
        <f t="shared" si="1"/>
        <v>2121</v>
      </c>
      <c r="DF5" s="135">
        <f t="shared" si="1"/>
        <v>2122</v>
      </c>
      <c r="DG5" s="135">
        <f t="shared" si="1"/>
        <v>2123</v>
      </c>
      <c r="DH5" s="135">
        <f t="shared" si="1"/>
        <v>2124</v>
      </c>
      <c r="DI5" s="135">
        <f t="shared" si="1"/>
        <v>2125</v>
      </c>
      <c r="DJ5" s="135">
        <f t="shared" si="1"/>
        <v>2126</v>
      </c>
      <c r="DK5" s="135">
        <f t="shared" si="1"/>
        <v>2127</v>
      </c>
      <c r="DL5" s="135">
        <f t="shared" si="1"/>
        <v>2128</v>
      </c>
      <c r="DM5" s="135">
        <f t="shared" si="1"/>
        <v>2129</v>
      </c>
      <c r="DN5" s="135">
        <f t="shared" si="1"/>
        <v>2130</v>
      </c>
      <c r="DO5" s="135">
        <f t="shared" si="1"/>
        <v>2131</v>
      </c>
      <c r="DP5" s="135">
        <f t="shared" si="1"/>
        <v>2132</v>
      </c>
      <c r="DQ5" s="135">
        <f t="shared" si="1"/>
        <v>2133</v>
      </c>
      <c r="DR5" s="135">
        <f t="shared" si="1"/>
        <v>2134</v>
      </c>
      <c r="DS5" s="135">
        <f t="shared" si="1"/>
        <v>2135</v>
      </c>
      <c r="DT5" s="135">
        <f t="shared" si="1"/>
        <v>2136</v>
      </c>
      <c r="DU5" s="135">
        <f t="shared" si="1"/>
        <v>2137</v>
      </c>
      <c r="DV5" s="135">
        <f t="shared" si="1"/>
        <v>2138</v>
      </c>
      <c r="DW5" s="135">
        <f t="shared" si="1"/>
        <v>2139</v>
      </c>
      <c r="DX5" s="135">
        <f t="shared" si="1"/>
        <v>2140</v>
      </c>
      <c r="DY5" s="135">
        <f t="shared" si="1"/>
        <v>2141</v>
      </c>
      <c r="DZ5" s="135">
        <f t="shared" si="1"/>
        <v>2142</v>
      </c>
      <c r="EB5" s="51"/>
      <c r="EC5" s="55" t="s">
        <v>0</v>
      </c>
      <c r="ED5" s="56"/>
      <c r="EF5" s="33" t="s">
        <v>80</v>
      </c>
      <c r="EG5" s="33" t="s">
        <v>82</v>
      </c>
      <c r="EH5" s="33"/>
    </row>
    <row r="6" spans="1:138" x14ac:dyDescent="0.3">
      <c r="E6" s="51"/>
      <c r="F6" s="27"/>
      <c r="G6" s="27"/>
      <c r="H6" s="53"/>
      <c r="EB6" s="51"/>
      <c r="EC6" s="27"/>
      <c r="ED6" s="53"/>
    </row>
    <row r="7" spans="1:138" x14ac:dyDescent="0.3">
      <c r="C7" s="57" t="s">
        <v>35</v>
      </c>
      <c r="D7" s="58"/>
      <c r="E7" s="59"/>
      <c r="F7" s="58"/>
      <c r="G7" s="58"/>
      <c r="H7" s="60"/>
      <c r="I7" s="58"/>
      <c r="J7" s="58"/>
      <c r="K7" s="58"/>
      <c r="L7" s="58"/>
      <c r="M7" s="58"/>
      <c r="N7" s="58"/>
      <c r="O7" s="58"/>
      <c r="P7" s="58"/>
      <c r="Q7" s="58"/>
      <c r="R7" s="58"/>
      <c r="S7" s="58"/>
      <c r="T7" s="58"/>
      <c r="U7" s="58"/>
      <c r="V7" s="58"/>
      <c r="W7" s="58"/>
      <c r="X7" s="58"/>
      <c r="Y7" s="58"/>
      <c r="Z7" s="58"/>
      <c r="AA7" s="58"/>
      <c r="AB7" s="58"/>
      <c r="AC7" s="58"/>
      <c r="AD7" s="58"/>
      <c r="AE7" s="58"/>
      <c r="AF7" s="58"/>
      <c r="AG7" s="58"/>
      <c r="AH7" s="58"/>
      <c r="AI7" s="58"/>
      <c r="AJ7" s="58"/>
      <c r="AK7" s="58"/>
      <c r="AL7" s="58"/>
      <c r="AM7" s="58"/>
      <c r="AN7" s="58"/>
      <c r="AO7" s="58"/>
      <c r="AP7" s="58"/>
      <c r="AQ7" s="58"/>
      <c r="AR7" s="58"/>
      <c r="AS7" s="58"/>
      <c r="AT7" s="58"/>
      <c r="AU7" s="58"/>
      <c r="AV7" s="58"/>
      <c r="AW7" s="58"/>
      <c r="AX7" s="58"/>
      <c r="AY7" s="58"/>
      <c r="AZ7" s="58"/>
      <c r="BA7" s="58"/>
      <c r="BB7" s="58"/>
      <c r="BC7" s="58"/>
      <c r="BD7" s="58"/>
      <c r="BE7" s="58"/>
      <c r="BF7" s="58"/>
      <c r="BG7" s="58"/>
      <c r="BH7" s="58"/>
      <c r="BI7" s="58"/>
      <c r="BJ7" s="58"/>
      <c r="BK7" s="58"/>
      <c r="BL7" s="58"/>
      <c r="BM7" s="58"/>
      <c r="BN7" s="58"/>
      <c r="BO7" s="58"/>
      <c r="BP7" s="58"/>
      <c r="BQ7" s="58"/>
      <c r="BR7" s="58"/>
      <c r="BS7" s="58"/>
      <c r="BT7" s="58"/>
      <c r="BU7" s="58"/>
      <c r="BV7" s="58"/>
      <c r="BW7" s="58"/>
      <c r="BX7" s="58"/>
      <c r="BY7" s="58"/>
      <c r="BZ7" s="58"/>
      <c r="CA7" s="58"/>
      <c r="CB7" s="58"/>
      <c r="CC7" s="58"/>
      <c r="CD7" s="58"/>
      <c r="CE7" s="58"/>
      <c r="CF7" s="58"/>
      <c r="CG7" s="58"/>
      <c r="CH7" s="58"/>
      <c r="CI7" s="58"/>
      <c r="CJ7" s="58"/>
      <c r="CK7" s="58"/>
      <c r="CL7" s="58"/>
      <c r="CM7" s="58"/>
      <c r="CN7" s="58"/>
      <c r="CO7" s="58"/>
      <c r="CP7" s="58"/>
      <c r="CQ7" s="58"/>
      <c r="CR7" s="58"/>
      <c r="CS7" s="58"/>
      <c r="CT7" s="58"/>
      <c r="CU7" s="58"/>
      <c r="CV7" s="58"/>
      <c r="CW7" s="58"/>
      <c r="CX7" s="58"/>
      <c r="CY7" s="58"/>
      <c r="CZ7" s="58"/>
      <c r="DA7" s="58"/>
      <c r="DB7" s="58"/>
      <c r="DC7" s="58"/>
      <c r="DD7" s="58"/>
      <c r="DE7" s="58"/>
      <c r="DF7" s="58"/>
      <c r="DG7" s="58"/>
      <c r="DH7" s="58"/>
      <c r="DI7" s="58"/>
      <c r="DJ7" s="58"/>
      <c r="DK7" s="58"/>
      <c r="DL7" s="58"/>
      <c r="DM7" s="58"/>
      <c r="DN7" s="58"/>
      <c r="DO7" s="58"/>
      <c r="DP7" s="58"/>
      <c r="DQ7" s="58"/>
      <c r="DR7" s="58"/>
      <c r="DS7" s="58"/>
      <c r="DT7" s="58"/>
      <c r="DU7" s="58"/>
      <c r="DV7" s="58"/>
      <c r="DW7" s="58"/>
      <c r="DX7" s="58"/>
      <c r="DY7" s="58"/>
      <c r="DZ7" s="58"/>
      <c r="EA7" s="58"/>
      <c r="EB7" s="59"/>
      <c r="EC7" s="58"/>
      <c r="ED7" s="60"/>
    </row>
    <row r="8" spans="1:138" ht="5.0999999999999996" customHeight="1" x14ac:dyDescent="0.3">
      <c r="C8" s="61"/>
      <c r="D8" s="61"/>
      <c r="E8" s="26"/>
      <c r="F8" s="61"/>
      <c r="G8" s="61"/>
      <c r="H8" s="62"/>
      <c r="I8" s="61"/>
      <c r="J8" s="61"/>
      <c r="K8" s="61"/>
      <c r="L8" s="61"/>
      <c r="M8" s="61"/>
      <c r="N8" s="61"/>
      <c r="O8" s="61"/>
      <c r="P8" s="61"/>
      <c r="Q8" s="61"/>
      <c r="R8" s="61"/>
      <c r="S8" s="61"/>
      <c r="T8" s="61"/>
      <c r="U8" s="61"/>
      <c r="V8" s="61"/>
      <c r="W8" s="61"/>
      <c r="X8" s="61"/>
      <c r="Y8" s="61"/>
      <c r="Z8" s="61"/>
      <c r="AA8" s="61"/>
      <c r="AB8" s="61"/>
      <c r="AC8" s="61"/>
      <c r="AD8" s="61"/>
      <c r="AE8" s="61"/>
      <c r="AF8" s="61"/>
      <c r="AG8" s="61"/>
      <c r="AH8" s="61"/>
      <c r="AI8" s="61"/>
      <c r="AJ8" s="61"/>
      <c r="AK8" s="61"/>
      <c r="AL8" s="61"/>
      <c r="AM8" s="61"/>
      <c r="AN8" s="61"/>
      <c r="AO8" s="61"/>
      <c r="AP8" s="61"/>
      <c r="AQ8" s="61"/>
      <c r="AR8" s="61"/>
      <c r="AS8" s="61"/>
      <c r="AT8" s="61"/>
      <c r="AU8" s="61"/>
      <c r="AV8" s="61"/>
      <c r="AW8" s="61"/>
      <c r="AX8" s="61"/>
      <c r="AY8" s="61"/>
      <c r="AZ8" s="61"/>
      <c r="BA8" s="61"/>
      <c r="BB8" s="61"/>
      <c r="BC8" s="61"/>
      <c r="BD8" s="61"/>
      <c r="BE8" s="61"/>
      <c r="BF8" s="61"/>
      <c r="BG8" s="61"/>
      <c r="BH8" s="61"/>
      <c r="BI8" s="61"/>
      <c r="BJ8" s="61"/>
      <c r="BK8" s="61"/>
      <c r="BL8" s="61"/>
      <c r="BM8" s="61"/>
      <c r="BN8" s="61"/>
      <c r="BO8" s="61"/>
      <c r="BP8" s="61"/>
      <c r="BQ8" s="61"/>
      <c r="BR8" s="61"/>
      <c r="BS8" s="61"/>
      <c r="BT8" s="61"/>
      <c r="BU8" s="61"/>
      <c r="BV8" s="61"/>
      <c r="BW8" s="61"/>
      <c r="BX8" s="61"/>
      <c r="BY8" s="61"/>
      <c r="BZ8" s="61"/>
      <c r="CA8" s="61"/>
      <c r="CB8" s="61"/>
      <c r="CC8" s="61"/>
      <c r="CD8" s="61"/>
      <c r="CE8" s="61"/>
      <c r="CF8" s="61"/>
      <c r="CG8" s="61"/>
      <c r="CH8" s="61"/>
      <c r="CI8" s="61"/>
      <c r="CJ8" s="61"/>
      <c r="CK8" s="61"/>
      <c r="CL8" s="61"/>
      <c r="CM8" s="61"/>
      <c r="CN8" s="61"/>
      <c r="CO8" s="61"/>
      <c r="CP8" s="61"/>
      <c r="CQ8" s="61"/>
      <c r="CR8" s="61"/>
      <c r="CS8" s="61"/>
      <c r="CT8" s="61"/>
      <c r="CU8" s="61"/>
      <c r="CV8" s="61"/>
      <c r="CW8" s="61"/>
      <c r="CX8" s="61"/>
      <c r="CY8" s="61"/>
      <c r="CZ8" s="61"/>
      <c r="DA8" s="61"/>
      <c r="DB8" s="61"/>
      <c r="DC8" s="61"/>
      <c r="DD8" s="61"/>
      <c r="DE8" s="61"/>
      <c r="DF8" s="61"/>
      <c r="DG8" s="61"/>
      <c r="DH8" s="61"/>
      <c r="DI8" s="61"/>
      <c r="DJ8" s="61"/>
      <c r="DK8" s="61"/>
      <c r="DL8" s="61"/>
      <c r="DM8" s="61"/>
      <c r="DN8" s="61"/>
      <c r="DO8" s="61"/>
      <c r="DP8" s="61"/>
      <c r="DQ8" s="61"/>
      <c r="DR8" s="61"/>
      <c r="DS8" s="61"/>
      <c r="DT8" s="61"/>
      <c r="DU8" s="61"/>
      <c r="DV8" s="61"/>
      <c r="DW8" s="61"/>
      <c r="DX8" s="61"/>
      <c r="DY8" s="61"/>
      <c r="DZ8" s="61"/>
      <c r="EA8" s="61"/>
      <c r="EB8" s="26"/>
      <c r="EC8" s="61"/>
      <c r="ED8" s="62"/>
    </row>
    <row r="9" spans="1:138" x14ac:dyDescent="0.3">
      <c r="C9" s="61" t="s">
        <v>15</v>
      </c>
      <c r="D9" s="61"/>
      <c r="E9" s="26"/>
      <c r="F9" s="61"/>
      <c r="G9" s="61"/>
      <c r="H9" s="62"/>
      <c r="I9" s="61"/>
      <c r="J9" s="25">
        <f>SUMIFS(INDEX(Calc!$H$2:$DZ$1549, $EG9, ), Calc!$H$15:$DZ$15, J$103)</f>
        <v>26.666666666666668</v>
      </c>
      <c r="K9" s="25">
        <f>SUMIFS(INDEX(Calc!$H$2:$DZ$1549, $EG9, ), Calc!$H$15:$DZ$15, K$103)</f>
        <v>80</v>
      </c>
      <c r="L9" s="25">
        <f>SUMIFS(INDEX(Calc!$H$2:$DZ$1549, $EG9, ), Calc!$H$15:$DZ$15, L$103)</f>
        <v>80</v>
      </c>
      <c r="M9" s="25">
        <f>SUMIFS(INDEX(Calc!$H$2:$DZ$1549, $EG9, ), Calc!$H$15:$DZ$15, M$103)</f>
        <v>80</v>
      </c>
      <c r="N9" s="25">
        <f>SUMIFS(INDEX(Calc!$H$2:$DZ$1549, $EG9, ), Calc!$H$15:$DZ$15, N$103)</f>
        <v>80</v>
      </c>
      <c r="O9" s="25">
        <f>SUMIFS(INDEX(Calc!$H$2:$DZ$1549, $EG9, ), Calc!$H$15:$DZ$15, O$103)</f>
        <v>53.333333333333329</v>
      </c>
      <c r="P9" s="25">
        <f>SUMIFS(INDEX(Calc!$H$2:$DZ$1549, $EG9, ), Calc!$H$15:$DZ$15, P$103)</f>
        <v>0</v>
      </c>
      <c r="Q9" s="25">
        <f>SUMIFS(INDEX(Calc!$H$2:$DZ$1549, $EG9, ), Calc!$H$15:$DZ$15, Q$103)</f>
        <v>0</v>
      </c>
      <c r="R9" s="25">
        <f>SUMIFS(INDEX(Calc!$H$2:$DZ$1549, $EG9, ), Calc!$H$15:$DZ$15, R$103)</f>
        <v>0</v>
      </c>
      <c r="S9" s="25">
        <f>SUMIFS(INDEX(Calc!$H$2:$DZ$1549, $EG9, ), Calc!$H$15:$DZ$15, S$103)</f>
        <v>0</v>
      </c>
      <c r="T9" s="25">
        <f>SUMIFS(INDEX(Calc!$H$2:$DZ$1549, $EG9, ), Calc!$H$15:$DZ$15, T$103)</f>
        <v>0</v>
      </c>
      <c r="U9" s="25">
        <f>SUMIFS(INDEX(Calc!$H$2:$DZ$1549, $EG9, ), Calc!$H$15:$DZ$15, U$103)</f>
        <v>0</v>
      </c>
      <c r="V9" s="25">
        <f>SUMIFS(INDEX(Calc!$H$2:$DZ$1549, $EG9, ), Calc!$H$15:$DZ$15, V$103)</f>
        <v>0</v>
      </c>
      <c r="W9" s="25">
        <f>SUMIFS(INDEX(Calc!$H$2:$DZ$1549, $EG9, ), Calc!$H$15:$DZ$15, W$103)</f>
        <v>0</v>
      </c>
      <c r="X9" s="25">
        <f>SUMIFS(INDEX(Calc!$H$2:$DZ$1549, $EG9, ), Calc!$H$15:$DZ$15, X$103)</f>
        <v>0</v>
      </c>
      <c r="Y9" s="25">
        <f>SUMIFS(INDEX(Calc!$H$2:$DZ$1549, $EG9, ), Calc!$H$15:$DZ$15, Y$103)</f>
        <v>0</v>
      </c>
      <c r="Z9" s="25">
        <f>SUMIFS(INDEX(Calc!$H$2:$DZ$1549, $EG9, ), Calc!$H$15:$DZ$15, Z$103)</f>
        <v>0</v>
      </c>
      <c r="AA9" s="25">
        <f>SUMIFS(INDEX(Calc!$H$2:$DZ$1549, $EG9, ), Calc!$H$15:$DZ$15, AA$103)</f>
        <v>0</v>
      </c>
      <c r="AB9" s="25">
        <f>SUMIFS(INDEX(Calc!$H$2:$DZ$1549, $EG9, ), Calc!$H$15:$DZ$15, AB$103)</f>
        <v>0</v>
      </c>
      <c r="AC9" s="25">
        <f>SUMIFS(INDEX(Calc!$H$2:$DZ$1549, $EG9, ), Calc!$H$15:$DZ$15, AC$103)</f>
        <v>0</v>
      </c>
      <c r="AD9" s="25">
        <f>SUMIFS(INDEX(Calc!$H$2:$DZ$1549, $EG9, ), Calc!$H$15:$DZ$15, AD$103)</f>
        <v>0</v>
      </c>
      <c r="AE9" s="25">
        <f>SUMIFS(INDEX(Calc!$H$2:$DZ$1549, $EG9, ), Calc!$H$15:$DZ$15, AE$103)</f>
        <v>0</v>
      </c>
      <c r="AF9" s="25">
        <f>SUMIFS(INDEX(Calc!$H$2:$DZ$1549, $EG9, ), Calc!$H$15:$DZ$15, AF$103)</f>
        <v>0</v>
      </c>
      <c r="AG9" s="25">
        <f>SUMIFS(INDEX(Calc!$H$2:$DZ$1549, $EG9, ), Calc!$H$15:$DZ$15, AG$103)</f>
        <v>0</v>
      </c>
      <c r="AH9" s="25">
        <f>SUMIFS(INDEX(Calc!$H$2:$DZ$1549, $EG9, ), Calc!$H$15:$DZ$15, AH$103)</f>
        <v>0</v>
      </c>
      <c r="AI9" s="25">
        <f>SUMIFS(INDEX(Calc!$H$2:$DZ$1549, $EG9, ), Calc!$H$15:$DZ$15, AI$103)</f>
        <v>0</v>
      </c>
      <c r="AJ9" s="25">
        <f>SUMIFS(INDEX(Calc!$H$2:$DZ$1549, $EG9, ), Calc!$H$15:$DZ$15, AJ$103)</f>
        <v>0</v>
      </c>
      <c r="AK9" s="25">
        <f>SUMIFS(INDEX(Calc!$H$2:$DZ$1549, $EG9, ), Calc!$H$15:$DZ$15, AK$103)</f>
        <v>0</v>
      </c>
      <c r="AL9" s="25">
        <f>SUMIFS(INDEX(Calc!$H$2:$DZ$1549, $EG9, ), Calc!$H$15:$DZ$15, AL$103)</f>
        <v>0</v>
      </c>
      <c r="AM9" s="25">
        <f>SUMIFS(INDEX(Calc!$H$2:$DZ$1549, $EG9, ), Calc!$H$15:$DZ$15, AM$103)</f>
        <v>0</v>
      </c>
      <c r="AN9" s="25">
        <f>SUMIFS(INDEX(Calc!$H$2:$DZ$1549, $EG9, ), Calc!$H$15:$DZ$15, AN$103)</f>
        <v>0</v>
      </c>
      <c r="AO9" s="25">
        <f>SUMIFS(INDEX(Calc!$H$2:$DZ$1549, $EG9, ), Calc!$H$15:$DZ$15, AO$103)</f>
        <v>0</v>
      </c>
      <c r="AP9" s="25">
        <f>SUMIFS(INDEX(Calc!$H$2:$DZ$1549, $EG9, ), Calc!$H$15:$DZ$15, AP$103)</f>
        <v>0</v>
      </c>
      <c r="AQ9" s="25">
        <f>SUMIFS(INDEX(Calc!$H$2:$DZ$1549, $EG9, ), Calc!$H$15:$DZ$15, AQ$103)</f>
        <v>0</v>
      </c>
      <c r="AR9" s="25">
        <f>SUMIFS(INDEX(Calc!$H$2:$DZ$1549, $EG9, ), Calc!$H$15:$DZ$15, AR$103)</f>
        <v>0</v>
      </c>
      <c r="AS9" s="25">
        <f>SUMIFS(INDEX(Calc!$H$2:$DZ$1549, $EG9, ), Calc!$H$15:$DZ$15, AS$103)</f>
        <v>0</v>
      </c>
      <c r="AT9" s="25">
        <f>SUMIFS(INDEX(Calc!$H$2:$DZ$1549, $EG9, ), Calc!$H$15:$DZ$15, AT$103)</f>
        <v>0</v>
      </c>
      <c r="AU9" s="25">
        <f>SUMIFS(INDEX(Calc!$H$2:$DZ$1549, $EG9, ), Calc!$H$15:$DZ$15, AU$103)</f>
        <v>0</v>
      </c>
      <c r="AV9" s="25">
        <f>SUMIFS(INDEX(Calc!$H$2:$DZ$1549, $EG9, ), Calc!$H$15:$DZ$15, AV$103)</f>
        <v>0</v>
      </c>
      <c r="AW9" s="25">
        <f>SUMIFS(INDEX(Calc!$H$2:$DZ$1549, $EG9, ), Calc!$H$15:$DZ$15, AW$103)</f>
        <v>0</v>
      </c>
      <c r="AX9" s="25">
        <f>SUMIFS(INDEX(Calc!$H$2:$DZ$1549, $EG9, ), Calc!$H$15:$DZ$15, AX$103)</f>
        <v>0</v>
      </c>
      <c r="AY9" s="25">
        <f>SUMIFS(INDEX(Calc!$H$2:$DZ$1549, $EG9, ), Calc!$H$15:$DZ$15, AY$103)</f>
        <v>0</v>
      </c>
      <c r="AZ9" s="25">
        <f>SUMIFS(INDEX(Calc!$H$2:$DZ$1549, $EG9, ), Calc!$H$15:$DZ$15, AZ$103)</f>
        <v>0</v>
      </c>
      <c r="BA9" s="25">
        <f>SUMIFS(INDEX(Calc!$H$2:$DZ$1549, $EG9, ), Calc!$H$15:$DZ$15, BA$103)</f>
        <v>0</v>
      </c>
      <c r="BB9" s="25">
        <f>SUMIFS(INDEX(Calc!$H$2:$DZ$1549, $EG9, ), Calc!$H$15:$DZ$15, BB$103)</f>
        <v>0</v>
      </c>
      <c r="BC9" s="25">
        <f>SUMIFS(INDEX(Calc!$H$2:$DZ$1549, $EG9, ), Calc!$H$15:$DZ$15, BC$103)</f>
        <v>0</v>
      </c>
      <c r="BD9" s="25">
        <f>SUMIFS(INDEX(Calc!$H$2:$DZ$1549, $EG9, ), Calc!$H$15:$DZ$15, BD$103)</f>
        <v>0</v>
      </c>
      <c r="BE9" s="25">
        <f>SUMIFS(INDEX(Calc!$H$2:$DZ$1549, $EG9, ), Calc!$H$15:$DZ$15, BE$103)</f>
        <v>0</v>
      </c>
      <c r="BF9" s="25">
        <f>SUMIFS(INDEX(Calc!$H$2:$DZ$1549, $EG9, ), Calc!$H$15:$DZ$15, BF$103)</f>
        <v>0</v>
      </c>
      <c r="BG9" s="25">
        <f>SUMIFS(INDEX(Calc!$H$2:$DZ$1549, $EG9, ), Calc!$H$15:$DZ$15, BG$103)</f>
        <v>0</v>
      </c>
      <c r="BH9" s="25">
        <f>SUMIFS(INDEX(Calc!$H$2:$DZ$1549, $EG9, ), Calc!$H$15:$DZ$15, BH$103)</f>
        <v>0</v>
      </c>
      <c r="BI9" s="25">
        <f>SUMIFS(INDEX(Calc!$H$2:$DZ$1549, $EG9, ), Calc!$H$15:$DZ$15, BI$103)</f>
        <v>0</v>
      </c>
      <c r="BJ9" s="25">
        <f>SUMIFS(INDEX(Calc!$H$2:$DZ$1549, $EG9, ), Calc!$H$15:$DZ$15, BJ$103)</f>
        <v>0</v>
      </c>
      <c r="BK9" s="25">
        <f>SUMIFS(INDEX(Calc!$H$2:$DZ$1549, $EG9, ), Calc!$H$15:$DZ$15, BK$103)</f>
        <v>0</v>
      </c>
      <c r="BL9" s="25">
        <f>SUMIFS(INDEX(Calc!$H$2:$DZ$1549, $EG9, ), Calc!$H$15:$DZ$15, BL$103)</f>
        <v>0</v>
      </c>
      <c r="BM9" s="25">
        <f>SUMIFS(INDEX(Calc!$H$2:$DZ$1549, $EG9, ), Calc!$H$15:$DZ$15, BM$103)</f>
        <v>0</v>
      </c>
      <c r="BN9" s="25">
        <f>SUMIFS(INDEX(Calc!$H$2:$DZ$1549, $EG9, ), Calc!$H$15:$DZ$15, BN$103)</f>
        <v>0</v>
      </c>
      <c r="BO9" s="25">
        <f>SUMIFS(INDEX(Calc!$H$2:$DZ$1549, $EG9, ), Calc!$H$15:$DZ$15, BO$103)</f>
        <v>0</v>
      </c>
      <c r="BP9" s="25">
        <f>SUMIFS(INDEX(Calc!$H$2:$DZ$1549, $EG9, ), Calc!$H$15:$DZ$15, BP$103)</f>
        <v>0</v>
      </c>
      <c r="BQ9" s="25">
        <f>SUMIFS(INDEX(Calc!$H$2:$DZ$1549, $EG9, ), Calc!$H$15:$DZ$15, BQ$103)</f>
        <v>0</v>
      </c>
      <c r="BR9" s="25">
        <f>SUMIFS(INDEX(Calc!$H$2:$DZ$1549, $EG9, ), Calc!$H$15:$DZ$15, BR$103)</f>
        <v>0</v>
      </c>
      <c r="BS9" s="25">
        <f>SUMIFS(INDEX(Calc!$H$2:$DZ$1549, $EG9, ), Calc!$H$15:$DZ$15, BS$103)</f>
        <v>0</v>
      </c>
      <c r="BT9" s="25">
        <f>SUMIFS(INDEX(Calc!$H$2:$DZ$1549, $EG9, ), Calc!$H$15:$DZ$15, BT$103)</f>
        <v>0</v>
      </c>
      <c r="BU9" s="25">
        <f>SUMIFS(INDEX(Calc!$H$2:$DZ$1549, $EG9, ), Calc!$H$15:$DZ$15, BU$103)</f>
        <v>0</v>
      </c>
      <c r="BV9" s="25">
        <f>SUMIFS(INDEX(Calc!$H$2:$DZ$1549, $EG9, ), Calc!$H$15:$DZ$15, BV$103)</f>
        <v>0</v>
      </c>
      <c r="BW9" s="25">
        <f>SUMIFS(INDEX(Calc!$H$2:$DZ$1549, $EG9, ), Calc!$H$15:$DZ$15, BW$103)</f>
        <v>0</v>
      </c>
      <c r="BX9" s="25">
        <f>SUMIFS(INDEX(Calc!$H$2:$DZ$1549, $EG9, ), Calc!$H$15:$DZ$15, BX$103)</f>
        <v>0</v>
      </c>
      <c r="BY9" s="25">
        <f>SUMIFS(INDEX(Calc!$H$2:$DZ$1549, $EG9, ), Calc!$H$15:$DZ$15, BY$103)</f>
        <v>0</v>
      </c>
      <c r="BZ9" s="25">
        <f>SUMIFS(INDEX(Calc!$H$2:$DZ$1549, $EG9, ), Calc!$H$15:$DZ$15, BZ$103)</f>
        <v>0</v>
      </c>
      <c r="CA9" s="25">
        <f>SUMIFS(INDEX(Calc!$H$2:$DZ$1549, $EG9, ), Calc!$H$15:$DZ$15, CA$103)</f>
        <v>0</v>
      </c>
      <c r="CB9" s="25">
        <f>SUMIFS(INDEX(Calc!$H$2:$DZ$1549, $EG9, ), Calc!$H$15:$DZ$15, CB$103)</f>
        <v>0</v>
      </c>
      <c r="CC9" s="25">
        <f>SUMIFS(INDEX(Calc!$H$2:$DZ$1549, $EG9, ), Calc!$H$15:$DZ$15, CC$103)</f>
        <v>0</v>
      </c>
      <c r="CD9" s="25">
        <f>SUMIFS(INDEX(Calc!$H$2:$DZ$1549, $EG9, ), Calc!$H$15:$DZ$15, CD$103)</f>
        <v>0</v>
      </c>
      <c r="CE9" s="25">
        <f>SUMIFS(INDEX(Calc!$H$2:$DZ$1549, $EG9, ), Calc!$H$15:$DZ$15, CE$103)</f>
        <v>0</v>
      </c>
      <c r="CF9" s="25">
        <f>SUMIFS(INDEX(Calc!$H$2:$DZ$1549, $EG9, ), Calc!$H$15:$DZ$15, CF$103)</f>
        <v>0</v>
      </c>
      <c r="CG9" s="25">
        <f>SUMIFS(INDEX(Calc!$H$2:$DZ$1549, $EG9, ), Calc!$H$15:$DZ$15, CG$103)</f>
        <v>0</v>
      </c>
      <c r="CH9" s="25">
        <f>SUMIFS(INDEX(Calc!$H$2:$DZ$1549, $EG9, ), Calc!$H$15:$DZ$15, CH$103)</f>
        <v>0</v>
      </c>
      <c r="CI9" s="25">
        <f>SUMIFS(INDEX(Calc!$H$2:$DZ$1549, $EG9, ), Calc!$H$15:$DZ$15, CI$103)</f>
        <v>0</v>
      </c>
      <c r="CJ9" s="25">
        <f>SUMIFS(INDEX(Calc!$H$2:$DZ$1549, $EG9, ), Calc!$H$15:$DZ$15, CJ$103)</f>
        <v>0</v>
      </c>
      <c r="CK9" s="25">
        <f>SUMIFS(INDEX(Calc!$H$2:$DZ$1549, $EG9, ), Calc!$H$15:$DZ$15, CK$103)</f>
        <v>0</v>
      </c>
      <c r="CL9" s="25">
        <f>SUMIFS(INDEX(Calc!$H$2:$DZ$1549, $EG9, ), Calc!$H$15:$DZ$15, CL$103)</f>
        <v>0</v>
      </c>
      <c r="CM9" s="25">
        <f>SUMIFS(INDEX(Calc!$H$2:$DZ$1549, $EG9, ), Calc!$H$15:$DZ$15, CM$103)</f>
        <v>0</v>
      </c>
      <c r="CN9" s="25">
        <f>SUMIFS(INDEX(Calc!$H$2:$DZ$1549, $EG9, ), Calc!$H$15:$DZ$15, CN$103)</f>
        <v>0</v>
      </c>
      <c r="CO9" s="25">
        <f>SUMIFS(INDEX(Calc!$H$2:$DZ$1549, $EG9, ), Calc!$H$15:$DZ$15, CO$103)</f>
        <v>0</v>
      </c>
      <c r="CP9" s="25">
        <f>SUMIFS(INDEX(Calc!$H$2:$DZ$1549, $EG9, ), Calc!$H$15:$DZ$15, CP$103)</f>
        <v>0</v>
      </c>
      <c r="CQ9" s="25">
        <f>SUMIFS(INDEX(Calc!$H$2:$DZ$1549, $EG9, ), Calc!$H$15:$DZ$15, CQ$103)</f>
        <v>0</v>
      </c>
      <c r="CR9" s="25">
        <f>SUMIFS(INDEX(Calc!$H$2:$DZ$1549, $EG9, ), Calc!$H$15:$DZ$15, CR$103)</f>
        <v>0</v>
      </c>
      <c r="CS9" s="25">
        <f>SUMIFS(INDEX(Calc!$H$2:$DZ$1549, $EG9, ), Calc!$H$15:$DZ$15, CS$103)</f>
        <v>0</v>
      </c>
      <c r="CT9" s="25">
        <f>SUMIFS(INDEX(Calc!$H$2:$DZ$1549, $EG9, ), Calc!$H$15:$DZ$15, CT$103)</f>
        <v>0</v>
      </c>
      <c r="CU9" s="25">
        <f>SUMIFS(INDEX(Calc!$H$2:$DZ$1549, $EG9, ), Calc!$H$15:$DZ$15, CU$103)</f>
        <v>0</v>
      </c>
      <c r="CV9" s="25">
        <f>SUMIFS(INDEX(Calc!$H$2:$DZ$1549, $EG9, ), Calc!$H$15:$DZ$15, CV$103)</f>
        <v>0</v>
      </c>
      <c r="CW9" s="25">
        <f>SUMIFS(INDEX(Calc!$H$2:$DZ$1549, $EG9, ), Calc!$H$15:$DZ$15, CW$103)</f>
        <v>0</v>
      </c>
      <c r="CX9" s="25">
        <f>SUMIFS(INDEX(Calc!$H$2:$DZ$1549, $EG9, ), Calc!$H$15:$DZ$15, CX$103)</f>
        <v>0</v>
      </c>
      <c r="CY9" s="25">
        <f>SUMIFS(INDEX(Calc!$H$2:$DZ$1549, $EG9, ), Calc!$H$15:$DZ$15, CY$103)</f>
        <v>0</v>
      </c>
      <c r="CZ9" s="25">
        <f>SUMIFS(INDEX(Calc!$H$2:$DZ$1549, $EG9, ), Calc!$H$15:$DZ$15, CZ$103)</f>
        <v>0</v>
      </c>
      <c r="DA9" s="25">
        <f>SUMIFS(INDEX(Calc!$H$2:$DZ$1549, $EG9, ), Calc!$H$15:$DZ$15, DA$103)</f>
        <v>0</v>
      </c>
      <c r="DB9" s="25">
        <f>SUMIFS(INDEX(Calc!$H$2:$DZ$1549, $EG9, ), Calc!$H$15:$DZ$15, DB$103)</f>
        <v>0</v>
      </c>
      <c r="DC9" s="25">
        <f>SUMIFS(INDEX(Calc!$H$2:$DZ$1549, $EG9, ), Calc!$H$15:$DZ$15, DC$103)</f>
        <v>0</v>
      </c>
      <c r="DD9" s="25">
        <f>SUMIFS(INDEX(Calc!$H$2:$DZ$1549, $EG9, ), Calc!$H$15:$DZ$15, DD$103)</f>
        <v>0</v>
      </c>
      <c r="DE9" s="25">
        <f>SUMIFS(INDEX(Calc!$H$2:$DZ$1549, $EG9, ), Calc!$H$15:$DZ$15, DE$103)</f>
        <v>0</v>
      </c>
      <c r="DF9" s="25">
        <f>SUMIFS(INDEX(Calc!$H$2:$DZ$1549, $EG9, ), Calc!$H$15:$DZ$15, DF$103)</f>
        <v>0</v>
      </c>
      <c r="DG9" s="25">
        <f>SUMIFS(INDEX(Calc!$H$2:$DZ$1549, $EG9, ), Calc!$H$15:$DZ$15, DG$103)</f>
        <v>0</v>
      </c>
      <c r="DH9" s="25">
        <f>SUMIFS(INDEX(Calc!$H$2:$DZ$1549, $EG9, ), Calc!$H$15:$DZ$15, DH$103)</f>
        <v>0</v>
      </c>
      <c r="DI9" s="25">
        <f>SUMIFS(INDEX(Calc!$H$2:$DZ$1549, $EG9, ), Calc!$H$15:$DZ$15, DI$103)</f>
        <v>0</v>
      </c>
      <c r="DJ9" s="25">
        <f>SUMIFS(INDEX(Calc!$H$2:$DZ$1549, $EG9, ), Calc!$H$15:$DZ$15, DJ$103)</f>
        <v>0</v>
      </c>
      <c r="DK9" s="25">
        <f>SUMIFS(INDEX(Calc!$H$2:$DZ$1549, $EG9, ), Calc!$H$15:$DZ$15, DK$103)</f>
        <v>0</v>
      </c>
      <c r="DL9" s="25">
        <f>SUMIFS(INDEX(Calc!$H$2:$DZ$1549, $EG9, ), Calc!$H$15:$DZ$15, DL$103)</f>
        <v>0</v>
      </c>
      <c r="DM9" s="25">
        <f>SUMIFS(INDEX(Calc!$H$2:$DZ$1549, $EG9, ), Calc!$H$15:$DZ$15, DM$103)</f>
        <v>0</v>
      </c>
      <c r="DN9" s="25">
        <f>SUMIFS(INDEX(Calc!$H$2:$DZ$1549, $EG9, ), Calc!$H$15:$DZ$15, DN$103)</f>
        <v>0</v>
      </c>
      <c r="DO9" s="25">
        <f>SUMIFS(INDEX(Calc!$H$2:$DZ$1549, $EG9, ), Calc!$H$15:$DZ$15, DO$103)</f>
        <v>0</v>
      </c>
      <c r="DP9" s="25">
        <f>SUMIFS(INDEX(Calc!$H$2:$DZ$1549, $EG9, ), Calc!$H$15:$DZ$15, DP$103)</f>
        <v>0</v>
      </c>
      <c r="DQ9" s="25">
        <f>SUMIFS(INDEX(Calc!$H$2:$DZ$1549, $EG9, ), Calc!$H$15:$DZ$15, DQ$103)</f>
        <v>0</v>
      </c>
      <c r="DR9" s="25">
        <f>SUMIFS(INDEX(Calc!$H$2:$DZ$1549, $EG9, ), Calc!$H$15:$DZ$15, DR$103)</f>
        <v>0</v>
      </c>
      <c r="DS9" s="25">
        <f>SUMIFS(INDEX(Calc!$H$2:$DZ$1549, $EG9, ), Calc!$H$15:$DZ$15, DS$103)</f>
        <v>0</v>
      </c>
      <c r="DT9" s="25">
        <f>SUMIFS(INDEX(Calc!$H$2:$DZ$1549, $EG9, ), Calc!$H$15:$DZ$15, DT$103)</f>
        <v>0</v>
      </c>
      <c r="DU9" s="25">
        <f>SUMIFS(INDEX(Calc!$H$2:$DZ$1549, $EG9, ), Calc!$H$15:$DZ$15, DU$103)</f>
        <v>0</v>
      </c>
      <c r="DV9" s="25">
        <f>SUMIFS(INDEX(Calc!$H$2:$DZ$1549, $EG9, ), Calc!$H$15:$DZ$15, DV$103)</f>
        <v>0</v>
      </c>
      <c r="DW9" s="25">
        <f>SUMIFS(INDEX(Calc!$H$2:$DZ$1549, $EG9, ), Calc!$H$15:$DZ$15, DW$103)</f>
        <v>0</v>
      </c>
      <c r="DX9" s="25">
        <f>SUMIFS(INDEX(Calc!$H$2:$DZ$1549, $EG9, ), Calc!$H$15:$DZ$15, DX$103)</f>
        <v>0</v>
      </c>
      <c r="DY9" s="25">
        <f>SUMIFS(INDEX(Calc!$H$2:$DZ$1549, $EG9, ), Calc!$H$15:$DZ$15, DY$103)</f>
        <v>0</v>
      </c>
      <c r="DZ9" s="25">
        <f>SUMIFS(INDEX(Calc!$H$2:$DZ$1549, $EG9, ), Calc!$H$15:$DZ$15, DZ$103)</f>
        <v>0</v>
      </c>
      <c r="EA9" s="61"/>
      <c r="EB9" s="26"/>
      <c r="EC9" s="25">
        <f>SUM(I9:EA9)</f>
        <v>400</v>
      </c>
      <c r="ED9" s="62"/>
      <c r="EF9" s="33" t="s">
        <v>261</v>
      </c>
      <c r="EG9" s="131">
        <f>SUMIFS(Calc!$EB$2:$EB$1549, Calc!$EC$2:$EC$1549, $EG$1, Calc!$ED$2:$ED$1549, $EG$2, Calc!$EE$2:$EE$1549, $EF9, Calc!$EF$2:$EF$1549, $C9)</f>
        <v>134</v>
      </c>
    </row>
    <row r="10" spans="1:138" x14ac:dyDescent="0.3">
      <c r="C10" s="61" t="s">
        <v>43</v>
      </c>
      <c r="D10" s="61"/>
      <c r="E10" s="26"/>
      <c r="F10" s="61"/>
      <c r="G10" s="61"/>
      <c r="H10" s="62"/>
      <c r="I10" s="61"/>
      <c r="J10" s="25">
        <f>SUMIFS(INDEX(Calc!$H$2:$DZ$1549, $EG10, ), Calc!$H$15:$DZ$15, J$103)</f>
        <v>0</v>
      </c>
      <c r="K10" s="25">
        <f>SUMIFS(INDEX(Calc!$H$2:$DZ$1549, $EG10, ), Calc!$H$15:$DZ$15, K$103)</f>
        <v>66.666666666666657</v>
      </c>
      <c r="L10" s="25">
        <f>SUMIFS(INDEX(Calc!$H$2:$DZ$1549, $EG10, ), Calc!$H$15:$DZ$15, L$103)</f>
        <v>80</v>
      </c>
      <c r="M10" s="25">
        <f>SUMIFS(INDEX(Calc!$H$2:$DZ$1549, $EG10, ), Calc!$H$15:$DZ$15, M$103)</f>
        <v>80</v>
      </c>
      <c r="N10" s="25">
        <f>SUMIFS(INDEX(Calc!$H$2:$DZ$1549, $EG10, ), Calc!$H$15:$DZ$15, N$103)</f>
        <v>80</v>
      </c>
      <c r="O10" s="25">
        <f>SUMIFS(INDEX(Calc!$H$2:$DZ$1549, $EG10, ), Calc!$H$15:$DZ$15, O$103)</f>
        <v>80</v>
      </c>
      <c r="P10" s="25">
        <f>SUMIFS(INDEX(Calc!$H$2:$DZ$1549, $EG10, ), Calc!$H$15:$DZ$15, P$103)</f>
        <v>13.333333333333334</v>
      </c>
      <c r="Q10" s="25">
        <f>SUMIFS(INDEX(Calc!$H$2:$DZ$1549, $EG10, ), Calc!$H$15:$DZ$15, Q$103)</f>
        <v>0</v>
      </c>
      <c r="R10" s="25">
        <f>SUMIFS(INDEX(Calc!$H$2:$DZ$1549, $EG10, ), Calc!$H$15:$DZ$15, R$103)</f>
        <v>0</v>
      </c>
      <c r="S10" s="25">
        <f>SUMIFS(INDEX(Calc!$H$2:$DZ$1549, $EG10, ), Calc!$H$15:$DZ$15, S$103)</f>
        <v>0</v>
      </c>
      <c r="T10" s="25">
        <f>SUMIFS(INDEX(Calc!$H$2:$DZ$1549, $EG10, ), Calc!$H$15:$DZ$15, T$103)</f>
        <v>0</v>
      </c>
      <c r="U10" s="25">
        <f>SUMIFS(INDEX(Calc!$H$2:$DZ$1549, $EG10, ), Calc!$H$15:$DZ$15, U$103)</f>
        <v>0</v>
      </c>
      <c r="V10" s="25">
        <f>SUMIFS(INDEX(Calc!$H$2:$DZ$1549, $EG10, ), Calc!$H$15:$DZ$15, V$103)</f>
        <v>0</v>
      </c>
      <c r="W10" s="25">
        <f>SUMIFS(INDEX(Calc!$H$2:$DZ$1549, $EG10, ), Calc!$H$15:$DZ$15, W$103)</f>
        <v>0</v>
      </c>
      <c r="X10" s="25">
        <f>SUMIFS(INDEX(Calc!$H$2:$DZ$1549, $EG10, ), Calc!$H$15:$DZ$15, X$103)</f>
        <v>0</v>
      </c>
      <c r="Y10" s="25">
        <f>SUMIFS(INDEX(Calc!$H$2:$DZ$1549, $EG10, ), Calc!$H$15:$DZ$15, Y$103)</f>
        <v>0</v>
      </c>
      <c r="Z10" s="25">
        <f>SUMIFS(INDEX(Calc!$H$2:$DZ$1549, $EG10, ), Calc!$H$15:$DZ$15, Z$103)</f>
        <v>0</v>
      </c>
      <c r="AA10" s="25">
        <f>SUMIFS(INDEX(Calc!$H$2:$DZ$1549, $EG10, ), Calc!$H$15:$DZ$15, AA$103)</f>
        <v>0</v>
      </c>
      <c r="AB10" s="25">
        <f>SUMIFS(INDEX(Calc!$H$2:$DZ$1549, $EG10, ), Calc!$H$15:$DZ$15, AB$103)</f>
        <v>0</v>
      </c>
      <c r="AC10" s="25">
        <f>SUMIFS(INDEX(Calc!$H$2:$DZ$1549, $EG10, ), Calc!$H$15:$DZ$15, AC$103)</f>
        <v>0</v>
      </c>
      <c r="AD10" s="25">
        <f>SUMIFS(INDEX(Calc!$H$2:$DZ$1549, $EG10, ), Calc!$H$15:$DZ$15, AD$103)</f>
        <v>0</v>
      </c>
      <c r="AE10" s="25">
        <f>SUMIFS(INDEX(Calc!$H$2:$DZ$1549, $EG10, ), Calc!$H$15:$DZ$15, AE$103)</f>
        <v>0</v>
      </c>
      <c r="AF10" s="25">
        <f>SUMIFS(INDEX(Calc!$H$2:$DZ$1549, $EG10, ), Calc!$H$15:$DZ$15, AF$103)</f>
        <v>0</v>
      </c>
      <c r="AG10" s="25">
        <f>SUMIFS(INDEX(Calc!$H$2:$DZ$1549, $EG10, ), Calc!$H$15:$DZ$15, AG$103)</f>
        <v>0</v>
      </c>
      <c r="AH10" s="25">
        <f>SUMIFS(INDEX(Calc!$H$2:$DZ$1549, $EG10, ), Calc!$H$15:$DZ$15, AH$103)</f>
        <v>0</v>
      </c>
      <c r="AI10" s="25">
        <f>SUMIFS(INDEX(Calc!$H$2:$DZ$1549, $EG10, ), Calc!$H$15:$DZ$15, AI$103)</f>
        <v>0</v>
      </c>
      <c r="AJ10" s="25">
        <f>SUMIFS(INDEX(Calc!$H$2:$DZ$1549, $EG10, ), Calc!$H$15:$DZ$15, AJ$103)</f>
        <v>0</v>
      </c>
      <c r="AK10" s="25">
        <f>SUMIFS(INDEX(Calc!$H$2:$DZ$1549, $EG10, ), Calc!$H$15:$DZ$15, AK$103)</f>
        <v>0</v>
      </c>
      <c r="AL10" s="25">
        <f>SUMIFS(INDEX(Calc!$H$2:$DZ$1549, $EG10, ), Calc!$H$15:$DZ$15, AL$103)</f>
        <v>0</v>
      </c>
      <c r="AM10" s="25">
        <f>SUMIFS(INDEX(Calc!$H$2:$DZ$1549, $EG10, ), Calc!$H$15:$DZ$15, AM$103)</f>
        <v>0</v>
      </c>
      <c r="AN10" s="25">
        <f>SUMIFS(INDEX(Calc!$H$2:$DZ$1549, $EG10, ), Calc!$H$15:$DZ$15, AN$103)</f>
        <v>0</v>
      </c>
      <c r="AO10" s="25">
        <f>SUMIFS(INDEX(Calc!$H$2:$DZ$1549, $EG10, ), Calc!$H$15:$DZ$15, AO$103)</f>
        <v>0</v>
      </c>
      <c r="AP10" s="25">
        <f>SUMIFS(INDEX(Calc!$H$2:$DZ$1549, $EG10, ), Calc!$H$15:$DZ$15, AP$103)</f>
        <v>0</v>
      </c>
      <c r="AQ10" s="25">
        <f>SUMIFS(INDEX(Calc!$H$2:$DZ$1549, $EG10, ), Calc!$H$15:$DZ$15, AQ$103)</f>
        <v>0</v>
      </c>
      <c r="AR10" s="25">
        <f>SUMIFS(INDEX(Calc!$H$2:$DZ$1549, $EG10, ), Calc!$H$15:$DZ$15, AR$103)</f>
        <v>0</v>
      </c>
      <c r="AS10" s="25">
        <f>SUMIFS(INDEX(Calc!$H$2:$DZ$1549, $EG10, ), Calc!$H$15:$DZ$15, AS$103)</f>
        <v>0</v>
      </c>
      <c r="AT10" s="25">
        <f>SUMIFS(INDEX(Calc!$H$2:$DZ$1549, $EG10, ), Calc!$H$15:$DZ$15, AT$103)</f>
        <v>0</v>
      </c>
      <c r="AU10" s="25">
        <f>SUMIFS(INDEX(Calc!$H$2:$DZ$1549, $EG10, ), Calc!$H$15:$DZ$15, AU$103)</f>
        <v>0</v>
      </c>
      <c r="AV10" s="25">
        <f>SUMIFS(INDEX(Calc!$H$2:$DZ$1549, $EG10, ), Calc!$H$15:$DZ$15, AV$103)</f>
        <v>0</v>
      </c>
      <c r="AW10" s="25">
        <f>SUMIFS(INDEX(Calc!$H$2:$DZ$1549, $EG10, ), Calc!$H$15:$DZ$15, AW$103)</f>
        <v>0</v>
      </c>
      <c r="AX10" s="25">
        <f>SUMIFS(INDEX(Calc!$H$2:$DZ$1549, $EG10, ), Calc!$H$15:$DZ$15, AX$103)</f>
        <v>0</v>
      </c>
      <c r="AY10" s="25">
        <f>SUMIFS(INDEX(Calc!$H$2:$DZ$1549, $EG10, ), Calc!$H$15:$DZ$15, AY$103)</f>
        <v>0</v>
      </c>
      <c r="AZ10" s="25">
        <f>SUMIFS(INDEX(Calc!$H$2:$DZ$1549, $EG10, ), Calc!$H$15:$DZ$15, AZ$103)</f>
        <v>0</v>
      </c>
      <c r="BA10" s="25">
        <f>SUMIFS(INDEX(Calc!$H$2:$DZ$1549, $EG10, ), Calc!$H$15:$DZ$15, BA$103)</f>
        <v>0</v>
      </c>
      <c r="BB10" s="25">
        <f>SUMIFS(INDEX(Calc!$H$2:$DZ$1549, $EG10, ), Calc!$H$15:$DZ$15, BB$103)</f>
        <v>0</v>
      </c>
      <c r="BC10" s="25">
        <f>SUMIFS(INDEX(Calc!$H$2:$DZ$1549, $EG10, ), Calc!$H$15:$DZ$15, BC$103)</f>
        <v>0</v>
      </c>
      <c r="BD10" s="25">
        <f>SUMIFS(INDEX(Calc!$H$2:$DZ$1549, $EG10, ), Calc!$H$15:$DZ$15, BD$103)</f>
        <v>0</v>
      </c>
      <c r="BE10" s="25">
        <f>SUMIFS(INDEX(Calc!$H$2:$DZ$1549, $EG10, ), Calc!$H$15:$DZ$15, BE$103)</f>
        <v>0</v>
      </c>
      <c r="BF10" s="25">
        <f>SUMIFS(INDEX(Calc!$H$2:$DZ$1549, $EG10, ), Calc!$H$15:$DZ$15, BF$103)</f>
        <v>0</v>
      </c>
      <c r="BG10" s="25">
        <f>SUMIFS(INDEX(Calc!$H$2:$DZ$1549, $EG10, ), Calc!$H$15:$DZ$15, BG$103)</f>
        <v>0</v>
      </c>
      <c r="BH10" s="25">
        <f>SUMIFS(INDEX(Calc!$H$2:$DZ$1549, $EG10, ), Calc!$H$15:$DZ$15, BH$103)</f>
        <v>0</v>
      </c>
      <c r="BI10" s="25">
        <f>SUMIFS(INDEX(Calc!$H$2:$DZ$1549, $EG10, ), Calc!$H$15:$DZ$15, BI$103)</f>
        <v>0</v>
      </c>
      <c r="BJ10" s="25">
        <f>SUMIFS(INDEX(Calc!$H$2:$DZ$1549, $EG10, ), Calc!$H$15:$DZ$15, BJ$103)</f>
        <v>0</v>
      </c>
      <c r="BK10" s="25">
        <f>SUMIFS(INDEX(Calc!$H$2:$DZ$1549, $EG10, ), Calc!$H$15:$DZ$15, BK$103)</f>
        <v>0</v>
      </c>
      <c r="BL10" s="25">
        <f>SUMIFS(INDEX(Calc!$H$2:$DZ$1549, $EG10, ), Calc!$H$15:$DZ$15, BL$103)</f>
        <v>0</v>
      </c>
      <c r="BM10" s="25">
        <f>SUMIFS(INDEX(Calc!$H$2:$DZ$1549, $EG10, ), Calc!$H$15:$DZ$15, BM$103)</f>
        <v>0</v>
      </c>
      <c r="BN10" s="25">
        <f>SUMIFS(INDEX(Calc!$H$2:$DZ$1549, $EG10, ), Calc!$H$15:$DZ$15, BN$103)</f>
        <v>0</v>
      </c>
      <c r="BO10" s="25">
        <f>SUMIFS(INDEX(Calc!$H$2:$DZ$1549, $EG10, ), Calc!$H$15:$DZ$15, BO$103)</f>
        <v>0</v>
      </c>
      <c r="BP10" s="25">
        <f>SUMIFS(INDEX(Calc!$H$2:$DZ$1549, $EG10, ), Calc!$H$15:$DZ$15, BP$103)</f>
        <v>0</v>
      </c>
      <c r="BQ10" s="25">
        <f>SUMIFS(INDEX(Calc!$H$2:$DZ$1549, $EG10, ), Calc!$H$15:$DZ$15, BQ$103)</f>
        <v>0</v>
      </c>
      <c r="BR10" s="25">
        <f>SUMIFS(INDEX(Calc!$H$2:$DZ$1549, $EG10, ), Calc!$H$15:$DZ$15, BR$103)</f>
        <v>0</v>
      </c>
      <c r="BS10" s="25">
        <f>SUMIFS(INDEX(Calc!$H$2:$DZ$1549, $EG10, ), Calc!$H$15:$DZ$15, BS$103)</f>
        <v>0</v>
      </c>
      <c r="BT10" s="25">
        <f>SUMIFS(INDEX(Calc!$H$2:$DZ$1549, $EG10, ), Calc!$H$15:$DZ$15, BT$103)</f>
        <v>0</v>
      </c>
      <c r="BU10" s="25">
        <f>SUMIFS(INDEX(Calc!$H$2:$DZ$1549, $EG10, ), Calc!$H$15:$DZ$15, BU$103)</f>
        <v>0</v>
      </c>
      <c r="BV10" s="25">
        <f>SUMIFS(INDEX(Calc!$H$2:$DZ$1549, $EG10, ), Calc!$H$15:$DZ$15, BV$103)</f>
        <v>0</v>
      </c>
      <c r="BW10" s="25">
        <f>SUMIFS(INDEX(Calc!$H$2:$DZ$1549, $EG10, ), Calc!$H$15:$DZ$15, BW$103)</f>
        <v>0</v>
      </c>
      <c r="BX10" s="25">
        <f>SUMIFS(INDEX(Calc!$H$2:$DZ$1549, $EG10, ), Calc!$H$15:$DZ$15, BX$103)</f>
        <v>0</v>
      </c>
      <c r="BY10" s="25">
        <f>SUMIFS(INDEX(Calc!$H$2:$DZ$1549, $EG10, ), Calc!$H$15:$DZ$15, BY$103)</f>
        <v>0</v>
      </c>
      <c r="BZ10" s="25">
        <f>SUMIFS(INDEX(Calc!$H$2:$DZ$1549, $EG10, ), Calc!$H$15:$DZ$15, BZ$103)</f>
        <v>0</v>
      </c>
      <c r="CA10" s="25">
        <f>SUMIFS(INDEX(Calc!$H$2:$DZ$1549, $EG10, ), Calc!$H$15:$DZ$15, CA$103)</f>
        <v>0</v>
      </c>
      <c r="CB10" s="25">
        <f>SUMIFS(INDEX(Calc!$H$2:$DZ$1549, $EG10, ), Calc!$H$15:$DZ$15, CB$103)</f>
        <v>0</v>
      </c>
      <c r="CC10" s="25">
        <f>SUMIFS(INDEX(Calc!$H$2:$DZ$1549, $EG10, ), Calc!$H$15:$DZ$15, CC$103)</f>
        <v>0</v>
      </c>
      <c r="CD10" s="25">
        <f>SUMIFS(INDEX(Calc!$H$2:$DZ$1549, $EG10, ), Calc!$H$15:$DZ$15, CD$103)</f>
        <v>0</v>
      </c>
      <c r="CE10" s="25">
        <f>SUMIFS(INDEX(Calc!$H$2:$DZ$1549, $EG10, ), Calc!$H$15:$DZ$15, CE$103)</f>
        <v>0</v>
      </c>
      <c r="CF10" s="25">
        <f>SUMIFS(INDEX(Calc!$H$2:$DZ$1549, $EG10, ), Calc!$H$15:$DZ$15, CF$103)</f>
        <v>0</v>
      </c>
      <c r="CG10" s="25">
        <f>SUMIFS(INDEX(Calc!$H$2:$DZ$1549, $EG10, ), Calc!$H$15:$DZ$15, CG$103)</f>
        <v>0</v>
      </c>
      <c r="CH10" s="25">
        <f>SUMIFS(INDEX(Calc!$H$2:$DZ$1549, $EG10, ), Calc!$H$15:$DZ$15, CH$103)</f>
        <v>0</v>
      </c>
      <c r="CI10" s="25">
        <f>SUMIFS(INDEX(Calc!$H$2:$DZ$1549, $EG10, ), Calc!$H$15:$DZ$15, CI$103)</f>
        <v>0</v>
      </c>
      <c r="CJ10" s="25">
        <f>SUMIFS(INDEX(Calc!$H$2:$DZ$1549, $EG10, ), Calc!$H$15:$DZ$15, CJ$103)</f>
        <v>0</v>
      </c>
      <c r="CK10" s="25">
        <f>SUMIFS(INDEX(Calc!$H$2:$DZ$1549, $EG10, ), Calc!$H$15:$DZ$15, CK$103)</f>
        <v>0</v>
      </c>
      <c r="CL10" s="25">
        <f>SUMIFS(INDEX(Calc!$H$2:$DZ$1549, $EG10, ), Calc!$H$15:$DZ$15, CL$103)</f>
        <v>0</v>
      </c>
      <c r="CM10" s="25">
        <f>SUMIFS(INDEX(Calc!$H$2:$DZ$1549, $EG10, ), Calc!$H$15:$DZ$15, CM$103)</f>
        <v>0</v>
      </c>
      <c r="CN10" s="25">
        <f>SUMIFS(INDEX(Calc!$H$2:$DZ$1549, $EG10, ), Calc!$H$15:$DZ$15, CN$103)</f>
        <v>0</v>
      </c>
      <c r="CO10" s="25">
        <f>SUMIFS(INDEX(Calc!$H$2:$DZ$1549, $EG10, ), Calc!$H$15:$DZ$15, CO$103)</f>
        <v>0</v>
      </c>
      <c r="CP10" s="25">
        <f>SUMIFS(INDEX(Calc!$H$2:$DZ$1549, $EG10, ), Calc!$H$15:$DZ$15, CP$103)</f>
        <v>0</v>
      </c>
      <c r="CQ10" s="25">
        <f>SUMIFS(INDEX(Calc!$H$2:$DZ$1549, $EG10, ), Calc!$H$15:$DZ$15, CQ$103)</f>
        <v>0</v>
      </c>
      <c r="CR10" s="25">
        <f>SUMIFS(INDEX(Calc!$H$2:$DZ$1549, $EG10, ), Calc!$H$15:$DZ$15, CR$103)</f>
        <v>0</v>
      </c>
      <c r="CS10" s="25">
        <f>SUMIFS(INDEX(Calc!$H$2:$DZ$1549, $EG10, ), Calc!$H$15:$DZ$15, CS$103)</f>
        <v>0</v>
      </c>
      <c r="CT10" s="25">
        <f>SUMIFS(INDEX(Calc!$H$2:$DZ$1549, $EG10, ), Calc!$H$15:$DZ$15, CT$103)</f>
        <v>0</v>
      </c>
      <c r="CU10" s="25">
        <f>SUMIFS(INDEX(Calc!$H$2:$DZ$1549, $EG10, ), Calc!$H$15:$DZ$15, CU$103)</f>
        <v>0</v>
      </c>
      <c r="CV10" s="25">
        <f>SUMIFS(INDEX(Calc!$H$2:$DZ$1549, $EG10, ), Calc!$H$15:$DZ$15, CV$103)</f>
        <v>0</v>
      </c>
      <c r="CW10" s="25">
        <f>SUMIFS(INDEX(Calc!$H$2:$DZ$1549, $EG10, ), Calc!$H$15:$DZ$15, CW$103)</f>
        <v>0</v>
      </c>
      <c r="CX10" s="25">
        <f>SUMIFS(INDEX(Calc!$H$2:$DZ$1549, $EG10, ), Calc!$H$15:$DZ$15, CX$103)</f>
        <v>0</v>
      </c>
      <c r="CY10" s="25">
        <f>SUMIFS(INDEX(Calc!$H$2:$DZ$1549, $EG10, ), Calc!$H$15:$DZ$15, CY$103)</f>
        <v>0</v>
      </c>
      <c r="CZ10" s="25">
        <f>SUMIFS(INDEX(Calc!$H$2:$DZ$1549, $EG10, ), Calc!$H$15:$DZ$15, CZ$103)</f>
        <v>0</v>
      </c>
      <c r="DA10" s="25">
        <f>SUMIFS(INDEX(Calc!$H$2:$DZ$1549, $EG10, ), Calc!$H$15:$DZ$15, DA$103)</f>
        <v>0</v>
      </c>
      <c r="DB10" s="25">
        <f>SUMIFS(INDEX(Calc!$H$2:$DZ$1549, $EG10, ), Calc!$H$15:$DZ$15, DB$103)</f>
        <v>0</v>
      </c>
      <c r="DC10" s="25">
        <f>SUMIFS(INDEX(Calc!$H$2:$DZ$1549, $EG10, ), Calc!$H$15:$DZ$15, DC$103)</f>
        <v>0</v>
      </c>
      <c r="DD10" s="25">
        <f>SUMIFS(INDEX(Calc!$H$2:$DZ$1549, $EG10, ), Calc!$H$15:$DZ$15, DD$103)</f>
        <v>0</v>
      </c>
      <c r="DE10" s="25">
        <f>SUMIFS(INDEX(Calc!$H$2:$DZ$1549, $EG10, ), Calc!$H$15:$DZ$15, DE$103)</f>
        <v>0</v>
      </c>
      <c r="DF10" s="25">
        <f>SUMIFS(INDEX(Calc!$H$2:$DZ$1549, $EG10, ), Calc!$H$15:$DZ$15, DF$103)</f>
        <v>0</v>
      </c>
      <c r="DG10" s="25">
        <f>SUMIFS(INDEX(Calc!$H$2:$DZ$1549, $EG10, ), Calc!$H$15:$DZ$15, DG$103)</f>
        <v>0</v>
      </c>
      <c r="DH10" s="25">
        <f>SUMIFS(INDEX(Calc!$H$2:$DZ$1549, $EG10, ), Calc!$H$15:$DZ$15, DH$103)</f>
        <v>0</v>
      </c>
      <c r="DI10" s="25">
        <f>SUMIFS(INDEX(Calc!$H$2:$DZ$1549, $EG10, ), Calc!$H$15:$DZ$15, DI$103)</f>
        <v>0</v>
      </c>
      <c r="DJ10" s="25">
        <f>SUMIFS(INDEX(Calc!$H$2:$DZ$1549, $EG10, ), Calc!$H$15:$DZ$15, DJ$103)</f>
        <v>0</v>
      </c>
      <c r="DK10" s="25">
        <f>SUMIFS(INDEX(Calc!$H$2:$DZ$1549, $EG10, ), Calc!$H$15:$DZ$15, DK$103)</f>
        <v>0</v>
      </c>
      <c r="DL10" s="25">
        <f>SUMIFS(INDEX(Calc!$H$2:$DZ$1549, $EG10, ), Calc!$H$15:$DZ$15, DL$103)</f>
        <v>0</v>
      </c>
      <c r="DM10" s="25">
        <f>SUMIFS(INDEX(Calc!$H$2:$DZ$1549, $EG10, ), Calc!$H$15:$DZ$15, DM$103)</f>
        <v>0</v>
      </c>
      <c r="DN10" s="25">
        <f>SUMIFS(INDEX(Calc!$H$2:$DZ$1549, $EG10, ), Calc!$H$15:$DZ$15, DN$103)</f>
        <v>0</v>
      </c>
      <c r="DO10" s="25">
        <f>SUMIFS(INDEX(Calc!$H$2:$DZ$1549, $EG10, ), Calc!$H$15:$DZ$15, DO$103)</f>
        <v>0</v>
      </c>
      <c r="DP10" s="25">
        <f>SUMIFS(INDEX(Calc!$H$2:$DZ$1549, $EG10, ), Calc!$H$15:$DZ$15, DP$103)</f>
        <v>0</v>
      </c>
      <c r="DQ10" s="25">
        <f>SUMIFS(INDEX(Calc!$H$2:$DZ$1549, $EG10, ), Calc!$H$15:$DZ$15, DQ$103)</f>
        <v>0</v>
      </c>
      <c r="DR10" s="25">
        <f>SUMIFS(INDEX(Calc!$H$2:$DZ$1549, $EG10, ), Calc!$H$15:$DZ$15, DR$103)</f>
        <v>0</v>
      </c>
      <c r="DS10" s="25">
        <f>SUMIFS(INDEX(Calc!$H$2:$DZ$1549, $EG10, ), Calc!$H$15:$DZ$15, DS$103)</f>
        <v>0</v>
      </c>
      <c r="DT10" s="25">
        <f>SUMIFS(INDEX(Calc!$H$2:$DZ$1549, $EG10, ), Calc!$H$15:$DZ$15, DT$103)</f>
        <v>0</v>
      </c>
      <c r="DU10" s="25">
        <f>SUMIFS(INDEX(Calc!$H$2:$DZ$1549, $EG10, ), Calc!$H$15:$DZ$15, DU$103)</f>
        <v>0</v>
      </c>
      <c r="DV10" s="25">
        <f>SUMIFS(INDEX(Calc!$H$2:$DZ$1549, $EG10, ), Calc!$H$15:$DZ$15, DV$103)</f>
        <v>0</v>
      </c>
      <c r="DW10" s="25">
        <f>SUMIFS(INDEX(Calc!$H$2:$DZ$1549, $EG10, ), Calc!$H$15:$DZ$15, DW$103)</f>
        <v>0</v>
      </c>
      <c r="DX10" s="25">
        <f>SUMIFS(INDEX(Calc!$H$2:$DZ$1549, $EG10, ), Calc!$H$15:$DZ$15, DX$103)</f>
        <v>0</v>
      </c>
      <c r="DY10" s="25">
        <f>SUMIFS(INDEX(Calc!$H$2:$DZ$1549, $EG10, ), Calc!$H$15:$DZ$15, DY$103)</f>
        <v>0</v>
      </c>
      <c r="DZ10" s="25">
        <f>SUMIFS(INDEX(Calc!$H$2:$DZ$1549, $EG10, ), Calc!$H$15:$DZ$15, DZ$103)</f>
        <v>0</v>
      </c>
      <c r="EA10" s="61"/>
      <c r="EB10" s="26"/>
      <c r="EC10" s="25">
        <f>SUM(I10:EA10)</f>
        <v>399.99999999999994</v>
      </c>
      <c r="ED10" s="62"/>
      <c r="EF10" s="33" t="s">
        <v>261</v>
      </c>
      <c r="EG10" s="131">
        <f>SUMIFS(Calc!$EB$2:$EB$1549, Calc!$EC$2:$EC$1549, $EG$1, Calc!$ED$2:$ED$1549, $EG$2, Calc!$EE$2:$EE$1549, $EF10, Calc!$EF$2:$EF$1549, $C10)</f>
        <v>182</v>
      </c>
    </row>
    <row r="11" spans="1:138" x14ac:dyDescent="0.3">
      <c r="C11" s="63" t="s">
        <v>27</v>
      </c>
      <c r="D11" s="63"/>
      <c r="E11" s="64"/>
      <c r="F11" s="63"/>
      <c r="G11" s="63"/>
      <c r="H11" s="65"/>
      <c r="I11" s="63"/>
      <c r="J11" s="66">
        <f>IFERROR(J20/J10, 0)*Inputs!$D$10</f>
        <v>0</v>
      </c>
      <c r="K11" s="66">
        <f>IFERROR(K20/K10, 0)*Inputs!$D$10</f>
        <v>393911.25000000017</v>
      </c>
      <c r="L11" s="66">
        <f>IFERROR(L20/L10, 0)*Inputs!$D$10</f>
        <v>386187.5</v>
      </c>
      <c r="M11" s="66">
        <f>IFERROR(M20/M10, 0)*Inputs!$D$10</f>
        <v>386187.5</v>
      </c>
      <c r="N11" s="66">
        <f>IFERROR(N20/N10, 0)*Inputs!$D$10</f>
        <v>386187.5</v>
      </c>
      <c r="O11" s="66">
        <f>IFERROR(O20/O10, 0)*Inputs!$D$10</f>
        <v>373314.58333333331</v>
      </c>
      <c r="P11" s="66">
        <f>IFERROR(P20/P10, 0)*Inputs!$D$10</f>
        <v>347568.75</v>
      </c>
      <c r="Q11" s="66">
        <f>IFERROR(Q20/Q10, 0)*Inputs!$D$10</f>
        <v>0</v>
      </c>
      <c r="R11" s="66">
        <f>IFERROR(R20/R10, 0)*Inputs!$D$10</f>
        <v>0</v>
      </c>
      <c r="S11" s="66">
        <f>IFERROR(S20/S10, 0)*Inputs!$D$10</f>
        <v>0</v>
      </c>
      <c r="T11" s="66">
        <f>IFERROR(T20/T10, 0)*Inputs!$D$10</f>
        <v>0</v>
      </c>
      <c r="U11" s="66">
        <f>IFERROR(U20/U10, 0)*Inputs!$D$10</f>
        <v>0</v>
      </c>
      <c r="V11" s="66">
        <f>IFERROR(V20/V10, 0)*Inputs!$D$10</f>
        <v>0</v>
      </c>
      <c r="W11" s="66">
        <f>IFERROR(W20/W10, 0)*Inputs!$D$10</f>
        <v>0</v>
      </c>
      <c r="X11" s="66">
        <f>IFERROR(X20/X10, 0)*Inputs!$D$10</f>
        <v>0</v>
      </c>
      <c r="Y11" s="66">
        <f>IFERROR(Y20/Y10, 0)*Inputs!$D$10</f>
        <v>0</v>
      </c>
      <c r="Z11" s="66">
        <f>IFERROR(Z20/Z10, 0)*Inputs!$D$10</f>
        <v>0</v>
      </c>
      <c r="AA11" s="66">
        <f>IFERROR(AA20/AA10, 0)*Inputs!$D$10</f>
        <v>0</v>
      </c>
      <c r="AB11" s="66">
        <f>IFERROR(AB20/AB10, 0)*Inputs!$D$10</f>
        <v>0</v>
      </c>
      <c r="AC11" s="66">
        <f>IFERROR(AC20/AC10, 0)*Inputs!$D$10</f>
        <v>0</v>
      </c>
      <c r="AD11" s="66">
        <f>IFERROR(AD20/AD10, 0)*Inputs!$D$10</f>
        <v>0</v>
      </c>
      <c r="AE11" s="66">
        <f>IFERROR(AE20/AE10, 0)*Inputs!$D$10</f>
        <v>0</v>
      </c>
      <c r="AF11" s="66">
        <f>IFERROR(AF20/AF10, 0)*Inputs!$D$10</f>
        <v>0</v>
      </c>
      <c r="AG11" s="66">
        <f>IFERROR(AG20/AG10, 0)*Inputs!$D$10</f>
        <v>0</v>
      </c>
      <c r="AH11" s="66">
        <f>IFERROR(AH20/AH10, 0)*Inputs!$D$10</f>
        <v>0</v>
      </c>
      <c r="AI11" s="66">
        <f>IFERROR(AI20/AI10, 0)*Inputs!$D$10</f>
        <v>0</v>
      </c>
      <c r="AJ11" s="66">
        <f>IFERROR(AJ20/AJ10, 0)*Inputs!$D$10</f>
        <v>0</v>
      </c>
      <c r="AK11" s="66">
        <f>IFERROR(AK20/AK10, 0)*Inputs!$D$10</f>
        <v>0</v>
      </c>
      <c r="AL11" s="66">
        <f>IFERROR(AL20/AL10, 0)*Inputs!$D$10</f>
        <v>0</v>
      </c>
      <c r="AM11" s="66">
        <f>IFERROR(AM20/AM10, 0)*Inputs!$D$10</f>
        <v>0</v>
      </c>
      <c r="AN11" s="66">
        <f>IFERROR(AN20/AN10, 0)*Inputs!$D$10</f>
        <v>0</v>
      </c>
      <c r="AO11" s="66">
        <f>IFERROR(AO20/AO10, 0)*Inputs!$D$10</f>
        <v>0</v>
      </c>
      <c r="AP11" s="66">
        <f>IFERROR(AP20/AP10, 0)*Inputs!$D$10</f>
        <v>0</v>
      </c>
      <c r="AQ11" s="66">
        <f>IFERROR(AQ20/AQ10, 0)*Inputs!$D$10</f>
        <v>0</v>
      </c>
      <c r="AR11" s="66">
        <f>IFERROR(AR20/AR10, 0)*Inputs!$D$10</f>
        <v>0</v>
      </c>
      <c r="AS11" s="66">
        <f>IFERROR(AS20/AS10, 0)*Inputs!$D$10</f>
        <v>0</v>
      </c>
      <c r="AT11" s="66">
        <f>IFERROR(AT20/AT10, 0)*Inputs!$D$10</f>
        <v>0</v>
      </c>
      <c r="AU11" s="66">
        <f>IFERROR(AU20/AU10, 0)*Inputs!$D$10</f>
        <v>0</v>
      </c>
      <c r="AV11" s="66">
        <f>IFERROR(AV20/AV10, 0)*Inputs!$D$10</f>
        <v>0</v>
      </c>
      <c r="AW11" s="66">
        <f>IFERROR(AW20/AW10, 0)*Inputs!$D$10</f>
        <v>0</v>
      </c>
      <c r="AX11" s="66">
        <f>IFERROR(AX20/AX10, 0)*Inputs!$D$10</f>
        <v>0</v>
      </c>
      <c r="AY11" s="66">
        <f>IFERROR(AY20/AY10, 0)*Inputs!$D$10</f>
        <v>0</v>
      </c>
      <c r="AZ11" s="66">
        <f>IFERROR(AZ20/AZ10, 0)*Inputs!$D$10</f>
        <v>0</v>
      </c>
      <c r="BA11" s="66">
        <f>IFERROR(BA20/BA10, 0)*Inputs!$D$10</f>
        <v>0</v>
      </c>
      <c r="BB11" s="66">
        <f>IFERROR(BB20/BB10, 0)*Inputs!$D$10</f>
        <v>0</v>
      </c>
      <c r="BC11" s="66">
        <f>IFERROR(BC20/BC10, 0)*Inputs!$D$10</f>
        <v>0</v>
      </c>
      <c r="BD11" s="66">
        <f>IFERROR(BD20/BD10, 0)*Inputs!$D$10</f>
        <v>0</v>
      </c>
      <c r="BE11" s="66">
        <f>IFERROR(BE20/BE10, 0)*Inputs!$D$10</f>
        <v>0</v>
      </c>
      <c r="BF11" s="66">
        <f>IFERROR(BF20/BF10, 0)*Inputs!$D$10</f>
        <v>0</v>
      </c>
      <c r="BG11" s="66">
        <f>IFERROR(BG20/BG10, 0)*Inputs!$D$10</f>
        <v>0</v>
      </c>
      <c r="BH11" s="66">
        <f>IFERROR(BH20/BH10, 0)*Inputs!$D$10</f>
        <v>0</v>
      </c>
      <c r="BI11" s="66">
        <f>IFERROR(BI20/BI10, 0)*Inputs!$D$10</f>
        <v>0</v>
      </c>
      <c r="BJ11" s="66">
        <f>IFERROR(BJ20/BJ10, 0)*Inputs!$D$10</f>
        <v>0</v>
      </c>
      <c r="BK11" s="66">
        <f>IFERROR(BK20/BK10, 0)*Inputs!$D$10</f>
        <v>0</v>
      </c>
      <c r="BL11" s="66">
        <f>IFERROR(BL20/BL10, 0)*Inputs!$D$10</f>
        <v>0</v>
      </c>
      <c r="BM11" s="66">
        <f>IFERROR(BM20/BM10, 0)*Inputs!$D$10</f>
        <v>0</v>
      </c>
      <c r="BN11" s="66">
        <f>IFERROR(BN20/BN10, 0)*Inputs!$D$10</f>
        <v>0</v>
      </c>
      <c r="BO11" s="66">
        <f>IFERROR(BO20/BO10, 0)*Inputs!$D$10</f>
        <v>0</v>
      </c>
      <c r="BP11" s="66">
        <f>IFERROR(BP20/BP10, 0)*Inputs!$D$10</f>
        <v>0</v>
      </c>
      <c r="BQ11" s="66">
        <f>IFERROR(BQ20/BQ10, 0)*Inputs!$D$10</f>
        <v>0</v>
      </c>
      <c r="BR11" s="66">
        <f>IFERROR(BR20/BR10, 0)*Inputs!$D$10</f>
        <v>0</v>
      </c>
      <c r="BS11" s="66">
        <f>IFERROR(BS20/BS10, 0)*Inputs!$D$10</f>
        <v>0</v>
      </c>
      <c r="BT11" s="66">
        <f>IFERROR(BT20/BT10, 0)*Inputs!$D$10</f>
        <v>0</v>
      </c>
      <c r="BU11" s="66">
        <f>IFERROR(BU20/BU10, 0)*Inputs!$D$10</f>
        <v>0</v>
      </c>
      <c r="BV11" s="66">
        <f>IFERROR(BV20/BV10, 0)*Inputs!$D$10</f>
        <v>0</v>
      </c>
      <c r="BW11" s="66">
        <f>IFERROR(BW20/BW10, 0)*Inputs!$D$10</f>
        <v>0</v>
      </c>
      <c r="BX11" s="66">
        <f>IFERROR(BX20/BX10, 0)*Inputs!$D$10</f>
        <v>0</v>
      </c>
      <c r="BY11" s="66">
        <f>IFERROR(BY20/BY10, 0)*Inputs!$D$10</f>
        <v>0</v>
      </c>
      <c r="BZ11" s="66">
        <f>IFERROR(BZ20/BZ10, 0)*Inputs!$D$10</f>
        <v>0</v>
      </c>
      <c r="CA11" s="66">
        <f>IFERROR(CA20/CA10, 0)*Inputs!$D$10</f>
        <v>0</v>
      </c>
      <c r="CB11" s="66">
        <f>IFERROR(CB20/CB10, 0)*Inputs!$D$10</f>
        <v>0</v>
      </c>
      <c r="CC11" s="66">
        <f>IFERROR(CC20/CC10, 0)*Inputs!$D$10</f>
        <v>0</v>
      </c>
      <c r="CD11" s="66">
        <f>IFERROR(CD20/CD10, 0)*Inputs!$D$10</f>
        <v>0</v>
      </c>
      <c r="CE11" s="66">
        <f>IFERROR(CE20/CE10, 0)*Inputs!$D$10</f>
        <v>0</v>
      </c>
      <c r="CF11" s="66">
        <f>IFERROR(CF20/CF10, 0)*Inputs!$D$10</f>
        <v>0</v>
      </c>
      <c r="CG11" s="66">
        <f>IFERROR(CG20/CG10, 0)*Inputs!$D$10</f>
        <v>0</v>
      </c>
      <c r="CH11" s="66">
        <f>IFERROR(CH20/CH10, 0)*Inputs!$D$10</f>
        <v>0</v>
      </c>
      <c r="CI11" s="66">
        <f>IFERROR(CI20/CI10, 0)*Inputs!$D$10</f>
        <v>0</v>
      </c>
      <c r="CJ11" s="66">
        <f>IFERROR(CJ20/CJ10, 0)*Inputs!$D$10</f>
        <v>0</v>
      </c>
      <c r="CK11" s="66">
        <f>IFERROR(CK20/CK10, 0)*Inputs!$D$10</f>
        <v>0</v>
      </c>
      <c r="CL11" s="66">
        <f>IFERROR(CL20/CL10, 0)*Inputs!$D$10</f>
        <v>0</v>
      </c>
      <c r="CM11" s="66">
        <f>IFERROR(CM20/CM10, 0)*Inputs!$D$10</f>
        <v>0</v>
      </c>
      <c r="CN11" s="66">
        <f>IFERROR(CN20/CN10, 0)*Inputs!$D$10</f>
        <v>0</v>
      </c>
      <c r="CO11" s="66">
        <f>IFERROR(CO20/CO10, 0)*Inputs!$D$10</f>
        <v>0</v>
      </c>
      <c r="CP11" s="66">
        <f>IFERROR(CP20/CP10, 0)*Inputs!$D$10</f>
        <v>0</v>
      </c>
      <c r="CQ11" s="66">
        <f>IFERROR(CQ20/CQ10, 0)*Inputs!$D$10</f>
        <v>0</v>
      </c>
      <c r="CR11" s="66">
        <f>IFERROR(CR20/CR10, 0)*Inputs!$D$10</f>
        <v>0</v>
      </c>
      <c r="CS11" s="66">
        <f>IFERROR(CS20/CS10, 0)*Inputs!$D$10</f>
        <v>0</v>
      </c>
      <c r="CT11" s="66">
        <f>IFERROR(CT20/CT10, 0)*Inputs!$D$10</f>
        <v>0</v>
      </c>
      <c r="CU11" s="66">
        <f>IFERROR(CU20/CU10, 0)*Inputs!$D$10</f>
        <v>0</v>
      </c>
      <c r="CV11" s="66">
        <f>IFERROR(CV20/CV10, 0)*Inputs!$D$10</f>
        <v>0</v>
      </c>
      <c r="CW11" s="66">
        <f>IFERROR(CW20/CW10, 0)*Inputs!$D$10</f>
        <v>0</v>
      </c>
      <c r="CX11" s="66">
        <f>IFERROR(CX20/CX10, 0)*Inputs!$D$10</f>
        <v>0</v>
      </c>
      <c r="CY11" s="66">
        <f>IFERROR(CY20/CY10, 0)*Inputs!$D$10</f>
        <v>0</v>
      </c>
      <c r="CZ11" s="66">
        <f>IFERROR(CZ20/CZ10, 0)*Inputs!$D$10</f>
        <v>0</v>
      </c>
      <c r="DA11" s="66">
        <f>IFERROR(DA20/DA10, 0)*Inputs!$D$10</f>
        <v>0</v>
      </c>
      <c r="DB11" s="66">
        <f>IFERROR(DB20/DB10, 0)*Inputs!$D$10</f>
        <v>0</v>
      </c>
      <c r="DC11" s="66">
        <f>IFERROR(DC20/DC10, 0)*Inputs!$D$10</f>
        <v>0</v>
      </c>
      <c r="DD11" s="66">
        <f>IFERROR(DD20/DD10, 0)*Inputs!$D$10</f>
        <v>0</v>
      </c>
      <c r="DE11" s="66">
        <f>IFERROR(DE20/DE10, 0)*Inputs!$D$10</f>
        <v>0</v>
      </c>
      <c r="DF11" s="66">
        <f>IFERROR(DF20/DF10, 0)*Inputs!$D$10</f>
        <v>0</v>
      </c>
      <c r="DG11" s="66">
        <f>IFERROR(DG20/DG10, 0)*Inputs!$D$10</f>
        <v>0</v>
      </c>
      <c r="DH11" s="66">
        <f>IFERROR(DH20/DH10, 0)*Inputs!$D$10</f>
        <v>0</v>
      </c>
      <c r="DI11" s="66">
        <f>IFERROR(DI20/DI10, 0)*Inputs!$D$10</f>
        <v>0</v>
      </c>
      <c r="DJ11" s="66">
        <f>IFERROR(DJ20/DJ10, 0)*Inputs!$D$10</f>
        <v>0</v>
      </c>
      <c r="DK11" s="66">
        <f>IFERROR(DK20/DK10, 0)*Inputs!$D$10</f>
        <v>0</v>
      </c>
      <c r="DL11" s="66">
        <f>IFERROR(DL20/DL10, 0)*Inputs!$D$10</f>
        <v>0</v>
      </c>
      <c r="DM11" s="66">
        <f>IFERROR(DM20/DM10, 0)*Inputs!$D$10</f>
        <v>0</v>
      </c>
      <c r="DN11" s="66">
        <f>IFERROR(DN20/DN10, 0)*Inputs!$D$10</f>
        <v>0</v>
      </c>
      <c r="DO11" s="66">
        <f>IFERROR(DO20/DO10, 0)*Inputs!$D$10</f>
        <v>0</v>
      </c>
      <c r="DP11" s="66">
        <f>IFERROR(DP20/DP10, 0)*Inputs!$D$10</f>
        <v>0</v>
      </c>
      <c r="DQ11" s="66">
        <f>IFERROR(DQ20/DQ10, 0)*Inputs!$D$10</f>
        <v>0</v>
      </c>
      <c r="DR11" s="66">
        <f>IFERROR(DR20/DR10, 0)*Inputs!$D$10</f>
        <v>0</v>
      </c>
      <c r="DS11" s="66">
        <f>IFERROR(DS20/DS10, 0)*Inputs!$D$10</f>
        <v>0</v>
      </c>
      <c r="DT11" s="66">
        <f>IFERROR(DT20/DT10, 0)*Inputs!$D$10</f>
        <v>0</v>
      </c>
      <c r="DU11" s="66">
        <f>IFERROR(DU20/DU10, 0)*Inputs!$D$10</f>
        <v>0</v>
      </c>
      <c r="DV11" s="66">
        <f>IFERROR(DV20/DV10, 0)*Inputs!$D$10</f>
        <v>0</v>
      </c>
      <c r="DW11" s="66">
        <f>IFERROR(DW20/DW10, 0)*Inputs!$D$10</f>
        <v>0</v>
      </c>
      <c r="DX11" s="66">
        <f>IFERROR(DX20/DX10, 0)*Inputs!$D$10</f>
        <v>0</v>
      </c>
      <c r="DY11" s="66">
        <f>IFERROR(DY20/DY10, 0)*Inputs!$D$10</f>
        <v>0</v>
      </c>
      <c r="DZ11" s="66">
        <f>IFERROR(DZ20/DZ10, 0)*Inputs!$D$10</f>
        <v>0</v>
      </c>
      <c r="EA11" s="63"/>
      <c r="EB11" s="64"/>
      <c r="EC11" s="66">
        <f>EC20/EC10*Inputs!$D$10</f>
        <v>386187.5</v>
      </c>
      <c r="ED11" s="65"/>
    </row>
    <row r="12" spans="1:138" x14ac:dyDescent="0.3">
      <c r="E12" s="51"/>
      <c r="F12" s="27"/>
      <c r="G12" s="27"/>
      <c r="H12" s="53"/>
      <c r="EB12" s="51"/>
      <c r="EC12" s="27"/>
      <c r="ED12" s="53"/>
    </row>
    <row r="13" spans="1:138" x14ac:dyDescent="0.3">
      <c r="C13" s="36" t="s">
        <v>32</v>
      </c>
      <c r="D13" s="36"/>
      <c r="E13" s="51"/>
      <c r="F13" s="27"/>
      <c r="G13" s="27"/>
      <c r="H13" s="53"/>
      <c r="EB13" s="67"/>
      <c r="EC13" s="27"/>
      <c r="ED13" s="53"/>
    </row>
    <row r="14" spans="1:138" ht="5.0999999999999996" customHeight="1" x14ac:dyDescent="0.3">
      <c r="E14" s="51"/>
      <c r="F14" s="27"/>
      <c r="G14" s="27"/>
      <c r="H14" s="53"/>
      <c r="EB14" s="51"/>
      <c r="EC14" s="27"/>
      <c r="ED14" s="53"/>
    </row>
    <row r="15" spans="1:138" x14ac:dyDescent="0.3">
      <c r="C15" s="2" t="s">
        <v>37</v>
      </c>
      <c r="E15" s="51"/>
      <c r="F15" s="68">
        <f>EC15/$EC$10*Inputs!$D$10</f>
        <v>336187.5</v>
      </c>
      <c r="G15" s="139" t="s">
        <v>47</v>
      </c>
      <c r="H15" s="53"/>
      <c r="I15" s="69"/>
      <c r="J15" s="69">
        <f>SUMIFS(INDEX(Calc!$H$2:$DZ$1549, $EG15, ), Calc!$H$15:$DZ$15, J$103)/$F$107</f>
        <v>0</v>
      </c>
      <c r="K15" s="69">
        <f>SUMIFS(INDEX(Calc!$H$2:$DZ$1549, $EG15, ), Calc!$H$15:$DZ$15, K$103)/$F$107</f>
        <v>22.412500000000001</v>
      </c>
      <c r="L15" s="69">
        <f>SUMIFS(INDEX(Calc!$H$2:$DZ$1549, $EG15, ), Calc!$H$15:$DZ$15, L$103)/$F$107</f>
        <v>26.895</v>
      </c>
      <c r="M15" s="69">
        <f>SUMIFS(INDEX(Calc!$H$2:$DZ$1549, $EG15, ), Calc!$H$15:$DZ$15, M$103)/$F$107</f>
        <v>26.895</v>
      </c>
      <c r="N15" s="69">
        <f>SUMIFS(INDEX(Calc!$H$2:$DZ$1549, $EG15, ), Calc!$H$15:$DZ$15, N$103)/$F$107</f>
        <v>26.895</v>
      </c>
      <c r="O15" s="69">
        <f>SUMIFS(INDEX(Calc!$H$2:$DZ$1549, $EG15, ), Calc!$H$15:$DZ$15, O$103)/$F$107</f>
        <v>26.895</v>
      </c>
      <c r="P15" s="69">
        <f>SUMIFS(INDEX(Calc!$H$2:$DZ$1549, $EG15, ), Calc!$H$15:$DZ$15, P$103)/$F$107</f>
        <v>4.4824999999999999</v>
      </c>
      <c r="Q15" s="69">
        <f>SUMIFS(INDEX(Calc!$H$2:$DZ$1549, $EG15, ), Calc!$H$15:$DZ$15, Q$103)/$F$107</f>
        <v>0</v>
      </c>
      <c r="R15" s="69">
        <f>SUMIFS(INDEX(Calc!$H$2:$DZ$1549, $EG15, ), Calc!$H$15:$DZ$15, R$103)/$F$107</f>
        <v>0</v>
      </c>
      <c r="S15" s="69">
        <f>SUMIFS(INDEX(Calc!$H$2:$DZ$1549, $EG15, ), Calc!$H$15:$DZ$15, S$103)/$F$107</f>
        <v>0</v>
      </c>
      <c r="T15" s="69">
        <f>SUMIFS(INDEX(Calc!$H$2:$DZ$1549, $EG15, ), Calc!$H$15:$DZ$15, T$103)/$F$107</f>
        <v>0</v>
      </c>
      <c r="U15" s="69">
        <f>SUMIFS(INDEX(Calc!$H$2:$DZ$1549, $EG15, ), Calc!$H$15:$DZ$15, U$103)/$F$107</f>
        <v>0</v>
      </c>
      <c r="V15" s="69">
        <f>SUMIFS(INDEX(Calc!$H$2:$DZ$1549, $EG15, ), Calc!$H$15:$DZ$15, V$103)/$F$107</f>
        <v>0</v>
      </c>
      <c r="W15" s="69">
        <f>SUMIFS(INDEX(Calc!$H$2:$DZ$1549, $EG15, ), Calc!$H$15:$DZ$15, W$103)/$F$107</f>
        <v>0</v>
      </c>
      <c r="X15" s="69">
        <f>SUMIFS(INDEX(Calc!$H$2:$DZ$1549, $EG15, ), Calc!$H$15:$DZ$15, X$103)/$F$107</f>
        <v>0</v>
      </c>
      <c r="Y15" s="69">
        <f>SUMIFS(INDEX(Calc!$H$2:$DZ$1549, $EG15, ), Calc!$H$15:$DZ$15, Y$103)/$F$107</f>
        <v>0</v>
      </c>
      <c r="Z15" s="69">
        <f>SUMIFS(INDEX(Calc!$H$2:$DZ$1549, $EG15, ), Calc!$H$15:$DZ$15, Z$103)/$F$107</f>
        <v>0</v>
      </c>
      <c r="AA15" s="69">
        <f>SUMIFS(INDEX(Calc!$H$2:$DZ$1549, $EG15, ), Calc!$H$15:$DZ$15, AA$103)/$F$107</f>
        <v>0</v>
      </c>
      <c r="AB15" s="69">
        <f>SUMIFS(INDEX(Calc!$H$2:$DZ$1549, $EG15, ), Calc!$H$15:$DZ$15, AB$103)/$F$107</f>
        <v>0</v>
      </c>
      <c r="AC15" s="69">
        <f>SUMIFS(INDEX(Calc!$H$2:$DZ$1549, $EG15, ), Calc!$H$15:$DZ$15, AC$103)/$F$107</f>
        <v>0</v>
      </c>
      <c r="AD15" s="69">
        <f>SUMIFS(INDEX(Calc!$H$2:$DZ$1549, $EG15, ), Calc!$H$15:$DZ$15, AD$103)/$F$107</f>
        <v>0</v>
      </c>
      <c r="AE15" s="69">
        <f>SUMIFS(INDEX(Calc!$H$2:$DZ$1549, $EG15, ), Calc!$H$15:$DZ$15, AE$103)/$F$107</f>
        <v>0</v>
      </c>
      <c r="AF15" s="69">
        <f>SUMIFS(INDEX(Calc!$H$2:$DZ$1549, $EG15, ), Calc!$H$15:$DZ$15, AF$103)/$F$107</f>
        <v>0</v>
      </c>
      <c r="AG15" s="69">
        <f>SUMIFS(INDEX(Calc!$H$2:$DZ$1549, $EG15, ), Calc!$H$15:$DZ$15, AG$103)/$F$107</f>
        <v>0</v>
      </c>
      <c r="AH15" s="69">
        <f>SUMIFS(INDEX(Calc!$H$2:$DZ$1549, $EG15, ), Calc!$H$15:$DZ$15, AH$103)/$F$107</f>
        <v>0</v>
      </c>
      <c r="AI15" s="69">
        <f>SUMIFS(INDEX(Calc!$H$2:$DZ$1549, $EG15, ), Calc!$H$15:$DZ$15, AI$103)/$F$107</f>
        <v>0</v>
      </c>
      <c r="AJ15" s="69">
        <f>SUMIFS(INDEX(Calc!$H$2:$DZ$1549, $EG15, ), Calc!$H$15:$DZ$15, AJ$103)/$F$107</f>
        <v>0</v>
      </c>
      <c r="AK15" s="69">
        <f>SUMIFS(INDEX(Calc!$H$2:$DZ$1549, $EG15, ), Calc!$H$15:$DZ$15, AK$103)/$F$107</f>
        <v>0</v>
      </c>
      <c r="AL15" s="69">
        <f>SUMIFS(INDEX(Calc!$H$2:$DZ$1549, $EG15, ), Calc!$H$15:$DZ$15, AL$103)/$F$107</f>
        <v>0</v>
      </c>
      <c r="AM15" s="69">
        <f>SUMIFS(INDEX(Calc!$H$2:$DZ$1549, $EG15, ), Calc!$H$15:$DZ$15, AM$103)/$F$107</f>
        <v>0</v>
      </c>
      <c r="AN15" s="69">
        <f>SUMIFS(INDEX(Calc!$H$2:$DZ$1549, $EG15, ), Calc!$H$15:$DZ$15, AN$103)/$F$107</f>
        <v>0</v>
      </c>
      <c r="AO15" s="69">
        <f>SUMIFS(INDEX(Calc!$H$2:$DZ$1549, $EG15, ), Calc!$H$15:$DZ$15, AO$103)/$F$107</f>
        <v>0</v>
      </c>
      <c r="AP15" s="69">
        <f>SUMIFS(INDEX(Calc!$H$2:$DZ$1549, $EG15, ), Calc!$H$15:$DZ$15, AP$103)/$F$107</f>
        <v>0</v>
      </c>
      <c r="AQ15" s="69">
        <f>SUMIFS(INDEX(Calc!$H$2:$DZ$1549, $EG15, ), Calc!$H$15:$DZ$15, AQ$103)/$F$107</f>
        <v>0</v>
      </c>
      <c r="AR15" s="69">
        <f>SUMIFS(INDEX(Calc!$H$2:$DZ$1549, $EG15, ), Calc!$H$15:$DZ$15, AR$103)/$F$107</f>
        <v>0</v>
      </c>
      <c r="AS15" s="69">
        <f>SUMIFS(INDEX(Calc!$H$2:$DZ$1549, $EG15, ), Calc!$H$15:$DZ$15, AS$103)/$F$107</f>
        <v>0</v>
      </c>
      <c r="AT15" s="69">
        <f>SUMIFS(INDEX(Calc!$H$2:$DZ$1549, $EG15, ), Calc!$H$15:$DZ$15, AT$103)/$F$107</f>
        <v>0</v>
      </c>
      <c r="AU15" s="69">
        <f>SUMIFS(INDEX(Calc!$H$2:$DZ$1549, $EG15, ), Calc!$H$15:$DZ$15, AU$103)/$F$107</f>
        <v>0</v>
      </c>
      <c r="AV15" s="69">
        <f>SUMIFS(INDEX(Calc!$H$2:$DZ$1549, $EG15, ), Calc!$H$15:$DZ$15, AV$103)/$F$107</f>
        <v>0</v>
      </c>
      <c r="AW15" s="69">
        <f>SUMIFS(INDEX(Calc!$H$2:$DZ$1549, $EG15, ), Calc!$H$15:$DZ$15, AW$103)/$F$107</f>
        <v>0</v>
      </c>
      <c r="AX15" s="69">
        <f>SUMIFS(INDEX(Calc!$H$2:$DZ$1549, $EG15, ), Calc!$H$15:$DZ$15, AX$103)/$F$107</f>
        <v>0</v>
      </c>
      <c r="AY15" s="69">
        <f>SUMIFS(INDEX(Calc!$H$2:$DZ$1549, $EG15, ), Calc!$H$15:$DZ$15, AY$103)/$F$107</f>
        <v>0</v>
      </c>
      <c r="AZ15" s="69">
        <f>SUMIFS(INDEX(Calc!$H$2:$DZ$1549, $EG15, ), Calc!$H$15:$DZ$15, AZ$103)/$F$107</f>
        <v>0</v>
      </c>
      <c r="BA15" s="69">
        <f>SUMIFS(INDEX(Calc!$H$2:$DZ$1549, $EG15, ), Calc!$H$15:$DZ$15, BA$103)/$F$107</f>
        <v>0</v>
      </c>
      <c r="BB15" s="69">
        <f>SUMIFS(INDEX(Calc!$H$2:$DZ$1549, $EG15, ), Calc!$H$15:$DZ$15, BB$103)/$F$107</f>
        <v>0</v>
      </c>
      <c r="BC15" s="69">
        <f>SUMIFS(INDEX(Calc!$H$2:$DZ$1549, $EG15, ), Calc!$H$15:$DZ$15, BC$103)/$F$107</f>
        <v>0</v>
      </c>
      <c r="BD15" s="69">
        <f>SUMIFS(INDEX(Calc!$H$2:$DZ$1549, $EG15, ), Calc!$H$15:$DZ$15, BD$103)/$F$107</f>
        <v>0</v>
      </c>
      <c r="BE15" s="69">
        <f>SUMIFS(INDEX(Calc!$H$2:$DZ$1549, $EG15, ), Calc!$H$15:$DZ$15, BE$103)/$F$107</f>
        <v>0</v>
      </c>
      <c r="BF15" s="69">
        <f>SUMIFS(INDEX(Calc!$H$2:$DZ$1549, $EG15, ), Calc!$H$15:$DZ$15, BF$103)/$F$107</f>
        <v>0</v>
      </c>
      <c r="BG15" s="69">
        <f>SUMIFS(INDEX(Calc!$H$2:$DZ$1549, $EG15, ), Calc!$H$15:$DZ$15, BG$103)/$F$107</f>
        <v>0</v>
      </c>
      <c r="BH15" s="69">
        <f>SUMIFS(INDEX(Calc!$H$2:$DZ$1549, $EG15, ), Calc!$H$15:$DZ$15, BH$103)/$F$107</f>
        <v>0</v>
      </c>
      <c r="BI15" s="69">
        <f>SUMIFS(INDEX(Calc!$H$2:$DZ$1549, $EG15, ), Calc!$H$15:$DZ$15, BI$103)/$F$107</f>
        <v>0</v>
      </c>
      <c r="BJ15" s="69">
        <f>SUMIFS(INDEX(Calc!$H$2:$DZ$1549, $EG15, ), Calc!$H$15:$DZ$15, BJ$103)/$F$107</f>
        <v>0</v>
      </c>
      <c r="BK15" s="69">
        <f>SUMIFS(INDEX(Calc!$H$2:$DZ$1549, $EG15, ), Calc!$H$15:$DZ$15, BK$103)/$F$107</f>
        <v>0</v>
      </c>
      <c r="BL15" s="69">
        <f>SUMIFS(INDEX(Calc!$H$2:$DZ$1549, $EG15, ), Calc!$H$15:$DZ$15, BL$103)/$F$107</f>
        <v>0</v>
      </c>
      <c r="BM15" s="69">
        <f>SUMIFS(INDEX(Calc!$H$2:$DZ$1549, $EG15, ), Calc!$H$15:$DZ$15, BM$103)/$F$107</f>
        <v>0</v>
      </c>
      <c r="BN15" s="69">
        <f>SUMIFS(INDEX(Calc!$H$2:$DZ$1549, $EG15, ), Calc!$H$15:$DZ$15, BN$103)/$F$107</f>
        <v>0</v>
      </c>
      <c r="BO15" s="69">
        <f>SUMIFS(INDEX(Calc!$H$2:$DZ$1549, $EG15, ), Calc!$H$15:$DZ$15, BO$103)/$F$107</f>
        <v>0</v>
      </c>
      <c r="BP15" s="69">
        <f>SUMIFS(INDEX(Calc!$H$2:$DZ$1549, $EG15, ), Calc!$H$15:$DZ$15, BP$103)/$F$107</f>
        <v>0</v>
      </c>
      <c r="BQ15" s="69">
        <f>SUMIFS(INDEX(Calc!$H$2:$DZ$1549, $EG15, ), Calc!$H$15:$DZ$15, BQ$103)/$F$107</f>
        <v>0</v>
      </c>
      <c r="BR15" s="69">
        <f>SUMIFS(INDEX(Calc!$H$2:$DZ$1549, $EG15, ), Calc!$H$15:$DZ$15, BR$103)/$F$107</f>
        <v>0</v>
      </c>
      <c r="BS15" s="69">
        <f>SUMIFS(INDEX(Calc!$H$2:$DZ$1549, $EG15, ), Calc!$H$15:$DZ$15, BS$103)/$F$107</f>
        <v>0</v>
      </c>
      <c r="BT15" s="69">
        <f>SUMIFS(INDEX(Calc!$H$2:$DZ$1549, $EG15, ), Calc!$H$15:$DZ$15, BT$103)/$F$107</f>
        <v>0</v>
      </c>
      <c r="BU15" s="69">
        <f>SUMIFS(INDEX(Calc!$H$2:$DZ$1549, $EG15, ), Calc!$H$15:$DZ$15, BU$103)/$F$107</f>
        <v>0</v>
      </c>
      <c r="BV15" s="69">
        <f>SUMIFS(INDEX(Calc!$H$2:$DZ$1549, $EG15, ), Calc!$H$15:$DZ$15, BV$103)/$F$107</f>
        <v>0</v>
      </c>
      <c r="BW15" s="69">
        <f>SUMIFS(INDEX(Calc!$H$2:$DZ$1549, $EG15, ), Calc!$H$15:$DZ$15, BW$103)/$F$107</f>
        <v>0</v>
      </c>
      <c r="BX15" s="69">
        <f>SUMIFS(INDEX(Calc!$H$2:$DZ$1549, $EG15, ), Calc!$H$15:$DZ$15, BX$103)/$F$107</f>
        <v>0</v>
      </c>
      <c r="BY15" s="69">
        <f>SUMIFS(INDEX(Calc!$H$2:$DZ$1549, $EG15, ), Calc!$H$15:$DZ$15, BY$103)/$F$107</f>
        <v>0</v>
      </c>
      <c r="BZ15" s="69">
        <f>SUMIFS(INDEX(Calc!$H$2:$DZ$1549, $EG15, ), Calc!$H$15:$DZ$15, BZ$103)/$F$107</f>
        <v>0</v>
      </c>
      <c r="CA15" s="69">
        <f>SUMIFS(INDEX(Calc!$H$2:$DZ$1549, $EG15, ), Calc!$H$15:$DZ$15, CA$103)/$F$107</f>
        <v>0</v>
      </c>
      <c r="CB15" s="69">
        <f>SUMIFS(INDEX(Calc!$H$2:$DZ$1549, $EG15, ), Calc!$H$15:$DZ$15, CB$103)/$F$107</f>
        <v>0</v>
      </c>
      <c r="CC15" s="69">
        <f>SUMIFS(INDEX(Calc!$H$2:$DZ$1549, $EG15, ), Calc!$H$15:$DZ$15, CC$103)/$F$107</f>
        <v>0</v>
      </c>
      <c r="CD15" s="69">
        <f>SUMIFS(INDEX(Calc!$H$2:$DZ$1549, $EG15, ), Calc!$H$15:$DZ$15, CD$103)/$F$107</f>
        <v>0</v>
      </c>
      <c r="CE15" s="69">
        <f>SUMIFS(INDEX(Calc!$H$2:$DZ$1549, $EG15, ), Calc!$H$15:$DZ$15, CE$103)/$F$107</f>
        <v>0</v>
      </c>
      <c r="CF15" s="69">
        <f>SUMIFS(INDEX(Calc!$H$2:$DZ$1549, $EG15, ), Calc!$H$15:$DZ$15, CF$103)/$F$107</f>
        <v>0</v>
      </c>
      <c r="CG15" s="69">
        <f>SUMIFS(INDEX(Calc!$H$2:$DZ$1549, $EG15, ), Calc!$H$15:$DZ$15, CG$103)/$F$107</f>
        <v>0</v>
      </c>
      <c r="CH15" s="69">
        <f>SUMIFS(INDEX(Calc!$H$2:$DZ$1549, $EG15, ), Calc!$H$15:$DZ$15, CH$103)/$F$107</f>
        <v>0</v>
      </c>
      <c r="CI15" s="69">
        <f>SUMIFS(INDEX(Calc!$H$2:$DZ$1549, $EG15, ), Calc!$H$15:$DZ$15, CI$103)/$F$107</f>
        <v>0</v>
      </c>
      <c r="CJ15" s="69">
        <f>SUMIFS(INDEX(Calc!$H$2:$DZ$1549, $EG15, ), Calc!$H$15:$DZ$15, CJ$103)/$F$107</f>
        <v>0</v>
      </c>
      <c r="CK15" s="69">
        <f>SUMIFS(INDEX(Calc!$H$2:$DZ$1549, $EG15, ), Calc!$H$15:$DZ$15, CK$103)/$F$107</f>
        <v>0</v>
      </c>
      <c r="CL15" s="69">
        <f>SUMIFS(INDEX(Calc!$H$2:$DZ$1549, $EG15, ), Calc!$H$15:$DZ$15, CL$103)/$F$107</f>
        <v>0</v>
      </c>
      <c r="CM15" s="69">
        <f>SUMIFS(INDEX(Calc!$H$2:$DZ$1549, $EG15, ), Calc!$H$15:$DZ$15, CM$103)/$F$107</f>
        <v>0</v>
      </c>
      <c r="CN15" s="69">
        <f>SUMIFS(INDEX(Calc!$H$2:$DZ$1549, $EG15, ), Calc!$H$15:$DZ$15, CN$103)/$F$107</f>
        <v>0</v>
      </c>
      <c r="CO15" s="69">
        <f>SUMIFS(INDEX(Calc!$H$2:$DZ$1549, $EG15, ), Calc!$H$15:$DZ$15, CO$103)/$F$107</f>
        <v>0</v>
      </c>
      <c r="CP15" s="69">
        <f>SUMIFS(INDEX(Calc!$H$2:$DZ$1549, $EG15, ), Calc!$H$15:$DZ$15, CP$103)/$F$107</f>
        <v>0</v>
      </c>
      <c r="CQ15" s="69">
        <f>SUMIFS(INDEX(Calc!$H$2:$DZ$1549, $EG15, ), Calc!$H$15:$DZ$15, CQ$103)/$F$107</f>
        <v>0</v>
      </c>
      <c r="CR15" s="69">
        <f>SUMIFS(INDEX(Calc!$H$2:$DZ$1549, $EG15, ), Calc!$H$15:$DZ$15, CR$103)/$F$107</f>
        <v>0</v>
      </c>
      <c r="CS15" s="69">
        <f>SUMIFS(INDEX(Calc!$H$2:$DZ$1549, $EG15, ), Calc!$H$15:$DZ$15, CS$103)/$F$107</f>
        <v>0</v>
      </c>
      <c r="CT15" s="69">
        <f>SUMIFS(INDEX(Calc!$H$2:$DZ$1549, $EG15, ), Calc!$H$15:$DZ$15, CT$103)/$F$107</f>
        <v>0</v>
      </c>
      <c r="CU15" s="69">
        <f>SUMIFS(INDEX(Calc!$H$2:$DZ$1549, $EG15, ), Calc!$H$15:$DZ$15, CU$103)/$F$107</f>
        <v>0</v>
      </c>
      <c r="CV15" s="69">
        <f>SUMIFS(INDEX(Calc!$H$2:$DZ$1549, $EG15, ), Calc!$H$15:$DZ$15, CV$103)/$F$107</f>
        <v>0</v>
      </c>
      <c r="CW15" s="69">
        <f>SUMIFS(INDEX(Calc!$H$2:$DZ$1549, $EG15, ), Calc!$H$15:$DZ$15, CW$103)/$F$107</f>
        <v>0</v>
      </c>
      <c r="CX15" s="69">
        <f>SUMIFS(INDEX(Calc!$H$2:$DZ$1549, $EG15, ), Calc!$H$15:$DZ$15, CX$103)/$F$107</f>
        <v>0</v>
      </c>
      <c r="CY15" s="69">
        <f>SUMIFS(INDEX(Calc!$H$2:$DZ$1549, $EG15, ), Calc!$H$15:$DZ$15, CY$103)/$F$107</f>
        <v>0</v>
      </c>
      <c r="CZ15" s="69">
        <f>SUMIFS(INDEX(Calc!$H$2:$DZ$1549, $EG15, ), Calc!$H$15:$DZ$15, CZ$103)/$F$107</f>
        <v>0</v>
      </c>
      <c r="DA15" s="69">
        <f>SUMIFS(INDEX(Calc!$H$2:$DZ$1549, $EG15, ), Calc!$H$15:$DZ$15, DA$103)/$F$107</f>
        <v>0</v>
      </c>
      <c r="DB15" s="69">
        <f>SUMIFS(INDEX(Calc!$H$2:$DZ$1549, $EG15, ), Calc!$H$15:$DZ$15, DB$103)/$F$107</f>
        <v>0</v>
      </c>
      <c r="DC15" s="69">
        <f>SUMIFS(INDEX(Calc!$H$2:$DZ$1549, $EG15, ), Calc!$H$15:$DZ$15, DC$103)/$F$107</f>
        <v>0</v>
      </c>
      <c r="DD15" s="69">
        <f>SUMIFS(INDEX(Calc!$H$2:$DZ$1549, $EG15, ), Calc!$H$15:$DZ$15, DD$103)/$F$107</f>
        <v>0</v>
      </c>
      <c r="DE15" s="69">
        <f>SUMIFS(INDEX(Calc!$H$2:$DZ$1549, $EG15, ), Calc!$H$15:$DZ$15, DE$103)/$F$107</f>
        <v>0</v>
      </c>
      <c r="DF15" s="69">
        <f>SUMIFS(INDEX(Calc!$H$2:$DZ$1549, $EG15, ), Calc!$H$15:$DZ$15, DF$103)/$F$107</f>
        <v>0</v>
      </c>
      <c r="DG15" s="69">
        <f>SUMIFS(INDEX(Calc!$H$2:$DZ$1549, $EG15, ), Calc!$H$15:$DZ$15, DG$103)/$F$107</f>
        <v>0</v>
      </c>
      <c r="DH15" s="69">
        <f>SUMIFS(INDEX(Calc!$H$2:$DZ$1549, $EG15, ), Calc!$H$15:$DZ$15, DH$103)/$F$107</f>
        <v>0</v>
      </c>
      <c r="DI15" s="69">
        <f>SUMIFS(INDEX(Calc!$H$2:$DZ$1549, $EG15, ), Calc!$H$15:$DZ$15, DI$103)/$F$107</f>
        <v>0</v>
      </c>
      <c r="DJ15" s="69">
        <f>SUMIFS(INDEX(Calc!$H$2:$DZ$1549, $EG15, ), Calc!$H$15:$DZ$15, DJ$103)/$F$107</f>
        <v>0</v>
      </c>
      <c r="DK15" s="69">
        <f>SUMIFS(INDEX(Calc!$H$2:$DZ$1549, $EG15, ), Calc!$H$15:$DZ$15, DK$103)/$F$107</f>
        <v>0</v>
      </c>
      <c r="DL15" s="69">
        <f>SUMIFS(INDEX(Calc!$H$2:$DZ$1549, $EG15, ), Calc!$H$15:$DZ$15, DL$103)/$F$107</f>
        <v>0</v>
      </c>
      <c r="DM15" s="69">
        <f>SUMIFS(INDEX(Calc!$H$2:$DZ$1549, $EG15, ), Calc!$H$15:$DZ$15, DM$103)/$F$107</f>
        <v>0</v>
      </c>
      <c r="DN15" s="69">
        <f>SUMIFS(INDEX(Calc!$H$2:$DZ$1549, $EG15, ), Calc!$H$15:$DZ$15, DN$103)/$F$107</f>
        <v>0</v>
      </c>
      <c r="DO15" s="69">
        <f>SUMIFS(INDEX(Calc!$H$2:$DZ$1549, $EG15, ), Calc!$H$15:$DZ$15, DO$103)/$F$107</f>
        <v>0</v>
      </c>
      <c r="DP15" s="69">
        <f>SUMIFS(INDEX(Calc!$H$2:$DZ$1549, $EG15, ), Calc!$H$15:$DZ$15, DP$103)/$F$107</f>
        <v>0</v>
      </c>
      <c r="DQ15" s="69">
        <f>SUMIFS(INDEX(Calc!$H$2:$DZ$1549, $EG15, ), Calc!$H$15:$DZ$15, DQ$103)/$F$107</f>
        <v>0</v>
      </c>
      <c r="DR15" s="69">
        <f>SUMIFS(INDEX(Calc!$H$2:$DZ$1549, $EG15, ), Calc!$H$15:$DZ$15, DR$103)/$F$107</f>
        <v>0</v>
      </c>
      <c r="DS15" s="69">
        <f>SUMIFS(INDEX(Calc!$H$2:$DZ$1549, $EG15, ), Calc!$H$15:$DZ$15, DS$103)/$F$107</f>
        <v>0</v>
      </c>
      <c r="DT15" s="69">
        <f>SUMIFS(INDEX(Calc!$H$2:$DZ$1549, $EG15, ), Calc!$H$15:$DZ$15, DT$103)/$F$107</f>
        <v>0</v>
      </c>
      <c r="DU15" s="69">
        <f>SUMIFS(INDEX(Calc!$H$2:$DZ$1549, $EG15, ), Calc!$H$15:$DZ$15, DU$103)/$F$107</f>
        <v>0</v>
      </c>
      <c r="DV15" s="69">
        <f>SUMIFS(INDEX(Calc!$H$2:$DZ$1549, $EG15, ), Calc!$H$15:$DZ$15, DV$103)/$F$107</f>
        <v>0</v>
      </c>
      <c r="DW15" s="69">
        <f>SUMIFS(INDEX(Calc!$H$2:$DZ$1549, $EG15, ), Calc!$H$15:$DZ$15, DW$103)/$F$107</f>
        <v>0</v>
      </c>
      <c r="DX15" s="69">
        <f>SUMIFS(INDEX(Calc!$H$2:$DZ$1549, $EG15, ), Calc!$H$15:$DZ$15, DX$103)/$F$107</f>
        <v>0</v>
      </c>
      <c r="DY15" s="69">
        <f>SUMIFS(INDEX(Calc!$H$2:$DZ$1549, $EG15, ), Calc!$H$15:$DZ$15, DY$103)/$F$107</f>
        <v>0</v>
      </c>
      <c r="DZ15" s="69">
        <f>SUMIFS(INDEX(Calc!$H$2:$DZ$1549, $EG15, ), Calc!$H$15:$DZ$15, DZ$103)/$F$107</f>
        <v>0</v>
      </c>
      <c r="EB15" s="51"/>
      <c r="EC15" s="70">
        <f>SUM(I15:EA15)</f>
        <v>134.47499999999999</v>
      </c>
      <c r="ED15" s="71"/>
      <c r="EF15" s="33" t="s">
        <v>79</v>
      </c>
      <c r="EG15" s="131">
        <f>SUMIFS(Calc!$EB$2:$EB$1549, Calc!$EC$2:$EC$1549, $EG$1, Calc!$ED$2:$ED$1549, $EG$2, Calc!$EE$2:$EE$1549, $EF15, Calc!$EF$2:$EF$1549, $C15)</f>
        <v>279</v>
      </c>
    </row>
    <row r="16" spans="1:138" x14ac:dyDescent="0.3">
      <c r="C16" s="2" t="s">
        <v>38</v>
      </c>
      <c r="E16" s="51"/>
      <c r="F16" s="68">
        <f>EC16/$EC$10*Inputs!$D$10</f>
        <v>40000</v>
      </c>
      <c r="G16" s="139" t="s">
        <v>47</v>
      </c>
      <c r="H16" s="53"/>
      <c r="I16" s="69"/>
      <c r="J16" s="69">
        <f>SUMIFS(INDEX(Calc!$H$2:$DZ$1549, $EG16, ), Calc!$H$15:$DZ$15, J$103)/$F$107</f>
        <v>0</v>
      </c>
      <c r="K16" s="69">
        <f>SUMIFS(INDEX(Calc!$H$2:$DZ$1549, $EG16, ), Calc!$H$15:$DZ$15, K$103)/$F$107</f>
        <v>2.6666666666666665</v>
      </c>
      <c r="L16" s="69">
        <f>SUMIFS(INDEX(Calc!$H$2:$DZ$1549, $EG16, ), Calc!$H$15:$DZ$15, L$103)/$F$107</f>
        <v>3.1999999999999997</v>
      </c>
      <c r="M16" s="69">
        <f>SUMIFS(INDEX(Calc!$H$2:$DZ$1549, $EG16, ), Calc!$H$15:$DZ$15, M$103)/$F$107</f>
        <v>3.1999999999999997</v>
      </c>
      <c r="N16" s="69">
        <f>SUMIFS(INDEX(Calc!$H$2:$DZ$1549, $EG16, ), Calc!$H$15:$DZ$15, N$103)/$F$107</f>
        <v>3.1999999999999997</v>
      </c>
      <c r="O16" s="69">
        <f>SUMIFS(INDEX(Calc!$H$2:$DZ$1549, $EG16, ), Calc!$H$15:$DZ$15, O$103)/$F$107</f>
        <v>3.1999999999999997</v>
      </c>
      <c r="P16" s="69">
        <f>SUMIFS(INDEX(Calc!$H$2:$DZ$1549, $EG16, ), Calc!$H$15:$DZ$15, P$103)/$F$107</f>
        <v>0.53333333333333333</v>
      </c>
      <c r="Q16" s="69">
        <f>SUMIFS(INDEX(Calc!$H$2:$DZ$1549, $EG16, ), Calc!$H$15:$DZ$15, Q$103)/$F$107</f>
        <v>0</v>
      </c>
      <c r="R16" s="69">
        <f>SUMIFS(INDEX(Calc!$H$2:$DZ$1549, $EG16, ), Calc!$H$15:$DZ$15, R$103)/$F$107</f>
        <v>0</v>
      </c>
      <c r="S16" s="69">
        <f>SUMIFS(INDEX(Calc!$H$2:$DZ$1549, $EG16, ), Calc!$H$15:$DZ$15, S$103)/$F$107</f>
        <v>0</v>
      </c>
      <c r="T16" s="69">
        <f>SUMIFS(INDEX(Calc!$H$2:$DZ$1549, $EG16, ), Calc!$H$15:$DZ$15, T$103)/$F$107</f>
        <v>0</v>
      </c>
      <c r="U16" s="69">
        <f>SUMIFS(INDEX(Calc!$H$2:$DZ$1549, $EG16, ), Calc!$H$15:$DZ$15, U$103)/$F$107</f>
        <v>0</v>
      </c>
      <c r="V16" s="69">
        <f>SUMIFS(INDEX(Calc!$H$2:$DZ$1549, $EG16, ), Calc!$H$15:$DZ$15, V$103)/$F$107</f>
        <v>0</v>
      </c>
      <c r="W16" s="69">
        <f>SUMIFS(INDEX(Calc!$H$2:$DZ$1549, $EG16, ), Calc!$H$15:$DZ$15, W$103)/$F$107</f>
        <v>0</v>
      </c>
      <c r="X16" s="69">
        <f>SUMIFS(INDEX(Calc!$H$2:$DZ$1549, $EG16, ), Calc!$H$15:$DZ$15, X$103)/$F$107</f>
        <v>0</v>
      </c>
      <c r="Y16" s="69">
        <f>SUMIFS(INDEX(Calc!$H$2:$DZ$1549, $EG16, ), Calc!$H$15:$DZ$15, Y$103)/$F$107</f>
        <v>0</v>
      </c>
      <c r="Z16" s="69">
        <f>SUMIFS(INDEX(Calc!$H$2:$DZ$1549, $EG16, ), Calc!$H$15:$DZ$15, Z$103)/$F$107</f>
        <v>0</v>
      </c>
      <c r="AA16" s="69">
        <f>SUMIFS(INDEX(Calc!$H$2:$DZ$1549, $EG16, ), Calc!$H$15:$DZ$15, AA$103)/$F$107</f>
        <v>0</v>
      </c>
      <c r="AB16" s="69">
        <f>SUMIFS(INDEX(Calc!$H$2:$DZ$1549, $EG16, ), Calc!$H$15:$DZ$15, AB$103)/$F$107</f>
        <v>0</v>
      </c>
      <c r="AC16" s="69">
        <f>SUMIFS(INDEX(Calc!$H$2:$DZ$1549, $EG16, ), Calc!$H$15:$DZ$15, AC$103)/$F$107</f>
        <v>0</v>
      </c>
      <c r="AD16" s="69">
        <f>SUMIFS(INDEX(Calc!$H$2:$DZ$1549, $EG16, ), Calc!$H$15:$DZ$15, AD$103)/$F$107</f>
        <v>0</v>
      </c>
      <c r="AE16" s="69">
        <f>SUMIFS(INDEX(Calc!$H$2:$DZ$1549, $EG16, ), Calc!$H$15:$DZ$15, AE$103)/$F$107</f>
        <v>0</v>
      </c>
      <c r="AF16" s="69">
        <f>SUMIFS(INDEX(Calc!$H$2:$DZ$1549, $EG16, ), Calc!$H$15:$DZ$15, AF$103)/$F$107</f>
        <v>0</v>
      </c>
      <c r="AG16" s="69">
        <f>SUMIFS(INDEX(Calc!$H$2:$DZ$1549, $EG16, ), Calc!$H$15:$DZ$15, AG$103)/$F$107</f>
        <v>0</v>
      </c>
      <c r="AH16" s="69">
        <f>SUMIFS(INDEX(Calc!$H$2:$DZ$1549, $EG16, ), Calc!$H$15:$DZ$15, AH$103)/$F$107</f>
        <v>0</v>
      </c>
      <c r="AI16" s="69">
        <f>SUMIFS(INDEX(Calc!$H$2:$DZ$1549, $EG16, ), Calc!$H$15:$DZ$15, AI$103)/$F$107</f>
        <v>0</v>
      </c>
      <c r="AJ16" s="69">
        <f>SUMIFS(INDEX(Calc!$H$2:$DZ$1549, $EG16, ), Calc!$H$15:$DZ$15, AJ$103)/$F$107</f>
        <v>0</v>
      </c>
      <c r="AK16" s="69">
        <f>SUMIFS(INDEX(Calc!$H$2:$DZ$1549, $EG16, ), Calc!$H$15:$DZ$15, AK$103)/$F$107</f>
        <v>0</v>
      </c>
      <c r="AL16" s="69">
        <f>SUMIFS(INDEX(Calc!$H$2:$DZ$1549, $EG16, ), Calc!$H$15:$DZ$15, AL$103)/$F$107</f>
        <v>0</v>
      </c>
      <c r="AM16" s="69">
        <f>SUMIFS(INDEX(Calc!$H$2:$DZ$1549, $EG16, ), Calc!$H$15:$DZ$15, AM$103)/$F$107</f>
        <v>0</v>
      </c>
      <c r="AN16" s="69">
        <f>SUMIFS(INDEX(Calc!$H$2:$DZ$1549, $EG16, ), Calc!$H$15:$DZ$15, AN$103)/$F$107</f>
        <v>0</v>
      </c>
      <c r="AO16" s="69">
        <f>SUMIFS(INDEX(Calc!$H$2:$DZ$1549, $EG16, ), Calc!$H$15:$DZ$15, AO$103)/$F$107</f>
        <v>0</v>
      </c>
      <c r="AP16" s="69">
        <f>SUMIFS(INDEX(Calc!$H$2:$DZ$1549, $EG16, ), Calc!$H$15:$DZ$15, AP$103)/$F$107</f>
        <v>0</v>
      </c>
      <c r="AQ16" s="69">
        <f>SUMIFS(INDEX(Calc!$H$2:$DZ$1549, $EG16, ), Calc!$H$15:$DZ$15, AQ$103)/$F$107</f>
        <v>0</v>
      </c>
      <c r="AR16" s="69">
        <f>SUMIFS(INDEX(Calc!$H$2:$DZ$1549, $EG16, ), Calc!$H$15:$DZ$15, AR$103)/$F$107</f>
        <v>0</v>
      </c>
      <c r="AS16" s="69">
        <f>SUMIFS(INDEX(Calc!$H$2:$DZ$1549, $EG16, ), Calc!$H$15:$DZ$15, AS$103)/$F$107</f>
        <v>0</v>
      </c>
      <c r="AT16" s="69">
        <f>SUMIFS(INDEX(Calc!$H$2:$DZ$1549, $EG16, ), Calc!$H$15:$DZ$15, AT$103)/$F$107</f>
        <v>0</v>
      </c>
      <c r="AU16" s="69">
        <f>SUMIFS(INDEX(Calc!$H$2:$DZ$1549, $EG16, ), Calc!$H$15:$DZ$15, AU$103)/$F$107</f>
        <v>0</v>
      </c>
      <c r="AV16" s="69">
        <f>SUMIFS(INDEX(Calc!$H$2:$DZ$1549, $EG16, ), Calc!$H$15:$DZ$15, AV$103)/$F$107</f>
        <v>0</v>
      </c>
      <c r="AW16" s="69">
        <f>SUMIFS(INDEX(Calc!$H$2:$DZ$1549, $EG16, ), Calc!$H$15:$DZ$15, AW$103)/$F$107</f>
        <v>0</v>
      </c>
      <c r="AX16" s="69">
        <f>SUMIFS(INDEX(Calc!$H$2:$DZ$1549, $EG16, ), Calc!$H$15:$DZ$15, AX$103)/$F$107</f>
        <v>0</v>
      </c>
      <c r="AY16" s="69">
        <f>SUMIFS(INDEX(Calc!$H$2:$DZ$1549, $EG16, ), Calc!$H$15:$DZ$15, AY$103)/$F$107</f>
        <v>0</v>
      </c>
      <c r="AZ16" s="69">
        <f>SUMIFS(INDEX(Calc!$H$2:$DZ$1549, $EG16, ), Calc!$H$15:$DZ$15, AZ$103)/$F$107</f>
        <v>0</v>
      </c>
      <c r="BA16" s="69">
        <f>SUMIFS(INDEX(Calc!$H$2:$DZ$1549, $EG16, ), Calc!$H$15:$DZ$15, BA$103)/$F$107</f>
        <v>0</v>
      </c>
      <c r="BB16" s="69">
        <f>SUMIFS(INDEX(Calc!$H$2:$DZ$1549, $EG16, ), Calc!$H$15:$DZ$15, BB$103)/$F$107</f>
        <v>0</v>
      </c>
      <c r="BC16" s="69">
        <f>SUMIFS(INDEX(Calc!$H$2:$DZ$1549, $EG16, ), Calc!$H$15:$DZ$15, BC$103)/$F$107</f>
        <v>0</v>
      </c>
      <c r="BD16" s="69">
        <f>SUMIFS(INDEX(Calc!$H$2:$DZ$1549, $EG16, ), Calc!$H$15:$DZ$15, BD$103)/$F$107</f>
        <v>0</v>
      </c>
      <c r="BE16" s="69">
        <f>SUMIFS(INDEX(Calc!$H$2:$DZ$1549, $EG16, ), Calc!$H$15:$DZ$15, BE$103)/$F$107</f>
        <v>0</v>
      </c>
      <c r="BF16" s="69">
        <f>SUMIFS(INDEX(Calc!$H$2:$DZ$1549, $EG16, ), Calc!$H$15:$DZ$15, BF$103)/$F$107</f>
        <v>0</v>
      </c>
      <c r="BG16" s="69">
        <f>SUMIFS(INDEX(Calc!$H$2:$DZ$1549, $EG16, ), Calc!$H$15:$DZ$15, BG$103)/$F$107</f>
        <v>0</v>
      </c>
      <c r="BH16" s="69">
        <f>SUMIFS(INDEX(Calc!$H$2:$DZ$1549, $EG16, ), Calc!$H$15:$DZ$15, BH$103)/$F$107</f>
        <v>0</v>
      </c>
      <c r="BI16" s="69">
        <f>SUMIFS(INDEX(Calc!$H$2:$DZ$1549, $EG16, ), Calc!$H$15:$DZ$15, BI$103)/$F$107</f>
        <v>0</v>
      </c>
      <c r="BJ16" s="69">
        <f>SUMIFS(INDEX(Calc!$H$2:$DZ$1549, $EG16, ), Calc!$H$15:$DZ$15, BJ$103)/$F$107</f>
        <v>0</v>
      </c>
      <c r="BK16" s="69">
        <f>SUMIFS(INDEX(Calc!$H$2:$DZ$1549, $EG16, ), Calc!$H$15:$DZ$15, BK$103)/$F$107</f>
        <v>0</v>
      </c>
      <c r="BL16" s="69">
        <f>SUMIFS(INDEX(Calc!$H$2:$DZ$1549, $EG16, ), Calc!$H$15:$DZ$15, BL$103)/$F$107</f>
        <v>0</v>
      </c>
      <c r="BM16" s="69">
        <f>SUMIFS(INDEX(Calc!$H$2:$DZ$1549, $EG16, ), Calc!$H$15:$DZ$15, BM$103)/$F$107</f>
        <v>0</v>
      </c>
      <c r="BN16" s="69">
        <f>SUMIFS(INDEX(Calc!$H$2:$DZ$1549, $EG16, ), Calc!$H$15:$DZ$15, BN$103)/$F$107</f>
        <v>0</v>
      </c>
      <c r="BO16" s="69">
        <f>SUMIFS(INDEX(Calc!$H$2:$DZ$1549, $EG16, ), Calc!$H$15:$DZ$15, BO$103)/$F$107</f>
        <v>0</v>
      </c>
      <c r="BP16" s="69">
        <f>SUMIFS(INDEX(Calc!$H$2:$DZ$1549, $EG16, ), Calc!$H$15:$DZ$15, BP$103)/$F$107</f>
        <v>0</v>
      </c>
      <c r="BQ16" s="69">
        <f>SUMIFS(INDEX(Calc!$H$2:$DZ$1549, $EG16, ), Calc!$H$15:$DZ$15, BQ$103)/$F$107</f>
        <v>0</v>
      </c>
      <c r="BR16" s="69">
        <f>SUMIFS(INDEX(Calc!$H$2:$DZ$1549, $EG16, ), Calc!$H$15:$DZ$15, BR$103)/$F$107</f>
        <v>0</v>
      </c>
      <c r="BS16" s="69">
        <f>SUMIFS(INDEX(Calc!$H$2:$DZ$1549, $EG16, ), Calc!$H$15:$DZ$15, BS$103)/$F$107</f>
        <v>0</v>
      </c>
      <c r="BT16" s="69">
        <f>SUMIFS(INDEX(Calc!$H$2:$DZ$1549, $EG16, ), Calc!$H$15:$DZ$15, BT$103)/$F$107</f>
        <v>0</v>
      </c>
      <c r="BU16" s="69">
        <f>SUMIFS(INDEX(Calc!$H$2:$DZ$1549, $EG16, ), Calc!$H$15:$DZ$15, BU$103)/$F$107</f>
        <v>0</v>
      </c>
      <c r="BV16" s="69">
        <f>SUMIFS(INDEX(Calc!$H$2:$DZ$1549, $EG16, ), Calc!$H$15:$DZ$15, BV$103)/$F$107</f>
        <v>0</v>
      </c>
      <c r="BW16" s="69">
        <f>SUMIFS(INDEX(Calc!$H$2:$DZ$1549, $EG16, ), Calc!$H$15:$DZ$15, BW$103)/$F$107</f>
        <v>0</v>
      </c>
      <c r="BX16" s="69">
        <f>SUMIFS(INDEX(Calc!$H$2:$DZ$1549, $EG16, ), Calc!$H$15:$DZ$15, BX$103)/$F$107</f>
        <v>0</v>
      </c>
      <c r="BY16" s="69">
        <f>SUMIFS(INDEX(Calc!$H$2:$DZ$1549, $EG16, ), Calc!$H$15:$DZ$15, BY$103)/$F$107</f>
        <v>0</v>
      </c>
      <c r="BZ16" s="69">
        <f>SUMIFS(INDEX(Calc!$H$2:$DZ$1549, $EG16, ), Calc!$H$15:$DZ$15, BZ$103)/$F$107</f>
        <v>0</v>
      </c>
      <c r="CA16" s="69">
        <f>SUMIFS(INDEX(Calc!$H$2:$DZ$1549, $EG16, ), Calc!$H$15:$DZ$15, CA$103)/$F$107</f>
        <v>0</v>
      </c>
      <c r="CB16" s="69">
        <f>SUMIFS(INDEX(Calc!$H$2:$DZ$1549, $EG16, ), Calc!$H$15:$DZ$15, CB$103)/$F$107</f>
        <v>0</v>
      </c>
      <c r="CC16" s="69">
        <f>SUMIFS(INDEX(Calc!$H$2:$DZ$1549, $EG16, ), Calc!$H$15:$DZ$15, CC$103)/$F$107</f>
        <v>0</v>
      </c>
      <c r="CD16" s="69">
        <f>SUMIFS(INDEX(Calc!$H$2:$DZ$1549, $EG16, ), Calc!$H$15:$DZ$15, CD$103)/$F$107</f>
        <v>0</v>
      </c>
      <c r="CE16" s="69">
        <f>SUMIFS(INDEX(Calc!$H$2:$DZ$1549, $EG16, ), Calc!$H$15:$DZ$15, CE$103)/$F$107</f>
        <v>0</v>
      </c>
      <c r="CF16" s="69">
        <f>SUMIFS(INDEX(Calc!$H$2:$DZ$1549, $EG16, ), Calc!$H$15:$DZ$15, CF$103)/$F$107</f>
        <v>0</v>
      </c>
      <c r="CG16" s="69">
        <f>SUMIFS(INDEX(Calc!$H$2:$DZ$1549, $EG16, ), Calc!$H$15:$DZ$15, CG$103)/$F$107</f>
        <v>0</v>
      </c>
      <c r="CH16" s="69">
        <f>SUMIFS(INDEX(Calc!$H$2:$DZ$1549, $EG16, ), Calc!$H$15:$DZ$15, CH$103)/$F$107</f>
        <v>0</v>
      </c>
      <c r="CI16" s="69">
        <f>SUMIFS(INDEX(Calc!$H$2:$DZ$1549, $EG16, ), Calc!$H$15:$DZ$15, CI$103)/$F$107</f>
        <v>0</v>
      </c>
      <c r="CJ16" s="69">
        <f>SUMIFS(INDEX(Calc!$H$2:$DZ$1549, $EG16, ), Calc!$H$15:$DZ$15, CJ$103)/$F$107</f>
        <v>0</v>
      </c>
      <c r="CK16" s="69">
        <f>SUMIFS(INDEX(Calc!$H$2:$DZ$1549, $EG16, ), Calc!$H$15:$DZ$15, CK$103)/$F$107</f>
        <v>0</v>
      </c>
      <c r="CL16" s="69">
        <f>SUMIFS(INDEX(Calc!$H$2:$DZ$1549, $EG16, ), Calc!$H$15:$DZ$15, CL$103)/$F$107</f>
        <v>0</v>
      </c>
      <c r="CM16" s="69">
        <f>SUMIFS(INDEX(Calc!$H$2:$DZ$1549, $EG16, ), Calc!$H$15:$DZ$15, CM$103)/$F$107</f>
        <v>0</v>
      </c>
      <c r="CN16" s="69">
        <f>SUMIFS(INDEX(Calc!$H$2:$DZ$1549, $EG16, ), Calc!$H$15:$DZ$15, CN$103)/$F$107</f>
        <v>0</v>
      </c>
      <c r="CO16" s="69">
        <f>SUMIFS(INDEX(Calc!$H$2:$DZ$1549, $EG16, ), Calc!$H$15:$DZ$15, CO$103)/$F$107</f>
        <v>0</v>
      </c>
      <c r="CP16" s="69">
        <f>SUMIFS(INDEX(Calc!$H$2:$DZ$1549, $EG16, ), Calc!$H$15:$DZ$15, CP$103)/$F$107</f>
        <v>0</v>
      </c>
      <c r="CQ16" s="69">
        <f>SUMIFS(INDEX(Calc!$H$2:$DZ$1549, $EG16, ), Calc!$H$15:$DZ$15, CQ$103)/$F$107</f>
        <v>0</v>
      </c>
      <c r="CR16" s="69">
        <f>SUMIFS(INDEX(Calc!$H$2:$DZ$1549, $EG16, ), Calc!$H$15:$DZ$15, CR$103)/$F$107</f>
        <v>0</v>
      </c>
      <c r="CS16" s="69">
        <f>SUMIFS(INDEX(Calc!$H$2:$DZ$1549, $EG16, ), Calc!$H$15:$DZ$15, CS$103)/$F$107</f>
        <v>0</v>
      </c>
      <c r="CT16" s="69">
        <f>SUMIFS(INDEX(Calc!$H$2:$DZ$1549, $EG16, ), Calc!$H$15:$DZ$15, CT$103)/$F$107</f>
        <v>0</v>
      </c>
      <c r="CU16" s="69">
        <f>SUMIFS(INDEX(Calc!$H$2:$DZ$1549, $EG16, ), Calc!$H$15:$DZ$15, CU$103)/$F$107</f>
        <v>0</v>
      </c>
      <c r="CV16" s="69">
        <f>SUMIFS(INDEX(Calc!$H$2:$DZ$1549, $EG16, ), Calc!$H$15:$DZ$15, CV$103)/$F$107</f>
        <v>0</v>
      </c>
      <c r="CW16" s="69">
        <f>SUMIFS(INDEX(Calc!$H$2:$DZ$1549, $EG16, ), Calc!$H$15:$DZ$15, CW$103)/$F$107</f>
        <v>0</v>
      </c>
      <c r="CX16" s="69">
        <f>SUMIFS(INDEX(Calc!$H$2:$DZ$1549, $EG16, ), Calc!$H$15:$DZ$15, CX$103)/$F$107</f>
        <v>0</v>
      </c>
      <c r="CY16" s="69">
        <f>SUMIFS(INDEX(Calc!$H$2:$DZ$1549, $EG16, ), Calc!$H$15:$DZ$15, CY$103)/$F$107</f>
        <v>0</v>
      </c>
      <c r="CZ16" s="69">
        <f>SUMIFS(INDEX(Calc!$H$2:$DZ$1549, $EG16, ), Calc!$H$15:$DZ$15, CZ$103)/$F$107</f>
        <v>0</v>
      </c>
      <c r="DA16" s="69">
        <f>SUMIFS(INDEX(Calc!$H$2:$DZ$1549, $EG16, ), Calc!$H$15:$DZ$15, DA$103)/$F$107</f>
        <v>0</v>
      </c>
      <c r="DB16" s="69">
        <f>SUMIFS(INDEX(Calc!$H$2:$DZ$1549, $EG16, ), Calc!$H$15:$DZ$15, DB$103)/$F$107</f>
        <v>0</v>
      </c>
      <c r="DC16" s="69">
        <f>SUMIFS(INDEX(Calc!$H$2:$DZ$1549, $EG16, ), Calc!$H$15:$DZ$15, DC$103)/$F$107</f>
        <v>0</v>
      </c>
      <c r="DD16" s="69">
        <f>SUMIFS(INDEX(Calc!$H$2:$DZ$1549, $EG16, ), Calc!$H$15:$DZ$15, DD$103)/$F$107</f>
        <v>0</v>
      </c>
      <c r="DE16" s="69">
        <f>SUMIFS(INDEX(Calc!$H$2:$DZ$1549, $EG16, ), Calc!$H$15:$DZ$15, DE$103)/$F$107</f>
        <v>0</v>
      </c>
      <c r="DF16" s="69">
        <f>SUMIFS(INDEX(Calc!$H$2:$DZ$1549, $EG16, ), Calc!$H$15:$DZ$15, DF$103)/$F$107</f>
        <v>0</v>
      </c>
      <c r="DG16" s="69">
        <f>SUMIFS(INDEX(Calc!$H$2:$DZ$1549, $EG16, ), Calc!$H$15:$DZ$15, DG$103)/$F$107</f>
        <v>0</v>
      </c>
      <c r="DH16" s="69">
        <f>SUMIFS(INDEX(Calc!$H$2:$DZ$1549, $EG16, ), Calc!$H$15:$DZ$15, DH$103)/$F$107</f>
        <v>0</v>
      </c>
      <c r="DI16" s="69">
        <f>SUMIFS(INDEX(Calc!$H$2:$DZ$1549, $EG16, ), Calc!$H$15:$DZ$15, DI$103)/$F$107</f>
        <v>0</v>
      </c>
      <c r="DJ16" s="69">
        <f>SUMIFS(INDEX(Calc!$H$2:$DZ$1549, $EG16, ), Calc!$H$15:$DZ$15, DJ$103)/$F$107</f>
        <v>0</v>
      </c>
      <c r="DK16" s="69">
        <f>SUMIFS(INDEX(Calc!$H$2:$DZ$1549, $EG16, ), Calc!$H$15:$DZ$15, DK$103)/$F$107</f>
        <v>0</v>
      </c>
      <c r="DL16" s="69">
        <f>SUMIFS(INDEX(Calc!$H$2:$DZ$1549, $EG16, ), Calc!$H$15:$DZ$15, DL$103)/$F$107</f>
        <v>0</v>
      </c>
      <c r="DM16" s="69">
        <f>SUMIFS(INDEX(Calc!$H$2:$DZ$1549, $EG16, ), Calc!$H$15:$DZ$15, DM$103)/$F$107</f>
        <v>0</v>
      </c>
      <c r="DN16" s="69">
        <f>SUMIFS(INDEX(Calc!$H$2:$DZ$1549, $EG16, ), Calc!$H$15:$DZ$15, DN$103)/$F$107</f>
        <v>0</v>
      </c>
      <c r="DO16" s="69">
        <f>SUMIFS(INDEX(Calc!$H$2:$DZ$1549, $EG16, ), Calc!$H$15:$DZ$15, DO$103)/$F$107</f>
        <v>0</v>
      </c>
      <c r="DP16" s="69">
        <f>SUMIFS(INDEX(Calc!$H$2:$DZ$1549, $EG16, ), Calc!$H$15:$DZ$15, DP$103)/$F$107</f>
        <v>0</v>
      </c>
      <c r="DQ16" s="69">
        <f>SUMIFS(INDEX(Calc!$H$2:$DZ$1549, $EG16, ), Calc!$H$15:$DZ$15, DQ$103)/$F$107</f>
        <v>0</v>
      </c>
      <c r="DR16" s="69">
        <f>SUMIFS(INDEX(Calc!$H$2:$DZ$1549, $EG16, ), Calc!$H$15:$DZ$15, DR$103)/$F$107</f>
        <v>0</v>
      </c>
      <c r="DS16" s="69">
        <f>SUMIFS(INDEX(Calc!$H$2:$DZ$1549, $EG16, ), Calc!$H$15:$DZ$15, DS$103)/$F$107</f>
        <v>0</v>
      </c>
      <c r="DT16" s="69">
        <f>SUMIFS(INDEX(Calc!$H$2:$DZ$1549, $EG16, ), Calc!$H$15:$DZ$15, DT$103)/$F$107</f>
        <v>0</v>
      </c>
      <c r="DU16" s="69">
        <f>SUMIFS(INDEX(Calc!$H$2:$DZ$1549, $EG16, ), Calc!$H$15:$DZ$15, DU$103)/$F$107</f>
        <v>0</v>
      </c>
      <c r="DV16" s="69">
        <f>SUMIFS(INDEX(Calc!$H$2:$DZ$1549, $EG16, ), Calc!$H$15:$DZ$15, DV$103)/$F$107</f>
        <v>0</v>
      </c>
      <c r="DW16" s="69">
        <f>SUMIFS(INDEX(Calc!$H$2:$DZ$1549, $EG16, ), Calc!$H$15:$DZ$15, DW$103)/$F$107</f>
        <v>0</v>
      </c>
      <c r="DX16" s="69">
        <f>SUMIFS(INDEX(Calc!$H$2:$DZ$1549, $EG16, ), Calc!$H$15:$DZ$15, DX$103)/$F$107</f>
        <v>0</v>
      </c>
      <c r="DY16" s="69">
        <f>SUMIFS(INDEX(Calc!$H$2:$DZ$1549, $EG16, ), Calc!$H$15:$DZ$15, DY$103)/$F$107</f>
        <v>0</v>
      </c>
      <c r="DZ16" s="69">
        <f>SUMIFS(INDEX(Calc!$H$2:$DZ$1549, $EG16, ), Calc!$H$15:$DZ$15, DZ$103)/$F$107</f>
        <v>0</v>
      </c>
      <c r="EB16" s="51"/>
      <c r="EC16" s="70">
        <f>SUM(I16:EA16)</f>
        <v>15.999999999999998</v>
      </c>
      <c r="ED16" s="71"/>
      <c r="EF16" s="33" t="s">
        <v>79</v>
      </c>
      <c r="EG16" s="131">
        <f>SUMIFS(Calc!$EB$2:$EB$1549, Calc!$EC$2:$EC$1549, $EG$1, Calc!$ED$2:$ED$1549, $EG$2, Calc!$EE$2:$EE$1549, $EF16, Calc!$EF$2:$EF$1549, $C16)</f>
        <v>303</v>
      </c>
    </row>
    <row r="17" spans="3:137" x14ac:dyDescent="0.3">
      <c r="C17" s="2" t="s">
        <v>39</v>
      </c>
      <c r="E17" s="51"/>
      <c r="F17" s="68">
        <f>EC17/$EC$10*Inputs!$D$10</f>
        <v>10000</v>
      </c>
      <c r="G17" s="139" t="s">
        <v>47</v>
      </c>
      <c r="H17" s="53"/>
      <c r="I17" s="69"/>
      <c r="J17" s="69">
        <f>SUMIFS(INDEX(Calc!$H$2:$DZ$1549, $EG17, ), Calc!$H$15:$DZ$15, J$103)/$F$107</f>
        <v>0</v>
      </c>
      <c r="K17" s="69">
        <f>SUMIFS(INDEX(Calc!$H$2:$DZ$1549, $EG17, ), Calc!$H$15:$DZ$15, K$103)/$F$107</f>
        <v>0.66666666666666663</v>
      </c>
      <c r="L17" s="69">
        <f>SUMIFS(INDEX(Calc!$H$2:$DZ$1549, $EG17, ), Calc!$H$15:$DZ$15, L$103)/$F$107</f>
        <v>0.79999999999999993</v>
      </c>
      <c r="M17" s="69">
        <f>SUMIFS(INDEX(Calc!$H$2:$DZ$1549, $EG17, ), Calc!$H$15:$DZ$15, M$103)/$F$107</f>
        <v>0.79999999999999993</v>
      </c>
      <c r="N17" s="69">
        <f>SUMIFS(INDEX(Calc!$H$2:$DZ$1549, $EG17, ), Calc!$H$15:$DZ$15, N$103)/$F$107</f>
        <v>0.79999999999999993</v>
      </c>
      <c r="O17" s="69">
        <f>SUMIFS(INDEX(Calc!$H$2:$DZ$1549, $EG17, ), Calc!$H$15:$DZ$15, O$103)/$F$107</f>
        <v>0.79999999999999993</v>
      </c>
      <c r="P17" s="69">
        <f>SUMIFS(INDEX(Calc!$H$2:$DZ$1549, $EG17, ), Calc!$H$15:$DZ$15, P$103)/$F$107</f>
        <v>0.13333333333333333</v>
      </c>
      <c r="Q17" s="69">
        <f>SUMIFS(INDEX(Calc!$H$2:$DZ$1549, $EG17, ), Calc!$H$15:$DZ$15, Q$103)/$F$107</f>
        <v>0</v>
      </c>
      <c r="R17" s="69">
        <f>SUMIFS(INDEX(Calc!$H$2:$DZ$1549, $EG17, ), Calc!$H$15:$DZ$15, R$103)/$F$107</f>
        <v>0</v>
      </c>
      <c r="S17" s="69">
        <f>SUMIFS(INDEX(Calc!$H$2:$DZ$1549, $EG17, ), Calc!$H$15:$DZ$15, S$103)/$F$107</f>
        <v>0</v>
      </c>
      <c r="T17" s="69">
        <f>SUMIFS(INDEX(Calc!$H$2:$DZ$1549, $EG17, ), Calc!$H$15:$DZ$15, T$103)/$F$107</f>
        <v>0</v>
      </c>
      <c r="U17" s="69">
        <f>SUMIFS(INDEX(Calc!$H$2:$DZ$1549, $EG17, ), Calc!$H$15:$DZ$15, U$103)/$F$107</f>
        <v>0</v>
      </c>
      <c r="V17" s="69">
        <f>SUMIFS(INDEX(Calc!$H$2:$DZ$1549, $EG17, ), Calc!$H$15:$DZ$15, V$103)/$F$107</f>
        <v>0</v>
      </c>
      <c r="W17" s="69">
        <f>SUMIFS(INDEX(Calc!$H$2:$DZ$1549, $EG17, ), Calc!$H$15:$DZ$15, W$103)/$F$107</f>
        <v>0</v>
      </c>
      <c r="X17" s="69">
        <f>SUMIFS(INDEX(Calc!$H$2:$DZ$1549, $EG17, ), Calc!$H$15:$DZ$15, X$103)/$F$107</f>
        <v>0</v>
      </c>
      <c r="Y17" s="69">
        <f>SUMIFS(INDEX(Calc!$H$2:$DZ$1549, $EG17, ), Calc!$H$15:$DZ$15, Y$103)/$F$107</f>
        <v>0</v>
      </c>
      <c r="Z17" s="69">
        <f>SUMIFS(INDEX(Calc!$H$2:$DZ$1549, $EG17, ), Calc!$H$15:$DZ$15, Z$103)/$F$107</f>
        <v>0</v>
      </c>
      <c r="AA17" s="69">
        <f>SUMIFS(INDEX(Calc!$H$2:$DZ$1549, $EG17, ), Calc!$H$15:$DZ$15, AA$103)/$F$107</f>
        <v>0</v>
      </c>
      <c r="AB17" s="69">
        <f>SUMIFS(INDEX(Calc!$H$2:$DZ$1549, $EG17, ), Calc!$H$15:$DZ$15, AB$103)/$F$107</f>
        <v>0</v>
      </c>
      <c r="AC17" s="69">
        <f>SUMIFS(INDEX(Calc!$H$2:$DZ$1549, $EG17, ), Calc!$H$15:$DZ$15, AC$103)/$F$107</f>
        <v>0</v>
      </c>
      <c r="AD17" s="69">
        <f>SUMIFS(INDEX(Calc!$H$2:$DZ$1549, $EG17, ), Calc!$H$15:$DZ$15, AD$103)/$F$107</f>
        <v>0</v>
      </c>
      <c r="AE17" s="69">
        <f>SUMIFS(INDEX(Calc!$H$2:$DZ$1549, $EG17, ), Calc!$H$15:$DZ$15, AE$103)/$F$107</f>
        <v>0</v>
      </c>
      <c r="AF17" s="69">
        <f>SUMIFS(INDEX(Calc!$H$2:$DZ$1549, $EG17, ), Calc!$H$15:$DZ$15, AF$103)/$F$107</f>
        <v>0</v>
      </c>
      <c r="AG17" s="69">
        <f>SUMIFS(INDEX(Calc!$H$2:$DZ$1549, $EG17, ), Calc!$H$15:$DZ$15, AG$103)/$F$107</f>
        <v>0</v>
      </c>
      <c r="AH17" s="69">
        <f>SUMIFS(INDEX(Calc!$H$2:$DZ$1549, $EG17, ), Calc!$H$15:$DZ$15, AH$103)/$F$107</f>
        <v>0</v>
      </c>
      <c r="AI17" s="69">
        <f>SUMIFS(INDEX(Calc!$H$2:$DZ$1549, $EG17, ), Calc!$H$15:$DZ$15, AI$103)/$F$107</f>
        <v>0</v>
      </c>
      <c r="AJ17" s="69">
        <f>SUMIFS(INDEX(Calc!$H$2:$DZ$1549, $EG17, ), Calc!$H$15:$DZ$15, AJ$103)/$F$107</f>
        <v>0</v>
      </c>
      <c r="AK17" s="69">
        <f>SUMIFS(INDEX(Calc!$H$2:$DZ$1549, $EG17, ), Calc!$H$15:$DZ$15, AK$103)/$F$107</f>
        <v>0</v>
      </c>
      <c r="AL17" s="69">
        <f>SUMIFS(INDEX(Calc!$H$2:$DZ$1549, $EG17, ), Calc!$H$15:$DZ$15, AL$103)/$F$107</f>
        <v>0</v>
      </c>
      <c r="AM17" s="69">
        <f>SUMIFS(INDEX(Calc!$H$2:$DZ$1549, $EG17, ), Calc!$H$15:$DZ$15, AM$103)/$F$107</f>
        <v>0</v>
      </c>
      <c r="AN17" s="69">
        <f>SUMIFS(INDEX(Calc!$H$2:$DZ$1549, $EG17, ), Calc!$H$15:$DZ$15, AN$103)/$F$107</f>
        <v>0</v>
      </c>
      <c r="AO17" s="69">
        <f>SUMIFS(INDEX(Calc!$H$2:$DZ$1549, $EG17, ), Calc!$H$15:$DZ$15, AO$103)/$F$107</f>
        <v>0</v>
      </c>
      <c r="AP17" s="69">
        <f>SUMIFS(INDEX(Calc!$H$2:$DZ$1549, $EG17, ), Calc!$H$15:$DZ$15, AP$103)/$F$107</f>
        <v>0</v>
      </c>
      <c r="AQ17" s="69">
        <f>SUMIFS(INDEX(Calc!$H$2:$DZ$1549, $EG17, ), Calc!$H$15:$DZ$15, AQ$103)/$F$107</f>
        <v>0</v>
      </c>
      <c r="AR17" s="69">
        <f>SUMIFS(INDEX(Calc!$H$2:$DZ$1549, $EG17, ), Calc!$H$15:$DZ$15, AR$103)/$F$107</f>
        <v>0</v>
      </c>
      <c r="AS17" s="69">
        <f>SUMIFS(INDEX(Calc!$H$2:$DZ$1549, $EG17, ), Calc!$H$15:$DZ$15, AS$103)/$F$107</f>
        <v>0</v>
      </c>
      <c r="AT17" s="69">
        <f>SUMIFS(INDEX(Calc!$H$2:$DZ$1549, $EG17, ), Calc!$H$15:$DZ$15, AT$103)/$F$107</f>
        <v>0</v>
      </c>
      <c r="AU17" s="69">
        <f>SUMIFS(INDEX(Calc!$H$2:$DZ$1549, $EG17, ), Calc!$H$15:$DZ$15, AU$103)/$F$107</f>
        <v>0</v>
      </c>
      <c r="AV17" s="69">
        <f>SUMIFS(INDEX(Calc!$H$2:$DZ$1549, $EG17, ), Calc!$H$15:$DZ$15, AV$103)/$F$107</f>
        <v>0</v>
      </c>
      <c r="AW17" s="69">
        <f>SUMIFS(INDEX(Calc!$H$2:$DZ$1549, $EG17, ), Calc!$H$15:$DZ$15, AW$103)/$F$107</f>
        <v>0</v>
      </c>
      <c r="AX17" s="69">
        <f>SUMIFS(INDEX(Calc!$H$2:$DZ$1549, $EG17, ), Calc!$H$15:$DZ$15, AX$103)/$F$107</f>
        <v>0</v>
      </c>
      <c r="AY17" s="69">
        <f>SUMIFS(INDEX(Calc!$H$2:$DZ$1549, $EG17, ), Calc!$H$15:$DZ$15, AY$103)/$F$107</f>
        <v>0</v>
      </c>
      <c r="AZ17" s="69">
        <f>SUMIFS(INDEX(Calc!$H$2:$DZ$1549, $EG17, ), Calc!$H$15:$DZ$15, AZ$103)/$F$107</f>
        <v>0</v>
      </c>
      <c r="BA17" s="69">
        <f>SUMIFS(INDEX(Calc!$H$2:$DZ$1549, $EG17, ), Calc!$H$15:$DZ$15, BA$103)/$F$107</f>
        <v>0</v>
      </c>
      <c r="BB17" s="69">
        <f>SUMIFS(INDEX(Calc!$H$2:$DZ$1549, $EG17, ), Calc!$H$15:$DZ$15, BB$103)/$F$107</f>
        <v>0</v>
      </c>
      <c r="BC17" s="69">
        <f>SUMIFS(INDEX(Calc!$H$2:$DZ$1549, $EG17, ), Calc!$H$15:$DZ$15, BC$103)/$F$107</f>
        <v>0</v>
      </c>
      <c r="BD17" s="69">
        <f>SUMIFS(INDEX(Calc!$H$2:$DZ$1549, $EG17, ), Calc!$H$15:$DZ$15, BD$103)/$F$107</f>
        <v>0</v>
      </c>
      <c r="BE17" s="69">
        <f>SUMIFS(INDEX(Calc!$H$2:$DZ$1549, $EG17, ), Calc!$H$15:$DZ$15, BE$103)/$F$107</f>
        <v>0</v>
      </c>
      <c r="BF17" s="69">
        <f>SUMIFS(INDEX(Calc!$H$2:$DZ$1549, $EG17, ), Calc!$H$15:$DZ$15, BF$103)/$F$107</f>
        <v>0</v>
      </c>
      <c r="BG17" s="69">
        <f>SUMIFS(INDEX(Calc!$H$2:$DZ$1549, $EG17, ), Calc!$H$15:$DZ$15, BG$103)/$F$107</f>
        <v>0</v>
      </c>
      <c r="BH17" s="69">
        <f>SUMIFS(INDEX(Calc!$H$2:$DZ$1549, $EG17, ), Calc!$H$15:$DZ$15, BH$103)/$F$107</f>
        <v>0</v>
      </c>
      <c r="BI17" s="69">
        <f>SUMIFS(INDEX(Calc!$H$2:$DZ$1549, $EG17, ), Calc!$H$15:$DZ$15, BI$103)/$F$107</f>
        <v>0</v>
      </c>
      <c r="BJ17" s="69">
        <f>SUMIFS(INDEX(Calc!$H$2:$DZ$1549, $EG17, ), Calc!$H$15:$DZ$15, BJ$103)/$F$107</f>
        <v>0</v>
      </c>
      <c r="BK17" s="69">
        <f>SUMIFS(INDEX(Calc!$H$2:$DZ$1549, $EG17, ), Calc!$H$15:$DZ$15, BK$103)/$F$107</f>
        <v>0</v>
      </c>
      <c r="BL17" s="69">
        <f>SUMIFS(INDEX(Calc!$H$2:$DZ$1549, $EG17, ), Calc!$H$15:$DZ$15, BL$103)/$F$107</f>
        <v>0</v>
      </c>
      <c r="BM17" s="69">
        <f>SUMIFS(INDEX(Calc!$H$2:$DZ$1549, $EG17, ), Calc!$H$15:$DZ$15, BM$103)/$F$107</f>
        <v>0</v>
      </c>
      <c r="BN17" s="69">
        <f>SUMIFS(INDEX(Calc!$H$2:$DZ$1549, $EG17, ), Calc!$H$15:$DZ$15, BN$103)/$F$107</f>
        <v>0</v>
      </c>
      <c r="BO17" s="69">
        <f>SUMIFS(INDEX(Calc!$H$2:$DZ$1549, $EG17, ), Calc!$H$15:$DZ$15, BO$103)/$F$107</f>
        <v>0</v>
      </c>
      <c r="BP17" s="69">
        <f>SUMIFS(INDEX(Calc!$H$2:$DZ$1549, $EG17, ), Calc!$H$15:$DZ$15, BP$103)/$F$107</f>
        <v>0</v>
      </c>
      <c r="BQ17" s="69">
        <f>SUMIFS(INDEX(Calc!$H$2:$DZ$1549, $EG17, ), Calc!$H$15:$DZ$15, BQ$103)/$F$107</f>
        <v>0</v>
      </c>
      <c r="BR17" s="69">
        <f>SUMIFS(INDEX(Calc!$H$2:$DZ$1549, $EG17, ), Calc!$H$15:$DZ$15, BR$103)/$F$107</f>
        <v>0</v>
      </c>
      <c r="BS17" s="69">
        <f>SUMIFS(INDEX(Calc!$H$2:$DZ$1549, $EG17, ), Calc!$H$15:$DZ$15, BS$103)/$F$107</f>
        <v>0</v>
      </c>
      <c r="BT17" s="69">
        <f>SUMIFS(INDEX(Calc!$H$2:$DZ$1549, $EG17, ), Calc!$H$15:$DZ$15, BT$103)/$F$107</f>
        <v>0</v>
      </c>
      <c r="BU17" s="69">
        <f>SUMIFS(INDEX(Calc!$H$2:$DZ$1549, $EG17, ), Calc!$H$15:$DZ$15, BU$103)/$F$107</f>
        <v>0</v>
      </c>
      <c r="BV17" s="69">
        <f>SUMIFS(INDEX(Calc!$H$2:$DZ$1549, $EG17, ), Calc!$H$15:$DZ$15, BV$103)/$F$107</f>
        <v>0</v>
      </c>
      <c r="BW17" s="69">
        <f>SUMIFS(INDEX(Calc!$H$2:$DZ$1549, $EG17, ), Calc!$H$15:$DZ$15, BW$103)/$F$107</f>
        <v>0</v>
      </c>
      <c r="BX17" s="69">
        <f>SUMIFS(INDEX(Calc!$H$2:$DZ$1549, $EG17, ), Calc!$H$15:$DZ$15, BX$103)/$F$107</f>
        <v>0</v>
      </c>
      <c r="BY17" s="69">
        <f>SUMIFS(INDEX(Calc!$H$2:$DZ$1549, $EG17, ), Calc!$H$15:$DZ$15, BY$103)/$F$107</f>
        <v>0</v>
      </c>
      <c r="BZ17" s="69">
        <f>SUMIFS(INDEX(Calc!$H$2:$DZ$1549, $EG17, ), Calc!$H$15:$DZ$15, BZ$103)/$F$107</f>
        <v>0</v>
      </c>
      <c r="CA17" s="69">
        <f>SUMIFS(INDEX(Calc!$H$2:$DZ$1549, $EG17, ), Calc!$H$15:$DZ$15, CA$103)/$F$107</f>
        <v>0</v>
      </c>
      <c r="CB17" s="69">
        <f>SUMIFS(INDEX(Calc!$H$2:$DZ$1549, $EG17, ), Calc!$H$15:$DZ$15, CB$103)/$F$107</f>
        <v>0</v>
      </c>
      <c r="CC17" s="69">
        <f>SUMIFS(INDEX(Calc!$H$2:$DZ$1549, $EG17, ), Calc!$H$15:$DZ$15, CC$103)/$F$107</f>
        <v>0</v>
      </c>
      <c r="CD17" s="69">
        <f>SUMIFS(INDEX(Calc!$H$2:$DZ$1549, $EG17, ), Calc!$H$15:$DZ$15, CD$103)/$F$107</f>
        <v>0</v>
      </c>
      <c r="CE17" s="69">
        <f>SUMIFS(INDEX(Calc!$H$2:$DZ$1549, $EG17, ), Calc!$H$15:$DZ$15, CE$103)/$F$107</f>
        <v>0</v>
      </c>
      <c r="CF17" s="69">
        <f>SUMIFS(INDEX(Calc!$H$2:$DZ$1549, $EG17, ), Calc!$H$15:$DZ$15, CF$103)/$F$107</f>
        <v>0</v>
      </c>
      <c r="CG17" s="69">
        <f>SUMIFS(INDEX(Calc!$H$2:$DZ$1549, $EG17, ), Calc!$H$15:$DZ$15, CG$103)/$F$107</f>
        <v>0</v>
      </c>
      <c r="CH17" s="69">
        <f>SUMIFS(INDEX(Calc!$H$2:$DZ$1549, $EG17, ), Calc!$H$15:$DZ$15, CH$103)/$F$107</f>
        <v>0</v>
      </c>
      <c r="CI17" s="69">
        <f>SUMIFS(INDEX(Calc!$H$2:$DZ$1549, $EG17, ), Calc!$H$15:$DZ$15, CI$103)/$F$107</f>
        <v>0</v>
      </c>
      <c r="CJ17" s="69">
        <f>SUMIFS(INDEX(Calc!$H$2:$DZ$1549, $EG17, ), Calc!$H$15:$DZ$15, CJ$103)/$F$107</f>
        <v>0</v>
      </c>
      <c r="CK17" s="69">
        <f>SUMIFS(INDEX(Calc!$H$2:$DZ$1549, $EG17, ), Calc!$H$15:$DZ$15, CK$103)/$F$107</f>
        <v>0</v>
      </c>
      <c r="CL17" s="69">
        <f>SUMIFS(INDEX(Calc!$H$2:$DZ$1549, $EG17, ), Calc!$H$15:$DZ$15, CL$103)/$F$107</f>
        <v>0</v>
      </c>
      <c r="CM17" s="69">
        <f>SUMIFS(INDEX(Calc!$H$2:$DZ$1549, $EG17, ), Calc!$H$15:$DZ$15, CM$103)/$F$107</f>
        <v>0</v>
      </c>
      <c r="CN17" s="69">
        <f>SUMIFS(INDEX(Calc!$H$2:$DZ$1549, $EG17, ), Calc!$H$15:$DZ$15, CN$103)/$F$107</f>
        <v>0</v>
      </c>
      <c r="CO17" s="69">
        <f>SUMIFS(INDEX(Calc!$H$2:$DZ$1549, $EG17, ), Calc!$H$15:$DZ$15, CO$103)/$F$107</f>
        <v>0</v>
      </c>
      <c r="CP17" s="69">
        <f>SUMIFS(INDEX(Calc!$H$2:$DZ$1549, $EG17, ), Calc!$H$15:$DZ$15, CP$103)/$F$107</f>
        <v>0</v>
      </c>
      <c r="CQ17" s="69">
        <f>SUMIFS(INDEX(Calc!$H$2:$DZ$1549, $EG17, ), Calc!$H$15:$DZ$15, CQ$103)/$F$107</f>
        <v>0</v>
      </c>
      <c r="CR17" s="69">
        <f>SUMIFS(INDEX(Calc!$H$2:$DZ$1549, $EG17, ), Calc!$H$15:$DZ$15, CR$103)/$F$107</f>
        <v>0</v>
      </c>
      <c r="CS17" s="69">
        <f>SUMIFS(INDEX(Calc!$H$2:$DZ$1549, $EG17, ), Calc!$H$15:$DZ$15, CS$103)/$F$107</f>
        <v>0</v>
      </c>
      <c r="CT17" s="69">
        <f>SUMIFS(INDEX(Calc!$H$2:$DZ$1549, $EG17, ), Calc!$H$15:$DZ$15, CT$103)/$F$107</f>
        <v>0</v>
      </c>
      <c r="CU17" s="69">
        <f>SUMIFS(INDEX(Calc!$H$2:$DZ$1549, $EG17, ), Calc!$H$15:$DZ$15, CU$103)/$F$107</f>
        <v>0</v>
      </c>
      <c r="CV17" s="69">
        <f>SUMIFS(INDEX(Calc!$H$2:$DZ$1549, $EG17, ), Calc!$H$15:$DZ$15, CV$103)/$F$107</f>
        <v>0</v>
      </c>
      <c r="CW17" s="69">
        <f>SUMIFS(INDEX(Calc!$H$2:$DZ$1549, $EG17, ), Calc!$H$15:$DZ$15, CW$103)/$F$107</f>
        <v>0</v>
      </c>
      <c r="CX17" s="69">
        <f>SUMIFS(INDEX(Calc!$H$2:$DZ$1549, $EG17, ), Calc!$H$15:$DZ$15, CX$103)/$F$107</f>
        <v>0</v>
      </c>
      <c r="CY17" s="69">
        <f>SUMIFS(INDEX(Calc!$H$2:$DZ$1549, $EG17, ), Calc!$H$15:$DZ$15, CY$103)/$F$107</f>
        <v>0</v>
      </c>
      <c r="CZ17" s="69">
        <f>SUMIFS(INDEX(Calc!$H$2:$DZ$1549, $EG17, ), Calc!$H$15:$DZ$15, CZ$103)/$F$107</f>
        <v>0</v>
      </c>
      <c r="DA17" s="69">
        <f>SUMIFS(INDEX(Calc!$H$2:$DZ$1549, $EG17, ), Calc!$H$15:$DZ$15, DA$103)/$F$107</f>
        <v>0</v>
      </c>
      <c r="DB17" s="69">
        <f>SUMIFS(INDEX(Calc!$H$2:$DZ$1549, $EG17, ), Calc!$H$15:$DZ$15, DB$103)/$F$107</f>
        <v>0</v>
      </c>
      <c r="DC17" s="69">
        <f>SUMIFS(INDEX(Calc!$H$2:$DZ$1549, $EG17, ), Calc!$H$15:$DZ$15, DC$103)/$F$107</f>
        <v>0</v>
      </c>
      <c r="DD17" s="69">
        <f>SUMIFS(INDEX(Calc!$H$2:$DZ$1549, $EG17, ), Calc!$H$15:$DZ$15, DD$103)/$F$107</f>
        <v>0</v>
      </c>
      <c r="DE17" s="69">
        <f>SUMIFS(INDEX(Calc!$H$2:$DZ$1549, $EG17, ), Calc!$H$15:$DZ$15, DE$103)/$F$107</f>
        <v>0</v>
      </c>
      <c r="DF17" s="69">
        <f>SUMIFS(INDEX(Calc!$H$2:$DZ$1549, $EG17, ), Calc!$H$15:$DZ$15, DF$103)/$F$107</f>
        <v>0</v>
      </c>
      <c r="DG17" s="69">
        <f>SUMIFS(INDEX(Calc!$H$2:$DZ$1549, $EG17, ), Calc!$H$15:$DZ$15, DG$103)/$F$107</f>
        <v>0</v>
      </c>
      <c r="DH17" s="69">
        <f>SUMIFS(INDEX(Calc!$H$2:$DZ$1549, $EG17, ), Calc!$H$15:$DZ$15, DH$103)/$F$107</f>
        <v>0</v>
      </c>
      <c r="DI17" s="69">
        <f>SUMIFS(INDEX(Calc!$H$2:$DZ$1549, $EG17, ), Calc!$H$15:$DZ$15, DI$103)/$F$107</f>
        <v>0</v>
      </c>
      <c r="DJ17" s="69">
        <f>SUMIFS(INDEX(Calc!$H$2:$DZ$1549, $EG17, ), Calc!$H$15:$DZ$15, DJ$103)/$F$107</f>
        <v>0</v>
      </c>
      <c r="DK17" s="69">
        <f>SUMIFS(INDEX(Calc!$H$2:$DZ$1549, $EG17, ), Calc!$H$15:$DZ$15, DK$103)/$F$107</f>
        <v>0</v>
      </c>
      <c r="DL17" s="69">
        <f>SUMIFS(INDEX(Calc!$H$2:$DZ$1549, $EG17, ), Calc!$H$15:$DZ$15, DL$103)/$F$107</f>
        <v>0</v>
      </c>
      <c r="DM17" s="69">
        <f>SUMIFS(INDEX(Calc!$H$2:$DZ$1549, $EG17, ), Calc!$H$15:$DZ$15, DM$103)/$F$107</f>
        <v>0</v>
      </c>
      <c r="DN17" s="69">
        <f>SUMIFS(INDEX(Calc!$H$2:$DZ$1549, $EG17, ), Calc!$H$15:$DZ$15, DN$103)/$F$107</f>
        <v>0</v>
      </c>
      <c r="DO17" s="69">
        <f>SUMIFS(INDEX(Calc!$H$2:$DZ$1549, $EG17, ), Calc!$H$15:$DZ$15, DO$103)/$F$107</f>
        <v>0</v>
      </c>
      <c r="DP17" s="69">
        <f>SUMIFS(INDEX(Calc!$H$2:$DZ$1549, $EG17, ), Calc!$H$15:$DZ$15, DP$103)/$F$107</f>
        <v>0</v>
      </c>
      <c r="DQ17" s="69">
        <f>SUMIFS(INDEX(Calc!$H$2:$DZ$1549, $EG17, ), Calc!$H$15:$DZ$15, DQ$103)/$F$107</f>
        <v>0</v>
      </c>
      <c r="DR17" s="69">
        <f>SUMIFS(INDEX(Calc!$H$2:$DZ$1549, $EG17, ), Calc!$H$15:$DZ$15, DR$103)/$F$107</f>
        <v>0</v>
      </c>
      <c r="DS17" s="69">
        <f>SUMIFS(INDEX(Calc!$H$2:$DZ$1549, $EG17, ), Calc!$H$15:$DZ$15, DS$103)/$F$107</f>
        <v>0</v>
      </c>
      <c r="DT17" s="69">
        <f>SUMIFS(INDEX(Calc!$H$2:$DZ$1549, $EG17, ), Calc!$H$15:$DZ$15, DT$103)/$F$107</f>
        <v>0</v>
      </c>
      <c r="DU17" s="69">
        <f>SUMIFS(INDEX(Calc!$H$2:$DZ$1549, $EG17, ), Calc!$H$15:$DZ$15, DU$103)/$F$107</f>
        <v>0</v>
      </c>
      <c r="DV17" s="69">
        <f>SUMIFS(INDEX(Calc!$H$2:$DZ$1549, $EG17, ), Calc!$H$15:$DZ$15, DV$103)/$F$107</f>
        <v>0</v>
      </c>
      <c r="DW17" s="69">
        <f>SUMIFS(INDEX(Calc!$H$2:$DZ$1549, $EG17, ), Calc!$H$15:$DZ$15, DW$103)/$F$107</f>
        <v>0</v>
      </c>
      <c r="DX17" s="69">
        <f>SUMIFS(INDEX(Calc!$H$2:$DZ$1549, $EG17, ), Calc!$H$15:$DZ$15, DX$103)/$F$107</f>
        <v>0</v>
      </c>
      <c r="DY17" s="69">
        <f>SUMIFS(INDEX(Calc!$H$2:$DZ$1549, $EG17, ), Calc!$H$15:$DZ$15, DY$103)/$F$107</f>
        <v>0</v>
      </c>
      <c r="DZ17" s="69">
        <f>SUMIFS(INDEX(Calc!$H$2:$DZ$1549, $EG17, ), Calc!$H$15:$DZ$15, DZ$103)/$F$107</f>
        <v>0</v>
      </c>
      <c r="EB17" s="51"/>
      <c r="EC17" s="70">
        <f>SUM(I17:EA17)</f>
        <v>3.9999999999999996</v>
      </c>
      <c r="ED17" s="71"/>
      <c r="EF17" s="33" t="s">
        <v>79</v>
      </c>
      <c r="EG17" s="131">
        <f>SUMIFS(Calc!$EB$2:$EB$1549, Calc!$EC$2:$EC$1549, $EG$1, Calc!$ED$2:$ED$1549, $EG$2, Calc!$EE$2:$EE$1549, $EF17, Calc!$EF$2:$EF$1549, $C17)</f>
        <v>327</v>
      </c>
    </row>
    <row r="18" spans="3:137" x14ac:dyDescent="0.3">
      <c r="C18" s="2" t="s">
        <v>95</v>
      </c>
      <c r="E18" s="51"/>
      <c r="F18" s="68">
        <f>EC18/$EC$10*Inputs!$D$10</f>
        <v>0</v>
      </c>
      <c r="G18" s="139" t="s">
        <v>47</v>
      </c>
      <c r="H18" s="53"/>
      <c r="I18" s="69"/>
      <c r="J18" s="69">
        <f>SUMIFS(INDEX(Calc!$H$2:$DZ$1549, $EG18, ), Calc!$H$15:$DZ$15, J$103)/$F$107</f>
        <v>1.0298333333333334</v>
      </c>
      <c r="K18" s="69">
        <f>SUMIFS(INDEX(Calc!$H$2:$DZ$1549, $EG18, ), Calc!$H$15:$DZ$15, K$103)/$F$107</f>
        <v>0.51491666666666669</v>
      </c>
      <c r="L18" s="69">
        <f>SUMIFS(INDEX(Calc!$H$2:$DZ$1549, $EG18, ), Calc!$H$15:$DZ$15, L$103)/$F$107</f>
        <v>0</v>
      </c>
      <c r="M18" s="69">
        <f>SUMIFS(INDEX(Calc!$H$2:$DZ$1549, $EG18, ), Calc!$H$15:$DZ$15, M$103)/$F$107</f>
        <v>0</v>
      </c>
      <c r="N18" s="69">
        <f>SUMIFS(INDEX(Calc!$H$2:$DZ$1549, $EG18, ), Calc!$H$15:$DZ$15, N$103)/$F$107</f>
        <v>0</v>
      </c>
      <c r="O18" s="69">
        <f>SUMIFS(INDEX(Calc!$H$2:$DZ$1549, $EG18, ), Calc!$H$15:$DZ$15, O$103)/$F$107</f>
        <v>-1.0298333333333334</v>
      </c>
      <c r="P18" s="69">
        <f>SUMIFS(INDEX(Calc!$H$2:$DZ$1549, $EG18, ), Calc!$H$15:$DZ$15, P$103)/$F$107</f>
        <v>-0.51491666666666669</v>
      </c>
      <c r="Q18" s="69">
        <f>SUMIFS(INDEX(Calc!$H$2:$DZ$1549, $EG18, ), Calc!$H$15:$DZ$15, Q$103)/$F$107</f>
        <v>0</v>
      </c>
      <c r="R18" s="69">
        <f>SUMIFS(INDEX(Calc!$H$2:$DZ$1549, $EG18, ), Calc!$H$15:$DZ$15, R$103)/$F$107</f>
        <v>0</v>
      </c>
      <c r="S18" s="69">
        <f>SUMIFS(INDEX(Calc!$H$2:$DZ$1549, $EG18, ), Calc!$H$15:$DZ$15, S$103)/$F$107</f>
        <v>0</v>
      </c>
      <c r="T18" s="69">
        <f>SUMIFS(INDEX(Calc!$H$2:$DZ$1549, $EG18, ), Calc!$H$15:$DZ$15, T$103)/$F$107</f>
        <v>0</v>
      </c>
      <c r="U18" s="69">
        <f>SUMIFS(INDEX(Calc!$H$2:$DZ$1549, $EG18, ), Calc!$H$15:$DZ$15, U$103)/$F$107</f>
        <v>0</v>
      </c>
      <c r="V18" s="69">
        <f>SUMIFS(INDEX(Calc!$H$2:$DZ$1549, $EG18, ), Calc!$H$15:$DZ$15, V$103)/$F$107</f>
        <v>0</v>
      </c>
      <c r="W18" s="69">
        <f>SUMIFS(INDEX(Calc!$H$2:$DZ$1549, $EG18, ), Calc!$H$15:$DZ$15, W$103)/$F$107</f>
        <v>0</v>
      </c>
      <c r="X18" s="69">
        <f>SUMIFS(INDEX(Calc!$H$2:$DZ$1549, $EG18, ), Calc!$H$15:$DZ$15, X$103)/$F$107</f>
        <v>0</v>
      </c>
      <c r="Y18" s="69">
        <f>SUMIFS(INDEX(Calc!$H$2:$DZ$1549, $EG18, ), Calc!$H$15:$DZ$15, Y$103)/$F$107</f>
        <v>0</v>
      </c>
      <c r="Z18" s="69">
        <f>SUMIFS(INDEX(Calc!$H$2:$DZ$1549, $EG18, ), Calc!$H$15:$DZ$15, Z$103)/$F$107</f>
        <v>0</v>
      </c>
      <c r="AA18" s="69">
        <f>SUMIFS(INDEX(Calc!$H$2:$DZ$1549, $EG18, ), Calc!$H$15:$DZ$15, AA$103)/$F$107</f>
        <v>0</v>
      </c>
      <c r="AB18" s="69">
        <f>SUMIFS(INDEX(Calc!$H$2:$DZ$1549, $EG18, ), Calc!$H$15:$DZ$15, AB$103)/$F$107</f>
        <v>0</v>
      </c>
      <c r="AC18" s="69">
        <f>SUMIFS(INDEX(Calc!$H$2:$DZ$1549, $EG18, ), Calc!$H$15:$DZ$15, AC$103)/$F$107</f>
        <v>0</v>
      </c>
      <c r="AD18" s="69">
        <f>SUMIFS(INDEX(Calc!$H$2:$DZ$1549, $EG18, ), Calc!$H$15:$DZ$15, AD$103)/$F$107</f>
        <v>0</v>
      </c>
      <c r="AE18" s="69">
        <f>SUMIFS(INDEX(Calc!$H$2:$DZ$1549, $EG18, ), Calc!$H$15:$DZ$15, AE$103)/$F$107</f>
        <v>0</v>
      </c>
      <c r="AF18" s="69">
        <f>SUMIFS(INDEX(Calc!$H$2:$DZ$1549, $EG18, ), Calc!$H$15:$DZ$15, AF$103)/$F$107</f>
        <v>0</v>
      </c>
      <c r="AG18" s="69">
        <f>SUMIFS(INDEX(Calc!$H$2:$DZ$1549, $EG18, ), Calc!$H$15:$DZ$15, AG$103)/$F$107</f>
        <v>0</v>
      </c>
      <c r="AH18" s="69">
        <f>SUMIFS(INDEX(Calc!$H$2:$DZ$1549, $EG18, ), Calc!$H$15:$DZ$15, AH$103)/$F$107</f>
        <v>0</v>
      </c>
      <c r="AI18" s="69">
        <f>SUMIFS(INDEX(Calc!$H$2:$DZ$1549, $EG18, ), Calc!$H$15:$DZ$15, AI$103)/$F$107</f>
        <v>0</v>
      </c>
      <c r="AJ18" s="69">
        <f>SUMIFS(INDEX(Calc!$H$2:$DZ$1549, $EG18, ), Calc!$H$15:$DZ$15, AJ$103)/$F$107</f>
        <v>0</v>
      </c>
      <c r="AK18" s="69">
        <f>SUMIFS(INDEX(Calc!$H$2:$DZ$1549, $EG18, ), Calc!$H$15:$DZ$15, AK$103)/$F$107</f>
        <v>0</v>
      </c>
      <c r="AL18" s="69">
        <f>SUMIFS(INDEX(Calc!$H$2:$DZ$1549, $EG18, ), Calc!$H$15:$DZ$15, AL$103)/$F$107</f>
        <v>0</v>
      </c>
      <c r="AM18" s="69">
        <f>SUMIFS(INDEX(Calc!$H$2:$DZ$1549, $EG18, ), Calc!$H$15:$DZ$15, AM$103)/$F$107</f>
        <v>0</v>
      </c>
      <c r="AN18" s="69">
        <f>SUMIFS(INDEX(Calc!$H$2:$DZ$1549, $EG18, ), Calc!$H$15:$DZ$15, AN$103)/$F$107</f>
        <v>0</v>
      </c>
      <c r="AO18" s="69">
        <f>SUMIFS(INDEX(Calc!$H$2:$DZ$1549, $EG18, ), Calc!$H$15:$DZ$15, AO$103)/$F$107</f>
        <v>0</v>
      </c>
      <c r="AP18" s="69">
        <f>SUMIFS(INDEX(Calc!$H$2:$DZ$1549, $EG18, ), Calc!$H$15:$DZ$15, AP$103)/$F$107</f>
        <v>0</v>
      </c>
      <c r="AQ18" s="69">
        <f>SUMIFS(INDEX(Calc!$H$2:$DZ$1549, $EG18, ), Calc!$H$15:$DZ$15, AQ$103)/$F$107</f>
        <v>0</v>
      </c>
      <c r="AR18" s="69">
        <f>SUMIFS(INDEX(Calc!$H$2:$DZ$1549, $EG18, ), Calc!$H$15:$DZ$15, AR$103)/$F$107</f>
        <v>0</v>
      </c>
      <c r="AS18" s="69">
        <f>SUMIFS(INDEX(Calc!$H$2:$DZ$1549, $EG18, ), Calc!$H$15:$DZ$15, AS$103)/$F$107</f>
        <v>0</v>
      </c>
      <c r="AT18" s="69">
        <f>SUMIFS(INDEX(Calc!$H$2:$DZ$1549, $EG18, ), Calc!$H$15:$DZ$15, AT$103)/$F$107</f>
        <v>0</v>
      </c>
      <c r="AU18" s="69">
        <f>SUMIFS(INDEX(Calc!$H$2:$DZ$1549, $EG18, ), Calc!$H$15:$DZ$15, AU$103)/$F$107</f>
        <v>0</v>
      </c>
      <c r="AV18" s="69">
        <f>SUMIFS(INDEX(Calc!$H$2:$DZ$1549, $EG18, ), Calc!$H$15:$DZ$15, AV$103)/$F$107</f>
        <v>0</v>
      </c>
      <c r="AW18" s="69">
        <f>SUMIFS(INDEX(Calc!$H$2:$DZ$1549, $EG18, ), Calc!$H$15:$DZ$15, AW$103)/$F$107</f>
        <v>0</v>
      </c>
      <c r="AX18" s="69">
        <f>SUMIFS(INDEX(Calc!$H$2:$DZ$1549, $EG18, ), Calc!$H$15:$DZ$15, AX$103)/$F$107</f>
        <v>0</v>
      </c>
      <c r="AY18" s="69">
        <f>SUMIFS(INDEX(Calc!$H$2:$DZ$1549, $EG18, ), Calc!$H$15:$DZ$15, AY$103)/$F$107</f>
        <v>0</v>
      </c>
      <c r="AZ18" s="69">
        <f>SUMIFS(INDEX(Calc!$H$2:$DZ$1549, $EG18, ), Calc!$H$15:$DZ$15, AZ$103)/$F$107</f>
        <v>0</v>
      </c>
      <c r="BA18" s="69">
        <f>SUMIFS(INDEX(Calc!$H$2:$DZ$1549, $EG18, ), Calc!$H$15:$DZ$15, BA$103)/$F$107</f>
        <v>0</v>
      </c>
      <c r="BB18" s="69">
        <f>SUMIFS(INDEX(Calc!$H$2:$DZ$1549, $EG18, ), Calc!$H$15:$DZ$15, BB$103)/$F$107</f>
        <v>0</v>
      </c>
      <c r="BC18" s="69">
        <f>SUMIFS(INDEX(Calc!$H$2:$DZ$1549, $EG18, ), Calc!$H$15:$DZ$15, BC$103)/$F$107</f>
        <v>0</v>
      </c>
      <c r="BD18" s="69">
        <f>SUMIFS(INDEX(Calc!$H$2:$DZ$1549, $EG18, ), Calc!$H$15:$DZ$15, BD$103)/$F$107</f>
        <v>0</v>
      </c>
      <c r="BE18" s="69">
        <f>SUMIFS(INDEX(Calc!$H$2:$DZ$1549, $EG18, ), Calc!$H$15:$DZ$15, BE$103)/$F$107</f>
        <v>0</v>
      </c>
      <c r="BF18" s="69">
        <f>SUMIFS(INDEX(Calc!$H$2:$DZ$1549, $EG18, ), Calc!$H$15:$DZ$15, BF$103)/$F$107</f>
        <v>0</v>
      </c>
      <c r="BG18" s="69">
        <f>SUMIFS(INDEX(Calc!$H$2:$DZ$1549, $EG18, ), Calc!$H$15:$DZ$15, BG$103)/$F$107</f>
        <v>0</v>
      </c>
      <c r="BH18" s="69">
        <f>SUMIFS(INDEX(Calc!$H$2:$DZ$1549, $EG18, ), Calc!$H$15:$DZ$15, BH$103)/$F$107</f>
        <v>0</v>
      </c>
      <c r="BI18" s="69">
        <f>SUMIFS(INDEX(Calc!$H$2:$DZ$1549, $EG18, ), Calc!$H$15:$DZ$15, BI$103)/$F$107</f>
        <v>0</v>
      </c>
      <c r="BJ18" s="69">
        <f>SUMIFS(INDEX(Calc!$H$2:$DZ$1549, $EG18, ), Calc!$H$15:$DZ$15, BJ$103)/$F$107</f>
        <v>0</v>
      </c>
      <c r="BK18" s="69">
        <f>SUMIFS(INDEX(Calc!$H$2:$DZ$1549, $EG18, ), Calc!$H$15:$DZ$15, BK$103)/$F$107</f>
        <v>0</v>
      </c>
      <c r="BL18" s="69">
        <f>SUMIFS(INDEX(Calc!$H$2:$DZ$1549, $EG18, ), Calc!$H$15:$DZ$15, BL$103)/$F$107</f>
        <v>0</v>
      </c>
      <c r="BM18" s="69">
        <f>SUMIFS(INDEX(Calc!$H$2:$DZ$1549, $EG18, ), Calc!$H$15:$DZ$15, BM$103)/$F$107</f>
        <v>0</v>
      </c>
      <c r="BN18" s="69">
        <f>SUMIFS(INDEX(Calc!$H$2:$DZ$1549, $EG18, ), Calc!$H$15:$DZ$15, BN$103)/$F$107</f>
        <v>0</v>
      </c>
      <c r="BO18" s="69">
        <f>SUMIFS(INDEX(Calc!$H$2:$DZ$1549, $EG18, ), Calc!$H$15:$DZ$15, BO$103)/$F$107</f>
        <v>0</v>
      </c>
      <c r="BP18" s="69">
        <f>SUMIFS(INDEX(Calc!$H$2:$DZ$1549, $EG18, ), Calc!$H$15:$DZ$15, BP$103)/$F$107</f>
        <v>0</v>
      </c>
      <c r="BQ18" s="69">
        <f>SUMIFS(INDEX(Calc!$H$2:$DZ$1549, $EG18, ), Calc!$H$15:$DZ$15, BQ$103)/$F$107</f>
        <v>0</v>
      </c>
      <c r="BR18" s="69">
        <f>SUMIFS(INDEX(Calc!$H$2:$DZ$1549, $EG18, ), Calc!$H$15:$DZ$15, BR$103)/$F$107</f>
        <v>0</v>
      </c>
      <c r="BS18" s="69">
        <f>SUMIFS(INDEX(Calc!$H$2:$DZ$1549, $EG18, ), Calc!$H$15:$DZ$15, BS$103)/$F$107</f>
        <v>0</v>
      </c>
      <c r="BT18" s="69">
        <f>SUMIFS(INDEX(Calc!$H$2:$DZ$1549, $EG18, ), Calc!$H$15:$DZ$15, BT$103)/$F$107</f>
        <v>0</v>
      </c>
      <c r="BU18" s="69">
        <f>SUMIFS(INDEX(Calc!$H$2:$DZ$1549, $EG18, ), Calc!$H$15:$DZ$15, BU$103)/$F$107</f>
        <v>0</v>
      </c>
      <c r="BV18" s="69">
        <f>SUMIFS(INDEX(Calc!$H$2:$DZ$1549, $EG18, ), Calc!$H$15:$DZ$15, BV$103)/$F$107</f>
        <v>0</v>
      </c>
      <c r="BW18" s="69">
        <f>SUMIFS(INDEX(Calc!$H$2:$DZ$1549, $EG18, ), Calc!$H$15:$DZ$15, BW$103)/$F$107</f>
        <v>0</v>
      </c>
      <c r="BX18" s="69">
        <f>SUMIFS(INDEX(Calc!$H$2:$DZ$1549, $EG18, ), Calc!$H$15:$DZ$15, BX$103)/$F$107</f>
        <v>0</v>
      </c>
      <c r="BY18" s="69">
        <f>SUMIFS(INDEX(Calc!$H$2:$DZ$1549, $EG18, ), Calc!$H$15:$DZ$15, BY$103)/$F$107</f>
        <v>0</v>
      </c>
      <c r="BZ18" s="69">
        <f>SUMIFS(INDEX(Calc!$H$2:$DZ$1549, $EG18, ), Calc!$H$15:$DZ$15, BZ$103)/$F$107</f>
        <v>0</v>
      </c>
      <c r="CA18" s="69">
        <f>SUMIFS(INDEX(Calc!$H$2:$DZ$1549, $EG18, ), Calc!$H$15:$DZ$15, CA$103)/$F$107</f>
        <v>0</v>
      </c>
      <c r="CB18" s="69">
        <f>SUMIFS(INDEX(Calc!$H$2:$DZ$1549, $EG18, ), Calc!$H$15:$DZ$15, CB$103)/$F$107</f>
        <v>0</v>
      </c>
      <c r="CC18" s="69">
        <f>SUMIFS(INDEX(Calc!$H$2:$DZ$1549, $EG18, ), Calc!$H$15:$DZ$15, CC$103)/$F$107</f>
        <v>0</v>
      </c>
      <c r="CD18" s="69">
        <f>SUMIFS(INDEX(Calc!$H$2:$DZ$1549, $EG18, ), Calc!$H$15:$DZ$15, CD$103)/$F$107</f>
        <v>0</v>
      </c>
      <c r="CE18" s="69">
        <f>SUMIFS(INDEX(Calc!$H$2:$DZ$1549, $EG18, ), Calc!$H$15:$DZ$15, CE$103)/$F$107</f>
        <v>0</v>
      </c>
      <c r="CF18" s="69">
        <f>SUMIFS(INDEX(Calc!$H$2:$DZ$1549, $EG18, ), Calc!$H$15:$DZ$15, CF$103)/$F$107</f>
        <v>0</v>
      </c>
      <c r="CG18" s="69">
        <f>SUMIFS(INDEX(Calc!$H$2:$DZ$1549, $EG18, ), Calc!$H$15:$DZ$15, CG$103)/$F$107</f>
        <v>0</v>
      </c>
      <c r="CH18" s="69">
        <f>SUMIFS(INDEX(Calc!$H$2:$DZ$1549, $EG18, ), Calc!$H$15:$DZ$15, CH$103)/$F$107</f>
        <v>0</v>
      </c>
      <c r="CI18" s="69">
        <f>SUMIFS(INDEX(Calc!$H$2:$DZ$1549, $EG18, ), Calc!$H$15:$DZ$15, CI$103)/$F$107</f>
        <v>0</v>
      </c>
      <c r="CJ18" s="69">
        <f>SUMIFS(INDEX(Calc!$H$2:$DZ$1549, $EG18, ), Calc!$H$15:$DZ$15, CJ$103)/$F$107</f>
        <v>0</v>
      </c>
      <c r="CK18" s="69">
        <f>SUMIFS(INDEX(Calc!$H$2:$DZ$1549, $EG18, ), Calc!$H$15:$DZ$15, CK$103)/$F$107</f>
        <v>0</v>
      </c>
      <c r="CL18" s="69">
        <f>SUMIFS(INDEX(Calc!$H$2:$DZ$1549, $EG18, ), Calc!$H$15:$DZ$15, CL$103)/$F$107</f>
        <v>0</v>
      </c>
      <c r="CM18" s="69">
        <f>SUMIFS(INDEX(Calc!$H$2:$DZ$1549, $EG18, ), Calc!$H$15:$DZ$15, CM$103)/$F$107</f>
        <v>0</v>
      </c>
      <c r="CN18" s="69">
        <f>SUMIFS(INDEX(Calc!$H$2:$DZ$1549, $EG18, ), Calc!$H$15:$DZ$15, CN$103)/$F$107</f>
        <v>0</v>
      </c>
      <c r="CO18" s="69">
        <f>SUMIFS(INDEX(Calc!$H$2:$DZ$1549, $EG18, ), Calc!$H$15:$DZ$15, CO$103)/$F$107</f>
        <v>0</v>
      </c>
      <c r="CP18" s="69">
        <f>SUMIFS(INDEX(Calc!$H$2:$DZ$1549, $EG18, ), Calc!$H$15:$DZ$15, CP$103)/$F$107</f>
        <v>0</v>
      </c>
      <c r="CQ18" s="69">
        <f>SUMIFS(INDEX(Calc!$H$2:$DZ$1549, $EG18, ), Calc!$H$15:$DZ$15, CQ$103)/$F$107</f>
        <v>0</v>
      </c>
      <c r="CR18" s="69">
        <f>SUMIFS(INDEX(Calc!$H$2:$DZ$1549, $EG18, ), Calc!$H$15:$DZ$15, CR$103)/$F$107</f>
        <v>0</v>
      </c>
      <c r="CS18" s="69">
        <f>SUMIFS(INDEX(Calc!$H$2:$DZ$1549, $EG18, ), Calc!$H$15:$DZ$15, CS$103)/$F$107</f>
        <v>0</v>
      </c>
      <c r="CT18" s="69">
        <f>SUMIFS(INDEX(Calc!$H$2:$DZ$1549, $EG18, ), Calc!$H$15:$DZ$15, CT$103)/$F$107</f>
        <v>0</v>
      </c>
      <c r="CU18" s="69">
        <f>SUMIFS(INDEX(Calc!$H$2:$DZ$1549, $EG18, ), Calc!$H$15:$DZ$15, CU$103)/$F$107</f>
        <v>0</v>
      </c>
      <c r="CV18" s="69">
        <f>SUMIFS(INDEX(Calc!$H$2:$DZ$1549, $EG18, ), Calc!$H$15:$DZ$15, CV$103)/$F$107</f>
        <v>0</v>
      </c>
      <c r="CW18" s="69">
        <f>SUMIFS(INDEX(Calc!$H$2:$DZ$1549, $EG18, ), Calc!$H$15:$DZ$15, CW$103)/$F$107</f>
        <v>0</v>
      </c>
      <c r="CX18" s="69">
        <f>SUMIFS(INDEX(Calc!$H$2:$DZ$1549, $EG18, ), Calc!$H$15:$DZ$15, CX$103)/$F$107</f>
        <v>0</v>
      </c>
      <c r="CY18" s="69">
        <f>SUMIFS(INDEX(Calc!$H$2:$DZ$1549, $EG18, ), Calc!$H$15:$DZ$15, CY$103)/$F$107</f>
        <v>0</v>
      </c>
      <c r="CZ18" s="69">
        <f>SUMIFS(INDEX(Calc!$H$2:$DZ$1549, $EG18, ), Calc!$H$15:$DZ$15, CZ$103)/$F$107</f>
        <v>0</v>
      </c>
      <c r="DA18" s="69">
        <f>SUMIFS(INDEX(Calc!$H$2:$DZ$1549, $EG18, ), Calc!$H$15:$DZ$15, DA$103)/$F$107</f>
        <v>0</v>
      </c>
      <c r="DB18" s="69">
        <f>SUMIFS(INDEX(Calc!$H$2:$DZ$1549, $EG18, ), Calc!$H$15:$DZ$15, DB$103)/$F$107</f>
        <v>0</v>
      </c>
      <c r="DC18" s="69">
        <f>SUMIFS(INDEX(Calc!$H$2:$DZ$1549, $EG18, ), Calc!$H$15:$DZ$15, DC$103)/$F$107</f>
        <v>0</v>
      </c>
      <c r="DD18" s="69">
        <f>SUMIFS(INDEX(Calc!$H$2:$DZ$1549, $EG18, ), Calc!$H$15:$DZ$15, DD$103)/$F$107</f>
        <v>0</v>
      </c>
      <c r="DE18" s="69">
        <f>SUMIFS(INDEX(Calc!$H$2:$DZ$1549, $EG18, ), Calc!$H$15:$DZ$15, DE$103)/$F$107</f>
        <v>0</v>
      </c>
      <c r="DF18" s="69">
        <f>SUMIFS(INDEX(Calc!$H$2:$DZ$1549, $EG18, ), Calc!$H$15:$DZ$15, DF$103)/$F$107</f>
        <v>0</v>
      </c>
      <c r="DG18" s="69">
        <f>SUMIFS(INDEX(Calc!$H$2:$DZ$1549, $EG18, ), Calc!$H$15:$DZ$15, DG$103)/$F$107</f>
        <v>0</v>
      </c>
      <c r="DH18" s="69">
        <f>SUMIFS(INDEX(Calc!$H$2:$DZ$1549, $EG18, ), Calc!$H$15:$DZ$15, DH$103)/$F$107</f>
        <v>0</v>
      </c>
      <c r="DI18" s="69">
        <f>SUMIFS(INDEX(Calc!$H$2:$DZ$1549, $EG18, ), Calc!$H$15:$DZ$15, DI$103)/$F$107</f>
        <v>0</v>
      </c>
      <c r="DJ18" s="69">
        <f>SUMIFS(INDEX(Calc!$H$2:$DZ$1549, $EG18, ), Calc!$H$15:$DZ$15, DJ$103)/$F$107</f>
        <v>0</v>
      </c>
      <c r="DK18" s="69">
        <f>SUMIFS(INDEX(Calc!$H$2:$DZ$1549, $EG18, ), Calc!$H$15:$DZ$15, DK$103)/$F$107</f>
        <v>0</v>
      </c>
      <c r="DL18" s="69">
        <f>SUMIFS(INDEX(Calc!$H$2:$DZ$1549, $EG18, ), Calc!$H$15:$DZ$15, DL$103)/$F$107</f>
        <v>0</v>
      </c>
      <c r="DM18" s="69">
        <f>SUMIFS(INDEX(Calc!$H$2:$DZ$1549, $EG18, ), Calc!$H$15:$DZ$15, DM$103)/$F$107</f>
        <v>0</v>
      </c>
      <c r="DN18" s="69">
        <f>SUMIFS(INDEX(Calc!$H$2:$DZ$1549, $EG18, ), Calc!$H$15:$DZ$15, DN$103)/$F$107</f>
        <v>0</v>
      </c>
      <c r="DO18" s="69">
        <f>SUMIFS(INDEX(Calc!$H$2:$DZ$1549, $EG18, ), Calc!$H$15:$DZ$15, DO$103)/$F$107</f>
        <v>0</v>
      </c>
      <c r="DP18" s="69">
        <f>SUMIFS(INDEX(Calc!$H$2:$DZ$1549, $EG18, ), Calc!$H$15:$DZ$15, DP$103)/$F$107</f>
        <v>0</v>
      </c>
      <c r="DQ18" s="69">
        <f>SUMIFS(INDEX(Calc!$H$2:$DZ$1549, $EG18, ), Calc!$H$15:$DZ$15, DQ$103)/$F$107</f>
        <v>0</v>
      </c>
      <c r="DR18" s="69">
        <f>SUMIFS(INDEX(Calc!$H$2:$DZ$1549, $EG18, ), Calc!$H$15:$DZ$15, DR$103)/$F$107</f>
        <v>0</v>
      </c>
      <c r="DS18" s="69">
        <f>SUMIFS(INDEX(Calc!$H$2:$DZ$1549, $EG18, ), Calc!$H$15:$DZ$15, DS$103)/$F$107</f>
        <v>0</v>
      </c>
      <c r="DT18" s="69">
        <f>SUMIFS(INDEX(Calc!$H$2:$DZ$1549, $EG18, ), Calc!$H$15:$DZ$15, DT$103)/$F$107</f>
        <v>0</v>
      </c>
      <c r="DU18" s="69">
        <f>SUMIFS(INDEX(Calc!$H$2:$DZ$1549, $EG18, ), Calc!$H$15:$DZ$15, DU$103)/$F$107</f>
        <v>0</v>
      </c>
      <c r="DV18" s="69">
        <f>SUMIFS(INDEX(Calc!$H$2:$DZ$1549, $EG18, ), Calc!$H$15:$DZ$15, DV$103)/$F$107</f>
        <v>0</v>
      </c>
      <c r="DW18" s="69">
        <f>SUMIFS(INDEX(Calc!$H$2:$DZ$1549, $EG18, ), Calc!$H$15:$DZ$15, DW$103)/$F$107</f>
        <v>0</v>
      </c>
      <c r="DX18" s="69">
        <f>SUMIFS(INDEX(Calc!$H$2:$DZ$1549, $EG18, ), Calc!$H$15:$DZ$15, DX$103)/$F$107</f>
        <v>0</v>
      </c>
      <c r="DY18" s="69">
        <f>SUMIFS(INDEX(Calc!$H$2:$DZ$1549, $EG18, ), Calc!$H$15:$DZ$15, DY$103)/$F$107</f>
        <v>0</v>
      </c>
      <c r="DZ18" s="69">
        <f>SUMIFS(INDEX(Calc!$H$2:$DZ$1549, $EG18, ), Calc!$H$15:$DZ$15, DZ$103)/$F$107</f>
        <v>0</v>
      </c>
      <c r="EB18" s="51"/>
      <c r="EC18" s="70">
        <f>SUM(I18:EA18)</f>
        <v>0</v>
      </c>
      <c r="ED18" s="71"/>
      <c r="EF18" s="33" t="s">
        <v>24</v>
      </c>
      <c r="EG18" s="131">
        <f>SUMIFS(Calc!$EB$2:$EB$1549, Calc!$EC$2:$EC$1549, $EG$1, Calc!$ED$2:$ED$1549, $EG$2, Calc!$EE$2:$EE$1549, $EF18, Calc!$EF$2:$EF$1549, $C18)</f>
        <v>351</v>
      </c>
    </row>
    <row r="19" spans="3:137" ht="5.0999999999999996" customHeight="1" x14ac:dyDescent="0.3">
      <c r="E19" s="51"/>
      <c r="F19" s="38"/>
      <c r="G19" s="27"/>
      <c r="H19" s="53"/>
      <c r="EB19" s="51"/>
      <c r="EC19" s="27"/>
      <c r="ED19" s="53"/>
    </row>
    <row r="20" spans="3:137" x14ac:dyDescent="0.3">
      <c r="C20" s="14" t="s">
        <v>145</v>
      </c>
      <c r="D20" s="14"/>
      <c r="E20" s="48"/>
      <c r="F20" s="136">
        <f>EC20/$EC$10*Inputs!$D$10</f>
        <v>386187.5</v>
      </c>
      <c r="G20" s="140" t="s">
        <v>47</v>
      </c>
      <c r="H20" s="49"/>
      <c r="I20" s="73"/>
      <c r="J20" s="111">
        <f>SUM(J14:J19)</f>
        <v>1.0298333333333334</v>
      </c>
      <c r="K20" s="111">
        <f t="shared" ref="K20:R20" si="2">SUM(K14:K19)</f>
        <v>26.260750000000005</v>
      </c>
      <c r="L20" s="111">
        <f t="shared" si="2"/>
        <v>30.895</v>
      </c>
      <c r="M20" s="111">
        <f t="shared" si="2"/>
        <v>30.895</v>
      </c>
      <c r="N20" s="111">
        <f t="shared" si="2"/>
        <v>30.895</v>
      </c>
      <c r="O20" s="111">
        <f t="shared" si="2"/>
        <v>29.865166666666667</v>
      </c>
      <c r="P20" s="111">
        <f t="shared" si="2"/>
        <v>4.6342499999999998</v>
      </c>
      <c r="Q20" s="111">
        <f t="shared" si="2"/>
        <v>0</v>
      </c>
      <c r="R20" s="111">
        <f t="shared" si="2"/>
        <v>0</v>
      </c>
      <c r="S20" s="111">
        <f t="shared" ref="S20:AO20" si="3">SUM(S14:S19)</f>
        <v>0</v>
      </c>
      <c r="T20" s="111">
        <f t="shared" si="3"/>
        <v>0</v>
      </c>
      <c r="U20" s="111">
        <f t="shared" si="3"/>
        <v>0</v>
      </c>
      <c r="V20" s="111">
        <f t="shared" si="3"/>
        <v>0</v>
      </c>
      <c r="W20" s="111">
        <f t="shared" si="3"/>
        <v>0</v>
      </c>
      <c r="X20" s="111">
        <f t="shared" si="3"/>
        <v>0</v>
      </c>
      <c r="Y20" s="111">
        <f t="shared" si="3"/>
        <v>0</v>
      </c>
      <c r="Z20" s="111">
        <f t="shared" si="3"/>
        <v>0</v>
      </c>
      <c r="AA20" s="111">
        <f t="shared" si="3"/>
        <v>0</v>
      </c>
      <c r="AB20" s="111">
        <f t="shared" si="3"/>
        <v>0</v>
      </c>
      <c r="AC20" s="111">
        <f t="shared" si="3"/>
        <v>0</v>
      </c>
      <c r="AD20" s="111">
        <f t="shared" si="3"/>
        <v>0</v>
      </c>
      <c r="AE20" s="111">
        <f t="shared" si="3"/>
        <v>0</v>
      </c>
      <c r="AF20" s="111">
        <f t="shared" si="3"/>
        <v>0</v>
      </c>
      <c r="AG20" s="111">
        <f t="shared" si="3"/>
        <v>0</v>
      </c>
      <c r="AH20" s="111">
        <f t="shared" si="3"/>
        <v>0</v>
      </c>
      <c r="AI20" s="111">
        <f t="shared" si="3"/>
        <v>0</v>
      </c>
      <c r="AJ20" s="111">
        <f t="shared" si="3"/>
        <v>0</v>
      </c>
      <c r="AK20" s="111">
        <f t="shared" si="3"/>
        <v>0</v>
      </c>
      <c r="AL20" s="111">
        <f t="shared" si="3"/>
        <v>0</v>
      </c>
      <c r="AM20" s="111">
        <f t="shared" si="3"/>
        <v>0</v>
      </c>
      <c r="AN20" s="111">
        <f t="shared" si="3"/>
        <v>0</v>
      </c>
      <c r="AO20" s="111">
        <f t="shared" si="3"/>
        <v>0</v>
      </c>
      <c r="AP20" s="111">
        <f t="shared" ref="AP20:CA20" si="4">SUM(AP14:AP19)</f>
        <v>0</v>
      </c>
      <c r="AQ20" s="111">
        <f t="shared" si="4"/>
        <v>0</v>
      </c>
      <c r="AR20" s="111">
        <f t="shared" si="4"/>
        <v>0</v>
      </c>
      <c r="AS20" s="111">
        <f t="shared" si="4"/>
        <v>0</v>
      </c>
      <c r="AT20" s="111">
        <f t="shared" si="4"/>
        <v>0</v>
      </c>
      <c r="AU20" s="111">
        <f t="shared" si="4"/>
        <v>0</v>
      </c>
      <c r="AV20" s="111">
        <f t="shared" si="4"/>
        <v>0</v>
      </c>
      <c r="AW20" s="111">
        <f t="shared" si="4"/>
        <v>0</v>
      </c>
      <c r="AX20" s="111">
        <f t="shared" si="4"/>
        <v>0</v>
      </c>
      <c r="AY20" s="111">
        <f t="shared" si="4"/>
        <v>0</v>
      </c>
      <c r="AZ20" s="111">
        <f t="shared" si="4"/>
        <v>0</v>
      </c>
      <c r="BA20" s="111">
        <f t="shared" si="4"/>
        <v>0</v>
      </c>
      <c r="BB20" s="111">
        <f t="shared" si="4"/>
        <v>0</v>
      </c>
      <c r="BC20" s="111">
        <f t="shared" si="4"/>
        <v>0</v>
      </c>
      <c r="BD20" s="111">
        <f t="shared" si="4"/>
        <v>0</v>
      </c>
      <c r="BE20" s="111">
        <f t="shared" si="4"/>
        <v>0</v>
      </c>
      <c r="BF20" s="111">
        <f t="shared" si="4"/>
        <v>0</v>
      </c>
      <c r="BG20" s="111">
        <f t="shared" si="4"/>
        <v>0</v>
      </c>
      <c r="BH20" s="111">
        <f t="shared" si="4"/>
        <v>0</v>
      </c>
      <c r="BI20" s="111">
        <f t="shared" si="4"/>
        <v>0</v>
      </c>
      <c r="BJ20" s="111">
        <f t="shared" si="4"/>
        <v>0</v>
      </c>
      <c r="BK20" s="111">
        <f t="shared" si="4"/>
        <v>0</v>
      </c>
      <c r="BL20" s="111">
        <f t="shared" si="4"/>
        <v>0</v>
      </c>
      <c r="BM20" s="111">
        <f t="shared" si="4"/>
        <v>0</v>
      </c>
      <c r="BN20" s="111">
        <f t="shared" si="4"/>
        <v>0</v>
      </c>
      <c r="BO20" s="111">
        <f t="shared" si="4"/>
        <v>0</v>
      </c>
      <c r="BP20" s="111">
        <f t="shared" si="4"/>
        <v>0</v>
      </c>
      <c r="BQ20" s="111">
        <f t="shared" si="4"/>
        <v>0</v>
      </c>
      <c r="BR20" s="111">
        <f t="shared" si="4"/>
        <v>0</v>
      </c>
      <c r="BS20" s="111">
        <f t="shared" si="4"/>
        <v>0</v>
      </c>
      <c r="BT20" s="111">
        <f t="shared" si="4"/>
        <v>0</v>
      </c>
      <c r="BU20" s="111">
        <f t="shared" si="4"/>
        <v>0</v>
      </c>
      <c r="BV20" s="111">
        <f t="shared" si="4"/>
        <v>0</v>
      </c>
      <c r="BW20" s="111">
        <f t="shared" si="4"/>
        <v>0</v>
      </c>
      <c r="BX20" s="111">
        <f t="shared" si="4"/>
        <v>0</v>
      </c>
      <c r="BY20" s="111">
        <f t="shared" si="4"/>
        <v>0</v>
      </c>
      <c r="BZ20" s="111">
        <f t="shared" si="4"/>
        <v>0</v>
      </c>
      <c r="CA20" s="111">
        <f t="shared" si="4"/>
        <v>0</v>
      </c>
      <c r="CB20" s="111">
        <f t="shared" ref="CB20:DZ20" si="5">SUM(CB14:CB19)</f>
        <v>0</v>
      </c>
      <c r="CC20" s="111">
        <f t="shared" si="5"/>
        <v>0</v>
      </c>
      <c r="CD20" s="111">
        <f t="shared" si="5"/>
        <v>0</v>
      </c>
      <c r="CE20" s="111">
        <f t="shared" si="5"/>
        <v>0</v>
      </c>
      <c r="CF20" s="111">
        <f t="shared" si="5"/>
        <v>0</v>
      </c>
      <c r="CG20" s="111">
        <f t="shared" si="5"/>
        <v>0</v>
      </c>
      <c r="CH20" s="111">
        <f t="shared" si="5"/>
        <v>0</v>
      </c>
      <c r="CI20" s="111">
        <f t="shared" si="5"/>
        <v>0</v>
      </c>
      <c r="CJ20" s="111">
        <f t="shared" si="5"/>
        <v>0</v>
      </c>
      <c r="CK20" s="111">
        <f t="shared" si="5"/>
        <v>0</v>
      </c>
      <c r="CL20" s="111">
        <f t="shared" si="5"/>
        <v>0</v>
      </c>
      <c r="CM20" s="111">
        <f t="shared" si="5"/>
        <v>0</v>
      </c>
      <c r="CN20" s="111">
        <f t="shared" si="5"/>
        <v>0</v>
      </c>
      <c r="CO20" s="111">
        <f t="shared" si="5"/>
        <v>0</v>
      </c>
      <c r="CP20" s="111">
        <f t="shared" si="5"/>
        <v>0</v>
      </c>
      <c r="CQ20" s="111">
        <f t="shared" si="5"/>
        <v>0</v>
      </c>
      <c r="CR20" s="111">
        <f t="shared" si="5"/>
        <v>0</v>
      </c>
      <c r="CS20" s="111">
        <f t="shared" si="5"/>
        <v>0</v>
      </c>
      <c r="CT20" s="111">
        <f t="shared" si="5"/>
        <v>0</v>
      </c>
      <c r="CU20" s="111">
        <f t="shared" si="5"/>
        <v>0</v>
      </c>
      <c r="CV20" s="111">
        <f t="shared" si="5"/>
        <v>0</v>
      </c>
      <c r="CW20" s="111">
        <f t="shared" si="5"/>
        <v>0</v>
      </c>
      <c r="CX20" s="111">
        <f t="shared" si="5"/>
        <v>0</v>
      </c>
      <c r="CY20" s="111">
        <f t="shared" si="5"/>
        <v>0</v>
      </c>
      <c r="CZ20" s="111">
        <f t="shared" si="5"/>
        <v>0</v>
      </c>
      <c r="DA20" s="111">
        <f t="shared" si="5"/>
        <v>0</v>
      </c>
      <c r="DB20" s="111">
        <f t="shared" si="5"/>
        <v>0</v>
      </c>
      <c r="DC20" s="111">
        <f t="shared" si="5"/>
        <v>0</v>
      </c>
      <c r="DD20" s="111">
        <f t="shared" si="5"/>
        <v>0</v>
      </c>
      <c r="DE20" s="111">
        <f t="shared" si="5"/>
        <v>0</v>
      </c>
      <c r="DF20" s="111">
        <f t="shared" si="5"/>
        <v>0</v>
      </c>
      <c r="DG20" s="111">
        <f t="shared" si="5"/>
        <v>0</v>
      </c>
      <c r="DH20" s="111">
        <f t="shared" si="5"/>
        <v>0</v>
      </c>
      <c r="DI20" s="111">
        <f t="shared" si="5"/>
        <v>0</v>
      </c>
      <c r="DJ20" s="111">
        <f t="shared" si="5"/>
        <v>0</v>
      </c>
      <c r="DK20" s="111">
        <f t="shared" si="5"/>
        <v>0</v>
      </c>
      <c r="DL20" s="111">
        <f t="shared" si="5"/>
        <v>0</v>
      </c>
      <c r="DM20" s="111">
        <f t="shared" si="5"/>
        <v>0</v>
      </c>
      <c r="DN20" s="111">
        <f t="shared" si="5"/>
        <v>0</v>
      </c>
      <c r="DO20" s="111">
        <f t="shared" si="5"/>
        <v>0</v>
      </c>
      <c r="DP20" s="111">
        <f t="shared" si="5"/>
        <v>0</v>
      </c>
      <c r="DQ20" s="111">
        <f t="shared" si="5"/>
        <v>0</v>
      </c>
      <c r="DR20" s="111">
        <f t="shared" si="5"/>
        <v>0</v>
      </c>
      <c r="DS20" s="111">
        <f t="shared" si="5"/>
        <v>0</v>
      </c>
      <c r="DT20" s="111">
        <f t="shared" si="5"/>
        <v>0</v>
      </c>
      <c r="DU20" s="111">
        <f t="shared" si="5"/>
        <v>0</v>
      </c>
      <c r="DV20" s="111">
        <f t="shared" si="5"/>
        <v>0</v>
      </c>
      <c r="DW20" s="111">
        <f t="shared" si="5"/>
        <v>0</v>
      </c>
      <c r="DX20" s="111">
        <f t="shared" si="5"/>
        <v>0</v>
      </c>
      <c r="DY20" s="111">
        <f t="shared" si="5"/>
        <v>0</v>
      </c>
      <c r="DZ20" s="111">
        <f t="shared" si="5"/>
        <v>0</v>
      </c>
      <c r="EA20" s="212"/>
      <c r="EB20" s="213"/>
      <c r="EC20" s="111">
        <f>SUM(EC14:EC19)</f>
        <v>154.47499999999999</v>
      </c>
      <c r="ED20" s="75"/>
    </row>
    <row r="21" spans="3:137" x14ac:dyDescent="0.3">
      <c r="E21" s="51"/>
      <c r="F21" s="38"/>
      <c r="G21" s="27"/>
      <c r="H21" s="53"/>
      <c r="I21" s="17"/>
      <c r="J21" s="17"/>
      <c r="K21" s="17"/>
      <c r="L21" s="17"/>
      <c r="M21" s="17"/>
      <c r="N21" s="17"/>
      <c r="O21" s="17"/>
      <c r="P21" s="17"/>
      <c r="Q21" s="17"/>
      <c r="R21" s="17"/>
      <c r="S21" s="17"/>
      <c r="T21" s="17"/>
      <c r="U21" s="17"/>
      <c r="V21" s="17"/>
      <c r="W21" s="17"/>
      <c r="X21" s="17"/>
      <c r="Y21" s="17"/>
      <c r="Z21" s="17"/>
      <c r="AA21" s="17"/>
      <c r="AB21" s="17"/>
      <c r="AC21" s="17"/>
      <c r="AD21" s="17"/>
      <c r="AE21" s="17"/>
      <c r="AF21" s="17"/>
      <c r="AG21" s="17"/>
      <c r="AH21" s="17"/>
      <c r="AI21" s="17"/>
      <c r="AJ21" s="17"/>
      <c r="AK21" s="17"/>
      <c r="AL21" s="17"/>
      <c r="AM21" s="17"/>
      <c r="AN21" s="17"/>
      <c r="AO21" s="17"/>
      <c r="AP21" s="17"/>
      <c r="AQ21" s="17"/>
      <c r="AR21" s="17"/>
      <c r="AS21" s="17"/>
      <c r="AT21" s="17"/>
      <c r="AU21" s="17"/>
      <c r="AV21" s="17"/>
      <c r="AW21" s="17"/>
      <c r="AX21" s="17"/>
      <c r="AY21" s="17"/>
      <c r="AZ21" s="17"/>
      <c r="BA21" s="17"/>
      <c r="BB21" s="17"/>
      <c r="BC21" s="17"/>
      <c r="BD21" s="17"/>
      <c r="BE21" s="17"/>
      <c r="BF21" s="17"/>
      <c r="BG21" s="17"/>
      <c r="BH21" s="17"/>
      <c r="BI21" s="17"/>
      <c r="BJ21" s="17"/>
      <c r="BK21" s="17"/>
      <c r="BL21" s="17"/>
      <c r="BM21" s="17"/>
      <c r="BN21" s="17"/>
      <c r="BO21" s="17"/>
      <c r="BP21" s="17"/>
      <c r="BQ21" s="17"/>
      <c r="BR21" s="17"/>
      <c r="BS21" s="17"/>
      <c r="BT21" s="17"/>
      <c r="BU21" s="17"/>
      <c r="BV21" s="17"/>
      <c r="BW21" s="17"/>
      <c r="BX21" s="17"/>
      <c r="BY21" s="17"/>
      <c r="BZ21" s="17"/>
      <c r="CA21" s="17"/>
      <c r="CB21" s="17"/>
      <c r="CC21" s="17"/>
      <c r="CD21" s="17"/>
      <c r="CE21" s="17"/>
      <c r="CF21" s="17"/>
      <c r="CG21" s="17"/>
      <c r="CH21" s="17"/>
      <c r="CI21" s="17"/>
      <c r="CJ21" s="17"/>
      <c r="CK21" s="17"/>
      <c r="CL21" s="17"/>
      <c r="CM21" s="17"/>
      <c r="CN21" s="17"/>
      <c r="CO21" s="17"/>
      <c r="CP21" s="17"/>
      <c r="CQ21" s="17"/>
      <c r="CR21" s="17"/>
      <c r="CS21" s="17"/>
      <c r="CT21" s="17"/>
      <c r="CU21" s="17"/>
      <c r="CV21" s="17"/>
      <c r="CW21" s="17"/>
      <c r="CX21" s="17"/>
      <c r="CY21" s="17"/>
      <c r="CZ21" s="17"/>
      <c r="DA21" s="17"/>
      <c r="DB21" s="17"/>
      <c r="DC21" s="17"/>
      <c r="DD21" s="17"/>
      <c r="DE21" s="17"/>
      <c r="DF21" s="17"/>
      <c r="DG21" s="17"/>
      <c r="DH21" s="17"/>
      <c r="DI21" s="17"/>
      <c r="DJ21" s="17"/>
      <c r="DK21" s="17"/>
      <c r="DL21" s="17"/>
      <c r="DM21" s="17"/>
      <c r="DN21" s="17"/>
      <c r="DO21" s="17"/>
      <c r="DP21" s="17"/>
      <c r="DQ21" s="17"/>
      <c r="DR21" s="17"/>
      <c r="DS21" s="17"/>
      <c r="DT21" s="17"/>
      <c r="DU21" s="17"/>
      <c r="DV21" s="17"/>
      <c r="DW21" s="17"/>
      <c r="DX21" s="17"/>
      <c r="DY21" s="17"/>
      <c r="DZ21" s="17"/>
      <c r="EB21" s="51"/>
      <c r="EC21" s="76"/>
      <c r="ED21" s="77"/>
    </row>
    <row r="22" spans="3:137" x14ac:dyDescent="0.3">
      <c r="C22" s="36" t="s">
        <v>187</v>
      </c>
      <c r="D22" s="36"/>
      <c r="E22" s="51"/>
      <c r="F22" s="38"/>
      <c r="G22" s="27"/>
      <c r="H22" s="53"/>
      <c r="I22" s="17"/>
      <c r="J22" s="17"/>
      <c r="K22" s="17"/>
      <c r="L22" s="17"/>
      <c r="M22" s="17"/>
      <c r="N22" s="17"/>
      <c r="O22" s="17"/>
      <c r="P22" s="17"/>
      <c r="Q22" s="17"/>
      <c r="R22" s="17"/>
      <c r="S22" s="17"/>
      <c r="T22" s="17"/>
      <c r="U22" s="17"/>
      <c r="V22" s="17"/>
      <c r="W22" s="17"/>
      <c r="X22" s="17"/>
      <c r="Y22" s="17"/>
      <c r="Z22" s="17"/>
      <c r="AA22" s="17"/>
      <c r="AB22" s="17"/>
      <c r="AC22" s="17"/>
      <c r="AD22" s="17"/>
      <c r="AE22" s="17"/>
      <c r="AF22" s="17"/>
      <c r="AG22" s="17"/>
      <c r="AH22" s="17"/>
      <c r="AI22" s="17"/>
      <c r="AJ22" s="17"/>
      <c r="AK22" s="17"/>
      <c r="AL22" s="17"/>
      <c r="AM22" s="17"/>
      <c r="AN22" s="17"/>
      <c r="AO22" s="17"/>
      <c r="AP22" s="17"/>
      <c r="AQ22" s="17"/>
      <c r="AR22" s="17"/>
      <c r="AS22" s="17"/>
      <c r="AT22" s="17"/>
      <c r="AU22" s="17"/>
      <c r="AV22" s="17"/>
      <c r="AW22" s="17"/>
      <c r="AX22" s="17"/>
      <c r="AY22" s="17"/>
      <c r="AZ22" s="17"/>
      <c r="BA22" s="17"/>
      <c r="BB22" s="17"/>
      <c r="BC22" s="17"/>
      <c r="BD22" s="17"/>
      <c r="BE22" s="17"/>
      <c r="BF22" s="17"/>
      <c r="BG22" s="17"/>
      <c r="BH22" s="17"/>
      <c r="BI22" s="17"/>
      <c r="BJ22" s="17"/>
      <c r="BK22" s="17"/>
      <c r="BL22" s="17"/>
      <c r="BM22" s="17"/>
      <c r="BN22" s="17"/>
      <c r="BO22" s="17"/>
      <c r="BP22" s="17"/>
      <c r="BQ22" s="17"/>
      <c r="BR22" s="17"/>
      <c r="BS22" s="17"/>
      <c r="BT22" s="17"/>
      <c r="BU22" s="17"/>
      <c r="BV22" s="17"/>
      <c r="BW22" s="17"/>
      <c r="BX22" s="17"/>
      <c r="BY22" s="17"/>
      <c r="BZ22" s="17"/>
      <c r="CA22" s="17"/>
      <c r="CB22" s="17"/>
      <c r="CC22" s="17"/>
      <c r="CD22" s="17"/>
      <c r="CE22" s="17"/>
      <c r="CF22" s="17"/>
      <c r="CG22" s="17"/>
      <c r="CH22" s="17"/>
      <c r="CI22" s="17"/>
      <c r="CJ22" s="17"/>
      <c r="CK22" s="17"/>
      <c r="CL22" s="17"/>
      <c r="CM22" s="17"/>
      <c r="CN22" s="17"/>
      <c r="CO22" s="17"/>
      <c r="CP22" s="17"/>
      <c r="CQ22" s="17"/>
      <c r="CR22" s="17"/>
      <c r="CS22" s="17"/>
      <c r="CT22" s="17"/>
      <c r="CU22" s="17"/>
      <c r="CV22" s="17"/>
      <c r="CW22" s="17"/>
      <c r="CX22" s="17"/>
      <c r="CY22" s="17"/>
      <c r="CZ22" s="17"/>
      <c r="DA22" s="17"/>
      <c r="DB22" s="17"/>
      <c r="DC22" s="17"/>
      <c r="DD22" s="17"/>
      <c r="DE22" s="17"/>
      <c r="DF22" s="17"/>
      <c r="DG22" s="17"/>
      <c r="DH22" s="17"/>
      <c r="DI22" s="17"/>
      <c r="DJ22" s="17"/>
      <c r="DK22" s="17"/>
      <c r="DL22" s="17"/>
      <c r="DM22" s="17"/>
      <c r="DN22" s="17"/>
      <c r="DO22" s="17"/>
      <c r="DP22" s="17"/>
      <c r="DQ22" s="17"/>
      <c r="DR22" s="17"/>
      <c r="DS22" s="17"/>
      <c r="DT22" s="17"/>
      <c r="DU22" s="17"/>
      <c r="DV22" s="17"/>
      <c r="DW22" s="17"/>
      <c r="DX22" s="17"/>
      <c r="DY22" s="17"/>
      <c r="DZ22" s="17"/>
      <c r="EB22" s="67"/>
      <c r="EC22" s="76"/>
      <c r="ED22" s="77"/>
    </row>
    <row r="23" spans="3:137" ht="5.0999999999999996" customHeight="1" x14ac:dyDescent="0.3">
      <c r="E23" s="51"/>
      <c r="F23" s="38"/>
      <c r="G23" s="27"/>
      <c r="H23" s="53"/>
      <c r="I23" s="17"/>
      <c r="J23" s="17"/>
      <c r="K23" s="17"/>
      <c r="L23" s="17"/>
      <c r="M23" s="17"/>
      <c r="N23" s="17"/>
      <c r="O23" s="17"/>
      <c r="P23" s="17"/>
      <c r="Q23" s="17"/>
      <c r="R23" s="17"/>
      <c r="S23" s="17"/>
      <c r="T23" s="17"/>
      <c r="U23" s="17"/>
      <c r="V23" s="17"/>
      <c r="W23" s="17"/>
      <c r="X23" s="17"/>
      <c r="Y23" s="17"/>
      <c r="Z23" s="17"/>
      <c r="AA23" s="17"/>
      <c r="AB23" s="17"/>
      <c r="AC23" s="17"/>
      <c r="AD23" s="17"/>
      <c r="AE23" s="17"/>
      <c r="AF23" s="17"/>
      <c r="AG23" s="17"/>
      <c r="AH23" s="17"/>
      <c r="AI23" s="17"/>
      <c r="AJ23" s="17"/>
      <c r="AK23" s="17"/>
      <c r="AL23" s="17"/>
      <c r="AM23" s="17"/>
      <c r="AN23" s="17"/>
      <c r="AO23" s="17"/>
      <c r="AP23" s="17"/>
      <c r="AQ23" s="17"/>
      <c r="AR23" s="17"/>
      <c r="AS23" s="17"/>
      <c r="AT23" s="17"/>
      <c r="AU23" s="17"/>
      <c r="AV23" s="17"/>
      <c r="AW23" s="17"/>
      <c r="AX23" s="17"/>
      <c r="AY23" s="17"/>
      <c r="AZ23" s="17"/>
      <c r="BA23" s="17"/>
      <c r="BB23" s="17"/>
      <c r="BC23" s="17"/>
      <c r="BD23" s="17"/>
      <c r="BE23" s="17"/>
      <c r="BF23" s="17"/>
      <c r="BG23" s="17"/>
      <c r="BH23" s="17"/>
      <c r="BI23" s="17"/>
      <c r="BJ23" s="17"/>
      <c r="BK23" s="17"/>
      <c r="BL23" s="17"/>
      <c r="BM23" s="17"/>
      <c r="BN23" s="17"/>
      <c r="BO23" s="17"/>
      <c r="BP23" s="17"/>
      <c r="BQ23" s="17"/>
      <c r="BR23" s="17"/>
      <c r="BS23" s="17"/>
      <c r="BT23" s="17"/>
      <c r="BU23" s="17"/>
      <c r="BV23" s="17"/>
      <c r="BW23" s="17"/>
      <c r="BX23" s="17"/>
      <c r="BY23" s="17"/>
      <c r="BZ23" s="17"/>
      <c r="CA23" s="17"/>
      <c r="CB23" s="17"/>
      <c r="CC23" s="17"/>
      <c r="CD23" s="17"/>
      <c r="CE23" s="17"/>
      <c r="CF23" s="17"/>
      <c r="CG23" s="17"/>
      <c r="CH23" s="17"/>
      <c r="CI23" s="17"/>
      <c r="CJ23" s="17"/>
      <c r="CK23" s="17"/>
      <c r="CL23" s="17"/>
      <c r="CM23" s="17"/>
      <c r="CN23" s="17"/>
      <c r="CO23" s="17"/>
      <c r="CP23" s="17"/>
      <c r="CQ23" s="17"/>
      <c r="CR23" s="17"/>
      <c r="CS23" s="17"/>
      <c r="CT23" s="17"/>
      <c r="CU23" s="17"/>
      <c r="CV23" s="17"/>
      <c r="CW23" s="17"/>
      <c r="CX23" s="17"/>
      <c r="CY23" s="17"/>
      <c r="CZ23" s="17"/>
      <c r="DA23" s="17"/>
      <c r="DB23" s="17"/>
      <c r="DC23" s="17"/>
      <c r="DD23" s="17"/>
      <c r="DE23" s="17"/>
      <c r="DF23" s="17"/>
      <c r="DG23" s="17"/>
      <c r="DH23" s="17"/>
      <c r="DI23" s="17"/>
      <c r="DJ23" s="17"/>
      <c r="DK23" s="17"/>
      <c r="DL23" s="17"/>
      <c r="DM23" s="17"/>
      <c r="DN23" s="17"/>
      <c r="DO23" s="17"/>
      <c r="DP23" s="17"/>
      <c r="DQ23" s="17"/>
      <c r="DR23" s="17"/>
      <c r="DS23" s="17"/>
      <c r="DT23" s="17"/>
      <c r="DU23" s="17"/>
      <c r="DV23" s="17"/>
      <c r="DW23" s="17"/>
      <c r="DX23" s="17"/>
      <c r="DY23" s="17"/>
      <c r="DZ23" s="17"/>
      <c r="EB23" s="51"/>
      <c r="EC23" s="76"/>
      <c r="ED23" s="77"/>
    </row>
    <row r="24" spans="3:137" x14ac:dyDescent="0.3">
      <c r="C24" s="2" t="s">
        <v>60</v>
      </c>
      <c r="E24" s="51"/>
      <c r="F24" s="68">
        <f>EC24/$EC$10*Inputs!$D$10</f>
        <v>-20000.000000000004</v>
      </c>
      <c r="G24" s="139" t="s">
        <v>47</v>
      </c>
      <c r="H24" s="53"/>
      <c r="I24" s="79"/>
      <c r="J24" s="69">
        <f>SUMIFS(INDEX(Calc!$H$2:$DZ$1549, $EG24, ), Calc!$H$15:$DZ$15, J$103)/$F$107</f>
        <v>-1.6</v>
      </c>
      <c r="K24" s="69">
        <f>SUMIFS(INDEX(Calc!$H$2:$DZ$1549, $EG24, ), Calc!$H$15:$DZ$15, K$103)/$F$107</f>
        <v>-1.6</v>
      </c>
      <c r="L24" s="69">
        <f>SUMIFS(INDEX(Calc!$H$2:$DZ$1549, $EG24, ), Calc!$H$15:$DZ$15, L$103)/$F$107</f>
        <v>-1.6</v>
      </c>
      <c r="M24" s="69">
        <f>SUMIFS(INDEX(Calc!$H$2:$DZ$1549, $EG24, ), Calc!$H$15:$DZ$15, M$103)/$F$107</f>
        <v>-1.6</v>
      </c>
      <c r="N24" s="69">
        <f>SUMIFS(INDEX(Calc!$H$2:$DZ$1549, $EG24, ), Calc!$H$15:$DZ$15, N$103)/$F$107</f>
        <v>-1.6</v>
      </c>
      <c r="O24" s="69">
        <f>SUMIFS(INDEX(Calc!$H$2:$DZ$1549, $EG24, ), Calc!$H$15:$DZ$15, O$103)/$F$107</f>
        <v>0</v>
      </c>
      <c r="P24" s="69">
        <f>SUMIFS(INDEX(Calc!$H$2:$DZ$1549, $EG24, ), Calc!$H$15:$DZ$15, P$103)/$F$107</f>
        <v>0</v>
      </c>
      <c r="Q24" s="69">
        <f>SUMIFS(INDEX(Calc!$H$2:$DZ$1549, $EG24, ), Calc!$H$15:$DZ$15, Q$103)/$F$107</f>
        <v>0</v>
      </c>
      <c r="R24" s="69">
        <f>SUMIFS(INDEX(Calc!$H$2:$DZ$1549, $EG24, ), Calc!$H$15:$DZ$15, R$103)/$F$107</f>
        <v>0</v>
      </c>
      <c r="S24" s="69">
        <f>SUMIFS(INDEX(Calc!$H$2:$DZ$1549, $EG24, ), Calc!$H$15:$DZ$15, S$103)/$F$107</f>
        <v>0</v>
      </c>
      <c r="T24" s="69">
        <f>SUMIFS(INDEX(Calc!$H$2:$DZ$1549, $EG24, ), Calc!$H$15:$DZ$15, T$103)/$F$107</f>
        <v>0</v>
      </c>
      <c r="U24" s="69">
        <f>SUMIFS(INDEX(Calc!$H$2:$DZ$1549, $EG24, ), Calc!$H$15:$DZ$15, U$103)/$F$107</f>
        <v>0</v>
      </c>
      <c r="V24" s="69">
        <f>SUMIFS(INDEX(Calc!$H$2:$DZ$1549, $EG24, ), Calc!$H$15:$DZ$15, V$103)/$F$107</f>
        <v>0</v>
      </c>
      <c r="W24" s="69">
        <f>SUMIFS(INDEX(Calc!$H$2:$DZ$1549, $EG24, ), Calc!$H$15:$DZ$15, W$103)/$F$107</f>
        <v>0</v>
      </c>
      <c r="X24" s="69">
        <f>SUMIFS(INDEX(Calc!$H$2:$DZ$1549, $EG24, ), Calc!$H$15:$DZ$15, X$103)/$F$107</f>
        <v>0</v>
      </c>
      <c r="Y24" s="69">
        <f>SUMIFS(INDEX(Calc!$H$2:$DZ$1549, $EG24, ), Calc!$H$15:$DZ$15, Y$103)/$F$107</f>
        <v>0</v>
      </c>
      <c r="Z24" s="69">
        <f>SUMIFS(INDEX(Calc!$H$2:$DZ$1549, $EG24, ), Calc!$H$15:$DZ$15, Z$103)/$F$107</f>
        <v>0</v>
      </c>
      <c r="AA24" s="69">
        <f>SUMIFS(INDEX(Calc!$H$2:$DZ$1549, $EG24, ), Calc!$H$15:$DZ$15, AA$103)/$F$107</f>
        <v>0</v>
      </c>
      <c r="AB24" s="69">
        <f>SUMIFS(INDEX(Calc!$H$2:$DZ$1549, $EG24, ), Calc!$H$15:$DZ$15, AB$103)/$F$107</f>
        <v>0</v>
      </c>
      <c r="AC24" s="69">
        <f>SUMIFS(INDEX(Calc!$H$2:$DZ$1549, $EG24, ), Calc!$H$15:$DZ$15, AC$103)/$F$107</f>
        <v>0</v>
      </c>
      <c r="AD24" s="69">
        <f>SUMIFS(INDEX(Calc!$H$2:$DZ$1549, $EG24, ), Calc!$H$15:$DZ$15, AD$103)/$F$107</f>
        <v>0</v>
      </c>
      <c r="AE24" s="69">
        <f>SUMIFS(INDEX(Calc!$H$2:$DZ$1549, $EG24, ), Calc!$H$15:$DZ$15, AE$103)/$F$107</f>
        <v>0</v>
      </c>
      <c r="AF24" s="69">
        <f>SUMIFS(INDEX(Calc!$H$2:$DZ$1549, $EG24, ), Calc!$H$15:$DZ$15, AF$103)/$F$107</f>
        <v>0</v>
      </c>
      <c r="AG24" s="69">
        <f>SUMIFS(INDEX(Calc!$H$2:$DZ$1549, $EG24, ), Calc!$H$15:$DZ$15, AG$103)/$F$107</f>
        <v>0</v>
      </c>
      <c r="AH24" s="69">
        <f>SUMIFS(INDEX(Calc!$H$2:$DZ$1549, $EG24, ), Calc!$H$15:$DZ$15, AH$103)/$F$107</f>
        <v>0</v>
      </c>
      <c r="AI24" s="69">
        <f>SUMIFS(INDEX(Calc!$H$2:$DZ$1549, $EG24, ), Calc!$H$15:$DZ$15, AI$103)/$F$107</f>
        <v>0</v>
      </c>
      <c r="AJ24" s="69">
        <f>SUMIFS(INDEX(Calc!$H$2:$DZ$1549, $EG24, ), Calc!$H$15:$DZ$15, AJ$103)/$F$107</f>
        <v>0</v>
      </c>
      <c r="AK24" s="69">
        <f>SUMIFS(INDEX(Calc!$H$2:$DZ$1549, $EG24, ), Calc!$H$15:$DZ$15, AK$103)/$F$107</f>
        <v>0</v>
      </c>
      <c r="AL24" s="69">
        <f>SUMIFS(INDEX(Calc!$H$2:$DZ$1549, $EG24, ), Calc!$H$15:$DZ$15, AL$103)/$F$107</f>
        <v>0</v>
      </c>
      <c r="AM24" s="69">
        <f>SUMIFS(INDEX(Calc!$H$2:$DZ$1549, $EG24, ), Calc!$H$15:$DZ$15, AM$103)/$F$107</f>
        <v>0</v>
      </c>
      <c r="AN24" s="69">
        <f>SUMIFS(INDEX(Calc!$H$2:$DZ$1549, $EG24, ), Calc!$H$15:$DZ$15, AN$103)/$F$107</f>
        <v>0</v>
      </c>
      <c r="AO24" s="69">
        <f>SUMIFS(INDEX(Calc!$H$2:$DZ$1549, $EG24, ), Calc!$H$15:$DZ$15, AO$103)/$F$107</f>
        <v>0</v>
      </c>
      <c r="AP24" s="69">
        <f>SUMIFS(INDEX(Calc!$H$2:$DZ$1549, $EG24, ), Calc!$H$15:$DZ$15, AP$103)/$F$107</f>
        <v>0</v>
      </c>
      <c r="AQ24" s="69">
        <f>SUMIFS(INDEX(Calc!$H$2:$DZ$1549, $EG24, ), Calc!$H$15:$DZ$15, AQ$103)/$F$107</f>
        <v>0</v>
      </c>
      <c r="AR24" s="69">
        <f>SUMIFS(INDEX(Calc!$H$2:$DZ$1549, $EG24, ), Calc!$H$15:$DZ$15, AR$103)/$F$107</f>
        <v>0</v>
      </c>
      <c r="AS24" s="69">
        <f>SUMIFS(INDEX(Calc!$H$2:$DZ$1549, $EG24, ), Calc!$H$15:$DZ$15, AS$103)/$F$107</f>
        <v>0</v>
      </c>
      <c r="AT24" s="69">
        <f>SUMIFS(INDEX(Calc!$H$2:$DZ$1549, $EG24, ), Calc!$H$15:$DZ$15, AT$103)/$F$107</f>
        <v>0</v>
      </c>
      <c r="AU24" s="69">
        <f>SUMIFS(INDEX(Calc!$H$2:$DZ$1549, $EG24, ), Calc!$H$15:$DZ$15, AU$103)/$F$107</f>
        <v>0</v>
      </c>
      <c r="AV24" s="69">
        <f>SUMIFS(INDEX(Calc!$H$2:$DZ$1549, $EG24, ), Calc!$H$15:$DZ$15, AV$103)/$F$107</f>
        <v>0</v>
      </c>
      <c r="AW24" s="69">
        <f>SUMIFS(INDEX(Calc!$H$2:$DZ$1549, $EG24, ), Calc!$H$15:$DZ$15, AW$103)/$F$107</f>
        <v>0</v>
      </c>
      <c r="AX24" s="69">
        <f>SUMIFS(INDEX(Calc!$H$2:$DZ$1549, $EG24, ), Calc!$H$15:$DZ$15, AX$103)/$F$107</f>
        <v>0</v>
      </c>
      <c r="AY24" s="69">
        <f>SUMIFS(INDEX(Calc!$H$2:$DZ$1549, $EG24, ), Calc!$H$15:$DZ$15, AY$103)/$F$107</f>
        <v>0</v>
      </c>
      <c r="AZ24" s="69">
        <f>SUMIFS(INDEX(Calc!$H$2:$DZ$1549, $EG24, ), Calc!$H$15:$DZ$15, AZ$103)/$F$107</f>
        <v>0</v>
      </c>
      <c r="BA24" s="69">
        <f>SUMIFS(INDEX(Calc!$H$2:$DZ$1549, $EG24, ), Calc!$H$15:$DZ$15, BA$103)/$F$107</f>
        <v>0</v>
      </c>
      <c r="BB24" s="69">
        <f>SUMIFS(INDEX(Calc!$H$2:$DZ$1549, $EG24, ), Calc!$H$15:$DZ$15, BB$103)/$F$107</f>
        <v>0</v>
      </c>
      <c r="BC24" s="69">
        <f>SUMIFS(INDEX(Calc!$H$2:$DZ$1549, $EG24, ), Calc!$H$15:$DZ$15, BC$103)/$F$107</f>
        <v>0</v>
      </c>
      <c r="BD24" s="69">
        <f>SUMIFS(INDEX(Calc!$H$2:$DZ$1549, $EG24, ), Calc!$H$15:$DZ$15, BD$103)/$F$107</f>
        <v>0</v>
      </c>
      <c r="BE24" s="69">
        <f>SUMIFS(INDEX(Calc!$H$2:$DZ$1549, $EG24, ), Calc!$H$15:$DZ$15, BE$103)/$F$107</f>
        <v>0</v>
      </c>
      <c r="BF24" s="69">
        <f>SUMIFS(INDEX(Calc!$H$2:$DZ$1549, $EG24, ), Calc!$H$15:$DZ$15, BF$103)/$F$107</f>
        <v>0</v>
      </c>
      <c r="BG24" s="69">
        <f>SUMIFS(INDEX(Calc!$H$2:$DZ$1549, $EG24, ), Calc!$H$15:$DZ$15, BG$103)/$F$107</f>
        <v>0</v>
      </c>
      <c r="BH24" s="69">
        <f>SUMIFS(INDEX(Calc!$H$2:$DZ$1549, $EG24, ), Calc!$H$15:$DZ$15, BH$103)/$F$107</f>
        <v>0</v>
      </c>
      <c r="BI24" s="69">
        <f>SUMIFS(INDEX(Calc!$H$2:$DZ$1549, $EG24, ), Calc!$H$15:$DZ$15, BI$103)/$F$107</f>
        <v>0</v>
      </c>
      <c r="BJ24" s="69">
        <f>SUMIFS(INDEX(Calc!$H$2:$DZ$1549, $EG24, ), Calc!$H$15:$DZ$15, BJ$103)/$F$107</f>
        <v>0</v>
      </c>
      <c r="BK24" s="69">
        <f>SUMIFS(INDEX(Calc!$H$2:$DZ$1549, $EG24, ), Calc!$H$15:$DZ$15, BK$103)/$F$107</f>
        <v>0</v>
      </c>
      <c r="BL24" s="69">
        <f>SUMIFS(INDEX(Calc!$H$2:$DZ$1549, $EG24, ), Calc!$H$15:$DZ$15, BL$103)/$F$107</f>
        <v>0</v>
      </c>
      <c r="BM24" s="69">
        <f>SUMIFS(INDEX(Calc!$H$2:$DZ$1549, $EG24, ), Calc!$H$15:$DZ$15, BM$103)/$F$107</f>
        <v>0</v>
      </c>
      <c r="BN24" s="69">
        <f>SUMIFS(INDEX(Calc!$H$2:$DZ$1549, $EG24, ), Calc!$H$15:$DZ$15, BN$103)/$F$107</f>
        <v>0</v>
      </c>
      <c r="BO24" s="69">
        <f>SUMIFS(INDEX(Calc!$H$2:$DZ$1549, $EG24, ), Calc!$H$15:$DZ$15, BO$103)/$F$107</f>
        <v>0</v>
      </c>
      <c r="BP24" s="69">
        <f>SUMIFS(INDEX(Calc!$H$2:$DZ$1549, $EG24, ), Calc!$H$15:$DZ$15, BP$103)/$F$107</f>
        <v>0</v>
      </c>
      <c r="BQ24" s="69">
        <f>SUMIFS(INDEX(Calc!$H$2:$DZ$1549, $EG24, ), Calc!$H$15:$DZ$15, BQ$103)/$F$107</f>
        <v>0</v>
      </c>
      <c r="BR24" s="69">
        <f>SUMIFS(INDEX(Calc!$H$2:$DZ$1549, $EG24, ), Calc!$H$15:$DZ$15, BR$103)/$F$107</f>
        <v>0</v>
      </c>
      <c r="BS24" s="69">
        <f>SUMIFS(INDEX(Calc!$H$2:$DZ$1549, $EG24, ), Calc!$H$15:$DZ$15, BS$103)/$F$107</f>
        <v>0</v>
      </c>
      <c r="BT24" s="69">
        <f>SUMIFS(INDEX(Calc!$H$2:$DZ$1549, $EG24, ), Calc!$H$15:$DZ$15, BT$103)/$F$107</f>
        <v>0</v>
      </c>
      <c r="BU24" s="69">
        <f>SUMIFS(INDEX(Calc!$H$2:$DZ$1549, $EG24, ), Calc!$H$15:$DZ$15, BU$103)/$F$107</f>
        <v>0</v>
      </c>
      <c r="BV24" s="69">
        <f>SUMIFS(INDEX(Calc!$H$2:$DZ$1549, $EG24, ), Calc!$H$15:$DZ$15, BV$103)/$F$107</f>
        <v>0</v>
      </c>
      <c r="BW24" s="69">
        <f>SUMIFS(INDEX(Calc!$H$2:$DZ$1549, $EG24, ), Calc!$H$15:$DZ$15, BW$103)/$F$107</f>
        <v>0</v>
      </c>
      <c r="BX24" s="69">
        <f>SUMIFS(INDEX(Calc!$H$2:$DZ$1549, $EG24, ), Calc!$H$15:$DZ$15, BX$103)/$F$107</f>
        <v>0</v>
      </c>
      <c r="BY24" s="69">
        <f>SUMIFS(INDEX(Calc!$H$2:$DZ$1549, $EG24, ), Calc!$H$15:$DZ$15, BY$103)/$F$107</f>
        <v>0</v>
      </c>
      <c r="BZ24" s="69">
        <f>SUMIFS(INDEX(Calc!$H$2:$DZ$1549, $EG24, ), Calc!$H$15:$DZ$15, BZ$103)/$F$107</f>
        <v>0</v>
      </c>
      <c r="CA24" s="69">
        <f>SUMIFS(INDEX(Calc!$H$2:$DZ$1549, $EG24, ), Calc!$H$15:$DZ$15, CA$103)/$F$107</f>
        <v>0</v>
      </c>
      <c r="CB24" s="69">
        <f>SUMIFS(INDEX(Calc!$H$2:$DZ$1549, $EG24, ), Calc!$H$15:$DZ$15, CB$103)/$F$107</f>
        <v>0</v>
      </c>
      <c r="CC24" s="69">
        <f>SUMIFS(INDEX(Calc!$H$2:$DZ$1549, $EG24, ), Calc!$H$15:$DZ$15, CC$103)/$F$107</f>
        <v>0</v>
      </c>
      <c r="CD24" s="69">
        <f>SUMIFS(INDEX(Calc!$H$2:$DZ$1549, $EG24, ), Calc!$H$15:$DZ$15, CD$103)/$F$107</f>
        <v>0</v>
      </c>
      <c r="CE24" s="69">
        <f>SUMIFS(INDEX(Calc!$H$2:$DZ$1549, $EG24, ), Calc!$H$15:$DZ$15, CE$103)/$F$107</f>
        <v>0</v>
      </c>
      <c r="CF24" s="69">
        <f>SUMIFS(INDEX(Calc!$H$2:$DZ$1549, $EG24, ), Calc!$H$15:$DZ$15, CF$103)/$F$107</f>
        <v>0</v>
      </c>
      <c r="CG24" s="69">
        <f>SUMIFS(INDEX(Calc!$H$2:$DZ$1549, $EG24, ), Calc!$H$15:$DZ$15, CG$103)/$F$107</f>
        <v>0</v>
      </c>
      <c r="CH24" s="69">
        <f>SUMIFS(INDEX(Calc!$H$2:$DZ$1549, $EG24, ), Calc!$H$15:$DZ$15, CH$103)/$F$107</f>
        <v>0</v>
      </c>
      <c r="CI24" s="69">
        <f>SUMIFS(INDEX(Calc!$H$2:$DZ$1549, $EG24, ), Calc!$H$15:$DZ$15, CI$103)/$F$107</f>
        <v>0</v>
      </c>
      <c r="CJ24" s="69">
        <f>SUMIFS(INDEX(Calc!$H$2:$DZ$1549, $EG24, ), Calc!$H$15:$DZ$15, CJ$103)/$F$107</f>
        <v>0</v>
      </c>
      <c r="CK24" s="69">
        <f>SUMIFS(INDEX(Calc!$H$2:$DZ$1549, $EG24, ), Calc!$H$15:$DZ$15, CK$103)/$F$107</f>
        <v>0</v>
      </c>
      <c r="CL24" s="69">
        <f>SUMIFS(INDEX(Calc!$H$2:$DZ$1549, $EG24, ), Calc!$H$15:$DZ$15, CL$103)/$F$107</f>
        <v>0</v>
      </c>
      <c r="CM24" s="69">
        <f>SUMIFS(INDEX(Calc!$H$2:$DZ$1549, $EG24, ), Calc!$H$15:$DZ$15, CM$103)/$F$107</f>
        <v>0</v>
      </c>
      <c r="CN24" s="69">
        <f>SUMIFS(INDEX(Calc!$H$2:$DZ$1549, $EG24, ), Calc!$H$15:$DZ$15, CN$103)/$F$107</f>
        <v>0</v>
      </c>
      <c r="CO24" s="69">
        <f>SUMIFS(INDEX(Calc!$H$2:$DZ$1549, $EG24, ), Calc!$H$15:$DZ$15, CO$103)/$F$107</f>
        <v>0</v>
      </c>
      <c r="CP24" s="69">
        <f>SUMIFS(INDEX(Calc!$H$2:$DZ$1549, $EG24, ), Calc!$H$15:$DZ$15, CP$103)/$F$107</f>
        <v>0</v>
      </c>
      <c r="CQ24" s="69">
        <f>SUMIFS(INDEX(Calc!$H$2:$DZ$1549, $EG24, ), Calc!$H$15:$DZ$15, CQ$103)/$F$107</f>
        <v>0</v>
      </c>
      <c r="CR24" s="69">
        <f>SUMIFS(INDEX(Calc!$H$2:$DZ$1549, $EG24, ), Calc!$H$15:$DZ$15, CR$103)/$F$107</f>
        <v>0</v>
      </c>
      <c r="CS24" s="69">
        <f>SUMIFS(INDEX(Calc!$H$2:$DZ$1549, $EG24, ), Calc!$H$15:$DZ$15, CS$103)/$F$107</f>
        <v>0</v>
      </c>
      <c r="CT24" s="69">
        <f>SUMIFS(INDEX(Calc!$H$2:$DZ$1549, $EG24, ), Calc!$H$15:$DZ$15, CT$103)/$F$107</f>
        <v>0</v>
      </c>
      <c r="CU24" s="69">
        <f>SUMIFS(INDEX(Calc!$H$2:$DZ$1549, $EG24, ), Calc!$H$15:$DZ$15, CU$103)/$F$107</f>
        <v>0</v>
      </c>
      <c r="CV24" s="69">
        <f>SUMIFS(INDEX(Calc!$H$2:$DZ$1549, $EG24, ), Calc!$H$15:$DZ$15, CV$103)/$F$107</f>
        <v>0</v>
      </c>
      <c r="CW24" s="69">
        <f>SUMIFS(INDEX(Calc!$H$2:$DZ$1549, $EG24, ), Calc!$H$15:$DZ$15, CW$103)/$F$107</f>
        <v>0</v>
      </c>
      <c r="CX24" s="69">
        <f>SUMIFS(INDEX(Calc!$H$2:$DZ$1549, $EG24, ), Calc!$H$15:$DZ$15, CX$103)/$F$107</f>
        <v>0</v>
      </c>
      <c r="CY24" s="69">
        <f>SUMIFS(INDEX(Calc!$H$2:$DZ$1549, $EG24, ), Calc!$H$15:$DZ$15, CY$103)/$F$107</f>
        <v>0</v>
      </c>
      <c r="CZ24" s="69">
        <f>SUMIFS(INDEX(Calc!$H$2:$DZ$1549, $EG24, ), Calc!$H$15:$DZ$15, CZ$103)/$F$107</f>
        <v>0</v>
      </c>
      <c r="DA24" s="69">
        <f>SUMIFS(INDEX(Calc!$H$2:$DZ$1549, $EG24, ), Calc!$H$15:$DZ$15, DA$103)/$F$107</f>
        <v>0</v>
      </c>
      <c r="DB24" s="69">
        <f>SUMIFS(INDEX(Calc!$H$2:$DZ$1549, $EG24, ), Calc!$H$15:$DZ$15, DB$103)/$F$107</f>
        <v>0</v>
      </c>
      <c r="DC24" s="69">
        <f>SUMIFS(INDEX(Calc!$H$2:$DZ$1549, $EG24, ), Calc!$H$15:$DZ$15, DC$103)/$F$107</f>
        <v>0</v>
      </c>
      <c r="DD24" s="69">
        <f>SUMIFS(INDEX(Calc!$H$2:$DZ$1549, $EG24, ), Calc!$H$15:$DZ$15, DD$103)/$F$107</f>
        <v>0</v>
      </c>
      <c r="DE24" s="69">
        <f>SUMIFS(INDEX(Calc!$H$2:$DZ$1549, $EG24, ), Calc!$H$15:$DZ$15, DE$103)/$F$107</f>
        <v>0</v>
      </c>
      <c r="DF24" s="69">
        <f>SUMIFS(INDEX(Calc!$H$2:$DZ$1549, $EG24, ), Calc!$H$15:$DZ$15, DF$103)/$F$107</f>
        <v>0</v>
      </c>
      <c r="DG24" s="69">
        <f>SUMIFS(INDEX(Calc!$H$2:$DZ$1549, $EG24, ), Calc!$H$15:$DZ$15, DG$103)/$F$107</f>
        <v>0</v>
      </c>
      <c r="DH24" s="69">
        <f>SUMIFS(INDEX(Calc!$H$2:$DZ$1549, $EG24, ), Calc!$H$15:$DZ$15, DH$103)/$F$107</f>
        <v>0</v>
      </c>
      <c r="DI24" s="69">
        <f>SUMIFS(INDEX(Calc!$H$2:$DZ$1549, $EG24, ), Calc!$H$15:$DZ$15, DI$103)/$F$107</f>
        <v>0</v>
      </c>
      <c r="DJ24" s="69">
        <f>SUMIFS(INDEX(Calc!$H$2:$DZ$1549, $EG24, ), Calc!$H$15:$DZ$15, DJ$103)/$F$107</f>
        <v>0</v>
      </c>
      <c r="DK24" s="69">
        <f>SUMIFS(INDEX(Calc!$H$2:$DZ$1549, $EG24, ), Calc!$H$15:$DZ$15, DK$103)/$F$107</f>
        <v>0</v>
      </c>
      <c r="DL24" s="69">
        <f>SUMIFS(INDEX(Calc!$H$2:$DZ$1549, $EG24, ), Calc!$H$15:$DZ$15, DL$103)/$F$107</f>
        <v>0</v>
      </c>
      <c r="DM24" s="69">
        <f>SUMIFS(INDEX(Calc!$H$2:$DZ$1549, $EG24, ), Calc!$H$15:$DZ$15, DM$103)/$F$107</f>
        <v>0</v>
      </c>
      <c r="DN24" s="69">
        <f>SUMIFS(INDEX(Calc!$H$2:$DZ$1549, $EG24, ), Calc!$H$15:$DZ$15, DN$103)/$F$107</f>
        <v>0</v>
      </c>
      <c r="DO24" s="69">
        <f>SUMIFS(INDEX(Calc!$H$2:$DZ$1549, $EG24, ), Calc!$H$15:$DZ$15, DO$103)/$F$107</f>
        <v>0</v>
      </c>
      <c r="DP24" s="69">
        <f>SUMIFS(INDEX(Calc!$H$2:$DZ$1549, $EG24, ), Calc!$H$15:$DZ$15, DP$103)/$F$107</f>
        <v>0</v>
      </c>
      <c r="DQ24" s="69">
        <f>SUMIFS(INDEX(Calc!$H$2:$DZ$1549, $EG24, ), Calc!$H$15:$DZ$15, DQ$103)/$F$107</f>
        <v>0</v>
      </c>
      <c r="DR24" s="69">
        <f>SUMIFS(INDEX(Calc!$H$2:$DZ$1549, $EG24, ), Calc!$H$15:$DZ$15, DR$103)/$F$107</f>
        <v>0</v>
      </c>
      <c r="DS24" s="69">
        <f>SUMIFS(INDEX(Calc!$H$2:$DZ$1549, $EG24, ), Calc!$H$15:$DZ$15, DS$103)/$F$107</f>
        <v>0</v>
      </c>
      <c r="DT24" s="69">
        <f>SUMIFS(INDEX(Calc!$H$2:$DZ$1549, $EG24, ), Calc!$H$15:$DZ$15, DT$103)/$F$107</f>
        <v>0</v>
      </c>
      <c r="DU24" s="69">
        <f>SUMIFS(INDEX(Calc!$H$2:$DZ$1549, $EG24, ), Calc!$H$15:$DZ$15, DU$103)/$F$107</f>
        <v>0</v>
      </c>
      <c r="DV24" s="69">
        <f>SUMIFS(INDEX(Calc!$H$2:$DZ$1549, $EG24, ), Calc!$H$15:$DZ$15, DV$103)/$F$107</f>
        <v>0</v>
      </c>
      <c r="DW24" s="69">
        <f>SUMIFS(INDEX(Calc!$H$2:$DZ$1549, $EG24, ), Calc!$H$15:$DZ$15, DW$103)/$F$107</f>
        <v>0</v>
      </c>
      <c r="DX24" s="69">
        <f>SUMIFS(INDEX(Calc!$H$2:$DZ$1549, $EG24, ), Calc!$H$15:$DZ$15, DX$103)/$F$107</f>
        <v>0</v>
      </c>
      <c r="DY24" s="69">
        <f>SUMIFS(INDEX(Calc!$H$2:$DZ$1549, $EG24, ), Calc!$H$15:$DZ$15, DY$103)/$F$107</f>
        <v>0</v>
      </c>
      <c r="DZ24" s="69">
        <f>SUMIFS(INDEX(Calc!$H$2:$DZ$1549, $EG24, ), Calc!$H$15:$DZ$15, DZ$103)/$F$107</f>
        <v>0</v>
      </c>
      <c r="EA24" s="17"/>
      <c r="EB24" s="51"/>
      <c r="EC24" s="72">
        <f>SUM(I24:EA24)</f>
        <v>-8</v>
      </c>
      <c r="ED24" s="80"/>
      <c r="EF24" s="33" t="s">
        <v>24</v>
      </c>
      <c r="EG24" s="131">
        <f>SUMIFS(Calc!$EB$2:$EB$1549, Calc!$EC$2:$EC$1549, $EG$1, Calc!$ED$2:$ED$1549, $EG$2, Calc!$EE$2:$EE$1549, $EF24, Calc!$EF$2:$EF$1549, $C24)</f>
        <v>375</v>
      </c>
    </row>
    <row r="25" spans="3:137" x14ac:dyDescent="0.3">
      <c r="C25" s="2" t="s">
        <v>44</v>
      </c>
      <c r="E25" s="51"/>
      <c r="F25" s="68">
        <f>EC25/$EC$10*Inputs!$D$10</f>
        <v>-25000.000000000007</v>
      </c>
      <c r="G25" s="139" t="s">
        <v>47</v>
      </c>
      <c r="H25" s="53"/>
      <c r="I25" s="20"/>
      <c r="J25" s="69">
        <f>SUMIFS(INDEX(Calc!$H$2:$DZ$1549, $EG25, ), Calc!$H$15:$DZ$15, J$103)/$F$107</f>
        <v>-2.0000000000000004</v>
      </c>
      <c r="K25" s="69">
        <f>SUMIFS(INDEX(Calc!$H$2:$DZ$1549, $EG25, ), Calc!$H$15:$DZ$15, K$103)/$F$107</f>
        <v>-2.0000000000000004</v>
      </c>
      <c r="L25" s="69">
        <f>SUMIFS(INDEX(Calc!$H$2:$DZ$1549, $EG25, ), Calc!$H$15:$DZ$15, L$103)/$F$107</f>
        <v>-2.0000000000000004</v>
      </c>
      <c r="M25" s="69">
        <f>SUMIFS(INDEX(Calc!$H$2:$DZ$1549, $EG25, ), Calc!$H$15:$DZ$15, M$103)/$F$107</f>
        <v>-2.0000000000000004</v>
      </c>
      <c r="N25" s="69">
        <f>SUMIFS(INDEX(Calc!$H$2:$DZ$1549, $EG25, ), Calc!$H$15:$DZ$15, N$103)/$F$107</f>
        <v>-2.0000000000000004</v>
      </c>
      <c r="O25" s="69">
        <f>SUMIFS(INDEX(Calc!$H$2:$DZ$1549, $EG25, ), Calc!$H$15:$DZ$15, O$103)/$F$107</f>
        <v>0</v>
      </c>
      <c r="P25" s="69">
        <f>SUMIFS(INDEX(Calc!$H$2:$DZ$1549, $EG25, ), Calc!$H$15:$DZ$15, P$103)/$F$107</f>
        <v>0</v>
      </c>
      <c r="Q25" s="69">
        <f>SUMIFS(INDEX(Calc!$H$2:$DZ$1549, $EG25, ), Calc!$H$15:$DZ$15, Q$103)/$F$107</f>
        <v>0</v>
      </c>
      <c r="R25" s="69">
        <f>SUMIFS(INDEX(Calc!$H$2:$DZ$1549, $EG25, ), Calc!$H$15:$DZ$15, R$103)/$F$107</f>
        <v>0</v>
      </c>
      <c r="S25" s="69">
        <f>SUMIFS(INDEX(Calc!$H$2:$DZ$1549, $EG25, ), Calc!$H$15:$DZ$15, S$103)/$F$107</f>
        <v>0</v>
      </c>
      <c r="T25" s="69">
        <f>SUMIFS(INDEX(Calc!$H$2:$DZ$1549, $EG25, ), Calc!$H$15:$DZ$15, T$103)/$F$107</f>
        <v>0</v>
      </c>
      <c r="U25" s="69">
        <f>SUMIFS(INDEX(Calc!$H$2:$DZ$1549, $EG25, ), Calc!$H$15:$DZ$15, U$103)/$F$107</f>
        <v>0</v>
      </c>
      <c r="V25" s="69">
        <f>SUMIFS(INDEX(Calc!$H$2:$DZ$1549, $EG25, ), Calc!$H$15:$DZ$15, V$103)/$F$107</f>
        <v>0</v>
      </c>
      <c r="W25" s="69">
        <f>SUMIFS(INDEX(Calc!$H$2:$DZ$1549, $EG25, ), Calc!$H$15:$DZ$15, W$103)/$F$107</f>
        <v>0</v>
      </c>
      <c r="X25" s="69">
        <f>SUMIFS(INDEX(Calc!$H$2:$DZ$1549, $EG25, ), Calc!$H$15:$DZ$15, X$103)/$F$107</f>
        <v>0</v>
      </c>
      <c r="Y25" s="69">
        <f>SUMIFS(INDEX(Calc!$H$2:$DZ$1549, $EG25, ), Calc!$H$15:$DZ$15, Y$103)/$F$107</f>
        <v>0</v>
      </c>
      <c r="Z25" s="69">
        <f>SUMIFS(INDEX(Calc!$H$2:$DZ$1549, $EG25, ), Calc!$H$15:$DZ$15, Z$103)/$F$107</f>
        <v>0</v>
      </c>
      <c r="AA25" s="69">
        <f>SUMIFS(INDEX(Calc!$H$2:$DZ$1549, $EG25, ), Calc!$H$15:$DZ$15, AA$103)/$F$107</f>
        <v>0</v>
      </c>
      <c r="AB25" s="69">
        <f>SUMIFS(INDEX(Calc!$H$2:$DZ$1549, $EG25, ), Calc!$H$15:$DZ$15, AB$103)/$F$107</f>
        <v>0</v>
      </c>
      <c r="AC25" s="69">
        <f>SUMIFS(INDEX(Calc!$H$2:$DZ$1549, $EG25, ), Calc!$H$15:$DZ$15, AC$103)/$F$107</f>
        <v>0</v>
      </c>
      <c r="AD25" s="69">
        <f>SUMIFS(INDEX(Calc!$H$2:$DZ$1549, $EG25, ), Calc!$H$15:$DZ$15, AD$103)/$F$107</f>
        <v>0</v>
      </c>
      <c r="AE25" s="69">
        <f>SUMIFS(INDEX(Calc!$H$2:$DZ$1549, $EG25, ), Calc!$H$15:$DZ$15, AE$103)/$F$107</f>
        <v>0</v>
      </c>
      <c r="AF25" s="69">
        <f>SUMIFS(INDEX(Calc!$H$2:$DZ$1549, $EG25, ), Calc!$H$15:$DZ$15, AF$103)/$F$107</f>
        <v>0</v>
      </c>
      <c r="AG25" s="69">
        <f>SUMIFS(INDEX(Calc!$H$2:$DZ$1549, $EG25, ), Calc!$H$15:$DZ$15, AG$103)/$F$107</f>
        <v>0</v>
      </c>
      <c r="AH25" s="69">
        <f>SUMIFS(INDEX(Calc!$H$2:$DZ$1549, $EG25, ), Calc!$H$15:$DZ$15, AH$103)/$F$107</f>
        <v>0</v>
      </c>
      <c r="AI25" s="69">
        <f>SUMIFS(INDEX(Calc!$H$2:$DZ$1549, $EG25, ), Calc!$H$15:$DZ$15, AI$103)/$F$107</f>
        <v>0</v>
      </c>
      <c r="AJ25" s="69">
        <f>SUMIFS(INDEX(Calc!$H$2:$DZ$1549, $EG25, ), Calc!$H$15:$DZ$15, AJ$103)/$F$107</f>
        <v>0</v>
      </c>
      <c r="AK25" s="69">
        <f>SUMIFS(INDEX(Calc!$H$2:$DZ$1549, $EG25, ), Calc!$H$15:$DZ$15, AK$103)/$F$107</f>
        <v>0</v>
      </c>
      <c r="AL25" s="69">
        <f>SUMIFS(INDEX(Calc!$H$2:$DZ$1549, $EG25, ), Calc!$H$15:$DZ$15, AL$103)/$F$107</f>
        <v>0</v>
      </c>
      <c r="AM25" s="69">
        <f>SUMIFS(INDEX(Calc!$H$2:$DZ$1549, $EG25, ), Calc!$H$15:$DZ$15, AM$103)/$F$107</f>
        <v>0</v>
      </c>
      <c r="AN25" s="69">
        <f>SUMIFS(INDEX(Calc!$H$2:$DZ$1549, $EG25, ), Calc!$H$15:$DZ$15, AN$103)/$F$107</f>
        <v>0</v>
      </c>
      <c r="AO25" s="69">
        <f>SUMIFS(INDEX(Calc!$H$2:$DZ$1549, $EG25, ), Calc!$H$15:$DZ$15, AO$103)/$F$107</f>
        <v>0</v>
      </c>
      <c r="AP25" s="69">
        <f>SUMIFS(INDEX(Calc!$H$2:$DZ$1549, $EG25, ), Calc!$H$15:$DZ$15, AP$103)/$F$107</f>
        <v>0</v>
      </c>
      <c r="AQ25" s="69">
        <f>SUMIFS(INDEX(Calc!$H$2:$DZ$1549, $EG25, ), Calc!$H$15:$DZ$15, AQ$103)/$F$107</f>
        <v>0</v>
      </c>
      <c r="AR25" s="69">
        <f>SUMIFS(INDEX(Calc!$H$2:$DZ$1549, $EG25, ), Calc!$H$15:$DZ$15, AR$103)/$F$107</f>
        <v>0</v>
      </c>
      <c r="AS25" s="69">
        <f>SUMIFS(INDEX(Calc!$H$2:$DZ$1549, $EG25, ), Calc!$H$15:$DZ$15, AS$103)/$F$107</f>
        <v>0</v>
      </c>
      <c r="AT25" s="69">
        <f>SUMIFS(INDEX(Calc!$H$2:$DZ$1549, $EG25, ), Calc!$H$15:$DZ$15, AT$103)/$F$107</f>
        <v>0</v>
      </c>
      <c r="AU25" s="69">
        <f>SUMIFS(INDEX(Calc!$H$2:$DZ$1549, $EG25, ), Calc!$H$15:$DZ$15, AU$103)/$F$107</f>
        <v>0</v>
      </c>
      <c r="AV25" s="69">
        <f>SUMIFS(INDEX(Calc!$H$2:$DZ$1549, $EG25, ), Calc!$H$15:$DZ$15, AV$103)/$F$107</f>
        <v>0</v>
      </c>
      <c r="AW25" s="69">
        <f>SUMIFS(INDEX(Calc!$H$2:$DZ$1549, $EG25, ), Calc!$H$15:$DZ$15, AW$103)/$F$107</f>
        <v>0</v>
      </c>
      <c r="AX25" s="69">
        <f>SUMIFS(INDEX(Calc!$H$2:$DZ$1549, $EG25, ), Calc!$H$15:$DZ$15, AX$103)/$F$107</f>
        <v>0</v>
      </c>
      <c r="AY25" s="69">
        <f>SUMIFS(INDEX(Calc!$H$2:$DZ$1549, $EG25, ), Calc!$H$15:$DZ$15, AY$103)/$F$107</f>
        <v>0</v>
      </c>
      <c r="AZ25" s="69">
        <f>SUMIFS(INDEX(Calc!$H$2:$DZ$1549, $EG25, ), Calc!$H$15:$DZ$15, AZ$103)/$F$107</f>
        <v>0</v>
      </c>
      <c r="BA25" s="69">
        <f>SUMIFS(INDEX(Calc!$H$2:$DZ$1549, $EG25, ), Calc!$H$15:$DZ$15, BA$103)/$F$107</f>
        <v>0</v>
      </c>
      <c r="BB25" s="69">
        <f>SUMIFS(INDEX(Calc!$H$2:$DZ$1549, $EG25, ), Calc!$H$15:$DZ$15, BB$103)/$F$107</f>
        <v>0</v>
      </c>
      <c r="BC25" s="69">
        <f>SUMIFS(INDEX(Calc!$H$2:$DZ$1549, $EG25, ), Calc!$H$15:$DZ$15, BC$103)/$F$107</f>
        <v>0</v>
      </c>
      <c r="BD25" s="69">
        <f>SUMIFS(INDEX(Calc!$H$2:$DZ$1549, $EG25, ), Calc!$H$15:$DZ$15, BD$103)/$F$107</f>
        <v>0</v>
      </c>
      <c r="BE25" s="69">
        <f>SUMIFS(INDEX(Calc!$H$2:$DZ$1549, $EG25, ), Calc!$H$15:$DZ$15, BE$103)/$F$107</f>
        <v>0</v>
      </c>
      <c r="BF25" s="69">
        <f>SUMIFS(INDEX(Calc!$H$2:$DZ$1549, $EG25, ), Calc!$H$15:$DZ$15, BF$103)/$F$107</f>
        <v>0</v>
      </c>
      <c r="BG25" s="69">
        <f>SUMIFS(INDEX(Calc!$H$2:$DZ$1549, $EG25, ), Calc!$H$15:$DZ$15, BG$103)/$F$107</f>
        <v>0</v>
      </c>
      <c r="BH25" s="69">
        <f>SUMIFS(INDEX(Calc!$H$2:$DZ$1549, $EG25, ), Calc!$H$15:$DZ$15, BH$103)/$F$107</f>
        <v>0</v>
      </c>
      <c r="BI25" s="69">
        <f>SUMIFS(INDEX(Calc!$H$2:$DZ$1549, $EG25, ), Calc!$H$15:$DZ$15, BI$103)/$F$107</f>
        <v>0</v>
      </c>
      <c r="BJ25" s="69">
        <f>SUMIFS(INDEX(Calc!$H$2:$DZ$1549, $EG25, ), Calc!$H$15:$DZ$15, BJ$103)/$F$107</f>
        <v>0</v>
      </c>
      <c r="BK25" s="69">
        <f>SUMIFS(INDEX(Calc!$H$2:$DZ$1549, $EG25, ), Calc!$H$15:$DZ$15, BK$103)/$F$107</f>
        <v>0</v>
      </c>
      <c r="BL25" s="69">
        <f>SUMIFS(INDEX(Calc!$H$2:$DZ$1549, $EG25, ), Calc!$H$15:$DZ$15, BL$103)/$F$107</f>
        <v>0</v>
      </c>
      <c r="BM25" s="69">
        <f>SUMIFS(INDEX(Calc!$H$2:$DZ$1549, $EG25, ), Calc!$H$15:$DZ$15, BM$103)/$F$107</f>
        <v>0</v>
      </c>
      <c r="BN25" s="69">
        <f>SUMIFS(INDEX(Calc!$H$2:$DZ$1549, $EG25, ), Calc!$H$15:$DZ$15, BN$103)/$F$107</f>
        <v>0</v>
      </c>
      <c r="BO25" s="69">
        <f>SUMIFS(INDEX(Calc!$H$2:$DZ$1549, $EG25, ), Calc!$H$15:$DZ$15, BO$103)/$F$107</f>
        <v>0</v>
      </c>
      <c r="BP25" s="69">
        <f>SUMIFS(INDEX(Calc!$H$2:$DZ$1549, $EG25, ), Calc!$H$15:$DZ$15, BP$103)/$F$107</f>
        <v>0</v>
      </c>
      <c r="BQ25" s="69">
        <f>SUMIFS(INDEX(Calc!$H$2:$DZ$1549, $EG25, ), Calc!$H$15:$DZ$15, BQ$103)/$F$107</f>
        <v>0</v>
      </c>
      <c r="BR25" s="69">
        <f>SUMIFS(INDEX(Calc!$H$2:$DZ$1549, $EG25, ), Calc!$H$15:$DZ$15, BR$103)/$F$107</f>
        <v>0</v>
      </c>
      <c r="BS25" s="69">
        <f>SUMIFS(INDEX(Calc!$H$2:$DZ$1549, $EG25, ), Calc!$H$15:$DZ$15, BS$103)/$F$107</f>
        <v>0</v>
      </c>
      <c r="BT25" s="69">
        <f>SUMIFS(INDEX(Calc!$H$2:$DZ$1549, $EG25, ), Calc!$H$15:$DZ$15, BT$103)/$F$107</f>
        <v>0</v>
      </c>
      <c r="BU25" s="69">
        <f>SUMIFS(INDEX(Calc!$H$2:$DZ$1549, $EG25, ), Calc!$H$15:$DZ$15, BU$103)/$F$107</f>
        <v>0</v>
      </c>
      <c r="BV25" s="69">
        <f>SUMIFS(INDEX(Calc!$H$2:$DZ$1549, $EG25, ), Calc!$H$15:$DZ$15, BV$103)/$F$107</f>
        <v>0</v>
      </c>
      <c r="BW25" s="69">
        <f>SUMIFS(INDEX(Calc!$H$2:$DZ$1549, $EG25, ), Calc!$H$15:$DZ$15, BW$103)/$F$107</f>
        <v>0</v>
      </c>
      <c r="BX25" s="69">
        <f>SUMIFS(INDEX(Calc!$H$2:$DZ$1549, $EG25, ), Calc!$H$15:$DZ$15, BX$103)/$F$107</f>
        <v>0</v>
      </c>
      <c r="BY25" s="69">
        <f>SUMIFS(INDEX(Calc!$H$2:$DZ$1549, $EG25, ), Calc!$H$15:$DZ$15, BY$103)/$F$107</f>
        <v>0</v>
      </c>
      <c r="BZ25" s="69">
        <f>SUMIFS(INDEX(Calc!$H$2:$DZ$1549, $EG25, ), Calc!$H$15:$DZ$15, BZ$103)/$F$107</f>
        <v>0</v>
      </c>
      <c r="CA25" s="69">
        <f>SUMIFS(INDEX(Calc!$H$2:$DZ$1549, $EG25, ), Calc!$H$15:$DZ$15, CA$103)/$F$107</f>
        <v>0</v>
      </c>
      <c r="CB25" s="69">
        <f>SUMIFS(INDEX(Calc!$H$2:$DZ$1549, $EG25, ), Calc!$H$15:$DZ$15, CB$103)/$F$107</f>
        <v>0</v>
      </c>
      <c r="CC25" s="69">
        <f>SUMIFS(INDEX(Calc!$H$2:$DZ$1549, $EG25, ), Calc!$H$15:$DZ$15, CC$103)/$F$107</f>
        <v>0</v>
      </c>
      <c r="CD25" s="69">
        <f>SUMIFS(INDEX(Calc!$H$2:$DZ$1549, $EG25, ), Calc!$H$15:$DZ$15, CD$103)/$F$107</f>
        <v>0</v>
      </c>
      <c r="CE25" s="69">
        <f>SUMIFS(INDEX(Calc!$H$2:$DZ$1549, $EG25, ), Calc!$H$15:$DZ$15, CE$103)/$F$107</f>
        <v>0</v>
      </c>
      <c r="CF25" s="69">
        <f>SUMIFS(INDEX(Calc!$H$2:$DZ$1549, $EG25, ), Calc!$H$15:$DZ$15, CF$103)/$F$107</f>
        <v>0</v>
      </c>
      <c r="CG25" s="69">
        <f>SUMIFS(INDEX(Calc!$H$2:$DZ$1549, $EG25, ), Calc!$H$15:$DZ$15, CG$103)/$F$107</f>
        <v>0</v>
      </c>
      <c r="CH25" s="69">
        <f>SUMIFS(INDEX(Calc!$H$2:$DZ$1549, $EG25, ), Calc!$H$15:$DZ$15, CH$103)/$F$107</f>
        <v>0</v>
      </c>
      <c r="CI25" s="69">
        <f>SUMIFS(INDEX(Calc!$H$2:$DZ$1549, $EG25, ), Calc!$H$15:$DZ$15, CI$103)/$F$107</f>
        <v>0</v>
      </c>
      <c r="CJ25" s="69">
        <f>SUMIFS(INDEX(Calc!$H$2:$DZ$1549, $EG25, ), Calc!$H$15:$DZ$15, CJ$103)/$F$107</f>
        <v>0</v>
      </c>
      <c r="CK25" s="69">
        <f>SUMIFS(INDEX(Calc!$H$2:$DZ$1549, $EG25, ), Calc!$H$15:$DZ$15, CK$103)/$F$107</f>
        <v>0</v>
      </c>
      <c r="CL25" s="69">
        <f>SUMIFS(INDEX(Calc!$H$2:$DZ$1549, $EG25, ), Calc!$H$15:$DZ$15, CL$103)/$F$107</f>
        <v>0</v>
      </c>
      <c r="CM25" s="69">
        <f>SUMIFS(INDEX(Calc!$H$2:$DZ$1549, $EG25, ), Calc!$H$15:$DZ$15, CM$103)/$F$107</f>
        <v>0</v>
      </c>
      <c r="CN25" s="69">
        <f>SUMIFS(INDEX(Calc!$H$2:$DZ$1549, $EG25, ), Calc!$H$15:$DZ$15, CN$103)/$F$107</f>
        <v>0</v>
      </c>
      <c r="CO25" s="69">
        <f>SUMIFS(INDEX(Calc!$H$2:$DZ$1549, $EG25, ), Calc!$H$15:$DZ$15, CO$103)/$F$107</f>
        <v>0</v>
      </c>
      <c r="CP25" s="69">
        <f>SUMIFS(INDEX(Calc!$H$2:$DZ$1549, $EG25, ), Calc!$H$15:$DZ$15, CP$103)/$F$107</f>
        <v>0</v>
      </c>
      <c r="CQ25" s="69">
        <f>SUMIFS(INDEX(Calc!$H$2:$DZ$1549, $EG25, ), Calc!$H$15:$DZ$15, CQ$103)/$F$107</f>
        <v>0</v>
      </c>
      <c r="CR25" s="69">
        <f>SUMIFS(INDEX(Calc!$H$2:$DZ$1549, $EG25, ), Calc!$H$15:$DZ$15, CR$103)/$F$107</f>
        <v>0</v>
      </c>
      <c r="CS25" s="69">
        <f>SUMIFS(INDEX(Calc!$H$2:$DZ$1549, $EG25, ), Calc!$H$15:$DZ$15, CS$103)/$F$107</f>
        <v>0</v>
      </c>
      <c r="CT25" s="69">
        <f>SUMIFS(INDEX(Calc!$H$2:$DZ$1549, $EG25, ), Calc!$H$15:$DZ$15, CT$103)/$F$107</f>
        <v>0</v>
      </c>
      <c r="CU25" s="69">
        <f>SUMIFS(INDEX(Calc!$H$2:$DZ$1549, $EG25, ), Calc!$H$15:$DZ$15, CU$103)/$F$107</f>
        <v>0</v>
      </c>
      <c r="CV25" s="69">
        <f>SUMIFS(INDEX(Calc!$H$2:$DZ$1549, $EG25, ), Calc!$H$15:$DZ$15, CV$103)/$F$107</f>
        <v>0</v>
      </c>
      <c r="CW25" s="69">
        <f>SUMIFS(INDEX(Calc!$H$2:$DZ$1549, $EG25, ), Calc!$H$15:$DZ$15, CW$103)/$F$107</f>
        <v>0</v>
      </c>
      <c r="CX25" s="69">
        <f>SUMIFS(INDEX(Calc!$H$2:$DZ$1549, $EG25, ), Calc!$H$15:$DZ$15, CX$103)/$F$107</f>
        <v>0</v>
      </c>
      <c r="CY25" s="69">
        <f>SUMIFS(INDEX(Calc!$H$2:$DZ$1549, $EG25, ), Calc!$H$15:$DZ$15, CY$103)/$F$107</f>
        <v>0</v>
      </c>
      <c r="CZ25" s="69">
        <f>SUMIFS(INDEX(Calc!$H$2:$DZ$1549, $EG25, ), Calc!$H$15:$DZ$15, CZ$103)/$F$107</f>
        <v>0</v>
      </c>
      <c r="DA25" s="69">
        <f>SUMIFS(INDEX(Calc!$H$2:$DZ$1549, $EG25, ), Calc!$H$15:$DZ$15, DA$103)/$F$107</f>
        <v>0</v>
      </c>
      <c r="DB25" s="69">
        <f>SUMIFS(INDEX(Calc!$H$2:$DZ$1549, $EG25, ), Calc!$H$15:$DZ$15, DB$103)/$F$107</f>
        <v>0</v>
      </c>
      <c r="DC25" s="69">
        <f>SUMIFS(INDEX(Calc!$H$2:$DZ$1549, $EG25, ), Calc!$H$15:$DZ$15, DC$103)/$F$107</f>
        <v>0</v>
      </c>
      <c r="DD25" s="69">
        <f>SUMIFS(INDEX(Calc!$H$2:$DZ$1549, $EG25, ), Calc!$H$15:$DZ$15, DD$103)/$F$107</f>
        <v>0</v>
      </c>
      <c r="DE25" s="69">
        <f>SUMIFS(INDEX(Calc!$H$2:$DZ$1549, $EG25, ), Calc!$H$15:$DZ$15, DE$103)/$F$107</f>
        <v>0</v>
      </c>
      <c r="DF25" s="69">
        <f>SUMIFS(INDEX(Calc!$H$2:$DZ$1549, $EG25, ), Calc!$H$15:$DZ$15, DF$103)/$F$107</f>
        <v>0</v>
      </c>
      <c r="DG25" s="69">
        <f>SUMIFS(INDEX(Calc!$H$2:$DZ$1549, $EG25, ), Calc!$H$15:$DZ$15, DG$103)/$F$107</f>
        <v>0</v>
      </c>
      <c r="DH25" s="69">
        <f>SUMIFS(INDEX(Calc!$H$2:$DZ$1549, $EG25, ), Calc!$H$15:$DZ$15, DH$103)/$F$107</f>
        <v>0</v>
      </c>
      <c r="DI25" s="69">
        <f>SUMIFS(INDEX(Calc!$H$2:$DZ$1549, $EG25, ), Calc!$H$15:$DZ$15, DI$103)/$F$107</f>
        <v>0</v>
      </c>
      <c r="DJ25" s="69">
        <f>SUMIFS(INDEX(Calc!$H$2:$DZ$1549, $EG25, ), Calc!$H$15:$DZ$15, DJ$103)/$F$107</f>
        <v>0</v>
      </c>
      <c r="DK25" s="69">
        <f>SUMIFS(INDEX(Calc!$H$2:$DZ$1549, $EG25, ), Calc!$H$15:$DZ$15, DK$103)/$F$107</f>
        <v>0</v>
      </c>
      <c r="DL25" s="69">
        <f>SUMIFS(INDEX(Calc!$H$2:$DZ$1549, $EG25, ), Calc!$H$15:$DZ$15, DL$103)/$F$107</f>
        <v>0</v>
      </c>
      <c r="DM25" s="69">
        <f>SUMIFS(INDEX(Calc!$H$2:$DZ$1549, $EG25, ), Calc!$H$15:$DZ$15, DM$103)/$F$107</f>
        <v>0</v>
      </c>
      <c r="DN25" s="69">
        <f>SUMIFS(INDEX(Calc!$H$2:$DZ$1549, $EG25, ), Calc!$H$15:$DZ$15, DN$103)/$F$107</f>
        <v>0</v>
      </c>
      <c r="DO25" s="69">
        <f>SUMIFS(INDEX(Calc!$H$2:$DZ$1549, $EG25, ), Calc!$H$15:$DZ$15, DO$103)/$F$107</f>
        <v>0</v>
      </c>
      <c r="DP25" s="69">
        <f>SUMIFS(INDEX(Calc!$H$2:$DZ$1549, $EG25, ), Calc!$H$15:$DZ$15, DP$103)/$F$107</f>
        <v>0</v>
      </c>
      <c r="DQ25" s="69">
        <f>SUMIFS(INDEX(Calc!$H$2:$DZ$1549, $EG25, ), Calc!$H$15:$DZ$15, DQ$103)/$F$107</f>
        <v>0</v>
      </c>
      <c r="DR25" s="69">
        <f>SUMIFS(INDEX(Calc!$H$2:$DZ$1549, $EG25, ), Calc!$H$15:$DZ$15, DR$103)/$F$107</f>
        <v>0</v>
      </c>
      <c r="DS25" s="69">
        <f>SUMIFS(INDEX(Calc!$H$2:$DZ$1549, $EG25, ), Calc!$H$15:$DZ$15, DS$103)/$F$107</f>
        <v>0</v>
      </c>
      <c r="DT25" s="69">
        <f>SUMIFS(INDEX(Calc!$H$2:$DZ$1549, $EG25, ), Calc!$H$15:$DZ$15, DT$103)/$F$107</f>
        <v>0</v>
      </c>
      <c r="DU25" s="69">
        <f>SUMIFS(INDEX(Calc!$H$2:$DZ$1549, $EG25, ), Calc!$H$15:$DZ$15, DU$103)/$F$107</f>
        <v>0</v>
      </c>
      <c r="DV25" s="69">
        <f>SUMIFS(INDEX(Calc!$H$2:$DZ$1549, $EG25, ), Calc!$H$15:$DZ$15, DV$103)/$F$107</f>
        <v>0</v>
      </c>
      <c r="DW25" s="69">
        <f>SUMIFS(INDEX(Calc!$H$2:$DZ$1549, $EG25, ), Calc!$H$15:$DZ$15, DW$103)/$F$107</f>
        <v>0</v>
      </c>
      <c r="DX25" s="69">
        <f>SUMIFS(INDEX(Calc!$H$2:$DZ$1549, $EG25, ), Calc!$H$15:$DZ$15, DX$103)/$F$107</f>
        <v>0</v>
      </c>
      <c r="DY25" s="69">
        <f>SUMIFS(INDEX(Calc!$H$2:$DZ$1549, $EG25, ), Calc!$H$15:$DZ$15, DY$103)/$F$107</f>
        <v>0</v>
      </c>
      <c r="DZ25" s="69">
        <f>SUMIFS(INDEX(Calc!$H$2:$DZ$1549, $EG25, ), Calc!$H$15:$DZ$15, DZ$103)/$F$107</f>
        <v>0</v>
      </c>
      <c r="EA25" s="17"/>
      <c r="EB25" s="51"/>
      <c r="EC25" s="72">
        <f>SUM(I25:EA25)</f>
        <v>-10.000000000000002</v>
      </c>
      <c r="ED25" s="78"/>
      <c r="EF25" s="33" t="s">
        <v>24</v>
      </c>
      <c r="EG25" s="131">
        <f>SUMIFS(Calc!$EB$2:$EB$1549, Calc!$EC$2:$EC$1549, $EG$1, Calc!$ED$2:$ED$1549, $EG$2, Calc!$EE$2:$EE$1549, $EF25, Calc!$EF$2:$EF$1549, $C25)</f>
        <v>423</v>
      </c>
    </row>
    <row r="26" spans="3:137" x14ac:dyDescent="0.3">
      <c r="C26" s="2" t="s">
        <v>203</v>
      </c>
      <c r="E26" s="51"/>
      <c r="F26" s="68">
        <f>EC26/$EC$10*Inputs!$D$10</f>
        <v>-130000.00000000006</v>
      </c>
      <c r="G26" s="139" t="s">
        <v>47</v>
      </c>
      <c r="H26" s="53"/>
      <c r="I26" s="20"/>
      <c r="J26" s="69">
        <f>SUMIFS(INDEX(Calc!$H$2:$DZ$1549, $EG26, ), Calc!$H$15:$DZ$15, J$103)/$F$107</f>
        <v>-6.9333333333333336</v>
      </c>
      <c r="K26" s="69">
        <f>SUMIFS(INDEX(Calc!$H$2:$DZ$1549, $EG26, ), Calc!$H$15:$DZ$15, K$103)/$F$107</f>
        <v>-10.400000000000002</v>
      </c>
      <c r="L26" s="69">
        <f>SUMIFS(INDEX(Calc!$H$2:$DZ$1549, $EG26, ), Calc!$H$15:$DZ$15, L$103)/$F$107</f>
        <v>-10.400000000000002</v>
      </c>
      <c r="M26" s="69">
        <f>SUMIFS(INDEX(Calc!$H$2:$DZ$1549, $EG26, ), Calc!$H$15:$DZ$15, M$103)/$F$107</f>
        <v>-10.400000000000002</v>
      </c>
      <c r="N26" s="69">
        <f>SUMIFS(INDEX(Calc!$H$2:$DZ$1549, $EG26, ), Calc!$H$15:$DZ$15, N$103)/$F$107</f>
        <v>-10.400000000000002</v>
      </c>
      <c r="O26" s="69">
        <f>SUMIFS(INDEX(Calc!$H$2:$DZ$1549, $EG26, ), Calc!$H$15:$DZ$15, O$103)/$F$107</f>
        <v>-3.4666666666666668</v>
      </c>
      <c r="P26" s="69">
        <f>SUMIFS(INDEX(Calc!$H$2:$DZ$1549, $EG26, ), Calc!$H$15:$DZ$15, P$103)/$F$107</f>
        <v>0</v>
      </c>
      <c r="Q26" s="69">
        <f>SUMIFS(INDEX(Calc!$H$2:$DZ$1549, $EG26, ), Calc!$H$15:$DZ$15, Q$103)/$F$107</f>
        <v>0</v>
      </c>
      <c r="R26" s="69">
        <f>SUMIFS(INDEX(Calc!$H$2:$DZ$1549, $EG26, ), Calc!$H$15:$DZ$15, R$103)/$F$107</f>
        <v>0</v>
      </c>
      <c r="S26" s="69">
        <f>SUMIFS(INDEX(Calc!$H$2:$DZ$1549, $EG26, ), Calc!$H$15:$DZ$15, S$103)/$F$107</f>
        <v>0</v>
      </c>
      <c r="T26" s="69">
        <f>SUMIFS(INDEX(Calc!$H$2:$DZ$1549, $EG26, ), Calc!$H$15:$DZ$15, T$103)/$F$107</f>
        <v>0</v>
      </c>
      <c r="U26" s="69">
        <f>SUMIFS(INDEX(Calc!$H$2:$DZ$1549, $EG26, ), Calc!$H$15:$DZ$15, U$103)/$F$107</f>
        <v>0</v>
      </c>
      <c r="V26" s="69">
        <f>SUMIFS(INDEX(Calc!$H$2:$DZ$1549, $EG26, ), Calc!$H$15:$DZ$15, V$103)/$F$107</f>
        <v>0</v>
      </c>
      <c r="W26" s="69">
        <f>SUMIFS(INDEX(Calc!$H$2:$DZ$1549, $EG26, ), Calc!$H$15:$DZ$15, W$103)/$F$107</f>
        <v>0</v>
      </c>
      <c r="X26" s="69">
        <f>SUMIFS(INDEX(Calc!$H$2:$DZ$1549, $EG26, ), Calc!$H$15:$DZ$15, X$103)/$F$107</f>
        <v>0</v>
      </c>
      <c r="Y26" s="69">
        <f>SUMIFS(INDEX(Calc!$H$2:$DZ$1549, $EG26, ), Calc!$H$15:$DZ$15, Y$103)/$F$107</f>
        <v>0</v>
      </c>
      <c r="Z26" s="69">
        <f>SUMIFS(INDEX(Calc!$H$2:$DZ$1549, $EG26, ), Calc!$H$15:$DZ$15, Z$103)/$F$107</f>
        <v>0</v>
      </c>
      <c r="AA26" s="69">
        <f>SUMIFS(INDEX(Calc!$H$2:$DZ$1549, $EG26, ), Calc!$H$15:$DZ$15, AA$103)/$F$107</f>
        <v>0</v>
      </c>
      <c r="AB26" s="69">
        <f>SUMIFS(INDEX(Calc!$H$2:$DZ$1549, $EG26, ), Calc!$H$15:$DZ$15, AB$103)/$F$107</f>
        <v>0</v>
      </c>
      <c r="AC26" s="69">
        <f>SUMIFS(INDEX(Calc!$H$2:$DZ$1549, $EG26, ), Calc!$H$15:$DZ$15, AC$103)/$F$107</f>
        <v>0</v>
      </c>
      <c r="AD26" s="69">
        <f>SUMIFS(INDEX(Calc!$H$2:$DZ$1549, $EG26, ), Calc!$H$15:$DZ$15, AD$103)/$F$107</f>
        <v>0</v>
      </c>
      <c r="AE26" s="69">
        <f>SUMIFS(INDEX(Calc!$H$2:$DZ$1549, $EG26, ), Calc!$H$15:$DZ$15, AE$103)/$F$107</f>
        <v>0</v>
      </c>
      <c r="AF26" s="69">
        <f>SUMIFS(INDEX(Calc!$H$2:$DZ$1549, $EG26, ), Calc!$H$15:$DZ$15, AF$103)/$F$107</f>
        <v>0</v>
      </c>
      <c r="AG26" s="69">
        <f>SUMIFS(INDEX(Calc!$H$2:$DZ$1549, $EG26, ), Calc!$H$15:$DZ$15, AG$103)/$F$107</f>
        <v>0</v>
      </c>
      <c r="AH26" s="69">
        <f>SUMIFS(INDEX(Calc!$H$2:$DZ$1549, $EG26, ), Calc!$H$15:$DZ$15, AH$103)/$F$107</f>
        <v>0</v>
      </c>
      <c r="AI26" s="69">
        <f>SUMIFS(INDEX(Calc!$H$2:$DZ$1549, $EG26, ), Calc!$H$15:$DZ$15, AI$103)/$F$107</f>
        <v>0</v>
      </c>
      <c r="AJ26" s="69">
        <f>SUMIFS(INDEX(Calc!$H$2:$DZ$1549, $EG26, ), Calc!$H$15:$DZ$15, AJ$103)/$F$107</f>
        <v>0</v>
      </c>
      <c r="AK26" s="69">
        <f>SUMIFS(INDEX(Calc!$H$2:$DZ$1549, $EG26, ), Calc!$H$15:$DZ$15, AK$103)/$F$107</f>
        <v>0</v>
      </c>
      <c r="AL26" s="69">
        <f>SUMIFS(INDEX(Calc!$H$2:$DZ$1549, $EG26, ), Calc!$H$15:$DZ$15, AL$103)/$F$107</f>
        <v>0</v>
      </c>
      <c r="AM26" s="69">
        <f>SUMIFS(INDEX(Calc!$H$2:$DZ$1549, $EG26, ), Calc!$H$15:$DZ$15, AM$103)/$F$107</f>
        <v>0</v>
      </c>
      <c r="AN26" s="69">
        <f>SUMIFS(INDEX(Calc!$H$2:$DZ$1549, $EG26, ), Calc!$H$15:$DZ$15, AN$103)/$F$107</f>
        <v>0</v>
      </c>
      <c r="AO26" s="69">
        <f>SUMIFS(INDEX(Calc!$H$2:$DZ$1549, $EG26, ), Calc!$H$15:$DZ$15, AO$103)/$F$107</f>
        <v>0</v>
      </c>
      <c r="AP26" s="69">
        <f>SUMIFS(INDEX(Calc!$H$2:$DZ$1549, $EG26, ), Calc!$H$15:$DZ$15, AP$103)/$F$107</f>
        <v>0</v>
      </c>
      <c r="AQ26" s="69">
        <f>SUMIFS(INDEX(Calc!$H$2:$DZ$1549, $EG26, ), Calc!$H$15:$DZ$15, AQ$103)/$F$107</f>
        <v>0</v>
      </c>
      <c r="AR26" s="69">
        <f>SUMIFS(INDEX(Calc!$H$2:$DZ$1549, $EG26, ), Calc!$H$15:$DZ$15, AR$103)/$F$107</f>
        <v>0</v>
      </c>
      <c r="AS26" s="69">
        <f>SUMIFS(INDEX(Calc!$H$2:$DZ$1549, $EG26, ), Calc!$H$15:$DZ$15, AS$103)/$F$107</f>
        <v>0</v>
      </c>
      <c r="AT26" s="69">
        <f>SUMIFS(INDEX(Calc!$H$2:$DZ$1549, $EG26, ), Calc!$H$15:$DZ$15, AT$103)/$F$107</f>
        <v>0</v>
      </c>
      <c r="AU26" s="69">
        <f>SUMIFS(INDEX(Calc!$H$2:$DZ$1549, $EG26, ), Calc!$H$15:$DZ$15, AU$103)/$F$107</f>
        <v>0</v>
      </c>
      <c r="AV26" s="69">
        <f>SUMIFS(INDEX(Calc!$H$2:$DZ$1549, $EG26, ), Calc!$H$15:$DZ$15, AV$103)/$F$107</f>
        <v>0</v>
      </c>
      <c r="AW26" s="69">
        <f>SUMIFS(INDEX(Calc!$H$2:$DZ$1549, $EG26, ), Calc!$H$15:$DZ$15, AW$103)/$F$107</f>
        <v>0</v>
      </c>
      <c r="AX26" s="69">
        <f>SUMIFS(INDEX(Calc!$H$2:$DZ$1549, $EG26, ), Calc!$H$15:$DZ$15, AX$103)/$F$107</f>
        <v>0</v>
      </c>
      <c r="AY26" s="69">
        <f>SUMIFS(INDEX(Calc!$H$2:$DZ$1549, $EG26, ), Calc!$H$15:$DZ$15, AY$103)/$F$107</f>
        <v>0</v>
      </c>
      <c r="AZ26" s="69">
        <f>SUMIFS(INDEX(Calc!$H$2:$DZ$1549, $EG26, ), Calc!$H$15:$DZ$15, AZ$103)/$F$107</f>
        <v>0</v>
      </c>
      <c r="BA26" s="69">
        <f>SUMIFS(INDEX(Calc!$H$2:$DZ$1549, $EG26, ), Calc!$H$15:$DZ$15, BA$103)/$F$107</f>
        <v>0</v>
      </c>
      <c r="BB26" s="69">
        <f>SUMIFS(INDEX(Calc!$H$2:$DZ$1549, $EG26, ), Calc!$H$15:$DZ$15, BB$103)/$F$107</f>
        <v>0</v>
      </c>
      <c r="BC26" s="69">
        <f>SUMIFS(INDEX(Calc!$H$2:$DZ$1549, $EG26, ), Calc!$H$15:$DZ$15, BC$103)/$F$107</f>
        <v>0</v>
      </c>
      <c r="BD26" s="69">
        <f>SUMIFS(INDEX(Calc!$H$2:$DZ$1549, $EG26, ), Calc!$H$15:$DZ$15, BD$103)/$F$107</f>
        <v>0</v>
      </c>
      <c r="BE26" s="69">
        <f>SUMIFS(INDEX(Calc!$H$2:$DZ$1549, $EG26, ), Calc!$H$15:$DZ$15, BE$103)/$F$107</f>
        <v>0</v>
      </c>
      <c r="BF26" s="69">
        <f>SUMIFS(INDEX(Calc!$H$2:$DZ$1549, $EG26, ), Calc!$H$15:$DZ$15, BF$103)/$F$107</f>
        <v>0</v>
      </c>
      <c r="BG26" s="69">
        <f>SUMIFS(INDEX(Calc!$H$2:$DZ$1549, $EG26, ), Calc!$H$15:$DZ$15, BG$103)/$F$107</f>
        <v>0</v>
      </c>
      <c r="BH26" s="69">
        <f>SUMIFS(INDEX(Calc!$H$2:$DZ$1549, $EG26, ), Calc!$H$15:$DZ$15, BH$103)/$F$107</f>
        <v>0</v>
      </c>
      <c r="BI26" s="69">
        <f>SUMIFS(INDEX(Calc!$H$2:$DZ$1549, $EG26, ), Calc!$H$15:$DZ$15, BI$103)/$F$107</f>
        <v>0</v>
      </c>
      <c r="BJ26" s="69">
        <f>SUMIFS(INDEX(Calc!$H$2:$DZ$1549, $EG26, ), Calc!$H$15:$DZ$15, BJ$103)/$F$107</f>
        <v>0</v>
      </c>
      <c r="BK26" s="69">
        <f>SUMIFS(INDEX(Calc!$H$2:$DZ$1549, $EG26, ), Calc!$H$15:$DZ$15, BK$103)/$F$107</f>
        <v>0</v>
      </c>
      <c r="BL26" s="69">
        <f>SUMIFS(INDEX(Calc!$H$2:$DZ$1549, $EG26, ), Calc!$H$15:$DZ$15, BL$103)/$F$107</f>
        <v>0</v>
      </c>
      <c r="BM26" s="69">
        <f>SUMIFS(INDEX(Calc!$H$2:$DZ$1549, $EG26, ), Calc!$H$15:$DZ$15, BM$103)/$F$107</f>
        <v>0</v>
      </c>
      <c r="BN26" s="69">
        <f>SUMIFS(INDEX(Calc!$H$2:$DZ$1549, $EG26, ), Calc!$H$15:$DZ$15, BN$103)/$F$107</f>
        <v>0</v>
      </c>
      <c r="BO26" s="69">
        <f>SUMIFS(INDEX(Calc!$H$2:$DZ$1549, $EG26, ), Calc!$H$15:$DZ$15, BO$103)/$F$107</f>
        <v>0</v>
      </c>
      <c r="BP26" s="69">
        <f>SUMIFS(INDEX(Calc!$H$2:$DZ$1549, $EG26, ), Calc!$H$15:$DZ$15, BP$103)/$F$107</f>
        <v>0</v>
      </c>
      <c r="BQ26" s="69">
        <f>SUMIFS(INDEX(Calc!$H$2:$DZ$1549, $EG26, ), Calc!$H$15:$DZ$15, BQ$103)/$F$107</f>
        <v>0</v>
      </c>
      <c r="BR26" s="69">
        <f>SUMIFS(INDEX(Calc!$H$2:$DZ$1549, $EG26, ), Calc!$H$15:$DZ$15, BR$103)/$F$107</f>
        <v>0</v>
      </c>
      <c r="BS26" s="69">
        <f>SUMIFS(INDEX(Calc!$H$2:$DZ$1549, $EG26, ), Calc!$H$15:$DZ$15, BS$103)/$F$107</f>
        <v>0</v>
      </c>
      <c r="BT26" s="69">
        <f>SUMIFS(INDEX(Calc!$H$2:$DZ$1549, $EG26, ), Calc!$H$15:$DZ$15, BT$103)/$F$107</f>
        <v>0</v>
      </c>
      <c r="BU26" s="69">
        <f>SUMIFS(INDEX(Calc!$H$2:$DZ$1549, $EG26, ), Calc!$H$15:$DZ$15, BU$103)/$F$107</f>
        <v>0</v>
      </c>
      <c r="BV26" s="69">
        <f>SUMIFS(INDEX(Calc!$H$2:$DZ$1549, $EG26, ), Calc!$H$15:$DZ$15, BV$103)/$F$107</f>
        <v>0</v>
      </c>
      <c r="BW26" s="69">
        <f>SUMIFS(INDEX(Calc!$H$2:$DZ$1549, $EG26, ), Calc!$H$15:$DZ$15, BW$103)/$F$107</f>
        <v>0</v>
      </c>
      <c r="BX26" s="69">
        <f>SUMIFS(INDEX(Calc!$H$2:$DZ$1549, $EG26, ), Calc!$H$15:$DZ$15, BX$103)/$F$107</f>
        <v>0</v>
      </c>
      <c r="BY26" s="69">
        <f>SUMIFS(INDEX(Calc!$H$2:$DZ$1549, $EG26, ), Calc!$H$15:$DZ$15, BY$103)/$F$107</f>
        <v>0</v>
      </c>
      <c r="BZ26" s="69">
        <f>SUMIFS(INDEX(Calc!$H$2:$DZ$1549, $EG26, ), Calc!$H$15:$DZ$15, BZ$103)/$F$107</f>
        <v>0</v>
      </c>
      <c r="CA26" s="69">
        <f>SUMIFS(INDEX(Calc!$H$2:$DZ$1549, $EG26, ), Calc!$H$15:$DZ$15, CA$103)/$F$107</f>
        <v>0</v>
      </c>
      <c r="CB26" s="69">
        <f>SUMIFS(INDEX(Calc!$H$2:$DZ$1549, $EG26, ), Calc!$H$15:$DZ$15, CB$103)/$F$107</f>
        <v>0</v>
      </c>
      <c r="CC26" s="69">
        <f>SUMIFS(INDEX(Calc!$H$2:$DZ$1549, $EG26, ), Calc!$H$15:$DZ$15, CC$103)/$F$107</f>
        <v>0</v>
      </c>
      <c r="CD26" s="69">
        <f>SUMIFS(INDEX(Calc!$H$2:$DZ$1549, $EG26, ), Calc!$H$15:$DZ$15, CD$103)/$F$107</f>
        <v>0</v>
      </c>
      <c r="CE26" s="69">
        <f>SUMIFS(INDEX(Calc!$H$2:$DZ$1549, $EG26, ), Calc!$H$15:$DZ$15, CE$103)/$F$107</f>
        <v>0</v>
      </c>
      <c r="CF26" s="69">
        <f>SUMIFS(INDEX(Calc!$H$2:$DZ$1549, $EG26, ), Calc!$H$15:$DZ$15, CF$103)/$F$107</f>
        <v>0</v>
      </c>
      <c r="CG26" s="69">
        <f>SUMIFS(INDEX(Calc!$H$2:$DZ$1549, $EG26, ), Calc!$H$15:$DZ$15, CG$103)/$F$107</f>
        <v>0</v>
      </c>
      <c r="CH26" s="69">
        <f>SUMIFS(INDEX(Calc!$H$2:$DZ$1549, $EG26, ), Calc!$H$15:$DZ$15, CH$103)/$F$107</f>
        <v>0</v>
      </c>
      <c r="CI26" s="69">
        <f>SUMIFS(INDEX(Calc!$H$2:$DZ$1549, $EG26, ), Calc!$H$15:$DZ$15, CI$103)/$F$107</f>
        <v>0</v>
      </c>
      <c r="CJ26" s="69">
        <f>SUMIFS(INDEX(Calc!$H$2:$DZ$1549, $EG26, ), Calc!$H$15:$DZ$15, CJ$103)/$F$107</f>
        <v>0</v>
      </c>
      <c r="CK26" s="69">
        <f>SUMIFS(INDEX(Calc!$H$2:$DZ$1549, $EG26, ), Calc!$H$15:$DZ$15, CK$103)/$F$107</f>
        <v>0</v>
      </c>
      <c r="CL26" s="69">
        <f>SUMIFS(INDEX(Calc!$H$2:$DZ$1549, $EG26, ), Calc!$H$15:$DZ$15, CL$103)/$F$107</f>
        <v>0</v>
      </c>
      <c r="CM26" s="69">
        <f>SUMIFS(INDEX(Calc!$H$2:$DZ$1549, $EG26, ), Calc!$H$15:$DZ$15, CM$103)/$F$107</f>
        <v>0</v>
      </c>
      <c r="CN26" s="69">
        <f>SUMIFS(INDEX(Calc!$H$2:$DZ$1549, $EG26, ), Calc!$H$15:$DZ$15, CN$103)/$F$107</f>
        <v>0</v>
      </c>
      <c r="CO26" s="69">
        <f>SUMIFS(INDEX(Calc!$H$2:$DZ$1549, $EG26, ), Calc!$H$15:$DZ$15, CO$103)/$F$107</f>
        <v>0</v>
      </c>
      <c r="CP26" s="69">
        <f>SUMIFS(INDEX(Calc!$H$2:$DZ$1549, $EG26, ), Calc!$H$15:$DZ$15, CP$103)/$F$107</f>
        <v>0</v>
      </c>
      <c r="CQ26" s="69">
        <f>SUMIFS(INDEX(Calc!$H$2:$DZ$1549, $EG26, ), Calc!$H$15:$DZ$15, CQ$103)/$F$107</f>
        <v>0</v>
      </c>
      <c r="CR26" s="69">
        <f>SUMIFS(INDEX(Calc!$H$2:$DZ$1549, $EG26, ), Calc!$H$15:$DZ$15, CR$103)/$F$107</f>
        <v>0</v>
      </c>
      <c r="CS26" s="69">
        <f>SUMIFS(INDEX(Calc!$H$2:$DZ$1549, $EG26, ), Calc!$H$15:$DZ$15, CS$103)/$F$107</f>
        <v>0</v>
      </c>
      <c r="CT26" s="69">
        <f>SUMIFS(INDEX(Calc!$H$2:$DZ$1549, $EG26, ), Calc!$H$15:$DZ$15, CT$103)/$F$107</f>
        <v>0</v>
      </c>
      <c r="CU26" s="69">
        <f>SUMIFS(INDEX(Calc!$H$2:$DZ$1549, $EG26, ), Calc!$H$15:$DZ$15, CU$103)/$F$107</f>
        <v>0</v>
      </c>
      <c r="CV26" s="69">
        <f>SUMIFS(INDEX(Calc!$H$2:$DZ$1549, $EG26, ), Calc!$H$15:$DZ$15, CV$103)/$F$107</f>
        <v>0</v>
      </c>
      <c r="CW26" s="69">
        <f>SUMIFS(INDEX(Calc!$H$2:$DZ$1549, $EG26, ), Calc!$H$15:$DZ$15, CW$103)/$F$107</f>
        <v>0</v>
      </c>
      <c r="CX26" s="69">
        <f>SUMIFS(INDEX(Calc!$H$2:$DZ$1549, $EG26, ), Calc!$H$15:$DZ$15, CX$103)/$F$107</f>
        <v>0</v>
      </c>
      <c r="CY26" s="69">
        <f>SUMIFS(INDEX(Calc!$H$2:$DZ$1549, $EG26, ), Calc!$H$15:$DZ$15, CY$103)/$F$107</f>
        <v>0</v>
      </c>
      <c r="CZ26" s="69">
        <f>SUMIFS(INDEX(Calc!$H$2:$DZ$1549, $EG26, ), Calc!$H$15:$DZ$15, CZ$103)/$F$107</f>
        <v>0</v>
      </c>
      <c r="DA26" s="69">
        <f>SUMIFS(INDEX(Calc!$H$2:$DZ$1549, $EG26, ), Calc!$H$15:$DZ$15, DA$103)/$F$107</f>
        <v>0</v>
      </c>
      <c r="DB26" s="69">
        <f>SUMIFS(INDEX(Calc!$H$2:$DZ$1549, $EG26, ), Calc!$H$15:$DZ$15, DB$103)/$F$107</f>
        <v>0</v>
      </c>
      <c r="DC26" s="69">
        <f>SUMIFS(INDEX(Calc!$H$2:$DZ$1549, $EG26, ), Calc!$H$15:$DZ$15, DC$103)/$F$107</f>
        <v>0</v>
      </c>
      <c r="DD26" s="69">
        <f>SUMIFS(INDEX(Calc!$H$2:$DZ$1549, $EG26, ), Calc!$H$15:$DZ$15, DD$103)/$F$107</f>
        <v>0</v>
      </c>
      <c r="DE26" s="69">
        <f>SUMIFS(INDEX(Calc!$H$2:$DZ$1549, $EG26, ), Calc!$H$15:$DZ$15, DE$103)/$F$107</f>
        <v>0</v>
      </c>
      <c r="DF26" s="69">
        <f>SUMIFS(INDEX(Calc!$H$2:$DZ$1549, $EG26, ), Calc!$H$15:$DZ$15, DF$103)/$F$107</f>
        <v>0</v>
      </c>
      <c r="DG26" s="69">
        <f>SUMIFS(INDEX(Calc!$H$2:$DZ$1549, $EG26, ), Calc!$H$15:$DZ$15, DG$103)/$F$107</f>
        <v>0</v>
      </c>
      <c r="DH26" s="69">
        <f>SUMIFS(INDEX(Calc!$H$2:$DZ$1549, $EG26, ), Calc!$H$15:$DZ$15, DH$103)/$F$107</f>
        <v>0</v>
      </c>
      <c r="DI26" s="69">
        <f>SUMIFS(INDEX(Calc!$H$2:$DZ$1549, $EG26, ), Calc!$H$15:$DZ$15, DI$103)/$F$107</f>
        <v>0</v>
      </c>
      <c r="DJ26" s="69">
        <f>SUMIFS(INDEX(Calc!$H$2:$DZ$1549, $EG26, ), Calc!$H$15:$DZ$15, DJ$103)/$F$107</f>
        <v>0</v>
      </c>
      <c r="DK26" s="69">
        <f>SUMIFS(INDEX(Calc!$H$2:$DZ$1549, $EG26, ), Calc!$H$15:$DZ$15, DK$103)/$F$107</f>
        <v>0</v>
      </c>
      <c r="DL26" s="69">
        <f>SUMIFS(INDEX(Calc!$H$2:$DZ$1549, $EG26, ), Calc!$H$15:$DZ$15, DL$103)/$F$107</f>
        <v>0</v>
      </c>
      <c r="DM26" s="69">
        <f>SUMIFS(INDEX(Calc!$H$2:$DZ$1549, $EG26, ), Calc!$H$15:$DZ$15, DM$103)/$F$107</f>
        <v>0</v>
      </c>
      <c r="DN26" s="69">
        <f>SUMIFS(INDEX(Calc!$H$2:$DZ$1549, $EG26, ), Calc!$H$15:$DZ$15, DN$103)/$F$107</f>
        <v>0</v>
      </c>
      <c r="DO26" s="69">
        <f>SUMIFS(INDEX(Calc!$H$2:$DZ$1549, $EG26, ), Calc!$H$15:$DZ$15, DO$103)/$F$107</f>
        <v>0</v>
      </c>
      <c r="DP26" s="69">
        <f>SUMIFS(INDEX(Calc!$H$2:$DZ$1549, $EG26, ), Calc!$H$15:$DZ$15, DP$103)/$F$107</f>
        <v>0</v>
      </c>
      <c r="DQ26" s="69">
        <f>SUMIFS(INDEX(Calc!$H$2:$DZ$1549, $EG26, ), Calc!$H$15:$DZ$15, DQ$103)/$F$107</f>
        <v>0</v>
      </c>
      <c r="DR26" s="69">
        <f>SUMIFS(INDEX(Calc!$H$2:$DZ$1549, $EG26, ), Calc!$H$15:$DZ$15, DR$103)/$F$107</f>
        <v>0</v>
      </c>
      <c r="DS26" s="69">
        <f>SUMIFS(INDEX(Calc!$H$2:$DZ$1549, $EG26, ), Calc!$H$15:$DZ$15, DS$103)/$F$107</f>
        <v>0</v>
      </c>
      <c r="DT26" s="69">
        <f>SUMIFS(INDEX(Calc!$H$2:$DZ$1549, $EG26, ), Calc!$H$15:$DZ$15, DT$103)/$F$107</f>
        <v>0</v>
      </c>
      <c r="DU26" s="69">
        <f>SUMIFS(INDEX(Calc!$H$2:$DZ$1549, $EG26, ), Calc!$H$15:$DZ$15, DU$103)/$F$107</f>
        <v>0</v>
      </c>
      <c r="DV26" s="69">
        <f>SUMIFS(INDEX(Calc!$H$2:$DZ$1549, $EG26, ), Calc!$H$15:$DZ$15, DV$103)/$F$107</f>
        <v>0</v>
      </c>
      <c r="DW26" s="69">
        <f>SUMIFS(INDEX(Calc!$H$2:$DZ$1549, $EG26, ), Calc!$H$15:$DZ$15, DW$103)/$F$107</f>
        <v>0</v>
      </c>
      <c r="DX26" s="69">
        <f>SUMIFS(INDEX(Calc!$H$2:$DZ$1549, $EG26, ), Calc!$H$15:$DZ$15, DX$103)/$F$107</f>
        <v>0</v>
      </c>
      <c r="DY26" s="69">
        <f>SUMIFS(INDEX(Calc!$H$2:$DZ$1549, $EG26, ), Calc!$H$15:$DZ$15, DY$103)/$F$107</f>
        <v>0</v>
      </c>
      <c r="DZ26" s="69">
        <f>SUMIFS(INDEX(Calc!$H$2:$DZ$1549, $EG26, ), Calc!$H$15:$DZ$15, DZ$103)/$F$107</f>
        <v>0</v>
      </c>
      <c r="EB26" s="51"/>
      <c r="EC26" s="72">
        <f>SUM(I26:EA26)</f>
        <v>-52.000000000000014</v>
      </c>
      <c r="ED26" s="78"/>
      <c r="EF26" s="33" t="s">
        <v>24</v>
      </c>
      <c r="EG26" s="131">
        <f>SUMIFS(Calc!$EB$2:$EB$1549, Calc!$EC$2:$EC$1549, $EG$1, Calc!$ED$2:$ED$1549, $EG$2, Calc!$EE$2:$EE$1549, $EF26, Calc!$EF$2:$EF$1549, $C26)</f>
        <v>471</v>
      </c>
    </row>
    <row r="27" spans="3:137" x14ac:dyDescent="0.3">
      <c r="C27" s="2" t="s">
        <v>204</v>
      </c>
      <c r="E27" s="51"/>
      <c r="F27" s="68">
        <f>EC27/$EC$10*Inputs!$D$10</f>
        <v>-30000.000000000011</v>
      </c>
      <c r="G27" s="139" t="s">
        <v>47</v>
      </c>
      <c r="H27" s="53"/>
      <c r="I27" s="20"/>
      <c r="J27" s="69">
        <f>SUMIFS(INDEX(Calc!$H$2:$DZ$1549, $EG27, ), Calc!$H$15:$DZ$15, J$103)/$F$107</f>
        <v>-1.6</v>
      </c>
      <c r="K27" s="69">
        <f>SUMIFS(INDEX(Calc!$H$2:$DZ$1549, $EG27, ), Calc!$H$15:$DZ$15, K$103)/$F$107</f>
        <v>-2.4</v>
      </c>
      <c r="L27" s="69">
        <f>SUMIFS(INDEX(Calc!$H$2:$DZ$1549, $EG27, ), Calc!$H$15:$DZ$15, L$103)/$F$107</f>
        <v>-2.4</v>
      </c>
      <c r="M27" s="69">
        <f>SUMIFS(INDEX(Calc!$H$2:$DZ$1549, $EG27, ), Calc!$H$15:$DZ$15, M$103)/$F$107</f>
        <v>-2.4</v>
      </c>
      <c r="N27" s="69">
        <f>SUMIFS(INDEX(Calc!$H$2:$DZ$1549, $EG27, ), Calc!$H$15:$DZ$15, N$103)/$F$107</f>
        <v>-2.4</v>
      </c>
      <c r="O27" s="69">
        <f>SUMIFS(INDEX(Calc!$H$2:$DZ$1549, $EG27, ), Calc!$H$15:$DZ$15, O$103)/$F$107</f>
        <v>-0.8</v>
      </c>
      <c r="P27" s="69">
        <f>SUMIFS(INDEX(Calc!$H$2:$DZ$1549, $EG27, ), Calc!$H$15:$DZ$15, P$103)/$F$107</f>
        <v>0</v>
      </c>
      <c r="Q27" s="69">
        <f>SUMIFS(INDEX(Calc!$H$2:$DZ$1549, $EG27, ), Calc!$H$15:$DZ$15, Q$103)/$F$107</f>
        <v>0</v>
      </c>
      <c r="R27" s="69">
        <f>SUMIFS(INDEX(Calc!$H$2:$DZ$1549, $EG27, ), Calc!$H$15:$DZ$15, R$103)/$F$107</f>
        <v>0</v>
      </c>
      <c r="S27" s="69">
        <f>SUMIFS(INDEX(Calc!$H$2:$DZ$1549, $EG27, ), Calc!$H$15:$DZ$15, S$103)/$F$107</f>
        <v>0</v>
      </c>
      <c r="T27" s="69">
        <f>SUMIFS(INDEX(Calc!$H$2:$DZ$1549, $EG27, ), Calc!$H$15:$DZ$15, T$103)/$F$107</f>
        <v>0</v>
      </c>
      <c r="U27" s="69">
        <f>SUMIFS(INDEX(Calc!$H$2:$DZ$1549, $EG27, ), Calc!$H$15:$DZ$15, U$103)/$F$107</f>
        <v>0</v>
      </c>
      <c r="V27" s="69">
        <f>SUMIFS(INDEX(Calc!$H$2:$DZ$1549, $EG27, ), Calc!$H$15:$DZ$15, V$103)/$F$107</f>
        <v>0</v>
      </c>
      <c r="W27" s="69">
        <f>SUMIFS(INDEX(Calc!$H$2:$DZ$1549, $EG27, ), Calc!$H$15:$DZ$15, W$103)/$F$107</f>
        <v>0</v>
      </c>
      <c r="X27" s="69">
        <f>SUMIFS(INDEX(Calc!$H$2:$DZ$1549, $EG27, ), Calc!$H$15:$DZ$15, X$103)/$F$107</f>
        <v>0</v>
      </c>
      <c r="Y27" s="69">
        <f>SUMIFS(INDEX(Calc!$H$2:$DZ$1549, $EG27, ), Calc!$H$15:$DZ$15, Y$103)/$F$107</f>
        <v>0</v>
      </c>
      <c r="Z27" s="69">
        <f>SUMIFS(INDEX(Calc!$H$2:$DZ$1549, $EG27, ), Calc!$H$15:$DZ$15, Z$103)/$F$107</f>
        <v>0</v>
      </c>
      <c r="AA27" s="69">
        <f>SUMIFS(INDEX(Calc!$H$2:$DZ$1549, $EG27, ), Calc!$H$15:$DZ$15, AA$103)/$F$107</f>
        <v>0</v>
      </c>
      <c r="AB27" s="69">
        <f>SUMIFS(INDEX(Calc!$H$2:$DZ$1549, $EG27, ), Calc!$H$15:$DZ$15, AB$103)/$F$107</f>
        <v>0</v>
      </c>
      <c r="AC27" s="69">
        <f>SUMIFS(INDEX(Calc!$H$2:$DZ$1549, $EG27, ), Calc!$H$15:$DZ$15, AC$103)/$F$107</f>
        <v>0</v>
      </c>
      <c r="AD27" s="69">
        <f>SUMIFS(INDEX(Calc!$H$2:$DZ$1549, $EG27, ), Calc!$H$15:$DZ$15, AD$103)/$F$107</f>
        <v>0</v>
      </c>
      <c r="AE27" s="69">
        <f>SUMIFS(INDEX(Calc!$H$2:$DZ$1549, $EG27, ), Calc!$H$15:$DZ$15, AE$103)/$F$107</f>
        <v>0</v>
      </c>
      <c r="AF27" s="69">
        <f>SUMIFS(INDEX(Calc!$H$2:$DZ$1549, $EG27, ), Calc!$H$15:$DZ$15, AF$103)/$F$107</f>
        <v>0</v>
      </c>
      <c r="AG27" s="69">
        <f>SUMIFS(INDEX(Calc!$H$2:$DZ$1549, $EG27, ), Calc!$H$15:$DZ$15, AG$103)/$F$107</f>
        <v>0</v>
      </c>
      <c r="AH27" s="69">
        <f>SUMIFS(INDEX(Calc!$H$2:$DZ$1549, $EG27, ), Calc!$H$15:$DZ$15, AH$103)/$F$107</f>
        <v>0</v>
      </c>
      <c r="AI27" s="69">
        <f>SUMIFS(INDEX(Calc!$H$2:$DZ$1549, $EG27, ), Calc!$H$15:$DZ$15, AI$103)/$F$107</f>
        <v>0</v>
      </c>
      <c r="AJ27" s="69">
        <f>SUMIFS(INDEX(Calc!$H$2:$DZ$1549, $EG27, ), Calc!$H$15:$DZ$15, AJ$103)/$F$107</f>
        <v>0</v>
      </c>
      <c r="AK27" s="69">
        <f>SUMIFS(INDEX(Calc!$H$2:$DZ$1549, $EG27, ), Calc!$H$15:$DZ$15, AK$103)/$F$107</f>
        <v>0</v>
      </c>
      <c r="AL27" s="69">
        <f>SUMIFS(INDEX(Calc!$H$2:$DZ$1549, $EG27, ), Calc!$H$15:$DZ$15, AL$103)/$F$107</f>
        <v>0</v>
      </c>
      <c r="AM27" s="69">
        <f>SUMIFS(INDEX(Calc!$H$2:$DZ$1549, $EG27, ), Calc!$H$15:$DZ$15, AM$103)/$F$107</f>
        <v>0</v>
      </c>
      <c r="AN27" s="69">
        <f>SUMIFS(INDEX(Calc!$H$2:$DZ$1549, $EG27, ), Calc!$H$15:$DZ$15, AN$103)/$F$107</f>
        <v>0</v>
      </c>
      <c r="AO27" s="69">
        <f>SUMIFS(INDEX(Calc!$H$2:$DZ$1549, $EG27, ), Calc!$H$15:$DZ$15, AO$103)/$F$107</f>
        <v>0</v>
      </c>
      <c r="AP27" s="69">
        <f>SUMIFS(INDEX(Calc!$H$2:$DZ$1549, $EG27, ), Calc!$H$15:$DZ$15, AP$103)/$F$107</f>
        <v>0</v>
      </c>
      <c r="AQ27" s="69">
        <f>SUMIFS(INDEX(Calc!$H$2:$DZ$1549, $EG27, ), Calc!$H$15:$DZ$15, AQ$103)/$F$107</f>
        <v>0</v>
      </c>
      <c r="AR27" s="69">
        <f>SUMIFS(INDEX(Calc!$H$2:$DZ$1549, $EG27, ), Calc!$H$15:$DZ$15, AR$103)/$F$107</f>
        <v>0</v>
      </c>
      <c r="AS27" s="69">
        <f>SUMIFS(INDEX(Calc!$H$2:$DZ$1549, $EG27, ), Calc!$H$15:$DZ$15, AS$103)/$F$107</f>
        <v>0</v>
      </c>
      <c r="AT27" s="69">
        <f>SUMIFS(INDEX(Calc!$H$2:$DZ$1549, $EG27, ), Calc!$H$15:$DZ$15, AT$103)/$F$107</f>
        <v>0</v>
      </c>
      <c r="AU27" s="69">
        <f>SUMIFS(INDEX(Calc!$H$2:$DZ$1549, $EG27, ), Calc!$H$15:$DZ$15, AU$103)/$F$107</f>
        <v>0</v>
      </c>
      <c r="AV27" s="69">
        <f>SUMIFS(INDEX(Calc!$H$2:$DZ$1549, $EG27, ), Calc!$H$15:$DZ$15, AV$103)/$F$107</f>
        <v>0</v>
      </c>
      <c r="AW27" s="69">
        <f>SUMIFS(INDEX(Calc!$H$2:$DZ$1549, $EG27, ), Calc!$H$15:$DZ$15, AW$103)/$F$107</f>
        <v>0</v>
      </c>
      <c r="AX27" s="69">
        <f>SUMIFS(INDEX(Calc!$H$2:$DZ$1549, $EG27, ), Calc!$H$15:$DZ$15, AX$103)/$F$107</f>
        <v>0</v>
      </c>
      <c r="AY27" s="69">
        <f>SUMIFS(INDEX(Calc!$H$2:$DZ$1549, $EG27, ), Calc!$H$15:$DZ$15, AY$103)/$F$107</f>
        <v>0</v>
      </c>
      <c r="AZ27" s="69">
        <f>SUMIFS(INDEX(Calc!$H$2:$DZ$1549, $EG27, ), Calc!$H$15:$DZ$15, AZ$103)/$F$107</f>
        <v>0</v>
      </c>
      <c r="BA27" s="69">
        <f>SUMIFS(INDEX(Calc!$H$2:$DZ$1549, $EG27, ), Calc!$H$15:$DZ$15, BA$103)/$F$107</f>
        <v>0</v>
      </c>
      <c r="BB27" s="69">
        <f>SUMIFS(INDEX(Calc!$H$2:$DZ$1549, $EG27, ), Calc!$H$15:$DZ$15, BB$103)/$F$107</f>
        <v>0</v>
      </c>
      <c r="BC27" s="69">
        <f>SUMIFS(INDEX(Calc!$H$2:$DZ$1549, $EG27, ), Calc!$H$15:$DZ$15, BC$103)/$F$107</f>
        <v>0</v>
      </c>
      <c r="BD27" s="69">
        <f>SUMIFS(INDEX(Calc!$H$2:$DZ$1549, $EG27, ), Calc!$H$15:$DZ$15, BD$103)/$F$107</f>
        <v>0</v>
      </c>
      <c r="BE27" s="69">
        <f>SUMIFS(INDEX(Calc!$H$2:$DZ$1549, $EG27, ), Calc!$H$15:$DZ$15, BE$103)/$F$107</f>
        <v>0</v>
      </c>
      <c r="BF27" s="69">
        <f>SUMIFS(INDEX(Calc!$H$2:$DZ$1549, $EG27, ), Calc!$H$15:$DZ$15, BF$103)/$F$107</f>
        <v>0</v>
      </c>
      <c r="BG27" s="69">
        <f>SUMIFS(INDEX(Calc!$H$2:$DZ$1549, $EG27, ), Calc!$H$15:$DZ$15, BG$103)/$F$107</f>
        <v>0</v>
      </c>
      <c r="BH27" s="69">
        <f>SUMIFS(INDEX(Calc!$H$2:$DZ$1549, $EG27, ), Calc!$H$15:$DZ$15, BH$103)/$F$107</f>
        <v>0</v>
      </c>
      <c r="BI27" s="69">
        <f>SUMIFS(INDEX(Calc!$H$2:$DZ$1549, $EG27, ), Calc!$H$15:$DZ$15, BI$103)/$F$107</f>
        <v>0</v>
      </c>
      <c r="BJ27" s="69">
        <f>SUMIFS(INDEX(Calc!$H$2:$DZ$1549, $EG27, ), Calc!$H$15:$DZ$15, BJ$103)/$F$107</f>
        <v>0</v>
      </c>
      <c r="BK27" s="69">
        <f>SUMIFS(INDEX(Calc!$H$2:$DZ$1549, $EG27, ), Calc!$H$15:$DZ$15, BK$103)/$F$107</f>
        <v>0</v>
      </c>
      <c r="BL27" s="69">
        <f>SUMIFS(INDEX(Calc!$H$2:$DZ$1549, $EG27, ), Calc!$H$15:$DZ$15, BL$103)/$F$107</f>
        <v>0</v>
      </c>
      <c r="BM27" s="69">
        <f>SUMIFS(INDEX(Calc!$H$2:$DZ$1549, $EG27, ), Calc!$H$15:$DZ$15, BM$103)/$F$107</f>
        <v>0</v>
      </c>
      <c r="BN27" s="69">
        <f>SUMIFS(INDEX(Calc!$H$2:$DZ$1549, $EG27, ), Calc!$H$15:$DZ$15, BN$103)/$F$107</f>
        <v>0</v>
      </c>
      <c r="BO27" s="69">
        <f>SUMIFS(INDEX(Calc!$H$2:$DZ$1549, $EG27, ), Calc!$H$15:$DZ$15, BO$103)/$F$107</f>
        <v>0</v>
      </c>
      <c r="BP27" s="69">
        <f>SUMIFS(INDEX(Calc!$H$2:$DZ$1549, $EG27, ), Calc!$H$15:$DZ$15, BP$103)/$F$107</f>
        <v>0</v>
      </c>
      <c r="BQ27" s="69">
        <f>SUMIFS(INDEX(Calc!$H$2:$DZ$1549, $EG27, ), Calc!$H$15:$DZ$15, BQ$103)/$F$107</f>
        <v>0</v>
      </c>
      <c r="BR27" s="69">
        <f>SUMIFS(INDEX(Calc!$H$2:$DZ$1549, $EG27, ), Calc!$H$15:$DZ$15, BR$103)/$F$107</f>
        <v>0</v>
      </c>
      <c r="BS27" s="69">
        <f>SUMIFS(INDEX(Calc!$H$2:$DZ$1549, $EG27, ), Calc!$H$15:$DZ$15, BS$103)/$F$107</f>
        <v>0</v>
      </c>
      <c r="BT27" s="69">
        <f>SUMIFS(INDEX(Calc!$H$2:$DZ$1549, $EG27, ), Calc!$H$15:$DZ$15, BT$103)/$F$107</f>
        <v>0</v>
      </c>
      <c r="BU27" s="69">
        <f>SUMIFS(INDEX(Calc!$H$2:$DZ$1549, $EG27, ), Calc!$H$15:$DZ$15, BU$103)/$F$107</f>
        <v>0</v>
      </c>
      <c r="BV27" s="69">
        <f>SUMIFS(INDEX(Calc!$H$2:$DZ$1549, $EG27, ), Calc!$H$15:$DZ$15, BV$103)/$F$107</f>
        <v>0</v>
      </c>
      <c r="BW27" s="69">
        <f>SUMIFS(INDEX(Calc!$H$2:$DZ$1549, $EG27, ), Calc!$H$15:$DZ$15, BW$103)/$F$107</f>
        <v>0</v>
      </c>
      <c r="BX27" s="69">
        <f>SUMIFS(INDEX(Calc!$H$2:$DZ$1549, $EG27, ), Calc!$H$15:$DZ$15, BX$103)/$F$107</f>
        <v>0</v>
      </c>
      <c r="BY27" s="69">
        <f>SUMIFS(INDEX(Calc!$H$2:$DZ$1549, $EG27, ), Calc!$H$15:$DZ$15, BY$103)/$F$107</f>
        <v>0</v>
      </c>
      <c r="BZ27" s="69">
        <f>SUMIFS(INDEX(Calc!$H$2:$DZ$1549, $EG27, ), Calc!$H$15:$DZ$15, BZ$103)/$F$107</f>
        <v>0</v>
      </c>
      <c r="CA27" s="69">
        <f>SUMIFS(INDEX(Calc!$H$2:$DZ$1549, $EG27, ), Calc!$H$15:$DZ$15, CA$103)/$F$107</f>
        <v>0</v>
      </c>
      <c r="CB27" s="69">
        <f>SUMIFS(INDEX(Calc!$H$2:$DZ$1549, $EG27, ), Calc!$H$15:$DZ$15, CB$103)/$F$107</f>
        <v>0</v>
      </c>
      <c r="CC27" s="69">
        <f>SUMIFS(INDEX(Calc!$H$2:$DZ$1549, $EG27, ), Calc!$H$15:$DZ$15, CC$103)/$F$107</f>
        <v>0</v>
      </c>
      <c r="CD27" s="69">
        <f>SUMIFS(INDEX(Calc!$H$2:$DZ$1549, $EG27, ), Calc!$H$15:$DZ$15, CD$103)/$F$107</f>
        <v>0</v>
      </c>
      <c r="CE27" s="69">
        <f>SUMIFS(INDEX(Calc!$H$2:$DZ$1549, $EG27, ), Calc!$H$15:$DZ$15, CE$103)/$F$107</f>
        <v>0</v>
      </c>
      <c r="CF27" s="69">
        <f>SUMIFS(INDEX(Calc!$H$2:$DZ$1549, $EG27, ), Calc!$H$15:$DZ$15, CF$103)/$F$107</f>
        <v>0</v>
      </c>
      <c r="CG27" s="69">
        <f>SUMIFS(INDEX(Calc!$H$2:$DZ$1549, $EG27, ), Calc!$H$15:$DZ$15, CG$103)/$F$107</f>
        <v>0</v>
      </c>
      <c r="CH27" s="69">
        <f>SUMIFS(INDEX(Calc!$H$2:$DZ$1549, $EG27, ), Calc!$H$15:$DZ$15, CH$103)/$F$107</f>
        <v>0</v>
      </c>
      <c r="CI27" s="69">
        <f>SUMIFS(INDEX(Calc!$H$2:$DZ$1549, $EG27, ), Calc!$H$15:$DZ$15, CI$103)/$F$107</f>
        <v>0</v>
      </c>
      <c r="CJ27" s="69">
        <f>SUMIFS(INDEX(Calc!$H$2:$DZ$1549, $EG27, ), Calc!$H$15:$DZ$15, CJ$103)/$F$107</f>
        <v>0</v>
      </c>
      <c r="CK27" s="69">
        <f>SUMIFS(INDEX(Calc!$H$2:$DZ$1549, $EG27, ), Calc!$H$15:$DZ$15, CK$103)/$F$107</f>
        <v>0</v>
      </c>
      <c r="CL27" s="69">
        <f>SUMIFS(INDEX(Calc!$H$2:$DZ$1549, $EG27, ), Calc!$H$15:$DZ$15, CL$103)/$F$107</f>
        <v>0</v>
      </c>
      <c r="CM27" s="69">
        <f>SUMIFS(INDEX(Calc!$H$2:$DZ$1549, $EG27, ), Calc!$H$15:$DZ$15, CM$103)/$F$107</f>
        <v>0</v>
      </c>
      <c r="CN27" s="69">
        <f>SUMIFS(INDEX(Calc!$H$2:$DZ$1549, $EG27, ), Calc!$H$15:$DZ$15, CN$103)/$F$107</f>
        <v>0</v>
      </c>
      <c r="CO27" s="69">
        <f>SUMIFS(INDEX(Calc!$H$2:$DZ$1549, $EG27, ), Calc!$H$15:$DZ$15, CO$103)/$F$107</f>
        <v>0</v>
      </c>
      <c r="CP27" s="69">
        <f>SUMIFS(INDEX(Calc!$H$2:$DZ$1549, $EG27, ), Calc!$H$15:$DZ$15, CP$103)/$F$107</f>
        <v>0</v>
      </c>
      <c r="CQ27" s="69">
        <f>SUMIFS(INDEX(Calc!$H$2:$DZ$1549, $EG27, ), Calc!$H$15:$DZ$15, CQ$103)/$F$107</f>
        <v>0</v>
      </c>
      <c r="CR27" s="69">
        <f>SUMIFS(INDEX(Calc!$H$2:$DZ$1549, $EG27, ), Calc!$H$15:$DZ$15, CR$103)/$F$107</f>
        <v>0</v>
      </c>
      <c r="CS27" s="69">
        <f>SUMIFS(INDEX(Calc!$H$2:$DZ$1549, $EG27, ), Calc!$H$15:$DZ$15, CS$103)/$F$107</f>
        <v>0</v>
      </c>
      <c r="CT27" s="69">
        <f>SUMIFS(INDEX(Calc!$H$2:$DZ$1549, $EG27, ), Calc!$H$15:$DZ$15, CT$103)/$F$107</f>
        <v>0</v>
      </c>
      <c r="CU27" s="69">
        <f>SUMIFS(INDEX(Calc!$H$2:$DZ$1549, $EG27, ), Calc!$H$15:$DZ$15, CU$103)/$F$107</f>
        <v>0</v>
      </c>
      <c r="CV27" s="69">
        <f>SUMIFS(INDEX(Calc!$H$2:$DZ$1549, $EG27, ), Calc!$H$15:$DZ$15, CV$103)/$F$107</f>
        <v>0</v>
      </c>
      <c r="CW27" s="69">
        <f>SUMIFS(INDEX(Calc!$H$2:$DZ$1549, $EG27, ), Calc!$H$15:$DZ$15, CW$103)/$F$107</f>
        <v>0</v>
      </c>
      <c r="CX27" s="69">
        <f>SUMIFS(INDEX(Calc!$H$2:$DZ$1549, $EG27, ), Calc!$H$15:$DZ$15, CX$103)/$F$107</f>
        <v>0</v>
      </c>
      <c r="CY27" s="69">
        <f>SUMIFS(INDEX(Calc!$H$2:$DZ$1549, $EG27, ), Calc!$H$15:$DZ$15, CY$103)/$F$107</f>
        <v>0</v>
      </c>
      <c r="CZ27" s="69">
        <f>SUMIFS(INDEX(Calc!$H$2:$DZ$1549, $EG27, ), Calc!$H$15:$DZ$15, CZ$103)/$F$107</f>
        <v>0</v>
      </c>
      <c r="DA27" s="69">
        <f>SUMIFS(INDEX(Calc!$H$2:$DZ$1549, $EG27, ), Calc!$H$15:$DZ$15, DA$103)/$F$107</f>
        <v>0</v>
      </c>
      <c r="DB27" s="69">
        <f>SUMIFS(INDEX(Calc!$H$2:$DZ$1549, $EG27, ), Calc!$H$15:$DZ$15, DB$103)/$F$107</f>
        <v>0</v>
      </c>
      <c r="DC27" s="69">
        <f>SUMIFS(INDEX(Calc!$H$2:$DZ$1549, $EG27, ), Calc!$H$15:$DZ$15, DC$103)/$F$107</f>
        <v>0</v>
      </c>
      <c r="DD27" s="69">
        <f>SUMIFS(INDEX(Calc!$H$2:$DZ$1549, $EG27, ), Calc!$H$15:$DZ$15, DD$103)/$F$107</f>
        <v>0</v>
      </c>
      <c r="DE27" s="69">
        <f>SUMIFS(INDEX(Calc!$H$2:$DZ$1549, $EG27, ), Calc!$H$15:$DZ$15, DE$103)/$F$107</f>
        <v>0</v>
      </c>
      <c r="DF27" s="69">
        <f>SUMIFS(INDEX(Calc!$H$2:$DZ$1549, $EG27, ), Calc!$H$15:$DZ$15, DF$103)/$F$107</f>
        <v>0</v>
      </c>
      <c r="DG27" s="69">
        <f>SUMIFS(INDEX(Calc!$H$2:$DZ$1549, $EG27, ), Calc!$H$15:$DZ$15, DG$103)/$F$107</f>
        <v>0</v>
      </c>
      <c r="DH27" s="69">
        <f>SUMIFS(INDEX(Calc!$H$2:$DZ$1549, $EG27, ), Calc!$H$15:$DZ$15, DH$103)/$F$107</f>
        <v>0</v>
      </c>
      <c r="DI27" s="69">
        <f>SUMIFS(INDEX(Calc!$H$2:$DZ$1549, $EG27, ), Calc!$H$15:$DZ$15, DI$103)/$F$107</f>
        <v>0</v>
      </c>
      <c r="DJ27" s="69">
        <f>SUMIFS(INDEX(Calc!$H$2:$DZ$1549, $EG27, ), Calc!$H$15:$DZ$15, DJ$103)/$F$107</f>
        <v>0</v>
      </c>
      <c r="DK27" s="69">
        <f>SUMIFS(INDEX(Calc!$H$2:$DZ$1549, $EG27, ), Calc!$H$15:$DZ$15, DK$103)/$F$107</f>
        <v>0</v>
      </c>
      <c r="DL27" s="69">
        <f>SUMIFS(INDEX(Calc!$H$2:$DZ$1549, $EG27, ), Calc!$H$15:$DZ$15, DL$103)/$F$107</f>
        <v>0</v>
      </c>
      <c r="DM27" s="69">
        <f>SUMIFS(INDEX(Calc!$H$2:$DZ$1549, $EG27, ), Calc!$H$15:$DZ$15, DM$103)/$F$107</f>
        <v>0</v>
      </c>
      <c r="DN27" s="69">
        <f>SUMIFS(INDEX(Calc!$H$2:$DZ$1549, $EG27, ), Calc!$H$15:$DZ$15, DN$103)/$F$107</f>
        <v>0</v>
      </c>
      <c r="DO27" s="69">
        <f>SUMIFS(INDEX(Calc!$H$2:$DZ$1549, $EG27, ), Calc!$H$15:$DZ$15, DO$103)/$F$107</f>
        <v>0</v>
      </c>
      <c r="DP27" s="69">
        <f>SUMIFS(INDEX(Calc!$H$2:$DZ$1549, $EG27, ), Calc!$H$15:$DZ$15, DP$103)/$F$107</f>
        <v>0</v>
      </c>
      <c r="DQ27" s="69">
        <f>SUMIFS(INDEX(Calc!$H$2:$DZ$1549, $EG27, ), Calc!$H$15:$DZ$15, DQ$103)/$F$107</f>
        <v>0</v>
      </c>
      <c r="DR27" s="69">
        <f>SUMIFS(INDEX(Calc!$H$2:$DZ$1549, $EG27, ), Calc!$H$15:$DZ$15, DR$103)/$F$107</f>
        <v>0</v>
      </c>
      <c r="DS27" s="69">
        <f>SUMIFS(INDEX(Calc!$H$2:$DZ$1549, $EG27, ), Calc!$H$15:$DZ$15, DS$103)/$F$107</f>
        <v>0</v>
      </c>
      <c r="DT27" s="69">
        <f>SUMIFS(INDEX(Calc!$H$2:$DZ$1549, $EG27, ), Calc!$H$15:$DZ$15, DT$103)/$F$107</f>
        <v>0</v>
      </c>
      <c r="DU27" s="69">
        <f>SUMIFS(INDEX(Calc!$H$2:$DZ$1549, $EG27, ), Calc!$H$15:$DZ$15, DU$103)/$F$107</f>
        <v>0</v>
      </c>
      <c r="DV27" s="69">
        <f>SUMIFS(INDEX(Calc!$H$2:$DZ$1549, $EG27, ), Calc!$H$15:$DZ$15, DV$103)/$F$107</f>
        <v>0</v>
      </c>
      <c r="DW27" s="69">
        <f>SUMIFS(INDEX(Calc!$H$2:$DZ$1549, $EG27, ), Calc!$H$15:$DZ$15, DW$103)/$F$107</f>
        <v>0</v>
      </c>
      <c r="DX27" s="69">
        <f>SUMIFS(INDEX(Calc!$H$2:$DZ$1549, $EG27, ), Calc!$H$15:$DZ$15, DX$103)/$F$107</f>
        <v>0</v>
      </c>
      <c r="DY27" s="69">
        <f>SUMIFS(INDEX(Calc!$H$2:$DZ$1549, $EG27, ), Calc!$H$15:$DZ$15, DY$103)/$F$107</f>
        <v>0</v>
      </c>
      <c r="DZ27" s="69">
        <f>SUMIFS(INDEX(Calc!$H$2:$DZ$1549, $EG27, ), Calc!$H$15:$DZ$15, DZ$103)/$F$107</f>
        <v>0</v>
      </c>
      <c r="EB27" s="51"/>
      <c r="EC27" s="72">
        <f>SUM(I27:EA27)</f>
        <v>-12.000000000000002</v>
      </c>
      <c r="ED27" s="78"/>
      <c r="EF27" s="33" t="s">
        <v>24</v>
      </c>
      <c r="EG27" s="131">
        <f>SUMIFS(Calc!$EB$2:$EB$1549, Calc!$EC$2:$EC$1549, $EG$1, Calc!$ED$2:$ED$1549, $EG$2, Calc!$EE$2:$EE$1549, $EF27, Calc!$EF$2:$EF$1549, $C27)</f>
        <v>519</v>
      </c>
    </row>
    <row r="28" spans="3:137" x14ac:dyDescent="0.3">
      <c r="C28" s="10" t="s">
        <v>30</v>
      </c>
      <c r="E28" s="51"/>
      <c r="F28" s="68">
        <f>EC28/$EC$10*Inputs!$D$10</f>
        <v>-6000.0000000000009</v>
      </c>
      <c r="G28" s="139" t="s">
        <v>47</v>
      </c>
      <c r="H28" s="53"/>
      <c r="I28" s="20"/>
      <c r="J28" s="69">
        <f>SUMIFS(INDEX(Calc!$H$2:$DZ$1549, $EG28, ), Calc!$H$15:$DZ$15, J$103)/$F$107</f>
        <v>-0.13333333333333333</v>
      </c>
      <c r="K28" s="69">
        <f>SUMIFS(INDEX(Calc!$H$2:$DZ$1549, $EG28, ), Calc!$H$15:$DZ$15, K$103)/$F$107</f>
        <v>-0.48</v>
      </c>
      <c r="L28" s="69">
        <f>SUMIFS(INDEX(Calc!$H$2:$DZ$1549, $EG28, ), Calc!$H$15:$DZ$15, L$103)/$F$107</f>
        <v>-0.48</v>
      </c>
      <c r="M28" s="69">
        <f>SUMIFS(INDEX(Calc!$H$2:$DZ$1549, $EG28, ), Calc!$H$15:$DZ$15, M$103)/$F$107</f>
        <v>-0.48</v>
      </c>
      <c r="N28" s="69">
        <f>SUMIFS(INDEX(Calc!$H$2:$DZ$1549, $EG28, ), Calc!$H$15:$DZ$15, N$103)/$F$107</f>
        <v>-0.48</v>
      </c>
      <c r="O28" s="69">
        <f>SUMIFS(INDEX(Calc!$H$2:$DZ$1549, $EG28, ), Calc!$H$15:$DZ$15, O$103)/$F$107</f>
        <v>-0.34666666666666668</v>
      </c>
      <c r="P28" s="69">
        <f>SUMIFS(INDEX(Calc!$H$2:$DZ$1549, $EG28, ), Calc!$H$15:$DZ$15, P$103)/$F$107</f>
        <v>0</v>
      </c>
      <c r="Q28" s="69">
        <f>SUMIFS(INDEX(Calc!$H$2:$DZ$1549, $EG28, ), Calc!$H$15:$DZ$15, Q$103)/$F$107</f>
        <v>0</v>
      </c>
      <c r="R28" s="69">
        <f>SUMIFS(INDEX(Calc!$H$2:$DZ$1549, $EG28, ), Calc!$H$15:$DZ$15, R$103)/$F$107</f>
        <v>0</v>
      </c>
      <c r="S28" s="69">
        <f>SUMIFS(INDEX(Calc!$H$2:$DZ$1549, $EG28, ), Calc!$H$15:$DZ$15, S$103)/$F$107</f>
        <v>0</v>
      </c>
      <c r="T28" s="69">
        <f>SUMIFS(INDEX(Calc!$H$2:$DZ$1549, $EG28, ), Calc!$H$15:$DZ$15, T$103)/$F$107</f>
        <v>0</v>
      </c>
      <c r="U28" s="69">
        <f>SUMIFS(INDEX(Calc!$H$2:$DZ$1549, $EG28, ), Calc!$H$15:$DZ$15, U$103)/$F$107</f>
        <v>0</v>
      </c>
      <c r="V28" s="69">
        <f>SUMIFS(INDEX(Calc!$H$2:$DZ$1549, $EG28, ), Calc!$H$15:$DZ$15, V$103)/$F$107</f>
        <v>0</v>
      </c>
      <c r="W28" s="69">
        <f>SUMIFS(INDEX(Calc!$H$2:$DZ$1549, $EG28, ), Calc!$H$15:$DZ$15, W$103)/$F$107</f>
        <v>0</v>
      </c>
      <c r="X28" s="69">
        <f>SUMIFS(INDEX(Calc!$H$2:$DZ$1549, $EG28, ), Calc!$H$15:$DZ$15, X$103)/$F$107</f>
        <v>0</v>
      </c>
      <c r="Y28" s="69">
        <f>SUMIFS(INDEX(Calc!$H$2:$DZ$1549, $EG28, ), Calc!$H$15:$DZ$15, Y$103)/$F$107</f>
        <v>0</v>
      </c>
      <c r="Z28" s="69">
        <f>SUMIFS(INDEX(Calc!$H$2:$DZ$1549, $EG28, ), Calc!$H$15:$DZ$15, Z$103)/$F$107</f>
        <v>0</v>
      </c>
      <c r="AA28" s="69">
        <f>SUMIFS(INDEX(Calc!$H$2:$DZ$1549, $EG28, ), Calc!$H$15:$DZ$15, AA$103)/$F$107</f>
        <v>0</v>
      </c>
      <c r="AB28" s="69">
        <f>SUMIFS(INDEX(Calc!$H$2:$DZ$1549, $EG28, ), Calc!$H$15:$DZ$15, AB$103)/$F$107</f>
        <v>0</v>
      </c>
      <c r="AC28" s="69">
        <f>SUMIFS(INDEX(Calc!$H$2:$DZ$1549, $EG28, ), Calc!$H$15:$DZ$15, AC$103)/$F$107</f>
        <v>0</v>
      </c>
      <c r="AD28" s="69">
        <f>SUMIFS(INDEX(Calc!$H$2:$DZ$1549, $EG28, ), Calc!$H$15:$DZ$15, AD$103)/$F$107</f>
        <v>0</v>
      </c>
      <c r="AE28" s="69">
        <f>SUMIFS(INDEX(Calc!$H$2:$DZ$1549, $EG28, ), Calc!$H$15:$DZ$15, AE$103)/$F$107</f>
        <v>0</v>
      </c>
      <c r="AF28" s="69">
        <f>SUMIFS(INDEX(Calc!$H$2:$DZ$1549, $EG28, ), Calc!$H$15:$DZ$15, AF$103)/$F$107</f>
        <v>0</v>
      </c>
      <c r="AG28" s="69">
        <f>SUMIFS(INDEX(Calc!$H$2:$DZ$1549, $EG28, ), Calc!$H$15:$DZ$15, AG$103)/$F$107</f>
        <v>0</v>
      </c>
      <c r="AH28" s="69">
        <f>SUMIFS(INDEX(Calc!$H$2:$DZ$1549, $EG28, ), Calc!$H$15:$DZ$15, AH$103)/$F$107</f>
        <v>0</v>
      </c>
      <c r="AI28" s="69">
        <f>SUMIFS(INDEX(Calc!$H$2:$DZ$1549, $EG28, ), Calc!$H$15:$DZ$15, AI$103)/$F$107</f>
        <v>0</v>
      </c>
      <c r="AJ28" s="69">
        <f>SUMIFS(INDEX(Calc!$H$2:$DZ$1549, $EG28, ), Calc!$H$15:$DZ$15, AJ$103)/$F$107</f>
        <v>0</v>
      </c>
      <c r="AK28" s="69">
        <f>SUMIFS(INDEX(Calc!$H$2:$DZ$1549, $EG28, ), Calc!$H$15:$DZ$15, AK$103)/$F$107</f>
        <v>0</v>
      </c>
      <c r="AL28" s="69">
        <f>SUMIFS(INDEX(Calc!$H$2:$DZ$1549, $EG28, ), Calc!$H$15:$DZ$15, AL$103)/$F$107</f>
        <v>0</v>
      </c>
      <c r="AM28" s="69">
        <f>SUMIFS(INDEX(Calc!$H$2:$DZ$1549, $EG28, ), Calc!$H$15:$DZ$15, AM$103)/$F$107</f>
        <v>0</v>
      </c>
      <c r="AN28" s="69">
        <f>SUMIFS(INDEX(Calc!$H$2:$DZ$1549, $EG28, ), Calc!$H$15:$DZ$15, AN$103)/$F$107</f>
        <v>0</v>
      </c>
      <c r="AO28" s="69">
        <f>SUMIFS(INDEX(Calc!$H$2:$DZ$1549, $EG28, ), Calc!$H$15:$DZ$15, AO$103)/$F$107</f>
        <v>0</v>
      </c>
      <c r="AP28" s="69">
        <f>SUMIFS(INDEX(Calc!$H$2:$DZ$1549, $EG28, ), Calc!$H$15:$DZ$15, AP$103)/$F$107</f>
        <v>0</v>
      </c>
      <c r="AQ28" s="69">
        <f>SUMIFS(INDEX(Calc!$H$2:$DZ$1549, $EG28, ), Calc!$H$15:$DZ$15, AQ$103)/$F$107</f>
        <v>0</v>
      </c>
      <c r="AR28" s="69">
        <f>SUMIFS(INDEX(Calc!$H$2:$DZ$1549, $EG28, ), Calc!$H$15:$DZ$15, AR$103)/$F$107</f>
        <v>0</v>
      </c>
      <c r="AS28" s="69">
        <f>SUMIFS(INDEX(Calc!$H$2:$DZ$1549, $EG28, ), Calc!$H$15:$DZ$15, AS$103)/$F$107</f>
        <v>0</v>
      </c>
      <c r="AT28" s="69">
        <f>SUMIFS(INDEX(Calc!$H$2:$DZ$1549, $EG28, ), Calc!$H$15:$DZ$15, AT$103)/$F$107</f>
        <v>0</v>
      </c>
      <c r="AU28" s="69">
        <f>SUMIFS(INDEX(Calc!$H$2:$DZ$1549, $EG28, ), Calc!$H$15:$DZ$15, AU$103)/$F$107</f>
        <v>0</v>
      </c>
      <c r="AV28" s="69">
        <f>SUMIFS(INDEX(Calc!$H$2:$DZ$1549, $EG28, ), Calc!$H$15:$DZ$15, AV$103)/$F$107</f>
        <v>0</v>
      </c>
      <c r="AW28" s="69">
        <f>SUMIFS(INDEX(Calc!$H$2:$DZ$1549, $EG28, ), Calc!$H$15:$DZ$15, AW$103)/$F$107</f>
        <v>0</v>
      </c>
      <c r="AX28" s="69">
        <f>SUMIFS(INDEX(Calc!$H$2:$DZ$1549, $EG28, ), Calc!$H$15:$DZ$15, AX$103)/$F$107</f>
        <v>0</v>
      </c>
      <c r="AY28" s="69">
        <f>SUMIFS(INDEX(Calc!$H$2:$DZ$1549, $EG28, ), Calc!$H$15:$DZ$15, AY$103)/$F$107</f>
        <v>0</v>
      </c>
      <c r="AZ28" s="69">
        <f>SUMIFS(INDEX(Calc!$H$2:$DZ$1549, $EG28, ), Calc!$H$15:$DZ$15, AZ$103)/$F$107</f>
        <v>0</v>
      </c>
      <c r="BA28" s="69">
        <f>SUMIFS(INDEX(Calc!$H$2:$DZ$1549, $EG28, ), Calc!$H$15:$DZ$15, BA$103)/$F$107</f>
        <v>0</v>
      </c>
      <c r="BB28" s="69">
        <f>SUMIFS(INDEX(Calc!$H$2:$DZ$1549, $EG28, ), Calc!$H$15:$DZ$15, BB$103)/$F$107</f>
        <v>0</v>
      </c>
      <c r="BC28" s="69">
        <f>SUMIFS(INDEX(Calc!$H$2:$DZ$1549, $EG28, ), Calc!$H$15:$DZ$15, BC$103)/$F$107</f>
        <v>0</v>
      </c>
      <c r="BD28" s="69">
        <f>SUMIFS(INDEX(Calc!$H$2:$DZ$1549, $EG28, ), Calc!$H$15:$DZ$15, BD$103)/$F$107</f>
        <v>0</v>
      </c>
      <c r="BE28" s="69">
        <f>SUMIFS(INDEX(Calc!$H$2:$DZ$1549, $EG28, ), Calc!$H$15:$DZ$15, BE$103)/$F$107</f>
        <v>0</v>
      </c>
      <c r="BF28" s="69">
        <f>SUMIFS(INDEX(Calc!$H$2:$DZ$1549, $EG28, ), Calc!$H$15:$DZ$15, BF$103)/$F$107</f>
        <v>0</v>
      </c>
      <c r="BG28" s="69">
        <f>SUMIFS(INDEX(Calc!$H$2:$DZ$1549, $EG28, ), Calc!$H$15:$DZ$15, BG$103)/$F$107</f>
        <v>0</v>
      </c>
      <c r="BH28" s="69">
        <f>SUMIFS(INDEX(Calc!$H$2:$DZ$1549, $EG28, ), Calc!$H$15:$DZ$15, BH$103)/$F$107</f>
        <v>0</v>
      </c>
      <c r="BI28" s="69">
        <f>SUMIFS(INDEX(Calc!$H$2:$DZ$1549, $EG28, ), Calc!$H$15:$DZ$15, BI$103)/$F$107</f>
        <v>0</v>
      </c>
      <c r="BJ28" s="69">
        <f>SUMIFS(INDEX(Calc!$H$2:$DZ$1549, $EG28, ), Calc!$H$15:$DZ$15, BJ$103)/$F$107</f>
        <v>0</v>
      </c>
      <c r="BK28" s="69">
        <f>SUMIFS(INDEX(Calc!$H$2:$DZ$1549, $EG28, ), Calc!$H$15:$DZ$15, BK$103)/$F$107</f>
        <v>0</v>
      </c>
      <c r="BL28" s="69">
        <f>SUMIFS(INDEX(Calc!$H$2:$DZ$1549, $EG28, ), Calc!$H$15:$DZ$15, BL$103)/$F$107</f>
        <v>0</v>
      </c>
      <c r="BM28" s="69">
        <f>SUMIFS(INDEX(Calc!$H$2:$DZ$1549, $EG28, ), Calc!$H$15:$DZ$15, BM$103)/$F$107</f>
        <v>0</v>
      </c>
      <c r="BN28" s="69">
        <f>SUMIFS(INDEX(Calc!$H$2:$DZ$1549, $EG28, ), Calc!$H$15:$DZ$15, BN$103)/$F$107</f>
        <v>0</v>
      </c>
      <c r="BO28" s="69">
        <f>SUMIFS(INDEX(Calc!$H$2:$DZ$1549, $EG28, ), Calc!$H$15:$DZ$15, BO$103)/$F$107</f>
        <v>0</v>
      </c>
      <c r="BP28" s="69">
        <f>SUMIFS(INDEX(Calc!$H$2:$DZ$1549, $EG28, ), Calc!$H$15:$DZ$15, BP$103)/$F$107</f>
        <v>0</v>
      </c>
      <c r="BQ28" s="69">
        <f>SUMIFS(INDEX(Calc!$H$2:$DZ$1549, $EG28, ), Calc!$H$15:$DZ$15, BQ$103)/$F$107</f>
        <v>0</v>
      </c>
      <c r="BR28" s="69">
        <f>SUMIFS(INDEX(Calc!$H$2:$DZ$1549, $EG28, ), Calc!$H$15:$DZ$15, BR$103)/$F$107</f>
        <v>0</v>
      </c>
      <c r="BS28" s="69">
        <f>SUMIFS(INDEX(Calc!$H$2:$DZ$1549, $EG28, ), Calc!$H$15:$DZ$15, BS$103)/$F$107</f>
        <v>0</v>
      </c>
      <c r="BT28" s="69">
        <f>SUMIFS(INDEX(Calc!$H$2:$DZ$1549, $EG28, ), Calc!$H$15:$DZ$15, BT$103)/$F$107</f>
        <v>0</v>
      </c>
      <c r="BU28" s="69">
        <f>SUMIFS(INDEX(Calc!$H$2:$DZ$1549, $EG28, ), Calc!$H$15:$DZ$15, BU$103)/$F$107</f>
        <v>0</v>
      </c>
      <c r="BV28" s="69">
        <f>SUMIFS(INDEX(Calc!$H$2:$DZ$1549, $EG28, ), Calc!$H$15:$DZ$15, BV$103)/$F$107</f>
        <v>0</v>
      </c>
      <c r="BW28" s="69">
        <f>SUMIFS(INDEX(Calc!$H$2:$DZ$1549, $EG28, ), Calc!$H$15:$DZ$15, BW$103)/$F$107</f>
        <v>0</v>
      </c>
      <c r="BX28" s="69">
        <f>SUMIFS(INDEX(Calc!$H$2:$DZ$1549, $EG28, ), Calc!$H$15:$DZ$15, BX$103)/$F$107</f>
        <v>0</v>
      </c>
      <c r="BY28" s="69">
        <f>SUMIFS(INDEX(Calc!$H$2:$DZ$1549, $EG28, ), Calc!$H$15:$DZ$15, BY$103)/$F$107</f>
        <v>0</v>
      </c>
      <c r="BZ28" s="69">
        <f>SUMIFS(INDEX(Calc!$H$2:$DZ$1549, $EG28, ), Calc!$H$15:$DZ$15, BZ$103)/$F$107</f>
        <v>0</v>
      </c>
      <c r="CA28" s="69">
        <f>SUMIFS(INDEX(Calc!$H$2:$DZ$1549, $EG28, ), Calc!$H$15:$DZ$15, CA$103)/$F$107</f>
        <v>0</v>
      </c>
      <c r="CB28" s="69">
        <f>SUMIFS(INDEX(Calc!$H$2:$DZ$1549, $EG28, ), Calc!$H$15:$DZ$15, CB$103)/$F$107</f>
        <v>0</v>
      </c>
      <c r="CC28" s="69">
        <f>SUMIFS(INDEX(Calc!$H$2:$DZ$1549, $EG28, ), Calc!$H$15:$DZ$15, CC$103)/$F$107</f>
        <v>0</v>
      </c>
      <c r="CD28" s="69">
        <f>SUMIFS(INDEX(Calc!$H$2:$DZ$1549, $EG28, ), Calc!$H$15:$DZ$15, CD$103)/$F$107</f>
        <v>0</v>
      </c>
      <c r="CE28" s="69">
        <f>SUMIFS(INDEX(Calc!$H$2:$DZ$1549, $EG28, ), Calc!$H$15:$DZ$15, CE$103)/$F$107</f>
        <v>0</v>
      </c>
      <c r="CF28" s="69">
        <f>SUMIFS(INDEX(Calc!$H$2:$DZ$1549, $EG28, ), Calc!$H$15:$DZ$15, CF$103)/$F$107</f>
        <v>0</v>
      </c>
      <c r="CG28" s="69">
        <f>SUMIFS(INDEX(Calc!$H$2:$DZ$1549, $EG28, ), Calc!$H$15:$DZ$15, CG$103)/$F$107</f>
        <v>0</v>
      </c>
      <c r="CH28" s="69">
        <f>SUMIFS(INDEX(Calc!$H$2:$DZ$1549, $EG28, ), Calc!$H$15:$DZ$15, CH$103)/$F$107</f>
        <v>0</v>
      </c>
      <c r="CI28" s="69">
        <f>SUMIFS(INDEX(Calc!$H$2:$DZ$1549, $EG28, ), Calc!$H$15:$DZ$15, CI$103)/$F$107</f>
        <v>0</v>
      </c>
      <c r="CJ28" s="69">
        <f>SUMIFS(INDEX(Calc!$H$2:$DZ$1549, $EG28, ), Calc!$H$15:$DZ$15, CJ$103)/$F$107</f>
        <v>0</v>
      </c>
      <c r="CK28" s="69">
        <f>SUMIFS(INDEX(Calc!$H$2:$DZ$1549, $EG28, ), Calc!$H$15:$DZ$15, CK$103)/$F$107</f>
        <v>0</v>
      </c>
      <c r="CL28" s="69">
        <f>SUMIFS(INDEX(Calc!$H$2:$DZ$1549, $EG28, ), Calc!$H$15:$DZ$15, CL$103)/$F$107</f>
        <v>0</v>
      </c>
      <c r="CM28" s="69">
        <f>SUMIFS(INDEX(Calc!$H$2:$DZ$1549, $EG28, ), Calc!$H$15:$DZ$15, CM$103)/$F$107</f>
        <v>0</v>
      </c>
      <c r="CN28" s="69">
        <f>SUMIFS(INDEX(Calc!$H$2:$DZ$1549, $EG28, ), Calc!$H$15:$DZ$15, CN$103)/$F$107</f>
        <v>0</v>
      </c>
      <c r="CO28" s="69">
        <f>SUMIFS(INDEX(Calc!$H$2:$DZ$1549, $EG28, ), Calc!$H$15:$DZ$15, CO$103)/$F$107</f>
        <v>0</v>
      </c>
      <c r="CP28" s="69">
        <f>SUMIFS(INDEX(Calc!$H$2:$DZ$1549, $EG28, ), Calc!$H$15:$DZ$15, CP$103)/$F$107</f>
        <v>0</v>
      </c>
      <c r="CQ28" s="69">
        <f>SUMIFS(INDEX(Calc!$H$2:$DZ$1549, $EG28, ), Calc!$H$15:$DZ$15, CQ$103)/$F$107</f>
        <v>0</v>
      </c>
      <c r="CR28" s="69">
        <f>SUMIFS(INDEX(Calc!$H$2:$DZ$1549, $EG28, ), Calc!$H$15:$DZ$15, CR$103)/$F$107</f>
        <v>0</v>
      </c>
      <c r="CS28" s="69">
        <f>SUMIFS(INDEX(Calc!$H$2:$DZ$1549, $EG28, ), Calc!$H$15:$DZ$15, CS$103)/$F$107</f>
        <v>0</v>
      </c>
      <c r="CT28" s="69">
        <f>SUMIFS(INDEX(Calc!$H$2:$DZ$1549, $EG28, ), Calc!$H$15:$DZ$15, CT$103)/$F$107</f>
        <v>0</v>
      </c>
      <c r="CU28" s="69">
        <f>SUMIFS(INDEX(Calc!$H$2:$DZ$1549, $EG28, ), Calc!$H$15:$DZ$15, CU$103)/$F$107</f>
        <v>0</v>
      </c>
      <c r="CV28" s="69">
        <f>SUMIFS(INDEX(Calc!$H$2:$DZ$1549, $EG28, ), Calc!$H$15:$DZ$15, CV$103)/$F$107</f>
        <v>0</v>
      </c>
      <c r="CW28" s="69">
        <f>SUMIFS(INDEX(Calc!$H$2:$DZ$1549, $EG28, ), Calc!$H$15:$DZ$15, CW$103)/$F$107</f>
        <v>0</v>
      </c>
      <c r="CX28" s="69">
        <f>SUMIFS(INDEX(Calc!$H$2:$DZ$1549, $EG28, ), Calc!$H$15:$DZ$15, CX$103)/$F$107</f>
        <v>0</v>
      </c>
      <c r="CY28" s="69">
        <f>SUMIFS(INDEX(Calc!$H$2:$DZ$1549, $EG28, ), Calc!$H$15:$DZ$15, CY$103)/$F$107</f>
        <v>0</v>
      </c>
      <c r="CZ28" s="69">
        <f>SUMIFS(INDEX(Calc!$H$2:$DZ$1549, $EG28, ), Calc!$H$15:$DZ$15, CZ$103)/$F$107</f>
        <v>0</v>
      </c>
      <c r="DA28" s="69">
        <f>SUMIFS(INDEX(Calc!$H$2:$DZ$1549, $EG28, ), Calc!$H$15:$DZ$15, DA$103)/$F$107</f>
        <v>0</v>
      </c>
      <c r="DB28" s="69">
        <f>SUMIFS(INDEX(Calc!$H$2:$DZ$1549, $EG28, ), Calc!$H$15:$DZ$15, DB$103)/$F$107</f>
        <v>0</v>
      </c>
      <c r="DC28" s="69">
        <f>SUMIFS(INDEX(Calc!$H$2:$DZ$1549, $EG28, ), Calc!$H$15:$DZ$15, DC$103)/$F$107</f>
        <v>0</v>
      </c>
      <c r="DD28" s="69">
        <f>SUMIFS(INDEX(Calc!$H$2:$DZ$1549, $EG28, ), Calc!$H$15:$DZ$15, DD$103)/$F$107</f>
        <v>0</v>
      </c>
      <c r="DE28" s="69">
        <f>SUMIFS(INDEX(Calc!$H$2:$DZ$1549, $EG28, ), Calc!$H$15:$DZ$15, DE$103)/$F$107</f>
        <v>0</v>
      </c>
      <c r="DF28" s="69">
        <f>SUMIFS(INDEX(Calc!$H$2:$DZ$1549, $EG28, ), Calc!$H$15:$DZ$15, DF$103)/$F$107</f>
        <v>0</v>
      </c>
      <c r="DG28" s="69">
        <f>SUMIFS(INDEX(Calc!$H$2:$DZ$1549, $EG28, ), Calc!$H$15:$DZ$15, DG$103)/$F$107</f>
        <v>0</v>
      </c>
      <c r="DH28" s="69">
        <f>SUMIFS(INDEX(Calc!$H$2:$DZ$1549, $EG28, ), Calc!$H$15:$DZ$15, DH$103)/$F$107</f>
        <v>0</v>
      </c>
      <c r="DI28" s="69">
        <f>SUMIFS(INDEX(Calc!$H$2:$DZ$1549, $EG28, ), Calc!$H$15:$DZ$15, DI$103)/$F$107</f>
        <v>0</v>
      </c>
      <c r="DJ28" s="69">
        <f>SUMIFS(INDEX(Calc!$H$2:$DZ$1549, $EG28, ), Calc!$H$15:$DZ$15, DJ$103)/$F$107</f>
        <v>0</v>
      </c>
      <c r="DK28" s="69">
        <f>SUMIFS(INDEX(Calc!$H$2:$DZ$1549, $EG28, ), Calc!$H$15:$DZ$15, DK$103)/$F$107</f>
        <v>0</v>
      </c>
      <c r="DL28" s="69">
        <f>SUMIFS(INDEX(Calc!$H$2:$DZ$1549, $EG28, ), Calc!$H$15:$DZ$15, DL$103)/$F$107</f>
        <v>0</v>
      </c>
      <c r="DM28" s="69">
        <f>SUMIFS(INDEX(Calc!$H$2:$DZ$1549, $EG28, ), Calc!$H$15:$DZ$15, DM$103)/$F$107</f>
        <v>0</v>
      </c>
      <c r="DN28" s="69">
        <f>SUMIFS(INDEX(Calc!$H$2:$DZ$1549, $EG28, ), Calc!$H$15:$DZ$15, DN$103)/$F$107</f>
        <v>0</v>
      </c>
      <c r="DO28" s="69">
        <f>SUMIFS(INDEX(Calc!$H$2:$DZ$1549, $EG28, ), Calc!$H$15:$DZ$15, DO$103)/$F$107</f>
        <v>0</v>
      </c>
      <c r="DP28" s="69">
        <f>SUMIFS(INDEX(Calc!$H$2:$DZ$1549, $EG28, ), Calc!$H$15:$DZ$15, DP$103)/$F$107</f>
        <v>0</v>
      </c>
      <c r="DQ28" s="69">
        <f>SUMIFS(INDEX(Calc!$H$2:$DZ$1549, $EG28, ), Calc!$H$15:$DZ$15, DQ$103)/$F$107</f>
        <v>0</v>
      </c>
      <c r="DR28" s="69">
        <f>SUMIFS(INDEX(Calc!$H$2:$DZ$1549, $EG28, ), Calc!$H$15:$DZ$15, DR$103)/$F$107</f>
        <v>0</v>
      </c>
      <c r="DS28" s="69">
        <f>SUMIFS(INDEX(Calc!$H$2:$DZ$1549, $EG28, ), Calc!$H$15:$DZ$15, DS$103)/$F$107</f>
        <v>0</v>
      </c>
      <c r="DT28" s="69">
        <f>SUMIFS(INDEX(Calc!$H$2:$DZ$1549, $EG28, ), Calc!$H$15:$DZ$15, DT$103)/$F$107</f>
        <v>0</v>
      </c>
      <c r="DU28" s="69">
        <f>SUMIFS(INDEX(Calc!$H$2:$DZ$1549, $EG28, ), Calc!$H$15:$DZ$15, DU$103)/$F$107</f>
        <v>0</v>
      </c>
      <c r="DV28" s="69">
        <f>SUMIFS(INDEX(Calc!$H$2:$DZ$1549, $EG28, ), Calc!$H$15:$DZ$15, DV$103)/$F$107</f>
        <v>0</v>
      </c>
      <c r="DW28" s="69">
        <f>SUMIFS(INDEX(Calc!$H$2:$DZ$1549, $EG28, ), Calc!$H$15:$DZ$15, DW$103)/$F$107</f>
        <v>0</v>
      </c>
      <c r="DX28" s="69">
        <f>SUMIFS(INDEX(Calc!$H$2:$DZ$1549, $EG28, ), Calc!$H$15:$DZ$15, DX$103)/$F$107</f>
        <v>0</v>
      </c>
      <c r="DY28" s="69">
        <f>SUMIFS(INDEX(Calc!$H$2:$DZ$1549, $EG28, ), Calc!$H$15:$DZ$15, DY$103)/$F$107</f>
        <v>0</v>
      </c>
      <c r="DZ28" s="69">
        <f>SUMIFS(INDEX(Calc!$H$2:$DZ$1549, $EG28, ), Calc!$H$15:$DZ$15, DZ$103)/$F$107</f>
        <v>0</v>
      </c>
      <c r="EB28" s="51"/>
      <c r="EC28" s="72">
        <f>SUM(I28:EA28)</f>
        <v>-2.4</v>
      </c>
      <c r="ED28" s="78"/>
      <c r="EF28" s="33" t="s">
        <v>24</v>
      </c>
      <c r="EG28" s="131">
        <f>SUMIFS(Calc!$EB$2:$EB$1549, Calc!$EC$2:$EC$1549, $EG$1, Calc!$ED$2:$ED$1549, $EG$2, Calc!$EE$2:$EE$1549, $EF28, Calc!$EF$2:$EF$1549, $C28)</f>
        <v>567</v>
      </c>
    </row>
    <row r="29" spans="3:137" ht="5.0999999999999996" customHeight="1" x14ac:dyDescent="0.3">
      <c r="E29" s="51"/>
      <c r="F29" s="27"/>
      <c r="G29" s="27"/>
      <c r="H29" s="53"/>
      <c r="I29" s="20"/>
      <c r="J29" s="20"/>
      <c r="K29" s="20"/>
      <c r="L29" s="20"/>
      <c r="M29" s="20"/>
      <c r="N29" s="20"/>
      <c r="O29" s="20"/>
      <c r="P29" s="20"/>
      <c r="Q29" s="20"/>
      <c r="R29" s="20"/>
      <c r="S29" s="20"/>
      <c r="T29" s="20"/>
      <c r="U29" s="20"/>
      <c r="V29" s="20"/>
      <c r="W29" s="20"/>
      <c r="X29" s="20"/>
      <c r="Y29" s="20"/>
      <c r="Z29" s="20"/>
      <c r="AA29" s="20"/>
      <c r="AB29" s="20"/>
      <c r="AC29" s="20"/>
      <c r="AD29" s="20"/>
      <c r="AE29" s="20"/>
      <c r="AF29" s="20"/>
      <c r="AG29" s="20"/>
      <c r="AH29" s="20"/>
      <c r="AI29" s="20"/>
      <c r="AJ29" s="20"/>
      <c r="AK29" s="20"/>
      <c r="AL29" s="20"/>
      <c r="AM29" s="20"/>
      <c r="AN29" s="20"/>
      <c r="AO29" s="20"/>
      <c r="AP29" s="20"/>
      <c r="AQ29" s="20"/>
      <c r="AR29" s="20"/>
      <c r="AS29" s="20"/>
      <c r="AT29" s="20"/>
      <c r="AU29" s="20"/>
      <c r="AV29" s="20"/>
      <c r="AW29" s="20"/>
      <c r="AX29" s="20"/>
      <c r="AY29" s="20"/>
      <c r="AZ29" s="20"/>
      <c r="BA29" s="20"/>
      <c r="BB29" s="20"/>
      <c r="BC29" s="20"/>
      <c r="BD29" s="20"/>
      <c r="BE29" s="20"/>
      <c r="BF29" s="20"/>
      <c r="BG29" s="20"/>
      <c r="BH29" s="20"/>
      <c r="BI29" s="20"/>
      <c r="BJ29" s="20"/>
      <c r="BK29" s="20"/>
      <c r="BL29" s="20"/>
      <c r="BM29" s="20"/>
      <c r="BN29" s="20"/>
      <c r="BO29" s="20"/>
      <c r="BP29" s="20"/>
      <c r="BQ29" s="20"/>
      <c r="BR29" s="20"/>
      <c r="BS29" s="20"/>
      <c r="BT29" s="20"/>
      <c r="BU29" s="20"/>
      <c r="BV29" s="20"/>
      <c r="BW29" s="20"/>
      <c r="BX29" s="20"/>
      <c r="BY29" s="20"/>
      <c r="BZ29" s="20"/>
      <c r="CA29" s="20"/>
      <c r="CB29" s="20"/>
      <c r="CC29" s="20"/>
      <c r="CD29" s="20"/>
      <c r="CE29" s="20"/>
      <c r="CF29" s="20"/>
      <c r="CG29" s="20"/>
      <c r="CH29" s="20"/>
      <c r="CI29" s="20"/>
      <c r="CJ29" s="20"/>
      <c r="CK29" s="20"/>
      <c r="CL29" s="20"/>
      <c r="CM29" s="20"/>
      <c r="CN29" s="20"/>
      <c r="CO29" s="20"/>
      <c r="CP29" s="20"/>
      <c r="CQ29" s="20"/>
      <c r="CR29" s="20"/>
      <c r="CS29" s="20"/>
      <c r="CT29" s="20"/>
      <c r="CU29" s="20"/>
      <c r="CV29" s="20"/>
      <c r="CW29" s="20"/>
      <c r="CX29" s="20"/>
      <c r="CY29" s="20"/>
      <c r="CZ29" s="20"/>
      <c r="DA29" s="20"/>
      <c r="DB29" s="20"/>
      <c r="DC29" s="20"/>
      <c r="DD29" s="20"/>
      <c r="DE29" s="20"/>
      <c r="DF29" s="20"/>
      <c r="DG29" s="20"/>
      <c r="DH29" s="20"/>
      <c r="DI29" s="20"/>
      <c r="DJ29" s="20"/>
      <c r="DK29" s="20"/>
      <c r="DL29" s="20"/>
      <c r="DM29" s="20"/>
      <c r="DN29" s="20"/>
      <c r="DO29" s="20"/>
      <c r="DP29" s="20"/>
      <c r="DQ29" s="20"/>
      <c r="DR29" s="20"/>
      <c r="DS29" s="20"/>
      <c r="DT29" s="20"/>
      <c r="DU29" s="20"/>
      <c r="DV29" s="20"/>
      <c r="DW29" s="20"/>
      <c r="DX29" s="20"/>
      <c r="DY29" s="20"/>
      <c r="DZ29" s="20"/>
      <c r="EB29" s="51"/>
      <c r="EC29" s="72"/>
      <c r="ED29" s="78"/>
    </row>
    <row r="30" spans="3:137" x14ac:dyDescent="0.3">
      <c r="C30" s="14" t="s">
        <v>185</v>
      </c>
      <c r="D30" s="14"/>
      <c r="E30" s="48"/>
      <c r="F30" s="44">
        <f>EC30/$EC$10*Inputs!$D$10</f>
        <v>-211000.00000000009</v>
      </c>
      <c r="G30" s="140" t="s">
        <v>47</v>
      </c>
      <c r="H30" s="49"/>
      <c r="I30" s="73"/>
      <c r="J30" s="111">
        <f t="shared" ref="J30:AO30" si="6">SUM(J23:J29)</f>
        <v>-12.266666666666667</v>
      </c>
      <c r="K30" s="111">
        <f t="shared" si="6"/>
        <v>-16.880000000000003</v>
      </c>
      <c r="L30" s="111">
        <f t="shared" si="6"/>
        <v>-16.880000000000003</v>
      </c>
      <c r="M30" s="111">
        <f t="shared" si="6"/>
        <v>-16.880000000000003</v>
      </c>
      <c r="N30" s="111">
        <f t="shared" si="6"/>
        <v>-16.880000000000003</v>
      </c>
      <c r="O30" s="111">
        <f t="shared" si="6"/>
        <v>-4.6133333333333333</v>
      </c>
      <c r="P30" s="111">
        <f t="shared" si="6"/>
        <v>0</v>
      </c>
      <c r="Q30" s="111">
        <f t="shared" si="6"/>
        <v>0</v>
      </c>
      <c r="R30" s="111">
        <f t="shared" si="6"/>
        <v>0</v>
      </c>
      <c r="S30" s="111">
        <f t="shared" si="6"/>
        <v>0</v>
      </c>
      <c r="T30" s="111">
        <f t="shared" si="6"/>
        <v>0</v>
      </c>
      <c r="U30" s="111">
        <f t="shared" si="6"/>
        <v>0</v>
      </c>
      <c r="V30" s="111">
        <f t="shared" si="6"/>
        <v>0</v>
      </c>
      <c r="W30" s="111">
        <f t="shared" si="6"/>
        <v>0</v>
      </c>
      <c r="X30" s="111">
        <f t="shared" si="6"/>
        <v>0</v>
      </c>
      <c r="Y30" s="111">
        <f t="shared" si="6"/>
        <v>0</v>
      </c>
      <c r="Z30" s="111">
        <f t="shared" si="6"/>
        <v>0</v>
      </c>
      <c r="AA30" s="111">
        <f t="shared" si="6"/>
        <v>0</v>
      </c>
      <c r="AB30" s="111">
        <f t="shared" si="6"/>
        <v>0</v>
      </c>
      <c r="AC30" s="111">
        <f t="shared" si="6"/>
        <v>0</v>
      </c>
      <c r="AD30" s="111">
        <f t="shared" si="6"/>
        <v>0</v>
      </c>
      <c r="AE30" s="111">
        <f t="shared" si="6"/>
        <v>0</v>
      </c>
      <c r="AF30" s="111">
        <f t="shared" si="6"/>
        <v>0</v>
      </c>
      <c r="AG30" s="111">
        <f t="shared" si="6"/>
        <v>0</v>
      </c>
      <c r="AH30" s="111">
        <f t="shared" si="6"/>
        <v>0</v>
      </c>
      <c r="AI30" s="111">
        <f t="shared" si="6"/>
        <v>0</v>
      </c>
      <c r="AJ30" s="111">
        <f t="shared" si="6"/>
        <v>0</v>
      </c>
      <c r="AK30" s="111">
        <f t="shared" si="6"/>
        <v>0</v>
      </c>
      <c r="AL30" s="111">
        <f t="shared" si="6"/>
        <v>0</v>
      </c>
      <c r="AM30" s="111">
        <f t="shared" si="6"/>
        <v>0</v>
      </c>
      <c r="AN30" s="111">
        <f t="shared" si="6"/>
        <v>0</v>
      </c>
      <c r="AO30" s="111">
        <f t="shared" si="6"/>
        <v>0</v>
      </c>
      <c r="AP30" s="111">
        <f t="shared" ref="AP30:BU30" si="7">SUM(AP23:AP29)</f>
        <v>0</v>
      </c>
      <c r="AQ30" s="111">
        <f t="shared" si="7"/>
        <v>0</v>
      </c>
      <c r="AR30" s="111">
        <f t="shared" si="7"/>
        <v>0</v>
      </c>
      <c r="AS30" s="111">
        <f t="shared" si="7"/>
        <v>0</v>
      </c>
      <c r="AT30" s="111">
        <f t="shared" si="7"/>
        <v>0</v>
      </c>
      <c r="AU30" s="111">
        <f t="shared" si="7"/>
        <v>0</v>
      </c>
      <c r="AV30" s="111">
        <f t="shared" si="7"/>
        <v>0</v>
      </c>
      <c r="AW30" s="111">
        <f t="shared" si="7"/>
        <v>0</v>
      </c>
      <c r="AX30" s="111">
        <f t="shared" si="7"/>
        <v>0</v>
      </c>
      <c r="AY30" s="111">
        <f t="shared" si="7"/>
        <v>0</v>
      </c>
      <c r="AZ30" s="111">
        <f t="shared" si="7"/>
        <v>0</v>
      </c>
      <c r="BA30" s="111">
        <f t="shared" si="7"/>
        <v>0</v>
      </c>
      <c r="BB30" s="111">
        <f t="shared" si="7"/>
        <v>0</v>
      </c>
      <c r="BC30" s="111">
        <f t="shared" si="7"/>
        <v>0</v>
      </c>
      <c r="BD30" s="111">
        <f t="shared" si="7"/>
        <v>0</v>
      </c>
      <c r="BE30" s="111">
        <f t="shared" si="7"/>
        <v>0</v>
      </c>
      <c r="BF30" s="111">
        <f t="shared" si="7"/>
        <v>0</v>
      </c>
      <c r="BG30" s="111">
        <f t="shared" si="7"/>
        <v>0</v>
      </c>
      <c r="BH30" s="111">
        <f t="shared" si="7"/>
        <v>0</v>
      </c>
      <c r="BI30" s="111">
        <f t="shared" si="7"/>
        <v>0</v>
      </c>
      <c r="BJ30" s="111">
        <f t="shared" si="7"/>
        <v>0</v>
      </c>
      <c r="BK30" s="111">
        <f t="shared" si="7"/>
        <v>0</v>
      </c>
      <c r="BL30" s="111">
        <f t="shared" si="7"/>
        <v>0</v>
      </c>
      <c r="BM30" s="111">
        <f t="shared" si="7"/>
        <v>0</v>
      </c>
      <c r="BN30" s="111">
        <f t="shared" si="7"/>
        <v>0</v>
      </c>
      <c r="BO30" s="111">
        <f t="shared" si="7"/>
        <v>0</v>
      </c>
      <c r="BP30" s="111">
        <f t="shared" si="7"/>
        <v>0</v>
      </c>
      <c r="BQ30" s="111">
        <f t="shared" si="7"/>
        <v>0</v>
      </c>
      <c r="BR30" s="111">
        <f t="shared" si="7"/>
        <v>0</v>
      </c>
      <c r="BS30" s="111">
        <f t="shared" si="7"/>
        <v>0</v>
      </c>
      <c r="BT30" s="111">
        <f t="shared" si="7"/>
        <v>0</v>
      </c>
      <c r="BU30" s="111">
        <f t="shared" si="7"/>
        <v>0</v>
      </c>
      <c r="BV30" s="111">
        <f t="shared" ref="BV30:DA30" si="8">SUM(BV23:BV29)</f>
        <v>0</v>
      </c>
      <c r="BW30" s="111">
        <f t="shared" si="8"/>
        <v>0</v>
      </c>
      <c r="BX30" s="111">
        <f t="shared" si="8"/>
        <v>0</v>
      </c>
      <c r="BY30" s="111">
        <f t="shared" si="8"/>
        <v>0</v>
      </c>
      <c r="BZ30" s="111">
        <f t="shared" si="8"/>
        <v>0</v>
      </c>
      <c r="CA30" s="111">
        <f t="shared" si="8"/>
        <v>0</v>
      </c>
      <c r="CB30" s="111">
        <f t="shared" si="8"/>
        <v>0</v>
      </c>
      <c r="CC30" s="111">
        <f t="shared" si="8"/>
        <v>0</v>
      </c>
      <c r="CD30" s="111">
        <f t="shared" si="8"/>
        <v>0</v>
      </c>
      <c r="CE30" s="111">
        <f t="shared" si="8"/>
        <v>0</v>
      </c>
      <c r="CF30" s="111">
        <f t="shared" si="8"/>
        <v>0</v>
      </c>
      <c r="CG30" s="111">
        <f t="shared" si="8"/>
        <v>0</v>
      </c>
      <c r="CH30" s="111">
        <f t="shared" si="8"/>
        <v>0</v>
      </c>
      <c r="CI30" s="111">
        <f t="shared" si="8"/>
        <v>0</v>
      </c>
      <c r="CJ30" s="111">
        <f t="shared" si="8"/>
        <v>0</v>
      </c>
      <c r="CK30" s="111">
        <f t="shared" si="8"/>
        <v>0</v>
      </c>
      <c r="CL30" s="111">
        <f t="shared" si="8"/>
        <v>0</v>
      </c>
      <c r="CM30" s="111">
        <f t="shared" si="8"/>
        <v>0</v>
      </c>
      <c r="CN30" s="111">
        <f t="shared" si="8"/>
        <v>0</v>
      </c>
      <c r="CO30" s="111">
        <f t="shared" si="8"/>
        <v>0</v>
      </c>
      <c r="CP30" s="111">
        <f t="shared" si="8"/>
        <v>0</v>
      </c>
      <c r="CQ30" s="111">
        <f t="shared" si="8"/>
        <v>0</v>
      </c>
      <c r="CR30" s="111">
        <f t="shared" si="8"/>
        <v>0</v>
      </c>
      <c r="CS30" s="111">
        <f t="shared" si="8"/>
        <v>0</v>
      </c>
      <c r="CT30" s="111">
        <f t="shared" si="8"/>
        <v>0</v>
      </c>
      <c r="CU30" s="111">
        <f t="shared" si="8"/>
        <v>0</v>
      </c>
      <c r="CV30" s="111">
        <f t="shared" si="8"/>
        <v>0</v>
      </c>
      <c r="CW30" s="111">
        <f t="shared" si="8"/>
        <v>0</v>
      </c>
      <c r="CX30" s="111">
        <f t="shared" si="8"/>
        <v>0</v>
      </c>
      <c r="CY30" s="111">
        <f t="shared" si="8"/>
        <v>0</v>
      </c>
      <c r="CZ30" s="111">
        <f t="shared" si="8"/>
        <v>0</v>
      </c>
      <c r="DA30" s="111">
        <f t="shared" si="8"/>
        <v>0</v>
      </c>
      <c r="DB30" s="111">
        <f t="shared" ref="DB30:DZ30" si="9">SUM(DB23:DB29)</f>
        <v>0</v>
      </c>
      <c r="DC30" s="111">
        <f t="shared" si="9"/>
        <v>0</v>
      </c>
      <c r="DD30" s="111">
        <f t="shared" si="9"/>
        <v>0</v>
      </c>
      <c r="DE30" s="111">
        <f t="shared" si="9"/>
        <v>0</v>
      </c>
      <c r="DF30" s="111">
        <f t="shared" si="9"/>
        <v>0</v>
      </c>
      <c r="DG30" s="111">
        <f t="shared" si="9"/>
        <v>0</v>
      </c>
      <c r="DH30" s="111">
        <f t="shared" si="9"/>
        <v>0</v>
      </c>
      <c r="DI30" s="111">
        <f t="shared" si="9"/>
        <v>0</v>
      </c>
      <c r="DJ30" s="111">
        <f t="shared" si="9"/>
        <v>0</v>
      </c>
      <c r="DK30" s="111">
        <f t="shared" si="9"/>
        <v>0</v>
      </c>
      <c r="DL30" s="111">
        <f t="shared" si="9"/>
        <v>0</v>
      </c>
      <c r="DM30" s="111">
        <f t="shared" si="9"/>
        <v>0</v>
      </c>
      <c r="DN30" s="111">
        <f t="shared" si="9"/>
        <v>0</v>
      </c>
      <c r="DO30" s="111">
        <f t="shared" si="9"/>
        <v>0</v>
      </c>
      <c r="DP30" s="111">
        <f t="shared" si="9"/>
        <v>0</v>
      </c>
      <c r="DQ30" s="111">
        <f t="shared" si="9"/>
        <v>0</v>
      </c>
      <c r="DR30" s="111">
        <f t="shared" si="9"/>
        <v>0</v>
      </c>
      <c r="DS30" s="111">
        <f t="shared" si="9"/>
        <v>0</v>
      </c>
      <c r="DT30" s="111">
        <f t="shared" si="9"/>
        <v>0</v>
      </c>
      <c r="DU30" s="111">
        <f t="shared" si="9"/>
        <v>0</v>
      </c>
      <c r="DV30" s="111">
        <f t="shared" si="9"/>
        <v>0</v>
      </c>
      <c r="DW30" s="111">
        <f t="shared" si="9"/>
        <v>0</v>
      </c>
      <c r="DX30" s="111">
        <f t="shared" si="9"/>
        <v>0</v>
      </c>
      <c r="DY30" s="111">
        <f t="shared" si="9"/>
        <v>0</v>
      </c>
      <c r="DZ30" s="111">
        <f t="shared" si="9"/>
        <v>0</v>
      </c>
      <c r="EA30" s="212"/>
      <c r="EB30" s="213"/>
      <c r="EC30" s="111">
        <f>SUM(EC23:EC29)</f>
        <v>-84.40000000000002</v>
      </c>
      <c r="ED30" s="75"/>
    </row>
    <row r="31" spans="3:137" x14ac:dyDescent="0.3">
      <c r="E31" s="51"/>
      <c r="F31" s="27"/>
      <c r="G31" s="27"/>
      <c r="H31" s="53"/>
      <c r="I31" s="20"/>
      <c r="J31" s="20"/>
      <c r="K31" s="20"/>
      <c r="L31" s="20"/>
      <c r="M31" s="20"/>
      <c r="N31" s="20"/>
      <c r="O31" s="20"/>
      <c r="P31" s="20"/>
      <c r="Q31" s="20"/>
      <c r="R31" s="20"/>
      <c r="S31" s="20"/>
      <c r="T31" s="20"/>
      <c r="U31" s="20"/>
      <c r="V31" s="20"/>
      <c r="W31" s="20"/>
      <c r="X31" s="20"/>
      <c r="Y31" s="20"/>
      <c r="Z31" s="20"/>
      <c r="AA31" s="20"/>
      <c r="AB31" s="20"/>
      <c r="AC31" s="20"/>
      <c r="AD31" s="20"/>
      <c r="AE31" s="20"/>
      <c r="AF31" s="20"/>
      <c r="AG31" s="20"/>
      <c r="AH31" s="20"/>
      <c r="AI31" s="20"/>
      <c r="AJ31" s="20"/>
      <c r="AK31" s="20"/>
      <c r="AL31" s="20"/>
      <c r="AM31" s="20"/>
      <c r="AN31" s="20"/>
      <c r="AO31" s="20"/>
      <c r="AP31" s="20"/>
      <c r="AQ31" s="20"/>
      <c r="AR31" s="20"/>
      <c r="AS31" s="20"/>
      <c r="AT31" s="20"/>
      <c r="AU31" s="20"/>
      <c r="AV31" s="20"/>
      <c r="AW31" s="20"/>
      <c r="AX31" s="20"/>
      <c r="AY31" s="20"/>
      <c r="AZ31" s="20"/>
      <c r="BA31" s="20"/>
      <c r="BB31" s="20"/>
      <c r="BC31" s="20"/>
      <c r="BD31" s="20"/>
      <c r="BE31" s="20"/>
      <c r="BF31" s="20"/>
      <c r="BG31" s="20"/>
      <c r="BH31" s="20"/>
      <c r="BI31" s="20"/>
      <c r="BJ31" s="20"/>
      <c r="BK31" s="20"/>
      <c r="BL31" s="20"/>
      <c r="BM31" s="20"/>
      <c r="BN31" s="20"/>
      <c r="BO31" s="20"/>
      <c r="BP31" s="20"/>
      <c r="BQ31" s="20"/>
      <c r="BR31" s="20"/>
      <c r="BS31" s="20"/>
      <c r="BT31" s="20"/>
      <c r="BU31" s="20"/>
      <c r="BV31" s="20"/>
      <c r="BW31" s="20"/>
      <c r="BX31" s="20"/>
      <c r="BY31" s="20"/>
      <c r="BZ31" s="20"/>
      <c r="CA31" s="20"/>
      <c r="CB31" s="20"/>
      <c r="CC31" s="20"/>
      <c r="CD31" s="20"/>
      <c r="CE31" s="20"/>
      <c r="CF31" s="20"/>
      <c r="CG31" s="20"/>
      <c r="CH31" s="20"/>
      <c r="CI31" s="20"/>
      <c r="CJ31" s="20"/>
      <c r="CK31" s="20"/>
      <c r="CL31" s="20"/>
      <c r="CM31" s="20"/>
      <c r="CN31" s="20"/>
      <c r="CO31" s="20"/>
      <c r="CP31" s="20"/>
      <c r="CQ31" s="20"/>
      <c r="CR31" s="20"/>
      <c r="CS31" s="20"/>
      <c r="CT31" s="20"/>
      <c r="CU31" s="20"/>
      <c r="CV31" s="20"/>
      <c r="CW31" s="20"/>
      <c r="CX31" s="20"/>
      <c r="CY31" s="20"/>
      <c r="CZ31" s="20"/>
      <c r="DA31" s="20"/>
      <c r="DB31" s="20"/>
      <c r="DC31" s="20"/>
      <c r="DD31" s="20"/>
      <c r="DE31" s="20"/>
      <c r="DF31" s="20"/>
      <c r="DG31" s="20"/>
      <c r="DH31" s="20"/>
      <c r="DI31" s="20"/>
      <c r="DJ31" s="20"/>
      <c r="DK31" s="20"/>
      <c r="DL31" s="20"/>
      <c r="DM31" s="20"/>
      <c r="DN31" s="20"/>
      <c r="DO31" s="20"/>
      <c r="DP31" s="20"/>
      <c r="DQ31" s="20"/>
      <c r="DR31" s="20"/>
      <c r="DS31" s="20"/>
      <c r="DT31" s="20"/>
      <c r="DU31" s="20"/>
      <c r="DV31" s="20"/>
      <c r="DW31" s="20"/>
      <c r="DX31" s="20"/>
      <c r="DY31" s="20"/>
      <c r="DZ31" s="20"/>
      <c r="EB31" s="51"/>
      <c r="EC31" s="72"/>
      <c r="ED31" s="78"/>
    </row>
    <row r="32" spans="3:137" x14ac:dyDescent="0.3">
      <c r="C32" s="81" t="s">
        <v>63</v>
      </c>
      <c r="D32" s="81"/>
      <c r="E32" s="82"/>
      <c r="F32" s="137">
        <f>EC32/$EC$10*Inputs!$D$10</f>
        <v>175187.49999999997</v>
      </c>
      <c r="G32" s="138" t="s">
        <v>47</v>
      </c>
      <c r="H32" s="83"/>
      <c r="I32" s="84"/>
      <c r="J32" s="90">
        <f t="shared" ref="J32:AO32" si="10">SUM(J20, J30)</f>
        <v>-11.236833333333333</v>
      </c>
      <c r="K32" s="90">
        <f t="shared" si="10"/>
        <v>9.3807500000000026</v>
      </c>
      <c r="L32" s="90">
        <f t="shared" si="10"/>
        <v>14.014999999999997</v>
      </c>
      <c r="M32" s="90">
        <f t="shared" si="10"/>
        <v>14.014999999999997</v>
      </c>
      <c r="N32" s="90">
        <f t="shared" si="10"/>
        <v>14.014999999999997</v>
      </c>
      <c r="O32" s="90">
        <f t="shared" si="10"/>
        <v>25.251833333333334</v>
      </c>
      <c r="P32" s="90">
        <f t="shared" si="10"/>
        <v>4.6342499999999998</v>
      </c>
      <c r="Q32" s="90">
        <f t="shared" si="10"/>
        <v>0</v>
      </c>
      <c r="R32" s="90">
        <f t="shared" si="10"/>
        <v>0</v>
      </c>
      <c r="S32" s="90">
        <f t="shared" si="10"/>
        <v>0</v>
      </c>
      <c r="T32" s="90">
        <f t="shared" si="10"/>
        <v>0</v>
      </c>
      <c r="U32" s="90">
        <f t="shared" si="10"/>
        <v>0</v>
      </c>
      <c r="V32" s="90">
        <f t="shared" si="10"/>
        <v>0</v>
      </c>
      <c r="W32" s="90">
        <f t="shared" si="10"/>
        <v>0</v>
      </c>
      <c r="X32" s="90">
        <f t="shared" si="10"/>
        <v>0</v>
      </c>
      <c r="Y32" s="90">
        <f t="shared" si="10"/>
        <v>0</v>
      </c>
      <c r="Z32" s="90">
        <f t="shared" si="10"/>
        <v>0</v>
      </c>
      <c r="AA32" s="90">
        <f t="shared" si="10"/>
        <v>0</v>
      </c>
      <c r="AB32" s="90">
        <f t="shared" si="10"/>
        <v>0</v>
      </c>
      <c r="AC32" s="90">
        <f t="shared" si="10"/>
        <v>0</v>
      </c>
      <c r="AD32" s="90">
        <f t="shared" si="10"/>
        <v>0</v>
      </c>
      <c r="AE32" s="90">
        <f t="shared" si="10"/>
        <v>0</v>
      </c>
      <c r="AF32" s="90">
        <f t="shared" si="10"/>
        <v>0</v>
      </c>
      <c r="AG32" s="90">
        <f t="shared" si="10"/>
        <v>0</v>
      </c>
      <c r="AH32" s="90">
        <f t="shared" si="10"/>
        <v>0</v>
      </c>
      <c r="AI32" s="90">
        <f t="shared" si="10"/>
        <v>0</v>
      </c>
      <c r="AJ32" s="90">
        <f t="shared" si="10"/>
        <v>0</v>
      </c>
      <c r="AK32" s="90">
        <f t="shared" si="10"/>
        <v>0</v>
      </c>
      <c r="AL32" s="90">
        <f t="shared" si="10"/>
        <v>0</v>
      </c>
      <c r="AM32" s="90">
        <f t="shared" si="10"/>
        <v>0</v>
      </c>
      <c r="AN32" s="90">
        <f t="shared" si="10"/>
        <v>0</v>
      </c>
      <c r="AO32" s="90">
        <f t="shared" si="10"/>
        <v>0</v>
      </c>
      <c r="AP32" s="90">
        <f t="shared" ref="AP32:BU32" si="11">SUM(AP20, AP30)</f>
        <v>0</v>
      </c>
      <c r="AQ32" s="90">
        <f t="shared" si="11"/>
        <v>0</v>
      </c>
      <c r="AR32" s="90">
        <f t="shared" si="11"/>
        <v>0</v>
      </c>
      <c r="AS32" s="90">
        <f t="shared" si="11"/>
        <v>0</v>
      </c>
      <c r="AT32" s="90">
        <f t="shared" si="11"/>
        <v>0</v>
      </c>
      <c r="AU32" s="90">
        <f t="shared" si="11"/>
        <v>0</v>
      </c>
      <c r="AV32" s="90">
        <f t="shared" si="11"/>
        <v>0</v>
      </c>
      <c r="AW32" s="90">
        <f t="shared" si="11"/>
        <v>0</v>
      </c>
      <c r="AX32" s="90">
        <f t="shared" si="11"/>
        <v>0</v>
      </c>
      <c r="AY32" s="90">
        <f t="shared" si="11"/>
        <v>0</v>
      </c>
      <c r="AZ32" s="90">
        <f t="shared" si="11"/>
        <v>0</v>
      </c>
      <c r="BA32" s="90">
        <f t="shared" si="11"/>
        <v>0</v>
      </c>
      <c r="BB32" s="90">
        <f t="shared" si="11"/>
        <v>0</v>
      </c>
      <c r="BC32" s="90">
        <f t="shared" si="11"/>
        <v>0</v>
      </c>
      <c r="BD32" s="90">
        <f t="shared" si="11"/>
        <v>0</v>
      </c>
      <c r="BE32" s="90">
        <f t="shared" si="11"/>
        <v>0</v>
      </c>
      <c r="BF32" s="90">
        <f t="shared" si="11"/>
        <v>0</v>
      </c>
      <c r="BG32" s="90">
        <f t="shared" si="11"/>
        <v>0</v>
      </c>
      <c r="BH32" s="90">
        <f t="shared" si="11"/>
        <v>0</v>
      </c>
      <c r="BI32" s="90">
        <f t="shared" si="11"/>
        <v>0</v>
      </c>
      <c r="BJ32" s="90">
        <f t="shared" si="11"/>
        <v>0</v>
      </c>
      <c r="BK32" s="90">
        <f t="shared" si="11"/>
        <v>0</v>
      </c>
      <c r="BL32" s="90">
        <f t="shared" si="11"/>
        <v>0</v>
      </c>
      <c r="BM32" s="90">
        <f t="shared" si="11"/>
        <v>0</v>
      </c>
      <c r="BN32" s="90">
        <f t="shared" si="11"/>
        <v>0</v>
      </c>
      <c r="BO32" s="90">
        <f t="shared" si="11"/>
        <v>0</v>
      </c>
      <c r="BP32" s="90">
        <f t="shared" si="11"/>
        <v>0</v>
      </c>
      <c r="BQ32" s="90">
        <f t="shared" si="11"/>
        <v>0</v>
      </c>
      <c r="BR32" s="90">
        <f t="shared" si="11"/>
        <v>0</v>
      </c>
      <c r="BS32" s="90">
        <f t="shared" si="11"/>
        <v>0</v>
      </c>
      <c r="BT32" s="90">
        <f t="shared" si="11"/>
        <v>0</v>
      </c>
      <c r="BU32" s="90">
        <f t="shared" si="11"/>
        <v>0</v>
      </c>
      <c r="BV32" s="90">
        <f t="shared" ref="BV32:DA32" si="12">SUM(BV20, BV30)</f>
        <v>0</v>
      </c>
      <c r="BW32" s="90">
        <f t="shared" si="12"/>
        <v>0</v>
      </c>
      <c r="BX32" s="90">
        <f t="shared" si="12"/>
        <v>0</v>
      </c>
      <c r="BY32" s="90">
        <f t="shared" si="12"/>
        <v>0</v>
      </c>
      <c r="BZ32" s="90">
        <f t="shared" si="12"/>
        <v>0</v>
      </c>
      <c r="CA32" s="90">
        <f t="shared" si="12"/>
        <v>0</v>
      </c>
      <c r="CB32" s="90">
        <f t="shared" si="12"/>
        <v>0</v>
      </c>
      <c r="CC32" s="90">
        <f t="shared" si="12"/>
        <v>0</v>
      </c>
      <c r="CD32" s="90">
        <f t="shared" si="12"/>
        <v>0</v>
      </c>
      <c r="CE32" s="90">
        <f t="shared" si="12"/>
        <v>0</v>
      </c>
      <c r="CF32" s="90">
        <f t="shared" si="12"/>
        <v>0</v>
      </c>
      <c r="CG32" s="90">
        <f t="shared" si="12"/>
        <v>0</v>
      </c>
      <c r="CH32" s="90">
        <f t="shared" si="12"/>
        <v>0</v>
      </c>
      <c r="CI32" s="90">
        <f t="shared" si="12"/>
        <v>0</v>
      </c>
      <c r="CJ32" s="90">
        <f t="shared" si="12"/>
        <v>0</v>
      </c>
      <c r="CK32" s="90">
        <f t="shared" si="12"/>
        <v>0</v>
      </c>
      <c r="CL32" s="90">
        <f t="shared" si="12"/>
        <v>0</v>
      </c>
      <c r="CM32" s="90">
        <f t="shared" si="12"/>
        <v>0</v>
      </c>
      <c r="CN32" s="90">
        <f t="shared" si="12"/>
        <v>0</v>
      </c>
      <c r="CO32" s="90">
        <f t="shared" si="12"/>
        <v>0</v>
      </c>
      <c r="CP32" s="90">
        <f t="shared" si="12"/>
        <v>0</v>
      </c>
      <c r="CQ32" s="90">
        <f t="shared" si="12"/>
        <v>0</v>
      </c>
      <c r="CR32" s="90">
        <f t="shared" si="12"/>
        <v>0</v>
      </c>
      <c r="CS32" s="90">
        <f t="shared" si="12"/>
        <v>0</v>
      </c>
      <c r="CT32" s="90">
        <f t="shared" si="12"/>
        <v>0</v>
      </c>
      <c r="CU32" s="90">
        <f t="shared" si="12"/>
        <v>0</v>
      </c>
      <c r="CV32" s="90">
        <f t="shared" si="12"/>
        <v>0</v>
      </c>
      <c r="CW32" s="90">
        <f t="shared" si="12"/>
        <v>0</v>
      </c>
      <c r="CX32" s="90">
        <f t="shared" si="12"/>
        <v>0</v>
      </c>
      <c r="CY32" s="90">
        <f t="shared" si="12"/>
        <v>0</v>
      </c>
      <c r="CZ32" s="90">
        <f t="shared" si="12"/>
        <v>0</v>
      </c>
      <c r="DA32" s="90">
        <f t="shared" si="12"/>
        <v>0</v>
      </c>
      <c r="DB32" s="90">
        <f t="shared" ref="DB32:DZ32" si="13">SUM(DB20, DB30)</f>
        <v>0</v>
      </c>
      <c r="DC32" s="90">
        <f t="shared" si="13"/>
        <v>0</v>
      </c>
      <c r="DD32" s="90">
        <f t="shared" si="13"/>
        <v>0</v>
      </c>
      <c r="DE32" s="90">
        <f t="shared" si="13"/>
        <v>0</v>
      </c>
      <c r="DF32" s="90">
        <f t="shared" si="13"/>
        <v>0</v>
      </c>
      <c r="DG32" s="90">
        <f t="shared" si="13"/>
        <v>0</v>
      </c>
      <c r="DH32" s="90">
        <f t="shared" si="13"/>
        <v>0</v>
      </c>
      <c r="DI32" s="90">
        <f t="shared" si="13"/>
        <v>0</v>
      </c>
      <c r="DJ32" s="90">
        <f t="shared" si="13"/>
        <v>0</v>
      </c>
      <c r="DK32" s="90">
        <f t="shared" si="13"/>
        <v>0</v>
      </c>
      <c r="DL32" s="90">
        <f t="shared" si="13"/>
        <v>0</v>
      </c>
      <c r="DM32" s="90">
        <f t="shared" si="13"/>
        <v>0</v>
      </c>
      <c r="DN32" s="90">
        <f t="shared" si="13"/>
        <v>0</v>
      </c>
      <c r="DO32" s="90">
        <f t="shared" si="13"/>
        <v>0</v>
      </c>
      <c r="DP32" s="90">
        <f t="shared" si="13"/>
        <v>0</v>
      </c>
      <c r="DQ32" s="90">
        <f t="shared" si="13"/>
        <v>0</v>
      </c>
      <c r="DR32" s="90">
        <f t="shared" si="13"/>
        <v>0</v>
      </c>
      <c r="DS32" s="90">
        <f t="shared" si="13"/>
        <v>0</v>
      </c>
      <c r="DT32" s="90">
        <f t="shared" si="13"/>
        <v>0</v>
      </c>
      <c r="DU32" s="90">
        <f t="shared" si="13"/>
        <v>0</v>
      </c>
      <c r="DV32" s="90">
        <f t="shared" si="13"/>
        <v>0</v>
      </c>
      <c r="DW32" s="90">
        <f t="shared" si="13"/>
        <v>0</v>
      </c>
      <c r="DX32" s="90">
        <f t="shared" si="13"/>
        <v>0</v>
      </c>
      <c r="DY32" s="90">
        <f t="shared" si="13"/>
        <v>0</v>
      </c>
      <c r="DZ32" s="90">
        <f t="shared" si="13"/>
        <v>0</v>
      </c>
      <c r="EA32" s="91"/>
      <c r="EB32" s="92"/>
      <c r="EC32" s="90">
        <f>SUM(EC20, EC30)</f>
        <v>70.074999999999974</v>
      </c>
      <c r="ED32" s="85"/>
    </row>
    <row r="33" spans="3:137" x14ac:dyDescent="0.3">
      <c r="E33" s="51"/>
      <c r="F33" s="27"/>
      <c r="G33" s="27"/>
      <c r="H33" s="53"/>
      <c r="I33" s="17"/>
      <c r="J33" s="17"/>
      <c r="K33" s="17"/>
      <c r="L33" s="17"/>
      <c r="M33" s="17"/>
      <c r="N33" s="17"/>
      <c r="O33" s="17"/>
      <c r="P33" s="17"/>
      <c r="Q33" s="17"/>
      <c r="R33" s="17"/>
      <c r="S33" s="17"/>
      <c r="T33" s="17"/>
      <c r="U33" s="17"/>
      <c r="V33" s="17"/>
      <c r="W33" s="17"/>
      <c r="X33" s="17"/>
      <c r="Y33" s="17"/>
      <c r="Z33" s="17"/>
      <c r="AA33" s="17"/>
      <c r="AB33" s="17"/>
      <c r="AC33" s="17"/>
      <c r="AD33" s="17"/>
      <c r="AE33" s="17"/>
      <c r="AF33" s="17"/>
      <c r="AG33" s="17"/>
      <c r="AH33" s="17"/>
      <c r="AI33" s="17"/>
      <c r="AJ33" s="17"/>
      <c r="AK33" s="17"/>
      <c r="AL33" s="17"/>
      <c r="AM33" s="17"/>
      <c r="AN33" s="17"/>
      <c r="AO33" s="17"/>
      <c r="AP33" s="17"/>
      <c r="AQ33" s="17"/>
      <c r="AR33" s="17"/>
      <c r="AS33" s="17"/>
      <c r="AT33" s="17"/>
      <c r="AU33" s="17"/>
      <c r="AV33" s="17"/>
      <c r="AW33" s="17"/>
      <c r="AX33" s="17"/>
      <c r="AY33" s="17"/>
      <c r="AZ33" s="17"/>
      <c r="BA33" s="17"/>
      <c r="BB33" s="17"/>
      <c r="BC33" s="17"/>
      <c r="BD33" s="17"/>
      <c r="BE33" s="17"/>
      <c r="BF33" s="17"/>
      <c r="BG33" s="17"/>
      <c r="BH33" s="17"/>
      <c r="BI33" s="17"/>
      <c r="BJ33" s="17"/>
      <c r="BK33" s="17"/>
      <c r="BL33" s="17"/>
      <c r="BM33" s="17"/>
      <c r="BN33" s="17"/>
      <c r="BO33" s="17"/>
      <c r="BP33" s="17"/>
      <c r="BQ33" s="17"/>
      <c r="BR33" s="17"/>
      <c r="BS33" s="17"/>
      <c r="BT33" s="17"/>
      <c r="BU33" s="17"/>
      <c r="BV33" s="17"/>
      <c r="BW33" s="17"/>
      <c r="BX33" s="17"/>
      <c r="BY33" s="17"/>
      <c r="BZ33" s="17"/>
      <c r="CA33" s="17"/>
      <c r="CB33" s="17"/>
      <c r="CC33" s="17"/>
      <c r="CD33" s="17"/>
      <c r="CE33" s="17"/>
      <c r="CF33" s="17"/>
      <c r="CG33" s="17"/>
      <c r="CH33" s="17"/>
      <c r="CI33" s="17"/>
      <c r="CJ33" s="17"/>
      <c r="CK33" s="17"/>
      <c r="CL33" s="17"/>
      <c r="CM33" s="17"/>
      <c r="CN33" s="17"/>
      <c r="CO33" s="17"/>
      <c r="CP33" s="17"/>
      <c r="CQ33" s="17"/>
      <c r="CR33" s="17"/>
      <c r="CS33" s="17"/>
      <c r="CT33" s="17"/>
      <c r="CU33" s="17"/>
      <c r="CV33" s="17"/>
      <c r="CW33" s="17"/>
      <c r="CX33" s="17"/>
      <c r="CY33" s="17"/>
      <c r="CZ33" s="17"/>
      <c r="DA33" s="17"/>
      <c r="DB33" s="17"/>
      <c r="DC33" s="17"/>
      <c r="DD33" s="17"/>
      <c r="DE33" s="17"/>
      <c r="DF33" s="17"/>
      <c r="DG33" s="17"/>
      <c r="DH33" s="17"/>
      <c r="DI33" s="17"/>
      <c r="DJ33" s="17"/>
      <c r="DK33" s="17"/>
      <c r="DL33" s="17"/>
      <c r="DM33" s="17"/>
      <c r="DN33" s="17"/>
      <c r="DO33" s="17"/>
      <c r="DP33" s="17"/>
      <c r="DQ33" s="17"/>
      <c r="DR33" s="17"/>
      <c r="DS33" s="17"/>
      <c r="DT33" s="17"/>
      <c r="DU33" s="17"/>
      <c r="DV33" s="17"/>
      <c r="DW33" s="17"/>
      <c r="DX33" s="17"/>
      <c r="DY33" s="17"/>
      <c r="DZ33" s="17"/>
      <c r="EB33" s="51"/>
      <c r="EC33" s="76"/>
      <c r="ED33" s="77"/>
    </row>
    <row r="34" spans="3:137" x14ac:dyDescent="0.3">
      <c r="C34" s="36" t="s">
        <v>188</v>
      </c>
      <c r="E34" s="51"/>
      <c r="F34" s="27"/>
      <c r="G34" s="27"/>
      <c r="H34" s="53"/>
      <c r="I34" s="17"/>
      <c r="J34" s="17"/>
      <c r="K34" s="17"/>
      <c r="L34" s="17"/>
      <c r="M34" s="17"/>
      <c r="N34" s="17"/>
      <c r="O34" s="17"/>
      <c r="P34" s="17"/>
      <c r="Q34" s="17"/>
      <c r="R34" s="17"/>
      <c r="S34" s="17"/>
      <c r="T34" s="17"/>
      <c r="U34" s="17"/>
      <c r="V34" s="17"/>
      <c r="W34" s="17"/>
      <c r="X34" s="17"/>
      <c r="Y34" s="17"/>
      <c r="Z34" s="17"/>
      <c r="AA34" s="17"/>
      <c r="AB34" s="17"/>
      <c r="AC34" s="17"/>
      <c r="AD34" s="17"/>
      <c r="AE34" s="17"/>
      <c r="AF34" s="17"/>
      <c r="AG34" s="17"/>
      <c r="AH34" s="17"/>
      <c r="AI34" s="17"/>
      <c r="AJ34" s="17"/>
      <c r="AK34" s="17"/>
      <c r="AL34" s="17"/>
      <c r="AM34" s="17"/>
      <c r="AN34" s="17"/>
      <c r="AO34" s="17"/>
      <c r="AP34" s="17"/>
      <c r="AQ34" s="17"/>
      <c r="AR34" s="17"/>
      <c r="AS34" s="17"/>
      <c r="AT34" s="17"/>
      <c r="AU34" s="17"/>
      <c r="AV34" s="17"/>
      <c r="AW34" s="17"/>
      <c r="AX34" s="17"/>
      <c r="AY34" s="17"/>
      <c r="AZ34" s="17"/>
      <c r="BA34" s="17"/>
      <c r="BB34" s="17"/>
      <c r="BC34" s="17"/>
      <c r="BD34" s="17"/>
      <c r="BE34" s="17"/>
      <c r="BF34" s="17"/>
      <c r="BG34" s="17"/>
      <c r="BH34" s="17"/>
      <c r="BI34" s="17"/>
      <c r="BJ34" s="17"/>
      <c r="BK34" s="17"/>
      <c r="BL34" s="17"/>
      <c r="BM34" s="17"/>
      <c r="BN34" s="17"/>
      <c r="BO34" s="17"/>
      <c r="BP34" s="17"/>
      <c r="BQ34" s="17"/>
      <c r="BR34" s="17"/>
      <c r="BS34" s="17"/>
      <c r="BT34" s="17"/>
      <c r="BU34" s="17"/>
      <c r="BV34" s="17"/>
      <c r="BW34" s="17"/>
      <c r="BX34" s="17"/>
      <c r="BY34" s="17"/>
      <c r="BZ34" s="17"/>
      <c r="CA34" s="17"/>
      <c r="CB34" s="17"/>
      <c r="CC34" s="17"/>
      <c r="CD34" s="17"/>
      <c r="CE34" s="17"/>
      <c r="CF34" s="17"/>
      <c r="CG34" s="17"/>
      <c r="CH34" s="17"/>
      <c r="CI34" s="17"/>
      <c r="CJ34" s="17"/>
      <c r="CK34" s="17"/>
      <c r="CL34" s="17"/>
      <c r="CM34" s="17"/>
      <c r="CN34" s="17"/>
      <c r="CO34" s="17"/>
      <c r="CP34" s="17"/>
      <c r="CQ34" s="17"/>
      <c r="CR34" s="17"/>
      <c r="CS34" s="17"/>
      <c r="CT34" s="17"/>
      <c r="CU34" s="17"/>
      <c r="CV34" s="17"/>
      <c r="CW34" s="17"/>
      <c r="CX34" s="17"/>
      <c r="CY34" s="17"/>
      <c r="CZ34" s="17"/>
      <c r="DA34" s="17"/>
      <c r="DB34" s="17"/>
      <c r="DC34" s="17"/>
      <c r="DD34" s="17"/>
      <c r="DE34" s="17"/>
      <c r="DF34" s="17"/>
      <c r="DG34" s="17"/>
      <c r="DH34" s="17"/>
      <c r="DI34" s="17"/>
      <c r="DJ34" s="17"/>
      <c r="DK34" s="17"/>
      <c r="DL34" s="17"/>
      <c r="DM34" s="17"/>
      <c r="DN34" s="17"/>
      <c r="DO34" s="17"/>
      <c r="DP34" s="17"/>
      <c r="DQ34" s="17"/>
      <c r="DR34" s="17"/>
      <c r="DS34" s="17"/>
      <c r="DT34" s="17"/>
      <c r="DU34" s="17"/>
      <c r="DV34" s="17"/>
      <c r="DW34" s="17"/>
      <c r="DX34" s="17"/>
      <c r="DY34" s="17"/>
      <c r="DZ34" s="17"/>
      <c r="EB34" s="51"/>
      <c r="EC34" s="76"/>
      <c r="ED34" s="77"/>
    </row>
    <row r="35" spans="3:137" ht="5.0999999999999996" customHeight="1" x14ac:dyDescent="0.3">
      <c r="E35" s="51"/>
      <c r="F35" s="27"/>
      <c r="G35" s="27"/>
      <c r="H35" s="53"/>
      <c r="I35" s="17"/>
      <c r="J35" s="17"/>
      <c r="K35" s="17"/>
      <c r="L35" s="17"/>
      <c r="M35" s="17"/>
      <c r="N35" s="17"/>
      <c r="O35" s="17"/>
      <c r="P35" s="17"/>
      <c r="Q35" s="17"/>
      <c r="R35" s="17"/>
      <c r="S35" s="17"/>
      <c r="T35" s="17"/>
      <c r="U35" s="17"/>
      <c r="V35" s="17"/>
      <c r="W35" s="17"/>
      <c r="X35" s="17"/>
      <c r="Y35" s="17"/>
      <c r="Z35" s="17"/>
      <c r="AA35" s="17"/>
      <c r="AB35" s="17"/>
      <c r="AC35" s="17"/>
      <c r="AD35" s="17"/>
      <c r="AE35" s="17"/>
      <c r="AF35" s="17"/>
      <c r="AG35" s="17"/>
      <c r="AH35" s="17"/>
      <c r="AI35" s="17"/>
      <c r="AJ35" s="17"/>
      <c r="AK35" s="17"/>
      <c r="AL35" s="17"/>
      <c r="AM35" s="17"/>
      <c r="AN35" s="17"/>
      <c r="AO35" s="17"/>
      <c r="AP35" s="17"/>
      <c r="AQ35" s="17"/>
      <c r="AR35" s="17"/>
      <c r="AS35" s="17"/>
      <c r="AT35" s="17"/>
      <c r="AU35" s="17"/>
      <c r="AV35" s="17"/>
      <c r="AW35" s="17"/>
      <c r="AX35" s="17"/>
      <c r="AY35" s="17"/>
      <c r="AZ35" s="17"/>
      <c r="BA35" s="17"/>
      <c r="BB35" s="17"/>
      <c r="BC35" s="17"/>
      <c r="BD35" s="17"/>
      <c r="BE35" s="17"/>
      <c r="BF35" s="17"/>
      <c r="BG35" s="17"/>
      <c r="BH35" s="17"/>
      <c r="BI35" s="17"/>
      <c r="BJ35" s="17"/>
      <c r="BK35" s="17"/>
      <c r="BL35" s="17"/>
      <c r="BM35" s="17"/>
      <c r="BN35" s="17"/>
      <c r="BO35" s="17"/>
      <c r="BP35" s="17"/>
      <c r="BQ35" s="17"/>
      <c r="BR35" s="17"/>
      <c r="BS35" s="17"/>
      <c r="BT35" s="17"/>
      <c r="BU35" s="17"/>
      <c r="BV35" s="17"/>
      <c r="BW35" s="17"/>
      <c r="BX35" s="17"/>
      <c r="BY35" s="17"/>
      <c r="BZ35" s="17"/>
      <c r="CA35" s="17"/>
      <c r="CB35" s="17"/>
      <c r="CC35" s="17"/>
      <c r="CD35" s="17"/>
      <c r="CE35" s="17"/>
      <c r="CF35" s="17"/>
      <c r="CG35" s="17"/>
      <c r="CH35" s="17"/>
      <c r="CI35" s="17"/>
      <c r="CJ35" s="17"/>
      <c r="CK35" s="17"/>
      <c r="CL35" s="17"/>
      <c r="CM35" s="17"/>
      <c r="CN35" s="17"/>
      <c r="CO35" s="17"/>
      <c r="CP35" s="17"/>
      <c r="CQ35" s="17"/>
      <c r="CR35" s="17"/>
      <c r="CS35" s="17"/>
      <c r="CT35" s="17"/>
      <c r="CU35" s="17"/>
      <c r="CV35" s="17"/>
      <c r="CW35" s="17"/>
      <c r="CX35" s="17"/>
      <c r="CY35" s="17"/>
      <c r="CZ35" s="17"/>
      <c r="DA35" s="17"/>
      <c r="DB35" s="17"/>
      <c r="DC35" s="17"/>
      <c r="DD35" s="17"/>
      <c r="DE35" s="17"/>
      <c r="DF35" s="17"/>
      <c r="DG35" s="17"/>
      <c r="DH35" s="17"/>
      <c r="DI35" s="17"/>
      <c r="DJ35" s="17"/>
      <c r="DK35" s="17"/>
      <c r="DL35" s="17"/>
      <c r="DM35" s="17"/>
      <c r="DN35" s="17"/>
      <c r="DO35" s="17"/>
      <c r="DP35" s="17"/>
      <c r="DQ35" s="17"/>
      <c r="DR35" s="17"/>
      <c r="DS35" s="17"/>
      <c r="DT35" s="17"/>
      <c r="DU35" s="17"/>
      <c r="DV35" s="17"/>
      <c r="DW35" s="17"/>
      <c r="DX35" s="17"/>
      <c r="DY35" s="17"/>
      <c r="DZ35" s="17"/>
      <c r="EB35" s="51"/>
      <c r="EC35" s="76"/>
      <c r="ED35" s="77"/>
    </row>
    <row r="36" spans="3:137" x14ac:dyDescent="0.3">
      <c r="C36" s="10" t="s">
        <v>102</v>
      </c>
      <c r="E36" s="51"/>
      <c r="F36" s="86">
        <f>EC36/$EC$20</f>
        <v>-5.000000000000001E-2</v>
      </c>
      <c r="G36" s="141" t="s">
        <v>48</v>
      </c>
      <c r="H36" s="53"/>
      <c r="I36" s="20"/>
      <c r="J36" s="69">
        <f>SUMIFS(INDEX(Calc!$H$2:$DZ$1549, $EG36, ), Calc!$H$15:$DZ$15, J$103)/$F$107</f>
        <v>0</v>
      </c>
      <c r="K36" s="69">
        <f>SUMIFS(INDEX(Calc!$H$2:$DZ$1549, $EG36, ), Calc!$H$15:$DZ$15, K$103)/$F$107</f>
        <v>-1.2872916666666667</v>
      </c>
      <c r="L36" s="69">
        <f>SUMIFS(INDEX(Calc!$H$2:$DZ$1549, $EG36, ), Calc!$H$15:$DZ$15, L$103)/$F$107</f>
        <v>-1.5447500000000003</v>
      </c>
      <c r="M36" s="69">
        <f>SUMIFS(INDEX(Calc!$H$2:$DZ$1549, $EG36, ), Calc!$H$15:$DZ$15, M$103)/$F$107</f>
        <v>-1.5447500000000003</v>
      </c>
      <c r="N36" s="69">
        <f>SUMIFS(INDEX(Calc!$H$2:$DZ$1549, $EG36, ), Calc!$H$15:$DZ$15, N$103)/$F$107</f>
        <v>-1.5447500000000003</v>
      </c>
      <c r="O36" s="69">
        <f>SUMIFS(INDEX(Calc!$H$2:$DZ$1549, $EG36, ), Calc!$H$15:$DZ$15, O$103)/$F$107</f>
        <v>-1.5447500000000003</v>
      </c>
      <c r="P36" s="69">
        <f>SUMIFS(INDEX(Calc!$H$2:$DZ$1549, $EG36, ), Calc!$H$15:$DZ$15, P$103)/$F$107</f>
        <v>-0.25745833333333334</v>
      </c>
      <c r="Q36" s="69">
        <f>SUMIFS(INDEX(Calc!$H$2:$DZ$1549, $EG36, ), Calc!$H$15:$DZ$15, Q$103)/$F$107</f>
        <v>0</v>
      </c>
      <c r="R36" s="69">
        <f>SUMIFS(INDEX(Calc!$H$2:$DZ$1549, $EG36, ), Calc!$H$15:$DZ$15, R$103)/$F$107</f>
        <v>0</v>
      </c>
      <c r="S36" s="69">
        <f>SUMIFS(INDEX(Calc!$H$2:$DZ$1549, $EG36, ), Calc!$H$15:$DZ$15, S$103)/$F$107</f>
        <v>0</v>
      </c>
      <c r="T36" s="69">
        <f>SUMIFS(INDEX(Calc!$H$2:$DZ$1549, $EG36, ), Calc!$H$15:$DZ$15, T$103)/$F$107</f>
        <v>0</v>
      </c>
      <c r="U36" s="69">
        <f>SUMIFS(INDEX(Calc!$H$2:$DZ$1549, $EG36, ), Calc!$H$15:$DZ$15, U$103)/$F$107</f>
        <v>0</v>
      </c>
      <c r="V36" s="69">
        <f>SUMIFS(INDEX(Calc!$H$2:$DZ$1549, $EG36, ), Calc!$H$15:$DZ$15, V$103)/$F$107</f>
        <v>0</v>
      </c>
      <c r="W36" s="69">
        <f>SUMIFS(INDEX(Calc!$H$2:$DZ$1549, $EG36, ), Calc!$H$15:$DZ$15, W$103)/$F$107</f>
        <v>0</v>
      </c>
      <c r="X36" s="69">
        <f>SUMIFS(INDEX(Calc!$H$2:$DZ$1549, $EG36, ), Calc!$H$15:$DZ$15, X$103)/$F$107</f>
        <v>0</v>
      </c>
      <c r="Y36" s="69">
        <f>SUMIFS(INDEX(Calc!$H$2:$DZ$1549, $EG36, ), Calc!$H$15:$DZ$15, Y$103)/$F$107</f>
        <v>0</v>
      </c>
      <c r="Z36" s="69">
        <f>SUMIFS(INDEX(Calc!$H$2:$DZ$1549, $EG36, ), Calc!$H$15:$DZ$15, Z$103)/$F$107</f>
        <v>0</v>
      </c>
      <c r="AA36" s="69">
        <f>SUMIFS(INDEX(Calc!$H$2:$DZ$1549, $EG36, ), Calc!$H$15:$DZ$15, AA$103)/$F$107</f>
        <v>0</v>
      </c>
      <c r="AB36" s="69">
        <f>SUMIFS(INDEX(Calc!$H$2:$DZ$1549, $EG36, ), Calc!$H$15:$DZ$15, AB$103)/$F$107</f>
        <v>0</v>
      </c>
      <c r="AC36" s="69">
        <f>SUMIFS(INDEX(Calc!$H$2:$DZ$1549, $EG36, ), Calc!$H$15:$DZ$15, AC$103)/$F$107</f>
        <v>0</v>
      </c>
      <c r="AD36" s="69">
        <f>SUMIFS(INDEX(Calc!$H$2:$DZ$1549, $EG36, ), Calc!$H$15:$DZ$15, AD$103)/$F$107</f>
        <v>0</v>
      </c>
      <c r="AE36" s="69">
        <f>SUMIFS(INDEX(Calc!$H$2:$DZ$1549, $EG36, ), Calc!$H$15:$DZ$15, AE$103)/$F$107</f>
        <v>0</v>
      </c>
      <c r="AF36" s="69">
        <f>SUMIFS(INDEX(Calc!$H$2:$DZ$1549, $EG36, ), Calc!$H$15:$DZ$15, AF$103)/$F$107</f>
        <v>0</v>
      </c>
      <c r="AG36" s="69">
        <f>SUMIFS(INDEX(Calc!$H$2:$DZ$1549, $EG36, ), Calc!$H$15:$DZ$15, AG$103)/$F$107</f>
        <v>0</v>
      </c>
      <c r="AH36" s="69">
        <f>SUMIFS(INDEX(Calc!$H$2:$DZ$1549, $EG36, ), Calc!$H$15:$DZ$15, AH$103)/$F$107</f>
        <v>0</v>
      </c>
      <c r="AI36" s="69">
        <f>SUMIFS(INDEX(Calc!$H$2:$DZ$1549, $EG36, ), Calc!$H$15:$DZ$15, AI$103)/$F$107</f>
        <v>0</v>
      </c>
      <c r="AJ36" s="69">
        <f>SUMIFS(INDEX(Calc!$H$2:$DZ$1549, $EG36, ), Calc!$H$15:$DZ$15, AJ$103)/$F$107</f>
        <v>0</v>
      </c>
      <c r="AK36" s="69">
        <f>SUMIFS(INDEX(Calc!$H$2:$DZ$1549, $EG36, ), Calc!$H$15:$DZ$15, AK$103)/$F$107</f>
        <v>0</v>
      </c>
      <c r="AL36" s="69">
        <f>SUMIFS(INDEX(Calc!$H$2:$DZ$1549, $EG36, ), Calc!$H$15:$DZ$15, AL$103)/$F$107</f>
        <v>0</v>
      </c>
      <c r="AM36" s="69">
        <f>SUMIFS(INDEX(Calc!$H$2:$DZ$1549, $EG36, ), Calc!$H$15:$DZ$15, AM$103)/$F$107</f>
        <v>0</v>
      </c>
      <c r="AN36" s="69">
        <f>SUMIFS(INDEX(Calc!$H$2:$DZ$1549, $EG36, ), Calc!$H$15:$DZ$15, AN$103)/$F$107</f>
        <v>0</v>
      </c>
      <c r="AO36" s="69">
        <f>SUMIFS(INDEX(Calc!$H$2:$DZ$1549, $EG36, ), Calc!$H$15:$DZ$15, AO$103)/$F$107</f>
        <v>0</v>
      </c>
      <c r="AP36" s="69">
        <f>SUMIFS(INDEX(Calc!$H$2:$DZ$1549, $EG36, ), Calc!$H$15:$DZ$15, AP$103)/$F$107</f>
        <v>0</v>
      </c>
      <c r="AQ36" s="69">
        <f>SUMIFS(INDEX(Calc!$H$2:$DZ$1549, $EG36, ), Calc!$H$15:$DZ$15, AQ$103)/$F$107</f>
        <v>0</v>
      </c>
      <c r="AR36" s="69">
        <f>SUMIFS(INDEX(Calc!$H$2:$DZ$1549, $EG36, ), Calc!$H$15:$DZ$15, AR$103)/$F$107</f>
        <v>0</v>
      </c>
      <c r="AS36" s="69">
        <f>SUMIFS(INDEX(Calc!$H$2:$DZ$1549, $EG36, ), Calc!$H$15:$DZ$15, AS$103)/$F$107</f>
        <v>0</v>
      </c>
      <c r="AT36" s="69">
        <f>SUMIFS(INDEX(Calc!$H$2:$DZ$1549, $EG36, ), Calc!$H$15:$DZ$15, AT$103)/$F$107</f>
        <v>0</v>
      </c>
      <c r="AU36" s="69">
        <f>SUMIFS(INDEX(Calc!$H$2:$DZ$1549, $EG36, ), Calc!$H$15:$DZ$15, AU$103)/$F$107</f>
        <v>0</v>
      </c>
      <c r="AV36" s="69">
        <f>SUMIFS(INDEX(Calc!$H$2:$DZ$1549, $EG36, ), Calc!$H$15:$DZ$15, AV$103)/$F$107</f>
        <v>0</v>
      </c>
      <c r="AW36" s="69">
        <f>SUMIFS(INDEX(Calc!$H$2:$DZ$1549, $EG36, ), Calc!$H$15:$DZ$15, AW$103)/$F$107</f>
        <v>0</v>
      </c>
      <c r="AX36" s="69">
        <f>SUMIFS(INDEX(Calc!$H$2:$DZ$1549, $EG36, ), Calc!$H$15:$DZ$15, AX$103)/$F$107</f>
        <v>0</v>
      </c>
      <c r="AY36" s="69">
        <f>SUMIFS(INDEX(Calc!$H$2:$DZ$1549, $EG36, ), Calc!$H$15:$DZ$15, AY$103)/$F$107</f>
        <v>0</v>
      </c>
      <c r="AZ36" s="69">
        <f>SUMIFS(INDEX(Calc!$H$2:$DZ$1549, $EG36, ), Calc!$H$15:$DZ$15, AZ$103)/$F$107</f>
        <v>0</v>
      </c>
      <c r="BA36" s="69">
        <f>SUMIFS(INDEX(Calc!$H$2:$DZ$1549, $EG36, ), Calc!$H$15:$DZ$15, BA$103)/$F$107</f>
        <v>0</v>
      </c>
      <c r="BB36" s="69">
        <f>SUMIFS(INDEX(Calc!$H$2:$DZ$1549, $EG36, ), Calc!$H$15:$DZ$15, BB$103)/$F$107</f>
        <v>0</v>
      </c>
      <c r="BC36" s="69">
        <f>SUMIFS(INDEX(Calc!$H$2:$DZ$1549, $EG36, ), Calc!$H$15:$DZ$15, BC$103)/$F$107</f>
        <v>0</v>
      </c>
      <c r="BD36" s="69">
        <f>SUMIFS(INDEX(Calc!$H$2:$DZ$1549, $EG36, ), Calc!$H$15:$DZ$15, BD$103)/$F$107</f>
        <v>0</v>
      </c>
      <c r="BE36" s="69">
        <f>SUMIFS(INDEX(Calc!$H$2:$DZ$1549, $EG36, ), Calc!$H$15:$DZ$15, BE$103)/$F$107</f>
        <v>0</v>
      </c>
      <c r="BF36" s="69">
        <f>SUMIFS(INDEX(Calc!$H$2:$DZ$1549, $EG36, ), Calc!$H$15:$DZ$15, BF$103)/$F$107</f>
        <v>0</v>
      </c>
      <c r="BG36" s="69">
        <f>SUMIFS(INDEX(Calc!$H$2:$DZ$1549, $EG36, ), Calc!$H$15:$DZ$15, BG$103)/$F$107</f>
        <v>0</v>
      </c>
      <c r="BH36" s="69">
        <f>SUMIFS(INDEX(Calc!$H$2:$DZ$1549, $EG36, ), Calc!$H$15:$DZ$15, BH$103)/$F$107</f>
        <v>0</v>
      </c>
      <c r="BI36" s="69">
        <f>SUMIFS(INDEX(Calc!$H$2:$DZ$1549, $EG36, ), Calc!$H$15:$DZ$15, BI$103)/$F$107</f>
        <v>0</v>
      </c>
      <c r="BJ36" s="69">
        <f>SUMIFS(INDEX(Calc!$H$2:$DZ$1549, $EG36, ), Calc!$H$15:$DZ$15, BJ$103)/$F$107</f>
        <v>0</v>
      </c>
      <c r="BK36" s="69">
        <f>SUMIFS(INDEX(Calc!$H$2:$DZ$1549, $EG36, ), Calc!$H$15:$DZ$15, BK$103)/$F$107</f>
        <v>0</v>
      </c>
      <c r="BL36" s="69">
        <f>SUMIFS(INDEX(Calc!$H$2:$DZ$1549, $EG36, ), Calc!$H$15:$DZ$15, BL$103)/$F$107</f>
        <v>0</v>
      </c>
      <c r="BM36" s="69">
        <f>SUMIFS(INDEX(Calc!$H$2:$DZ$1549, $EG36, ), Calc!$H$15:$DZ$15, BM$103)/$F$107</f>
        <v>0</v>
      </c>
      <c r="BN36" s="69">
        <f>SUMIFS(INDEX(Calc!$H$2:$DZ$1549, $EG36, ), Calc!$H$15:$DZ$15, BN$103)/$F$107</f>
        <v>0</v>
      </c>
      <c r="BO36" s="69">
        <f>SUMIFS(INDEX(Calc!$H$2:$DZ$1549, $EG36, ), Calc!$H$15:$DZ$15, BO$103)/$F$107</f>
        <v>0</v>
      </c>
      <c r="BP36" s="69">
        <f>SUMIFS(INDEX(Calc!$H$2:$DZ$1549, $EG36, ), Calc!$H$15:$DZ$15, BP$103)/$F$107</f>
        <v>0</v>
      </c>
      <c r="BQ36" s="69">
        <f>SUMIFS(INDEX(Calc!$H$2:$DZ$1549, $EG36, ), Calc!$H$15:$DZ$15, BQ$103)/$F$107</f>
        <v>0</v>
      </c>
      <c r="BR36" s="69">
        <f>SUMIFS(INDEX(Calc!$H$2:$DZ$1549, $EG36, ), Calc!$H$15:$DZ$15, BR$103)/$F$107</f>
        <v>0</v>
      </c>
      <c r="BS36" s="69">
        <f>SUMIFS(INDEX(Calc!$H$2:$DZ$1549, $EG36, ), Calc!$H$15:$DZ$15, BS$103)/$F$107</f>
        <v>0</v>
      </c>
      <c r="BT36" s="69">
        <f>SUMIFS(INDEX(Calc!$H$2:$DZ$1549, $EG36, ), Calc!$H$15:$DZ$15, BT$103)/$F$107</f>
        <v>0</v>
      </c>
      <c r="BU36" s="69">
        <f>SUMIFS(INDEX(Calc!$H$2:$DZ$1549, $EG36, ), Calc!$H$15:$DZ$15, BU$103)/$F$107</f>
        <v>0</v>
      </c>
      <c r="BV36" s="69">
        <f>SUMIFS(INDEX(Calc!$H$2:$DZ$1549, $EG36, ), Calc!$H$15:$DZ$15, BV$103)/$F$107</f>
        <v>0</v>
      </c>
      <c r="BW36" s="69">
        <f>SUMIFS(INDEX(Calc!$H$2:$DZ$1549, $EG36, ), Calc!$H$15:$DZ$15, BW$103)/$F$107</f>
        <v>0</v>
      </c>
      <c r="BX36" s="69">
        <f>SUMIFS(INDEX(Calc!$H$2:$DZ$1549, $EG36, ), Calc!$H$15:$DZ$15, BX$103)/$F$107</f>
        <v>0</v>
      </c>
      <c r="BY36" s="69">
        <f>SUMIFS(INDEX(Calc!$H$2:$DZ$1549, $EG36, ), Calc!$H$15:$DZ$15, BY$103)/$F$107</f>
        <v>0</v>
      </c>
      <c r="BZ36" s="69">
        <f>SUMIFS(INDEX(Calc!$H$2:$DZ$1549, $EG36, ), Calc!$H$15:$DZ$15, BZ$103)/$F$107</f>
        <v>0</v>
      </c>
      <c r="CA36" s="69">
        <f>SUMIFS(INDEX(Calc!$H$2:$DZ$1549, $EG36, ), Calc!$H$15:$DZ$15, CA$103)/$F$107</f>
        <v>0</v>
      </c>
      <c r="CB36" s="69">
        <f>SUMIFS(INDEX(Calc!$H$2:$DZ$1549, $EG36, ), Calc!$H$15:$DZ$15, CB$103)/$F$107</f>
        <v>0</v>
      </c>
      <c r="CC36" s="69">
        <f>SUMIFS(INDEX(Calc!$H$2:$DZ$1549, $EG36, ), Calc!$H$15:$DZ$15, CC$103)/$F$107</f>
        <v>0</v>
      </c>
      <c r="CD36" s="69">
        <f>SUMIFS(INDEX(Calc!$H$2:$DZ$1549, $EG36, ), Calc!$H$15:$DZ$15, CD$103)/$F$107</f>
        <v>0</v>
      </c>
      <c r="CE36" s="69">
        <f>SUMIFS(INDEX(Calc!$H$2:$DZ$1549, $EG36, ), Calc!$H$15:$DZ$15, CE$103)/$F$107</f>
        <v>0</v>
      </c>
      <c r="CF36" s="69">
        <f>SUMIFS(INDEX(Calc!$H$2:$DZ$1549, $EG36, ), Calc!$H$15:$DZ$15, CF$103)/$F$107</f>
        <v>0</v>
      </c>
      <c r="CG36" s="69">
        <f>SUMIFS(INDEX(Calc!$H$2:$DZ$1549, $EG36, ), Calc!$H$15:$DZ$15, CG$103)/$F$107</f>
        <v>0</v>
      </c>
      <c r="CH36" s="69">
        <f>SUMIFS(INDEX(Calc!$H$2:$DZ$1549, $EG36, ), Calc!$H$15:$DZ$15, CH$103)/$F$107</f>
        <v>0</v>
      </c>
      <c r="CI36" s="69">
        <f>SUMIFS(INDEX(Calc!$H$2:$DZ$1549, $EG36, ), Calc!$H$15:$DZ$15, CI$103)/$F$107</f>
        <v>0</v>
      </c>
      <c r="CJ36" s="69">
        <f>SUMIFS(INDEX(Calc!$H$2:$DZ$1549, $EG36, ), Calc!$H$15:$DZ$15, CJ$103)/$F$107</f>
        <v>0</v>
      </c>
      <c r="CK36" s="69">
        <f>SUMIFS(INDEX(Calc!$H$2:$DZ$1549, $EG36, ), Calc!$H$15:$DZ$15, CK$103)/$F$107</f>
        <v>0</v>
      </c>
      <c r="CL36" s="69">
        <f>SUMIFS(INDEX(Calc!$H$2:$DZ$1549, $EG36, ), Calc!$H$15:$DZ$15, CL$103)/$F$107</f>
        <v>0</v>
      </c>
      <c r="CM36" s="69">
        <f>SUMIFS(INDEX(Calc!$H$2:$DZ$1549, $EG36, ), Calc!$H$15:$DZ$15, CM$103)/$F$107</f>
        <v>0</v>
      </c>
      <c r="CN36" s="69">
        <f>SUMIFS(INDEX(Calc!$H$2:$DZ$1549, $EG36, ), Calc!$H$15:$DZ$15, CN$103)/$F$107</f>
        <v>0</v>
      </c>
      <c r="CO36" s="69">
        <f>SUMIFS(INDEX(Calc!$H$2:$DZ$1549, $EG36, ), Calc!$H$15:$DZ$15, CO$103)/$F$107</f>
        <v>0</v>
      </c>
      <c r="CP36" s="69">
        <f>SUMIFS(INDEX(Calc!$H$2:$DZ$1549, $EG36, ), Calc!$H$15:$DZ$15, CP$103)/$F$107</f>
        <v>0</v>
      </c>
      <c r="CQ36" s="69">
        <f>SUMIFS(INDEX(Calc!$H$2:$DZ$1549, $EG36, ), Calc!$H$15:$DZ$15, CQ$103)/$F$107</f>
        <v>0</v>
      </c>
      <c r="CR36" s="69">
        <f>SUMIFS(INDEX(Calc!$H$2:$DZ$1549, $EG36, ), Calc!$H$15:$DZ$15, CR$103)/$F$107</f>
        <v>0</v>
      </c>
      <c r="CS36" s="69">
        <f>SUMIFS(INDEX(Calc!$H$2:$DZ$1549, $EG36, ), Calc!$H$15:$DZ$15, CS$103)/$F$107</f>
        <v>0</v>
      </c>
      <c r="CT36" s="69">
        <f>SUMIFS(INDEX(Calc!$H$2:$DZ$1549, $EG36, ), Calc!$H$15:$DZ$15, CT$103)/$F$107</f>
        <v>0</v>
      </c>
      <c r="CU36" s="69">
        <f>SUMIFS(INDEX(Calc!$H$2:$DZ$1549, $EG36, ), Calc!$H$15:$DZ$15, CU$103)/$F$107</f>
        <v>0</v>
      </c>
      <c r="CV36" s="69">
        <f>SUMIFS(INDEX(Calc!$H$2:$DZ$1549, $EG36, ), Calc!$H$15:$DZ$15, CV$103)/$F$107</f>
        <v>0</v>
      </c>
      <c r="CW36" s="69">
        <f>SUMIFS(INDEX(Calc!$H$2:$DZ$1549, $EG36, ), Calc!$H$15:$DZ$15, CW$103)/$F$107</f>
        <v>0</v>
      </c>
      <c r="CX36" s="69">
        <f>SUMIFS(INDEX(Calc!$H$2:$DZ$1549, $EG36, ), Calc!$H$15:$DZ$15, CX$103)/$F$107</f>
        <v>0</v>
      </c>
      <c r="CY36" s="69">
        <f>SUMIFS(INDEX(Calc!$H$2:$DZ$1549, $EG36, ), Calc!$H$15:$DZ$15, CY$103)/$F$107</f>
        <v>0</v>
      </c>
      <c r="CZ36" s="69">
        <f>SUMIFS(INDEX(Calc!$H$2:$DZ$1549, $EG36, ), Calc!$H$15:$DZ$15, CZ$103)/$F$107</f>
        <v>0</v>
      </c>
      <c r="DA36" s="69">
        <f>SUMIFS(INDEX(Calc!$H$2:$DZ$1549, $EG36, ), Calc!$H$15:$DZ$15, DA$103)/$F$107</f>
        <v>0</v>
      </c>
      <c r="DB36" s="69">
        <f>SUMIFS(INDEX(Calc!$H$2:$DZ$1549, $EG36, ), Calc!$H$15:$DZ$15, DB$103)/$F$107</f>
        <v>0</v>
      </c>
      <c r="DC36" s="69">
        <f>SUMIFS(INDEX(Calc!$H$2:$DZ$1549, $EG36, ), Calc!$H$15:$DZ$15, DC$103)/$F$107</f>
        <v>0</v>
      </c>
      <c r="DD36" s="69">
        <f>SUMIFS(INDEX(Calc!$H$2:$DZ$1549, $EG36, ), Calc!$H$15:$DZ$15, DD$103)/$F$107</f>
        <v>0</v>
      </c>
      <c r="DE36" s="69">
        <f>SUMIFS(INDEX(Calc!$H$2:$DZ$1549, $EG36, ), Calc!$H$15:$DZ$15, DE$103)/$F$107</f>
        <v>0</v>
      </c>
      <c r="DF36" s="69">
        <f>SUMIFS(INDEX(Calc!$H$2:$DZ$1549, $EG36, ), Calc!$H$15:$DZ$15, DF$103)/$F$107</f>
        <v>0</v>
      </c>
      <c r="DG36" s="69">
        <f>SUMIFS(INDEX(Calc!$H$2:$DZ$1549, $EG36, ), Calc!$H$15:$DZ$15, DG$103)/$F$107</f>
        <v>0</v>
      </c>
      <c r="DH36" s="69">
        <f>SUMIFS(INDEX(Calc!$H$2:$DZ$1549, $EG36, ), Calc!$H$15:$DZ$15, DH$103)/$F$107</f>
        <v>0</v>
      </c>
      <c r="DI36" s="69">
        <f>SUMIFS(INDEX(Calc!$H$2:$DZ$1549, $EG36, ), Calc!$H$15:$DZ$15, DI$103)/$F$107</f>
        <v>0</v>
      </c>
      <c r="DJ36" s="69">
        <f>SUMIFS(INDEX(Calc!$H$2:$DZ$1549, $EG36, ), Calc!$H$15:$DZ$15, DJ$103)/$F$107</f>
        <v>0</v>
      </c>
      <c r="DK36" s="69">
        <f>SUMIFS(INDEX(Calc!$H$2:$DZ$1549, $EG36, ), Calc!$H$15:$DZ$15, DK$103)/$F$107</f>
        <v>0</v>
      </c>
      <c r="DL36" s="69">
        <f>SUMIFS(INDEX(Calc!$H$2:$DZ$1549, $EG36, ), Calc!$H$15:$DZ$15, DL$103)/$F$107</f>
        <v>0</v>
      </c>
      <c r="DM36" s="69">
        <f>SUMIFS(INDEX(Calc!$H$2:$DZ$1549, $EG36, ), Calc!$H$15:$DZ$15, DM$103)/$F$107</f>
        <v>0</v>
      </c>
      <c r="DN36" s="69">
        <f>SUMIFS(INDEX(Calc!$H$2:$DZ$1549, $EG36, ), Calc!$H$15:$DZ$15, DN$103)/$F$107</f>
        <v>0</v>
      </c>
      <c r="DO36" s="69">
        <f>SUMIFS(INDEX(Calc!$H$2:$DZ$1549, $EG36, ), Calc!$H$15:$DZ$15, DO$103)/$F$107</f>
        <v>0</v>
      </c>
      <c r="DP36" s="69">
        <f>SUMIFS(INDEX(Calc!$H$2:$DZ$1549, $EG36, ), Calc!$H$15:$DZ$15, DP$103)/$F$107</f>
        <v>0</v>
      </c>
      <c r="DQ36" s="69">
        <f>SUMIFS(INDEX(Calc!$H$2:$DZ$1549, $EG36, ), Calc!$H$15:$DZ$15, DQ$103)/$F$107</f>
        <v>0</v>
      </c>
      <c r="DR36" s="69">
        <f>SUMIFS(INDEX(Calc!$H$2:$DZ$1549, $EG36, ), Calc!$H$15:$DZ$15, DR$103)/$F$107</f>
        <v>0</v>
      </c>
      <c r="DS36" s="69">
        <f>SUMIFS(INDEX(Calc!$H$2:$DZ$1549, $EG36, ), Calc!$H$15:$DZ$15, DS$103)/$F$107</f>
        <v>0</v>
      </c>
      <c r="DT36" s="69">
        <f>SUMIFS(INDEX(Calc!$H$2:$DZ$1549, $EG36, ), Calc!$H$15:$DZ$15, DT$103)/$F$107</f>
        <v>0</v>
      </c>
      <c r="DU36" s="69">
        <f>SUMIFS(INDEX(Calc!$H$2:$DZ$1549, $EG36, ), Calc!$H$15:$DZ$15, DU$103)/$F$107</f>
        <v>0</v>
      </c>
      <c r="DV36" s="69">
        <f>SUMIFS(INDEX(Calc!$H$2:$DZ$1549, $EG36, ), Calc!$H$15:$DZ$15, DV$103)/$F$107</f>
        <v>0</v>
      </c>
      <c r="DW36" s="69">
        <f>SUMIFS(INDEX(Calc!$H$2:$DZ$1549, $EG36, ), Calc!$H$15:$DZ$15, DW$103)/$F$107</f>
        <v>0</v>
      </c>
      <c r="DX36" s="69">
        <f>SUMIFS(INDEX(Calc!$H$2:$DZ$1549, $EG36, ), Calc!$H$15:$DZ$15, DX$103)/$F$107</f>
        <v>0</v>
      </c>
      <c r="DY36" s="69">
        <f>SUMIFS(INDEX(Calc!$H$2:$DZ$1549, $EG36, ), Calc!$H$15:$DZ$15, DY$103)/$F$107</f>
        <v>0</v>
      </c>
      <c r="DZ36" s="69">
        <f>SUMIFS(INDEX(Calc!$H$2:$DZ$1549, $EG36, ), Calc!$H$15:$DZ$15, DZ$103)/$F$107</f>
        <v>0</v>
      </c>
      <c r="EB36" s="51"/>
      <c r="EC36" s="72">
        <f>SUM(I36:EA36)</f>
        <v>-7.7237500000000017</v>
      </c>
      <c r="ED36" s="78"/>
      <c r="EF36" s="33" t="s">
        <v>79</v>
      </c>
      <c r="EG36" s="131">
        <f>SUMIFS(Calc!$EB$2:$EB$1549, Calc!$EC$2:$EC$1549, $EG$1, Calc!$ED$2:$ED$1549, $EG$2, Calc!$EE$2:$EE$1549, $EF36, Calc!$EF$2:$EF$1549, $C36)</f>
        <v>616</v>
      </c>
    </row>
    <row r="37" spans="3:137" x14ac:dyDescent="0.3">
      <c r="C37" s="10" t="s">
        <v>103</v>
      </c>
      <c r="E37" s="51"/>
      <c r="F37" s="86">
        <f>EC37/$EC$20</f>
        <v>-1.2500000000000002E-2</v>
      </c>
      <c r="G37" s="141" t="s">
        <v>48</v>
      </c>
      <c r="H37" s="53"/>
      <c r="I37" s="20"/>
      <c r="J37" s="69">
        <f>SUMIFS(INDEX(Calc!$H$2:$DZ$1549, $EG37, ), Calc!$H$15:$DZ$15, J$103)/$F$107</f>
        <v>0</v>
      </c>
      <c r="K37" s="69">
        <f>SUMIFS(INDEX(Calc!$H$2:$DZ$1549, $EG37, ), Calc!$H$15:$DZ$15, K$103)/$F$107</f>
        <v>-0.32182291666666668</v>
      </c>
      <c r="L37" s="69">
        <f>SUMIFS(INDEX(Calc!$H$2:$DZ$1549, $EG37, ), Calc!$H$15:$DZ$15, L$103)/$F$107</f>
        <v>-0.38618750000000007</v>
      </c>
      <c r="M37" s="69">
        <f>SUMIFS(INDEX(Calc!$H$2:$DZ$1549, $EG37, ), Calc!$H$15:$DZ$15, M$103)/$F$107</f>
        <v>-0.38618750000000007</v>
      </c>
      <c r="N37" s="69">
        <f>SUMIFS(INDEX(Calc!$H$2:$DZ$1549, $EG37, ), Calc!$H$15:$DZ$15, N$103)/$F$107</f>
        <v>-0.38618750000000007</v>
      </c>
      <c r="O37" s="69">
        <f>SUMIFS(INDEX(Calc!$H$2:$DZ$1549, $EG37, ), Calc!$H$15:$DZ$15, O$103)/$F$107</f>
        <v>-0.38618750000000007</v>
      </c>
      <c r="P37" s="69">
        <f>SUMIFS(INDEX(Calc!$H$2:$DZ$1549, $EG37, ), Calc!$H$15:$DZ$15, P$103)/$F$107</f>
        <v>-6.4364583333333336E-2</v>
      </c>
      <c r="Q37" s="69">
        <f>SUMIFS(INDEX(Calc!$H$2:$DZ$1549, $EG37, ), Calc!$H$15:$DZ$15, Q$103)/$F$107</f>
        <v>0</v>
      </c>
      <c r="R37" s="69">
        <f>SUMIFS(INDEX(Calc!$H$2:$DZ$1549, $EG37, ), Calc!$H$15:$DZ$15, R$103)/$F$107</f>
        <v>0</v>
      </c>
      <c r="S37" s="69">
        <f>SUMIFS(INDEX(Calc!$H$2:$DZ$1549, $EG37, ), Calc!$H$15:$DZ$15, S$103)/$F$107</f>
        <v>0</v>
      </c>
      <c r="T37" s="69">
        <f>SUMIFS(INDEX(Calc!$H$2:$DZ$1549, $EG37, ), Calc!$H$15:$DZ$15, T$103)/$F$107</f>
        <v>0</v>
      </c>
      <c r="U37" s="69">
        <f>SUMIFS(INDEX(Calc!$H$2:$DZ$1549, $EG37, ), Calc!$H$15:$DZ$15, U$103)/$F$107</f>
        <v>0</v>
      </c>
      <c r="V37" s="69">
        <f>SUMIFS(INDEX(Calc!$H$2:$DZ$1549, $EG37, ), Calc!$H$15:$DZ$15, V$103)/$F$107</f>
        <v>0</v>
      </c>
      <c r="W37" s="69">
        <f>SUMIFS(INDEX(Calc!$H$2:$DZ$1549, $EG37, ), Calc!$H$15:$DZ$15, W$103)/$F$107</f>
        <v>0</v>
      </c>
      <c r="X37" s="69">
        <f>SUMIFS(INDEX(Calc!$H$2:$DZ$1549, $EG37, ), Calc!$H$15:$DZ$15, X$103)/$F$107</f>
        <v>0</v>
      </c>
      <c r="Y37" s="69">
        <f>SUMIFS(INDEX(Calc!$H$2:$DZ$1549, $EG37, ), Calc!$H$15:$DZ$15, Y$103)/$F$107</f>
        <v>0</v>
      </c>
      <c r="Z37" s="69">
        <f>SUMIFS(INDEX(Calc!$H$2:$DZ$1549, $EG37, ), Calc!$H$15:$DZ$15, Z$103)/$F$107</f>
        <v>0</v>
      </c>
      <c r="AA37" s="69">
        <f>SUMIFS(INDEX(Calc!$H$2:$DZ$1549, $EG37, ), Calc!$H$15:$DZ$15, AA$103)/$F$107</f>
        <v>0</v>
      </c>
      <c r="AB37" s="69">
        <f>SUMIFS(INDEX(Calc!$H$2:$DZ$1549, $EG37, ), Calc!$H$15:$DZ$15, AB$103)/$F$107</f>
        <v>0</v>
      </c>
      <c r="AC37" s="69">
        <f>SUMIFS(INDEX(Calc!$H$2:$DZ$1549, $EG37, ), Calc!$H$15:$DZ$15, AC$103)/$F$107</f>
        <v>0</v>
      </c>
      <c r="AD37" s="69">
        <f>SUMIFS(INDEX(Calc!$H$2:$DZ$1549, $EG37, ), Calc!$H$15:$DZ$15, AD$103)/$F$107</f>
        <v>0</v>
      </c>
      <c r="AE37" s="69">
        <f>SUMIFS(INDEX(Calc!$H$2:$DZ$1549, $EG37, ), Calc!$H$15:$DZ$15, AE$103)/$F$107</f>
        <v>0</v>
      </c>
      <c r="AF37" s="69">
        <f>SUMIFS(INDEX(Calc!$H$2:$DZ$1549, $EG37, ), Calc!$H$15:$DZ$15, AF$103)/$F$107</f>
        <v>0</v>
      </c>
      <c r="AG37" s="69">
        <f>SUMIFS(INDEX(Calc!$H$2:$DZ$1549, $EG37, ), Calc!$H$15:$DZ$15, AG$103)/$F$107</f>
        <v>0</v>
      </c>
      <c r="AH37" s="69">
        <f>SUMIFS(INDEX(Calc!$H$2:$DZ$1549, $EG37, ), Calc!$H$15:$DZ$15, AH$103)/$F$107</f>
        <v>0</v>
      </c>
      <c r="AI37" s="69">
        <f>SUMIFS(INDEX(Calc!$H$2:$DZ$1549, $EG37, ), Calc!$H$15:$DZ$15, AI$103)/$F$107</f>
        <v>0</v>
      </c>
      <c r="AJ37" s="69">
        <f>SUMIFS(INDEX(Calc!$H$2:$DZ$1549, $EG37, ), Calc!$H$15:$DZ$15, AJ$103)/$F$107</f>
        <v>0</v>
      </c>
      <c r="AK37" s="69">
        <f>SUMIFS(INDEX(Calc!$H$2:$DZ$1549, $EG37, ), Calc!$H$15:$DZ$15, AK$103)/$F$107</f>
        <v>0</v>
      </c>
      <c r="AL37" s="69">
        <f>SUMIFS(INDEX(Calc!$H$2:$DZ$1549, $EG37, ), Calc!$H$15:$DZ$15, AL$103)/$F$107</f>
        <v>0</v>
      </c>
      <c r="AM37" s="69">
        <f>SUMIFS(INDEX(Calc!$H$2:$DZ$1549, $EG37, ), Calc!$H$15:$DZ$15, AM$103)/$F$107</f>
        <v>0</v>
      </c>
      <c r="AN37" s="69">
        <f>SUMIFS(INDEX(Calc!$H$2:$DZ$1549, $EG37, ), Calc!$H$15:$DZ$15, AN$103)/$F$107</f>
        <v>0</v>
      </c>
      <c r="AO37" s="69">
        <f>SUMIFS(INDEX(Calc!$H$2:$DZ$1549, $EG37, ), Calc!$H$15:$DZ$15, AO$103)/$F$107</f>
        <v>0</v>
      </c>
      <c r="AP37" s="69">
        <f>SUMIFS(INDEX(Calc!$H$2:$DZ$1549, $EG37, ), Calc!$H$15:$DZ$15, AP$103)/$F$107</f>
        <v>0</v>
      </c>
      <c r="AQ37" s="69">
        <f>SUMIFS(INDEX(Calc!$H$2:$DZ$1549, $EG37, ), Calc!$H$15:$DZ$15, AQ$103)/$F$107</f>
        <v>0</v>
      </c>
      <c r="AR37" s="69">
        <f>SUMIFS(INDEX(Calc!$H$2:$DZ$1549, $EG37, ), Calc!$H$15:$DZ$15, AR$103)/$F$107</f>
        <v>0</v>
      </c>
      <c r="AS37" s="69">
        <f>SUMIFS(INDEX(Calc!$H$2:$DZ$1549, $EG37, ), Calc!$H$15:$DZ$15, AS$103)/$F$107</f>
        <v>0</v>
      </c>
      <c r="AT37" s="69">
        <f>SUMIFS(INDEX(Calc!$H$2:$DZ$1549, $EG37, ), Calc!$H$15:$DZ$15, AT$103)/$F$107</f>
        <v>0</v>
      </c>
      <c r="AU37" s="69">
        <f>SUMIFS(INDEX(Calc!$H$2:$DZ$1549, $EG37, ), Calc!$H$15:$DZ$15, AU$103)/$F$107</f>
        <v>0</v>
      </c>
      <c r="AV37" s="69">
        <f>SUMIFS(INDEX(Calc!$H$2:$DZ$1549, $EG37, ), Calc!$H$15:$DZ$15, AV$103)/$F$107</f>
        <v>0</v>
      </c>
      <c r="AW37" s="69">
        <f>SUMIFS(INDEX(Calc!$H$2:$DZ$1549, $EG37, ), Calc!$H$15:$DZ$15, AW$103)/$F$107</f>
        <v>0</v>
      </c>
      <c r="AX37" s="69">
        <f>SUMIFS(INDEX(Calc!$H$2:$DZ$1549, $EG37, ), Calc!$H$15:$DZ$15, AX$103)/$F$107</f>
        <v>0</v>
      </c>
      <c r="AY37" s="69">
        <f>SUMIFS(INDEX(Calc!$H$2:$DZ$1549, $EG37, ), Calc!$H$15:$DZ$15, AY$103)/$F$107</f>
        <v>0</v>
      </c>
      <c r="AZ37" s="69">
        <f>SUMIFS(INDEX(Calc!$H$2:$DZ$1549, $EG37, ), Calc!$H$15:$DZ$15, AZ$103)/$F$107</f>
        <v>0</v>
      </c>
      <c r="BA37" s="69">
        <f>SUMIFS(INDEX(Calc!$H$2:$DZ$1549, $EG37, ), Calc!$H$15:$DZ$15, BA$103)/$F$107</f>
        <v>0</v>
      </c>
      <c r="BB37" s="69">
        <f>SUMIFS(INDEX(Calc!$H$2:$DZ$1549, $EG37, ), Calc!$H$15:$DZ$15, BB$103)/$F$107</f>
        <v>0</v>
      </c>
      <c r="BC37" s="69">
        <f>SUMIFS(INDEX(Calc!$H$2:$DZ$1549, $EG37, ), Calc!$H$15:$DZ$15, BC$103)/$F$107</f>
        <v>0</v>
      </c>
      <c r="BD37" s="69">
        <f>SUMIFS(INDEX(Calc!$H$2:$DZ$1549, $EG37, ), Calc!$H$15:$DZ$15, BD$103)/$F$107</f>
        <v>0</v>
      </c>
      <c r="BE37" s="69">
        <f>SUMIFS(INDEX(Calc!$H$2:$DZ$1549, $EG37, ), Calc!$H$15:$DZ$15, BE$103)/$F$107</f>
        <v>0</v>
      </c>
      <c r="BF37" s="69">
        <f>SUMIFS(INDEX(Calc!$H$2:$DZ$1549, $EG37, ), Calc!$H$15:$DZ$15, BF$103)/$F$107</f>
        <v>0</v>
      </c>
      <c r="BG37" s="69">
        <f>SUMIFS(INDEX(Calc!$H$2:$DZ$1549, $EG37, ), Calc!$H$15:$DZ$15, BG$103)/$F$107</f>
        <v>0</v>
      </c>
      <c r="BH37" s="69">
        <f>SUMIFS(INDEX(Calc!$H$2:$DZ$1549, $EG37, ), Calc!$H$15:$DZ$15, BH$103)/$F$107</f>
        <v>0</v>
      </c>
      <c r="BI37" s="69">
        <f>SUMIFS(INDEX(Calc!$H$2:$DZ$1549, $EG37, ), Calc!$H$15:$DZ$15, BI$103)/$F$107</f>
        <v>0</v>
      </c>
      <c r="BJ37" s="69">
        <f>SUMIFS(INDEX(Calc!$H$2:$DZ$1549, $EG37, ), Calc!$H$15:$DZ$15, BJ$103)/$F$107</f>
        <v>0</v>
      </c>
      <c r="BK37" s="69">
        <f>SUMIFS(INDEX(Calc!$H$2:$DZ$1549, $EG37, ), Calc!$H$15:$DZ$15, BK$103)/$F$107</f>
        <v>0</v>
      </c>
      <c r="BL37" s="69">
        <f>SUMIFS(INDEX(Calc!$H$2:$DZ$1549, $EG37, ), Calc!$H$15:$DZ$15, BL$103)/$F$107</f>
        <v>0</v>
      </c>
      <c r="BM37" s="69">
        <f>SUMIFS(INDEX(Calc!$H$2:$DZ$1549, $EG37, ), Calc!$H$15:$DZ$15, BM$103)/$F$107</f>
        <v>0</v>
      </c>
      <c r="BN37" s="69">
        <f>SUMIFS(INDEX(Calc!$H$2:$DZ$1549, $EG37, ), Calc!$H$15:$DZ$15, BN$103)/$F$107</f>
        <v>0</v>
      </c>
      <c r="BO37" s="69">
        <f>SUMIFS(INDEX(Calc!$H$2:$DZ$1549, $EG37, ), Calc!$H$15:$DZ$15, BO$103)/$F$107</f>
        <v>0</v>
      </c>
      <c r="BP37" s="69">
        <f>SUMIFS(INDEX(Calc!$H$2:$DZ$1549, $EG37, ), Calc!$H$15:$DZ$15, BP$103)/$F$107</f>
        <v>0</v>
      </c>
      <c r="BQ37" s="69">
        <f>SUMIFS(INDEX(Calc!$H$2:$DZ$1549, $EG37, ), Calc!$H$15:$DZ$15, BQ$103)/$F$107</f>
        <v>0</v>
      </c>
      <c r="BR37" s="69">
        <f>SUMIFS(INDEX(Calc!$H$2:$DZ$1549, $EG37, ), Calc!$H$15:$DZ$15, BR$103)/$F$107</f>
        <v>0</v>
      </c>
      <c r="BS37" s="69">
        <f>SUMIFS(INDEX(Calc!$H$2:$DZ$1549, $EG37, ), Calc!$H$15:$DZ$15, BS$103)/$F$107</f>
        <v>0</v>
      </c>
      <c r="BT37" s="69">
        <f>SUMIFS(INDEX(Calc!$H$2:$DZ$1549, $EG37, ), Calc!$H$15:$DZ$15, BT$103)/$F$107</f>
        <v>0</v>
      </c>
      <c r="BU37" s="69">
        <f>SUMIFS(INDEX(Calc!$H$2:$DZ$1549, $EG37, ), Calc!$H$15:$DZ$15, BU$103)/$F$107</f>
        <v>0</v>
      </c>
      <c r="BV37" s="69">
        <f>SUMIFS(INDEX(Calc!$H$2:$DZ$1549, $EG37, ), Calc!$H$15:$DZ$15, BV$103)/$F$107</f>
        <v>0</v>
      </c>
      <c r="BW37" s="69">
        <f>SUMIFS(INDEX(Calc!$H$2:$DZ$1549, $EG37, ), Calc!$H$15:$DZ$15, BW$103)/$F$107</f>
        <v>0</v>
      </c>
      <c r="BX37" s="69">
        <f>SUMIFS(INDEX(Calc!$H$2:$DZ$1549, $EG37, ), Calc!$H$15:$DZ$15, BX$103)/$F$107</f>
        <v>0</v>
      </c>
      <c r="BY37" s="69">
        <f>SUMIFS(INDEX(Calc!$H$2:$DZ$1549, $EG37, ), Calc!$H$15:$DZ$15, BY$103)/$F$107</f>
        <v>0</v>
      </c>
      <c r="BZ37" s="69">
        <f>SUMIFS(INDEX(Calc!$H$2:$DZ$1549, $EG37, ), Calc!$H$15:$DZ$15, BZ$103)/$F$107</f>
        <v>0</v>
      </c>
      <c r="CA37" s="69">
        <f>SUMIFS(INDEX(Calc!$H$2:$DZ$1549, $EG37, ), Calc!$H$15:$DZ$15, CA$103)/$F$107</f>
        <v>0</v>
      </c>
      <c r="CB37" s="69">
        <f>SUMIFS(INDEX(Calc!$H$2:$DZ$1549, $EG37, ), Calc!$H$15:$DZ$15, CB$103)/$F$107</f>
        <v>0</v>
      </c>
      <c r="CC37" s="69">
        <f>SUMIFS(INDEX(Calc!$H$2:$DZ$1549, $EG37, ), Calc!$H$15:$DZ$15, CC$103)/$F$107</f>
        <v>0</v>
      </c>
      <c r="CD37" s="69">
        <f>SUMIFS(INDEX(Calc!$H$2:$DZ$1549, $EG37, ), Calc!$H$15:$DZ$15, CD$103)/$F$107</f>
        <v>0</v>
      </c>
      <c r="CE37" s="69">
        <f>SUMIFS(INDEX(Calc!$H$2:$DZ$1549, $EG37, ), Calc!$H$15:$DZ$15, CE$103)/$F$107</f>
        <v>0</v>
      </c>
      <c r="CF37" s="69">
        <f>SUMIFS(INDEX(Calc!$H$2:$DZ$1549, $EG37, ), Calc!$H$15:$DZ$15, CF$103)/$F$107</f>
        <v>0</v>
      </c>
      <c r="CG37" s="69">
        <f>SUMIFS(INDEX(Calc!$H$2:$DZ$1549, $EG37, ), Calc!$H$15:$DZ$15, CG$103)/$F$107</f>
        <v>0</v>
      </c>
      <c r="CH37" s="69">
        <f>SUMIFS(INDEX(Calc!$H$2:$DZ$1549, $EG37, ), Calc!$H$15:$DZ$15, CH$103)/$F$107</f>
        <v>0</v>
      </c>
      <c r="CI37" s="69">
        <f>SUMIFS(INDEX(Calc!$H$2:$DZ$1549, $EG37, ), Calc!$H$15:$DZ$15, CI$103)/$F$107</f>
        <v>0</v>
      </c>
      <c r="CJ37" s="69">
        <f>SUMIFS(INDEX(Calc!$H$2:$DZ$1549, $EG37, ), Calc!$H$15:$DZ$15, CJ$103)/$F$107</f>
        <v>0</v>
      </c>
      <c r="CK37" s="69">
        <f>SUMIFS(INDEX(Calc!$H$2:$DZ$1549, $EG37, ), Calc!$H$15:$DZ$15, CK$103)/$F$107</f>
        <v>0</v>
      </c>
      <c r="CL37" s="69">
        <f>SUMIFS(INDEX(Calc!$H$2:$DZ$1549, $EG37, ), Calc!$H$15:$DZ$15, CL$103)/$F$107</f>
        <v>0</v>
      </c>
      <c r="CM37" s="69">
        <f>SUMIFS(INDEX(Calc!$H$2:$DZ$1549, $EG37, ), Calc!$H$15:$DZ$15, CM$103)/$F$107</f>
        <v>0</v>
      </c>
      <c r="CN37" s="69">
        <f>SUMIFS(INDEX(Calc!$H$2:$DZ$1549, $EG37, ), Calc!$H$15:$DZ$15, CN$103)/$F$107</f>
        <v>0</v>
      </c>
      <c r="CO37" s="69">
        <f>SUMIFS(INDEX(Calc!$H$2:$DZ$1549, $EG37, ), Calc!$H$15:$DZ$15, CO$103)/$F$107</f>
        <v>0</v>
      </c>
      <c r="CP37" s="69">
        <f>SUMIFS(INDEX(Calc!$H$2:$DZ$1549, $EG37, ), Calc!$H$15:$DZ$15, CP$103)/$F$107</f>
        <v>0</v>
      </c>
      <c r="CQ37" s="69">
        <f>SUMIFS(INDEX(Calc!$H$2:$DZ$1549, $EG37, ), Calc!$H$15:$DZ$15, CQ$103)/$F$107</f>
        <v>0</v>
      </c>
      <c r="CR37" s="69">
        <f>SUMIFS(INDEX(Calc!$H$2:$DZ$1549, $EG37, ), Calc!$H$15:$DZ$15, CR$103)/$F$107</f>
        <v>0</v>
      </c>
      <c r="CS37" s="69">
        <f>SUMIFS(INDEX(Calc!$H$2:$DZ$1549, $EG37, ), Calc!$H$15:$DZ$15, CS$103)/$F$107</f>
        <v>0</v>
      </c>
      <c r="CT37" s="69">
        <f>SUMIFS(INDEX(Calc!$H$2:$DZ$1549, $EG37, ), Calc!$H$15:$DZ$15, CT$103)/$F$107</f>
        <v>0</v>
      </c>
      <c r="CU37" s="69">
        <f>SUMIFS(INDEX(Calc!$H$2:$DZ$1549, $EG37, ), Calc!$H$15:$DZ$15, CU$103)/$F$107</f>
        <v>0</v>
      </c>
      <c r="CV37" s="69">
        <f>SUMIFS(INDEX(Calc!$H$2:$DZ$1549, $EG37, ), Calc!$H$15:$DZ$15, CV$103)/$F$107</f>
        <v>0</v>
      </c>
      <c r="CW37" s="69">
        <f>SUMIFS(INDEX(Calc!$H$2:$DZ$1549, $EG37, ), Calc!$H$15:$DZ$15, CW$103)/$F$107</f>
        <v>0</v>
      </c>
      <c r="CX37" s="69">
        <f>SUMIFS(INDEX(Calc!$H$2:$DZ$1549, $EG37, ), Calc!$H$15:$DZ$15, CX$103)/$F$107</f>
        <v>0</v>
      </c>
      <c r="CY37" s="69">
        <f>SUMIFS(INDEX(Calc!$H$2:$DZ$1549, $EG37, ), Calc!$H$15:$DZ$15, CY$103)/$F$107</f>
        <v>0</v>
      </c>
      <c r="CZ37" s="69">
        <f>SUMIFS(INDEX(Calc!$H$2:$DZ$1549, $EG37, ), Calc!$H$15:$DZ$15, CZ$103)/$F$107</f>
        <v>0</v>
      </c>
      <c r="DA37" s="69">
        <f>SUMIFS(INDEX(Calc!$H$2:$DZ$1549, $EG37, ), Calc!$H$15:$DZ$15, DA$103)/$F$107</f>
        <v>0</v>
      </c>
      <c r="DB37" s="69">
        <f>SUMIFS(INDEX(Calc!$H$2:$DZ$1549, $EG37, ), Calc!$H$15:$DZ$15, DB$103)/$F$107</f>
        <v>0</v>
      </c>
      <c r="DC37" s="69">
        <f>SUMIFS(INDEX(Calc!$H$2:$DZ$1549, $EG37, ), Calc!$H$15:$DZ$15, DC$103)/$F$107</f>
        <v>0</v>
      </c>
      <c r="DD37" s="69">
        <f>SUMIFS(INDEX(Calc!$H$2:$DZ$1549, $EG37, ), Calc!$H$15:$DZ$15, DD$103)/$F$107</f>
        <v>0</v>
      </c>
      <c r="DE37" s="69">
        <f>SUMIFS(INDEX(Calc!$H$2:$DZ$1549, $EG37, ), Calc!$H$15:$DZ$15, DE$103)/$F$107</f>
        <v>0</v>
      </c>
      <c r="DF37" s="69">
        <f>SUMIFS(INDEX(Calc!$H$2:$DZ$1549, $EG37, ), Calc!$H$15:$DZ$15, DF$103)/$F$107</f>
        <v>0</v>
      </c>
      <c r="DG37" s="69">
        <f>SUMIFS(INDEX(Calc!$H$2:$DZ$1549, $EG37, ), Calc!$H$15:$DZ$15, DG$103)/$F$107</f>
        <v>0</v>
      </c>
      <c r="DH37" s="69">
        <f>SUMIFS(INDEX(Calc!$H$2:$DZ$1549, $EG37, ), Calc!$H$15:$DZ$15, DH$103)/$F$107</f>
        <v>0</v>
      </c>
      <c r="DI37" s="69">
        <f>SUMIFS(INDEX(Calc!$H$2:$DZ$1549, $EG37, ), Calc!$H$15:$DZ$15, DI$103)/$F$107</f>
        <v>0</v>
      </c>
      <c r="DJ37" s="69">
        <f>SUMIFS(INDEX(Calc!$H$2:$DZ$1549, $EG37, ), Calc!$H$15:$DZ$15, DJ$103)/$F$107</f>
        <v>0</v>
      </c>
      <c r="DK37" s="69">
        <f>SUMIFS(INDEX(Calc!$H$2:$DZ$1549, $EG37, ), Calc!$H$15:$DZ$15, DK$103)/$F$107</f>
        <v>0</v>
      </c>
      <c r="DL37" s="69">
        <f>SUMIFS(INDEX(Calc!$H$2:$DZ$1549, $EG37, ), Calc!$H$15:$DZ$15, DL$103)/$F$107</f>
        <v>0</v>
      </c>
      <c r="DM37" s="69">
        <f>SUMIFS(INDEX(Calc!$H$2:$DZ$1549, $EG37, ), Calc!$H$15:$DZ$15, DM$103)/$F$107</f>
        <v>0</v>
      </c>
      <c r="DN37" s="69">
        <f>SUMIFS(INDEX(Calc!$H$2:$DZ$1549, $EG37, ), Calc!$H$15:$DZ$15, DN$103)/$F$107</f>
        <v>0</v>
      </c>
      <c r="DO37" s="69">
        <f>SUMIFS(INDEX(Calc!$H$2:$DZ$1549, $EG37, ), Calc!$H$15:$DZ$15, DO$103)/$F$107</f>
        <v>0</v>
      </c>
      <c r="DP37" s="69">
        <f>SUMIFS(INDEX(Calc!$H$2:$DZ$1549, $EG37, ), Calc!$H$15:$DZ$15, DP$103)/$F$107</f>
        <v>0</v>
      </c>
      <c r="DQ37" s="69">
        <f>SUMIFS(INDEX(Calc!$H$2:$DZ$1549, $EG37, ), Calc!$H$15:$DZ$15, DQ$103)/$F$107</f>
        <v>0</v>
      </c>
      <c r="DR37" s="69">
        <f>SUMIFS(INDEX(Calc!$H$2:$DZ$1549, $EG37, ), Calc!$H$15:$DZ$15, DR$103)/$F$107</f>
        <v>0</v>
      </c>
      <c r="DS37" s="69">
        <f>SUMIFS(INDEX(Calc!$H$2:$DZ$1549, $EG37, ), Calc!$H$15:$DZ$15, DS$103)/$F$107</f>
        <v>0</v>
      </c>
      <c r="DT37" s="69">
        <f>SUMIFS(INDEX(Calc!$H$2:$DZ$1549, $EG37, ), Calc!$H$15:$DZ$15, DT$103)/$F$107</f>
        <v>0</v>
      </c>
      <c r="DU37" s="69">
        <f>SUMIFS(INDEX(Calc!$H$2:$DZ$1549, $EG37, ), Calc!$H$15:$DZ$15, DU$103)/$F$107</f>
        <v>0</v>
      </c>
      <c r="DV37" s="69">
        <f>SUMIFS(INDEX(Calc!$H$2:$DZ$1549, $EG37, ), Calc!$H$15:$DZ$15, DV$103)/$F$107</f>
        <v>0</v>
      </c>
      <c r="DW37" s="69">
        <f>SUMIFS(INDEX(Calc!$H$2:$DZ$1549, $EG37, ), Calc!$H$15:$DZ$15, DW$103)/$F$107</f>
        <v>0</v>
      </c>
      <c r="DX37" s="69">
        <f>SUMIFS(INDEX(Calc!$H$2:$DZ$1549, $EG37, ), Calc!$H$15:$DZ$15, DX$103)/$F$107</f>
        <v>0</v>
      </c>
      <c r="DY37" s="69">
        <f>SUMIFS(INDEX(Calc!$H$2:$DZ$1549, $EG37, ), Calc!$H$15:$DZ$15, DY$103)/$F$107</f>
        <v>0</v>
      </c>
      <c r="DZ37" s="69">
        <f>SUMIFS(INDEX(Calc!$H$2:$DZ$1549, $EG37, ), Calc!$H$15:$DZ$15, DZ$103)/$F$107</f>
        <v>0</v>
      </c>
      <c r="EB37" s="51"/>
      <c r="EC37" s="72">
        <f>SUM(I37:EA37)</f>
        <v>-1.9309375000000004</v>
      </c>
      <c r="ED37" s="78"/>
      <c r="EF37" s="33" t="s">
        <v>79</v>
      </c>
      <c r="EG37" s="131">
        <f>SUMIFS(Calc!$EB$2:$EB$1549, Calc!$EC$2:$EC$1549, $EG$1, Calc!$ED$2:$ED$1549, $EG$2, Calc!$EE$2:$EE$1549, $EF37, Calc!$EF$2:$EF$1549, $C37)</f>
        <v>640</v>
      </c>
    </row>
    <row r="38" spans="3:137" ht="5.0999999999999996" customHeight="1" x14ac:dyDescent="0.3">
      <c r="E38" s="51"/>
      <c r="F38" s="27"/>
      <c r="G38" s="27"/>
      <c r="H38" s="53"/>
      <c r="EB38" s="51"/>
      <c r="EC38" s="27"/>
      <c r="ED38" s="53"/>
    </row>
    <row r="39" spans="3:137" x14ac:dyDescent="0.3">
      <c r="C39" s="14" t="s">
        <v>189</v>
      </c>
      <c r="D39" s="14"/>
      <c r="E39" s="74"/>
      <c r="F39" s="44">
        <f>EC39/$EC$10*Inputs!$D$10</f>
        <v>-24136.718750000007</v>
      </c>
      <c r="G39" s="140" t="s">
        <v>47</v>
      </c>
      <c r="H39" s="87"/>
      <c r="I39" s="14"/>
      <c r="J39" s="111">
        <f t="shared" ref="J39:AO39" si="14">SUM(J35:J38)</f>
        <v>0</v>
      </c>
      <c r="K39" s="111">
        <f t="shared" si="14"/>
        <v>-1.6091145833333333</v>
      </c>
      <c r="L39" s="111">
        <f t="shared" si="14"/>
        <v>-1.9309375000000004</v>
      </c>
      <c r="M39" s="111">
        <f t="shared" si="14"/>
        <v>-1.9309375000000004</v>
      </c>
      <c r="N39" s="111">
        <f t="shared" si="14"/>
        <v>-1.9309375000000004</v>
      </c>
      <c r="O39" s="111">
        <f t="shared" si="14"/>
        <v>-1.9309375000000004</v>
      </c>
      <c r="P39" s="111">
        <f t="shared" si="14"/>
        <v>-0.32182291666666668</v>
      </c>
      <c r="Q39" s="111">
        <f t="shared" si="14"/>
        <v>0</v>
      </c>
      <c r="R39" s="111">
        <f t="shared" si="14"/>
        <v>0</v>
      </c>
      <c r="S39" s="111">
        <f t="shared" si="14"/>
        <v>0</v>
      </c>
      <c r="T39" s="111">
        <f t="shared" si="14"/>
        <v>0</v>
      </c>
      <c r="U39" s="111">
        <f t="shared" si="14"/>
        <v>0</v>
      </c>
      <c r="V39" s="111">
        <f t="shared" si="14"/>
        <v>0</v>
      </c>
      <c r="W39" s="111">
        <f t="shared" si="14"/>
        <v>0</v>
      </c>
      <c r="X39" s="111">
        <f t="shared" si="14"/>
        <v>0</v>
      </c>
      <c r="Y39" s="111">
        <f t="shared" si="14"/>
        <v>0</v>
      </c>
      <c r="Z39" s="111">
        <f t="shared" si="14"/>
        <v>0</v>
      </c>
      <c r="AA39" s="111">
        <f t="shared" si="14"/>
        <v>0</v>
      </c>
      <c r="AB39" s="111">
        <f t="shared" si="14"/>
        <v>0</v>
      </c>
      <c r="AC39" s="111">
        <f t="shared" si="14"/>
        <v>0</v>
      </c>
      <c r="AD39" s="111">
        <f t="shared" si="14"/>
        <v>0</v>
      </c>
      <c r="AE39" s="111">
        <f t="shared" si="14"/>
        <v>0</v>
      </c>
      <c r="AF39" s="111">
        <f t="shared" si="14"/>
        <v>0</v>
      </c>
      <c r="AG39" s="111">
        <f t="shared" si="14"/>
        <v>0</v>
      </c>
      <c r="AH39" s="111">
        <f t="shared" si="14"/>
        <v>0</v>
      </c>
      <c r="AI39" s="111">
        <f t="shared" si="14"/>
        <v>0</v>
      </c>
      <c r="AJ39" s="111">
        <f t="shared" si="14"/>
        <v>0</v>
      </c>
      <c r="AK39" s="111">
        <f t="shared" si="14"/>
        <v>0</v>
      </c>
      <c r="AL39" s="111">
        <f t="shared" si="14"/>
        <v>0</v>
      </c>
      <c r="AM39" s="111">
        <f t="shared" si="14"/>
        <v>0</v>
      </c>
      <c r="AN39" s="111">
        <f t="shared" si="14"/>
        <v>0</v>
      </c>
      <c r="AO39" s="111">
        <f t="shared" si="14"/>
        <v>0</v>
      </c>
      <c r="AP39" s="111">
        <f t="shared" ref="AP39:BU39" si="15">SUM(AP35:AP38)</f>
        <v>0</v>
      </c>
      <c r="AQ39" s="111">
        <f t="shared" si="15"/>
        <v>0</v>
      </c>
      <c r="AR39" s="111">
        <f t="shared" si="15"/>
        <v>0</v>
      </c>
      <c r="AS39" s="111">
        <f t="shared" si="15"/>
        <v>0</v>
      </c>
      <c r="AT39" s="111">
        <f t="shared" si="15"/>
        <v>0</v>
      </c>
      <c r="AU39" s="111">
        <f t="shared" si="15"/>
        <v>0</v>
      </c>
      <c r="AV39" s="111">
        <f t="shared" si="15"/>
        <v>0</v>
      </c>
      <c r="AW39" s="111">
        <f t="shared" si="15"/>
        <v>0</v>
      </c>
      <c r="AX39" s="111">
        <f t="shared" si="15"/>
        <v>0</v>
      </c>
      <c r="AY39" s="111">
        <f t="shared" si="15"/>
        <v>0</v>
      </c>
      <c r="AZ39" s="111">
        <f t="shared" si="15"/>
        <v>0</v>
      </c>
      <c r="BA39" s="111">
        <f t="shared" si="15"/>
        <v>0</v>
      </c>
      <c r="BB39" s="111">
        <f t="shared" si="15"/>
        <v>0</v>
      </c>
      <c r="BC39" s="111">
        <f t="shared" si="15"/>
        <v>0</v>
      </c>
      <c r="BD39" s="111">
        <f t="shared" si="15"/>
        <v>0</v>
      </c>
      <c r="BE39" s="111">
        <f t="shared" si="15"/>
        <v>0</v>
      </c>
      <c r="BF39" s="111">
        <f t="shared" si="15"/>
        <v>0</v>
      </c>
      <c r="BG39" s="111">
        <f t="shared" si="15"/>
        <v>0</v>
      </c>
      <c r="BH39" s="111">
        <f t="shared" si="15"/>
        <v>0</v>
      </c>
      <c r="BI39" s="111">
        <f t="shared" si="15"/>
        <v>0</v>
      </c>
      <c r="BJ39" s="111">
        <f t="shared" si="15"/>
        <v>0</v>
      </c>
      <c r="BK39" s="111">
        <f t="shared" si="15"/>
        <v>0</v>
      </c>
      <c r="BL39" s="111">
        <f t="shared" si="15"/>
        <v>0</v>
      </c>
      <c r="BM39" s="111">
        <f t="shared" si="15"/>
        <v>0</v>
      </c>
      <c r="BN39" s="111">
        <f t="shared" si="15"/>
        <v>0</v>
      </c>
      <c r="BO39" s="111">
        <f t="shared" si="15"/>
        <v>0</v>
      </c>
      <c r="BP39" s="111">
        <f t="shared" si="15"/>
        <v>0</v>
      </c>
      <c r="BQ39" s="111">
        <f t="shared" si="15"/>
        <v>0</v>
      </c>
      <c r="BR39" s="111">
        <f t="shared" si="15"/>
        <v>0</v>
      </c>
      <c r="BS39" s="111">
        <f t="shared" si="15"/>
        <v>0</v>
      </c>
      <c r="BT39" s="111">
        <f t="shared" si="15"/>
        <v>0</v>
      </c>
      <c r="BU39" s="111">
        <f t="shared" si="15"/>
        <v>0</v>
      </c>
      <c r="BV39" s="111">
        <f t="shared" ref="BV39:DA39" si="16">SUM(BV35:BV38)</f>
        <v>0</v>
      </c>
      <c r="BW39" s="111">
        <f t="shared" si="16"/>
        <v>0</v>
      </c>
      <c r="BX39" s="111">
        <f t="shared" si="16"/>
        <v>0</v>
      </c>
      <c r="BY39" s="111">
        <f t="shared" si="16"/>
        <v>0</v>
      </c>
      <c r="BZ39" s="111">
        <f t="shared" si="16"/>
        <v>0</v>
      </c>
      <c r="CA39" s="111">
        <f t="shared" si="16"/>
        <v>0</v>
      </c>
      <c r="CB39" s="111">
        <f t="shared" si="16"/>
        <v>0</v>
      </c>
      <c r="CC39" s="111">
        <f t="shared" si="16"/>
        <v>0</v>
      </c>
      <c r="CD39" s="111">
        <f t="shared" si="16"/>
        <v>0</v>
      </c>
      <c r="CE39" s="111">
        <f t="shared" si="16"/>
        <v>0</v>
      </c>
      <c r="CF39" s="111">
        <f t="shared" si="16"/>
        <v>0</v>
      </c>
      <c r="CG39" s="111">
        <f t="shared" si="16"/>
        <v>0</v>
      </c>
      <c r="CH39" s="111">
        <f t="shared" si="16"/>
        <v>0</v>
      </c>
      <c r="CI39" s="111">
        <f t="shared" si="16"/>
        <v>0</v>
      </c>
      <c r="CJ39" s="111">
        <f t="shared" si="16"/>
        <v>0</v>
      </c>
      <c r="CK39" s="111">
        <f t="shared" si="16"/>
        <v>0</v>
      </c>
      <c r="CL39" s="111">
        <f t="shared" si="16"/>
        <v>0</v>
      </c>
      <c r="CM39" s="111">
        <f t="shared" si="16"/>
        <v>0</v>
      </c>
      <c r="CN39" s="111">
        <f t="shared" si="16"/>
        <v>0</v>
      </c>
      <c r="CO39" s="111">
        <f t="shared" si="16"/>
        <v>0</v>
      </c>
      <c r="CP39" s="111">
        <f t="shared" si="16"/>
        <v>0</v>
      </c>
      <c r="CQ39" s="111">
        <f t="shared" si="16"/>
        <v>0</v>
      </c>
      <c r="CR39" s="111">
        <f t="shared" si="16"/>
        <v>0</v>
      </c>
      <c r="CS39" s="111">
        <f t="shared" si="16"/>
        <v>0</v>
      </c>
      <c r="CT39" s="111">
        <f t="shared" si="16"/>
        <v>0</v>
      </c>
      <c r="CU39" s="111">
        <f t="shared" si="16"/>
        <v>0</v>
      </c>
      <c r="CV39" s="111">
        <f t="shared" si="16"/>
        <v>0</v>
      </c>
      <c r="CW39" s="111">
        <f t="shared" si="16"/>
        <v>0</v>
      </c>
      <c r="CX39" s="111">
        <f t="shared" si="16"/>
        <v>0</v>
      </c>
      <c r="CY39" s="111">
        <f t="shared" si="16"/>
        <v>0</v>
      </c>
      <c r="CZ39" s="111">
        <f t="shared" si="16"/>
        <v>0</v>
      </c>
      <c r="DA39" s="111">
        <f t="shared" si="16"/>
        <v>0</v>
      </c>
      <c r="DB39" s="111">
        <f t="shared" ref="DB39:DZ39" si="17">SUM(DB35:DB38)</f>
        <v>0</v>
      </c>
      <c r="DC39" s="111">
        <f t="shared" si="17"/>
        <v>0</v>
      </c>
      <c r="DD39" s="111">
        <f t="shared" si="17"/>
        <v>0</v>
      </c>
      <c r="DE39" s="111">
        <f t="shared" si="17"/>
        <v>0</v>
      </c>
      <c r="DF39" s="111">
        <f t="shared" si="17"/>
        <v>0</v>
      </c>
      <c r="DG39" s="111">
        <f t="shared" si="17"/>
        <v>0</v>
      </c>
      <c r="DH39" s="111">
        <f t="shared" si="17"/>
        <v>0</v>
      </c>
      <c r="DI39" s="111">
        <f t="shared" si="17"/>
        <v>0</v>
      </c>
      <c r="DJ39" s="111">
        <f t="shared" si="17"/>
        <v>0</v>
      </c>
      <c r="DK39" s="111">
        <f t="shared" si="17"/>
        <v>0</v>
      </c>
      <c r="DL39" s="111">
        <f t="shared" si="17"/>
        <v>0</v>
      </c>
      <c r="DM39" s="111">
        <f t="shared" si="17"/>
        <v>0</v>
      </c>
      <c r="DN39" s="111">
        <f t="shared" si="17"/>
        <v>0</v>
      </c>
      <c r="DO39" s="111">
        <f t="shared" si="17"/>
        <v>0</v>
      </c>
      <c r="DP39" s="111">
        <f t="shared" si="17"/>
        <v>0</v>
      </c>
      <c r="DQ39" s="111">
        <f t="shared" si="17"/>
        <v>0</v>
      </c>
      <c r="DR39" s="111">
        <f t="shared" si="17"/>
        <v>0</v>
      </c>
      <c r="DS39" s="111">
        <f t="shared" si="17"/>
        <v>0</v>
      </c>
      <c r="DT39" s="111">
        <f t="shared" si="17"/>
        <v>0</v>
      </c>
      <c r="DU39" s="111">
        <f t="shared" si="17"/>
        <v>0</v>
      </c>
      <c r="DV39" s="111">
        <f t="shared" si="17"/>
        <v>0</v>
      </c>
      <c r="DW39" s="111">
        <f t="shared" si="17"/>
        <v>0</v>
      </c>
      <c r="DX39" s="111">
        <f t="shared" si="17"/>
        <v>0</v>
      </c>
      <c r="DY39" s="111">
        <f t="shared" si="17"/>
        <v>0</v>
      </c>
      <c r="DZ39" s="111">
        <f t="shared" si="17"/>
        <v>0</v>
      </c>
      <c r="EA39" s="111"/>
      <c r="EB39" s="213"/>
      <c r="EC39" s="111">
        <f>SUM(EC35:EC38)</f>
        <v>-9.6546875000000014</v>
      </c>
      <c r="ED39" s="49"/>
    </row>
    <row r="40" spans="3:137" x14ac:dyDescent="0.3">
      <c r="E40" s="89"/>
      <c r="F40" s="4"/>
      <c r="G40" s="4"/>
      <c r="H40" s="16"/>
      <c r="I40" s="17"/>
      <c r="J40" s="17"/>
      <c r="K40" s="17"/>
      <c r="L40" s="17"/>
      <c r="M40" s="17"/>
      <c r="N40" s="17"/>
      <c r="O40" s="17"/>
      <c r="P40" s="17"/>
      <c r="Q40" s="17"/>
      <c r="R40" s="17"/>
      <c r="S40" s="17"/>
      <c r="T40" s="17"/>
      <c r="U40" s="17"/>
      <c r="V40" s="17"/>
      <c r="W40" s="17"/>
      <c r="X40" s="17"/>
      <c r="Y40" s="17"/>
      <c r="Z40" s="17"/>
      <c r="AA40" s="17"/>
      <c r="AB40" s="17"/>
      <c r="AC40" s="17"/>
      <c r="AD40" s="17"/>
      <c r="AE40" s="17"/>
      <c r="AF40" s="17"/>
      <c r="AG40" s="17"/>
      <c r="AH40" s="17"/>
      <c r="AI40" s="17"/>
      <c r="AJ40" s="17"/>
      <c r="AK40" s="17"/>
      <c r="AL40" s="17"/>
      <c r="AM40" s="17"/>
      <c r="AN40" s="17"/>
      <c r="AO40" s="17"/>
      <c r="AP40" s="17"/>
      <c r="AQ40" s="17"/>
      <c r="AR40" s="17"/>
      <c r="AS40" s="17"/>
      <c r="AT40" s="17"/>
      <c r="AU40" s="17"/>
      <c r="AV40" s="17"/>
      <c r="AW40" s="17"/>
      <c r="AX40" s="17"/>
      <c r="AY40" s="17"/>
      <c r="AZ40" s="17"/>
      <c r="BA40" s="17"/>
      <c r="BB40" s="17"/>
      <c r="BC40" s="17"/>
      <c r="BD40" s="17"/>
      <c r="BE40" s="17"/>
      <c r="BF40" s="17"/>
      <c r="BG40" s="17"/>
      <c r="BH40" s="17"/>
      <c r="BI40" s="17"/>
      <c r="BJ40" s="17"/>
      <c r="BK40" s="17"/>
      <c r="BL40" s="17"/>
      <c r="BM40" s="17"/>
      <c r="BN40" s="17"/>
      <c r="BO40" s="17"/>
      <c r="BP40" s="17"/>
      <c r="BQ40" s="17"/>
      <c r="BR40" s="17"/>
      <c r="BS40" s="17"/>
      <c r="BT40" s="17"/>
      <c r="BU40" s="17"/>
      <c r="BV40" s="17"/>
      <c r="BW40" s="17"/>
      <c r="BX40" s="17"/>
      <c r="BY40" s="17"/>
      <c r="BZ40" s="17"/>
      <c r="CA40" s="17"/>
      <c r="CB40" s="17"/>
      <c r="CC40" s="17"/>
      <c r="CD40" s="17"/>
      <c r="CE40" s="17"/>
      <c r="CF40" s="17"/>
      <c r="CG40" s="17"/>
      <c r="CH40" s="17"/>
      <c r="CI40" s="17"/>
      <c r="CJ40" s="17"/>
      <c r="CK40" s="17"/>
      <c r="CL40" s="17"/>
      <c r="CM40" s="17"/>
      <c r="CN40" s="17"/>
      <c r="CO40" s="17"/>
      <c r="CP40" s="17"/>
      <c r="CQ40" s="17"/>
      <c r="CR40" s="17"/>
      <c r="CS40" s="17"/>
      <c r="CT40" s="17"/>
      <c r="CU40" s="17"/>
      <c r="CV40" s="17"/>
      <c r="CW40" s="17"/>
      <c r="CX40" s="17"/>
      <c r="CY40" s="17"/>
      <c r="CZ40" s="17"/>
      <c r="DA40" s="17"/>
      <c r="DB40" s="17"/>
      <c r="DC40" s="17"/>
      <c r="DD40" s="17"/>
      <c r="DE40" s="17"/>
      <c r="DF40" s="17"/>
      <c r="DG40" s="17"/>
      <c r="DH40" s="17"/>
      <c r="DI40" s="17"/>
      <c r="DJ40" s="17"/>
      <c r="DK40" s="17"/>
      <c r="DL40" s="17"/>
      <c r="DM40" s="17"/>
      <c r="DN40" s="17"/>
      <c r="DO40" s="17"/>
      <c r="DP40" s="17"/>
      <c r="DQ40" s="17"/>
      <c r="DR40" s="17"/>
      <c r="DS40" s="17"/>
      <c r="DT40" s="17"/>
      <c r="DU40" s="17"/>
      <c r="DV40" s="17"/>
      <c r="DW40" s="17"/>
      <c r="DX40" s="17"/>
      <c r="DY40" s="17"/>
      <c r="DZ40" s="17"/>
      <c r="EB40" s="51"/>
      <c r="EC40" s="76"/>
      <c r="ED40" s="77"/>
    </row>
    <row r="41" spans="3:137" x14ac:dyDescent="0.3">
      <c r="C41" s="81" t="s">
        <v>186</v>
      </c>
      <c r="D41" s="81"/>
      <c r="E41" s="82"/>
      <c r="F41" s="137">
        <f>EC41/$EC$10*Inputs!$D$10</f>
        <v>151050.78124999997</v>
      </c>
      <c r="G41" s="138" t="s">
        <v>47</v>
      </c>
      <c r="H41" s="83"/>
      <c r="I41" s="84"/>
      <c r="J41" s="90">
        <f t="shared" ref="J41:AO41" si="18">SUM(J32, J39)</f>
        <v>-11.236833333333333</v>
      </c>
      <c r="K41" s="90">
        <f t="shared" si="18"/>
        <v>7.771635416666669</v>
      </c>
      <c r="L41" s="90">
        <f t="shared" si="18"/>
        <v>12.084062499999996</v>
      </c>
      <c r="M41" s="90">
        <f t="shared" si="18"/>
        <v>12.084062499999996</v>
      </c>
      <c r="N41" s="90">
        <f t="shared" si="18"/>
        <v>12.084062499999996</v>
      </c>
      <c r="O41" s="90">
        <f t="shared" si="18"/>
        <v>23.320895833333335</v>
      </c>
      <c r="P41" s="90">
        <f t="shared" si="18"/>
        <v>4.3124270833333327</v>
      </c>
      <c r="Q41" s="90">
        <f t="shared" si="18"/>
        <v>0</v>
      </c>
      <c r="R41" s="90">
        <f t="shared" si="18"/>
        <v>0</v>
      </c>
      <c r="S41" s="90">
        <f t="shared" si="18"/>
        <v>0</v>
      </c>
      <c r="T41" s="90">
        <f t="shared" si="18"/>
        <v>0</v>
      </c>
      <c r="U41" s="90">
        <f t="shared" si="18"/>
        <v>0</v>
      </c>
      <c r="V41" s="90">
        <f t="shared" si="18"/>
        <v>0</v>
      </c>
      <c r="W41" s="90">
        <f t="shared" si="18"/>
        <v>0</v>
      </c>
      <c r="X41" s="90">
        <f t="shared" si="18"/>
        <v>0</v>
      </c>
      <c r="Y41" s="90">
        <f t="shared" si="18"/>
        <v>0</v>
      </c>
      <c r="Z41" s="90">
        <f t="shared" si="18"/>
        <v>0</v>
      </c>
      <c r="AA41" s="90">
        <f t="shared" si="18"/>
        <v>0</v>
      </c>
      <c r="AB41" s="90">
        <f t="shared" si="18"/>
        <v>0</v>
      </c>
      <c r="AC41" s="90">
        <f t="shared" si="18"/>
        <v>0</v>
      </c>
      <c r="AD41" s="90">
        <f t="shared" si="18"/>
        <v>0</v>
      </c>
      <c r="AE41" s="90">
        <f t="shared" si="18"/>
        <v>0</v>
      </c>
      <c r="AF41" s="90">
        <f t="shared" si="18"/>
        <v>0</v>
      </c>
      <c r="AG41" s="90">
        <f t="shared" si="18"/>
        <v>0</v>
      </c>
      <c r="AH41" s="90">
        <f t="shared" si="18"/>
        <v>0</v>
      </c>
      <c r="AI41" s="90">
        <f t="shared" si="18"/>
        <v>0</v>
      </c>
      <c r="AJ41" s="90">
        <f t="shared" si="18"/>
        <v>0</v>
      </c>
      <c r="AK41" s="90">
        <f t="shared" si="18"/>
        <v>0</v>
      </c>
      <c r="AL41" s="90">
        <f t="shared" si="18"/>
        <v>0</v>
      </c>
      <c r="AM41" s="90">
        <f t="shared" si="18"/>
        <v>0</v>
      </c>
      <c r="AN41" s="90">
        <f t="shared" si="18"/>
        <v>0</v>
      </c>
      <c r="AO41" s="90">
        <f t="shared" si="18"/>
        <v>0</v>
      </c>
      <c r="AP41" s="90">
        <f t="shared" ref="AP41:BU41" si="19">SUM(AP32, AP39)</f>
        <v>0</v>
      </c>
      <c r="AQ41" s="90">
        <f t="shared" si="19"/>
        <v>0</v>
      </c>
      <c r="AR41" s="90">
        <f t="shared" si="19"/>
        <v>0</v>
      </c>
      <c r="AS41" s="90">
        <f t="shared" si="19"/>
        <v>0</v>
      </c>
      <c r="AT41" s="90">
        <f t="shared" si="19"/>
        <v>0</v>
      </c>
      <c r="AU41" s="90">
        <f t="shared" si="19"/>
        <v>0</v>
      </c>
      <c r="AV41" s="90">
        <f t="shared" si="19"/>
        <v>0</v>
      </c>
      <c r="AW41" s="90">
        <f t="shared" si="19"/>
        <v>0</v>
      </c>
      <c r="AX41" s="90">
        <f t="shared" si="19"/>
        <v>0</v>
      </c>
      <c r="AY41" s="90">
        <f t="shared" si="19"/>
        <v>0</v>
      </c>
      <c r="AZ41" s="90">
        <f t="shared" si="19"/>
        <v>0</v>
      </c>
      <c r="BA41" s="90">
        <f t="shared" si="19"/>
        <v>0</v>
      </c>
      <c r="BB41" s="90">
        <f t="shared" si="19"/>
        <v>0</v>
      </c>
      <c r="BC41" s="90">
        <f t="shared" si="19"/>
        <v>0</v>
      </c>
      <c r="BD41" s="90">
        <f t="shared" si="19"/>
        <v>0</v>
      </c>
      <c r="BE41" s="90">
        <f t="shared" si="19"/>
        <v>0</v>
      </c>
      <c r="BF41" s="90">
        <f t="shared" si="19"/>
        <v>0</v>
      </c>
      <c r="BG41" s="90">
        <f t="shared" si="19"/>
        <v>0</v>
      </c>
      <c r="BH41" s="90">
        <f t="shared" si="19"/>
        <v>0</v>
      </c>
      <c r="BI41" s="90">
        <f t="shared" si="19"/>
        <v>0</v>
      </c>
      <c r="BJ41" s="90">
        <f t="shared" si="19"/>
        <v>0</v>
      </c>
      <c r="BK41" s="90">
        <f t="shared" si="19"/>
        <v>0</v>
      </c>
      <c r="BL41" s="90">
        <f t="shared" si="19"/>
        <v>0</v>
      </c>
      <c r="BM41" s="90">
        <f t="shared" si="19"/>
        <v>0</v>
      </c>
      <c r="BN41" s="90">
        <f t="shared" si="19"/>
        <v>0</v>
      </c>
      <c r="BO41" s="90">
        <f t="shared" si="19"/>
        <v>0</v>
      </c>
      <c r="BP41" s="90">
        <f t="shared" si="19"/>
        <v>0</v>
      </c>
      <c r="BQ41" s="90">
        <f t="shared" si="19"/>
        <v>0</v>
      </c>
      <c r="BR41" s="90">
        <f t="shared" si="19"/>
        <v>0</v>
      </c>
      <c r="BS41" s="90">
        <f t="shared" si="19"/>
        <v>0</v>
      </c>
      <c r="BT41" s="90">
        <f t="shared" si="19"/>
        <v>0</v>
      </c>
      <c r="BU41" s="90">
        <f t="shared" si="19"/>
        <v>0</v>
      </c>
      <c r="BV41" s="90">
        <f t="shared" ref="BV41:DA41" si="20">SUM(BV32, BV39)</f>
        <v>0</v>
      </c>
      <c r="BW41" s="90">
        <f t="shared" si="20"/>
        <v>0</v>
      </c>
      <c r="BX41" s="90">
        <f t="shared" si="20"/>
        <v>0</v>
      </c>
      <c r="BY41" s="90">
        <f t="shared" si="20"/>
        <v>0</v>
      </c>
      <c r="BZ41" s="90">
        <f t="shared" si="20"/>
        <v>0</v>
      </c>
      <c r="CA41" s="90">
        <f t="shared" si="20"/>
        <v>0</v>
      </c>
      <c r="CB41" s="90">
        <f t="shared" si="20"/>
        <v>0</v>
      </c>
      <c r="CC41" s="90">
        <f t="shared" si="20"/>
        <v>0</v>
      </c>
      <c r="CD41" s="90">
        <f t="shared" si="20"/>
        <v>0</v>
      </c>
      <c r="CE41" s="90">
        <f t="shared" si="20"/>
        <v>0</v>
      </c>
      <c r="CF41" s="90">
        <f t="shared" si="20"/>
        <v>0</v>
      </c>
      <c r="CG41" s="90">
        <f t="shared" si="20"/>
        <v>0</v>
      </c>
      <c r="CH41" s="90">
        <f t="shared" si="20"/>
        <v>0</v>
      </c>
      <c r="CI41" s="90">
        <f t="shared" si="20"/>
        <v>0</v>
      </c>
      <c r="CJ41" s="90">
        <f t="shared" si="20"/>
        <v>0</v>
      </c>
      <c r="CK41" s="90">
        <f t="shared" si="20"/>
        <v>0</v>
      </c>
      <c r="CL41" s="90">
        <f t="shared" si="20"/>
        <v>0</v>
      </c>
      <c r="CM41" s="90">
        <f t="shared" si="20"/>
        <v>0</v>
      </c>
      <c r="CN41" s="90">
        <f t="shared" si="20"/>
        <v>0</v>
      </c>
      <c r="CO41" s="90">
        <f t="shared" si="20"/>
        <v>0</v>
      </c>
      <c r="CP41" s="90">
        <f t="shared" si="20"/>
        <v>0</v>
      </c>
      <c r="CQ41" s="90">
        <f t="shared" si="20"/>
        <v>0</v>
      </c>
      <c r="CR41" s="90">
        <f t="shared" si="20"/>
        <v>0</v>
      </c>
      <c r="CS41" s="90">
        <f t="shared" si="20"/>
        <v>0</v>
      </c>
      <c r="CT41" s="90">
        <f t="shared" si="20"/>
        <v>0</v>
      </c>
      <c r="CU41" s="90">
        <f t="shared" si="20"/>
        <v>0</v>
      </c>
      <c r="CV41" s="90">
        <f t="shared" si="20"/>
        <v>0</v>
      </c>
      <c r="CW41" s="90">
        <f t="shared" si="20"/>
        <v>0</v>
      </c>
      <c r="CX41" s="90">
        <f t="shared" si="20"/>
        <v>0</v>
      </c>
      <c r="CY41" s="90">
        <f t="shared" si="20"/>
        <v>0</v>
      </c>
      <c r="CZ41" s="90">
        <f t="shared" si="20"/>
        <v>0</v>
      </c>
      <c r="DA41" s="90">
        <f t="shared" si="20"/>
        <v>0</v>
      </c>
      <c r="DB41" s="90">
        <f t="shared" ref="DB41:DZ41" si="21">SUM(DB32, DB39)</f>
        <v>0</v>
      </c>
      <c r="DC41" s="90">
        <f t="shared" si="21"/>
        <v>0</v>
      </c>
      <c r="DD41" s="90">
        <f t="shared" si="21"/>
        <v>0</v>
      </c>
      <c r="DE41" s="90">
        <f t="shared" si="21"/>
        <v>0</v>
      </c>
      <c r="DF41" s="90">
        <f t="shared" si="21"/>
        <v>0</v>
      </c>
      <c r="DG41" s="90">
        <f t="shared" si="21"/>
        <v>0</v>
      </c>
      <c r="DH41" s="90">
        <f t="shared" si="21"/>
        <v>0</v>
      </c>
      <c r="DI41" s="90">
        <f t="shared" si="21"/>
        <v>0</v>
      </c>
      <c r="DJ41" s="90">
        <f t="shared" si="21"/>
        <v>0</v>
      </c>
      <c r="DK41" s="90">
        <f t="shared" si="21"/>
        <v>0</v>
      </c>
      <c r="DL41" s="90">
        <f t="shared" si="21"/>
        <v>0</v>
      </c>
      <c r="DM41" s="90">
        <f t="shared" si="21"/>
        <v>0</v>
      </c>
      <c r="DN41" s="90">
        <f t="shared" si="21"/>
        <v>0</v>
      </c>
      <c r="DO41" s="90">
        <f t="shared" si="21"/>
        <v>0</v>
      </c>
      <c r="DP41" s="90">
        <f t="shared" si="21"/>
        <v>0</v>
      </c>
      <c r="DQ41" s="90">
        <f t="shared" si="21"/>
        <v>0</v>
      </c>
      <c r="DR41" s="90">
        <f t="shared" si="21"/>
        <v>0</v>
      </c>
      <c r="DS41" s="90">
        <f t="shared" si="21"/>
        <v>0</v>
      </c>
      <c r="DT41" s="90">
        <f t="shared" si="21"/>
        <v>0</v>
      </c>
      <c r="DU41" s="90">
        <f t="shared" si="21"/>
        <v>0</v>
      </c>
      <c r="DV41" s="90">
        <f t="shared" si="21"/>
        <v>0</v>
      </c>
      <c r="DW41" s="90">
        <f t="shared" si="21"/>
        <v>0</v>
      </c>
      <c r="DX41" s="90">
        <f t="shared" si="21"/>
        <v>0</v>
      </c>
      <c r="DY41" s="90">
        <f t="shared" si="21"/>
        <v>0</v>
      </c>
      <c r="DZ41" s="90">
        <f t="shared" si="21"/>
        <v>0</v>
      </c>
      <c r="EA41" s="91"/>
      <c r="EB41" s="92"/>
      <c r="EC41" s="90">
        <f>SUM(EC32, EC39)</f>
        <v>60.420312499999973</v>
      </c>
      <c r="ED41" s="85"/>
    </row>
    <row r="42" spans="3:137" x14ac:dyDescent="0.3">
      <c r="E42" s="51"/>
      <c r="F42" s="27"/>
      <c r="G42" s="27"/>
      <c r="H42" s="53"/>
      <c r="I42" s="17"/>
      <c r="J42" s="17"/>
      <c r="K42" s="17"/>
      <c r="L42" s="17"/>
      <c r="M42" s="17"/>
      <c r="N42" s="17"/>
      <c r="O42" s="17"/>
      <c r="P42" s="17"/>
      <c r="Q42" s="17"/>
      <c r="R42" s="17"/>
      <c r="S42" s="17"/>
      <c r="T42" s="17"/>
      <c r="U42" s="17"/>
      <c r="V42" s="17"/>
      <c r="W42" s="17"/>
      <c r="X42" s="17"/>
      <c r="Y42" s="17"/>
      <c r="Z42" s="17"/>
      <c r="AA42" s="17"/>
      <c r="AB42" s="17"/>
      <c r="AC42" s="17"/>
      <c r="AD42" s="17"/>
      <c r="AE42" s="17"/>
      <c r="AF42" s="17"/>
      <c r="AG42" s="17"/>
      <c r="AH42" s="17"/>
      <c r="AI42" s="17"/>
      <c r="AJ42" s="17"/>
      <c r="AK42" s="17"/>
      <c r="AL42" s="17"/>
      <c r="AM42" s="17"/>
      <c r="AN42" s="17"/>
      <c r="AO42" s="17"/>
      <c r="AP42" s="17"/>
      <c r="AQ42" s="17"/>
      <c r="AR42" s="17"/>
      <c r="AS42" s="17"/>
      <c r="AT42" s="17"/>
      <c r="AU42" s="17"/>
      <c r="AV42" s="17"/>
      <c r="AW42" s="17"/>
      <c r="AX42" s="17"/>
      <c r="AY42" s="17"/>
      <c r="AZ42" s="17"/>
      <c r="BA42" s="17"/>
      <c r="BB42" s="17"/>
      <c r="BC42" s="17"/>
      <c r="BD42" s="17"/>
      <c r="BE42" s="17"/>
      <c r="BF42" s="17"/>
      <c r="BG42" s="17"/>
      <c r="BH42" s="17"/>
      <c r="BI42" s="17"/>
      <c r="BJ42" s="17"/>
      <c r="BK42" s="17"/>
      <c r="BL42" s="17"/>
      <c r="BM42" s="17"/>
      <c r="BN42" s="17"/>
      <c r="BO42" s="17"/>
      <c r="BP42" s="17"/>
      <c r="BQ42" s="17"/>
      <c r="BR42" s="17"/>
      <c r="BS42" s="17"/>
      <c r="BT42" s="17"/>
      <c r="BU42" s="17"/>
      <c r="BV42" s="17"/>
      <c r="BW42" s="17"/>
      <c r="BX42" s="17"/>
      <c r="BY42" s="17"/>
      <c r="BZ42" s="17"/>
      <c r="CA42" s="17"/>
      <c r="CB42" s="17"/>
      <c r="CC42" s="17"/>
      <c r="CD42" s="17"/>
      <c r="CE42" s="17"/>
      <c r="CF42" s="17"/>
      <c r="CG42" s="17"/>
      <c r="CH42" s="17"/>
      <c r="CI42" s="17"/>
      <c r="CJ42" s="17"/>
      <c r="CK42" s="17"/>
      <c r="CL42" s="17"/>
      <c r="CM42" s="17"/>
      <c r="CN42" s="17"/>
      <c r="CO42" s="17"/>
      <c r="CP42" s="17"/>
      <c r="CQ42" s="17"/>
      <c r="CR42" s="17"/>
      <c r="CS42" s="17"/>
      <c r="CT42" s="17"/>
      <c r="CU42" s="17"/>
      <c r="CV42" s="17"/>
      <c r="CW42" s="17"/>
      <c r="CX42" s="17"/>
      <c r="CY42" s="17"/>
      <c r="CZ42" s="17"/>
      <c r="DA42" s="17"/>
      <c r="DB42" s="17"/>
      <c r="DC42" s="17"/>
      <c r="DD42" s="17"/>
      <c r="DE42" s="17"/>
      <c r="DF42" s="17"/>
      <c r="DG42" s="17"/>
      <c r="DH42" s="17"/>
      <c r="DI42" s="17"/>
      <c r="DJ42" s="17"/>
      <c r="DK42" s="17"/>
      <c r="DL42" s="17"/>
      <c r="DM42" s="17"/>
      <c r="DN42" s="17"/>
      <c r="DO42" s="17"/>
      <c r="DP42" s="17"/>
      <c r="DQ42" s="17"/>
      <c r="DR42" s="17"/>
      <c r="DS42" s="17"/>
      <c r="DT42" s="17"/>
      <c r="DU42" s="17"/>
      <c r="DV42" s="17"/>
      <c r="DW42" s="17"/>
      <c r="DX42" s="17"/>
      <c r="DY42" s="17"/>
      <c r="DZ42" s="17"/>
      <c r="EB42" s="51"/>
      <c r="EC42" s="76"/>
      <c r="ED42" s="77"/>
    </row>
    <row r="43" spans="3:137" x14ac:dyDescent="0.3">
      <c r="C43" s="36" t="s">
        <v>190</v>
      </c>
      <c r="E43" s="51"/>
      <c r="F43" s="27"/>
      <c r="G43" s="27"/>
      <c r="H43" s="53"/>
      <c r="I43" s="17"/>
      <c r="J43" s="17"/>
      <c r="K43" s="17"/>
      <c r="L43" s="17"/>
      <c r="M43" s="17"/>
      <c r="N43" s="17"/>
      <c r="O43" s="17"/>
      <c r="P43" s="17"/>
      <c r="Q43" s="17"/>
      <c r="R43" s="17"/>
      <c r="S43" s="17"/>
      <c r="T43" s="17"/>
      <c r="U43" s="17"/>
      <c r="V43" s="17"/>
      <c r="W43" s="17"/>
      <c r="X43" s="17"/>
      <c r="Y43" s="17"/>
      <c r="Z43" s="17"/>
      <c r="AA43" s="17"/>
      <c r="AB43" s="17"/>
      <c r="AC43" s="17"/>
      <c r="AD43" s="17"/>
      <c r="AE43" s="17"/>
      <c r="AF43" s="17"/>
      <c r="AG43" s="17"/>
      <c r="AH43" s="17"/>
      <c r="AI43" s="17"/>
      <c r="AJ43" s="17"/>
      <c r="AK43" s="17"/>
      <c r="AL43" s="17"/>
      <c r="AM43" s="17"/>
      <c r="AN43" s="17"/>
      <c r="AO43" s="17"/>
      <c r="AP43" s="17"/>
      <c r="AQ43" s="17"/>
      <c r="AR43" s="17"/>
      <c r="AS43" s="17"/>
      <c r="AT43" s="17"/>
      <c r="AU43" s="17"/>
      <c r="AV43" s="17"/>
      <c r="AW43" s="17"/>
      <c r="AX43" s="17"/>
      <c r="AY43" s="17"/>
      <c r="AZ43" s="17"/>
      <c r="BA43" s="17"/>
      <c r="BB43" s="17"/>
      <c r="BC43" s="17"/>
      <c r="BD43" s="17"/>
      <c r="BE43" s="17"/>
      <c r="BF43" s="17"/>
      <c r="BG43" s="17"/>
      <c r="BH43" s="17"/>
      <c r="BI43" s="17"/>
      <c r="BJ43" s="17"/>
      <c r="BK43" s="17"/>
      <c r="BL43" s="17"/>
      <c r="BM43" s="17"/>
      <c r="BN43" s="17"/>
      <c r="BO43" s="17"/>
      <c r="BP43" s="17"/>
      <c r="BQ43" s="17"/>
      <c r="BR43" s="17"/>
      <c r="BS43" s="17"/>
      <c r="BT43" s="17"/>
      <c r="BU43" s="17"/>
      <c r="BV43" s="17"/>
      <c r="BW43" s="17"/>
      <c r="BX43" s="17"/>
      <c r="BY43" s="17"/>
      <c r="BZ43" s="17"/>
      <c r="CA43" s="17"/>
      <c r="CB43" s="17"/>
      <c r="CC43" s="17"/>
      <c r="CD43" s="17"/>
      <c r="CE43" s="17"/>
      <c r="CF43" s="17"/>
      <c r="CG43" s="17"/>
      <c r="CH43" s="17"/>
      <c r="CI43" s="17"/>
      <c r="CJ43" s="17"/>
      <c r="CK43" s="17"/>
      <c r="CL43" s="17"/>
      <c r="CM43" s="17"/>
      <c r="CN43" s="17"/>
      <c r="CO43" s="17"/>
      <c r="CP43" s="17"/>
      <c r="CQ43" s="17"/>
      <c r="CR43" s="17"/>
      <c r="CS43" s="17"/>
      <c r="CT43" s="17"/>
      <c r="CU43" s="17"/>
      <c r="CV43" s="17"/>
      <c r="CW43" s="17"/>
      <c r="CX43" s="17"/>
      <c r="CY43" s="17"/>
      <c r="CZ43" s="17"/>
      <c r="DA43" s="17"/>
      <c r="DB43" s="17"/>
      <c r="DC43" s="17"/>
      <c r="DD43" s="17"/>
      <c r="DE43" s="17"/>
      <c r="DF43" s="17"/>
      <c r="DG43" s="17"/>
      <c r="DH43" s="17"/>
      <c r="DI43" s="17"/>
      <c r="DJ43" s="17"/>
      <c r="DK43" s="17"/>
      <c r="DL43" s="17"/>
      <c r="DM43" s="17"/>
      <c r="DN43" s="17"/>
      <c r="DO43" s="17"/>
      <c r="DP43" s="17"/>
      <c r="DQ43" s="17"/>
      <c r="DR43" s="17"/>
      <c r="DS43" s="17"/>
      <c r="DT43" s="17"/>
      <c r="DU43" s="17"/>
      <c r="DV43" s="17"/>
      <c r="DW43" s="17"/>
      <c r="DX43" s="17"/>
      <c r="DY43" s="17"/>
      <c r="DZ43" s="17"/>
      <c r="EB43" s="51"/>
      <c r="EC43" s="76"/>
      <c r="ED43" s="77"/>
    </row>
    <row r="44" spans="3:137" ht="5.0999999999999996" customHeight="1" x14ac:dyDescent="0.3">
      <c r="E44" s="51"/>
      <c r="F44" s="27"/>
      <c r="G44" s="27"/>
      <c r="H44" s="53"/>
      <c r="I44" s="17"/>
      <c r="J44" s="17"/>
      <c r="K44" s="17"/>
      <c r="L44" s="17"/>
      <c r="M44" s="17"/>
      <c r="N44" s="17"/>
      <c r="O44" s="17"/>
      <c r="P44" s="17"/>
      <c r="Q44" s="17"/>
      <c r="R44" s="17"/>
      <c r="S44" s="17"/>
      <c r="T44" s="17"/>
      <c r="U44" s="17"/>
      <c r="V44" s="17"/>
      <c r="W44" s="17"/>
      <c r="X44" s="17"/>
      <c r="Y44" s="17"/>
      <c r="Z44" s="17"/>
      <c r="AA44" s="17"/>
      <c r="AB44" s="17"/>
      <c r="AC44" s="17"/>
      <c r="AD44" s="17"/>
      <c r="AE44" s="17"/>
      <c r="AF44" s="17"/>
      <c r="AG44" s="17"/>
      <c r="AH44" s="17"/>
      <c r="AI44" s="17"/>
      <c r="AJ44" s="17"/>
      <c r="AK44" s="17"/>
      <c r="AL44" s="17"/>
      <c r="AM44" s="17"/>
      <c r="AN44" s="17"/>
      <c r="AO44" s="17"/>
      <c r="AP44" s="17"/>
      <c r="AQ44" s="17"/>
      <c r="AR44" s="17"/>
      <c r="AS44" s="17"/>
      <c r="AT44" s="17"/>
      <c r="AU44" s="17"/>
      <c r="AV44" s="17"/>
      <c r="AW44" s="17"/>
      <c r="AX44" s="17"/>
      <c r="AY44" s="17"/>
      <c r="AZ44" s="17"/>
      <c r="BA44" s="17"/>
      <c r="BB44" s="17"/>
      <c r="BC44" s="17"/>
      <c r="BD44" s="17"/>
      <c r="BE44" s="17"/>
      <c r="BF44" s="17"/>
      <c r="BG44" s="17"/>
      <c r="BH44" s="17"/>
      <c r="BI44" s="17"/>
      <c r="BJ44" s="17"/>
      <c r="BK44" s="17"/>
      <c r="BL44" s="17"/>
      <c r="BM44" s="17"/>
      <c r="BN44" s="17"/>
      <c r="BO44" s="17"/>
      <c r="BP44" s="17"/>
      <c r="BQ44" s="17"/>
      <c r="BR44" s="17"/>
      <c r="BS44" s="17"/>
      <c r="BT44" s="17"/>
      <c r="BU44" s="17"/>
      <c r="BV44" s="17"/>
      <c r="BW44" s="17"/>
      <c r="BX44" s="17"/>
      <c r="BY44" s="17"/>
      <c r="BZ44" s="17"/>
      <c r="CA44" s="17"/>
      <c r="CB44" s="17"/>
      <c r="CC44" s="17"/>
      <c r="CD44" s="17"/>
      <c r="CE44" s="17"/>
      <c r="CF44" s="17"/>
      <c r="CG44" s="17"/>
      <c r="CH44" s="17"/>
      <c r="CI44" s="17"/>
      <c r="CJ44" s="17"/>
      <c r="CK44" s="17"/>
      <c r="CL44" s="17"/>
      <c r="CM44" s="17"/>
      <c r="CN44" s="17"/>
      <c r="CO44" s="17"/>
      <c r="CP44" s="17"/>
      <c r="CQ44" s="17"/>
      <c r="CR44" s="17"/>
      <c r="CS44" s="17"/>
      <c r="CT44" s="17"/>
      <c r="CU44" s="17"/>
      <c r="CV44" s="17"/>
      <c r="CW44" s="17"/>
      <c r="CX44" s="17"/>
      <c r="CY44" s="17"/>
      <c r="CZ44" s="17"/>
      <c r="DA44" s="17"/>
      <c r="DB44" s="17"/>
      <c r="DC44" s="17"/>
      <c r="DD44" s="17"/>
      <c r="DE44" s="17"/>
      <c r="DF44" s="17"/>
      <c r="DG44" s="17"/>
      <c r="DH44" s="17"/>
      <c r="DI44" s="17"/>
      <c r="DJ44" s="17"/>
      <c r="DK44" s="17"/>
      <c r="DL44" s="17"/>
      <c r="DM44" s="17"/>
      <c r="DN44" s="17"/>
      <c r="DO44" s="17"/>
      <c r="DP44" s="17"/>
      <c r="DQ44" s="17"/>
      <c r="DR44" s="17"/>
      <c r="DS44" s="17"/>
      <c r="DT44" s="17"/>
      <c r="DU44" s="17"/>
      <c r="DV44" s="17"/>
      <c r="DW44" s="17"/>
      <c r="DX44" s="17"/>
      <c r="DY44" s="17"/>
      <c r="DZ44" s="17"/>
      <c r="EB44" s="51"/>
      <c r="EC44" s="76"/>
      <c r="ED44" s="77"/>
    </row>
    <row r="45" spans="3:137" x14ac:dyDescent="0.3">
      <c r="C45" s="10" t="s">
        <v>122</v>
      </c>
      <c r="E45" s="51"/>
      <c r="F45" s="86">
        <f>EC45/$EC$20</f>
        <v>-2.5000000000000005E-2</v>
      </c>
      <c r="G45" s="141" t="s">
        <v>48</v>
      </c>
      <c r="H45" s="53"/>
      <c r="I45" s="20"/>
      <c r="J45" s="69">
        <f>SUMIFS(INDEX(Calc!$H$2:$DZ$1549, $EG45, ), Calc!$H$15:$DZ$15, J$103)/$F$107</f>
        <v>-0.32182291666666663</v>
      </c>
      <c r="K45" s="69">
        <f>SUMIFS(INDEX(Calc!$H$2:$DZ$1549, $EG45, ), Calc!$H$15:$DZ$15, K$103)/$F$107</f>
        <v>-0.77237500000000003</v>
      </c>
      <c r="L45" s="69">
        <f>SUMIFS(INDEX(Calc!$H$2:$DZ$1549, $EG45, ), Calc!$H$15:$DZ$15, L$103)/$F$107</f>
        <v>-0.77237500000000003</v>
      </c>
      <c r="M45" s="69">
        <f>SUMIFS(INDEX(Calc!$H$2:$DZ$1549, $EG45, ), Calc!$H$15:$DZ$15, M$103)/$F$107</f>
        <v>-0.77237500000000003</v>
      </c>
      <c r="N45" s="69">
        <f>SUMIFS(INDEX(Calc!$H$2:$DZ$1549, $EG45, ), Calc!$H$15:$DZ$15, N$103)/$F$107</f>
        <v>-0.77237500000000003</v>
      </c>
      <c r="O45" s="69">
        <f>SUMIFS(INDEX(Calc!$H$2:$DZ$1549, $EG45, ), Calc!$H$15:$DZ$15, O$103)/$F$107</f>
        <v>-0.45055208333333324</v>
      </c>
      <c r="P45" s="69">
        <f>SUMIFS(INDEX(Calc!$H$2:$DZ$1549, $EG45, ), Calc!$H$15:$DZ$15, P$103)/$F$107</f>
        <v>0</v>
      </c>
      <c r="Q45" s="69">
        <f>SUMIFS(INDEX(Calc!$H$2:$DZ$1549, $EG45, ), Calc!$H$15:$DZ$15, Q$103)/$F$107</f>
        <v>0</v>
      </c>
      <c r="R45" s="69">
        <f>SUMIFS(INDEX(Calc!$H$2:$DZ$1549, $EG45, ), Calc!$H$15:$DZ$15, R$103)/$F$107</f>
        <v>0</v>
      </c>
      <c r="S45" s="69">
        <f>SUMIFS(INDEX(Calc!$H$2:$DZ$1549, $EG45, ), Calc!$H$15:$DZ$15, S$103)/$F$107</f>
        <v>0</v>
      </c>
      <c r="T45" s="69">
        <f>SUMIFS(INDEX(Calc!$H$2:$DZ$1549, $EG45, ), Calc!$H$15:$DZ$15, T$103)/$F$107</f>
        <v>0</v>
      </c>
      <c r="U45" s="69">
        <f>SUMIFS(INDEX(Calc!$H$2:$DZ$1549, $EG45, ), Calc!$H$15:$DZ$15, U$103)/$F$107</f>
        <v>0</v>
      </c>
      <c r="V45" s="69">
        <f>SUMIFS(INDEX(Calc!$H$2:$DZ$1549, $EG45, ), Calc!$H$15:$DZ$15, V$103)/$F$107</f>
        <v>0</v>
      </c>
      <c r="W45" s="69">
        <f>SUMIFS(INDEX(Calc!$H$2:$DZ$1549, $EG45, ), Calc!$H$15:$DZ$15, W$103)/$F$107</f>
        <v>0</v>
      </c>
      <c r="X45" s="69">
        <f>SUMIFS(INDEX(Calc!$H$2:$DZ$1549, $EG45, ), Calc!$H$15:$DZ$15, X$103)/$F$107</f>
        <v>0</v>
      </c>
      <c r="Y45" s="69">
        <f>SUMIFS(INDEX(Calc!$H$2:$DZ$1549, $EG45, ), Calc!$H$15:$DZ$15, Y$103)/$F$107</f>
        <v>0</v>
      </c>
      <c r="Z45" s="69">
        <f>SUMIFS(INDEX(Calc!$H$2:$DZ$1549, $EG45, ), Calc!$H$15:$DZ$15, Z$103)/$F$107</f>
        <v>0</v>
      </c>
      <c r="AA45" s="69">
        <f>SUMIFS(INDEX(Calc!$H$2:$DZ$1549, $EG45, ), Calc!$H$15:$DZ$15, AA$103)/$F$107</f>
        <v>0</v>
      </c>
      <c r="AB45" s="69">
        <f>SUMIFS(INDEX(Calc!$H$2:$DZ$1549, $EG45, ), Calc!$H$15:$DZ$15, AB$103)/$F$107</f>
        <v>0</v>
      </c>
      <c r="AC45" s="69">
        <f>SUMIFS(INDEX(Calc!$H$2:$DZ$1549, $EG45, ), Calc!$H$15:$DZ$15, AC$103)/$F$107</f>
        <v>0</v>
      </c>
      <c r="AD45" s="69">
        <f>SUMIFS(INDEX(Calc!$H$2:$DZ$1549, $EG45, ), Calc!$H$15:$DZ$15, AD$103)/$F$107</f>
        <v>0</v>
      </c>
      <c r="AE45" s="69">
        <f>SUMIFS(INDEX(Calc!$H$2:$DZ$1549, $EG45, ), Calc!$H$15:$DZ$15, AE$103)/$F$107</f>
        <v>0</v>
      </c>
      <c r="AF45" s="69">
        <f>SUMIFS(INDEX(Calc!$H$2:$DZ$1549, $EG45, ), Calc!$H$15:$DZ$15, AF$103)/$F$107</f>
        <v>0</v>
      </c>
      <c r="AG45" s="69">
        <f>SUMIFS(INDEX(Calc!$H$2:$DZ$1549, $EG45, ), Calc!$H$15:$DZ$15, AG$103)/$F$107</f>
        <v>0</v>
      </c>
      <c r="AH45" s="69">
        <f>SUMIFS(INDEX(Calc!$H$2:$DZ$1549, $EG45, ), Calc!$H$15:$DZ$15, AH$103)/$F$107</f>
        <v>0</v>
      </c>
      <c r="AI45" s="69">
        <f>SUMIFS(INDEX(Calc!$H$2:$DZ$1549, $EG45, ), Calc!$H$15:$DZ$15, AI$103)/$F$107</f>
        <v>0</v>
      </c>
      <c r="AJ45" s="69">
        <f>SUMIFS(INDEX(Calc!$H$2:$DZ$1549, $EG45, ), Calc!$H$15:$DZ$15, AJ$103)/$F$107</f>
        <v>0</v>
      </c>
      <c r="AK45" s="69">
        <f>SUMIFS(INDEX(Calc!$H$2:$DZ$1549, $EG45, ), Calc!$H$15:$DZ$15, AK$103)/$F$107</f>
        <v>0</v>
      </c>
      <c r="AL45" s="69">
        <f>SUMIFS(INDEX(Calc!$H$2:$DZ$1549, $EG45, ), Calc!$H$15:$DZ$15, AL$103)/$F$107</f>
        <v>0</v>
      </c>
      <c r="AM45" s="69">
        <f>SUMIFS(INDEX(Calc!$H$2:$DZ$1549, $EG45, ), Calc!$H$15:$DZ$15, AM$103)/$F$107</f>
        <v>0</v>
      </c>
      <c r="AN45" s="69">
        <f>SUMIFS(INDEX(Calc!$H$2:$DZ$1549, $EG45, ), Calc!$H$15:$DZ$15, AN$103)/$F$107</f>
        <v>0</v>
      </c>
      <c r="AO45" s="69">
        <f>SUMIFS(INDEX(Calc!$H$2:$DZ$1549, $EG45, ), Calc!$H$15:$DZ$15, AO$103)/$F$107</f>
        <v>0</v>
      </c>
      <c r="AP45" s="69">
        <f>SUMIFS(INDEX(Calc!$H$2:$DZ$1549, $EG45, ), Calc!$H$15:$DZ$15, AP$103)/$F$107</f>
        <v>0</v>
      </c>
      <c r="AQ45" s="69">
        <f>SUMIFS(INDEX(Calc!$H$2:$DZ$1549, $EG45, ), Calc!$H$15:$DZ$15, AQ$103)/$F$107</f>
        <v>0</v>
      </c>
      <c r="AR45" s="69">
        <f>SUMIFS(INDEX(Calc!$H$2:$DZ$1549, $EG45, ), Calc!$H$15:$DZ$15, AR$103)/$F$107</f>
        <v>0</v>
      </c>
      <c r="AS45" s="69">
        <f>SUMIFS(INDEX(Calc!$H$2:$DZ$1549, $EG45, ), Calc!$H$15:$DZ$15, AS$103)/$F$107</f>
        <v>0</v>
      </c>
      <c r="AT45" s="69">
        <f>SUMIFS(INDEX(Calc!$H$2:$DZ$1549, $EG45, ), Calc!$H$15:$DZ$15, AT$103)/$F$107</f>
        <v>0</v>
      </c>
      <c r="AU45" s="69">
        <f>SUMIFS(INDEX(Calc!$H$2:$DZ$1549, $EG45, ), Calc!$H$15:$DZ$15, AU$103)/$F$107</f>
        <v>0</v>
      </c>
      <c r="AV45" s="69">
        <f>SUMIFS(INDEX(Calc!$H$2:$DZ$1549, $EG45, ), Calc!$H$15:$DZ$15, AV$103)/$F$107</f>
        <v>0</v>
      </c>
      <c r="AW45" s="69">
        <f>SUMIFS(INDEX(Calc!$H$2:$DZ$1549, $EG45, ), Calc!$H$15:$DZ$15, AW$103)/$F$107</f>
        <v>0</v>
      </c>
      <c r="AX45" s="69">
        <f>SUMIFS(INDEX(Calc!$H$2:$DZ$1549, $EG45, ), Calc!$H$15:$DZ$15, AX$103)/$F$107</f>
        <v>0</v>
      </c>
      <c r="AY45" s="69">
        <f>SUMIFS(INDEX(Calc!$H$2:$DZ$1549, $EG45, ), Calc!$H$15:$DZ$15, AY$103)/$F$107</f>
        <v>0</v>
      </c>
      <c r="AZ45" s="69">
        <f>SUMIFS(INDEX(Calc!$H$2:$DZ$1549, $EG45, ), Calc!$H$15:$DZ$15, AZ$103)/$F$107</f>
        <v>0</v>
      </c>
      <c r="BA45" s="69">
        <f>SUMIFS(INDEX(Calc!$H$2:$DZ$1549, $EG45, ), Calc!$H$15:$DZ$15, BA$103)/$F$107</f>
        <v>0</v>
      </c>
      <c r="BB45" s="69">
        <f>SUMIFS(INDEX(Calc!$H$2:$DZ$1549, $EG45, ), Calc!$H$15:$DZ$15, BB$103)/$F$107</f>
        <v>0</v>
      </c>
      <c r="BC45" s="69">
        <f>SUMIFS(INDEX(Calc!$H$2:$DZ$1549, $EG45, ), Calc!$H$15:$DZ$15, BC$103)/$F$107</f>
        <v>0</v>
      </c>
      <c r="BD45" s="69">
        <f>SUMIFS(INDEX(Calc!$H$2:$DZ$1549, $EG45, ), Calc!$H$15:$DZ$15, BD$103)/$F$107</f>
        <v>0</v>
      </c>
      <c r="BE45" s="69">
        <f>SUMIFS(INDEX(Calc!$H$2:$DZ$1549, $EG45, ), Calc!$H$15:$DZ$15, BE$103)/$F$107</f>
        <v>0</v>
      </c>
      <c r="BF45" s="69">
        <f>SUMIFS(INDEX(Calc!$H$2:$DZ$1549, $EG45, ), Calc!$H$15:$DZ$15, BF$103)/$F$107</f>
        <v>0</v>
      </c>
      <c r="BG45" s="69">
        <f>SUMIFS(INDEX(Calc!$H$2:$DZ$1549, $EG45, ), Calc!$H$15:$DZ$15, BG$103)/$F$107</f>
        <v>0</v>
      </c>
      <c r="BH45" s="69">
        <f>SUMIFS(INDEX(Calc!$H$2:$DZ$1549, $EG45, ), Calc!$H$15:$DZ$15, BH$103)/$F$107</f>
        <v>0</v>
      </c>
      <c r="BI45" s="69">
        <f>SUMIFS(INDEX(Calc!$H$2:$DZ$1549, $EG45, ), Calc!$H$15:$DZ$15, BI$103)/$F$107</f>
        <v>0</v>
      </c>
      <c r="BJ45" s="69">
        <f>SUMIFS(INDEX(Calc!$H$2:$DZ$1549, $EG45, ), Calc!$H$15:$DZ$15, BJ$103)/$F$107</f>
        <v>0</v>
      </c>
      <c r="BK45" s="69">
        <f>SUMIFS(INDEX(Calc!$H$2:$DZ$1549, $EG45, ), Calc!$H$15:$DZ$15, BK$103)/$F$107</f>
        <v>0</v>
      </c>
      <c r="BL45" s="69">
        <f>SUMIFS(INDEX(Calc!$H$2:$DZ$1549, $EG45, ), Calc!$H$15:$DZ$15, BL$103)/$F$107</f>
        <v>0</v>
      </c>
      <c r="BM45" s="69">
        <f>SUMIFS(INDEX(Calc!$H$2:$DZ$1549, $EG45, ), Calc!$H$15:$DZ$15, BM$103)/$F$107</f>
        <v>0</v>
      </c>
      <c r="BN45" s="69">
        <f>SUMIFS(INDEX(Calc!$H$2:$DZ$1549, $EG45, ), Calc!$H$15:$DZ$15, BN$103)/$F$107</f>
        <v>0</v>
      </c>
      <c r="BO45" s="69">
        <f>SUMIFS(INDEX(Calc!$H$2:$DZ$1549, $EG45, ), Calc!$H$15:$DZ$15, BO$103)/$F$107</f>
        <v>0</v>
      </c>
      <c r="BP45" s="69">
        <f>SUMIFS(INDEX(Calc!$H$2:$DZ$1549, $EG45, ), Calc!$H$15:$DZ$15, BP$103)/$F$107</f>
        <v>0</v>
      </c>
      <c r="BQ45" s="69">
        <f>SUMIFS(INDEX(Calc!$H$2:$DZ$1549, $EG45, ), Calc!$H$15:$DZ$15, BQ$103)/$F$107</f>
        <v>0</v>
      </c>
      <c r="BR45" s="69">
        <f>SUMIFS(INDEX(Calc!$H$2:$DZ$1549, $EG45, ), Calc!$H$15:$DZ$15, BR$103)/$F$107</f>
        <v>0</v>
      </c>
      <c r="BS45" s="69">
        <f>SUMIFS(INDEX(Calc!$H$2:$DZ$1549, $EG45, ), Calc!$H$15:$DZ$15, BS$103)/$F$107</f>
        <v>0</v>
      </c>
      <c r="BT45" s="69">
        <f>SUMIFS(INDEX(Calc!$H$2:$DZ$1549, $EG45, ), Calc!$H$15:$DZ$15, BT$103)/$F$107</f>
        <v>0</v>
      </c>
      <c r="BU45" s="69">
        <f>SUMIFS(INDEX(Calc!$H$2:$DZ$1549, $EG45, ), Calc!$H$15:$DZ$15, BU$103)/$F$107</f>
        <v>0</v>
      </c>
      <c r="BV45" s="69">
        <f>SUMIFS(INDEX(Calc!$H$2:$DZ$1549, $EG45, ), Calc!$H$15:$DZ$15, BV$103)/$F$107</f>
        <v>0</v>
      </c>
      <c r="BW45" s="69">
        <f>SUMIFS(INDEX(Calc!$H$2:$DZ$1549, $EG45, ), Calc!$H$15:$DZ$15, BW$103)/$F$107</f>
        <v>0</v>
      </c>
      <c r="BX45" s="69">
        <f>SUMIFS(INDEX(Calc!$H$2:$DZ$1549, $EG45, ), Calc!$H$15:$DZ$15, BX$103)/$F$107</f>
        <v>0</v>
      </c>
      <c r="BY45" s="69">
        <f>SUMIFS(INDEX(Calc!$H$2:$DZ$1549, $EG45, ), Calc!$H$15:$DZ$15, BY$103)/$F$107</f>
        <v>0</v>
      </c>
      <c r="BZ45" s="69">
        <f>SUMIFS(INDEX(Calc!$H$2:$DZ$1549, $EG45, ), Calc!$H$15:$DZ$15, BZ$103)/$F$107</f>
        <v>0</v>
      </c>
      <c r="CA45" s="69">
        <f>SUMIFS(INDEX(Calc!$H$2:$DZ$1549, $EG45, ), Calc!$H$15:$DZ$15, CA$103)/$F$107</f>
        <v>0</v>
      </c>
      <c r="CB45" s="69">
        <f>SUMIFS(INDEX(Calc!$H$2:$DZ$1549, $EG45, ), Calc!$H$15:$DZ$15, CB$103)/$F$107</f>
        <v>0</v>
      </c>
      <c r="CC45" s="69">
        <f>SUMIFS(INDEX(Calc!$H$2:$DZ$1549, $EG45, ), Calc!$H$15:$DZ$15, CC$103)/$F$107</f>
        <v>0</v>
      </c>
      <c r="CD45" s="69">
        <f>SUMIFS(INDEX(Calc!$H$2:$DZ$1549, $EG45, ), Calc!$H$15:$DZ$15, CD$103)/$F$107</f>
        <v>0</v>
      </c>
      <c r="CE45" s="69">
        <f>SUMIFS(INDEX(Calc!$H$2:$DZ$1549, $EG45, ), Calc!$H$15:$DZ$15, CE$103)/$F$107</f>
        <v>0</v>
      </c>
      <c r="CF45" s="69">
        <f>SUMIFS(INDEX(Calc!$H$2:$DZ$1549, $EG45, ), Calc!$H$15:$DZ$15, CF$103)/$F$107</f>
        <v>0</v>
      </c>
      <c r="CG45" s="69">
        <f>SUMIFS(INDEX(Calc!$H$2:$DZ$1549, $EG45, ), Calc!$H$15:$DZ$15, CG$103)/$F$107</f>
        <v>0</v>
      </c>
      <c r="CH45" s="69">
        <f>SUMIFS(INDEX(Calc!$H$2:$DZ$1549, $EG45, ), Calc!$H$15:$DZ$15, CH$103)/$F$107</f>
        <v>0</v>
      </c>
      <c r="CI45" s="69">
        <f>SUMIFS(INDEX(Calc!$H$2:$DZ$1549, $EG45, ), Calc!$H$15:$DZ$15, CI$103)/$F$107</f>
        <v>0</v>
      </c>
      <c r="CJ45" s="69">
        <f>SUMIFS(INDEX(Calc!$H$2:$DZ$1549, $EG45, ), Calc!$H$15:$DZ$15, CJ$103)/$F$107</f>
        <v>0</v>
      </c>
      <c r="CK45" s="69">
        <f>SUMIFS(INDEX(Calc!$H$2:$DZ$1549, $EG45, ), Calc!$H$15:$DZ$15, CK$103)/$F$107</f>
        <v>0</v>
      </c>
      <c r="CL45" s="69">
        <f>SUMIFS(INDEX(Calc!$H$2:$DZ$1549, $EG45, ), Calc!$H$15:$DZ$15, CL$103)/$F$107</f>
        <v>0</v>
      </c>
      <c r="CM45" s="69">
        <f>SUMIFS(INDEX(Calc!$H$2:$DZ$1549, $EG45, ), Calc!$H$15:$DZ$15, CM$103)/$F$107</f>
        <v>0</v>
      </c>
      <c r="CN45" s="69">
        <f>SUMIFS(INDEX(Calc!$H$2:$DZ$1549, $EG45, ), Calc!$H$15:$DZ$15, CN$103)/$F$107</f>
        <v>0</v>
      </c>
      <c r="CO45" s="69">
        <f>SUMIFS(INDEX(Calc!$H$2:$DZ$1549, $EG45, ), Calc!$H$15:$DZ$15, CO$103)/$F$107</f>
        <v>0</v>
      </c>
      <c r="CP45" s="69">
        <f>SUMIFS(INDEX(Calc!$H$2:$DZ$1549, $EG45, ), Calc!$H$15:$DZ$15, CP$103)/$F$107</f>
        <v>0</v>
      </c>
      <c r="CQ45" s="69">
        <f>SUMIFS(INDEX(Calc!$H$2:$DZ$1549, $EG45, ), Calc!$H$15:$DZ$15, CQ$103)/$F$107</f>
        <v>0</v>
      </c>
      <c r="CR45" s="69">
        <f>SUMIFS(INDEX(Calc!$H$2:$DZ$1549, $EG45, ), Calc!$H$15:$DZ$15, CR$103)/$F$107</f>
        <v>0</v>
      </c>
      <c r="CS45" s="69">
        <f>SUMIFS(INDEX(Calc!$H$2:$DZ$1549, $EG45, ), Calc!$H$15:$DZ$15, CS$103)/$F$107</f>
        <v>0</v>
      </c>
      <c r="CT45" s="69">
        <f>SUMIFS(INDEX(Calc!$H$2:$DZ$1549, $EG45, ), Calc!$H$15:$DZ$15, CT$103)/$F$107</f>
        <v>0</v>
      </c>
      <c r="CU45" s="69">
        <f>SUMIFS(INDEX(Calc!$H$2:$DZ$1549, $EG45, ), Calc!$H$15:$DZ$15, CU$103)/$F$107</f>
        <v>0</v>
      </c>
      <c r="CV45" s="69">
        <f>SUMIFS(INDEX(Calc!$H$2:$DZ$1549, $EG45, ), Calc!$H$15:$DZ$15, CV$103)/$F$107</f>
        <v>0</v>
      </c>
      <c r="CW45" s="69">
        <f>SUMIFS(INDEX(Calc!$H$2:$DZ$1549, $EG45, ), Calc!$H$15:$DZ$15, CW$103)/$F$107</f>
        <v>0</v>
      </c>
      <c r="CX45" s="69">
        <f>SUMIFS(INDEX(Calc!$H$2:$DZ$1549, $EG45, ), Calc!$H$15:$DZ$15, CX$103)/$F$107</f>
        <v>0</v>
      </c>
      <c r="CY45" s="69">
        <f>SUMIFS(INDEX(Calc!$H$2:$DZ$1549, $EG45, ), Calc!$H$15:$DZ$15, CY$103)/$F$107</f>
        <v>0</v>
      </c>
      <c r="CZ45" s="69">
        <f>SUMIFS(INDEX(Calc!$H$2:$DZ$1549, $EG45, ), Calc!$H$15:$DZ$15, CZ$103)/$F$107</f>
        <v>0</v>
      </c>
      <c r="DA45" s="69">
        <f>SUMIFS(INDEX(Calc!$H$2:$DZ$1549, $EG45, ), Calc!$H$15:$DZ$15, DA$103)/$F$107</f>
        <v>0</v>
      </c>
      <c r="DB45" s="69">
        <f>SUMIFS(INDEX(Calc!$H$2:$DZ$1549, $EG45, ), Calc!$H$15:$DZ$15, DB$103)/$F$107</f>
        <v>0</v>
      </c>
      <c r="DC45" s="69">
        <f>SUMIFS(INDEX(Calc!$H$2:$DZ$1549, $EG45, ), Calc!$H$15:$DZ$15, DC$103)/$F$107</f>
        <v>0</v>
      </c>
      <c r="DD45" s="69">
        <f>SUMIFS(INDEX(Calc!$H$2:$DZ$1549, $EG45, ), Calc!$H$15:$DZ$15, DD$103)/$F$107</f>
        <v>0</v>
      </c>
      <c r="DE45" s="69">
        <f>SUMIFS(INDEX(Calc!$H$2:$DZ$1549, $EG45, ), Calc!$H$15:$DZ$15, DE$103)/$F$107</f>
        <v>0</v>
      </c>
      <c r="DF45" s="69">
        <f>SUMIFS(INDEX(Calc!$H$2:$DZ$1549, $EG45, ), Calc!$H$15:$DZ$15, DF$103)/$F$107</f>
        <v>0</v>
      </c>
      <c r="DG45" s="69">
        <f>SUMIFS(INDEX(Calc!$H$2:$DZ$1549, $EG45, ), Calc!$H$15:$DZ$15, DG$103)/$F$107</f>
        <v>0</v>
      </c>
      <c r="DH45" s="69">
        <f>SUMIFS(INDEX(Calc!$H$2:$DZ$1549, $EG45, ), Calc!$H$15:$DZ$15, DH$103)/$F$107</f>
        <v>0</v>
      </c>
      <c r="DI45" s="69">
        <f>SUMIFS(INDEX(Calc!$H$2:$DZ$1549, $EG45, ), Calc!$H$15:$DZ$15, DI$103)/$F$107</f>
        <v>0</v>
      </c>
      <c r="DJ45" s="69">
        <f>SUMIFS(INDEX(Calc!$H$2:$DZ$1549, $EG45, ), Calc!$H$15:$DZ$15, DJ$103)/$F$107</f>
        <v>0</v>
      </c>
      <c r="DK45" s="69">
        <f>SUMIFS(INDEX(Calc!$H$2:$DZ$1549, $EG45, ), Calc!$H$15:$DZ$15, DK$103)/$F$107</f>
        <v>0</v>
      </c>
      <c r="DL45" s="69">
        <f>SUMIFS(INDEX(Calc!$H$2:$DZ$1549, $EG45, ), Calc!$H$15:$DZ$15, DL$103)/$F$107</f>
        <v>0</v>
      </c>
      <c r="DM45" s="69">
        <f>SUMIFS(INDEX(Calc!$H$2:$DZ$1549, $EG45, ), Calc!$H$15:$DZ$15, DM$103)/$F$107</f>
        <v>0</v>
      </c>
      <c r="DN45" s="69">
        <f>SUMIFS(INDEX(Calc!$H$2:$DZ$1549, $EG45, ), Calc!$H$15:$DZ$15, DN$103)/$F$107</f>
        <v>0</v>
      </c>
      <c r="DO45" s="69">
        <f>SUMIFS(INDEX(Calc!$H$2:$DZ$1549, $EG45, ), Calc!$H$15:$DZ$15, DO$103)/$F$107</f>
        <v>0</v>
      </c>
      <c r="DP45" s="69">
        <f>SUMIFS(INDEX(Calc!$H$2:$DZ$1549, $EG45, ), Calc!$H$15:$DZ$15, DP$103)/$F$107</f>
        <v>0</v>
      </c>
      <c r="DQ45" s="69">
        <f>SUMIFS(INDEX(Calc!$H$2:$DZ$1549, $EG45, ), Calc!$H$15:$DZ$15, DQ$103)/$F$107</f>
        <v>0</v>
      </c>
      <c r="DR45" s="69">
        <f>SUMIFS(INDEX(Calc!$H$2:$DZ$1549, $EG45, ), Calc!$H$15:$DZ$15, DR$103)/$F$107</f>
        <v>0</v>
      </c>
      <c r="DS45" s="69">
        <f>SUMIFS(INDEX(Calc!$H$2:$DZ$1549, $EG45, ), Calc!$H$15:$DZ$15, DS$103)/$F$107</f>
        <v>0</v>
      </c>
      <c r="DT45" s="69">
        <f>SUMIFS(INDEX(Calc!$H$2:$DZ$1549, $EG45, ), Calc!$H$15:$DZ$15, DT$103)/$F$107</f>
        <v>0</v>
      </c>
      <c r="DU45" s="69">
        <f>SUMIFS(INDEX(Calc!$H$2:$DZ$1549, $EG45, ), Calc!$H$15:$DZ$15, DU$103)/$F$107</f>
        <v>0</v>
      </c>
      <c r="DV45" s="69">
        <f>SUMIFS(INDEX(Calc!$H$2:$DZ$1549, $EG45, ), Calc!$H$15:$DZ$15, DV$103)/$F$107</f>
        <v>0</v>
      </c>
      <c r="DW45" s="69">
        <f>SUMIFS(INDEX(Calc!$H$2:$DZ$1549, $EG45, ), Calc!$H$15:$DZ$15, DW$103)/$F$107</f>
        <v>0</v>
      </c>
      <c r="DX45" s="69">
        <f>SUMIFS(INDEX(Calc!$H$2:$DZ$1549, $EG45, ), Calc!$H$15:$DZ$15, DX$103)/$F$107</f>
        <v>0</v>
      </c>
      <c r="DY45" s="69">
        <f>SUMIFS(INDEX(Calc!$H$2:$DZ$1549, $EG45, ), Calc!$H$15:$DZ$15, DY$103)/$F$107</f>
        <v>0</v>
      </c>
      <c r="DZ45" s="69">
        <f>SUMIFS(INDEX(Calc!$H$2:$DZ$1549, $EG45, ), Calc!$H$15:$DZ$15, DZ$103)/$F$107</f>
        <v>0</v>
      </c>
      <c r="EB45" s="51"/>
      <c r="EC45" s="72">
        <f>SUM(I45:EA45)</f>
        <v>-3.8618750000000004</v>
      </c>
      <c r="ED45" s="78"/>
      <c r="EF45" s="33" t="s">
        <v>24</v>
      </c>
      <c r="EG45" s="131">
        <f>SUMIFS(Calc!$EB$2:$EB$1549, Calc!$EC$2:$EC$1549, $EG$1, Calc!$ED$2:$ED$1549, $EG$2, Calc!$EE$2:$EE$1549, $EF45, Calc!$EF$2:$EF$1549, $C45)</f>
        <v>664</v>
      </c>
    </row>
    <row r="46" spans="3:137" x14ac:dyDescent="0.3">
      <c r="C46" s="2" t="s">
        <v>29</v>
      </c>
      <c r="E46" s="51"/>
      <c r="F46" s="86">
        <f>EC46/$EC$20</f>
        <v>-5.0000000000000017E-2</v>
      </c>
      <c r="G46" s="141" t="s">
        <v>48</v>
      </c>
      <c r="H46" s="53"/>
      <c r="I46" s="20"/>
      <c r="J46" s="69">
        <f>SUMIFS(INDEX(Calc!$H$2:$DZ$1549, $EG46, ), Calc!$H$15:$DZ$15, J$103)/$F$107</f>
        <v>-0.64364583333333325</v>
      </c>
      <c r="K46" s="69">
        <f>SUMIFS(INDEX(Calc!$H$2:$DZ$1549, $EG46, ), Calc!$H$15:$DZ$15, K$103)/$F$107</f>
        <v>-1.4160208333333333</v>
      </c>
      <c r="L46" s="69">
        <f>SUMIFS(INDEX(Calc!$H$2:$DZ$1549, $EG46, ), Calc!$H$15:$DZ$15, L$103)/$F$107</f>
        <v>-1.5447500000000003</v>
      </c>
      <c r="M46" s="69">
        <f>SUMIFS(INDEX(Calc!$H$2:$DZ$1549, $EG46, ), Calc!$H$15:$DZ$15, M$103)/$F$107</f>
        <v>-1.5447500000000003</v>
      </c>
      <c r="N46" s="69">
        <f>SUMIFS(INDEX(Calc!$H$2:$DZ$1549, $EG46, ), Calc!$H$15:$DZ$15, N$103)/$F$107</f>
        <v>-1.5447500000000003</v>
      </c>
      <c r="O46" s="69">
        <f>SUMIFS(INDEX(Calc!$H$2:$DZ$1549, $EG46, ), Calc!$H$15:$DZ$15, O$103)/$F$107</f>
        <v>-0.90110416666666693</v>
      </c>
      <c r="P46" s="69">
        <f>SUMIFS(INDEX(Calc!$H$2:$DZ$1549, $EG46, ), Calc!$H$15:$DZ$15, P$103)/$F$107</f>
        <v>-0.12872916666666684</v>
      </c>
      <c r="Q46" s="69">
        <f>SUMIFS(INDEX(Calc!$H$2:$DZ$1549, $EG46, ), Calc!$H$15:$DZ$15, Q$103)/$F$107</f>
        <v>0</v>
      </c>
      <c r="R46" s="69">
        <f>SUMIFS(INDEX(Calc!$H$2:$DZ$1549, $EG46, ), Calc!$H$15:$DZ$15, R$103)/$F$107</f>
        <v>0</v>
      </c>
      <c r="S46" s="69">
        <f>SUMIFS(INDEX(Calc!$H$2:$DZ$1549, $EG46, ), Calc!$H$15:$DZ$15, S$103)/$F$107</f>
        <v>0</v>
      </c>
      <c r="T46" s="69">
        <f>SUMIFS(INDEX(Calc!$H$2:$DZ$1549, $EG46, ), Calc!$H$15:$DZ$15, T$103)/$F$107</f>
        <v>0</v>
      </c>
      <c r="U46" s="69">
        <f>SUMIFS(INDEX(Calc!$H$2:$DZ$1549, $EG46, ), Calc!$H$15:$DZ$15, U$103)/$F$107</f>
        <v>0</v>
      </c>
      <c r="V46" s="69">
        <f>SUMIFS(INDEX(Calc!$H$2:$DZ$1549, $EG46, ), Calc!$H$15:$DZ$15, V$103)/$F$107</f>
        <v>0</v>
      </c>
      <c r="W46" s="69">
        <f>SUMIFS(INDEX(Calc!$H$2:$DZ$1549, $EG46, ), Calc!$H$15:$DZ$15, W$103)/$F$107</f>
        <v>0</v>
      </c>
      <c r="X46" s="69">
        <f>SUMIFS(INDEX(Calc!$H$2:$DZ$1549, $EG46, ), Calc!$H$15:$DZ$15, X$103)/$F$107</f>
        <v>0</v>
      </c>
      <c r="Y46" s="69">
        <f>SUMIFS(INDEX(Calc!$H$2:$DZ$1549, $EG46, ), Calc!$H$15:$DZ$15, Y$103)/$F$107</f>
        <v>0</v>
      </c>
      <c r="Z46" s="69">
        <f>SUMIFS(INDEX(Calc!$H$2:$DZ$1549, $EG46, ), Calc!$H$15:$DZ$15, Z$103)/$F$107</f>
        <v>0</v>
      </c>
      <c r="AA46" s="69">
        <f>SUMIFS(INDEX(Calc!$H$2:$DZ$1549, $EG46, ), Calc!$H$15:$DZ$15, AA$103)/$F$107</f>
        <v>0</v>
      </c>
      <c r="AB46" s="69">
        <f>SUMIFS(INDEX(Calc!$H$2:$DZ$1549, $EG46, ), Calc!$H$15:$DZ$15, AB$103)/$F$107</f>
        <v>0</v>
      </c>
      <c r="AC46" s="69">
        <f>SUMIFS(INDEX(Calc!$H$2:$DZ$1549, $EG46, ), Calc!$H$15:$DZ$15, AC$103)/$F$107</f>
        <v>0</v>
      </c>
      <c r="AD46" s="69">
        <f>SUMIFS(INDEX(Calc!$H$2:$DZ$1549, $EG46, ), Calc!$H$15:$DZ$15, AD$103)/$F$107</f>
        <v>0</v>
      </c>
      <c r="AE46" s="69">
        <f>SUMIFS(INDEX(Calc!$H$2:$DZ$1549, $EG46, ), Calc!$H$15:$DZ$15, AE$103)/$F$107</f>
        <v>0</v>
      </c>
      <c r="AF46" s="69">
        <f>SUMIFS(INDEX(Calc!$H$2:$DZ$1549, $EG46, ), Calc!$H$15:$DZ$15, AF$103)/$F$107</f>
        <v>0</v>
      </c>
      <c r="AG46" s="69">
        <f>SUMIFS(INDEX(Calc!$H$2:$DZ$1549, $EG46, ), Calc!$H$15:$DZ$15, AG$103)/$F$107</f>
        <v>0</v>
      </c>
      <c r="AH46" s="69">
        <f>SUMIFS(INDEX(Calc!$H$2:$DZ$1549, $EG46, ), Calc!$H$15:$DZ$15, AH$103)/$F$107</f>
        <v>0</v>
      </c>
      <c r="AI46" s="69">
        <f>SUMIFS(INDEX(Calc!$H$2:$DZ$1549, $EG46, ), Calc!$H$15:$DZ$15, AI$103)/$F$107</f>
        <v>0</v>
      </c>
      <c r="AJ46" s="69">
        <f>SUMIFS(INDEX(Calc!$H$2:$DZ$1549, $EG46, ), Calc!$H$15:$DZ$15, AJ$103)/$F$107</f>
        <v>0</v>
      </c>
      <c r="AK46" s="69">
        <f>SUMIFS(INDEX(Calc!$H$2:$DZ$1549, $EG46, ), Calc!$H$15:$DZ$15, AK$103)/$F$107</f>
        <v>0</v>
      </c>
      <c r="AL46" s="69">
        <f>SUMIFS(INDEX(Calc!$H$2:$DZ$1549, $EG46, ), Calc!$H$15:$DZ$15, AL$103)/$F$107</f>
        <v>0</v>
      </c>
      <c r="AM46" s="69">
        <f>SUMIFS(INDEX(Calc!$H$2:$DZ$1549, $EG46, ), Calc!$H$15:$DZ$15, AM$103)/$F$107</f>
        <v>0</v>
      </c>
      <c r="AN46" s="69">
        <f>SUMIFS(INDEX(Calc!$H$2:$DZ$1549, $EG46, ), Calc!$H$15:$DZ$15, AN$103)/$F$107</f>
        <v>0</v>
      </c>
      <c r="AO46" s="69">
        <f>SUMIFS(INDEX(Calc!$H$2:$DZ$1549, $EG46, ), Calc!$H$15:$DZ$15, AO$103)/$F$107</f>
        <v>0</v>
      </c>
      <c r="AP46" s="69">
        <f>SUMIFS(INDEX(Calc!$H$2:$DZ$1549, $EG46, ), Calc!$H$15:$DZ$15, AP$103)/$F$107</f>
        <v>0</v>
      </c>
      <c r="AQ46" s="69">
        <f>SUMIFS(INDEX(Calc!$H$2:$DZ$1549, $EG46, ), Calc!$H$15:$DZ$15, AQ$103)/$F$107</f>
        <v>0</v>
      </c>
      <c r="AR46" s="69">
        <f>SUMIFS(INDEX(Calc!$H$2:$DZ$1549, $EG46, ), Calc!$H$15:$DZ$15, AR$103)/$F$107</f>
        <v>0</v>
      </c>
      <c r="AS46" s="69">
        <f>SUMIFS(INDEX(Calc!$H$2:$DZ$1549, $EG46, ), Calc!$H$15:$DZ$15, AS$103)/$F$107</f>
        <v>0</v>
      </c>
      <c r="AT46" s="69">
        <f>SUMIFS(INDEX(Calc!$H$2:$DZ$1549, $EG46, ), Calc!$H$15:$DZ$15, AT$103)/$F$107</f>
        <v>0</v>
      </c>
      <c r="AU46" s="69">
        <f>SUMIFS(INDEX(Calc!$H$2:$DZ$1549, $EG46, ), Calc!$H$15:$DZ$15, AU$103)/$F$107</f>
        <v>0</v>
      </c>
      <c r="AV46" s="69">
        <f>SUMIFS(INDEX(Calc!$H$2:$DZ$1549, $EG46, ), Calc!$H$15:$DZ$15, AV$103)/$F$107</f>
        <v>0</v>
      </c>
      <c r="AW46" s="69">
        <f>SUMIFS(INDEX(Calc!$H$2:$DZ$1549, $EG46, ), Calc!$H$15:$DZ$15, AW$103)/$F$107</f>
        <v>0</v>
      </c>
      <c r="AX46" s="69">
        <f>SUMIFS(INDEX(Calc!$H$2:$DZ$1549, $EG46, ), Calc!$H$15:$DZ$15, AX$103)/$F$107</f>
        <v>0</v>
      </c>
      <c r="AY46" s="69">
        <f>SUMIFS(INDEX(Calc!$H$2:$DZ$1549, $EG46, ), Calc!$H$15:$DZ$15, AY$103)/$F$107</f>
        <v>0</v>
      </c>
      <c r="AZ46" s="69">
        <f>SUMIFS(INDEX(Calc!$H$2:$DZ$1549, $EG46, ), Calc!$H$15:$DZ$15, AZ$103)/$F$107</f>
        <v>0</v>
      </c>
      <c r="BA46" s="69">
        <f>SUMIFS(INDEX(Calc!$H$2:$DZ$1549, $EG46, ), Calc!$H$15:$DZ$15, BA$103)/$F$107</f>
        <v>0</v>
      </c>
      <c r="BB46" s="69">
        <f>SUMIFS(INDEX(Calc!$H$2:$DZ$1549, $EG46, ), Calc!$H$15:$DZ$15, BB$103)/$F$107</f>
        <v>0</v>
      </c>
      <c r="BC46" s="69">
        <f>SUMIFS(INDEX(Calc!$H$2:$DZ$1549, $EG46, ), Calc!$H$15:$DZ$15, BC$103)/$F$107</f>
        <v>0</v>
      </c>
      <c r="BD46" s="69">
        <f>SUMIFS(INDEX(Calc!$H$2:$DZ$1549, $EG46, ), Calc!$H$15:$DZ$15, BD$103)/$F$107</f>
        <v>0</v>
      </c>
      <c r="BE46" s="69">
        <f>SUMIFS(INDEX(Calc!$H$2:$DZ$1549, $EG46, ), Calc!$H$15:$DZ$15, BE$103)/$F$107</f>
        <v>0</v>
      </c>
      <c r="BF46" s="69">
        <f>SUMIFS(INDEX(Calc!$H$2:$DZ$1549, $EG46, ), Calc!$H$15:$DZ$15, BF$103)/$F$107</f>
        <v>0</v>
      </c>
      <c r="BG46" s="69">
        <f>SUMIFS(INDEX(Calc!$H$2:$DZ$1549, $EG46, ), Calc!$H$15:$DZ$15, BG$103)/$F$107</f>
        <v>0</v>
      </c>
      <c r="BH46" s="69">
        <f>SUMIFS(INDEX(Calc!$H$2:$DZ$1549, $EG46, ), Calc!$H$15:$DZ$15, BH$103)/$F$107</f>
        <v>0</v>
      </c>
      <c r="BI46" s="69">
        <f>SUMIFS(INDEX(Calc!$H$2:$DZ$1549, $EG46, ), Calc!$H$15:$DZ$15, BI$103)/$F$107</f>
        <v>0</v>
      </c>
      <c r="BJ46" s="69">
        <f>SUMIFS(INDEX(Calc!$H$2:$DZ$1549, $EG46, ), Calc!$H$15:$DZ$15, BJ$103)/$F$107</f>
        <v>0</v>
      </c>
      <c r="BK46" s="69">
        <f>SUMIFS(INDEX(Calc!$H$2:$DZ$1549, $EG46, ), Calc!$H$15:$DZ$15, BK$103)/$F$107</f>
        <v>0</v>
      </c>
      <c r="BL46" s="69">
        <f>SUMIFS(INDEX(Calc!$H$2:$DZ$1549, $EG46, ), Calc!$H$15:$DZ$15, BL$103)/$F$107</f>
        <v>0</v>
      </c>
      <c r="BM46" s="69">
        <f>SUMIFS(INDEX(Calc!$H$2:$DZ$1549, $EG46, ), Calc!$H$15:$DZ$15, BM$103)/$F$107</f>
        <v>0</v>
      </c>
      <c r="BN46" s="69">
        <f>SUMIFS(INDEX(Calc!$H$2:$DZ$1549, $EG46, ), Calc!$H$15:$DZ$15, BN$103)/$F$107</f>
        <v>0</v>
      </c>
      <c r="BO46" s="69">
        <f>SUMIFS(INDEX(Calc!$H$2:$DZ$1549, $EG46, ), Calc!$H$15:$DZ$15, BO$103)/$F$107</f>
        <v>0</v>
      </c>
      <c r="BP46" s="69">
        <f>SUMIFS(INDEX(Calc!$H$2:$DZ$1549, $EG46, ), Calc!$H$15:$DZ$15, BP$103)/$F$107</f>
        <v>0</v>
      </c>
      <c r="BQ46" s="69">
        <f>SUMIFS(INDEX(Calc!$H$2:$DZ$1549, $EG46, ), Calc!$H$15:$DZ$15, BQ$103)/$F$107</f>
        <v>0</v>
      </c>
      <c r="BR46" s="69">
        <f>SUMIFS(INDEX(Calc!$H$2:$DZ$1549, $EG46, ), Calc!$H$15:$DZ$15, BR$103)/$F$107</f>
        <v>0</v>
      </c>
      <c r="BS46" s="69">
        <f>SUMIFS(INDEX(Calc!$H$2:$DZ$1549, $EG46, ), Calc!$H$15:$DZ$15, BS$103)/$F$107</f>
        <v>0</v>
      </c>
      <c r="BT46" s="69">
        <f>SUMIFS(INDEX(Calc!$H$2:$DZ$1549, $EG46, ), Calc!$H$15:$DZ$15, BT$103)/$F$107</f>
        <v>0</v>
      </c>
      <c r="BU46" s="69">
        <f>SUMIFS(INDEX(Calc!$H$2:$DZ$1549, $EG46, ), Calc!$H$15:$DZ$15, BU$103)/$F$107</f>
        <v>0</v>
      </c>
      <c r="BV46" s="69">
        <f>SUMIFS(INDEX(Calc!$H$2:$DZ$1549, $EG46, ), Calc!$H$15:$DZ$15, BV$103)/$F$107</f>
        <v>0</v>
      </c>
      <c r="BW46" s="69">
        <f>SUMIFS(INDEX(Calc!$H$2:$DZ$1549, $EG46, ), Calc!$H$15:$DZ$15, BW$103)/$F$107</f>
        <v>0</v>
      </c>
      <c r="BX46" s="69">
        <f>SUMIFS(INDEX(Calc!$H$2:$DZ$1549, $EG46, ), Calc!$H$15:$DZ$15, BX$103)/$F$107</f>
        <v>0</v>
      </c>
      <c r="BY46" s="69">
        <f>SUMIFS(INDEX(Calc!$H$2:$DZ$1549, $EG46, ), Calc!$H$15:$DZ$15, BY$103)/$F$107</f>
        <v>0</v>
      </c>
      <c r="BZ46" s="69">
        <f>SUMIFS(INDEX(Calc!$H$2:$DZ$1549, $EG46, ), Calc!$H$15:$DZ$15, BZ$103)/$F$107</f>
        <v>0</v>
      </c>
      <c r="CA46" s="69">
        <f>SUMIFS(INDEX(Calc!$H$2:$DZ$1549, $EG46, ), Calc!$H$15:$DZ$15, CA$103)/$F$107</f>
        <v>0</v>
      </c>
      <c r="CB46" s="69">
        <f>SUMIFS(INDEX(Calc!$H$2:$DZ$1549, $EG46, ), Calc!$H$15:$DZ$15, CB$103)/$F$107</f>
        <v>0</v>
      </c>
      <c r="CC46" s="69">
        <f>SUMIFS(INDEX(Calc!$H$2:$DZ$1549, $EG46, ), Calc!$H$15:$DZ$15, CC$103)/$F$107</f>
        <v>0</v>
      </c>
      <c r="CD46" s="69">
        <f>SUMIFS(INDEX(Calc!$H$2:$DZ$1549, $EG46, ), Calc!$H$15:$DZ$15, CD$103)/$F$107</f>
        <v>0</v>
      </c>
      <c r="CE46" s="69">
        <f>SUMIFS(INDEX(Calc!$H$2:$DZ$1549, $EG46, ), Calc!$H$15:$DZ$15, CE$103)/$F$107</f>
        <v>0</v>
      </c>
      <c r="CF46" s="69">
        <f>SUMIFS(INDEX(Calc!$H$2:$DZ$1549, $EG46, ), Calc!$H$15:$DZ$15, CF$103)/$F$107</f>
        <v>0</v>
      </c>
      <c r="CG46" s="69">
        <f>SUMIFS(INDEX(Calc!$H$2:$DZ$1549, $EG46, ), Calc!$H$15:$DZ$15, CG$103)/$F$107</f>
        <v>0</v>
      </c>
      <c r="CH46" s="69">
        <f>SUMIFS(INDEX(Calc!$H$2:$DZ$1549, $EG46, ), Calc!$H$15:$DZ$15, CH$103)/$F$107</f>
        <v>0</v>
      </c>
      <c r="CI46" s="69">
        <f>SUMIFS(INDEX(Calc!$H$2:$DZ$1549, $EG46, ), Calc!$H$15:$DZ$15, CI$103)/$F$107</f>
        <v>0</v>
      </c>
      <c r="CJ46" s="69">
        <f>SUMIFS(INDEX(Calc!$H$2:$DZ$1549, $EG46, ), Calc!$H$15:$DZ$15, CJ$103)/$F$107</f>
        <v>0</v>
      </c>
      <c r="CK46" s="69">
        <f>SUMIFS(INDEX(Calc!$H$2:$DZ$1549, $EG46, ), Calc!$H$15:$DZ$15, CK$103)/$F$107</f>
        <v>0</v>
      </c>
      <c r="CL46" s="69">
        <f>SUMIFS(INDEX(Calc!$H$2:$DZ$1549, $EG46, ), Calc!$H$15:$DZ$15, CL$103)/$F$107</f>
        <v>0</v>
      </c>
      <c r="CM46" s="69">
        <f>SUMIFS(INDEX(Calc!$H$2:$DZ$1549, $EG46, ), Calc!$H$15:$DZ$15, CM$103)/$F$107</f>
        <v>0</v>
      </c>
      <c r="CN46" s="69">
        <f>SUMIFS(INDEX(Calc!$H$2:$DZ$1549, $EG46, ), Calc!$H$15:$DZ$15, CN$103)/$F$107</f>
        <v>0</v>
      </c>
      <c r="CO46" s="69">
        <f>SUMIFS(INDEX(Calc!$H$2:$DZ$1549, $EG46, ), Calc!$H$15:$DZ$15, CO$103)/$F$107</f>
        <v>0</v>
      </c>
      <c r="CP46" s="69">
        <f>SUMIFS(INDEX(Calc!$H$2:$DZ$1549, $EG46, ), Calc!$H$15:$DZ$15, CP$103)/$F$107</f>
        <v>0</v>
      </c>
      <c r="CQ46" s="69">
        <f>SUMIFS(INDEX(Calc!$H$2:$DZ$1549, $EG46, ), Calc!$H$15:$DZ$15, CQ$103)/$F$107</f>
        <v>0</v>
      </c>
      <c r="CR46" s="69">
        <f>SUMIFS(INDEX(Calc!$H$2:$DZ$1549, $EG46, ), Calc!$H$15:$DZ$15, CR$103)/$F$107</f>
        <v>0</v>
      </c>
      <c r="CS46" s="69">
        <f>SUMIFS(INDEX(Calc!$H$2:$DZ$1549, $EG46, ), Calc!$H$15:$DZ$15, CS$103)/$F$107</f>
        <v>0</v>
      </c>
      <c r="CT46" s="69">
        <f>SUMIFS(INDEX(Calc!$H$2:$DZ$1549, $EG46, ), Calc!$H$15:$DZ$15, CT$103)/$F$107</f>
        <v>0</v>
      </c>
      <c r="CU46" s="69">
        <f>SUMIFS(INDEX(Calc!$H$2:$DZ$1549, $EG46, ), Calc!$H$15:$DZ$15, CU$103)/$F$107</f>
        <v>0</v>
      </c>
      <c r="CV46" s="69">
        <f>SUMIFS(INDEX(Calc!$H$2:$DZ$1549, $EG46, ), Calc!$H$15:$DZ$15, CV$103)/$F$107</f>
        <v>0</v>
      </c>
      <c r="CW46" s="69">
        <f>SUMIFS(INDEX(Calc!$H$2:$DZ$1549, $EG46, ), Calc!$H$15:$DZ$15, CW$103)/$F$107</f>
        <v>0</v>
      </c>
      <c r="CX46" s="69">
        <f>SUMIFS(INDEX(Calc!$H$2:$DZ$1549, $EG46, ), Calc!$H$15:$DZ$15, CX$103)/$F$107</f>
        <v>0</v>
      </c>
      <c r="CY46" s="69">
        <f>SUMIFS(INDEX(Calc!$H$2:$DZ$1549, $EG46, ), Calc!$H$15:$DZ$15, CY$103)/$F$107</f>
        <v>0</v>
      </c>
      <c r="CZ46" s="69">
        <f>SUMIFS(INDEX(Calc!$H$2:$DZ$1549, $EG46, ), Calc!$H$15:$DZ$15, CZ$103)/$F$107</f>
        <v>0</v>
      </c>
      <c r="DA46" s="69">
        <f>SUMIFS(INDEX(Calc!$H$2:$DZ$1549, $EG46, ), Calc!$H$15:$DZ$15, DA$103)/$F$107</f>
        <v>0</v>
      </c>
      <c r="DB46" s="69">
        <f>SUMIFS(INDEX(Calc!$H$2:$DZ$1549, $EG46, ), Calc!$H$15:$DZ$15, DB$103)/$F$107</f>
        <v>0</v>
      </c>
      <c r="DC46" s="69">
        <f>SUMIFS(INDEX(Calc!$H$2:$DZ$1549, $EG46, ), Calc!$H$15:$DZ$15, DC$103)/$F$107</f>
        <v>0</v>
      </c>
      <c r="DD46" s="69">
        <f>SUMIFS(INDEX(Calc!$H$2:$DZ$1549, $EG46, ), Calc!$H$15:$DZ$15, DD$103)/$F$107</f>
        <v>0</v>
      </c>
      <c r="DE46" s="69">
        <f>SUMIFS(INDEX(Calc!$H$2:$DZ$1549, $EG46, ), Calc!$H$15:$DZ$15, DE$103)/$F$107</f>
        <v>0</v>
      </c>
      <c r="DF46" s="69">
        <f>SUMIFS(INDEX(Calc!$H$2:$DZ$1549, $EG46, ), Calc!$H$15:$DZ$15, DF$103)/$F$107</f>
        <v>0</v>
      </c>
      <c r="DG46" s="69">
        <f>SUMIFS(INDEX(Calc!$H$2:$DZ$1549, $EG46, ), Calc!$H$15:$DZ$15, DG$103)/$F$107</f>
        <v>0</v>
      </c>
      <c r="DH46" s="69">
        <f>SUMIFS(INDEX(Calc!$H$2:$DZ$1549, $EG46, ), Calc!$H$15:$DZ$15, DH$103)/$F$107</f>
        <v>0</v>
      </c>
      <c r="DI46" s="69">
        <f>SUMIFS(INDEX(Calc!$H$2:$DZ$1549, $EG46, ), Calc!$H$15:$DZ$15, DI$103)/$F$107</f>
        <v>0</v>
      </c>
      <c r="DJ46" s="69">
        <f>SUMIFS(INDEX(Calc!$H$2:$DZ$1549, $EG46, ), Calc!$H$15:$DZ$15, DJ$103)/$F$107</f>
        <v>0</v>
      </c>
      <c r="DK46" s="69">
        <f>SUMIFS(INDEX(Calc!$H$2:$DZ$1549, $EG46, ), Calc!$H$15:$DZ$15, DK$103)/$F$107</f>
        <v>0</v>
      </c>
      <c r="DL46" s="69">
        <f>SUMIFS(INDEX(Calc!$H$2:$DZ$1549, $EG46, ), Calc!$H$15:$DZ$15, DL$103)/$F$107</f>
        <v>0</v>
      </c>
      <c r="DM46" s="69">
        <f>SUMIFS(INDEX(Calc!$H$2:$DZ$1549, $EG46, ), Calc!$H$15:$DZ$15, DM$103)/$F$107</f>
        <v>0</v>
      </c>
      <c r="DN46" s="69">
        <f>SUMIFS(INDEX(Calc!$H$2:$DZ$1549, $EG46, ), Calc!$H$15:$DZ$15, DN$103)/$F$107</f>
        <v>0</v>
      </c>
      <c r="DO46" s="69">
        <f>SUMIFS(INDEX(Calc!$H$2:$DZ$1549, $EG46, ), Calc!$H$15:$DZ$15, DO$103)/$F$107</f>
        <v>0</v>
      </c>
      <c r="DP46" s="69">
        <f>SUMIFS(INDEX(Calc!$H$2:$DZ$1549, $EG46, ), Calc!$H$15:$DZ$15, DP$103)/$F$107</f>
        <v>0</v>
      </c>
      <c r="DQ46" s="69">
        <f>SUMIFS(INDEX(Calc!$H$2:$DZ$1549, $EG46, ), Calc!$H$15:$DZ$15, DQ$103)/$F$107</f>
        <v>0</v>
      </c>
      <c r="DR46" s="69">
        <f>SUMIFS(INDEX(Calc!$H$2:$DZ$1549, $EG46, ), Calc!$H$15:$DZ$15, DR$103)/$F$107</f>
        <v>0</v>
      </c>
      <c r="DS46" s="69">
        <f>SUMIFS(INDEX(Calc!$H$2:$DZ$1549, $EG46, ), Calc!$H$15:$DZ$15, DS$103)/$F$107</f>
        <v>0</v>
      </c>
      <c r="DT46" s="69">
        <f>SUMIFS(INDEX(Calc!$H$2:$DZ$1549, $EG46, ), Calc!$H$15:$DZ$15, DT$103)/$F$107</f>
        <v>0</v>
      </c>
      <c r="DU46" s="69">
        <f>SUMIFS(INDEX(Calc!$H$2:$DZ$1549, $EG46, ), Calc!$H$15:$DZ$15, DU$103)/$F$107</f>
        <v>0</v>
      </c>
      <c r="DV46" s="69">
        <f>SUMIFS(INDEX(Calc!$H$2:$DZ$1549, $EG46, ), Calc!$H$15:$DZ$15, DV$103)/$F$107</f>
        <v>0</v>
      </c>
      <c r="DW46" s="69">
        <f>SUMIFS(INDEX(Calc!$H$2:$DZ$1549, $EG46, ), Calc!$H$15:$DZ$15, DW$103)/$F$107</f>
        <v>0</v>
      </c>
      <c r="DX46" s="69">
        <f>SUMIFS(INDEX(Calc!$H$2:$DZ$1549, $EG46, ), Calc!$H$15:$DZ$15, DX$103)/$F$107</f>
        <v>0</v>
      </c>
      <c r="DY46" s="69">
        <f>SUMIFS(INDEX(Calc!$H$2:$DZ$1549, $EG46, ), Calc!$H$15:$DZ$15, DY$103)/$F$107</f>
        <v>0</v>
      </c>
      <c r="DZ46" s="69">
        <f>SUMIFS(INDEX(Calc!$H$2:$DZ$1549, $EG46, ), Calc!$H$15:$DZ$15, DZ$103)/$F$107</f>
        <v>0</v>
      </c>
      <c r="EB46" s="51"/>
      <c r="EC46" s="72">
        <f>SUM(I46:EA46)</f>
        <v>-7.7237500000000026</v>
      </c>
      <c r="ED46" s="78"/>
      <c r="EF46" s="33" t="s">
        <v>24</v>
      </c>
      <c r="EG46" s="131">
        <f>SUMIFS(Calc!$EB$2:$EB$1549, Calc!$EC$2:$EC$1549, $EG$1, Calc!$ED$2:$ED$1549, $EG$2, Calc!$EE$2:$EE$1549, $EF46, Calc!$EF$2:$EF$1549, $C46)</f>
        <v>712</v>
      </c>
    </row>
    <row r="47" spans="3:137" x14ac:dyDescent="0.3">
      <c r="C47" s="2" t="s">
        <v>31</v>
      </c>
      <c r="E47" s="51"/>
      <c r="F47" s="95">
        <f>EC47/$EC$10*Inputs!$D$10</f>
        <v>-9305.2696578127561</v>
      </c>
      <c r="G47" s="139" t="s">
        <v>47</v>
      </c>
      <c r="H47" s="53"/>
      <c r="I47" s="20"/>
      <c r="J47" s="69">
        <f>SUMIFS(INDEX(Calc!$H$2:$DZ$1549, $EG47, ), Calc!$H$15:$DZ$15, J$103)/$F$107</f>
        <v>-0.36603987032691382</v>
      </c>
      <c r="K47" s="69">
        <f>SUMIFS(INDEX(Calc!$H$2:$DZ$1549, $EG47, ), Calc!$H$15:$DZ$15, K$103)/$F$107</f>
        <v>-0.86185803986621357</v>
      </c>
      <c r="L47" s="69">
        <f>SUMIFS(INDEX(Calc!$H$2:$DZ$1549, $EG47, ), Calc!$H$15:$DZ$15, L$103)/$F$107</f>
        <v>-0.79279803986621356</v>
      </c>
      <c r="M47" s="69">
        <f>SUMIFS(INDEX(Calc!$H$2:$DZ$1549, $EG47, ), Calc!$H$15:$DZ$15, M$103)/$F$107</f>
        <v>-0.71983803986621353</v>
      </c>
      <c r="N47" s="69">
        <f>SUMIFS(INDEX(Calc!$H$2:$DZ$1549, $EG47, ), Calc!$H$15:$DZ$15, N$103)/$F$107</f>
        <v>-0.64687803986621362</v>
      </c>
      <c r="O47" s="69">
        <f>SUMIFS(INDEX(Calc!$H$2:$DZ$1549, $EG47, ), Calc!$H$15:$DZ$15, O$103)/$F$107</f>
        <v>-0.33469583333333336</v>
      </c>
      <c r="P47" s="69">
        <f>SUMIFS(INDEX(Calc!$H$2:$DZ$1549, $EG47, ), Calc!$H$15:$DZ$15, P$103)/$F$107</f>
        <v>0</v>
      </c>
      <c r="Q47" s="69">
        <f>SUMIFS(INDEX(Calc!$H$2:$DZ$1549, $EG47, ), Calc!$H$15:$DZ$15, Q$103)/$F$107</f>
        <v>0</v>
      </c>
      <c r="R47" s="69">
        <f>SUMIFS(INDEX(Calc!$H$2:$DZ$1549, $EG47, ), Calc!$H$15:$DZ$15, R$103)/$F$107</f>
        <v>0</v>
      </c>
      <c r="S47" s="69">
        <f>SUMIFS(INDEX(Calc!$H$2:$DZ$1549, $EG47, ), Calc!$H$15:$DZ$15, S$103)/$F$107</f>
        <v>0</v>
      </c>
      <c r="T47" s="69">
        <f>SUMIFS(INDEX(Calc!$H$2:$DZ$1549, $EG47, ), Calc!$H$15:$DZ$15, T$103)/$F$107</f>
        <v>0</v>
      </c>
      <c r="U47" s="69">
        <f>SUMIFS(INDEX(Calc!$H$2:$DZ$1549, $EG47, ), Calc!$H$15:$DZ$15, U$103)/$F$107</f>
        <v>0</v>
      </c>
      <c r="V47" s="69">
        <f>SUMIFS(INDEX(Calc!$H$2:$DZ$1549, $EG47, ), Calc!$H$15:$DZ$15, V$103)/$F$107</f>
        <v>0</v>
      </c>
      <c r="W47" s="69">
        <f>SUMIFS(INDEX(Calc!$H$2:$DZ$1549, $EG47, ), Calc!$H$15:$DZ$15, W$103)/$F$107</f>
        <v>0</v>
      </c>
      <c r="X47" s="69">
        <f>SUMIFS(INDEX(Calc!$H$2:$DZ$1549, $EG47, ), Calc!$H$15:$DZ$15, X$103)/$F$107</f>
        <v>0</v>
      </c>
      <c r="Y47" s="69">
        <f>SUMIFS(INDEX(Calc!$H$2:$DZ$1549, $EG47, ), Calc!$H$15:$DZ$15, Y$103)/$F$107</f>
        <v>0</v>
      </c>
      <c r="Z47" s="69">
        <f>SUMIFS(INDEX(Calc!$H$2:$DZ$1549, $EG47, ), Calc!$H$15:$DZ$15, Z$103)/$F$107</f>
        <v>0</v>
      </c>
      <c r="AA47" s="69">
        <f>SUMIFS(INDEX(Calc!$H$2:$DZ$1549, $EG47, ), Calc!$H$15:$DZ$15, AA$103)/$F$107</f>
        <v>0</v>
      </c>
      <c r="AB47" s="69">
        <f>SUMIFS(INDEX(Calc!$H$2:$DZ$1549, $EG47, ), Calc!$H$15:$DZ$15, AB$103)/$F$107</f>
        <v>0</v>
      </c>
      <c r="AC47" s="69">
        <f>SUMIFS(INDEX(Calc!$H$2:$DZ$1549, $EG47, ), Calc!$H$15:$DZ$15, AC$103)/$F$107</f>
        <v>0</v>
      </c>
      <c r="AD47" s="69">
        <f>SUMIFS(INDEX(Calc!$H$2:$DZ$1549, $EG47, ), Calc!$H$15:$DZ$15, AD$103)/$F$107</f>
        <v>0</v>
      </c>
      <c r="AE47" s="69">
        <f>SUMIFS(INDEX(Calc!$H$2:$DZ$1549, $EG47, ), Calc!$H$15:$DZ$15, AE$103)/$F$107</f>
        <v>0</v>
      </c>
      <c r="AF47" s="69">
        <f>SUMIFS(INDEX(Calc!$H$2:$DZ$1549, $EG47, ), Calc!$H$15:$DZ$15, AF$103)/$F$107</f>
        <v>0</v>
      </c>
      <c r="AG47" s="69">
        <f>SUMIFS(INDEX(Calc!$H$2:$DZ$1549, $EG47, ), Calc!$H$15:$DZ$15, AG$103)/$F$107</f>
        <v>0</v>
      </c>
      <c r="AH47" s="69">
        <f>SUMIFS(INDEX(Calc!$H$2:$DZ$1549, $EG47, ), Calc!$H$15:$DZ$15, AH$103)/$F$107</f>
        <v>0</v>
      </c>
      <c r="AI47" s="69">
        <f>SUMIFS(INDEX(Calc!$H$2:$DZ$1549, $EG47, ), Calc!$H$15:$DZ$15, AI$103)/$F$107</f>
        <v>0</v>
      </c>
      <c r="AJ47" s="69">
        <f>SUMIFS(INDEX(Calc!$H$2:$DZ$1549, $EG47, ), Calc!$H$15:$DZ$15, AJ$103)/$F$107</f>
        <v>0</v>
      </c>
      <c r="AK47" s="69">
        <f>SUMIFS(INDEX(Calc!$H$2:$DZ$1549, $EG47, ), Calc!$H$15:$DZ$15, AK$103)/$F$107</f>
        <v>0</v>
      </c>
      <c r="AL47" s="69">
        <f>SUMIFS(INDEX(Calc!$H$2:$DZ$1549, $EG47, ), Calc!$H$15:$DZ$15, AL$103)/$F$107</f>
        <v>0</v>
      </c>
      <c r="AM47" s="69">
        <f>SUMIFS(INDEX(Calc!$H$2:$DZ$1549, $EG47, ), Calc!$H$15:$DZ$15, AM$103)/$F$107</f>
        <v>0</v>
      </c>
      <c r="AN47" s="69">
        <f>SUMIFS(INDEX(Calc!$H$2:$DZ$1549, $EG47, ), Calc!$H$15:$DZ$15, AN$103)/$F$107</f>
        <v>0</v>
      </c>
      <c r="AO47" s="69">
        <f>SUMIFS(INDEX(Calc!$H$2:$DZ$1549, $EG47, ), Calc!$H$15:$DZ$15, AO$103)/$F$107</f>
        <v>0</v>
      </c>
      <c r="AP47" s="69">
        <f>SUMIFS(INDEX(Calc!$H$2:$DZ$1549, $EG47, ), Calc!$H$15:$DZ$15, AP$103)/$F$107</f>
        <v>0</v>
      </c>
      <c r="AQ47" s="69">
        <f>SUMIFS(INDEX(Calc!$H$2:$DZ$1549, $EG47, ), Calc!$H$15:$DZ$15, AQ$103)/$F$107</f>
        <v>0</v>
      </c>
      <c r="AR47" s="69">
        <f>SUMIFS(INDEX(Calc!$H$2:$DZ$1549, $EG47, ), Calc!$H$15:$DZ$15, AR$103)/$F$107</f>
        <v>0</v>
      </c>
      <c r="AS47" s="69">
        <f>SUMIFS(INDEX(Calc!$H$2:$DZ$1549, $EG47, ), Calc!$H$15:$DZ$15, AS$103)/$F$107</f>
        <v>0</v>
      </c>
      <c r="AT47" s="69">
        <f>SUMIFS(INDEX(Calc!$H$2:$DZ$1549, $EG47, ), Calc!$H$15:$DZ$15, AT$103)/$F$107</f>
        <v>0</v>
      </c>
      <c r="AU47" s="69">
        <f>SUMIFS(INDEX(Calc!$H$2:$DZ$1549, $EG47, ), Calc!$H$15:$DZ$15, AU$103)/$F$107</f>
        <v>0</v>
      </c>
      <c r="AV47" s="69">
        <f>SUMIFS(INDEX(Calc!$H$2:$DZ$1549, $EG47, ), Calc!$H$15:$DZ$15, AV$103)/$F$107</f>
        <v>0</v>
      </c>
      <c r="AW47" s="69">
        <f>SUMIFS(INDEX(Calc!$H$2:$DZ$1549, $EG47, ), Calc!$H$15:$DZ$15, AW$103)/$F$107</f>
        <v>0</v>
      </c>
      <c r="AX47" s="69">
        <f>SUMIFS(INDEX(Calc!$H$2:$DZ$1549, $EG47, ), Calc!$H$15:$DZ$15, AX$103)/$F$107</f>
        <v>0</v>
      </c>
      <c r="AY47" s="69">
        <f>SUMIFS(INDEX(Calc!$H$2:$DZ$1549, $EG47, ), Calc!$H$15:$DZ$15, AY$103)/$F$107</f>
        <v>0</v>
      </c>
      <c r="AZ47" s="69">
        <f>SUMIFS(INDEX(Calc!$H$2:$DZ$1549, $EG47, ), Calc!$H$15:$DZ$15, AZ$103)/$F$107</f>
        <v>0</v>
      </c>
      <c r="BA47" s="69">
        <f>SUMIFS(INDEX(Calc!$H$2:$DZ$1549, $EG47, ), Calc!$H$15:$DZ$15, BA$103)/$F$107</f>
        <v>0</v>
      </c>
      <c r="BB47" s="69">
        <f>SUMIFS(INDEX(Calc!$H$2:$DZ$1549, $EG47, ), Calc!$H$15:$DZ$15, BB$103)/$F$107</f>
        <v>0</v>
      </c>
      <c r="BC47" s="69">
        <f>SUMIFS(INDEX(Calc!$H$2:$DZ$1549, $EG47, ), Calc!$H$15:$DZ$15, BC$103)/$F$107</f>
        <v>0</v>
      </c>
      <c r="BD47" s="69">
        <f>SUMIFS(INDEX(Calc!$H$2:$DZ$1549, $EG47, ), Calc!$H$15:$DZ$15, BD$103)/$F$107</f>
        <v>0</v>
      </c>
      <c r="BE47" s="69">
        <f>SUMIFS(INDEX(Calc!$H$2:$DZ$1549, $EG47, ), Calc!$H$15:$DZ$15, BE$103)/$F$107</f>
        <v>0</v>
      </c>
      <c r="BF47" s="69">
        <f>SUMIFS(INDEX(Calc!$H$2:$DZ$1549, $EG47, ), Calc!$H$15:$DZ$15, BF$103)/$F$107</f>
        <v>0</v>
      </c>
      <c r="BG47" s="69">
        <f>SUMIFS(INDEX(Calc!$H$2:$DZ$1549, $EG47, ), Calc!$H$15:$DZ$15, BG$103)/$F$107</f>
        <v>0</v>
      </c>
      <c r="BH47" s="69">
        <f>SUMIFS(INDEX(Calc!$H$2:$DZ$1549, $EG47, ), Calc!$H$15:$DZ$15, BH$103)/$F$107</f>
        <v>0</v>
      </c>
      <c r="BI47" s="69">
        <f>SUMIFS(INDEX(Calc!$H$2:$DZ$1549, $EG47, ), Calc!$H$15:$DZ$15, BI$103)/$F$107</f>
        <v>0</v>
      </c>
      <c r="BJ47" s="69">
        <f>SUMIFS(INDEX(Calc!$H$2:$DZ$1549, $EG47, ), Calc!$H$15:$DZ$15, BJ$103)/$F$107</f>
        <v>0</v>
      </c>
      <c r="BK47" s="69">
        <f>SUMIFS(INDEX(Calc!$H$2:$DZ$1549, $EG47, ), Calc!$H$15:$DZ$15, BK$103)/$F$107</f>
        <v>0</v>
      </c>
      <c r="BL47" s="69">
        <f>SUMIFS(INDEX(Calc!$H$2:$DZ$1549, $EG47, ), Calc!$H$15:$DZ$15, BL$103)/$F$107</f>
        <v>0</v>
      </c>
      <c r="BM47" s="69">
        <f>SUMIFS(INDEX(Calc!$H$2:$DZ$1549, $EG47, ), Calc!$H$15:$DZ$15, BM$103)/$F$107</f>
        <v>0</v>
      </c>
      <c r="BN47" s="69">
        <f>SUMIFS(INDEX(Calc!$H$2:$DZ$1549, $EG47, ), Calc!$H$15:$DZ$15, BN$103)/$F$107</f>
        <v>0</v>
      </c>
      <c r="BO47" s="69">
        <f>SUMIFS(INDEX(Calc!$H$2:$DZ$1549, $EG47, ), Calc!$H$15:$DZ$15, BO$103)/$F$107</f>
        <v>0</v>
      </c>
      <c r="BP47" s="69">
        <f>SUMIFS(INDEX(Calc!$H$2:$DZ$1549, $EG47, ), Calc!$H$15:$DZ$15, BP$103)/$F$107</f>
        <v>0</v>
      </c>
      <c r="BQ47" s="69">
        <f>SUMIFS(INDEX(Calc!$H$2:$DZ$1549, $EG47, ), Calc!$H$15:$DZ$15, BQ$103)/$F$107</f>
        <v>0</v>
      </c>
      <c r="BR47" s="69">
        <f>SUMIFS(INDEX(Calc!$H$2:$DZ$1549, $EG47, ), Calc!$H$15:$DZ$15, BR$103)/$F$107</f>
        <v>0</v>
      </c>
      <c r="BS47" s="69">
        <f>SUMIFS(INDEX(Calc!$H$2:$DZ$1549, $EG47, ), Calc!$H$15:$DZ$15, BS$103)/$F$107</f>
        <v>0</v>
      </c>
      <c r="BT47" s="69">
        <f>SUMIFS(INDEX(Calc!$H$2:$DZ$1549, $EG47, ), Calc!$H$15:$DZ$15, BT$103)/$F$107</f>
        <v>0</v>
      </c>
      <c r="BU47" s="69">
        <f>SUMIFS(INDEX(Calc!$H$2:$DZ$1549, $EG47, ), Calc!$H$15:$DZ$15, BU$103)/$F$107</f>
        <v>0</v>
      </c>
      <c r="BV47" s="69">
        <f>SUMIFS(INDEX(Calc!$H$2:$DZ$1549, $EG47, ), Calc!$H$15:$DZ$15, BV$103)/$F$107</f>
        <v>0</v>
      </c>
      <c r="BW47" s="69">
        <f>SUMIFS(INDEX(Calc!$H$2:$DZ$1549, $EG47, ), Calc!$H$15:$DZ$15, BW$103)/$F$107</f>
        <v>0</v>
      </c>
      <c r="BX47" s="69">
        <f>SUMIFS(INDEX(Calc!$H$2:$DZ$1549, $EG47, ), Calc!$H$15:$DZ$15, BX$103)/$F$107</f>
        <v>0</v>
      </c>
      <c r="BY47" s="69">
        <f>SUMIFS(INDEX(Calc!$H$2:$DZ$1549, $EG47, ), Calc!$H$15:$DZ$15, BY$103)/$F$107</f>
        <v>0</v>
      </c>
      <c r="BZ47" s="69">
        <f>SUMIFS(INDEX(Calc!$H$2:$DZ$1549, $EG47, ), Calc!$H$15:$DZ$15, BZ$103)/$F$107</f>
        <v>0</v>
      </c>
      <c r="CA47" s="69">
        <f>SUMIFS(INDEX(Calc!$H$2:$DZ$1549, $EG47, ), Calc!$H$15:$DZ$15, CA$103)/$F$107</f>
        <v>0</v>
      </c>
      <c r="CB47" s="69">
        <f>SUMIFS(INDEX(Calc!$H$2:$DZ$1549, $EG47, ), Calc!$H$15:$DZ$15, CB$103)/$F$107</f>
        <v>0</v>
      </c>
      <c r="CC47" s="69">
        <f>SUMIFS(INDEX(Calc!$H$2:$DZ$1549, $EG47, ), Calc!$H$15:$DZ$15, CC$103)/$F$107</f>
        <v>0</v>
      </c>
      <c r="CD47" s="69">
        <f>SUMIFS(INDEX(Calc!$H$2:$DZ$1549, $EG47, ), Calc!$H$15:$DZ$15, CD$103)/$F$107</f>
        <v>0</v>
      </c>
      <c r="CE47" s="69">
        <f>SUMIFS(INDEX(Calc!$H$2:$DZ$1549, $EG47, ), Calc!$H$15:$DZ$15, CE$103)/$F$107</f>
        <v>0</v>
      </c>
      <c r="CF47" s="69">
        <f>SUMIFS(INDEX(Calc!$H$2:$DZ$1549, $EG47, ), Calc!$H$15:$DZ$15, CF$103)/$F$107</f>
        <v>0</v>
      </c>
      <c r="CG47" s="69">
        <f>SUMIFS(INDEX(Calc!$H$2:$DZ$1549, $EG47, ), Calc!$H$15:$DZ$15, CG$103)/$F$107</f>
        <v>0</v>
      </c>
      <c r="CH47" s="69">
        <f>SUMIFS(INDEX(Calc!$H$2:$DZ$1549, $EG47, ), Calc!$H$15:$DZ$15, CH$103)/$F$107</f>
        <v>0</v>
      </c>
      <c r="CI47" s="69">
        <f>SUMIFS(INDEX(Calc!$H$2:$DZ$1549, $EG47, ), Calc!$H$15:$DZ$15, CI$103)/$F$107</f>
        <v>0</v>
      </c>
      <c r="CJ47" s="69">
        <f>SUMIFS(INDEX(Calc!$H$2:$DZ$1549, $EG47, ), Calc!$H$15:$DZ$15, CJ$103)/$F$107</f>
        <v>0</v>
      </c>
      <c r="CK47" s="69">
        <f>SUMIFS(INDEX(Calc!$H$2:$DZ$1549, $EG47, ), Calc!$H$15:$DZ$15, CK$103)/$F$107</f>
        <v>0</v>
      </c>
      <c r="CL47" s="69">
        <f>SUMIFS(INDEX(Calc!$H$2:$DZ$1549, $EG47, ), Calc!$H$15:$DZ$15, CL$103)/$F$107</f>
        <v>0</v>
      </c>
      <c r="CM47" s="69">
        <f>SUMIFS(INDEX(Calc!$H$2:$DZ$1549, $EG47, ), Calc!$H$15:$DZ$15, CM$103)/$F$107</f>
        <v>0</v>
      </c>
      <c r="CN47" s="69">
        <f>SUMIFS(INDEX(Calc!$H$2:$DZ$1549, $EG47, ), Calc!$H$15:$DZ$15, CN$103)/$F$107</f>
        <v>0</v>
      </c>
      <c r="CO47" s="69">
        <f>SUMIFS(INDEX(Calc!$H$2:$DZ$1549, $EG47, ), Calc!$H$15:$DZ$15, CO$103)/$F$107</f>
        <v>0</v>
      </c>
      <c r="CP47" s="69">
        <f>SUMIFS(INDEX(Calc!$H$2:$DZ$1549, $EG47, ), Calc!$H$15:$DZ$15, CP$103)/$F$107</f>
        <v>0</v>
      </c>
      <c r="CQ47" s="69">
        <f>SUMIFS(INDEX(Calc!$H$2:$DZ$1549, $EG47, ), Calc!$H$15:$DZ$15, CQ$103)/$F$107</f>
        <v>0</v>
      </c>
      <c r="CR47" s="69">
        <f>SUMIFS(INDEX(Calc!$H$2:$DZ$1549, $EG47, ), Calc!$H$15:$DZ$15, CR$103)/$F$107</f>
        <v>0</v>
      </c>
      <c r="CS47" s="69">
        <f>SUMIFS(INDEX(Calc!$H$2:$DZ$1549, $EG47, ), Calc!$H$15:$DZ$15, CS$103)/$F$107</f>
        <v>0</v>
      </c>
      <c r="CT47" s="69">
        <f>SUMIFS(INDEX(Calc!$H$2:$DZ$1549, $EG47, ), Calc!$H$15:$DZ$15, CT$103)/$F$107</f>
        <v>0</v>
      </c>
      <c r="CU47" s="69">
        <f>SUMIFS(INDEX(Calc!$H$2:$DZ$1549, $EG47, ), Calc!$H$15:$DZ$15, CU$103)/$F$107</f>
        <v>0</v>
      </c>
      <c r="CV47" s="69">
        <f>SUMIFS(INDEX(Calc!$H$2:$DZ$1549, $EG47, ), Calc!$H$15:$DZ$15, CV$103)/$F$107</f>
        <v>0</v>
      </c>
      <c r="CW47" s="69">
        <f>SUMIFS(INDEX(Calc!$H$2:$DZ$1549, $EG47, ), Calc!$H$15:$DZ$15, CW$103)/$F$107</f>
        <v>0</v>
      </c>
      <c r="CX47" s="69">
        <f>SUMIFS(INDEX(Calc!$H$2:$DZ$1549, $EG47, ), Calc!$H$15:$DZ$15, CX$103)/$F$107</f>
        <v>0</v>
      </c>
      <c r="CY47" s="69">
        <f>SUMIFS(INDEX(Calc!$H$2:$DZ$1549, $EG47, ), Calc!$H$15:$DZ$15, CY$103)/$F$107</f>
        <v>0</v>
      </c>
      <c r="CZ47" s="69">
        <f>SUMIFS(INDEX(Calc!$H$2:$DZ$1549, $EG47, ), Calc!$H$15:$DZ$15, CZ$103)/$F$107</f>
        <v>0</v>
      </c>
      <c r="DA47" s="69">
        <f>SUMIFS(INDEX(Calc!$H$2:$DZ$1549, $EG47, ), Calc!$H$15:$DZ$15, DA$103)/$F$107</f>
        <v>0</v>
      </c>
      <c r="DB47" s="69">
        <f>SUMIFS(INDEX(Calc!$H$2:$DZ$1549, $EG47, ), Calc!$H$15:$DZ$15, DB$103)/$F$107</f>
        <v>0</v>
      </c>
      <c r="DC47" s="69">
        <f>SUMIFS(INDEX(Calc!$H$2:$DZ$1549, $EG47, ), Calc!$H$15:$DZ$15, DC$103)/$F$107</f>
        <v>0</v>
      </c>
      <c r="DD47" s="69">
        <f>SUMIFS(INDEX(Calc!$H$2:$DZ$1549, $EG47, ), Calc!$H$15:$DZ$15, DD$103)/$F$107</f>
        <v>0</v>
      </c>
      <c r="DE47" s="69">
        <f>SUMIFS(INDEX(Calc!$H$2:$DZ$1549, $EG47, ), Calc!$H$15:$DZ$15, DE$103)/$F$107</f>
        <v>0</v>
      </c>
      <c r="DF47" s="69">
        <f>SUMIFS(INDEX(Calc!$H$2:$DZ$1549, $EG47, ), Calc!$H$15:$DZ$15, DF$103)/$F$107</f>
        <v>0</v>
      </c>
      <c r="DG47" s="69">
        <f>SUMIFS(INDEX(Calc!$H$2:$DZ$1549, $EG47, ), Calc!$H$15:$DZ$15, DG$103)/$F$107</f>
        <v>0</v>
      </c>
      <c r="DH47" s="69">
        <f>SUMIFS(INDEX(Calc!$H$2:$DZ$1549, $EG47, ), Calc!$H$15:$DZ$15, DH$103)/$F$107</f>
        <v>0</v>
      </c>
      <c r="DI47" s="69">
        <f>SUMIFS(INDEX(Calc!$H$2:$DZ$1549, $EG47, ), Calc!$H$15:$DZ$15, DI$103)/$F$107</f>
        <v>0</v>
      </c>
      <c r="DJ47" s="69">
        <f>SUMIFS(INDEX(Calc!$H$2:$DZ$1549, $EG47, ), Calc!$H$15:$DZ$15, DJ$103)/$F$107</f>
        <v>0</v>
      </c>
      <c r="DK47" s="69">
        <f>SUMIFS(INDEX(Calc!$H$2:$DZ$1549, $EG47, ), Calc!$H$15:$DZ$15, DK$103)/$F$107</f>
        <v>0</v>
      </c>
      <c r="DL47" s="69">
        <f>SUMIFS(INDEX(Calc!$H$2:$DZ$1549, $EG47, ), Calc!$H$15:$DZ$15, DL$103)/$F$107</f>
        <v>0</v>
      </c>
      <c r="DM47" s="69">
        <f>SUMIFS(INDEX(Calc!$H$2:$DZ$1549, $EG47, ), Calc!$H$15:$DZ$15, DM$103)/$F$107</f>
        <v>0</v>
      </c>
      <c r="DN47" s="69">
        <f>SUMIFS(INDEX(Calc!$H$2:$DZ$1549, $EG47, ), Calc!$H$15:$DZ$15, DN$103)/$F$107</f>
        <v>0</v>
      </c>
      <c r="DO47" s="69">
        <f>SUMIFS(INDEX(Calc!$H$2:$DZ$1549, $EG47, ), Calc!$H$15:$DZ$15, DO$103)/$F$107</f>
        <v>0</v>
      </c>
      <c r="DP47" s="69">
        <f>SUMIFS(INDEX(Calc!$H$2:$DZ$1549, $EG47, ), Calc!$H$15:$DZ$15, DP$103)/$F$107</f>
        <v>0</v>
      </c>
      <c r="DQ47" s="69">
        <f>SUMIFS(INDEX(Calc!$H$2:$DZ$1549, $EG47, ), Calc!$H$15:$DZ$15, DQ$103)/$F$107</f>
        <v>0</v>
      </c>
      <c r="DR47" s="69">
        <f>SUMIFS(INDEX(Calc!$H$2:$DZ$1549, $EG47, ), Calc!$H$15:$DZ$15, DR$103)/$F$107</f>
        <v>0</v>
      </c>
      <c r="DS47" s="69">
        <f>SUMIFS(INDEX(Calc!$H$2:$DZ$1549, $EG47, ), Calc!$H$15:$DZ$15, DS$103)/$F$107</f>
        <v>0</v>
      </c>
      <c r="DT47" s="69">
        <f>SUMIFS(INDEX(Calc!$H$2:$DZ$1549, $EG47, ), Calc!$H$15:$DZ$15, DT$103)/$F$107</f>
        <v>0</v>
      </c>
      <c r="DU47" s="69">
        <f>SUMIFS(INDEX(Calc!$H$2:$DZ$1549, $EG47, ), Calc!$H$15:$DZ$15, DU$103)/$F$107</f>
        <v>0</v>
      </c>
      <c r="DV47" s="69">
        <f>SUMIFS(INDEX(Calc!$H$2:$DZ$1549, $EG47, ), Calc!$H$15:$DZ$15, DV$103)/$F$107</f>
        <v>0</v>
      </c>
      <c r="DW47" s="69">
        <f>SUMIFS(INDEX(Calc!$H$2:$DZ$1549, $EG47, ), Calc!$H$15:$DZ$15, DW$103)/$F$107</f>
        <v>0</v>
      </c>
      <c r="DX47" s="69">
        <f>SUMIFS(INDEX(Calc!$H$2:$DZ$1549, $EG47, ), Calc!$H$15:$DZ$15, DX$103)/$F$107</f>
        <v>0</v>
      </c>
      <c r="DY47" s="69">
        <f>SUMIFS(INDEX(Calc!$H$2:$DZ$1549, $EG47, ), Calc!$H$15:$DZ$15, DY$103)/$F$107</f>
        <v>0</v>
      </c>
      <c r="DZ47" s="69">
        <f>SUMIFS(INDEX(Calc!$H$2:$DZ$1549, $EG47, ), Calc!$H$15:$DZ$15, DZ$103)/$F$107</f>
        <v>0</v>
      </c>
      <c r="EB47" s="51"/>
      <c r="EC47" s="72">
        <f>SUM(I47:EA47)</f>
        <v>-3.7221078631251014</v>
      </c>
      <c r="ED47" s="78"/>
      <c r="EF47" s="33" t="s">
        <v>24</v>
      </c>
      <c r="EG47" s="131">
        <f>SUMIFS(Calc!$EB$2:$EB$1549, Calc!$EC$2:$EC$1549, $EG$1, Calc!$ED$2:$ED$1549, $EG$2, Calc!$EE$2:$EE$1549, $EF47, Calc!$EF$2:$EF$1549, $C47)</f>
        <v>911</v>
      </c>
    </row>
    <row r="48" spans="3:137" x14ac:dyDescent="0.3">
      <c r="C48" s="2" t="s">
        <v>46</v>
      </c>
      <c r="E48" s="51"/>
      <c r="F48" s="95">
        <f>EC48/$EC$10*Inputs!$D$10</f>
        <v>-21750.000000000004</v>
      </c>
      <c r="G48" s="139" t="s">
        <v>47</v>
      </c>
      <c r="H48" s="53"/>
      <c r="I48" s="20"/>
      <c r="J48" s="69">
        <f>SUMIFS(INDEX(Calc!$H$2:$DZ$1549, $EG48, ), Calc!$H$15:$DZ$15, J$103)/$F$107</f>
        <v>-2.4</v>
      </c>
      <c r="K48" s="69">
        <f>SUMIFS(INDEX(Calc!$H$2:$DZ$1549, $EG48, ), Calc!$H$15:$DZ$15, K$103)/$F$107</f>
        <v>-2.2166666666666663</v>
      </c>
      <c r="L48" s="69">
        <f>SUMIFS(INDEX(Calc!$H$2:$DZ$1549, $EG48, ), Calc!$H$15:$DZ$15, L$103)/$F$107</f>
        <v>-1.74</v>
      </c>
      <c r="M48" s="69">
        <f>SUMIFS(INDEX(Calc!$H$2:$DZ$1549, $EG48, ), Calc!$H$15:$DZ$15, M$103)/$F$107</f>
        <v>-1.26</v>
      </c>
      <c r="N48" s="69">
        <f>SUMIFS(INDEX(Calc!$H$2:$DZ$1549, $EG48, ), Calc!$H$15:$DZ$15, N$103)/$F$107</f>
        <v>-0.77999999999999992</v>
      </c>
      <c r="O48" s="69">
        <f>SUMIFS(INDEX(Calc!$H$2:$DZ$1549, $EG48, ), Calc!$H$15:$DZ$15, O$103)/$F$107</f>
        <v>-0.3</v>
      </c>
      <c r="P48" s="69">
        <f>SUMIFS(INDEX(Calc!$H$2:$DZ$1549, $EG48, ), Calc!$H$15:$DZ$15, P$103)/$F$107</f>
        <v>-3.3333333333333348E-3</v>
      </c>
      <c r="Q48" s="69">
        <f>SUMIFS(INDEX(Calc!$H$2:$DZ$1549, $EG48, ), Calc!$H$15:$DZ$15, Q$103)/$F$107</f>
        <v>0</v>
      </c>
      <c r="R48" s="69">
        <f>SUMIFS(INDEX(Calc!$H$2:$DZ$1549, $EG48, ), Calc!$H$15:$DZ$15, R$103)/$F$107</f>
        <v>0</v>
      </c>
      <c r="S48" s="69">
        <f>SUMIFS(INDEX(Calc!$H$2:$DZ$1549, $EG48, ), Calc!$H$15:$DZ$15, S$103)/$F$107</f>
        <v>0</v>
      </c>
      <c r="T48" s="69">
        <f>SUMIFS(INDEX(Calc!$H$2:$DZ$1549, $EG48, ), Calc!$H$15:$DZ$15, T$103)/$F$107</f>
        <v>0</v>
      </c>
      <c r="U48" s="69">
        <f>SUMIFS(INDEX(Calc!$H$2:$DZ$1549, $EG48, ), Calc!$H$15:$DZ$15, U$103)/$F$107</f>
        <v>0</v>
      </c>
      <c r="V48" s="69">
        <f>SUMIFS(INDEX(Calc!$H$2:$DZ$1549, $EG48, ), Calc!$H$15:$DZ$15, V$103)/$F$107</f>
        <v>0</v>
      </c>
      <c r="W48" s="69">
        <f>SUMIFS(INDEX(Calc!$H$2:$DZ$1549, $EG48, ), Calc!$H$15:$DZ$15, W$103)/$F$107</f>
        <v>0</v>
      </c>
      <c r="X48" s="69">
        <f>SUMIFS(INDEX(Calc!$H$2:$DZ$1549, $EG48, ), Calc!$H$15:$DZ$15, X$103)/$F$107</f>
        <v>0</v>
      </c>
      <c r="Y48" s="69">
        <f>SUMIFS(INDEX(Calc!$H$2:$DZ$1549, $EG48, ), Calc!$H$15:$DZ$15, Y$103)/$F$107</f>
        <v>0</v>
      </c>
      <c r="Z48" s="69">
        <f>SUMIFS(INDEX(Calc!$H$2:$DZ$1549, $EG48, ), Calc!$H$15:$DZ$15, Z$103)/$F$107</f>
        <v>0</v>
      </c>
      <c r="AA48" s="69">
        <f>SUMIFS(INDEX(Calc!$H$2:$DZ$1549, $EG48, ), Calc!$H$15:$DZ$15, AA$103)/$F$107</f>
        <v>0</v>
      </c>
      <c r="AB48" s="69">
        <f>SUMIFS(INDEX(Calc!$H$2:$DZ$1549, $EG48, ), Calc!$H$15:$DZ$15, AB$103)/$F$107</f>
        <v>0</v>
      </c>
      <c r="AC48" s="69">
        <f>SUMIFS(INDEX(Calc!$H$2:$DZ$1549, $EG48, ), Calc!$H$15:$DZ$15, AC$103)/$F$107</f>
        <v>0</v>
      </c>
      <c r="AD48" s="69">
        <f>SUMIFS(INDEX(Calc!$H$2:$DZ$1549, $EG48, ), Calc!$H$15:$DZ$15, AD$103)/$F$107</f>
        <v>0</v>
      </c>
      <c r="AE48" s="69">
        <f>SUMIFS(INDEX(Calc!$H$2:$DZ$1549, $EG48, ), Calc!$H$15:$DZ$15, AE$103)/$F$107</f>
        <v>0</v>
      </c>
      <c r="AF48" s="69">
        <f>SUMIFS(INDEX(Calc!$H$2:$DZ$1549, $EG48, ), Calc!$H$15:$DZ$15, AF$103)/$F$107</f>
        <v>0</v>
      </c>
      <c r="AG48" s="69">
        <f>SUMIFS(INDEX(Calc!$H$2:$DZ$1549, $EG48, ), Calc!$H$15:$DZ$15, AG$103)/$F$107</f>
        <v>0</v>
      </c>
      <c r="AH48" s="69">
        <f>SUMIFS(INDEX(Calc!$H$2:$DZ$1549, $EG48, ), Calc!$H$15:$DZ$15, AH$103)/$F$107</f>
        <v>0</v>
      </c>
      <c r="AI48" s="69">
        <f>SUMIFS(INDEX(Calc!$H$2:$DZ$1549, $EG48, ), Calc!$H$15:$DZ$15, AI$103)/$F$107</f>
        <v>0</v>
      </c>
      <c r="AJ48" s="69">
        <f>SUMIFS(INDEX(Calc!$H$2:$DZ$1549, $EG48, ), Calc!$H$15:$DZ$15, AJ$103)/$F$107</f>
        <v>0</v>
      </c>
      <c r="AK48" s="69">
        <f>SUMIFS(INDEX(Calc!$H$2:$DZ$1549, $EG48, ), Calc!$H$15:$DZ$15, AK$103)/$F$107</f>
        <v>0</v>
      </c>
      <c r="AL48" s="69">
        <f>SUMIFS(INDEX(Calc!$H$2:$DZ$1549, $EG48, ), Calc!$H$15:$DZ$15, AL$103)/$F$107</f>
        <v>0</v>
      </c>
      <c r="AM48" s="69">
        <f>SUMIFS(INDEX(Calc!$H$2:$DZ$1549, $EG48, ), Calc!$H$15:$DZ$15, AM$103)/$F$107</f>
        <v>0</v>
      </c>
      <c r="AN48" s="69">
        <f>SUMIFS(INDEX(Calc!$H$2:$DZ$1549, $EG48, ), Calc!$H$15:$DZ$15, AN$103)/$F$107</f>
        <v>0</v>
      </c>
      <c r="AO48" s="69">
        <f>SUMIFS(INDEX(Calc!$H$2:$DZ$1549, $EG48, ), Calc!$H$15:$DZ$15, AO$103)/$F$107</f>
        <v>0</v>
      </c>
      <c r="AP48" s="69">
        <f>SUMIFS(INDEX(Calc!$H$2:$DZ$1549, $EG48, ), Calc!$H$15:$DZ$15, AP$103)/$F$107</f>
        <v>0</v>
      </c>
      <c r="AQ48" s="69">
        <f>SUMIFS(INDEX(Calc!$H$2:$DZ$1549, $EG48, ), Calc!$H$15:$DZ$15, AQ$103)/$F$107</f>
        <v>0</v>
      </c>
      <c r="AR48" s="69">
        <f>SUMIFS(INDEX(Calc!$H$2:$DZ$1549, $EG48, ), Calc!$H$15:$DZ$15, AR$103)/$F$107</f>
        <v>0</v>
      </c>
      <c r="AS48" s="69">
        <f>SUMIFS(INDEX(Calc!$H$2:$DZ$1549, $EG48, ), Calc!$H$15:$DZ$15, AS$103)/$F$107</f>
        <v>0</v>
      </c>
      <c r="AT48" s="69">
        <f>SUMIFS(INDEX(Calc!$H$2:$DZ$1549, $EG48, ), Calc!$H$15:$DZ$15, AT$103)/$F$107</f>
        <v>0</v>
      </c>
      <c r="AU48" s="69">
        <f>SUMIFS(INDEX(Calc!$H$2:$DZ$1549, $EG48, ), Calc!$H$15:$DZ$15, AU$103)/$F$107</f>
        <v>0</v>
      </c>
      <c r="AV48" s="69">
        <f>SUMIFS(INDEX(Calc!$H$2:$DZ$1549, $EG48, ), Calc!$H$15:$DZ$15, AV$103)/$F$107</f>
        <v>0</v>
      </c>
      <c r="AW48" s="69">
        <f>SUMIFS(INDEX(Calc!$H$2:$DZ$1549, $EG48, ), Calc!$H$15:$DZ$15, AW$103)/$F$107</f>
        <v>0</v>
      </c>
      <c r="AX48" s="69">
        <f>SUMIFS(INDEX(Calc!$H$2:$DZ$1549, $EG48, ), Calc!$H$15:$DZ$15, AX$103)/$F$107</f>
        <v>0</v>
      </c>
      <c r="AY48" s="69">
        <f>SUMIFS(INDEX(Calc!$H$2:$DZ$1549, $EG48, ), Calc!$H$15:$DZ$15, AY$103)/$F$107</f>
        <v>0</v>
      </c>
      <c r="AZ48" s="69">
        <f>SUMIFS(INDEX(Calc!$H$2:$DZ$1549, $EG48, ), Calc!$H$15:$DZ$15, AZ$103)/$F$107</f>
        <v>0</v>
      </c>
      <c r="BA48" s="69">
        <f>SUMIFS(INDEX(Calc!$H$2:$DZ$1549, $EG48, ), Calc!$H$15:$DZ$15, BA$103)/$F$107</f>
        <v>0</v>
      </c>
      <c r="BB48" s="69">
        <f>SUMIFS(INDEX(Calc!$H$2:$DZ$1549, $EG48, ), Calc!$H$15:$DZ$15, BB$103)/$F$107</f>
        <v>0</v>
      </c>
      <c r="BC48" s="69">
        <f>SUMIFS(INDEX(Calc!$H$2:$DZ$1549, $EG48, ), Calc!$H$15:$DZ$15, BC$103)/$F$107</f>
        <v>0</v>
      </c>
      <c r="BD48" s="69">
        <f>SUMIFS(INDEX(Calc!$H$2:$DZ$1549, $EG48, ), Calc!$H$15:$DZ$15, BD$103)/$F$107</f>
        <v>0</v>
      </c>
      <c r="BE48" s="69">
        <f>SUMIFS(INDEX(Calc!$H$2:$DZ$1549, $EG48, ), Calc!$H$15:$DZ$15, BE$103)/$F$107</f>
        <v>0</v>
      </c>
      <c r="BF48" s="69">
        <f>SUMIFS(INDEX(Calc!$H$2:$DZ$1549, $EG48, ), Calc!$H$15:$DZ$15, BF$103)/$F$107</f>
        <v>0</v>
      </c>
      <c r="BG48" s="69">
        <f>SUMIFS(INDEX(Calc!$H$2:$DZ$1549, $EG48, ), Calc!$H$15:$DZ$15, BG$103)/$F$107</f>
        <v>0</v>
      </c>
      <c r="BH48" s="69">
        <f>SUMIFS(INDEX(Calc!$H$2:$DZ$1549, $EG48, ), Calc!$H$15:$DZ$15, BH$103)/$F$107</f>
        <v>0</v>
      </c>
      <c r="BI48" s="69">
        <f>SUMIFS(INDEX(Calc!$H$2:$DZ$1549, $EG48, ), Calc!$H$15:$DZ$15, BI$103)/$F$107</f>
        <v>0</v>
      </c>
      <c r="BJ48" s="69">
        <f>SUMIFS(INDEX(Calc!$H$2:$DZ$1549, $EG48, ), Calc!$H$15:$DZ$15, BJ$103)/$F$107</f>
        <v>0</v>
      </c>
      <c r="BK48" s="69">
        <f>SUMIFS(INDEX(Calc!$H$2:$DZ$1549, $EG48, ), Calc!$H$15:$DZ$15, BK$103)/$F$107</f>
        <v>0</v>
      </c>
      <c r="BL48" s="69">
        <f>SUMIFS(INDEX(Calc!$H$2:$DZ$1549, $EG48, ), Calc!$H$15:$DZ$15, BL$103)/$F$107</f>
        <v>0</v>
      </c>
      <c r="BM48" s="69">
        <f>SUMIFS(INDEX(Calc!$H$2:$DZ$1549, $EG48, ), Calc!$H$15:$DZ$15, BM$103)/$F$107</f>
        <v>0</v>
      </c>
      <c r="BN48" s="69">
        <f>SUMIFS(INDEX(Calc!$H$2:$DZ$1549, $EG48, ), Calc!$H$15:$DZ$15, BN$103)/$F$107</f>
        <v>0</v>
      </c>
      <c r="BO48" s="69">
        <f>SUMIFS(INDEX(Calc!$H$2:$DZ$1549, $EG48, ), Calc!$H$15:$DZ$15, BO$103)/$F$107</f>
        <v>0</v>
      </c>
      <c r="BP48" s="69">
        <f>SUMIFS(INDEX(Calc!$H$2:$DZ$1549, $EG48, ), Calc!$H$15:$DZ$15, BP$103)/$F$107</f>
        <v>0</v>
      </c>
      <c r="BQ48" s="69">
        <f>SUMIFS(INDEX(Calc!$H$2:$DZ$1549, $EG48, ), Calc!$H$15:$DZ$15, BQ$103)/$F$107</f>
        <v>0</v>
      </c>
      <c r="BR48" s="69">
        <f>SUMIFS(INDEX(Calc!$H$2:$DZ$1549, $EG48, ), Calc!$H$15:$DZ$15, BR$103)/$F$107</f>
        <v>0</v>
      </c>
      <c r="BS48" s="69">
        <f>SUMIFS(INDEX(Calc!$H$2:$DZ$1549, $EG48, ), Calc!$H$15:$DZ$15, BS$103)/$F$107</f>
        <v>0</v>
      </c>
      <c r="BT48" s="69">
        <f>SUMIFS(INDEX(Calc!$H$2:$DZ$1549, $EG48, ), Calc!$H$15:$DZ$15, BT$103)/$F$107</f>
        <v>0</v>
      </c>
      <c r="BU48" s="69">
        <f>SUMIFS(INDEX(Calc!$H$2:$DZ$1549, $EG48, ), Calc!$H$15:$DZ$15, BU$103)/$F$107</f>
        <v>0</v>
      </c>
      <c r="BV48" s="69">
        <f>SUMIFS(INDEX(Calc!$H$2:$DZ$1549, $EG48, ), Calc!$H$15:$DZ$15, BV$103)/$F$107</f>
        <v>0</v>
      </c>
      <c r="BW48" s="69">
        <f>SUMIFS(INDEX(Calc!$H$2:$DZ$1549, $EG48, ), Calc!$H$15:$DZ$15, BW$103)/$F$107</f>
        <v>0</v>
      </c>
      <c r="BX48" s="69">
        <f>SUMIFS(INDEX(Calc!$H$2:$DZ$1549, $EG48, ), Calc!$H$15:$DZ$15, BX$103)/$F$107</f>
        <v>0</v>
      </c>
      <c r="BY48" s="69">
        <f>SUMIFS(INDEX(Calc!$H$2:$DZ$1549, $EG48, ), Calc!$H$15:$DZ$15, BY$103)/$F$107</f>
        <v>0</v>
      </c>
      <c r="BZ48" s="69">
        <f>SUMIFS(INDEX(Calc!$H$2:$DZ$1549, $EG48, ), Calc!$H$15:$DZ$15, BZ$103)/$F$107</f>
        <v>0</v>
      </c>
      <c r="CA48" s="69">
        <f>SUMIFS(INDEX(Calc!$H$2:$DZ$1549, $EG48, ), Calc!$H$15:$DZ$15, CA$103)/$F$107</f>
        <v>0</v>
      </c>
      <c r="CB48" s="69">
        <f>SUMIFS(INDEX(Calc!$H$2:$DZ$1549, $EG48, ), Calc!$H$15:$DZ$15, CB$103)/$F$107</f>
        <v>0</v>
      </c>
      <c r="CC48" s="69">
        <f>SUMIFS(INDEX(Calc!$H$2:$DZ$1549, $EG48, ), Calc!$H$15:$DZ$15, CC$103)/$F$107</f>
        <v>0</v>
      </c>
      <c r="CD48" s="69">
        <f>SUMIFS(INDEX(Calc!$H$2:$DZ$1549, $EG48, ), Calc!$H$15:$DZ$15, CD$103)/$F$107</f>
        <v>0</v>
      </c>
      <c r="CE48" s="69">
        <f>SUMIFS(INDEX(Calc!$H$2:$DZ$1549, $EG48, ), Calc!$H$15:$DZ$15, CE$103)/$F$107</f>
        <v>0</v>
      </c>
      <c r="CF48" s="69">
        <f>SUMIFS(INDEX(Calc!$H$2:$DZ$1549, $EG48, ), Calc!$H$15:$DZ$15, CF$103)/$F$107</f>
        <v>0</v>
      </c>
      <c r="CG48" s="69">
        <f>SUMIFS(INDEX(Calc!$H$2:$DZ$1549, $EG48, ), Calc!$H$15:$DZ$15, CG$103)/$F$107</f>
        <v>0</v>
      </c>
      <c r="CH48" s="69">
        <f>SUMIFS(INDEX(Calc!$H$2:$DZ$1549, $EG48, ), Calc!$H$15:$DZ$15, CH$103)/$F$107</f>
        <v>0</v>
      </c>
      <c r="CI48" s="69">
        <f>SUMIFS(INDEX(Calc!$H$2:$DZ$1549, $EG48, ), Calc!$H$15:$DZ$15, CI$103)/$F$107</f>
        <v>0</v>
      </c>
      <c r="CJ48" s="69">
        <f>SUMIFS(INDEX(Calc!$H$2:$DZ$1549, $EG48, ), Calc!$H$15:$DZ$15, CJ$103)/$F$107</f>
        <v>0</v>
      </c>
      <c r="CK48" s="69">
        <f>SUMIFS(INDEX(Calc!$H$2:$DZ$1549, $EG48, ), Calc!$H$15:$DZ$15, CK$103)/$F$107</f>
        <v>0</v>
      </c>
      <c r="CL48" s="69">
        <f>SUMIFS(INDEX(Calc!$H$2:$DZ$1549, $EG48, ), Calc!$H$15:$DZ$15, CL$103)/$F$107</f>
        <v>0</v>
      </c>
      <c r="CM48" s="69">
        <f>SUMIFS(INDEX(Calc!$H$2:$DZ$1549, $EG48, ), Calc!$H$15:$DZ$15, CM$103)/$F$107</f>
        <v>0</v>
      </c>
      <c r="CN48" s="69">
        <f>SUMIFS(INDEX(Calc!$H$2:$DZ$1549, $EG48, ), Calc!$H$15:$DZ$15, CN$103)/$F$107</f>
        <v>0</v>
      </c>
      <c r="CO48" s="69">
        <f>SUMIFS(INDEX(Calc!$H$2:$DZ$1549, $EG48, ), Calc!$H$15:$DZ$15, CO$103)/$F$107</f>
        <v>0</v>
      </c>
      <c r="CP48" s="69">
        <f>SUMIFS(INDEX(Calc!$H$2:$DZ$1549, $EG48, ), Calc!$H$15:$DZ$15, CP$103)/$F$107</f>
        <v>0</v>
      </c>
      <c r="CQ48" s="69">
        <f>SUMIFS(INDEX(Calc!$H$2:$DZ$1549, $EG48, ), Calc!$H$15:$DZ$15, CQ$103)/$F$107</f>
        <v>0</v>
      </c>
      <c r="CR48" s="69">
        <f>SUMIFS(INDEX(Calc!$H$2:$DZ$1549, $EG48, ), Calc!$H$15:$DZ$15, CR$103)/$F$107</f>
        <v>0</v>
      </c>
      <c r="CS48" s="69">
        <f>SUMIFS(INDEX(Calc!$H$2:$DZ$1549, $EG48, ), Calc!$H$15:$DZ$15, CS$103)/$F$107</f>
        <v>0</v>
      </c>
      <c r="CT48" s="69">
        <f>SUMIFS(INDEX(Calc!$H$2:$DZ$1549, $EG48, ), Calc!$H$15:$DZ$15, CT$103)/$F$107</f>
        <v>0</v>
      </c>
      <c r="CU48" s="69">
        <f>SUMIFS(INDEX(Calc!$H$2:$DZ$1549, $EG48, ), Calc!$H$15:$DZ$15, CU$103)/$F$107</f>
        <v>0</v>
      </c>
      <c r="CV48" s="69">
        <f>SUMIFS(INDEX(Calc!$H$2:$DZ$1549, $EG48, ), Calc!$H$15:$DZ$15, CV$103)/$F$107</f>
        <v>0</v>
      </c>
      <c r="CW48" s="69">
        <f>SUMIFS(INDEX(Calc!$H$2:$DZ$1549, $EG48, ), Calc!$H$15:$DZ$15, CW$103)/$F$107</f>
        <v>0</v>
      </c>
      <c r="CX48" s="69">
        <f>SUMIFS(INDEX(Calc!$H$2:$DZ$1549, $EG48, ), Calc!$H$15:$DZ$15, CX$103)/$F$107</f>
        <v>0</v>
      </c>
      <c r="CY48" s="69">
        <f>SUMIFS(INDEX(Calc!$H$2:$DZ$1549, $EG48, ), Calc!$H$15:$DZ$15, CY$103)/$F$107</f>
        <v>0</v>
      </c>
      <c r="CZ48" s="69">
        <f>SUMIFS(INDEX(Calc!$H$2:$DZ$1549, $EG48, ), Calc!$H$15:$DZ$15, CZ$103)/$F$107</f>
        <v>0</v>
      </c>
      <c r="DA48" s="69">
        <f>SUMIFS(INDEX(Calc!$H$2:$DZ$1549, $EG48, ), Calc!$H$15:$DZ$15, DA$103)/$F$107</f>
        <v>0</v>
      </c>
      <c r="DB48" s="69">
        <f>SUMIFS(INDEX(Calc!$H$2:$DZ$1549, $EG48, ), Calc!$H$15:$DZ$15, DB$103)/$F$107</f>
        <v>0</v>
      </c>
      <c r="DC48" s="69">
        <f>SUMIFS(INDEX(Calc!$H$2:$DZ$1549, $EG48, ), Calc!$H$15:$DZ$15, DC$103)/$F$107</f>
        <v>0</v>
      </c>
      <c r="DD48" s="69">
        <f>SUMIFS(INDEX(Calc!$H$2:$DZ$1549, $EG48, ), Calc!$H$15:$DZ$15, DD$103)/$F$107</f>
        <v>0</v>
      </c>
      <c r="DE48" s="69">
        <f>SUMIFS(INDEX(Calc!$H$2:$DZ$1549, $EG48, ), Calc!$H$15:$DZ$15, DE$103)/$F$107</f>
        <v>0</v>
      </c>
      <c r="DF48" s="69">
        <f>SUMIFS(INDEX(Calc!$H$2:$DZ$1549, $EG48, ), Calc!$H$15:$DZ$15, DF$103)/$F$107</f>
        <v>0</v>
      </c>
      <c r="DG48" s="69">
        <f>SUMIFS(INDEX(Calc!$H$2:$DZ$1549, $EG48, ), Calc!$H$15:$DZ$15, DG$103)/$F$107</f>
        <v>0</v>
      </c>
      <c r="DH48" s="69">
        <f>SUMIFS(INDEX(Calc!$H$2:$DZ$1549, $EG48, ), Calc!$H$15:$DZ$15, DH$103)/$F$107</f>
        <v>0</v>
      </c>
      <c r="DI48" s="69">
        <f>SUMIFS(INDEX(Calc!$H$2:$DZ$1549, $EG48, ), Calc!$H$15:$DZ$15, DI$103)/$F$107</f>
        <v>0</v>
      </c>
      <c r="DJ48" s="69">
        <f>SUMIFS(INDEX(Calc!$H$2:$DZ$1549, $EG48, ), Calc!$H$15:$DZ$15, DJ$103)/$F$107</f>
        <v>0</v>
      </c>
      <c r="DK48" s="69">
        <f>SUMIFS(INDEX(Calc!$H$2:$DZ$1549, $EG48, ), Calc!$H$15:$DZ$15, DK$103)/$F$107</f>
        <v>0</v>
      </c>
      <c r="DL48" s="69">
        <f>SUMIFS(INDEX(Calc!$H$2:$DZ$1549, $EG48, ), Calc!$H$15:$DZ$15, DL$103)/$F$107</f>
        <v>0</v>
      </c>
      <c r="DM48" s="69">
        <f>SUMIFS(INDEX(Calc!$H$2:$DZ$1549, $EG48, ), Calc!$H$15:$DZ$15, DM$103)/$F$107</f>
        <v>0</v>
      </c>
      <c r="DN48" s="69">
        <f>SUMIFS(INDEX(Calc!$H$2:$DZ$1549, $EG48, ), Calc!$H$15:$DZ$15, DN$103)/$F$107</f>
        <v>0</v>
      </c>
      <c r="DO48" s="69">
        <f>SUMIFS(INDEX(Calc!$H$2:$DZ$1549, $EG48, ), Calc!$H$15:$DZ$15, DO$103)/$F$107</f>
        <v>0</v>
      </c>
      <c r="DP48" s="69">
        <f>SUMIFS(INDEX(Calc!$H$2:$DZ$1549, $EG48, ), Calc!$H$15:$DZ$15, DP$103)/$F$107</f>
        <v>0</v>
      </c>
      <c r="DQ48" s="69">
        <f>SUMIFS(INDEX(Calc!$H$2:$DZ$1549, $EG48, ), Calc!$H$15:$DZ$15, DQ$103)/$F$107</f>
        <v>0</v>
      </c>
      <c r="DR48" s="69">
        <f>SUMIFS(INDEX(Calc!$H$2:$DZ$1549, $EG48, ), Calc!$H$15:$DZ$15, DR$103)/$F$107</f>
        <v>0</v>
      </c>
      <c r="DS48" s="69">
        <f>SUMIFS(INDEX(Calc!$H$2:$DZ$1549, $EG48, ), Calc!$H$15:$DZ$15, DS$103)/$F$107</f>
        <v>0</v>
      </c>
      <c r="DT48" s="69">
        <f>SUMIFS(INDEX(Calc!$H$2:$DZ$1549, $EG48, ), Calc!$H$15:$DZ$15, DT$103)/$F$107</f>
        <v>0</v>
      </c>
      <c r="DU48" s="69">
        <f>SUMIFS(INDEX(Calc!$H$2:$DZ$1549, $EG48, ), Calc!$H$15:$DZ$15, DU$103)/$F$107</f>
        <v>0</v>
      </c>
      <c r="DV48" s="69">
        <f>SUMIFS(INDEX(Calc!$H$2:$DZ$1549, $EG48, ), Calc!$H$15:$DZ$15, DV$103)/$F$107</f>
        <v>0</v>
      </c>
      <c r="DW48" s="69">
        <f>SUMIFS(INDEX(Calc!$H$2:$DZ$1549, $EG48, ), Calc!$H$15:$DZ$15, DW$103)/$F$107</f>
        <v>0</v>
      </c>
      <c r="DX48" s="69">
        <f>SUMIFS(INDEX(Calc!$H$2:$DZ$1549, $EG48, ), Calc!$H$15:$DZ$15, DX$103)/$F$107</f>
        <v>0</v>
      </c>
      <c r="DY48" s="69">
        <f>SUMIFS(INDEX(Calc!$H$2:$DZ$1549, $EG48, ), Calc!$H$15:$DZ$15, DY$103)/$F$107</f>
        <v>0</v>
      </c>
      <c r="DZ48" s="69">
        <f>SUMIFS(INDEX(Calc!$H$2:$DZ$1549, $EG48, ), Calc!$H$15:$DZ$15, DZ$103)/$F$107</f>
        <v>0</v>
      </c>
      <c r="EB48" s="51"/>
      <c r="EC48" s="72">
        <f>SUM(I48:EA48)</f>
        <v>-8.7000000000000011</v>
      </c>
      <c r="ED48" s="78"/>
      <c r="EF48" s="33" t="s">
        <v>79</v>
      </c>
      <c r="EG48" s="131">
        <f>SUMIFS(Calc!$EB$2:$EB$1549, Calc!$EC$2:$EC$1549, $EG$1, Calc!$ED$2:$ED$1549, $EG$2, Calc!$EE$2:$EE$1549, $EF48, Calc!$EF$2:$EF$1549, $C48)</f>
        <v>962</v>
      </c>
    </row>
    <row r="49" spans="3:137" ht="5.0999999999999996" customHeight="1" x14ac:dyDescent="0.3">
      <c r="E49" s="51"/>
      <c r="F49" s="27"/>
      <c r="G49" s="27"/>
      <c r="H49" s="53"/>
      <c r="I49" s="17"/>
      <c r="J49" s="17"/>
      <c r="K49" s="17"/>
      <c r="L49" s="17"/>
      <c r="M49" s="17"/>
      <c r="N49" s="17"/>
      <c r="O49" s="17"/>
      <c r="P49" s="17"/>
      <c r="Q49" s="17"/>
      <c r="R49" s="17"/>
      <c r="S49" s="17"/>
      <c r="T49" s="17"/>
      <c r="U49" s="17"/>
      <c r="V49" s="17"/>
      <c r="W49" s="17"/>
      <c r="X49" s="17"/>
      <c r="Y49" s="17"/>
      <c r="Z49" s="17"/>
      <c r="AA49" s="17"/>
      <c r="AB49" s="17"/>
      <c r="AC49" s="17"/>
      <c r="AD49" s="17"/>
      <c r="AE49" s="17"/>
      <c r="AF49" s="17"/>
      <c r="AG49" s="17"/>
      <c r="AH49" s="17"/>
      <c r="AI49" s="17"/>
      <c r="AJ49" s="17"/>
      <c r="AK49" s="17"/>
      <c r="AL49" s="17"/>
      <c r="AM49" s="17"/>
      <c r="AN49" s="17"/>
      <c r="AO49" s="17"/>
      <c r="AP49" s="17"/>
      <c r="AQ49" s="17"/>
      <c r="AR49" s="17"/>
      <c r="AS49" s="17"/>
      <c r="AT49" s="17"/>
      <c r="AU49" s="17"/>
      <c r="AV49" s="17"/>
      <c r="AW49" s="17"/>
      <c r="AX49" s="17"/>
      <c r="AY49" s="17"/>
      <c r="AZ49" s="17"/>
      <c r="BA49" s="17"/>
      <c r="BB49" s="17"/>
      <c r="BC49" s="17"/>
      <c r="BD49" s="17"/>
      <c r="BE49" s="17"/>
      <c r="BF49" s="17"/>
      <c r="BG49" s="17"/>
      <c r="BH49" s="17"/>
      <c r="BI49" s="17"/>
      <c r="BJ49" s="17"/>
      <c r="BK49" s="17"/>
      <c r="BL49" s="17"/>
      <c r="BM49" s="17"/>
      <c r="BN49" s="17"/>
      <c r="BO49" s="17"/>
      <c r="BP49" s="17"/>
      <c r="BQ49" s="17"/>
      <c r="BR49" s="17"/>
      <c r="BS49" s="17"/>
      <c r="BT49" s="17"/>
      <c r="BU49" s="17"/>
      <c r="BV49" s="17"/>
      <c r="BW49" s="17"/>
      <c r="BX49" s="17"/>
      <c r="BY49" s="17"/>
      <c r="BZ49" s="17"/>
      <c r="CA49" s="17"/>
      <c r="CB49" s="17"/>
      <c r="CC49" s="17"/>
      <c r="CD49" s="17"/>
      <c r="CE49" s="17"/>
      <c r="CF49" s="17"/>
      <c r="CG49" s="17"/>
      <c r="CH49" s="17"/>
      <c r="CI49" s="17"/>
      <c r="CJ49" s="17"/>
      <c r="CK49" s="17"/>
      <c r="CL49" s="17"/>
      <c r="CM49" s="17"/>
      <c r="CN49" s="17"/>
      <c r="CO49" s="17"/>
      <c r="CP49" s="17"/>
      <c r="CQ49" s="17"/>
      <c r="CR49" s="17"/>
      <c r="CS49" s="17"/>
      <c r="CT49" s="17"/>
      <c r="CU49" s="17"/>
      <c r="CV49" s="17"/>
      <c r="CW49" s="17"/>
      <c r="CX49" s="17"/>
      <c r="CY49" s="17"/>
      <c r="CZ49" s="17"/>
      <c r="DA49" s="17"/>
      <c r="DB49" s="17"/>
      <c r="DC49" s="17"/>
      <c r="DD49" s="17"/>
      <c r="DE49" s="17"/>
      <c r="DF49" s="17"/>
      <c r="DG49" s="17"/>
      <c r="DH49" s="17"/>
      <c r="DI49" s="17"/>
      <c r="DJ49" s="17"/>
      <c r="DK49" s="17"/>
      <c r="DL49" s="17"/>
      <c r="DM49" s="17"/>
      <c r="DN49" s="17"/>
      <c r="DO49" s="17"/>
      <c r="DP49" s="17"/>
      <c r="DQ49" s="17"/>
      <c r="DR49" s="17"/>
      <c r="DS49" s="17"/>
      <c r="DT49" s="17"/>
      <c r="DU49" s="17"/>
      <c r="DV49" s="17"/>
      <c r="DW49" s="17"/>
      <c r="DX49" s="17"/>
      <c r="DY49" s="17"/>
      <c r="DZ49" s="17"/>
      <c r="EB49" s="51"/>
      <c r="EC49" s="76"/>
      <c r="ED49" s="77"/>
      <c r="EF49" s="33"/>
    </row>
    <row r="50" spans="3:137" x14ac:dyDescent="0.3">
      <c r="C50" s="14" t="s">
        <v>191</v>
      </c>
      <c r="D50" s="14"/>
      <c r="E50" s="74"/>
      <c r="F50" s="44">
        <f>EC50/$EC$10*Inputs!$D$10</f>
        <v>-60019.332157812772</v>
      </c>
      <c r="G50" s="140" t="s">
        <v>47</v>
      </c>
      <c r="H50" s="87"/>
      <c r="I50" s="15"/>
      <c r="J50" s="111">
        <f t="shared" ref="J50:AO50" si="22">SUM(J44:J49)</f>
        <v>-3.7315086203269137</v>
      </c>
      <c r="K50" s="111">
        <f t="shared" si="22"/>
        <v>-5.2669205398662129</v>
      </c>
      <c r="L50" s="111">
        <f t="shared" si="22"/>
        <v>-4.8499230398662139</v>
      </c>
      <c r="M50" s="111">
        <f t="shared" si="22"/>
        <v>-4.2969630398662142</v>
      </c>
      <c r="N50" s="111">
        <f t="shared" si="22"/>
        <v>-3.7440030398662136</v>
      </c>
      <c r="O50" s="111">
        <f t="shared" si="22"/>
        <v>-1.9863520833333337</v>
      </c>
      <c r="P50" s="111">
        <f t="shared" si="22"/>
        <v>-0.13206250000000017</v>
      </c>
      <c r="Q50" s="111">
        <f t="shared" si="22"/>
        <v>0</v>
      </c>
      <c r="R50" s="111">
        <f t="shared" si="22"/>
        <v>0</v>
      </c>
      <c r="S50" s="111">
        <f t="shared" si="22"/>
        <v>0</v>
      </c>
      <c r="T50" s="111">
        <f t="shared" si="22"/>
        <v>0</v>
      </c>
      <c r="U50" s="111">
        <f t="shared" si="22"/>
        <v>0</v>
      </c>
      <c r="V50" s="111">
        <f t="shared" si="22"/>
        <v>0</v>
      </c>
      <c r="W50" s="111">
        <f t="shared" si="22"/>
        <v>0</v>
      </c>
      <c r="X50" s="111">
        <f t="shared" si="22"/>
        <v>0</v>
      </c>
      <c r="Y50" s="111">
        <f t="shared" si="22"/>
        <v>0</v>
      </c>
      <c r="Z50" s="111">
        <f t="shared" si="22"/>
        <v>0</v>
      </c>
      <c r="AA50" s="111">
        <f t="shared" si="22"/>
        <v>0</v>
      </c>
      <c r="AB50" s="111">
        <f t="shared" si="22"/>
        <v>0</v>
      </c>
      <c r="AC50" s="111">
        <f t="shared" si="22"/>
        <v>0</v>
      </c>
      <c r="AD50" s="111">
        <f t="shared" si="22"/>
        <v>0</v>
      </c>
      <c r="AE50" s="111">
        <f t="shared" si="22"/>
        <v>0</v>
      </c>
      <c r="AF50" s="111">
        <f t="shared" si="22"/>
        <v>0</v>
      </c>
      <c r="AG50" s="111">
        <f t="shared" si="22"/>
        <v>0</v>
      </c>
      <c r="AH50" s="111">
        <f t="shared" si="22"/>
        <v>0</v>
      </c>
      <c r="AI50" s="111">
        <f t="shared" si="22"/>
        <v>0</v>
      </c>
      <c r="AJ50" s="111">
        <f t="shared" si="22"/>
        <v>0</v>
      </c>
      <c r="AK50" s="111">
        <f t="shared" si="22"/>
        <v>0</v>
      </c>
      <c r="AL50" s="111">
        <f t="shared" si="22"/>
        <v>0</v>
      </c>
      <c r="AM50" s="111">
        <f t="shared" si="22"/>
        <v>0</v>
      </c>
      <c r="AN50" s="111">
        <f t="shared" si="22"/>
        <v>0</v>
      </c>
      <c r="AO50" s="111">
        <f t="shared" si="22"/>
        <v>0</v>
      </c>
      <c r="AP50" s="111">
        <f t="shared" ref="AP50:BU50" si="23">SUM(AP44:AP49)</f>
        <v>0</v>
      </c>
      <c r="AQ50" s="111">
        <f t="shared" si="23"/>
        <v>0</v>
      </c>
      <c r="AR50" s="111">
        <f t="shared" si="23"/>
        <v>0</v>
      </c>
      <c r="AS50" s="111">
        <f t="shared" si="23"/>
        <v>0</v>
      </c>
      <c r="AT50" s="111">
        <f t="shared" si="23"/>
        <v>0</v>
      </c>
      <c r="AU50" s="111">
        <f t="shared" si="23"/>
        <v>0</v>
      </c>
      <c r="AV50" s="111">
        <f t="shared" si="23"/>
        <v>0</v>
      </c>
      <c r="AW50" s="111">
        <f t="shared" si="23"/>
        <v>0</v>
      </c>
      <c r="AX50" s="111">
        <f t="shared" si="23"/>
        <v>0</v>
      </c>
      <c r="AY50" s="111">
        <f t="shared" si="23"/>
        <v>0</v>
      </c>
      <c r="AZ50" s="111">
        <f t="shared" si="23"/>
        <v>0</v>
      </c>
      <c r="BA50" s="111">
        <f t="shared" si="23"/>
        <v>0</v>
      </c>
      <c r="BB50" s="111">
        <f t="shared" si="23"/>
        <v>0</v>
      </c>
      <c r="BC50" s="111">
        <f t="shared" si="23"/>
        <v>0</v>
      </c>
      <c r="BD50" s="111">
        <f t="shared" si="23"/>
        <v>0</v>
      </c>
      <c r="BE50" s="111">
        <f t="shared" si="23"/>
        <v>0</v>
      </c>
      <c r="BF50" s="111">
        <f t="shared" si="23"/>
        <v>0</v>
      </c>
      <c r="BG50" s="111">
        <f t="shared" si="23"/>
        <v>0</v>
      </c>
      <c r="BH50" s="111">
        <f t="shared" si="23"/>
        <v>0</v>
      </c>
      <c r="BI50" s="111">
        <f t="shared" si="23"/>
        <v>0</v>
      </c>
      <c r="BJ50" s="111">
        <f t="shared" si="23"/>
        <v>0</v>
      </c>
      <c r="BK50" s="111">
        <f t="shared" si="23"/>
        <v>0</v>
      </c>
      <c r="BL50" s="111">
        <f t="shared" si="23"/>
        <v>0</v>
      </c>
      <c r="BM50" s="111">
        <f t="shared" si="23"/>
        <v>0</v>
      </c>
      <c r="BN50" s="111">
        <f t="shared" si="23"/>
        <v>0</v>
      </c>
      <c r="BO50" s="111">
        <f t="shared" si="23"/>
        <v>0</v>
      </c>
      <c r="BP50" s="111">
        <f t="shared" si="23"/>
        <v>0</v>
      </c>
      <c r="BQ50" s="111">
        <f t="shared" si="23"/>
        <v>0</v>
      </c>
      <c r="BR50" s="111">
        <f t="shared" si="23"/>
        <v>0</v>
      </c>
      <c r="BS50" s="111">
        <f t="shared" si="23"/>
        <v>0</v>
      </c>
      <c r="BT50" s="111">
        <f t="shared" si="23"/>
        <v>0</v>
      </c>
      <c r="BU50" s="111">
        <f t="shared" si="23"/>
        <v>0</v>
      </c>
      <c r="BV50" s="111">
        <f t="shared" ref="BV50:DA50" si="24">SUM(BV44:BV49)</f>
        <v>0</v>
      </c>
      <c r="BW50" s="111">
        <f t="shared" si="24"/>
        <v>0</v>
      </c>
      <c r="BX50" s="111">
        <f t="shared" si="24"/>
        <v>0</v>
      </c>
      <c r="BY50" s="111">
        <f t="shared" si="24"/>
        <v>0</v>
      </c>
      <c r="BZ50" s="111">
        <f t="shared" si="24"/>
        <v>0</v>
      </c>
      <c r="CA50" s="111">
        <f t="shared" si="24"/>
        <v>0</v>
      </c>
      <c r="CB50" s="111">
        <f t="shared" si="24"/>
        <v>0</v>
      </c>
      <c r="CC50" s="111">
        <f t="shared" si="24"/>
        <v>0</v>
      </c>
      <c r="CD50" s="111">
        <f t="shared" si="24"/>
        <v>0</v>
      </c>
      <c r="CE50" s="111">
        <f t="shared" si="24"/>
        <v>0</v>
      </c>
      <c r="CF50" s="111">
        <f t="shared" si="24"/>
        <v>0</v>
      </c>
      <c r="CG50" s="111">
        <f t="shared" si="24"/>
        <v>0</v>
      </c>
      <c r="CH50" s="111">
        <f t="shared" si="24"/>
        <v>0</v>
      </c>
      <c r="CI50" s="111">
        <f t="shared" si="24"/>
        <v>0</v>
      </c>
      <c r="CJ50" s="111">
        <f t="shared" si="24"/>
        <v>0</v>
      </c>
      <c r="CK50" s="111">
        <f t="shared" si="24"/>
        <v>0</v>
      </c>
      <c r="CL50" s="111">
        <f t="shared" si="24"/>
        <v>0</v>
      </c>
      <c r="CM50" s="111">
        <f t="shared" si="24"/>
        <v>0</v>
      </c>
      <c r="CN50" s="111">
        <f t="shared" si="24"/>
        <v>0</v>
      </c>
      <c r="CO50" s="111">
        <f t="shared" si="24"/>
        <v>0</v>
      </c>
      <c r="CP50" s="111">
        <f t="shared" si="24"/>
        <v>0</v>
      </c>
      <c r="CQ50" s="111">
        <f t="shared" si="24"/>
        <v>0</v>
      </c>
      <c r="CR50" s="111">
        <f t="shared" si="24"/>
        <v>0</v>
      </c>
      <c r="CS50" s="111">
        <f t="shared" si="24"/>
        <v>0</v>
      </c>
      <c r="CT50" s="111">
        <f t="shared" si="24"/>
        <v>0</v>
      </c>
      <c r="CU50" s="111">
        <f t="shared" si="24"/>
        <v>0</v>
      </c>
      <c r="CV50" s="111">
        <f t="shared" si="24"/>
        <v>0</v>
      </c>
      <c r="CW50" s="111">
        <f t="shared" si="24"/>
        <v>0</v>
      </c>
      <c r="CX50" s="111">
        <f t="shared" si="24"/>
        <v>0</v>
      </c>
      <c r="CY50" s="111">
        <f t="shared" si="24"/>
        <v>0</v>
      </c>
      <c r="CZ50" s="111">
        <f t="shared" si="24"/>
        <v>0</v>
      </c>
      <c r="DA50" s="111">
        <f t="shared" si="24"/>
        <v>0</v>
      </c>
      <c r="DB50" s="111">
        <f t="shared" ref="DB50:DZ50" si="25">SUM(DB44:DB49)</f>
        <v>0</v>
      </c>
      <c r="DC50" s="111">
        <f t="shared" si="25"/>
        <v>0</v>
      </c>
      <c r="DD50" s="111">
        <f t="shared" si="25"/>
        <v>0</v>
      </c>
      <c r="DE50" s="111">
        <f t="shared" si="25"/>
        <v>0</v>
      </c>
      <c r="DF50" s="111">
        <f t="shared" si="25"/>
        <v>0</v>
      </c>
      <c r="DG50" s="111">
        <f t="shared" si="25"/>
        <v>0</v>
      </c>
      <c r="DH50" s="111">
        <f t="shared" si="25"/>
        <v>0</v>
      </c>
      <c r="DI50" s="111">
        <f t="shared" si="25"/>
        <v>0</v>
      </c>
      <c r="DJ50" s="111">
        <f t="shared" si="25"/>
        <v>0</v>
      </c>
      <c r="DK50" s="111">
        <f t="shared" si="25"/>
        <v>0</v>
      </c>
      <c r="DL50" s="111">
        <f t="shared" si="25"/>
        <v>0</v>
      </c>
      <c r="DM50" s="111">
        <f t="shared" si="25"/>
        <v>0</v>
      </c>
      <c r="DN50" s="111">
        <f t="shared" si="25"/>
        <v>0</v>
      </c>
      <c r="DO50" s="111">
        <f t="shared" si="25"/>
        <v>0</v>
      </c>
      <c r="DP50" s="111">
        <f t="shared" si="25"/>
        <v>0</v>
      </c>
      <c r="DQ50" s="111">
        <f t="shared" si="25"/>
        <v>0</v>
      </c>
      <c r="DR50" s="111">
        <f t="shared" si="25"/>
        <v>0</v>
      </c>
      <c r="DS50" s="111">
        <f t="shared" si="25"/>
        <v>0</v>
      </c>
      <c r="DT50" s="111">
        <f t="shared" si="25"/>
        <v>0</v>
      </c>
      <c r="DU50" s="111">
        <f t="shared" si="25"/>
        <v>0</v>
      </c>
      <c r="DV50" s="111">
        <f t="shared" si="25"/>
        <v>0</v>
      </c>
      <c r="DW50" s="111">
        <f t="shared" si="25"/>
        <v>0</v>
      </c>
      <c r="DX50" s="111">
        <f t="shared" si="25"/>
        <v>0</v>
      </c>
      <c r="DY50" s="111">
        <f t="shared" si="25"/>
        <v>0</v>
      </c>
      <c r="DZ50" s="111">
        <f t="shared" si="25"/>
        <v>0</v>
      </c>
      <c r="EA50" s="111"/>
      <c r="EB50" s="213"/>
      <c r="EC50" s="111">
        <f>SUM(EC44:EC49)</f>
        <v>-24.007732863125106</v>
      </c>
      <c r="ED50" s="22"/>
      <c r="EF50" s="33"/>
    </row>
    <row r="51" spans="3:137" x14ac:dyDescent="0.3">
      <c r="E51" s="51"/>
      <c r="F51" s="27"/>
      <c r="G51" s="27"/>
      <c r="H51" s="53"/>
      <c r="I51" s="17"/>
      <c r="J51" s="17"/>
      <c r="K51" s="17"/>
      <c r="L51" s="17"/>
      <c r="M51" s="17"/>
      <c r="N51" s="17"/>
      <c r="O51" s="17"/>
      <c r="P51" s="17"/>
      <c r="Q51" s="17"/>
      <c r="R51" s="17"/>
      <c r="S51" s="17"/>
      <c r="T51" s="17"/>
      <c r="U51" s="17"/>
      <c r="V51" s="17"/>
      <c r="W51" s="17"/>
      <c r="X51" s="17"/>
      <c r="Y51" s="17"/>
      <c r="Z51" s="17"/>
      <c r="AA51" s="17"/>
      <c r="AB51" s="17"/>
      <c r="AC51" s="17"/>
      <c r="AD51" s="17"/>
      <c r="AE51" s="17"/>
      <c r="AF51" s="17"/>
      <c r="AG51" s="17"/>
      <c r="AH51" s="17"/>
      <c r="AI51" s="17"/>
      <c r="AJ51" s="17"/>
      <c r="AK51" s="17"/>
      <c r="AL51" s="17"/>
      <c r="AM51" s="17"/>
      <c r="AN51" s="17"/>
      <c r="AO51" s="17"/>
      <c r="AP51" s="17"/>
      <c r="AQ51" s="17"/>
      <c r="AR51" s="17"/>
      <c r="AS51" s="17"/>
      <c r="AT51" s="17"/>
      <c r="AU51" s="17"/>
      <c r="AV51" s="17"/>
      <c r="AW51" s="17"/>
      <c r="AX51" s="17"/>
      <c r="AY51" s="17"/>
      <c r="AZ51" s="17"/>
      <c r="BA51" s="17"/>
      <c r="BB51" s="17"/>
      <c r="BC51" s="17"/>
      <c r="BD51" s="17"/>
      <c r="BE51" s="17"/>
      <c r="BF51" s="17"/>
      <c r="BG51" s="17"/>
      <c r="BH51" s="17"/>
      <c r="BI51" s="17"/>
      <c r="BJ51" s="17"/>
      <c r="BK51" s="17"/>
      <c r="BL51" s="17"/>
      <c r="BM51" s="17"/>
      <c r="BN51" s="17"/>
      <c r="BO51" s="17"/>
      <c r="BP51" s="17"/>
      <c r="BQ51" s="17"/>
      <c r="BR51" s="17"/>
      <c r="BS51" s="17"/>
      <c r="BT51" s="17"/>
      <c r="BU51" s="17"/>
      <c r="BV51" s="17"/>
      <c r="BW51" s="17"/>
      <c r="BX51" s="17"/>
      <c r="BY51" s="17"/>
      <c r="BZ51" s="17"/>
      <c r="CA51" s="17"/>
      <c r="CB51" s="17"/>
      <c r="CC51" s="17"/>
      <c r="CD51" s="17"/>
      <c r="CE51" s="17"/>
      <c r="CF51" s="17"/>
      <c r="CG51" s="17"/>
      <c r="CH51" s="17"/>
      <c r="CI51" s="17"/>
      <c r="CJ51" s="17"/>
      <c r="CK51" s="17"/>
      <c r="CL51" s="17"/>
      <c r="CM51" s="17"/>
      <c r="CN51" s="17"/>
      <c r="CO51" s="17"/>
      <c r="CP51" s="17"/>
      <c r="CQ51" s="17"/>
      <c r="CR51" s="17"/>
      <c r="CS51" s="17"/>
      <c r="CT51" s="17"/>
      <c r="CU51" s="17"/>
      <c r="CV51" s="17"/>
      <c r="CW51" s="17"/>
      <c r="CX51" s="17"/>
      <c r="CY51" s="17"/>
      <c r="CZ51" s="17"/>
      <c r="DA51" s="17"/>
      <c r="DB51" s="17"/>
      <c r="DC51" s="17"/>
      <c r="DD51" s="17"/>
      <c r="DE51" s="17"/>
      <c r="DF51" s="17"/>
      <c r="DG51" s="17"/>
      <c r="DH51" s="17"/>
      <c r="DI51" s="17"/>
      <c r="DJ51" s="17"/>
      <c r="DK51" s="17"/>
      <c r="DL51" s="17"/>
      <c r="DM51" s="17"/>
      <c r="DN51" s="17"/>
      <c r="DO51" s="17"/>
      <c r="DP51" s="17"/>
      <c r="DQ51" s="17"/>
      <c r="DR51" s="17"/>
      <c r="DS51" s="17"/>
      <c r="DT51" s="17"/>
      <c r="DU51" s="17"/>
      <c r="DV51" s="17"/>
      <c r="DW51" s="17"/>
      <c r="DX51" s="17"/>
      <c r="DY51" s="17"/>
      <c r="DZ51" s="17"/>
      <c r="EB51" s="51"/>
      <c r="EC51" s="76"/>
      <c r="ED51" s="77"/>
      <c r="EF51" s="33"/>
    </row>
    <row r="52" spans="3:137" x14ac:dyDescent="0.3">
      <c r="C52" s="81" t="s">
        <v>192</v>
      </c>
      <c r="D52" s="81"/>
      <c r="E52" s="82"/>
      <c r="F52" s="137">
        <f>EC52/$EC$10*Inputs!$D$10</f>
        <v>91031.449092187177</v>
      </c>
      <c r="G52" s="138" t="s">
        <v>47</v>
      </c>
      <c r="H52" s="83"/>
      <c r="I52" s="84"/>
      <c r="J52" s="90">
        <f>SUM(J41, J50)</f>
        <v>-14.968341953660246</v>
      </c>
      <c r="K52" s="90">
        <f t="shared" ref="K52:BV52" si="26">SUM(K41, K50)</f>
        <v>2.5047148768004561</v>
      </c>
      <c r="L52" s="90">
        <f t="shared" si="26"/>
        <v>7.2341394601337825</v>
      </c>
      <c r="M52" s="90">
        <f t="shared" si="26"/>
        <v>7.7870994601337822</v>
      </c>
      <c r="N52" s="90">
        <f t="shared" si="26"/>
        <v>8.3400594601337836</v>
      </c>
      <c r="O52" s="90">
        <f t="shared" si="26"/>
        <v>21.334543750000002</v>
      </c>
      <c r="P52" s="90">
        <f t="shared" si="26"/>
        <v>4.1803645833333327</v>
      </c>
      <c r="Q52" s="90">
        <f t="shared" si="26"/>
        <v>0</v>
      </c>
      <c r="R52" s="90">
        <f t="shared" si="26"/>
        <v>0</v>
      </c>
      <c r="S52" s="90">
        <f t="shared" si="26"/>
        <v>0</v>
      </c>
      <c r="T52" s="90">
        <f t="shared" si="26"/>
        <v>0</v>
      </c>
      <c r="U52" s="90">
        <f t="shared" si="26"/>
        <v>0</v>
      </c>
      <c r="V52" s="90">
        <f t="shared" si="26"/>
        <v>0</v>
      </c>
      <c r="W52" s="90">
        <f t="shared" si="26"/>
        <v>0</v>
      </c>
      <c r="X52" s="90">
        <f t="shared" si="26"/>
        <v>0</v>
      </c>
      <c r="Y52" s="90">
        <f t="shared" si="26"/>
        <v>0</v>
      </c>
      <c r="Z52" s="90">
        <f t="shared" si="26"/>
        <v>0</v>
      </c>
      <c r="AA52" s="90">
        <f t="shared" si="26"/>
        <v>0</v>
      </c>
      <c r="AB52" s="90">
        <f t="shared" si="26"/>
        <v>0</v>
      </c>
      <c r="AC52" s="90">
        <f t="shared" si="26"/>
        <v>0</v>
      </c>
      <c r="AD52" s="90">
        <f t="shared" si="26"/>
        <v>0</v>
      </c>
      <c r="AE52" s="90">
        <f t="shared" si="26"/>
        <v>0</v>
      </c>
      <c r="AF52" s="90">
        <f t="shared" si="26"/>
        <v>0</v>
      </c>
      <c r="AG52" s="90">
        <f t="shared" si="26"/>
        <v>0</v>
      </c>
      <c r="AH52" s="90">
        <f t="shared" si="26"/>
        <v>0</v>
      </c>
      <c r="AI52" s="90">
        <f t="shared" si="26"/>
        <v>0</v>
      </c>
      <c r="AJ52" s="90">
        <f t="shared" si="26"/>
        <v>0</v>
      </c>
      <c r="AK52" s="90">
        <f t="shared" si="26"/>
        <v>0</v>
      </c>
      <c r="AL52" s="90">
        <f t="shared" si="26"/>
        <v>0</v>
      </c>
      <c r="AM52" s="90">
        <f t="shared" si="26"/>
        <v>0</v>
      </c>
      <c r="AN52" s="90">
        <f t="shared" si="26"/>
        <v>0</v>
      </c>
      <c r="AO52" s="90">
        <f t="shared" si="26"/>
        <v>0</v>
      </c>
      <c r="AP52" s="90">
        <f t="shared" si="26"/>
        <v>0</v>
      </c>
      <c r="AQ52" s="90">
        <f t="shared" si="26"/>
        <v>0</v>
      </c>
      <c r="AR52" s="90">
        <f t="shared" si="26"/>
        <v>0</v>
      </c>
      <c r="AS52" s="90">
        <f t="shared" si="26"/>
        <v>0</v>
      </c>
      <c r="AT52" s="90">
        <f t="shared" si="26"/>
        <v>0</v>
      </c>
      <c r="AU52" s="90">
        <f t="shared" si="26"/>
        <v>0</v>
      </c>
      <c r="AV52" s="90">
        <f t="shared" si="26"/>
        <v>0</v>
      </c>
      <c r="AW52" s="90">
        <f t="shared" si="26"/>
        <v>0</v>
      </c>
      <c r="AX52" s="90">
        <f t="shared" si="26"/>
        <v>0</v>
      </c>
      <c r="AY52" s="90">
        <f t="shared" si="26"/>
        <v>0</v>
      </c>
      <c r="AZ52" s="90">
        <f t="shared" si="26"/>
        <v>0</v>
      </c>
      <c r="BA52" s="90">
        <f t="shared" si="26"/>
        <v>0</v>
      </c>
      <c r="BB52" s="90">
        <f t="shared" si="26"/>
        <v>0</v>
      </c>
      <c r="BC52" s="90">
        <f t="shared" si="26"/>
        <v>0</v>
      </c>
      <c r="BD52" s="90">
        <f t="shared" si="26"/>
        <v>0</v>
      </c>
      <c r="BE52" s="90">
        <f t="shared" si="26"/>
        <v>0</v>
      </c>
      <c r="BF52" s="90">
        <f t="shared" si="26"/>
        <v>0</v>
      </c>
      <c r="BG52" s="90">
        <f t="shared" si="26"/>
        <v>0</v>
      </c>
      <c r="BH52" s="90">
        <f t="shared" si="26"/>
        <v>0</v>
      </c>
      <c r="BI52" s="90">
        <f t="shared" si="26"/>
        <v>0</v>
      </c>
      <c r="BJ52" s="90">
        <f t="shared" si="26"/>
        <v>0</v>
      </c>
      <c r="BK52" s="90">
        <f t="shared" si="26"/>
        <v>0</v>
      </c>
      <c r="BL52" s="90">
        <f t="shared" si="26"/>
        <v>0</v>
      </c>
      <c r="BM52" s="90">
        <f t="shared" si="26"/>
        <v>0</v>
      </c>
      <c r="BN52" s="90">
        <f t="shared" si="26"/>
        <v>0</v>
      </c>
      <c r="BO52" s="90">
        <f t="shared" si="26"/>
        <v>0</v>
      </c>
      <c r="BP52" s="90">
        <f t="shared" si="26"/>
        <v>0</v>
      </c>
      <c r="BQ52" s="90">
        <f t="shared" si="26"/>
        <v>0</v>
      </c>
      <c r="BR52" s="90">
        <f t="shared" si="26"/>
        <v>0</v>
      </c>
      <c r="BS52" s="90">
        <f t="shared" si="26"/>
        <v>0</v>
      </c>
      <c r="BT52" s="90">
        <f t="shared" si="26"/>
        <v>0</v>
      </c>
      <c r="BU52" s="90">
        <f t="shared" si="26"/>
        <v>0</v>
      </c>
      <c r="BV52" s="90">
        <f t="shared" si="26"/>
        <v>0</v>
      </c>
      <c r="BW52" s="90">
        <f t="shared" ref="BW52:DZ52" si="27">SUM(BW41, BW50)</f>
        <v>0</v>
      </c>
      <c r="BX52" s="90">
        <f t="shared" si="27"/>
        <v>0</v>
      </c>
      <c r="BY52" s="90">
        <f t="shared" si="27"/>
        <v>0</v>
      </c>
      <c r="BZ52" s="90">
        <f t="shared" si="27"/>
        <v>0</v>
      </c>
      <c r="CA52" s="90">
        <f t="shared" si="27"/>
        <v>0</v>
      </c>
      <c r="CB52" s="90">
        <f t="shared" si="27"/>
        <v>0</v>
      </c>
      <c r="CC52" s="90">
        <f t="shared" si="27"/>
        <v>0</v>
      </c>
      <c r="CD52" s="90">
        <f t="shared" si="27"/>
        <v>0</v>
      </c>
      <c r="CE52" s="90">
        <f t="shared" si="27"/>
        <v>0</v>
      </c>
      <c r="CF52" s="90">
        <f t="shared" si="27"/>
        <v>0</v>
      </c>
      <c r="CG52" s="90">
        <f t="shared" si="27"/>
        <v>0</v>
      </c>
      <c r="CH52" s="90">
        <f t="shared" si="27"/>
        <v>0</v>
      </c>
      <c r="CI52" s="90">
        <f t="shared" si="27"/>
        <v>0</v>
      </c>
      <c r="CJ52" s="90">
        <f t="shared" si="27"/>
        <v>0</v>
      </c>
      <c r="CK52" s="90">
        <f t="shared" si="27"/>
        <v>0</v>
      </c>
      <c r="CL52" s="90">
        <f t="shared" si="27"/>
        <v>0</v>
      </c>
      <c r="CM52" s="90">
        <f t="shared" si="27"/>
        <v>0</v>
      </c>
      <c r="CN52" s="90">
        <f t="shared" si="27"/>
        <v>0</v>
      </c>
      <c r="CO52" s="90">
        <f t="shared" si="27"/>
        <v>0</v>
      </c>
      <c r="CP52" s="90">
        <f t="shared" si="27"/>
        <v>0</v>
      </c>
      <c r="CQ52" s="90">
        <f t="shared" si="27"/>
        <v>0</v>
      </c>
      <c r="CR52" s="90">
        <f t="shared" si="27"/>
        <v>0</v>
      </c>
      <c r="CS52" s="90">
        <f t="shared" si="27"/>
        <v>0</v>
      </c>
      <c r="CT52" s="90">
        <f t="shared" si="27"/>
        <v>0</v>
      </c>
      <c r="CU52" s="90">
        <f t="shared" si="27"/>
        <v>0</v>
      </c>
      <c r="CV52" s="90">
        <f t="shared" si="27"/>
        <v>0</v>
      </c>
      <c r="CW52" s="90">
        <f t="shared" si="27"/>
        <v>0</v>
      </c>
      <c r="CX52" s="90">
        <f t="shared" si="27"/>
        <v>0</v>
      </c>
      <c r="CY52" s="90">
        <f t="shared" si="27"/>
        <v>0</v>
      </c>
      <c r="CZ52" s="90">
        <f t="shared" si="27"/>
        <v>0</v>
      </c>
      <c r="DA52" s="90">
        <f t="shared" si="27"/>
        <v>0</v>
      </c>
      <c r="DB52" s="90">
        <f t="shared" si="27"/>
        <v>0</v>
      </c>
      <c r="DC52" s="90">
        <f t="shared" si="27"/>
        <v>0</v>
      </c>
      <c r="DD52" s="90">
        <f t="shared" si="27"/>
        <v>0</v>
      </c>
      <c r="DE52" s="90">
        <f t="shared" si="27"/>
        <v>0</v>
      </c>
      <c r="DF52" s="90">
        <f t="shared" si="27"/>
        <v>0</v>
      </c>
      <c r="DG52" s="90">
        <f t="shared" si="27"/>
        <v>0</v>
      </c>
      <c r="DH52" s="90">
        <f t="shared" si="27"/>
        <v>0</v>
      </c>
      <c r="DI52" s="90">
        <f t="shared" si="27"/>
        <v>0</v>
      </c>
      <c r="DJ52" s="90">
        <f t="shared" si="27"/>
        <v>0</v>
      </c>
      <c r="DK52" s="90">
        <f t="shared" si="27"/>
        <v>0</v>
      </c>
      <c r="DL52" s="90">
        <f t="shared" si="27"/>
        <v>0</v>
      </c>
      <c r="DM52" s="90">
        <f t="shared" si="27"/>
        <v>0</v>
      </c>
      <c r="DN52" s="90">
        <f t="shared" si="27"/>
        <v>0</v>
      </c>
      <c r="DO52" s="90">
        <f t="shared" si="27"/>
        <v>0</v>
      </c>
      <c r="DP52" s="90">
        <f t="shared" si="27"/>
        <v>0</v>
      </c>
      <c r="DQ52" s="90">
        <f t="shared" si="27"/>
        <v>0</v>
      </c>
      <c r="DR52" s="90">
        <f t="shared" si="27"/>
        <v>0</v>
      </c>
      <c r="DS52" s="90">
        <f t="shared" si="27"/>
        <v>0</v>
      </c>
      <c r="DT52" s="90">
        <f t="shared" si="27"/>
        <v>0</v>
      </c>
      <c r="DU52" s="90">
        <f t="shared" si="27"/>
        <v>0</v>
      </c>
      <c r="DV52" s="90">
        <f t="shared" si="27"/>
        <v>0</v>
      </c>
      <c r="DW52" s="90">
        <f t="shared" si="27"/>
        <v>0</v>
      </c>
      <c r="DX52" s="90">
        <f t="shared" si="27"/>
        <v>0</v>
      </c>
      <c r="DY52" s="90">
        <f t="shared" si="27"/>
        <v>0</v>
      </c>
      <c r="DZ52" s="90">
        <f t="shared" si="27"/>
        <v>0</v>
      </c>
      <c r="EA52" s="91"/>
      <c r="EB52" s="92"/>
      <c r="EC52" s="90">
        <f>SUM(EC41, EC50)</f>
        <v>36.412579636874867</v>
      </c>
      <c r="ED52" s="85"/>
      <c r="EF52" s="33"/>
    </row>
    <row r="53" spans="3:137" ht="5.0999999999999996" customHeight="1" x14ac:dyDescent="0.3">
      <c r="E53" s="89"/>
      <c r="F53" s="4"/>
      <c r="G53" s="4"/>
      <c r="H53" s="16"/>
      <c r="I53" s="20"/>
      <c r="J53" s="20"/>
      <c r="K53" s="20"/>
      <c r="L53" s="20"/>
      <c r="M53" s="20"/>
      <c r="N53" s="20"/>
      <c r="O53" s="20"/>
      <c r="P53" s="20"/>
      <c r="Q53" s="20"/>
      <c r="R53" s="20"/>
      <c r="S53" s="20"/>
      <c r="T53" s="20"/>
      <c r="U53" s="20"/>
      <c r="V53" s="20"/>
      <c r="W53" s="20"/>
      <c r="X53" s="20"/>
      <c r="Y53" s="20"/>
      <c r="Z53" s="20"/>
      <c r="AA53" s="20"/>
      <c r="AB53" s="20"/>
      <c r="AC53" s="20"/>
      <c r="AD53" s="20"/>
      <c r="AE53" s="20"/>
      <c r="AF53" s="20"/>
      <c r="AG53" s="20"/>
      <c r="AH53" s="20"/>
      <c r="AI53" s="20"/>
      <c r="AJ53" s="20"/>
      <c r="AK53" s="20"/>
      <c r="AL53" s="20"/>
      <c r="AM53" s="20"/>
      <c r="AN53" s="20"/>
      <c r="AO53" s="20"/>
      <c r="AP53" s="20"/>
      <c r="AQ53" s="20"/>
      <c r="AR53" s="20"/>
      <c r="AS53" s="20"/>
      <c r="AT53" s="20"/>
      <c r="AU53" s="20"/>
      <c r="AV53" s="20"/>
      <c r="AW53" s="20"/>
      <c r="AX53" s="20"/>
      <c r="AY53" s="20"/>
      <c r="AZ53" s="20"/>
      <c r="BA53" s="20"/>
      <c r="BB53" s="20"/>
      <c r="BC53" s="20"/>
      <c r="BD53" s="20"/>
      <c r="BE53" s="20"/>
      <c r="BF53" s="20"/>
      <c r="BG53" s="20"/>
      <c r="BH53" s="20"/>
      <c r="BI53" s="20"/>
      <c r="BJ53" s="20"/>
      <c r="BK53" s="20"/>
      <c r="BL53" s="20"/>
      <c r="BM53" s="20"/>
      <c r="BN53" s="20"/>
      <c r="BO53" s="20"/>
      <c r="BP53" s="20"/>
      <c r="BQ53" s="20"/>
      <c r="BR53" s="20"/>
      <c r="BS53" s="20"/>
      <c r="BT53" s="20"/>
      <c r="BU53" s="20"/>
      <c r="BV53" s="20"/>
      <c r="BW53" s="20"/>
      <c r="BX53" s="20"/>
      <c r="BY53" s="20"/>
      <c r="BZ53" s="20"/>
      <c r="CA53" s="20"/>
      <c r="CB53" s="20"/>
      <c r="CC53" s="20"/>
      <c r="CD53" s="20"/>
      <c r="CE53" s="20"/>
      <c r="CF53" s="20"/>
      <c r="CG53" s="20"/>
      <c r="CH53" s="20"/>
      <c r="CI53" s="20"/>
      <c r="CJ53" s="20"/>
      <c r="CK53" s="20"/>
      <c r="CL53" s="20"/>
      <c r="CM53" s="20"/>
      <c r="CN53" s="20"/>
      <c r="CO53" s="20"/>
      <c r="CP53" s="20"/>
      <c r="CQ53" s="20"/>
      <c r="CR53" s="20"/>
      <c r="CS53" s="20"/>
      <c r="CT53" s="20"/>
      <c r="CU53" s="20"/>
      <c r="CV53" s="20"/>
      <c r="CW53" s="20"/>
      <c r="CX53" s="20"/>
      <c r="CY53" s="20"/>
      <c r="CZ53" s="20"/>
      <c r="DA53" s="20"/>
      <c r="DB53" s="20"/>
      <c r="DC53" s="20"/>
      <c r="DD53" s="20"/>
      <c r="DE53" s="20"/>
      <c r="DF53" s="20"/>
      <c r="DG53" s="20"/>
      <c r="DH53" s="20"/>
      <c r="DI53" s="20"/>
      <c r="DJ53" s="20"/>
      <c r="DK53" s="20"/>
      <c r="DL53" s="20"/>
      <c r="DM53" s="20"/>
      <c r="DN53" s="20"/>
      <c r="DO53" s="20"/>
      <c r="DP53" s="20"/>
      <c r="DQ53" s="20"/>
      <c r="DR53" s="20"/>
      <c r="DS53" s="20"/>
      <c r="DT53" s="20"/>
      <c r="DU53" s="20"/>
      <c r="DV53" s="20"/>
      <c r="DW53" s="20"/>
      <c r="DX53" s="20"/>
      <c r="DY53" s="20"/>
      <c r="DZ53" s="20"/>
      <c r="EB53" s="89"/>
      <c r="EC53" s="93"/>
      <c r="ED53" s="94"/>
      <c r="EF53" s="33"/>
    </row>
    <row r="54" spans="3:137" x14ac:dyDescent="0.3">
      <c r="E54" s="51"/>
      <c r="F54" s="27"/>
      <c r="G54" s="27"/>
      <c r="H54" s="53"/>
      <c r="I54" s="20"/>
      <c r="J54" s="20"/>
      <c r="K54" s="20"/>
      <c r="L54" s="20"/>
      <c r="M54" s="20"/>
      <c r="N54" s="20"/>
      <c r="O54" s="20"/>
      <c r="P54" s="20"/>
      <c r="Q54" s="20"/>
      <c r="R54" s="20"/>
      <c r="S54" s="20"/>
      <c r="T54" s="20"/>
      <c r="U54" s="20"/>
      <c r="V54" s="20"/>
      <c r="W54" s="20"/>
      <c r="X54" s="20"/>
      <c r="Y54" s="20"/>
      <c r="Z54" s="20"/>
      <c r="AA54" s="20"/>
      <c r="AB54" s="20"/>
      <c r="AC54" s="20"/>
      <c r="AD54" s="20"/>
      <c r="AE54" s="20"/>
      <c r="AF54" s="20"/>
      <c r="AG54" s="20"/>
      <c r="AH54" s="20"/>
      <c r="AI54" s="20"/>
      <c r="AJ54" s="20"/>
      <c r="AK54" s="20"/>
      <c r="AL54" s="20"/>
      <c r="AM54" s="20"/>
      <c r="AN54" s="20"/>
      <c r="AO54" s="20"/>
      <c r="AP54" s="20"/>
      <c r="AQ54" s="20"/>
      <c r="AR54" s="20"/>
      <c r="AS54" s="20"/>
      <c r="AT54" s="20"/>
      <c r="AU54" s="20"/>
      <c r="AV54" s="20"/>
      <c r="AW54" s="20"/>
      <c r="AX54" s="20"/>
      <c r="AY54" s="20"/>
      <c r="AZ54" s="20"/>
      <c r="BA54" s="20"/>
      <c r="BB54" s="20"/>
      <c r="BC54" s="20"/>
      <c r="BD54" s="20"/>
      <c r="BE54" s="20"/>
      <c r="BF54" s="20"/>
      <c r="BG54" s="20"/>
      <c r="BH54" s="20"/>
      <c r="BI54" s="20"/>
      <c r="BJ54" s="20"/>
      <c r="BK54" s="20"/>
      <c r="BL54" s="20"/>
      <c r="BM54" s="20"/>
      <c r="BN54" s="20"/>
      <c r="BO54" s="20"/>
      <c r="BP54" s="20"/>
      <c r="BQ54" s="20"/>
      <c r="BR54" s="20"/>
      <c r="BS54" s="20"/>
      <c r="BT54" s="20"/>
      <c r="BU54" s="20"/>
      <c r="BV54" s="20"/>
      <c r="BW54" s="20"/>
      <c r="BX54" s="20"/>
      <c r="BY54" s="20"/>
      <c r="BZ54" s="20"/>
      <c r="CA54" s="20"/>
      <c r="CB54" s="20"/>
      <c r="CC54" s="20"/>
      <c r="CD54" s="20"/>
      <c r="CE54" s="20"/>
      <c r="CF54" s="20"/>
      <c r="CG54" s="20"/>
      <c r="CH54" s="20"/>
      <c r="CI54" s="20"/>
      <c r="CJ54" s="20"/>
      <c r="CK54" s="20"/>
      <c r="CL54" s="20"/>
      <c r="CM54" s="20"/>
      <c r="CN54" s="20"/>
      <c r="CO54" s="20"/>
      <c r="CP54" s="20"/>
      <c r="CQ54" s="20"/>
      <c r="CR54" s="20"/>
      <c r="CS54" s="20"/>
      <c r="CT54" s="20"/>
      <c r="CU54" s="20"/>
      <c r="CV54" s="20"/>
      <c r="CW54" s="20"/>
      <c r="CX54" s="20"/>
      <c r="CY54" s="20"/>
      <c r="CZ54" s="20"/>
      <c r="DA54" s="20"/>
      <c r="DB54" s="20"/>
      <c r="DC54" s="20"/>
      <c r="DD54" s="20"/>
      <c r="DE54" s="20"/>
      <c r="DF54" s="20"/>
      <c r="DG54" s="20"/>
      <c r="DH54" s="20"/>
      <c r="DI54" s="20"/>
      <c r="DJ54" s="20"/>
      <c r="DK54" s="20"/>
      <c r="DL54" s="20"/>
      <c r="DM54" s="20"/>
      <c r="DN54" s="20"/>
      <c r="DO54" s="20"/>
      <c r="DP54" s="20"/>
      <c r="DQ54" s="20"/>
      <c r="DR54" s="20"/>
      <c r="DS54" s="20"/>
      <c r="DT54" s="20"/>
      <c r="DU54" s="20"/>
      <c r="DV54" s="20"/>
      <c r="DW54" s="20"/>
      <c r="DX54" s="20"/>
      <c r="DY54" s="20"/>
      <c r="DZ54" s="20"/>
      <c r="EB54" s="51"/>
      <c r="EC54" s="72"/>
      <c r="ED54" s="78"/>
      <c r="EF54" s="33"/>
    </row>
    <row r="55" spans="3:137" x14ac:dyDescent="0.3">
      <c r="C55" s="36" t="s">
        <v>10</v>
      </c>
      <c r="D55" s="36"/>
      <c r="E55" s="51"/>
      <c r="F55" s="27"/>
      <c r="G55" s="27"/>
      <c r="H55" s="53"/>
      <c r="I55" s="20"/>
      <c r="J55" s="20"/>
      <c r="K55" s="20"/>
      <c r="L55" s="20"/>
      <c r="M55" s="20"/>
      <c r="N55" s="20"/>
      <c r="O55" s="20"/>
      <c r="P55" s="20"/>
      <c r="Q55" s="20"/>
      <c r="R55" s="20"/>
      <c r="S55" s="20"/>
      <c r="T55" s="20"/>
      <c r="U55" s="20"/>
      <c r="V55" s="20"/>
      <c r="W55" s="20"/>
      <c r="X55" s="20"/>
      <c r="Y55" s="20"/>
      <c r="Z55" s="20"/>
      <c r="AA55" s="20"/>
      <c r="AB55" s="20"/>
      <c r="AC55" s="20"/>
      <c r="AD55" s="20"/>
      <c r="AE55" s="20"/>
      <c r="AF55" s="20"/>
      <c r="AG55" s="20"/>
      <c r="AH55" s="20"/>
      <c r="AI55" s="20"/>
      <c r="AJ55" s="20"/>
      <c r="AK55" s="20"/>
      <c r="AL55" s="20"/>
      <c r="AM55" s="20"/>
      <c r="AN55" s="20"/>
      <c r="AO55" s="20"/>
      <c r="AP55" s="20"/>
      <c r="AQ55" s="20"/>
      <c r="AR55" s="20"/>
      <c r="AS55" s="20"/>
      <c r="AT55" s="20"/>
      <c r="AU55" s="20"/>
      <c r="AV55" s="20"/>
      <c r="AW55" s="20"/>
      <c r="AX55" s="20"/>
      <c r="AY55" s="20"/>
      <c r="AZ55" s="20"/>
      <c r="BA55" s="20"/>
      <c r="BB55" s="20"/>
      <c r="BC55" s="20"/>
      <c r="BD55" s="20"/>
      <c r="BE55" s="20"/>
      <c r="BF55" s="20"/>
      <c r="BG55" s="20"/>
      <c r="BH55" s="20"/>
      <c r="BI55" s="20"/>
      <c r="BJ55" s="20"/>
      <c r="BK55" s="20"/>
      <c r="BL55" s="20"/>
      <c r="BM55" s="20"/>
      <c r="BN55" s="20"/>
      <c r="BO55" s="20"/>
      <c r="BP55" s="20"/>
      <c r="BQ55" s="20"/>
      <c r="BR55" s="20"/>
      <c r="BS55" s="20"/>
      <c r="BT55" s="20"/>
      <c r="BU55" s="20"/>
      <c r="BV55" s="20"/>
      <c r="BW55" s="20"/>
      <c r="BX55" s="20"/>
      <c r="BY55" s="20"/>
      <c r="BZ55" s="20"/>
      <c r="CA55" s="20"/>
      <c r="CB55" s="20"/>
      <c r="CC55" s="20"/>
      <c r="CD55" s="20"/>
      <c r="CE55" s="20"/>
      <c r="CF55" s="20"/>
      <c r="CG55" s="20"/>
      <c r="CH55" s="20"/>
      <c r="CI55" s="20"/>
      <c r="CJ55" s="20"/>
      <c r="CK55" s="20"/>
      <c r="CL55" s="20"/>
      <c r="CM55" s="20"/>
      <c r="CN55" s="20"/>
      <c r="CO55" s="20"/>
      <c r="CP55" s="20"/>
      <c r="CQ55" s="20"/>
      <c r="CR55" s="20"/>
      <c r="CS55" s="20"/>
      <c r="CT55" s="20"/>
      <c r="CU55" s="20"/>
      <c r="CV55" s="20"/>
      <c r="CW55" s="20"/>
      <c r="CX55" s="20"/>
      <c r="CY55" s="20"/>
      <c r="CZ55" s="20"/>
      <c r="DA55" s="20"/>
      <c r="DB55" s="20"/>
      <c r="DC55" s="20"/>
      <c r="DD55" s="20"/>
      <c r="DE55" s="20"/>
      <c r="DF55" s="20"/>
      <c r="DG55" s="20"/>
      <c r="DH55" s="20"/>
      <c r="DI55" s="20"/>
      <c r="DJ55" s="20"/>
      <c r="DK55" s="20"/>
      <c r="DL55" s="20"/>
      <c r="DM55" s="20"/>
      <c r="DN55" s="20"/>
      <c r="DO55" s="20"/>
      <c r="DP55" s="20"/>
      <c r="DQ55" s="20"/>
      <c r="DR55" s="20"/>
      <c r="DS55" s="20"/>
      <c r="DT55" s="20"/>
      <c r="DU55" s="20"/>
      <c r="DV55" s="20"/>
      <c r="DW55" s="20"/>
      <c r="DX55" s="20"/>
      <c r="DY55" s="20"/>
      <c r="DZ55" s="20"/>
      <c r="EB55" s="67"/>
      <c r="EC55" s="72"/>
      <c r="ED55" s="78"/>
      <c r="EF55" s="33"/>
    </row>
    <row r="56" spans="3:137" ht="5.0999999999999996" customHeight="1" x14ac:dyDescent="0.3">
      <c r="E56" s="51"/>
      <c r="F56" s="27"/>
      <c r="G56" s="27"/>
      <c r="H56" s="53"/>
      <c r="I56" s="20"/>
      <c r="J56" s="20"/>
      <c r="K56" s="20"/>
      <c r="L56" s="20"/>
      <c r="M56" s="20"/>
      <c r="N56" s="20"/>
      <c r="O56" s="20"/>
      <c r="P56" s="20"/>
      <c r="Q56" s="20"/>
      <c r="R56" s="20"/>
      <c r="S56" s="20"/>
      <c r="T56" s="20"/>
      <c r="U56" s="20"/>
      <c r="V56" s="20"/>
      <c r="W56" s="20"/>
      <c r="X56" s="20"/>
      <c r="Y56" s="20"/>
      <c r="Z56" s="20"/>
      <c r="AA56" s="20"/>
      <c r="AB56" s="20"/>
      <c r="AC56" s="20"/>
      <c r="AD56" s="20"/>
      <c r="AE56" s="20"/>
      <c r="AF56" s="20"/>
      <c r="AG56" s="20"/>
      <c r="AH56" s="20"/>
      <c r="AI56" s="20"/>
      <c r="AJ56" s="20"/>
      <c r="AK56" s="20"/>
      <c r="AL56" s="20"/>
      <c r="AM56" s="20"/>
      <c r="AN56" s="20"/>
      <c r="AO56" s="20"/>
      <c r="AP56" s="20"/>
      <c r="AQ56" s="20"/>
      <c r="AR56" s="20"/>
      <c r="AS56" s="20"/>
      <c r="AT56" s="20"/>
      <c r="AU56" s="20"/>
      <c r="AV56" s="20"/>
      <c r="AW56" s="20"/>
      <c r="AX56" s="20"/>
      <c r="AY56" s="20"/>
      <c r="AZ56" s="20"/>
      <c r="BA56" s="20"/>
      <c r="BB56" s="20"/>
      <c r="BC56" s="20"/>
      <c r="BD56" s="20"/>
      <c r="BE56" s="20"/>
      <c r="BF56" s="20"/>
      <c r="BG56" s="20"/>
      <c r="BH56" s="20"/>
      <c r="BI56" s="20"/>
      <c r="BJ56" s="20"/>
      <c r="BK56" s="20"/>
      <c r="BL56" s="20"/>
      <c r="BM56" s="20"/>
      <c r="BN56" s="20"/>
      <c r="BO56" s="20"/>
      <c r="BP56" s="20"/>
      <c r="BQ56" s="20"/>
      <c r="BR56" s="20"/>
      <c r="BS56" s="20"/>
      <c r="BT56" s="20"/>
      <c r="BU56" s="20"/>
      <c r="BV56" s="20"/>
      <c r="BW56" s="20"/>
      <c r="BX56" s="20"/>
      <c r="BY56" s="20"/>
      <c r="BZ56" s="20"/>
      <c r="CA56" s="20"/>
      <c r="CB56" s="20"/>
      <c r="CC56" s="20"/>
      <c r="CD56" s="20"/>
      <c r="CE56" s="20"/>
      <c r="CF56" s="20"/>
      <c r="CG56" s="20"/>
      <c r="CH56" s="20"/>
      <c r="CI56" s="20"/>
      <c r="CJ56" s="20"/>
      <c r="CK56" s="20"/>
      <c r="CL56" s="20"/>
      <c r="CM56" s="20"/>
      <c r="CN56" s="20"/>
      <c r="CO56" s="20"/>
      <c r="CP56" s="20"/>
      <c r="CQ56" s="20"/>
      <c r="CR56" s="20"/>
      <c r="CS56" s="20"/>
      <c r="CT56" s="20"/>
      <c r="CU56" s="20"/>
      <c r="CV56" s="20"/>
      <c r="CW56" s="20"/>
      <c r="CX56" s="20"/>
      <c r="CY56" s="20"/>
      <c r="CZ56" s="20"/>
      <c r="DA56" s="20"/>
      <c r="DB56" s="20"/>
      <c r="DC56" s="20"/>
      <c r="DD56" s="20"/>
      <c r="DE56" s="20"/>
      <c r="DF56" s="20"/>
      <c r="DG56" s="20"/>
      <c r="DH56" s="20"/>
      <c r="DI56" s="20"/>
      <c r="DJ56" s="20"/>
      <c r="DK56" s="20"/>
      <c r="DL56" s="20"/>
      <c r="DM56" s="20"/>
      <c r="DN56" s="20"/>
      <c r="DO56" s="20"/>
      <c r="DP56" s="20"/>
      <c r="DQ56" s="20"/>
      <c r="DR56" s="20"/>
      <c r="DS56" s="20"/>
      <c r="DT56" s="20"/>
      <c r="DU56" s="20"/>
      <c r="DV56" s="20"/>
      <c r="DW56" s="20"/>
      <c r="DX56" s="20"/>
      <c r="DY56" s="20"/>
      <c r="DZ56" s="20"/>
      <c r="EB56" s="51"/>
      <c r="EC56" s="72"/>
      <c r="ED56" s="78"/>
      <c r="EF56" s="33"/>
    </row>
    <row r="57" spans="3:137" x14ac:dyDescent="0.3">
      <c r="C57" s="2" t="s">
        <v>141</v>
      </c>
      <c r="E57" s="51"/>
      <c r="F57" s="95">
        <f>EC57/$EC$10*Inputs!$D$10</f>
        <v>-6250.0000000000009</v>
      </c>
      <c r="G57" s="139" t="s">
        <v>47</v>
      </c>
      <c r="H57" s="53"/>
      <c r="I57" s="20"/>
      <c r="J57" s="69">
        <f>SUMIFS(INDEX(Calc!$H$2:$DZ$1549, $EG57, ), Calc!$H$15:$DZ$15, J$103)/$F$107</f>
        <v>-2.5</v>
      </c>
      <c r="K57" s="69">
        <f>SUMIFS(INDEX(Calc!$H$2:$DZ$1549, $EG57, ), Calc!$H$15:$DZ$15, K$103)/$F$107</f>
        <v>0</v>
      </c>
      <c r="L57" s="69">
        <f>SUMIFS(INDEX(Calc!$H$2:$DZ$1549, $EG57, ), Calc!$H$15:$DZ$15, L$103)/$F$107</f>
        <v>0</v>
      </c>
      <c r="M57" s="69">
        <f>SUMIFS(INDEX(Calc!$H$2:$DZ$1549, $EG57, ), Calc!$H$15:$DZ$15, M$103)/$F$107</f>
        <v>0</v>
      </c>
      <c r="N57" s="69">
        <f>SUMIFS(INDEX(Calc!$H$2:$DZ$1549, $EG57, ), Calc!$H$15:$DZ$15, N$103)/$F$107</f>
        <v>0</v>
      </c>
      <c r="O57" s="69">
        <f>SUMIFS(INDEX(Calc!$H$2:$DZ$1549, $EG57, ), Calc!$H$15:$DZ$15, O$103)/$F$107</f>
        <v>0</v>
      </c>
      <c r="P57" s="69">
        <f>SUMIFS(INDEX(Calc!$H$2:$DZ$1549, $EG57, ), Calc!$H$15:$DZ$15, P$103)/$F$107</f>
        <v>0</v>
      </c>
      <c r="Q57" s="69">
        <f>SUMIFS(INDEX(Calc!$H$2:$DZ$1549, $EG57, ), Calc!$H$15:$DZ$15, Q$103)/$F$107</f>
        <v>0</v>
      </c>
      <c r="R57" s="69">
        <f>SUMIFS(INDEX(Calc!$H$2:$DZ$1549, $EG57, ), Calc!$H$15:$DZ$15, R$103)/$F$107</f>
        <v>0</v>
      </c>
      <c r="S57" s="69">
        <f>SUMIFS(INDEX(Calc!$H$2:$DZ$1549, $EG57, ), Calc!$H$15:$DZ$15, S$103)/$F$107</f>
        <v>0</v>
      </c>
      <c r="T57" s="69">
        <f>SUMIFS(INDEX(Calc!$H$2:$DZ$1549, $EG57, ), Calc!$H$15:$DZ$15, T$103)/$F$107</f>
        <v>0</v>
      </c>
      <c r="U57" s="69">
        <f>SUMIFS(INDEX(Calc!$H$2:$DZ$1549, $EG57, ), Calc!$H$15:$DZ$15, U$103)/$F$107</f>
        <v>0</v>
      </c>
      <c r="V57" s="69">
        <f>SUMIFS(INDEX(Calc!$H$2:$DZ$1549, $EG57, ), Calc!$H$15:$DZ$15, V$103)/$F$107</f>
        <v>0</v>
      </c>
      <c r="W57" s="69">
        <f>SUMIFS(INDEX(Calc!$H$2:$DZ$1549, $EG57, ), Calc!$H$15:$DZ$15, W$103)/$F$107</f>
        <v>0</v>
      </c>
      <c r="X57" s="69">
        <f>SUMIFS(INDEX(Calc!$H$2:$DZ$1549, $EG57, ), Calc!$H$15:$DZ$15, X$103)/$F$107</f>
        <v>0</v>
      </c>
      <c r="Y57" s="69">
        <f>SUMIFS(INDEX(Calc!$H$2:$DZ$1549, $EG57, ), Calc!$H$15:$DZ$15, Y$103)/$F$107</f>
        <v>0</v>
      </c>
      <c r="Z57" s="69">
        <f>SUMIFS(INDEX(Calc!$H$2:$DZ$1549, $EG57, ), Calc!$H$15:$DZ$15, Z$103)/$F$107</f>
        <v>0</v>
      </c>
      <c r="AA57" s="69">
        <f>SUMIFS(INDEX(Calc!$H$2:$DZ$1549, $EG57, ), Calc!$H$15:$DZ$15, AA$103)/$F$107</f>
        <v>0</v>
      </c>
      <c r="AB57" s="69">
        <f>SUMIFS(INDEX(Calc!$H$2:$DZ$1549, $EG57, ), Calc!$H$15:$DZ$15, AB$103)/$F$107</f>
        <v>0</v>
      </c>
      <c r="AC57" s="69">
        <f>SUMIFS(INDEX(Calc!$H$2:$DZ$1549, $EG57, ), Calc!$H$15:$DZ$15, AC$103)/$F$107</f>
        <v>0</v>
      </c>
      <c r="AD57" s="69">
        <f>SUMIFS(INDEX(Calc!$H$2:$DZ$1549, $EG57, ), Calc!$H$15:$DZ$15, AD$103)/$F$107</f>
        <v>0</v>
      </c>
      <c r="AE57" s="69">
        <f>SUMIFS(INDEX(Calc!$H$2:$DZ$1549, $EG57, ), Calc!$H$15:$DZ$15, AE$103)/$F$107</f>
        <v>0</v>
      </c>
      <c r="AF57" s="69">
        <f>SUMIFS(INDEX(Calc!$H$2:$DZ$1549, $EG57, ), Calc!$H$15:$DZ$15, AF$103)/$F$107</f>
        <v>0</v>
      </c>
      <c r="AG57" s="69">
        <f>SUMIFS(INDEX(Calc!$H$2:$DZ$1549, $EG57, ), Calc!$H$15:$DZ$15, AG$103)/$F$107</f>
        <v>0</v>
      </c>
      <c r="AH57" s="69">
        <f>SUMIFS(INDEX(Calc!$H$2:$DZ$1549, $EG57, ), Calc!$H$15:$DZ$15, AH$103)/$F$107</f>
        <v>0</v>
      </c>
      <c r="AI57" s="69">
        <f>SUMIFS(INDEX(Calc!$H$2:$DZ$1549, $EG57, ), Calc!$H$15:$DZ$15, AI$103)/$F$107</f>
        <v>0</v>
      </c>
      <c r="AJ57" s="69">
        <f>SUMIFS(INDEX(Calc!$H$2:$DZ$1549, $EG57, ), Calc!$H$15:$DZ$15, AJ$103)/$F$107</f>
        <v>0</v>
      </c>
      <c r="AK57" s="69">
        <f>SUMIFS(INDEX(Calc!$H$2:$DZ$1549, $EG57, ), Calc!$H$15:$DZ$15, AK$103)/$F$107</f>
        <v>0</v>
      </c>
      <c r="AL57" s="69">
        <f>SUMIFS(INDEX(Calc!$H$2:$DZ$1549, $EG57, ), Calc!$H$15:$DZ$15, AL$103)/$F$107</f>
        <v>0</v>
      </c>
      <c r="AM57" s="69">
        <f>SUMIFS(INDEX(Calc!$H$2:$DZ$1549, $EG57, ), Calc!$H$15:$DZ$15, AM$103)/$F$107</f>
        <v>0</v>
      </c>
      <c r="AN57" s="69">
        <f>SUMIFS(INDEX(Calc!$H$2:$DZ$1549, $EG57, ), Calc!$H$15:$DZ$15, AN$103)/$F$107</f>
        <v>0</v>
      </c>
      <c r="AO57" s="69">
        <f>SUMIFS(INDEX(Calc!$H$2:$DZ$1549, $EG57, ), Calc!$H$15:$DZ$15, AO$103)/$F$107</f>
        <v>0</v>
      </c>
      <c r="AP57" s="69">
        <f>SUMIFS(INDEX(Calc!$H$2:$DZ$1549, $EG57, ), Calc!$H$15:$DZ$15, AP$103)/$F$107</f>
        <v>0</v>
      </c>
      <c r="AQ57" s="69">
        <f>SUMIFS(INDEX(Calc!$H$2:$DZ$1549, $EG57, ), Calc!$H$15:$DZ$15, AQ$103)/$F$107</f>
        <v>0</v>
      </c>
      <c r="AR57" s="69">
        <f>SUMIFS(INDEX(Calc!$H$2:$DZ$1549, $EG57, ), Calc!$H$15:$DZ$15, AR$103)/$F$107</f>
        <v>0</v>
      </c>
      <c r="AS57" s="69">
        <f>SUMIFS(INDEX(Calc!$H$2:$DZ$1549, $EG57, ), Calc!$H$15:$DZ$15, AS$103)/$F$107</f>
        <v>0</v>
      </c>
      <c r="AT57" s="69">
        <f>SUMIFS(INDEX(Calc!$H$2:$DZ$1549, $EG57, ), Calc!$H$15:$DZ$15, AT$103)/$F$107</f>
        <v>0</v>
      </c>
      <c r="AU57" s="69">
        <f>SUMIFS(INDEX(Calc!$H$2:$DZ$1549, $EG57, ), Calc!$H$15:$DZ$15, AU$103)/$F$107</f>
        <v>0</v>
      </c>
      <c r="AV57" s="69">
        <f>SUMIFS(INDEX(Calc!$H$2:$DZ$1549, $EG57, ), Calc!$H$15:$DZ$15, AV$103)/$F$107</f>
        <v>0</v>
      </c>
      <c r="AW57" s="69">
        <f>SUMIFS(INDEX(Calc!$H$2:$DZ$1549, $EG57, ), Calc!$H$15:$DZ$15, AW$103)/$F$107</f>
        <v>0</v>
      </c>
      <c r="AX57" s="69">
        <f>SUMIFS(INDEX(Calc!$H$2:$DZ$1549, $EG57, ), Calc!$H$15:$DZ$15, AX$103)/$F$107</f>
        <v>0</v>
      </c>
      <c r="AY57" s="69">
        <f>SUMIFS(INDEX(Calc!$H$2:$DZ$1549, $EG57, ), Calc!$H$15:$DZ$15, AY$103)/$F$107</f>
        <v>0</v>
      </c>
      <c r="AZ57" s="69">
        <f>SUMIFS(INDEX(Calc!$H$2:$DZ$1549, $EG57, ), Calc!$H$15:$DZ$15, AZ$103)/$F$107</f>
        <v>0</v>
      </c>
      <c r="BA57" s="69">
        <f>SUMIFS(INDEX(Calc!$H$2:$DZ$1549, $EG57, ), Calc!$H$15:$DZ$15, BA$103)/$F$107</f>
        <v>0</v>
      </c>
      <c r="BB57" s="69">
        <f>SUMIFS(INDEX(Calc!$H$2:$DZ$1549, $EG57, ), Calc!$H$15:$DZ$15, BB$103)/$F$107</f>
        <v>0</v>
      </c>
      <c r="BC57" s="69">
        <f>SUMIFS(INDEX(Calc!$H$2:$DZ$1549, $EG57, ), Calc!$H$15:$DZ$15, BC$103)/$F$107</f>
        <v>0</v>
      </c>
      <c r="BD57" s="69">
        <f>SUMIFS(INDEX(Calc!$H$2:$DZ$1549, $EG57, ), Calc!$H$15:$DZ$15, BD$103)/$F$107</f>
        <v>0</v>
      </c>
      <c r="BE57" s="69">
        <f>SUMIFS(INDEX(Calc!$H$2:$DZ$1549, $EG57, ), Calc!$H$15:$DZ$15, BE$103)/$F$107</f>
        <v>0</v>
      </c>
      <c r="BF57" s="69">
        <f>SUMIFS(INDEX(Calc!$H$2:$DZ$1549, $EG57, ), Calc!$H$15:$DZ$15, BF$103)/$F$107</f>
        <v>0</v>
      </c>
      <c r="BG57" s="69">
        <f>SUMIFS(INDEX(Calc!$H$2:$DZ$1549, $EG57, ), Calc!$H$15:$DZ$15, BG$103)/$F$107</f>
        <v>0</v>
      </c>
      <c r="BH57" s="69">
        <f>SUMIFS(INDEX(Calc!$H$2:$DZ$1549, $EG57, ), Calc!$H$15:$DZ$15, BH$103)/$F$107</f>
        <v>0</v>
      </c>
      <c r="BI57" s="69">
        <f>SUMIFS(INDEX(Calc!$H$2:$DZ$1549, $EG57, ), Calc!$H$15:$DZ$15, BI$103)/$F$107</f>
        <v>0</v>
      </c>
      <c r="BJ57" s="69">
        <f>SUMIFS(INDEX(Calc!$H$2:$DZ$1549, $EG57, ), Calc!$H$15:$DZ$15, BJ$103)/$F$107</f>
        <v>0</v>
      </c>
      <c r="BK57" s="69">
        <f>SUMIFS(INDEX(Calc!$H$2:$DZ$1549, $EG57, ), Calc!$H$15:$DZ$15, BK$103)/$F$107</f>
        <v>0</v>
      </c>
      <c r="BL57" s="69">
        <f>SUMIFS(INDEX(Calc!$H$2:$DZ$1549, $EG57, ), Calc!$H$15:$DZ$15, BL$103)/$F$107</f>
        <v>0</v>
      </c>
      <c r="BM57" s="69">
        <f>SUMIFS(INDEX(Calc!$H$2:$DZ$1549, $EG57, ), Calc!$H$15:$DZ$15, BM$103)/$F$107</f>
        <v>0</v>
      </c>
      <c r="BN57" s="69">
        <f>SUMIFS(INDEX(Calc!$H$2:$DZ$1549, $EG57, ), Calc!$H$15:$DZ$15, BN$103)/$F$107</f>
        <v>0</v>
      </c>
      <c r="BO57" s="69">
        <f>SUMIFS(INDEX(Calc!$H$2:$DZ$1549, $EG57, ), Calc!$H$15:$DZ$15, BO$103)/$F$107</f>
        <v>0</v>
      </c>
      <c r="BP57" s="69">
        <f>SUMIFS(INDEX(Calc!$H$2:$DZ$1549, $EG57, ), Calc!$H$15:$DZ$15, BP$103)/$F$107</f>
        <v>0</v>
      </c>
      <c r="BQ57" s="69">
        <f>SUMIFS(INDEX(Calc!$H$2:$DZ$1549, $EG57, ), Calc!$H$15:$DZ$15, BQ$103)/$F$107</f>
        <v>0</v>
      </c>
      <c r="BR57" s="69">
        <f>SUMIFS(INDEX(Calc!$H$2:$DZ$1549, $EG57, ), Calc!$H$15:$DZ$15, BR$103)/$F$107</f>
        <v>0</v>
      </c>
      <c r="BS57" s="69">
        <f>SUMIFS(INDEX(Calc!$H$2:$DZ$1549, $EG57, ), Calc!$H$15:$DZ$15, BS$103)/$F$107</f>
        <v>0</v>
      </c>
      <c r="BT57" s="69">
        <f>SUMIFS(INDEX(Calc!$H$2:$DZ$1549, $EG57, ), Calc!$H$15:$DZ$15, BT$103)/$F$107</f>
        <v>0</v>
      </c>
      <c r="BU57" s="69">
        <f>SUMIFS(INDEX(Calc!$H$2:$DZ$1549, $EG57, ), Calc!$H$15:$DZ$15, BU$103)/$F$107</f>
        <v>0</v>
      </c>
      <c r="BV57" s="69">
        <f>SUMIFS(INDEX(Calc!$H$2:$DZ$1549, $EG57, ), Calc!$H$15:$DZ$15, BV$103)/$F$107</f>
        <v>0</v>
      </c>
      <c r="BW57" s="69">
        <f>SUMIFS(INDEX(Calc!$H$2:$DZ$1549, $EG57, ), Calc!$H$15:$DZ$15, BW$103)/$F$107</f>
        <v>0</v>
      </c>
      <c r="BX57" s="69">
        <f>SUMIFS(INDEX(Calc!$H$2:$DZ$1549, $EG57, ), Calc!$H$15:$DZ$15, BX$103)/$F$107</f>
        <v>0</v>
      </c>
      <c r="BY57" s="69">
        <f>SUMIFS(INDEX(Calc!$H$2:$DZ$1549, $EG57, ), Calc!$H$15:$DZ$15, BY$103)/$F$107</f>
        <v>0</v>
      </c>
      <c r="BZ57" s="69">
        <f>SUMIFS(INDEX(Calc!$H$2:$DZ$1549, $EG57, ), Calc!$H$15:$DZ$15, BZ$103)/$F$107</f>
        <v>0</v>
      </c>
      <c r="CA57" s="69">
        <f>SUMIFS(INDEX(Calc!$H$2:$DZ$1549, $EG57, ), Calc!$H$15:$DZ$15, CA$103)/$F$107</f>
        <v>0</v>
      </c>
      <c r="CB57" s="69">
        <f>SUMIFS(INDEX(Calc!$H$2:$DZ$1549, $EG57, ), Calc!$H$15:$DZ$15, CB$103)/$F$107</f>
        <v>0</v>
      </c>
      <c r="CC57" s="69">
        <f>SUMIFS(INDEX(Calc!$H$2:$DZ$1549, $EG57, ), Calc!$H$15:$DZ$15, CC$103)/$F$107</f>
        <v>0</v>
      </c>
      <c r="CD57" s="69">
        <f>SUMIFS(INDEX(Calc!$H$2:$DZ$1549, $EG57, ), Calc!$H$15:$DZ$15, CD$103)/$F$107</f>
        <v>0</v>
      </c>
      <c r="CE57" s="69">
        <f>SUMIFS(INDEX(Calc!$H$2:$DZ$1549, $EG57, ), Calc!$H$15:$DZ$15, CE$103)/$F$107</f>
        <v>0</v>
      </c>
      <c r="CF57" s="69">
        <f>SUMIFS(INDEX(Calc!$H$2:$DZ$1549, $EG57, ), Calc!$H$15:$DZ$15, CF$103)/$F$107</f>
        <v>0</v>
      </c>
      <c r="CG57" s="69">
        <f>SUMIFS(INDEX(Calc!$H$2:$DZ$1549, $EG57, ), Calc!$H$15:$DZ$15, CG$103)/$F$107</f>
        <v>0</v>
      </c>
      <c r="CH57" s="69">
        <f>SUMIFS(INDEX(Calc!$H$2:$DZ$1549, $EG57, ), Calc!$H$15:$DZ$15, CH$103)/$F$107</f>
        <v>0</v>
      </c>
      <c r="CI57" s="69">
        <f>SUMIFS(INDEX(Calc!$H$2:$DZ$1549, $EG57, ), Calc!$H$15:$DZ$15, CI$103)/$F$107</f>
        <v>0</v>
      </c>
      <c r="CJ57" s="69">
        <f>SUMIFS(INDEX(Calc!$H$2:$DZ$1549, $EG57, ), Calc!$H$15:$DZ$15, CJ$103)/$F$107</f>
        <v>0</v>
      </c>
      <c r="CK57" s="69">
        <f>SUMIFS(INDEX(Calc!$H$2:$DZ$1549, $EG57, ), Calc!$H$15:$DZ$15, CK$103)/$F$107</f>
        <v>0</v>
      </c>
      <c r="CL57" s="69">
        <f>SUMIFS(INDEX(Calc!$H$2:$DZ$1549, $EG57, ), Calc!$H$15:$DZ$15, CL$103)/$F$107</f>
        <v>0</v>
      </c>
      <c r="CM57" s="69">
        <f>SUMIFS(INDEX(Calc!$H$2:$DZ$1549, $EG57, ), Calc!$H$15:$DZ$15, CM$103)/$F$107</f>
        <v>0</v>
      </c>
      <c r="CN57" s="69">
        <f>SUMIFS(INDEX(Calc!$H$2:$DZ$1549, $EG57, ), Calc!$H$15:$DZ$15, CN$103)/$F$107</f>
        <v>0</v>
      </c>
      <c r="CO57" s="69">
        <f>SUMIFS(INDEX(Calc!$H$2:$DZ$1549, $EG57, ), Calc!$H$15:$DZ$15, CO$103)/$F$107</f>
        <v>0</v>
      </c>
      <c r="CP57" s="69">
        <f>SUMIFS(INDEX(Calc!$H$2:$DZ$1549, $EG57, ), Calc!$H$15:$DZ$15, CP$103)/$F$107</f>
        <v>0</v>
      </c>
      <c r="CQ57" s="69">
        <f>SUMIFS(INDEX(Calc!$H$2:$DZ$1549, $EG57, ), Calc!$H$15:$DZ$15, CQ$103)/$F$107</f>
        <v>0</v>
      </c>
      <c r="CR57" s="69">
        <f>SUMIFS(INDEX(Calc!$H$2:$DZ$1549, $EG57, ), Calc!$H$15:$DZ$15, CR$103)/$F$107</f>
        <v>0</v>
      </c>
      <c r="CS57" s="69">
        <f>SUMIFS(INDEX(Calc!$H$2:$DZ$1549, $EG57, ), Calc!$H$15:$DZ$15, CS$103)/$F$107</f>
        <v>0</v>
      </c>
      <c r="CT57" s="69">
        <f>SUMIFS(INDEX(Calc!$H$2:$DZ$1549, $EG57, ), Calc!$H$15:$DZ$15, CT$103)/$F$107</f>
        <v>0</v>
      </c>
      <c r="CU57" s="69">
        <f>SUMIFS(INDEX(Calc!$H$2:$DZ$1549, $EG57, ), Calc!$H$15:$DZ$15, CU$103)/$F$107</f>
        <v>0</v>
      </c>
      <c r="CV57" s="69">
        <f>SUMIFS(INDEX(Calc!$H$2:$DZ$1549, $EG57, ), Calc!$H$15:$DZ$15, CV$103)/$F$107</f>
        <v>0</v>
      </c>
      <c r="CW57" s="69">
        <f>SUMIFS(INDEX(Calc!$H$2:$DZ$1549, $EG57, ), Calc!$H$15:$DZ$15, CW$103)/$F$107</f>
        <v>0</v>
      </c>
      <c r="CX57" s="69">
        <f>SUMIFS(INDEX(Calc!$H$2:$DZ$1549, $EG57, ), Calc!$H$15:$DZ$15, CX$103)/$F$107</f>
        <v>0</v>
      </c>
      <c r="CY57" s="69">
        <f>SUMIFS(INDEX(Calc!$H$2:$DZ$1549, $EG57, ), Calc!$H$15:$DZ$15, CY$103)/$F$107</f>
        <v>0</v>
      </c>
      <c r="CZ57" s="69">
        <f>SUMIFS(INDEX(Calc!$H$2:$DZ$1549, $EG57, ), Calc!$H$15:$DZ$15, CZ$103)/$F$107</f>
        <v>0</v>
      </c>
      <c r="DA57" s="69">
        <f>SUMIFS(INDEX(Calc!$H$2:$DZ$1549, $EG57, ), Calc!$H$15:$DZ$15, DA$103)/$F$107</f>
        <v>0</v>
      </c>
      <c r="DB57" s="69">
        <f>SUMIFS(INDEX(Calc!$H$2:$DZ$1549, $EG57, ), Calc!$H$15:$DZ$15, DB$103)/$F$107</f>
        <v>0</v>
      </c>
      <c r="DC57" s="69">
        <f>SUMIFS(INDEX(Calc!$H$2:$DZ$1549, $EG57, ), Calc!$H$15:$DZ$15, DC$103)/$F$107</f>
        <v>0</v>
      </c>
      <c r="DD57" s="69">
        <f>SUMIFS(INDEX(Calc!$H$2:$DZ$1549, $EG57, ), Calc!$H$15:$DZ$15, DD$103)/$F$107</f>
        <v>0</v>
      </c>
      <c r="DE57" s="69">
        <f>SUMIFS(INDEX(Calc!$H$2:$DZ$1549, $EG57, ), Calc!$H$15:$DZ$15, DE$103)/$F$107</f>
        <v>0</v>
      </c>
      <c r="DF57" s="69">
        <f>SUMIFS(INDEX(Calc!$H$2:$DZ$1549, $EG57, ), Calc!$H$15:$DZ$15, DF$103)/$F$107</f>
        <v>0</v>
      </c>
      <c r="DG57" s="69">
        <f>SUMIFS(INDEX(Calc!$H$2:$DZ$1549, $EG57, ), Calc!$H$15:$DZ$15, DG$103)/$F$107</f>
        <v>0</v>
      </c>
      <c r="DH57" s="69">
        <f>SUMIFS(INDEX(Calc!$H$2:$DZ$1549, $EG57, ), Calc!$H$15:$DZ$15, DH$103)/$F$107</f>
        <v>0</v>
      </c>
      <c r="DI57" s="69">
        <f>SUMIFS(INDEX(Calc!$H$2:$DZ$1549, $EG57, ), Calc!$H$15:$DZ$15, DI$103)/$F$107</f>
        <v>0</v>
      </c>
      <c r="DJ57" s="69">
        <f>SUMIFS(INDEX(Calc!$H$2:$DZ$1549, $EG57, ), Calc!$H$15:$DZ$15, DJ$103)/$F$107</f>
        <v>0</v>
      </c>
      <c r="DK57" s="69">
        <f>SUMIFS(INDEX(Calc!$H$2:$DZ$1549, $EG57, ), Calc!$H$15:$DZ$15, DK$103)/$F$107</f>
        <v>0</v>
      </c>
      <c r="DL57" s="69">
        <f>SUMIFS(INDEX(Calc!$H$2:$DZ$1549, $EG57, ), Calc!$H$15:$DZ$15, DL$103)/$F$107</f>
        <v>0</v>
      </c>
      <c r="DM57" s="69">
        <f>SUMIFS(INDEX(Calc!$H$2:$DZ$1549, $EG57, ), Calc!$H$15:$DZ$15, DM$103)/$F$107</f>
        <v>0</v>
      </c>
      <c r="DN57" s="69">
        <f>SUMIFS(INDEX(Calc!$H$2:$DZ$1549, $EG57, ), Calc!$H$15:$DZ$15, DN$103)/$F$107</f>
        <v>0</v>
      </c>
      <c r="DO57" s="69">
        <f>SUMIFS(INDEX(Calc!$H$2:$DZ$1549, $EG57, ), Calc!$H$15:$DZ$15, DO$103)/$F$107</f>
        <v>0</v>
      </c>
      <c r="DP57" s="69">
        <f>SUMIFS(INDEX(Calc!$H$2:$DZ$1549, $EG57, ), Calc!$H$15:$DZ$15, DP$103)/$F$107</f>
        <v>0</v>
      </c>
      <c r="DQ57" s="69">
        <f>SUMIFS(INDEX(Calc!$H$2:$DZ$1549, $EG57, ), Calc!$H$15:$DZ$15, DQ$103)/$F$107</f>
        <v>0</v>
      </c>
      <c r="DR57" s="69">
        <f>SUMIFS(INDEX(Calc!$H$2:$DZ$1549, $EG57, ), Calc!$H$15:$DZ$15, DR$103)/$F$107</f>
        <v>0</v>
      </c>
      <c r="DS57" s="69">
        <f>SUMIFS(INDEX(Calc!$H$2:$DZ$1549, $EG57, ), Calc!$H$15:$DZ$15, DS$103)/$F$107</f>
        <v>0</v>
      </c>
      <c r="DT57" s="69">
        <f>SUMIFS(INDEX(Calc!$H$2:$DZ$1549, $EG57, ), Calc!$H$15:$DZ$15, DT$103)/$F$107</f>
        <v>0</v>
      </c>
      <c r="DU57" s="69">
        <f>SUMIFS(INDEX(Calc!$H$2:$DZ$1549, $EG57, ), Calc!$H$15:$DZ$15, DU$103)/$F$107</f>
        <v>0</v>
      </c>
      <c r="DV57" s="69">
        <f>SUMIFS(INDEX(Calc!$H$2:$DZ$1549, $EG57, ), Calc!$H$15:$DZ$15, DV$103)/$F$107</f>
        <v>0</v>
      </c>
      <c r="DW57" s="69">
        <f>SUMIFS(INDEX(Calc!$H$2:$DZ$1549, $EG57, ), Calc!$H$15:$DZ$15, DW$103)/$F$107</f>
        <v>0</v>
      </c>
      <c r="DX57" s="69">
        <f>SUMIFS(INDEX(Calc!$H$2:$DZ$1549, $EG57, ), Calc!$H$15:$DZ$15, DX$103)/$F$107</f>
        <v>0</v>
      </c>
      <c r="DY57" s="69">
        <f>SUMIFS(INDEX(Calc!$H$2:$DZ$1549, $EG57, ), Calc!$H$15:$DZ$15, DY$103)/$F$107</f>
        <v>0</v>
      </c>
      <c r="DZ57" s="69">
        <f>SUMIFS(INDEX(Calc!$H$2:$DZ$1549, $EG57, ), Calc!$H$15:$DZ$15, DZ$103)/$F$107</f>
        <v>0</v>
      </c>
      <c r="EB57" s="51"/>
      <c r="EC57" s="72">
        <f>SUM(I57:EA57)</f>
        <v>-2.5</v>
      </c>
      <c r="ED57" s="78"/>
      <c r="EF57" s="33" t="s">
        <v>24</v>
      </c>
      <c r="EG57" s="131">
        <f>SUMIFS(Calc!$EB$2:$EB$1549, Calc!$EC$2:$EC$1549, $EG$1, Calc!$ED$2:$ED$1549, $EG$2, Calc!$EE$2:$EE$1549, $EF57, Calc!$EF$2:$EF$1549, $C57)</f>
        <v>1034</v>
      </c>
    </row>
    <row r="58" spans="3:137" x14ac:dyDescent="0.3">
      <c r="C58" s="2" t="s">
        <v>253</v>
      </c>
      <c r="E58" s="51"/>
      <c r="F58" s="95">
        <f>EC58/$EC$10*Inputs!$D$10</f>
        <v>-5000.0000000000009</v>
      </c>
      <c r="G58" s="139" t="s">
        <v>47</v>
      </c>
      <c r="H58" s="53"/>
      <c r="I58" s="20"/>
      <c r="J58" s="69">
        <f>SUMIFS(INDEX(Calc!$H$2:$DZ$1549, $EG58, ), Calc!$H$15:$DZ$15, J$103)/$F$107</f>
        <v>-1.3</v>
      </c>
      <c r="K58" s="69">
        <f>SUMIFS(INDEX(Calc!$H$2:$DZ$1549, $EG58, ), Calc!$H$15:$DZ$15, K$103)/$F$107</f>
        <v>-0.7</v>
      </c>
      <c r="L58" s="69">
        <f>SUMIFS(INDEX(Calc!$H$2:$DZ$1549, $EG58, ), Calc!$H$15:$DZ$15, L$103)/$F$107</f>
        <v>0</v>
      </c>
      <c r="M58" s="69">
        <f>SUMIFS(INDEX(Calc!$H$2:$DZ$1549, $EG58, ), Calc!$H$15:$DZ$15, M$103)/$F$107</f>
        <v>0</v>
      </c>
      <c r="N58" s="69">
        <f>SUMIFS(INDEX(Calc!$H$2:$DZ$1549, $EG58, ), Calc!$H$15:$DZ$15, N$103)/$F$107</f>
        <v>0</v>
      </c>
      <c r="O58" s="69">
        <f>SUMIFS(INDEX(Calc!$H$2:$DZ$1549, $EG58, ), Calc!$H$15:$DZ$15, O$103)/$F$107</f>
        <v>0</v>
      </c>
      <c r="P58" s="69">
        <f>SUMIFS(INDEX(Calc!$H$2:$DZ$1549, $EG58, ), Calc!$H$15:$DZ$15, P$103)/$F$107</f>
        <v>0</v>
      </c>
      <c r="Q58" s="69">
        <f>SUMIFS(INDEX(Calc!$H$2:$DZ$1549, $EG58, ), Calc!$H$15:$DZ$15, Q$103)/$F$107</f>
        <v>0</v>
      </c>
      <c r="R58" s="69">
        <f>SUMIFS(INDEX(Calc!$H$2:$DZ$1549, $EG58, ), Calc!$H$15:$DZ$15, R$103)/$F$107</f>
        <v>0</v>
      </c>
      <c r="S58" s="69">
        <f>SUMIFS(INDEX(Calc!$H$2:$DZ$1549, $EG58, ), Calc!$H$15:$DZ$15, S$103)/$F$107</f>
        <v>0</v>
      </c>
      <c r="T58" s="69">
        <f>SUMIFS(INDEX(Calc!$H$2:$DZ$1549, $EG58, ), Calc!$H$15:$DZ$15, T$103)/$F$107</f>
        <v>0</v>
      </c>
      <c r="U58" s="69">
        <f>SUMIFS(INDEX(Calc!$H$2:$DZ$1549, $EG58, ), Calc!$H$15:$DZ$15, U$103)/$F$107</f>
        <v>0</v>
      </c>
      <c r="V58" s="69">
        <f>SUMIFS(INDEX(Calc!$H$2:$DZ$1549, $EG58, ), Calc!$H$15:$DZ$15, V$103)/$F$107</f>
        <v>0</v>
      </c>
      <c r="W58" s="69">
        <f>SUMIFS(INDEX(Calc!$H$2:$DZ$1549, $EG58, ), Calc!$H$15:$DZ$15, W$103)/$F$107</f>
        <v>0</v>
      </c>
      <c r="X58" s="69">
        <f>SUMIFS(INDEX(Calc!$H$2:$DZ$1549, $EG58, ), Calc!$H$15:$DZ$15, X$103)/$F$107</f>
        <v>0</v>
      </c>
      <c r="Y58" s="69">
        <f>SUMIFS(INDEX(Calc!$H$2:$DZ$1549, $EG58, ), Calc!$H$15:$DZ$15, Y$103)/$F$107</f>
        <v>0</v>
      </c>
      <c r="Z58" s="69">
        <f>SUMIFS(INDEX(Calc!$H$2:$DZ$1549, $EG58, ), Calc!$H$15:$DZ$15, Z$103)/$F$107</f>
        <v>0</v>
      </c>
      <c r="AA58" s="69">
        <f>SUMIFS(INDEX(Calc!$H$2:$DZ$1549, $EG58, ), Calc!$H$15:$DZ$15, AA$103)/$F$107</f>
        <v>0</v>
      </c>
      <c r="AB58" s="69">
        <f>SUMIFS(INDEX(Calc!$H$2:$DZ$1549, $EG58, ), Calc!$H$15:$DZ$15, AB$103)/$F$107</f>
        <v>0</v>
      </c>
      <c r="AC58" s="69">
        <f>SUMIFS(INDEX(Calc!$H$2:$DZ$1549, $EG58, ), Calc!$H$15:$DZ$15, AC$103)/$F$107</f>
        <v>0</v>
      </c>
      <c r="AD58" s="69">
        <f>SUMIFS(INDEX(Calc!$H$2:$DZ$1549, $EG58, ), Calc!$H$15:$DZ$15, AD$103)/$F$107</f>
        <v>0</v>
      </c>
      <c r="AE58" s="69">
        <f>SUMIFS(INDEX(Calc!$H$2:$DZ$1549, $EG58, ), Calc!$H$15:$DZ$15, AE$103)/$F$107</f>
        <v>0</v>
      </c>
      <c r="AF58" s="69">
        <f>SUMIFS(INDEX(Calc!$H$2:$DZ$1549, $EG58, ), Calc!$H$15:$DZ$15, AF$103)/$F$107</f>
        <v>0</v>
      </c>
      <c r="AG58" s="69">
        <f>SUMIFS(INDEX(Calc!$H$2:$DZ$1549, $EG58, ), Calc!$H$15:$DZ$15, AG$103)/$F$107</f>
        <v>0</v>
      </c>
      <c r="AH58" s="69">
        <f>SUMIFS(INDEX(Calc!$H$2:$DZ$1549, $EG58, ), Calc!$H$15:$DZ$15, AH$103)/$F$107</f>
        <v>0</v>
      </c>
      <c r="AI58" s="69">
        <f>SUMIFS(INDEX(Calc!$H$2:$DZ$1549, $EG58, ), Calc!$H$15:$DZ$15, AI$103)/$F$107</f>
        <v>0</v>
      </c>
      <c r="AJ58" s="69">
        <f>SUMIFS(INDEX(Calc!$H$2:$DZ$1549, $EG58, ), Calc!$H$15:$DZ$15, AJ$103)/$F$107</f>
        <v>0</v>
      </c>
      <c r="AK58" s="69">
        <f>SUMIFS(INDEX(Calc!$H$2:$DZ$1549, $EG58, ), Calc!$H$15:$DZ$15, AK$103)/$F$107</f>
        <v>0</v>
      </c>
      <c r="AL58" s="69">
        <f>SUMIFS(INDEX(Calc!$H$2:$DZ$1549, $EG58, ), Calc!$H$15:$DZ$15, AL$103)/$F$107</f>
        <v>0</v>
      </c>
      <c r="AM58" s="69">
        <f>SUMIFS(INDEX(Calc!$H$2:$DZ$1549, $EG58, ), Calc!$H$15:$DZ$15, AM$103)/$F$107</f>
        <v>0</v>
      </c>
      <c r="AN58" s="69">
        <f>SUMIFS(INDEX(Calc!$H$2:$DZ$1549, $EG58, ), Calc!$H$15:$DZ$15, AN$103)/$F$107</f>
        <v>0</v>
      </c>
      <c r="AO58" s="69">
        <f>SUMIFS(INDEX(Calc!$H$2:$DZ$1549, $EG58, ), Calc!$H$15:$DZ$15, AO$103)/$F$107</f>
        <v>0</v>
      </c>
      <c r="AP58" s="69">
        <f>SUMIFS(INDEX(Calc!$H$2:$DZ$1549, $EG58, ), Calc!$H$15:$DZ$15, AP$103)/$F$107</f>
        <v>0</v>
      </c>
      <c r="AQ58" s="69">
        <f>SUMIFS(INDEX(Calc!$H$2:$DZ$1549, $EG58, ), Calc!$H$15:$DZ$15, AQ$103)/$F$107</f>
        <v>0</v>
      </c>
      <c r="AR58" s="69">
        <f>SUMIFS(INDEX(Calc!$H$2:$DZ$1549, $EG58, ), Calc!$H$15:$DZ$15, AR$103)/$F$107</f>
        <v>0</v>
      </c>
      <c r="AS58" s="69">
        <f>SUMIFS(INDEX(Calc!$H$2:$DZ$1549, $EG58, ), Calc!$H$15:$DZ$15, AS$103)/$F$107</f>
        <v>0</v>
      </c>
      <c r="AT58" s="69">
        <f>SUMIFS(INDEX(Calc!$H$2:$DZ$1549, $EG58, ), Calc!$H$15:$DZ$15, AT$103)/$F$107</f>
        <v>0</v>
      </c>
      <c r="AU58" s="69">
        <f>SUMIFS(INDEX(Calc!$H$2:$DZ$1549, $EG58, ), Calc!$H$15:$DZ$15, AU$103)/$F$107</f>
        <v>0</v>
      </c>
      <c r="AV58" s="69">
        <f>SUMIFS(INDEX(Calc!$H$2:$DZ$1549, $EG58, ), Calc!$H$15:$DZ$15, AV$103)/$F$107</f>
        <v>0</v>
      </c>
      <c r="AW58" s="69">
        <f>SUMIFS(INDEX(Calc!$H$2:$DZ$1549, $EG58, ), Calc!$H$15:$DZ$15, AW$103)/$F$107</f>
        <v>0</v>
      </c>
      <c r="AX58" s="69">
        <f>SUMIFS(INDEX(Calc!$H$2:$DZ$1549, $EG58, ), Calc!$H$15:$DZ$15, AX$103)/$F$107</f>
        <v>0</v>
      </c>
      <c r="AY58" s="69">
        <f>SUMIFS(INDEX(Calc!$H$2:$DZ$1549, $EG58, ), Calc!$H$15:$DZ$15, AY$103)/$F$107</f>
        <v>0</v>
      </c>
      <c r="AZ58" s="69">
        <f>SUMIFS(INDEX(Calc!$H$2:$DZ$1549, $EG58, ), Calc!$H$15:$DZ$15, AZ$103)/$F$107</f>
        <v>0</v>
      </c>
      <c r="BA58" s="69">
        <f>SUMIFS(INDEX(Calc!$H$2:$DZ$1549, $EG58, ), Calc!$H$15:$DZ$15, BA$103)/$F$107</f>
        <v>0</v>
      </c>
      <c r="BB58" s="69">
        <f>SUMIFS(INDEX(Calc!$H$2:$DZ$1549, $EG58, ), Calc!$H$15:$DZ$15, BB$103)/$F$107</f>
        <v>0</v>
      </c>
      <c r="BC58" s="69">
        <f>SUMIFS(INDEX(Calc!$H$2:$DZ$1549, $EG58, ), Calc!$H$15:$DZ$15, BC$103)/$F$107</f>
        <v>0</v>
      </c>
      <c r="BD58" s="69">
        <f>SUMIFS(INDEX(Calc!$H$2:$DZ$1549, $EG58, ), Calc!$H$15:$DZ$15, BD$103)/$F$107</f>
        <v>0</v>
      </c>
      <c r="BE58" s="69">
        <f>SUMIFS(INDEX(Calc!$H$2:$DZ$1549, $EG58, ), Calc!$H$15:$DZ$15, BE$103)/$F$107</f>
        <v>0</v>
      </c>
      <c r="BF58" s="69">
        <f>SUMIFS(INDEX(Calc!$H$2:$DZ$1549, $EG58, ), Calc!$H$15:$DZ$15, BF$103)/$F$107</f>
        <v>0</v>
      </c>
      <c r="BG58" s="69">
        <f>SUMIFS(INDEX(Calc!$H$2:$DZ$1549, $EG58, ), Calc!$H$15:$DZ$15, BG$103)/$F$107</f>
        <v>0</v>
      </c>
      <c r="BH58" s="69">
        <f>SUMIFS(INDEX(Calc!$H$2:$DZ$1549, $EG58, ), Calc!$H$15:$DZ$15, BH$103)/$F$107</f>
        <v>0</v>
      </c>
      <c r="BI58" s="69">
        <f>SUMIFS(INDEX(Calc!$H$2:$DZ$1549, $EG58, ), Calc!$H$15:$DZ$15, BI$103)/$F$107</f>
        <v>0</v>
      </c>
      <c r="BJ58" s="69">
        <f>SUMIFS(INDEX(Calc!$H$2:$DZ$1549, $EG58, ), Calc!$H$15:$DZ$15, BJ$103)/$F$107</f>
        <v>0</v>
      </c>
      <c r="BK58" s="69">
        <f>SUMIFS(INDEX(Calc!$H$2:$DZ$1549, $EG58, ), Calc!$H$15:$DZ$15, BK$103)/$F$107</f>
        <v>0</v>
      </c>
      <c r="BL58" s="69">
        <f>SUMIFS(INDEX(Calc!$H$2:$DZ$1549, $EG58, ), Calc!$H$15:$DZ$15, BL$103)/$F$107</f>
        <v>0</v>
      </c>
      <c r="BM58" s="69">
        <f>SUMIFS(INDEX(Calc!$H$2:$DZ$1549, $EG58, ), Calc!$H$15:$DZ$15, BM$103)/$F$107</f>
        <v>0</v>
      </c>
      <c r="BN58" s="69">
        <f>SUMIFS(INDEX(Calc!$H$2:$DZ$1549, $EG58, ), Calc!$H$15:$DZ$15, BN$103)/$F$107</f>
        <v>0</v>
      </c>
      <c r="BO58" s="69">
        <f>SUMIFS(INDEX(Calc!$H$2:$DZ$1549, $EG58, ), Calc!$H$15:$DZ$15, BO$103)/$F$107</f>
        <v>0</v>
      </c>
      <c r="BP58" s="69">
        <f>SUMIFS(INDEX(Calc!$H$2:$DZ$1549, $EG58, ), Calc!$H$15:$DZ$15, BP$103)/$F$107</f>
        <v>0</v>
      </c>
      <c r="BQ58" s="69">
        <f>SUMIFS(INDEX(Calc!$H$2:$DZ$1549, $EG58, ), Calc!$H$15:$DZ$15, BQ$103)/$F$107</f>
        <v>0</v>
      </c>
      <c r="BR58" s="69">
        <f>SUMIFS(INDEX(Calc!$H$2:$DZ$1549, $EG58, ), Calc!$H$15:$DZ$15, BR$103)/$F$107</f>
        <v>0</v>
      </c>
      <c r="BS58" s="69">
        <f>SUMIFS(INDEX(Calc!$H$2:$DZ$1549, $EG58, ), Calc!$H$15:$DZ$15, BS$103)/$F$107</f>
        <v>0</v>
      </c>
      <c r="BT58" s="69">
        <f>SUMIFS(INDEX(Calc!$H$2:$DZ$1549, $EG58, ), Calc!$H$15:$DZ$15, BT$103)/$F$107</f>
        <v>0</v>
      </c>
      <c r="BU58" s="69">
        <f>SUMIFS(INDEX(Calc!$H$2:$DZ$1549, $EG58, ), Calc!$H$15:$DZ$15, BU$103)/$F$107</f>
        <v>0</v>
      </c>
      <c r="BV58" s="69">
        <f>SUMIFS(INDEX(Calc!$H$2:$DZ$1549, $EG58, ), Calc!$H$15:$DZ$15, BV$103)/$F$107</f>
        <v>0</v>
      </c>
      <c r="BW58" s="69">
        <f>SUMIFS(INDEX(Calc!$H$2:$DZ$1549, $EG58, ), Calc!$H$15:$DZ$15, BW$103)/$F$107</f>
        <v>0</v>
      </c>
      <c r="BX58" s="69">
        <f>SUMIFS(INDEX(Calc!$H$2:$DZ$1549, $EG58, ), Calc!$H$15:$DZ$15, BX$103)/$F$107</f>
        <v>0</v>
      </c>
      <c r="BY58" s="69">
        <f>SUMIFS(INDEX(Calc!$H$2:$DZ$1549, $EG58, ), Calc!$H$15:$DZ$15, BY$103)/$F$107</f>
        <v>0</v>
      </c>
      <c r="BZ58" s="69">
        <f>SUMIFS(INDEX(Calc!$H$2:$DZ$1549, $EG58, ), Calc!$H$15:$DZ$15, BZ$103)/$F$107</f>
        <v>0</v>
      </c>
      <c r="CA58" s="69">
        <f>SUMIFS(INDEX(Calc!$H$2:$DZ$1549, $EG58, ), Calc!$H$15:$DZ$15, CA$103)/$F$107</f>
        <v>0</v>
      </c>
      <c r="CB58" s="69">
        <f>SUMIFS(INDEX(Calc!$H$2:$DZ$1549, $EG58, ), Calc!$H$15:$DZ$15, CB$103)/$F$107</f>
        <v>0</v>
      </c>
      <c r="CC58" s="69">
        <f>SUMIFS(INDEX(Calc!$H$2:$DZ$1549, $EG58, ), Calc!$H$15:$DZ$15, CC$103)/$F$107</f>
        <v>0</v>
      </c>
      <c r="CD58" s="69">
        <f>SUMIFS(INDEX(Calc!$H$2:$DZ$1549, $EG58, ), Calc!$H$15:$DZ$15, CD$103)/$F$107</f>
        <v>0</v>
      </c>
      <c r="CE58" s="69">
        <f>SUMIFS(INDEX(Calc!$H$2:$DZ$1549, $EG58, ), Calc!$H$15:$DZ$15, CE$103)/$F$107</f>
        <v>0</v>
      </c>
      <c r="CF58" s="69">
        <f>SUMIFS(INDEX(Calc!$H$2:$DZ$1549, $EG58, ), Calc!$H$15:$DZ$15, CF$103)/$F$107</f>
        <v>0</v>
      </c>
      <c r="CG58" s="69">
        <f>SUMIFS(INDEX(Calc!$H$2:$DZ$1549, $EG58, ), Calc!$H$15:$DZ$15, CG$103)/$F$107</f>
        <v>0</v>
      </c>
      <c r="CH58" s="69">
        <f>SUMIFS(INDEX(Calc!$H$2:$DZ$1549, $EG58, ), Calc!$H$15:$DZ$15, CH$103)/$F$107</f>
        <v>0</v>
      </c>
      <c r="CI58" s="69">
        <f>SUMIFS(INDEX(Calc!$H$2:$DZ$1549, $EG58, ), Calc!$H$15:$DZ$15, CI$103)/$F$107</f>
        <v>0</v>
      </c>
      <c r="CJ58" s="69">
        <f>SUMIFS(INDEX(Calc!$H$2:$DZ$1549, $EG58, ), Calc!$H$15:$DZ$15, CJ$103)/$F$107</f>
        <v>0</v>
      </c>
      <c r="CK58" s="69">
        <f>SUMIFS(INDEX(Calc!$H$2:$DZ$1549, $EG58, ), Calc!$H$15:$DZ$15, CK$103)/$F$107</f>
        <v>0</v>
      </c>
      <c r="CL58" s="69">
        <f>SUMIFS(INDEX(Calc!$H$2:$DZ$1549, $EG58, ), Calc!$H$15:$DZ$15, CL$103)/$F$107</f>
        <v>0</v>
      </c>
      <c r="CM58" s="69">
        <f>SUMIFS(INDEX(Calc!$H$2:$DZ$1549, $EG58, ), Calc!$H$15:$DZ$15, CM$103)/$F$107</f>
        <v>0</v>
      </c>
      <c r="CN58" s="69">
        <f>SUMIFS(INDEX(Calc!$H$2:$DZ$1549, $EG58, ), Calc!$H$15:$DZ$15, CN$103)/$F$107</f>
        <v>0</v>
      </c>
      <c r="CO58" s="69">
        <f>SUMIFS(INDEX(Calc!$H$2:$DZ$1549, $EG58, ), Calc!$H$15:$DZ$15, CO$103)/$F$107</f>
        <v>0</v>
      </c>
      <c r="CP58" s="69">
        <f>SUMIFS(INDEX(Calc!$H$2:$DZ$1549, $EG58, ), Calc!$H$15:$DZ$15, CP$103)/$F$107</f>
        <v>0</v>
      </c>
      <c r="CQ58" s="69">
        <f>SUMIFS(INDEX(Calc!$H$2:$DZ$1549, $EG58, ), Calc!$H$15:$DZ$15, CQ$103)/$F$107</f>
        <v>0</v>
      </c>
      <c r="CR58" s="69">
        <f>SUMIFS(INDEX(Calc!$H$2:$DZ$1549, $EG58, ), Calc!$H$15:$DZ$15, CR$103)/$F$107</f>
        <v>0</v>
      </c>
      <c r="CS58" s="69">
        <f>SUMIFS(INDEX(Calc!$H$2:$DZ$1549, $EG58, ), Calc!$H$15:$DZ$15, CS$103)/$F$107</f>
        <v>0</v>
      </c>
      <c r="CT58" s="69">
        <f>SUMIFS(INDEX(Calc!$H$2:$DZ$1549, $EG58, ), Calc!$H$15:$DZ$15, CT$103)/$F$107</f>
        <v>0</v>
      </c>
      <c r="CU58" s="69">
        <f>SUMIFS(INDEX(Calc!$H$2:$DZ$1549, $EG58, ), Calc!$H$15:$DZ$15, CU$103)/$F$107</f>
        <v>0</v>
      </c>
      <c r="CV58" s="69">
        <f>SUMIFS(INDEX(Calc!$H$2:$DZ$1549, $EG58, ), Calc!$H$15:$DZ$15, CV$103)/$F$107</f>
        <v>0</v>
      </c>
      <c r="CW58" s="69">
        <f>SUMIFS(INDEX(Calc!$H$2:$DZ$1549, $EG58, ), Calc!$H$15:$DZ$15, CW$103)/$F$107</f>
        <v>0</v>
      </c>
      <c r="CX58" s="69">
        <f>SUMIFS(INDEX(Calc!$H$2:$DZ$1549, $EG58, ), Calc!$H$15:$DZ$15, CX$103)/$F$107</f>
        <v>0</v>
      </c>
      <c r="CY58" s="69">
        <f>SUMIFS(INDEX(Calc!$H$2:$DZ$1549, $EG58, ), Calc!$H$15:$DZ$15, CY$103)/$F$107</f>
        <v>0</v>
      </c>
      <c r="CZ58" s="69">
        <f>SUMIFS(INDEX(Calc!$H$2:$DZ$1549, $EG58, ), Calc!$H$15:$DZ$15, CZ$103)/$F$107</f>
        <v>0</v>
      </c>
      <c r="DA58" s="69">
        <f>SUMIFS(INDEX(Calc!$H$2:$DZ$1549, $EG58, ), Calc!$H$15:$DZ$15, DA$103)/$F$107</f>
        <v>0</v>
      </c>
      <c r="DB58" s="69">
        <f>SUMIFS(INDEX(Calc!$H$2:$DZ$1549, $EG58, ), Calc!$H$15:$DZ$15, DB$103)/$F$107</f>
        <v>0</v>
      </c>
      <c r="DC58" s="69">
        <f>SUMIFS(INDEX(Calc!$H$2:$DZ$1549, $EG58, ), Calc!$H$15:$DZ$15, DC$103)/$F$107</f>
        <v>0</v>
      </c>
      <c r="DD58" s="69">
        <f>SUMIFS(INDEX(Calc!$H$2:$DZ$1549, $EG58, ), Calc!$H$15:$DZ$15, DD$103)/$F$107</f>
        <v>0</v>
      </c>
      <c r="DE58" s="69">
        <f>SUMIFS(INDEX(Calc!$H$2:$DZ$1549, $EG58, ), Calc!$H$15:$DZ$15, DE$103)/$F$107</f>
        <v>0</v>
      </c>
      <c r="DF58" s="69">
        <f>SUMIFS(INDEX(Calc!$H$2:$DZ$1549, $EG58, ), Calc!$H$15:$DZ$15, DF$103)/$F$107</f>
        <v>0</v>
      </c>
      <c r="DG58" s="69">
        <f>SUMIFS(INDEX(Calc!$H$2:$DZ$1549, $EG58, ), Calc!$H$15:$DZ$15, DG$103)/$F$107</f>
        <v>0</v>
      </c>
      <c r="DH58" s="69">
        <f>SUMIFS(INDEX(Calc!$H$2:$DZ$1549, $EG58, ), Calc!$H$15:$DZ$15, DH$103)/$F$107</f>
        <v>0</v>
      </c>
      <c r="DI58" s="69">
        <f>SUMIFS(INDEX(Calc!$H$2:$DZ$1549, $EG58, ), Calc!$H$15:$DZ$15, DI$103)/$F$107</f>
        <v>0</v>
      </c>
      <c r="DJ58" s="69">
        <f>SUMIFS(INDEX(Calc!$H$2:$DZ$1549, $EG58, ), Calc!$H$15:$DZ$15, DJ$103)/$F$107</f>
        <v>0</v>
      </c>
      <c r="DK58" s="69">
        <f>SUMIFS(INDEX(Calc!$H$2:$DZ$1549, $EG58, ), Calc!$H$15:$DZ$15, DK$103)/$F$107</f>
        <v>0</v>
      </c>
      <c r="DL58" s="69">
        <f>SUMIFS(INDEX(Calc!$H$2:$DZ$1549, $EG58, ), Calc!$H$15:$DZ$15, DL$103)/$F$107</f>
        <v>0</v>
      </c>
      <c r="DM58" s="69">
        <f>SUMIFS(INDEX(Calc!$H$2:$DZ$1549, $EG58, ), Calc!$H$15:$DZ$15, DM$103)/$F$107</f>
        <v>0</v>
      </c>
      <c r="DN58" s="69">
        <f>SUMIFS(INDEX(Calc!$H$2:$DZ$1549, $EG58, ), Calc!$H$15:$DZ$15, DN$103)/$F$107</f>
        <v>0</v>
      </c>
      <c r="DO58" s="69">
        <f>SUMIFS(INDEX(Calc!$H$2:$DZ$1549, $EG58, ), Calc!$H$15:$DZ$15, DO$103)/$F$107</f>
        <v>0</v>
      </c>
      <c r="DP58" s="69">
        <f>SUMIFS(INDEX(Calc!$H$2:$DZ$1549, $EG58, ), Calc!$H$15:$DZ$15, DP$103)/$F$107</f>
        <v>0</v>
      </c>
      <c r="DQ58" s="69">
        <f>SUMIFS(INDEX(Calc!$H$2:$DZ$1549, $EG58, ), Calc!$H$15:$DZ$15, DQ$103)/$F$107</f>
        <v>0</v>
      </c>
      <c r="DR58" s="69">
        <f>SUMIFS(INDEX(Calc!$H$2:$DZ$1549, $EG58, ), Calc!$H$15:$DZ$15, DR$103)/$F$107</f>
        <v>0</v>
      </c>
      <c r="DS58" s="69">
        <f>SUMIFS(INDEX(Calc!$H$2:$DZ$1549, $EG58, ), Calc!$H$15:$DZ$15, DS$103)/$F$107</f>
        <v>0</v>
      </c>
      <c r="DT58" s="69">
        <f>SUMIFS(INDEX(Calc!$H$2:$DZ$1549, $EG58, ), Calc!$H$15:$DZ$15, DT$103)/$F$107</f>
        <v>0</v>
      </c>
      <c r="DU58" s="69">
        <f>SUMIFS(INDEX(Calc!$H$2:$DZ$1549, $EG58, ), Calc!$H$15:$DZ$15, DU$103)/$F$107</f>
        <v>0</v>
      </c>
      <c r="DV58" s="69">
        <f>SUMIFS(INDEX(Calc!$H$2:$DZ$1549, $EG58, ), Calc!$H$15:$DZ$15, DV$103)/$F$107</f>
        <v>0</v>
      </c>
      <c r="DW58" s="69">
        <f>SUMIFS(INDEX(Calc!$H$2:$DZ$1549, $EG58, ), Calc!$H$15:$DZ$15, DW$103)/$F$107</f>
        <v>0</v>
      </c>
      <c r="DX58" s="69">
        <f>SUMIFS(INDEX(Calc!$H$2:$DZ$1549, $EG58, ), Calc!$H$15:$DZ$15, DX$103)/$F$107</f>
        <v>0</v>
      </c>
      <c r="DY58" s="69">
        <f>SUMIFS(INDEX(Calc!$H$2:$DZ$1549, $EG58, ), Calc!$H$15:$DZ$15, DY$103)/$F$107</f>
        <v>0</v>
      </c>
      <c r="DZ58" s="69">
        <f>SUMIFS(INDEX(Calc!$H$2:$DZ$1549, $EG58, ), Calc!$H$15:$DZ$15, DZ$103)/$F$107</f>
        <v>0</v>
      </c>
      <c r="EB58" s="51"/>
      <c r="EC58" s="72">
        <f>SUM(I58:EA58)</f>
        <v>-2</v>
      </c>
      <c r="ED58" s="78"/>
      <c r="EF58" s="33" t="s">
        <v>24</v>
      </c>
      <c r="EG58" s="131">
        <f>SUMIFS(Calc!$EB$2:$EB$1549, Calc!$EC$2:$EC$1549, $EG$1, Calc!$ED$2:$ED$1549, $EG$2, Calc!$EE$2:$EE$1549, $EF58, Calc!$EF$2:$EF$1549, $C58)</f>
        <v>1082</v>
      </c>
    </row>
    <row r="59" spans="3:137" x14ac:dyDescent="0.3">
      <c r="C59" s="2" t="s">
        <v>2</v>
      </c>
      <c r="E59" s="51"/>
      <c r="F59" s="95">
        <f>EC59/$EC$10*Inputs!$D$10</f>
        <v>-2500.0000000000005</v>
      </c>
      <c r="G59" s="139" t="s">
        <v>47</v>
      </c>
      <c r="H59" s="53"/>
      <c r="I59" s="20"/>
      <c r="J59" s="69">
        <f>SUMIFS(INDEX(Calc!$H$2:$DZ$1549, $EG59, ), Calc!$H$15:$DZ$15, J$103)/$F$107</f>
        <v>-0.65</v>
      </c>
      <c r="K59" s="69">
        <f>SUMIFS(INDEX(Calc!$H$2:$DZ$1549, $EG59, ), Calc!$H$15:$DZ$15, K$103)/$F$107</f>
        <v>-0.35</v>
      </c>
      <c r="L59" s="69">
        <f>SUMIFS(INDEX(Calc!$H$2:$DZ$1549, $EG59, ), Calc!$H$15:$DZ$15, L$103)/$F$107</f>
        <v>0</v>
      </c>
      <c r="M59" s="69">
        <f>SUMIFS(INDEX(Calc!$H$2:$DZ$1549, $EG59, ), Calc!$H$15:$DZ$15, M$103)/$F$107</f>
        <v>0</v>
      </c>
      <c r="N59" s="69">
        <f>SUMIFS(INDEX(Calc!$H$2:$DZ$1549, $EG59, ), Calc!$H$15:$DZ$15, N$103)/$F$107</f>
        <v>0</v>
      </c>
      <c r="O59" s="69">
        <f>SUMIFS(INDEX(Calc!$H$2:$DZ$1549, $EG59, ), Calc!$H$15:$DZ$15, O$103)/$F$107</f>
        <v>0</v>
      </c>
      <c r="P59" s="69">
        <f>SUMIFS(INDEX(Calc!$H$2:$DZ$1549, $EG59, ), Calc!$H$15:$DZ$15, P$103)/$F$107</f>
        <v>0</v>
      </c>
      <c r="Q59" s="69">
        <f>SUMIFS(INDEX(Calc!$H$2:$DZ$1549, $EG59, ), Calc!$H$15:$DZ$15, Q$103)/$F$107</f>
        <v>0</v>
      </c>
      <c r="R59" s="69">
        <f>SUMIFS(INDEX(Calc!$H$2:$DZ$1549, $EG59, ), Calc!$H$15:$DZ$15, R$103)/$F$107</f>
        <v>0</v>
      </c>
      <c r="S59" s="69">
        <f>SUMIFS(INDEX(Calc!$H$2:$DZ$1549, $EG59, ), Calc!$H$15:$DZ$15, S$103)/$F$107</f>
        <v>0</v>
      </c>
      <c r="T59" s="69">
        <f>SUMIFS(INDEX(Calc!$H$2:$DZ$1549, $EG59, ), Calc!$H$15:$DZ$15, T$103)/$F$107</f>
        <v>0</v>
      </c>
      <c r="U59" s="69">
        <f>SUMIFS(INDEX(Calc!$H$2:$DZ$1549, $EG59, ), Calc!$H$15:$DZ$15, U$103)/$F$107</f>
        <v>0</v>
      </c>
      <c r="V59" s="69">
        <f>SUMIFS(INDEX(Calc!$H$2:$DZ$1549, $EG59, ), Calc!$H$15:$DZ$15, V$103)/$F$107</f>
        <v>0</v>
      </c>
      <c r="W59" s="69">
        <f>SUMIFS(INDEX(Calc!$H$2:$DZ$1549, $EG59, ), Calc!$H$15:$DZ$15, W$103)/$F$107</f>
        <v>0</v>
      </c>
      <c r="X59" s="69">
        <f>SUMIFS(INDEX(Calc!$H$2:$DZ$1549, $EG59, ), Calc!$H$15:$DZ$15, X$103)/$F$107</f>
        <v>0</v>
      </c>
      <c r="Y59" s="69">
        <f>SUMIFS(INDEX(Calc!$H$2:$DZ$1549, $EG59, ), Calc!$H$15:$DZ$15, Y$103)/$F$107</f>
        <v>0</v>
      </c>
      <c r="Z59" s="69">
        <f>SUMIFS(INDEX(Calc!$H$2:$DZ$1549, $EG59, ), Calc!$H$15:$DZ$15, Z$103)/$F$107</f>
        <v>0</v>
      </c>
      <c r="AA59" s="69">
        <f>SUMIFS(INDEX(Calc!$H$2:$DZ$1549, $EG59, ), Calc!$H$15:$DZ$15, AA$103)/$F$107</f>
        <v>0</v>
      </c>
      <c r="AB59" s="69">
        <f>SUMIFS(INDEX(Calc!$H$2:$DZ$1549, $EG59, ), Calc!$H$15:$DZ$15, AB$103)/$F$107</f>
        <v>0</v>
      </c>
      <c r="AC59" s="69">
        <f>SUMIFS(INDEX(Calc!$H$2:$DZ$1549, $EG59, ), Calc!$H$15:$DZ$15, AC$103)/$F$107</f>
        <v>0</v>
      </c>
      <c r="AD59" s="69">
        <f>SUMIFS(INDEX(Calc!$H$2:$DZ$1549, $EG59, ), Calc!$H$15:$DZ$15, AD$103)/$F$107</f>
        <v>0</v>
      </c>
      <c r="AE59" s="69">
        <f>SUMIFS(INDEX(Calc!$H$2:$DZ$1549, $EG59, ), Calc!$H$15:$DZ$15, AE$103)/$F$107</f>
        <v>0</v>
      </c>
      <c r="AF59" s="69">
        <f>SUMIFS(INDEX(Calc!$H$2:$DZ$1549, $EG59, ), Calc!$H$15:$DZ$15, AF$103)/$F$107</f>
        <v>0</v>
      </c>
      <c r="AG59" s="69">
        <f>SUMIFS(INDEX(Calc!$H$2:$DZ$1549, $EG59, ), Calc!$H$15:$DZ$15, AG$103)/$F$107</f>
        <v>0</v>
      </c>
      <c r="AH59" s="69">
        <f>SUMIFS(INDEX(Calc!$H$2:$DZ$1549, $EG59, ), Calc!$H$15:$DZ$15, AH$103)/$F$107</f>
        <v>0</v>
      </c>
      <c r="AI59" s="69">
        <f>SUMIFS(INDEX(Calc!$H$2:$DZ$1549, $EG59, ), Calc!$H$15:$DZ$15, AI$103)/$F$107</f>
        <v>0</v>
      </c>
      <c r="AJ59" s="69">
        <f>SUMIFS(INDEX(Calc!$H$2:$DZ$1549, $EG59, ), Calc!$H$15:$DZ$15, AJ$103)/$F$107</f>
        <v>0</v>
      </c>
      <c r="AK59" s="69">
        <f>SUMIFS(INDEX(Calc!$H$2:$DZ$1549, $EG59, ), Calc!$H$15:$DZ$15, AK$103)/$F$107</f>
        <v>0</v>
      </c>
      <c r="AL59" s="69">
        <f>SUMIFS(INDEX(Calc!$H$2:$DZ$1549, $EG59, ), Calc!$H$15:$DZ$15, AL$103)/$F$107</f>
        <v>0</v>
      </c>
      <c r="AM59" s="69">
        <f>SUMIFS(INDEX(Calc!$H$2:$DZ$1549, $EG59, ), Calc!$H$15:$DZ$15, AM$103)/$F$107</f>
        <v>0</v>
      </c>
      <c r="AN59" s="69">
        <f>SUMIFS(INDEX(Calc!$H$2:$DZ$1549, $EG59, ), Calc!$H$15:$DZ$15, AN$103)/$F$107</f>
        <v>0</v>
      </c>
      <c r="AO59" s="69">
        <f>SUMIFS(INDEX(Calc!$H$2:$DZ$1549, $EG59, ), Calc!$H$15:$DZ$15, AO$103)/$F$107</f>
        <v>0</v>
      </c>
      <c r="AP59" s="69">
        <f>SUMIFS(INDEX(Calc!$H$2:$DZ$1549, $EG59, ), Calc!$H$15:$DZ$15, AP$103)/$F$107</f>
        <v>0</v>
      </c>
      <c r="AQ59" s="69">
        <f>SUMIFS(INDEX(Calc!$H$2:$DZ$1549, $EG59, ), Calc!$H$15:$DZ$15, AQ$103)/$F$107</f>
        <v>0</v>
      </c>
      <c r="AR59" s="69">
        <f>SUMIFS(INDEX(Calc!$H$2:$DZ$1549, $EG59, ), Calc!$H$15:$DZ$15, AR$103)/$F$107</f>
        <v>0</v>
      </c>
      <c r="AS59" s="69">
        <f>SUMIFS(INDEX(Calc!$H$2:$DZ$1549, $EG59, ), Calc!$H$15:$DZ$15, AS$103)/$F$107</f>
        <v>0</v>
      </c>
      <c r="AT59" s="69">
        <f>SUMIFS(INDEX(Calc!$H$2:$DZ$1549, $EG59, ), Calc!$H$15:$DZ$15, AT$103)/$F$107</f>
        <v>0</v>
      </c>
      <c r="AU59" s="69">
        <f>SUMIFS(INDEX(Calc!$H$2:$DZ$1549, $EG59, ), Calc!$H$15:$DZ$15, AU$103)/$F$107</f>
        <v>0</v>
      </c>
      <c r="AV59" s="69">
        <f>SUMIFS(INDEX(Calc!$H$2:$DZ$1549, $EG59, ), Calc!$H$15:$DZ$15, AV$103)/$F$107</f>
        <v>0</v>
      </c>
      <c r="AW59" s="69">
        <f>SUMIFS(INDEX(Calc!$H$2:$DZ$1549, $EG59, ), Calc!$H$15:$DZ$15, AW$103)/$F$107</f>
        <v>0</v>
      </c>
      <c r="AX59" s="69">
        <f>SUMIFS(INDEX(Calc!$H$2:$DZ$1549, $EG59, ), Calc!$H$15:$DZ$15, AX$103)/$F$107</f>
        <v>0</v>
      </c>
      <c r="AY59" s="69">
        <f>SUMIFS(INDEX(Calc!$H$2:$DZ$1549, $EG59, ), Calc!$H$15:$DZ$15, AY$103)/$F$107</f>
        <v>0</v>
      </c>
      <c r="AZ59" s="69">
        <f>SUMIFS(INDEX(Calc!$H$2:$DZ$1549, $EG59, ), Calc!$H$15:$DZ$15, AZ$103)/$F$107</f>
        <v>0</v>
      </c>
      <c r="BA59" s="69">
        <f>SUMIFS(INDEX(Calc!$H$2:$DZ$1549, $EG59, ), Calc!$H$15:$DZ$15, BA$103)/$F$107</f>
        <v>0</v>
      </c>
      <c r="BB59" s="69">
        <f>SUMIFS(INDEX(Calc!$H$2:$DZ$1549, $EG59, ), Calc!$H$15:$DZ$15, BB$103)/$F$107</f>
        <v>0</v>
      </c>
      <c r="BC59" s="69">
        <f>SUMIFS(INDEX(Calc!$H$2:$DZ$1549, $EG59, ), Calc!$H$15:$DZ$15, BC$103)/$F$107</f>
        <v>0</v>
      </c>
      <c r="BD59" s="69">
        <f>SUMIFS(INDEX(Calc!$H$2:$DZ$1549, $EG59, ), Calc!$H$15:$DZ$15, BD$103)/$F$107</f>
        <v>0</v>
      </c>
      <c r="BE59" s="69">
        <f>SUMIFS(INDEX(Calc!$H$2:$DZ$1549, $EG59, ), Calc!$H$15:$DZ$15, BE$103)/$F$107</f>
        <v>0</v>
      </c>
      <c r="BF59" s="69">
        <f>SUMIFS(INDEX(Calc!$H$2:$DZ$1549, $EG59, ), Calc!$H$15:$DZ$15, BF$103)/$F$107</f>
        <v>0</v>
      </c>
      <c r="BG59" s="69">
        <f>SUMIFS(INDEX(Calc!$H$2:$DZ$1549, $EG59, ), Calc!$H$15:$DZ$15, BG$103)/$F$107</f>
        <v>0</v>
      </c>
      <c r="BH59" s="69">
        <f>SUMIFS(INDEX(Calc!$H$2:$DZ$1549, $EG59, ), Calc!$H$15:$DZ$15, BH$103)/$F$107</f>
        <v>0</v>
      </c>
      <c r="BI59" s="69">
        <f>SUMIFS(INDEX(Calc!$H$2:$DZ$1549, $EG59, ), Calc!$H$15:$DZ$15, BI$103)/$F$107</f>
        <v>0</v>
      </c>
      <c r="BJ59" s="69">
        <f>SUMIFS(INDEX(Calc!$H$2:$DZ$1549, $EG59, ), Calc!$H$15:$DZ$15, BJ$103)/$F$107</f>
        <v>0</v>
      </c>
      <c r="BK59" s="69">
        <f>SUMIFS(INDEX(Calc!$H$2:$DZ$1549, $EG59, ), Calc!$H$15:$DZ$15, BK$103)/$F$107</f>
        <v>0</v>
      </c>
      <c r="BL59" s="69">
        <f>SUMIFS(INDEX(Calc!$H$2:$DZ$1549, $EG59, ), Calc!$H$15:$DZ$15, BL$103)/$F$107</f>
        <v>0</v>
      </c>
      <c r="BM59" s="69">
        <f>SUMIFS(INDEX(Calc!$H$2:$DZ$1549, $EG59, ), Calc!$H$15:$DZ$15, BM$103)/$F$107</f>
        <v>0</v>
      </c>
      <c r="BN59" s="69">
        <f>SUMIFS(INDEX(Calc!$H$2:$DZ$1549, $EG59, ), Calc!$H$15:$DZ$15, BN$103)/$F$107</f>
        <v>0</v>
      </c>
      <c r="BO59" s="69">
        <f>SUMIFS(INDEX(Calc!$H$2:$DZ$1549, $EG59, ), Calc!$H$15:$DZ$15, BO$103)/$F$107</f>
        <v>0</v>
      </c>
      <c r="BP59" s="69">
        <f>SUMIFS(INDEX(Calc!$H$2:$DZ$1549, $EG59, ), Calc!$H$15:$DZ$15, BP$103)/$F$107</f>
        <v>0</v>
      </c>
      <c r="BQ59" s="69">
        <f>SUMIFS(INDEX(Calc!$H$2:$DZ$1549, $EG59, ), Calc!$H$15:$DZ$15, BQ$103)/$F$107</f>
        <v>0</v>
      </c>
      <c r="BR59" s="69">
        <f>SUMIFS(INDEX(Calc!$H$2:$DZ$1549, $EG59, ), Calc!$H$15:$DZ$15, BR$103)/$F$107</f>
        <v>0</v>
      </c>
      <c r="BS59" s="69">
        <f>SUMIFS(INDEX(Calc!$H$2:$DZ$1549, $EG59, ), Calc!$H$15:$DZ$15, BS$103)/$F$107</f>
        <v>0</v>
      </c>
      <c r="BT59" s="69">
        <f>SUMIFS(INDEX(Calc!$H$2:$DZ$1549, $EG59, ), Calc!$H$15:$DZ$15, BT$103)/$F$107</f>
        <v>0</v>
      </c>
      <c r="BU59" s="69">
        <f>SUMIFS(INDEX(Calc!$H$2:$DZ$1549, $EG59, ), Calc!$H$15:$DZ$15, BU$103)/$F$107</f>
        <v>0</v>
      </c>
      <c r="BV59" s="69">
        <f>SUMIFS(INDEX(Calc!$H$2:$DZ$1549, $EG59, ), Calc!$H$15:$DZ$15, BV$103)/$F$107</f>
        <v>0</v>
      </c>
      <c r="BW59" s="69">
        <f>SUMIFS(INDEX(Calc!$H$2:$DZ$1549, $EG59, ), Calc!$H$15:$DZ$15, BW$103)/$F$107</f>
        <v>0</v>
      </c>
      <c r="BX59" s="69">
        <f>SUMIFS(INDEX(Calc!$H$2:$DZ$1549, $EG59, ), Calc!$H$15:$DZ$15, BX$103)/$F$107</f>
        <v>0</v>
      </c>
      <c r="BY59" s="69">
        <f>SUMIFS(INDEX(Calc!$H$2:$DZ$1549, $EG59, ), Calc!$H$15:$DZ$15, BY$103)/$F$107</f>
        <v>0</v>
      </c>
      <c r="BZ59" s="69">
        <f>SUMIFS(INDEX(Calc!$H$2:$DZ$1549, $EG59, ), Calc!$H$15:$DZ$15, BZ$103)/$F$107</f>
        <v>0</v>
      </c>
      <c r="CA59" s="69">
        <f>SUMIFS(INDEX(Calc!$H$2:$DZ$1549, $EG59, ), Calc!$H$15:$DZ$15, CA$103)/$F$107</f>
        <v>0</v>
      </c>
      <c r="CB59" s="69">
        <f>SUMIFS(INDEX(Calc!$H$2:$DZ$1549, $EG59, ), Calc!$H$15:$DZ$15, CB$103)/$F$107</f>
        <v>0</v>
      </c>
      <c r="CC59" s="69">
        <f>SUMIFS(INDEX(Calc!$H$2:$DZ$1549, $EG59, ), Calc!$H$15:$DZ$15, CC$103)/$F$107</f>
        <v>0</v>
      </c>
      <c r="CD59" s="69">
        <f>SUMIFS(INDEX(Calc!$H$2:$DZ$1549, $EG59, ), Calc!$H$15:$DZ$15, CD$103)/$F$107</f>
        <v>0</v>
      </c>
      <c r="CE59" s="69">
        <f>SUMIFS(INDEX(Calc!$H$2:$DZ$1549, $EG59, ), Calc!$H$15:$DZ$15, CE$103)/$F$107</f>
        <v>0</v>
      </c>
      <c r="CF59" s="69">
        <f>SUMIFS(INDEX(Calc!$H$2:$DZ$1549, $EG59, ), Calc!$H$15:$DZ$15, CF$103)/$F$107</f>
        <v>0</v>
      </c>
      <c r="CG59" s="69">
        <f>SUMIFS(INDEX(Calc!$H$2:$DZ$1549, $EG59, ), Calc!$H$15:$DZ$15, CG$103)/$F$107</f>
        <v>0</v>
      </c>
      <c r="CH59" s="69">
        <f>SUMIFS(INDEX(Calc!$H$2:$DZ$1549, $EG59, ), Calc!$H$15:$DZ$15, CH$103)/$F$107</f>
        <v>0</v>
      </c>
      <c r="CI59" s="69">
        <f>SUMIFS(INDEX(Calc!$H$2:$DZ$1549, $EG59, ), Calc!$H$15:$DZ$15, CI$103)/$F$107</f>
        <v>0</v>
      </c>
      <c r="CJ59" s="69">
        <f>SUMIFS(INDEX(Calc!$H$2:$DZ$1549, $EG59, ), Calc!$H$15:$DZ$15, CJ$103)/$F$107</f>
        <v>0</v>
      </c>
      <c r="CK59" s="69">
        <f>SUMIFS(INDEX(Calc!$H$2:$DZ$1549, $EG59, ), Calc!$H$15:$DZ$15, CK$103)/$F$107</f>
        <v>0</v>
      </c>
      <c r="CL59" s="69">
        <f>SUMIFS(INDEX(Calc!$H$2:$DZ$1549, $EG59, ), Calc!$H$15:$DZ$15, CL$103)/$F$107</f>
        <v>0</v>
      </c>
      <c r="CM59" s="69">
        <f>SUMIFS(INDEX(Calc!$H$2:$DZ$1549, $EG59, ), Calc!$H$15:$DZ$15, CM$103)/$F$107</f>
        <v>0</v>
      </c>
      <c r="CN59" s="69">
        <f>SUMIFS(INDEX(Calc!$H$2:$DZ$1549, $EG59, ), Calc!$H$15:$DZ$15, CN$103)/$F$107</f>
        <v>0</v>
      </c>
      <c r="CO59" s="69">
        <f>SUMIFS(INDEX(Calc!$H$2:$DZ$1549, $EG59, ), Calc!$H$15:$DZ$15, CO$103)/$F$107</f>
        <v>0</v>
      </c>
      <c r="CP59" s="69">
        <f>SUMIFS(INDEX(Calc!$H$2:$DZ$1549, $EG59, ), Calc!$H$15:$DZ$15, CP$103)/$F$107</f>
        <v>0</v>
      </c>
      <c r="CQ59" s="69">
        <f>SUMIFS(INDEX(Calc!$H$2:$DZ$1549, $EG59, ), Calc!$H$15:$DZ$15, CQ$103)/$F$107</f>
        <v>0</v>
      </c>
      <c r="CR59" s="69">
        <f>SUMIFS(INDEX(Calc!$H$2:$DZ$1549, $EG59, ), Calc!$H$15:$DZ$15, CR$103)/$F$107</f>
        <v>0</v>
      </c>
      <c r="CS59" s="69">
        <f>SUMIFS(INDEX(Calc!$H$2:$DZ$1549, $EG59, ), Calc!$H$15:$DZ$15, CS$103)/$F$107</f>
        <v>0</v>
      </c>
      <c r="CT59" s="69">
        <f>SUMIFS(INDEX(Calc!$H$2:$DZ$1549, $EG59, ), Calc!$H$15:$DZ$15, CT$103)/$F$107</f>
        <v>0</v>
      </c>
      <c r="CU59" s="69">
        <f>SUMIFS(INDEX(Calc!$H$2:$DZ$1549, $EG59, ), Calc!$H$15:$DZ$15, CU$103)/$F$107</f>
        <v>0</v>
      </c>
      <c r="CV59" s="69">
        <f>SUMIFS(INDEX(Calc!$H$2:$DZ$1549, $EG59, ), Calc!$H$15:$DZ$15, CV$103)/$F$107</f>
        <v>0</v>
      </c>
      <c r="CW59" s="69">
        <f>SUMIFS(INDEX(Calc!$H$2:$DZ$1549, $EG59, ), Calc!$H$15:$DZ$15, CW$103)/$F$107</f>
        <v>0</v>
      </c>
      <c r="CX59" s="69">
        <f>SUMIFS(INDEX(Calc!$H$2:$DZ$1549, $EG59, ), Calc!$H$15:$DZ$15, CX$103)/$F$107</f>
        <v>0</v>
      </c>
      <c r="CY59" s="69">
        <f>SUMIFS(INDEX(Calc!$H$2:$DZ$1549, $EG59, ), Calc!$H$15:$DZ$15, CY$103)/$F$107</f>
        <v>0</v>
      </c>
      <c r="CZ59" s="69">
        <f>SUMIFS(INDEX(Calc!$H$2:$DZ$1549, $EG59, ), Calc!$H$15:$DZ$15, CZ$103)/$F$107</f>
        <v>0</v>
      </c>
      <c r="DA59" s="69">
        <f>SUMIFS(INDEX(Calc!$H$2:$DZ$1549, $EG59, ), Calc!$H$15:$DZ$15, DA$103)/$F$107</f>
        <v>0</v>
      </c>
      <c r="DB59" s="69">
        <f>SUMIFS(INDEX(Calc!$H$2:$DZ$1549, $EG59, ), Calc!$H$15:$DZ$15, DB$103)/$F$107</f>
        <v>0</v>
      </c>
      <c r="DC59" s="69">
        <f>SUMIFS(INDEX(Calc!$H$2:$DZ$1549, $EG59, ), Calc!$H$15:$DZ$15, DC$103)/$F$107</f>
        <v>0</v>
      </c>
      <c r="DD59" s="69">
        <f>SUMIFS(INDEX(Calc!$H$2:$DZ$1549, $EG59, ), Calc!$H$15:$DZ$15, DD$103)/$F$107</f>
        <v>0</v>
      </c>
      <c r="DE59" s="69">
        <f>SUMIFS(INDEX(Calc!$H$2:$DZ$1549, $EG59, ), Calc!$H$15:$DZ$15, DE$103)/$F$107</f>
        <v>0</v>
      </c>
      <c r="DF59" s="69">
        <f>SUMIFS(INDEX(Calc!$H$2:$DZ$1549, $EG59, ), Calc!$H$15:$DZ$15, DF$103)/$F$107</f>
        <v>0</v>
      </c>
      <c r="DG59" s="69">
        <f>SUMIFS(INDEX(Calc!$H$2:$DZ$1549, $EG59, ), Calc!$H$15:$DZ$15, DG$103)/$F$107</f>
        <v>0</v>
      </c>
      <c r="DH59" s="69">
        <f>SUMIFS(INDEX(Calc!$H$2:$DZ$1549, $EG59, ), Calc!$H$15:$DZ$15, DH$103)/$F$107</f>
        <v>0</v>
      </c>
      <c r="DI59" s="69">
        <f>SUMIFS(INDEX(Calc!$H$2:$DZ$1549, $EG59, ), Calc!$H$15:$DZ$15, DI$103)/$F$107</f>
        <v>0</v>
      </c>
      <c r="DJ59" s="69">
        <f>SUMIFS(INDEX(Calc!$H$2:$DZ$1549, $EG59, ), Calc!$H$15:$DZ$15, DJ$103)/$F$107</f>
        <v>0</v>
      </c>
      <c r="DK59" s="69">
        <f>SUMIFS(INDEX(Calc!$H$2:$DZ$1549, $EG59, ), Calc!$H$15:$DZ$15, DK$103)/$F$107</f>
        <v>0</v>
      </c>
      <c r="DL59" s="69">
        <f>SUMIFS(INDEX(Calc!$H$2:$DZ$1549, $EG59, ), Calc!$H$15:$DZ$15, DL$103)/$F$107</f>
        <v>0</v>
      </c>
      <c r="DM59" s="69">
        <f>SUMIFS(INDEX(Calc!$H$2:$DZ$1549, $EG59, ), Calc!$H$15:$DZ$15, DM$103)/$F$107</f>
        <v>0</v>
      </c>
      <c r="DN59" s="69">
        <f>SUMIFS(INDEX(Calc!$H$2:$DZ$1549, $EG59, ), Calc!$H$15:$DZ$15, DN$103)/$F$107</f>
        <v>0</v>
      </c>
      <c r="DO59" s="69">
        <f>SUMIFS(INDEX(Calc!$H$2:$DZ$1549, $EG59, ), Calc!$H$15:$DZ$15, DO$103)/$F$107</f>
        <v>0</v>
      </c>
      <c r="DP59" s="69">
        <f>SUMIFS(INDEX(Calc!$H$2:$DZ$1549, $EG59, ), Calc!$H$15:$DZ$15, DP$103)/$F$107</f>
        <v>0</v>
      </c>
      <c r="DQ59" s="69">
        <f>SUMIFS(INDEX(Calc!$H$2:$DZ$1549, $EG59, ), Calc!$H$15:$DZ$15, DQ$103)/$F$107</f>
        <v>0</v>
      </c>
      <c r="DR59" s="69">
        <f>SUMIFS(INDEX(Calc!$H$2:$DZ$1549, $EG59, ), Calc!$H$15:$DZ$15, DR$103)/$F$107</f>
        <v>0</v>
      </c>
      <c r="DS59" s="69">
        <f>SUMIFS(INDEX(Calc!$H$2:$DZ$1549, $EG59, ), Calc!$H$15:$DZ$15, DS$103)/$F$107</f>
        <v>0</v>
      </c>
      <c r="DT59" s="69">
        <f>SUMIFS(INDEX(Calc!$H$2:$DZ$1549, $EG59, ), Calc!$H$15:$DZ$15, DT$103)/$F$107</f>
        <v>0</v>
      </c>
      <c r="DU59" s="69">
        <f>SUMIFS(INDEX(Calc!$H$2:$DZ$1549, $EG59, ), Calc!$H$15:$DZ$15, DU$103)/$F$107</f>
        <v>0</v>
      </c>
      <c r="DV59" s="69">
        <f>SUMIFS(INDEX(Calc!$H$2:$DZ$1549, $EG59, ), Calc!$H$15:$DZ$15, DV$103)/$F$107</f>
        <v>0</v>
      </c>
      <c r="DW59" s="69">
        <f>SUMIFS(INDEX(Calc!$H$2:$DZ$1549, $EG59, ), Calc!$H$15:$DZ$15, DW$103)/$F$107</f>
        <v>0</v>
      </c>
      <c r="DX59" s="69">
        <f>SUMIFS(INDEX(Calc!$H$2:$DZ$1549, $EG59, ), Calc!$H$15:$DZ$15, DX$103)/$F$107</f>
        <v>0</v>
      </c>
      <c r="DY59" s="69">
        <f>SUMIFS(INDEX(Calc!$H$2:$DZ$1549, $EG59, ), Calc!$H$15:$DZ$15, DY$103)/$F$107</f>
        <v>0</v>
      </c>
      <c r="DZ59" s="69">
        <f>SUMIFS(INDEX(Calc!$H$2:$DZ$1549, $EG59, ), Calc!$H$15:$DZ$15, DZ$103)/$F$107</f>
        <v>0</v>
      </c>
      <c r="EB59" s="51"/>
      <c r="EC59" s="72">
        <f>SUM(I59:EA59)</f>
        <v>-1</v>
      </c>
      <c r="ED59" s="78"/>
      <c r="EF59" s="33" t="s">
        <v>24</v>
      </c>
      <c r="EG59" s="131">
        <f>SUMIFS(Calc!$EB$2:$EB$1549, Calc!$EC$2:$EC$1549, $EG$1, Calc!$ED$2:$ED$1549, $EG$2, Calc!$EE$2:$EE$1549, $EF59, Calc!$EF$2:$EF$1549, $C59)</f>
        <v>1178</v>
      </c>
    </row>
    <row r="60" spans="3:137" x14ac:dyDescent="0.3">
      <c r="C60" s="2" t="s">
        <v>4</v>
      </c>
      <c r="E60" s="51"/>
      <c r="F60" s="95">
        <f>EC60/$EC$10*Inputs!$D$10</f>
        <v>-200.00000000000003</v>
      </c>
      <c r="G60" s="139" t="s">
        <v>47</v>
      </c>
      <c r="H60" s="53"/>
      <c r="I60" s="20"/>
      <c r="J60" s="69">
        <f>SUMIFS(INDEX(Calc!$H$2:$DZ$1549, $EG60, ), Calc!$H$15:$DZ$15, J$103)/$F$107</f>
        <v>-0.08</v>
      </c>
      <c r="K60" s="69">
        <f>SUMIFS(INDEX(Calc!$H$2:$DZ$1549, $EG60, ), Calc!$H$15:$DZ$15, K$103)/$F$107</f>
        <v>0</v>
      </c>
      <c r="L60" s="69">
        <f>SUMIFS(INDEX(Calc!$H$2:$DZ$1549, $EG60, ), Calc!$H$15:$DZ$15, L$103)/$F$107</f>
        <v>0</v>
      </c>
      <c r="M60" s="69">
        <f>SUMIFS(INDEX(Calc!$H$2:$DZ$1549, $EG60, ), Calc!$H$15:$DZ$15, M$103)/$F$107</f>
        <v>0</v>
      </c>
      <c r="N60" s="69">
        <f>SUMIFS(INDEX(Calc!$H$2:$DZ$1549, $EG60, ), Calc!$H$15:$DZ$15, N$103)/$F$107</f>
        <v>0</v>
      </c>
      <c r="O60" s="69">
        <f>SUMIFS(INDEX(Calc!$H$2:$DZ$1549, $EG60, ), Calc!$H$15:$DZ$15, O$103)/$F$107</f>
        <v>0</v>
      </c>
      <c r="P60" s="69">
        <f>SUMIFS(INDEX(Calc!$H$2:$DZ$1549, $EG60, ), Calc!$H$15:$DZ$15, P$103)/$F$107</f>
        <v>0</v>
      </c>
      <c r="Q60" s="69">
        <f>SUMIFS(INDEX(Calc!$H$2:$DZ$1549, $EG60, ), Calc!$H$15:$DZ$15, Q$103)/$F$107</f>
        <v>0</v>
      </c>
      <c r="R60" s="69">
        <f>SUMIFS(INDEX(Calc!$H$2:$DZ$1549, $EG60, ), Calc!$H$15:$DZ$15, R$103)/$F$107</f>
        <v>0</v>
      </c>
      <c r="S60" s="69">
        <f>SUMIFS(INDEX(Calc!$H$2:$DZ$1549, $EG60, ), Calc!$H$15:$DZ$15, S$103)/$F$107</f>
        <v>0</v>
      </c>
      <c r="T60" s="69">
        <f>SUMIFS(INDEX(Calc!$H$2:$DZ$1549, $EG60, ), Calc!$H$15:$DZ$15, T$103)/$F$107</f>
        <v>0</v>
      </c>
      <c r="U60" s="69">
        <f>SUMIFS(INDEX(Calc!$H$2:$DZ$1549, $EG60, ), Calc!$H$15:$DZ$15, U$103)/$F$107</f>
        <v>0</v>
      </c>
      <c r="V60" s="69">
        <f>SUMIFS(INDEX(Calc!$H$2:$DZ$1549, $EG60, ), Calc!$H$15:$DZ$15, V$103)/$F$107</f>
        <v>0</v>
      </c>
      <c r="W60" s="69">
        <f>SUMIFS(INDEX(Calc!$H$2:$DZ$1549, $EG60, ), Calc!$H$15:$DZ$15, W$103)/$F$107</f>
        <v>0</v>
      </c>
      <c r="X60" s="69">
        <f>SUMIFS(INDEX(Calc!$H$2:$DZ$1549, $EG60, ), Calc!$H$15:$DZ$15, X$103)/$F$107</f>
        <v>0</v>
      </c>
      <c r="Y60" s="69">
        <f>SUMIFS(INDEX(Calc!$H$2:$DZ$1549, $EG60, ), Calc!$H$15:$DZ$15, Y$103)/$F$107</f>
        <v>0</v>
      </c>
      <c r="Z60" s="69">
        <f>SUMIFS(INDEX(Calc!$H$2:$DZ$1549, $EG60, ), Calc!$H$15:$DZ$15, Z$103)/$F$107</f>
        <v>0</v>
      </c>
      <c r="AA60" s="69">
        <f>SUMIFS(INDEX(Calc!$H$2:$DZ$1549, $EG60, ), Calc!$H$15:$DZ$15, AA$103)/$F$107</f>
        <v>0</v>
      </c>
      <c r="AB60" s="69">
        <f>SUMIFS(INDEX(Calc!$H$2:$DZ$1549, $EG60, ), Calc!$H$15:$DZ$15, AB$103)/$F$107</f>
        <v>0</v>
      </c>
      <c r="AC60" s="69">
        <f>SUMIFS(INDEX(Calc!$H$2:$DZ$1549, $EG60, ), Calc!$H$15:$DZ$15, AC$103)/$F$107</f>
        <v>0</v>
      </c>
      <c r="AD60" s="69">
        <f>SUMIFS(INDEX(Calc!$H$2:$DZ$1549, $EG60, ), Calc!$H$15:$DZ$15, AD$103)/$F$107</f>
        <v>0</v>
      </c>
      <c r="AE60" s="69">
        <f>SUMIFS(INDEX(Calc!$H$2:$DZ$1549, $EG60, ), Calc!$H$15:$DZ$15, AE$103)/$F$107</f>
        <v>0</v>
      </c>
      <c r="AF60" s="69">
        <f>SUMIFS(INDEX(Calc!$H$2:$DZ$1549, $EG60, ), Calc!$H$15:$DZ$15, AF$103)/$F$107</f>
        <v>0</v>
      </c>
      <c r="AG60" s="69">
        <f>SUMIFS(INDEX(Calc!$H$2:$DZ$1549, $EG60, ), Calc!$H$15:$DZ$15, AG$103)/$F$107</f>
        <v>0</v>
      </c>
      <c r="AH60" s="69">
        <f>SUMIFS(INDEX(Calc!$H$2:$DZ$1549, $EG60, ), Calc!$H$15:$DZ$15, AH$103)/$F$107</f>
        <v>0</v>
      </c>
      <c r="AI60" s="69">
        <f>SUMIFS(INDEX(Calc!$H$2:$DZ$1549, $EG60, ), Calc!$H$15:$DZ$15, AI$103)/$F$107</f>
        <v>0</v>
      </c>
      <c r="AJ60" s="69">
        <f>SUMIFS(INDEX(Calc!$H$2:$DZ$1549, $EG60, ), Calc!$H$15:$DZ$15, AJ$103)/$F$107</f>
        <v>0</v>
      </c>
      <c r="AK60" s="69">
        <f>SUMIFS(INDEX(Calc!$H$2:$DZ$1549, $EG60, ), Calc!$H$15:$DZ$15, AK$103)/$F$107</f>
        <v>0</v>
      </c>
      <c r="AL60" s="69">
        <f>SUMIFS(INDEX(Calc!$H$2:$DZ$1549, $EG60, ), Calc!$H$15:$DZ$15, AL$103)/$F$107</f>
        <v>0</v>
      </c>
      <c r="AM60" s="69">
        <f>SUMIFS(INDEX(Calc!$H$2:$DZ$1549, $EG60, ), Calc!$H$15:$DZ$15, AM$103)/$F$107</f>
        <v>0</v>
      </c>
      <c r="AN60" s="69">
        <f>SUMIFS(INDEX(Calc!$H$2:$DZ$1549, $EG60, ), Calc!$H$15:$DZ$15, AN$103)/$F$107</f>
        <v>0</v>
      </c>
      <c r="AO60" s="69">
        <f>SUMIFS(INDEX(Calc!$H$2:$DZ$1549, $EG60, ), Calc!$H$15:$DZ$15, AO$103)/$F$107</f>
        <v>0</v>
      </c>
      <c r="AP60" s="69">
        <f>SUMIFS(INDEX(Calc!$H$2:$DZ$1549, $EG60, ), Calc!$H$15:$DZ$15, AP$103)/$F$107</f>
        <v>0</v>
      </c>
      <c r="AQ60" s="69">
        <f>SUMIFS(INDEX(Calc!$H$2:$DZ$1549, $EG60, ), Calc!$H$15:$DZ$15, AQ$103)/$F$107</f>
        <v>0</v>
      </c>
      <c r="AR60" s="69">
        <f>SUMIFS(INDEX(Calc!$H$2:$DZ$1549, $EG60, ), Calc!$H$15:$DZ$15, AR$103)/$F$107</f>
        <v>0</v>
      </c>
      <c r="AS60" s="69">
        <f>SUMIFS(INDEX(Calc!$H$2:$DZ$1549, $EG60, ), Calc!$H$15:$DZ$15, AS$103)/$F$107</f>
        <v>0</v>
      </c>
      <c r="AT60" s="69">
        <f>SUMIFS(INDEX(Calc!$H$2:$DZ$1549, $EG60, ), Calc!$H$15:$DZ$15, AT$103)/$F$107</f>
        <v>0</v>
      </c>
      <c r="AU60" s="69">
        <f>SUMIFS(INDEX(Calc!$H$2:$DZ$1549, $EG60, ), Calc!$H$15:$DZ$15, AU$103)/$F$107</f>
        <v>0</v>
      </c>
      <c r="AV60" s="69">
        <f>SUMIFS(INDEX(Calc!$H$2:$DZ$1549, $EG60, ), Calc!$H$15:$DZ$15, AV$103)/$F$107</f>
        <v>0</v>
      </c>
      <c r="AW60" s="69">
        <f>SUMIFS(INDEX(Calc!$H$2:$DZ$1549, $EG60, ), Calc!$H$15:$DZ$15, AW$103)/$F$107</f>
        <v>0</v>
      </c>
      <c r="AX60" s="69">
        <f>SUMIFS(INDEX(Calc!$H$2:$DZ$1549, $EG60, ), Calc!$H$15:$DZ$15, AX$103)/$F$107</f>
        <v>0</v>
      </c>
      <c r="AY60" s="69">
        <f>SUMIFS(INDEX(Calc!$H$2:$DZ$1549, $EG60, ), Calc!$H$15:$DZ$15, AY$103)/$F$107</f>
        <v>0</v>
      </c>
      <c r="AZ60" s="69">
        <f>SUMIFS(INDEX(Calc!$H$2:$DZ$1549, $EG60, ), Calc!$H$15:$DZ$15, AZ$103)/$F$107</f>
        <v>0</v>
      </c>
      <c r="BA60" s="69">
        <f>SUMIFS(INDEX(Calc!$H$2:$DZ$1549, $EG60, ), Calc!$H$15:$DZ$15, BA$103)/$F$107</f>
        <v>0</v>
      </c>
      <c r="BB60" s="69">
        <f>SUMIFS(INDEX(Calc!$H$2:$DZ$1549, $EG60, ), Calc!$H$15:$DZ$15, BB$103)/$F$107</f>
        <v>0</v>
      </c>
      <c r="BC60" s="69">
        <f>SUMIFS(INDEX(Calc!$H$2:$DZ$1549, $EG60, ), Calc!$H$15:$DZ$15, BC$103)/$F$107</f>
        <v>0</v>
      </c>
      <c r="BD60" s="69">
        <f>SUMIFS(INDEX(Calc!$H$2:$DZ$1549, $EG60, ), Calc!$H$15:$DZ$15, BD$103)/$F$107</f>
        <v>0</v>
      </c>
      <c r="BE60" s="69">
        <f>SUMIFS(INDEX(Calc!$H$2:$DZ$1549, $EG60, ), Calc!$H$15:$DZ$15, BE$103)/$F$107</f>
        <v>0</v>
      </c>
      <c r="BF60" s="69">
        <f>SUMIFS(INDEX(Calc!$H$2:$DZ$1549, $EG60, ), Calc!$H$15:$DZ$15, BF$103)/$F$107</f>
        <v>0</v>
      </c>
      <c r="BG60" s="69">
        <f>SUMIFS(INDEX(Calc!$H$2:$DZ$1549, $EG60, ), Calc!$H$15:$DZ$15, BG$103)/$F$107</f>
        <v>0</v>
      </c>
      <c r="BH60" s="69">
        <f>SUMIFS(INDEX(Calc!$H$2:$DZ$1549, $EG60, ), Calc!$H$15:$DZ$15, BH$103)/$F$107</f>
        <v>0</v>
      </c>
      <c r="BI60" s="69">
        <f>SUMIFS(INDEX(Calc!$H$2:$DZ$1549, $EG60, ), Calc!$H$15:$DZ$15, BI$103)/$F$107</f>
        <v>0</v>
      </c>
      <c r="BJ60" s="69">
        <f>SUMIFS(INDEX(Calc!$H$2:$DZ$1549, $EG60, ), Calc!$H$15:$DZ$15, BJ$103)/$F$107</f>
        <v>0</v>
      </c>
      <c r="BK60" s="69">
        <f>SUMIFS(INDEX(Calc!$H$2:$DZ$1549, $EG60, ), Calc!$H$15:$DZ$15, BK$103)/$F$107</f>
        <v>0</v>
      </c>
      <c r="BL60" s="69">
        <f>SUMIFS(INDEX(Calc!$H$2:$DZ$1549, $EG60, ), Calc!$H$15:$DZ$15, BL$103)/$F$107</f>
        <v>0</v>
      </c>
      <c r="BM60" s="69">
        <f>SUMIFS(INDEX(Calc!$H$2:$DZ$1549, $EG60, ), Calc!$H$15:$DZ$15, BM$103)/$F$107</f>
        <v>0</v>
      </c>
      <c r="BN60" s="69">
        <f>SUMIFS(INDEX(Calc!$H$2:$DZ$1549, $EG60, ), Calc!$H$15:$DZ$15, BN$103)/$F$107</f>
        <v>0</v>
      </c>
      <c r="BO60" s="69">
        <f>SUMIFS(INDEX(Calc!$H$2:$DZ$1549, $EG60, ), Calc!$H$15:$DZ$15, BO$103)/$F$107</f>
        <v>0</v>
      </c>
      <c r="BP60" s="69">
        <f>SUMIFS(INDEX(Calc!$H$2:$DZ$1549, $EG60, ), Calc!$H$15:$DZ$15, BP$103)/$F$107</f>
        <v>0</v>
      </c>
      <c r="BQ60" s="69">
        <f>SUMIFS(INDEX(Calc!$H$2:$DZ$1549, $EG60, ), Calc!$H$15:$DZ$15, BQ$103)/$F$107</f>
        <v>0</v>
      </c>
      <c r="BR60" s="69">
        <f>SUMIFS(INDEX(Calc!$H$2:$DZ$1549, $EG60, ), Calc!$H$15:$DZ$15, BR$103)/$F$107</f>
        <v>0</v>
      </c>
      <c r="BS60" s="69">
        <f>SUMIFS(INDEX(Calc!$H$2:$DZ$1549, $EG60, ), Calc!$H$15:$DZ$15, BS$103)/$F$107</f>
        <v>0</v>
      </c>
      <c r="BT60" s="69">
        <f>SUMIFS(INDEX(Calc!$H$2:$DZ$1549, $EG60, ), Calc!$H$15:$DZ$15, BT$103)/$F$107</f>
        <v>0</v>
      </c>
      <c r="BU60" s="69">
        <f>SUMIFS(INDEX(Calc!$H$2:$DZ$1549, $EG60, ), Calc!$H$15:$DZ$15, BU$103)/$F$107</f>
        <v>0</v>
      </c>
      <c r="BV60" s="69">
        <f>SUMIFS(INDEX(Calc!$H$2:$DZ$1549, $EG60, ), Calc!$H$15:$DZ$15, BV$103)/$F$107</f>
        <v>0</v>
      </c>
      <c r="BW60" s="69">
        <f>SUMIFS(INDEX(Calc!$H$2:$DZ$1549, $EG60, ), Calc!$H$15:$DZ$15, BW$103)/$F$107</f>
        <v>0</v>
      </c>
      <c r="BX60" s="69">
        <f>SUMIFS(INDEX(Calc!$H$2:$DZ$1549, $EG60, ), Calc!$H$15:$DZ$15, BX$103)/$F$107</f>
        <v>0</v>
      </c>
      <c r="BY60" s="69">
        <f>SUMIFS(INDEX(Calc!$H$2:$DZ$1549, $EG60, ), Calc!$H$15:$DZ$15, BY$103)/$F$107</f>
        <v>0</v>
      </c>
      <c r="BZ60" s="69">
        <f>SUMIFS(INDEX(Calc!$H$2:$DZ$1549, $EG60, ), Calc!$H$15:$DZ$15, BZ$103)/$F$107</f>
        <v>0</v>
      </c>
      <c r="CA60" s="69">
        <f>SUMIFS(INDEX(Calc!$H$2:$DZ$1549, $EG60, ), Calc!$H$15:$DZ$15, CA$103)/$F$107</f>
        <v>0</v>
      </c>
      <c r="CB60" s="69">
        <f>SUMIFS(INDEX(Calc!$H$2:$DZ$1549, $EG60, ), Calc!$H$15:$DZ$15, CB$103)/$F$107</f>
        <v>0</v>
      </c>
      <c r="CC60" s="69">
        <f>SUMIFS(INDEX(Calc!$H$2:$DZ$1549, $EG60, ), Calc!$H$15:$DZ$15, CC$103)/$F$107</f>
        <v>0</v>
      </c>
      <c r="CD60" s="69">
        <f>SUMIFS(INDEX(Calc!$H$2:$DZ$1549, $EG60, ), Calc!$H$15:$DZ$15, CD$103)/$F$107</f>
        <v>0</v>
      </c>
      <c r="CE60" s="69">
        <f>SUMIFS(INDEX(Calc!$H$2:$DZ$1549, $EG60, ), Calc!$H$15:$DZ$15, CE$103)/$F$107</f>
        <v>0</v>
      </c>
      <c r="CF60" s="69">
        <f>SUMIFS(INDEX(Calc!$H$2:$DZ$1549, $EG60, ), Calc!$H$15:$DZ$15, CF$103)/$F$107</f>
        <v>0</v>
      </c>
      <c r="CG60" s="69">
        <f>SUMIFS(INDEX(Calc!$H$2:$DZ$1549, $EG60, ), Calc!$H$15:$DZ$15, CG$103)/$F$107</f>
        <v>0</v>
      </c>
      <c r="CH60" s="69">
        <f>SUMIFS(INDEX(Calc!$H$2:$DZ$1549, $EG60, ), Calc!$H$15:$DZ$15, CH$103)/$F$107</f>
        <v>0</v>
      </c>
      <c r="CI60" s="69">
        <f>SUMIFS(INDEX(Calc!$H$2:$DZ$1549, $EG60, ), Calc!$H$15:$DZ$15, CI$103)/$F$107</f>
        <v>0</v>
      </c>
      <c r="CJ60" s="69">
        <f>SUMIFS(INDEX(Calc!$H$2:$DZ$1549, $EG60, ), Calc!$H$15:$DZ$15, CJ$103)/$F$107</f>
        <v>0</v>
      </c>
      <c r="CK60" s="69">
        <f>SUMIFS(INDEX(Calc!$H$2:$DZ$1549, $EG60, ), Calc!$H$15:$DZ$15, CK$103)/$F$107</f>
        <v>0</v>
      </c>
      <c r="CL60" s="69">
        <f>SUMIFS(INDEX(Calc!$H$2:$DZ$1549, $EG60, ), Calc!$H$15:$DZ$15, CL$103)/$F$107</f>
        <v>0</v>
      </c>
      <c r="CM60" s="69">
        <f>SUMIFS(INDEX(Calc!$H$2:$DZ$1549, $EG60, ), Calc!$H$15:$DZ$15, CM$103)/$F$107</f>
        <v>0</v>
      </c>
      <c r="CN60" s="69">
        <f>SUMIFS(INDEX(Calc!$H$2:$DZ$1549, $EG60, ), Calc!$H$15:$DZ$15, CN$103)/$F$107</f>
        <v>0</v>
      </c>
      <c r="CO60" s="69">
        <f>SUMIFS(INDEX(Calc!$H$2:$DZ$1549, $EG60, ), Calc!$H$15:$DZ$15, CO$103)/$F$107</f>
        <v>0</v>
      </c>
      <c r="CP60" s="69">
        <f>SUMIFS(INDEX(Calc!$H$2:$DZ$1549, $EG60, ), Calc!$H$15:$DZ$15, CP$103)/$F$107</f>
        <v>0</v>
      </c>
      <c r="CQ60" s="69">
        <f>SUMIFS(INDEX(Calc!$H$2:$DZ$1549, $EG60, ), Calc!$H$15:$DZ$15, CQ$103)/$F$107</f>
        <v>0</v>
      </c>
      <c r="CR60" s="69">
        <f>SUMIFS(INDEX(Calc!$H$2:$DZ$1549, $EG60, ), Calc!$H$15:$DZ$15, CR$103)/$F$107</f>
        <v>0</v>
      </c>
      <c r="CS60" s="69">
        <f>SUMIFS(INDEX(Calc!$H$2:$DZ$1549, $EG60, ), Calc!$H$15:$DZ$15, CS$103)/$F$107</f>
        <v>0</v>
      </c>
      <c r="CT60" s="69">
        <f>SUMIFS(INDEX(Calc!$H$2:$DZ$1549, $EG60, ), Calc!$H$15:$DZ$15, CT$103)/$F$107</f>
        <v>0</v>
      </c>
      <c r="CU60" s="69">
        <f>SUMIFS(INDEX(Calc!$H$2:$DZ$1549, $EG60, ), Calc!$H$15:$DZ$15, CU$103)/$F$107</f>
        <v>0</v>
      </c>
      <c r="CV60" s="69">
        <f>SUMIFS(INDEX(Calc!$H$2:$DZ$1549, $EG60, ), Calc!$H$15:$DZ$15, CV$103)/$F$107</f>
        <v>0</v>
      </c>
      <c r="CW60" s="69">
        <f>SUMIFS(INDEX(Calc!$H$2:$DZ$1549, $EG60, ), Calc!$H$15:$DZ$15, CW$103)/$F$107</f>
        <v>0</v>
      </c>
      <c r="CX60" s="69">
        <f>SUMIFS(INDEX(Calc!$H$2:$DZ$1549, $EG60, ), Calc!$H$15:$DZ$15, CX$103)/$F$107</f>
        <v>0</v>
      </c>
      <c r="CY60" s="69">
        <f>SUMIFS(INDEX(Calc!$H$2:$DZ$1549, $EG60, ), Calc!$H$15:$DZ$15, CY$103)/$F$107</f>
        <v>0</v>
      </c>
      <c r="CZ60" s="69">
        <f>SUMIFS(INDEX(Calc!$H$2:$DZ$1549, $EG60, ), Calc!$H$15:$DZ$15, CZ$103)/$F$107</f>
        <v>0</v>
      </c>
      <c r="DA60" s="69">
        <f>SUMIFS(INDEX(Calc!$H$2:$DZ$1549, $EG60, ), Calc!$H$15:$DZ$15, DA$103)/$F$107</f>
        <v>0</v>
      </c>
      <c r="DB60" s="69">
        <f>SUMIFS(INDEX(Calc!$H$2:$DZ$1549, $EG60, ), Calc!$H$15:$DZ$15, DB$103)/$F$107</f>
        <v>0</v>
      </c>
      <c r="DC60" s="69">
        <f>SUMIFS(INDEX(Calc!$H$2:$DZ$1549, $EG60, ), Calc!$H$15:$DZ$15, DC$103)/$F$107</f>
        <v>0</v>
      </c>
      <c r="DD60" s="69">
        <f>SUMIFS(INDEX(Calc!$H$2:$DZ$1549, $EG60, ), Calc!$H$15:$DZ$15, DD$103)/$F$107</f>
        <v>0</v>
      </c>
      <c r="DE60" s="69">
        <f>SUMIFS(INDEX(Calc!$H$2:$DZ$1549, $EG60, ), Calc!$H$15:$DZ$15, DE$103)/$F$107</f>
        <v>0</v>
      </c>
      <c r="DF60" s="69">
        <f>SUMIFS(INDEX(Calc!$H$2:$DZ$1549, $EG60, ), Calc!$H$15:$DZ$15, DF$103)/$F$107</f>
        <v>0</v>
      </c>
      <c r="DG60" s="69">
        <f>SUMIFS(INDEX(Calc!$H$2:$DZ$1549, $EG60, ), Calc!$H$15:$DZ$15, DG$103)/$F$107</f>
        <v>0</v>
      </c>
      <c r="DH60" s="69">
        <f>SUMIFS(INDEX(Calc!$H$2:$DZ$1549, $EG60, ), Calc!$H$15:$DZ$15, DH$103)/$F$107</f>
        <v>0</v>
      </c>
      <c r="DI60" s="69">
        <f>SUMIFS(INDEX(Calc!$H$2:$DZ$1549, $EG60, ), Calc!$H$15:$DZ$15, DI$103)/$F$107</f>
        <v>0</v>
      </c>
      <c r="DJ60" s="69">
        <f>SUMIFS(INDEX(Calc!$H$2:$DZ$1549, $EG60, ), Calc!$H$15:$DZ$15, DJ$103)/$F$107</f>
        <v>0</v>
      </c>
      <c r="DK60" s="69">
        <f>SUMIFS(INDEX(Calc!$H$2:$DZ$1549, $EG60, ), Calc!$H$15:$DZ$15, DK$103)/$F$107</f>
        <v>0</v>
      </c>
      <c r="DL60" s="69">
        <f>SUMIFS(INDEX(Calc!$H$2:$DZ$1549, $EG60, ), Calc!$H$15:$DZ$15, DL$103)/$F$107</f>
        <v>0</v>
      </c>
      <c r="DM60" s="69">
        <f>SUMIFS(INDEX(Calc!$H$2:$DZ$1549, $EG60, ), Calc!$H$15:$DZ$15, DM$103)/$F$107</f>
        <v>0</v>
      </c>
      <c r="DN60" s="69">
        <f>SUMIFS(INDEX(Calc!$H$2:$DZ$1549, $EG60, ), Calc!$H$15:$DZ$15, DN$103)/$F$107</f>
        <v>0</v>
      </c>
      <c r="DO60" s="69">
        <f>SUMIFS(INDEX(Calc!$H$2:$DZ$1549, $EG60, ), Calc!$H$15:$DZ$15, DO$103)/$F$107</f>
        <v>0</v>
      </c>
      <c r="DP60" s="69">
        <f>SUMIFS(INDEX(Calc!$H$2:$DZ$1549, $EG60, ), Calc!$H$15:$DZ$15, DP$103)/$F$107</f>
        <v>0</v>
      </c>
      <c r="DQ60" s="69">
        <f>SUMIFS(INDEX(Calc!$H$2:$DZ$1549, $EG60, ), Calc!$H$15:$DZ$15, DQ$103)/$F$107</f>
        <v>0</v>
      </c>
      <c r="DR60" s="69">
        <f>SUMIFS(INDEX(Calc!$H$2:$DZ$1549, $EG60, ), Calc!$H$15:$DZ$15, DR$103)/$F$107</f>
        <v>0</v>
      </c>
      <c r="DS60" s="69">
        <f>SUMIFS(INDEX(Calc!$H$2:$DZ$1549, $EG60, ), Calc!$H$15:$DZ$15, DS$103)/$F$107</f>
        <v>0</v>
      </c>
      <c r="DT60" s="69">
        <f>SUMIFS(INDEX(Calc!$H$2:$DZ$1549, $EG60, ), Calc!$H$15:$DZ$15, DT$103)/$F$107</f>
        <v>0</v>
      </c>
      <c r="DU60" s="69">
        <f>SUMIFS(INDEX(Calc!$H$2:$DZ$1549, $EG60, ), Calc!$H$15:$DZ$15, DU$103)/$F$107</f>
        <v>0</v>
      </c>
      <c r="DV60" s="69">
        <f>SUMIFS(INDEX(Calc!$H$2:$DZ$1549, $EG60, ), Calc!$H$15:$DZ$15, DV$103)/$F$107</f>
        <v>0</v>
      </c>
      <c r="DW60" s="69">
        <f>SUMIFS(INDEX(Calc!$H$2:$DZ$1549, $EG60, ), Calc!$H$15:$DZ$15, DW$103)/$F$107</f>
        <v>0</v>
      </c>
      <c r="DX60" s="69">
        <f>SUMIFS(INDEX(Calc!$H$2:$DZ$1549, $EG60, ), Calc!$H$15:$DZ$15, DX$103)/$F$107</f>
        <v>0</v>
      </c>
      <c r="DY60" s="69">
        <f>SUMIFS(INDEX(Calc!$H$2:$DZ$1549, $EG60, ), Calc!$H$15:$DZ$15, DY$103)/$F$107</f>
        <v>0</v>
      </c>
      <c r="DZ60" s="69">
        <f>SUMIFS(INDEX(Calc!$H$2:$DZ$1549, $EG60, ), Calc!$H$15:$DZ$15, DZ$103)/$F$107</f>
        <v>0</v>
      </c>
      <c r="EB60" s="51"/>
      <c r="EC60" s="72">
        <f>SUM(I60:EA60)</f>
        <v>-0.08</v>
      </c>
      <c r="ED60" s="78"/>
      <c r="EF60" s="33" t="s">
        <v>24</v>
      </c>
      <c r="EG60" s="131">
        <f>SUMIFS(Calc!$EB$2:$EB$1549, Calc!$EC$2:$EC$1549, $EG$1, Calc!$ED$2:$ED$1549, $EG$2, Calc!$EE$2:$EE$1549, $EF60, Calc!$EF$2:$EF$1549, $C60)</f>
        <v>986</v>
      </c>
    </row>
    <row r="61" spans="3:137" x14ac:dyDescent="0.3">
      <c r="C61" s="2" t="s">
        <v>157</v>
      </c>
      <c r="E61" s="51"/>
      <c r="F61" s="95">
        <f>EC61/$EC$10*Inputs!$D$10</f>
        <v>-1250.0000000000002</v>
      </c>
      <c r="G61" s="139" t="s">
        <v>47</v>
      </c>
      <c r="H61" s="53"/>
      <c r="I61" s="20"/>
      <c r="J61" s="69">
        <f>SUMIFS(INDEX(Calc!$H$2:$DZ$1549, $EG61, ), Calc!$H$15:$DZ$15, J$103)/$F$107</f>
        <v>-0.5</v>
      </c>
      <c r="K61" s="69">
        <f>SUMIFS(INDEX(Calc!$H$2:$DZ$1549, $EG61, ), Calc!$H$15:$DZ$15, K$103)/$F$107</f>
        <v>0</v>
      </c>
      <c r="L61" s="69">
        <f>SUMIFS(INDEX(Calc!$H$2:$DZ$1549, $EG61, ), Calc!$H$15:$DZ$15, L$103)/$F$107</f>
        <v>0</v>
      </c>
      <c r="M61" s="69">
        <f>SUMIFS(INDEX(Calc!$H$2:$DZ$1549, $EG61, ), Calc!$H$15:$DZ$15, M$103)/$F$107</f>
        <v>0</v>
      </c>
      <c r="N61" s="69">
        <f>SUMIFS(INDEX(Calc!$H$2:$DZ$1549, $EG61, ), Calc!$H$15:$DZ$15, N$103)/$F$107</f>
        <v>0</v>
      </c>
      <c r="O61" s="69">
        <f>SUMIFS(INDEX(Calc!$H$2:$DZ$1549, $EG61, ), Calc!$H$15:$DZ$15, O$103)/$F$107</f>
        <v>0</v>
      </c>
      <c r="P61" s="69">
        <f>SUMIFS(INDEX(Calc!$H$2:$DZ$1549, $EG61, ), Calc!$H$15:$DZ$15, P$103)/$F$107</f>
        <v>0</v>
      </c>
      <c r="Q61" s="69">
        <f>SUMIFS(INDEX(Calc!$H$2:$DZ$1549, $EG61, ), Calc!$H$15:$DZ$15, Q$103)/$F$107</f>
        <v>0</v>
      </c>
      <c r="R61" s="69">
        <f>SUMIFS(INDEX(Calc!$H$2:$DZ$1549, $EG61, ), Calc!$H$15:$DZ$15, R$103)/$F$107</f>
        <v>0</v>
      </c>
      <c r="S61" s="69">
        <f>SUMIFS(INDEX(Calc!$H$2:$DZ$1549, $EG61, ), Calc!$H$15:$DZ$15, S$103)/$F$107</f>
        <v>0</v>
      </c>
      <c r="T61" s="69">
        <f>SUMIFS(INDEX(Calc!$H$2:$DZ$1549, $EG61, ), Calc!$H$15:$DZ$15, T$103)/$F$107</f>
        <v>0</v>
      </c>
      <c r="U61" s="69">
        <f>SUMIFS(INDEX(Calc!$H$2:$DZ$1549, $EG61, ), Calc!$H$15:$DZ$15, U$103)/$F$107</f>
        <v>0</v>
      </c>
      <c r="V61" s="69">
        <f>SUMIFS(INDEX(Calc!$H$2:$DZ$1549, $EG61, ), Calc!$H$15:$DZ$15, V$103)/$F$107</f>
        <v>0</v>
      </c>
      <c r="W61" s="69">
        <f>SUMIFS(INDEX(Calc!$H$2:$DZ$1549, $EG61, ), Calc!$H$15:$DZ$15, W$103)/$F$107</f>
        <v>0</v>
      </c>
      <c r="X61" s="69">
        <f>SUMIFS(INDEX(Calc!$H$2:$DZ$1549, $EG61, ), Calc!$H$15:$DZ$15, X$103)/$F$107</f>
        <v>0</v>
      </c>
      <c r="Y61" s="69">
        <f>SUMIFS(INDEX(Calc!$H$2:$DZ$1549, $EG61, ), Calc!$H$15:$DZ$15, Y$103)/$F$107</f>
        <v>0</v>
      </c>
      <c r="Z61" s="69">
        <f>SUMIFS(INDEX(Calc!$H$2:$DZ$1549, $EG61, ), Calc!$H$15:$DZ$15, Z$103)/$F$107</f>
        <v>0</v>
      </c>
      <c r="AA61" s="69">
        <f>SUMIFS(INDEX(Calc!$H$2:$DZ$1549, $EG61, ), Calc!$H$15:$DZ$15, AA$103)/$F$107</f>
        <v>0</v>
      </c>
      <c r="AB61" s="69">
        <f>SUMIFS(INDEX(Calc!$H$2:$DZ$1549, $EG61, ), Calc!$H$15:$DZ$15, AB$103)/$F$107</f>
        <v>0</v>
      </c>
      <c r="AC61" s="69">
        <f>SUMIFS(INDEX(Calc!$H$2:$DZ$1549, $EG61, ), Calc!$H$15:$DZ$15, AC$103)/$F$107</f>
        <v>0</v>
      </c>
      <c r="AD61" s="69">
        <f>SUMIFS(INDEX(Calc!$H$2:$DZ$1549, $EG61, ), Calc!$H$15:$DZ$15, AD$103)/$F$107</f>
        <v>0</v>
      </c>
      <c r="AE61" s="69">
        <f>SUMIFS(INDEX(Calc!$H$2:$DZ$1549, $EG61, ), Calc!$H$15:$DZ$15, AE$103)/$F$107</f>
        <v>0</v>
      </c>
      <c r="AF61" s="69">
        <f>SUMIFS(INDEX(Calc!$H$2:$DZ$1549, $EG61, ), Calc!$H$15:$DZ$15, AF$103)/$F$107</f>
        <v>0</v>
      </c>
      <c r="AG61" s="69">
        <f>SUMIFS(INDEX(Calc!$H$2:$DZ$1549, $EG61, ), Calc!$H$15:$DZ$15, AG$103)/$F$107</f>
        <v>0</v>
      </c>
      <c r="AH61" s="69">
        <f>SUMIFS(INDEX(Calc!$H$2:$DZ$1549, $EG61, ), Calc!$H$15:$DZ$15, AH$103)/$F$107</f>
        <v>0</v>
      </c>
      <c r="AI61" s="69">
        <f>SUMIFS(INDEX(Calc!$H$2:$DZ$1549, $EG61, ), Calc!$H$15:$DZ$15, AI$103)/$F$107</f>
        <v>0</v>
      </c>
      <c r="AJ61" s="69">
        <f>SUMIFS(INDEX(Calc!$H$2:$DZ$1549, $EG61, ), Calc!$H$15:$DZ$15, AJ$103)/$F$107</f>
        <v>0</v>
      </c>
      <c r="AK61" s="69">
        <f>SUMIFS(INDEX(Calc!$H$2:$DZ$1549, $EG61, ), Calc!$H$15:$DZ$15, AK$103)/$F$107</f>
        <v>0</v>
      </c>
      <c r="AL61" s="69">
        <f>SUMIFS(INDEX(Calc!$H$2:$DZ$1549, $EG61, ), Calc!$H$15:$DZ$15, AL$103)/$F$107</f>
        <v>0</v>
      </c>
      <c r="AM61" s="69">
        <f>SUMIFS(INDEX(Calc!$H$2:$DZ$1549, $EG61, ), Calc!$H$15:$DZ$15, AM$103)/$F$107</f>
        <v>0</v>
      </c>
      <c r="AN61" s="69">
        <f>SUMIFS(INDEX(Calc!$H$2:$DZ$1549, $EG61, ), Calc!$H$15:$DZ$15, AN$103)/$F$107</f>
        <v>0</v>
      </c>
      <c r="AO61" s="69">
        <f>SUMIFS(INDEX(Calc!$H$2:$DZ$1549, $EG61, ), Calc!$H$15:$DZ$15, AO$103)/$F$107</f>
        <v>0</v>
      </c>
      <c r="AP61" s="69">
        <f>SUMIFS(INDEX(Calc!$H$2:$DZ$1549, $EG61, ), Calc!$H$15:$DZ$15, AP$103)/$F$107</f>
        <v>0</v>
      </c>
      <c r="AQ61" s="69">
        <f>SUMIFS(INDEX(Calc!$H$2:$DZ$1549, $EG61, ), Calc!$H$15:$DZ$15, AQ$103)/$F$107</f>
        <v>0</v>
      </c>
      <c r="AR61" s="69">
        <f>SUMIFS(INDEX(Calc!$H$2:$DZ$1549, $EG61, ), Calc!$H$15:$DZ$15, AR$103)/$F$107</f>
        <v>0</v>
      </c>
      <c r="AS61" s="69">
        <f>SUMIFS(INDEX(Calc!$H$2:$DZ$1549, $EG61, ), Calc!$H$15:$DZ$15, AS$103)/$F$107</f>
        <v>0</v>
      </c>
      <c r="AT61" s="69">
        <f>SUMIFS(INDEX(Calc!$H$2:$DZ$1549, $EG61, ), Calc!$H$15:$DZ$15, AT$103)/$F$107</f>
        <v>0</v>
      </c>
      <c r="AU61" s="69">
        <f>SUMIFS(INDEX(Calc!$H$2:$DZ$1549, $EG61, ), Calc!$H$15:$DZ$15, AU$103)/$F$107</f>
        <v>0</v>
      </c>
      <c r="AV61" s="69">
        <f>SUMIFS(INDEX(Calc!$H$2:$DZ$1549, $EG61, ), Calc!$H$15:$DZ$15, AV$103)/$F$107</f>
        <v>0</v>
      </c>
      <c r="AW61" s="69">
        <f>SUMIFS(INDEX(Calc!$H$2:$DZ$1549, $EG61, ), Calc!$H$15:$DZ$15, AW$103)/$F$107</f>
        <v>0</v>
      </c>
      <c r="AX61" s="69">
        <f>SUMIFS(INDEX(Calc!$H$2:$DZ$1549, $EG61, ), Calc!$H$15:$DZ$15, AX$103)/$F$107</f>
        <v>0</v>
      </c>
      <c r="AY61" s="69">
        <f>SUMIFS(INDEX(Calc!$H$2:$DZ$1549, $EG61, ), Calc!$H$15:$DZ$15, AY$103)/$F$107</f>
        <v>0</v>
      </c>
      <c r="AZ61" s="69">
        <f>SUMIFS(INDEX(Calc!$H$2:$DZ$1549, $EG61, ), Calc!$H$15:$DZ$15, AZ$103)/$F$107</f>
        <v>0</v>
      </c>
      <c r="BA61" s="69">
        <f>SUMIFS(INDEX(Calc!$H$2:$DZ$1549, $EG61, ), Calc!$H$15:$DZ$15, BA$103)/$F$107</f>
        <v>0</v>
      </c>
      <c r="BB61" s="69">
        <f>SUMIFS(INDEX(Calc!$H$2:$DZ$1549, $EG61, ), Calc!$H$15:$DZ$15, BB$103)/$F$107</f>
        <v>0</v>
      </c>
      <c r="BC61" s="69">
        <f>SUMIFS(INDEX(Calc!$H$2:$DZ$1549, $EG61, ), Calc!$H$15:$DZ$15, BC$103)/$F$107</f>
        <v>0</v>
      </c>
      <c r="BD61" s="69">
        <f>SUMIFS(INDEX(Calc!$H$2:$DZ$1549, $EG61, ), Calc!$H$15:$DZ$15, BD$103)/$F$107</f>
        <v>0</v>
      </c>
      <c r="BE61" s="69">
        <f>SUMIFS(INDEX(Calc!$H$2:$DZ$1549, $EG61, ), Calc!$H$15:$DZ$15, BE$103)/$F$107</f>
        <v>0</v>
      </c>
      <c r="BF61" s="69">
        <f>SUMIFS(INDEX(Calc!$H$2:$DZ$1549, $EG61, ), Calc!$H$15:$DZ$15, BF$103)/$F$107</f>
        <v>0</v>
      </c>
      <c r="BG61" s="69">
        <f>SUMIFS(INDEX(Calc!$H$2:$DZ$1549, $EG61, ), Calc!$H$15:$DZ$15, BG$103)/$F$107</f>
        <v>0</v>
      </c>
      <c r="BH61" s="69">
        <f>SUMIFS(INDEX(Calc!$H$2:$DZ$1549, $EG61, ), Calc!$H$15:$DZ$15, BH$103)/$F$107</f>
        <v>0</v>
      </c>
      <c r="BI61" s="69">
        <f>SUMIFS(INDEX(Calc!$H$2:$DZ$1549, $EG61, ), Calc!$H$15:$DZ$15, BI$103)/$F$107</f>
        <v>0</v>
      </c>
      <c r="BJ61" s="69">
        <f>SUMIFS(INDEX(Calc!$H$2:$DZ$1549, $EG61, ), Calc!$H$15:$DZ$15, BJ$103)/$F$107</f>
        <v>0</v>
      </c>
      <c r="BK61" s="69">
        <f>SUMIFS(INDEX(Calc!$H$2:$DZ$1549, $EG61, ), Calc!$H$15:$DZ$15, BK$103)/$F$107</f>
        <v>0</v>
      </c>
      <c r="BL61" s="69">
        <f>SUMIFS(INDEX(Calc!$H$2:$DZ$1549, $EG61, ), Calc!$H$15:$DZ$15, BL$103)/$F$107</f>
        <v>0</v>
      </c>
      <c r="BM61" s="69">
        <f>SUMIFS(INDEX(Calc!$H$2:$DZ$1549, $EG61, ), Calc!$H$15:$DZ$15, BM$103)/$F$107</f>
        <v>0</v>
      </c>
      <c r="BN61" s="69">
        <f>SUMIFS(INDEX(Calc!$H$2:$DZ$1549, $EG61, ), Calc!$H$15:$DZ$15, BN$103)/$F$107</f>
        <v>0</v>
      </c>
      <c r="BO61" s="69">
        <f>SUMIFS(INDEX(Calc!$H$2:$DZ$1549, $EG61, ), Calc!$H$15:$DZ$15, BO$103)/$F$107</f>
        <v>0</v>
      </c>
      <c r="BP61" s="69">
        <f>SUMIFS(INDEX(Calc!$H$2:$DZ$1549, $EG61, ), Calc!$H$15:$DZ$15, BP$103)/$F$107</f>
        <v>0</v>
      </c>
      <c r="BQ61" s="69">
        <f>SUMIFS(INDEX(Calc!$H$2:$DZ$1549, $EG61, ), Calc!$H$15:$DZ$15, BQ$103)/$F$107</f>
        <v>0</v>
      </c>
      <c r="BR61" s="69">
        <f>SUMIFS(INDEX(Calc!$H$2:$DZ$1549, $EG61, ), Calc!$H$15:$DZ$15, BR$103)/$F$107</f>
        <v>0</v>
      </c>
      <c r="BS61" s="69">
        <f>SUMIFS(INDEX(Calc!$H$2:$DZ$1549, $EG61, ), Calc!$H$15:$DZ$15, BS$103)/$F$107</f>
        <v>0</v>
      </c>
      <c r="BT61" s="69">
        <f>SUMIFS(INDEX(Calc!$H$2:$DZ$1549, $EG61, ), Calc!$H$15:$DZ$15, BT$103)/$F$107</f>
        <v>0</v>
      </c>
      <c r="BU61" s="69">
        <f>SUMIFS(INDEX(Calc!$H$2:$DZ$1549, $EG61, ), Calc!$H$15:$DZ$15, BU$103)/$F$107</f>
        <v>0</v>
      </c>
      <c r="BV61" s="69">
        <f>SUMIFS(INDEX(Calc!$H$2:$DZ$1549, $EG61, ), Calc!$H$15:$DZ$15, BV$103)/$F$107</f>
        <v>0</v>
      </c>
      <c r="BW61" s="69">
        <f>SUMIFS(INDEX(Calc!$H$2:$DZ$1549, $EG61, ), Calc!$H$15:$DZ$15, BW$103)/$F$107</f>
        <v>0</v>
      </c>
      <c r="BX61" s="69">
        <f>SUMIFS(INDEX(Calc!$H$2:$DZ$1549, $EG61, ), Calc!$H$15:$DZ$15, BX$103)/$F$107</f>
        <v>0</v>
      </c>
      <c r="BY61" s="69">
        <f>SUMIFS(INDEX(Calc!$H$2:$DZ$1549, $EG61, ), Calc!$H$15:$DZ$15, BY$103)/$F$107</f>
        <v>0</v>
      </c>
      <c r="BZ61" s="69">
        <f>SUMIFS(INDEX(Calc!$H$2:$DZ$1549, $EG61, ), Calc!$H$15:$DZ$15, BZ$103)/$F$107</f>
        <v>0</v>
      </c>
      <c r="CA61" s="69">
        <f>SUMIFS(INDEX(Calc!$H$2:$DZ$1549, $EG61, ), Calc!$H$15:$DZ$15, CA$103)/$F$107</f>
        <v>0</v>
      </c>
      <c r="CB61" s="69">
        <f>SUMIFS(INDEX(Calc!$H$2:$DZ$1549, $EG61, ), Calc!$H$15:$DZ$15, CB$103)/$F$107</f>
        <v>0</v>
      </c>
      <c r="CC61" s="69">
        <f>SUMIFS(INDEX(Calc!$H$2:$DZ$1549, $EG61, ), Calc!$H$15:$DZ$15, CC$103)/$F$107</f>
        <v>0</v>
      </c>
      <c r="CD61" s="69">
        <f>SUMIFS(INDEX(Calc!$H$2:$DZ$1549, $EG61, ), Calc!$H$15:$DZ$15, CD$103)/$F$107</f>
        <v>0</v>
      </c>
      <c r="CE61" s="69">
        <f>SUMIFS(INDEX(Calc!$H$2:$DZ$1549, $EG61, ), Calc!$H$15:$DZ$15, CE$103)/$F$107</f>
        <v>0</v>
      </c>
      <c r="CF61" s="69">
        <f>SUMIFS(INDEX(Calc!$H$2:$DZ$1549, $EG61, ), Calc!$H$15:$DZ$15, CF$103)/$F$107</f>
        <v>0</v>
      </c>
      <c r="CG61" s="69">
        <f>SUMIFS(INDEX(Calc!$H$2:$DZ$1549, $EG61, ), Calc!$H$15:$DZ$15, CG$103)/$F$107</f>
        <v>0</v>
      </c>
      <c r="CH61" s="69">
        <f>SUMIFS(INDEX(Calc!$H$2:$DZ$1549, $EG61, ), Calc!$H$15:$DZ$15, CH$103)/$F$107</f>
        <v>0</v>
      </c>
      <c r="CI61" s="69">
        <f>SUMIFS(INDEX(Calc!$H$2:$DZ$1549, $EG61, ), Calc!$H$15:$DZ$15, CI$103)/$F$107</f>
        <v>0</v>
      </c>
      <c r="CJ61" s="69">
        <f>SUMIFS(INDEX(Calc!$H$2:$DZ$1549, $EG61, ), Calc!$H$15:$DZ$15, CJ$103)/$F$107</f>
        <v>0</v>
      </c>
      <c r="CK61" s="69">
        <f>SUMIFS(INDEX(Calc!$H$2:$DZ$1549, $EG61, ), Calc!$H$15:$DZ$15, CK$103)/$F$107</f>
        <v>0</v>
      </c>
      <c r="CL61" s="69">
        <f>SUMIFS(INDEX(Calc!$H$2:$DZ$1549, $EG61, ), Calc!$H$15:$DZ$15, CL$103)/$F$107</f>
        <v>0</v>
      </c>
      <c r="CM61" s="69">
        <f>SUMIFS(INDEX(Calc!$H$2:$DZ$1549, $EG61, ), Calc!$H$15:$DZ$15, CM$103)/$F$107</f>
        <v>0</v>
      </c>
      <c r="CN61" s="69">
        <f>SUMIFS(INDEX(Calc!$H$2:$DZ$1549, $EG61, ), Calc!$H$15:$DZ$15, CN$103)/$F$107</f>
        <v>0</v>
      </c>
      <c r="CO61" s="69">
        <f>SUMIFS(INDEX(Calc!$H$2:$DZ$1549, $EG61, ), Calc!$H$15:$DZ$15, CO$103)/$F$107</f>
        <v>0</v>
      </c>
      <c r="CP61" s="69">
        <f>SUMIFS(INDEX(Calc!$H$2:$DZ$1549, $EG61, ), Calc!$H$15:$DZ$15, CP$103)/$F$107</f>
        <v>0</v>
      </c>
      <c r="CQ61" s="69">
        <f>SUMIFS(INDEX(Calc!$H$2:$DZ$1549, $EG61, ), Calc!$H$15:$DZ$15, CQ$103)/$F$107</f>
        <v>0</v>
      </c>
      <c r="CR61" s="69">
        <f>SUMIFS(INDEX(Calc!$H$2:$DZ$1549, $EG61, ), Calc!$H$15:$DZ$15, CR$103)/$F$107</f>
        <v>0</v>
      </c>
      <c r="CS61" s="69">
        <f>SUMIFS(INDEX(Calc!$H$2:$DZ$1549, $EG61, ), Calc!$H$15:$DZ$15, CS$103)/$F$107</f>
        <v>0</v>
      </c>
      <c r="CT61" s="69">
        <f>SUMIFS(INDEX(Calc!$H$2:$DZ$1549, $EG61, ), Calc!$H$15:$DZ$15, CT$103)/$F$107</f>
        <v>0</v>
      </c>
      <c r="CU61" s="69">
        <f>SUMIFS(INDEX(Calc!$H$2:$DZ$1549, $EG61, ), Calc!$H$15:$DZ$15, CU$103)/$F$107</f>
        <v>0</v>
      </c>
      <c r="CV61" s="69">
        <f>SUMIFS(INDEX(Calc!$H$2:$DZ$1549, $EG61, ), Calc!$H$15:$DZ$15, CV$103)/$F$107</f>
        <v>0</v>
      </c>
      <c r="CW61" s="69">
        <f>SUMIFS(INDEX(Calc!$H$2:$DZ$1549, $EG61, ), Calc!$H$15:$DZ$15, CW$103)/$F$107</f>
        <v>0</v>
      </c>
      <c r="CX61" s="69">
        <f>SUMIFS(INDEX(Calc!$H$2:$DZ$1549, $EG61, ), Calc!$H$15:$DZ$15, CX$103)/$F$107</f>
        <v>0</v>
      </c>
      <c r="CY61" s="69">
        <f>SUMIFS(INDEX(Calc!$H$2:$DZ$1549, $EG61, ), Calc!$H$15:$DZ$15, CY$103)/$F$107</f>
        <v>0</v>
      </c>
      <c r="CZ61" s="69">
        <f>SUMIFS(INDEX(Calc!$H$2:$DZ$1549, $EG61, ), Calc!$H$15:$DZ$15, CZ$103)/$F$107</f>
        <v>0</v>
      </c>
      <c r="DA61" s="69">
        <f>SUMIFS(INDEX(Calc!$H$2:$DZ$1549, $EG61, ), Calc!$H$15:$DZ$15, DA$103)/$F$107</f>
        <v>0</v>
      </c>
      <c r="DB61" s="69">
        <f>SUMIFS(INDEX(Calc!$H$2:$DZ$1549, $EG61, ), Calc!$H$15:$DZ$15, DB$103)/$F$107</f>
        <v>0</v>
      </c>
      <c r="DC61" s="69">
        <f>SUMIFS(INDEX(Calc!$H$2:$DZ$1549, $EG61, ), Calc!$H$15:$DZ$15, DC$103)/$F$107</f>
        <v>0</v>
      </c>
      <c r="DD61" s="69">
        <f>SUMIFS(INDEX(Calc!$H$2:$DZ$1549, $EG61, ), Calc!$H$15:$DZ$15, DD$103)/$F$107</f>
        <v>0</v>
      </c>
      <c r="DE61" s="69">
        <f>SUMIFS(INDEX(Calc!$H$2:$DZ$1549, $EG61, ), Calc!$H$15:$DZ$15, DE$103)/$F$107</f>
        <v>0</v>
      </c>
      <c r="DF61" s="69">
        <f>SUMIFS(INDEX(Calc!$H$2:$DZ$1549, $EG61, ), Calc!$H$15:$DZ$15, DF$103)/$F$107</f>
        <v>0</v>
      </c>
      <c r="DG61" s="69">
        <f>SUMIFS(INDEX(Calc!$H$2:$DZ$1549, $EG61, ), Calc!$H$15:$DZ$15, DG$103)/$F$107</f>
        <v>0</v>
      </c>
      <c r="DH61" s="69">
        <f>SUMIFS(INDEX(Calc!$H$2:$DZ$1549, $EG61, ), Calc!$H$15:$DZ$15, DH$103)/$F$107</f>
        <v>0</v>
      </c>
      <c r="DI61" s="69">
        <f>SUMIFS(INDEX(Calc!$H$2:$DZ$1549, $EG61, ), Calc!$H$15:$DZ$15, DI$103)/$F$107</f>
        <v>0</v>
      </c>
      <c r="DJ61" s="69">
        <f>SUMIFS(INDEX(Calc!$H$2:$DZ$1549, $EG61, ), Calc!$H$15:$DZ$15, DJ$103)/$F$107</f>
        <v>0</v>
      </c>
      <c r="DK61" s="69">
        <f>SUMIFS(INDEX(Calc!$H$2:$DZ$1549, $EG61, ), Calc!$H$15:$DZ$15, DK$103)/$F$107</f>
        <v>0</v>
      </c>
      <c r="DL61" s="69">
        <f>SUMIFS(INDEX(Calc!$H$2:$DZ$1549, $EG61, ), Calc!$H$15:$DZ$15, DL$103)/$F$107</f>
        <v>0</v>
      </c>
      <c r="DM61" s="69">
        <f>SUMIFS(INDEX(Calc!$H$2:$DZ$1549, $EG61, ), Calc!$H$15:$DZ$15, DM$103)/$F$107</f>
        <v>0</v>
      </c>
      <c r="DN61" s="69">
        <f>SUMIFS(INDEX(Calc!$H$2:$DZ$1549, $EG61, ), Calc!$H$15:$DZ$15, DN$103)/$F$107</f>
        <v>0</v>
      </c>
      <c r="DO61" s="69">
        <f>SUMIFS(INDEX(Calc!$H$2:$DZ$1549, $EG61, ), Calc!$H$15:$DZ$15, DO$103)/$F$107</f>
        <v>0</v>
      </c>
      <c r="DP61" s="69">
        <f>SUMIFS(INDEX(Calc!$H$2:$DZ$1549, $EG61, ), Calc!$H$15:$DZ$15, DP$103)/$F$107</f>
        <v>0</v>
      </c>
      <c r="DQ61" s="69">
        <f>SUMIFS(INDEX(Calc!$H$2:$DZ$1549, $EG61, ), Calc!$H$15:$DZ$15, DQ$103)/$F$107</f>
        <v>0</v>
      </c>
      <c r="DR61" s="69">
        <f>SUMIFS(INDEX(Calc!$H$2:$DZ$1549, $EG61, ), Calc!$H$15:$DZ$15, DR$103)/$F$107</f>
        <v>0</v>
      </c>
      <c r="DS61" s="69">
        <f>SUMIFS(INDEX(Calc!$H$2:$DZ$1549, $EG61, ), Calc!$H$15:$DZ$15, DS$103)/$F$107</f>
        <v>0</v>
      </c>
      <c r="DT61" s="69">
        <f>SUMIFS(INDEX(Calc!$H$2:$DZ$1549, $EG61, ), Calc!$H$15:$DZ$15, DT$103)/$F$107</f>
        <v>0</v>
      </c>
      <c r="DU61" s="69">
        <f>SUMIFS(INDEX(Calc!$H$2:$DZ$1549, $EG61, ), Calc!$H$15:$DZ$15, DU$103)/$F$107</f>
        <v>0</v>
      </c>
      <c r="DV61" s="69">
        <f>SUMIFS(INDEX(Calc!$H$2:$DZ$1549, $EG61, ), Calc!$H$15:$DZ$15, DV$103)/$F$107</f>
        <v>0</v>
      </c>
      <c r="DW61" s="69">
        <f>SUMIFS(INDEX(Calc!$H$2:$DZ$1549, $EG61, ), Calc!$H$15:$DZ$15, DW$103)/$F$107</f>
        <v>0</v>
      </c>
      <c r="DX61" s="69">
        <f>SUMIFS(INDEX(Calc!$H$2:$DZ$1549, $EG61, ), Calc!$H$15:$DZ$15, DX$103)/$F$107</f>
        <v>0</v>
      </c>
      <c r="DY61" s="69">
        <f>SUMIFS(INDEX(Calc!$H$2:$DZ$1549, $EG61, ), Calc!$H$15:$DZ$15, DY$103)/$F$107</f>
        <v>0</v>
      </c>
      <c r="DZ61" s="69">
        <f>SUMIFS(INDEX(Calc!$H$2:$DZ$1549, $EG61, ), Calc!$H$15:$DZ$15, DZ$103)/$F$107</f>
        <v>0</v>
      </c>
      <c r="EB61" s="51"/>
      <c r="EC61" s="72">
        <f>SUM(I61:EA61)</f>
        <v>-0.5</v>
      </c>
      <c r="ED61" s="78"/>
      <c r="EF61" s="33" t="s">
        <v>24</v>
      </c>
      <c r="EG61" s="131">
        <f>SUMIFS(Calc!$EB$2:$EB$1549, Calc!$EC$2:$EC$1549, $EG$1, Calc!$ED$2:$ED$1549, $EG$2, Calc!$EE$2:$EE$1549, $EF61, Calc!$EF$2:$EF$1549, $C61)</f>
        <v>1130</v>
      </c>
    </row>
    <row r="62" spans="3:137" ht="5.0999999999999996" customHeight="1" x14ac:dyDescent="0.3">
      <c r="E62" s="51"/>
      <c r="F62" s="27"/>
      <c r="G62" s="27"/>
      <c r="H62" s="53"/>
      <c r="I62" s="20"/>
      <c r="J62" s="20"/>
      <c r="K62" s="20"/>
      <c r="L62" s="20"/>
      <c r="M62" s="20"/>
      <c r="N62" s="20"/>
      <c r="O62" s="20"/>
      <c r="P62" s="20"/>
      <c r="Q62" s="20"/>
      <c r="R62" s="20"/>
      <c r="S62" s="20"/>
      <c r="T62" s="20"/>
      <c r="U62" s="20"/>
      <c r="V62" s="20"/>
      <c r="W62" s="20"/>
      <c r="X62" s="20"/>
      <c r="Y62" s="20"/>
      <c r="Z62" s="20"/>
      <c r="AA62" s="20"/>
      <c r="AB62" s="20"/>
      <c r="AC62" s="20"/>
      <c r="AD62" s="20"/>
      <c r="AE62" s="20"/>
      <c r="AF62" s="20"/>
      <c r="AG62" s="20"/>
      <c r="AH62" s="20"/>
      <c r="AI62" s="20"/>
      <c r="AJ62" s="20"/>
      <c r="AK62" s="20"/>
      <c r="AL62" s="20"/>
      <c r="AM62" s="20"/>
      <c r="AN62" s="20"/>
      <c r="AO62" s="20"/>
      <c r="AP62" s="20"/>
      <c r="AQ62" s="20"/>
      <c r="AR62" s="20"/>
      <c r="AS62" s="20"/>
      <c r="AT62" s="20"/>
      <c r="AU62" s="20"/>
      <c r="AV62" s="20"/>
      <c r="AW62" s="20"/>
      <c r="AX62" s="20"/>
      <c r="AY62" s="20"/>
      <c r="AZ62" s="20"/>
      <c r="BA62" s="20"/>
      <c r="BB62" s="20"/>
      <c r="BC62" s="20"/>
      <c r="BD62" s="20"/>
      <c r="BE62" s="20"/>
      <c r="BF62" s="20"/>
      <c r="BG62" s="20"/>
      <c r="BH62" s="20"/>
      <c r="BI62" s="20"/>
      <c r="BJ62" s="20"/>
      <c r="BK62" s="20"/>
      <c r="BL62" s="20"/>
      <c r="BM62" s="20"/>
      <c r="BN62" s="20"/>
      <c r="BO62" s="20"/>
      <c r="BP62" s="20"/>
      <c r="BQ62" s="20"/>
      <c r="BR62" s="20"/>
      <c r="BS62" s="20"/>
      <c r="BT62" s="20"/>
      <c r="BU62" s="20"/>
      <c r="BV62" s="20"/>
      <c r="BW62" s="20"/>
      <c r="BX62" s="20"/>
      <c r="BY62" s="20"/>
      <c r="BZ62" s="20"/>
      <c r="CA62" s="20"/>
      <c r="CB62" s="20"/>
      <c r="CC62" s="20"/>
      <c r="CD62" s="20"/>
      <c r="CE62" s="20"/>
      <c r="CF62" s="20"/>
      <c r="CG62" s="20"/>
      <c r="CH62" s="20"/>
      <c r="CI62" s="20"/>
      <c r="CJ62" s="20"/>
      <c r="CK62" s="20"/>
      <c r="CL62" s="20"/>
      <c r="CM62" s="20"/>
      <c r="CN62" s="20"/>
      <c r="CO62" s="20"/>
      <c r="CP62" s="20"/>
      <c r="CQ62" s="20"/>
      <c r="CR62" s="20"/>
      <c r="CS62" s="20"/>
      <c r="CT62" s="20"/>
      <c r="CU62" s="20"/>
      <c r="CV62" s="20"/>
      <c r="CW62" s="20"/>
      <c r="CX62" s="20"/>
      <c r="CY62" s="20"/>
      <c r="CZ62" s="20"/>
      <c r="DA62" s="20"/>
      <c r="DB62" s="20"/>
      <c r="DC62" s="20"/>
      <c r="DD62" s="20"/>
      <c r="DE62" s="20"/>
      <c r="DF62" s="20"/>
      <c r="DG62" s="20"/>
      <c r="DH62" s="20"/>
      <c r="DI62" s="20"/>
      <c r="DJ62" s="20"/>
      <c r="DK62" s="20"/>
      <c r="DL62" s="20"/>
      <c r="DM62" s="20"/>
      <c r="DN62" s="20"/>
      <c r="DO62" s="20"/>
      <c r="DP62" s="20"/>
      <c r="DQ62" s="20"/>
      <c r="DR62" s="20"/>
      <c r="DS62" s="20"/>
      <c r="DT62" s="20"/>
      <c r="DU62" s="20"/>
      <c r="DV62" s="20"/>
      <c r="DW62" s="20"/>
      <c r="DX62" s="20"/>
      <c r="DY62" s="20"/>
      <c r="DZ62" s="20"/>
      <c r="EB62" s="51"/>
      <c r="EC62" s="72"/>
      <c r="ED62" s="78"/>
      <c r="EF62" s="33"/>
    </row>
    <row r="63" spans="3:137" x14ac:dyDescent="0.3">
      <c r="C63" s="14" t="s">
        <v>256</v>
      </c>
      <c r="D63" s="14"/>
      <c r="E63" s="48"/>
      <c r="F63" s="136">
        <f>EC63/$EC$10*Inputs!$D$10</f>
        <v>-15200.000000000002</v>
      </c>
      <c r="G63" s="140" t="s">
        <v>47</v>
      </c>
      <c r="H63" s="49"/>
      <c r="I63" s="73"/>
      <c r="J63" s="111">
        <f t="shared" ref="J63:AO63" si="28">SUM(J56:J62)</f>
        <v>-5.03</v>
      </c>
      <c r="K63" s="111">
        <f t="shared" si="28"/>
        <v>-1.0499999999999998</v>
      </c>
      <c r="L63" s="111">
        <f t="shared" si="28"/>
        <v>0</v>
      </c>
      <c r="M63" s="111">
        <f t="shared" si="28"/>
        <v>0</v>
      </c>
      <c r="N63" s="111">
        <f t="shared" si="28"/>
        <v>0</v>
      </c>
      <c r="O63" s="111">
        <f t="shared" si="28"/>
        <v>0</v>
      </c>
      <c r="P63" s="111">
        <f t="shared" si="28"/>
        <v>0</v>
      </c>
      <c r="Q63" s="111">
        <f t="shared" si="28"/>
        <v>0</v>
      </c>
      <c r="R63" s="111">
        <f t="shared" si="28"/>
        <v>0</v>
      </c>
      <c r="S63" s="111">
        <f t="shared" si="28"/>
        <v>0</v>
      </c>
      <c r="T63" s="111">
        <f t="shared" si="28"/>
        <v>0</v>
      </c>
      <c r="U63" s="111">
        <f t="shared" si="28"/>
        <v>0</v>
      </c>
      <c r="V63" s="111">
        <f t="shared" si="28"/>
        <v>0</v>
      </c>
      <c r="W63" s="111">
        <f t="shared" si="28"/>
        <v>0</v>
      </c>
      <c r="X63" s="111">
        <f t="shared" si="28"/>
        <v>0</v>
      </c>
      <c r="Y63" s="111">
        <f t="shared" si="28"/>
        <v>0</v>
      </c>
      <c r="Z63" s="111">
        <f t="shared" si="28"/>
        <v>0</v>
      </c>
      <c r="AA63" s="111">
        <f t="shared" si="28"/>
        <v>0</v>
      </c>
      <c r="AB63" s="111">
        <f t="shared" si="28"/>
        <v>0</v>
      </c>
      <c r="AC63" s="111">
        <f t="shared" si="28"/>
        <v>0</v>
      </c>
      <c r="AD63" s="111">
        <f t="shared" si="28"/>
        <v>0</v>
      </c>
      <c r="AE63" s="111">
        <f t="shared" si="28"/>
        <v>0</v>
      </c>
      <c r="AF63" s="111">
        <f t="shared" si="28"/>
        <v>0</v>
      </c>
      <c r="AG63" s="111">
        <f t="shared" si="28"/>
        <v>0</v>
      </c>
      <c r="AH63" s="111">
        <f t="shared" si="28"/>
        <v>0</v>
      </c>
      <c r="AI63" s="111">
        <f t="shared" si="28"/>
        <v>0</v>
      </c>
      <c r="AJ63" s="111">
        <f t="shared" si="28"/>
        <v>0</v>
      </c>
      <c r="AK63" s="111">
        <f t="shared" si="28"/>
        <v>0</v>
      </c>
      <c r="AL63" s="111">
        <f t="shared" si="28"/>
        <v>0</v>
      </c>
      <c r="AM63" s="111">
        <f t="shared" si="28"/>
        <v>0</v>
      </c>
      <c r="AN63" s="111">
        <f t="shared" si="28"/>
        <v>0</v>
      </c>
      <c r="AO63" s="111">
        <f t="shared" si="28"/>
        <v>0</v>
      </c>
      <c r="AP63" s="111">
        <f t="shared" ref="AP63:BU63" si="29">SUM(AP56:AP62)</f>
        <v>0</v>
      </c>
      <c r="AQ63" s="111">
        <f t="shared" si="29"/>
        <v>0</v>
      </c>
      <c r="AR63" s="111">
        <f t="shared" si="29"/>
        <v>0</v>
      </c>
      <c r="AS63" s="111">
        <f t="shared" si="29"/>
        <v>0</v>
      </c>
      <c r="AT63" s="111">
        <f t="shared" si="29"/>
        <v>0</v>
      </c>
      <c r="AU63" s="111">
        <f t="shared" si="29"/>
        <v>0</v>
      </c>
      <c r="AV63" s="111">
        <f t="shared" si="29"/>
        <v>0</v>
      </c>
      <c r="AW63" s="111">
        <f t="shared" si="29"/>
        <v>0</v>
      </c>
      <c r="AX63" s="111">
        <f t="shared" si="29"/>
        <v>0</v>
      </c>
      <c r="AY63" s="111">
        <f t="shared" si="29"/>
        <v>0</v>
      </c>
      <c r="AZ63" s="111">
        <f t="shared" si="29"/>
        <v>0</v>
      </c>
      <c r="BA63" s="111">
        <f t="shared" si="29"/>
        <v>0</v>
      </c>
      <c r="BB63" s="111">
        <f t="shared" si="29"/>
        <v>0</v>
      </c>
      <c r="BC63" s="111">
        <f t="shared" si="29"/>
        <v>0</v>
      </c>
      <c r="BD63" s="111">
        <f t="shared" si="29"/>
        <v>0</v>
      </c>
      <c r="BE63" s="111">
        <f t="shared" si="29"/>
        <v>0</v>
      </c>
      <c r="BF63" s="111">
        <f t="shared" si="29"/>
        <v>0</v>
      </c>
      <c r="BG63" s="111">
        <f t="shared" si="29"/>
        <v>0</v>
      </c>
      <c r="BH63" s="111">
        <f t="shared" si="29"/>
        <v>0</v>
      </c>
      <c r="BI63" s="111">
        <f t="shared" si="29"/>
        <v>0</v>
      </c>
      <c r="BJ63" s="111">
        <f t="shared" si="29"/>
        <v>0</v>
      </c>
      <c r="BK63" s="111">
        <f t="shared" si="29"/>
        <v>0</v>
      </c>
      <c r="BL63" s="111">
        <f t="shared" si="29"/>
        <v>0</v>
      </c>
      <c r="BM63" s="111">
        <f t="shared" si="29"/>
        <v>0</v>
      </c>
      <c r="BN63" s="111">
        <f t="shared" si="29"/>
        <v>0</v>
      </c>
      <c r="BO63" s="111">
        <f t="shared" si="29"/>
        <v>0</v>
      </c>
      <c r="BP63" s="111">
        <f t="shared" si="29"/>
        <v>0</v>
      </c>
      <c r="BQ63" s="111">
        <f t="shared" si="29"/>
        <v>0</v>
      </c>
      <c r="BR63" s="111">
        <f t="shared" si="29"/>
        <v>0</v>
      </c>
      <c r="BS63" s="111">
        <f t="shared" si="29"/>
        <v>0</v>
      </c>
      <c r="BT63" s="111">
        <f t="shared" si="29"/>
        <v>0</v>
      </c>
      <c r="BU63" s="111">
        <f t="shared" si="29"/>
        <v>0</v>
      </c>
      <c r="BV63" s="111">
        <f t="shared" ref="BV63:DA63" si="30">SUM(BV56:BV62)</f>
        <v>0</v>
      </c>
      <c r="BW63" s="111">
        <f t="shared" si="30"/>
        <v>0</v>
      </c>
      <c r="BX63" s="111">
        <f t="shared" si="30"/>
        <v>0</v>
      </c>
      <c r="BY63" s="111">
        <f t="shared" si="30"/>
        <v>0</v>
      </c>
      <c r="BZ63" s="111">
        <f t="shared" si="30"/>
        <v>0</v>
      </c>
      <c r="CA63" s="111">
        <f t="shared" si="30"/>
        <v>0</v>
      </c>
      <c r="CB63" s="111">
        <f t="shared" si="30"/>
        <v>0</v>
      </c>
      <c r="CC63" s="111">
        <f t="shared" si="30"/>
        <v>0</v>
      </c>
      <c r="CD63" s="111">
        <f t="shared" si="30"/>
        <v>0</v>
      </c>
      <c r="CE63" s="111">
        <f t="shared" si="30"/>
        <v>0</v>
      </c>
      <c r="CF63" s="111">
        <f t="shared" si="30"/>
        <v>0</v>
      </c>
      <c r="CG63" s="111">
        <f t="shared" si="30"/>
        <v>0</v>
      </c>
      <c r="CH63" s="111">
        <f t="shared" si="30"/>
        <v>0</v>
      </c>
      <c r="CI63" s="111">
        <f t="shared" si="30"/>
        <v>0</v>
      </c>
      <c r="CJ63" s="111">
        <f t="shared" si="30"/>
        <v>0</v>
      </c>
      <c r="CK63" s="111">
        <f t="shared" si="30"/>
        <v>0</v>
      </c>
      <c r="CL63" s="111">
        <f t="shared" si="30"/>
        <v>0</v>
      </c>
      <c r="CM63" s="111">
        <f t="shared" si="30"/>
        <v>0</v>
      </c>
      <c r="CN63" s="111">
        <f t="shared" si="30"/>
        <v>0</v>
      </c>
      <c r="CO63" s="111">
        <f t="shared" si="30"/>
        <v>0</v>
      </c>
      <c r="CP63" s="111">
        <f t="shared" si="30"/>
        <v>0</v>
      </c>
      <c r="CQ63" s="111">
        <f t="shared" si="30"/>
        <v>0</v>
      </c>
      <c r="CR63" s="111">
        <f t="shared" si="30"/>
        <v>0</v>
      </c>
      <c r="CS63" s="111">
        <f t="shared" si="30"/>
        <v>0</v>
      </c>
      <c r="CT63" s="111">
        <f t="shared" si="30"/>
        <v>0</v>
      </c>
      <c r="CU63" s="111">
        <f t="shared" si="30"/>
        <v>0</v>
      </c>
      <c r="CV63" s="111">
        <f t="shared" si="30"/>
        <v>0</v>
      </c>
      <c r="CW63" s="111">
        <f t="shared" si="30"/>
        <v>0</v>
      </c>
      <c r="CX63" s="111">
        <f t="shared" si="30"/>
        <v>0</v>
      </c>
      <c r="CY63" s="111">
        <f t="shared" si="30"/>
        <v>0</v>
      </c>
      <c r="CZ63" s="111">
        <f t="shared" si="30"/>
        <v>0</v>
      </c>
      <c r="DA63" s="111">
        <f t="shared" si="30"/>
        <v>0</v>
      </c>
      <c r="DB63" s="111">
        <f t="shared" ref="DB63:DZ63" si="31">SUM(DB56:DB62)</f>
        <v>0</v>
      </c>
      <c r="DC63" s="111">
        <f t="shared" si="31"/>
        <v>0</v>
      </c>
      <c r="DD63" s="111">
        <f t="shared" si="31"/>
        <v>0</v>
      </c>
      <c r="DE63" s="111">
        <f t="shared" si="31"/>
        <v>0</v>
      </c>
      <c r="DF63" s="111">
        <f t="shared" si="31"/>
        <v>0</v>
      </c>
      <c r="DG63" s="111">
        <f t="shared" si="31"/>
        <v>0</v>
      </c>
      <c r="DH63" s="111">
        <f t="shared" si="31"/>
        <v>0</v>
      </c>
      <c r="DI63" s="111">
        <f t="shared" si="31"/>
        <v>0</v>
      </c>
      <c r="DJ63" s="111">
        <f t="shared" si="31"/>
        <v>0</v>
      </c>
      <c r="DK63" s="111">
        <f t="shared" si="31"/>
        <v>0</v>
      </c>
      <c r="DL63" s="111">
        <f t="shared" si="31"/>
        <v>0</v>
      </c>
      <c r="DM63" s="111">
        <f t="shared" si="31"/>
        <v>0</v>
      </c>
      <c r="DN63" s="111">
        <f t="shared" si="31"/>
        <v>0</v>
      </c>
      <c r="DO63" s="111">
        <f t="shared" si="31"/>
        <v>0</v>
      </c>
      <c r="DP63" s="111">
        <f t="shared" si="31"/>
        <v>0</v>
      </c>
      <c r="DQ63" s="111">
        <f t="shared" si="31"/>
        <v>0</v>
      </c>
      <c r="DR63" s="111">
        <f t="shared" si="31"/>
        <v>0</v>
      </c>
      <c r="DS63" s="111">
        <f t="shared" si="31"/>
        <v>0</v>
      </c>
      <c r="DT63" s="111">
        <f t="shared" si="31"/>
        <v>0</v>
      </c>
      <c r="DU63" s="111">
        <f t="shared" si="31"/>
        <v>0</v>
      </c>
      <c r="DV63" s="111">
        <f t="shared" si="31"/>
        <v>0</v>
      </c>
      <c r="DW63" s="111">
        <f t="shared" si="31"/>
        <v>0</v>
      </c>
      <c r="DX63" s="111">
        <f t="shared" si="31"/>
        <v>0</v>
      </c>
      <c r="DY63" s="111">
        <f t="shared" si="31"/>
        <v>0</v>
      </c>
      <c r="DZ63" s="111">
        <f t="shared" si="31"/>
        <v>0</v>
      </c>
      <c r="EA63" s="212"/>
      <c r="EB63" s="213"/>
      <c r="EC63" s="111">
        <f>SUM(EC56:EC62)</f>
        <v>-6.08</v>
      </c>
      <c r="ED63" s="75"/>
      <c r="EF63" s="33"/>
    </row>
    <row r="64" spans="3:137" x14ac:dyDescent="0.3">
      <c r="E64" s="51"/>
      <c r="F64" s="38"/>
      <c r="G64" s="27"/>
      <c r="H64" s="53"/>
      <c r="I64" s="20"/>
      <c r="J64" s="20"/>
      <c r="K64" s="20"/>
      <c r="L64" s="20"/>
      <c r="M64" s="20"/>
      <c r="N64" s="20"/>
      <c r="O64" s="20"/>
      <c r="P64" s="20"/>
      <c r="Q64" s="20"/>
      <c r="R64" s="20"/>
      <c r="S64" s="20"/>
      <c r="T64" s="20"/>
      <c r="U64" s="20"/>
      <c r="V64" s="20"/>
      <c r="W64" s="20"/>
      <c r="X64" s="20"/>
      <c r="Y64" s="20"/>
      <c r="Z64" s="20"/>
      <c r="AA64" s="20"/>
      <c r="AB64" s="20"/>
      <c r="AC64" s="20"/>
      <c r="AD64" s="20"/>
      <c r="AE64" s="20"/>
      <c r="AF64" s="20"/>
      <c r="AG64" s="20"/>
      <c r="AH64" s="20"/>
      <c r="AI64" s="20"/>
      <c r="AJ64" s="20"/>
      <c r="AK64" s="20"/>
      <c r="AL64" s="20"/>
      <c r="AM64" s="20"/>
      <c r="AN64" s="20"/>
      <c r="AO64" s="20"/>
      <c r="AP64" s="20"/>
      <c r="AQ64" s="20"/>
      <c r="AR64" s="20"/>
      <c r="AS64" s="20"/>
      <c r="AT64" s="20"/>
      <c r="AU64" s="20"/>
      <c r="AV64" s="20"/>
      <c r="AW64" s="20"/>
      <c r="AX64" s="20"/>
      <c r="AY64" s="20"/>
      <c r="AZ64" s="20"/>
      <c r="BA64" s="20"/>
      <c r="BB64" s="20"/>
      <c r="BC64" s="20"/>
      <c r="BD64" s="20"/>
      <c r="BE64" s="20"/>
      <c r="BF64" s="20"/>
      <c r="BG64" s="20"/>
      <c r="BH64" s="20"/>
      <c r="BI64" s="20"/>
      <c r="BJ64" s="20"/>
      <c r="BK64" s="20"/>
      <c r="BL64" s="20"/>
      <c r="BM64" s="20"/>
      <c r="BN64" s="20"/>
      <c r="BO64" s="20"/>
      <c r="BP64" s="20"/>
      <c r="BQ64" s="20"/>
      <c r="BR64" s="20"/>
      <c r="BS64" s="20"/>
      <c r="BT64" s="20"/>
      <c r="BU64" s="20"/>
      <c r="BV64" s="20"/>
      <c r="BW64" s="20"/>
      <c r="BX64" s="20"/>
      <c r="BY64" s="20"/>
      <c r="BZ64" s="20"/>
      <c r="CA64" s="20"/>
      <c r="CB64" s="20"/>
      <c r="CC64" s="20"/>
      <c r="CD64" s="20"/>
      <c r="CE64" s="20"/>
      <c r="CF64" s="20"/>
      <c r="CG64" s="20"/>
      <c r="CH64" s="20"/>
      <c r="CI64" s="20"/>
      <c r="CJ64" s="20"/>
      <c r="CK64" s="20"/>
      <c r="CL64" s="20"/>
      <c r="CM64" s="20"/>
      <c r="CN64" s="20"/>
      <c r="CO64" s="20"/>
      <c r="CP64" s="20"/>
      <c r="CQ64" s="20"/>
      <c r="CR64" s="20"/>
      <c r="CS64" s="20"/>
      <c r="CT64" s="20"/>
      <c r="CU64" s="20"/>
      <c r="CV64" s="20"/>
      <c r="CW64" s="20"/>
      <c r="CX64" s="20"/>
      <c r="CY64" s="20"/>
      <c r="CZ64" s="20"/>
      <c r="DA64" s="20"/>
      <c r="DB64" s="20"/>
      <c r="DC64" s="20"/>
      <c r="DD64" s="20"/>
      <c r="DE64" s="20"/>
      <c r="DF64" s="20"/>
      <c r="DG64" s="20"/>
      <c r="DH64" s="20"/>
      <c r="DI64" s="20"/>
      <c r="DJ64" s="20"/>
      <c r="DK64" s="20"/>
      <c r="DL64" s="20"/>
      <c r="DM64" s="20"/>
      <c r="DN64" s="20"/>
      <c r="DO64" s="20"/>
      <c r="DP64" s="20"/>
      <c r="DQ64" s="20"/>
      <c r="DR64" s="20"/>
      <c r="DS64" s="20"/>
      <c r="DT64" s="20"/>
      <c r="DU64" s="20"/>
      <c r="DV64" s="20"/>
      <c r="DW64" s="20"/>
      <c r="DX64" s="20"/>
      <c r="DY64" s="20"/>
      <c r="DZ64" s="20"/>
      <c r="EB64" s="51"/>
      <c r="EC64" s="72"/>
      <c r="ED64" s="78"/>
      <c r="EF64" s="33"/>
    </row>
    <row r="65" spans="3:137" x14ac:dyDescent="0.3">
      <c r="C65" s="36" t="s">
        <v>217</v>
      </c>
      <c r="E65" s="51"/>
      <c r="F65" s="27"/>
      <c r="G65" s="27"/>
      <c r="H65" s="53"/>
      <c r="EB65" s="51"/>
      <c r="EC65" s="27"/>
      <c r="ED65" s="53"/>
      <c r="EF65" s="33"/>
    </row>
    <row r="66" spans="3:137" ht="5.0999999999999996" customHeight="1" x14ac:dyDescent="0.3">
      <c r="E66" s="51"/>
      <c r="F66" s="27"/>
      <c r="G66" s="27"/>
      <c r="H66" s="53"/>
      <c r="EB66" s="51"/>
      <c r="EC66" s="27"/>
      <c r="ED66" s="53"/>
      <c r="EF66" s="33"/>
    </row>
    <row r="67" spans="3:137" x14ac:dyDescent="0.3">
      <c r="C67" s="2" t="s">
        <v>215</v>
      </c>
      <c r="E67" s="51"/>
      <c r="F67" s="208">
        <f>Product!T50</f>
        <v>0.05</v>
      </c>
      <c r="G67" s="139" t="s">
        <v>235</v>
      </c>
      <c r="H67" s="53"/>
      <c r="I67" s="79"/>
      <c r="J67" s="69">
        <f>SUMIFS(INDEX(Calc!$H$2:$DZ$1549, $EG67, ), Calc!$H$15:$DZ$15, J$103)/$F$107</f>
        <v>0</v>
      </c>
      <c r="K67" s="69">
        <f>SUMIFS(INDEX(Calc!$H$2:$DZ$1549, $EG67, ), Calc!$H$15:$DZ$15, K$103)/$F$107</f>
        <v>-0.41409628445864538</v>
      </c>
      <c r="L67" s="69">
        <f>SUMIFS(INDEX(Calc!$H$2:$DZ$1549, $EG67, ), Calc!$H$15:$DZ$15, L$103)/$F$107</f>
        <v>-0.49696791951281188</v>
      </c>
      <c r="M67" s="69">
        <f>SUMIFS(INDEX(Calc!$H$2:$DZ$1549, $EG67, ), Calc!$H$15:$DZ$15, M$103)/$F$107</f>
        <v>-0.49696791951281577</v>
      </c>
      <c r="N67" s="69">
        <f>SUMIFS(INDEX(Calc!$H$2:$DZ$1549, $EG67, ), Calc!$H$15:$DZ$15, N$103)/$F$107</f>
        <v>-0.49696791951281249</v>
      </c>
      <c r="O67" s="69">
        <f>SUMIFS(INDEX(Calc!$H$2:$DZ$1549, $EG67, ), Calc!$H$15:$DZ$15, O$103)/$F$107</f>
        <v>-0.49696791951281477</v>
      </c>
      <c r="P67" s="69">
        <f>SUMIFS(INDEX(Calc!$H$2:$DZ$1549, $EG67, ), Calc!$H$15:$DZ$15, P$103)/$F$107</f>
        <v>-8.2871635054169016E-2</v>
      </c>
      <c r="Q67" s="69">
        <f>SUMIFS(INDEX(Calc!$H$2:$DZ$1549, $EG67, ), Calc!$H$15:$DZ$15, Q$103)/$F$107</f>
        <v>0</v>
      </c>
      <c r="R67" s="69">
        <f>SUMIFS(INDEX(Calc!$H$2:$DZ$1549, $EG67, ), Calc!$H$15:$DZ$15, R$103)/$F$107</f>
        <v>0</v>
      </c>
      <c r="S67" s="69">
        <f>SUMIFS(INDEX(Calc!$H$2:$DZ$1549, $EG67, ), Calc!$H$15:$DZ$15, S$103)/$F$107</f>
        <v>0</v>
      </c>
      <c r="T67" s="69">
        <f>SUMIFS(INDEX(Calc!$H$2:$DZ$1549, $EG67, ), Calc!$H$15:$DZ$15, T$103)/$F$107</f>
        <v>0</v>
      </c>
      <c r="U67" s="69">
        <f>SUMIFS(INDEX(Calc!$H$2:$DZ$1549, $EG67, ), Calc!$H$15:$DZ$15, U$103)/$F$107</f>
        <v>0</v>
      </c>
      <c r="V67" s="69">
        <f>SUMIFS(INDEX(Calc!$H$2:$DZ$1549, $EG67, ), Calc!$H$15:$DZ$15, V$103)/$F$107</f>
        <v>0</v>
      </c>
      <c r="W67" s="69">
        <f>SUMIFS(INDEX(Calc!$H$2:$DZ$1549, $EG67, ), Calc!$H$15:$DZ$15, W$103)/$F$107</f>
        <v>0</v>
      </c>
      <c r="X67" s="69">
        <f>SUMIFS(INDEX(Calc!$H$2:$DZ$1549, $EG67, ), Calc!$H$15:$DZ$15, X$103)/$F$107</f>
        <v>0</v>
      </c>
      <c r="Y67" s="69">
        <f>SUMIFS(INDEX(Calc!$H$2:$DZ$1549, $EG67, ), Calc!$H$15:$DZ$15, Y$103)/$F$107</f>
        <v>0</v>
      </c>
      <c r="Z67" s="69">
        <f>SUMIFS(INDEX(Calc!$H$2:$DZ$1549, $EG67, ), Calc!$H$15:$DZ$15, Z$103)/$F$107</f>
        <v>0</v>
      </c>
      <c r="AA67" s="69">
        <f>SUMIFS(INDEX(Calc!$H$2:$DZ$1549, $EG67, ), Calc!$H$15:$DZ$15, AA$103)/$F$107</f>
        <v>0</v>
      </c>
      <c r="AB67" s="69">
        <f>SUMIFS(INDEX(Calc!$H$2:$DZ$1549, $EG67, ), Calc!$H$15:$DZ$15, AB$103)/$F$107</f>
        <v>0</v>
      </c>
      <c r="AC67" s="69">
        <f>SUMIFS(INDEX(Calc!$H$2:$DZ$1549, $EG67, ), Calc!$H$15:$DZ$15, AC$103)/$F$107</f>
        <v>0</v>
      </c>
      <c r="AD67" s="69">
        <f>SUMIFS(INDEX(Calc!$H$2:$DZ$1549, $EG67, ), Calc!$H$15:$DZ$15, AD$103)/$F$107</f>
        <v>0</v>
      </c>
      <c r="AE67" s="69">
        <f>SUMIFS(INDEX(Calc!$H$2:$DZ$1549, $EG67, ), Calc!$H$15:$DZ$15, AE$103)/$F$107</f>
        <v>0</v>
      </c>
      <c r="AF67" s="69">
        <f>SUMIFS(INDEX(Calc!$H$2:$DZ$1549, $EG67, ), Calc!$H$15:$DZ$15, AF$103)/$F$107</f>
        <v>0</v>
      </c>
      <c r="AG67" s="69">
        <f>SUMIFS(INDEX(Calc!$H$2:$DZ$1549, $EG67, ), Calc!$H$15:$DZ$15, AG$103)/$F$107</f>
        <v>0</v>
      </c>
      <c r="AH67" s="69">
        <f>SUMIFS(INDEX(Calc!$H$2:$DZ$1549, $EG67, ), Calc!$H$15:$DZ$15, AH$103)/$F$107</f>
        <v>0</v>
      </c>
      <c r="AI67" s="69">
        <f>SUMIFS(INDEX(Calc!$H$2:$DZ$1549, $EG67, ), Calc!$H$15:$DZ$15, AI$103)/$F$107</f>
        <v>0</v>
      </c>
      <c r="AJ67" s="69">
        <f>SUMIFS(INDEX(Calc!$H$2:$DZ$1549, $EG67, ), Calc!$H$15:$DZ$15, AJ$103)/$F$107</f>
        <v>0</v>
      </c>
      <c r="AK67" s="69">
        <f>SUMIFS(INDEX(Calc!$H$2:$DZ$1549, $EG67, ), Calc!$H$15:$DZ$15, AK$103)/$F$107</f>
        <v>0</v>
      </c>
      <c r="AL67" s="69">
        <f>SUMIFS(INDEX(Calc!$H$2:$DZ$1549, $EG67, ), Calc!$H$15:$DZ$15, AL$103)/$F$107</f>
        <v>0</v>
      </c>
      <c r="AM67" s="69">
        <f>SUMIFS(INDEX(Calc!$H$2:$DZ$1549, $EG67, ), Calc!$H$15:$DZ$15, AM$103)/$F$107</f>
        <v>0</v>
      </c>
      <c r="AN67" s="69">
        <f>SUMIFS(INDEX(Calc!$H$2:$DZ$1549, $EG67, ), Calc!$H$15:$DZ$15, AN$103)/$F$107</f>
        <v>0</v>
      </c>
      <c r="AO67" s="69">
        <f>SUMIFS(INDEX(Calc!$H$2:$DZ$1549, $EG67, ), Calc!$H$15:$DZ$15, AO$103)/$F$107</f>
        <v>0</v>
      </c>
      <c r="AP67" s="69">
        <f>SUMIFS(INDEX(Calc!$H$2:$DZ$1549, $EG67, ), Calc!$H$15:$DZ$15, AP$103)/$F$107</f>
        <v>0</v>
      </c>
      <c r="AQ67" s="69">
        <f>SUMIFS(INDEX(Calc!$H$2:$DZ$1549, $EG67, ), Calc!$H$15:$DZ$15, AQ$103)/$F$107</f>
        <v>0</v>
      </c>
      <c r="AR67" s="69">
        <f>SUMIFS(INDEX(Calc!$H$2:$DZ$1549, $EG67, ), Calc!$H$15:$DZ$15, AR$103)/$F$107</f>
        <v>0</v>
      </c>
      <c r="AS67" s="69">
        <f>SUMIFS(INDEX(Calc!$H$2:$DZ$1549, $EG67, ), Calc!$H$15:$DZ$15, AS$103)/$F$107</f>
        <v>0</v>
      </c>
      <c r="AT67" s="69">
        <f>SUMIFS(INDEX(Calc!$H$2:$DZ$1549, $EG67, ), Calc!$H$15:$DZ$15, AT$103)/$F$107</f>
        <v>0</v>
      </c>
      <c r="AU67" s="69">
        <f>SUMIFS(INDEX(Calc!$H$2:$DZ$1549, $EG67, ), Calc!$H$15:$DZ$15, AU$103)/$F$107</f>
        <v>0</v>
      </c>
      <c r="AV67" s="69">
        <f>SUMIFS(INDEX(Calc!$H$2:$DZ$1549, $EG67, ), Calc!$H$15:$DZ$15, AV$103)/$F$107</f>
        <v>0</v>
      </c>
      <c r="AW67" s="69">
        <f>SUMIFS(INDEX(Calc!$H$2:$DZ$1549, $EG67, ), Calc!$H$15:$DZ$15, AW$103)/$F$107</f>
        <v>0</v>
      </c>
      <c r="AX67" s="69">
        <f>SUMIFS(INDEX(Calc!$H$2:$DZ$1549, $EG67, ), Calc!$H$15:$DZ$15, AX$103)/$F$107</f>
        <v>0</v>
      </c>
      <c r="AY67" s="69">
        <f>SUMIFS(INDEX(Calc!$H$2:$DZ$1549, $EG67, ), Calc!$H$15:$DZ$15, AY$103)/$F$107</f>
        <v>0</v>
      </c>
      <c r="AZ67" s="69">
        <f>SUMIFS(INDEX(Calc!$H$2:$DZ$1549, $EG67, ), Calc!$H$15:$DZ$15, AZ$103)/$F$107</f>
        <v>0</v>
      </c>
      <c r="BA67" s="69">
        <f>SUMIFS(INDEX(Calc!$H$2:$DZ$1549, $EG67, ), Calc!$H$15:$DZ$15, BA$103)/$F$107</f>
        <v>0</v>
      </c>
      <c r="BB67" s="69">
        <f>SUMIFS(INDEX(Calc!$H$2:$DZ$1549, $EG67, ), Calc!$H$15:$DZ$15, BB$103)/$F$107</f>
        <v>0</v>
      </c>
      <c r="BC67" s="69">
        <f>SUMIFS(INDEX(Calc!$H$2:$DZ$1549, $EG67, ), Calc!$H$15:$DZ$15, BC$103)/$F$107</f>
        <v>0</v>
      </c>
      <c r="BD67" s="69">
        <f>SUMIFS(INDEX(Calc!$H$2:$DZ$1549, $EG67, ), Calc!$H$15:$DZ$15, BD$103)/$F$107</f>
        <v>0</v>
      </c>
      <c r="BE67" s="69">
        <f>SUMIFS(INDEX(Calc!$H$2:$DZ$1549, $EG67, ), Calc!$H$15:$DZ$15, BE$103)/$F$107</f>
        <v>0</v>
      </c>
      <c r="BF67" s="69">
        <f>SUMIFS(INDEX(Calc!$H$2:$DZ$1549, $EG67, ), Calc!$H$15:$DZ$15, BF$103)/$F$107</f>
        <v>0</v>
      </c>
      <c r="BG67" s="69">
        <f>SUMIFS(INDEX(Calc!$H$2:$DZ$1549, $EG67, ), Calc!$H$15:$DZ$15, BG$103)/$F$107</f>
        <v>0</v>
      </c>
      <c r="BH67" s="69">
        <f>SUMIFS(INDEX(Calc!$H$2:$DZ$1549, $EG67, ), Calc!$H$15:$DZ$15, BH$103)/$F$107</f>
        <v>0</v>
      </c>
      <c r="BI67" s="69">
        <f>SUMIFS(INDEX(Calc!$H$2:$DZ$1549, $EG67, ), Calc!$H$15:$DZ$15, BI$103)/$F$107</f>
        <v>0</v>
      </c>
      <c r="BJ67" s="69">
        <f>SUMIFS(INDEX(Calc!$H$2:$DZ$1549, $EG67, ), Calc!$H$15:$DZ$15, BJ$103)/$F$107</f>
        <v>0</v>
      </c>
      <c r="BK67" s="69">
        <f>SUMIFS(INDEX(Calc!$H$2:$DZ$1549, $EG67, ), Calc!$H$15:$DZ$15, BK$103)/$F$107</f>
        <v>0</v>
      </c>
      <c r="BL67" s="69">
        <f>SUMIFS(INDEX(Calc!$H$2:$DZ$1549, $EG67, ), Calc!$H$15:$DZ$15, BL$103)/$F$107</f>
        <v>0</v>
      </c>
      <c r="BM67" s="69">
        <f>SUMIFS(INDEX(Calc!$H$2:$DZ$1549, $EG67, ), Calc!$H$15:$DZ$15, BM$103)/$F$107</f>
        <v>0</v>
      </c>
      <c r="BN67" s="69">
        <f>SUMIFS(INDEX(Calc!$H$2:$DZ$1549, $EG67, ), Calc!$H$15:$DZ$15, BN$103)/$F$107</f>
        <v>0</v>
      </c>
      <c r="BO67" s="69">
        <f>SUMIFS(INDEX(Calc!$H$2:$DZ$1549, $EG67, ), Calc!$H$15:$DZ$15, BO$103)/$F$107</f>
        <v>0</v>
      </c>
      <c r="BP67" s="69">
        <f>SUMIFS(INDEX(Calc!$H$2:$DZ$1549, $EG67, ), Calc!$H$15:$DZ$15, BP$103)/$F$107</f>
        <v>0</v>
      </c>
      <c r="BQ67" s="69">
        <f>SUMIFS(INDEX(Calc!$H$2:$DZ$1549, $EG67, ), Calc!$H$15:$DZ$15, BQ$103)/$F$107</f>
        <v>0</v>
      </c>
      <c r="BR67" s="69">
        <f>SUMIFS(INDEX(Calc!$H$2:$DZ$1549, $EG67, ), Calc!$H$15:$DZ$15, BR$103)/$F$107</f>
        <v>0</v>
      </c>
      <c r="BS67" s="69">
        <f>SUMIFS(INDEX(Calc!$H$2:$DZ$1549, $EG67, ), Calc!$H$15:$DZ$15, BS$103)/$F$107</f>
        <v>0</v>
      </c>
      <c r="BT67" s="69">
        <f>SUMIFS(INDEX(Calc!$H$2:$DZ$1549, $EG67, ), Calc!$H$15:$DZ$15, BT$103)/$F$107</f>
        <v>0</v>
      </c>
      <c r="BU67" s="69">
        <f>SUMIFS(INDEX(Calc!$H$2:$DZ$1549, $EG67, ), Calc!$H$15:$DZ$15, BU$103)/$F$107</f>
        <v>0</v>
      </c>
      <c r="BV67" s="69">
        <f>SUMIFS(INDEX(Calc!$H$2:$DZ$1549, $EG67, ), Calc!$H$15:$DZ$15, BV$103)/$F$107</f>
        <v>0</v>
      </c>
      <c r="BW67" s="69">
        <f>SUMIFS(INDEX(Calc!$H$2:$DZ$1549, $EG67, ), Calc!$H$15:$DZ$15, BW$103)/$F$107</f>
        <v>0</v>
      </c>
      <c r="BX67" s="69">
        <f>SUMIFS(INDEX(Calc!$H$2:$DZ$1549, $EG67, ), Calc!$H$15:$DZ$15, BX$103)/$F$107</f>
        <v>0</v>
      </c>
      <c r="BY67" s="69">
        <f>SUMIFS(INDEX(Calc!$H$2:$DZ$1549, $EG67, ), Calc!$H$15:$DZ$15, BY$103)/$F$107</f>
        <v>0</v>
      </c>
      <c r="BZ67" s="69">
        <f>SUMIFS(INDEX(Calc!$H$2:$DZ$1549, $EG67, ), Calc!$H$15:$DZ$15, BZ$103)/$F$107</f>
        <v>0</v>
      </c>
      <c r="CA67" s="69">
        <f>SUMIFS(INDEX(Calc!$H$2:$DZ$1549, $EG67, ), Calc!$H$15:$DZ$15, CA$103)/$F$107</f>
        <v>0</v>
      </c>
      <c r="CB67" s="69">
        <f>SUMIFS(INDEX(Calc!$H$2:$DZ$1549, $EG67, ), Calc!$H$15:$DZ$15, CB$103)/$F$107</f>
        <v>0</v>
      </c>
      <c r="CC67" s="69">
        <f>SUMIFS(INDEX(Calc!$H$2:$DZ$1549, $EG67, ), Calc!$H$15:$DZ$15, CC$103)/$F$107</f>
        <v>0</v>
      </c>
      <c r="CD67" s="69">
        <f>SUMIFS(INDEX(Calc!$H$2:$DZ$1549, $EG67, ), Calc!$H$15:$DZ$15, CD$103)/$F$107</f>
        <v>0</v>
      </c>
      <c r="CE67" s="69">
        <f>SUMIFS(INDEX(Calc!$H$2:$DZ$1549, $EG67, ), Calc!$H$15:$DZ$15, CE$103)/$F$107</f>
        <v>0</v>
      </c>
      <c r="CF67" s="69">
        <f>SUMIFS(INDEX(Calc!$H$2:$DZ$1549, $EG67, ), Calc!$H$15:$DZ$15, CF$103)/$F$107</f>
        <v>0</v>
      </c>
      <c r="CG67" s="69">
        <f>SUMIFS(INDEX(Calc!$H$2:$DZ$1549, $EG67, ), Calc!$H$15:$DZ$15, CG$103)/$F$107</f>
        <v>0</v>
      </c>
      <c r="CH67" s="69">
        <f>SUMIFS(INDEX(Calc!$H$2:$DZ$1549, $EG67, ), Calc!$H$15:$DZ$15, CH$103)/$F$107</f>
        <v>0</v>
      </c>
      <c r="CI67" s="69">
        <f>SUMIFS(INDEX(Calc!$H$2:$DZ$1549, $EG67, ), Calc!$H$15:$DZ$15, CI$103)/$F$107</f>
        <v>0</v>
      </c>
      <c r="CJ67" s="69">
        <f>SUMIFS(INDEX(Calc!$H$2:$DZ$1549, $EG67, ), Calc!$H$15:$DZ$15, CJ$103)/$F$107</f>
        <v>0</v>
      </c>
      <c r="CK67" s="69">
        <f>SUMIFS(INDEX(Calc!$H$2:$DZ$1549, $EG67, ), Calc!$H$15:$DZ$15, CK$103)/$F$107</f>
        <v>0</v>
      </c>
      <c r="CL67" s="69">
        <f>SUMIFS(INDEX(Calc!$H$2:$DZ$1549, $EG67, ), Calc!$H$15:$DZ$15, CL$103)/$F$107</f>
        <v>0</v>
      </c>
      <c r="CM67" s="69">
        <f>SUMIFS(INDEX(Calc!$H$2:$DZ$1549, $EG67, ), Calc!$H$15:$DZ$15, CM$103)/$F$107</f>
        <v>0</v>
      </c>
      <c r="CN67" s="69">
        <f>SUMIFS(INDEX(Calc!$H$2:$DZ$1549, $EG67, ), Calc!$H$15:$DZ$15, CN$103)/$F$107</f>
        <v>0</v>
      </c>
      <c r="CO67" s="69">
        <f>SUMIFS(INDEX(Calc!$H$2:$DZ$1549, $EG67, ), Calc!$H$15:$DZ$15, CO$103)/$F$107</f>
        <v>0</v>
      </c>
      <c r="CP67" s="69">
        <f>SUMIFS(INDEX(Calc!$H$2:$DZ$1549, $EG67, ), Calc!$H$15:$DZ$15, CP$103)/$F$107</f>
        <v>0</v>
      </c>
      <c r="CQ67" s="69">
        <f>SUMIFS(INDEX(Calc!$H$2:$DZ$1549, $EG67, ), Calc!$H$15:$DZ$15, CQ$103)/$F$107</f>
        <v>0</v>
      </c>
      <c r="CR67" s="69">
        <f>SUMIFS(INDEX(Calc!$H$2:$DZ$1549, $EG67, ), Calc!$H$15:$DZ$15, CR$103)/$F$107</f>
        <v>0</v>
      </c>
      <c r="CS67" s="69">
        <f>SUMIFS(INDEX(Calc!$H$2:$DZ$1549, $EG67, ), Calc!$H$15:$DZ$15, CS$103)/$F$107</f>
        <v>0</v>
      </c>
      <c r="CT67" s="69">
        <f>SUMIFS(INDEX(Calc!$H$2:$DZ$1549, $EG67, ), Calc!$H$15:$DZ$15, CT$103)/$F$107</f>
        <v>0</v>
      </c>
      <c r="CU67" s="69">
        <f>SUMIFS(INDEX(Calc!$H$2:$DZ$1549, $EG67, ), Calc!$H$15:$DZ$15, CU$103)/$F$107</f>
        <v>0</v>
      </c>
      <c r="CV67" s="69">
        <f>SUMIFS(INDEX(Calc!$H$2:$DZ$1549, $EG67, ), Calc!$H$15:$DZ$15, CV$103)/$F$107</f>
        <v>0</v>
      </c>
      <c r="CW67" s="69">
        <f>SUMIFS(INDEX(Calc!$H$2:$DZ$1549, $EG67, ), Calc!$H$15:$DZ$15, CW$103)/$F$107</f>
        <v>0</v>
      </c>
      <c r="CX67" s="69">
        <f>SUMIFS(INDEX(Calc!$H$2:$DZ$1549, $EG67, ), Calc!$H$15:$DZ$15, CX$103)/$F$107</f>
        <v>0</v>
      </c>
      <c r="CY67" s="69">
        <f>SUMIFS(INDEX(Calc!$H$2:$DZ$1549, $EG67, ), Calc!$H$15:$DZ$15, CY$103)/$F$107</f>
        <v>0</v>
      </c>
      <c r="CZ67" s="69">
        <f>SUMIFS(INDEX(Calc!$H$2:$DZ$1549, $EG67, ), Calc!$H$15:$DZ$15, CZ$103)/$F$107</f>
        <v>0</v>
      </c>
      <c r="DA67" s="69">
        <f>SUMIFS(INDEX(Calc!$H$2:$DZ$1549, $EG67, ), Calc!$H$15:$DZ$15, DA$103)/$F$107</f>
        <v>0</v>
      </c>
      <c r="DB67" s="69">
        <f>SUMIFS(INDEX(Calc!$H$2:$DZ$1549, $EG67, ), Calc!$H$15:$DZ$15, DB$103)/$F$107</f>
        <v>0</v>
      </c>
      <c r="DC67" s="69">
        <f>SUMIFS(INDEX(Calc!$H$2:$DZ$1549, $EG67, ), Calc!$H$15:$DZ$15, DC$103)/$F$107</f>
        <v>0</v>
      </c>
      <c r="DD67" s="69">
        <f>SUMIFS(INDEX(Calc!$H$2:$DZ$1549, $EG67, ), Calc!$H$15:$DZ$15, DD$103)/$F$107</f>
        <v>0</v>
      </c>
      <c r="DE67" s="69">
        <f>SUMIFS(INDEX(Calc!$H$2:$DZ$1549, $EG67, ), Calc!$H$15:$DZ$15, DE$103)/$F$107</f>
        <v>0</v>
      </c>
      <c r="DF67" s="69">
        <f>SUMIFS(INDEX(Calc!$H$2:$DZ$1549, $EG67, ), Calc!$H$15:$DZ$15, DF$103)/$F$107</f>
        <v>0</v>
      </c>
      <c r="DG67" s="69">
        <f>SUMIFS(INDEX(Calc!$H$2:$DZ$1549, $EG67, ), Calc!$H$15:$DZ$15, DG$103)/$F$107</f>
        <v>0</v>
      </c>
      <c r="DH67" s="69">
        <f>SUMIFS(INDEX(Calc!$H$2:$DZ$1549, $EG67, ), Calc!$H$15:$DZ$15, DH$103)/$F$107</f>
        <v>0</v>
      </c>
      <c r="DI67" s="69">
        <f>SUMIFS(INDEX(Calc!$H$2:$DZ$1549, $EG67, ), Calc!$H$15:$DZ$15, DI$103)/$F$107</f>
        <v>0</v>
      </c>
      <c r="DJ67" s="69">
        <f>SUMIFS(INDEX(Calc!$H$2:$DZ$1549, $EG67, ), Calc!$H$15:$DZ$15, DJ$103)/$F$107</f>
        <v>0</v>
      </c>
      <c r="DK67" s="69">
        <f>SUMIFS(INDEX(Calc!$H$2:$DZ$1549, $EG67, ), Calc!$H$15:$DZ$15, DK$103)/$F$107</f>
        <v>0</v>
      </c>
      <c r="DL67" s="69">
        <f>SUMIFS(INDEX(Calc!$H$2:$DZ$1549, $EG67, ), Calc!$H$15:$DZ$15, DL$103)/$F$107</f>
        <v>0</v>
      </c>
      <c r="DM67" s="69">
        <f>SUMIFS(INDEX(Calc!$H$2:$DZ$1549, $EG67, ), Calc!$H$15:$DZ$15, DM$103)/$F$107</f>
        <v>0</v>
      </c>
      <c r="DN67" s="69">
        <f>SUMIFS(INDEX(Calc!$H$2:$DZ$1549, $EG67, ), Calc!$H$15:$DZ$15, DN$103)/$F$107</f>
        <v>0</v>
      </c>
      <c r="DO67" s="69">
        <f>SUMIFS(INDEX(Calc!$H$2:$DZ$1549, $EG67, ), Calc!$H$15:$DZ$15, DO$103)/$F$107</f>
        <v>0</v>
      </c>
      <c r="DP67" s="69">
        <f>SUMIFS(INDEX(Calc!$H$2:$DZ$1549, $EG67, ), Calc!$H$15:$DZ$15, DP$103)/$F$107</f>
        <v>0</v>
      </c>
      <c r="DQ67" s="69">
        <f>SUMIFS(INDEX(Calc!$H$2:$DZ$1549, $EG67, ), Calc!$H$15:$DZ$15, DQ$103)/$F$107</f>
        <v>0</v>
      </c>
      <c r="DR67" s="69">
        <f>SUMIFS(INDEX(Calc!$H$2:$DZ$1549, $EG67, ), Calc!$H$15:$DZ$15, DR$103)/$F$107</f>
        <v>0</v>
      </c>
      <c r="DS67" s="69">
        <f>SUMIFS(INDEX(Calc!$H$2:$DZ$1549, $EG67, ), Calc!$H$15:$DZ$15, DS$103)/$F$107</f>
        <v>0</v>
      </c>
      <c r="DT67" s="69">
        <f>SUMIFS(INDEX(Calc!$H$2:$DZ$1549, $EG67, ), Calc!$H$15:$DZ$15, DT$103)/$F$107</f>
        <v>0</v>
      </c>
      <c r="DU67" s="69">
        <f>SUMIFS(INDEX(Calc!$H$2:$DZ$1549, $EG67, ), Calc!$H$15:$DZ$15, DU$103)/$F$107</f>
        <v>0</v>
      </c>
      <c r="DV67" s="69">
        <f>SUMIFS(INDEX(Calc!$H$2:$DZ$1549, $EG67, ), Calc!$H$15:$DZ$15, DV$103)/$F$107</f>
        <v>0</v>
      </c>
      <c r="DW67" s="69">
        <f>SUMIFS(INDEX(Calc!$H$2:$DZ$1549, $EG67, ), Calc!$H$15:$DZ$15, DW$103)/$F$107</f>
        <v>0</v>
      </c>
      <c r="DX67" s="69">
        <f>SUMIFS(INDEX(Calc!$H$2:$DZ$1549, $EG67, ), Calc!$H$15:$DZ$15, DX$103)/$F$107</f>
        <v>0</v>
      </c>
      <c r="DY67" s="69">
        <f>SUMIFS(INDEX(Calc!$H$2:$DZ$1549, $EG67, ), Calc!$H$15:$DZ$15, DY$103)/$F$107</f>
        <v>0</v>
      </c>
      <c r="DZ67" s="69">
        <f>SUMIFS(INDEX(Calc!$H$2:$DZ$1549, $EG67, ), Calc!$H$15:$DZ$15, DZ$103)/$F$107</f>
        <v>0</v>
      </c>
      <c r="EB67" s="51"/>
      <c r="EC67" s="72">
        <f>SUM(I67:EA67)</f>
        <v>-2.4848395975640694</v>
      </c>
      <c r="ED67" s="80"/>
      <c r="EF67" s="33" t="s">
        <v>24</v>
      </c>
      <c r="EG67" s="131">
        <f>SUMIFS(Calc!$EB$2:$EB$1549, Calc!$EC$2:$EC$1549, $EG$1, Calc!$ED$2:$ED$1549, $EG$2, Calc!$EE$2:$EE$1549, $EF67, Calc!$EF$2:$EF$1549, $C67)</f>
        <v>1484</v>
      </c>
    </row>
    <row r="68" spans="3:137" ht="5.0999999999999996" customHeight="1" x14ac:dyDescent="0.3">
      <c r="E68" s="51"/>
      <c r="F68" s="38"/>
      <c r="G68" s="27"/>
      <c r="H68" s="53"/>
      <c r="I68" s="79"/>
      <c r="J68" s="79"/>
      <c r="K68" s="79"/>
      <c r="L68" s="79"/>
      <c r="M68" s="79"/>
      <c r="N68" s="79"/>
      <c r="O68" s="79"/>
      <c r="P68" s="79"/>
      <c r="Q68" s="79"/>
      <c r="R68" s="79"/>
      <c r="S68" s="79"/>
      <c r="T68" s="79"/>
      <c r="U68" s="79"/>
      <c r="V68" s="79"/>
      <c r="W68" s="79"/>
      <c r="X68" s="79"/>
      <c r="Y68" s="79"/>
      <c r="Z68" s="79"/>
      <c r="AA68" s="79"/>
      <c r="AB68" s="79"/>
      <c r="AC68" s="79"/>
      <c r="AD68" s="79"/>
      <c r="AE68" s="79"/>
      <c r="AF68" s="79"/>
      <c r="AG68" s="79"/>
      <c r="AH68" s="79"/>
      <c r="AI68" s="79"/>
      <c r="AJ68" s="79"/>
      <c r="AK68" s="79"/>
      <c r="AL68" s="79"/>
      <c r="AM68" s="79"/>
      <c r="AN68" s="79"/>
      <c r="AO68" s="79"/>
      <c r="AP68" s="79"/>
      <c r="AQ68" s="79"/>
      <c r="AR68" s="79"/>
      <c r="AS68" s="79"/>
      <c r="AT68" s="79"/>
      <c r="AU68" s="79"/>
      <c r="AV68" s="79"/>
      <c r="AW68" s="79"/>
      <c r="AX68" s="79"/>
      <c r="AY68" s="79"/>
      <c r="AZ68" s="79"/>
      <c r="BA68" s="79"/>
      <c r="BB68" s="79"/>
      <c r="BC68" s="79"/>
      <c r="BD68" s="79"/>
      <c r="BE68" s="79"/>
      <c r="BF68" s="79"/>
      <c r="BG68" s="79"/>
      <c r="BH68" s="79"/>
      <c r="BI68" s="79"/>
      <c r="BJ68" s="79"/>
      <c r="BK68" s="79"/>
      <c r="BL68" s="79"/>
      <c r="BM68" s="79"/>
      <c r="BN68" s="79"/>
      <c r="BO68" s="79"/>
      <c r="BP68" s="79"/>
      <c r="BQ68" s="79"/>
      <c r="BR68" s="79"/>
      <c r="BS68" s="79"/>
      <c r="BT68" s="79"/>
      <c r="BU68" s="79"/>
      <c r="BV68" s="79"/>
      <c r="BW68" s="79"/>
      <c r="BX68" s="79"/>
      <c r="BY68" s="79"/>
      <c r="BZ68" s="79"/>
      <c r="CA68" s="79"/>
      <c r="CB68" s="79"/>
      <c r="CC68" s="79"/>
      <c r="CD68" s="79"/>
      <c r="CE68" s="79"/>
      <c r="CF68" s="79"/>
      <c r="CG68" s="79"/>
      <c r="CH68" s="79"/>
      <c r="CI68" s="79"/>
      <c r="CJ68" s="79"/>
      <c r="CK68" s="79"/>
      <c r="CL68" s="79"/>
      <c r="CM68" s="79"/>
      <c r="CN68" s="79"/>
      <c r="CO68" s="79"/>
      <c r="CP68" s="79"/>
      <c r="CQ68" s="79"/>
      <c r="CR68" s="79"/>
      <c r="CS68" s="79"/>
      <c r="CT68" s="79"/>
      <c r="CU68" s="79"/>
      <c r="CV68" s="79"/>
      <c r="CW68" s="79"/>
      <c r="CX68" s="79"/>
      <c r="CY68" s="79"/>
      <c r="CZ68" s="79"/>
      <c r="DA68" s="79"/>
      <c r="DB68" s="79"/>
      <c r="DC68" s="79"/>
      <c r="DD68" s="79"/>
      <c r="DE68" s="79"/>
      <c r="DF68" s="79"/>
      <c r="DG68" s="79"/>
      <c r="DH68" s="79"/>
      <c r="DI68" s="79"/>
      <c r="DJ68" s="79"/>
      <c r="DK68" s="79"/>
      <c r="DL68" s="79"/>
      <c r="DM68" s="79"/>
      <c r="DN68" s="79"/>
      <c r="DO68" s="79"/>
      <c r="DP68" s="79"/>
      <c r="DQ68" s="79"/>
      <c r="DR68" s="79"/>
      <c r="DS68" s="79"/>
      <c r="DT68" s="79"/>
      <c r="DU68" s="79"/>
      <c r="DV68" s="79"/>
      <c r="DW68" s="79"/>
      <c r="DX68" s="79"/>
      <c r="DY68" s="79"/>
      <c r="DZ68" s="79"/>
      <c r="EB68" s="51"/>
      <c r="EC68" s="96"/>
      <c r="ED68" s="80"/>
      <c r="EF68" s="33"/>
    </row>
    <row r="69" spans="3:137" x14ac:dyDescent="0.3">
      <c r="C69" s="14" t="s">
        <v>216</v>
      </c>
      <c r="D69" s="14"/>
      <c r="E69" s="48"/>
      <c r="F69" s="136">
        <f>EC69/$EC$10*Inputs!$D$10</f>
        <v>-6212.0989939101737</v>
      </c>
      <c r="G69" s="140" t="s">
        <v>47</v>
      </c>
      <c r="H69" s="49"/>
      <c r="I69" s="111"/>
      <c r="J69" s="111">
        <f t="shared" ref="J69:AO69" si="32">SUM(J66:J68)</f>
        <v>0</v>
      </c>
      <c r="K69" s="111">
        <f t="shared" si="32"/>
        <v>-0.41409628445864538</v>
      </c>
      <c r="L69" s="111">
        <f t="shared" si="32"/>
        <v>-0.49696791951281188</v>
      </c>
      <c r="M69" s="111">
        <f t="shared" si="32"/>
        <v>-0.49696791951281577</v>
      </c>
      <c r="N69" s="111">
        <f t="shared" si="32"/>
        <v>-0.49696791951281249</v>
      </c>
      <c r="O69" s="111">
        <f t="shared" si="32"/>
        <v>-0.49696791951281477</v>
      </c>
      <c r="P69" s="111">
        <f t="shared" si="32"/>
        <v>-8.2871635054169016E-2</v>
      </c>
      <c r="Q69" s="111">
        <f t="shared" si="32"/>
        <v>0</v>
      </c>
      <c r="R69" s="111">
        <f t="shared" si="32"/>
        <v>0</v>
      </c>
      <c r="S69" s="111">
        <f t="shared" si="32"/>
        <v>0</v>
      </c>
      <c r="T69" s="111">
        <f t="shared" si="32"/>
        <v>0</v>
      </c>
      <c r="U69" s="111">
        <f t="shared" si="32"/>
        <v>0</v>
      </c>
      <c r="V69" s="111">
        <f t="shared" si="32"/>
        <v>0</v>
      </c>
      <c r="W69" s="111">
        <f t="shared" si="32"/>
        <v>0</v>
      </c>
      <c r="X69" s="111">
        <f t="shared" si="32"/>
        <v>0</v>
      </c>
      <c r="Y69" s="111">
        <f t="shared" si="32"/>
        <v>0</v>
      </c>
      <c r="Z69" s="111">
        <f t="shared" si="32"/>
        <v>0</v>
      </c>
      <c r="AA69" s="111">
        <f t="shared" si="32"/>
        <v>0</v>
      </c>
      <c r="AB69" s="111">
        <f t="shared" si="32"/>
        <v>0</v>
      </c>
      <c r="AC69" s="111">
        <f t="shared" si="32"/>
        <v>0</v>
      </c>
      <c r="AD69" s="111">
        <f t="shared" si="32"/>
        <v>0</v>
      </c>
      <c r="AE69" s="111">
        <f t="shared" si="32"/>
        <v>0</v>
      </c>
      <c r="AF69" s="111">
        <f t="shared" si="32"/>
        <v>0</v>
      </c>
      <c r="AG69" s="111">
        <f t="shared" si="32"/>
        <v>0</v>
      </c>
      <c r="AH69" s="111">
        <f t="shared" si="32"/>
        <v>0</v>
      </c>
      <c r="AI69" s="111">
        <f t="shared" si="32"/>
        <v>0</v>
      </c>
      <c r="AJ69" s="111">
        <f t="shared" si="32"/>
        <v>0</v>
      </c>
      <c r="AK69" s="111">
        <f t="shared" si="32"/>
        <v>0</v>
      </c>
      <c r="AL69" s="111">
        <f t="shared" si="32"/>
        <v>0</v>
      </c>
      <c r="AM69" s="111">
        <f t="shared" si="32"/>
        <v>0</v>
      </c>
      <c r="AN69" s="111">
        <f t="shared" si="32"/>
        <v>0</v>
      </c>
      <c r="AO69" s="111">
        <f t="shared" si="32"/>
        <v>0</v>
      </c>
      <c r="AP69" s="111">
        <f t="shared" ref="AP69:BU69" si="33">SUM(AP66:AP68)</f>
        <v>0</v>
      </c>
      <c r="AQ69" s="111">
        <f t="shared" si="33"/>
        <v>0</v>
      </c>
      <c r="AR69" s="111">
        <f t="shared" si="33"/>
        <v>0</v>
      </c>
      <c r="AS69" s="111">
        <f t="shared" si="33"/>
        <v>0</v>
      </c>
      <c r="AT69" s="111">
        <f t="shared" si="33"/>
        <v>0</v>
      </c>
      <c r="AU69" s="111">
        <f t="shared" si="33"/>
        <v>0</v>
      </c>
      <c r="AV69" s="111">
        <f t="shared" si="33"/>
        <v>0</v>
      </c>
      <c r="AW69" s="111">
        <f t="shared" si="33"/>
        <v>0</v>
      </c>
      <c r="AX69" s="111">
        <f t="shared" si="33"/>
        <v>0</v>
      </c>
      <c r="AY69" s="111">
        <f t="shared" si="33"/>
        <v>0</v>
      </c>
      <c r="AZ69" s="111">
        <f t="shared" si="33"/>
        <v>0</v>
      </c>
      <c r="BA69" s="111">
        <f t="shared" si="33"/>
        <v>0</v>
      </c>
      <c r="BB69" s="111">
        <f t="shared" si="33"/>
        <v>0</v>
      </c>
      <c r="BC69" s="111">
        <f t="shared" si="33"/>
        <v>0</v>
      </c>
      <c r="BD69" s="111">
        <f t="shared" si="33"/>
        <v>0</v>
      </c>
      <c r="BE69" s="111">
        <f t="shared" si="33"/>
        <v>0</v>
      </c>
      <c r="BF69" s="111">
        <f t="shared" si="33"/>
        <v>0</v>
      </c>
      <c r="BG69" s="111">
        <f t="shared" si="33"/>
        <v>0</v>
      </c>
      <c r="BH69" s="111">
        <f t="shared" si="33"/>
        <v>0</v>
      </c>
      <c r="BI69" s="111">
        <f t="shared" si="33"/>
        <v>0</v>
      </c>
      <c r="BJ69" s="111">
        <f t="shared" si="33"/>
        <v>0</v>
      </c>
      <c r="BK69" s="111">
        <f t="shared" si="33"/>
        <v>0</v>
      </c>
      <c r="BL69" s="111">
        <f t="shared" si="33"/>
        <v>0</v>
      </c>
      <c r="BM69" s="111">
        <f t="shared" si="33"/>
        <v>0</v>
      </c>
      <c r="BN69" s="111">
        <f t="shared" si="33"/>
        <v>0</v>
      </c>
      <c r="BO69" s="111">
        <f t="shared" si="33"/>
        <v>0</v>
      </c>
      <c r="BP69" s="111">
        <f t="shared" si="33"/>
        <v>0</v>
      </c>
      <c r="BQ69" s="111">
        <f t="shared" si="33"/>
        <v>0</v>
      </c>
      <c r="BR69" s="111">
        <f t="shared" si="33"/>
        <v>0</v>
      </c>
      <c r="BS69" s="111">
        <f t="shared" si="33"/>
        <v>0</v>
      </c>
      <c r="BT69" s="111">
        <f t="shared" si="33"/>
        <v>0</v>
      </c>
      <c r="BU69" s="111">
        <f t="shared" si="33"/>
        <v>0</v>
      </c>
      <c r="BV69" s="111">
        <f t="shared" ref="BV69:DA69" si="34">SUM(BV66:BV68)</f>
        <v>0</v>
      </c>
      <c r="BW69" s="111">
        <f t="shared" si="34"/>
        <v>0</v>
      </c>
      <c r="BX69" s="111">
        <f t="shared" si="34"/>
        <v>0</v>
      </c>
      <c r="BY69" s="111">
        <f t="shared" si="34"/>
        <v>0</v>
      </c>
      <c r="BZ69" s="111">
        <f t="shared" si="34"/>
        <v>0</v>
      </c>
      <c r="CA69" s="111">
        <f t="shared" si="34"/>
        <v>0</v>
      </c>
      <c r="CB69" s="111">
        <f t="shared" si="34"/>
        <v>0</v>
      </c>
      <c r="CC69" s="111">
        <f t="shared" si="34"/>
        <v>0</v>
      </c>
      <c r="CD69" s="111">
        <f t="shared" si="34"/>
        <v>0</v>
      </c>
      <c r="CE69" s="111">
        <f t="shared" si="34"/>
        <v>0</v>
      </c>
      <c r="CF69" s="111">
        <f t="shared" si="34"/>
        <v>0</v>
      </c>
      <c r="CG69" s="111">
        <f t="shared" si="34"/>
        <v>0</v>
      </c>
      <c r="CH69" s="111">
        <f t="shared" si="34"/>
        <v>0</v>
      </c>
      <c r="CI69" s="111">
        <f t="shared" si="34"/>
        <v>0</v>
      </c>
      <c r="CJ69" s="111">
        <f t="shared" si="34"/>
        <v>0</v>
      </c>
      <c r="CK69" s="111">
        <f t="shared" si="34"/>
        <v>0</v>
      </c>
      <c r="CL69" s="111">
        <f t="shared" si="34"/>
        <v>0</v>
      </c>
      <c r="CM69" s="111">
        <f t="shared" si="34"/>
        <v>0</v>
      </c>
      <c r="CN69" s="111">
        <f t="shared" si="34"/>
        <v>0</v>
      </c>
      <c r="CO69" s="111">
        <f t="shared" si="34"/>
        <v>0</v>
      </c>
      <c r="CP69" s="111">
        <f t="shared" si="34"/>
        <v>0</v>
      </c>
      <c r="CQ69" s="111">
        <f t="shared" si="34"/>
        <v>0</v>
      </c>
      <c r="CR69" s="111">
        <f t="shared" si="34"/>
        <v>0</v>
      </c>
      <c r="CS69" s="111">
        <f t="shared" si="34"/>
        <v>0</v>
      </c>
      <c r="CT69" s="111">
        <f t="shared" si="34"/>
        <v>0</v>
      </c>
      <c r="CU69" s="111">
        <f t="shared" si="34"/>
        <v>0</v>
      </c>
      <c r="CV69" s="111">
        <f t="shared" si="34"/>
        <v>0</v>
      </c>
      <c r="CW69" s="111">
        <f t="shared" si="34"/>
        <v>0</v>
      </c>
      <c r="CX69" s="111">
        <f t="shared" si="34"/>
        <v>0</v>
      </c>
      <c r="CY69" s="111">
        <f t="shared" si="34"/>
        <v>0</v>
      </c>
      <c r="CZ69" s="111">
        <f t="shared" si="34"/>
        <v>0</v>
      </c>
      <c r="DA69" s="111">
        <f t="shared" si="34"/>
        <v>0</v>
      </c>
      <c r="DB69" s="111">
        <f t="shared" ref="DB69:DZ69" si="35">SUM(DB66:DB68)</f>
        <v>0</v>
      </c>
      <c r="DC69" s="111">
        <f t="shared" si="35"/>
        <v>0</v>
      </c>
      <c r="DD69" s="111">
        <f t="shared" si="35"/>
        <v>0</v>
      </c>
      <c r="DE69" s="111">
        <f t="shared" si="35"/>
        <v>0</v>
      </c>
      <c r="DF69" s="111">
        <f t="shared" si="35"/>
        <v>0</v>
      </c>
      <c r="DG69" s="111">
        <f t="shared" si="35"/>
        <v>0</v>
      </c>
      <c r="DH69" s="111">
        <f t="shared" si="35"/>
        <v>0</v>
      </c>
      <c r="DI69" s="111">
        <f t="shared" si="35"/>
        <v>0</v>
      </c>
      <c r="DJ69" s="111">
        <f t="shared" si="35"/>
        <v>0</v>
      </c>
      <c r="DK69" s="111">
        <f t="shared" si="35"/>
        <v>0</v>
      </c>
      <c r="DL69" s="111">
        <f t="shared" si="35"/>
        <v>0</v>
      </c>
      <c r="DM69" s="111">
        <f t="shared" si="35"/>
        <v>0</v>
      </c>
      <c r="DN69" s="111">
        <f t="shared" si="35"/>
        <v>0</v>
      </c>
      <c r="DO69" s="111">
        <f t="shared" si="35"/>
        <v>0</v>
      </c>
      <c r="DP69" s="111">
        <f t="shared" si="35"/>
        <v>0</v>
      </c>
      <c r="DQ69" s="111">
        <f t="shared" si="35"/>
        <v>0</v>
      </c>
      <c r="DR69" s="111">
        <f t="shared" si="35"/>
        <v>0</v>
      </c>
      <c r="DS69" s="111">
        <f t="shared" si="35"/>
        <v>0</v>
      </c>
      <c r="DT69" s="111">
        <f t="shared" si="35"/>
        <v>0</v>
      </c>
      <c r="DU69" s="111">
        <f t="shared" si="35"/>
        <v>0</v>
      </c>
      <c r="DV69" s="111">
        <f t="shared" si="35"/>
        <v>0</v>
      </c>
      <c r="DW69" s="111">
        <f t="shared" si="35"/>
        <v>0</v>
      </c>
      <c r="DX69" s="111">
        <f t="shared" si="35"/>
        <v>0</v>
      </c>
      <c r="DY69" s="111">
        <f t="shared" si="35"/>
        <v>0</v>
      </c>
      <c r="DZ69" s="111">
        <f t="shared" si="35"/>
        <v>0</v>
      </c>
      <c r="EA69" s="212"/>
      <c r="EB69" s="213"/>
      <c r="EC69" s="111">
        <f>SUM(EC66:EC68)</f>
        <v>-2.4848395975640694</v>
      </c>
      <c r="ED69" s="103"/>
      <c r="EF69" s="33"/>
    </row>
    <row r="70" spans="3:137" x14ac:dyDescent="0.3">
      <c r="E70" s="51"/>
      <c r="F70" s="38"/>
      <c r="G70" s="27"/>
      <c r="H70" s="53"/>
      <c r="I70" s="20"/>
      <c r="J70" s="20"/>
      <c r="K70" s="20"/>
      <c r="L70" s="20"/>
      <c r="M70" s="20"/>
      <c r="N70" s="20"/>
      <c r="O70" s="20"/>
      <c r="P70" s="20"/>
      <c r="Q70" s="20"/>
      <c r="R70" s="20"/>
      <c r="S70" s="20"/>
      <c r="T70" s="20"/>
      <c r="U70" s="20"/>
      <c r="V70" s="20"/>
      <c r="W70" s="20"/>
      <c r="X70" s="20"/>
      <c r="Y70" s="20"/>
      <c r="Z70" s="20"/>
      <c r="AA70" s="20"/>
      <c r="AB70" s="20"/>
      <c r="AC70" s="20"/>
      <c r="AD70" s="20"/>
      <c r="AE70" s="20"/>
      <c r="AF70" s="20"/>
      <c r="AG70" s="20"/>
      <c r="AH70" s="20"/>
      <c r="AI70" s="20"/>
      <c r="AJ70" s="20"/>
      <c r="AK70" s="20"/>
      <c r="AL70" s="20"/>
      <c r="AM70" s="20"/>
      <c r="AN70" s="20"/>
      <c r="AO70" s="20"/>
      <c r="AP70" s="20"/>
      <c r="AQ70" s="20"/>
      <c r="AR70" s="20"/>
      <c r="AS70" s="20"/>
      <c r="AT70" s="20"/>
      <c r="AU70" s="20"/>
      <c r="AV70" s="20"/>
      <c r="AW70" s="20"/>
      <c r="AX70" s="20"/>
      <c r="AY70" s="20"/>
      <c r="AZ70" s="20"/>
      <c r="BA70" s="20"/>
      <c r="BB70" s="20"/>
      <c r="BC70" s="20"/>
      <c r="BD70" s="20"/>
      <c r="BE70" s="20"/>
      <c r="BF70" s="20"/>
      <c r="BG70" s="20"/>
      <c r="BH70" s="20"/>
      <c r="BI70" s="20"/>
      <c r="BJ70" s="20"/>
      <c r="BK70" s="20"/>
      <c r="BL70" s="20"/>
      <c r="BM70" s="20"/>
      <c r="BN70" s="20"/>
      <c r="BO70" s="20"/>
      <c r="BP70" s="20"/>
      <c r="BQ70" s="20"/>
      <c r="BR70" s="20"/>
      <c r="BS70" s="20"/>
      <c r="BT70" s="20"/>
      <c r="BU70" s="20"/>
      <c r="BV70" s="20"/>
      <c r="BW70" s="20"/>
      <c r="BX70" s="20"/>
      <c r="BY70" s="20"/>
      <c r="BZ70" s="20"/>
      <c r="CA70" s="20"/>
      <c r="CB70" s="20"/>
      <c r="CC70" s="20"/>
      <c r="CD70" s="20"/>
      <c r="CE70" s="20"/>
      <c r="CF70" s="20"/>
      <c r="CG70" s="20"/>
      <c r="CH70" s="20"/>
      <c r="CI70" s="20"/>
      <c r="CJ70" s="20"/>
      <c r="CK70" s="20"/>
      <c r="CL70" s="20"/>
      <c r="CM70" s="20"/>
      <c r="CN70" s="20"/>
      <c r="CO70" s="20"/>
      <c r="CP70" s="20"/>
      <c r="CQ70" s="20"/>
      <c r="CR70" s="20"/>
      <c r="CS70" s="20"/>
      <c r="CT70" s="20"/>
      <c r="CU70" s="20"/>
      <c r="CV70" s="20"/>
      <c r="CW70" s="20"/>
      <c r="CX70" s="20"/>
      <c r="CY70" s="20"/>
      <c r="CZ70" s="20"/>
      <c r="DA70" s="20"/>
      <c r="DB70" s="20"/>
      <c r="DC70" s="20"/>
      <c r="DD70" s="20"/>
      <c r="DE70" s="20"/>
      <c r="DF70" s="20"/>
      <c r="DG70" s="20"/>
      <c r="DH70" s="20"/>
      <c r="DI70" s="20"/>
      <c r="DJ70" s="20"/>
      <c r="DK70" s="20"/>
      <c r="DL70" s="20"/>
      <c r="DM70" s="20"/>
      <c r="DN70" s="20"/>
      <c r="DO70" s="20"/>
      <c r="DP70" s="20"/>
      <c r="DQ70" s="20"/>
      <c r="DR70" s="20"/>
      <c r="DS70" s="20"/>
      <c r="DT70" s="20"/>
      <c r="DU70" s="20"/>
      <c r="DV70" s="20"/>
      <c r="DW70" s="20"/>
      <c r="DX70" s="20"/>
      <c r="DY70" s="20"/>
      <c r="DZ70" s="20"/>
      <c r="EB70" s="51"/>
      <c r="EC70" s="72"/>
      <c r="ED70" s="78"/>
      <c r="EF70" s="33"/>
    </row>
    <row r="71" spans="3:137" x14ac:dyDescent="0.3">
      <c r="C71" s="81" t="s">
        <v>22</v>
      </c>
      <c r="D71" s="81"/>
      <c r="E71" s="82"/>
      <c r="F71" s="137">
        <f>EC71/$EC$10*Inputs!$D$10</f>
        <v>69619.350098277006</v>
      </c>
      <c r="G71" s="138" t="s">
        <v>47</v>
      </c>
      <c r="H71" s="83"/>
      <c r="I71" s="97"/>
      <c r="J71" s="90">
        <f>SUM(J52, J63, J69)</f>
        <v>-19.998341953660248</v>
      </c>
      <c r="K71" s="90">
        <f t="shared" ref="K71:BV71" si="36">SUM(K52, K63, K69)</f>
        <v>1.040618592341811</v>
      </c>
      <c r="L71" s="90">
        <f t="shared" si="36"/>
        <v>6.7371715406209702</v>
      </c>
      <c r="M71" s="90">
        <f t="shared" si="36"/>
        <v>7.2901315406209664</v>
      </c>
      <c r="N71" s="90">
        <f t="shared" si="36"/>
        <v>7.8430915406209714</v>
      </c>
      <c r="O71" s="90">
        <f t="shared" si="36"/>
        <v>20.837575830487186</v>
      </c>
      <c r="P71" s="90">
        <f t="shared" si="36"/>
        <v>4.0974929482791635</v>
      </c>
      <c r="Q71" s="90">
        <f t="shared" si="36"/>
        <v>0</v>
      </c>
      <c r="R71" s="90">
        <f t="shared" si="36"/>
        <v>0</v>
      </c>
      <c r="S71" s="90">
        <f t="shared" si="36"/>
        <v>0</v>
      </c>
      <c r="T71" s="90">
        <f t="shared" si="36"/>
        <v>0</v>
      </c>
      <c r="U71" s="90">
        <f t="shared" si="36"/>
        <v>0</v>
      </c>
      <c r="V71" s="90">
        <f t="shared" si="36"/>
        <v>0</v>
      </c>
      <c r="W71" s="90">
        <f t="shared" si="36"/>
        <v>0</v>
      </c>
      <c r="X71" s="90">
        <f t="shared" si="36"/>
        <v>0</v>
      </c>
      <c r="Y71" s="90">
        <f t="shared" si="36"/>
        <v>0</v>
      </c>
      <c r="Z71" s="90">
        <f t="shared" si="36"/>
        <v>0</v>
      </c>
      <c r="AA71" s="90">
        <f t="shared" si="36"/>
        <v>0</v>
      </c>
      <c r="AB71" s="90">
        <f t="shared" si="36"/>
        <v>0</v>
      </c>
      <c r="AC71" s="90">
        <f t="shared" si="36"/>
        <v>0</v>
      </c>
      <c r="AD71" s="90">
        <f t="shared" si="36"/>
        <v>0</v>
      </c>
      <c r="AE71" s="90">
        <f t="shared" si="36"/>
        <v>0</v>
      </c>
      <c r="AF71" s="90">
        <f t="shared" si="36"/>
        <v>0</v>
      </c>
      <c r="AG71" s="90">
        <f t="shared" si="36"/>
        <v>0</v>
      </c>
      <c r="AH71" s="90">
        <f t="shared" si="36"/>
        <v>0</v>
      </c>
      <c r="AI71" s="90">
        <f t="shared" si="36"/>
        <v>0</v>
      </c>
      <c r="AJ71" s="90">
        <f t="shared" si="36"/>
        <v>0</v>
      </c>
      <c r="AK71" s="90">
        <f t="shared" si="36"/>
        <v>0</v>
      </c>
      <c r="AL71" s="90">
        <f t="shared" si="36"/>
        <v>0</v>
      </c>
      <c r="AM71" s="90">
        <f t="shared" si="36"/>
        <v>0</v>
      </c>
      <c r="AN71" s="90">
        <f t="shared" si="36"/>
        <v>0</v>
      </c>
      <c r="AO71" s="90">
        <f t="shared" si="36"/>
        <v>0</v>
      </c>
      <c r="AP71" s="90">
        <f t="shared" si="36"/>
        <v>0</v>
      </c>
      <c r="AQ71" s="90">
        <f t="shared" si="36"/>
        <v>0</v>
      </c>
      <c r="AR71" s="90">
        <f t="shared" si="36"/>
        <v>0</v>
      </c>
      <c r="AS71" s="90">
        <f t="shared" si="36"/>
        <v>0</v>
      </c>
      <c r="AT71" s="90">
        <f t="shared" si="36"/>
        <v>0</v>
      </c>
      <c r="AU71" s="90">
        <f t="shared" si="36"/>
        <v>0</v>
      </c>
      <c r="AV71" s="90">
        <f t="shared" si="36"/>
        <v>0</v>
      </c>
      <c r="AW71" s="90">
        <f t="shared" si="36"/>
        <v>0</v>
      </c>
      <c r="AX71" s="90">
        <f t="shared" si="36"/>
        <v>0</v>
      </c>
      <c r="AY71" s="90">
        <f t="shared" si="36"/>
        <v>0</v>
      </c>
      <c r="AZ71" s="90">
        <f t="shared" si="36"/>
        <v>0</v>
      </c>
      <c r="BA71" s="90">
        <f t="shared" si="36"/>
        <v>0</v>
      </c>
      <c r="BB71" s="90">
        <f t="shared" si="36"/>
        <v>0</v>
      </c>
      <c r="BC71" s="90">
        <f t="shared" si="36"/>
        <v>0</v>
      </c>
      <c r="BD71" s="90">
        <f t="shared" si="36"/>
        <v>0</v>
      </c>
      <c r="BE71" s="90">
        <f t="shared" si="36"/>
        <v>0</v>
      </c>
      <c r="BF71" s="90">
        <f t="shared" si="36"/>
        <v>0</v>
      </c>
      <c r="BG71" s="90">
        <f t="shared" si="36"/>
        <v>0</v>
      </c>
      <c r="BH71" s="90">
        <f t="shared" si="36"/>
        <v>0</v>
      </c>
      <c r="BI71" s="90">
        <f t="shared" si="36"/>
        <v>0</v>
      </c>
      <c r="BJ71" s="90">
        <f t="shared" si="36"/>
        <v>0</v>
      </c>
      <c r="BK71" s="90">
        <f t="shared" si="36"/>
        <v>0</v>
      </c>
      <c r="BL71" s="90">
        <f t="shared" si="36"/>
        <v>0</v>
      </c>
      <c r="BM71" s="90">
        <f t="shared" si="36"/>
        <v>0</v>
      </c>
      <c r="BN71" s="90">
        <f t="shared" si="36"/>
        <v>0</v>
      </c>
      <c r="BO71" s="90">
        <f t="shared" si="36"/>
        <v>0</v>
      </c>
      <c r="BP71" s="90">
        <f t="shared" si="36"/>
        <v>0</v>
      </c>
      <c r="BQ71" s="90">
        <f t="shared" si="36"/>
        <v>0</v>
      </c>
      <c r="BR71" s="90">
        <f t="shared" si="36"/>
        <v>0</v>
      </c>
      <c r="BS71" s="90">
        <f t="shared" si="36"/>
        <v>0</v>
      </c>
      <c r="BT71" s="90">
        <f t="shared" si="36"/>
        <v>0</v>
      </c>
      <c r="BU71" s="90">
        <f t="shared" si="36"/>
        <v>0</v>
      </c>
      <c r="BV71" s="90">
        <f t="shared" si="36"/>
        <v>0</v>
      </c>
      <c r="BW71" s="90">
        <f t="shared" ref="BW71:DZ71" si="37">SUM(BW52, BW63, BW69)</f>
        <v>0</v>
      </c>
      <c r="BX71" s="90">
        <f t="shared" si="37"/>
        <v>0</v>
      </c>
      <c r="BY71" s="90">
        <f t="shared" si="37"/>
        <v>0</v>
      </c>
      <c r="BZ71" s="90">
        <f t="shared" si="37"/>
        <v>0</v>
      </c>
      <c r="CA71" s="90">
        <f t="shared" si="37"/>
        <v>0</v>
      </c>
      <c r="CB71" s="90">
        <f t="shared" si="37"/>
        <v>0</v>
      </c>
      <c r="CC71" s="90">
        <f t="shared" si="37"/>
        <v>0</v>
      </c>
      <c r="CD71" s="90">
        <f t="shared" si="37"/>
        <v>0</v>
      </c>
      <c r="CE71" s="90">
        <f t="shared" si="37"/>
        <v>0</v>
      </c>
      <c r="CF71" s="90">
        <f t="shared" si="37"/>
        <v>0</v>
      </c>
      <c r="CG71" s="90">
        <f t="shared" si="37"/>
        <v>0</v>
      </c>
      <c r="CH71" s="90">
        <f t="shared" si="37"/>
        <v>0</v>
      </c>
      <c r="CI71" s="90">
        <f t="shared" si="37"/>
        <v>0</v>
      </c>
      <c r="CJ71" s="90">
        <f t="shared" si="37"/>
        <v>0</v>
      </c>
      <c r="CK71" s="90">
        <f t="shared" si="37"/>
        <v>0</v>
      </c>
      <c r="CL71" s="90">
        <f t="shared" si="37"/>
        <v>0</v>
      </c>
      <c r="CM71" s="90">
        <f t="shared" si="37"/>
        <v>0</v>
      </c>
      <c r="CN71" s="90">
        <f t="shared" si="37"/>
        <v>0</v>
      </c>
      <c r="CO71" s="90">
        <f t="shared" si="37"/>
        <v>0</v>
      </c>
      <c r="CP71" s="90">
        <f t="shared" si="37"/>
        <v>0</v>
      </c>
      <c r="CQ71" s="90">
        <f t="shared" si="37"/>
        <v>0</v>
      </c>
      <c r="CR71" s="90">
        <f t="shared" si="37"/>
        <v>0</v>
      </c>
      <c r="CS71" s="90">
        <f t="shared" si="37"/>
        <v>0</v>
      </c>
      <c r="CT71" s="90">
        <f t="shared" si="37"/>
        <v>0</v>
      </c>
      <c r="CU71" s="90">
        <f t="shared" si="37"/>
        <v>0</v>
      </c>
      <c r="CV71" s="90">
        <f t="shared" si="37"/>
        <v>0</v>
      </c>
      <c r="CW71" s="90">
        <f t="shared" si="37"/>
        <v>0</v>
      </c>
      <c r="CX71" s="90">
        <f t="shared" si="37"/>
        <v>0</v>
      </c>
      <c r="CY71" s="90">
        <f t="shared" si="37"/>
        <v>0</v>
      </c>
      <c r="CZ71" s="90">
        <f t="shared" si="37"/>
        <v>0</v>
      </c>
      <c r="DA71" s="90">
        <f t="shared" si="37"/>
        <v>0</v>
      </c>
      <c r="DB71" s="90">
        <f t="shared" si="37"/>
        <v>0</v>
      </c>
      <c r="DC71" s="90">
        <f t="shared" si="37"/>
        <v>0</v>
      </c>
      <c r="DD71" s="90">
        <f t="shared" si="37"/>
        <v>0</v>
      </c>
      <c r="DE71" s="90">
        <f t="shared" si="37"/>
        <v>0</v>
      </c>
      <c r="DF71" s="90">
        <f t="shared" si="37"/>
        <v>0</v>
      </c>
      <c r="DG71" s="90">
        <f t="shared" si="37"/>
        <v>0</v>
      </c>
      <c r="DH71" s="90">
        <f t="shared" si="37"/>
        <v>0</v>
      </c>
      <c r="DI71" s="90">
        <f t="shared" si="37"/>
        <v>0</v>
      </c>
      <c r="DJ71" s="90">
        <f t="shared" si="37"/>
        <v>0</v>
      </c>
      <c r="DK71" s="90">
        <f t="shared" si="37"/>
        <v>0</v>
      </c>
      <c r="DL71" s="90">
        <f t="shared" si="37"/>
        <v>0</v>
      </c>
      <c r="DM71" s="90">
        <f t="shared" si="37"/>
        <v>0</v>
      </c>
      <c r="DN71" s="90">
        <f t="shared" si="37"/>
        <v>0</v>
      </c>
      <c r="DO71" s="90">
        <f t="shared" si="37"/>
        <v>0</v>
      </c>
      <c r="DP71" s="90">
        <f t="shared" si="37"/>
        <v>0</v>
      </c>
      <c r="DQ71" s="90">
        <f t="shared" si="37"/>
        <v>0</v>
      </c>
      <c r="DR71" s="90">
        <f t="shared" si="37"/>
        <v>0</v>
      </c>
      <c r="DS71" s="90">
        <f t="shared" si="37"/>
        <v>0</v>
      </c>
      <c r="DT71" s="90">
        <f t="shared" si="37"/>
        <v>0</v>
      </c>
      <c r="DU71" s="90">
        <f t="shared" si="37"/>
        <v>0</v>
      </c>
      <c r="DV71" s="90">
        <f t="shared" si="37"/>
        <v>0</v>
      </c>
      <c r="DW71" s="90">
        <f t="shared" si="37"/>
        <v>0</v>
      </c>
      <c r="DX71" s="90">
        <f t="shared" si="37"/>
        <v>0</v>
      </c>
      <c r="DY71" s="90">
        <f t="shared" si="37"/>
        <v>0</v>
      </c>
      <c r="DZ71" s="90">
        <f t="shared" si="37"/>
        <v>0</v>
      </c>
      <c r="EA71" s="91"/>
      <c r="EB71" s="92"/>
      <c r="EC71" s="90">
        <f t="shared" ref="EC71" si="38">SUM(EC52, EC63, EC69)</f>
        <v>27.8477400393108</v>
      </c>
      <c r="ED71" s="98"/>
      <c r="EF71" s="33"/>
    </row>
    <row r="72" spans="3:137" ht="5.0999999999999996" customHeight="1" x14ac:dyDescent="0.3">
      <c r="C72" s="99"/>
      <c r="D72" s="99"/>
      <c r="E72" s="51"/>
      <c r="F72" s="27"/>
      <c r="G72" s="27"/>
      <c r="H72" s="53"/>
      <c r="I72" s="99"/>
      <c r="J72" s="100"/>
      <c r="K72" s="100"/>
      <c r="L72" s="100"/>
      <c r="M72" s="100"/>
      <c r="N72" s="100"/>
      <c r="O72" s="100"/>
      <c r="P72" s="100"/>
      <c r="Q72" s="100"/>
      <c r="R72" s="100"/>
      <c r="S72" s="100"/>
      <c r="T72" s="100"/>
      <c r="U72" s="100"/>
      <c r="V72" s="100"/>
      <c r="W72" s="100"/>
      <c r="X72" s="100"/>
      <c r="Y72" s="100"/>
      <c r="Z72" s="100"/>
      <c r="AA72" s="100"/>
      <c r="AB72" s="100"/>
      <c r="AC72" s="100"/>
      <c r="AD72" s="100"/>
      <c r="AE72" s="100"/>
      <c r="AF72" s="100"/>
      <c r="AG72" s="100"/>
      <c r="AH72" s="100"/>
      <c r="AI72" s="100"/>
      <c r="AJ72" s="100"/>
      <c r="AK72" s="100"/>
      <c r="AL72" s="100"/>
      <c r="AM72" s="100"/>
      <c r="AN72" s="100"/>
      <c r="AO72" s="100"/>
      <c r="AP72" s="100"/>
      <c r="AQ72" s="100"/>
      <c r="AR72" s="100"/>
      <c r="AS72" s="100"/>
      <c r="AT72" s="100"/>
      <c r="AU72" s="100"/>
      <c r="AV72" s="100"/>
      <c r="AW72" s="100"/>
      <c r="AX72" s="100"/>
      <c r="AY72" s="100"/>
      <c r="AZ72" s="100"/>
      <c r="BA72" s="100"/>
      <c r="BB72" s="100"/>
      <c r="BC72" s="100"/>
      <c r="BD72" s="100"/>
      <c r="BE72" s="100"/>
      <c r="BF72" s="100"/>
      <c r="BG72" s="100"/>
      <c r="BH72" s="100"/>
      <c r="BI72" s="100"/>
      <c r="BJ72" s="100"/>
      <c r="BK72" s="100"/>
      <c r="BL72" s="100"/>
      <c r="BM72" s="100"/>
      <c r="BN72" s="100"/>
      <c r="BO72" s="100"/>
      <c r="BP72" s="100"/>
      <c r="BQ72" s="100"/>
      <c r="BR72" s="100"/>
      <c r="BS72" s="100"/>
      <c r="BT72" s="100"/>
      <c r="BU72" s="100"/>
      <c r="BV72" s="100"/>
      <c r="BW72" s="100"/>
      <c r="BX72" s="100"/>
      <c r="BY72" s="100"/>
      <c r="BZ72" s="100"/>
      <c r="CA72" s="100"/>
      <c r="CB72" s="100"/>
      <c r="CC72" s="100"/>
      <c r="CD72" s="100"/>
      <c r="CE72" s="100"/>
      <c r="CF72" s="100"/>
      <c r="CG72" s="100"/>
      <c r="CH72" s="100"/>
      <c r="CI72" s="100"/>
      <c r="CJ72" s="100"/>
      <c r="CK72" s="100"/>
      <c r="CL72" s="100"/>
      <c r="CM72" s="100"/>
      <c r="CN72" s="100"/>
      <c r="CO72" s="100"/>
      <c r="CP72" s="100"/>
      <c r="CQ72" s="100"/>
      <c r="CR72" s="100"/>
      <c r="CS72" s="100"/>
      <c r="CT72" s="100"/>
      <c r="CU72" s="100"/>
      <c r="CV72" s="100"/>
      <c r="CW72" s="100"/>
      <c r="CX72" s="100"/>
      <c r="CY72" s="100"/>
      <c r="CZ72" s="100"/>
      <c r="DA72" s="100"/>
      <c r="DB72" s="100"/>
      <c r="DC72" s="100"/>
      <c r="DD72" s="100"/>
      <c r="DE72" s="100"/>
      <c r="DF72" s="100"/>
      <c r="DG72" s="100"/>
      <c r="DH72" s="100"/>
      <c r="DI72" s="100"/>
      <c r="DJ72" s="100"/>
      <c r="DK72" s="100"/>
      <c r="DL72" s="100"/>
      <c r="DM72" s="100"/>
      <c r="DN72" s="100"/>
      <c r="DO72" s="100"/>
      <c r="DP72" s="100"/>
      <c r="DQ72" s="100"/>
      <c r="DR72" s="100"/>
      <c r="DS72" s="100"/>
      <c r="DT72" s="100"/>
      <c r="DU72" s="100"/>
      <c r="DV72" s="100"/>
      <c r="DW72" s="100"/>
      <c r="DX72" s="100"/>
      <c r="DY72" s="100"/>
      <c r="DZ72" s="100"/>
      <c r="EB72" s="101"/>
      <c r="EC72" s="100"/>
      <c r="ED72" s="102"/>
      <c r="EF72" s="33"/>
    </row>
    <row r="73" spans="3:137" x14ac:dyDescent="0.3">
      <c r="E73" s="51"/>
      <c r="F73" s="27"/>
      <c r="G73" s="27"/>
      <c r="H73" s="53"/>
      <c r="EB73" s="51"/>
      <c r="EC73" s="27"/>
      <c r="ED73" s="53"/>
      <c r="EF73" s="33"/>
    </row>
    <row r="74" spans="3:137" x14ac:dyDescent="0.3">
      <c r="C74" s="36" t="s">
        <v>20</v>
      </c>
      <c r="E74" s="51"/>
      <c r="F74" s="27"/>
      <c r="G74" s="27"/>
      <c r="H74" s="53"/>
      <c r="EB74" s="51"/>
      <c r="EC74" s="27"/>
      <c r="ED74" s="53"/>
      <c r="EF74" s="33"/>
    </row>
    <row r="75" spans="3:137" ht="5.0999999999999996" customHeight="1" x14ac:dyDescent="0.3">
      <c r="E75" s="51"/>
      <c r="F75" s="27"/>
      <c r="G75" s="27"/>
      <c r="H75" s="53"/>
      <c r="EB75" s="51"/>
      <c r="EC75" s="27"/>
      <c r="ED75" s="53"/>
      <c r="EF75" s="33"/>
    </row>
    <row r="76" spans="3:137" x14ac:dyDescent="0.3">
      <c r="C76" s="2" t="s">
        <v>219</v>
      </c>
      <c r="E76" s="51"/>
      <c r="F76" s="95">
        <f>EC76/$EC$10*Inputs!$D$10</f>
        <v>191000</v>
      </c>
      <c r="G76" s="139" t="s">
        <v>47</v>
      </c>
      <c r="H76" s="53"/>
      <c r="I76" s="79"/>
      <c r="J76" s="69">
        <f>SUMIFS(INDEX(Calc!$H$2:$DZ$1549, $EG76, ), Calc!$H$15:$DZ$15, J$103)/$F$107</f>
        <v>6.3066666666666666</v>
      </c>
      <c r="K76" s="69">
        <f>SUMIFS(INDEX(Calc!$H$2:$DZ$1549, $EG76, ), Calc!$H$15:$DZ$15, K$103)/$F$107</f>
        <v>15.28</v>
      </c>
      <c r="L76" s="69">
        <f>SUMIFS(INDEX(Calc!$H$2:$DZ$1549, $EG76, ), Calc!$H$15:$DZ$15, L$103)/$F$107</f>
        <v>15.28</v>
      </c>
      <c r="M76" s="69">
        <f>SUMIFS(INDEX(Calc!$H$2:$DZ$1549, $EG76, ), Calc!$H$15:$DZ$15, M$103)/$F$107</f>
        <v>15.28</v>
      </c>
      <c r="N76" s="69">
        <f>SUMIFS(INDEX(Calc!$H$2:$DZ$1549, $EG76, ), Calc!$H$15:$DZ$15, N$103)/$F$107</f>
        <v>15.28</v>
      </c>
      <c r="O76" s="69">
        <f>SUMIFS(INDEX(Calc!$H$2:$DZ$1549, $EG76, ), Calc!$H$15:$DZ$15, O$103)/$F$107</f>
        <v>8.9733333333333327</v>
      </c>
      <c r="P76" s="69">
        <f>SUMIFS(INDEX(Calc!$H$2:$DZ$1549, $EG76, ), Calc!$H$15:$DZ$15, P$103)/$F$107</f>
        <v>0</v>
      </c>
      <c r="Q76" s="69">
        <f>SUMIFS(INDEX(Calc!$H$2:$DZ$1549, $EG76, ), Calc!$H$15:$DZ$15, Q$103)/$F$107</f>
        <v>0</v>
      </c>
      <c r="R76" s="69">
        <f>SUMIFS(INDEX(Calc!$H$2:$DZ$1549, $EG76, ), Calc!$H$15:$DZ$15, R$103)/$F$107</f>
        <v>0</v>
      </c>
      <c r="S76" s="69">
        <f>SUMIFS(INDEX(Calc!$H$2:$DZ$1549, $EG76, ), Calc!$H$15:$DZ$15, S$103)/$F$107</f>
        <v>0</v>
      </c>
      <c r="T76" s="69">
        <f>SUMIFS(INDEX(Calc!$H$2:$DZ$1549, $EG76, ), Calc!$H$15:$DZ$15, T$103)/$F$107</f>
        <v>0</v>
      </c>
      <c r="U76" s="69">
        <f>SUMIFS(INDEX(Calc!$H$2:$DZ$1549, $EG76, ), Calc!$H$15:$DZ$15, U$103)/$F$107</f>
        <v>0</v>
      </c>
      <c r="V76" s="69">
        <f>SUMIFS(INDEX(Calc!$H$2:$DZ$1549, $EG76, ), Calc!$H$15:$DZ$15, V$103)/$F$107</f>
        <v>0</v>
      </c>
      <c r="W76" s="69">
        <f>SUMIFS(INDEX(Calc!$H$2:$DZ$1549, $EG76, ), Calc!$H$15:$DZ$15, W$103)/$F$107</f>
        <v>0</v>
      </c>
      <c r="X76" s="69">
        <f>SUMIFS(INDEX(Calc!$H$2:$DZ$1549, $EG76, ), Calc!$H$15:$DZ$15, X$103)/$F$107</f>
        <v>0</v>
      </c>
      <c r="Y76" s="69">
        <f>SUMIFS(INDEX(Calc!$H$2:$DZ$1549, $EG76, ), Calc!$H$15:$DZ$15, Y$103)/$F$107</f>
        <v>0</v>
      </c>
      <c r="Z76" s="69">
        <f>SUMIFS(INDEX(Calc!$H$2:$DZ$1549, $EG76, ), Calc!$H$15:$DZ$15, Z$103)/$F$107</f>
        <v>0</v>
      </c>
      <c r="AA76" s="69">
        <f>SUMIFS(INDEX(Calc!$H$2:$DZ$1549, $EG76, ), Calc!$H$15:$DZ$15, AA$103)/$F$107</f>
        <v>0</v>
      </c>
      <c r="AB76" s="69">
        <f>SUMIFS(INDEX(Calc!$H$2:$DZ$1549, $EG76, ), Calc!$H$15:$DZ$15, AB$103)/$F$107</f>
        <v>0</v>
      </c>
      <c r="AC76" s="69">
        <f>SUMIFS(INDEX(Calc!$H$2:$DZ$1549, $EG76, ), Calc!$H$15:$DZ$15, AC$103)/$F$107</f>
        <v>0</v>
      </c>
      <c r="AD76" s="69">
        <f>SUMIFS(INDEX(Calc!$H$2:$DZ$1549, $EG76, ), Calc!$H$15:$DZ$15, AD$103)/$F$107</f>
        <v>0</v>
      </c>
      <c r="AE76" s="69">
        <f>SUMIFS(INDEX(Calc!$H$2:$DZ$1549, $EG76, ), Calc!$H$15:$DZ$15, AE$103)/$F$107</f>
        <v>0</v>
      </c>
      <c r="AF76" s="69">
        <f>SUMIFS(INDEX(Calc!$H$2:$DZ$1549, $EG76, ), Calc!$H$15:$DZ$15, AF$103)/$F$107</f>
        <v>0</v>
      </c>
      <c r="AG76" s="69">
        <f>SUMIFS(INDEX(Calc!$H$2:$DZ$1549, $EG76, ), Calc!$H$15:$DZ$15, AG$103)/$F$107</f>
        <v>0</v>
      </c>
      <c r="AH76" s="69">
        <f>SUMIFS(INDEX(Calc!$H$2:$DZ$1549, $EG76, ), Calc!$H$15:$DZ$15, AH$103)/$F$107</f>
        <v>0</v>
      </c>
      <c r="AI76" s="69">
        <f>SUMIFS(INDEX(Calc!$H$2:$DZ$1549, $EG76, ), Calc!$H$15:$DZ$15, AI$103)/$F$107</f>
        <v>0</v>
      </c>
      <c r="AJ76" s="69">
        <f>SUMIFS(INDEX(Calc!$H$2:$DZ$1549, $EG76, ), Calc!$H$15:$DZ$15, AJ$103)/$F$107</f>
        <v>0</v>
      </c>
      <c r="AK76" s="69">
        <f>SUMIFS(INDEX(Calc!$H$2:$DZ$1549, $EG76, ), Calc!$H$15:$DZ$15, AK$103)/$F$107</f>
        <v>0</v>
      </c>
      <c r="AL76" s="69">
        <f>SUMIFS(INDEX(Calc!$H$2:$DZ$1549, $EG76, ), Calc!$H$15:$DZ$15, AL$103)/$F$107</f>
        <v>0</v>
      </c>
      <c r="AM76" s="69">
        <f>SUMIFS(INDEX(Calc!$H$2:$DZ$1549, $EG76, ), Calc!$H$15:$DZ$15, AM$103)/$F$107</f>
        <v>0</v>
      </c>
      <c r="AN76" s="69">
        <f>SUMIFS(INDEX(Calc!$H$2:$DZ$1549, $EG76, ), Calc!$H$15:$DZ$15, AN$103)/$F$107</f>
        <v>0</v>
      </c>
      <c r="AO76" s="69">
        <f>SUMIFS(INDEX(Calc!$H$2:$DZ$1549, $EG76, ), Calc!$H$15:$DZ$15, AO$103)/$F$107</f>
        <v>0</v>
      </c>
      <c r="AP76" s="69">
        <f>SUMIFS(INDEX(Calc!$H$2:$DZ$1549, $EG76, ), Calc!$H$15:$DZ$15, AP$103)/$F$107</f>
        <v>0</v>
      </c>
      <c r="AQ76" s="69">
        <f>SUMIFS(INDEX(Calc!$H$2:$DZ$1549, $EG76, ), Calc!$H$15:$DZ$15, AQ$103)/$F$107</f>
        <v>0</v>
      </c>
      <c r="AR76" s="69">
        <f>SUMIFS(INDEX(Calc!$H$2:$DZ$1549, $EG76, ), Calc!$H$15:$DZ$15, AR$103)/$F$107</f>
        <v>0</v>
      </c>
      <c r="AS76" s="69">
        <f>SUMIFS(INDEX(Calc!$H$2:$DZ$1549, $EG76, ), Calc!$H$15:$DZ$15, AS$103)/$F$107</f>
        <v>0</v>
      </c>
      <c r="AT76" s="69">
        <f>SUMIFS(INDEX(Calc!$H$2:$DZ$1549, $EG76, ), Calc!$H$15:$DZ$15, AT$103)/$F$107</f>
        <v>0</v>
      </c>
      <c r="AU76" s="69">
        <f>SUMIFS(INDEX(Calc!$H$2:$DZ$1549, $EG76, ), Calc!$H$15:$DZ$15, AU$103)/$F$107</f>
        <v>0</v>
      </c>
      <c r="AV76" s="69">
        <f>SUMIFS(INDEX(Calc!$H$2:$DZ$1549, $EG76, ), Calc!$H$15:$DZ$15, AV$103)/$F$107</f>
        <v>0</v>
      </c>
      <c r="AW76" s="69">
        <f>SUMIFS(INDEX(Calc!$H$2:$DZ$1549, $EG76, ), Calc!$H$15:$DZ$15, AW$103)/$F$107</f>
        <v>0</v>
      </c>
      <c r="AX76" s="69">
        <f>SUMIFS(INDEX(Calc!$H$2:$DZ$1549, $EG76, ), Calc!$H$15:$DZ$15, AX$103)/$F$107</f>
        <v>0</v>
      </c>
      <c r="AY76" s="69">
        <f>SUMIFS(INDEX(Calc!$H$2:$DZ$1549, $EG76, ), Calc!$H$15:$DZ$15, AY$103)/$F$107</f>
        <v>0</v>
      </c>
      <c r="AZ76" s="69">
        <f>SUMIFS(INDEX(Calc!$H$2:$DZ$1549, $EG76, ), Calc!$H$15:$DZ$15, AZ$103)/$F$107</f>
        <v>0</v>
      </c>
      <c r="BA76" s="69">
        <f>SUMIFS(INDEX(Calc!$H$2:$DZ$1549, $EG76, ), Calc!$H$15:$DZ$15, BA$103)/$F$107</f>
        <v>0</v>
      </c>
      <c r="BB76" s="69">
        <f>SUMIFS(INDEX(Calc!$H$2:$DZ$1549, $EG76, ), Calc!$H$15:$DZ$15, BB$103)/$F$107</f>
        <v>0</v>
      </c>
      <c r="BC76" s="69">
        <f>SUMIFS(INDEX(Calc!$H$2:$DZ$1549, $EG76, ), Calc!$H$15:$DZ$15, BC$103)/$F$107</f>
        <v>0</v>
      </c>
      <c r="BD76" s="69">
        <f>SUMIFS(INDEX(Calc!$H$2:$DZ$1549, $EG76, ), Calc!$H$15:$DZ$15, BD$103)/$F$107</f>
        <v>0</v>
      </c>
      <c r="BE76" s="69">
        <f>SUMIFS(INDEX(Calc!$H$2:$DZ$1549, $EG76, ), Calc!$H$15:$DZ$15, BE$103)/$F$107</f>
        <v>0</v>
      </c>
      <c r="BF76" s="69">
        <f>SUMIFS(INDEX(Calc!$H$2:$DZ$1549, $EG76, ), Calc!$H$15:$DZ$15, BF$103)/$F$107</f>
        <v>0</v>
      </c>
      <c r="BG76" s="69">
        <f>SUMIFS(INDEX(Calc!$H$2:$DZ$1549, $EG76, ), Calc!$H$15:$DZ$15, BG$103)/$F$107</f>
        <v>0</v>
      </c>
      <c r="BH76" s="69">
        <f>SUMIFS(INDEX(Calc!$H$2:$DZ$1549, $EG76, ), Calc!$H$15:$DZ$15, BH$103)/$F$107</f>
        <v>0</v>
      </c>
      <c r="BI76" s="69">
        <f>SUMIFS(INDEX(Calc!$H$2:$DZ$1549, $EG76, ), Calc!$H$15:$DZ$15, BI$103)/$F$107</f>
        <v>0</v>
      </c>
      <c r="BJ76" s="69">
        <f>SUMIFS(INDEX(Calc!$H$2:$DZ$1549, $EG76, ), Calc!$H$15:$DZ$15, BJ$103)/$F$107</f>
        <v>0</v>
      </c>
      <c r="BK76" s="69">
        <f>SUMIFS(INDEX(Calc!$H$2:$DZ$1549, $EG76, ), Calc!$H$15:$DZ$15, BK$103)/$F$107</f>
        <v>0</v>
      </c>
      <c r="BL76" s="69">
        <f>SUMIFS(INDEX(Calc!$H$2:$DZ$1549, $EG76, ), Calc!$H$15:$DZ$15, BL$103)/$F$107</f>
        <v>0</v>
      </c>
      <c r="BM76" s="69">
        <f>SUMIFS(INDEX(Calc!$H$2:$DZ$1549, $EG76, ), Calc!$H$15:$DZ$15, BM$103)/$F$107</f>
        <v>0</v>
      </c>
      <c r="BN76" s="69">
        <f>SUMIFS(INDEX(Calc!$H$2:$DZ$1549, $EG76, ), Calc!$H$15:$DZ$15, BN$103)/$F$107</f>
        <v>0</v>
      </c>
      <c r="BO76" s="69">
        <f>SUMIFS(INDEX(Calc!$H$2:$DZ$1549, $EG76, ), Calc!$H$15:$DZ$15, BO$103)/$F$107</f>
        <v>0</v>
      </c>
      <c r="BP76" s="69">
        <f>SUMIFS(INDEX(Calc!$H$2:$DZ$1549, $EG76, ), Calc!$H$15:$DZ$15, BP$103)/$F$107</f>
        <v>0</v>
      </c>
      <c r="BQ76" s="69">
        <f>SUMIFS(INDEX(Calc!$H$2:$DZ$1549, $EG76, ), Calc!$H$15:$DZ$15, BQ$103)/$F$107</f>
        <v>0</v>
      </c>
      <c r="BR76" s="69">
        <f>SUMIFS(INDEX(Calc!$H$2:$DZ$1549, $EG76, ), Calc!$H$15:$DZ$15, BR$103)/$F$107</f>
        <v>0</v>
      </c>
      <c r="BS76" s="69">
        <f>SUMIFS(INDEX(Calc!$H$2:$DZ$1549, $EG76, ), Calc!$H$15:$DZ$15, BS$103)/$F$107</f>
        <v>0</v>
      </c>
      <c r="BT76" s="69">
        <f>SUMIFS(INDEX(Calc!$H$2:$DZ$1549, $EG76, ), Calc!$H$15:$DZ$15, BT$103)/$F$107</f>
        <v>0</v>
      </c>
      <c r="BU76" s="69">
        <f>SUMIFS(INDEX(Calc!$H$2:$DZ$1549, $EG76, ), Calc!$H$15:$DZ$15, BU$103)/$F$107</f>
        <v>0</v>
      </c>
      <c r="BV76" s="69">
        <f>SUMIFS(INDEX(Calc!$H$2:$DZ$1549, $EG76, ), Calc!$H$15:$DZ$15, BV$103)/$F$107</f>
        <v>0</v>
      </c>
      <c r="BW76" s="69">
        <f>SUMIFS(INDEX(Calc!$H$2:$DZ$1549, $EG76, ), Calc!$H$15:$DZ$15, BW$103)/$F$107</f>
        <v>0</v>
      </c>
      <c r="BX76" s="69">
        <f>SUMIFS(INDEX(Calc!$H$2:$DZ$1549, $EG76, ), Calc!$H$15:$DZ$15, BX$103)/$F$107</f>
        <v>0</v>
      </c>
      <c r="BY76" s="69">
        <f>SUMIFS(INDEX(Calc!$H$2:$DZ$1549, $EG76, ), Calc!$H$15:$DZ$15, BY$103)/$F$107</f>
        <v>0</v>
      </c>
      <c r="BZ76" s="69">
        <f>SUMIFS(INDEX(Calc!$H$2:$DZ$1549, $EG76, ), Calc!$H$15:$DZ$15, BZ$103)/$F$107</f>
        <v>0</v>
      </c>
      <c r="CA76" s="69">
        <f>SUMIFS(INDEX(Calc!$H$2:$DZ$1549, $EG76, ), Calc!$H$15:$DZ$15, CA$103)/$F$107</f>
        <v>0</v>
      </c>
      <c r="CB76" s="69">
        <f>SUMIFS(INDEX(Calc!$H$2:$DZ$1549, $EG76, ), Calc!$H$15:$DZ$15, CB$103)/$F$107</f>
        <v>0</v>
      </c>
      <c r="CC76" s="69">
        <f>SUMIFS(INDEX(Calc!$H$2:$DZ$1549, $EG76, ), Calc!$H$15:$DZ$15, CC$103)/$F$107</f>
        <v>0</v>
      </c>
      <c r="CD76" s="69">
        <f>SUMIFS(INDEX(Calc!$H$2:$DZ$1549, $EG76, ), Calc!$H$15:$DZ$15, CD$103)/$F$107</f>
        <v>0</v>
      </c>
      <c r="CE76" s="69">
        <f>SUMIFS(INDEX(Calc!$H$2:$DZ$1549, $EG76, ), Calc!$H$15:$DZ$15, CE$103)/$F$107</f>
        <v>0</v>
      </c>
      <c r="CF76" s="69">
        <f>SUMIFS(INDEX(Calc!$H$2:$DZ$1549, $EG76, ), Calc!$H$15:$DZ$15, CF$103)/$F$107</f>
        <v>0</v>
      </c>
      <c r="CG76" s="69">
        <f>SUMIFS(INDEX(Calc!$H$2:$DZ$1549, $EG76, ), Calc!$H$15:$DZ$15, CG$103)/$F$107</f>
        <v>0</v>
      </c>
      <c r="CH76" s="69">
        <f>SUMIFS(INDEX(Calc!$H$2:$DZ$1549, $EG76, ), Calc!$H$15:$DZ$15, CH$103)/$F$107</f>
        <v>0</v>
      </c>
      <c r="CI76" s="69">
        <f>SUMIFS(INDEX(Calc!$H$2:$DZ$1549, $EG76, ), Calc!$H$15:$DZ$15, CI$103)/$F$107</f>
        <v>0</v>
      </c>
      <c r="CJ76" s="69">
        <f>SUMIFS(INDEX(Calc!$H$2:$DZ$1549, $EG76, ), Calc!$H$15:$DZ$15, CJ$103)/$F$107</f>
        <v>0</v>
      </c>
      <c r="CK76" s="69">
        <f>SUMIFS(INDEX(Calc!$H$2:$DZ$1549, $EG76, ), Calc!$H$15:$DZ$15, CK$103)/$F$107</f>
        <v>0</v>
      </c>
      <c r="CL76" s="69">
        <f>SUMIFS(INDEX(Calc!$H$2:$DZ$1549, $EG76, ), Calc!$H$15:$DZ$15, CL$103)/$F$107</f>
        <v>0</v>
      </c>
      <c r="CM76" s="69">
        <f>SUMIFS(INDEX(Calc!$H$2:$DZ$1549, $EG76, ), Calc!$H$15:$DZ$15, CM$103)/$F$107</f>
        <v>0</v>
      </c>
      <c r="CN76" s="69">
        <f>SUMIFS(INDEX(Calc!$H$2:$DZ$1549, $EG76, ), Calc!$H$15:$DZ$15, CN$103)/$F$107</f>
        <v>0</v>
      </c>
      <c r="CO76" s="69">
        <f>SUMIFS(INDEX(Calc!$H$2:$DZ$1549, $EG76, ), Calc!$H$15:$DZ$15, CO$103)/$F$107</f>
        <v>0</v>
      </c>
      <c r="CP76" s="69">
        <f>SUMIFS(INDEX(Calc!$H$2:$DZ$1549, $EG76, ), Calc!$H$15:$DZ$15, CP$103)/$F$107</f>
        <v>0</v>
      </c>
      <c r="CQ76" s="69">
        <f>SUMIFS(INDEX(Calc!$H$2:$DZ$1549, $EG76, ), Calc!$H$15:$DZ$15, CQ$103)/$F$107</f>
        <v>0</v>
      </c>
      <c r="CR76" s="69">
        <f>SUMIFS(INDEX(Calc!$H$2:$DZ$1549, $EG76, ), Calc!$H$15:$DZ$15, CR$103)/$F$107</f>
        <v>0</v>
      </c>
      <c r="CS76" s="69">
        <f>SUMIFS(INDEX(Calc!$H$2:$DZ$1549, $EG76, ), Calc!$H$15:$DZ$15, CS$103)/$F$107</f>
        <v>0</v>
      </c>
      <c r="CT76" s="69">
        <f>SUMIFS(INDEX(Calc!$H$2:$DZ$1549, $EG76, ), Calc!$H$15:$DZ$15, CT$103)/$F$107</f>
        <v>0</v>
      </c>
      <c r="CU76" s="69">
        <f>SUMIFS(INDEX(Calc!$H$2:$DZ$1549, $EG76, ), Calc!$H$15:$DZ$15, CU$103)/$F$107</f>
        <v>0</v>
      </c>
      <c r="CV76" s="69">
        <f>SUMIFS(INDEX(Calc!$H$2:$DZ$1549, $EG76, ), Calc!$H$15:$DZ$15, CV$103)/$F$107</f>
        <v>0</v>
      </c>
      <c r="CW76" s="69">
        <f>SUMIFS(INDEX(Calc!$H$2:$DZ$1549, $EG76, ), Calc!$H$15:$DZ$15, CW$103)/$F$107</f>
        <v>0</v>
      </c>
      <c r="CX76" s="69">
        <f>SUMIFS(INDEX(Calc!$H$2:$DZ$1549, $EG76, ), Calc!$H$15:$DZ$15, CX$103)/$F$107</f>
        <v>0</v>
      </c>
      <c r="CY76" s="69">
        <f>SUMIFS(INDEX(Calc!$H$2:$DZ$1549, $EG76, ), Calc!$H$15:$DZ$15, CY$103)/$F$107</f>
        <v>0</v>
      </c>
      <c r="CZ76" s="69">
        <f>SUMIFS(INDEX(Calc!$H$2:$DZ$1549, $EG76, ), Calc!$H$15:$DZ$15, CZ$103)/$F$107</f>
        <v>0</v>
      </c>
      <c r="DA76" s="69">
        <f>SUMIFS(INDEX(Calc!$H$2:$DZ$1549, $EG76, ), Calc!$H$15:$DZ$15, DA$103)/$F$107</f>
        <v>0</v>
      </c>
      <c r="DB76" s="69">
        <f>SUMIFS(INDEX(Calc!$H$2:$DZ$1549, $EG76, ), Calc!$H$15:$DZ$15, DB$103)/$F$107</f>
        <v>0</v>
      </c>
      <c r="DC76" s="69">
        <f>SUMIFS(INDEX(Calc!$H$2:$DZ$1549, $EG76, ), Calc!$H$15:$DZ$15, DC$103)/$F$107</f>
        <v>0</v>
      </c>
      <c r="DD76" s="69">
        <f>SUMIFS(INDEX(Calc!$H$2:$DZ$1549, $EG76, ), Calc!$H$15:$DZ$15, DD$103)/$F$107</f>
        <v>0</v>
      </c>
      <c r="DE76" s="69">
        <f>SUMIFS(INDEX(Calc!$H$2:$DZ$1549, $EG76, ), Calc!$H$15:$DZ$15, DE$103)/$F$107</f>
        <v>0</v>
      </c>
      <c r="DF76" s="69">
        <f>SUMIFS(INDEX(Calc!$H$2:$DZ$1549, $EG76, ), Calc!$H$15:$DZ$15, DF$103)/$F$107</f>
        <v>0</v>
      </c>
      <c r="DG76" s="69">
        <f>SUMIFS(INDEX(Calc!$H$2:$DZ$1549, $EG76, ), Calc!$H$15:$DZ$15, DG$103)/$F$107</f>
        <v>0</v>
      </c>
      <c r="DH76" s="69">
        <f>SUMIFS(INDEX(Calc!$H$2:$DZ$1549, $EG76, ), Calc!$H$15:$DZ$15, DH$103)/$F$107</f>
        <v>0</v>
      </c>
      <c r="DI76" s="69">
        <f>SUMIFS(INDEX(Calc!$H$2:$DZ$1549, $EG76, ), Calc!$H$15:$DZ$15, DI$103)/$F$107</f>
        <v>0</v>
      </c>
      <c r="DJ76" s="69">
        <f>SUMIFS(INDEX(Calc!$H$2:$DZ$1549, $EG76, ), Calc!$H$15:$DZ$15, DJ$103)/$F$107</f>
        <v>0</v>
      </c>
      <c r="DK76" s="69">
        <f>SUMIFS(INDEX(Calc!$H$2:$DZ$1549, $EG76, ), Calc!$H$15:$DZ$15, DK$103)/$F$107</f>
        <v>0</v>
      </c>
      <c r="DL76" s="69">
        <f>SUMIFS(INDEX(Calc!$H$2:$DZ$1549, $EG76, ), Calc!$H$15:$DZ$15, DL$103)/$F$107</f>
        <v>0</v>
      </c>
      <c r="DM76" s="69">
        <f>SUMIFS(INDEX(Calc!$H$2:$DZ$1549, $EG76, ), Calc!$H$15:$DZ$15, DM$103)/$F$107</f>
        <v>0</v>
      </c>
      <c r="DN76" s="69">
        <f>SUMIFS(INDEX(Calc!$H$2:$DZ$1549, $EG76, ), Calc!$H$15:$DZ$15, DN$103)/$F$107</f>
        <v>0</v>
      </c>
      <c r="DO76" s="69">
        <f>SUMIFS(INDEX(Calc!$H$2:$DZ$1549, $EG76, ), Calc!$H$15:$DZ$15, DO$103)/$F$107</f>
        <v>0</v>
      </c>
      <c r="DP76" s="69">
        <f>SUMIFS(INDEX(Calc!$H$2:$DZ$1549, $EG76, ), Calc!$H$15:$DZ$15, DP$103)/$F$107</f>
        <v>0</v>
      </c>
      <c r="DQ76" s="69">
        <f>SUMIFS(INDEX(Calc!$H$2:$DZ$1549, $EG76, ), Calc!$H$15:$DZ$15, DQ$103)/$F$107</f>
        <v>0</v>
      </c>
      <c r="DR76" s="69">
        <f>SUMIFS(INDEX(Calc!$H$2:$DZ$1549, $EG76, ), Calc!$H$15:$DZ$15, DR$103)/$F$107</f>
        <v>0</v>
      </c>
      <c r="DS76" s="69">
        <f>SUMIFS(INDEX(Calc!$H$2:$DZ$1549, $EG76, ), Calc!$H$15:$DZ$15, DS$103)/$F$107</f>
        <v>0</v>
      </c>
      <c r="DT76" s="69">
        <f>SUMIFS(INDEX(Calc!$H$2:$DZ$1549, $EG76, ), Calc!$H$15:$DZ$15, DT$103)/$F$107</f>
        <v>0</v>
      </c>
      <c r="DU76" s="69">
        <f>SUMIFS(INDEX(Calc!$H$2:$DZ$1549, $EG76, ), Calc!$H$15:$DZ$15, DU$103)/$F$107</f>
        <v>0</v>
      </c>
      <c r="DV76" s="69">
        <f>SUMIFS(INDEX(Calc!$H$2:$DZ$1549, $EG76, ), Calc!$H$15:$DZ$15, DV$103)/$F$107</f>
        <v>0</v>
      </c>
      <c r="DW76" s="69">
        <f>SUMIFS(INDEX(Calc!$H$2:$DZ$1549, $EG76, ), Calc!$H$15:$DZ$15, DW$103)/$F$107</f>
        <v>0</v>
      </c>
      <c r="DX76" s="69">
        <f>SUMIFS(INDEX(Calc!$H$2:$DZ$1549, $EG76, ), Calc!$H$15:$DZ$15, DX$103)/$F$107</f>
        <v>0</v>
      </c>
      <c r="DY76" s="69">
        <f>SUMIFS(INDEX(Calc!$H$2:$DZ$1549, $EG76, ), Calc!$H$15:$DZ$15, DY$103)/$F$107</f>
        <v>0</v>
      </c>
      <c r="DZ76" s="69">
        <f>SUMIFS(INDEX(Calc!$H$2:$DZ$1549, $EG76, ), Calc!$H$15:$DZ$15, DZ$103)/$F$107</f>
        <v>0</v>
      </c>
      <c r="EB76" s="51"/>
      <c r="EC76" s="72">
        <f>SUM(I76:EA76)</f>
        <v>76.399999999999991</v>
      </c>
      <c r="ED76" s="80"/>
      <c r="EF76" s="33" t="s">
        <v>24</v>
      </c>
      <c r="EG76" s="131">
        <f>SUMIFS(Calc!$EB$2:$EB$1549, Calc!$EC$2:$EC$1549, $EG$1, Calc!$ED$2:$ED$1549, $EG$2, Calc!$EE$2:$EE$1549, $EF76, Calc!$EF$2:$EF$1549, $C76)</f>
        <v>1260</v>
      </c>
    </row>
    <row r="77" spans="3:137" ht="5.0999999999999996" customHeight="1" x14ac:dyDescent="0.3">
      <c r="E77" s="51"/>
      <c r="F77" s="38"/>
      <c r="G77" s="27"/>
      <c r="H77" s="53"/>
      <c r="I77" s="79"/>
      <c r="J77" s="79"/>
      <c r="K77" s="79"/>
      <c r="L77" s="79"/>
      <c r="M77" s="79"/>
      <c r="N77" s="79"/>
      <c r="O77" s="79"/>
      <c r="P77" s="79"/>
      <c r="Q77" s="79"/>
      <c r="R77" s="79"/>
      <c r="S77" s="79"/>
      <c r="T77" s="79"/>
      <c r="U77" s="79"/>
      <c r="V77" s="79"/>
      <c r="W77" s="79"/>
      <c r="X77" s="79"/>
      <c r="Y77" s="79"/>
      <c r="Z77" s="79"/>
      <c r="AA77" s="79"/>
      <c r="AB77" s="79"/>
      <c r="AC77" s="79"/>
      <c r="AD77" s="79"/>
      <c r="AE77" s="79"/>
      <c r="AF77" s="79"/>
      <c r="AG77" s="79"/>
      <c r="AH77" s="79"/>
      <c r="AI77" s="79"/>
      <c r="AJ77" s="79"/>
      <c r="AK77" s="79"/>
      <c r="AL77" s="79"/>
      <c r="AM77" s="79"/>
      <c r="AN77" s="79"/>
      <c r="AO77" s="79"/>
      <c r="AP77" s="79"/>
      <c r="AQ77" s="79"/>
      <c r="AR77" s="79"/>
      <c r="AS77" s="79"/>
      <c r="AT77" s="79"/>
      <c r="AU77" s="79"/>
      <c r="AV77" s="79"/>
      <c r="AW77" s="79"/>
      <c r="AX77" s="79"/>
      <c r="AY77" s="79"/>
      <c r="AZ77" s="79"/>
      <c r="BA77" s="79"/>
      <c r="BB77" s="79"/>
      <c r="BC77" s="79"/>
      <c r="BD77" s="79"/>
      <c r="BE77" s="79"/>
      <c r="BF77" s="79"/>
      <c r="BG77" s="79"/>
      <c r="BH77" s="79"/>
      <c r="BI77" s="79"/>
      <c r="BJ77" s="79"/>
      <c r="BK77" s="79"/>
      <c r="BL77" s="79"/>
      <c r="BM77" s="79"/>
      <c r="BN77" s="79"/>
      <c r="BO77" s="79"/>
      <c r="BP77" s="79"/>
      <c r="BQ77" s="79"/>
      <c r="BR77" s="79"/>
      <c r="BS77" s="79"/>
      <c r="BT77" s="79"/>
      <c r="BU77" s="79"/>
      <c r="BV77" s="79"/>
      <c r="BW77" s="79"/>
      <c r="BX77" s="79"/>
      <c r="BY77" s="79"/>
      <c r="BZ77" s="79"/>
      <c r="CA77" s="79"/>
      <c r="CB77" s="79"/>
      <c r="CC77" s="79"/>
      <c r="CD77" s="79"/>
      <c r="CE77" s="79"/>
      <c r="CF77" s="79"/>
      <c r="CG77" s="79"/>
      <c r="CH77" s="79"/>
      <c r="CI77" s="79"/>
      <c r="CJ77" s="79"/>
      <c r="CK77" s="79"/>
      <c r="CL77" s="79"/>
      <c r="CM77" s="79"/>
      <c r="CN77" s="79"/>
      <c r="CO77" s="79"/>
      <c r="CP77" s="79"/>
      <c r="CQ77" s="79"/>
      <c r="CR77" s="79"/>
      <c r="CS77" s="79"/>
      <c r="CT77" s="79"/>
      <c r="CU77" s="79"/>
      <c r="CV77" s="79"/>
      <c r="CW77" s="79"/>
      <c r="CX77" s="79"/>
      <c r="CY77" s="79"/>
      <c r="CZ77" s="79"/>
      <c r="DA77" s="79"/>
      <c r="DB77" s="79"/>
      <c r="DC77" s="79"/>
      <c r="DD77" s="79"/>
      <c r="DE77" s="79"/>
      <c r="DF77" s="79"/>
      <c r="DG77" s="79"/>
      <c r="DH77" s="79"/>
      <c r="DI77" s="79"/>
      <c r="DJ77" s="79"/>
      <c r="DK77" s="79"/>
      <c r="DL77" s="79"/>
      <c r="DM77" s="79"/>
      <c r="DN77" s="79"/>
      <c r="DO77" s="79"/>
      <c r="DP77" s="79"/>
      <c r="DQ77" s="79"/>
      <c r="DR77" s="79"/>
      <c r="DS77" s="79"/>
      <c r="DT77" s="79"/>
      <c r="DU77" s="79"/>
      <c r="DV77" s="79"/>
      <c r="DW77" s="79"/>
      <c r="DX77" s="79"/>
      <c r="DY77" s="79"/>
      <c r="DZ77" s="79"/>
      <c r="EB77" s="51"/>
      <c r="EC77" s="96"/>
      <c r="ED77" s="80"/>
      <c r="EF77" s="33"/>
    </row>
    <row r="78" spans="3:137" x14ac:dyDescent="0.3">
      <c r="C78" s="14" t="s">
        <v>13</v>
      </c>
      <c r="D78" s="14"/>
      <c r="E78" s="48"/>
      <c r="F78" s="136">
        <f>EC78/$EC$10*Inputs!$D$10</f>
        <v>191000</v>
      </c>
      <c r="G78" s="140" t="s">
        <v>47</v>
      </c>
      <c r="H78" s="49"/>
      <c r="I78" s="88"/>
      <c r="J78" s="111">
        <f t="shared" ref="J78:AO78" si="39">SUM(J75:J77)</f>
        <v>6.3066666666666666</v>
      </c>
      <c r="K78" s="111">
        <f t="shared" si="39"/>
        <v>15.28</v>
      </c>
      <c r="L78" s="111">
        <f t="shared" si="39"/>
        <v>15.28</v>
      </c>
      <c r="M78" s="111">
        <f t="shared" si="39"/>
        <v>15.28</v>
      </c>
      <c r="N78" s="111">
        <f t="shared" si="39"/>
        <v>15.28</v>
      </c>
      <c r="O78" s="111">
        <f t="shared" si="39"/>
        <v>8.9733333333333327</v>
      </c>
      <c r="P78" s="111">
        <f t="shared" si="39"/>
        <v>0</v>
      </c>
      <c r="Q78" s="111">
        <f t="shared" si="39"/>
        <v>0</v>
      </c>
      <c r="R78" s="111">
        <f t="shared" si="39"/>
        <v>0</v>
      </c>
      <c r="S78" s="111">
        <f t="shared" si="39"/>
        <v>0</v>
      </c>
      <c r="T78" s="111">
        <f t="shared" si="39"/>
        <v>0</v>
      </c>
      <c r="U78" s="111">
        <f t="shared" si="39"/>
        <v>0</v>
      </c>
      <c r="V78" s="111">
        <f t="shared" si="39"/>
        <v>0</v>
      </c>
      <c r="W78" s="111">
        <f t="shared" si="39"/>
        <v>0</v>
      </c>
      <c r="X78" s="111">
        <f t="shared" si="39"/>
        <v>0</v>
      </c>
      <c r="Y78" s="111">
        <f t="shared" si="39"/>
        <v>0</v>
      </c>
      <c r="Z78" s="111">
        <f t="shared" si="39"/>
        <v>0</v>
      </c>
      <c r="AA78" s="111">
        <f t="shared" si="39"/>
        <v>0</v>
      </c>
      <c r="AB78" s="111">
        <f t="shared" si="39"/>
        <v>0</v>
      </c>
      <c r="AC78" s="111">
        <f t="shared" si="39"/>
        <v>0</v>
      </c>
      <c r="AD78" s="111">
        <f t="shared" si="39"/>
        <v>0</v>
      </c>
      <c r="AE78" s="111">
        <f t="shared" si="39"/>
        <v>0</v>
      </c>
      <c r="AF78" s="111">
        <f t="shared" si="39"/>
        <v>0</v>
      </c>
      <c r="AG78" s="111">
        <f t="shared" si="39"/>
        <v>0</v>
      </c>
      <c r="AH78" s="111">
        <f t="shared" si="39"/>
        <v>0</v>
      </c>
      <c r="AI78" s="111">
        <f t="shared" si="39"/>
        <v>0</v>
      </c>
      <c r="AJ78" s="111">
        <f t="shared" si="39"/>
        <v>0</v>
      </c>
      <c r="AK78" s="111">
        <f t="shared" si="39"/>
        <v>0</v>
      </c>
      <c r="AL78" s="111">
        <f t="shared" si="39"/>
        <v>0</v>
      </c>
      <c r="AM78" s="111">
        <f t="shared" si="39"/>
        <v>0</v>
      </c>
      <c r="AN78" s="111">
        <f t="shared" si="39"/>
        <v>0</v>
      </c>
      <c r="AO78" s="111">
        <f t="shared" si="39"/>
        <v>0</v>
      </c>
      <c r="AP78" s="111">
        <f t="shared" ref="AP78:BU78" si="40">SUM(AP75:AP77)</f>
        <v>0</v>
      </c>
      <c r="AQ78" s="111">
        <f t="shared" si="40"/>
        <v>0</v>
      </c>
      <c r="AR78" s="111">
        <f t="shared" si="40"/>
        <v>0</v>
      </c>
      <c r="AS78" s="111">
        <f t="shared" si="40"/>
        <v>0</v>
      </c>
      <c r="AT78" s="111">
        <f t="shared" si="40"/>
        <v>0</v>
      </c>
      <c r="AU78" s="111">
        <f t="shared" si="40"/>
        <v>0</v>
      </c>
      <c r="AV78" s="111">
        <f t="shared" si="40"/>
        <v>0</v>
      </c>
      <c r="AW78" s="111">
        <f t="shared" si="40"/>
        <v>0</v>
      </c>
      <c r="AX78" s="111">
        <f t="shared" si="40"/>
        <v>0</v>
      </c>
      <c r="AY78" s="111">
        <f t="shared" si="40"/>
        <v>0</v>
      </c>
      <c r="AZ78" s="111">
        <f t="shared" si="40"/>
        <v>0</v>
      </c>
      <c r="BA78" s="111">
        <f t="shared" si="40"/>
        <v>0</v>
      </c>
      <c r="BB78" s="111">
        <f t="shared" si="40"/>
        <v>0</v>
      </c>
      <c r="BC78" s="111">
        <f t="shared" si="40"/>
        <v>0</v>
      </c>
      <c r="BD78" s="111">
        <f t="shared" si="40"/>
        <v>0</v>
      </c>
      <c r="BE78" s="111">
        <f t="shared" si="40"/>
        <v>0</v>
      </c>
      <c r="BF78" s="111">
        <f t="shared" si="40"/>
        <v>0</v>
      </c>
      <c r="BG78" s="111">
        <f t="shared" si="40"/>
        <v>0</v>
      </c>
      <c r="BH78" s="111">
        <f t="shared" si="40"/>
        <v>0</v>
      </c>
      <c r="BI78" s="111">
        <f t="shared" si="40"/>
        <v>0</v>
      </c>
      <c r="BJ78" s="111">
        <f t="shared" si="40"/>
        <v>0</v>
      </c>
      <c r="BK78" s="111">
        <f t="shared" si="40"/>
        <v>0</v>
      </c>
      <c r="BL78" s="111">
        <f t="shared" si="40"/>
        <v>0</v>
      </c>
      <c r="BM78" s="111">
        <f t="shared" si="40"/>
        <v>0</v>
      </c>
      <c r="BN78" s="111">
        <f t="shared" si="40"/>
        <v>0</v>
      </c>
      <c r="BO78" s="111">
        <f t="shared" si="40"/>
        <v>0</v>
      </c>
      <c r="BP78" s="111">
        <f t="shared" si="40"/>
        <v>0</v>
      </c>
      <c r="BQ78" s="111">
        <f t="shared" si="40"/>
        <v>0</v>
      </c>
      <c r="BR78" s="111">
        <f t="shared" si="40"/>
        <v>0</v>
      </c>
      <c r="BS78" s="111">
        <f t="shared" si="40"/>
        <v>0</v>
      </c>
      <c r="BT78" s="111">
        <f t="shared" si="40"/>
        <v>0</v>
      </c>
      <c r="BU78" s="111">
        <f t="shared" si="40"/>
        <v>0</v>
      </c>
      <c r="BV78" s="111">
        <f t="shared" ref="BV78:DA78" si="41">SUM(BV75:BV77)</f>
        <v>0</v>
      </c>
      <c r="BW78" s="111">
        <f t="shared" si="41"/>
        <v>0</v>
      </c>
      <c r="BX78" s="111">
        <f t="shared" si="41"/>
        <v>0</v>
      </c>
      <c r="BY78" s="111">
        <f t="shared" si="41"/>
        <v>0</v>
      </c>
      <c r="BZ78" s="111">
        <f t="shared" si="41"/>
        <v>0</v>
      </c>
      <c r="CA78" s="111">
        <f t="shared" si="41"/>
        <v>0</v>
      </c>
      <c r="CB78" s="111">
        <f t="shared" si="41"/>
        <v>0</v>
      </c>
      <c r="CC78" s="111">
        <f t="shared" si="41"/>
        <v>0</v>
      </c>
      <c r="CD78" s="111">
        <f t="shared" si="41"/>
        <v>0</v>
      </c>
      <c r="CE78" s="111">
        <f t="shared" si="41"/>
        <v>0</v>
      </c>
      <c r="CF78" s="111">
        <f t="shared" si="41"/>
        <v>0</v>
      </c>
      <c r="CG78" s="111">
        <f t="shared" si="41"/>
        <v>0</v>
      </c>
      <c r="CH78" s="111">
        <f t="shared" si="41"/>
        <v>0</v>
      </c>
      <c r="CI78" s="111">
        <f t="shared" si="41"/>
        <v>0</v>
      </c>
      <c r="CJ78" s="111">
        <f t="shared" si="41"/>
        <v>0</v>
      </c>
      <c r="CK78" s="111">
        <f t="shared" si="41"/>
        <v>0</v>
      </c>
      <c r="CL78" s="111">
        <f t="shared" si="41"/>
        <v>0</v>
      </c>
      <c r="CM78" s="111">
        <f t="shared" si="41"/>
        <v>0</v>
      </c>
      <c r="CN78" s="111">
        <f t="shared" si="41"/>
        <v>0</v>
      </c>
      <c r="CO78" s="111">
        <f t="shared" si="41"/>
        <v>0</v>
      </c>
      <c r="CP78" s="111">
        <f t="shared" si="41"/>
        <v>0</v>
      </c>
      <c r="CQ78" s="111">
        <f t="shared" si="41"/>
        <v>0</v>
      </c>
      <c r="CR78" s="111">
        <f t="shared" si="41"/>
        <v>0</v>
      </c>
      <c r="CS78" s="111">
        <f t="shared" si="41"/>
        <v>0</v>
      </c>
      <c r="CT78" s="111">
        <f t="shared" si="41"/>
        <v>0</v>
      </c>
      <c r="CU78" s="111">
        <f t="shared" si="41"/>
        <v>0</v>
      </c>
      <c r="CV78" s="111">
        <f t="shared" si="41"/>
        <v>0</v>
      </c>
      <c r="CW78" s="111">
        <f t="shared" si="41"/>
        <v>0</v>
      </c>
      <c r="CX78" s="111">
        <f t="shared" si="41"/>
        <v>0</v>
      </c>
      <c r="CY78" s="111">
        <f t="shared" si="41"/>
        <v>0</v>
      </c>
      <c r="CZ78" s="111">
        <f t="shared" si="41"/>
        <v>0</v>
      </c>
      <c r="DA78" s="111">
        <f t="shared" si="41"/>
        <v>0</v>
      </c>
      <c r="DB78" s="111">
        <f t="shared" ref="DB78:DZ78" si="42">SUM(DB75:DB77)</f>
        <v>0</v>
      </c>
      <c r="DC78" s="111">
        <f t="shared" si="42"/>
        <v>0</v>
      </c>
      <c r="DD78" s="111">
        <f t="shared" si="42"/>
        <v>0</v>
      </c>
      <c r="DE78" s="111">
        <f t="shared" si="42"/>
        <v>0</v>
      </c>
      <c r="DF78" s="111">
        <f t="shared" si="42"/>
        <v>0</v>
      </c>
      <c r="DG78" s="111">
        <f t="shared" si="42"/>
        <v>0</v>
      </c>
      <c r="DH78" s="111">
        <f t="shared" si="42"/>
        <v>0</v>
      </c>
      <c r="DI78" s="111">
        <f t="shared" si="42"/>
        <v>0</v>
      </c>
      <c r="DJ78" s="111">
        <f t="shared" si="42"/>
        <v>0</v>
      </c>
      <c r="DK78" s="111">
        <f t="shared" si="42"/>
        <v>0</v>
      </c>
      <c r="DL78" s="111">
        <f t="shared" si="42"/>
        <v>0</v>
      </c>
      <c r="DM78" s="111">
        <f t="shared" si="42"/>
        <v>0</v>
      </c>
      <c r="DN78" s="111">
        <f t="shared" si="42"/>
        <v>0</v>
      </c>
      <c r="DO78" s="111">
        <f t="shared" si="42"/>
        <v>0</v>
      </c>
      <c r="DP78" s="111">
        <f t="shared" si="42"/>
        <v>0</v>
      </c>
      <c r="DQ78" s="111">
        <f t="shared" si="42"/>
        <v>0</v>
      </c>
      <c r="DR78" s="111">
        <f t="shared" si="42"/>
        <v>0</v>
      </c>
      <c r="DS78" s="111">
        <f t="shared" si="42"/>
        <v>0</v>
      </c>
      <c r="DT78" s="111">
        <f t="shared" si="42"/>
        <v>0</v>
      </c>
      <c r="DU78" s="111">
        <f t="shared" si="42"/>
        <v>0</v>
      </c>
      <c r="DV78" s="111">
        <f t="shared" si="42"/>
        <v>0</v>
      </c>
      <c r="DW78" s="111">
        <f t="shared" si="42"/>
        <v>0</v>
      </c>
      <c r="DX78" s="111">
        <f t="shared" si="42"/>
        <v>0</v>
      </c>
      <c r="DY78" s="111">
        <f t="shared" si="42"/>
        <v>0</v>
      </c>
      <c r="DZ78" s="111">
        <f t="shared" si="42"/>
        <v>0</v>
      </c>
      <c r="EA78" s="212"/>
      <c r="EB78" s="213"/>
      <c r="EC78" s="111">
        <f>SUM(EC75:EC77)</f>
        <v>76.399999999999991</v>
      </c>
      <c r="ED78" s="103"/>
      <c r="EF78" s="33"/>
    </row>
    <row r="79" spans="3:137" x14ac:dyDescent="0.3">
      <c r="E79" s="51"/>
      <c r="F79" s="38"/>
      <c r="G79" s="27"/>
      <c r="H79" s="53"/>
      <c r="I79" s="79"/>
      <c r="J79" s="79"/>
      <c r="K79" s="79"/>
      <c r="L79" s="79"/>
      <c r="M79" s="79"/>
      <c r="N79" s="79"/>
      <c r="O79" s="79"/>
      <c r="P79" s="79"/>
      <c r="Q79" s="79"/>
      <c r="R79" s="79"/>
      <c r="S79" s="79"/>
      <c r="T79" s="79"/>
      <c r="U79" s="79"/>
      <c r="V79" s="79"/>
      <c r="W79" s="79"/>
      <c r="X79" s="79"/>
      <c r="Y79" s="79"/>
      <c r="Z79" s="79"/>
      <c r="AA79" s="79"/>
      <c r="AB79" s="79"/>
      <c r="AC79" s="79"/>
      <c r="AD79" s="79"/>
      <c r="AE79" s="79"/>
      <c r="AF79" s="79"/>
      <c r="AG79" s="79"/>
      <c r="AH79" s="79"/>
      <c r="AI79" s="79"/>
      <c r="AJ79" s="79"/>
      <c r="AK79" s="79"/>
      <c r="AL79" s="79"/>
      <c r="AM79" s="79"/>
      <c r="AN79" s="79"/>
      <c r="AO79" s="79"/>
      <c r="AP79" s="79"/>
      <c r="AQ79" s="79"/>
      <c r="AR79" s="79"/>
      <c r="AS79" s="79"/>
      <c r="AT79" s="79"/>
      <c r="AU79" s="79"/>
      <c r="AV79" s="79"/>
      <c r="AW79" s="79"/>
      <c r="AX79" s="79"/>
      <c r="AY79" s="79"/>
      <c r="AZ79" s="79"/>
      <c r="BA79" s="79"/>
      <c r="BB79" s="79"/>
      <c r="BC79" s="79"/>
      <c r="BD79" s="79"/>
      <c r="BE79" s="79"/>
      <c r="BF79" s="79"/>
      <c r="BG79" s="79"/>
      <c r="BH79" s="79"/>
      <c r="BI79" s="79"/>
      <c r="BJ79" s="79"/>
      <c r="BK79" s="79"/>
      <c r="BL79" s="79"/>
      <c r="BM79" s="79"/>
      <c r="BN79" s="79"/>
      <c r="BO79" s="79"/>
      <c r="BP79" s="79"/>
      <c r="BQ79" s="79"/>
      <c r="BR79" s="79"/>
      <c r="BS79" s="79"/>
      <c r="BT79" s="79"/>
      <c r="BU79" s="79"/>
      <c r="BV79" s="79"/>
      <c r="BW79" s="79"/>
      <c r="BX79" s="79"/>
      <c r="BY79" s="79"/>
      <c r="BZ79" s="79"/>
      <c r="CA79" s="79"/>
      <c r="CB79" s="79"/>
      <c r="CC79" s="79"/>
      <c r="CD79" s="79"/>
      <c r="CE79" s="79"/>
      <c r="CF79" s="79"/>
      <c r="CG79" s="79"/>
      <c r="CH79" s="79"/>
      <c r="CI79" s="79"/>
      <c r="CJ79" s="79"/>
      <c r="CK79" s="79"/>
      <c r="CL79" s="79"/>
      <c r="CM79" s="79"/>
      <c r="CN79" s="79"/>
      <c r="CO79" s="79"/>
      <c r="CP79" s="79"/>
      <c r="CQ79" s="79"/>
      <c r="CR79" s="79"/>
      <c r="CS79" s="79"/>
      <c r="CT79" s="79"/>
      <c r="CU79" s="79"/>
      <c r="CV79" s="79"/>
      <c r="CW79" s="79"/>
      <c r="CX79" s="79"/>
      <c r="CY79" s="79"/>
      <c r="CZ79" s="79"/>
      <c r="DA79" s="79"/>
      <c r="DB79" s="79"/>
      <c r="DC79" s="79"/>
      <c r="DD79" s="79"/>
      <c r="DE79" s="79"/>
      <c r="DF79" s="79"/>
      <c r="DG79" s="79"/>
      <c r="DH79" s="79"/>
      <c r="DI79" s="79"/>
      <c r="DJ79" s="79"/>
      <c r="DK79" s="79"/>
      <c r="DL79" s="79"/>
      <c r="DM79" s="79"/>
      <c r="DN79" s="79"/>
      <c r="DO79" s="79"/>
      <c r="DP79" s="79"/>
      <c r="DQ79" s="79"/>
      <c r="DR79" s="79"/>
      <c r="DS79" s="79"/>
      <c r="DT79" s="79"/>
      <c r="DU79" s="79"/>
      <c r="DV79" s="79"/>
      <c r="DW79" s="79"/>
      <c r="DX79" s="79"/>
      <c r="DY79" s="79"/>
      <c r="DZ79" s="79"/>
      <c r="EB79" s="51"/>
      <c r="EC79" s="96"/>
      <c r="ED79" s="80"/>
      <c r="EF79" s="33"/>
    </row>
    <row r="80" spans="3:137" x14ac:dyDescent="0.3">
      <c r="C80" s="36" t="s">
        <v>21</v>
      </c>
      <c r="E80" s="51"/>
      <c r="F80" s="38"/>
      <c r="G80" s="27"/>
      <c r="H80" s="53"/>
      <c r="I80" s="79"/>
      <c r="J80" s="79"/>
      <c r="K80" s="79"/>
      <c r="L80" s="79"/>
      <c r="M80" s="79"/>
      <c r="N80" s="79"/>
      <c r="O80" s="79"/>
      <c r="P80" s="79"/>
      <c r="Q80" s="79"/>
      <c r="R80" s="79"/>
      <c r="S80" s="79"/>
      <c r="T80" s="79"/>
      <c r="U80" s="79"/>
      <c r="V80" s="79"/>
      <c r="W80" s="79"/>
      <c r="X80" s="79"/>
      <c r="Y80" s="79"/>
      <c r="Z80" s="79"/>
      <c r="AA80" s="79"/>
      <c r="AB80" s="79"/>
      <c r="AC80" s="79"/>
      <c r="AD80" s="79"/>
      <c r="AE80" s="79"/>
      <c r="AF80" s="79"/>
      <c r="AG80" s="79"/>
      <c r="AH80" s="79"/>
      <c r="AI80" s="79"/>
      <c r="AJ80" s="79"/>
      <c r="AK80" s="79"/>
      <c r="AL80" s="79"/>
      <c r="AM80" s="79"/>
      <c r="AN80" s="79"/>
      <c r="AO80" s="79"/>
      <c r="AP80" s="79"/>
      <c r="AQ80" s="79"/>
      <c r="AR80" s="79"/>
      <c r="AS80" s="79"/>
      <c r="AT80" s="79"/>
      <c r="AU80" s="79"/>
      <c r="AV80" s="79"/>
      <c r="AW80" s="79"/>
      <c r="AX80" s="79"/>
      <c r="AY80" s="79"/>
      <c r="AZ80" s="79"/>
      <c r="BA80" s="79"/>
      <c r="BB80" s="79"/>
      <c r="BC80" s="79"/>
      <c r="BD80" s="79"/>
      <c r="BE80" s="79"/>
      <c r="BF80" s="79"/>
      <c r="BG80" s="79"/>
      <c r="BH80" s="79"/>
      <c r="BI80" s="79"/>
      <c r="BJ80" s="79"/>
      <c r="BK80" s="79"/>
      <c r="BL80" s="79"/>
      <c r="BM80" s="79"/>
      <c r="BN80" s="79"/>
      <c r="BO80" s="79"/>
      <c r="BP80" s="79"/>
      <c r="BQ80" s="79"/>
      <c r="BR80" s="79"/>
      <c r="BS80" s="79"/>
      <c r="BT80" s="79"/>
      <c r="BU80" s="79"/>
      <c r="BV80" s="79"/>
      <c r="BW80" s="79"/>
      <c r="BX80" s="79"/>
      <c r="BY80" s="79"/>
      <c r="BZ80" s="79"/>
      <c r="CA80" s="79"/>
      <c r="CB80" s="79"/>
      <c r="CC80" s="79"/>
      <c r="CD80" s="79"/>
      <c r="CE80" s="79"/>
      <c r="CF80" s="79"/>
      <c r="CG80" s="79"/>
      <c r="CH80" s="79"/>
      <c r="CI80" s="79"/>
      <c r="CJ80" s="79"/>
      <c r="CK80" s="79"/>
      <c r="CL80" s="79"/>
      <c r="CM80" s="79"/>
      <c r="CN80" s="79"/>
      <c r="CO80" s="79"/>
      <c r="CP80" s="79"/>
      <c r="CQ80" s="79"/>
      <c r="CR80" s="79"/>
      <c r="CS80" s="79"/>
      <c r="CT80" s="79"/>
      <c r="CU80" s="79"/>
      <c r="CV80" s="79"/>
      <c r="CW80" s="79"/>
      <c r="CX80" s="79"/>
      <c r="CY80" s="79"/>
      <c r="CZ80" s="79"/>
      <c r="DA80" s="79"/>
      <c r="DB80" s="79"/>
      <c r="DC80" s="79"/>
      <c r="DD80" s="79"/>
      <c r="DE80" s="79"/>
      <c r="DF80" s="79"/>
      <c r="DG80" s="79"/>
      <c r="DH80" s="79"/>
      <c r="DI80" s="79"/>
      <c r="DJ80" s="79"/>
      <c r="DK80" s="79"/>
      <c r="DL80" s="79"/>
      <c r="DM80" s="79"/>
      <c r="DN80" s="79"/>
      <c r="DO80" s="79"/>
      <c r="DP80" s="79"/>
      <c r="DQ80" s="79"/>
      <c r="DR80" s="79"/>
      <c r="DS80" s="79"/>
      <c r="DT80" s="79"/>
      <c r="DU80" s="79"/>
      <c r="DV80" s="79"/>
      <c r="DW80" s="79"/>
      <c r="DX80" s="79"/>
      <c r="DY80" s="79"/>
      <c r="DZ80" s="79"/>
      <c r="EB80" s="51"/>
      <c r="EC80" s="96"/>
      <c r="ED80" s="80"/>
      <c r="EF80" s="33"/>
    </row>
    <row r="81" spans="3:137" ht="5.0999999999999996" customHeight="1" x14ac:dyDescent="0.3">
      <c r="E81" s="51"/>
      <c r="F81" s="38"/>
      <c r="G81" s="27"/>
      <c r="H81" s="53"/>
      <c r="I81" s="79"/>
      <c r="J81" s="79"/>
      <c r="K81" s="79"/>
      <c r="L81" s="79"/>
      <c r="M81" s="79"/>
      <c r="N81" s="79"/>
      <c r="O81" s="79"/>
      <c r="P81" s="79"/>
      <c r="Q81" s="79"/>
      <c r="R81" s="79"/>
      <c r="S81" s="79"/>
      <c r="T81" s="79"/>
      <c r="U81" s="79"/>
      <c r="V81" s="79"/>
      <c r="W81" s="79"/>
      <c r="X81" s="79"/>
      <c r="Y81" s="79"/>
      <c r="Z81" s="79"/>
      <c r="AA81" s="79"/>
      <c r="AB81" s="79"/>
      <c r="AC81" s="79"/>
      <c r="AD81" s="79"/>
      <c r="AE81" s="79"/>
      <c r="AF81" s="79"/>
      <c r="AG81" s="79"/>
      <c r="AH81" s="79"/>
      <c r="AI81" s="79"/>
      <c r="AJ81" s="79"/>
      <c r="AK81" s="79"/>
      <c r="AL81" s="79"/>
      <c r="AM81" s="79"/>
      <c r="AN81" s="79"/>
      <c r="AO81" s="79"/>
      <c r="AP81" s="79"/>
      <c r="AQ81" s="79"/>
      <c r="AR81" s="79"/>
      <c r="AS81" s="79"/>
      <c r="AT81" s="79"/>
      <c r="AU81" s="79"/>
      <c r="AV81" s="79"/>
      <c r="AW81" s="79"/>
      <c r="AX81" s="79"/>
      <c r="AY81" s="79"/>
      <c r="AZ81" s="79"/>
      <c r="BA81" s="79"/>
      <c r="BB81" s="79"/>
      <c r="BC81" s="79"/>
      <c r="BD81" s="79"/>
      <c r="BE81" s="79"/>
      <c r="BF81" s="79"/>
      <c r="BG81" s="79"/>
      <c r="BH81" s="79"/>
      <c r="BI81" s="79"/>
      <c r="BJ81" s="79"/>
      <c r="BK81" s="79"/>
      <c r="BL81" s="79"/>
      <c r="BM81" s="79"/>
      <c r="BN81" s="79"/>
      <c r="BO81" s="79"/>
      <c r="BP81" s="79"/>
      <c r="BQ81" s="79"/>
      <c r="BR81" s="79"/>
      <c r="BS81" s="79"/>
      <c r="BT81" s="79"/>
      <c r="BU81" s="79"/>
      <c r="BV81" s="79"/>
      <c r="BW81" s="79"/>
      <c r="BX81" s="79"/>
      <c r="BY81" s="79"/>
      <c r="BZ81" s="79"/>
      <c r="CA81" s="79"/>
      <c r="CB81" s="79"/>
      <c r="CC81" s="79"/>
      <c r="CD81" s="79"/>
      <c r="CE81" s="79"/>
      <c r="CF81" s="79"/>
      <c r="CG81" s="79"/>
      <c r="CH81" s="79"/>
      <c r="CI81" s="79"/>
      <c r="CJ81" s="79"/>
      <c r="CK81" s="79"/>
      <c r="CL81" s="79"/>
      <c r="CM81" s="79"/>
      <c r="CN81" s="79"/>
      <c r="CO81" s="79"/>
      <c r="CP81" s="79"/>
      <c r="CQ81" s="79"/>
      <c r="CR81" s="79"/>
      <c r="CS81" s="79"/>
      <c r="CT81" s="79"/>
      <c r="CU81" s="79"/>
      <c r="CV81" s="79"/>
      <c r="CW81" s="79"/>
      <c r="CX81" s="79"/>
      <c r="CY81" s="79"/>
      <c r="CZ81" s="79"/>
      <c r="DA81" s="79"/>
      <c r="DB81" s="79"/>
      <c r="DC81" s="79"/>
      <c r="DD81" s="79"/>
      <c r="DE81" s="79"/>
      <c r="DF81" s="79"/>
      <c r="DG81" s="79"/>
      <c r="DH81" s="79"/>
      <c r="DI81" s="79"/>
      <c r="DJ81" s="79"/>
      <c r="DK81" s="79"/>
      <c r="DL81" s="79"/>
      <c r="DM81" s="79"/>
      <c r="DN81" s="79"/>
      <c r="DO81" s="79"/>
      <c r="DP81" s="79"/>
      <c r="DQ81" s="79"/>
      <c r="DR81" s="79"/>
      <c r="DS81" s="79"/>
      <c r="DT81" s="79"/>
      <c r="DU81" s="79"/>
      <c r="DV81" s="79"/>
      <c r="DW81" s="79"/>
      <c r="DX81" s="79"/>
      <c r="DY81" s="79"/>
      <c r="DZ81" s="79"/>
      <c r="EB81" s="51"/>
      <c r="EC81" s="96"/>
      <c r="ED81" s="80"/>
      <c r="EF81" s="33"/>
    </row>
    <row r="82" spans="3:137" x14ac:dyDescent="0.3">
      <c r="C82" s="2" t="s">
        <v>220</v>
      </c>
      <c r="E82" s="51"/>
      <c r="F82" s="95">
        <f>EC82/$EC$10*Inputs!$D$10</f>
        <v>-191000.00000000012</v>
      </c>
      <c r="G82" s="139" t="s">
        <v>47</v>
      </c>
      <c r="H82" s="53"/>
      <c r="I82" s="79"/>
      <c r="J82" s="69">
        <f>SUMIFS(INDEX(Calc!$H$2:$DZ$1549, $EG82, ), Calc!$H$15:$DZ$15, J$103)/$F$107</f>
        <v>0</v>
      </c>
      <c r="K82" s="69">
        <f>SUMIFS(INDEX(Calc!$H$2:$DZ$1549, $EG82, ), Calc!$H$15:$DZ$15, K$103)/$F$107</f>
        <v>-12.733333333333338</v>
      </c>
      <c r="L82" s="69">
        <f>SUMIFS(INDEX(Calc!$H$2:$DZ$1549, $EG82, ), Calc!$H$15:$DZ$15, L$103)/$F$107</f>
        <v>-15.280000000000006</v>
      </c>
      <c r="M82" s="69">
        <f>SUMIFS(INDEX(Calc!$H$2:$DZ$1549, $EG82, ), Calc!$H$15:$DZ$15, M$103)/$F$107</f>
        <v>-15.280000000000006</v>
      </c>
      <c r="N82" s="69">
        <f>SUMIFS(INDEX(Calc!$H$2:$DZ$1549, $EG82, ), Calc!$H$15:$DZ$15, N$103)/$F$107</f>
        <v>-15.280000000000006</v>
      </c>
      <c r="O82" s="69">
        <f>SUMIFS(INDEX(Calc!$H$2:$DZ$1549, $EG82, ), Calc!$H$15:$DZ$15, O$103)/$F$107</f>
        <v>-15.280000000000006</v>
      </c>
      <c r="P82" s="69">
        <f>SUMIFS(INDEX(Calc!$H$2:$DZ$1549, $EG82, ), Calc!$H$15:$DZ$15, P$103)/$F$107</f>
        <v>-2.5466666666666669</v>
      </c>
      <c r="Q82" s="69">
        <f>SUMIFS(INDEX(Calc!$H$2:$DZ$1549, $EG82, ), Calc!$H$15:$DZ$15, Q$103)/$F$107</f>
        <v>0</v>
      </c>
      <c r="R82" s="69">
        <f>SUMIFS(INDEX(Calc!$H$2:$DZ$1549, $EG82, ), Calc!$H$15:$DZ$15, R$103)/$F$107</f>
        <v>0</v>
      </c>
      <c r="S82" s="69">
        <f>SUMIFS(INDEX(Calc!$H$2:$DZ$1549, $EG82, ), Calc!$H$15:$DZ$15, S$103)/$F$107</f>
        <v>0</v>
      </c>
      <c r="T82" s="69">
        <f>SUMIFS(INDEX(Calc!$H$2:$DZ$1549, $EG82, ), Calc!$H$15:$DZ$15, T$103)/$F$107</f>
        <v>0</v>
      </c>
      <c r="U82" s="69">
        <f>SUMIFS(INDEX(Calc!$H$2:$DZ$1549, $EG82, ), Calc!$H$15:$DZ$15, U$103)/$F$107</f>
        <v>0</v>
      </c>
      <c r="V82" s="69">
        <f>SUMIFS(INDEX(Calc!$H$2:$DZ$1549, $EG82, ), Calc!$H$15:$DZ$15, V$103)/$F$107</f>
        <v>0</v>
      </c>
      <c r="W82" s="69">
        <f>SUMIFS(INDEX(Calc!$H$2:$DZ$1549, $EG82, ), Calc!$H$15:$DZ$15, W$103)/$F$107</f>
        <v>0</v>
      </c>
      <c r="X82" s="69">
        <f>SUMIFS(INDEX(Calc!$H$2:$DZ$1549, $EG82, ), Calc!$H$15:$DZ$15, X$103)/$F$107</f>
        <v>0</v>
      </c>
      <c r="Y82" s="69">
        <f>SUMIFS(INDEX(Calc!$H$2:$DZ$1549, $EG82, ), Calc!$H$15:$DZ$15, Y$103)/$F$107</f>
        <v>0</v>
      </c>
      <c r="Z82" s="69">
        <f>SUMIFS(INDEX(Calc!$H$2:$DZ$1549, $EG82, ), Calc!$H$15:$DZ$15, Z$103)/$F$107</f>
        <v>0</v>
      </c>
      <c r="AA82" s="69">
        <f>SUMIFS(INDEX(Calc!$H$2:$DZ$1549, $EG82, ), Calc!$H$15:$DZ$15, AA$103)/$F$107</f>
        <v>0</v>
      </c>
      <c r="AB82" s="69">
        <f>SUMIFS(INDEX(Calc!$H$2:$DZ$1549, $EG82, ), Calc!$H$15:$DZ$15, AB$103)/$F$107</f>
        <v>0</v>
      </c>
      <c r="AC82" s="69">
        <f>SUMIFS(INDEX(Calc!$H$2:$DZ$1549, $EG82, ), Calc!$H$15:$DZ$15, AC$103)/$F$107</f>
        <v>0</v>
      </c>
      <c r="AD82" s="69">
        <f>SUMIFS(INDEX(Calc!$H$2:$DZ$1549, $EG82, ), Calc!$H$15:$DZ$15, AD$103)/$F$107</f>
        <v>0</v>
      </c>
      <c r="AE82" s="69">
        <f>SUMIFS(INDEX(Calc!$H$2:$DZ$1549, $EG82, ), Calc!$H$15:$DZ$15, AE$103)/$F$107</f>
        <v>0</v>
      </c>
      <c r="AF82" s="69">
        <f>SUMIFS(INDEX(Calc!$H$2:$DZ$1549, $EG82, ), Calc!$H$15:$DZ$15, AF$103)/$F$107</f>
        <v>0</v>
      </c>
      <c r="AG82" s="69">
        <f>SUMIFS(INDEX(Calc!$H$2:$DZ$1549, $EG82, ), Calc!$H$15:$DZ$15, AG$103)/$F$107</f>
        <v>0</v>
      </c>
      <c r="AH82" s="69">
        <f>SUMIFS(INDEX(Calc!$H$2:$DZ$1549, $EG82, ), Calc!$H$15:$DZ$15, AH$103)/$F$107</f>
        <v>0</v>
      </c>
      <c r="AI82" s="69">
        <f>SUMIFS(INDEX(Calc!$H$2:$DZ$1549, $EG82, ), Calc!$H$15:$DZ$15, AI$103)/$F$107</f>
        <v>0</v>
      </c>
      <c r="AJ82" s="69">
        <f>SUMIFS(INDEX(Calc!$H$2:$DZ$1549, $EG82, ), Calc!$H$15:$DZ$15, AJ$103)/$F$107</f>
        <v>0</v>
      </c>
      <c r="AK82" s="69">
        <f>SUMIFS(INDEX(Calc!$H$2:$DZ$1549, $EG82, ), Calc!$H$15:$DZ$15, AK$103)/$F$107</f>
        <v>0</v>
      </c>
      <c r="AL82" s="69">
        <f>SUMIFS(INDEX(Calc!$H$2:$DZ$1549, $EG82, ), Calc!$H$15:$DZ$15, AL$103)/$F$107</f>
        <v>0</v>
      </c>
      <c r="AM82" s="69">
        <f>SUMIFS(INDEX(Calc!$H$2:$DZ$1549, $EG82, ), Calc!$H$15:$DZ$15, AM$103)/$F$107</f>
        <v>0</v>
      </c>
      <c r="AN82" s="69">
        <f>SUMIFS(INDEX(Calc!$H$2:$DZ$1549, $EG82, ), Calc!$H$15:$DZ$15, AN$103)/$F$107</f>
        <v>0</v>
      </c>
      <c r="AO82" s="69">
        <f>SUMIFS(INDEX(Calc!$H$2:$DZ$1549, $EG82, ), Calc!$H$15:$DZ$15, AO$103)/$F$107</f>
        <v>0</v>
      </c>
      <c r="AP82" s="69">
        <f>SUMIFS(INDEX(Calc!$H$2:$DZ$1549, $EG82, ), Calc!$H$15:$DZ$15, AP$103)/$F$107</f>
        <v>0</v>
      </c>
      <c r="AQ82" s="69">
        <f>SUMIFS(INDEX(Calc!$H$2:$DZ$1549, $EG82, ), Calc!$H$15:$DZ$15, AQ$103)/$F$107</f>
        <v>0</v>
      </c>
      <c r="AR82" s="69">
        <f>SUMIFS(INDEX(Calc!$H$2:$DZ$1549, $EG82, ), Calc!$H$15:$DZ$15, AR$103)/$F$107</f>
        <v>0</v>
      </c>
      <c r="AS82" s="69">
        <f>SUMIFS(INDEX(Calc!$H$2:$DZ$1549, $EG82, ), Calc!$H$15:$DZ$15, AS$103)/$F$107</f>
        <v>0</v>
      </c>
      <c r="AT82" s="69">
        <f>SUMIFS(INDEX(Calc!$H$2:$DZ$1549, $EG82, ), Calc!$H$15:$DZ$15, AT$103)/$F$107</f>
        <v>0</v>
      </c>
      <c r="AU82" s="69">
        <f>SUMIFS(INDEX(Calc!$H$2:$DZ$1549, $EG82, ), Calc!$H$15:$DZ$15, AU$103)/$F$107</f>
        <v>0</v>
      </c>
      <c r="AV82" s="69">
        <f>SUMIFS(INDEX(Calc!$H$2:$DZ$1549, $EG82, ), Calc!$H$15:$DZ$15, AV$103)/$F$107</f>
        <v>0</v>
      </c>
      <c r="AW82" s="69">
        <f>SUMIFS(INDEX(Calc!$H$2:$DZ$1549, $EG82, ), Calc!$H$15:$DZ$15, AW$103)/$F$107</f>
        <v>0</v>
      </c>
      <c r="AX82" s="69">
        <f>SUMIFS(INDEX(Calc!$H$2:$DZ$1549, $EG82, ), Calc!$H$15:$DZ$15, AX$103)/$F$107</f>
        <v>0</v>
      </c>
      <c r="AY82" s="69">
        <f>SUMIFS(INDEX(Calc!$H$2:$DZ$1549, $EG82, ), Calc!$H$15:$DZ$15, AY$103)/$F$107</f>
        <v>0</v>
      </c>
      <c r="AZ82" s="69">
        <f>SUMIFS(INDEX(Calc!$H$2:$DZ$1549, $EG82, ), Calc!$H$15:$DZ$15, AZ$103)/$F$107</f>
        <v>0</v>
      </c>
      <c r="BA82" s="69">
        <f>SUMIFS(INDEX(Calc!$H$2:$DZ$1549, $EG82, ), Calc!$H$15:$DZ$15, BA$103)/$F$107</f>
        <v>0</v>
      </c>
      <c r="BB82" s="69">
        <f>SUMIFS(INDEX(Calc!$H$2:$DZ$1549, $EG82, ), Calc!$H$15:$DZ$15, BB$103)/$F$107</f>
        <v>0</v>
      </c>
      <c r="BC82" s="69">
        <f>SUMIFS(INDEX(Calc!$H$2:$DZ$1549, $EG82, ), Calc!$H$15:$DZ$15, BC$103)/$F$107</f>
        <v>0</v>
      </c>
      <c r="BD82" s="69">
        <f>SUMIFS(INDEX(Calc!$H$2:$DZ$1549, $EG82, ), Calc!$H$15:$DZ$15, BD$103)/$F$107</f>
        <v>0</v>
      </c>
      <c r="BE82" s="69">
        <f>SUMIFS(INDEX(Calc!$H$2:$DZ$1549, $EG82, ), Calc!$H$15:$DZ$15, BE$103)/$F$107</f>
        <v>0</v>
      </c>
      <c r="BF82" s="69">
        <f>SUMIFS(INDEX(Calc!$H$2:$DZ$1549, $EG82, ), Calc!$H$15:$DZ$15, BF$103)/$F$107</f>
        <v>0</v>
      </c>
      <c r="BG82" s="69">
        <f>SUMIFS(INDEX(Calc!$H$2:$DZ$1549, $EG82, ), Calc!$H$15:$DZ$15, BG$103)/$F$107</f>
        <v>0</v>
      </c>
      <c r="BH82" s="69">
        <f>SUMIFS(INDEX(Calc!$H$2:$DZ$1549, $EG82, ), Calc!$H$15:$DZ$15, BH$103)/$F$107</f>
        <v>0</v>
      </c>
      <c r="BI82" s="69">
        <f>SUMIFS(INDEX(Calc!$H$2:$DZ$1549, $EG82, ), Calc!$H$15:$DZ$15, BI$103)/$F$107</f>
        <v>0</v>
      </c>
      <c r="BJ82" s="69">
        <f>SUMIFS(INDEX(Calc!$H$2:$DZ$1549, $EG82, ), Calc!$H$15:$DZ$15, BJ$103)/$F$107</f>
        <v>0</v>
      </c>
      <c r="BK82" s="69">
        <f>SUMIFS(INDEX(Calc!$H$2:$DZ$1549, $EG82, ), Calc!$H$15:$DZ$15, BK$103)/$F$107</f>
        <v>0</v>
      </c>
      <c r="BL82" s="69">
        <f>SUMIFS(INDEX(Calc!$H$2:$DZ$1549, $EG82, ), Calc!$H$15:$DZ$15, BL$103)/$F$107</f>
        <v>0</v>
      </c>
      <c r="BM82" s="69">
        <f>SUMIFS(INDEX(Calc!$H$2:$DZ$1549, $EG82, ), Calc!$H$15:$DZ$15, BM$103)/$F$107</f>
        <v>0</v>
      </c>
      <c r="BN82" s="69">
        <f>SUMIFS(INDEX(Calc!$H$2:$DZ$1549, $EG82, ), Calc!$H$15:$DZ$15, BN$103)/$F$107</f>
        <v>0</v>
      </c>
      <c r="BO82" s="69">
        <f>SUMIFS(INDEX(Calc!$H$2:$DZ$1549, $EG82, ), Calc!$H$15:$DZ$15, BO$103)/$F$107</f>
        <v>0</v>
      </c>
      <c r="BP82" s="69">
        <f>SUMIFS(INDEX(Calc!$H$2:$DZ$1549, $EG82, ), Calc!$H$15:$DZ$15, BP$103)/$F$107</f>
        <v>0</v>
      </c>
      <c r="BQ82" s="69">
        <f>SUMIFS(INDEX(Calc!$H$2:$DZ$1549, $EG82, ), Calc!$H$15:$DZ$15, BQ$103)/$F$107</f>
        <v>0</v>
      </c>
      <c r="BR82" s="69">
        <f>SUMIFS(INDEX(Calc!$H$2:$DZ$1549, $EG82, ), Calc!$H$15:$DZ$15, BR$103)/$F$107</f>
        <v>0</v>
      </c>
      <c r="BS82" s="69">
        <f>SUMIFS(INDEX(Calc!$H$2:$DZ$1549, $EG82, ), Calc!$H$15:$DZ$15, BS$103)/$F$107</f>
        <v>0</v>
      </c>
      <c r="BT82" s="69">
        <f>SUMIFS(INDEX(Calc!$H$2:$DZ$1549, $EG82, ), Calc!$H$15:$DZ$15, BT$103)/$F$107</f>
        <v>0</v>
      </c>
      <c r="BU82" s="69">
        <f>SUMIFS(INDEX(Calc!$H$2:$DZ$1549, $EG82, ), Calc!$H$15:$DZ$15, BU$103)/$F$107</f>
        <v>0</v>
      </c>
      <c r="BV82" s="69">
        <f>SUMIFS(INDEX(Calc!$H$2:$DZ$1549, $EG82, ), Calc!$H$15:$DZ$15, BV$103)/$F$107</f>
        <v>0</v>
      </c>
      <c r="BW82" s="69">
        <f>SUMIFS(INDEX(Calc!$H$2:$DZ$1549, $EG82, ), Calc!$H$15:$DZ$15, BW$103)/$F$107</f>
        <v>0</v>
      </c>
      <c r="BX82" s="69">
        <f>SUMIFS(INDEX(Calc!$H$2:$DZ$1549, $EG82, ), Calc!$H$15:$DZ$15, BX$103)/$F$107</f>
        <v>0</v>
      </c>
      <c r="BY82" s="69">
        <f>SUMIFS(INDEX(Calc!$H$2:$DZ$1549, $EG82, ), Calc!$H$15:$DZ$15, BY$103)/$F$107</f>
        <v>0</v>
      </c>
      <c r="BZ82" s="69">
        <f>SUMIFS(INDEX(Calc!$H$2:$DZ$1549, $EG82, ), Calc!$H$15:$DZ$15, BZ$103)/$F$107</f>
        <v>0</v>
      </c>
      <c r="CA82" s="69">
        <f>SUMIFS(INDEX(Calc!$H$2:$DZ$1549, $EG82, ), Calc!$H$15:$DZ$15, CA$103)/$F$107</f>
        <v>0</v>
      </c>
      <c r="CB82" s="69">
        <f>SUMIFS(INDEX(Calc!$H$2:$DZ$1549, $EG82, ), Calc!$H$15:$DZ$15, CB$103)/$F$107</f>
        <v>0</v>
      </c>
      <c r="CC82" s="69">
        <f>SUMIFS(INDEX(Calc!$H$2:$DZ$1549, $EG82, ), Calc!$H$15:$DZ$15, CC$103)/$F$107</f>
        <v>0</v>
      </c>
      <c r="CD82" s="69">
        <f>SUMIFS(INDEX(Calc!$H$2:$DZ$1549, $EG82, ), Calc!$H$15:$DZ$15, CD$103)/$F$107</f>
        <v>0</v>
      </c>
      <c r="CE82" s="69">
        <f>SUMIFS(INDEX(Calc!$H$2:$DZ$1549, $EG82, ), Calc!$H$15:$DZ$15, CE$103)/$F$107</f>
        <v>0</v>
      </c>
      <c r="CF82" s="69">
        <f>SUMIFS(INDEX(Calc!$H$2:$DZ$1549, $EG82, ), Calc!$H$15:$DZ$15, CF$103)/$F$107</f>
        <v>0</v>
      </c>
      <c r="CG82" s="69">
        <f>SUMIFS(INDEX(Calc!$H$2:$DZ$1549, $EG82, ), Calc!$H$15:$DZ$15, CG$103)/$F$107</f>
        <v>0</v>
      </c>
      <c r="CH82" s="69">
        <f>SUMIFS(INDEX(Calc!$H$2:$DZ$1549, $EG82, ), Calc!$H$15:$DZ$15, CH$103)/$F$107</f>
        <v>0</v>
      </c>
      <c r="CI82" s="69">
        <f>SUMIFS(INDEX(Calc!$H$2:$DZ$1549, $EG82, ), Calc!$H$15:$DZ$15, CI$103)/$F$107</f>
        <v>0</v>
      </c>
      <c r="CJ82" s="69">
        <f>SUMIFS(INDEX(Calc!$H$2:$DZ$1549, $EG82, ), Calc!$H$15:$DZ$15, CJ$103)/$F$107</f>
        <v>0</v>
      </c>
      <c r="CK82" s="69">
        <f>SUMIFS(INDEX(Calc!$H$2:$DZ$1549, $EG82, ), Calc!$H$15:$DZ$15, CK$103)/$F$107</f>
        <v>0</v>
      </c>
      <c r="CL82" s="69">
        <f>SUMIFS(INDEX(Calc!$H$2:$DZ$1549, $EG82, ), Calc!$H$15:$DZ$15, CL$103)/$F$107</f>
        <v>0</v>
      </c>
      <c r="CM82" s="69">
        <f>SUMIFS(INDEX(Calc!$H$2:$DZ$1549, $EG82, ), Calc!$H$15:$DZ$15, CM$103)/$F$107</f>
        <v>0</v>
      </c>
      <c r="CN82" s="69">
        <f>SUMIFS(INDEX(Calc!$H$2:$DZ$1549, $EG82, ), Calc!$H$15:$DZ$15, CN$103)/$F$107</f>
        <v>0</v>
      </c>
      <c r="CO82" s="69">
        <f>SUMIFS(INDEX(Calc!$H$2:$DZ$1549, $EG82, ), Calc!$H$15:$DZ$15, CO$103)/$F$107</f>
        <v>0</v>
      </c>
      <c r="CP82" s="69">
        <f>SUMIFS(INDEX(Calc!$H$2:$DZ$1549, $EG82, ), Calc!$H$15:$DZ$15, CP$103)/$F$107</f>
        <v>0</v>
      </c>
      <c r="CQ82" s="69">
        <f>SUMIFS(INDEX(Calc!$H$2:$DZ$1549, $EG82, ), Calc!$H$15:$DZ$15, CQ$103)/$F$107</f>
        <v>0</v>
      </c>
      <c r="CR82" s="69">
        <f>SUMIFS(INDEX(Calc!$H$2:$DZ$1549, $EG82, ), Calc!$H$15:$DZ$15, CR$103)/$F$107</f>
        <v>0</v>
      </c>
      <c r="CS82" s="69">
        <f>SUMIFS(INDEX(Calc!$H$2:$DZ$1549, $EG82, ), Calc!$H$15:$DZ$15, CS$103)/$F$107</f>
        <v>0</v>
      </c>
      <c r="CT82" s="69">
        <f>SUMIFS(INDEX(Calc!$H$2:$DZ$1549, $EG82, ), Calc!$H$15:$DZ$15, CT$103)/$F$107</f>
        <v>0</v>
      </c>
      <c r="CU82" s="69">
        <f>SUMIFS(INDEX(Calc!$H$2:$DZ$1549, $EG82, ), Calc!$H$15:$DZ$15, CU$103)/$F$107</f>
        <v>0</v>
      </c>
      <c r="CV82" s="69">
        <f>SUMIFS(INDEX(Calc!$H$2:$DZ$1549, $EG82, ), Calc!$H$15:$DZ$15, CV$103)/$F$107</f>
        <v>0</v>
      </c>
      <c r="CW82" s="69">
        <f>SUMIFS(INDEX(Calc!$H$2:$DZ$1549, $EG82, ), Calc!$H$15:$DZ$15, CW$103)/$F$107</f>
        <v>0</v>
      </c>
      <c r="CX82" s="69">
        <f>SUMIFS(INDEX(Calc!$H$2:$DZ$1549, $EG82, ), Calc!$H$15:$DZ$15, CX$103)/$F$107</f>
        <v>0</v>
      </c>
      <c r="CY82" s="69">
        <f>SUMIFS(INDEX(Calc!$H$2:$DZ$1549, $EG82, ), Calc!$H$15:$DZ$15, CY$103)/$F$107</f>
        <v>0</v>
      </c>
      <c r="CZ82" s="69">
        <f>SUMIFS(INDEX(Calc!$H$2:$DZ$1549, $EG82, ), Calc!$H$15:$DZ$15, CZ$103)/$F$107</f>
        <v>0</v>
      </c>
      <c r="DA82" s="69">
        <f>SUMIFS(INDEX(Calc!$H$2:$DZ$1549, $EG82, ), Calc!$H$15:$DZ$15, DA$103)/$F$107</f>
        <v>0</v>
      </c>
      <c r="DB82" s="69">
        <f>SUMIFS(INDEX(Calc!$H$2:$DZ$1549, $EG82, ), Calc!$H$15:$DZ$15, DB$103)/$F$107</f>
        <v>0</v>
      </c>
      <c r="DC82" s="69">
        <f>SUMIFS(INDEX(Calc!$H$2:$DZ$1549, $EG82, ), Calc!$H$15:$DZ$15, DC$103)/$F$107</f>
        <v>0</v>
      </c>
      <c r="DD82" s="69">
        <f>SUMIFS(INDEX(Calc!$H$2:$DZ$1549, $EG82, ), Calc!$H$15:$DZ$15, DD$103)/$F$107</f>
        <v>0</v>
      </c>
      <c r="DE82" s="69">
        <f>SUMIFS(INDEX(Calc!$H$2:$DZ$1549, $EG82, ), Calc!$H$15:$DZ$15, DE$103)/$F$107</f>
        <v>0</v>
      </c>
      <c r="DF82" s="69">
        <f>SUMIFS(INDEX(Calc!$H$2:$DZ$1549, $EG82, ), Calc!$H$15:$DZ$15, DF$103)/$F$107</f>
        <v>0</v>
      </c>
      <c r="DG82" s="69">
        <f>SUMIFS(INDEX(Calc!$H$2:$DZ$1549, $EG82, ), Calc!$H$15:$DZ$15, DG$103)/$F$107</f>
        <v>0</v>
      </c>
      <c r="DH82" s="69">
        <f>SUMIFS(INDEX(Calc!$H$2:$DZ$1549, $EG82, ), Calc!$H$15:$DZ$15, DH$103)/$F$107</f>
        <v>0</v>
      </c>
      <c r="DI82" s="69">
        <f>SUMIFS(INDEX(Calc!$H$2:$DZ$1549, $EG82, ), Calc!$H$15:$DZ$15, DI$103)/$F$107</f>
        <v>0</v>
      </c>
      <c r="DJ82" s="69">
        <f>SUMIFS(INDEX(Calc!$H$2:$DZ$1549, $EG82, ), Calc!$H$15:$DZ$15, DJ$103)/$F$107</f>
        <v>0</v>
      </c>
      <c r="DK82" s="69">
        <f>SUMIFS(INDEX(Calc!$H$2:$DZ$1549, $EG82, ), Calc!$H$15:$DZ$15, DK$103)/$F$107</f>
        <v>0</v>
      </c>
      <c r="DL82" s="69">
        <f>SUMIFS(INDEX(Calc!$H$2:$DZ$1549, $EG82, ), Calc!$H$15:$DZ$15, DL$103)/$F$107</f>
        <v>0</v>
      </c>
      <c r="DM82" s="69">
        <f>SUMIFS(INDEX(Calc!$H$2:$DZ$1549, $EG82, ), Calc!$H$15:$DZ$15, DM$103)/$F$107</f>
        <v>0</v>
      </c>
      <c r="DN82" s="69">
        <f>SUMIFS(INDEX(Calc!$H$2:$DZ$1549, $EG82, ), Calc!$H$15:$DZ$15, DN$103)/$F$107</f>
        <v>0</v>
      </c>
      <c r="DO82" s="69">
        <f>SUMIFS(INDEX(Calc!$H$2:$DZ$1549, $EG82, ), Calc!$H$15:$DZ$15, DO$103)/$F$107</f>
        <v>0</v>
      </c>
      <c r="DP82" s="69">
        <f>SUMIFS(INDEX(Calc!$H$2:$DZ$1549, $EG82, ), Calc!$H$15:$DZ$15, DP$103)/$F$107</f>
        <v>0</v>
      </c>
      <c r="DQ82" s="69">
        <f>SUMIFS(INDEX(Calc!$H$2:$DZ$1549, $EG82, ), Calc!$H$15:$DZ$15, DQ$103)/$F$107</f>
        <v>0</v>
      </c>
      <c r="DR82" s="69">
        <f>SUMIFS(INDEX(Calc!$H$2:$DZ$1549, $EG82, ), Calc!$H$15:$DZ$15, DR$103)/$F$107</f>
        <v>0</v>
      </c>
      <c r="DS82" s="69">
        <f>SUMIFS(INDEX(Calc!$H$2:$DZ$1549, $EG82, ), Calc!$H$15:$DZ$15, DS$103)/$F$107</f>
        <v>0</v>
      </c>
      <c r="DT82" s="69">
        <f>SUMIFS(INDEX(Calc!$H$2:$DZ$1549, $EG82, ), Calc!$H$15:$DZ$15, DT$103)/$F$107</f>
        <v>0</v>
      </c>
      <c r="DU82" s="69">
        <f>SUMIFS(INDEX(Calc!$H$2:$DZ$1549, $EG82, ), Calc!$H$15:$DZ$15, DU$103)/$F$107</f>
        <v>0</v>
      </c>
      <c r="DV82" s="69">
        <f>SUMIFS(INDEX(Calc!$H$2:$DZ$1549, $EG82, ), Calc!$H$15:$DZ$15, DV$103)/$F$107</f>
        <v>0</v>
      </c>
      <c r="DW82" s="69">
        <f>SUMIFS(INDEX(Calc!$H$2:$DZ$1549, $EG82, ), Calc!$H$15:$DZ$15, DW$103)/$F$107</f>
        <v>0</v>
      </c>
      <c r="DX82" s="69">
        <f>SUMIFS(INDEX(Calc!$H$2:$DZ$1549, $EG82, ), Calc!$H$15:$DZ$15, DX$103)/$F$107</f>
        <v>0</v>
      </c>
      <c r="DY82" s="69">
        <f>SUMIFS(INDEX(Calc!$H$2:$DZ$1549, $EG82, ), Calc!$H$15:$DZ$15, DY$103)/$F$107</f>
        <v>0</v>
      </c>
      <c r="DZ82" s="69">
        <f>SUMIFS(INDEX(Calc!$H$2:$DZ$1549, $EG82, ), Calc!$H$15:$DZ$15, DZ$103)/$F$107</f>
        <v>0</v>
      </c>
      <c r="EB82" s="51"/>
      <c r="EC82" s="72">
        <f>SUM(I82:EA82)</f>
        <v>-76.400000000000034</v>
      </c>
      <c r="ED82" s="80"/>
      <c r="EF82" s="33" t="s">
        <v>24</v>
      </c>
      <c r="EG82" s="131">
        <f>SUMIFS(Calc!$EB$2:$EB$1549, Calc!$EC$2:$EC$1549, $EG$1, Calc!$ED$2:$ED$1549, $EG$2, Calc!$EE$2:$EE$1549, $EF82, Calc!$EF$2:$EF$1549, $C82)</f>
        <v>1284</v>
      </c>
    </row>
    <row r="83" spans="3:137" ht="5.0999999999999996" customHeight="1" x14ac:dyDescent="0.3">
      <c r="E83" s="51"/>
      <c r="F83" s="27"/>
      <c r="G83" s="27"/>
      <c r="H83" s="53"/>
      <c r="I83" s="79"/>
      <c r="J83" s="79"/>
      <c r="K83" s="79"/>
      <c r="L83" s="79"/>
      <c r="M83" s="79"/>
      <c r="N83" s="79"/>
      <c r="O83" s="79"/>
      <c r="P83" s="79"/>
      <c r="Q83" s="79"/>
      <c r="R83" s="79"/>
      <c r="S83" s="79"/>
      <c r="T83" s="79"/>
      <c r="U83" s="79"/>
      <c r="V83" s="79"/>
      <c r="W83" s="79"/>
      <c r="X83" s="79"/>
      <c r="Y83" s="79"/>
      <c r="Z83" s="79"/>
      <c r="AA83" s="79"/>
      <c r="AB83" s="79"/>
      <c r="AC83" s="79"/>
      <c r="AD83" s="79"/>
      <c r="AE83" s="79"/>
      <c r="AF83" s="79"/>
      <c r="AG83" s="79"/>
      <c r="AH83" s="79"/>
      <c r="AI83" s="79"/>
      <c r="AJ83" s="79"/>
      <c r="AK83" s="79"/>
      <c r="AL83" s="79"/>
      <c r="AM83" s="79"/>
      <c r="AN83" s="79"/>
      <c r="AO83" s="79"/>
      <c r="AP83" s="79"/>
      <c r="AQ83" s="79"/>
      <c r="AR83" s="79"/>
      <c r="AS83" s="79"/>
      <c r="AT83" s="79"/>
      <c r="AU83" s="79"/>
      <c r="AV83" s="79"/>
      <c r="AW83" s="79"/>
      <c r="AX83" s="79"/>
      <c r="AY83" s="79"/>
      <c r="AZ83" s="79"/>
      <c r="BA83" s="79"/>
      <c r="BB83" s="79"/>
      <c r="BC83" s="79"/>
      <c r="BD83" s="79"/>
      <c r="BE83" s="79"/>
      <c r="BF83" s="79"/>
      <c r="BG83" s="79"/>
      <c r="BH83" s="79"/>
      <c r="BI83" s="79"/>
      <c r="BJ83" s="79"/>
      <c r="BK83" s="79"/>
      <c r="BL83" s="79"/>
      <c r="BM83" s="79"/>
      <c r="BN83" s="79"/>
      <c r="BO83" s="79"/>
      <c r="BP83" s="79"/>
      <c r="BQ83" s="79"/>
      <c r="BR83" s="79"/>
      <c r="BS83" s="79"/>
      <c r="BT83" s="79"/>
      <c r="BU83" s="79"/>
      <c r="BV83" s="79"/>
      <c r="BW83" s="79"/>
      <c r="BX83" s="79"/>
      <c r="BY83" s="79"/>
      <c r="BZ83" s="79"/>
      <c r="CA83" s="79"/>
      <c r="CB83" s="79"/>
      <c r="CC83" s="79"/>
      <c r="CD83" s="79"/>
      <c r="CE83" s="79"/>
      <c r="CF83" s="79"/>
      <c r="CG83" s="79"/>
      <c r="CH83" s="79"/>
      <c r="CI83" s="79"/>
      <c r="CJ83" s="79"/>
      <c r="CK83" s="79"/>
      <c r="CL83" s="79"/>
      <c r="CM83" s="79"/>
      <c r="CN83" s="79"/>
      <c r="CO83" s="79"/>
      <c r="CP83" s="79"/>
      <c r="CQ83" s="79"/>
      <c r="CR83" s="79"/>
      <c r="CS83" s="79"/>
      <c r="CT83" s="79"/>
      <c r="CU83" s="79"/>
      <c r="CV83" s="79"/>
      <c r="CW83" s="79"/>
      <c r="CX83" s="79"/>
      <c r="CY83" s="79"/>
      <c r="CZ83" s="79"/>
      <c r="DA83" s="79"/>
      <c r="DB83" s="79"/>
      <c r="DC83" s="79"/>
      <c r="DD83" s="79"/>
      <c r="DE83" s="79"/>
      <c r="DF83" s="79"/>
      <c r="DG83" s="79"/>
      <c r="DH83" s="79"/>
      <c r="DI83" s="79"/>
      <c r="DJ83" s="79"/>
      <c r="DK83" s="79"/>
      <c r="DL83" s="79"/>
      <c r="DM83" s="79"/>
      <c r="DN83" s="79"/>
      <c r="DO83" s="79"/>
      <c r="DP83" s="79"/>
      <c r="DQ83" s="79"/>
      <c r="DR83" s="79"/>
      <c r="DS83" s="79"/>
      <c r="DT83" s="79"/>
      <c r="DU83" s="79"/>
      <c r="DV83" s="79"/>
      <c r="DW83" s="79"/>
      <c r="DX83" s="79"/>
      <c r="DY83" s="79"/>
      <c r="DZ83" s="79"/>
      <c r="EB83" s="51"/>
      <c r="EC83" s="96"/>
      <c r="ED83" s="80"/>
      <c r="EF83" s="33"/>
    </row>
    <row r="84" spans="3:137" x14ac:dyDescent="0.3">
      <c r="C84" s="14" t="s">
        <v>13</v>
      </c>
      <c r="D84" s="14"/>
      <c r="E84" s="48"/>
      <c r="F84" s="44">
        <f>EC84/$EC$10*Inputs!$D$10</f>
        <v>-191000.00000000012</v>
      </c>
      <c r="G84" s="140" t="s">
        <v>47</v>
      </c>
      <c r="H84" s="49"/>
      <c r="I84" s="88"/>
      <c r="J84" s="111">
        <f t="shared" ref="J84:AO84" si="43">SUM(J81:J83)</f>
        <v>0</v>
      </c>
      <c r="K84" s="111">
        <f t="shared" si="43"/>
        <v>-12.733333333333338</v>
      </c>
      <c r="L84" s="111">
        <f t="shared" si="43"/>
        <v>-15.280000000000006</v>
      </c>
      <c r="M84" s="111">
        <f t="shared" si="43"/>
        <v>-15.280000000000006</v>
      </c>
      <c r="N84" s="111">
        <f t="shared" si="43"/>
        <v>-15.280000000000006</v>
      </c>
      <c r="O84" s="111">
        <f t="shared" si="43"/>
        <v>-15.280000000000006</v>
      </c>
      <c r="P84" s="111">
        <f t="shared" si="43"/>
        <v>-2.5466666666666669</v>
      </c>
      <c r="Q84" s="111">
        <f t="shared" si="43"/>
        <v>0</v>
      </c>
      <c r="R84" s="111">
        <f t="shared" si="43"/>
        <v>0</v>
      </c>
      <c r="S84" s="111">
        <f t="shared" si="43"/>
        <v>0</v>
      </c>
      <c r="T84" s="111">
        <f t="shared" si="43"/>
        <v>0</v>
      </c>
      <c r="U84" s="111">
        <f t="shared" si="43"/>
        <v>0</v>
      </c>
      <c r="V84" s="111">
        <f t="shared" si="43"/>
        <v>0</v>
      </c>
      <c r="W84" s="111">
        <f t="shared" si="43"/>
        <v>0</v>
      </c>
      <c r="X84" s="111">
        <f t="shared" si="43"/>
        <v>0</v>
      </c>
      <c r="Y84" s="111">
        <f t="shared" si="43"/>
        <v>0</v>
      </c>
      <c r="Z84" s="111">
        <f t="shared" si="43"/>
        <v>0</v>
      </c>
      <c r="AA84" s="111">
        <f t="shared" si="43"/>
        <v>0</v>
      </c>
      <c r="AB84" s="111">
        <f t="shared" si="43"/>
        <v>0</v>
      </c>
      <c r="AC84" s="111">
        <f t="shared" si="43"/>
        <v>0</v>
      </c>
      <c r="AD84" s="111">
        <f t="shared" si="43"/>
        <v>0</v>
      </c>
      <c r="AE84" s="111">
        <f t="shared" si="43"/>
        <v>0</v>
      </c>
      <c r="AF84" s="111">
        <f t="shared" si="43"/>
        <v>0</v>
      </c>
      <c r="AG84" s="111">
        <f t="shared" si="43"/>
        <v>0</v>
      </c>
      <c r="AH84" s="111">
        <f t="shared" si="43"/>
        <v>0</v>
      </c>
      <c r="AI84" s="111">
        <f t="shared" si="43"/>
        <v>0</v>
      </c>
      <c r="AJ84" s="111">
        <f t="shared" si="43"/>
        <v>0</v>
      </c>
      <c r="AK84" s="111">
        <f t="shared" si="43"/>
        <v>0</v>
      </c>
      <c r="AL84" s="111">
        <f t="shared" si="43"/>
        <v>0</v>
      </c>
      <c r="AM84" s="111">
        <f t="shared" si="43"/>
        <v>0</v>
      </c>
      <c r="AN84" s="111">
        <f t="shared" si="43"/>
        <v>0</v>
      </c>
      <c r="AO84" s="111">
        <f t="shared" si="43"/>
        <v>0</v>
      </c>
      <c r="AP84" s="111">
        <f t="shared" ref="AP84:BU84" si="44">SUM(AP81:AP83)</f>
        <v>0</v>
      </c>
      <c r="AQ84" s="111">
        <f t="shared" si="44"/>
        <v>0</v>
      </c>
      <c r="AR84" s="111">
        <f t="shared" si="44"/>
        <v>0</v>
      </c>
      <c r="AS84" s="111">
        <f t="shared" si="44"/>
        <v>0</v>
      </c>
      <c r="AT84" s="111">
        <f t="shared" si="44"/>
        <v>0</v>
      </c>
      <c r="AU84" s="111">
        <f t="shared" si="44"/>
        <v>0</v>
      </c>
      <c r="AV84" s="111">
        <f t="shared" si="44"/>
        <v>0</v>
      </c>
      <c r="AW84" s="111">
        <f t="shared" si="44"/>
        <v>0</v>
      </c>
      <c r="AX84" s="111">
        <f t="shared" si="44"/>
        <v>0</v>
      </c>
      <c r="AY84" s="111">
        <f t="shared" si="44"/>
        <v>0</v>
      </c>
      <c r="AZ84" s="111">
        <f t="shared" si="44"/>
        <v>0</v>
      </c>
      <c r="BA84" s="111">
        <f t="shared" si="44"/>
        <v>0</v>
      </c>
      <c r="BB84" s="111">
        <f t="shared" si="44"/>
        <v>0</v>
      </c>
      <c r="BC84" s="111">
        <f t="shared" si="44"/>
        <v>0</v>
      </c>
      <c r="BD84" s="111">
        <f t="shared" si="44"/>
        <v>0</v>
      </c>
      <c r="BE84" s="111">
        <f t="shared" si="44"/>
        <v>0</v>
      </c>
      <c r="BF84" s="111">
        <f t="shared" si="44"/>
        <v>0</v>
      </c>
      <c r="BG84" s="111">
        <f t="shared" si="44"/>
        <v>0</v>
      </c>
      <c r="BH84" s="111">
        <f t="shared" si="44"/>
        <v>0</v>
      </c>
      <c r="BI84" s="111">
        <f t="shared" si="44"/>
        <v>0</v>
      </c>
      <c r="BJ84" s="111">
        <f t="shared" si="44"/>
        <v>0</v>
      </c>
      <c r="BK84" s="111">
        <f t="shared" si="44"/>
        <v>0</v>
      </c>
      <c r="BL84" s="111">
        <f t="shared" si="44"/>
        <v>0</v>
      </c>
      <c r="BM84" s="111">
        <f t="shared" si="44"/>
        <v>0</v>
      </c>
      <c r="BN84" s="111">
        <f t="shared" si="44"/>
        <v>0</v>
      </c>
      <c r="BO84" s="111">
        <f t="shared" si="44"/>
        <v>0</v>
      </c>
      <c r="BP84" s="111">
        <f t="shared" si="44"/>
        <v>0</v>
      </c>
      <c r="BQ84" s="111">
        <f t="shared" si="44"/>
        <v>0</v>
      </c>
      <c r="BR84" s="111">
        <f t="shared" si="44"/>
        <v>0</v>
      </c>
      <c r="BS84" s="111">
        <f t="shared" si="44"/>
        <v>0</v>
      </c>
      <c r="BT84" s="111">
        <f t="shared" si="44"/>
        <v>0</v>
      </c>
      <c r="BU84" s="111">
        <f t="shared" si="44"/>
        <v>0</v>
      </c>
      <c r="BV84" s="111">
        <f t="shared" ref="BV84:DA84" si="45">SUM(BV81:BV83)</f>
        <v>0</v>
      </c>
      <c r="BW84" s="111">
        <f t="shared" si="45"/>
        <v>0</v>
      </c>
      <c r="BX84" s="111">
        <f t="shared" si="45"/>
        <v>0</v>
      </c>
      <c r="BY84" s="111">
        <f t="shared" si="45"/>
        <v>0</v>
      </c>
      <c r="BZ84" s="111">
        <f t="shared" si="45"/>
        <v>0</v>
      </c>
      <c r="CA84" s="111">
        <f t="shared" si="45"/>
        <v>0</v>
      </c>
      <c r="CB84" s="111">
        <f t="shared" si="45"/>
        <v>0</v>
      </c>
      <c r="CC84" s="111">
        <f t="shared" si="45"/>
        <v>0</v>
      </c>
      <c r="CD84" s="111">
        <f t="shared" si="45"/>
        <v>0</v>
      </c>
      <c r="CE84" s="111">
        <f t="shared" si="45"/>
        <v>0</v>
      </c>
      <c r="CF84" s="111">
        <f t="shared" si="45"/>
        <v>0</v>
      </c>
      <c r="CG84" s="111">
        <f t="shared" si="45"/>
        <v>0</v>
      </c>
      <c r="CH84" s="111">
        <f t="shared" si="45"/>
        <v>0</v>
      </c>
      <c r="CI84" s="111">
        <f t="shared" si="45"/>
        <v>0</v>
      </c>
      <c r="CJ84" s="111">
        <f t="shared" si="45"/>
        <v>0</v>
      </c>
      <c r="CK84" s="111">
        <f t="shared" si="45"/>
        <v>0</v>
      </c>
      <c r="CL84" s="111">
        <f t="shared" si="45"/>
        <v>0</v>
      </c>
      <c r="CM84" s="111">
        <f t="shared" si="45"/>
        <v>0</v>
      </c>
      <c r="CN84" s="111">
        <f t="shared" si="45"/>
        <v>0</v>
      </c>
      <c r="CO84" s="111">
        <f t="shared" si="45"/>
        <v>0</v>
      </c>
      <c r="CP84" s="111">
        <f t="shared" si="45"/>
        <v>0</v>
      </c>
      <c r="CQ84" s="111">
        <f t="shared" si="45"/>
        <v>0</v>
      </c>
      <c r="CR84" s="111">
        <f t="shared" si="45"/>
        <v>0</v>
      </c>
      <c r="CS84" s="111">
        <f t="shared" si="45"/>
        <v>0</v>
      </c>
      <c r="CT84" s="111">
        <f t="shared" si="45"/>
        <v>0</v>
      </c>
      <c r="CU84" s="111">
        <f t="shared" si="45"/>
        <v>0</v>
      </c>
      <c r="CV84" s="111">
        <f t="shared" si="45"/>
        <v>0</v>
      </c>
      <c r="CW84" s="111">
        <f t="shared" si="45"/>
        <v>0</v>
      </c>
      <c r="CX84" s="111">
        <f t="shared" si="45"/>
        <v>0</v>
      </c>
      <c r="CY84" s="111">
        <f t="shared" si="45"/>
        <v>0</v>
      </c>
      <c r="CZ84" s="111">
        <f t="shared" si="45"/>
        <v>0</v>
      </c>
      <c r="DA84" s="111">
        <f t="shared" si="45"/>
        <v>0</v>
      </c>
      <c r="DB84" s="111">
        <f t="shared" ref="DB84:DZ84" si="46">SUM(DB81:DB83)</f>
        <v>0</v>
      </c>
      <c r="DC84" s="111">
        <f t="shared" si="46"/>
        <v>0</v>
      </c>
      <c r="DD84" s="111">
        <f t="shared" si="46"/>
        <v>0</v>
      </c>
      <c r="DE84" s="111">
        <f t="shared" si="46"/>
        <v>0</v>
      </c>
      <c r="DF84" s="111">
        <f t="shared" si="46"/>
        <v>0</v>
      </c>
      <c r="DG84" s="111">
        <f t="shared" si="46"/>
        <v>0</v>
      </c>
      <c r="DH84" s="111">
        <f t="shared" si="46"/>
        <v>0</v>
      </c>
      <c r="DI84" s="111">
        <f t="shared" si="46"/>
        <v>0</v>
      </c>
      <c r="DJ84" s="111">
        <f t="shared" si="46"/>
        <v>0</v>
      </c>
      <c r="DK84" s="111">
        <f t="shared" si="46"/>
        <v>0</v>
      </c>
      <c r="DL84" s="111">
        <f t="shared" si="46"/>
        <v>0</v>
      </c>
      <c r="DM84" s="111">
        <f t="shared" si="46"/>
        <v>0</v>
      </c>
      <c r="DN84" s="111">
        <f t="shared" si="46"/>
        <v>0</v>
      </c>
      <c r="DO84" s="111">
        <f t="shared" si="46"/>
        <v>0</v>
      </c>
      <c r="DP84" s="111">
        <f t="shared" si="46"/>
        <v>0</v>
      </c>
      <c r="DQ84" s="111">
        <f t="shared" si="46"/>
        <v>0</v>
      </c>
      <c r="DR84" s="111">
        <f t="shared" si="46"/>
        <v>0</v>
      </c>
      <c r="DS84" s="111">
        <f t="shared" si="46"/>
        <v>0</v>
      </c>
      <c r="DT84" s="111">
        <f t="shared" si="46"/>
        <v>0</v>
      </c>
      <c r="DU84" s="111">
        <f t="shared" si="46"/>
        <v>0</v>
      </c>
      <c r="DV84" s="111">
        <f t="shared" si="46"/>
        <v>0</v>
      </c>
      <c r="DW84" s="111">
        <f t="shared" si="46"/>
        <v>0</v>
      </c>
      <c r="DX84" s="111">
        <f t="shared" si="46"/>
        <v>0</v>
      </c>
      <c r="DY84" s="111">
        <f t="shared" si="46"/>
        <v>0</v>
      </c>
      <c r="DZ84" s="111">
        <f t="shared" si="46"/>
        <v>0</v>
      </c>
      <c r="EA84" s="212"/>
      <c r="EB84" s="213"/>
      <c r="EC84" s="111">
        <f>SUM(EC81:EC83)</f>
        <v>-76.400000000000034</v>
      </c>
      <c r="ED84" s="103"/>
      <c r="EF84" s="33"/>
    </row>
    <row r="85" spans="3:137" x14ac:dyDescent="0.3">
      <c r="E85" s="51"/>
      <c r="F85" s="27"/>
      <c r="G85" s="27"/>
      <c r="H85" s="53"/>
      <c r="EB85" s="51"/>
      <c r="EC85" s="27"/>
      <c r="ED85" s="53"/>
      <c r="EF85" s="33"/>
    </row>
    <row r="86" spans="3:137" x14ac:dyDescent="0.3">
      <c r="C86" s="81" t="s">
        <v>50</v>
      </c>
      <c r="D86" s="81"/>
      <c r="E86" s="82"/>
      <c r="F86" s="137">
        <f>EC86/$EC$10*Inputs!$D$10</f>
        <v>69619.350098276918</v>
      </c>
      <c r="G86" s="138" t="s">
        <v>47</v>
      </c>
      <c r="H86" s="83"/>
      <c r="I86" s="104"/>
      <c r="J86" s="90">
        <f t="shared" ref="J86:AO86" si="47" xml:space="preserve"> SUM(J71, J78, J84)</f>
        <v>-13.691675286993581</v>
      </c>
      <c r="K86" s="90">
        <f t="shared" si="47"/>
        <v>3.5872852590084712</v>
      </c>
      <c r="L86" s="90">
        <f t="shared" si="47"/>
        <v>6.7371715406209649</v>
      </c>
      <c r="M86" s="90">
        <f t="shared" si="47"/>
        <v>7.2901315406209601</v>
      </c>
      <c r="N86" s="90">
        <f t="shared" si="47"/>
        <v>7.8430915406209625</v>
      </c>
      <c r="O86" s="90">
        <f t="shared" si="47"/>
        <v>14.530909163820512</v>
      </c>
      <c r="P86" s="90">
        <f t="shared" si="47"/>
        <v>1.5508262816124967</v>
      </c>
      <c r="Q86" s="90">
        <f t="shared" si="47"/>
        <v>0</v>
      </c>
      <c r="R86" s="90">
        <f t="shared" si="47"/>
        <v>0</v>
      </c>
      <c r="S86" s="90">
        <f t="shared" si="47"/>
        <v>0</v>
      </c>
      <c r="T86" s="90">
        <f t="shared" si="47"/>
        <v>0</v>
      </c>
      <c r="U86" s="90">
        <f t="shared" si="47"/>
        <v>0</v>
      </c>
      <c r="V86" s="90">
        <f t="shared" si="47"/>
        <v>0</v>
      </c>
      <c r="W86" s="90">
        <f t="shared" si="47"/>
        <v>0</v>
      </c>
      <c r="X86" s="90">
        <f t="shared" si="47"/>
        <v>0</v>
      </c>
      <c r="Y86" s="90">
        <f t="shared" si="47"/>
        <v>0</v>
      </c>
      <c r="Z86" s="90">
        <f t="shared" si="47"/>
        <v>0</v>
      </c>
      <c r="AA86" s="90">
        <f t="shared" si="47"/>
        <v>0</v>
      </c>
      <c r="AB86" s="90">
        <f t="shared" si="47"/>
        <v>0</v>
      </c>
      <c r="AC86" s="90">
        <f t="shared" si="47"/>
        <v>0</v>
      </c>
      <c r="AD86" s="90">
        <f t="shared" si="47"/>
        <v>0</v>
      </c>
      <c r="AE86" s="90">
        <f t="shared" si="47"/>
        <v>0</v>
      </c>
      <c r="AF86" s="90">
        <f t="shared" si="47"/>
        <v>0</v>
      </c>
      <c r="AG86" s="90">
        <f t="shared" si="47"/>
        <v>0</v>
      </c>
      <c r="AH86" s="90">
        <f t="shared" si="47"/>
        <v>0</v>
      </c>
      <c r="AI86" s="90">
        <f t="shared" si="47"/>
        <v>0</v>
      </c>
      <c r="AJ86" s="90">
        <f t="shared" si="47"/>
        <v>0</v>
      </c>
      <c r="AK86" s="90">
        <f t="shared" si="47"/>
        <v>0</v>
      </c>
      <c r="AL86" s="90">
        <f t="shared" si="47"/>
        <v>0</v>
      </c>
      <c r="AM86" s="90">
        <f t="shared" si="47"/>
        <v>0</v>
      </c>
      <c r="AN86" s="90">
        <f t="shared" si="47"/>
        <v>0</v>
      </c>
      <c r="AO86" s="90">
        <f t="shared" si="47"/>
        <v>0</v>
      </c>
      <c r="AP86" s="90">
        <f t="shared" ref="AP86:BU86" si="48" xml:space="preserve"> SUM(AP71, AP78, AP84)</f>
        <v>0</v>
      </c>
      <c r="AQ86" s="90">
        <f t="shared" si="48"/>
        <v>0</v>
      </c>
      <c r="AR86" s="90">
        <f t="shared" si="48"/>
        <v>0</v>
      </c>
      <c r="AS86" s="90">
        <f t="shared" si="48"/>
        <v>0</v>
      </c>
      <c r="AT86" s="90">
        <f t="shared" si="48"/>
        <v>0</v>
      </c>
      <c r="AU86" s="90">
        <f t="shared" si="48"/>
        <v>0</v>
      </c>
      <c r="AV86" s="90">
        <f t="shared" si="48"/>
        <v>0</v>
      </c>
      <c r="AW86" s="90">
        <f t="shared" si="48"/>
        <v>0</v>
      </c>
      <c r="AX86" s="90">
        <f t="shared" si="48"/>
        <v>0</v>
      </c>
      <c r="AY86" s="90">
        <f t="shared" si="48"/>
        <v>0</v>
      </c>
      <c r="AZ86" s="90">
        <f t="shared" si="48"/>
        <v>0</v>
      </c>
      <c r="BA86" s="90">
        <f t="shared" si="48"/>
        <v>0</v>
      </c>
      <c r="BB86" s="90">
        <f t="shared" si="48"/>
        <v>0</v>
      </c>
      <c r="BC86" s="90">
        <f t="shared" si="48"/>
        <v>0</v>
      </c>
      <c r="BD86" s="90">
        <f t="shared" si="48"/>
        <v>0</v>
      </c>
      <c r="BE86" s="90">
        <f t="shared" si="48"/>
        <v>0</v>
      </c>
      <c r="BF86" s="90">
        <f t="shared" si="48"/>
        <v>0</v>
      </c>
      <c r="BG86" s="90">
        <f t="shared" si="48"/>
        <v>0</v>
      </c>
      <c r="BH86" s="90">
        <f t="shared" si="48"/>
        <v>0</v>
      </c>
      <c r="BI86" s="90">
        <f t="shared" si="48"/>
        <v>0</v>
      </c>
      <c r="BJ86" s="90">
        <f t="shared" si="48"/>
        <v>0</v>
      </c>
      <c r="BK86" s="90">
        <f t="shared" si="48"/>
        <v>0</v>
      </c>
      <c r="BL86" s="90">
        <f t="shared" si="48"/>
        <v>0</v>
      </c>
      <c r="BM86" s="90">
        <f t="shared" si="48"/>
        <v>0</v>
      </c>
      <c r="BN86" s="90">
        <f t="shared" si="48"/>
        <v>0</v>
      </c>
      <c r="BO86" s="90">
        <f t="shared" si="48"/>
        <v>0</v>
      </c>
      <c r="BP86" s="90">
        <f t="shared" si="48"/>
        <v>0</v>
      </c>
      <c r="BQ86" s="90">
        <f t="shared" si="48"/>
        <v>0</v>
      </c>
      <c r="BR86" s="90">
        <f t="shared" si="48"/>
        <v>0</v>
      </c>
      <c r="BS86" s="90">
        <f t="shared" si="48"/>
        <v>0</v>
      </c>
      <c r="BT86" s="90">
        <f t="shared" si="48"/>
        <v>0</v>
      </c>
      <c r="BU86" s="90">
        <f t="shared" si="48"/>
        <v>0</v>
      </c>
      <c r="BV86" s="90">
        <f t="shared" ref="BV86:DA86" si="49" xml:space="preserve"> SUM(BV71, BV78, BV84)</f>
        <v>0</v>
      </c>
      <c r="BW86" s="90">
        <f t="shared" si="49"/>
        <v>0</v>
      </c>
      <c r="BX86" s="90">
        <f t="shared" si="49"/>
        <v>0</v>
      </c>
      <c r="BY86" s="90">
        <f t="shared" si="49"/>
        <v>0</v>
      </c>
      <c r="BZ86" s="90">
        <f t="shared" si="49"/>
        <v>0</v>
      </c>
      <c r="CA86" s="90">
        <f t="shared" si="49"/>
        <v>0</v>
      </c>
      <c r="CB86" s="90">
        <f t="shared" si="49"/>
        <v>0</v>
      </c>
      <c r="CC86" s="90">
        <f t="shared" si="49"/>
        <v>0</v>
      </c>
      <c r="CD86" s="90">
        <f t="shared" si="49"/>
        <v>0</v>
      </c>
      <c r="CE86" s="90">
        <f t="shared" si="49"/>
        <v>0</v>
      </c>
      <c r="CF86" s="90">
        <f t="shared" si="49"/>
        <v>0</v>
      </c>
      <c r="CG86" s="90">
        <f t="shared" si="49"/>
        <v>0</v>
      </c>
      <c r="CH86" s="90">
        <f t="shared" si="49"/>
        <v>0</v>
      </c>
      <c r="CI86" s="90">
        <f t="shared" si="49"/>
        <v>0</v>
      </c>
      <c r="CJ86" s="90">
        <f t="shared" si="49"/>
        <v>0</v>
      </c>
      <c r="CK86" s="90">
        <f t="shared" si="49"/>
        <v>0</v>
      </c>
      <c r="CL86" s="90">
        <f t="shared" si="49"/>
        <v>0</v>
      </c>
      <c r="CM86" s="90">
        <f t="shared" si="49"/>
        <v>0</v>
      </c>
      <c r="CN86" s="90">
        <f t="shared" si="49"/>
        <v>0</v>
      </c>
      <c r="CO86" s="90">
        <f t="shared" si="49"/>
        <v>0</v>
      </c>
      <c r="CP86" s="90">
        <f t="shared" si="49"/>
        <v>0</v>
      </c>
      <c r="CQ86" s="90">
        <f t="shared" si="49"/>
        <v>0</v>
      </c>
      <c r="CR86" s="90">
        <f t="shared" si="49"/>
        <v>0</v>
      </c>
      <c r="CS86" s="90">
        <f t="shared" si="49"/>
        <v>0</v>
      </c>
      <c r="CT86" s="90">
        <f t="shared" si="49"/>
        <v>0</v>
      </c>
      <c r="CU86" s="90">
        <f t="shared" si="49"/>
        <v>0</v>
      </c>
      <c r="CV86" s="90">
        <f t="shared" si="49"/>
        <v>0</v>
      </c>
      <c r="CW86" s="90">
        <f t="shared" si="49"/>
        <v>0</v>
      </c>
      <c r="CX86" s="90">
        <f t="shared" si="49"/>
        <v>0</v>
      </c>
      <c r="CY86" s="90">
        <f t="shared" si="49"/>
        <v>0</v>
      </c>
      <c r="CZ86" s="90">
        <f t="shared" si="49"/>
        <v>0</v>
      </c>
      <c r="DA86" s="90">
        <f t="shared" si="49"/>
        <v>0</v>
      </c>
      <c r="DB86" s="90">
        <f t="shared" ref="DB86:DZ86" si="50" xml:space="preserve"> SUM(DB71, DB78, DB84)</f>
        <v>0</v>
      </c>
      <c r="DC86" s="90">
        <f t="shared" si="50"/>
        <v>0</v>
      </c>
      <c r="DD86" s="90">
        <f t="shared" si="50"/>
        <v>0</v>
      </c>
      <c r="DE86" s="90">
        <f t="shared" si="50"/>
        <v>0</v>
      </c>
      <c r="DF86" s="90">
        <f t="shared" si="50"/>
        <v>0</v>
      </c>
      <c r="DG86" s="90">
        <f t="shared" si="50"/>
        <v>0</v>
      </c>
      <c r="DH86" s="90">
        <f t="shared" si="50"/>
        <v>0</v>
      </c>
      <c r="DI86" s="90">
        <f t="shared" si="50"/>
        <v>0</v>
      </c>
      <c r="DJ86" s="90">
        <f t="shared" si="50"/>
        <v>0</v>
      </c>
      <c r="DK86" s="90">
        <f t="shared" si="50"/>
        <v>0</v>
      </c>
      <c r="DL86" s="90">
        <f t="shared" si="50"/>
        <v>0</v>
      </c>
      <c r="DM86" s="90">
        <f t="shared" si="50"/>
        <v>0</v>
      </c>
      <c r="DN86" s="90">
        <f t="shared" si="50"/>
        <v>0</v>
      </c>
      <c r="DO86" s="90">
        <f t="shared" si="50"/>
        <v>0</v>
      </c>
      <c r="DP86" s="90">
        <f t="shared" si="50"/>
        <v>0</v>
      </c>
      <c r="DQ86" s="90">
        <f t="shared" si="50"/>
        <v>0</v>
      </c>
      <c r="DR86" s="90">
        <f t="shared" si="50"/>
        <v>0</v>
      </c>
      <c r="DS86" s="90">
        <f t="shared" si="50"/>
        <v>0</v>
      </c>
      <c r="DT86" s="90">
        <f t="shared" si="50"/>
        <v>0</v>
      </c>
      <c r="DU86" s="90">
        <f t="shared" si="50"/>
        <v>0</v>
      </c>
      <c r="DV86" s="90">
        <f t="shared" si="50"/>
        <v>0</v>
      </c>
      <c r="DW86" s="90">
        <f t="shared" si="50"/>
        <v>0</v>
      </c>
      <c r="DX86" s="90">
        <f t="shared" si="50"/>
        <v>0</v>
      </c>
      <c r="DY86" s="90">
        <f t="shared" si="50"/>
        <v>0</v>
      </c>
      <c r="DZ86" s="90">
        <f t="shared" si="50"/>
        <v>0</v>
      </c>
      <c r="EA86" s="91"/>
      <c r="EB86" s="92"/>
      <c r="EC86" s="90">
        <f xml:space="preserve"> SUM(EC71, EC78, EC84)</f>
        <v>27.847740039310764</v>
      </c>
      <c r="ED86" s="105"/>
      <c r="EF86" s="33"/>
    </row>
    <row r="87" spans="3:137" ht="5.0999999999999996" customHeight="1" x14ac:dyDescent="0.3">
      <c r="E87" s="51"/>
      <c r="F87" s="27"/>
      <c r="G87" s="27"/>
      <c r="H87" s="53"/>
      <c r="EB87" s="51"/>
      <c r="EC87" s="27"/>
      <c r="ED87" s="53"/>
      <c r="EF87" s="33"/>
    </row>
    <row r="88" spans="3:137" x14ac:dyDescent="0.3">
      <c r="C88" s="245" t="s">
        <v>268</v>
      </c>
      <c r="D88" s="245"/>
      <c r="E88" s="246"/>
      <c r="F88" s="247"/>
      <c r="G88" s="172"/>
      <c r="H88" s="248"/>
      <c r="I88" s="245"/>
      <c r="J88" s="249">
        <f>_xlfn.MINIFS(Calc!$H$1555:$DZ$1555, Calc!$H$15:$DZ$15, J$103)/$F$107</f>
        <v>-13.691675286993581</v>
      </c>
      <c r="K88" s="249">
        <f>_xlfn.MINIFS(Calc!$H$1555:$DZ$1555, Calc!$H$15:$DZ$15, K$103)/$F$107</f>
        <v>-16.440192370326915</v>
      </c>
      <c r="L88" s="249">
        <f>_xlfn.MINIFS(Calc!$H$1555:$DZ$1555, Calc!$H$15:$DZ$15, L$103)/$F$107</f>
        <v>-11.079159448097649</v>
      </c>
      <c r="M88" s="249">
        <f>_xlfn.MINIFS(Calc!$H$1555:$DZ$1555, Calc!$H$15:$DZ$15, M$103)/$F$107</f>
        <v>-4.2959079074766793</v>
      </c>
      <c r="N88" s="249">
        <f>_xlfn.MINIFS(Calc!$H$1555:$DZ$1555, Calc!$H$15:$DZ$15, N$103)/$F$107</f>
        <v>3.0403036331442839</v>
      </c>
      <c r="O88" s="249">
        <f>_xlfn.MINIFS(Calc!$H$1555:$DZ$1555, Calc!$H$15:$DZ$15, O$103)/$F$107</f>
        <v>12.53747517376525</v>
      </c>
      <c r="P88" s="249">
        <f>_xlfn.MINIFS(Calc!$H$1555:$DZ$1555, Calc!$H$15:$DZ$15, P$103)/$F$107</f>
        <v>27.070686420919088</v>
      </c>
      <c r="Q88" s="249">
        <f>_xlfn.MINIFS(Calc!$H$1555:$DZ$1555, Calc!$H$15:$DZ$15, Q$103)/$F$107</f>
        <v>27.847740039310779</v>
      </c>
      <c r="R88" s="249">
        <f>_xlfn.MINIFS(Calc!$H$1555:$DZ$1555, Calc!$H$15:$DZ$15, R$103)/$F$107</f>
        <v>27.847740039310779</v>
      </c>
      <c r="S88" s="249">
        <f>_xlfn.MINIFS(Calc!$H$1555:$DZ$1555, Calc!$H$15:$DZ$15, S$103)/$F$107</f>
        <v>27.847740039310779</v>
      </c>
      <c r="T88" s="249">
        <f>_xlfn.MINIFS(Calc!$H$1555:$DZ$1555, Calc!$H$15:$DZ$15, T$103)/$F$107</f>
        <v>27.847740039310779</v>
      </c>
      <c r="U88" s="249">
        <f>_xlfn.MINIFS(Calc!$H$1555:$DZ$1555, Calc!$H$15:$DZ$15, U$103)/$F$107</f>
        <v>0</v>
      </c>
      <c r="V88" s="249">
        <f>_xlfn.MINIFS(Calc!$H$1555:$DZ$1555, Calc!$H$15:$DZ$15, V$103)/$F$107</f>
        <v>0</v>
      </c>
      <c r="W88" s="249">
        <f>_xlfn.MINIFS(Calc!$H$1555:$DZ$1555, Calc!$H$15:$DZ$15, W$103)/$F$107</f>
        <v>0</v>
      </c>
      <c r="X88" s="249">
        <f>_xlfn.MINIFS(Calc!$H$1555:$DZ$1555, Calc!$H$15:$DZ$15, X$103)/$F$107</f>
        <v>0</v>
      </c>
      <c r="Y88" s="249">
        <f>_xlfn.MINIFS(Calc!$H$1555:$DZ$1555, Calc!$H$15:$DZ$15, Y$103)/$F$107</f>
        <v>0</v>
      </c>
      <c r="Z88" s="249">
        <f>_xlfn.MINIFS(Calc!$H$1555:$DZ$1555, Calc!$H$15:$DZ$15, Z$103)/$F$107</f>
        <v>0</v>
      </c>
      <c r="AA88" s="249">
        <f>_xlfn.MINIFS(Calc!$H$1555:$DZ$1555, Calc!$H$15:$DZ$15, AA$103)/$F$107</f>
        <v>0</v>
      </c>
      <c r="AB88" s="249">
        <f>_xlfn.MINIFS(Calc!$H$1555:$DZ$1555, Calc!$H$15:$DZ$15, AB$103)/$F$107</f>
        <v>0</v>
      </c>
      <c r="AC88" s="249">
        <f>_xlfn.MINIFS(Calc!$H$1555:$DZ$1555, Calc!$H$15:$DZ$15, AC$103)/$F$107</f>
        <v>0</v>
      </c>
      <c r="AD88" s="249">
        <f>_xlfn.MINIFS(Calc!$H$1555:$DZ$1555, Calc!$H$15:$DZ$15, AD$103)/$F$107</f>
        <v>0</v>
      </c>
      <c r="AE88" s="249">
        <f>_xlfn.MINIFS(Calc!$H$1555:$DZ$1555, Calc!$H$15:$DZ$15, AE$103)/$F$107</f>
        <v>0</v>
      </c>
      <c r="AF88" s="249">
        <f>_xlfn.MINIFS(Calc!$H$1555:$DZ$1555, Calc!$H$15:$DZ$15, AF$103)/$F$107</f>
        <v>0</v>
      </c>
      <c r="AG88" s="249">
        <f>_xlfn.MINIFS(Calc!$H$1555:$DZ$1555, Calc!$H$15:$DZ$15, AG$103)/$F$107</f>
        <v>0</v>
      </c>
      <c r="AH88" s="249">
        <f>_xlfn.MINIFS(Calc!$H$1555:$DZ$1555, Calc!$H$15:$DZ$15, AH$103)/$F$107</f>
        <v>0</v>
      </c>
      <c r="AI88" s="249">
        <f>_xlfn.MINIFS(Calc!$H$1555:$DZ$1555, Calc!$H$15:$DZ$15, AI$103)/$F$107</f>
        <v>0</v>
      </c>
      <c r="AJ88" s="249">
        <f>_xlfn.MINIFS(Calc!$H$1555:$DZ$1555, Calc!$H$15:$DZ$15, AJ$103)/$F$107</f>
        <v>0</v>
      </c>
      <c r="AK88" s="249">
        <f>_xlfn.MINIFS(Calc!$H$1555:$DZ$1555, Calc!$H$15:$DZ$15, AK$103)/$F$107</f>
        <v>0</v>
      </c>
      <c r="AL88" s="249">
        <f>_xlfn.MINIFS(Calc!$H$1555:$DZ$1555, Calc!$H$15:$DZ$15, AL$103)/$F$107</f>
        <v>0</v>
      </c>
      <c r="AM88" s="249">
        <f>_xlfn.MINIFS(Calc!$H$1555:$DZ$1555, Calc!$H$15:$DZ$15, AM$103)/$F$107</f>
        <v>0</v>
      </c>
      <c r="AN88" s="249">
        <f>_xlfn.MINIFS(Calc!$H$1555:$DZ$1555, Calc!$H$15:$DZ$15, AN$103)/$F$107</f>
        <v>0</v>
      </c>
      <c r="AO88" s="249">
        <f>_xlfn.MINIFS(Calc!$H$1555:$DZ$1555, Calc!$H$15:$DZ$15, AO$103)/$F$107</f>
        <v>0</v>
      </c>
      <c r="AP88" s="249">
        <f>_xlfn.MINIFS(Calc!$H$1555:$DZ$1555, Calc!$H$15:$DZ$15, AP$103)/$F$107</f>
        <v>0</v>
      </c>
      <c r="AQ88" s="249">
        <f>_xlfn.MINIFS(Calc!$H$1555:$DZ$1555, Calc!$H$15:$DZ$15, AQ$103)/$F$107</f>
        <v>0</v>
      </c>
      <c r="AR88" s="249">
        <f>_xlfn.MINIFS(Calc!$H$1555:$DZ$1555, Calc!$H$15:$DZ$15, AR$103)/$F$107</f>
        <v>0</v>
      </c>
      <c r="AS88" s="249">
        <f>_xlfn.MINIFS(Calc!$H$1555:$DZ$1555, Calc!$H$15:$DZ$15, AS$103)/$F$107</f>
        <v>0</v>
      </c>
      <c r="AT88" s="249">
        <f>_xlfn.MINIFS(Calc!$H$1555:$DZ$1555, Calc!$H$15:$DZ$15, AT$103)/$F$107</f>
        <v>0</v>
      </c>
      <c r="AU88" s="249">
        <f>_xlfn.MINIFS(Calc!$H$1555:$DZ$1555, Calc!$H$15:$DZ$15, AU$103)/$F$107</f>
        <v>0</v>
      </c>
      <c r="AV88" s="249">
        <f>_xlfn.MINIFS(Calc!$H$1555:$DZ$1555, Calc!$H$15:$DZ$15, AV$103)/$F$107</f>
        <v>0</v>
      </c>
      <c r="AW88" s="249">
        <f>_xlfn.MINIFS(Calc!$H$1555:$DZ$1555, Calc!$H$15:$DZ$15, AW$103)/$F$107</f>
        <v>0</v>
      </c>
      <c r="AX88" s="249">
        <f>_xlfn.MINIFS(Calc!$H$1555:$DZ$1555, Calc!$H$15:$DZ$15, AX$103)/$F$107</f>
        <v>0</v>
      </c>
      <c r="AY88" s="249">
        <f>_xlfn.MINIFS(Calc!$H$1555:$DZ$1555, Calc!$H$15:$DZ$15, AY$103)/$F$107</f>
        <v>0</v>
      </c>
      <c r="AZ88" s="249">
        <f>_xlfn.MINIFS(Calc!$H$1555:$DZ$1555, Calc!$H$15:$DZ$15, AZ$103)/$F$107</f>
        <v>0</v>
      </c>
      <c r="BA88" s="249">
        <f>_xlfn.MINIFS(Calc!$H$1555:$DZ$1555, Calc!$H$15:$DZ$15, BA$103)/$F$107</f>
        <v>0</v>
      </c>
      <c r="BB88" s="249">
        <f>_xlfn.MINIFS(Calc!$H$1555:$DZ$1555, Calc!$H$15:$DZ$15, BB$103)/$F$107</f>
        <v>0</v>
      </c>
      <c r="BC88" s="249">
        <f>_xlfn.MINIFS(Calc!$H$1555:$DZ$1555, Calc!$H$15:$DZ$15, BC$103)/$F$107</f>
        <v>0</v>
      </c>
      <c r="BD88" s="249">
        <f>_xlfn.MINIFS(Calc!$H$1555:$DZ$1555, Calc!$H$15:$DZ$15, BD$103)/$F$107</f>
        <v>0</v>
      </c>
      <c r="BE88" s="249">
        <f>_xlfn.MINIFS(Calc!$H$1555:$DZ$1555, Calc!$H$15:$DZ$15, BE$103)/$F$107</f>
        <v>0</v>
      </c>
      <c r="BF88" s="249">
        <f>_xlfn.MINIFS(Calc!$H$1555:$DZ$1555, Calc!$H$15:$DZ$15, BF$103)/$F$107</f>
        <v>0</v>
      </c>
      <c r="BG88" s="249">
        <f>_xlfn.MINIFS(Calc!$H$1555:$DZ$1555, Calc!$H$15:$DZ$15, BG$103)/$F$107</f>
        <v>0</v>
      </c>
      <c r="BH88" s="249">
        <f>_xlfn.MINIFS(Calc!$H$1555:$DZ$1555, Calc!$H$15:$DZ$15, BH$103)/$F$107</f>
        <v>0</v>
      </c>
      <c r="BI88" s="249">
        <f>_xlfn.MINIFS(Calc!$H$1555:$DZ$1555, Calc!$H$15:$DZ$15, BI$103)/$F$107</f>
        <v>0</v>
      </c>
      <c r="BJ88" s="249">
        <f>_xlfn.MINIFS(Calc!$H$1555:$DZ$1555, Calc!$H$15:$DZ$15, BJ$103)/$F$107</f>
        <v>0</v>
      </c>
      <c r="BK88" s="249">
        <f>_xlfn.MINIFS(Calc!$H$1555:$DZ$1555, Calc!$H$15:$DZ$15, BK$103)/$F$107</f>
        <v>0</v>
      </c>
      <c r="BL88" s="249">
        <f>_xlfn.MINIFS(Calc!$H$1555:$DZ$1555, Calc!$H$15:$DZ$15, BL$103)/$F$107</f>
        <v>0</v>
      </c>
      <c r="BM88" s="249">
        <f>_xlfn.MINIFS(Calc!$H$1555:$DZ$1555, Calc!$H$15:$DZ$15, BM$103)/$F$107</f>
        <v>0</v>
      </c>
      <c r="BN88" s="249">
        <f>_xlfn.MINIFS(Calc!$H$1555:$DZ$1555, Calc!$H$15:$DZ$15, BN$103)/$F$107</f>
        <v>0</v>
      </c>
      <c r="BO88" s="249">
        <f>_xlfn.MINIFS(Calc!$H$1555:$DZ$1555, Calc!$H$15:$DZ$15, BO$103)/$F$107</f>
        <v>0</v>
      </c>
      <c r="BP88" s="249">
        <f>_xlfn.MINIFS(Calc!$H$1555:$DZ$1555, Calc!$H$15:$DZ$15, BP$103)/$F$107</f>
        <v>0</v>
      </c>
      <c r="BQ88" s="249">
        <f>_xlfn.MINIFS(Calc!$H$1555:$DZ$1555, Calc!$H$15:$DZ$15, BQ$103)/$F$107</f>
        <v>0</v>
      </c>
      <c r="BR88" s="249">
        <f>_xlfn.MINIFS(Calc!$H$1555:$DZ$1555, Calc!$H$15:$DZ$15, BR$103)/$F$107</f>
        <v>0</v>
      </c>
      <c r="BS88" s="249">
        <f>_xlfn.MINIFS(Calc!$H$1555:$DZ$1555, Calc!$H$15:$DZ$15, BS$103)/$F$107</f>
        <v>0</v>
      </c>
      <c r="BT88" s="249">
        <f>_xlfn.MINIFS(Calc!$H$1555:$DZ$1555, Calc!$H$15:$DZ$15, BT$103)/$F$107</f>
        <v>0</v>
      </c>
      <c r="BU88" s="249">
        <f>_xlfn.MINIFS(Calc!$H$1555:$DZ$1555, Calc!$H$15:$DZ$15, BU$103)/$F$107</f>
        <v>0</v>
      </c>
      <c r="BV88" s="249">
        <f>_xlfn.MINIFS(Calc!$H$1555:$DZ$1555, Calc!$H$15:$DZ$15, BV$103)/$F$107</f>
        <v>0</v>
      </c>
      <c r="BW88" s="249">
        <f>_xlfn.MINIFS(Calc!$H$1555:$DZ$1555, Calc!$H$15:$DZ$15, BW$103)/$F$107</f>
        <v>0</v>
      </c>
      <c r="BX88" s="249">
        <f>_xlfn.MINIFS(Calc!$H$1555:$DZ$1555, Calc!$H$15:$DZ$15, BX$103)/$F$107</f>
        <v>0</v>
      </c>
      <c r="BY88" s="249">
        <f>_xlfn.MINIFS(Calc!$H$1555:$DZ$1555, Calc!$H$15:$DZ$15, BY$103)/$F$107</f>
        <v>0</v>
      </c>
      <c r="BZ88" s="249">
        <f>_xlfn.MINIFS(Calc!$H$1555:$DZ$1555, Calc!$H$15:$DZ$15, BZ$103)/$F$107</f>
        <v>0</v>
      </c>
      <c r="CA88" s="249">
        <f>_xlfn.MINIFS(Calc!$H$1555:$DZ$1555, Calc!$H$15:$DZ$15, CA$103)/$F$107</f>
        <v>0</v>
      </c>
      <c r="CB88" s="249">
        <f>_xlfn.MINIFS(Calc!$H$1555:$DZ$1555, Calc!$H$15:$DZ$15, CB$103)/$F$107</f>
        <v>0</v>
      </c>
      <c r="CC88" s="249">
        <f>_xlfn.MINIFS(Calc!$H$1555:$DZ$1555, Calc!$H$15:$DZ$15, CC$103)/$F$107</f>
        <v>0</v>
      </c>
      <c r="CD88" s="249">
        <f>_xlfn.MINIFS(Calc!$H$1555:$DZ$1555, Calc!$H$15:$DZ$15, CD$103)/$F$107</f>
        <v>0</v>
      </c>
      <c r="CE88" s="249">
        <f>_xlfn.MINIFS(Calc!$H$1555:$DZ$1555, Calc!$H$15:$DZ$15, CE$103)/$F$107</f>
        <v>0</v>
      </c>
      <c r="CF88" s="249">
        <f>_xlfn.MINIFS(Calc!$H$1555:$DZ$1555, Calc!$H$15:$DZ$15, CF$103)/$F$107</f>
        <v>0</v>
      </c>
      <c r="CG88" s="249">
        <f>_xlfn.MINIFS(Calc!$H$1555:$DZ$1555, Calc!$H$15:$DZ$15, CG$103)/$F$107</f>
        <v>0</v>
      </c>
      <c r="CH88" s="249">
        <f>_xlfn.MINIFS(Calc!$H$1555:$DZ$1555, Calc!$H$15:$DZ$15, CH$103)/$F$107</f>
        <v>0</v>
      </c>
      <c r="CI88" s="249">
        <f>_xlfn.MINIFS(Calc!$H$1555:$DZ$1555, Calc!$H$15:$DZ$15, CI$103)/$F$107</f>
        <v>0</v>
      </c>
      <c r="CJ88" s="249">
        <f>_xlfn.MINIFS(Calc!$H$1555:$DZ$1555, Calc!$H$15:$DZ$15, CJ$103)/$F$107</f>
        <v>0</v>
      </c>
      <c r="CK88" s="249">
        <f>_xlfn.MINIFS(Calc!$H$1555:$DZ$1555, Calc!$H$15:$DZ$15, CK$103)/$F$107</f>
        <v>0</v>
      </c>
      <c r="CL88" s="249">
        <f>_xlfn.MINIFS(Calc!$H$1555:$DZ$1555, Calc!$H$15:$DZ$15, CL$103)/$F$107</f>
        <v>0</v>
      </c>
      <c r="CM88" s="249">
        <f>_xlfn.MINIFS(Calc!$H$1555:$DZ$1555, Calc!$H$15:$DZ$15, CM$103)/$F$107</f>
        <v>0</v>
      </c>
      <c r="CN88" s="249">
        <f>_xlfn.MINIFS(Calc!$H$1555:$DZ$1555, Calc!$H$15:$DZ$15, CN$103)/$F$107</f>
        <v>0</v>
      </c>
      <c r="CO88" s="249">
        <f>_xlfn.MINIFS(Calc!$H$1555:$DZ$1555, Calc!$H$15:$DZ$15, CO$103)/$F$107</f>
        <v>0</v>
      </c>
      <c r="CP88" s="249">
        <f>_xlfn.MINIFS(Calc!$H$1555:$DZ$1555, Calc!$H$15:$DZ$15, CP$103)/$F$107</f>
        <v>0</v>
      </c>
      <c r="CQ88" s="249">
        <f>_xlfn.MINIFS(Calc!$H$1555:$DZ$1555, Calc!$H$15:$DZ$15, CQ$103)/$F$107</f>
        <v>0</v>
      </c>
      <c r="CR88" s="249">
        <f>_xlfn.MINIFS(Calc!$H$1555:$DZ$1555, Calc!$H$15:$DZ$15, CR$103)/$F$107</f>
        <v>0</v>
      </c>
      <c r="CS88" s="249">
        <f>_xlfn.MINIFS(Calc!$H$1555:$DZ$1555, Calc!$H$15:$DZ$15, CS$103)/$F$107</f>
        <v>0</v>
      </c>
      <c r="CT88" s="249">
        <f>_xlfn.MINIFS(Calc!$H$1555:$DZ$1555, Calc!$H$15:$DZ$15, CT$103)/$F$107</f>
        <v>0</v>
      </c>
      <c r="CU88" s="249">
        <f>_xlfn.MINIFS(Calc!$H$1555:$DZ$1555, Calc!$H$15:$DZ$15, CU$103)/$F$107</f>
        <v>0</v>
      </c>
      <c r="CV88" s="249">
        <f>_xlfn.MINIFS(Calc!$H$1555:$DZ$1555, Calc!$H$15:$DZ$15, CV$103)/$F$107</f>
        <v>0</v>
      </c>
      <c r="CW88" s="249">
        <f>_xlfn.MINIFS(Calc!$H$1555:$DZ$1555, Calc!$H$15:$DZ$15, CW$103)/$F$107</f>
        <v>0</v>
      </c>
      <c r="CX88" s="249">
        <f>_xlfn.MINIFS(Calc!$H$1555:$DZ$1555, Calc!$H$15:$DZ$15, CX$103)/$F$107</f>
        <v>0</v>
      </c>
      <c r="CY88" s="249">
        <f>_xlfn.MINIFS(Calc!$H$1555:$DZ$1555, Calc!$H$15:$DZ$15, CY$103)/$F$107</f>
        <v>0</v>
      </c>
      <c r="CZ88" s="249">
        <f>_xlfn.MINIFS(Calc!$H$1555:$DZ$1555, Calc!$H$15:$DZ$15, CZ$103)/$F$107</f>
        <v>0</v>
      </c>
      <c r="DA88" s="249">
        <f>_xlfn.MINIFS(Calc!$H$1555:$DZ$1555, Calc!$H$15:$DZ$15, DA$103)/$F$107</f>
        <v>0</v>
      </c>
      <c r="DB88" s="249">
        <f>_xlfn.MINIFS(Calc!$H$1555:$DZ$1555, Calc!$H$15:$DZ$15, DB$103)/$F$107</f>
        <v>0</v>
      </c>
      <c r="DC88" s="249">
        <f>_xlfn.MINIFS(Calc!$H$1555:$DZ$1555, Calc!$H$15:$DZ$15, DC$103)/$F$107</f>
        <v>0</v>
      </c>
      <c r="DD88" s="249">
        <f>_xlfn.MINIFS(Calc!$H$1555:$DZ$1555, Calc!$H$15:$DZ$15, DD$103)/$F$107</f>
        <v>0</v>
      </c>
      <c r="DE88" s="249">
        <f>_xlfn.MINIFS(Calc!$H$1555:$DZ$1555, Calc!$H$15:$DZ$15, DE$103)/$F$107</f>
        <v>0</v>
      </c>
      <c r="DF88" s="249">
        <f>_xlfn.MINIFS(Calc!$H$1555:$DZ$1555, Calc!$H$15:$DZ$15, DF$103)/$F$107</f>
        <v>0</v>
      </c>
      <c r="DG88" s="249">
        <f>_xlfn.MINIFS(Calc!$H$1555:$DZ$1555, Calc!$H$15:$DZ$15, DG$103)/$F$107</f>
        <v>0</v>
      </c>
      <c r="DH88" s="249">
        <f>_xlfn.MINIFS(Calc!$H$1555:$DZ$1555, Calc!$H$15:$DZ$15, DH$103)/$F$107</f>
        <v>0</v>
      </c>
      <c r="DI88" s="249">
        <f>_xlfn.MINIFS(Calc!$H$1555:$DZ$1555, Calc!$H$15:$DZ$15, DI$103)/$F$107</f>
        <v>0</v>
      </c>
      <c r="DJ88" s="249">
        <f>_xlfn.MINIFS(Calc!$H$1555:$DZ$1555, Calc!$H$15:$DZ$15, DJ$103)/$F$107</f>
        <v>0</v>
      </c>
      <c r="DK88" s="249">
        <f>_xlfn.MINIFS(Calc!$H$1555:$DZ$1555, Calc!$H$15:$DZ$15, DK$103)/$F$107</f>
        <v>0</v>
      </c>
      <c r="DL88" s="249">
        <f>_xlfn.MINIFS(Calc!$H$1555:$DZ$1555, Calc!$H$15:$DZ$15, DL$103)/$F$107</f>
        <v>0</v>
      </c>
      <c r="DM88" s="249">
        <f>_xlfn.MINIFS(Calc!$H$1555:$DZ$1555, Calc!$H$15:$DZ$15, DM$103)/$F$107</f>
        <v>0</v>
      </c>
      <c r="DN88" s="249">
        <f>_xlfn.MINIFS(Calc!$H$1555:$DZ$1555, Calc!$H$15:$DZ$15, DN$103)/$F$107</f>
        <v>0</v>
      </c>
      <c r="DO88" s="249">
        <f>_xlfn.MINIFS(Calc!$H$1555:$DZ$1555, Calc!$H$15:$DZ$15, DO$103)/$F$107</f>
        <v>0</v>
      </c>
      <c r="DP88" s="249">
        <f>_xlfn.MINIFS(Calc!$H$1555:$DZ$1555, Calc!$H$15:$DZ$15, DP$103)/$F$107</f>
        <v>0</v>
      </c>
      <c r="DQ88" s="249">
        <f>_xlfn.MINIFS(Calc!$H$1555:$DZ$1555, Calc!$H$15:$DZ$15, DQ$103)/$F$107</f>
        <v>0</v>
      </c>
      <c r="DR88" s="249">
        <f>_xlfn.MINIFS(Calc!$H$1555:$DZ$1555, Calc!$H$15:$DZ$15, DR$103)/$F$107</f>
        <v>0</v>
      </c>
      <c r="DS88" s="249">
        <f>_xlfn.MINIFS(Calc!$H$1555:$DZ$1555, Calc!$H$15:$DZ$15, DS$103)/$F$107</f>
        <v>0</v>
      </c>
      <c r="DT88" s="249">
        <f>_xlfn.MINIFS(Calc!$H$1555:$DZ$1555, Calc!$H$15:$DZ$15, DT$103)/$F$107</f>
        <v>0</v>
      </c>
      <c r="DU88" s="249">
        <f>_xlfn.MINIFS(Calc!$H$1555:$DZ$1555, Calc!$H$15:$DZ$15, DU$103)/$F$107</f>
        <v>0</v>
      </c>
      <c r="DV88" s="249">
        <f>_xlfn.MINIFS(Calc!$H$1555:$DZ$1555, Calc!$H$15:$DZ$15, DV$103)/$F$107</f>
        <v>0</v>
      </c>
      <c r="DW88" s="249">
        <f>_xlfn.MINIFS(Calc!$H$1555:$DZ$1555, Calc!$H$15:$DZ$15, DW$103)/$F$107</f>
        <v>0</v>
      </c>
      <c r="DX88" s="249">
        <f>_xlfn.MINIFS(Calc!$H$1555:$DZ$1555, Calc!$H$15:$DZ$15, DX$103)/$F$107</f>
        <v>0</v>
      </c>
      <c r="DY88" s="249">
        <f>_xlfn.MINIFS(Calc!$H$1555:$DZ$1555, Calc!$H$15:$DZ$15, DY$103)/$F$107</f>
        <v>0</v>
      </c>
      <c r="DZ88" s="249">
        <f>_xlfn.MINIFS(Calc!$H$1555:$DZ$1555, Calc!$H$15:$DZ$15, DZ$103)/$F$107</f>
        <v>0</v>
      </c>
      <c r="EA88" s="245"/>
      <c r="EB88" s="246"/>
      <c r="EC88" s="250"/>
      <c r="ED88" s="53"/>
    </row>
    <row r="89" spans="3:137" ht="5.0999999999999996" customHeight="1" x14ac:dyDescent="0.3">
      <c r="E89" s="89"/>
      <c r="F89" s="4"/>
      <c r="G89" s="4"/>
      <c r="H89" s="16"/>
      <c r="EB89" s="89"/>
      <c r="EC89" s="4"/>
      <c r="ED89" s="16"/>
    </row>
    <row r="91" spans="3:137" x14ac:dyDescent="0.3">
      <c r="C91" s="256" t="s">
        <v>270</v>
      </c>
      <c r="D91" s="257"/>
      <c r="E91" s="257"/>
      <c r="F91" s="258">
        <f>Calc!D1558</f>
        <v>0.37380432405558728</v>
      </c>
    </row>
    <row r="92" spans="3:137" x14ac:dyDescent="0.3">
      <c r="C92" s="259"/>
      <c r="D92" s="260"/>
      <c r="E92" s="260"/>
      <c r="F92" s="261"/>
    </row>
    <row r="93" spans="3:137" x14ac:dyDescent="0.3">
      <c r="C93" s="259" t="str">
        <f>Calc!B1560&amp;" @ "&amp;FIXED(Calc!C1560*100, 2, FALSE)&amp;"%"</f>
        <v>NPV @ 8.00%</v>
      </c>
      <c r="D93" s="260"/>
      <c r="E93" s="260"/>
      <c r="F93" s="262">
        <f>Calc!D1560/$F$107</f>
        <v>17.394545629618495</v>
      </c>
      <c r="G93" s="255"/>
    </row>
    <row r="94" spans="3:137" x14ac:dyDescent="0.3">
      <c r="C94" s="259" t="str">
        <f>Calc!B1561&amp;" @ "&amp;FIXED(Calc!C1561*100, 2, FALSE)&amp;"%"</f>
        <v>NPV @ 12.00%</v>
      </c>
      <c r="D94" s="260"/>
      <c r="E94" s="260"/>
      <c r="F94" s="262">
        <f>Calc!D1561/$F$107</f>
        <v>13.629655783175552</v>
      </c>
      <c r="G94" s="255"/>
    </row>
    <row r="95" spans="3:137" x14ac:dyDescent="0.3">
      <c r="C95" s="263" t="str">
        <f>Calc!B1562&amp;" @ "&amp;FIXED(Calc!C1562*100, 2, FALSE)&amp;"%"</f>
        <v>NPV @ 17.00%</v>
      </c>
      <c r="D95" s="264"/>
      <c r="E95" s="264"/>
      <c r="F95" s="265">
        <f>Calc!D1562/$F$107</f>
        <v>9.8783913415961031</v>
      </c>
      <c r="G95" s="255"/>
    </row>
    <row r="101" spans="3:133" x14ac:dyDescent="0.3">
      <c r="C101" s="27" t="s">
        <v>52</v>
      </c>
      <c r="D101" s="27"/>
      <c r="E101" s="27"/>
      <c r="F101" s="27"/>
      <c r="G101" s="27"/>
      <c r="H101" s="27"/>
      <c r="I101" s="27"/>
      <c r="J101" s="123">
        <f>F108</f>
        <v>44561</v>
      </c>
      <c r="K101" s="123">
        <f>J102</f>
        <v>44926</v>
      </c>
      <c r="L101" s="123">
        <f t="shared" ref="L101:BW101" si="51">K102</f>
        <v>45291</v>
      </c>
      <c r="M101" s="123">
        <f t="shared" si="51"/>
        <v>45657</v>
      </c>
      <c r="N101" s="123">
        <f t="shared" si="51"/>
        <v>46022</v>
      </c>
      <c r="O101" s="123">
        <f t="shared" si="51"/>
        <v>46387</v>
      </c>
      <c r="P101" s="123">
        <f t="shared" si="51"/>
        <v>46752</v>
      </c>
      <c r="Q101" s="123">
        <f t="shared" si="51"/>
        <v>47118</v>
      </c>
      <c r="R101" s="123">
        <f t="shared" si="51"/>
        <v>47483</v>
      </c>
      <c r="S101" s="123">
        <f t="shared" si="51"/>
        <v>47848</v>
      </c>
      <c r="T101" s="123">
        <f t="shared" si="51"/>
        <v>48213</v>
      </c>
      <c r="U101" s="123">
        <f t="shared" si="51"/>
        <v>48579</v>
      </c>
      <c r="V101" s="123">
        <f t="shared" si="51"/>
        <v>48944</v>
      </c>
      <c r="W101" s="123">
        <f t="shared" si="51"/>
        <v>49309</v>
      </c>
      <c r="X101" s="123">
        <f t="shared" si="51"/>
        <v>49674</v>
      </c>
      <c r="Y101" s="123">
        <f t="shared" si="51"/>
        <v>50040</v>
      </c>
      <c r="Z101" s="123">
        <f t="shared" si="51"/>
        <v>50405</v>
      </c>
      <c r="AA101" s="123">
        <f t="shared" si="51"/>
        <v>50770</v>
      </c>
      <c r="AB101" s="123">
        <f t="shared" si="51"/>
        <v>51135</v>
      </c>
      <c r="AC101" s="123">
        <f t="shared" si="51"/>
        <v>51501</v>
      </c>
      <c r="AD101" s="123">
        <f t="shared" si="51"/>
        <v>51866</v>
      </c>
      <c r="AE101" s="123">
        <f t="shared" si="51"/>
        <v>52231</v>
      </c>
      <c r="AF101" s="123">
        <f t="shared" si="51"/>
        <v>52596</v>
      </c>
      <c r="AG101" s="123">
        <f t="shared" si="51"/>
        <v>52962</v>
      </c>
      <c r="AH101" s="123">
        <f t="shared" si="51"/>
        <v>53327</v>
      </c>
      <c r="AI101" s="123">
        <f t="shared" si="51"/>
        <v>53692</v>
      </c>
      <c r="AJ101" s="123">
        <f t="shared" si="51"/>
        <v>54057</v>
      </c>
      <c r="AK101" s="123">
        <f t="shared" si="51"/>
        <v>54423</v>
      </c>
      <c r="AL101" s="123">
        <f t="shared" si="51"/>
        <v>54788</v>
      </c>
      <c r="AM101" s="123">
        <f t="shared" si="51"/>
        <v>55153</v>
      </c>
      <c r="AN101" s="123">
        <f t="shared" si="51"/>
        <v>55518</v>
      </c>
      <c r="AO101" s="123">
        <f t="shared" si="51"/>
        <v>55884</v>
      </c>
      <c r="AP101" s="123">
        <f t="shared" si="51"/>
        <v>56249</v>
      </c>
      <c r="AQ101" s="123">
        <f t="shared" si="51"/>
        <v>56614</v>
      </c>
      <c r="AR101" s="123">
        <f t="shared" si="51"/>
        <v>56979</v>
      </c>
      <c r="AS101" s="123">
        <f t="shared" si="51"/>
        <v>57345</v>
      </c>
      <c r="AT101" s="123">
        <f t="shared" si="51"/>
        <v>57710</v>
      </c>
      <c r="AU101" s="123">
        <f t="shared" si="51"/>
        <v>58075</v>
      </c>
      <c r="AV101" s="123">
        <f t="shared" si="51"/>
        <v>58440</v>
      </c>
      <c r="AW101" s="123">
        <f t="shared" si="51"/>
        <v>58806</v>
      </c>
      <c r="AX101" s="123">
        <f t="shared" si="51"/>
        <v>59171</v>
      </c>
      <c r="AY101" s="123">
        <f t="shared" si="51"/>
        <v>59536</v>
      </c>
      <c r="AZ101" s="123">
        <f t="shared" si="51"/>
        <v>59901</v>
      </c>
      <c r="BA101" s="123">
        <f t="shared" si="51"/>
        <v>60267</v>
      </c>
      <c r="BB101" s="123">
        <f t="shared" si="51"/>
        <v>60632</v>
      </c>
      <c r="BC101" s="123">
        <f t="shared" si="51"/>
        <v>60997</v>
      </c>
      <c r="BD101" s="123">
        <f t="shared" si="51"/>
        <v>61362</v>
      </c>
      <c r="BE101" s="123">
        <f t="shared" si="51"/>
        <v>61728</v>
      </c>
      <c r="BF101" s="123">
        <f t="shared" si="51"/>
        <v>62093</v>
      </c>
      <c r="BG101" s="123">
        <f t="shared" si="51"/>
        <v>62458</v>
      </c>
      <c r="BH101" s="123">
        <f t="shared" si="51"/>
        <v>62823</v>
      </c>
      <c r="BI101" s="123">
        <f t="shared" si="51"/>
        <v>63189</v>
      </c>
      <c r="BJ101" s="123">
        <f t="shared" si="51"/>
        <v>63554</v>
      </c>
      <c r="BK101" s="123">
        <f t="shared" si="51"/>
        <v>63919</v>
      </c>
      <c r="BL101" s="123">
        <f t="shared" si="51"/>
        <v>64284</v>
      </c>
      <c r="BM101" s="123">
        <f t="shared" si="51"/>
        <v>64650</v>
      </c>
      <c r="BN101" s="123">
        <f t="shared" si="51"/>
        <v>65015</v>
      </c>
      <c r="BO101" s="123">
        <f t="shared" si="51"/>
        <v>65380</v>
      </c>
      <c r="BP101" s="123">
        <f t="shared" si="51"/>
        <v>65745</v>
      </c>
      <c r="BQ101" s="123">
        <f t="shared" si="51"/>
        <v>66111</v>
      </c>
      <c r="BR101" s="123">
        <f t="shared" si="51"/>
        <v>66476</v>
      </c>
      <c r="BS101" s="123">
        <f t="shared" si="51"/>
        <v>66841</v>
      </c>
      <c r="BT101" s="123">
        <f t="shared" si="51"/>
        <v>67206</v>
      </c>
      <c r="BU101" s="123">
        <f t="shared" si="51"/>
        <v>67572</v>
      </c>
      <c r="BV101" s="123">
        <f t="shared" si="51"/>
        <v>67937</v>
      </c>
      <c r="BW101" s="123">
        <f t="shared" si="51"/>
        <v>68302</v>
      </c>
      <c r="BX101" s="123">
        <f t="shared" ref="BX101:DZ101" si="52">BW102</f>
        <v>68667</v>
      </c>
      <c r="BY101" s="123">
        <f t="shared" si="52"/>
        <v>69033</v>
      </c>
      <c r="BZ101" s="123">
        <f t="shared" si="52"/>
        <v>69398</v>
      </c>
      <c r="CA101" s="123">
        <f t="shared" si="52"/>
        <v>69763</v>
      </c>
      <c r="CB101" s="123">
        <f t="shared" si="52"/>
        <v>70128</v>
      </c>
      <c r="CC101" s="123">
        <f t="shared" si="52"/>
        <v>70494</v>
      </c>
      <c r="CD101" s="123">
        <f t="shared" si="52"/>
        <v>70859</v>
      </c>
      <c r="CE101" s="123">
        <f t="shared" si="52"/>
        <v>71224</v>
      </c>
      <c r="CF101" s="123">
        <f t="shared" si="52"/>
        <v>71589</v>
      </c>
      <c r="CG101" s="123">
        <f t="shared" si="52"/>
        <v>71955</v>
      </c>
      <c r="CH101" s="123">
        <f t="shared" si="52"/>
        <v>72320</v>
      </c>
      <c r="CI101" s="123">
        <f t="shared" si="52"/>
        <v>72685</v>
      </c>
      <c r="CJ101" s="123">
        <f t="shared" si="52"/>
        <v>73050</v>
      </c>
      <c r="CK101" s="123">
        <f t="shared" si="52"/>
        <v>73415</v>
      </c>
      <c r="CL101" s="123">
        <f t="shared" si="52"/>
        <v>73780</v>
      </c>
      <c r="CM101" s="123">
        <f t="shared" si="52"/>
        <v>74145</v>
      </c>
      <c r="CN101" s="123">
        <f t="shared" si="52"/>
        <v>74510</v>
      </c>
      <c r="CO101" s="123">
        <f t="shared" si="52"/>
        <v>74876</v>
      </c>
      <c r="CP101" s="123">
        <f t="shared" si="52"/>
        <v>75241</v>
      </c>
      <c r="CQ101" s="123">
        <f t="shared" si="52"/>
        <v>75606</v>
      </c>
      <c r="CR101" s="123">
        <f t="shared" si="52"/>
        <v>75971</v>
      </c>
      <c r="CS101" s="123">
        <f t="shared" si="52"/>
        <v>76337</v>
      </c>
      <c r="CT101" s="123">
        <f t="shared" si="52"/>
        <v>76702</v>
      </c>
      <c r="CU101" s="123">
        <f t="shared" si="52"/>
        <v>77067</v>
      </c>
      <c r="CV101" s="123">
        <f t="shared" si="52"/>
        <v>77432</v>
      </c>
      <c r="CW101" s="123">
        <f t="shared" si="52"/>
        <v>77798</v>
      </c>
      <c r="CX101" s="123">
        <f t="shared" si="52"/>
        <v>78163</v>
      </c>
      <c r="CY101" s="123">
        <f t="shared" si="52"/>
        <v>78528</v>
      </c>
      <c r="CZ101" s="123">
        <f t="shared" si="52"/>
        <v>78893</v>
      </c>
      <c r="DA101" s="123">
        <f t="shared" si="52"/>
        <v>79259</v>
      </c>
      <c r="DB101" s="123">
        <f t="shared" si="52"/>
        <v>79624</v>
      </c>
      <c r="DC101" s="123">
        <f t="shared" si="52"/>
        <v>79989</v>
      </c>
      <c r="DD101" s="123">
        <f t="shared" si="52"/>
        <v>80354</v>
      </c>
      <c r="DE101" s="123">
        <f t="shared" si="52"/>
        <v>80720</v>
      </c>
      <c r="DF101" s="123">
        <f t="shared" si="52"/>
        <v>81085</v>
      </c>
      <c r="DG101" s="123">
        <f t="shared" si="52"/>
        <v>81450</v>
      </c>
      <c r="DH101" s="123">
        <f t="shared" si="52"/>
        <v>81815</v>
      </c>
      <c r="DI101" s="123">
        <f t="shared" si="52"/>
        <v>82181</v>
      </c>
      <c r="DJ101" s="123">
        <f t="shared" si="52"/>
        <v>82546</v>
      </c>
      <c r="DK101" s="123">
        <f t="shared" si="52"/>
        <v>82911</v>
      </c>
      <c r="DL101" s="123">
        <f t="shared" si="52"/>
        <v>83276</v>
      </c>
      <c r="DM101" s="123">
        <f t="shared" si="52"/>
        <v>83642</v>
      </c>
      <c r="DN101" s="123">
        <f t="shared" si="52"/>
        <v>84007</v>
      </c>
      <c r="DO101" s="123">
        <f t="shared" si="52"/>
        <v>84372</v>
      </c>
      <c r="DP101" s="123">
        <f t="shared" si="52"/>
        <v>84737</v>
      </c>
      <c r="DQ101" s="123">
        <f t="shared" si="52"/>
        <v>85103</v>
      </c>
      <c r="DR101" s="123">
        <f t="shared" si="52"/>
        <v>85468</v>
      </c>
      <c r="DS101" s="123">
        <f t="shared" si="52"/>
        <v>85833</v>
      </c>
      <c r="DT101" s="123">
        <f t="shared" si="52"/>
        <v>86198</v>
      </c>
      <c r="DU101" s="123">
        <f t="shared" si="52"/>
        <v>86564</v>
      </c>
      <c r="DV101" s="123">
        <f t="shared" si="52"/>
        <v>86929</v>
      </c>
      <c r="DW101" s="123">
        <f t="shared" si="52"/>
        <v>87294</v>
      </c>
      <c r="DX101" s="123">
        <f t="shared" si="52"/>
        <v>87659</v>
      </c>
      <c r="DY101" s="123">
        <f t="shared" si="52"/>
        <v>88025</v>
      </c>
      <c r="DZ101" s="123">
        <f t="shared" si="52"/>
        <v>88390</v>
      </c>
      <c r="EA101" s="27"/>
      <c r="EB101" s="27"/>
      <c r="EC101" s="27"/>
    </row>
    <row r="102" spans="3:133" x14ac:dyDescent="0.3">
      <c r="C102" s="27" t="s">
        <v>45</v>
      </c>
      <c r="D102" s="27"/>
      <c r="E102" s="27"/>
      <c r="F102" s="27"/>
      <c r="G102" s="27"/>
      <c r="H102" s="27"/>
      <c r="I102" s="27"/>
      <c r="J102" s="123">
        <f>EOMONTH(J101, $F$109)</f>
        <v>44926</v>
      </c>
      <c r="K102" s="123">
        <f>EOMONTH(K101, $F$109)</f>
        <v>45291</v>
      </c>
      <c r="L102" s="123">
        <f t="shared" ref="L102:R102" si="53">EOMONTH(L101, $F$109)</f>
        <v>45657</v>
      </c>
      <c r="M102" s="123">
        <f t="shared" si="53"/>
        <v>46022</v>
      </c>
      <c r="N102" s="123">
        <f t="shared" si="53"/>
        <v>46387</v>
      </c>
      <c r="O102" s="123">
        <f t="shared" si="53"/>
        <v>46752</v>
      </c>
      <c r="P102" s="123">
        <f t="shared" si="53"/>
        <v>47118</v>
      </c>
      <c r="Q102" s="123">
        <f t="shared" si="53"/>
        <v>47483</v>
      </c>
      <c r="R102" s="123">
        <f t="shared" si="53"/>
        <v>47848</v>
      </c>
      <c r="S102" s="123">
        <f t="shared" ref="S102" si="54">EOMONTH(S101, $F$109)</f>
        <v>48213</v>
      </c>
      <c r="T102" s="123">
        <f t="shared" ref="T102" si="55">EOMONTH(T101, $F$109)</f>
        <v>48579</v>
      </c>
      <c r="U102" s="123">
        <f t="shared" ref="U102" si="56">EOMONTH(U101, $F$109)</f>
        <v>48944</v>
      </c>
      <c r="V102" s="123">
        <f t="shared" ref="V102" si="57">EOMONTH(V101, $F$109)</f>
        <v>49309</v>
      </c>
      <c r="W102" s="123">
        <f t="shared" ref="W102" si="58">EOMONTH(W101, $F$109)</f>
        <v>49674</v>
      </c>
      <c r="X102" s="123">
        <f t="shared" ref="X102" si="59">EOMONTH(X101, $F$109)</f>
        <v>50040</v>
      </c>
      <c r="Y102" s="123">
        <f t="shared" ref="Y102" si="60">EOMONTH(Y101, $F$109)</f>
        <v>50405</v>
      </c>
      <c r="Z102" s="123">
        <f t="shared" ref="Z102" si="61">EOMONTH(Z101, $F$109)</f>
        <v>50770</v>
      </c>
      <c r="AA102" s="123">
        <f t="shared" ref="AA102" si="62">EOMONTH(AA101, $F$109)</f>
        <v>51135</v>
      </c>
      <c r="AB102" s="123">
        <f t="shared" ref="AB102" si="63">EOMONTH(AB101, $F$109)</f>
        <v>51501</v>
      </c>
      <c r="AC102" s="123">
        <f t="shared" ref="AC102" si="64">EOMONTH(AC101, $F$109)</f>
        <v>51866</v>
      </c>
      <c r="AD102" s="123">
        <f t="shared" ref="AD102" si="65">EOMONTH(AD101, $F$109)</f>
        <v>52231</v>
      </c>
      <c r="AE102" s="123">
        <f t="shared" ref="AE102" si="66">EOMONTH(AE101, $F$109)</f>
        <v>52596</v>
      </c>
      <c r="AF102" s="123">
        <f t="shared" ref="AF102" si="67">EOMONTH(AF101, $F$109)</f>
        <v>52962</v>
      </c>
      <c r="AG102" s="123">
        <f t="shared" ref="AG102" si="68">EOMONTH(AG101, $F$109)</f>
        <v>53327</v>
      </c>
      <c r="AH102" s="123">
        <f t="shared" ref="AH102" si="69">EOMONTH(AH101, $F$109)</f>
        <v>53692</v>
      </c>
      <c r="AI102" s="123">
        <f t="shared" ref="AI102" si="70">EOMONTH(AI101, $F$109)</f>
        <v>54057</v>
      </c>
      <c r="AJ102" s="123">
        <f t="shared" ref="AJ102" si="71">EOMONTH(AJ101, $F$109)</f>
        <v>54423</v>
      </c>
      <c r="AK102" s="123">
        <f t="shared" ref="AK102" si="72">EOMONTH(AK101, $F$109)</f>
        <v>54788</v>
      </c>
      <c r="AL102" s="123">
        <f t="shared" ref="AL102" si="73">EOMONTH(AL101, $F$109)</f>
        <v>55153</v>
      </c>
      <c r="AM102" s="123">
        <f t="shared" ref="AM102" si="74">EOMONTH(AM101, $F$109)</f>
        <v>55518</v>
      </c>
      <c r="AN102" s="123">
        <f t="shared" ref="AN102" si="75">EOMONTH(AN101, $F$109)</f>
        <v>55884</v>
      </c>
      <c r="AO102" s="123">
        <f t="shared" ref="AO102" si="76">EOMONTH(AO101, $F$109)</f>
        <v>56249</v>
      </c>
      <c r="AP102" s="123">
        <f t="shared" ref="AP102" si="77">EOMONTH(AP101, $F$109)</f>
        <v>56614</v>
      </c>
      <c r="AQ102" s="123">
        <f t="shared" ref="AQ102" si="78">EOMONTH(AQ101, $F$109)</f>
        <v>56979</v>
      </c>
      <c r="AR102" s="123">
        <f t="shared" ref="AR102" si="79">EOMONTH(AR101, $F$109)</f>
        <v>57345</v>
      </c>
      <c r="AS102" s="123">
        <f t="shared" ref="AS102" si="80">EOMONTH(AS101, $F$109)</f>
        <v>57710</v>
      </c>
      <c r="AT102" s="123">
        <f t="shared" ref="AT102" si="81">EOMONTH(AT101, $F$109)</f>
        <v>58075</v>
      </c>
      <c r="AU102" s="123">
        <f t="shared" ref="AU102" si="82">EOMONTH(AU101, $F$109)</f>
        <v>58440</v>
      </c>
      <c r="AV102" s="123">
        <f t="shared" ref="AV102" si="83">EOMONTH(AV101, $F$109)</f>
        <v>58806</v>
      </c>
      <c r="AW102" s="123">
        <f t="shared" ref="AW102" si="84">EOMONTH(AW101, $F$109)</f>
        <v>59171</v>
      </c>
      <c r="AX102" s="123">
        <f t="shared" ref="AX102" si="85">EOMONTH(AX101, $F$109)</f>
        <v>59536</v>
      </c>
      <c r="AY102" s="123">
        <f t="shared" ref="AY102" si="86">EOMONTH(AY101, $F$109)</f>
        <v>59901</v>
      </c>
      <c r="AZ102" s="123">
        <f t="shared" ref="AZ102" si="87">EOMONTH(AZ101, $F$109)</f>
        <v>60267</v>
      </c>
      <c r="BA102" s="123">
        <f t="shared" ref="BA102" si="88">EOMONTH(BA101, $F$109)</f>
        <v>60632</v>
      </c>
      <c r="BB102" s="123">
        <f t="shared" ref="BB102" si="89">EOMONTH(BB101, $F$109)</f>
        <v>60997</v>
      </c>
      <c r="BC102" s="123">
        <f t="shared" ref="BC102" si="90">EOMONTH(BC101, $F$109)</f>
        <v>61362</v>
      </c>
      <c r="BD102" s="123">
        <f t="shared" ref="BD102" si="91">EOMONTH(BD101, $F$109)</f>
        <v>61728</v>
      </c>
      <c r="BE102" s="123">
        <f t="shared" ref="BE102" si="92">EOMONTH(BE101, $F$109)</f>
        <v>62093</v>
      </c>
      <c r="BF102" s="123">
        <f t="shared" ref="BF102" si="93">EOMONTH(BF101, $F$109)</f>
        <v>62458</v>
      </c>
      <c r="BG102" s="123">
        <f t="shared" ref="BG102" si="94">EOMONTH(BG101, $F$109)</f>
        <v>62823</v>
      </c>
      <c r="BH102" s="123">
        <f t="shared" ref="BH102" si="95">EOMONTH(BH101, $F$109)</f>
        <v>63189</v>
      </c>
      <c r="BI102" s="123">
        <f t="shared" ref="BI102" si="96">EOMONTH(BI101, $F$109)</f>
        <v>63554</v>
      </c>
      <c r="BJ102" s="123">
        <f t="shared" ref="BJ102" si="97">EOMONTH(BJ101, $F$109)</f>
        <v>63919</v>
      </c>
      <c r="BK102" s="123">
        <f t="shared" ref="BK102" si="98">EOMONTH(BK101, $F$109)</f>
        <v>64284</v>
      </c>
      <c r="BL102" s="123">
        <f t="shared" ref="BL102" si="99">EOMONTH(BL101, $F$109)</f>
        <v>64650</v>
      </c>
      <c r="BM102" s="123">
        <f t="shared" ref="BM102" si="100">EOMONTH(BM101, $F$109)</f>
        <v>65015</v>
      </c>
      <c r="BN102" s="123">
        <f t="shared" ref="BN102" si="101">EOMONTH(BN101, $F$109)</f>
        <v>65380</v>
      </c>
      <c r="BO102" s="123">
        <f t="shared" ref="BO102" si="102">EOMONTH(BO101, $F$109)</f>
        <v>65745</v>
      </c>
      <c r="BP102" s="123">
        <f t="shared" ref="BP102" si="103">EOMONTH(BP101, $F$109)</f>
        <v>66111</v>
      </c>
      <c r="BQ102" s="123">
        <f t="shared" ref="BQ102" si="104">EOMONTH(BQ101, $F$109)</f>
        <v>66476</v>
      </c>
      <c r="BR102" s="123">
        <f t="shared" ref="BR102" si="105">EOMONTH(BR101, $F$109)</f>
        <v>66841</v>
      </c>
      <c r="BS102" s="123">
        <f t="shared" ref="BS102" si="106">EOMONTH(BS101, $F$109)</f>
        <v>67206</v>
      </c>
      <c r="BT102" s="123">
        <f t="shared" ref="BT102" si="107">EOMONTH(BT101, $F$109)</f>
        <v>67572</v>
      </c>
      <c r="BU102" s="123">
        <f t="shared" ref="BU102" si="108">EOMONTH(BU101, $F$109)</f>
        <v>67937</v>
      </c>
      <c r="BV102" s="123">
        <f t="shared" ref="BV102" si="109">EOMONTH(BV101, $F$109)</f>
        <v>68302</v>
      </c>
      <c r="BW102" s="123">
        <f t="shared" ref="BW102" si="110">EOMONTH(BW101, $F$109)</f>
        <v>68667</v>
      </c>
      <c r="BX102" s="123">
        <f t="shared" ref="BX102" si="111">EOMONTH(BX101, $F$109)</f>
        <v>69033</v>
      </c>
      <c r="BY102" s="123">
        <f t="shared" ref="BY102" si="112">EOMONTH(BY101, $F$109)</f>
        <v>69398</v>
      </c>
      <c r="BZ102" s="123">
        <f t="shared" ref="BZ102" si="113">EOMONTH(BZ101, $F$109)</f>
        <v>69763</v>
      </c>
      <c r="CA102" s="123">
        <f t="shared" ref="CA102" si="114">EOMONTH(CA101, $F$109)</f>
        <v>70128</v>
      </c>
      <c r="CB102" s="123">
        <f t="shared" ref="CB102" si="115">EOMONTH(CB101, $F$109)</f>
        <v>70494</v>
      </c>
      <c r="CC102" s="123">
        <f t="shared" ref="CC102" si="116">EOMONTH(CC101, $F$109)</f>
        <v>70859</v>
      </c>
      <c r="CD102" s="123">
        <f t="shared" ref="CD102" si="117">EOMONTH(CD101, $F$109)</f>
        <v>71224</v>
      </c>
      <c r="CE102" s="123">
        <f t="shared" ref="CE102" si="118">EOMONTH(CE101, $F$109)</f>
        <v>71589</v>
      </c>
      <c r="CF102" s="123">
        <f t="shared" ref="CF102" si="119">EOMONTH(CF101, $F$109)</f>
        <v>71955</v>
      </c>
      <c r="CG102" s="123">
        <f t="shared" ref="CG102" si="120">EOMONTH(CG101, $F$109)</f>
        <v>72320</v>
      </c>
      <c r="CH102" s="123">
        <f t="shared" ref="CH102" si="121">EOMONTH(CH101, $F$109)</f>
        <v>72685</v>
      </c>
      <c r="CI102" s="123">
        <f t="shared" ref="CI102" si="122">EOMONTH(CI101, $F$109)</f>
        <v>73050</v>
      </c>
      <c r="CJ102" s="123">
        <f t="shared" ref="CJ102" si="123">EOMONTH(CJ101, $F$109)</f>
        <v>73415</v>
      </c>
      <c r="CK102" s="123">
        <f t="shared" ref="CK102" si="124">EOMONTH(CK101, $F$109)</f>
        <v>73780</v>
      </c>
      <c r="CL102" s="123">
        <f t="shared" ref="CL102" si="125">EOMONTH(CL101, $F$109)</f>
        <v>74145</v>
      </c>
      <c r="CM102" s="123">
        <f t="shared" ref="CM102" si="126">EOMONTH(CM101, $F$109)</f>
        <v>74510</v>
      </c>
      <c r="CN102" s="123">
        <f t="shared" ref="CN102" si="127">EOMONTH(CN101, $F$109)</f>
        <v>74876</v>
      </c>
      <c r="CO102" s="123">
        <f t="shared" ref="CO102" si="128">EOMONTH(CO101, $F$109)</f>
        <v>75241</v>
      </c>
      <c r="CP102" s="123">
        <f t="shared" ref="CP102" si="129">EOMONTH(CP101, $F$109)</f>
        <v>75606</v>
      </c>
      <c r="CQ102" s="123">
        <f t="shared" ref="CQ102" si="130">EOMONTH(CQ101, $F$109)</f>
        <v>75971</v>
      </c>
      <c r="CR102" s="123">
        <f t="shared" ref="CR102" si="131">EOMONTH(CR101, $F$109)</f>
        <v>76337</v>
      </c>
      <c r="CS102" s="123">
        <f t="shared" ref="CS102" si="132">EOMONTH(CS101, $F$109)</f>
        <v>76702</v>
      </c>
      <c r="CT102" s="123">
        <f t="shared" ref="CT102" si="133">EOMONTH(CT101, $F$109)</f>
        <v>77067</v>
      </c>
      <c r="CU102" s="123">
        <f t="shared" ref="CU102" si="134">EOMONTH(CU101, $F$109)</f>
        <v>77432</v>
      </c>
      <c r="CV102" s="123">
        <f t="shared" ref="CV102" si="135">EOMONTH(CV101, $F$109)</f>
        <v>77798</v>
      </c>
      <c r="CW102" s="123">
        <f t="shared" ref="CW102" si="136">EOMONTH(CW101, $F$109)</f>
        <v>78163</v>
      </c>
      <c r="CX102" s="123">
        <f t="shared" ref="CX102" si="137">EOMONTH(CX101, $F$109)</f>
        <v>78528</v>
      </c>
      <c r="CY102" s="123">
        <f t="shared" ref="CY102" si="138">EOMONTH(CY101, $F$109)</f>
        <v>78893</v>
      </c>
      <c r="CZ102" s="123">
        <f t="shared" ref="CZ102" si="139">EOMONTH(CZ101, $F$109)</f>
        <v>79259</v>
      </c>
      <c r="DA102" s="123">
        <f t="shared" ref="DA102" si="140">EOMONTH(DA101, $F$109)</f>
        <v>79624</v>
      </c>
      <c r="DB102" s="123">
        <f t="shared" ref="DB102" si="141">EOMONTH(DB101, $F$109)</f>
        <v>79989</v>
      </c>
      <c r="DC102" s="123">
        <f t="shared" ref="DC102" si="142">EOMONTH(DC101, $F$109)</f>
        <v>80354</v>
      </c>
      <c r="DD102" s="123">
        <f t="shared" ref="DD102" si="143">EOMONTH(DD101, $F$109)</f>
        <v>80720</v>
      </c>
      <c r="DE102" s="123">
        <f t="shared" ref="DE102" si="144">EOMONTH(DE101, $F$109)</f>
        <v>81085</v>
      </c>
      <c r="DF102" s="123">
        <f t="shared" ref="DF102" si="145">EOMONTH(DF101, $F$109)</f>
        <v>81450</v>
      </c>
      <c r="DG102" s="123">
        <f t="shared" ref="DG102" si="146">EOMONTH(DG101, $F$109)</f>
        <v>81815</v>
      </c>
      <c r="DH102" s="123">
        <f t="shared" ref="DH102" si="147">EOMONTH(DH101, $F$109)</f>
        <v>82181</v>
      </c>
      <c r="DI102" s="123">
        <f t="shared" ref="DI102" si="148">EOMONTH(DI101, $F$109)</f>
        <v>82546</v>
      </c>
      <c r="DJ102" s="123">
        <f t="shared" ref="DJ102" si="149">EOMONTH(DJ101, $F$109)</f>
        <v>82911</v>
      </c>
      <c r="DK102" s="123">
        <f t="shared" ref="DK102" si="150">EOMONTH(DK101, $F$109)</f>
        <v>83276</v>
      </c>
      <c r="DL102" s="123">
        <f t="shared" ref="DL102" si="151">EOMONTH(DL101, $F$109)</f>
        <v>83642</v>
      </c>
      <c r="DM102" s="123">
        <f t="shared" ref="DM102" si="152">EOMONTH(DM101, $F$109)</f>
        <v>84007</v>
      </c>
      <c r="DN102" s="123">
        <f t="shared" ref="DN102" si="153">EOMONTH(DN101, $F$109)</f>
        <v>84372</v>
      </c>
      <c r="DO102" s="123">
        <f t="shared" ref="DO102" si="154">EOMONTH(DO101, $F$109)</f>
        <v>84737</v>
      </c>
      <c r="DP102" s="123">
        <f t="shared" ref="DP102" si="155">EOMONTH(DP101, $F$109)</f>
        <v>85103</v>
      </c>
      <c r="DQ102" s="123">
        <f t="shared" ref="DQ102" si="156">EOMONTH(DQ101, $F$109)</f>
        <v>85468</v>
      </c>
      <c r="DR102" s="123">
        <f t="shared" ref="DR102" si="157">EOMONTH(DR101, $F$109)</f>
        <v>85833</v>
      </c>
      <c r="DS102" s="123">
        <f t="shared" ref="DS102" si="158">EOMONTH(DS101, $F$109)</f>
        <v>86198</v>
      </c>
      <c r="DT102" s="123">
        <f t="shared" ref="DT102" si="159">EOMONTH(DT101, $F$109)</f>
        <v>86564</v>
      </c>
      <c r="DU102" s="123">
        <f t="shared" ref="DU102" si="160">EOMONTH(DU101, $F$109)</f>
        <v>86929</v>
      </c>
      <c r="DV102" s="123">
        <f t="shared" ref="DV102" si="161">EOMONTH(DV101, $F$109)</f>
        <v>87294</v>
      </c>
      <c r="DW102" s="123">
        <f t="shared" ref="DW102" si="162">EOMONTH(DW101, $F$109)</f>
        <v>87659</v>
      </c>
      <c r="DX102" s="123">
        <f t="shared" ref="DX102" si="163">EOMONTH(DX101, $F$109)</f>
        <v>88025</v>
      </c>
      <c r="DY102" s="123">
        <f t="shared" ref="DY102" si="164">EOMONTH(DY101, $F$109)</f>
        <v>88390</v>
      </c>
      <c r="DZ102" s="123">
        <f t="shared" ref="DZ102" si="165">EOMONTH(DZ101, $F$109)</f>
        <v>88755</v>
      </c>
      <c r="EA102" s="27"/>
      <c r="EB102" s="27"/>
      <c r="EC102" s="27"/>
    </row>
    <row r="103" spans="3:133" x14ac:dyDescent="0.3">
      <c r="C103" s="27" t="s">
        <v>92</v>
      </c>
      <c r="D103" s="27"/>
      <c r="E103" s="27"/>
      <c r="F103" s="27"/>
      <c r="G103" s="27"/>
      <c r="H103" s="27"/>
      <c r="I103" s="27"/>
      <c r="J103" s="132">
        <v>1</v>
      </c>
      <c r="K103" s="132">
        <f>J103+1</f>
        <v>2</v>
      </c>
      <c r="L103" s="132">
        <f t="shared" ref="L103:R103" si="166">K103+1</f>
        <v>3</v>
      </c>
      <c r="M103" s="132">
        <f t="shared" si="166"/>
        <v>4</v>
      </c>
      <c r="N103" s="132">
        <f t="shared" si="166"/>
        <v>5</v>
      </c>
      <c r="O103" s="132">
        <f t="shared" si="166"/>
        <v>6</v>
      </c>
      <c r="P103" s="132">
        <f t="shared" si="166"/>
        <v>7</v>
      </c>
      <c r="Q103" s="132">
        <f t="shared" si="166"/>
        <v>8</v>
      </c>
      <c r="R103" s="132">
        <f t="shared" si="166"/>
        <v>9</v>
      </c>
      <c r="S103" s="132">
        <f t="shared" ref="S103:AO103" si="167">R103+1</f>
        <v>10</v>
      </c>
      <c r="T103" s="132">
        <f t="shared" si="167"/>
        <v>11</v>
      </c>
      <c r="U103" s="132">
        <f t="shared" si="167"/>
        <v>12</v>
      </c>
      <c r="V103" s="132">
        <f t="shared" si="167"/>
        <v>13</v>
      </c>
      <c r="W103" s="132">
        <f t="shared" si="167"/>
        <v>14</v>
      </c>
      <c r="X103" s="132">
        <f t="shared" si="167"/>
        <v>15</v>
      </c>
      <c r="Y103" s="132">
        <f t="shared" si="167"/>
        <v>16</v>
      </c>
      <c r="Z103" s="132">
        <f t="shared" si="167"/>
        <v>17</v>
      </c>
      <c r="AA103" s="132">
        <f t="shared" si="167"/>
        <v>18</v>
      </c>
      <c r="AB103" s="132">
        <f t="shared" si="167"/>
        <v>19</v>
      </c>
      <c r="AC103" s="132">
        <f t="shared" si="167"/>
        <v>20</v>
      </c>
      <c r="AD103" s="132">
        <f t="shared" si="167"/>
        <v>21</v>
      </c>
      <c r="AE103" s="132">
        <f t="shared" si="167"/>
        <v>22</v>
      </c>
      <c r="AF103" s="132">
        <f t="shared" si="167"/>
        <v>23</v>
      </c>
      <c r="AG103" s="132">
        <f t="shared" si="167"/>
        <v>24</v>
      </c>
      <c r="AH103" s="132">
        <f t="shared" si="167"/>
        <v>25</v>
      </c>
      <c r="AI103" s="132">
        <f t="shared" si="167"/>
        <v>26</v>
      </c>
      <c r="AJ103" s="132">
        <f t="shared" si="167"/>
        <v>27</v>
      </c>
      <c r="AK103" s="132">
        <f t="shared" si="167"/>
        <v>28</v>
      </c>
      <c r="AL103" s="132">
        <f t="shared" si="167"/>
        <v>29</v>
      </c>
      <c r="AM103" s="132">
        <f t="shared" si="167"/>
        <v>30</v>
      </c>
      <c r="AN103" s="132">
        <f t="shared" si="167"/>
        <v>31</v>
      </c>
      <c r="AO103" s="132">
        <f t="shared" si="167"/>
        <v>32</v>
      </c>
      <c r="AP103" s="132">
        <f t="shared" ref="AP103:CA103" si="168">AO103+1</f>
        <v>33</v>
      </c>
      <c r="AQ103" s="132">
        <f t="shared" si="168"/>
        <v>34</v>
      </c>
      <c r="AR103" s="132">
        <f t="shared" si="168"/>
        <v>35</v>
      </c>
      <c r="AS103" s="132">
        <f t="shared" si="168"/>
        <v>36</v>
      </c>
      <c r="AT103" s="132">
        <f t="shared" si="168"/>
        <v>37</v>
      </c>
      <c r="AU103" s="132">
        <f t="shared" si="168"/>
        <v>38</v>
      </c>
      <c r="AV103" s="132">
        <f t="shared" si="168"/>
        <v>39</v>
      </c>
      <c r="AW103" s="132">
        <f t="shared" si="168"/>
        <v>40</v>
      </c>
      <c r="AX103" s="132">
        <f t="shared" si="168"/>
        <v>41</v>
      </c>
      <c r="AY103" s="132">
        <f t="shared" si="168"/>
        <v>42</v>
      </c>
      <c r="AZ103" s="132">
        <f t="shared" si="168"/>
        <v>43</v>
      </c>
      <c r="BA103" s="132">
        <f t="shared" si="168"/>
        <v>44</v>
      </c>
      <c r="BB103" s="132">
        <f t="shared" si="168"/>
        <v>45</v>
      </c>
      <c r="BC103" s="132">
        <f t="shared" si="168"/>
        <v>46</v>
      </c>
      <c r="BD103" s="132">
        <f t="shared" si="168"/>
        <v>47</v>
      </c>
      <c r="BE103" s="132">
        <f t="shared" si="168"/>
        <v>48</v>
      </c>
      <c r="BF103" s="132">
        <f t="shared" si="168"/>
        <v>49</v>
      </c>
      <c r="BG103" s="132">
        <f t="shared" si="168"/>
        <v>50</v>
      </c>
      <c r="BH103" s="132">
        <f t="shared" si="168"/>
        <v>51</v>
      </c>
      <c r="BI103" s="132">
        <f t="shared" si="168"/>
        <v>52</v>
      </c>
      <c r="BJ103" s="132">
        <f t="shared" si="168"/>
        <v>53</v>
      </c>
      <c r="BK103" s="132">
        <f t="shared" si="168"/>
        <v>54</v>
      </c>
      <c r="BL103" s="132">
        <f t="shared" si="168"/>
        <v>55</v>
      </c>
      <c r="BM103" s="132">
        <f t="shared" si="168"/>
        <v>56</v>
      </c>
      <c r="BN103" s="132">
        <f t="shared" si="168"/>
        <v>57</v>
      </c>
      <c r="BO103" s="132">
        <f t="shared" si="168"/>
        <v>58</v>
      </c>
      <c r="BP103" s="132">
        <f t="shared" si="168"/>
        <v>59</v>
      </c>
      <c r="BQ103" s="132">
        <f t="shared" si="168"/>
        <v>60</v>
      </c>
      <c r="BR103" s="132">
        <f t="shared" si="168"/>
        <v>61</v>
      </c>
      <c r="BS103" s="132">
        <f t="shared" si="168"/>
        <v>62</v>
      </c>
      <c r="BT103" s="132">
        <f t="shared" si="168"/>
        <v>63</v>
      </c>
      <c r="BU103" s="132">
        <f t="shared" si="168"/>
        <v>64</v>
      </c>
      <c r="BV103" s="132">
        <f t="shared" si="168"/>
        <v>65</v>
      </c>
      <c r="BW103" s="132">
        <f t="shared" si="168"/>
        <v>66</v>
      </c>
      <c r="BX103" s="132">
        <f t="shared" si="168"/>
        <v>67</v>
      </c>
      <c r="BY103" s="132">
        <f t="shared" si="168"/>
        <v>68</v>
      </c>
      <c r="BZ103" s="132">
        <f t="shared" si="168"/>
        <v>69</v>
      </c>
      <c r="CA103" s="132">
        <f t="shared" si="168"/>
        <v>70</v>
      </c>
      <c r="CB103" s="132">
        <f t="shared" ref="CB103:DZ103" si="169">CA103+1</f>
        <v>71</v>
      </c>
      <c r="CC103" s="132">
        <f t="shared" si="169"/>
        <v>72</v>
      </c>
      <c r="CD103" s="132">
        <f t="shared" si="169"/>
        <v>73</v>
      </c>
      <c r="CE103" s="132">
        <f t="shared" si="169"/>
        <v>74</v>
      </c>
      <c r="CF103" s="132">
        <f t="shared" si="169"/>
        <v>75</v>
      </c>
      <c r="CG103" s="132">
        <f t="shared" si="169"/>
        <v>76</v>
      </c>
      <c r="CH103" s="132">
        <f t="shared" si="169"/>
        <v>77</v>
      </c>
      <c r="CI103" s="132">
        <f t="shared" si="169"/>
        <v>78</v>
      </c>
      <c r="CJ103" s="132">
        <f t="shared" si="169"/>
        <v>79</v>
      </c>
      <c r="CK103" s="132">
        <f t="shared" si="169"/>
        <v>80</v>
      </c>
      <c r="CL103" s="132">
        <f t="shared" si="169"/>
        <v>81</v>
      </c>
      <c r="CM103" s="132">
        <f t="shared" si="169"/>
        <v>82</v>
      </c>
      <c r="CN103" s="132">
        <f t="shared" si="169"/>
        <v>83</v>
      </c>
      <c r="CO103" s="132">
        <f t="shared" si="169"/>
        <v>84</v>
      </c>
      <c r="CP103" s="132">
        <f t="shared" si="169"/>
        <v>85</v>
      </c>
      <c r="CQ103" s="132">
        <f t="shared" si="169"/>
        <v>86</v>
      </c>
      <c r="CR103" s="132">
        <f t="shared" si="169"/>
        <v>87</v>
      </c>
      <c r="CS103" s="132">
        <f t="shared" si="169"/>
        <v>88</v>
      </c>
      <c r="CT103" s="132">
        <f t="shared" si="169"/>
        <v>89</v>
      </c>
      <c r="CU103" s="132">
        <f t="shared" si="169"/>
        <v>90</v>
      </c>
      <c r="CV103" s="132">
        <f t="shared" si="169"/>
        <v>91</v>
      </c>
      <c r="CW103" s="132">
        <f t="shared" si="169"/>
        <v>92</v>
      </c>
      <c r="CX103" s="132">
        <f t="shared" si="169"/>
        <v>93</v>
      </c>
      <c r="CY103" s="132">
        <f t="shared" si="169"/>
        <v>94</v>
      </c>
      <c r="CZ103" s="132">
        <f t="shared" si="169"/>
        <v>95</v>
      </c>
      <c r="DA103" s="132">
        <f t="shared" si="169"/>
        <v>96</v>
      </c>
      <c r="DB103" s="132">
        <f t="shared" si="169"/>
        <v>97</v>
      </c>
      <c r="DC103" s="132">
        <f t="shared" si="169"/>
        <v>98</v>
      </c>
      <c r="DD103" s="132">
        <f t="shared" si="169"/>
        <v>99</v>
      </c>
      <c r="DE103" s="132">
        <f t="shared" si="169"/>
        <v>100</v>
      </c>
      <c r="DF103" s="132">
        <f t="shared" si="169"/>
        <v>101</v>
      </c>
      <c r="DG103" s="132">
        <f t="shared" si="169"/>
        <v>102</v>
      </c>
      <c r="DH103" s="132">
        <f t="shared" si="169"/>
        <v>103</v>
      </c>
      <c r="DI103" s="132">
        <f t="shared" si="169"/>
        <v>104</v>
      </c>
      <c r="DJ103" s="132">
        <f t="shared" si="169"/>
        <v>105</v>
      </c>
      <c r="DK103" s="132">
        <f t="shared" si="169"/>
        <v>106</v>
      </c>
      <c r="DL103" s="132">
        <f t="shared" si="169"/>
        <v>107</v>
      </c>
      <c r="DM103" s="132">
        <f t="shared" si="169"/>
        <v>108</v>
      </c>
      <c r="DN103" s="132">
        <f t="shared" si="169"/>
        <v>109</v>
      </c>
      <c r="DO103" s="132">
        <f t="shared" si="169"/>
        <v>110</v>
      </c>
      <c r="DP103" s="132">
        <f t="shared" si="169"/>
        <v>111</v>
      </c>
      <c r="DQ103" s="132">
        <f t="shared" si="169"/>
        <v>112</v>
      </c>
      <c r="DR103" s="132">
        <f t="shared" si="169"/>
        <v>113</v>
      </c>
      <c r="DS103" s="132">
        <f t="shared" si="169"/>
        <v>114</v>
      </c>
      <c r="DT103" s="132">
        <f t="shared" si="169"/>
        <v>115</v>
      </c>
      <c r="DU103" s="132">
        <f t="shared" si="169"/>
        <v>116</v>
      </c>
      <c r="DV103" s="132">
        <f t="shared" si="169"/>
        <v>117</v>
      </c>
      <c r="DW103" s="132">
        <f t="shared" si="169"/>
        <v>118</v>
      </c>
      <c r="DX103" s="132">
        <f t="shared" si="169"/>
        <v>119</v>
      </c>
      <c r="DY103" s="132">
        <f t="shared" si="169"/>
        <v>120</v>
      </c>
      <c r="DZ103" s="132">
        <f t="shared" si="169"/>
        <v>121</v>
      </c>
      <c r="EA103" s="132"/>
      <c r="EB103" s="27"/>
      <c r="EC103" s="27"/>
    </row>
    <row r="104" spans="3:133" x14ac:dyDescent="0.3">
      <c r="C104" s="27" t="s">
        <v>94</v>
      </c>
      <c r="D104" s="27"/>
      <c r="E104" s="27"/>
      <c r="F104" s="27"/>
      <c r="G104" s="27"/>
      <c r="H104" s="27"/>
      <c r="I104" s="27"/>
      <c r="J104" s="132">
        <f t="shared" ref="J104:T104" si="170">ROUNDUP(MONTH(J$102)/$F109, 0)</f>
        <v>1</v>
      </c>
      <c r="K104" s="132">
        <f t="shared" si="170"/>
        <v>1</v>
      </c>
      <c r="L104" s="132">
        <f t="shared" si="170"/>
        <v>1</v>
      </c>
      <c r="M104" s="132">
        <f t="shared" si="170"/>
        <v>1</v>
      </c>
      <c r="N104" s="132">
        <f t="shared" si="170"/>
        <v>1</v>
      </c>
      <c r="O104" s="132">
        <f t="shared" si="170"/>
        <v>1</v>
      </c>
      <c r="P104" s="132">
        <f t="shared" si="170"/>
        <v>1</v>
      </c>
      <c r="Q104" s="132">
        <f t="shared" si="170"/>
        <v>1</v>
      </c>
      <c r="R104" s="132">
        <f t="shared" si="170"/>
        <v>1</v>
      </c>
      <c r="S104" s="132">
        <f t="shared" si="170"/>
        <v>1</v>
      </c>
      <c r="T104" s="132">
        <f t="shared" si="170"/>
        <v>1</v>
      </c>
      <c r="U104" s="132">
        <f t="shared" ref="U104:CF104" si="171">ROUNDUP(MONTH(U$102)/$F109, 0)</f>
        <v>1</v>
      </c>
      <c r="V104" s="132">
        <f t="shared" si="171"/>
        <v>1</v>
      </c>
      <c r="W104" s="132">
        <f t="shared" si="171"/>
        <v>1</v>
      </c>
      <c r="X104" s="132">
        <f t="shared" si="171"/>
        <v>1</v>
      </c>
      <c r="Y104" s="132">
        <f t="shared" si="171"/>
        <v>1</v>
      </c>
      <c r="Z104" s="132">
        <f t="shared" si="171"/>
        <v>1</v>
      </c>
      <c r="AA104" s="132">
        <f t="shared" si="171"/>
        <v>1</v>
      </c>
      <c r="AB104" s="132">
        <f t="shared" si="171"/>
        <v>1</v>
      </c>
      <c r="AC104" s="132">
        <f t="shared" si="171"/>
        <v>1</v>
      </c>
      <c r="AD104" s="132">
        <f t="shared" si="171"/>
        <v>1</v>
      </c>
      <c r="AE104" s="132">
        <f t="shared" si="171"/>
        <v>1</v>
      </c>
      <c r="AF104" s="132">
        <f t="shared" si="171"/>
        <v>1</v>
      </c>
      <c r="AG104" s="132">
        <f t="shared" si="171"/>
        <v>1</v>
      </c>
      <c r="AH104" s="132">
        <f t="shared" si="171"/>
        <v>1</v>
      </c>
      <c r="AI104" s="132">
        <f t="shared" si="171"/>
        <v>1</v>
      </c>
      <c r="AJ104" s="132">
        <f t="shared" si="171"/>
        <v>1</v>
      </c>
      <c r="AK104" s="132">
        <f t="shared" si="171"/>
        <v>1</v>
      </c>
      <c r="AL104" s="132">
        <f t="shared" si="171"/>
        <v>1</v>
      </c>
      <c r="AM104" s="132">
        <f t="shared" si="171"/>
        <v>1</v>
      </c>
      <c r="AN104" s="132">
        <f t="shared" si="171"/>
        <v>1</v>
      </c>
      <c r="AO104" s="132">
        <f t="shared" si="171"/>
        <v>1</v>
      </c>
      <c r="AP104" s="132">
        <f t="shared" si="171"/>
        <v>1</v>
      </c>
      <c r="AQ104" s="132">
        <f t="shared" si="171"/>
        <v>1</v>
      </c>
      <c r="AR104" s="132">
        <f t="shared" si="171"/>
        <v>1</v>
      </c>
      <c r="AS104" s="132">
        <f t="shared" si="171"/>
        <v>1</v>
      </c>
      <c r="AT104" s="132">
        <f t="shared" si="171"/>
        <v>1</v>
      </c>
      <c r="AU104" s="132">
        <f t="shared" si="171"/>
        <v>1</v>
      </c>
      <c r="AV104" s="132">
        <f t="shared" si="171"/>
        <v>1</v>
      </c>
      <c r="AW104" s="132">
        <f t="shared" si="171"/>
        <v>1</v>
      </c>
      <c r="AX104" s="132">
        <f t="shared" si="171"/>
        <v>1</v>
      </c>
      <c r="AY104" s="132">
        <f t="shared" si="171"/>
        <v>1</v>
      </c>
      <c r="AZ104" s="132">
        <f t="shared" si="171"/>
        <v>1</v>
      </c>
      <c r="BA104" s="132">
        <f t="shared" si="171"/>
        <v>1</v>
      </c>
      <c r="BB104" s="132">
        <f t="shared" si="171"/>
        <v>1</v>
      </c>
      <c r="BC104" s="132">
        <f t="shared" si="171"/>
        <v>1</v>
      </c>
      <c r="BD104" s="132">
        <f t="shared" si="171"/>
        <v>1</v>
      </c>
      <c r="BE104" s="132">
        <f t="shared" si="171"/>
        <v>1</v>
      </c>
      <c r="BF104" s="132">
        <f t="shared" si="171"/>
        <v>1</v>
      </c>
      <c r="BG104" s="132">
        <f t="shared" si="171"/>
        <v>1</v>
      </c>
      <c r="BH104" s="132">
        <f t="shared" si="171"/>
        <v>1</v>
      </c>
      <c r="BI104" s="132">
        <f t="shared" si="171"/>
        <v>1</v>
      </c>
      <c r="BJ104" s="132">
        <f t="shared" si="171"/>
        <v>1</v>
      </c>
      <c r="BK104" s="132">
        <f t="shared" si="171"/>
        <v>1</v>
      </c>
      <c r="BL104" s="132">
        <f t="shared" si="171"/>
        <v>1</v>
      </c>
      <c r="BM104" s="132">
        <f t="shared" si="171"/>
        <v>1</v>
      </c>
      <c r="BN104" s="132">
        <f t="shared" si="171"/>
        <v>1</v>
      </c>
      <c r="BO104" s="132">
        <f t="shared" si="171"/>
        <v>1</v>
      </c>
      <c r="BP104" s="132">
        <f t="shared" si="171"/>
        <v>1</v>
      </c>
      <c r="BQ104" s="132">
        <f t="shared" si="171"/>
        <v>1</v>
      </c>
      <c r="BR104" s="132">
        <f t="shared" si="171"/>
        <v>1</v>
      </c>
      <c r="BS104" s="132">
        <f t="shared" si="171"/>
        <v>1</v>
      </c>
      <c r="BT104" s="132">
        <f t="shared" si="171"/>
        <v>1</v>
      </c>
      <c r="BU104" s="132">
        <f t="shared" si="171"/>
        <v>1</v>
      </c>
      <c r="BV104" s="132">
        <f t="shared" si="171"/>
        <v>1</v>
      </c>
      <c r="BW104" s="132">
        <f t="shared" si="171"/>
        <v>1</v>
      </c>
      <c r="BX104" s="132">
        <f t="shared" si="171"/>
        <v>1</v>
      </c>
      <c r="BY104" s="132">
        <f t="shared" si="171"/>
        <v>1</v>
      </c>
      <c r="BZ104" s="132">
        <f t="shared" si="171"/>
        <v>1</v>
      </c>
      <c r="CA104" s="132">
        <f t="shared" si="171"/>
        <v>1</v>
      </c>
      <c r="CB104" s="132">
        <f t="shared" si="171"/>
        <v>1</v>
      </c>
      <c r="CC104" s="132">
        <f t="shared" si="171"/>
        <v>1</v>
      </c>
      <c r="CD104" s="132">
        <f t="shared" si="171"/>
        <v>1</v>
      </c>
      <c r="CE104" s="132">
        <f t="shared" si="171"/>
        <v>1</v>
      </c>
      <c r="CF104" s="132">
        <f t="shared" si="171"/>
        <v>1</v>
      </c>
      <c r="CG104" s="132">
        <f t="shared" ref="CG104:DZ104" si="172">ROUNDUP(MONTH(CG$102)/$F109, 0)</f>
        <v>1</v>
      </c>
      <c r="CH104" s="132">
        <f t="shared" si="172"/>
        <v>1</v>
      </c>
      <c r="CI104" s="132">
        <f t="shared" si="172"/>
        <v>1</v>
      </c>
      <c r="CJ104" s="132">
        <f t="shared" si="172"/>
        <v>1</v>
      </c>
      <c r="CK104" s="132">
        <f t="shared" si="172"/>
        <v>1</v>
      </c>
      <c r="CL104" s="132">
        <f t="shared" si="172"/>
        <v>1</v>
      </c>
      <c r="CM104" s="132">
        <f t="shared" si="172"/>
        <v>1</v>
      </c>
      <c r="CN104" s="132">
        <f t="shared" si="172"/>
        <v>1</v>
      </c>
      <c r="CO104" s="132">
        <f t="shared" si="172"/>
        <v>1</v>
      </c>
      <c r="CP104" s="132">
        <f t="shared" si="172"/>
        <v>1</v>
      </c>
      <c r="CQ104" s="132">
        <f t="shared" si="172"/>
        <v>1</v>
      </c>
      <c r="CR104" s="132">
        <f t="shared" si="172"/>
        <v>1</v>
      </c>
      <c r="CS104" s="132">
        <f t="shared" si="172"/>
        <v>1</v>
      </c>
      <c r="CT104" s="132">
        <f t="shared" si="172"/>
        <v>1</v>
      </c>
      <c r="CU104" s="132">
        <f t="shared" si="172"/>
        <v>1</v>
      </c>
      <c r="CV104" s="132">
        <f t="shared" si="172"/>
        <v>1</v>
      </c>
      <c r="CW104" s="132">
        <f t="shared" si="172"/>
        <v>1</v>
      </c>
      <c r="CX104" s="132">
        <f t="shared" si="172"/>
        <v>1</v>
      </c>
      <c r="CY104" s="132">
        <f t="shared" si="172"/>
        <v>1</v>
      </c>
      <c r="CZ104" s="132">
        <f t="shared" si="172"/>
        <v>1</v>
      </c>
      <c r="DA104" s="132">
        <f t="shared" si="172"/>
        <v>1</v>
      </c>
      <c r="DB104" s="132">
        <f t="shared" si="172"/>
        <v>1</v>
      </c>
      <c r="DC104" s="132">
        <f t="shared" si="172"/>
        <v>1</v>
      </c>
      <c r="DD104" s="132">
        <f t="shared" si="172"/>
        <v>1</v>
      </c>
      <c r="DE104" s="132">
        <f t="shared" si="172"/>
        <v>1</v>
      </c>
      <c r="DF104" s="132">
        <f t="shared" si="172"/>
        <v>1</v>
      </c>
      <c r="DG104" s="132">
        <f t="shared" si="172"/>
        <v>1</v>
      </c>
      <c r="DH104" s="132">
        <f t="shared" si="172"/>
        <v>1</v>
      </c>
      <c r="DI104" s="132">
        <f t="shared" si="172"/>
        <v>1</v>
      </c>
      <c r="DJ104" s="132">
        <f t="shared" si="172"/>
        <v>1</v>
      </c>
      <c r="DK104" s="132">
        <f t="shared" si="172"/>
        <v>1</v>
      </c>
      <c r="DL104" s="132">
        <f t="shared" si="172"/>
        <v>1</v>
      </c>
      <c r="DM104" s="132">
        <f t="shared" si="172"/>
        <v>1</v>
      </c>
      <c r="DN104" s="132">
        <f t="shared" si="172"/>
        <v>1</v>
      </c>
      <c r="DO104" s="132">
        <f t="shared" si="172"/>
        <v>1</v>
      </c>
      <c r="DP104" s="132">
        <f t="shared" si="172"/>
        <v>1</v>
      </c>
      <c r="DQ104" s="132">
        <f t="shared" si="172"/>
        <v>1</v>
      </c>
      <c r="DR104" s="132">
        <f t="shared" si="172"/>
        <v>1</v>
      </c>
      <c r="DS104" s="132">
        <f t="shared" si="172"/>
        <v>1</v>
      </c>
      <c r="DT104" s="132">
        <f t="shared" si="172"/>
        <v>1</v>
      </c>
      <c r="DU104" s="132">
        <f t="shared" si="172"/>
        <v>1</v>
      </c>
      <c r="DV104" s="132">
        <f t="shared" si="172"/>
        <v>1</v>
      </c>
      <c r="DW104" s="132">
        <f t="shared" si="172"/>
        <v>1</v>
      </c>
      <c r="DX104" s="132">
        <f t="shared" si="172"/>
        <v>1</v>
      </c>
      <c r="DY104" s="132">
        <f t="shared" si="172"/>
        <v>1</v>
      </c>
      <c r="DZ104" s="132">
        <f t="shared" si="172"/>
        <v>1</v>
      </c>
      <c r="EA104" s="132"/>
      <c r="EB104" s="27"/>
      <c r="EC104" s="27"/>
    </row>
    <row r="105" spans="3:133" x14ac:dyDescent="0.3">
      <c r="C105" s="27" t="s">
        <v>93</v>
      </c>
      <c r="D105" s="27"/>
      <c r="E105" s="27"/>
      <c r="F105" s="27"/>
      <c r="G105" s="27"/>
      <c r="H105" s="27"/>
      <c r="I105" s="27"/>
      <c r="J105" s="33">
        <f>IF($F109=1, TEXT(J102, "mmm. Yy"), IF($F109=3, J104&amp;"Q"&amp;TEXT(J102, "yy"), IF($F109=6, J104&amp;"H"&amp;TEXT(J102, "yy"), IF($F109=12, YEAR(J102), "Period"))))</f>
        <v>2022</v>
      </c>
      <c r="K105" s="33">
        <f t="shared" ref="K105:BV105" si="173">IF($F109=1, TEXT(K102, "mmm. Yy"), IF($F109=3, K104&amp;"Q"&amp;TEXT(K102, "yy"), IF($F109=6, K104&amp;"H"&amp;TEXT(K102, "yy"), IF($F109=12, YEAR(K102), "Period"))))</f>
        <v>2023</v>
      </c>
      <c r="L105" s="33">
        <f t="shared" si="173"/>
        <v>2024</v>
      </c>
      <c r="M105" s="33">
        <f t="shared" si="173"/>
        <v>2025</v>
      </c>
      <c r="N105" s="33">
        <f t="shared" si="173"/>
        <v>2026</v>
      </c>
      <c r="O105" s="33">
        <f t="shared" si="173"/>
        <v>2027</v>
      </c>
      <c r="P105" s="33">
        <f t="shared" si="173"/>
        <v>2028</v>
      </c>
      <c r="Q105" s="33">
        <f t="shared" si="173"/>
        <v>2029</v>
      </c>
      <c r="R105" s="33">
        <f t="shared" si="173"/>
        <v>2030</v>
      </c>
      <c r="S105" s="33">
        <f t="shared" si="173"/>
        <v>2031</v>
      </c>
      <c r="T105" s="33">
        <f t="shared" si="173"/>
        <v>2032</v>
      </c>
      <c r="U105" s="33">
        <f t="shared" si="173"/>
        <v>2033</v>
      </c>
      <c r="V105" s="33">
        <f t="shared" si="173"/>
        <v>2034</v>
      </c>
      <c r="W105" s="33">
        <f t="shared" si="173"/>
        <v>2035</v>
      </c>
      <c r="X105" s="33">
        <f t="shared" si="173"/>
        <v>2036</v>
      </c>
      <c r="Y105" s="33">
        <f t="shared" si="173"/>
        <v>2037</v>
      </c>
      <c r="Z105" s="33">
        <f t="shared" si="173"/>
        <v>2038</v>
      </c>
      <c r="AA105" s="33">
        <f t="shared" si="173"/>
        <v>2039</v>
      </c>
      <c r="AB105" s="33">
        <f t="shared" si="173"/>
        <v>2040</v>
      </c>
      <c r="AC105" s="33">
        <f t="shared" si="173"/>
        <v>2041</v>
      </c>
      <c r="AD105" s="33">
        <f t="shared" si="173"/>
        <v>2042</v>
      </c>
      <c r="AE105" s="33">
        <f t="shared" si="173"/>
        <v>2043</v>
      </c>
      <c r="AF105" s="33">
        <f t="shared" si="173"/>
        <v>2044</v>
      </c>
      <c r="AG105" s="33">
        <f t="shared" si="173"/>
        <v>2045</v>
      </c>
      <c r="AH105" s="33">
        <f t="shared" si="173"/>
        <v>2046</v>
      </c>
      <c r="AI105" s="33">
        <f t="shared" si="173"/>
        <v>2047</v>
      </c>
      <c r="AJ105" s="33">
        <f t="shared" si="173"/>
        <v>2048</v>
      </c>
      <c r="AK105" s="33">
        <f t="shared" si="173"/>
        <v>2049</v>
      </c>
      <c r="AL105" s="33">
        <f t="shared" si="173"/>
        <v>2050</v>
      </c>
      <c r="AM105" s="33">
        <f t="shared" si="173"/>
        <v>2051</v>
      </c>
      <c r="AN105" s="33">
        <f t="shared" si="173"/>
        <v>2052</v>
      </c>
      <c r="AO105" s="33">
        <f t="shared" si="173"/>
        <v>2053</v>
      </c>
      <c r="AP105" s="33">
        <f t="shared" si="173"/>
        <v>2054</v>
      </c>
      <c r="AQ105" s="33">
        <f t="shared" si="173"/>
        <v>2055</v>
      </c>
      <c r="AR105" s="33">
        <f t="shared" si="173"/>
        <v>2056</v>
      </c>
      <c r="AS105" s="33">
        <f t="shared" si="173"/>
        <v>2057</v>
      </c>
      <c r="AT105" s="33">
        <f t="shared" si="173"/>
        <v>2058</v>
      </c>
      <c r="AU105" s="33">
        <f t="shared" si="173"/>
        <v>2059</v>
      </c>
      <c r="AV105" s="33">
        <f t="shared" si="173"/>
        <v>2060</v>
      </c>
      <c r="AW105" s="33">
        <f t="shared" si="173"/>
        <v>2061</v>
      </c>
      <c r="AX105" s="33">
        <f t="shared" si="173"/>
        <v>2062</v>
      </c>
      <c r="AY105" s="33">
        <f t="shared" si="173"/>
        <v>2063</v>
      </c>
      <c r="AZ105" s="33">
        <f t="shared" si="173"/>
        <v>2064</v>
      </c>
      <c r="BA105" s="33">
        <f t="shared" si="173"/>
        <v>2065</v>
      </c>
      <c r="BB105" s="33">
        <f t="shared" si="173"/>
        <v>2066</v>
      </c>
      <c r="BC105" s="33">
        <f t="shared" si="173"/>
        <v>2067</v>
      </c>
      <c r="BD105" s="33">
        <f t="shared" si="173"/>
        <v>2068</v>
      </c>
      <c r="BE105" s="33">
        <f t="shared" si="173"/>
        <v>2069</v>
      </c>
      <c r="BF105" s="33">
        <f t="shared" si="173"/>
        <v>2070</v>
      </c>
      <c r="BG105" s="33">
        <f t="shared" si="173"/>
        <v>2071</v>
      </c>
      <c r="BH105" s="33">
        <f t="shared" si="173"/>
        <v>2072</v>
      </c>
      <c r="BI105" s="33">
        <f t="shared" si="173"/>
        <v>2073</v>
      </c>
      <c r="BJ105" s="33">
        <f t="shared" si="173"/>
        <v>2074</v>
      </c>
      <c r="BK105" s="33">
        <f t="shared" si="173"/>
        <v>2075</v>
      </c>
      <c r="BL105" s="33">
        <f t="shared" si="173"/>
        <v>2076</v>
      </c>
      <c r="BM105" s="33">
        <f t="shared" si="173"/>
        <v>2077</v>
      </c>
      <c r="BN105" s="33">
        <f t="shared" si="173"/>
        <v>2078</v>
      </c>
      <c r="BO105" s="33">
        <f t="shared" si="173"/>
        <v>2079</v>
      </c>
      <c r="BP105" s="33">
        <f t="shared" si="173"/>
        <v>2080</v>
      </c>
      <c r="BQ105" s="33">
        <f t="shared" si="173"/>
        <v>2081</v>
      </c>
      <c r="BR105" s="33">
        <f t="shared" si="173"/>
        <v>2082</v>
      </c>
      <c r="BS105" s="33">
        <f t="shared" si="173"/>
        <v>2083</v>
      </c>
      <c r="BT105" s="33">
        <f t="shared" si="173"/>
        <v>2084</v>
      </c>
      <c r="BU105" s="33">
        <f t="shared" si="173"/>
        <v>2085</v>
      </c>
      <c r="BV105" s="33">
        <f t="shared" si="173"/>
        <v>2086</v>
      </c>
      <c r="BW105" s="33">
        <f t="shared" ref="BW105:DZ105" si="174">IF($F109=1, TEXT(BW102, "mmm. Yy"), IF($F109=3, BW104&amp;"Q"&amp;TEXT(BW102, "yy"), IF($F109=6, BW104&amp;"H"&amp;TEXT(BW102, "yy"), IF($F109=12, YEAR(BW102), "Period"))))</f>
        <v>2087</v>
      </c>
      <c r="BX105" s="33">
        <f t="shared" si="174"/>
        <v>2088</v>
      </c>
      <c r="BY105" s="33">
        <f t="shared" si="174"/>
        <v>2089</v>
      </c>
      <c r="BZ105" s="33">
        <f t="shared" si="174"/>
        <v>2090</v>
      </c>
      <c r="CA105" s="33">
        <f t="shared" si="174"/>
        <v>2091</v>
      </c>
      <c r="CB105" s="33">
        <f t="shared" si="174"/>
        <v>2092</v>
      </c>
      <c r="CC105" s="33">
        <f t="shared" si="174"/>
        <v>2093</v>
      </c>
      <c r="CD105" s="33">
        <f t="shared" si="174"/>
        <v>2094</v>
      </c>
      <c r="CE105" s="33">
        <f t="shared" si="174"/>
        <v>2095</v>
      </c>
      <c r="CF105" s="33">
        <f t="shared" si="174"/>
        <v>2096</v>
      </c>
      <c r="CG105" s="33">
        <f t="shared" si="174"/>
        <v>2097</v>
      </c>
      <c r="CH105" s="33">
        <f t="shared" si="174"/>
        <v>2098</v>
      </c>
      <c r="CI105" s="33">
        <f t="shared" si="174"/>
        <v>2099</v>
      </c>
      <c r="CJ105" s="33">
        <f t="shared" si="174"/>
        <v>2100</v>
      </c>
      <c r="CK105" s="33">
        <f t="shared" si="174"/>
        <v>2101</v>
      </c>
      <c r="CL105" s="33">
        <f t="shared" si="174"/>
        <v>2102</v>
      </c>
      <c r="CM105" s="33">
        <f t="shared" si="174"/>
        <v>2103</v>
      </c>
      <c r="CN105" s="33">
        <f t="shared" si="174"/>
        <v>2104</v>
      </c>
      <c r="CO105" s="33">
        <f t="shared" si="174"/>
        <v>2105</v>
      </c>
      <c r="CP105" s="33">
        <f t="shared" si="174"/>
        <v>2106</v>
      </c>
      <c r="CQ105" s="33">
        <f t="shared" si="174"/>
        <v>2107</v>
      </c>
      <c r="CR105" s="33">
        <f t="shared" si="174"/>
        <v>2108</v>
      </c>
      <c r="CS105" s="33">
        <f t="shared" si="174"/>
        <v>2109</v>
      </c>
      <c r="CT105" s="33">
        <f t="shared" si="174"/>
        <v>2110</v>
      </c>
      <c r="CU105" s="33">
        <f t="shared" si="174"/>
        <v>2111</v>
      </c>
      <c r="CV105" s="33">
        <f t="shared" si="174"/>
        <v>2112</v>
      </c>
      <c r="CW105" s="33">
        <f t="shared" si="174"/>
        <v>2113</v>
      </c>
      <c r="CX105" s="33">
        <f t="shared" si="174"/>
        <v>2114</v>
      </c>
      <c r="CY105" s="33">
        <f t="shared" si="174"/>
        <v>2115</v>
      </c>
      <c r="CZ105" s="33">
        <f t="shared" si="174"/>
        <v>2116</v>
      </c>
      <c r="DA105" s="33">
        <f t="shared" si="174"/>
        <v>2117</v>
      </c>
      <c r="DB105" s="33">
        <f t="shared" si="174"/>
        <v>2118</v>
      </c>
      <c r="DC105" s="33">
        <f t="shared" si="174"/>
        <v>2119</v>
      </c>
      <c r="DD105" s="33">
        <f t="shared" si="174"/>
        <v>2120</v>
      </c>
      <c r="DE105" s="33">
        <f t="shared" si="174"/>
        <v>2121</v>
      </c>
      <c r="DF105" s="33">
        <f t="shared" si="174"/>
        <v>2122</v>
      </c>
      <c r="DG105" s="33">
        <f t="shared" si="174"/>
        <v>2123</v>
      </c>
      <c r="DH105" s="33">
        <f t="shared" si="174"/>
        <v>2124</v>
      </c>
      <c r="DI105" s="33">
        <f t="shared" si="174"/>
        <v>2125</v>
      </c>
      <c r="DJ105" s="33">
        <f t="shared" si="174"/>
        <v>2126</v>
      </c>
      <c r="DK105" s="33">
        <f t="shared" si="174"/>
        <v>2127</v>
      </c>
      <c r="DL105" s="33">
        <f t="shared" si="174"/>
        <v>2128</v>
      </c>
      <c r="DM105" s="33">
        <f t="shared" si="174"/>
        <v>2129</v>
      </c>
      <c r="DN105" s="33">
        <f t="shared" si="174"/>
        <v>2130</v>
      </c>
      <c r="DO105" s="33">
        <f t="shared" si="174"/>
        <v>2131</v>
      </c>
      <c r="DP105" s="33">
        <f t="shared" si="174"/>
        <v>2132</v>
      </c>
      <c r="DQ105" s="33">
        <f t="shared" si="174"/>
        <v>2133</v>
      </c>
      <c r="DR105" s="33">
        <f t="shared" si="174"/>
        <v>2134</v>
      </c>
      <c r="DS105" s="33">
        <f t="shared" si="174"/>
        <v>2135</v>
      </c>
      <c r="DT105" s="33">
        <f t="shared" si="174"/>
        <v>2136</v>
      </c>
      <c r="DU105" s="33">
        <f t="shared" si="174"/>
        <v>2137</v>
      </c>
      <c r="DV105" s="33">
        <f t="shared" si="174"/>
        <v>2138</v>
      </c>
      <c r="DW105" s="33">
        <f t="shared" si="174"/>
        <v>2139</v>
      </c>
      <c r="DX105" s="33">
        <f t="shared" si="174"/>
        <v>2140</v>
      </c>
      <c r="DY105" s="33">
        <f t="shared" si="174"/>
        <v>2141</v>
      </c>
      <c r="DZ105" s="33">
        <f t="shared" si="174"/>
        <v>2142</v>
      </c>
      <c r="EA105" s="132"/>
      <c r="EB105" s="27"/>
      <c r="EC105" s="27"/>
    </row>
    <row r="107" spans="3:133" x14ac:dyDescent="0.3">
      <c r="C107" s="2" t="str">
        <f>Inputs!B10</f>
        <v>Presentation - Dollar Basis</v>
      </c>
      <c r="F107" s="133">
        <f>Inputs!D10</f>
        <v>1000000</v>
      </c>
    </row>
    <row r="108" spans="3:133" x14ac:dyDescent="0.3">
      <c r="C108" s="2" t="str">
        <f>Inputs!B9</f>
        <v>Presentation - Begin Date</v>
      </c>
      <c r="F108" s="125">
        <f>Inputs!D9</f>
        <v>44561</v>
      </c>
    </row>
    <row r="109" spans="3:133" x14ac:dyDescent="0.3">
      <c r="C109" s="35" t="str">
        <f>Inputs!B11</f>
        <v>Presentation - Months Per Period</v>
      </c>
      <c r="F109" s="126">
        <f>Inputs!D11</f>
        <v>12</v>
      </c>
      <c r="G109" s="124"/>
    </row>
    <row r="111" spans="3:133" x14ac:dyDescent="0.3">
      <c r="J111" s="20"/>
      <c r="EC111" s="42"/>
    </row>
    <row r="112" spans="3:133" x14ac:dyDescent="0.3">
      <c r="J112" s="197"/>
      <c r="K112" s="198"/>
      <c r="L112" s="120"/>
      <c r="M112" s="198"/>
      <c r="N112" s="198"/>
      <c r="O112" s="120"/>
      <c r="P112" s="120"/>
      <c r="EC112" s="42"/>
    </row>
    <row r="113" spans="10:133" x14ac:dyDescent="0.3">
      <c r="J113" s="20"/>
      <c r="K113" s="20"/>
      <c r="L113" s="20"/>
      <c r="M113" s="20"/>
      <c r="N113" s="20"/>
      <c r="O113" s="20"/>
      <c r="P113" s="20"/>
    </row>
    <row r="114" spans="10:133" x14ac:dyDescent="0.3">
      <c r="J114" s="20"/>
      <c r="K114" s="79"/>
      <c r="M114" s="79"/>
      <c r="N114" s="79"/>
      <c r="O114" s="79"/>
      <c r="EC114" s="106"/>
    </row>
    <row r="115" spans="10:133" x14ac:dyDescent="0.3">
      <c r="EC115" s="42"/>
    </row>
    <row r="116" spans="10:133" x14ac:dyDescent="0.3">
      <c r="J116" s="107"/>
      <c r="EC116" s="42"/>
    </row>
    <row r="117" spans="10:133" x14ac:dyDescent="0.3">
      <c r="J117" s="108"/>
      <c r="K117" s="42"/>
      <c r="L117" s="42"/>
      <c r="M117" s="42"/>
      <c r="N117" s="42"/>
      <c r="O117" s="42"/>
      <c r="P117" s="42"/>
      <c r="Q117" s="42"/>
      <c r="R117" s="42"/>
      <c r="S117" s="42"/>
      <c r="T117" s="42"/>
      <c r="U117" s="42"/>
      <c r="V117" s="42"/>
      <c r="W117" s="42"/>
      <c r="X117" s="42"/>
      <c r="Y117" s="42"/>
      <c r="Z117" s="42"/>
      <c r="AA117" s="42"/>
      <c r="AB117" s="42"/>
      <c r="AC117" s="42"/>
      <c r="AD117" s="42"/>
      <c r="AE117" s="42"/>
      <c r="AF117" s="42"/>
      <c r="AG117" s="42"/>
      <c r="AH117" s="42"/>
      <c r="AI117" s="42"/>
      <c r="AJ117" s="42"/>
      <c r="AK117" s="42"/>
      <c r="AL117" s="42"/>
      <c r="AM117" s="42"/>
      <c r="AN117" s="42"/>
      <c r="AO117" s="42"/>
      <c r="AP117" s="42"/>
      <c r="AQ117" s="42"/>
      <c r="AR117" s="42"/>
      <c r="AS117" s="42"/>
      <c r="AT117" s="42"/>
      <c r="AU117" s="42"/>
      <c r="AV117" s="42"/>
      <c r="AW117" s="42"/>
      <c r="AX117" s="42"/>
      <c r="AY117" s="42"/>
      <c r="AZ117" s="42"/>
      <c r="BA117" s="42"/>
      <c r="BB117" s="42"/>
      <c r="BC117" s="42"/>
      <c r="BD117" s="42"/>
      <c r="BE117" s="42"/>
      <c r="BF117" s="42"/>
      <c r="BG117" s="42"/>
      <c r="BH117" s="42"/>
      <c r="BI117" s="42"/>
      <c r="BJ117" s="42"/>
      <c r="BK117" s="42"/>
      <c r="BL117" s="42"/>
      <c r="BM117" s="42"/>
      <c r="BN117" s="42"/>
      <c r="BO117" s="42"/>
      <c r="BP117" s="42"/>
      <c r="BQ117" s="42"/>
      <c r="BR117" s="42"/>
      <c r="BS117" s="42"/>
      <c r="BT117" s="42"/>
      <c r="BU117" s="42"/>
      <c r="BV117" s="42"/>
      <c r="BW117" s="42"/>
      <c r="BX117" s="42"/>
      <c r="BY117" s="42"/>
      <c r="BZ117" s="42"/>
      <c r="CA117" s="42"/>
      <c r="CB117" s="42"/>
      <c r="CC117" s="42"/>
      <c r="CD117" s="42"/>
      <c r="CE117" s="42"/>
      <c r="CF117" s="42"/>
      <c r="CG117" s="42"/>
      <c r="CH117" s="42"/>
      <c r="CI117" s="42"/>
      <c r="CJ117" s="42"/>
      <c r="CK117" s="42"/>
      <c r="CL117" s="42"/>
      <c r="CM117" s="42"/>
      <c r="CN117" s="42"/>
      <c r="CO117" s="42"/>
      <c r="CP117" s="42"/>
      <c r="CQ117" s="42"/>
      <c r="CR117" s="42"/>
      <c r="CS117" s="42"/>
      <c r="CT117" s="42"/>
      <c r="CU117" s="42"/>
      <c r="CV117" s="42"/>
      <c r="CW117" s="42"/>
      <c r="CX117" s="42"/>
      <c r="CY117" s="42"/>
      <c r="CZ117" s="42"/>
      <c r="DA117" s="42"/>
      <c r="DB117" s="42"/>
      <c r="DC117" s="42"/>
      <c r="DD117" s="42"/>
      <c r="DE117" s="42"/>
      <c r="DF117" s="42"/>
      <c r="DG117" s="42"/>
      <c r="DH117" s="42"/>
      <c r="DI117" s="42"/>
      <c r="DJ117" s="42"/>
      <c r="DK117" s="42"/>
      <c r="DL117" s="42"/>
      <c r="DM117" s="42"/>
      <c r="DN117" s="42"/>
      <c r="DO117" s="42"/>
      <c r="DP117" s="42"/>
      <c r="DQ117" s="42"/>
      <c r="DR117" s="42"/>
      <c r="DS117" s="42"/>
      <c r="DT117" s="42"/>
      <c r="DU117" s="42"/>
      <c r="DV117" s="42"/>
      <c r="DW117" s="42"/>
      <c r="DX117" s="42"/>
      <c r="DY117" s="42"/>
      <c r="DZ117" s="42"/>
      <c r="EC117" s="42"/>
    </row>
    <row r="122" spans="10:133" x14ac:dyDescent="0.3">
      <c r="K122" s="42"/>
    </row>
  </sheetData>
  <pageMargins left="0.7" right="0.7" top="0.75" bottom="0.75" header="0.3" footer="0.3"/>
  <pageSetup scale="60" fitToHeight="0" orientation="landscape" r:id="rId1"/>
  <rowBreaks count="1" manualBreakCount="1">
    <brk id="53" max="21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7E69D4-584F-4175-8E8A-BFD556A41C6B}">
  <sheetPr>
    <tabColor theme="3"/>
    <pageSetUpPr fitToPage="1"/>
  </sheetPr>
  <dimension ref="A1:EH94"/>
  <sheetViews>
    <sheetView showGridLines="0" zoomScale="85" zoomScaleNormal="85" zoomScaleSheetLayoutView="85" workbookViewId="0">
      <pane xSplit="8" ySplit="5" topLeftCell="I6" activePane="bottomRight" state="frozen"/>
      <selection activeCell="F8" sqref="F8"/>
      <selection pane="topRight" activeCell="F8" sqref="F8"/>
      <selection pane="bottomLeft" activeCell="F8" sqref="F8"/>
      <selection pane="bottomRight"/>
    </sheetView>
  </sheetViews>
  <sheetFormatPr defaultRowHeight="16.5" outlineLevelCol="1" x14ac:dyDescent="0.3"/>
  <cols>
    <col min="1" max="2" width="3.28515625" style="2" customWidth="1"/>
    <col min="3" max="3" width="39.85546875" style="2" bestFit="1" customWidth="1"/>
    <col min="4" max="5" width="0.85546875" style="2" customWidth="1"/>
    <col min="6" max="7" width="12" style="2" customWidth="1"/>
    <col min="8" max="9" width="0.85546875" style="2" customWidth="1"/>
    <col min="10" max="19" width="11.42578125" style="2" customWidth="1"/>
    <col min="20" max="130" width="11.42578125" style="2" hidden="1" customWidth="1" outlineLevel="1"/>
    <col min="131" max="131" width="0.85546875" style="2" customWidth="1" collapsed="1"/>
    <col min="132" max="132" width="0.85546875" style="2" customWidth="1"/>
    <col min="133" max="133" width="11.42578125" style="2" customWidth="1"/>
    <col min="134" max="134" width="0.85546875" style="2" customWidth="1"/>
    <col min="135" max="135" width="9.140625" style="2"/>
    <col min="136" max="136" width="9.7109375" style="2" bestFit="1" customWidth="1"/>
    <col min="137" max="137" width="9.140625" style="2"/>
    <col min="138" max="138" width="12" style="2" bestFit="1" customWidth="1"/>
    <col min="139" max="16384" width="9.140625" style="2"/>
  </cols>
  <sheetData>
    <row r="1" spans="1:138" ht="21" x14ac:dyDescent="0.4">
      <c r="A1" s="266" t="str">
        <f>Inputs!$D$4</f>
        <v>Community ABC</v>
      </c>
      <c r="L1" s="47"/>
      <c r="M1" s="47"/>
      <c r="N1" s="47"/>
      <c r="O1" s="47"/>
      <c r="P1" s="47"/>
      <c r="Q1" s="47"/>
      <c r="R1" s="47"/>
      <c r="S1" s="47"/>
      <c r="T1" s="47"/>
      <c r="U1" s="47"/>
      <c r="V1" s="47"/>
      <c r="W1" s="47"/>
      <c r="X1" s="47"/>
      <c r="Y1" s="47"/>
      <c r="Z1" s="47"/>
      <c r="AA1" s="47"/>
      <c r="AB1" s="47"/>
      <c r="AC1" s="47"/>
      <c r="AD1" s="47"/>
      <c r="AE1" s="47"/>
      <c r="AF1" s="47"/>
      <c r="AG1" s="47"/>
      <c r="AH1" s="47"/>
      <c r="AI1" s="47"/>
      <c r="AJ1" s="47"/>
      <c r="AK1" s="47"/>
      <c r="AL1" s="47"/>
      <c r="AM1" s="47"/>
      <c r="AN1" s="47"/>
      <c r="AO1" s="47"/>
      <c r="AP1" s="47"/>
      <c r="AQ1" s="47"/>
      <c r="AR1" s="47"/>
      <c r="AS1" s="47"/>
      <c r="AT1" s="47"/>
      <c r="AU1" s="47"/>
      <c r="AV1" s="47"/>
      <c r="AW1" s="47"/>
      <c r="AX1" s="47"/>
      <c r="AY1" s="47"/>
      <c r="AZ1" s="47"/>
      <c r="BA1" s="47"/>
      <c r="BB1" s="47"/>
      <c r="BC1" s="47"/>
      <c r="BD1" s="47"/>
      <c r="BE1" s="47"/>
      <c r="BF1" s="47"/>
      <c r="BG1" s="47"/>
      <c r="BH1" s="47"/>
      <c r="BI1" s="47"/>
      <c r="BJ1" s="47"/>
      <c r="BK1" s="47"/>
      <c r="BL1" s="47"/>
      <c r="BM1" s="47"/>
      <c r="BN1" s="47"/>
      <c r="BO1" s="47"/>
      <c r="BP1" s="47"/>
      <c r="BQ1" s="47"/>
      <c r="BR1" s="47"/>
      <c r="BS1" s="47"/>
      <c r="BT1" s="47"/>
      <c r="BU1" s="47"/>
      <c r="BV1" s="47"/>
      <c r="BW1" s="47"/>
      <c r="BX1" s="47"/>
      <c r="BY1" s="47"/>
      <c r="BZ1" s="47"/>
      <c r="CA1" s="47"/>
      <c r="CB1" s="47"/>
      <c r="CC1" s="47"/>
      <c r="CD1" s="47"/>
      <c r="CE1" s="47"/>
      <c r="CF1" s="47"/>
      <c r="CG1" s="47"/>
      <c r="CH1" s="47"/>
      <c r="CI1" s="47"/>
      <c r="CJ1" s="47"/>
      <c r="CK1" s="47"/>
      <c r="CL1" s="47"/>
      <c r="CM1" s="47"/>
      <c r="CN1" s="47"/>
      <c r="CO1" s="47"/>
      <c r="CP1" s="47"/>
      <c r="CQ1" s="47"/>
      <c r="CR1" s="47"/>
      <c r="CS1" s="47"/>
      <c r="CT1" s="47"/>
      <c r="CU1" s="47"/>
      <c r="CV1" s="47"/>
      <c r="CW1" s="47"/>
      <c r="CX1" s="47"/>
      <c r="CY1" s="47"/>
      <c r="CZ1" s="47"/>
      <c r="DA1" s="47"/>
      <c r="DB1" s="47"/>
      <c r="DC1" s="47"/>
      <c r="DD1" s="47"/>
      <c r="DE1" s="47"/>
      <c r="DF1" s="47"/>
      <c r="DG1" s="47"/>
      <c r="DH1" s="47"/>
      <c r="DI1" s="47"/>
      <c r="DJ1" s="47"/>
      <c r="DK1" s="47"/>
      <c r="DL1" s="47"/>
      <c r="DM1" s="47"/>
      <c r="DN1" s="47"/>
      <c r="DO1" s="47"/>
      <c r="DP1" s="47"/>
      <c r="DQ1" s="47"/>
      <c r="DR1" s="47"/>
      <c r="DS1" s="47"/>
      <c r="DT1" s="47"/>
      <c r="DU1" s="47"/>
      <c r="DV1" s="47"/>
      <c r="DW1" s="47"/>
      <c r="DX1" s="47"/>
      <c r="DY1" s="47"/>
      <c r="DZ1" s="47"/>
      <c r="EA1" s="47"/>
      <c r="EB1" s="47"/>
      <c r="EC1" s="47"/>
    </row>
    <row r="2" spans="1:138" x14ac:dyDescent="0.3">
      <c r="B2" s="2" t="s">
        <v>272</v>
      </c>
      <c r="EF2" s="48" t="s">
        <v>120</v>
      </c>
      <c r="EG2" s="146" t="s">
        <v>0</v>
      </c>
    </row>
    <row r="3" spans="1:138" x14ac:dyDescent="0.3">
      <c r="EF3" s="89" t="s">
        <v>121</v>
      </c>
      <c r="EG3" s="147" t="s">
        <v>0</v>
      </c>
    </row>
    <row r="4" spans="1:138" ht="5.0999999999999996" customHeight="1" x14ac:dyDescent="0.3">
      <c r="E4" s="48"/>
      <c r="F4" s="18"/>
      <c r="G4" s="18"/>
      <c r="H4" s="49"/>
      <c r="EB4" s="48"/>
      <c r="EC4" s="18"/>
      <c r="ED4" s="49"/>
    </row>
    <row r="5" spans="1:138" x14ac:dyDescent="0.3">
      <c r="C5" s="50" t="s">
        <v>19</v>
      </c>
      <c r="E5" s="51"/>
      <c r="F5" s="52" t="s">
        <v>36</v>
      </c>
      <c r="G5" s="52"/>
      <c r="H5" s="53"/>
      <c r="I5" s="54"/>
      <c r="J5" s="135">
        <f>J77</f>
        <v>2022</v>
      </c>
      <c r="K5" s="135">
        <f t="shared" ref="K5:BV5" si="0">K77</f>
        <v>2023</v>
      </c>
      <c r="L5" s="135">
        <f t="shared" si="0"/>
        <v>2024</v>
      </c>
      <c r="M5" s="135">
        <f t="shared" si="0"/>
        <v>2025</v>
      </c>
      <c r="N5" s="135">
        <f t="shared" si="0"/>
        <v>2026</v>
      </c>
      <c r="O5" s="135">
        <f t="shared" si="0"/>
        <v>2027</v>
      </c>
      <c r="P5" s="135">
        <f t="shared" si="0"/>
        <v>2028</v>
      </c>
      <c r="Q5" s="135">
        <f t="shared" si="0"/>
        <v>2029</v>
      </c>
      <c r="R5" s="135">
        <f t="shared" si="0"/>
        <v>2030</v>
      </c>
      <c r="S5" s="135">
        <f t="shared" si="0"/>
        <v>2031</v>
      </c>
      <c r="T5" s="135">
        <f t="shared" si="0"/>
        <v>2032</v>
      </c>
      <c r="U5" s="135">
        <f t="shared" si="0"/>
        <v>2033</v>
      </c>
      <c r="V5" s="135">
        <f t="shared" si="0"/>
        <v>2034</v>
      </c>
      <c r="W5" s="135">
        <f t="shared" si="0"/>
        <v>2035</v>
      </c>
      <c r="X5" s="135">
        <f t="shared" si="0"/>
        <v>2036</v>
      </c>
      <c r="Y5" s="135">
        <f t="shared" si="0"/>
        <v>2037</v>
      </c>
      <c r="Z5" s="135">
        <f t="shared" si="0"/>
        <v>2038</v>
      </c>
      <c r="AA5" s="135">
        <f t="shared" si="0"/>
        <v>2039</v>
      </c>
      <c r="AB5" s="135">
        <f t="shared" si="0"/>
        <v>2040</v>
      </c>
      <c r="AC5" s="135">
        <f t="shared" si="0"/>
        <v>2041</v>
      </c>
      <c r="AD5" s="135">
        <f t="shared" si="0"/>
        <v>2042</v>
      </c>
      <c r="AE5" s="135">
        <f t="shared" si="0"/>
        <v>2043</v>
      </c>
      <c r="AF5" s="135">
        <f t="shared" si="0"/>
        <v>2044</v>
      </c>
      <c r="AG5" s="135">
        <f t="shared" si="0"/>
        <v>2045</v>
      </c>
      <c r="AH5" s="135">
        <f t="shared" si="0"/>
        <v>2046</v>
      </c>
      <c r="AI5" s="135">
        <f t="shared" si="0"/>
        <v>2047</v>
      </c>
      <c r="AJ5" s="135">
        <f t="shared" si="0"/>
        <v>2048</v>
      </c>
      <c r="AK5" s="135">
        <f t="shared" si="0"/>
        <v>2049</v>
      </c>
      <c r="AL5" s="135">
        <f t="shared" si="0"/>
        <v>2050</v>
      </c>
      <c r="AM5" s="135">
        <f t="shared" si="0"/>
        <v>2051</v>
      </c>
      <c r="AN5" s="135">
        <f t="shared" si="0"/>
        <v>2052</v>
      </c>
      <c r="AO5" s="135">
        <f t="shared" si="0"/>
        <v>2053</v>
      </c>
      <c r="AP5" s="135">
        <f t="shared" si="0"/>
        <v>2054</v>
      </c>
      <c r="AQ5" s="135">
        <f t="shared" si="0"/>
        <v>2055</v>
      </c>
      <c r="AR5" s="135">
        <f t="shared" si="0"/>
        <v>2056</v>
      </c>
      <c r="AS5" s="135">
        <f t="shared" si="0"/>
        <v>2057</v>
      </c>
      <c r="AT5" s="135">
        <f t="shared" si="0"/>
        <v>2058</v>
      </c>
      <c r="AU5" s="135">
        <f t="shared" si="0"/>
        <v>2059</v>
      </c>
      <c r="AV5" s="135">
        <f t="shared" si="0"/>
        <v>2060</v>
      </c>
      <c r="AW5" s="135">
        <f t="shared" si="0"/>
        <v>2061</v>
      </c>
      <c r="AX5" s="135">
        <f t="shared" si="0"/>
        <v>2062</v>
      </c>
      <c r="AY5" s="135">
        <f t="shared" si="0"/>
        <v>2063</v>
      </c>
      <c r="AZ5" s="135">
        <f t="shared" si="0"/>
        <v>2064</v>
      </c>
      <c r="BA5" s="135">
        <f t="shared" si="0"/>
        <v>2065</v>
      </c>
      <c r="BB5" s="135">
        <f t="shared" si="0"/>
        <v>2066</v>
      </c>
      <c r="BC5" s="135">
        <f t="shared" si="0"/>
        <v>2067</v>
      </c>
      <c r="BD5" s="135">
        <f t="shared" si="0"/>
        <v>2068</v>
      </c>
      <c r="BE5" s="135">
        <f t="shared" si="0"/>
        <v>2069</v>
      </c>
      <c r="BF5" s="135">
        <f t="shared" si="0"/>
        <v>2070</v>
      </c>
      <c r="BG5" s="135">
        <f t="shared" si="0"/>
        <v>2071</v>
      </c>
      <c r="BH5" s="135">
        <f t="shared" si="0"/>
        <v>2072</v>
      </c>
      <c r="BI5" s="135">
        <f t="shared" si="0"/>
        <v>2073</v>
      </c>
      <c r="BJ5" s="135">
        <f t="shared" si="0"/>
        <v>2074</v>
      </c>
      <c r="BK5" s="135">
        <f t="shared" si="0"/>
        <v>2075</v>
      </c>
      <c r="BL5" s="135">
        <f t="shared" si="0"/>
        <v>2076</v>
      </c>
      <c r="BM5" s="135">
        <f t="shared" si="0"/>
        <v>2077</v>
      </c>
      <c r="BN5" s="135">
        <f t="shared" si="0"/>
        <v>2078</v>
      </c>
      <c r="BO5" s="135">
        <f t="shared" si="0"/>
        <v>2079</v>
      </c>
      <c r="BP5" s="135">
        <f t="shared" si="0"/>
        <v>2080</v>
      </c>
      <c r="BQ5" s="135">
        <f t="shared" si="0"/>
        <v>2081</v>
      </c>
      <c r="BR5" s="135">
        <f t="shared" si="0"/>
        <v>2082</v>
      </c>
      <c r="BS5" s="135">
        <f t="shared" si="0"/>
        <v>2083</v>
      </c>
      <c r="BT5" s="135">
        <f t="shared" si="0"/>
        <v>2084</v>
      </c>
      <c r="BU5" s="135">
        <f t="shared" si="0"/>
        <v>2085</v>
      </c>
      <c r="BV5" s="135">
        <f t="shared" si="0"/>
        <v>2086</v>
      </c>
      <c r="BW5" s="135">
        <f t="shared" ref="BW5:DZ5" si="1">BW77</f>
        <v>2087</v>
      </c>
      <c r="BX5" s="135">
        <f t="shared" si="1"/>
        <v>2088</v>
      </c>
      <c r="BY5" s="135">
        <f t="shared" si="1"/>
        <v>2089</v>
      </c>
      <c r="BZ5" s="135">
        <f t="shared" si="1"/>
        <v>2090</v>
      </c>
      <c r="CA5" s="135">
        <f t="shared" si="1"/>
        <v>2091</v>
      </c>
      <c r="CB5" s="135">
        <f t="shared" si="1"/>
        <v>2092</v>
      </c>
      <c r="CC5" s="135">
        <f t="shared" si="1"/>
        <v>2093</v>
      </c>
      <c r="CD5" s="135">
        <f t="shared" si="1"/>
        <v>2094</v>
      </c>
      <c r="CE5" s="135">
        <f t="shared" si="1"/>
        <v>2095</v>
      </c>
      <c r="CF5" s="135">
        <f t="shared" si="1"/>
        <v>2096</v>
      </c>
      <c r="CG5" s="135">
        <f t="shared" si="1"/>
        <v>2097</v>
      </c>
      <c r="CH5" s="135">
        <f t="shared" si="1"/>
        <v>2098</v>
      </c>
      <c r="CI5" s="135">
        <f t="shared" si="1"/>
        <v>2099</v>
      </c>
      <c r="CJ5" s="135">
        <f t="shared" si="1"/>
        <v>2100</v>
      </c>
      <c r="CK5" s="135">
        <f t="shared" si="1"/>
        <v>2101</v>
      </c>
      <c r="CL5" s="135">
        <f t="shared" si="1"/>
        <v>2102</v>
      </c>
      <c r="CM5" s="135">
        <f t="shared" si="1"/>
        <v>2103</v>
      </c>
      <c r="CN5" s="135">
        <f t="shared" si="1"/>
        <v>2104</v>
      </c>
      <c r="CO5" s="135">
        <f t="shared" si="1"/>
        <v>2105</v>
      </c>
      <c r="CP5" s="135">
        <f t="shared" si="1"/>
        <v>2106</v>
      </c>
      <c r="CQ5" s="135">
        <f t="shared" si="1"/>
        <v>2107</v>
      </c>
      <c r="CR5" s="135">
        <f t="shared" si="1"/>
        <v>2108</v>
      </c>
      <c r="CS5" s="135">
        <f t="shared" si="1"/>
        <v>2109</v>
      </c>
      <c r="CT5" s="135">
        <f t="shared" si="1"/>
        <v>2110</v>
      </c>
      <c r="CU5" s="135">
        <f t="shared" si="1"/>
        <v>2111</v>
      </c>
      <c r="CV5" s="135">
        <f t="shared" si="1"/>
        <v>2112</v>
      </c>
      <c r="CW5" s="135">
        <f t="shared" si="1"/>
        <v>2113</v>
      </c>
      <c r="CX5" s="135">
        <f t="shared" si="1"/>
        <v>2114</v>
      </c>
      <c r="CY5" s="135">
        <f t="shared" si="1"/>
        <v>2115</v>
      </c>
      <c r="CZ5" s="135">
        <f t="shared" si="1"/>
        <v>2116</v>
      </c>
      <c r="DA5" s="135">
        <f t="shared" si="1"/>
        <v>2117</v>
      </c>
      <c r="DB5" s="135">
        <f t="shared" si="1"/>
        <v>2118</v>
      </c>
      <c r="DC5" s="135">
        <f t="shared" si="1"/>
        <v>2119</v>
      </c>
      <c r="DD5" s="135">
        <f t="shared" si="1"/>
        <v>2120</v>
      </c>
      <c r="DE5" s="135">
        <f t="shared" si="1"/>
        <v>2121</v>
      </c>
      <c r="DF5" s="135">
        <f t="shared" si="1"/>
        <v>2122</v>
      </c>
      <c r="DG5" s="135">
        <f t="shared" si="1"/>
        <v>2123</v>
      </c>
      <c r="DH5" s="135">
        <f t="shared" si="1"/>
        <v>2124</v>
      </c>
      <c r="DI5" s="135">
        <f t="shared" si="1"/>
        <v>2125</v>
      </c>
      <c r="DJ5" s="135">
        <f t="shared" si="1"/>
        <v>2126</v>
      </c>
      <c r="DK5" s="135">
        <f t="shared" si="1"/>
        <v>2127</v>
      </c>
      <c r="DL5" s="135">
        <f t="shared" si="1"/>
        <v>2128</v>
      </c>
      <c r="DM5" s="135">
        <f t="shared" si="1"/>
        <v>2129</v>
      </c>
      <c r="DN5" s="135">
        <f t="shared" si="1"/>
        <v>2130</v>
      </c>
      <c r="DO5" s="135">
        <f t="shared" si="1"/>
        <v>2131</v>
      </c>
      <c r="DP5" s="135">
        <f t="shared" si="1"/>
        <v>2132</v>
      </c>
      <c r="DQ5" s="135">
        <f t="shared" si="1"/>
        <v>2133</v>
      </c>
      <c r="DR5" s="135">
        <f t="shared" si="1"/>
        <v>2134</v>
      </c>
      <c r="DS5" s="135">
        <f t="shared" si="1"/>
        <v>2135</v>
      </c>
      <c r="DT5" s="135">
        <f t="shared" si="1"/>
        <v>2136</v>
      </c>
      <c r="DU5" s="135">
        <f t="shared" si="1"/>
        <v>2137</v>
      </c>
      <c r="DV5" s="135">
        <f t="shared" si="1"/>
        <v>2138</v>
      </c>
      <c r="DW5" s="135">
        <f t="shared" si="1"/>
        <v>2139</v>
      </c>
      <c r="DX5" s="135">
        <f t="shared" si="1"/>
        <v>2140</v>
      </c>
      <c r="DY5" s="135">
        <f t="shared" si="1"/>
        <v>2141</v>
      </c>
      <c r="DZ5" s="135">
        <f t="shared" si="1"/>
        <v>2142</v>
      </c>
      <c r="EB5" s="51"/>
      <c r="EC5" s="55" t="s">
        <v>0</v>
      </c>
      <c r="ED5" s="56"/>
      <c r="EF5" s="33" t="s">
        <v>80</v>
      </c>
      <c r="EG5" s="33" t="s">
        <v>82</v>
      </c>
      <c r="EH5" s="33"/>
    </row>
    <row r="6" spans="1:138" x14ac:dyDescent="0.3">
      <c r="E6" s="51"/>
      <c r="F6" s="27"/>
      <c r="G6" s="27"/>
      <c r="H6" s="53"/>
      <c r="EB6" s="51"/>
      <c r="EC6" s="27"/>
      <c r="ED6" s="53"/>
    </row>
    <row r="7" spans="1:138" x14ac:dyDescent="0.3">
      <c r="C7" s="57" t="s">
        <v>35</v>
      </c>
      <c r="D7" s="58"/>
      <c r="E7" s="59"/>
      <c r="F7" s="58"/>
      <c r="G7" s="58"/>
      <c r="H7" s="60"/>
      <c r="I7" s="58"/>
      <c r="J7" s="58"/>
      <c r="K7" s="58"/>
      <c r="L7" s="58"/>
      <c r="M7" s="58"/>
      <c r="N7" s="58"/>
      <c r="O7" s="58"/>
      <c r="P7" s="58"/>
      <c r="Q7" s="58"/>
      <c r="R7" s="58"/>
      <c r="S7" s="58"/>
      <c r="T7" s="58"/>
      <c r="U7" s="58"/>
      <c r="V7" s="58"/>
      <c r="W7" s="58"/>
      <c r="X7" s="58"/>
      <c r="Y7" s="58"/>
      <c r="Z7" s="58"/>
      <c r="AA7" s="58"/>
      <c r="AB7" s="58"/>
      <c r="AC7" s="58"/>
      <c r="AD7" s="58"/>
      <c r="AE7" s="58"/>
      <c r="AF7" s="58"/>
      <c r="AG7" s="58"/>
      <c r="AH7" s="58"/>
      <c r="AI7" s="58"/>
      <c r="AJ7" s="58"/>
      <c r="AK7" s="58"/>
      <c r="AL7" s="58"/>
      <c r="AM7" s="58"/>
      <c r="AN7" s="58"/>
      <c r="AO7" s="58"/>
      <c r="AP7" s="58"/>
      <c r="AQ7" s="58"/>
      <c r="AR7" s="58"/>
      <c r="AS7" s="58"/>
      <c r="AT7" s="58"/>
      <c r="AU7" s="58"/>
      <c r="AV7" s="58"/>
      <c r="AW7" s="58"/>
      <c r="AX7" s="58"/>
      <c r="AY7" s="58"/>
      <c r="AZ7" s="58"/>
      <c r="BA7" s="58"/>
      <c r="BB7" s="58"/>
      <c r="BC7" s="58"/>
      <c r="BD7" s="58"/>
      <c r="BE7" s="58"/>
      <c r="BF7" s="58"/>
      <c r="BG7" s="58"/>
      <c r="BH7" s="58"/>
      <c r="BI7" s="58"/>
      <c r="BJ7" s="58"/>
      <c r="BK7" s="58"/>
      <c r="BL7" s="58"/>
      <c r="BM7" s="58"/>
      <c r="BN7" s="58"/>
      <c r="BO7" s="58"/>
      <c r="BP7" s="58"/>
      <c r="BQ7" s="58"/>
      <c r="BR7" s="58"/>
      <c r="BS7" s="58"/>
      <c r="BT7" s="58"/>
      <c r="BU7" s="58"/>
      <c r="BV7" s="58"/>
      <c r="BW7" s="58"/>
      <c r="BX7" s="58"/>
      <c r="BY7" s="58"/>
      <c r="BZ7" s="58"/>
      <c r="CA7" s="58"/>
      <c r="CB7" s="58"/>
      <c r="CC7" s="58"/>
      <c r="CD7" s="58"/>
      <c r="CE7" s="58"/>
      <c r="CF7" s="58"/>
      <c r="CG7" s="58"/>
      <c r="CH7" s="58"/>
      <c r="CI7" s="58"/>
      <c r="CJ7" s="58"/>
      <c r="CK7" s="58"/>
      <c r="CL7" s="58"/>
      <c r="CM7" s="58"/>
      <c r="CN7" s="58"/>
      <c r="CO7" s="58"/>
      <c r="CP7" s="58"/>
      <c r="CQ7" s="58"/>
      <c r="CR7" s="58"/>
      <c r="CS7" s="58"/>
      <c r="CT7" s="58"/>
      <c r="CU7" s="58"/>
      <c r="CV7" s="58"/>
      <c r="CW7" s="58"/>
      <c r="CX7" s="58"/>
      <c r="CY7" s="58"/>
      <c r="CZ7" s="58"/>
      <c r="DA7" s="58"/>
      <c r="DB7" s="58"/>
      <c r="DC7" s="58"/>
      <c r="DD7" s="58"/>
      <c r="DE7" s="58"/>
      <c r="DF7" s="58"/>
      <c r="DG7" s="58"/>
      <c r="DH7" s="58"/>
      <c r="DI7" s="58"/>
      <c r="DJ7" s="58"/>
      <c r="DK7" s="58"/>
      <c r="DL7" s="58"/>
      <c r="DM7" s="58"/>
      <c r="DN7" s="58"/>
      <c r="DO7" s="58"/>
      <c r="DP7" s="58"/>
      <c r="DQ7" s="58"/>
      <c r="DR7" s="58"/>
      <c r="DS7" s="58"/>
      <c r="DT7" s="58"/>
      <c r="DU7" s="58"/>
      <c r="DV7" s="58"/>
      <c r="DW7" s="58"/>
      <c r="DX7" s="58"/>
      <c r="DY7" s="58"/>
      <c r="DZ7" s="58"/>
      <c r="EA7" s="58"/>
      <c r="EB7" s="59"/>
      <c r="EC7" s="58"/>
      <c r="ED7" s="60"/>
    </row>
    <row r="8" spans="1:138" ht="5.0999999999999996" customHeight="1" x14ac:dyDescent="0.3">
      <c r="C8" s="61"/>
      <c r="D8" s="61"/>
      <c r="E8" s="26"/>
      <c r="F8" s="61"/>
      <c r="G8" s="61"/>
      <c r="H8" s="62"/>
      <c r="I8" s="61"/>
      <c r="J8" s="61"/>
      <c r="K8" s="61"/>
      <c r="L8" s="61"/>
      <c r="M8" s="61"/>
      <c r="N8" s="61"/>
      <c r="O8" s="61"/>
      <c r="P8" s="61"/>
      <c r="Q8" s="61"/>
      <c r="R8" s="61"/>
      <c r="S8" s="61"/>
      <c r="T8" s="61"/>
      <c r="U8" s="61"/>
      <c r="V8" s="61"/>
      <c r="W8" s="61"/>
      <c r="X8" s="61"/>
      <c r="Y8" s="61"/>
      <c r="Z8" s="61"/>
      <c r="AA8" s="61"/>
      <c r="AB8" s="61"/>
      <c r="AC8" s="61"/>
      <c r="AD8" s="61"/>
      <c r="AE8" s="61"/>
      <c r="AF8" s="61"/>
      <c r="AG8" s="61"/>
      <c r="AH8" s="61"/>
      <c r="AI8" s="61"/>
      <c r="AJ8" s="61"/>
      <c r="AK8" s="61"/>
      <c r="AL8" s="61"/>
      <c r="AM8" s="61"/>
      <c r="AN8" s="61"/>
      <c r="AO8" s="61"/>
      <c r="AP8" s="61"/>
      <c r="AQ8" s="61"/>
      <c r="AR8" s="61"/>
      <c r="AS8" s="61"/>
      <c r="AT8" s="61"/>
      <c r="AU8" s="61"/>
      <c r="AV8" s="61"/>
      <c r="AW8" s="61"/>
      <c r="AX8" s="61"/>
      <c r="AY8" s="61"/>
      <c r="AZ8" s="61"/>
      <c r="BA8" s="61"/>
      <c r="BB8" s="61"/>
      <c r="BC8" s="61"/>
      <c r="BD8" s="61"/>
      <c r="BE8" s="61"/>
      <c r="BF8" s="61"/>
      <c r="BG8" s="61"/>
      <c r="BH8" s="61"/>
      <c r="BI8" s="61"/>
      <c r="BJ8" s="61"/>
      <c r="BK8" s="61"/>
      <c r="BL8" s="61"/>
      <c r="BM8" s="61"/>
      <c r="BN8" s="61"/>
      <c r="BO8" s="61"/>
      <c r="BP8" s="61"/>
      <c r="BQ8" s="61"/>
      <c r="BR8" s="61"/>
      <c r="BS8" s="61"/>
      <c r="BT8" s="61"/>
      <c r="BU8" s="61"/>
      <c r="BV8" s="61"/>
      <c r="BW8" s="61"/>
      <c r="BX8" s="61"/>
      <c r="BY8" s="61"/>
      <c r="BZ8" s="61"/>
      <c r="CA8" s="61"/>
      <c r="CB8" s="61"/>
      <c r="CC8" s="61"/>
      <c r="CD8" s="61"/>
      <c r="CE8" s="61"/>
      <c r="CF8" s="61"/>
      <c r="CG8" s="61"/>
      <c r="CH8" s="61"/>
      <c r="CI8" s="61"/>
      <c r="CJ8" s="61"/>
      <c r="CK8" s="61"/>
      <c r="CL8" s="61"/>
      <c r="CM8" s="61"/>
      <c r="CN8" s="61"/>
      <c r="CO8" s="61"/>
      <c r="CP8" s="61"/>
      <c r="CQ8" s="61"/>
      <c r="CR8" s="61"/>
      <c r="CS8" s="61"/>
      <c r="CT8" s="61"/>
      <c r="CU8" s="61"/>
      <c r="CV8" s="61"/>
      <c r="CW8" s="61"/>
      <c r="CX8" s="61"/>
      <c r="CY8" s="61"/>
      <c r="CZ8" s="61"/>
      <c r="DA8" s="61"/>
      <c r="DB8" s="61"/>
      <c r="DC8" s="61"/>
      <c r="DD8" s="61"/>
      <c r="DE8" s="61"/>
      <c r="DF8" s="61"/>
      <c r="DG8" s="61"/>
      <c r="DH8" s="61"/>
      <c r="DI8" s="61"/>
      <c r="DJ8" s="61"/>
      <c r="DK8" s="61"/>
      <c r="DL8" s="61"/>
      <c r="DM8" s="61"/>
      <c r="DN8" s="61"/>
      <c r="DO8" s="61"/>
      <c r="DP8" s="61"/>
      <c r="DQ8" s="61"/>
      <c r="DR8" s="61"/>
      <c r="DS8" s="61"/>
      <c r="DT8" s="61"/>
      <c r="DU8" s="61"/>
      <c r="DV8" s="61"/>
      <c r="DW8" s="61"/>
      <c r="DX8" s="61"/>
      <c r="DY8" s="61"/>
      <c r="DZ8" s="61"/>
      <c r="EA8" s="61"/>
      <c r="EB8" s="26"/>
      <c r="EC8" s="61"/>
      <c r="ED8" s="62"/>
    </row>
    <row r="9" spans="1:138" x14ac:dyDescent="0.3">
      <c r="C9" s="61" t="s">
        <v>15</v>
      </c>
      <c r="D9" s="61"/>
      <c r="E9" s="26"/>
      <c r="F9" s="61"/>
      <c r="G9" s="61"/>
      <c r="H9" s="62"/>
      <c r="I9" s="61"/>
      <c r="J9" s="25">
        <f>SUMIFS(INDEX(Calc!$H$2:$DZ$1549, $EG9, ), Calc!$H$15:$DZ$15, J$75)</f>
        <v>26.666666666666668</v>
      </c>
      <c r="K9" s="25">
        <f>SUMIFS(INDEX(Calc!$H$2:$DZ$1549, $EG9, ), Calc!$H$15:$DZ$15, K$75)</f>
        <v>80</v>
      </c>
      <c r="L9" s="25">
        <f>SUMIFS(INDEX(Calc!$H$2:$DZ$1549, $EG9, ), Calc!$H$15:$DZ$15, L$75)</f>
        <v>80</v>
      </c>
      <c r="M9" s="25">
        <f>SUMIFS(INDEX(Calc!$H$2:$DZ$1549, $EG9, ), Calc!$H$15:$DZ$15, M$75)</f>
        <v>80</v>
      </c>
      <c r="N9" s="25">
        <f>SUMIFS(INDEX(Calc!$H$2:$DZ$1549, $EG9, ), Calc!$H$15:$DZ$15, N$75)</f>
        <v>80</v>
      </c>
      <c r="O9" s="25">
        <f>SUMIFS(INDEX(Calc!$H$2:$DZ$1549, $EG9, ), Calc!$H$15:$DZ$15, O$75)</f>
        <v>53.333333333333329</v>
      </c>
      <c r="P9" s="25">
        <f>SUMIFS(INDEX(Calc!$H$2:$DZ$1549, $EG9, ), Calc!$H$15:$DZ$15, P$75)</f>
        <v>0</v>
      </c>
      <c r="Q9" s="25">
        <f>SUMIFS(INDEX(Calc!$H$2:$DZ$1549, $EG9, ), Calc!$H$15:$DZ$15, Q$75)</f>
        <v>0</v>
      </c>
      <c r="R9" s="25">
        <f>SUMIFS(INDEX(Calc!$H$2:$DZ$1549, $EG9, ), Calc!$H$15:$DZ$15, R$75)</f>
        <v>0</v>
      </c>
      <c r="S9" s="25">
        <f>SUMIFS(INDEX(Calc!$H$2:$DZ$1549, $EG9, ), Calc!$H$15:$DZ$15, S$75)</f>
        <v>0</v>
      </c>
      <c r="T9" s="25">
        <f>SUMIFS(INDEX(Calc!$H$2:$DZ$1549, $EG9, ), Calc!$H$15:$DZ$15, T$75)</f>
        <v>0</v>
      </c>
      <c r="U9" s="25">
        <f>SUMIFS(INDEX(Calc!$H$2:$DZ$1549, $EG9, ), Calc!$H$15:$DZ$15, U$75)</f>
        <v>0</v>
      </c>
      <c r="V9" s="25">
        <f>SUMIFS(INDEX(Calc!$H$2:$DZ$1549, $EG9, ), Calc!$H$15:$DZ$15, V$75)</f>
        <v>0</v>
      </c>
      <c r="W9" s="25">
        <f>SUMIFS(INDEX(Calc!$H$2:$DZ$1549, $EG9, ), Calc!$H$15:$DZ$15, W$75)</f>
        <v>0</v>
      </c>
      <c r="X9" s="25">
        <f>SUMIFS(INDEX(Calc!$H$2:$DZ$1549, $EG9, ), Calc!$H$15:$DZ$15, X$75)</f>
        <v>0</v>
      </c>
      <c r="Y9" s="25">
        <f>SUMIFS(INDEX(Calc!$H$2:$DZ$1549, $EG9, ), Calc!$H$15:$DZ$15, Y$75)</f>
        <v>0</v>
      </c>
      <c r="Z9" s="25">
        <f>SUMIFS(INDEX(Calc!$H$2:$DZ$1549, $EG9, ), Calc!$H$15:$DZ$15, Z$75)</f>
        <v>0</v>
      </c>
      <c r="AA9" s="25">
        <f>SUMIFS(INDEX(Calc!$H$2:$DZ$1549, $EG9, ), Calc!$H$15:$DZ$15, AA$75)</f>
        <v>0</v>
      </c>
      <c r="AB9" s="25">
        <f>SUMIFS(INDEX(Calc!$H$2:$DZ$1549, $EG9, ), Calc!$H$15:$DZ$15, AB$75)</f>
        <v>0</v>
      </c>
      <c r="AC9" s="25">
        <f>SUMIFS(INDEX(Calc!$H$2:$DZ$1549, $EG9, ), Calc!$H$15:$DZ$15, AC$75)</f>
        <v>0</v>
      </c>
      <c r="AD9" s="25">
        <f>SUMIFS(INDEX(Calc!$H$2:$DZ$1549, $EG9, ), Calc!$H$15:$DZ$15, AD$75)</f>
        <v>0</v>
      </c>
      <c r="AE9" s="25">
        <f>SUMIFS(INDEX(Calc!$H$2:$DZ$1549, $EG9, ), Calc!$H$15:$DZ$15, AE$75)</f>
        <v>0</v>
      </c>
      <c r="AF9" s="25">
        <f>SUMIFS(INDEX(Calc!$H$2:$DZ$1549, $EG9, ), Calc!$H$15:$DZ$15, AF$75)</f>
        <v>0</v>
      </c>
      <c r="AG9" s="25">
        <f>SUMIFS(INDEX(Calc!$H$2:$DZ$1549, $EG9, ), Calc!$H$15:$DZ$15, AG$75)</f>
        <v>0</v>
      </c>
      <c r="AH9" s="25">
        <f>SUMIFS(INDEX(Calc!$H$2:$DZ$1549, $EG9, ), Calc!$H$15:$DZ$15, AH$75)</f>
        <v>0</v>
      </c>
      <c r="AI9" s="25">
        <f>SUMIFS(INDEX(Calc!$H$2:$DZ$1549, $EG9, ), Calc!$H$15:$DZ$15, AI$75)</f>
        <v>0</v>
      </c>
      <c r="AJ9" s="25">
        <f>SUMIFS(INDEX(Calc!$H$2:$DZ$1549, $EG9, ), Calc!$H$15:$DZ$15, AJ$75)</f>
        <v>0</v>
      </c>
      <c r="AK9" s="25">
        <f>SUMIFS(INDEX(Calc!$H$2:$DZ$1549, $EG9, ), Calc!$H$15:$DZ$15, AK$75)</f>
        <v>0</v>
      </c>
      <c r="AL9" s="25">
        <f>SUMIFS(INDEX(Calc!$H$2:$DZ$1549, $EG9, ), Calc!$H$15:$DZ$15, AL$75)</f>
        <v>0</v>
      </c>
      <c r="AM9" s="25">
        <f>SUMIFS(INDEX(Calc!$H$2:$DZ$1549, $EG9, ), Calc!$H$15:$DZ$15, AM$75)</f>
        <v>0</v>
      </c>
      <c r="AN9" s="25">
        <f>SUMIFS(INDEX(Calc!$H$2:$DZ$1549, $EG9, ), Calc!$H$15:$DZ$15, AN$75)</f>
        <v>0</v>
      </c>
      <c r="AO9" s="25">
        <f>SUMIFS(INDEX(Calc!$H$2:$DZ$1549, $EG9, ), Calc!$H$15:$DZ$15, AO$75)</f>
        <v>0</v>
      </c>
      <c r="AP9" s="25">
        <f>SUMIFS(INDEX(Calc!$H$2:$DZ$1549, $EG9, ), Calc!$H$15:$DZ$15, AP$75)</f>
        <v>0</v>
      </c>
      <c r="AQ9" s="25">
        <f>SUMIFS(INDEX(Calc!$H$2:$DZ$1549, $EG9, ), Calc!$H$15:$DZ$15, AQ$75)</f>
        <v>0</v>
      </c>
      <c r="AR9" s="25">
        <f>SUMIFS(INDEX(Calc!$H$2:$DZ$1549, $EG9, ), Calc!$H$15:$DZ$15, AR$75)</f>
        <v>0</v>
      </c>
      <c r="AS9" s="25">
        <f>SUMIFS(INDEX(Calc!$H$2:$DZ$1549, $EG9, ), Calc!$H$15:$DZ$15, AS$75)</f>
        <v>0</v>
      </c>
      <c r="AT9" s="25">
        <f>SUMIFS(INDEX(Calc!$H$2:$DZ$1549, $EG9, ), Calc!$H$15:$DZ$15, AT$75)</f>
        <v>0</v>
      </c>
      <c r="AU9" s="25">
        <f>SUMIFS(INDEX(Calc!$H$2:$DZ$1549, $EG9, ), Calc!$H$15:$DZ$15, AU$75)</f>
        <v>0</v>
      </c>
      <c r="AV9" s="25">
        <f>SUMIFS(INDEX(Calc!$H$2:$DZ$1549, $EG9, ), Calc!$H$15:$DZ$15, AV$75)</f>
        <v>0</v>
      </c>
      <c r="AW9" s="25">
        <f>SUMIFS(INDEX(Calc!$H$2:$DZ$1549, $EG9, ), Calc!$H$15:$DZ$15, AW$75)</f>
        <v>0</v>
      </c>
      <c r="AX9" s="25">
        <f>SUMIFS(INDEX(Calc!$H$2:$DZ$1549, $EG9, ), Calc!$H$15:$DZ$15, AX$75)</f>
        <v>0</v>
      </c>
      <c r="AY9" s="25">
        <f>SUMIFS(INDEX(Calc!$H$2:$DZ$1549, $EG9, ), Calc!$H$15:$DZ$15, AY$75)</f>
        <v>0</v>
      </c>
      <c r="AZ9" s="25">
        <f>SUMIFS(INDEX(Calc!$H$2:$DZ$1549, $EG9, ), Calc!$H$15:$DZ$15, AZ$75)</f>
        <v>0</v>
      </c>
      <c r="BA9" s="25">
        <f>SUMIFS(INDEX(Calc!$H$2:$DZ$1549, $EG9, ), Calc!$H$15:$DZ$15, BA$75)</f>
        <v>0</v>
      </c>
      <c r="BB9" s="25">
        <f>SUMIFS(INDEX(Calc!$H$2:$DZ$1549, $EG9, ), Calc!$H$15:$DZ$15, BB$75)</f>
        <v>0</v>
      </c>
      <c r="BC9" s="25">
        <f>SUMIFS(INDEX(Calc!$H$2:$DZ$1549, $EG9, ), Calc!$H$15:$DZ$15, BC$75)</f>
        <v>0</v>
      </c>
      <c r="BD9" s="25">
        <f>SUMIFS(INDEX(Calc!$H$2:$DZ$1549, $EG9, ), Calc!$H$15:$DZ$15, BD$75)</f>
        <v>0</v>
      </c>
      <c r="BE9" s="25">
        <f>SUMIFS(INDEX(Calc!$H$2:$DZ$1549, $EG9, ), Calc!$H$15:$DZ$15, BE$75)</f>
        <v>0</v>
      </c>
      <c r="BF9" s="25">
        <f>SUMIFS(INDEX(Calc!$H$2:$DZ$1549, $EG9, ), Calc!$H$15:$DZ$15, BF$75)</f>
        <v>0</v>
      </c>
      <c r="BG9" s="25">
        <f>SUMIFS(INDEX(Calc!$H$2:$DZ$1549, $EG9, ), Calc!$H$15:$DZ$15, BG$75)</f>
        <v>0</v>
      </c>
      <c r="BH9" s="25">
        <f>SUMIFS(INDEX(Calc!$H$2:$DZ$1549, $EG9, ), Calc!$H$15:$DZ$15, BH$75)</f>
        <v>0</v>
      </c>
      <c r="BI9" s="25">
        <f>SUMIFS(INDEX(Calc!$H$2:$DZ$1549, $EG9, ), Calc!$H$15:$DZ$15, BI$75)</f>
        <v>0</v>
      </c>
      <c r="BJ9" s="25">
        <f>SUMIFS(INDEX(Calc!$H$2:$DZ$1549, $EG9, ), Calc!$H$15:$DZ$15, BJ$75)</f>
        <v>0</v>
      </c>
      <c r="BK9" s="25">
        <f>SUMIFS(INDEX(Calc!$H$2:$DZ$1549, $EG9, ), Calc!$H$15:$DZ$15, BK$75)</f>
        <v>0</v>
      </c>
      <c r="BL9" s="25">
        <f>SUMIFS(INDEX(Calc!$H$2:$DZ$1549, $EG9, ), Calc!$H$15:$DZ$15, BL$75)</f>
        <v>0</v>
      </c>
      <c r="BM9" s="25">
        <f>SUMIFS(INDEX(Calc!$H$2:$DZ$1549, $EG9, ), Calc!$H$15:$DZ$15, BM$75)</f>
        <v>0</v>
      </c>
      <c r="BN9" s="25">
        <f>SUMIFS(INDEX(Calc!$H$2:$DZ$1549, $EG9, ), Calc!$H$15:$DZ$15, BN$75)</f>
        <v>0</v>
      </c>
      <c r="BO9" s="25">
        <f>SUMIFS(INDEX(Calc!$H$2:$DZ$1549, $EG9, ), Calc!$H$15:$DZ$15, BO$75)</f>
        <v>0</v>
      </c>
      <c r="BP9" s="25">
        <f>SUMIFS(INDEX(Calc!$H$2:$DZ$1549, $EG9, ), Calc!$H$15:$DZ$15, BP$75)</f>
        <v>0</v>
      </c>
      <c r="BQ9" s="25">
        <f>SUMIFS(INDEX(Calc!$H$2:$DZ$1549, $EG9, ), Calc!$H$15:$DZ$15, BQ$75)</f>
        <v>0</v>
      </c>
      <c r="BR9" s="25">
        <f>SUMIFS(INDEX(Calc!$H$2:$DZ$1549, $EG9, ), Calc!$H$15:$DZ$15, BR$75)</f>
        <v>0</v>
      </c>
      <c r="BS9" s="25">
        <f>SUMIFS(INDEX(Calc!$H$2:$DZ$1549, $EG9, ), Calc!$H$15:$DZ$15, BS$75)</f>
        <v>0</v>
      </c>
      <c r="BT9" s="25">
        <f>SUMIFS(INDEX(Calc!$H$2:$DZ$1549, $EG9, ), Calc!$H$15:$DZ$15, BT$75)</f>
        <v>0</v>
      </c>
      <c r="BU9" s="25">
        <f>SUMIFS(INDEX(Calc!$H$2:$DZ$1549, $EG9, ), Calc!$H$15:$DZ$15, BU$75)</f>
        <v>0</v>
      </c>
      <c r="BV9" s="25">
        <f>SUMIFS(INDEX(Calc!$H$2:$DZ$1549, $EG9, ), Calc!$H$15:$DZ$15, BV$75)</f>
        <v>0</v>
      </c>
      <c r="BW9" s="25">
        <f>SUMIFS(INDEX(Calc!$H$2:$DZ$1549, $EG9, ), Calc!$H$15:$DZ$15, BW$75)</f>
        <v>0</v>
      </c>
      <c r="BX9" s="25">
        <f>SUMIFS(INDEX(Calc!$H$2:$DZ$1549, $EG9, ), Calc!$H$15:$DZ$15, BX$75)</f>
        <v>0</v>
      </c>
      <c r="BY9" s="25">
        <f>SUMIFS(INDEX(Calc!$H$2:$DZ$1549, $EG9, ), Calc!$H$15:$DZ$15, BY$75)</f>
        <v>0</v>
      </c>
      <c r="BZ9" s="25">
        <f>SUMIFS(INDEX(Calc!$H$2:$DZ$1549, $EG9, ), Calc!$H$15:$DZ$15, BZ$75)</f>
        <v>0</v>
      </c>
      <c r="CA9" s="25">
        <f>SUMIFS(INDEX(Calc!$H$2:$DZ$1549, $EG9, ), Calc!$H$15:$DZ$15, CA$75)</f>
        <v>0</v>
      </c>
      <c r="CB9" s="25">
        <f>SUMIFS(INDEX(Calc!$H$2:$DZ$1549, $EG9, ), Calc!$H$15:$DZ$15, CB$75)</f>
        <v>0</v>
      </c>
      <c r="CC9" s="25">
        <f>SUMIFS(INDEX(Calc!$H$2:$DZ$1549, $EG9, ), Calc!$H$15:$DZ$15, CC$75)</f>
        <v>0</v>
      </c>
      <c r="CD9" s="25">
        <f>SUMIFS(INDEX(Calc!$H$2:$DZ$1549, $EG9, ), Calc!$H$15:$DZ$15, CD$75)</f>
        <v>0</v>
      </c>
      <c r="CE9" s="25">
        <f>SUMIFS(INDEX(Calc!$H$2:$DZ$1549, $EG9, ), Calc!$H$15:$DZ$15, CE$75)</f>
        <v>0</v>
      </c>
      <c r="CF9" s="25">
        <f>SUMIFS(INDEX(Calc!$H$2:$DZ$1549, $EG9, ), Calc!$H$15:$DZ$15, CF$75)</f>
        <v>0</v>
      </c>
      <c r="CG9" s="25">
        <f>SUMIFS(INDEX(Calc!$H$2:$DZ$1549, $EG9, ), Calc!$H$15:$DZ$15, CG$75)</f>
        <v>0</v>
      </c>
      <c r="CH9" s="25">
        <f>SUMIFS(INDEX(Calc!$H$2:$DZ$1549, $EG9, ), Calc!$H$15:$DZ$15, CH$75)</f>
        <v>0</v>
      </c>
      <c r="CI9" s="25">
        <f>SUMIFS(INDEX(Calc!$H$2:$DZ$1549, $EG9, ), Calc!$H$15:$DZ$15, CI$75)</f>
        <v>0</v>
      </c>
      <c r="CJ9" s="25">
        <f>SUMIFS(INDEX(Calc!$H$2:$DZ$1549, $EG9, ), Calc!$H$15:$DZ$15, CJ$75)</f>
        <v>0</v>
      </c>
      <c r="CK9" s="25">
        <f>SUMIFS(INDEX(Calc!$H$2:$DZ$1549, $EG9, ), Calc!$H$15:$DZ$15, CK$75)</f>
        <v>0</v>
      </c>
      <c r="CL9" s="25">
        <f>SUMIFS(INDEX(Calc!$H$2:$DZ$1549, $EG9, ), Calc!$H$15:$DZ$15, CL$75)</f>
        <v>0</v>
      </c>
      <c r="CM9" s="25">
        <f>SUMIFS(INDEX(Calc!$H$2:$DZ$1549, $EG9, ), Calc!$H$15:$DZ$15, CM$75)</f>
        <v>0</v>
      </c>
      <c r="CN9" s="25">
        <f>SUMIFS(INDEX(Calc!$H$2:$DZ$1549, $EG9, ), Calc!$H$15:$DZ$15, CN$75)</f>
        <v>0</v>
      </c>
      <c r="CO9" s="25">
        <f>SUMIFS(INDEX(Calc!$H$2:$DZ$1549, $EG9, ), Calc!$H$15:$DZ$15, CO$75)</f>
        <v>0</v>
      </c>
      <c r="CP9" s="25">
        <f>SUMIFS(INDEX(Calc!$H$2:$DZ$1549, $EG9, ), Calc!$H$15:$DZ$15, CP$75)</f>
        <v>0</v>
      </c>
      <c r="CQ9" s="25">
        <f>SUMIFS(INDEX(Calc!$H$2:$DZ$1549, $EG9, ), Calc!$H$15:$DZ$15, CQ$75)</f>
        <v>0</v>
      </c>
      <c r="CR9" s="25">
        <f>SUMIFS(INDEX(Calc!$H$2:$DZ$1549, $EG9, ), Calc!$H$15:$DZ$15, CR$75)</f>
        <v>0</v>
      </c>
      <c r="CS9" s="25">
        <f>SUMIFS(INDEX(Calc!$H$2:$DZ$1549, $EG9, ), Calc!$H$15:$DZ$15, CS$75)</f>
        <v>0</v>
      </c>
      <c r="CT9" s="25">
        <f>SUMIFS(INDEX(Calc!$H$2:$DZ$1549, $EG9, ), Calc!$H$15:$DZ$15, CT$75)</f>
        <v>0</v>
      </c>
      <c r="CU9" s="25">
        <f>SUMIFS(INDEX(Calc!$H$2:$DZ$1549, $EG9, ), Calc!$H$15:$DZ$15, CU$75)</f>
        <v>0</v>
      </c>
      <c r="CV9" s="25">
        <f>SUMIFS(INDEX(Calc!$H$2:$DZ$1549, $EG9, ), Calc!$H$15:$DZ$15, CV$75)</f>
        <v>0</v>
      </c>
      <c r="CW9" s="25">
        <f>SUMIFS(INDEX(Calc!$H$2:$DZ$1549, $EG9, ), Calc!$H$15:$DZ$15, CW$75)</f>
        <v>0</v>
      </c>
      <c r="CX9" s="25">
        <f>SUMIFS(INDEX(Calc!$H$2:$DZ$1549, $EG9, ), Calc!$H$15:$DZ$15, CX$75)</f>
        <v>0</v>
      </c>
      <c r="CY9" s="25">
        <f>SUMIFS(INDEX(Calc!$H$2:$DZ$1549, $EG9, ), Calc!$H$15:$DZ$15, CY$75)</f>
        <v>0</v>
      </c>
      <c r="CZ9" s="25">
        <f>SUMIFS(INDEX(Calc!$H$2:$DZ$1549, $EG9, ), Calc!$H$15:$DZ$15, CZ$75)</f>
        <v>0</v>
      </c>
      <c r="DA9" s="25">
        <f>SUMIFS(INDEX(Calc!$H$2:$DZ$1549, $EG9, ), Calc!$H$15:$DZ$15, DA$75)</f>
        <v>0</v>
      </c>
      <c r="DB9" s="25">
        <f>SUMIFS(INDEX(Calc!$H$2:$DZ$1549, $EG9, ), Calc!$H$15:$DZ$15, DB$75)</f>
        <v>0</v>
      </c>
      <c r="DC9" s="25">
        <f>SUMIFS(INDEX(Calc!$H$2:$DZ$1549, $EG9, ), Calc!$H$15:$DZ$15, DC$75)</f>
        <v>0</v>
      </c>
      <c r="DD9" s="25">
        <f>SUMIFS(INDEX(Calc!$H$2:$DZ$1549, $EG9, ), Calc!$H$15:$DZ$15, DD$75)</f>
        <v>0</v>
      </c>
      <c r="DE9" s="25">
        <f>SUMIFS(INDEX(Calc!$H$2:$DZ$1549, $EG9, ), Calc!$H$15:$DZ$15, DE$75)</f>
        <v>0</v>
      </c>
      <c r="DF9" s="25">
        <f>SUMIFS(INDEX(Calc!$H$2:$DZ$1549, $EG9, ), Calc!$H$15:$DZ$15, DF$75)</f>
        <v>0</v>
      </c>
      <c r="DG9" s="25">
        <f>SUMIFS(INDEX(Calc!$H$2:$DZ$1549, $EG9, ), Calc!$H$15:$DZ$15, DG$75)</f>
        <v>0</v>
      </c>
      <c r="DH9" s="25">
        <f>SUMIFS(INDEX(Calc!$H$2:$DZ$1549, $EG9, ), Calc!$H$15:$DZ$15, DH$75)</f>
        <v>0</v>
      </c>
      <c r="DI9" s="25">
        <f>SUMIFS(INDEX(Calc!$H$2:$DZ$1549, $EG9, ), Calc!$H$15:$DZ$15, DI$75)</f>
        <v>0</v>
      </c>
      <c r="DJ9" s="25">
        <f>SUMIFS(INDEX(Calc!$H$2:$DZ$1549, $EG9, ), Calc!$H$15:$DZ$15, DJ$75)</f>
        <v>0</v>
      </c>
      <c r="DK9" s="25">
        <f>SUMIFS(INDEX(Calc!$H$2:$DZ$1549, $EG9, ), Calc!$H$15:$DZ$15, DK$75)</f>
        <v>0</v>
      </c>
      <c r="DL9" s="25">
        <f>SUMIFS(INDEX(Calc!$H$2:$DZ$1549, $EG9, ), Calc!$H$15:$DZ$15, DL$75)</f>
        <v>0</v>
      </c>
      <c r="DM9" s="25">
        <f>SUMIFS(INDEX(Calc!$H$2:$DZ$1549, $EG9, ), Calc!$H$15:$DZ$15, DM$75)</f>
        <v>0</v>
      </c>
      <c r="DN9" s="25">
        <f>SUMIFS(INDEX(Calc!$H$2:$DZ$1549, $EG9, ), Calc!$H$15:$DZ$15, DN$75)</f>
        <v>0</v>
      </c>
      <c r="DO9" s="25">
        <f>SUMIFS(INDEX(Calc!$H$2:$DZ$1549, $EG9, ), Calc!$H$15:$DZ$15, DO$75)</f>
        <v>0</v>
      </c>
      <c r="DP9" s="25">
        <f>SUMIFS(INDEX(Calc!$H$2:$DZ$1549, $EG9, ), Calc!$H$15:$DZ$15, DP$75)</f>
        <v>0</v>
      </c>
      <c r="DQ9" s="25">
        <f>SUMIFS(INDEX(Calc!$H$2:$DZ$1549, $EG9, ), Calc!$H$15:$DZ$15, DQ$75)</f>
        <v>0</v>
      </c>
      <c r="DR9" s="25">
        <f>SUMIFS(INDEX(Calc!$H$2:$DZ$1549, $EG9, ), Calc!$H$15:$DZ$15, DR$75)</f>
        <v>0</v>
      </c>
      <c r="DS9" s="25">
        <f>SUMIFS(INDEX(Calc!$H$2:$DZ$1549, $EG9, ), Calc!$H$15:$DZ$15, DS$75)</f>
        <v>0</v>
      </c>
      <c r="DT9" s="25">
        <f>SUMIFS(INDEX(Calc!$H$2:$DZ$1549, $EG9, ), Calc!$H$15:$DZ$15, DT$75)</f>
        <v>0</v>
      </c>
      <c r="DU9" s="25">
        <f>SUMIFS(INDEX(Calc!$H$2:$DZ$1549, $EG9, ), Calc!$H$15:$DZ$15, DU$75)</f>
        <v>0</v>
      </c>
      <c r="DV9" s="25">
        <f>SUMIFS(INDEX(Calc!$H$2:$DZ$1549, $EG9, ), Calc!$H$15:$DZ$15, DV$75)</f>
        <v>0</v>
      </c>
      <c r="DW9" s="25">
        <f>SUMIFS(INDEX(Calc!$H$2:$DZ$1549, $EG9, ), Calc!$H$15:$DZ$15, DW$75)</f>
        <v>0</v>
      </c>
      <c r="DX9" s="25">
        <f>SUMIFS(INDEX(Calc!$H$2:$DZ$1549, $EG9, ), Calc!$H$15:$DZ$15, DX$75)</f>
        <v>0</v>
      </c>
      <c r="DY9" s="25">
        <f>SUMIFS(INDEX(Calc!$H$2:$DZ$1549, $EG9, ), Calc!$H$15:$DZ$15, DY$75)</f>
        <v>0</v>
      </c>
      <c r="DZ9" s="25">
        <f>SUMIFS(INDEX(Calc!$H$2:$DZ$1549, $EG9, ), Calc!$H$15:$DZ$15, DZ$75)</f>
        <v>0</v>
      </c>
      <c r="EA9" s="61"/>
      <c r="EB9" s="26"/>
      <c r="EC9" s="25">
        <f>SUM(I9:EA9)</f>
        <v>400</v>
      </c>
      <c r="ED9" s="62"/>
      <c r="EF9" s="33" t="s">
        <v>261</v>
      </c>
      <c r="EG9" s="131">
        <f>SUMIFS(Calc!$EB$2:$EB$1549, Calc!$EC$2:$EC$1549, $EG$2, Calc!$ED$2:$ED$1549, $EG$3, Calc!$EE$2:$EE$1549, $EF9, Calc!$EF$2:$EF$1549, $C9)</f>
        <v>134</v>
      </c>
    </row>
    <row r="10" spans="1:138" x14ac:dyDescent="0.3">
      <c r="C10" s="61" t="s">
        <v>43</v>
      </c>
      <c r="D10" s="61"/>
      <c r="E10" s="26"/>
      <c r="F10" s="61"/>
      <c r="G10" s="61"/>
      <c r="H10" s="62"/>
      <c r="I10" s="61"/>
      <c r="J10" s="25">
        <f>SUMIFS(INDEX(Calc!$H$2:$DZ$1549, $EG10, ), Calc!$H$15:$DZ$15, J$75)</f>
        <v>0</v>
      </c>
      <c r="K10" s="25">
        <f>SUMIFS(INDEX(Calc!$H$2:$DZ$1549, $EG10, ), Calc!$H$15:$DZ$15, K$75)</f>
        <v>66.666666666666657</v>
      </c>
      <c r="L10" s="25">
        <f>SUMIFS(INDEX(Calc!$H$2:$DZ$1549, $EG10, ), Calc!$H$15:$DZ$15, L$75)</f>
        <v>80</v>
      </c>
      <c r="M10" s="25">
        <f>SUMIFS(INDEX(Calc!$H$2:$DZ$1549, $EG10, ), Calc!$H$15:$DZ$15, M$75)</f>
        <v>80</v>
      </c>
      <c r="N10" s="25">
        <f>SUMIFS(INDEX(Calc!$H$2:$DZ$1549, $EG10, ), Calc!$H$15:$DZ$15, N$75)</f>
        <v>80</v>
      </c>
      <c r="O10" s="25">
        <f>SUMIFS(INDEX(Calc!$H$2:$DZ$1549, $EG10, ), Calc!$H$15:$DZ$15, O$75)</f>
        <v>80</v>
      </c>
      <c r="P10" s="25">
        <f>SUMIFS(INDEX(Calc!$H$2:$DZ$1549, $EG10, ), Calc!$H$15:$DZ$15, P$75)</f>
        <v>13.333333333333334</v>
      </c>
      <c r="Q10" s="25">
        <f>SUMIFS(INDEX(Calc!$H$2:$DZ$1549, $EG10, ), Calc!$H$15:$DZ$15, Q$75)</f>
        <v>0</v>
      </c>
      <c r="R10" s="25">
        <f>SUMIFS(INDEX(Calc!$H$2:$DZ$1549, $EG10, ), Calc!$H$15:$DZ$15, R$75)</f>
        <v>0</v>
      </c>
      <c r="S10" s="25">
        <f>SUMIFS(INDEX(Calc!$H$2:$DZ$1549, $EG10, ), Calc!$H$15:$DZ$15, S$75)</f>
        <v>0</v>
      </c>
      <c r="T10" s="25">
        <f>SUMIFS(INDEX(Calc!$H$2:$DZ$1549, $EG10, ), Calc!$H$15:$DZ$15, T$75)</f>
        <v>0</v>
      </c>
      <c r="U10" s="25">
        <f>SUMIFS(INDEX(Calc!$H$2:$DZ$1549, $EG10, ), Calc!$H$15:$DZ$15, U$75)</f>
        <v>0</v>
      </c>
      <c r="V10" s="25">
        <f>SUMIFS(INDEX(Calc!$H$2:$DZ$1549, $EG10, ), Calc!$H$15:$DZ$15, V$75)</f>
        <v>0</v>
      </c>
      <c r="W10" s="25">
        <f>SUMIFS(INDEX(Calc!$H$2:$DZ$1549, $EG10, ), Calc!$H$15:$DZ$15, W$75)</f>
        <v>0</v>
      </c>
      <c r="X10" s="25">
        <f>SUMIFS(INDEX(Calc!$H$2:$DZ$1549, $EG10, ), Calc!$H$15:$DZ$15, X$75)</f>
        <v>0</v>
      </c>
      <c r="Y10" s="25">
        <f>SUMIFS(INDEX(Calc!$H$2:$DZ$1549, $EG10, ), Calc!$H$15:$DZ$15, Y$75)</f>
        <v>0</v>
      </c>
      <c r="Z10" s="25">
        <f>SUMIFS(INDEX(Calc!$H$2:$DZ$1549, $EG10, ), Calc!$H$15:$DZ$15, Z$75)</f>
        <v>0</v>
      </c>
      <c r="AA10" s="25">
        <f>SUMIFS(INDEX(Calc!$H$2:$DZ$1549, $EG10, ), Calc!$H$15:$DZ$15, AA$75)</f>
        <v>0</v>
      </c>
      <c r="AB10" s="25">
        <f>SUMIFS(INDEX(Calc!$H$2:$DZ$1549, $EG10, ), Calc!$H$15:$DZ$15, AB$75)</f>
        <v>0</v>
      </c>
      <c r="AC10" s="25">
        <f>SUMIFS(INDEX(Calc!$H$2:$DZ$1549, $EG10, ), Calc!$H$15:$DZ$15, AC$75)</f>
        <v>0</v>
      </c>
      <c r="AD10" s="25">
        <f>SUMIFS(INDEX(Calc!$H$2:$DZ$1549, $EG10, ), Calc!$H$15:$DZ$15, AD$75)</f>
        <v>0</v>
      </c>
      <c r="AE10" s="25">
        <f>SUMIFS(INDEX(Calc!$H$2:$DZ$1549, $EG10, ), Calc!$H$15:$DZ$15, AE$75)</f>
        <v>0</v>
      </c>
      <c r="AF10" s="25">
        <f>SUMIFS(INDEX(Calc!$H$2:$DZ$1549, $EG10, ), Calc!$H$15:$DZ$15, AF$75)</f>
        <v>0</v>
      </c>
      <c r="AG10" s="25">
        <f>SUMIFS(INDEX(Calc!$H$2:$DZ$1549, $EG10, ), Calc!$H$15:$DZ$15, AG$75)</f>
        <v>0</v>
      </c>
      <c r="AH10" s="25">
        <f>SUMIFS(INDEX(Calc!$H$2:$DZ$1549, $EG10, ), Calc!$H$15:$DZ$15, AH$75)</f>
        <v>0</v>
      </c>
      <c r="AI10" s="25">
        <f>SUMIFS(INDEX(Calc!$H$2:$DZ$1549, $EG10, ), Calc!$H$15:$DZ$15, AI$75)</f>
        <v>0</v>
      </c>
      <c r="AJ10" s="25">
        <f>SUMIFS(INDEX(Calc!$H$2:$DZ$1549, $EG10, ), Calc!$H$15:$DZ$15, AJ$75)</f>
        <v>0</v>
      </c>
      <c r="AK10" s="25">
        <f>SUMIFS(INDEX(Calc!$H$2:$DZ$1549, $EG10, ), Calc!$H$15:$DZ$15, AK$75)</f>
        <v>0</v>
      </c>
      <c r="AL10" s="25">
        <f>SUMIFS(INDEX(Calc!$H$2:$DZ$1549, $EG10, ), Calc!$H$15:$DZ$15, AL$75)</f>
        <v>0</v>
      </c>
      <c r="AM10" s="25">
        <f>SUMIFS(INDEX(Calc!$H$2:$DZ$1549, $EG10, ), Calc!$H$15:$DZ$15, AM$75)</f>
        <v>0</v>
      </c>
      <c r="AN10" s="25">
        <f>SUMIFS(INDEX(Calc!$H$2:$DZ$1549, $EG10, ), Calc!$H$15:$DZ$15, AN$75)</f>
        <v>0</v>
      </c>
      <c r="AO10" s="25">
        <f>SUMIFS(INDEX(Calc!$H$2:$DZ$1549, $EG10, ), Calc!$H$15:$DZ$15, AO$75)</f>
        <v>0</v>
      </c>
      <c r="AP10" s="25">
        <f>SUMIFS(INDEX(Calc!$H$2:$DZ$1549, $EG10, ), Calc!$H$15:$DZ$15, AP$75)</f>
        <v>0</v>
      </c>
      <c r="AQ10" s="25">
        <f>SUMIFS(INDEX(Calc!$H$2:$DZ$1549, $EG10, ), Calc!$H$15:$DZ$15, AQ$75)</f>
        <v>0</v>
      </c>
      <c r="AR10" s="25">
        <f>SUMIFS(INDEX(Calc!$H$2:$DZ$1549, $EG10, ), Calc!$H$15:$DZ$15, AR$75)</f>
        <v>0</v>
      </c>
      <c r="AS10" s="25">
        <f>SUMIFS(INDEX(Calc!$H$2:$DZ$1549, $EG10, ), Calc!$H$15:$DZ$15, AS$75)</f>
        <v>0</v>
      </c>
      <c r="AT10" s="25">
        <f>SUMIFS(INDEX(Calc!$H$2:$DZ$1549, $EG10, ), Calc!$H$15:$DZ$15, AT$75)</f>
        <v>0</v>
      </c>
      <c r="AU10" s="25">
        <f>SUMIFS(INDEX(Calc!$H$2:$DZ$1549, $EG10, ), Calc!$H$15:$DZ$15, AU$75)</f>
        <v>0</v>
      </c>
      <c r="AV10" s="25">
        <f>SUMIFS(INDEX(Calc!$H$2:$DZ$1549, $EG10, ), Calc!$H$15:$DZ$15, AV$75)</f>
        <v>0</v>
      </c>
      <c r="AW10" s="25">
        <f>SUMIFS(INDEX(Calc!$H$2:$DZ$1549, $EG10, ), Calc!$H$15:$DZ$15, AW$75)</f>
        <v>0</v>
      </c>
      <c r="AX10" s="25">
        <f>SUMIFS(INDEX(Calc!$H$2:$DZ$1549, $EG10, ), Calc!$H$15:$DZ$15, AX$75)</f>
        <v>0</v>
      </c>
      <c r="AY10" s="25">
        <f>SUMIFS(INDEX(Calc!$H$2:$DZ$1549, $EG10, ), Calc!$H$15:$DZ$15, AY$75)</f>
        <v>0</v>
      </c>
      <c r="AZ10" s="25">
        <f>SUMIFS(INDEX(Calc!$H$2:$DZ$1549, $EG10, ), Calc!$H$15:$DZ$15, AZ$75)</f>
        <v>0</v>
      </c>
      <c r="BA10" s="25">
        <f>SUMIFS(INDEX(Calc!$H$2:$DZ$1549, $EG10, ), Calc!$H$15:$DZ$15, BA$75)</f>
        <v>0</v>
      </c>
      <c r="BB10" s="25">
        <f>SUMIFS(INDEX(Calc!$H$2:$DZ$1549, $EG10, ), Calc!$H$15:$DZ$15, BB$75)</f>
        <v>0</v>
      </c>
      <c r="BC10" s="25">
        <f>SUMIFS(INDEX(Calc!$H$2:$DZ$1549, $EG10, ), Calc!$H$15:$DZ$15, BC$75)</f>
        <v>0</v>
      </c>
      <c r="BD10" s="25">
        <f>SUMIFS(INDEX(Calc!$H$2:$DZ$1549, $EG10, ), Calc!$H$15:$DZ$15, BD$75)</f>
        <v>0</v>
      </c>
      <c r="BE10" s="25">
        <f>SUMIFS(INDEX(Calc!$H$2:$DZ$1549, $EG10, ), Calc!$H$15:$DZ$15, BE$75)</f>
        <v>0</v>
      </c>
      <c r="BF10" s="25">
        <f>SUMIFS(INDEX(Calc!$H$2:$DZ$1549, $EG10, ), Calc!$H$15:$DZ$15, BF$75)</f>
        <v>0</v>
      </c>
      <c r="BG10" s="25">
        <f>SUMIFS(INDEX(Calc!$H$2:$DZ$1549, $EG10, ), Calc!$H$15:$DZ$15, BG$75)</f>
        <v>0</v>
      </c>
      <c r="BH10" s="25">
        <f>SUMIFS(INDEX(Calc!$H$2:$DZ$1549, $EG10, ), Calc!$H$15:$DZ$15, BH$75)</f>
        <v>0</v>
      </c>
      <c r="BI10" s="25">
        <f>SUMIFS(INDEX(Calc!$H$2:$DZ$1549, $EG10, ), Calc!$H$15:$DZ$15, BI$75)</f>
        <v>0</v>
      </c>
      <c r="BJ10" s="25">
        <f>SUMIFS(INDEX(Calc!$H$2:$DZ$1549, $EG10, ), Calc!$H$15:$DZ$15, BJ$75)</f>
        <v>0</v>
      </c>
      <c r="BK10" s="25">
        <f>SUMIFS(INDEX(Calc!$H$2:$DZ$1549, $EG10, ), Calc!$H$15:$DZ$15, BK$75)</f>
        <v>0</v>
      </c>
      <c r="BL10" s="25">
        <f>SUMIFS(INDEX(Calc!$H$2:$DZ$1549, $EG10, ), Calc!$H$15:$DZ$15, BL$75)</f>
        <v>0</v>
      </c>
      <c r="BM10" s="25">
        <f>SUMIFS(INDEX(Calc!$H$2:$DZ$1549, $EG10, ), Calc!$H$15:$DZ$15, BM$75)</f>
        <v>0</v>
      </c>
      <c r="BN10" s="25">
        <f>SUMIFS(INDEX(Calc!$H$2:$DZ$1549, $EG10, ), Calc!$H$15:$DZ$15, BN$75)</f>
        <v>0</v>
      </c>
      <c r="BO10" s="25">
        <f>SUMIFS(INDEX(Calc!$H$2:$DZ$1549, $EG10, ), Calc!$H$15:$DZ$15, BO$75)</f>
        <v>0</v>
      </c>
      <c r="BP10" s="25">
        <f>SUMIFS(INDEX(Calc!$H$2:$DZ$1549, $EG10, ), Calc!$H$15:$DZ$15, BP$75)</f>
        <v>0</v>
      </c>
      <c r="BQ10" s="25">
        <f>SUMIFS(INDEX(Calc!$H$2:$DZ$1549, $EG10, ), Calc!$H$15:$DZ$15, BQ$75)</f>
        <v>0</v>
      </c>
      <c r="BR10" s="25">
        <f>SUMIFS(INDEX(Calc!$H$2:$DZ$1549, $EG10, ), Calc!$H$15:$DZ$15, BR$75)</f>
        <v>0</v>
      </c>
      <c r="BS10" s="25">
        <f>SUMIFS(INDEX(Calc!$H$2:$DZ$1549, $EG10, ), Calc!$H$15:$DZ$15, BS$75)</f>
        <v>0</v>
      </c>
      <c r="BT10" s="25">
        <f>SUMIFS(INDEX(Calc!$H$2:$DZ$1549, $EG10, ), Calc!$H$15:$DZ$15, BT$75)</f>
        <v>0</v>
      </c>
      <c r="BU10" s="25">
        <f>SUMIFS(INDEX(Calc!$H$2:$DZ$1549, $EG10, ), Calc!$H$15:$DZ$15, BU$75)</f>
        <v>0</v>
      </c>
      <c r="BV10" s="25">
        <f>SUMIFS(INDEX(Calc!$H$2:$DZ$1549, $EG10, ), Calc!$H$15:$DZ$15, BV$75)</f>
        <v>0</v>
      </c>
      <c r="BW10" s="25">
        <f>SUMIFS(INDEX(Calc!$H$2:$DZ$1549, $EG10, ), Calc!$H$15:$DZ$15, BW$75)</f>
        <v>0</v>
      </c>
      <c r="BX10" s="25">
        <f>SUMIFS(INDEX(Calc!$H$2:$DZ$1549, $EG10, ), Calc!$H$15:$DZ$15, BX$75)</f>
        <v>0</v>
      </c>
      <c r="BY10" s="25">
        <f>SUMIFS(INDEX(Calc!$H$2:$DZ$1549, $EG10, ), Calc!$H$15:$DZ$15, BY$75)</f>
        <v>0</v>
      </c>
      <c r="BZ10" s="25">
        <f>SUMIFS(INDEX(Calc!$H$2:$DZ$1549, $EG10, ), Calc!$H$15:$DZ$15, BZ$75)</f>
        <v>0</v>
      </c>
      <c r="CA10" s="25">
        <f>SUMIFS(INDEX(Calc!$H$2:$DZ$1549, $EG10, ), Calc!$H$15:$DZ$15, CA$75)</f>
        <v>0</v>
      </c>
      <c r="CB10" s="25">
        <f>SUMIFS(INDEX(Calc!$H$2:$DZ$1549, $EG10, ), Calc!$H$15:$DZ$15, CB$75)</f>
        <v>0</v>
      </c>
      <c r="CC10" s="25">
        <f>SUMIFS(INDEX(Calc!$H$2:$DZ$1549, $EG10, ), Calc!$H$15:$DZ$15, CC$75)</f>
        <v>0</v>
      </c>
      <c r="CD10" s="25">
        <f>SUMIFS(INDEX(Calc!$H$2:$DZ$1549, $EG10, ), Calc!$H$15:$DZ$15, CD$75)</f>
        <v>0</v>
      </c>
      <c r="CE10" s="25">
        <f>SUMIFS(INDEX(Calc!$H$2:$DZ$1549, $EG10, ), Calc!$H$15:$DZ$15, CE$75)</f>
        <v>0</v>
      </c>
      <c r="CF10" s="25">
        <f>SUMIFS(INDEX(Calc!$H$2:$DZ$1549, $EG10, ), Calc!$H$15:$DZ$15, CF$75)</f>
        <v>0</v>
      </c>
      <c r="CG10" s="25">
        <f>SUMIFS(INDEX(Calc!$H$2:$DZ$1549, $EG10, ), Calc!$H$15:$DZ$15, CG$75)</f>
        <v>0</v>
      </c>
      <c r="CH10" s="25">
        <f>SUMIFS(INDEX(Calc!$H$2:$DZ$1549, $EG10, ), Calc!$H$15:$DZ$15, CH$75)</f>
        <v>0</v>
      </c>
      <c r="CI10" s="25">
        <f>SUMIFS(INDEX(Calc!$H$2:$DZ$1549, $EG10, ), Calc!$H$15:$DZ$15, CI$75)</f>
        <v>0</v>
      </c>
      <c r="CJ10" s="25">
        <f>SUMIFS(INDEX(Calc!$H$2:$DZ$1549, $EG10, ), Calc!$H$15:$DZ$15, CJ$75)</f>
        <v>0</v>
      </c>
      <c r="CK10" s="25">
        <f>SUMIFS(INDEX(Calc!$H$2:$DZ$1549, $EG10, ), Calc!$H$15:$DZ$15, CK$75)</f>
        <v>0</v>
      </c>
      <c r="CL10" s="25">
        <f>SUMIFS(INDEX(Calc!$H$2:$DZ$1549, $EG10, ), Calc!$H$15:$DZ$15, CL$75)</f>
        <v>0</v>
      </c>
      <c r="CM10" s="25">
        <f>SUMIFS(INDEX(Calc!$H$2:$DZ$1549, $EG10, ), Calc!$H$15:$DZ$15, CM$75)</f>
        <v>0</v>
      </c>
      <c r="CN10" s="25">
        <f>SUMIFS(INDEX(Calc!$H$2:$DZ$1549, $EG10, ), Calc!$H$15:$DZ$15, CN$75)</f>
        <v>0</v>
      </c>
      <c r="CO10" s="25">
        <f>SUMIFS(INDEX(Calc!$H$2:$DZ$1549, $EG10, ), Calc!$H$15:$DZ$15, CO$75)</f>
        <v>0</v>
      </c>
      <c r="CP10" s="25">
        <f>SUMIFS(INDEX(Calc!$H$2:$DZ$1549, $EG10, ), Calc!$H$15:$DZ$15, CP$75)</f>
        <v>0</v>
      </c>
      <c r="CQ10" s="25">
        <f>SUMIFS(INDEX(Calc!$H$2:$DZ$1549, $EG10, ), Calc!$H$15:$DZ$15, CQ$75)</f>
        <v>0</v>
      </c>
      <c r="CR10" s="25">
        <f>SUMIFS(INDEX(Calc!$H$2:$DZ$1549, $EG10, ), Calc!$H$15:$DZ$15, CR$75)</f>
        <v>0</v>
      </c>
      <c r="CS10" s="25">
        <f>SUMIFS(INDEX(Calc!$H$2:$DZ$1549, $EG10, ), Calc!$H$15:$DZ$15, CS$75)</f>
        <v>0</v>
      </c>
      <c r="CT10" s="25">
        <f>SUMIFS(INDEX(Calc!$H$2:$DZ$1549, $EG10, ), Calc!$H$15:$DZ$15, CT$75)</f>
        <v>0</v>
      </c>
      <c r="CU10" s="25">
        <f>SUMIFS(INDEX(Calc!$H$2:$DZ$1549, $EG10, ), Calc!$H$15:$DZ$15, CU$75)</f>
        <v>0</v>
      </c>
      <c r="CV10" s="25">
        <f>SUMIFS(INDEX(Calc!$H$2:$DZ$1549, $EG10, ), Calc!$H$15:$DZ$15, CV$75)</f>
        <v>0</v>
      </c>
      <c r="CW10" s="25">
        <f>SUMIFS(INDEX(Calc!$H$2:$DZ$1549, $EG10, ), Calc!$H$15:$DZ$15, CW$75)</f>
        <v>0</v>
      </c>
      <c r="CX10" s="25">
        <f>SUMIFS(INDEX(Calc!$H$2:$DZ$1549, $EG10, ), Calc!$H$15:$DZ$15, CX$75)</f>
        <v>0</v>
      </c>
      <c r="CY10" s="25">
        <f>SUMIFS(INDEX(Calc!$H$2:$DZ$1549, $EG10, ), Calc!$H$15:$DZ$15, CY$75)</f>
        <v>0</v>
      </c>
      <c r="CZ10" s="25">
        <f>SUMIFS(INDEX(Calc!$H$2:$DZ$1549, $EG10, ), Calc!$H$15:$DZ$15, CZ$75)</f>
        <v>0</v>
      </c>
      <c r="DA10" s="25">
        <f>SUMIFS(INDEX(Calc!$H$2:$DZ$1549, $EG10, ), Calc!$H$15:$DZ$15, DA$75)</f>
        <v>0</v>
      </c>
      <c r="DB10" s="25">
        <f>SUMIFS(INDEX(Calc!$H$2:$DZ$1549, $EG10, ), Calc!$H$15:$DZ$15, DB$75)</f>
        <v>0</v>
      </c>
      <c r="DC10" s="25">
        <f>SUMIFS(INDEX(Calc!$H$2:$DZ$1549, $EG10, ), Calc!$H$15:$DZ$15, DC$75)</f>
        <v>0</v>
      </c>
      <c r="DD10" s="25">
        <f>SUMIFS(INDEX(Calc!$H$2:$DZ$1549, $EG10, ), Calc!$H$15:$DZ$15, DD$75)</f>
        <v>0</v>
      </c>
      <c r="DE10" s="25">
        <f>SUMIFS(INDEX(Calc!$H$2:$DZ$1549, $EG10, ), Calc!$H$15:$DZ$15, DE$75)</f>
        <v>0</v>
      </c>
      <c r="DF10" s="25">
        <f>SUMIFS(INDEX(Calc!$H$2:$DZ$1549, $EG10, ), Calc!$H$15:$DZ$15, DF$75)</f>
        <v>0</v>
      </c>
      <c r="DG10" s="25">
        <f>SUMIFS(INDEX(Calc!$H$2:$DZ$1549, $EG10, ), Calc!$H$15:$DZ$15, DG$75)</f>
        <v>0</v>
      </c>
      <c r="DH10" s="25">
        <f>SUMIFS(INDEX(Calc!$H$2:$DZ$1549, $EG10, ), Calc!$H$15:$DZ$15, DH$75)</f>
        <v>0</v>
      </c>
      <c r="DI10" s="25">
        <f>SUMIFS(INDEX(Calc!$H$2:$DZ$1549, $EG10, ), Calc!$H$15:$DZ$15, DI$75)</f>
        <v>0</v>
      </c>
      <c r="DJ10" s="25">
        <f>SUMIFS(INDEX(Calc!$H$2:$DZ$1549, $EG10, ), Calc!$H$15:$DZ$15, DJ$75)</f>
        <v>0</v>
      </c>
      <c r="DK10" s="25">
        <f>SUMIFS(INDEX(Calc!$H$2:$DZ$1549, $EG10, ), Calc!$H$15:$DZ$15, DK$75)</f>
        <v>0</v>
      </c>
      <c r="DL10" s="25">
        <f>SUMIFS(INDEX(Calc!$H$2:$DZ$1549, $EG10, ), Calc!$H$15:$DZ$15, DL$75)</f>
        <v>0</v>
      </c>
      <c r="DM10" s="25">
        <f>SUMIFS(INDEX(Calc!$H$2:$DZ$1549, $EG10, ), Calc!$H$15:$DZ$15, DM$75)</f>
        <v>0</v>
      </c>
      <c r="DN10" s="25">
        <f>SUMIFS(INDEX(Calc!$H$2:$DZ$1549, $EG10, ), Calc!$H$15:$DZ$15, DN$75)</f>
        <v>0</v>
      </c>
      <c r="DO10" s="25">
        <f>SUMIFS(INDEX(Calc!$H$2:$DZ$1549, $EG10, ), Calc!$H$15:$DZ$15, DO$75)</f>
        <v>0</v>
      </c>
      <c r="DP10" s="25">
        <f>SUMIFS(INDEX(Calc!$H$2:$DZ$1549, $EG10, ), Calc!$H$15:$DZ$15, DP$75)</f>
        <v>0</v>
      </c>
      <c r="DQ10" s="25">
        <f>SUMIFS(INDEX(Calc!$H$2:$DZ$1549, $EG10, ), Calc!$H$15:$DZ$15, DQ$75)</f>
        <v>0</v>
      </c>
      <c r="DR10" s="25">
        <f>SUMIFS(INDEX(Calc!$H$2:$DZ$1549, $EG10, ), Calc!$H$15:$DZ$15, DR$75)</f>
        <v>0</v>
      </c>
      <c r="DS10" s="25">
        <f>SUMIFS(INDEX(Calc!$H$2:$DZ$1549, $EG10, ), Calc!$H$15:$DZ$15, DS$75)</f>
        <v>0</v>
      </c>
      <c r="DT10" s="25">
        <f>SUMIFS(INDEX(Calc!$H$2:$DZ$1549, $EG10, ), Calc!$H$15:$DZ$15, DT$75)</f>
        <v>0</v>
      </c>
      <c r="DU10" s="25">
        <f>SUMIFS(INDEX(Calc!$H$2:$DZ$1549, $EG10, ), Calc!$H$15:$DZ$15, DU$75)</f>
        <v>0</v>
      </c>
      <c r="DV10" s="25">
        <f>SUMIFS(INDEX(Calc!$H$2:$DZ$1549, $EG10, ), Calc!$H$15:$DZ$15, DV$75)</f>
        <v>0</v>
      </c>
      <c r="DW10" s="25">
        <f>SUMIFS(INDEX(Calc!$H$2:$DZ$1549, $EG10, ), Calc!$H$15:$DZ$15, DW$75)</f>
        <v>0</v>
      </c>
      <c r="DX10" s="25">
        <f>SUMIFS(INDEX(Calc!$H$2:$DZ$1549, $EG10, ), Calc!$H$15:$DZ$15, DX$75)</f>
        <v>0</v>
      </c>
      <c r="DY10" s="25">
        <f>SUMIFS(INDEX(Calc!$H$2:$DZ$1549, $EG10, ), Calc!$H$15:$DZ$15, DY$75)</f>
        <v>0</v>
      </c>
      <c r="DZ10" s="25">
        <f>SUMIFS(INDEX(Calc!$H$2:$DZ$1549, $EG10, ), Calc!$H$15:$DZ$15, DZ$75)</f>
        <v>0</v>
      </c>
      <c r="EA10" s="61"/>
      <c r="EB10" s="26"/>
      <c r="EC10" s="25">
        <f>SUM(I10:EA10)</f>
        <v>399.99999999999994</v>
      </c>
      <c r="ED10" s="62"/>
      <c r="EF10" s="33" t="s">
        <v>261</v>
      </c>
      <c r="EG10" s="131">
        <f>SUMIFS(Calc!$EB$2:$EB$1549, Calc!$EC$2:$EC$1549, $EG$2, Calc!$ED$2:$ED$1549, $EG$3, Calc!$EE$2:$EE$1549, $EF10, Calc!$EF$2:$EF$1549, $C10)</f>
        <v>182</v>
      </c>
    </row>
    <row r="11" spans="1:138" x14ac:dyDescent="0.3">
      <c r="C11" s="63" t="s">
        <v>27</v>
      </c>
      <c r="D11" s="63"/>
      <c r="E11" s="64"/>
      <c r="F11" s="63"/>
      <c r="G11" s="63"/>
      <c r="H11" s="65"/>
      <c r="I11" s="63"/>
      <c r="J11" s="66">
        <f>IFERROR(J19/J10, 0)*Inputs!$D$10</f>
        <v>0</v>
      </c>
      <c r="K11" s="66">
        <f>IFERROR(K19/K10, 0)*Inputs!$D$10</f>
        <v>386187.50000000012</v>
      </c>
      <c r="L11" s="66">
        <f>IFERROR(L19/L10, 0)*Inputs!$D$10</f>
        <v>386187.5</v>
      </c>
      <c r="M11" s="66">
        <f>IFERROR(M19/M10, 0)*Inputs!$D$10</f>
        <v>386187.5</v>
      </c>
      <c r="N11" s="66">
        <f>IFERROR(N19/N10, 0)*Inputs!$D$10</f>
        <v>386187.5</v>
      </c>
      <c r="O11" s="66">
        <f>IFERROR(O19/O10, 0)*Inputs!$D$10</f>
        <v>386187.5</v>
      </c>
      <c r="P11" s="66">
        <f>IFERROR(P19/P10, 0)*Inputs!$D$10</f>
        <v>386187.5</v>
      </c>
      <c r="Q11" s="66">
        <f>IFERROR(Q19/Q10, 0)*Inputs!$D$10</f>
        <v>0</v>
      </c>
      <c r="R11" s="66">
        <f>IFERROR(R19/R10, 0)*Inputs!$D$10</f>
        <v>0</v>
      </c>
      <c r="S11" s="66">
        <f>IFERROR(S19/S10, 0)*Inputs!$D$10</f>
        <v>0</v>
      </c>
      <c r="T11" s="66">
        <f>IFERROR(T19/T10, 0)*Inputs!$D$10</f>
        <v>0</v>
      </c>
      <c r="U11" s="66">
        <f>IFERROR(U19/U10, 0)*Inputs!$D$10</f>
        <v>0</v>
      </c>
      <c r="V11" s="66">
        <f>IFERROR(V19/V10, 0)*Inputs!$D$10</f>
        <v>0</v>
      </c>
      <c r="W11" s="66">
        <f>IFERROR(W19/W10, 0)*Inputs!$D$10</f>
        <v>0</v>
      </c>
      <c r="X11" s="66">
        <f>IFERROR(X19/X10, 0)*Inputs!$D$10</f>
        <v>0</v>
      </c>
      <c r="Y11" s="66">
        <f>IFERROR(Y19/Y10, 0)*Inputs!$D$10</f>
        <v>0</v>
      </c>
      <c r="Z11" s="66">
        <f>IFERROR(Z19/Z10, 0)*Inputs!$D$10</f>
        <v>0</v>
      </c>
      <c r="AA11" s="66">
        <f>IFERROR(AA19/AA10, 0)*Inputs!$D$10</f>
        <v>0</v>
      </c>
      <c r="AB11" s="66">
        <f>IFERROR(AB19/AB10, 0)*Inputs!$D$10</f>
        <v>0</v>
      </c>
      <c r="AC11" s="66">
        <f>IFERROR(AC19/AC10, 0)*Inputs!$D$10</f>
        <v>0</v>
      </c>
      <c r="AD11" s="66">
        <f>IFERROR(AD19/AD10, 0)*Inputs!$D$10</f>
        <v>0</v>
      </c>
      <c r="AE11" s="66">
        <f>IFERROR(AE19/AE10, 0)*Inputs!$D$10</f>
        <v>0</v>
      </c>
      <c r="AF11" s="66">
        <f>IFERROR(AF19/AF10, 0)*Inputs!$D$10</f>
        <v>0</v>
      </c>
      <c r="AG11" s="66">
        <f>IFERROR(AG19/AG10, 0)*Inputs!$D$10</f>
        <v>0</v>
      </c>
      <c r="AH11" s="66">
        <f>IFERROR(AH19/AH10, 0)*Inputs!$D$10</f>
        <v>0</v>
      </c>
      <c r="AI11" s="66">
        <f>IFERROR(AI19/AI10, 0)*Inputs!$D$10</f>
        <v>0</v>
      </c>
      <c r="AJ11" s="66">
        <f>IFERROR(AJ19/AJ10, 0)*Inputs!$D$10</f>
        <v>0</v>
      </c>
      <c r="AK11" s="66">
        <f>IFERROR(AK19/AK10, 0)*Inputs!$D$10</f>
        <v>0</v>
      </c>
      <c r="AL11" s="66">
        <f>IFERROR(AL19/AL10, 0)*Inputs!$D$10</f>
        <v>0</v>
      </c>
      <c r="AM11" s="66">
        <f>IFERROR(AM19/AM10, 0)*Inputs!$D$10</f>
        <v>0</v>
      </c>
      <c r="AN11" s="66">
        <f>IFERROR(AN19/AN10, 0)*Inputs!$D$10</f>
        <v>0</v>
      </c>
      <c r="AO11" s="66">
        <f>IFERROR(AO19/AO10, 0)*Inputs!$D$10</f>
        <v>0</v>
      </c>
      <c r="AP11" s="66">
        <f>IFERROR(AP19/AP10, 0)*Inputs!$D$10</f>
        <v>0</v>
      </c>
      <c r="AQ11" s="66">
        <f>IFERROR(AQ19/AQ10, 0)*Inputs!$D$10</f>
        <v>0</v>
      </c>
      <c r="AR11" s="66">
        <f>IFERROR(AR19/AR10, 0)*Inputs!$D$10</f>
        <v>0</v>
      </c>
      <c r="AS11" s="66">
        <f>IFERROR(AS19/AS10, 0)*Inputs!$D$10</f>
        <v>0</v>
      </c>
      <c r="AT11" s="66">
        <f>IFERROR(AT19/AT10, 0)*Inputs!$D$10</f>
        <v>0</v>
      </c>
      <c r="AU11" s="66">
        <f>IFERROR(AU19/AU10, 0)*Inputs!$D$10</f>
        <v>0</v>
      </c>
      <c r="AV11" s="66">
        <f>IFERROR(AV19/AV10, 0)*Inputs!$D$10</f>
        <v>0</v>
      </c>
      <c r="AW11" s="66">
        <f>IFERROR(AW19/AW10, 0)*Inputs!$D$10</f>
        <v>0</v>
      </c>
      <c r="AX11" s="66">
        <f>IFERROR(AX19/AX10, 0)*Inputs!$D$10</f>
        <v>0</v>
      </c>
      <c r="AY11" s="66">
        <f>IFERROR(AY19/AY10, 0)*Inputs!$D$10</f>
        <v>0</v>
      </c>
      <c r="AZ11" s="66">
        <f>IFERROR(AZ19/AZ10, 0)*Inputs!$D$10</f>
        <v>0</v>
      </c>
      <c r="BA11" s="66">
        <f>IFERROR(BA19/BA10, 0)*Inputs!$D$10</f>
        <v>0</v>
      </c>
      <c r="BB11" s="66">
        <f>IFERROR(BB19/BB10, 0)*Inputs!$D$10</f>
        <v>0</v>
      </c>
      <c r="BC11" s="66">
        <f>IFERROR(BC19/BC10, 0)*Inputs!$D$10</f>
        <v>0</v>
      </c>
      <c r="BD11" s="66">
        <f>IFERROR(BD19/BD10, 0)*Inputs!$D$10</f>
        <v>0</v>
      </c>
      <c r="BE11" s="66">
        <f>IFERROR(BE19/BE10, 0)*Inputs!$D$10</f>
        <v>0</v>
      </c>
      <c r="BF11" s="66">
        <f>IFERROR(BF19/BF10, 0)*Inputs!$D$10</f>
        <v>0</v>
      </c>
      <c r="BG11" s="66">
        <f>IFERROR(BG19/BG10, 0)*Inputs!$D$10</f>
        <v>0</v>
      </c>
      <c r="BH11" s="66">
        <f>IFERROR(BH19/BH10, 0)*Inputs!$D$10</f>
        <v>0</v>
      </c>
      <c r="BI11" s="66">
        <f>IFERROR(BI19/BI10, 0)*Inputs!$D$10</f>
        <v>0</v>
      </c>
      <c r="BJ11" s="66">
        <f>IFERROR(BJ19/BJ10, 0)*Inputs!$D$10</f>
        <v>0</v>
      </c>
      <c r="BK11" s="66">
        <f>IFERROR(BK19/BK10, 0)*Inputs!$D$10</f>
        <v>0</v>
      </c>
      <c r="BL11" s="66">
        <f>IFERROR(BL19/BL10, 0)*Inputs!$D$10</f>
        <v>0</v>
      </c>
      <c r="BM11" s="66">
        <f>IFERROR(BM19/BM10, 0)*Inputs!$D$10</f>
        <v>0</v>
      </c>
      <c r="BN11" s="66">
        <f>IFERROR(BN19/BN10, 0)*Inputs!$D$10</f>
        <v>0</v>
      </c>
      <c r="BO11" s="66">
        <f>IFERROR(BO19/BO10, 0)*Inputs!$D$10</f>
        <v>0</v>
      </c>
      <c r="BP11" s="66">
        <f>IFERROR(BP19/BP10, 0)*Inputs!$D$10</f>
        <v>0</v>
      </c>
      <c r="BQ11" s="66">
        <f>IFERROR(BQ19/BQ10, 0)*Inputs!$D$10</f>
        <v>0</v>
      </c>
      <c r="BR11" s="66">
        <f>IFERROR(BR19/BR10, 0)*Inputs!$D$10</f>
        <v>0</v>
      </c>
      <c r="BS11" s="66">
        <f>IFERROR(BS19/BS10, 0)*Inputs!$D$10</f>
        <v>0</v>
      </c>
      <c r="BT11" s="66">
        <f>IFERROR(BT19/BT10, 0)*Inputs!$D$10</f>
        <v>0</v>
      </c>
      <c r="BU11" s="66">
        <f>IFERROR(BU19/BU10, 0)*Inputs!$D$10</f>
        <v>0</v>
      </c>
      <c r="BV11" s="66">
        <f>IFERROR(BV19/BV10, 0)*Inputs!$D$10</f>
        <v>0</v>
      </c>
      <c r="BW11" s="66">
        <f>IFERROR(BW19/BW10, 0)*Inputs!$D$10</f>
        <v>0</v>
      </c>
      <c r="BX11" s="66">
        <f>IFERROR(BX19/BX10, 0)*Inputs!$D$10</f>
        <v>0</v>
      </c>
      <c r="BY11" s="66">
        <f>IFERROR(BY19/BY10, 0)*Inputs!$D$10</f>
        <v>0</v>
      </c>
      <c r="BZ11" s="66">
        <f>IFERROR(BZ19/BZ10, 0)*Inputs!$D$10</f>
        <v>0</v>
      </c>
      <c r="CA11" s="66">
        <f>IFERROR(CA19/CA10, 0)*Inputs!$D$10</f>
        <v>0</v>
      </c>
      <c r="CB11" s="66">
        <f>IFERROR(CB19/CB10, 0)*Inputs!$D$10</f>
        <v>0</v>
      </c>
      <c r="CC11" s="66">
        <f>IFERROR(CC19/CC10, 0)*Inputs!$D$10</f>
        <v>0</v>
      </c>
      <c r="CD11" s="66">
        <f>IFERROR(CD19/CD10, 0)*Inputs!$D$10</f>
        <v>0</v>
      </c>
      <c r="CE11" s="66">
        <f>IFERROR(CE19/CE10, 0)*Inputs!$D$10</f>
        <v>0</v>
      </c>
      <c r="CF11" s="66">
        <f>IFERROR(CF19/CF10, 0)*Inputs!$D$10</f>
        <v>0</v>
      </c>
      <c r="CG11" s="66">
        <f>IFERROR(CG19/CG10, 0)*Inputs!$D$10</f>
        <v>0</v>
      </c>
      <c r="CH11" s="66">
        <f>IFERROR(CH19/CH10, 0)*Inputs!$D$10</f>
        <v>0</v>
      </c>
      <c r="CI11" s="66">
        <f>IFERROR(CI19/CI10, 0)*Inputs!$D$10</f>
        <v>0</v>
      </c>
      <c r="CJ11" s="66">
        <f>IFERROR(CJ19/CJ10, 0)*Inputs!$D$10</f>
        <v>0</v>
      </c>
      <c r="CK11" s="66">
        <f>IFERROR(CK19/CK10, 0)*Inputs!$D$10</f>
        <v>0</v>
      </c>
      <c r="CL11" s="66">
        <f>IFERROR(CL19/CL10, 0)*Inputs!$D$10</f>
        <v>0</v>
      </c>
      <c r="CM11" s="66">
        <f>IFERROR(CM19/CM10, 0)*Inputs!$D$10</f>
        <v>0</v>
      </c>
      <c r="CN11" s="66">
        <f>IFERROR(CN19/CN10, 0)*Inputs!$D$10</f>
        <v>0</v>
      </c>
      <c r="CO11" s="66">
        <f>IFERROR(CO19/CO10, 0)*Inputs!$D$10</f>
        <v>0</v>
      </c>
      <c r="CP11" s="66">
        <f>IFERROR(CP19/CP10, 0)*Inputs!$D$10</f>
        <v>0</v>
      </c>
      <c r="CQ11" s="66">
        <f>IFERROR(CQ19/CQ10, 0)*Inputs!$D$10</f>
        <v>0</v>
      </c>
      <c r="CR11" s="66">
        <f>IFERROR(CR19/CR10, 0)*Inputs!$D$10</f>
        <v>0</v>
      </c>
      <c r="CS11" s="66">
        <f>IFERROR(CS19/CS10, 0)*Inputs!$D$10</f>
        <v>0</v>
      </c>
      <c r="CT11" s="66">
        <f>IFERROR(CT19/CT10, 0)*Inputs!$D$10</f>
        <v>0</v>
      </c>
      <c r="CU11" s="66">
        <f>IFERROR(CU19/CU10, 0)*Inputs!$D$10</f>
        <v>0</v>
      </c>
      <c r="CV11" s="66">
        <f>IFERROR(CV19/CV10, 0)*Inputs!$D$10</f>
        <v>0</v>
      </c>
      <c r="CW11" s="66">
        <f>IFERROR(CW19/CW10, 0)*Inputs!$D$10</f>
        <v>0</v>
      </c>
      <c r="CX11" s="66">
        <f>IFERROR(CX19/CX10, 0)*Inputs!$D$10</f>
        <v>0</v>
      </c>
      <c r="CY11" s="66">
        <f>IFERROR(CY19/CY10, 0)*Inputs!$D$10</f>
        <v>0</v>
      </c>
      <c r="CZ11" s="66">
        <f>IFERROR(CZ19/CZ10, 0)*Inputs!$D$10</f>
        <v>0</v>
      </c>
      <c r="DA11" s="66">
        <f>IFERROR(DA19/DA10, 0)*Inputs!$D$10</f>
        <v>0</v>
      </c>
      <c r="DB11" s="66">
        <f>IFERROR(DB19/DB10, 0)*Inputs!$D$10</f>
        <v>0</v>
      </c>
      <c r="DC11" s="66">
        <f>IFERROR(DC19/DC10, 0)*Inputs!$D$10</f>
        <v>0</v>
      </c>
      <c r="DD11" s="66">
        <f>IFERROR(DD19/DD10, 0)*Inputs!$D$10</f>
        <v>0</v>
      </c>
      <c r="DE11" s="66">
        <f>IFERROR(DE19/DE10, 0)*Inputs!$D$10</f>
        <v>0</v>
      </c>
      <c r="DF11" s="66">
        <f>IFERROR(DF19/DF10, 0)*Inputs!$D$10</f>
        <v>0</v>
      </c>
      <c r="DG11" s="66">
        <f>IFERROR(DG19/DG10, 0)*Inputs!$D$10</f>
        <v>0</v>
      </c>
      <c r="DH11" s="66">
        <f>IFERROR(DH19/DH10, 0)*Inputs!$D$10</f>
        <v>0</v>
      </c>
      <c r="DI11" s="66">
        <f>IFERROR(DI19/DI10, 0)*Inputs!$D$10</f>
        <v>0</v>
      </c>
      <c r="DJ11" s="66">
        <f>IFERROR(DJ19/DJ10, 0)*Inputs!$D$10</f>
        <v>0</v>
      </c>
      <c r="DK11" s="66">
        <f>IFERROR(DK19/DK10, 0)*Inputs!$D$10</f>
        <v>0</v>
      </c>
      <c r="DL11" s="66">
        <f>IFERROR(DL19/DL10, 0)*Inputs!$D$10</f>
        <v>0</v>
      </c>
      <c r="DM11" s="66">
        <f>IFERROR(DM19/DM10, 0)*Inputs!$D$10</f>
        <v>0</v>
      </c>
      <c r="DN11" s="66">
        <f>IFERROR(DN19/DN10, 0)*Inputs!$D$10</f>
        <v>0</v>
      </c>
      <c r="DO11" s="66">
        <f>IFERROR(DO19/DO10, 0)*Inputs!$D$10</f>
        <v>0</v>
      </c>
      <c r="DP11" s="66">
        <f>IFERROR(DP19/DP10, 0)*Inputs!$D$10</f>
        <v>0</v>
      </c>
      <c r="DQ11" s="66">
        <f>IFERROR(DQ19/DQ10, 0)*Inputs!$D$10</f>
        <v>0</v>
      </c>
      <c r="DR11" s="66">
        <f>IFERROR(DR19/DR10, 0)*Inputs!$D$10</f>
        <v>0</v>
      </c>
      <c r="DS11" s="66">
        <f>IFERROR(DS19/DS10, 0)*Inputs!$D$10</f>
        <v>0</v>
      </c>
      <c r="DT11" s="66">
        <f>IFERROR(DT19/DT10, 0)*Inputs!$D$10</f>
        <v>0</v>
      </c>
      <c r="DU11" s="66">
        <f>IFERROR(DU19/DU10, 0)*Inputs!$D$10</f>
        <v>0</v>
      </c>
      <c r="DV11" s="66">
        <f>IFERROR(DV19/DV10, 0)*Inputs!$D$10</f>
        <v>0</v>
      </c>
      <c r="DW11" s="66">
        <f>IFERROR(DW19/DW10, 0)*Inputs!$D$10</f>
        <v>0</v>
      </c>
      <c r="DX11" s="66">
        <f>IFERROR(DX19/DX10, 0)*Inputs!$D$10</f>
        <v>0</v>
      </c>
      <c r="DY11" s="66">
        <f>IFERROR(DY19/DY10, 0)*Inputs!$D$10</f>
        <v>0</v>
      </c>
      <c r="DZ11" s="66">
        <f>IFERROR(DZ19/DZ10, 0)*Inputs!$D$10</f>
        <v>0</v>
      </c>
      <c r="EA11" s="63"/>
      <c r="EB11" s="64"/>
      <c r="EC11" s="66">
        <f>EC19/EC10*Inputs!$D$10</f>
        <v>386187.5</v>
      </c>
      <c r="ED11" s="65"/>
    </row>
    <row r="12" spans="1:138" x14ac:dyDescent="0.3">
      <c r="E12" s="51"/>
      <c r="F12" s="27"/>
      <c r="G12" s="27"/>
      <c r="H12" s="53"/>
      <c r="EB12" s="51"/>
      <c r="EC12" s="27"/>
      <c r="ED12" s="53"/>
    </row>
    <row r="13" spans="1:138" x14ac:dyDescent="0.3">
      <c r="C13" s="36" t="s">
        <v>32</v>
      </c>
      <c r="D13" s="36"/>
      <c r="E13" s="51"/>
      <c r="F13" s="27"/>
      <c r="G13" s="27"/>
      <c r="H13" s="53"/>
      <c r="EB13" s="67"/>
      <c r="EC13" s="27"/>
      <c r="ED13" s="53"/>
    </row>
    <row r="14" spans="1:138" ht="5.0999999999999996" customHeight="1" x14ac:dyDescent="0.3">
      <c r="E14" s="51"/>
      <c r="F14" s="27"/>
      <c r="G14" s="27"/>
      <c r="H14" s="53"/>
      <c r="EB14" s="51"/>
      <c r="EC14" s="27"/>
      <c r="ED14" s="53"/>
    </row>
    <row r="15" spans="1:138" x14ac:dyDescent="0.3">
      <c r="C15" s="2" t="s">
        <v>37</v>
      </c>
      <c r="E15" s="51"/>
      <c r="F15" s="68">
        <f>EC15/$EC$10*Inputs!$D$10</f>
        <v>336187.5</v>
      </c>
      <c r="G15" s="139" t="s">
        <v>47</v>
      </c>
      <c r="H15" s="53"/>
      <c r="I15" s="69"/>
      <c r="J15" s="69">
        <f>SUMIFS(INDEX(Calc!$H$2:$DZ$1549, $EG15, ), Calc!$H$15:$DZ$15, J$75)/$F$79</f>
        <v>0</v>
      </c>
      <c r="K15" s="69">
        <f>SUMIFS(INDEX(Calc!$H$2:$DZ$1549, $EG15, ), Calc!$H$15:$DZ$15, K$75)/$F$79</f>
        <v>22.412500000000001</v>
      </c>
      <c r="L15" s="69">
        <f>SUMIFS(INDEX(Calc!$H$2:$DZ$1549, $EG15, ), Calc!$H$15:$DZ$15, L$75)/$F$79</f>
        <v>26.895</v>
      </c>
      <c r="M15" s="69">
        <f>SUMIFS(INDEX(Calc!$H$2:$DZ$1549, $EG15, ), Calc!$H$15:$DZ$15, M$75)/$F$79</f>
        <v>26.895</v>
      </c>
      <c r="N15" s="69">
        <f>SUMIFS(INDEX(Calc!$H$2:$DZ$1549, $EG15, ), Calc!$H$15:$DZ$15, N$75)/$F$79</f>
        <v>26.895</v>
      </c>
      <c r="O15" s="69">
        <f>SUMIFS(INDEX(Calc!$H$2:$DZ$1549, $EG15, ), Calc!$H$15:$DZ$15, O$75)/$F$79</f>
        <v>26.895</v>
      </c>
      <c r="P15" s="69">
        <f>SUMIFS(INDEX(Calc!$H$2:$DZ$1549, $EG15, ), Calc!$H$15:$DZ$15, P$75)/$F$79</f>
        <v>4.4824999999999999</v>
      </c>
      <c r="Q15" s="69">
        <f>SUMIFS(INDEX(Calc!$H$2:$DZ$1549, $EG15, ), Calc!$H$15:$DZ$15, Q$75)/$F$79</f>
        <v>0</v>
      </c>
      <c r="R15" s="69">
        <f>SUMIFS(INDEX(Calc!$H$2:$DZ$1549, $EG15, ), Calc!$H$15:$DZ$15, R$75)/$F$79</f>
        <v>0</v>
      </c>
      <c r="S15" s="69">
        <f>SUMIFS(INDEX(Calc!$H$2:$DZ$1549, $EG15, ), Calc!$H$15:$DZ$15, S$75)/$F$79</f>
        <v>0</v>
      </c>
      <c r="T15" s="69">
        <f>SUMIFS(INDEX(Calc!$H$2:$DZ$1549, $EG15, ), Calc!$H$15:$DZ$15, T$75)/$F$79</f>
        <v>0</v>
      </c>
      <c r="U15" s="69">
        <f>SUMIFS(INDEX(Calc!$H$2:$DZ$1549, $EG15, ), Calc!$H$15:$DZ$15, U$75)/$F$79</f>
        <v>0</v>
      </c>
      <c r="V15" s="69">
        <f>SUMIFS(INDEX(Calc!$H$2:$DZ$1549, $EG15, ), Calc!$H$15:$DZ$15, V$75)/$F$79</f>
        <v>0</v>
      </c>
      <c r="W15" s="69">
        <f>SUMIFS(INDEX(Calc!$H$2:$DZ$1549, $EG15, ), Calc!$H$15:$DZ$15, W$75)/$F$79</f>
        <v>0</v>
      </c>
      <c r="X15" s="69">
        <f>SUMIFS(INDEX(Calc!$H$2:$DZ$1549, $EG15, ), Calc!$H$15:$DZ$15, X$75)/$F$79</f>
        <v>0</v>
      </c>
      <c r="Y15" s="69">
        <f>SUMIFS(INDEX(Calc!$H$2:$DZ$1549, $EG15, ), Calc!$H$15:$DZ$15, Y$75)/$F$79</f>
        <v>0</v>
      </c>
      <c r="Z15" s="69">
        <f>SUMIFS(INDEX(Calc!$H$2:$DZ$1549, $EG15, ), Calc!$H$15:$DZ$15, Z$75)/$F$79</f>
        <v>0</v>
      </c>
      <c r="AA15" s="69">
        <f>SUMIFS(INDEX(Calc!$H$2:$DZ$1549, $EG15, ), Calc!$H$15:$DZ$15, AA$75)/$F$79</f>
        <v>0</v>
      </c>
      <c r="AB15" s="69">
        <f>SUMIFS(INDEX(Calc!$H$2:$DZ$1549, $EG15, ), Calc!$H$15:$DZ$15, AB$75)/$F$79</f>
        <v>0</v>
      </c>
      <c r="AC15" s="69">
        <f>SUMIFS(INDEX(Calc!$H$2:$DZ$1549, $EG15, ), Calc!$H$15:$DZ$15, AC$75)/$F$79</f>
        <v>0</v>
      </c>
      <c r="AD15" s="69">
        <f>SUMIFS(INDEX(Calc!$H$2:$DZ$1549, $EG15, ), Calc!$H$15:$DZ$15, AD$75)/$F$79</f>
        <v>0</v>
      </c>
      <c r="AE15" s="69">
        <f>SUMIFS(INDEX(Calc!$H$2:$DZ$1549, $EG15, ), Calc!$H$15:$DZ$15, AE$75)/$F$79</f>
        <v>0</v>
      </c>
      <c r="AF15" s="69">
        <f>SUMIFS(INDEX(Calc!$H$2:$DZ$1549, $EG15, ), Calc!$H$15:$DZ$15, AF$75)/$F$79</f>
        <v>0</v>
      </c>
      <c r="AG15" s="69">
        <f>SUMIFS(INDEX(Calc!$H$2:$DZ$1549, $EG15, ), Calc!$H$15:$DZ$15, AG$75)/$F$79</f>
        <v>0</v>
      </c>
      <c r="AH15" s="69">
        <f>SUMIFS(INDEX(Calc!$H$2:$DZ$1549, $EG15, ), Calc!$H$15:$DZ$15, AH$75)/$F$79</f>
        <v>0</v>
      </c>
      <c r="AI15" s="69">
        <f>SUMIFS(INDEX(Calc!$H$2:$DZ$1549, $EG15, ), Calc!$H$15:$DZ$15, AI$75)/$F$79</f>
        <v>0</v>
      </c>
      <c r="AJ15" s="69">
        <f>SUMIFS(INDEX(Calc!$H$2:$DZ$1549, $EG15, ), Calc!$H$15:$DZ$15, AJ$75)/$F$79</f>
        <v>0</v>
      </c>
      <c r="AK15" s="69">
        <f>SUMIFS(INDEX(Calc!$H$2:$DZ$1549, $EG15, ), Calc!$H$15:$DZ$15, AK$75)/$F$79</f>
        <v>0</v>
      </c>
      <c r="AL15" s="69">
        <f>SUMIFS(INDEX(Calc!$H$2:$DZ$1549, $EG15, ), Calc!$H$15:$DZ$15, AL$75)/$F$79</f>
        <v>0</v>
      </c>
      <c r="AM15" s="69">
        <f>SUMIFS(INDEX(Calc!$H$2:$DZ$1549, $EG15, ), Calc!$H$15:$DZ$15, AM$75)/$F$79</f>
        <v>0</v>
      </c>
      <c r="AN15" s="69">
        <f>SUMIFS(INDEX(Calc!$H$2:$DZ$1549, $EG15, ), Calc!$H$15:$DZ$15, AN$75)/$F$79</f>
        <v>0</v>
      </c>
      <c r="AO15" s="69">
        <f>SUMIFS(INDEX(Calc!$H$2:$DZ$1549, $EG15, ), Calc!$H$15:$DZ$15, AO$75)/$F$79</f>
        <v>0</v>
      </c>
      <c r="AP15" s="69">
        <f>SUMIFS(INDEX(Calc!$H$2:$DZ$1549, $EG15, ), Calc!$H$15:$DZ$15, AP$75)/$F$79</f>
        <v>0</v>
      </c>
      <c r="AQ15" s="69">
        <f>SUMIFS(INDEX(Calc!$H$2:$DZ$1549, $EG15, ), Calc!$H$15:$DZ$15, AQ$75)/$F$79</f>
        <v>0</v>
      </c>
      <c r="AR15" s="69">
        <f>SUMIFS(INDEX(Calc!$H$2:$DZ$1549, $EG15, ), Calc!$H$15:$DZ$15, AR$75)/$F$79</f>
        <v>0</v>
      </c>
      <c r="AS15" s="69">
        <f>SUMIFS(INDEX(Calc!$H$2:$DZ$1549, $EG15, ), Calc!$H$15:$DZ$15, AS$75)/$F$79</f>
        <v>0</v>
      </c>
      <c r="AT15" s="69">
        <f>SUMIFS(INDEX(Calc!$H$2:$DZ$1549, $EG15, ), Calc!$H$15:$DZ$15, AT$75)/$F$79</f>
        <v>0</v>
      </c>
      <c r="AU15" s="69">
        <f>SUMIFS(INDEX(Calc!$H$2:$DZ$1549, $EG15, ), Calc!$H$15:$DZ$15, AU$75)/$F$79</f>
        <v>0</v>
      </c>
      <c r="AV15" s="69">
        <f>SUMIFS(INDEX(Calc!$H$2:$DZ$1549, $EG15, ), Calc!$H$15:$DZ$15, AV$75)/$F$79</f>
        <v>0</v>
      </c>
      <c r="AW15" s="69">
        <f>SUMIFS(INDEX(Calc!$H$2:$DZ$1549, $EG15, ), Calc!$H$15:$DZ$15, AW$75)/$F$79</f>
        <v>0</v>
      </c>
      <c r="AX15" s="69">
        <f>SUMIFS(INDEX(Calc!$H$2:$DZ$1549, $EG15, ), Calc!$H$15:$DZ$15, AX$75)/$F$79</f>
        <v>0</v>
      </c>
      <c r="AY15" s="69">
        <f>SUMIFS(INDEX(Calc!$H$2:$DZ$1549, $EG15, ), Calc!$H$15:$DZ$15, AY$75)/$F$79</f>
        <v>0</v>
      </c>
      <c r="AZ15" s="69">
        <f>SUMIFS(INDEX(Calc!$H$2:$DZ$1549, $EG15, ), Calc!$H$15:$DZ$15, AZ$75)/$F$79</f>
        <v>0</v>
      </c>
      <c r="BA15" s="69">
        <f>SUMIFS(INDEX(Calc!$H$2:$DZ$1549, $EG15, ), Calc!$H$15:$DZ$15, BA$75)/$F$79</f>
        <v>0</v>
      </c>
      <c r="BB15" s="69">
        <f>SUMIFS(INDEX(Calc!$H$2:$DZ$1549, $EG15, ), Calc!$H$15:$DZ$15, BB$75)/$F$79</f>
        <v>0</v>
      </c>
      <c r="BC15" s="69">
        <f>SUMIFS(INDEX(Calc!$H$2:$DZ$1549, $EG15, ), Calc!$H$15:$DZ$15, BC$75)/$F$79</f>
        <v>0</v>
      </c>
      <c r="BD15" s="69">
        <f>SUMIFS(INDEX(Calc!$H$2:$DZ$1549, $EG15, ), Calc!$H$15:$DZ$15, BD$75)/$F$79</f>
        <v>0</v>
      </c>
      <c r="BE15" s="69">
        <f>SUMIFS(INDEX(Calc!$H$2:$DZ$1549, $EG15, ), Calc!$H$15:$DZ$15, BE$75)/$F$79</f>
        <v>0</v>
      </c>
      <c r="BF15" s="69">
        <f>SUMIFS(INDEX(Calc!$H$2:$DZ$1549, $EG15, ), Calc!$H$15:$DZ$15, BF$75)/$F$79</f>
        <v>0</v>
      </c>
      <c r="BG15" s="69">
        <f>SUMIFS(INDEX(Calc!$H$2:$DZ$1549, $EG15, ), Calc!$H$15:$DZ$15, BG$75)/$F$79</f>
        <v>0</v>
      </c>
      <c r="BH15" s="69">
        <f>SUMIFS(INDEX(Calc!$H$2:$DZ$1549, $EG15, ), Calc!$H$15:$DZ$15, BH$75)/$F$79</f>
        <v>0</v>
      </c>
      <c r="BI15" s="69">
        <f>SUMIFS(INDEX(Calc!$H$2:$DZ$1549, $EG15, ), Calc!$H$15:$DZ$15, BI$75)/$F$79</f>
        <v>0</v>
      </c>
      <c r="BJ15" s="69">
        <f>SUMIFS(INDEX(Calc!$H$2:$DZ$1549, $EG15, ), Calc!$H$15:$DZ$15, BJ$75)/$F$79</f>
        <v>0</v>
      </c>
      <c r="BK15" s="69">
        <f>SUMIFS(INDEX(Calc!$H$2:$DZ$1549, $EG15, ), Calc!$H$15:$DZ$15, BK$75)/$F$79</f>
        <v>0</v>
      </c>
      <c r="BL15" s="69">
        <f>SUMIFS(INDEX(Calc!$H$2:$DZ$1549, $EG15, ), Calc!$H$15:$DZ$15, BL$75)/$F$79</f>
        <v>0</v>
      </c>
      <c r="BM15" s="69">
        <f>SUMIFS(INDEX(Calc!$H$2:$DZ$1549, $EG15, ), Calc!$H$15:$DZ$15, BM$75)/$F$79</f>
        <v>0</v>
      </c>
      <c r="BN15" s="69">
        <f>SUMIFS(INDEX(Calc!$H$2:$DZ$1549, $EG15, ), Calc!$H$15:$DZ$15, BN$75)/$F$79</f>
        <v>0</v>
      </c>
      <c r="BO15" s="69">
        <f>SUMIFS(INDEX(Calc!$H$2:$DZ$1549, $EG15, ), Calc!$H$15:$DZ$15, BO$75)/$F$79</f>
        <v>0</v>
      </c>
      <c r="BP15" s="69">
        <f>SUMIFS(INDEX(Calc!$H$2:$DZ$1549, $EG15, ), Calc!$H$15:$DZ$15, BP$75)/$F$79</f>
        <v>0</v>
      </c>
      <c r="BQ15" s="69">
        <f>SUMIFS(INDEX(Calc!$H$2:$DZ$1549, $EG15, ), Calc!$H$15:$DZ$15, BQ$75)/$F$79</f>
        <v>0</v>
      </c>
      <c r="BR15" s="69">
        <f>SUMIFS(INDEX(Calc!$H$2:$DZ$1549, $EG15, ), Calc!$H$15:$DZ$15, BR$75)/$F$79</f>
        <v>0</v>
      </c>
      <c r="BS15" s="69">
        <f>SUMIFS(INDEX(Calc!$H$2:$DZ$1549, $EG15, ), Calc!$H$15:$DZ$15, BS$75)/$F$79</f>
        <v>0</v>
      </c>
      <c r="BT15" s="69">
        <f>SUMIFS(INDEX(Calc!$H$2:$DZ$1549, $EG15, ), Calc!$H$15:$DZ$15, BT$75)/$F$79</f>
        <v>0</v>
      </c>
      <c r="BU15" s="69">
        <f>SUMIFS(INDEX(Calc!$H$2:$DZ$1549, $EG15, ), Calc!$H$15:$DZ$15, BU$75)/$F$79</f>
        <v>0</v>
      </c>
      <c r="BV15" s="69">
        <f>SUMIFS(INDEX(Calc!$H$2:$DZ$1549, $EG15, ), Calc!$H$15:$DZ$15, BV$75)/$F$79</f>
        <v>0</v>
      </c>
      <c r="BW15" s="69">
        <f>SUMIFS(INDEX(Calc!$H$2:$DZ$1549, $EG15, ), Calc!$H$15:$DZ$15, BW$75)/$F$79</f>
        <v>0</v>
      </c>
      <c r="BX15" s="69">
        <f>SUMIFS(INDEX(Calc!$H$2:$DZ$1549, $EG15, ), Calc!$H$15:$DZ$15, BX$75)/$F$79</f>
        <v>0</v>
      </c>
      <c r="BY15" s="69">
        <f>SUMIFS(INDEX(Calc!$H$2:$DZ$1549, $EG15, ), Calc!$H$15:$DZ$15, BY$75)/$F$79</f>
        <v>0</v>
      </c>
      <c r="BZ15" s="69">
        <f>SUMIFS(INDEX(Calc!$H$2:$DZ$1549, $EG15, ), Calc!$H$15:$DZ$15, BZ$75)/$F$79</f>
        <v>0</v>
      </c>
      <c r="CA15" s="69">
        <f>SUMIFS(INDEX(Calc!$H$2:$DZ$1549, $EG15, ), Calc!$H$15:$DZ$15, CA$75)/$F$79</f>
        <v>0</v>
      </c>
      <c r="CB15" s="69">
        <f>SUMIFS(INDEX(Calc!$H$2:$DZ$1549, $EG15, ), Calc!$H$15:$DZ$15, CB$75)/$F$79</f>
        <v>0</v>
      </c>
      <c r="CC15" s="69">
        <f>SUMIFS(INDEX(Calc!$H$2:$DZ$1549, $EG15, ), Calc!$H$15:$DZ$15, CC$75)/$F$79</f>
        <v>0</v>
      </c>
      <c r="CD15" s="69">
        <f>SUMIFS(INDEX(Calc!$H$2:$DZ$1549, $EG15, ), Calc!$H$15:$DZ$15, CD$75)/$F$79</f>
        <v>0</v>
      </c>
      <c r="CE15" s="69">
        <f>SUMIFS(INDEX(Calc!$H$2:$DZ$1549, $EG15, ), Calc!$H$15:$DZ$15, CE$75)/$F$79</f>
        <v>0</v>
      </c>
      <c r="CF15" s="69">
        <f>SUMIFS(INDEX(Calc!$H$2:$DZ$1549, $EG15, ), Calc!$H$15:$DZ$15, CF$75)/$F$79</f>
        <v>0</v>
      </c>
      <c r="CG15" s="69">
        <f>SUMIFS(INDEX(Calc!$H$2:$DZ$1549, $EG15, ), Calc!$H$15:$DZ$15, CG$75)/$F$79</f>
        <v>0</v>
      </c>
      <c r="CH15" s="69">
        <f>SUMIFS(INDEX(Calc!$H$2:$DZ$1549, $EG15, ), Calc!$H$15:$DZ$15, CH$75)/$F$79</f>
        <v>0</v>
      </c>
      <c r="CI15" s="69">
        <f>SUMIFS(INDEX(Calc!$H$2:$DZ$1549, $EG15, ), Calc!$H$15:$DZ$15, CI$75)/$F$79</f>
        <v>0</v>
      </c>
      <c r="CJ15" s="69">
        <f>SUMIFS(INDEX(Calc!$H$2:$DZ$1549, $EG15, ), Calc!$H$15:$DZ$15, CJ$75)/$F$79</f>
        <v>0</v>
      </c>
      <c r="CK15" s="69">
        <f>SUMIFS(INDEX(Calc!$H$2:$DZ$1549, $EG15, ), Calc!$H$15:$DZ$15, CK$75)/$F$79</f>
        <v>0</v>
      </c>
      <c r="CL15" s="69">
        <f>SUMIFS(INDEX(Calc!$H$2:$DZ$1549, $EG15, ), Calc!$H$15:$DZ$15, CL$75)/$F$79</f>
        <v>0</v>
      </c>
      <c r="CM15" s="69">
        <f>SUMIFS(INDEX(Calc!$H$2:$DZ$1549, $EG15, ), Calc!$H$15:$DZ$15, CM$75)/$F$79</f>
        <v>0</v>
      </c>
      <c r="CN15" s="69">
        <f>SUMIFS(INDEX(Calc!$H$2:$DZ$1549, $EG15, ), Calc!$H$15:$DZ$15, CN$75)/$F$79</f>
        <v>0</v>
      </c>
      <c r="CO15" s="69">
        <f>SUMIFS(INDEX(Calc!$H$2:$DZ$1549, $EG15, ), Calc!$H$15:$DZ$15, CO$75)/$F$79</f>
        <v>0</v>
      </c>
      <c r="CP15" s="69">
        <f>SUMIFS(INDEX(Calc!$H$2:$DZ$1549, $EG15, ), Calc!$H$15:$DZ$15, CP$75)/$F$79</f>
        <v>0</v>
      </c>
      <c r="CQ15" s="69">
        <f>SUMIFS(INDEX(Calc!$H$2:$DZ$1549, $EG15, ), Calc!$H$15:$DZ$15, CQ$75)/$F$79</f>
        <v>0</v>
      </c>
      <c r="CR15" s="69">
        <f>SUMIFS(INDEX(Calc!$H$2:$DZ$1549, $EG15, ), Calc!$H$15:$DZ$15, CR$75)/$F$79</f>
        <v>0</v>
      </c>
      <c r="CS15" s="69">
        <f>SUMIFS(INDEX(Calc!$H$2:$DZ$1549, $EG15, ), Calc!$H$15:$DZ$15, CS$75)/$F$79</f>
        <v>0</v>
      </c>
      <c r="CT15" s="69">
        <f>SUMIFS(INDEX(Calc!$H$2:$DZ$1549, $EG15, ), Calc!$H$15:$DZ$15, CT$75)/$F$79</f>
        <v>0</v>
      </c>
      <c r="CU15" s="69">
        <f>SUMIFS(INDEX(Calc!$H$2:$DZ$1549, $EG15, ), Calc!$H$15:$DZ$15, CU$75)/$F$79</f>
        <v>0</v>
      </c>
      <c r="CV15" s="69">
        <f>SUMIFS(INDEX(Calc!$H$2:$DZ$1549, $EG15, ), Calc!$H$15:$DZ$15, CV$75)/$F$79</f>
        <v>0</v>
      </c>
      <c r="CW15" s="69">
        <f>SUMIFS(INDEX(Calc!$H$2:$DZ$1549, $EG15, ), Calc!$H$15:$DZ$15, CW$75)/$F$79</f>
        <v>0</v>
      </c>
      <c r="CX15" s="69">
        <f>SUMIFS(INDEX(Calc!$H$2:$DZ$1549, $EG15, ), Calc!$H$15:$DZ$15, CX$75)/$F$79</f>
        <v>0</v>
      </c>
      <c r="CY15" s="69">
        <f>SUMIFS(INDEX(Calc!$H$2:$DZ$1549, $EG15, ), Calc!$H$15:$DZ$15, CY$75)/$F$79</f>
        <v>0</v>
      </c>
      <c r="CZ15" s="69">
        <f>SUMIFS(INDEX(Calc!$H$2:$DZ$1549, $EG15, ), Calc!$H$15:$DZ$15, CZ$75)/$F$79</f>
        <v>0</v>
      </c>
      <c r="DA15" s="69">
        <f>SUMIFS(INDEX(Calc!$H$2:$DZ$1549, $EG15, ), Calc!$H$15:$DZ$15, DA$75)/$F$79</f>
        <v>0</v>
      </c>
      <c r="DB15" s="69">
        <f>SUMIFS(INDEX(Calc!$H$2:$DZ$1549, $EG15, ), Calc!$H$15:$DZ$15, DB$75)/$F$79</f>
        <v>0</v>
      </c>
      <c r="DC15" s="69">
        <f>SUMIFS(INDEX(Calc!$H$2:$DZ$1549, $EG15, ), Calc!$H$15:$DZ$15, DC$75)/$F$79</f>
        <v>0</v>
      </c>
      <c r="DD15" s="69">
        <f>SUMIFS(INDEX(Calc!$H$2:$DZ$1549, $EG15, ), Calc!$H$15:$DZ$15, DD$75)/$F$79</f>
        <v>0</v>
      </c>
      <c r="DE15" s="69">
        <f>SUMIFS(INDEX(Calc!$H$2:$DZ$1549, $EG15, ), Calc!$H$15:$DZ$15, DE$75)/$F$79</f>
        <v>0</v>
      </c>
      <c r="DF15" s="69">
        <f>SUMIFS(INDEX(Calc!$H$2:$DZ$1549, $EG15, ), Calc!$H$15:$DZ$15, DF$75)/$F$79</f>
        <v>0</v>
      </c>
      <c r="DG15" s="69">
        <f>SUMIFS(INDEX(Calc!$H$2:$DZ$1549, $EG15, ), Calc!$H$15:$DZ$15, DG$75)/$F$79</f>
        <v>0</v>
      </c>
      <c r="DH15" s="69">
        <f>SUMIFS(INDEX(Calc!$H$2:$DZ$1549, $EG15, ), Calc!$H$15:$DZ$15, DH$75)/$F$79</f>
        <v>0</v>
      </c>
      <c r="DI15" s="69">
        <f>SUMIFS(INDEX(Calc!$H$2:$DZ$1549, $EG15, ), Calc!$H$15:$DZ$15, DI$75)/$F$79</f>
        <v>0</v>
      </c>
      <c r="DJ15" s="69">
        <f>SUMIFS(INDEX(Calc!$H$2:$DZ$1549, $EG15, ), Calc!$H$15:$DZ$15, DJ$75)/$F$79</f>
        <v>0</v>
      </c>
      <c r="DK15" s="69">
        <f>SUMIFS(INDEX(Calc!$H$2:$DZ$1549, $EG15, ), Calc!$H$15:$DZ$15, DK$75)/$F$79</f>
        <v>0</v>
      </c>
      <c r="DL15" s="69">
        <f>SUMIFS(INDEX(Calc!$H$2:$DZ$1549, $EG15, ), Calc!$H$15:$DZ$15, DL$75)/$F$79</f>
        <v>0</v>
      </c>
      <c r="DM15" s="69">
        <f>SUMIFS(INDEX(Calc!$H$2:$DZ$1549, $EG15, ), Calc!$H$15:$DZ$15, DM$75)/$F$79</f>
        <v>0</v>
      </c>
      <c r="DN15" s="69">
        <f>SUMIFS(INDEX(Calc!$H$2:$DZ$1549, $EG15, ), Calc!$H$15:$DZ$15, DN$75)/$F$79</f>
        <v>0</v>
      </c>
      <c r="DO15" s="69">
        <f>SUMIFS(INDEX(Calc!$H$2:$DZ$1549, $EG15, ), Calc!$H$15:$DZ$15, DO$75)/$F$79</f>
        <v>0</v>
      </c>
      <c r="DP15" s="69">
        <f>SUMIFS(INDEX(Calc!$H$2:$DZ$1549, $EG15, ), Calc!$H$15:$DZ$15, DP$75)/$F$79</f>
        <v>0</v>
      </c>
      <c r="DQ15" s="69">
        <f>SUMIFS(INDEX(Calc!$H$2:$DZ$1549, $EG15, ), Calc!$H$15:$DZ$15, DQ$75)/$F$79</f>
        <v>0</v>
      </c>
      <c r="DR15" s="69">
        <f>SUMIFS(INDEX(Calc!$H$2:$DZ$1549, $EG15, ), Calc!$H$15:$DZ$15, DR$75)/$F$79</f>
        <v>0</v>
      </c>
      <c r="DS15" s="69">
        <f>SUMIFS(INDEX(Calc!$H$2:$DZ$1549, $EG15, ), Calc!$H$15:$DZ$15, DS$75)/$F$79</f>
        <v>0</v>
      </c>
      <c r="DT15" s="69">
        <f>SUMIFS(INDEX(Calc!$H$2:$DZ$1549, $EG15, ), Calc!$H$15:$DZ$15, DT$75)/$F$79</f>
        <v>0</v>
      </c>
      <c r="DU15" s="69">
        <f>SUMIFS(INDEX(Calc!$H$2:$DZ$1549, $EG15, ), Calc!$H$15:$DZ$15, DU$75)/$F$79</f>
        <v>0</v>
      </c>
      <c r="DV15" s="69">
        <f>SUMIFS(INDEX(Calc!$H$2:$DZ$1549, $EG15, ), Calc!$H$15:$DZ$15, DV$75)/$F$79</f>
        <v>0</v>
      </c>
      <c r="DW15" s="69">
        <f>SUMIFS(INDEX(Calc!$H$2:$DZ$1549, $EG15, ), Calc!$H$15:$DZ$15, DW$75)/$F$79</f>
        <v>0</v>
      </c>
      <c r="DX15" s="69">
        <f>SUMIFS(INDEX(Calc!$H$2:$DZ$1549, $EG15, ), Calc!$H$15:$DZ$15, DX$75)/$F$79</f>
        <v>0</v>
      </c>
      <c r="DY15" s="69">
        <f>SUMIFS(INDEX(Calc!$H$2:$DZ$1549, $EG15, ), Calc!$H$15:$DZ$15, DY$75)/$F$79</f>
        <v>0</v>
      </c>
      <c r="DZ15" s="69">
        <f>SUMIFS(INDEX(Calc!$H$2:$DZ$1549, $EG15, ), Calc!$H$15:$DZ$15, DZ$75)/$F$79</f>
        <v>0</v>
      </c>
      <c r="EB15" s="51"/>
      <c r="EC15" s="70">
        <f>SUM(I15:EA15)</f>
        <v>134.47499999999999</v>
      </c>
      <c r="ED15" s="71"/>
      <c r="EF15" s="33" t="s">
        <v>79</v>
      </c>
      <c r="EG15" s="131">
        <f>SUMIFS(Calc!$EB$2:$EB$1549, Calc!$EC$2:$EC$1549, $EG$2, Calc!$ED$2:$ED$1549, $EG$3, Calc!$EE$2:$EE$1549, $EF15, Calc!$EF$2:$EF$1549, $C15)</f>
        <v>279</v>
      </c>
    </row>
    <row r="16" spans="1:138" x14ac:dyDescent="0.3">
      <c r="C16" s="2" t="s">
        <v>38</v>
      </c>
      <c r="E16" s="51"/>
      <c r="F16" s="68">
        <f>EC16/$EC$10*Inputs!$D$10</f>
        <v>40000</v>
      </c>
      <c r="G16" s="139" t="s">
        <v>47</v>
      </c>
      <c r="H16" s="53"/>
      <c r="I16" s="69"/>
      <c r="J16" s="69">
        <f>SUMIFS(INDEX(Calc!$H$2:$DZ$1549, $EG16, ), Calc!$H$15:$DZ$15, J$75)/$F$79</f>
        <v>0</v>
      </c>
      <c r="K16" s="69">
        <f>SUMIFS(INDEX(Calc!$H$2:$DZ$1549, $EG16, ), Calc!$H$15:$DZ$15, K$75)/$F$79</f>
        <v>2.6666666666666665</v>
      </c>
      <c r="L16" s="69">
        <f>SUMIFS(INDEX(Calc!$H$2:$DZ$1549, $EG16, ), Calc!$H$15:$DZ$15, L$75)/$F$79</f>
        <v>3.1999999999999997</v>
      </c>
      <c r="M16" s="69">
        <f>SUMIFS(INDEX(Calc!$H$2:$DZ$1549, $EG16, ), Calc!$H$15:$DZ$15, M$75)/$F$79</f>
        <v>3.1999999999999997</v>
      </c>
      <c r="N16" s="69">
        <f>SUMIFS(INDEX(Calc!$H$2:$DZ$1549, $EG16, ), Calc!$H$15:$DZ$15, N$75)/$F$79</f>
        <v>3.1999999999999997</v>
      </c>
      <c r="O16" s="69">
        <f>SUMIFS(INDEX(Calc!$H$2:$DZ$1549, $EG16, ), Calc!$H$15:$DZ$15, O$75)/$F$79</f>
        <v>3.1999999999999997</v>
      </c>
      <c r="P16" s="69">
        <f>SUMIFS(INDEX(Calc!$H$2:$DZ$1549, $EG16, ), Calc!$H$15:$DZ$15, P$75)/$F$79</f>
        <v>0.53333333333333333</v>
      </c>
      <c r="Q16" s="69">
        <f>SUMIFS(INDEX(Calc!$H$2:$DZ$1549, $EG16, ), Calc!$H$15:$DZ$15, Q$75)/$F$79</f>
        <v>0</v>
      </c>
      <c r="R16" s="69">
        <f>SUMIFS(INDEX(Calc!$H$2:$DZ$1549, $EG16, ), Calc!$H$15:$DZ$15, R$75)/$F$79</f>
        <v>0</v>
      </c>
      <c r="S16" s="69">
        <f>SUMIFS(INDEX(Calc!$H$2:$DZ$1549, $EG16, ), Calc!$H$15:$DZ$15, S$75)/$F$79</f>
        <v>0</v>
      </c>
      <c r="T16" s="69">
        <f>SUMIFS(INDEX(Calc!$H$2:$DZ$1549, $EG16, ), Calc!$H$15:$DZ$15, T$75)/$F$79</f>
        <v>0</v>
      </c>
      <c r="U16" s="69">
        <f>SUMIFS(INDEX(Calc!$H$2:$DZ$1549, $EG16, ), Calc!$H$15:$DZ$15, U$75)/$F$79</f>
        <v>0</v>
      </c>
      <c r="V16" s="69">
        <f>SUMIFS(INDEX(Calc!$H$2:$DZ$1549, $EG16, ), Calc!$H$15:$DZ$15, V$75)/$F$79</f>
        <v>0</v>
      </c>
      <c r="W16" s="69">
        <f>SUMIFS(INDEX(Calc!$H$2:$DZ$1549, $EG16, ), Calc!$H$15:$DZ$15, W$75)/$F$79</f>
        <v>0</v>
      </c>
      <c r="X16" s="69">
        <f>SUMIFS(INDEX(Calc!$H$2:$DZ$1549, $EG16, ), Calc!$H$15:$DZ$15, X$75)/$F$79</f>
        <v>0</v>
      </c>
      <c r="Y16" s="69">
        <f>SUMIFS(INDEX(Calc!$H$2:$DZ$1549, $EG16, ), Calc!$H$15:$DZ$15, Y$75)/$F$79</f>
        <v>0</v>
      </c>
      <c r="Z16" s="69">
        <f>SUMIFS(INDEX(Calc!$H$2:$DZ$1549, $EG16, ), Calc!$H$15:$DZ$15, Z$75)/$F$79</f>
        <v>0</v>
      </c>
      <c r="AA16" s="69">
        <f>SUMIFS(INDEX(Calc!$H$2:$DZ$1549, $EG16, ), Calc!$H$15:$DZ$15, AA$75)/$F$79</f>
        <v>0</v>
      </c>
      <c r="AB16" s="69">
        <f>SUMIFS(INDEX(Calc!$H$2:$DZ$1549, $EG16, ), Calc!$H$15:$DZ$15, AB$75)/$F$79</f>
        <v>0</v>
      </c>
      <c r="AC16" s="69">
        <f>SUMIFS(INDEX(Calc!$H$2:$DZ$1549, $EG16, ), Calc!$H$15:$DZ$15, AC$75)/$F$79</f>
        <v>0</v>
      </c>
      <c r="AD16" s="69">
        <f>SUMIFS(INDEX(Calc!$H$2:$DZ$1549, $EG16, ), Calc!$H$15:$DZ$15, AD$75)/$F$79</f>
        <v>0</v>
      </c>
      <c r="AE16" s="69">
        <f>SUMIFS(INDEX(Calc!$H$2:$DZ$1549, $EG16, ), Calc!$H$15:$DZ$15, AE$75)/$F$79</f>
        <v>0</v>
      </c>
      <c r="AF16" s="69">
        <f>SUMIFS(INDEX(Calc!$H$2:$DZ$1549, $EG16, ), Calc!$H$15:$DZ$15, AF$75)/$F$79</f>
        <v>0</v>
      </c>
      <c r="AG16" s="69">
        <f>SUMIFS(INDEX(Calc!$H$2:$DZ$1549, $EG16, ), Calc!$H$15:$DZ$15, AG$75)/$F$79</f>
        <v>0</v>
      </c>
      <c r="AH16" s="69">
        <f>SUMIFS(INDEX(Calc!$H$2:$DZ$1549, $EG16, ), Calc!$H$15:$DZ$15, AH$75)/$F$79</f>
        <v>0</v>
      </c>
      <c r="AI16" s="69">
        <f>SUMIFS(INDEX(Calc!$H$2:$DZ$1549, $EG16, ), Calc!$H$15:$DZ$15, AI$75)/$F$79</f>
        <v>0</v>
      </c>
      <c r="AJ16" s="69">
        <f>SUMIFS(INDEX(Calc!$H$2:$DZ$1549, $EG16, ), Calc!$H$15:$DZ$15, AJ$75)/$F$79</f>
        <v>0</v>
      </c>
      <c r="AK16" s="69">
        <f>SUMIFS(INDEX(Calc!$H$2:$DZ$1549, $EG16, ), Calc!$H$15:$DZ$15, AK$75)/$F$79</f>
        <v>0</v>
      </c>
      <c r="AL16" s="69">
        <f>SUMIFS(INDEX(Calc!$H$2:$DZ$1549, $EG16, ), Calc!$H$15:$DZ$15, AL$75)/$F$79</f>
        <v>0</v>
      </c>
      <c r="AM16" s="69">
        <f>SUMIFS(INDEX(Calc!$H$2:$DZ$1549, $EG16, ), Calc!$H$15:$DZ$15, AM$75)/$F$79</f>
        <v>0</v>
      </c>
      <c r="AN16" s="69">
        <f>SUMIFS(INDEX(Calc!$H$2:$DZ$1549, $EG16, ), Calc!$H$15:$DZ$15, AN$75)/$F$79</f>
        <v>0</v>
      </c>
      <c r="AO16" s="69">
        <f>SUMIFS(INDEX(Calc!$H$2:$DZ$1549, $EG16, ), Calc!$H$15:$DZ$15, AO$75)/$F$79</f>
        <v>0</v>
      </c>
      <c r="AP16" s="69">
        <f>SUMIFS(INDEX(Calc!$H$2:$DZ$1549, $EG16, ), Calc!$H$15:$DZ$15, AP$75)/$F$79</f>
        <v>0</v>
      </c>
      <c r="AQ16" s="69">
        <f>SUMIFS(INDEX(Calc!$H$2:$DZ$1549, $EG16, ), Calc!$H$15:$DZ$15, AQ$75)/$F$79</f>
        <v>0</v>
      </c>
      <c r="AR16" s="69">
        <f>SUMIFS(INDEX(Calc!$H$2:$DZ$1549, $EG16, ), Calc!$H$15:$DZ$15, AR$75)/$F$79</f>
        <v>0</v>
      </c>
      <c r="AS16" s="69">
        <f>SUMIFS(INDEX(Calc!$H$2:$DZ$1549, $EG16, ), Calc!$H$15:$DZ$15, AS$75)/$F$79</f>
        <v>0</v>
      </c>
      <c r="AT16" s="69">
        <f>SUMIFS(INDEX(Calc!$H$2:$DZ$1549, $EG16, ), Calc!$H$15:$DZ$15, AT$75)/$F$79</f>
        <v>0</v>
      </c>
      <c r="AU16" s="69">
        <f>SUMIFS(INDEX(Calc!$H$2:$DZ$1549, $EG16, ), Calc!$H$15:$DZ$15, AU$75)/$F$79</f>
        <v>0</v>
      </c>
      <c r="AV16" s="69">
        <f>SUMIFS(INDEX(Calc!$H$2:$DZ$1549, $EG16, ), Calc!$H$15:$DZ$15, AV$75)/$F$79</f>
        <v>0</v>
      </c>
      <c r="AW16" s="69">
        <f>SUMIFS(INDEX(Calc!$H$2:$DZ$1549, $EG16, ), Calc!$H$15:$DZ$15, AW$75)/$F$79</f>
        <v>0</v>
      </c>
      <c r="AX16" s="69">
        <f>SUMIFS(INDEX(Calc!$H$2:$DZ$1549, $EG16, ), Calc!$H$15:$DZ$15, AX$75)/$F$79</f>
        <v>0</v>
      </c>
      <c r="AY16" s="69">
        <f>SUMIFS(INDEX(Calc!$H$2:$DZ$1549, $EG16, ), Calc!$H$15:$DZ$15, AY$75)/$F$79</f>
        <v>0</v>
      </c>
      <c r="AZ16" s="69">
        <f>SUMIFS(INDEX(Calc!$H$2:$DZ$1549, $EG16, ), Calc!$H$15:$DZ$15, AZ$75)/$F$79</f>
        <v>0</v>
      </c>
      <c r="BA16" s="69">
        <f>SUMIFS(INDEX(Calc!$H$2:$DZ$1549, $EG16, ), Calc!$H$15:$DZ$15, BA$75)/$F$79</f>
        <v>0</v>
      </c>
      <c r="BB16" s="69">
        <f>SUMIFS(INDEX(Calc!$H$2:$DZ$1549, $EG16, ), Calc!$H$15:$DZ$15, BB$75)/$F$79</f>
        <v>0</v>
      </c>
      <c r="BC16" s="69">
        <f>SUMIFS(INDEX(Calc!$H$2:$DZ$1549, $EG16, ), Calc!$H$15:$DZ$15, BC$75)/$F$79</f>
        <v>0</v>
      </c>
      <c r="BD16" s="69">
        <f>SUMIFS(INDEX(Calc!$H$2:$DZ$1549, $EG16, ), Calc!$H$15:$DZ$15, BD$75)/$F$79</f>
        <v>0</v>
      </c>
      <c r="BE16" s="69">
        <f>SUMIFS(INDEX(Calc!$H$2:$DZ$1549, $EG16, ), Calc!$H$15:$DZ$15, BE$75)/$F$79</f>
        <v>0</v>
      </c>
      <c r="BF16" s="69">
        <f>SUMIFS(INDEX(Calc!$H$2:$DZ$1549, $EG16, ), Calc!$H$15:$DZ$15, BF$75)/$F$79</f>
        <v>0</v>
      </c>
      <c r="BG16" s="69">
        <f>SUMIFS(INDEX(Calc!$H$2:$DZ$1549, $EG16, ), Calc!$H$15:$DZ$15, BG$75)/$F$79</f>
        <v>0</v>
      </c>
      <c r="BH16" s="69">
        <f>SUMIFS(INDEX(Calc!$H$2:$DZ$1549, $EG16, ), Calc!$H$15:$DZ$15, BH$75)/$F$79</f>
        <v>0</v>
      </c>
      <c r="BI16" s="69">
        <f>SUMIFS(INDEX(Calc!$H$2:$DZ$1549, $EG16, ), Calc!$H$15:$DZ$15, BI$75)/$F$79</f>
        <v>0</v>
      </c>
      <c r="BJ16" s="69">
        <f>SUMIFS(INDEX(Calc!$H$2:$DZ$1549, $EG16, ), Calc!$H$15:$DZ$15, BJ$75)/$F$79</f>
        <v>0</v>
      </c>
      <c r="BK16" s="69">
        <f>SUMIFS(INDEX(Calc!$H$2:$DZ$1549, $EG16, ), Calc!$H$15:$DZ$15, BK$75)/$F$79</f>
        <v>0</v>
      </c>
      <c r="BL16" s="69">
        <f>SUMIFS(INDEX(Calc!$H$2:$DZ$1549, $EG16, ), Calc!$H$15:$DZ$15, BL$75)/$F$79</f>
        <v>0</v>
      </c>
      <c r="BM16" s="69">
        <f>SUMIFS(INDEX(Calc!$H$2:$DZ$1549, $EG16, ), Calc!$H$15:$DZ$15, BM$75)/$F$79</f>
        <v>0</v>
      </c>
      <c r="BN16" s="69">
        <f>SUMIFS(INDEX(Calc!$H$2:$DZ$1549, $EG16, ), Calc!$H$15:$DZ$15, BN$75)/$F$79</f>
        <v>0</v>
      </c>
      <c r="BO16" s="69">
        <f>SUMIFS(INDEX(Calc!$H$2:$DZ$1549, $EG16, ), Calc!$H$15:$DZ$15, BO$75)/$F$79</f>
        <v>0</v>
      </c>
      <c r="BP16" s="69">
        <f>SUMIFS(INDEX(Calc!$H$2:$DZ$1549, $EG16, ), Calc!$H$15:$DZ$15, BP$75)/$F$79</f>
        <v>0</v>
      </c>
      <c r="BQ16" s="69">
        <f>SUMIFS(INDEX(Calc!$H$2:$DZ$1549, $EG16, ), Calc!$H$15:$DZ$15, BQ$75)/$F$79</f>
        <v>0</v>
      </c>
      <c r="BR16" s="69">
        <f>SUMIFS(INDEX(Calc!$H$2:$DZ$1549, $EG16, ), Calc!$H$15:$DZ$15, BR$75)/$F$79</f>
        <v>0</v>
      </c>
      <c r="BS16" s="69">
        <f>SUMIFS(INDEX(Calc!$H$2:$DZ$1549, $EG16, ), Calc!$H$15:$DZ$15, BS$75)/$F$79</f>
        <v>0</v>
      </c>
      <c r="BT16" s="69">
        <f>SUMIFS(INDEX(Calc!$H$2:$DZ$1549, $EG16, ), Calc!$H$15:$DZ$15, BT$75)/$F$79</f>
        <v>0</v>
      </c>
      <c r="BU16" s="69">
        <f>SUMIFS(INDEX(Calc!$H$2:$DZ$1549, $EG16, ), Calc!$H$15:$DZ$15, BU$75)/$F$79</f>
        <v>0</v>
      </c>
      <c r="BV16" s="69">
        <f>SUMIFS(INDEX(Calc!$H$2:$DZ$1549, $EG16, ), Calc!$H$15:$DZ$15, BV$75)/$F$79</f>
        <v>0</v>
      </c>
      <c r="BW16" s="69">
        <f>SUMIFS(INDEX(Calc!$H$2:$DZ$1549, $EG16, ), Calc!$H$15:$DZ$15, BW$75)/$F$79</f>
        <v>0</v>
      </c>
      <c r="BX16" s="69">
        <f>SUMIFS(INDEX(Calc!$H$2:$DZ$1549, $EG16, ), Calc!$H$15:$DZ$15, BX$75)/$F$79</f>
        <v>0</v>
      </c>
      <c r="BY16" s="69">
        <f>SUMIFS(INDEX(Calc!$H$2:$DZ$1549, $EG16, ), Calc!$H$15:$DZ$15, BY$75)/$F$79</f>
        <v>0</v>
      </c>
      <c r="BZ16" s="69">
        <f>SUMIFS(INDEX(Calc!$H$2:$DZ$1549, $EG16, ), Calc!$H$15:$DZ$15, BZ$75)/$F$79</f>
        <v>0</v>
      </c>
      <c r="CA16" s="69">
        <f>SUMIFS(INDEX(Calc!$H$2:$DZ$1549, $EG16, ), Calc!$H$15:$DZ$15, CA$75)/$F$79</f>
        <v>0</v>
      </c>
      <c r="CB16" s="69">
        <f>SUMIFS(INDEX(Calc!$H$2:$DZ$1549, $EG16, ), Calc!$H$15:$DZ$15, CB$75)/$F$79</f>
        <v>0</v>
      </c>
      <c r="CC16" s="69">
        <f>SUMIFS(INDEX(Calc!$H$2:$DZ$1549, $EG16, ), Calc!$H$15:$DZ$15, CC$75)/$F$79</f>
        <v>0</v>
      </c>
      <c r="CD16" s="69">
        <f>SUMIFS(INDEX(Calc!$H$2:$DZ$1549, $EG16, ), Calc!$H$15:$DZ$15, CD$75)/$F$79</f>
        <v>0</v>
      </c>
      <c r="CE16" s="69">
        <f>SUMIFS(INDEX(Calc!$H$2:$DZ$1549, $EG16, ), Calc!$H$15:$DZ$15, CE$75)/$F$79</f>
        <v>0</v>
      </c>
      <c r="CF16" s="69">
        <f>SUMIFS(INDEX(Calc!$H$2:$DZ$1549, $EG16, ), Calc!$H$15:$DZ$15, CF$75)/$F$79</f>
        <v>0</v>
      </c>
      <c r="CG16" s="69">
        <f>SUMIFS(INDEX(Calc!$H$2:$DZ$1549, $EG16, ), Calc!$H$15:$DZ$15, CG$75)/$F$79</f>
        <v>0</v>
      </c>
      <c r="CH16" s="69">
        <f>SUMIFS(INDEX(Calc!$H$2:$DZ$1549, $EG16, ), Calc!$H$15:$DZ$15, CH$75)/$F$79</f>
        <v>0</v>
      </c>
      <c r="CI16" s="69">
        <f>SUMIFS(INDEX(Calc!$H$2:$DZ$1549, $EG16, ), Calc!$H$15:$DZ$15, CI$75)/$F$79</f>
        <v>0</v>
      </c>
      <c r="CJ16" s="69">
        <f>SUMIFS(INDEX(Calc!$H$2:$DZ$1549, $EG16, ), Calc!$H$15:$DZ$15, CJ$75)/$F$79</f>
        <v>0</v>
      </c>
      <c r="CK16" s="69">
        <f>SUMIFS(INDEX(Calc!$H$2:$DZ$1549, $EG16, ), Calc!$H$15:$DZ$15, CK$75)/$F$79</f>
        <v>0</v>
      </c>
      <c r="CL16" s="69">
        <f>SUMIFS(INDEX(Calc!$H$2:$DZ$1549, $EG16, ), Calc!$H$15:$DZ$15, CL$75)/$F$79</f>
        <v>0</v>
      </c>
      <c r="CM16" s="69">
        <f>SUMIFS(INDEX(Calc!$H$2:$DZ$1549, $EG16, ), Calc!$H$15:$DZ$15, CM$75)/$F$79</f>
        <v>0</v>
      </c>
      <c r="CN16" s="69">
        <f>SUMIFS(INDEX(Calc!$H$2:$DZ$1549, $EG16, ), Calc!$H$15:$DZ$15, CN$75)/$F$79</f>
        <v>0</v>
      </c>
      <c r="CO16" s="69">
        <f>SUMIFS(INDEX(Calc!$H$2:$DZ$1549, $EG16, ), Calc!$H$15:$DZ$15, CO$75)/$F$79</f>
        <v>0</v>
      </c>
      <c r="CP16" s="69">
        <f>SUMIFS(INDEX(Calc!$H$2:$DZ$1549, $EG16, ), Calc!$H$15:$DZ$15, CP$75)/$F$79</f>
        <v>0</v>
      </c>
      <c r="CQ16" s="69">
        <f>SUMIFS(INDEX(Calc!$H$2:$DZ$1549, $EG16, ), Calc!$H$15:$DZ$15, CQ$75)/$F$79</f>
        <v>0</v>
      </c>
      <c r="CR16" s="69">
        <f>SUMIFS(INDEX(Calc!$H$2:$DZ$1549, $EG16, ), Calc!$H$15:$DZ$15, CR$75)/$F$79</f>
        <v>0</v>
      </c>
      <c r="CS16" s="69">
        <f>SUMIFS(INDEX(Calc!$H$2:$DZ$1549, $EG16, ), Calc!$H$15:$DZ$15, CS$75)/$F$79</f>
        <v>0</v>
      </c>
      <c r="CT16" s="69">
        <f>SUMIFS(INDEX(Calc!$H$2:$DZ$1549, $EG16, ), Calc!$H$15:$DZ$15, CT$75)/$F$79</f>
        <v>0</v>
      </c>
      <c r="CU16" s="69">
        <f>SUMIFS(INDEX(Calc!$H$2:$DZ$1549, $EG16, ), Calc!$H$15:$DZ$15, CU$75)/$F$79</f>
        <v>0</v>
      </c>
      <c r="CV16" s="69">
        <f>SUMIFS(INDEX(Calc!$H$2:$DZ$1549, $EG16, ), Calc!$H$15:$DZ$15, CV$75)/$F$79</f>
        <v>0</v>
      </c>
      <c r="CW16" s="69">
        <f>SUMIFS(INDEX(Calc!$H$2:$DZ$1549, $EG16, ), Calc!$H$15:$DZ$15, CW$75)/$F$79</f>
        <v>0</v>
      </c>
      <c r="CX16" s="69">
        <f>SUMIFS(INDEX(Calc!$H$2:$DZ$1549, $EG16, ), Calc!$H$15:$DZ$15, CX$75)/$F$79</f>
        <v>0</v>
      </c>
      <c r="CY16" s="69">
        <f>SUMIFS(INDEX(Calc!$H$2:$DZ$1549, $EG16, ), Calc!$H$15:$DZ$15, CY$75)/$F$79</f>
        <v>0</v>
      </c>
      <c r="CZ16" s="69">
        <f>SUMIFS(INDEX(Calc!$H$2:$DZ$1549, $EG16, ), Calc!$H$15:$DZ$15, CZ$75)/$F$79</f>
        <v>0</v>
      </c>
      <c r="DA16" s="69">
        <f>SUMIFS(INDEX(Calc!$H$2:$DZ$1549, $EG16, ), Calc!$H$15:$DZ$15, DA$75)/$F$79</f>
        <v>0</v>
      </c>
      <c r="DB16" s="69">
        <f>SUMIFS(INDEX(Calc!$H$2:$DZ$1549, $EG16, ), Calc!$H$15:$DZ$15, DB$75)/$F$79</f>
        <v>0</v>
      </c>
      <c r="DC16" s="69">
        <f>SUMIFS(INDEX(Calc!$H$2:$DZ$1549, $EG16, ), Calc!$H$15:$DZ$15, DC$75)/$F$79</f>
        <v>0</v>
      </c>
      <c r="DD16" s="69">
        <f>SUMIFS(INDEX(Calc!$H$2:$DZ$1549, $EG16, ), Calc!$H$15:$DZ$15, DD$75)/$F$79</f>
        <v>0</v>
      </c>
      <c r="DE16" s="69">
        <f>SUMIFS(INDEX(Calc!$H$2:$DZ$1549, $EG16, ), Calc!$H$15:$DZ$15, DE$75)/$F$79</f>
        <v>0</v>
      </c>
      <c r="DF16" s="69">
        <f>SUMIFS(INDEX(Calc!$H$2:$DZ$1549, $EG16, ), Calc!$H$15:$DZ$15, DF$75)/$F$79</f>
        <v>0</v>
      </c>
      <c r="DG16" s="69">
        <f>SUMIFS(INDEX(Calc!$H$2:$DZ$1549, $EG16, ), Calc!$H$15:$DZ$15, DG$75)/$F$79</f>
        <v>0</v>
      </c>
      <c r="DH16" s="69">
        <f>SUMIFS(INDEX(Calc!$H$2:$DZ$1549, $EG16, ), Calc!$H$15:$DZ$15, DH$75)/$F$79</f>
        <v>0</v>
      </c>
      <c r="DI16" s="69">
        <f>SUMIFS(INDEX(Calc!$H$2:$DZ$1549, $EG16, ), Calc!$H$15:$DZ$15, DI$75)/$F$79</f>
        <v>0</v>
      </c>
      <c r="DJ16" s="69">
        <f>SUMIFS(INDEX(Calc!$H$2:$DZ$1549, $EG16, ), Calc!$H$15:$DZ$15, DJ$75)/$F$79</f>
        <v>0</v>
      </c>
      <c r="DK16" s="69">
        <f>SUMIFS(INDEX(Calc!$H$2:$DZ$1549, $EG16, ), Calc!$H$15:$DZ$15, DK$75)/$F$79</f>
        <v>0</v>
      </c>
      <c r="DL16" s="69">
        <f>SUMIFS(INDEX(Calc!$H$2:$DZ$1549, $EG16, ), Calc!$H$15:$DZ$15, DL$75)/$F$79</f>
        <v>0</v>
      </c>
      <c r="DM16" s="69">
        <f>SUMIFS(INDEX(Calc!$H$2:$DZ$1549, $EG16, ), Calc!$H$15:$DZ$15, DM$75)/$F$79</f>
        <v>0</v>
      </c>
      <c r="DN16" s="69">
        <f>SUMIFS(INDEX(Calc!$H$2:$DZ$1549, $EG16, ), Calc!$H$15:$DZ$15, DN$75)/$F$79</f>
        <v>0</v>
      </c>
      <c r="DO16" s="69">
        <f>SUMIFS(INDEX(Calc!$H$2:$DZ$1549, $EG16, ), Calc!$H$15:$DZ$15, DO$75)/$F$79</f>
        <v>0</v>
      </c>
      <c r="DP16" s="69">
        <f>SUMIFS(INDEX(Calc!$H$2:$DZ$1549, $EG16, ), Calc!$H$15:$DZ$15, DP$75)/$F$79</f>
        <v>0</v>
      </c>
      <c r="DQ16" s="69">
        <f>SUMIFS(INDEX(Calc!$H$2:$DZ$1549, $EG16, ), Calc!$H$15:$DZ$15, DQ$75)/$F$79</f>
        <v>0</v>
      </c>
      <c r="DR16" s="69">
        <f>SUMIFS(INDEX(Calc!$H$2:$DZ$1549, $EG16, ), Calc!$H$15:$DZ$15, DR$75)/$F$79</f>
        <v>0</v>
      </c>
      <c r="DS16" s="69">
        <f>SUMIFS(INDEX(Calc!$H$2:$DZ$1549, $EG16, ), Calc!$H$15:$DZ$15, DS$75)/$F$79</f>
        <v>0</v>
      </c>
      <c r="DT16" s="69">
        <f>SUMIFS(INDEX(Calc!$H$2:$DZ$1549, $EG16, ), Calc!$H$15:$DZ$15, DT$75)/$F$79</f>
        <v>0</v>
      </c>
      <c r="DU16" s="69">
        <f>SUMIFS(INDEX(Calc!$H$2:$DZ$1549, $EG16, ), Calc!$H$15:$DZ$15, DU$75)/$F$79</f>
        <v>0</v>
      </c>
      <c r="DV16" s="69">
        <f>SUMIFS(INDEX(Calc!$H$2:$DZ$1549, $EG16, ), Calc!$H$15:$DZ$15, DV$75)/$F$79</f>
        <v>0</v>
      </c>
      <c r="DW16" s="69">
        <f>SUMIFS(INDEX(Calc!$H$2:$DZ$1549, $EG16, ), Calc!$H$15:$DZ$15, DW$75)/$F$79</f>
        <v>0</v>
      </c>
      <c r="DX16" s="69">
        <f>SUMIFS(INDEX(Calc!$H$2:$DZ$1549, $EG16, ), Calc!$H$15:$DZ$15, DX$75)/$F$79</f>
        <v>0</v>
      </c>
      <c r="DY16" s="69">
        <f>SUMIFS(INDEX(Calc!$H$2:$DZ$1549, $EG16, ), Calc!$H$15:$DZ$15, DY$75)/$F$79</f>
        <v>0</v>
      </c>
      <c r="DZ16" s="69">
        <f>SUMIFS(INDEX(Calc!$H$2:$DZ$1549, $EG16, ), Calc!$H$15:$DZ$15, DZ$75)/$F$79</f>
        <v>0</v>
      </c>
      <c r="EB16" s="51"/>
      <c r="EC16" s="70">
        <f>SUM(I16:EA16)</f>
        <v>15.999999999999998</v>
      </c>
      <c r="ED16" s="71"/>
      <c r="EF16" s="33" t="s">
        <v>79</v>
      </c>
      <c r="EG16" s="131">
        <f>SUMIFS(Calc!$EB$2:$EB$1549, Calc!$EC$2:$EC$1549, $EG$2, Calc!$ED$2:$ED$1549, $EG$3, Calc!$EE$2:$EE$1549, $EF16, Calc!$EF$2:$EF$1549, $C16)</f>
        <v>303</v>
      </c>
    </row>
    <row r="17" spans="3:137" x14ac:dyDescent="0.3">
      <c r="C17" s="2" t="s">
        <v>39</v>
      </c>
      <c r="E17" s="51"/>
      <c r="F17" s="68">
        <f>EC17/$EC$10*Inputs!$D$10</f>
        <v>10000</v>
      </c>
      <c r="G17" s="139" t="s">
        <v>47</v>
      </c>
      <c r="H17" s="53"/>
      <c r="I17" s="69"/>
      <c r="J17" s="69">
        <f>SUMIFS(INDEX(Calc!$H$2:$DZ$1549, $EG17, ), Calc!$H$15:$DZ$15, J$75)/$F$79</f>
        <v>0</v>
      </c>
      <c r="K17" s="69">
        <f>SUMIFS(INDEX(Calc!$H$2:$DZ$1549, $EG17, ), Calc!$H$15:$DZ$15, K$75)/$F$79</f>
        <v>0.66666666666666663</v>
      </c>
      <c r="L17" s="69">
        <f>SUMIFS(INDEX(Calc!$H$2:$DZ$1549, $EG17, ), Calc!$H$15:$DZ$15, L$75)/$F$79</f>
        <v>0.79999999999999993</v>
      </c>
      <c r="M17" s="69">
        <f>SUMIFS(INDEX(Calc!$H$2:$DZ$1549, $EG17, ), Calc!$H$15:$DZ$15, M$75)/$F$79</f>
        <v>0.79999999999999993</v>
      </c>
      <c r="N17" s="69">
        <f>SUMIFS(INDEX(Calc!$H$2:$DZ$1549, $EG17, ), Calc!$H$15:$DZ$15, N$75)/$F$79</f>
        <v>0.79999999999999993</v>
      </c>
      <c r="O17" s="69">
        <f>SUMIFS(INDEX(Calc!$H$2:$DZ$1549, $EG17, ), Calc!$H$15:$DZ$15, O$75)/$F$79</f>
        <v>0.79999999999999993</v>
      </c>
      <c r="P17" s="69">
        <f>SUMIFS(INDEX(Calc!$H$2:$DZ$1549, $EG17, ), Calc!$H$15:$DZ$15, P$75)/$F$79</f>
        <v>0.13333333333333333</v>
      </c>
      <c r="Q17" s="69">
        <f>SUMIFS(INDEX(Calc!$H$2:$DZ$1549, $EG17, ), Calc!$H$15:$DZ$15, Q$75)/$F$79</f>
        <v>0</v>
      </c>
      <c r="R17" s="69">
        <f>SUMIFS(INDEX(Calc!$H$2:$DZ$1549, $EG17, ), Calc!$H$15:$DZ$15, R$75)/$F$79</f>
        <v>0</v>
      </c>
      <c r="S17" s="69">
        <f>SUMIFS(INDEX(Calc!$H$2:$DZ$1549, $EG17, ), Calc!$H$15:$DZ$15, S$75)/$F$79</f>
        <v>0</v>
      </c>
      <c r="T17" s="69">
        <f>SUMIFS(INDEX(Calc!$H$2:$DZ$1549, $EG17, ), Calc!$H$15:$DZ$15, T$75)/$F$79</f>
        <v>0</v>
      </c>
      <c r="U17" s="69">
        <f>SUMIFS(INDEX(Calc!$H$2:$DZ$1549, $EG17, ), Calc!$H$15:$DZ$15, U$75)/$F$79</f>
        <v>0</v>
      </c>
      <c r="V17" s="69">
        <f>SUMIFS(INDEX(Calc!$H$2:$DZ$1549, $EG17, ), Calc!$H$15:$DZ$15, V$75)/$F$79</f>
        <v>0</v>
      </c>
      <c r="W17" s="69">
        <f>SUMIFS(INDEX(Calc!$H$2:$DZ$1549, $EG17, ), Calc!$H$15:$DZ$15, W$75)/$F$79</f>
        <v>0</v>
      </c>
      <c r="X17" s="69">
        <f>SUMIFS(INDEX(Calc!$H$2:$DZ$1549, $EG17, ), Calc!$H$15:$DZ$15, X$75)/$F$79</f>
        <v>0</v>
      </c>
      <c r="Y17" s="69">
        <f>SUMIFS(INDEX(Calc!$H$2:$DZ$1549, $EG17, ), Calc!$H$15:$DZ$15, Y$75)/$F$79</f>
        <v>0</v>
      </c>
      <c r="Z17" s="69">
        <f>SUMIFS(INDEX(Calc!$H$2:$DZ$1549, $EG17, ), Calc!$H$15:$DZ$15, Z$75)/$F$79</f>
        <v>0</v>
      </c>
      <c r="AA17" s="69">
        <f>SUMIFS(INDEX(Calc!$H$2:$DZ$1549, $EG17, ), Calc!$H$15:$DZ$15, AA$75)/$F$79</f>
        <v>0</v>
      </c>
      <c r="AB17" s="69">
        <f>SUMIFS(INDEX(Calc!$H$2:$DZ$1549, $EG17, ), Calc!$H$15:$DZ$15, AB$75)/$F$79</f>
        <v>0</v>
      </c>
      <c r="AC17" s="69">
        <f>SUMIFS(INDEX(Calc!$H$2:$DZ$1549, $EG17, ), Calc!$H$15:$DZ$15, AC$75)/$F$79</f>
        <v>0</v>
      </c>
      <c r="AD17" s="69">
        <f>SUMIFS(INDEX(Calc!$H$2:$DZ$1549, $EG17, ), Calc!$H$15:$DZ$15, AD$75)/$F$79</f>
        <v>0</v>
      </c>
      <c r="AE17" s="69">
        <f>SUMIFS(INDEX(Calc!$H$2:$DZ$1549, $EG17, ), Calc!$H$15:$DZ$15, AE$75)/$F$79</f>
        <v>0</v>
      </c>
      <c r="AF17" s="69">
        <f>SUMIFS(INDEX(Calc!$H$2:$DZ$1549, $EG17, ), Calc!$H$15:$DZ$15, AF$75)/$F$79</f>
        <v>0</v>
      </c>
      <c r="AG17" s="69">
        <f>SUMIFS(INDEX(Calc!$H$2:$DZ$1549, $EG17, ), Calc!$H$15:$DZ$15, AG$75)/$F$79</f>
        <v>0</v>
      </c>
      <c r="AH17" s="69">
        <f>SUMIFS(INDEX(Calc!$H$2:$DZ$1549, $EG17, ), Calc!$H$15:$DZ$15, AH$75)/$F$79</f>
        <v>0</v>
      </c>
      <c r="AI17" s="69">
        <f>SUMIFS(INDEX(Calc!$H$2:$DZ$1549, $EG17, ), Calc!$H$15:$DZ$15, AI$75)/$F$79</f>
        <v>0</v>
      </c>
      <c r="AJ17" s="69">
        <f>SUMIFS(INDEX(Calc!$H$2:$DZ$1549, $EG17, ), Calc!$H$15:$DZ$15, AJ$75)/$F$79</f>
        <v>0</v>
      </c>
      <c r="AK17" s="69">
        <f>SUMIFS(INDEX(Calc!$H$2:$DZ$1549, $EG17, ), Calc!$H$15:$DZ$15, AK$75)/$F$79</f>
        <v>0</v>
      </c>
      <c r="AL17" s="69">
        <f>SUMIFS(INDEX(Calc!$H$2:$DZ$1549, $EG17, ), Calc!$H$15:$DZ$15, AL$75)/$F$79</f>
        <v>0</v>
      </c>
      <c r="AM17" s="69">
        <f>SUMIFS(INDEX(Calc!$H$2:$DZ$1549, $EG17, ), Calc!$H$15:$DZ$15, AM$75)/$F$79</f>
        <v>0</v>
      </c>
      <c r="AN17" s="69">
        <f>SUMIFS(INDEX(Calc!$H$2:$DZ$1549, $EG17, ), Calc!$H$15:$DZ$15, AN$75)/$F$79</f>
        <v>0</v>
      </c>
      <c r="AO17" s="69">
        <f>SUMIFS(INDEX(Calc!$H$2:$DZ$1549, $EG17, ), Calc!$H$15:$DZ$15, AO$75)/$F$79</f>
        <v>0</v>
      </c>
      <c r="AP17" s="69">
        <f>SUMIFS(INDEX(Calc!$H$2:$DZ$1549, $EG17, ), Calc!$H$15:$DZ$15, AP$75)/$F$79</f>
        <v>0</v>
      </c>
      <c r="AQ17" s="69">
        <f>SUMIFS(INDEX(Calc!$H$2:$DZ$1549, $EG17, ), Calc!$H$15:$DZ$15, AQ$75)/$F$79</f>
        <v>0</v>
      </c>
      <c r="AR17" s="69">
        <f>SUMIFS(INDEX(Calc!$H$2:$DZ$1549, $EG17, ), Calc!$H$15:$DZ$15, AR$75)/$F$79</f>
        <v>0</v>
      </c>
      <c r="AS17" s="69">
        <f>SUMIFS(INDEX(Calc!$H$2:$DZ$1549, $EG17, ), Calc!$H$15:$DZ$15, AS$75)/$F$79</f>
        <v>0</v>
      </c>
      <c r="AT17" s="69">
        <f>SUMIFS(INDEX(Calc!$H$2:$DZ$1549, $EG17, ), Calc!$H$15:$DZ$15, AT$75)/$F$79</f>
        <v>0</v>
      </c>
      <c r="AU17" s="69">
        <f>SUMIFS(INDEX(Calc!$H$2:$DZ$1549, $EG17, ), Calc!$H$15:$DZ$15, AU$75)/$F$79</f>
        <v>0</v>
      </c>
      <c r="AV17" s="69">
        <f>SUMIFS(INDEX(Calc!$H$2:$DZ$1549, $EG17, ), Calc!$H$15:$DZ$15, AV$75)/$F$79</f>
        <v>0</v>
      </c>
      <c r="AW17" s="69">
        <f>SUMIFS(INDEX(Calc!$H$2:$DZ$1549, $EG17, ), Calc!$H$15:$DZ$15, AW$75)/$F$79</f>
        <v>0</v>
      </c>
      <c r="AX17" s="69">
        <f>SUMIFS(INDEX(Calc!$H$2:$DZ$1549, $EG17, ), Calc!$H$15:$DZ$15, AX$75)/$F$79</f>
        <v>0</v>
      </c>
      <c r="AY17" s="69">
        <f>SUMIFS(INDEX(Calc!$H$2:$DZ$1549, $EG17, ), Calc!$H$15:$DZ$15, AY$75)/$F$79</f>
        <v>0</v>
      </c>
      <c r="AZ17" s="69">
        <f>SUMIFS(INDEX(Calc!$H$2:$DZ$1549, $EG17, ), Calc!$H$15:$DZ$15, AZ$75)/$F$79</f>
        <v>0</v>
      </c>
      <c r="BA17" s="69">
        <f>SUMIFS(INDEX(Calc!$H$2:$DZ$1549, $EG17, ), Calc!$H$15:$DZ$15, BA$75)/$F$79</f>
        <v>0</v>
      </c>
      <c r="BB17" s="69">
        <f>SUMIFS(INDEX(Calc!$H$2:$DZ$1549, $EG17, ), Calc!$H$15:$DZ$15, BB$75)/$F$79</f>
        <v>0</v>
      </c>
      <c r="BC17" s="69">
        <f>SUMIFS(INDEX(Calc!$H$2:$DZ$1549, $EG17, ), Calc!$H$15:$DZ$15, BC$75)/$F$79</f>
        <v>0</v>
      </c>
      <c r="BD17" s="69">
        <f>SUMIFS(INDEX(Calc!$H$2:$DZ$1549, $EG17, ), Calc!$H$15:$DZ$15, BD$75)/$F$79</f>
        <v>0</v>
      </c>
      <c r="BE17" s="69">
        <f>SUMIFS(INDEX(Calc!$H$2:$DZ$1549, $EG17, ), Calc!$H$15:$DZ$15, BE$75)/$F$79</f>
        <v>0</v>
      </c>
      <c r="BF17" s="69">
        <f>SUMIFS(INDEX(Calc!$H$2:$DZ$1549, $EG17, ), Calc!$H$15:$DZ$15, BF$75)/$F$79</f>
        <v>0</v>
      </c>
      <c r="BG17" s="69">
        <f>SUMIFS(INDEX(Calc!$H$2:$DZ$1549, $EG17, ), Calc!$H$15:$DZ$15, BG$75)/$F$79</f>
        <v>0</v>
      </c>
      <c r="BH17" s="69">
        <f>SUMIFS(INDEX(Calc!$H$2:$DZ$1549, $EG17, ), Calc!$H$15:$DZ$15, BH$75)/$F$79</f>
        <v>0</v>
      </c>
      <c r="BI17" s="69">
        <f>SUMIFS(INDEX(Calc!$H$2:$DZ$1549, $EG17, ), Calc!$H$15:$DZ$15, BI$75)/$F$79</f>
        <v>0</v>
      </c>
      <c r="BJ17" s="69">
        <f>SUMIFS(INDEX(Calc!$H$2:$DZ$1549, $EG17, ), Calc!$H$15:$DZ$15, BJ$75)/$F$79</f>
        <v>0</v>
      </c>
      <c r="BK17" s="69">
        <f>SUMIFS(INDEX(Calc!$H$2:$DZ$1549, $EG17, ), Calc!$H$15:$DZ$15, BK$75)/$F$79</f>
        <v>0</v>
      </c>
      <c r="BL17" s="69">
        <f>SUMIFS(INDEX(Calc!$H$2:$DZ$1549, $EG17, ), Calc!$H$15:$DZ$15, BL$75)/$F$79</f>
        <v>0</v>
      </c>
      <c r="BM17" s="69">
        <f>SUMIFS(INDEX(Calc!$H$2:$DZ$1549, $EG17, ), Calc!$H$15:$DZ$15, BM$75)/$F$79</f>
        <v>0</v>
      </c>
      <c r="BN17" s="69">
        <f>SUMIFS(INDEX(Calc!$H$2:$DZ$1549, $EG17, ), Calc!$H$15:$DZ$15, BN$75)/$F$79</f>
        <v>0</v>
      </c>
      <c r="BO17" s="69">
        <f>SUMIFS(INDEX(Calc!$H$2:$DZ$1549, $EG17, ), Calc!$H$15:$DZ$15, BO$75)/$F$79</f>
        <v>0</v>
      </c>
      <c r="BP17" s="69">
        <f>SUMIFS(INDEX(Calc!$H$2:$DZ$1549, $EG17, ), Calc!$H$15:$DZ$15, BP$75)/$F$79</f>
        <v>0</v>
      </c>
      <c r="BQ17" s="69">
        <f>SUMIFS(INDEX(Calc!$H$2:$DZ$1549, $EG17, ), Calc!$H$15:$DZ$15, BQ$75)/$F$79</f>
        <v>0</v>
      </c>
      <c r="BR17" s="69">
        <f>SUMIFS(INDEX(Calc!$H$2:$DZ$1549, $EG17, ), Calc!$H$15:$DZ$15, BR$75)/$F$79</f>
        <v>0</v>
      </c>
      <c r="BS17" s="69">
        <f>SUMIFS(INDEX(Calc!$H$2:$DZ$1549, $EG17, ), Calc!$H$15:$DZ$15, BS$75)/$F$79</f>
        <v>0</v>
      </c>
      <c r="BT17" s="69">
        <f>SUMIFS(INDEX(Calc!$H$2:$DZ$1549, $EG17, ), Calc!$H$15:$DZ$15, BT$75)/$F$79</f>
        <v>0</v>
      </c>
      <c r="BU17" s="69">
        <f>SUMIFS(INDEX(Calc!$H$2:$DZ$1549, $EG17, ), Calc!$H$15:$DZ$15, BU$75)/$F$79</f>
        <v>0</v>
      </c>
      <c r="BV17" s="69">
        <f>SUMIFS(INDEX(Calc!$H$2:$DZ$1549, $EG17, ), Calc!$H$15:$DZ$15, BV$75)/$F$79</f>
        <v>0</v>
      </c>
      <c r="BW17" s="69">
        <f>SUMIFS(INDEX(Calc!$H$2:$DZ$1549, $EG17, ), Calc!$H$15:$DZ$15, BW$75)/$F$79</f>
        <v>0</v>
      </c>
      <c r="BX17" s="69">
        <f>SUMIFS(INDEX(Calc!$H$2:$DZ$1549, $EG17, ), Calc!$H$15:$DZ$15, BX$75)/$F$79</f>
        <v>0</v>
      </c>
      <c r="BY17" s="69">
        <f>SUMIFS(INDEX(Calc!$H$2:$DZ$1549, $EG17, ), Calc!$H$15:$DZ$15, BY$75)/$F$79</f>
        <v>0</v>
      </c>
      <c r="BZ17" s="69">
        <f>SUMIFS(INDEX(Calc!$H$2:$DZ$1549, $EG17, ), Calc!$H$15:$DZ$15, BZ$75)/$F$79</f>
        <v>0</v>
      </c>
      <c r="CA17" s="69">
        <f>SUMIFS(INDEX(Calc!$H$2:$DZ$1549, $EG17, ), Calc!$H$15:$DZ$15, CA$75)/$F$79</f>
        <v>0</v>
      </c>
      <c r="CB17" s="69">
        <f>SUMIFS(INDEX(Calc!$H$2:$DZ$1549, $EG17, ), Calc!$H$15:$DZ$15, CB$75)/$F$79</f>
        <v>0</v>
      </c>
      <c r="CC17" s="69">
        <f>SUMIFS(INDEX(Calc!$H$2:$DZ$1549, $EG17, ), Calc!$H$15:$DZ$15, CC$75)/$F$79</f>
        <v>0</v>
      </c>
      <c r="CD17" s="69">
        <f>SUMIFS(INDEX(Calc!$H$2:$DZ$1549, $EG17, ), Calc!$H$15:$DZ$15, CD$75)/$F$79</f>
        <v>0</v>
      </c>
      <c r="CE17" s="69">
        <f>SUMIFS(INDEX(Calc!$H$2:$DZ$1549, $EG17, ), Calc!$H$15:$DZ$15, CE$75)/$F$79</f>
        <v>0</v>
      </c>
      <c r="CF17" s="69">
        <f>SUMIFS(INDEX(Calc!$H$2:$DZ$1549, $EG17, ), Calc!$H$15:$DZ$15, CF$75)/$F$79</f>
        <v>0</v>
      </c>
      <c r="CG17" s="69">
        <f>SUMIFS(INDEX(Calc!$H$2:$DZ$1549, $EG17, ), Calc!$H$15:$DZ$15, CG$75)/$F$79</f>
        <v>0</v>
      </c>
      <c r="CH17" s="69">
        <f>SUMIFS(INDEX(Calc!$H$2:$DZ$1549, $EG17, ), Calc!$H$15:$DZ$15, CH$75)/$F$79</f>
        <v>0</v>
      </c>
      <c r="CI17" s="69">
        <f>SUMIFS(INDEX(Calc!$H$2:$DZ$1549, $EG17, ), Calc!$H$15:$DZ$15, CI$75)/$F$79</f>
        <v>0</v>
      </c>
      <c r="CJ17" s="69">
        <f>SUMIFS(INDEX(Calc!$H$2:$DZ$1549, $EG17, ), Calc!$H$15:$DZ$15, CJ$75)/$F$79</f>
        <v>0</v>
      </c>
      <c r="CK17" s="69">
        <f>SUMIFS(INDEX(Calc!$H$2:$DZ$1549, $EG17, ), Calc!$H$15:$DZ$15, CK$75)/$F$79</f>
        <v>0</v>
      </c>
      <c r="CL17" s="69">
        <f>SUMIFS(INDEX(Calc!$H$2:$DZ$1549, $EG17, ), Calc!$H$15:$DZ$15, CL$75)/$F$79</f>
        <v>0</v>
      </c>
      <c r="CM17" s="69">
        <f>SUMIFS(INDEX(Calc!$H$2:$DZ$1549, $EG17, ), Calc!$H$15:$DZ$15, CM$75)/$F$79</f>
        <v>0</v>
      </c>
      <c r="CN17" s="69">
        <f>SUMIFS(INDEX(Calc!$H$2:$DZ$1549, $EG17, ), Calc!$H$15:$DZ$15, CN$75)/$F$79</f>
        <v>0</v>
      </c>
      <c r="CO17" s="69">
        <f>SUMIFS(INDEX(Calc!$H$2:$DZ$1549, $EG17, ), Calc!$H$15:$DZ$15, CO$75)/$F$79</f>
        <v>0</v>
      </c>
      <c r="CP17" s="69">
        <f>SUMIFS(INDEX(Calc!$H$2:$DZ$1549, $EG17, ), Calc!$H$15:$DZ$15, CP$75)/$F$79</f>
        <v>0</v>
      </c>
      <c r="CQ17" s="69">
        <f>SUMIFS(INDEX(Calc!$H$2:$DZ$1549, $EG17, ), Calc!$H$15:$DZ$15, CQ$75)/$F$79</f>
        <v>0</v>
      </c>
      <c r="CR17" s="69">
        <f>SUMIFS(INDEX(Calc!$H$2:$DZ$1549, $EG17, ), Calc!$H$15:$DZ$15, CR$75)/$F$79</f>
        <v>0</v>
      </c>
      <c r="CS17" s="69">
        <f>SUMIFS(INDEX(Calc!$H$2:$DZ$1549, $EG17, ), Calc!$H$15:$DZ$15, CS$75)/$F$79</f>
        <v>0</v>
      </c>
      <c r="CT17" s="69">
        <f>SUMIFS(INDEX(Calc!$H$2:$DZ$1549, $EG17, ), Calc!$H$15:$DZ$15, CT$75)/$F$79</f>
        <v>0</v>
      </c>
      <c r="CU17" s="69">
        <f>SUMIFS(INDEX(Calc!$H$2:$DZ$1549, $EG17, ), Calc!$H$15:$DZ$15, CU$75)/$F$79</f>
        <v>0</v>
      </c>
      <c r="CV17" s="69">
        <f>SUMIFS(INDEX(Calc!$H$2:$DZ$1549, $EG17, ), Calc!$H$15:$DZ$15, CV$75)/$F$79</f>
        <v>0</v>
      </c>
      <c r="CW17" s="69">
        <f>SUMIFS(INDEX(Calc!$H$2:$DZ$1549, $EG17, ), Calc!$H$15:$DZ$15, CW$75)/$F$79</f>
        <v>0</v>
      </c>
      <c r="CX17" s="69">
        <f>SUMIFS(INDEX(Calc!$H$2:$DZ$1549, $EG17, ), Calc!$H$15:$DZ$15, CX$75)/$F$79</f>
        <v>0</v>
      </c>
      <c r="CY17" s="69">
        <f>SUMIFS(INDEX(Calc!$H$2:$DZ$1549, $EG17, ), Calc!$H$15:$DZ$15, CY$75)/$F$79</f>
        <v>0</v>
      </c>
      <c r="CZ17" s="69">
        <f>SUMIFS(INDEX(Calc!$H$2:$DZ$1549, $EG17, ), Calc!$H$15:$DZ$15, CZ$75)/$F$79</f>
        <v>0</v>
      </c>
      <c r="DA17" s="69">
        <f>SUMIFS(INDEX(Calc!$H$2:$DZ$1549, $EG17, ), Calc!$H$15:$DZ$15, DA$75)/$F$79</f>
        <v>0</v>
      </c>
      <c r="DB17" s="69">
        <f>SUMIFS(INDEX(Calc!$H$2:$DZ$1549, $EG17, ), Calc!$H$15:$DZ$15, DB$75)/$F$79</f>
        <v>0</v>
      </c>
      <c r="DC17" s="69">
        <f>SUMIFS(INDEX(Calc!$H$2:$DZ$1549, $EG17, ), Calc!$H$15:$DZ$15, DC$75)/$F$79</f>
        <v>0</v>
      </c>
      <c r="DD17" s="69">
        <f>SUMIFS(INDEX(Calc!$H$2:$DZ$1549, $EG17, ), Calc!$H$15:$DZ$15, DD$75)/$F$79</f>
        <v>0</v>
      </c>
      <c r="DE17" s="69">
        <f>SUMIFS(INDEX(Calc!$H$2:$DZ$1549, $EG17, ), Calc!$H$15:$DZ$15, DE$75)/$F$79</f>
        <v>0</v>
      </c>
      <c r="DF17" s="69">
        <f>SUMIFS(INDEX(Calc!$H$2:$DZ$1549, $EG17, ), Calc!$H$15:$DZ$15, DF$75)/$F$79</f>
        <v>0</v>
      </c>
      <c r="DG17" s="69">
        <f>SUMIFS(INDEX(Calc!$H$2:$DZ$1549, $EG17, ), Calc!$H$15:$DZ$15, DG$75)/$F$79</f>
        <v>0</v>
      </c>
      <c r="DH17" s="69">
        <f>SUMIFS(INDEX(Calc!$H$2:$DZ$1549, $EG17, ), Calc!$H$15:$DZ$15, DH$75)/$F$79</f>
        <v>0</v>
      </c>
      <c r="DI17" s="69">
        <f>SUMIFS(INDEX(Calc!$H$2:$DZ$1549, $EG17, ), Calc!$H$15:$DZ$15, DI$75)/$F$79</f>
        <v>0</v>
      </c>
      <c r="DJ17" s="69">
        <f>SUMIFS(INDEX(Calc!$H$2:$DZ$1549, $EG17, ), Calc!$H$15:$DZ$15, DJ$75)/$F$79</f>
        <v>0</v>
      </c>
      <c r="DK17" s="69">
        <f>SUMIFS(INDEX(Calc!$H$2:$DZ$1549, $EG17, ), Calc!$H$15:$DZ$15, DK$75)/$F$79</f>
        <v>0</v>
      </c>
      <c r="DL17" s="69">
        <f>SUMIFS(INDEX(Calc!$H$2:$DZ$1549, $EG17, ), Calc!$H$15:$DZ$15, DL$75)/$F$79</f>
        <v>0</v>
      </c>
      <c r="DM17" s="69">
        <f>SUMIFS(INDEX(Calc!$H$2:$DZ$1549, $EG17, ), Calc!$H$15:$DZ$15, DM$75)/$F$79</f>
        <v>0</v>
      </c>
      <c r="DN17" s="69">
        <f>SUMIFS(INDEX(Calc!$H$2:$DZ$1549, $EG17, ), Calc!$H$15:$DZ$15, DN$75)/$F$79</f>
        <v>0</v>
      </c>
      <c r="DO17" s="69">
        <f>SUMIFS(INDEX(Calc!$H$2:$DZ$1549, $EG17, ), Calc!$H$15:$DZ$15, DO$75)/$F$79</f>
        <v>0</v>
      </c>
      <c r="DP17" s="69">
        <f>SUMIFS(INDEX(Calc!$H$2:$DZ$1549, $EG17, ), Calc!$H$15:$DZ$15, DP$75)/$F$79</f>
        <v>0</v>
      </c>
      <c r="DQ17" s="69">
        <f>SUMIFS(INDEX(Calc!$H$2:$DZ$1549, $EG17, ), Calc!$H$15:$DZ$15, DQ$75)/$F$79</f>
        <v>0</v>
      </c>
      <c r="DR17" s="69">
        <f>SUMIFS(INDEX(Calc!$H$2:$DZ$1549, $EG17, ), Calc!$H$15:$DZ$15, DR$75)/$F$79</f>
        <v>0</v>
      </c>
      <c r="DS17" s="69">
        <f>SUMIFS(INDEX(Calc!$H$2:$DZ$1549, $EG17, ), Calc!$H$15:$DZ$15, DS$75)/$F$79</f>
        <v>0</v>
      </c>
      <c r="DT17" s="69">
        <f>SUMIFS(INDEX(Calc!$H$2:$DZ$1549, $EG17, ), Calc!$H$15:$DZ$15, DT$75)/$F$79</f>
        <v>0</v>
      </c>
      <c r="DU17" s="69">
        <f>SUMIFS(INDEX(Calc!$H$2:$DZ$1549, $EG17, ), Calc!$H$15:$DZ$15, DU$75)/$F$79</f>
        <v>0</v>
      </c>
      <c r="DV17" s="69">
        <f>SUMIFS(INDEX(Calc!$H$2:$DZ$1549, $EG17, ), Calc!$H$15:$DZ$15, DV$75)/$F$79</f>
        <v>0</v>
      </c>
      <c r="DW17" s="69">
        <f>SUMIFS(INDEX(Calc!$H$2:$DZ$1549, $EG17, ), Calc!$H$15:$DZ$15, DW$75)/$F$79</f>
        <v>0</v>
      </c>
      <c r="DX17" s="69">
        <f>SUMIFS(INDEX(Calc!$H$2:$DZ$1549, $EG17, ), Calc!$H$15:$DZ$15, DX$75)/$F$79</f>
        <v>0</v>
      </c>
      <c r="DY17" s="69">
        <f>SUMIFS(INDEX(Calc!$H$2:$DZ$1549, $EG17, ), Calc!$H$15:$DZ$15, DY$75)/$F$79</f>
        <v>0</v>
      </c>
      <c r="DZ17" s="69">
        <f>SUMIFS(INDEX(Calc!$H$2:$DZ$1549, $EG17, ), Calc!$H$15:$DZ$15, DZ$75)/$F$79</f>
        <v>0</v>
      </c>
      <c r="EB17" s="51"/>
      <c r="EC17" s="70">
        <f>SUM(I17:EA17)</f>
        <v>3.9999999999999996</v>
      </c>
      <c r="ED17" s="71"/>
      <c r="EF17" s="33" t="s">
        <v>79</v>
      </c>
      <c r="EG17" s="131">
        <f>SUMIFS(Calc!$EB$2:$EB$1549, Calc!$EC$2:$EC$1549, $EG$2, Calc!$ED$2:$ED$1549, $EG$3, Calc!$EE$2:$EE$1549, $EF17, Calc!$EF$2:$EF$1549, $C17)</f>
        <v>327</v>
      </c>
    </row>
    <row r="18" spans="3:137" ht="5.0999999999999996" customHeight="1" x14ac:dyDescent="0.3">
      <c r="E18" s="51"/>
      <c r="F18" s="38"/>
      <c r="G18" s="27"/>
      <c r="H18" s="53"/>
      <c r="EB18" s="51"/>
      <c r="EC18" s="27"/>
      <c r="ED18" s="53"/>
    </row>
    <row r="19" spans="3:137" x14ac:dyDescent="0.3">
      <c r="C19" s="14" t="s">
        <v>145</v>
      </c>
      <c r="D19" s="14"/>
      <c r="E19" s="48"/>
      <c r="F19" s="136">
        <f>EC19/$EC$10*Inputs!$D$10</f>
        <v>386187.5</v>
      </c>
      <c r="G19" s="140" t="s">
        <v>47</v>
      </c>
      <c r="H19" s="49"/>
      <c r="I19" s="73"/>
      <c r="J19" s="111">
        <f t="shared" ref="J19:AO19" si="2">SUM(J14:J18)</f>
        <v>0</v>
      </c>
      <c r="K19" s="111">
        <f t="shared" si="2"/>
        <v>25.745833333333337</v>
      </c>
      <c r="L19" s="111">
        <f t="shared" si="2"/>
        <v>30.895</v>
      </c>
      <c r="M19" s="111">
        <f t="shared" si="2"/>
        <v>30.895</v>
      </c>
      <c r="N19" s="111">
        <f t="shared" si="2"/>
        <v>30.895</v>
      </c>
      <c r="O19" s="111">
        <f t="shared" si="2"/>
        <v>30.895</v>
      </c>
      <c r="P19" s="111">
        <f t="shared" si="2"/>
        <v>5.1491666666666669</v>
      </c>
      <c r="Q19" s="111">
        <f t="shared" si="2"/>
        <v>0</v>
      </c>
      <c r="R19" s="111">
        <f t="shared" si="2"/>
        <v>0</v>
      </c>
      <c r="S19" s="111">
        <f t="shared" si="2"/>
        <v>0</v>
      </c>
      <c r="T19" s="111">
        <f t="shared" si="2"/>
        <v>0</v>
      </c>
      <c r="U19" s="111">
        <f t="shared" si="2"/>
        <v>0</v>
      </c>
      <c r="V19" s="111">
        <f t="shared" si="2"/>
        <v>0</v>
      </c>
      <c r="W19" s="111">
        <f t="shared" si="2"/>
        <v>0</v>
      </c>
      <c r="X19" s="111">
        <f t="shared" si="2"/>
        <v>0</v>
      </c>
      <c r="Y19" s="111">
        <f t="shared" si="2"/>
        <v>0</v>
      </c>
      <c r="Z19" s="111">
        <f t="shared" si="2"/>
        <v>0</v>
      </c>
      <c r="AA19" s="111">
        <f t="shared" si="2"/>
        <v>0</v>
      </c>
      <c r="AB19" s="111">
        <f t="shared" si="2"/>
        <v>0</v>
      </c>
      <c r="AC19" s="111">
        <f t="shared" si="2"/>
        <v>0</v>
      </c>
      <c r="AD19" s="111">
        <f t="shared" si="2"/>
        <v>0</v>
      </c>
      <c r="AE19" s="111">
        <f t="shared" si="2"/>
        <v>0</v>
      </c>
      <c r="AF19" s="111">
        <f t="shared" si="2"/>
        <v>0</v>
      </c>
      <c r="AG19" s="111">
        <f t="shared" si="2"/>
        <v>0</v>
      </c>
      <c r="AH19" s="111">
        <f t="shared" si="2"/>
        <v>0</v>
      </c>
      <c r="AI19" s="111">
        <f t="shared" si="2"/>
        <v>0</v>
      </c>
      <c r="AJ19" s="111">
        <f t="shared" si="2"/>
        <v>0</v>
      </c>
      <c r="AK19" s="111">
        <f t="shared" si="2"/>
        <v>0</v>
      </c>
      <c r="AL19" s="111">
        <f t="shared" si="2"/>
        <v>0</v>
      </c>
      <c r="AM19" s="111">
        <f t="shared" si="2"/>
        <v>0</v>
      </c>
      <c r="AN19" s="111">
        <f t="shared" si="2"/>
        <v>0</v>
      </c>
      <c r="AO19" s="111">
        <f t="shared" si="2"/>
        <v>0</v>
      </c>
      <c r="AP19" s="111">
        <f t="shared" ref="AP19:BU19" si="3">SUM(AP14:AP18)</f>
        <v>0</v>
      </c>
      <c r="AQ19" s="111">
        <f t="shared" si="3"/>
        <v>0</v>
      </c>
      <c r="AR19" s="111">
        <f t="shared" si="3"/>
        <v>0</v>
      </c>
      <c r="AS19" s="111">
        <f t="shared" si="3"/>
        <v>0</v>
      </c>
      <c r="AT19" s="111">
        <f t="shared" si="3"/>
        <v>0</v>
      </c>
      <c r="AU19" s="111">
        <f t="shared" si="3"/>
        <v>0</v>
      </c>
      <c r="AV19" s="111">
        <f t="shared" si="3"/>
        <v>0</v>
      </c>
      <c r="AW19" s="111">
        <f t="shared" si="3"/>
        <v>0</v>
      </c>
      <c r="AX19" s="111">
        <f t="shared" si="3"/>
        <v>0</v>
      </c>
      <c r="AY19" s="111">
        <f t="shared" si="3"/>
        <v>0</v>
      </c>
      <c r="AZ19" s="111">
        <f t="shared" si="3"/>
        <v>0</v>
      </c>
      <c r="BA19" s="111">
        <f t="shared" si="3"/>
        <v>0</v>
      </c>
      <c r="BB19" s="111">
        <f t="shared" si="3"/>
        <v>0</v>
      </c>
      <c r="BC19" s="111">
        <f t="shared" si="3"/>
        <v>0</v>
      </c>
      <c r="BD19" s="111">
        <f t="shared" si="3"/>
        <v>0</v>
      </c>
      <c r="BE19" s="111">
        <f t="shared" si="3"/>
        <v>0</v>
      </c>
      <c r="BF19" s="111">
        <f t="shared" si="3"/>
        <v>0</v>
      </c>
      <c r="BG19" s="111">
        <f t="shared" si="3"/>
        <v>0</v>
      </c>
      <c r="BH19" s="111">
        <f t="shared" si="3"/>
        <v>0</v>
      </c>
      <c r="BI19" s="111">
        <f t="shared" si="3"/>
        <v>0</v>
      </c>
      <c r="BJ19" s="111">
        <f t="shared" si="3"/>
        <v>0</v>
      </c>
      <c r="BK19" s="111">
        <f t="shared" si="3"/>
        <v>0</v>
      </c>
      <c r="BL19" s="111">
        <f t="shared" si="3"/>
        <v>0</v>
      </c>
      <c r="BM19" s="111">
        <f t="shared" si="3"/>
        <v>0</v>
      </c>
      <c r="BN19" s="111">
        <f t="shared" si="3"/>
        <v>0</v>
      </c>
      <c r="BO19" s="111">
        <f t="shared" si="3"/>
        <v>0</v>
      </c>
      <c r="BP19" s="111">
        <f t="shared" si="3"/>
        <v>0</v>
      </c>
      <c r="BQ19" s="111">
        <f t="shared" si="3"/>
        <v>0</v>
      </c>
      <c r="BR19" s="111">
        <f t="shared" si="3"/>
        <v>0</v>
      </c>
      <c r="BS19" s="111">
        <f t="shared" si="3"/>
        <v>0</v>
      </c>
      <c r="BT19" s="111">
        <f t="shared" si="3"/>
        <v>0</v>
      </c>
      <c r="BU19" s="111">
        <f t="shared" si="3"/>
        <v>0</v>
      </c>
      <c r="BV19" s="111">
        <f t="shared" ref="BV19:DA19" si="4">SUM(BV14:BV18)</f>
        <v>0</v>
      </c>
      <c r="BW19" s="111">
        <f t="shared" si="4"/>
        <v>0</v>
      </c>
      <c r="BX19" s="111">
        <f t="shared" si="4"/>
        <v>0</v>
      </c>
      <c r="BY19" s="111">
        <f t="shared" si="4"/>
        <v>0</v>
      </c>
      <c r="BZ19" s="111">
        <f t="shared" si="4"/>
        <v>0</v>
      </c>
      <c r="CA19" s="111">
        <f t="shared" si="4"/>
        <v>0</v>
      </c>
      <c r="CB19" s="111">
        <f t="shared" si="4"/>
        <v>0</v>
      </c>
      <c r="CC19" s="111">
        <f t="shared" si="4"/>
        <v>0</v>
      </c>
      <c r="CD19" s="111">
        <f t="shared" si="4"/>
        <v>0</v>
      </c>
      <c r="CE19" s="111">
        <f t="shared" si="4"/>
        <v>0</v>
      </c>
      <c r="CF19" s="111">
        <f t="shared" si="4"/>
        <v>0</v>
      </c>
      <c r="CG19" s="111">
        <f t="shared" si="4"/>
        <v>0</v>
      </c>
      <c r="CH19" s="111">
        <f t="shared" si="4"/>
        <v>0</v>
      </c>
      <c r="CI19" s="111">
        <f t="shared" si="4"/>
        <v>0</v>
      </c>
      <c r="CJ19" s="111">
        <f t="shared" si="4"/>
        <v>0</v>
      </c>
      <c r="CK19" s="111">
        <f t="shared" si="4"/>
        <v>0</v>
      </c>
      <c r="CL19" s="111">
        <f t="shared" si="4"/>
        <v>0</v>
      </c>
      <c r="CM19" s="111">
        <f t="shared" si="4"/>
        <v>0</v>
      </c>
      <c r="CN19" s="111">
        <f t="shared" si="4"/>
        <v>0</v>
      </c>
      <c r="CO19" s="111">
        <f t="shared" si="4"/>
        <v>0</v>
      </c>
      <c r="CP19" s="111">
        <f t="shared" si="4"/>
        <v>0</v>
      </c>
      <c r="CQ19" s="111">
        <f t="shared" si="4"/>
        <v>0</v>
      </c>
      <c r="CR19" s="111">
        <f t="shared" si="4"/>
        <v>0</v>
      </c>
      <c r="CS19" s="111">
        <f t="shared" si="4"/>
        <v>0</v>
      </c>
      <c r="CT19" s="111">
        <f t="shared" si="4"/>
        <v>0</v>
      </c>
      <c r="CU19" s="111">
        <f t="shared" si="4"/>
        <v>0</v>
      </c>
      <c r="CV19" s="111">
        <f t="shared" si="4"/>
        <v>0</v>
      </c>
      <c r="CW19" s="111">
        <f t="shared" si="4"/>
        <v>0</v>
      </c>
      <c r="CX19" s="111">
        <f t="shared" si="4"/>
        <v>0</v>
      </c>
      <c r="CY19" s="111">
        <f t="shared" si="4"/>
        <v>0</v>
      </c>
      <c r="CZ19" s="111">
        <f t="shared" si="4"/>
        <v>0</v>
      </c>
      <c r="DA19" s="111">
        <f t="shared" si="4"/>
        <v>0</v>
      </c>
      <c r="DB19" s="111">
        <f t="shared" ref="DB19:DZ19" si="5">SUM(DB14:DB18)</f>
        <v>0</v>
      </c>
      <c r="DC19" s="111">
        <f t="shared" si="5"/>
        <v>0</v>
      </c>
      <c r="DD19" s="111">
        <f t="shared" si="5"/>
        <v>0</v>
      </c>
      <c r="DE19" s="111">
        <f t="shared" si="5"/>
        <v>0</v>
      </c>
      <c r="DF19" s="111">
        <f t="shared" si="5"/>
        <v>0</v>
      </c>
      <c r="DG19" s="111">
        <f t="shared" si="5"/>
        <v>0</v>
      </c>
      <c r="DH19" s="111">
        <f t="shared" si="5"/>
        <v>0</v>
      </c>
      <c r="DI19" s="111">
        <f t="shared" si="5"/>
        <v>0</v>
      </c>
      <c r="DJ19" s="111">
        <f t="shared" si="5"/>
        <v>0</v>
      </c>
      <c r="DK19" s="111">
        <f t="shared" si="5"/>
        <v>0</v>
      </c>
      <c r="DL19" s="111">
        <f t="shared" si="5"/>
        <v>0</v>
      </c>
      <c r="DM19" s="111">
        <f t="shared" si="5"/>
        <v>0</v>
      </c>
      <c r="DN19" s="111">
        <f t="shared" si="5"/>
        <v>0</v>
      </c>
      <c r="DO19" s="111">
        <f t="shared" si="5"/>
        <v>0</v>
      </c>
      <c r="DP19" s="111">
        <f t="shared" si="5"/>
        <v>0</v>
      </c>
      <c r="DQ19" s="111">
        <f t="shared" si="5"/>
        <v>0</v>
      </c>
      <c r="DR19" s="111">
        <f t="shared" si="5"/>
        <v>0</v>
      </c>
      <c r="DS19" s="111">
        <f t="shared" si="5"/>
        <v>0</v>
      </c>
      <c r="DT19" s="111">
        <f t="shared" si="5"/>
        <v>0</v>
      </c>
      <c r="DU19" s="111">
        <f t="shared" si="5"/>
        <v>0</v>
      </c>
      <c r="DV19" s="111">
        <f t="shared" si="5"/>
        <v>0</v>
      </c>
      <c r="DW19" s="111">
        <f t="shared" si="5"/>
        <v>0</v>
      </c>
      <c r="DX19" s="111">
        <f t="shared" si="5"/>
        <v>0</v>
      </c>
      <c r="DY19" s="111">
        <f t="shared" si="5"/>
        <v>0</v>
      </c>
      <c r="DZ19" s="111">
        <f t="shared" si="5"/>
        <v>0</v>
      </c>
      <c r="EA19" s="212"/>
      <c r="EB19" s="213"/>
      <c r="EC19" s="111">
        <f>SUM(EC14:EC18)</f>
        <v>154.47499999999999</v>
      </c>
      <c r="ED19" s="75"/>
    </row>
    <row r="20" spans="3:137" x14ac:dyDescent="0.3">
      <c r="E20" s="51"/>
      <c r="F20" s="38"/>
      <c r="G20" s="27"/>
      <c r="H20" s="53"/>
      <c r="I20" s="17"/>
      <c r="J20" s="17"/>
      <c r="K20" s="17"/>
      <c r="L20" s="17"/>
      <c r="M20" s="17"/>
      <c r="N20" s="17"/>
      <c r="O20" s="17"/>
      <c r="P20" s="17"/>
      <c r="Q20" s="17"/>
      <c r="R20" s="17"/>
      <c r="S20" s="17"/>
      <c r="T20" s="17"/>
      <c r="U20" s="17"/>
      <c r="V20" s="17"/>
      <c r="W20" s="17"/>
      <c r="X20" s="17"/>
      <c r="Y20" s="17"/>
      <c r="Z20" s="17"/>
      <c r="AA20" s="17"/>
      <c r="AB20" s="17"/>
      <c r="AC20" s="17"/>
      <c r="AD20" s="17"/>
      <c r="AE20" s="17"/>
      <c r="AF20" s="17"/>
      <c r="AG20" s="17"/>
      <c r="AH20" s="17"/>
      <c r="AI20" s="17"/>
      <c r="AJ20" s="17"/>
      <c r="AK20" s="17"/>
      <c r="AL20" s="17"/>
      <c r="AM20" s="17"/>
      <c r="AN20" s="17"/>
      <c r="AO20" s="17"/>
      <c r="AP20" s="17"/>
      <c r="AQ20" s="17"/>
      <c r="AR20" s="17"/>
      <c r="AS20" s="17"/>
      <c r="AT20" s="17"/>
      <c r="AU20" s="17"/>
      <c r="AV20" s="17"/>
      <c r="AW20" s="17"/>
      <c r="AX20" s="17"/>
      <c r="AY20" s="17"/>
      <c r="AZ20" s="17"/>
      <c r="BA20" s="17"/>
      <c r="BB20" s="17"/>
      <c r="BC20" s="17"/>
      <c r="BD20" s="17"/>
      <c r="BE20" s="17"/>
      <c r="BF20" s="17"/>
      <c r="BG20" s="17"/>
      <c r="BH20" s="17"/>
      <c r="BI20" s="17"/>
      <c r="BJ20" s="17"/>
      <c r="BK20" s="17"/>
      <c r="BL20" s="17"/>
      <c r="BM20" s="17"/>
      <c r="BN20" s="17"/>
      <c r="BO20" s="17"/>
      <c r="BP20" s="17"/>
      <c r="BQ20" s="17"/>
      <c r="BR20" s="17"/>
      <c r="BS20" s="17"/>
      <c r="BT20" s="17"/>
      <c r="BU20" s="17"/>
      <c r="BV20" s="17"/>
      <c r="BW20" s="17"/>
      <c r="BX20" s="17"/>
      <c r="BY20" s="17"/>
      <c r="BZ20" s="17"/>
      <c r="CA20" s="17"/>
      <c r="CB20" s="17"/>
      <c r="CC20" s="17"/>
      <c r="CD20" s="17"/>
      <c r="CE20" s="17"/>
      <c r="CF20" s="17"/>
      <c r="CG20" s="17"/>
      <c r="CH20" s="17"/>
      <c r="CI20" s="17"/>
      <c r="CJ20" s="17"/>
      <c r="CK20" s="17"/>
      <c r="CL20" s="17"/>
      <c r="CM20" s="17"/>
      <c r="CN20" s="17"/>
      <c r="CO20" s="17"/>
      <c r="CP20" s="17"/>
      <c r="CQ20" s="17"/>
      <c r="CR20" s="17"/>
      <c r="CS20" s="17"/>
      <c r="CT20" s="17"/>
      <c r="CU20" s="17"/>
      <c r="CV20" s="17"/>
      <c r="CW20" s="17"/>
      <c r="CX20" s="17"/>
      <c r="CY20" s="17"/>
      <c r="CZ20" s="17"/>
      <c r="DA20" s="17"/>
      <c r="DB20" s="17"/>
      <c r="DC20" s="17"/>
      <c r="DD20" s="17"/>
      <c r="DE20" s="17"/>
      <c r="DF20" s="17"/>
      <c r="DG20" s="17"/>
      <c r="DH20" s="17"/>
      <c r="DI20" s="17"/>
      <c r="DJ20" s="17"/>
      <c r="DK20" s="17"/>
      <c r="DL20" s="17"/>
      <c r="DM20" s="17"/>
      <c r="DN20" s="17"/>
      <c r="DO20" s="17"/>
      <c r="DP20" s="17"/>
      <c r="DQ20" s="17"/>
      <c r="DR20" s="17"/>
      <c r="DS20" s="17"/>
      <c r="DT20" s="17"/>
      <c r="DU20" s="17"/>
      <c r="DV20" s="17"/>
      <c r="DW20" s="17"/>
      <c r="DX20" s="17"/>
      <c r="DY20" s="17"/>
      <c r="DZ20" s="17"/>
      <c r="EB20" s="51"/>
      <c r="EC20" s="76"/>
      <c r="ED20" s="77"/>
    </row>
    <row r="21" spans="3:137" x14ac:dyDescent="0.3">
      <c r="C21" s="36" t="s">
        <v>187</v>
      </c>
      <c r="D21" s="36"/>
      <c r="E21" s="51"/>
      <c r="F21" s="38"/>
      <c r="G21" s="27"/>
      <c r="H21" s="53"/>
      <c r="I21" s="17"/>
      <c r="J21" s="17"/>
      <c r="K21" s="17"/>
      <c r="L21" s="17"/>
      <c r="M21" s="17"/>
      <c r="N21" s="17"/>
      <c r="O21" s="17"/>
      <c r="P21" s="17"/>
      <c r="Q21" s="17"/>
      <c r="R21" s="17"/>
      <c r="S21" s="17"/>
      <c r="T21" s="17"/>
      <c r="U21" s="17"/>
      <c r="V21" s="17"/>
      <c r="W21" s="17"/>
      <c r="X21" s="17"/>
      <c r="Y21" s="17"/>
      <c r="Z21" s="17"/>
      <c r="AA21" s="17"/>
      <c r="AB21" s="17"/>
      <c r="AC21" s="17"/>
      <c r="AD21" s="17"/>
      <c r="AE21" s="17"/>
      <c r="AF21" s="17"/>
      <c r="AG21" s="17"/>
      <c r="AH21" s="17"/>
      <c r="AI21" s="17"/>
      <c r="AJ21" s="17"/>
      <c r="AK21" s="17"/>
      <c r="AL21" s="17"/>
      <c r="AM21" s="17"/>
      <c r="AN21" s="17"/>
      <c r="AO21" s="17"/>
      <c r="AP21" s="17"/>
      <c r="AQ21" s="17"/>
      <c r="AR21" s="17"/>
      <c r="AS21" s="17"/>
      <c r="AT21" s="17"/>
      <c r="AU21" s="17"/>
      <c r="AV21" s="17"/>
      <c r="AW21" s="17"/>
      <c r="AX21" s="17"/>
      <c r="AY21" s="17"/>
      <c r="AZ21" s="17"/>
      <c r="BA21" s="17"/>
      <c r="BB21" s="17"/>
      <c r="BC21" s="17"/>
      <c r="BD21" s="17"/>
      <c r="BE21" s="17"/>
      <c r="BF21" s="17"/>
      <c r="BG21" s="17"/>
      <c r="BH21" s="17"/>
      <c r="BI21" s="17"/>
      <c r="BJ21" s="17"/>
      <c r="BK21" s="17"/>
      <c r="BL21" s="17"/>
      <c r="BM21" s="17"/>
      <c r="BN21" s="17"/>
      <c r="BO21" s="17"/>
      <c r="BP21" s="17"/>
      <c r="BQ21" s="17"/>
      <c r="BR21" s="17"/>
      <c r="BS21" s="17"/>
      <c r="BT21" s="17"/>
      <c r="BU21" s="17"/>
      <c r="BV21" s="17"/>
      <c r="BW21" s="17"/>
      <c r="BX21" s="17"/>
      <c r="BY21" s="17"/>
      <c r="BZ21" s="17"/>
      <c r="CA21" s="17"/>
      <c r="CB21" s="17"/>
      <c r="CC21" s="17"/>
      <c r="CD21" s="17"/>
      <c r="CE21" s="17"/>
      <c r="CF21" s="17"/>
      <c r="CG21" s="17"/>
      <c r="CH21" s="17"/>
      <c r="CI21" s="17"/>
      <c r="CJ21" s="17"/>
      <c r="CK21" s="17"/>
      <c r="CL21" s="17"/>
      <c r="CM21" s="17"/>
      <c r="CN21" s="17"/>
      <c r="CO21" s="17"/>
      <c r="CP21" s="17"/>
      <c r="CQ21" s="17"/>
      <c r="CR21" s="17"/>
      <c r="CS21" s="17"/>
      <c r="CT21" s="17"/>
      <c r="CU21" s="17"/>
      <c r="CV21" s="17"/>
      <c r="CW21" s="17"/>
      <c r="CX21" s="17"/>
      <c r="CY21" s="17"/>
      <c r="CZ21" s="17"/>
      <c r="DA21" s="17"/>
      <c r="DB21" s="17"/>
      <c r="DC21" s="17"/>
      <c r="DD21" s="17"/>
      <c r="DE21" s="17"/>
      <c r="DF21" s="17"/>
      <c r="DG21" s="17"/>
      <c r="DH21" s="17"/>
      <c r="DI21" s="17"/>
      <c r="DJ21" s="17"/>
      <c r="DK21" s="17"/>
      <c r="DL21" s="17"/>
      <c r="DM21" s="17"/>
      <c r="DN21" s="17"/>
      <c r="DO21" s="17"/>
      <c r="DP21" s="17"/>
      <c r="DQ21" s="17"/>
      <c r="DR21" s="17"/>
      <c r="DS21" s="17"/>
      <c r="DT21" s="17"/>
      <c r="DU21" s="17"/>
      <c r="DV21" s="17"/>
      <c r="DW21" s="17"/>
      <c r="DX21" s="17"/>
      <c r="DY21" s="17"/>
      <c r="DZ21" s="17"/>
      <c r="EB21" s="67"/>
      <c r="EC21" s="76"/>
      <c r="ED21" s="77"/>
    </row>
    <row r="22" spans="3:137" ht="5.0999999999999996" customHeight="1" x14ac:dyDescent="0.3">
      <c r="E22" s="51"/>
      <c r="F22" s="38"/>
      <c r="G22" s="27"/>
      <c r="H22" s="53"/>
      <c r="I22" s="17"/>
      <c r="J22" s="17"/>
      <c r="K22" s="17"/>
      <c r="L22" s="17"/>
      <c r="M22" s="17"/>
      <c r="N22" s="17"/>
      <c r="O22" s="17"/>
      <c r="P22" s="17"/>
      <c r="Q22" s="17"/>
      <c r="R22" s="17"/>
      <c r="S22" s="17"/>
      <c r="T22" s="17"/>
      <c r="U22" s="17"/>
      <c r="V22" s="17"/>
      <c r="W22" s="17"/>
      <c r="X22" s="17"/>
      <c r="Y22" s="17"/>
      <c r="Z22" s="17"/>
      <c r="AA22" s="17"/>
      <c r="AB22" s="17"/>
      <c r="AC22" s="17"/>
      <c r="AD22" s="17"/>
      <c r="AE22" s="17"/>
      <c r="AF22" s="17"/>
      <c r="AG22" s="17"/>
      <c r="AH22" s="17"/>
      <c r="AI22" s="17"/>
      <c r="AJ22" s="17"/>
      <c r="AK22" s="17"/>
      <c r="AL22" s="17"/>
      <c r="AM22" s="17"/>
      <c r="AN22" s="17"/>
      <c r="AO22" s="17"/>
      <c r="AP22" s="17"/>
      <c r="AQ22" s="17"/>
      <c r="AR22" s="17"/>
      <c r="AS22" s="17"/>
      <c r="AT22" s="17"/>
      <c r="AU22" s="17"/>
      <c r="AV22" s="17"/>
      <c r="AW22" s="17"/>
      <c r="AX22" s="17"/>
      <c r="AY22" s="17"/>
      <c r="AZ22" s="17"/>
      <c r="BA22" s="17"/>
      <c r="BB22" s="17"/>
      <c r="BC22" s="17"/>
      <c r="BD22" s="17"/>
      <c r="BE22" s="17"/>
      <c r="BF22" s="17"/>
      <c r="BG22" s="17"/>
      <c r="BH22" s="17"/>
      <c r="BI22" s="17"/>
      <c r="BJ22" s="17"/>
      <c r="BK22" s="17"/>
      <c r="BL22" s="17"/>
      <c r="BM22" s="17"/>
      <c r="BN22" s="17"/>
      <c r="BO22" s="17"/>
      <c r="BP22" s="17"/>
      <c r="BQ22" s="17"/>
      <c r="BR22" s="17"/>
      <c r="BS22" s="17"/>
      <c r="BT22" s="17"/>
      <c r="BU22" s="17"/>
      <c r="BV22" s="17"/>
      <c r="BW22" s="17"/>
      <c r="BX22" s="17"/>
      <c r="BY22" s="17"/>
      <c r="BZ22" s="17"/>
      <c r="CA22" s="17"/>
      <c r="CB22" s="17"/>
      <c r="CC22" s="17"/>
      <c r="CD22" s="17"/>
      <c r="CE22" s="17"/>
      <c r="CF22" s="17"/>
      <c r="CG22" s="17"/>
      <c r="CH22" s="17"/>
      <c r="CI22" s="17"/>
      <c r="CJ22" s="17"/>
      <c r="CK22" s="17"/>
      <c r="CL22" s="17"/>
      <c r="CM22" s="17"/>
      <c r="CN22" s="17"/>
      <c r="CO22" s="17"/>
      <c r="CP22" s="17"/>
      <c r="CQ22" s="17"/>
      <c r="CR22" s="17"/>
      <c r="CS22" s="17"/>
      <c r="CT22" s="17"/>
      <c r="CU22" s="17"/>
      <c r="CV22" s="17"/>
      <c r="CW22" s="17"/>
      <c r="CX22" s="17"/>
      <c r="CY22" s="17"/>
      <c r="CZ22" s="17"/>
      <c r="DA22" s="17"/>
      <c r="DB22" s="17"/>
      <c r="DC22" s="17"/>
      <c r="DD22" s="17"/>
      <c r="DE22" s="17"/>
      <c r="DF22" s="17"/>
      <c r="DG22" s="17"/>
      <c r="DH22" s="17"/>
      <c r="DI22" s="17"/>
      <c r="DJ22" s="17"/>
      <c r="DK22" s="17"/>
      <c r="DL22" s="17"/>
      <c r="DM22" s="17"/>
      <c r="DN22" s="17"/>
      <c r="DO22" s="17"/>
      <c r="DP22" s="17"/>
      <c r="DQ22" s="17"/>
      <c r="DR22" s="17"/>
      <c r="DS22" s="17"/>
      <c r="DT22" s="17"/>
      <c r="DU22" s="17"/>
      <c r="DV22" s="17"/>
      <c r="DW22" s="17"/>
      <c r="DX22" s="17"/>
      <c r="DY22" s="17"/>
      <c r="DZ22" s="17"/>
      <c r="EB22" s="51"/>
      <c r="EC22" s="76"/>
      <c r="ED22" s="77"/>
    </row>
    <row r="23" spans="3:137" x14ac:dyDescent="0.3">
      <c r="C23" s="2" t="s">
        <v>60</v>
      </c>
      <c r="E23" s="51"/>
      <c r="F23" s="68">
        <f>EC23/$EC$10*Inputs!$D$10</f>
        <v>-20000</v>
      </c>
      <c r="G23" s="139" t="s">
        <v>47</v>
      </c>
      <c r="H23" s="53"/>
      <c r="I23" s="79"/>
      <c r="J23" s="69">
        <f>SUMIFS(INDEX(Calc!$H$2:$DZ$1549, $EG23, ), Calc!$H$15:$DZ$15, J$75)/$F$79</f>
        <v>0</v>
      </c>
      <c r="K23" s="69">
        <f>SUMIFS(INDEX(Calc!$H$2:$DZ$1549, $EG23, ), Calc!$H$15:$DZ$15, K$75)/$F$79</f>
        <v>-1.3333333333333333</v>
      </c>
      <c r="L23" s="69">
        <f>SUMIFS(INDEX(Calc!$H$2:$DZ$1549, $EG23, ), Calc!$H$15:$DZ$15, L$75)/$F$79</f>
        <v>-1.5999999999999999</v>
      </c>
      <c r="M23" s="69">
        <f>SUMIFS(INDEX(Calc!$H$2:$DZ$1549, $EG23, ), Calc!$H$15:$DZ$15, M$75)/$F$79</f>
        <v>-1.5999999999999999</v>
      </c>
      <c r="N23" s="69">
        <f>SUMIFS(INDEX(Calc!$H$2:$DZ$1549, $EG23, ), Calc!$H$15:$DZ$15, N$75)/$F$79</f>
        <v>-1.5999999999999999</v>
      </c>
      <c r="O23" s="69">
        <f>SUMIFS(INDEX(Calc!$H$2:$DZ$1549, $EG23, ), Calc!$H$15:$DZ$15, O$75)/$F$79</f>
        <v>-1.5999999999999999</v>
      </c>
      <c r="P23" s="69">
        <f>SUMIFS(INDEX(Calc!$H$2:$DZ$1549, $EG23, ), Calc!$H$15:$DZ$15, P$75)/$F$79</f>
        <v>-0.26666666666666666</v>
      </c>
      <c r="Q23" s="69">
        <f>SUMIFS(INDEX(Calc!$H$2:$DZ$1549, $EG23, ), Calc!$H$15:$DZ$15, Q$75)/$F$79</f>
        <v>0</v>
      </c>
      <c r="R23" s="69">
        <f>SUMIFS(INDEX(Calc!$H$2:$DZ$1549, $EG23, ), Calc!$H$15:$DZ$15, R$75)/$F$79</f>
        <v>0</v>
      </c>
      <c r="S23" s="69">
        <f>SUMIFS(INDEX(Calc!$H$2:$DZ$1549, $EG23, ), Calc!$H$15:$DZ$15, S$75)/$F$79</f>
        <v>0</v>
      </c>
      <c r="T23" s="69">
        <f>SUMIFS(INDEX(Calc!$H$2:$DZ$1549, $EG23, ), Calc!$H$15:$DZ$15, T$75)/$F$79</f>
        <v>0</v>
      </c>
      <c r="U23" s="69">
        <f>SUMIFS(INDEX(Calc!$H$2:$DZ$1549, $EG23, ), Calc!$H$15:$DZ$15, U$75)/$F$79</f>
        <v>0</v>
      </c>
      <c r="V23" s="69">
        <f>SUMIFS(INDEX(Calc!$H$2:$DZ$1549, $EG23, ), Calc!$H$15:$DZ$15, V$75)/$F$79</f>
        <v>0</v>
      </c>
      <c r="W23" s="69">
        <f>SUMIFS(INDEX(Calc!$H$2:$DZ$1549, $EG23, ), Calc!$H$15:$DZ$15, W$75)/$F$79</f>
        <v>0</v>
      </c>
      <c r="X23" s="69">
        <f>SUMIFS(INDEX(Calc!$H$2:$DZ$1549, $EG23, ), Calc!$H$15:$DZ$15, X$75)/$F$79</f>
        <v>0</v>
      </c>
      <c r="Y23" s="69">
        <f>SUMIFS(INDEX(Calc!$H$2:$DZ$1549, $EG23, ), Calc!$H$15:$DZ$15, Y$75)/$F$79</f>
        <v>0</v>
      </c>
      <c r="Z23" s="69">
        <f>SUMIFS(INDEX(Calc!$H$2:$DZ$1549, $EG23, ), Calc!$H$15:$DZ$15, Z$75)/$F$79</f>
        <v>0</v>
      </c>
      <c r="AA23" s="69">
        <f>SUMIFS(INDEX(Calc!$H$2:$DZ$1549, $EG23, ), Calc!$H$15:$DZ$15, AA$75)/$F$79</f>
        <v>0</v>
      </c>
      <c r="AB23" s="69">
        <f>SUMIFS(INDEX(Calc!$H$2:$DZ$1549, $EG23, ), Calc!$H$15:$DZ$15, AB$75)/$F$79</f>
        <v>0</v>
      </c>
      <c r="AC23" s="69">
        <f>SUMIFS(INDEX(Calc!$H$2:$DZ$1549, $EG23, ), Calc!$H$15:$DZ$15, AC$75)/$F$79</f>
        <v>0</v>
      </c>
      <c r="AD23" s="69">
        <f>SUMIFS(INDEX(Calc!$H$2:$DZ$1549, $EG23, ), Calc!$H$15:$DZ$15, AD$75)/$F$79</f>
        <v>0</v>
      </c>
      <c r="AE23" s="69">
        <f>SUMIFS(INDEX(Calc!$H$2:$DZ$1549, $EG23, ), Calc!$H$15:$DZ$15, AE$75)/$F$79</f>
        <v>0</v>
      </c>
      <c r="AF23" s="69">
        <f>SUMIFS(INDEX(Calc!$H$2:$DZ$1549, $EG23, ), Calc!$H$15:$DZ$15, AF$75)/$F$79</f>
        <v>0</v>
      </c>
      <c r="AG23" s="69">
        <f>SUMIFS(INDEX(Calc!$H$2:$DZ$1549, $EG23, ), Calc!$H$15:$DZ$15, AG$75)/$F$79</f>
        <v>0</v>
      </c>
      <c r="AH23" s="69">
        <f>SUMIFS(INDEX(Calc!$H$2:$DZ$1549, $EG23, ), Calc!$H$15:$DZ$15, AH$75)/$F$79</f>
        <v>0</v>
      </c>
      <c r="AI23" s="69">
        <f>SUMIFS(INDEX(Calc!$H$2:$DZ$1549, $EG23, ), Calc!$H$15:$DZ$15, AI$75)/$F$79</f>
        <v>0</v>
      </c>
      <c r="AJ23" s="69">
        <f>SUMIFS(INDEX(Calc!$H$2:$DZ$1549, $EG23, ), Calc!$H$15:$DZ$15, AJ$75)/$F$79</f>
        <v>0</v>
      </c>
      <c r="AK23" s="69">
        <f>SUMIFS(INDEX(Calc!$H$2:$DZ$1549, $EG23, ), Calc!$H$15:$DZ$15, AK$75)/$F$79</f>
        <v>0</v>
      </c>
      <c r="AL23" s="69">
        <f>SUMIFS(INDEX(Calc!$H$2:$DZ$1549, $EG23, ), Calc!$H$15:$DZ$15, AL$75)/$F$79</f>
        <v>0</v>
      </c>
      <c r="AM23" s="69">
        <f>SUMIFS(INDEX(Calc!$H$2:$DZ$1549, $EG23, ), Calc!$H$15:$DZ$15, AM$75)/$F$79</f>
        <v>0</v>
      </c>
      <c r="AN23" s="69">
        <f>SUMIFS(INDEX(Calc!$H$2:$DZ$1549, $EG23, ), Calc!$H$15:$DZ$15, AN$75)/$F$79</f>
        <v>0</v>
      </c>
      <c r="AO23" s="69">
        <f>SUMIFS(INDEX(Calc!$H$2:$DZ$1549, $EG23, ), Calc!$H$15:$DZ$15, AO$75)/$F$79</f>
        <v>0</v>
      </c>
      <c r="AP23" s="69">
        <f>SUMIFS(INDEX(Calc!$H$2:$DZ$1549, $EG23, ), Calc!$H$15:$DZ$15, AP$75)/$F$79</f>
        <v>0</v>
      </c>
      <c r="AQ23" s="69">
        <f>SUMIFS(INDEX(Calc!$H$2:$DZ$1549, $EG23, ), Calc!$H$15:$DZ$15, AQ$75)/$F$79</f>
        <v>0</v>
      </c>
      <c r="AR23" s="69">
        <f>SUMIFS(INDEX(Calc!$H$2:$DZ$1549, $EG23, ), Calc!$H$15:$DZ$15, AR$75)/$F$79</f>
        <v>0</v>
      </c>
      <c r="AS23" s="69">
        <f>SUMIFS(INDEX(Calc!$H$2:$DZ$1549, $EG23, ), Calc!$H$15:$DZ$15, AS$75)/$F$79</f>
        <v>0</v>
      </c>
      <c r="AT23" s="69">
        <f>SUMIFS(INDEX(Calc!$H$2:$DZ$1549, $EG23, ), Calc!$H$15:$DZ$15, AT$75)/$F$79</f>
        <v>0</v>
      </c>
      <c r="AU23" s="69">
        <f>SUMIFS(INDEX(Calc!$H$2:$DZ$1549, $EG23, ), Calc!$H$15:$DZ$15, AU$75)/$F$79</f>
        <v>0</v>
      </c>
      <c r="AV23" s="69">
        <f>SUMIFS(INDEX(Calc!$H$2:$DZ$1549, $EG23, ), Calc!$H$15:$DZ$15, AV$75)/$F$79</f>
        <v>0</v>
      </c>
      <c r="AW23" s="69">
        <f>SUMIFS(INDEX(Calc!$H$2:$DZ$1549, $EG23, ), Calc!$H$15:$DZ$15, AW$75)/$F$79</f>
        <v>0</v>
      </c>
      <c r="AX23" s="69">
        <f>SUMIFS(INDEX(Calc!$H$2:$DZ$1549, $EG23, ), Calc!$H$15:$DZ$15, AX$75)/$F$79</f>
        <v>0</v>
      </c>
      <c r="AY23" s="69">
        <f>SUMIFS(INDEX(Calc!$H$2:$DZ$1549, $EG23, ), Calc!$H$15:$DZ$15, AY$75)/$F$79</f>
        <v>0</v>
      </c>
      <c r="AZ23" s="69">
        <f>SUMIFS(INDEX(Calc!$H$2:$DZ$1549, $EG23, ), Calc!$H$15:$DZ$15, AZ$75)/$F$79</f>
        <v>0</v>
      </c>
      <c r="BA23" s="69">
        <f>SUMIFS(INDEX(Calc!$H$2:$DZ$1549, $EG23, ), Calc!$H$15:$DZ$15, BA$75)/$F$79</f>
        <v>0</v>
      </c>
      <c r="BB23" s="69">
        <f>SUMIFS(INDEX(Calc!$H$2:$DZ$1549, $EG23, ), Calc!$H$15:$DZ$15, BB$75)/$F$79</f>
        <v>0</v>
      </c>
      <c r="BC23" s="69">
        <f>SUMIFS(INDEX(Calc!$H$2:$DZ$1549, $EG23, ), Calc!$H$15:$DZ$15, BC$75)/$F$79</f>
        <v>0</v>
      </c>
      <c r="BD23" s="69">
        <f>SUMIFS(INDEX(Calc!$H$2:$DZ$1549, $EG23, ), Calc!$H$15:$DZ$15, BD$75)/$F$79</f>
        <v>0</v>
      </c>
      <c r="BE23" s="69">
        <f>SUMIFS(INDEX(Calc!$H$2:$DZ$1549, $EG23, ), Calc!$H$15:$DZ$15, BE$75)/$F$79</f>
        <v>0</v>
      </c>
      <c r="BF23" s="69">
        <f>SUMIFS(INDEX(Calc!$H$2:$DZ$1549, $EG23, ), Calc!$H$15:$DZ$15, BF$75)/$F$79</f>
        <v>0</v>
      </c>
      <c r="BG23" s="69">
        <f>SUMIFS(INDEX(Calc!$H$2:$DZ$1549, $EG23, ), Calc!$H$15:$DZ$15, BG$75)/$F$79</f>
        <v>0</v>
      </c>
      <c r="BH23" s="69">
        <f>SUMIFS(INDEX(Calc!$H$2:$DZ$1549, $EG23, ), Calc!$H$15:$DZ$15, BH$75)/$F$79</f>
        <v>0</v>
      </c>
      <c r="BI23" s="69">
        <f>SUMIFS(INDEX(Calc!$H$2:$DZ$1549, $EG23, ), Calc!$H$15:$DZ$15, BI$75)/$F$79</f>
        <v>0</v>
      </c>
      <c r="BJ23" s="69">
        <f>SUMIFS(INDEX(Calc!$H$2:$DZ$1549, $EG23, ), Calc!$H$15:$DZ$15, BJ$75)/$F$79</f>
        <v>0</v>
      </c>
      <c r="BK23" s="69">
        <f>SUMIFS(INDEX(Calc!$H$2:$DZ$1549, $EG23, ), Calc!$H$15:$DZ$15, BK$75)/$F$79</f>
        <v>0</v>
      </c>
      <c r="BL23" s="69">
        <f>SUMIFS(INDEX(Calc!$H$2:$DZ$1549, $EG23, ), Calc!$H$15:$DZ$15, BL$75)/$F$79</f>
        <v>0</v>
      </c>
      <c r="BM23" s="69">
        <f>SUMIFS(INDEX(Calc!$H$2:$DZ$1549, $EG23, ), Calc!$H$15:$DZ$15, BM$75)/$F$79</f>
        <v>0</v>
      </c>
      <c r="BN23" s="69">
        <f>SUMIFS(INDEX(Calc!$H$2:$DZ$1549, $EG23, ), Calc!$H$15:$DZ$15, BN$75)/$F$79</f>
        <v>0</v>
      </c>
      <c r="BO23" s="69">
        <f>SUMIFS(INDEX(Calc!$H$2:$DZ$1549, $EG23, ), Calc!$H$15:$DZ$15, BO$75)/$F$79</f>
        <v>0</v>
      </c>
      <c r="BP23" s="69">
        <f>SUMIFS(INDEX(Calc!$H$2:$DZ$1549, $EG23, ), Calc!$H$15:$DZ$15, BP$75)/$F$79</f>
        <v>0</v>
      </c>
      <c r="BQ23" s="69">
        <f>SUMIFS(INDEX(Calc!$H$2:$DZ$1549, $EG23, ), Calc!$H$15:$DZ$15, BQ$75)/$F$79</f>
        <v>0</v>
      </c>
      <c r="BR23" s="69">
        <f>SUMIFS(INDEX(Calc!$H$2:$DZ$1549, $EG23, ), Calc!$H$15:$DZ$15, BR$75)/$F$79</f>
        <v>0</v>
      </c>
      <c r="BS23" s="69">
        <f>SUMIFS(INDEX(Calc!$H$2:$DZ$1549, $EG23, ), Calc!$H$15:$DZ$15, BS$75)/$F$79</f>
        <v>0</v>
      </c>
      <c r="BT23" s="69">
        <f>SUMIFS(INDEX(Calc!$H$2:$DZ$1549, $EG23, ), Calc!$H$15:$DZ$15, BT$75)/$F$79</f>
        <v>0</v>
      </c>
      <c r="BU23" s="69">
        <f>SUMIFS(INDEX(Calc!$H$2:$DZ$1549, $EG23, ), Calc!$H$15:$DZ$15, BU$75)/$F$79</f>
        <v>0</v>
      </c>
      <c r="BV23" s="69">
        <f>SUMIFS(INDEX(Calc!$H$2:$DZ$1549, $EG23, ), Calc!$H$15:$DZ$15, BV$75)/$F$79</f>
        <v>0</v>
      </c>
      <c r="BW23" s="69">
        <f>SUMIFS(INDEX(Calc!$H$2:$DZ$1549, $EG23, ), Calc!$H$15:$DZ$15, BW$75)/$F$79</f>
        <v>0</v>
      </c>
      <c r="BX23" s="69">
        <f>SUMIFS(INDEX(Calc!$H$2:$DZ$1549, $EG23, ), Calc!$H$15:$DZ$15, BX$75)/$F$79</f>
        <v>0</v>
      </c>
      <c r="BY23" s="69">
        <f>SUMIFS(INDEX(Calc!$H$2:$DZ$1549, $EG23, ), Calc!$H$15:$DZ$15, BY$75)/$F$79</f>
        <v>0</v>
      </c>
      <c r="BZ23" s="69">
        <f>SUMIFS(INDEX(Calc!$H$2:$DZ$1549, $EG23, ), Calc!$H$15:$DZ$15, BZ$75)/$F$79</f>
        <v>0</v>
      </c>
      <c r="CA23" s="69">
        <f>SUMIFS(INDEX(Calc!$H$2:$DZ$1549, $EG23, ), Calc!$H$15:$DZ$15, CA$75)/$F$79</f>
        <v>0</v>
      </c>
      <c r="CB23" s="69">
        <f>SUMIFS(INDEX(Calc!$H$2:$DZ$1549, $EG23, ), Calc!$H$15:$DZ$15, CB$75)/$F$79</f>
        <v>0</v>
      </c>
      <c r="CC23" s="69">
        <f>SUMIFS(INDEX(Calc!$H$2:$DZ$1549, $EG23, ), Calc!$H$15:$DZ$15, CC$75)/$F$79</f>
        <v>0</v>
      </c>
      <c r="CD23" s="69">
        <f>SUMIFS(INDEX(Calc!$H$2:$DZ$1549, $EG23, ), Calc!$H$15:$DZ$15, CD$75)/$F$79</f>
        <v>0</v>
      </c>
      <c r="CE23" s="69">
        <f>SUMIFS(INDEX(Calc!$H$2:$DZ$1549, $EG23, ), Calc!$H$15:$DZ$15, CE$75)/$F$79</f>
        <v>0</v>
      </c>
      <c r="CF23" s="69">
        <f>SUMIFS(INDEX(Calc!$H$2:$DZ$1549, $EG23, ), Calc!$H$15:$DZ$15, CF$75)/$F$79</f>
        <v>0</v>
      </c>
      <c r="CG23" s="69">
        <f>SUMIFS(INDEX(Calc!$H$2:$DZ$1549, $EG23, ), Calc!$H$15:$DZ$15, CG$75)/$F$79</f>
        <v>0</v>
      </c>
      <c r="CH23" s="69">
        <f>SUMIFS(INDEX(Calc!$H$2:$DZ$1549, $EG23, ), Calc!$H$15:$DZ$15, CH$75)/$F$79</f>
        <v>0</v>
      </c>
      <c r="CI23" s="69">
        <f>SUMIFS(INDEX(Calc!$H$2:$DZ$1549, $EG23, ), Calc!$H$15:$DZ$15, CI$75)/$F$79</f>
        <v>0</v>
      </c>
      <c r="CJ23" s="69">
        <f>SUMIFS(INDEX(Calc!$H$2:$DZ$1549, $EG23, ), Calc!$H$15:$DZ$15, CJ$75)/$F$79</f>
        <v>0</v>
      </c>
      <c r="CK23" s="69">
        <f>SUMIFS(INDEX(Calc!$H$2:$DZ$1549, $EG23, ), Calc!$H$15:$DZ$15, CK$75)/$F$79</f>
        <v>0</v>
      </c>
      <c r="CL23" s="69">
        <f>SUMIFS(INDEX(Calc!$H$2:$DZ$1549, $EG23, ), Calc!$H$15:$DZ$15, CL$75)/$F$79</f>
        <v>0</v>
      </c>
      <c r="CM23" s="69">
        <f>SUMIFS(INDEX(Calc!$H$2:$DZ$1549, $EG23, ), Calc!$H$15:$DZ$15, CM$75)/$F$79</f>
        <v>0</v>
      </c>
      <c r="CN23" s="69">
        <f>SUMIFS(INDEX(Calc!$H$2:$DZ$1549, $EG23, ), Calc!$H$15:$DZ$15, CN$75)/$F$79</f>
        <v>0</v>
      </c>
      <c r="CO23" s="69">
        <f>SUMIFS(INDEX(Calc!$H$2:$DZ$1549, $EG23, ), Calc!$H$15:$DZ$15, CO$75)/$F$79</f>
        <v>0</v>
      </c>
      <c r="CP23" s="69">
        <f>SUMIFS(INDEX(Calc!$H$2:$DZ$1549, $EG23, ), Calc!$H$15:$DZ$15, CP$75)/$F$79</f>
        <v>0</v>
      </c>
      <c r="CQ23" s="69">
        <f>SUMIFS(INDEX(Calc!$H$2:$DZ$1549, $EG23, ), Calc!$H$15:$DZ$15, CQ$75)/$F$79</f>
        <v>0</v>
      </c>
      <c r="CR23" s="69">
        <f>SUMIFS(INDEX(Calc!$H$2:$DZ$1549, $EG23, ), Calc!$H$15:$DZ$15, CR$75)/$F$79</f>
        <v>0</v>
      </c>
      <c r="CS23" s="69">
        <f>SUMIFS(INDEX(Calc!$H$2:$DZ$1549, $EG23, ), Calc!$H$15:$DZ$15, CS$75)/$F$79</f>
        <v>0</v>
      </c>
      <c r="CT23" s="69">
        <f>SUMIFS(INDEX(Calc!$H$2:$DZ$1549, $EG23, ), Calc!$H$15:$DZ$15, CT$75)/$F$79</f>
        <v>0</v>
      </c>
      <c r="CU23" s="69">
        <f>SUMIFS(INDEX(Calc!$H$2:$DZ$1549, $EG23, ), Calc!$H$15:$DZ$15, CU$75)/$F$79</f>
        <v>0</v>
      </c>
      <c r="CV23" s="69">
        <f>SUMIFS(INDEX(Calc!$H$2:$DZ$1549, $EG23, ), Calc!$H$15:$DZ$15, CV$75)/$F$79</f>
        <v>0</v>
      </c>
      <c r="CW23" s="69">
        <f>SUMIFS(INDEX(Calc!$H$2:$DZ$1549, $EG23, ), Calc!$H$15:$DZ$15, CW$75)/$F$79</f>
        <v>0</v>
      </c>
      <c r="CX23" s="69">
        <f>SUMIFS(INDEX(Calc!$H$2:$DZ$1549, $EG23, ), Calc!$H$15:$DZ$15, CX$75)/$F$79</f>
        <v>0</v>
      </c>
      <c r="CY23" s="69">
        <f>SUMIFS(INDEX(Calc!$H$2:$DZ$1549, $EG23, ), Calc!$H$15:$DZ$15, CY$75)/$F$79</f>
        <v>0</v>
      </c>
      <c r="CZ23" s="69">
        <f>SUMIFS(INDEX(Calc!$H$2:$DZ$1549, $EG23, ), Calc!$H$15:$DZ$15, CZ$75)/$F$79</f>
        <v>0</v>
      </c>
      <c r="DA23" s="69">
        <f>SUMIFS(INDEX(Calc!$H$2:$DZ$1549, $EG23, ), Calc!$H$15:$DZ$15, DA$75)/$F$79</f>
        <v>0</v>
      </c>
      <c r="DB23" s="69">
        <f>SUMIFS(INDEX(Calc!$H$2:$DZ$1549, $EG23, ), Calc!$H$15:$DZ$15, DB$75)/$F$79</f>
        <v>0</v>
      </c>
      <c r="DC23" s="69">
        <f>SUMIFS(INDEX(Calc!$H$2:$DZ$1549, $EG23, ), Calc!$H$15:$DZ$15, DC$75)/$F$79</f>
        <v>0</v>
      </c>
      <c r="DD23" s="69">
        <f>SUMIFS(INDEX(Calc!$H$2:$DZ$1549, $EG23, ), Calc!$H$15:$DZ$15, DD$75)/$F$79</f>
        <v>0</v>
      </c>
      <c r="DE23" s="69">
        <f>SUMIFS(INDEX(Calc!$H$2:$DZ$1549, $EG23, ), Calc!$H$15:$DZ$15, DE$75)/$F$79</f>
        <v>0</v>
      </c>
      <c r="DF23" s="69">
        <f>SUMIFS(INDEX(Calc!$H$2:$DZ$1549, $EG23, ), Calc!$H$15:$DZ$15, DF$75)/$F$79</f>
        <v>0</v>
      </c>
      <c r="DG23" s="69">
        <f>SUMIFS(INDEX(Calc!$H$2:$DZ$1549, $EG23, ), Calc!$H$15:$DZ$15, DG$75)/$F$79</f>
        <v>0</v>
      </c>
      <c r="DH23" s="69">
        <f>SUMIFS(INDEX(Calc!$H$2:$DZ$1549, $EG23, ), Calc!$H$15:$DZ$15, DH$75)/$F$79</f>
        <v>0</v>
      </c>
      <c r="DI23" s="69">
        <f>SUMIFS(INDEX(Calc!$H$2:$DZ$1549, $EG23, ), Calc!$H$15:$DZ$15, DI$75)/$F$79</f>
        <v>0</v>
      </c>
      <c r="DJ23" s="69">
        <f>SUMIFS(INDEX(Calc!$H$2:$DZ$1549, $EG23, ), Calc!$H$15:$DZ$15, DJ$75)/$F$79</f>
        <v>0</v>
      </c>
      <c r="DK23" s="69">
        <f>SUMIFS(INDEX(Calc!$H$2:$DZ$1549, $EG23, ), Calc!$H$15:$DZ$15, DK$75)/$F$79</f>
        <v>0</v>
      </c>
      <c r="DL23" s="69">
        <f>SUMIFS(INDEX(Calc!$H$2:$DZ$1549, $EG23, ), Calc!$H$15:$DZ$15, DL$75)/$F$79</f>
        <v>0</v>
      </c>
      <c r="DM23" s="69">
        <f>SUMIFS(INDEX(Calc!$H$2:$DZ$1549, $EG23, ), Calc!$H$15:$DZ$15, DM$75)/$F$79</f>
        <v>0</v>
      </c>
      <c r="DN23" s="69">
        <f>SUMIFS(INDEX(Calc!$H$2:$DZ$1549, $EG23, ), Calc!$H$15:$DZ$15, DN$75)/$F$79</f>
        <v>0</v>
      </c>
      <c r="DO23" s="69">
        <f>SUMIFS(INDEX(Calc!$H$2:$DZ$1549, $EG23, ), Calc!$H$15:$DZ$15, DO$75)/$F$79</f>
        <v>0</v>
      </c>
      <c r="DP23" s="69">
        <f>SUMIFS(INDEX(Calc!$H$2:$DZ$1549, $EG23, ), Calc!$H$15:$DZ$15, DP$75)/$F$79</f>
        <v>0</v>
      </c>
      <c r="DQ23" s="69">
        <f>SUMIFS(INDEX(Calc!$H$2:$DZ$1549, $EG23, ), Calc!$H$15:$DZ$15, DQ$75)/$F$79</f>
        <v>0</v>
      </c>
      <c r="DR23" s="69">
        <f>SUMIFS(INDEX(Calc!$H$2:$DZ$1549, $EG23, ), Calc!$H$15:$DZ$15, DR$75)/$F$79</f>
        <v>0</v>
      </c>
      <c r="DS23" s="69">
        <f>SUMIFS(INDEX(Calc!$H$2:$DZ$1549, $EG23, ), Calc!$H$15:$DZ$15, DS$75)/$F$79</f>
        <v>0</v>
      </c>
      <c r="DT23" s="69">
        <f>SUMIFS(INDEX(Calc!$H$2:$DZ$1549, $EG23, ), Calc!$H$15:$DZ$15, DT$75)/$F$79</f>
        <v>0</v>
      </c>
      <c r="DU23" s="69">
        <f>SUMIFS(INDEX(Calc!$H$2:$DZ$1549, $EG23, ), Calc!$H$15:$DZ$15, DU$75)/$F$79</f>
        <v>0</v>
      </c>
      <c r="DV23" s="69">
        <f>SUMIFS(INDEX(Calc!$H$2:$DZ$1549, $EG23, ), Calc!$H$15:$DZ$15, DV$75)/$F$79</f>
        <v>0</v>
      </c>
      <c r="DW23" s="69">
        <f>SUMIFS(INDEX(Calc!$H$2:$DZ$1549, $EG23, ), Calc!$H$15:$DZ$15, DW$75)/$F$79</f>
        <v>0</v>
      </c>
      <c r="DX23" s="69">
        <f>SUMIFS(INDEX(Calc!$H$2:$DZ$1549, $EG23, ), Calc!$H$15:$DZ$15, DX$75)/$F$79</f>
        <v>0</v>
      </c>
      <c r="DY23" s="69">
        <f>SUMIFS(INDEX(Calc!$H$2:$DZ$1549, $EG23, ), Calc!$H$15:$DZ$15, DY$75)/$F$79</f>
        <v>0</v>
      </c>
      <c r="DZ23" s="69">
        <f>SUMIFS(INDEX(Calc!$H$2:$DZ$1549, $EG23, ), Calc!$H$15:$DZ$15, DZ$75)/$F$79</f>
        <v>0</v>
      </c>
      <c r="EA23" s="17"/>
      <c r="EB23" s="51"/>
      <c r="EC23" s="72">
        <f>SUM(I23:EA23)</f>
        <v>-7.9999999999999991</v>
      </c>
      <c r="ED23" s="80"/>
      <c r="EF23" s="33" t="s">
        <v>233</v>
      </c>
      <c r="EG23" s="131">
        <f>SUMIFS(Calc!$EB$2:$EB$1549, Calc!$EC$2:$EC$1549, $EG$2, Calc!$ED$2:$ED$1549, $EG$3, Calc!$EE$2:$EE$1549, $EF23, Calc!$EF$2:$EF$1549, $C23)</f>
        <v>399</v>
      </c>
    </row>
    <row r="24" spans="3:137" x14ac:dyDescent="0.3">
      <c r="C24" s="2" t="s">
        <v>44</v>
      </c>
      <c r="E24" s="51"/>
      <c r="F24" s="68">
        <f>EC24/$EC$10*Inputs!$D$10</f>
        <v>-25000.000000000015</v>
      </c>
      <c r="G24" s="139" t="s">
        <v>47</v>
      </c>
      <c r="H24" s="53"/>
      <c r="I24" s="20"/>
      <c r="J24" s="69">
        <f>SUMIFS(INDEX(Calc!$H$2:$DZ$1549, $EG24, ), Calc!$H$15:$DZ$15, J$75)/$F$79</f>
        <v>0</v>
      </c>
      <c r="K24" s="69">
        <f>SUMIFS(INDEX(Calc!$H$2:$DZ$1549, $EG24, ), Calc!$H$15:$DZ$15, K$75)/$F$79</f>
        <v>-1.6666666666666672</v>
      </c>
      <c r="L24" s="69">
        <f>SUMIFS(INDEX(Calc!$H$2:$DZ$1549, $EG24, ), Calc!$H$15:$DZ$15, L$75)/$F$79</f>
        <v>-2.0000000000000009</v>
      </c>
      <c r="M24" s="69">
        <f>SUMIFS(INDEX(Calc!$H$2:$DZ$1549, $EG24, ), Calc!$H$15:$DZ$15, M$75)/$F$79</f>
        <v>-2.0000000000000009</v>
      </c>
      <c r="N24" s="69">
        <f>SUMIFS(INDEX(Calc!$H$2:$DZ$1549, $EG24, ), Calc!$H$15:$DZ$15, N$75)/$F$79</f>
        <v>-2.0000000000000009</v>
      </c>
      <c r="O24" s="69">
        <f>SUMIFS(INDEX(Calc!$H$2:$DZ$1549, $EG24, ), Calc!$H$15:$DZ$15, O$75)/$F$79</f>
        <v>-2.0000000000000009</v>
      </c>
      <c r="P24" s="69">
        <f>SUMIFS(INDEX(Calc!$H$2:$DZ$1549, $EG24, ), Calc!$H$15:$DZ$15, P$75)/$F$79</f>
        <v>-0.33333333333333337</v>
      </c>
      <c r="Q24" s="69">
        <f>SUMIFS(INDEX(Calc!$H$2:$DZ$1549, $EG24, ), Calc!$H$15:$DZ$15, Q$75)/$F$79</f>
        <v>0</v>
      </c>
      <c r="R24" s="69">
        <f>SUMIFS(INDEX(Calc!$H$2:$DZ$1549, $EG24, ), Calc!$H$15:$DZ$15, R$75)/$F$79</f>
        <v>0</v>
      </c>
      <c r="S24" s="69">
        <f>SUMIFS(INDEX(Calc!$H$2:$DZ$1549, $EG24, ), Calc!$H$15:$DZ$15, S$75)/$F$79</f>
        <v>0</v>
      </c>
      <c r="T24" s="69">
        <f>SUMIFS(INDEX(Calc!$H$2:$DZ$1549, $EG24, ), Calc!$H$15:$DZ$15, T$75)/$F$79</f>
        <v>0</v>
      </c>
      <c r="U24" s="69">
        <f>SUMIFS(INDEX(Calc!$H$2:$DZ$1549, $EG24, ), Calc!$H$15:$DZ$15, U$75)/$F$79</f>
        <v>0</v>
      </c>
      <c r="V24" s="69">
        <f>SUMIFS(INDEX(Calc!$H$2:$DZ$1549, $EG24, ), Calc!$H$15:$DZ$15, V$75)/$F$79</f>
        <v>0</v>
      </c>
      <c r="W24" s="69">
        <f>SUMIFS(INDEX(Calc!$H$2:$DZ$1549, $EG24, ), Calc!$H$15:$DZ$15, W$75)/$F$79</f>
        <v>0</v>
      </c>
      <c r="X24" s="69">
        <f>SUMIFS(INDEX(Calc!$H$2:$DZ$1549, $EG24, ), Calc!$H$15:$DZ$15, X$75)/$F$79</f>
        <v>0</v>
      </c>
      <c r="Y24" s="69">
        <f>SUMIFS(INDEX(Calc!$H$2:$DZ$1549, $EG24, ), Calc!$H$15:$DZ$15, Y$75)/$F$79</f>
        <v>0</v>
      </c>
      <c r="Z24" s="69">
        <f>SUMIFS(INDEX(Calc!$H$2:$DZ$1549, $EG24, ), Calc!$H$15:$DZ$15, Z$75)/$F$79</f>
        <v>0</v>
      </c>
      <c r="AA24" s="69">
        <f>SUMIFS(INDEX(Calc!$H$2:$DZ$1549, $EG24, ), Calc!$H$15:$DZ$15, AA$75)/$F$79</f>
        <v>0</v>
      </c>
      <c r="AB24" s="69">
        <f>SUMIFS(INDEX(Calc!$H$2:$DZ$1549, $EG24, ), Calc!$H$15:$DZ$15, AB$75)/$F$79</f>
        <v>0</v>
      </c>
      <c r="AC24" s="69">
        <f>SUMIFS(INDEX(Calc!$H$2:$DZ$1549, $EG24, ), Calc!$H$15:$DZ$15, AC$75)/$F$79</f>
        <v>0</v>
      </c>
      <c r="AD24" s="69">
        <f>SUMIFS(INDEX(Calc!$H$2:$DZ$1549, $EG24, ), Calc!$H$15:$DZ$15, AD$75)/$F$79</f>
        <v>0</v>
      </c>
      <c r="AE24" s="69">
        <f>SUMIFS(INDEX(Calc!$H$2:$DZ$1549, $EG24, ), Calc!$H$15:$DZ$15, AE$75)/$F$79</f>
        <v>0</v>
      </c>
      <c r="AF24" s="69">
        <f>SUMIFS(INDEX(Calc!$H$2:$DZ$1549, $EG24, ), Calc!$H$15:$DZ$15, AF$75)/$F$79</f>
        <v>0</v>
      </c>
      <c r="AG24" s="69">
        <f>SUMIFS(INDEX(Calc!$H$2:$DZ$1549, $EG24, ), Calc!$H$15:$DZ$15, AG$75)/$F$79</f>
        <v>0</v>
      </c>
      <c r="AH24" s="69">
        <f>SUMIFS(INDEX(Calc!$H$2:$DZ$1549, $EG24, ), Calc!$H$15:$DZ$15, AH$75)/$F$79</f>
        <v>0</v>
      </c>
      <c r="AI24" s="69">
        <f>SUMIFS(INDEX(Calc!$H$2:$DZ$1549, $EG24, ), Calc!$H$15:$DZ$15, AI$75)/$F$79</f>
        <v>0</v>
      </c>
      <c r="AJ24" s="69">
        <f>SUMIFS(INDEX(Calc!$H$2:$DZ$1549, $EG24, ), Calc!$H$15:$DZ$15, AJ$75)/$F$79</f>
        <v>0</v>
      </c>
      <c r="AK24" s="69">
        <f>SUMIFS(INDEX(Calc!$H$2:$DZ$1549, $EG24, ), Calc!$H$15:$DZ$15, AK$75)/$F$79</f>
        <v>0</v>
      </c>
      <c r="AL24" s="69">
        <f>SUMIFS(INDEX(Calc!$H$2:$DZ$1549, $EG24, ), Calc!$H$15:$DZ$15, AL$75)/$F$79</f>
        <v>0</v>
      </c>
      <c r="AM24" s="69">
        <f>SUMIFS(INDEX(Calc!$H$2:$DZ$1549, $EG24, ), Calc!$H$15:$DZ$15, AM$75)/$F$79</f>
        <v>0</v>
      </c>
      <c r="AN24" s="69">
        <f>SUMIFS(INDEX(Calc!$H$2:$DZ$1549, $EG24, ), Calc!$H$15:$DZ$15, AN$75)/$F$79</f>
        <v>0</v>
      </c>
      <c r="AO24" s="69">
        <f>SUMIFS(INDEX(Calc!$H$2:$DZ$1549, $EG24, ), Calc!$H$15:$DZ$15, AO$75)/$F$79</f>
        <v>0</v>
      </c>
      <c r="AP24" s="69">
        <f>SUMIFS(INDEX(Calc!$H$2:$DZ$1549, $EG24, ), Calc!$H$15:$DZ$15, AP$75)/$F$79</f>
        <v>0</v>
      </c>
      <c r="AQ24" s="69">
        <f>SUMIFS(INDEX(Calc!$H$2:$DZ$1549, $EG24, ), Calc!$H$15:$DZ$15, AQ$75)/$F$79</f>
        <v>0</v>
      </c>
      <c r="AR24" s="69">
        <f>SUMIFS(INDEX(Calc!$H$2:$DZ$1549, $EG24, ), Calc!$H$15:$DZ$15, AR$75)/$F$79</f>
        <v>0</v>
      </c>
      <c r="AS24" s="69">
        <f>SUMIFS(INDEX(Calc!$H$2:$DZ$1549, $EG24, ), Calc!$H$15:$DZ$15, AS$75)/$F$79</f>
        <v>0</v>
      </c>
      <c r="AT24" s="69">
        <f>SUMIFS(INDEX(Calc!$H$2:$DZ$1549, $EG24, ), Calc!$H$15:$DZ$15, AT$75)/$F$79</f>
        <v>0</v>
      </c>
      <c r="AU24" s="69">
        <f>SUMIFS(INDEX(Calc!$H$2:$DZ$1549, $EG24, ), Calc!$H$15:$DZ$15, AU$75)/$F$79</f>
        <v>0</v>
      </c>
      <c r="AV24" s="69">
        <f>SUMIFS(INDEX(Calc!$H$2:$DZ$1549, $EG24, ), Calc!$H$15:$DZ$15, AV$75)/$F$79</f>
        <v>0</v>
      </c>
      <c r="AW24" s="69">
        <f>SUMIFS(INDEX(Calc!$H$2:$DZ$1549, $EG24, ), Calc!$H$15:$DZ$15, AW$75)/$F$79</f>
        <v>0</v>
      </c>
      <c r="AX24" s="69">
        <f>SUMIFS(INDEX(Calc!$H$2:$DZ$1549, $EG24, ), Calc!$H$15:$DZ$15, AX$75)/$F$79</f>
        <v>0</v>
      </c>
      <c r="AY24" s="69">
        <f>SUMIFS(INDEX(Calc!$H$2:$DZ$1549, $EG24, ), Calc!$H$15:$DZ$15, AY$75)/$F$79</f>
        <v>0</v>
      </c>
      <c r="AZ24" s="69">
        <f>SUMIFS(INDEX(Calc!$H$2:$DZ$1549, $EG24, ), Calc!$H$15:$DZ$15, AZ$75)/$F$79</f>
        <v>0</v>
      </c>
      <c r="BA24" s="69">
        <f>SUMIFS(INDEX(Calc!$H$2:$DZ$1549, $EG24, ), Calc!$H$15:$DZ$15, BA$75)/$F$79</f>
        <v>0</v>
      </c>
      <c r="BB24" s="69">
        <f>SUMIFS(INDEX(Calc!$H$2:$DZ$1549, $EG24, ), Calc!$H$15:$DZ$15, BB$75)/$F$79</f>
        <v>0</v>
      </c>
      <c r="BC24" s="69">
        <f>SUMIFS(INDEX(Calc!$H$2:$DZ$1549, $EG24, ), Calc!$H$15:$DZ$15, BC$75)/$F$79</f>
        <v>0</v>
      </c>
      <c r="BD24" s="69">
        <f>SUMIFS(INDEX(Calc!$H$2:$DZ$1549, $EG24, ), Calc!$H$15:$DZ$15, BD$75)/$F$79</f>
        <v>0</v>
      </c>
      <c r="BE24" s="69">
        <f>SUMIFS(INDEX(Calc!$H$2:$DZ$1549, $EG24, ), Calc!$H$15:$DZ$15, BE$75)/$F$79</f>
        <v>0</v>
      </c>
      <c r="BF24" s="69">
        <f>SUMIFS(INDEX(Calc!$H$2:$DZ$1549, $EG24, ), Calc!$H$15:$DZ$15, BF$75)/$F$79</f>
        <v>0</v>
      </c>
      <c r="BG24" s="69">
        <f>SUMIFS(INDEX(Calc!$H$2:$DZ$1549, $EG24, ), Calc!$H$15:$DZ$15, BG$75)/$F$79</f>
        <v>0</v>
      </c>
      <c r="BH24" s="69">
        <f>SUMIFS(INDEX(Calc!$H$2:$DZ$1549, $EG24, ), Calc!$H$15:$DZ$15, BH$75)/$F$79</f>
        <v>0</v>
      </c>
      <c r="BI24" s="69">
        <f>SUMIFS(INDEX(Calc!$H$2:$DZ$1549, $EG24, ), Calc!$H$15:$DZ$15, BI$75)/$F$79</f>
        <v>0</v>
      </c>
      <c r="BJ24" s="69">
        <f>SUMIFS(INDEX(Calc!$H$2:$DZ$1549, $EG24, ), Calc!$H$15:$DZ$15, BJ$75)/$F$79</f>
        <v>0</v>
      </c>
      <c r="BK24" s="69">
        <f>SUMIFS(INDEX(Calc!$H$2:$DZ$1549, $EG24, ), Calc!$H$15:$DZ$15, BK$75)/$F$79</f>
        <v>0</v>
      </c>
      <c r="BL24" s="69">
        <f>SUMIFS(INDEX(Calc!$H$2:$DZ$1549, $EG24, ), Calc!$H$15:$DZ$15, BL$75)/$F$79</f>
        <v>0</v>
      </c>
      <c r="BM24" s="69">
        <f>SUMIFS(INDEX(Calc!$H$2:$DZ$1549, $EG24, ), Calc!$H$15:$DZ$15, BM$75)/$F$79</f>
        <v>0</v>
      </c>
      <c r="BN24" s="69">
        <f>SUMIFS(INDEX(Calc!$H$2:$DZ$1549, $EG24, ), Calc!$H$15:$DZ$15, BN$75)/$F$79</f>
        <v>0</v>
      </c>
      <c r="BO24" s="69">
        <f>SUMIFS(INDEX(Calc!$H$2:$DZ$1549, $EG24, ), Calc!$H$15:$DZ$15, BO$75)/$F$79</f>
        <v>0</v>
      </c>
      <c r="BP24" s="69">
        <f>SUMIFS(INDEX(Calc!$H$2:$DZ$1549, $EG24, ), Calc!$H$15:$DZ$15, BP$75)/$F$79</f>
        <v>0</v>
      </c>
      <c r="BQ24" s="69">
        <f>SUMIFS(INDEX(Calc!$H$2:$DZ$1549, $EG24, ), Calc!$H$15:$DZ$15, BQ$75)/$F$79</f>
        <v>0</v>
      </c>
      <c r="BR24" s="69">
        <f>SUMIFS(INDEX(Calc!$H$2:$DZ$1549, $EG24, ), Calc!$H$15:$DZ$15, BR$75)/$F$79</f>
        <v>0</v>
      </c>
      <c r="BS24" s="69">
        <f>SUMIFS(INDEX(Calc!$H$2:$DZ$1549, $EG24, ), Calc!$H$15:$DZ$15, BS$75)/$F$79</f>
        <v>0</v>
      </c>
      <c r="BT24" s="69">
        <f>SUMIFS(INDEX(Calc!$H$2:$DZ$1549, $EG24, ), Calc!$H$15:$DZ$15, BT$75)/$F$79</f>
        <v>0</v>
      </c>
      <c r="BU24" s="69">
        <f>SUMIFS(INDEX(Calc!$H$2:$DZ$1549, $EG24, ), Calc!$H$15:$DZ$15, BU$75)/$F$79</f>
        <v>0</v>
      </c>
      <c r="BV24" s="69">
        <f>SUMIFS(INDEX(Calc!$H$2:$DZ$1549, $EG24, ), Calc!$H$15:$DZ$15, BV$75)/$F$79</f>
        <v>0</v>
      </c>
      <c r="BW24" s="69">
        <f>SUMIFS(INDEX(Calc!$H$2:$DZ$1549, $EG24, ), Calc!$H$15:$DZ$15, BW$75)/$F$79</f>
        <v>0</v>
      </c>
      <c r="BX24" s="69">
        <f>SUMIFS(INDEX(Calc!$H$2:$DZ$1549, $EG24, ), Calc!$H$15:$DZ$15, BX$75)/$F$79</f>
        <v>0</v>
      </c>
      <c r="BY24" s="69">
        <f>SUMIFS(INDEX(Calc!$H$2:$DZ$1549, $EG24, ), Calc!$H$15:$DZ$15, BY$75)/$F$79</f>
        <v>0</v>
      </c>
      <c r="BZ24" s="69">
        <f>SUMIFS(INDEX(Calc!$H$2:$DZ$1549, $EG24, ), Calc!$H$15:$DZ$15, BZ$75)/$F$79</f>
        <v>0</v>
      </c>
      <c r="CA24" s="69">
        <f>SUMIFS(INDEX(Calc!$H$2:$DZ$1549, $EG24, ), Calc!$H$15:$DZ$15, CA$75)/$F$79</f>
        <v>0</v>
      </c>
      <c r="CB24" s="69">
        <f>SUMIFS(INDEX(Calc!$H$2:$DZ$1549, $EG24, ), Calc!$H$15:$DZ$15, CB$75)/$F$79</f>
        <v>0</v>
      </c>
      <c r="CC24" s="69">
        <f>SUMIFS(INDEX(Calc!$H$2:$DZ$1549, $EG24, ), Calc!$H$15:$DZ$15, CC$75)/$F$79</f>
        <v>0</v>
      </c>
      <c r="CD24" s="69">
        <f>SUMIFS(INDEX(Calc!$H$2:$DZ$1549, $EG24, ), Calc!$H$15:$DZ$15, CD$75)/$F$79</f>
        <v>0</v>
      </c>
      <c r="CE24" s="69">
        <f>SUMIFS(INDEX(Calc!$H$2:$DZ$1549, $EG24, ), Calc!$H$15:$DZ$15, CE$75)/$F$79</f>
        <v>0</v>
      </c>
      <c r="CF24" s="69">
        <f>SUMIFS(INDEX(Calc!$H$2:$DZ$1549, $EG24, ), Calc!$H$15:$DZ$15, CF$75)/$F$79</f>
        <v>0</v>
      </c>
      <c r="CG24" s="69">
        <f>SUMIFS(INDEX(Calc!$H$2:$DZ$1549, $EG24, ), Calc!$H$15:$DZ$15, CG$75)/$F$79</f>
        <v>0</v>
      </c>
      <c r="CH24" s="69">
        <f>SUMIFS(INDEX(Calc!$H$2:$DZ$1549, $EG24, ), Calc!$H$15:$DZ$15, CH$75)/$F$79</f>
        <v>0</v>
      </c>
      <c r="CI24" s="69">
        <f>SUMIFS(INDEX(Calc!$H$2:$DZ$1549, $EG24, ), Calc!$H$15:$DZ$15, CI$75)/$F$79</f>
        <v>0</v>
      </c>
      <c r="CJ24" s="69">
        <f>SUMIFS(INDEX(Calc!$H$2:$DZ$1549, $EG24, ), Calc!$H$15:$DZ$15, CJ$75)/$F$79</f>
        <v>0</v>
      </c>
      <c r="CK24" s="69">
        <f>SUMIFS(INDEX(Calc!$H$2:$DZ$1549, $EG24, ), Calc!$H$15:$DZ$15, CK$75)/$F$79</f>
        <v>0</v>
      </c>
      <c r="CL24" s="69">
        <f>SUMIFS(INDEX(Calc!$H$2:$DZ$1549, $EG24, ), Calc!$H$15:$DZ$15, CL$75)/$F$79</f>
        <v>0</v>
      </c>
      <c r="CM24" s="69">
        <f>SUMIFS(INDEX(Calc!$H$2:$DZ$1549, $EG24, ), Calc!$H$15:$DZ$15, CM$75)/$F$79</f>
        <v>0</v>
      </c>
      <c r="CN24" s="69">
        <f>SUMIFS(INDEX(Calc!$H$2:$DZ$1549, $EG24, ), Calc!$H$15:$DZ$15, CN$75)/$F$79</f>
        <v>0</v>
      </c>
      <c r="CO24" s="69">
        <f>SUMIFS(INDEX(Calc!$H$2:$DZ$1549, $EG24, ), Calc!$H$15:$DZ$15, CO$75)/$F$79</f>
        <v>0</v>
      </c>
      <c r="CP24" s="69">
        <f>SUMIFS(INDEX(Calc!$H$2:$DZ$1549, $EG24, ), Calc!$H$15:$DZ$15, CP$75)/$F$79</f>
        <v>0</v>
      </c>
      <c r="CQ24" s="69">
        <f>SUMIFS(INDEX(Calc!$H$2:$DZ$1549, $EG24, ), Calc!$H$15:$DZ$15, CQ$75)/$F$79</f>
        <v>0</v>
      </c>
      <c r="CR24" s="69">
        <f>SUMIFS(INDEX(Calc!$H$2:$DZ$1549, $EG24, ), Calc!$H$15:$DZ$15, CR$75)/$F$79</f>
        <v>0</v>
      </c>
      <c r="CS24" s="69">
        <f>SUMIFS(INDEX(Calc!$H$2:$DZ$1549, $EG24, ), Calc!$H$15:$DZ$15, CS$75)/$F$79</f>
        <v>0</v>
      </c>
      <c r="CT24" s="69">
        <f>SUMIFS(INDEX(Calc!$H$2:$DZ$1549, $EG24, ), Calc!$H$15:$DZ$15, CT$75)/$F$79</f>
        <v>0</v>
      </c>
      <c r="CU24" s="69">
        <f>SUMIFS(INDEX(Calc!$H$2:$DZ$1549, $EG24, ), Calc!$H$15:$DZ$15, CU$75)/$F$79</f>
        <v>0</v>
      </c>
      <c r="CV24" s="69">
        <f>SUMIFS(INDEX(Calc!$H$2:$DZ$1549, $EG24, ), Calc!$H$15:$DZ$15, CV$75)/$F$79</f>
        <v>0</v>
      </c>
      <c r="CW24" s="69">
        <f>SUMIFS(INDEX(Calc!$H$2:$DZ$1549, $EG24, ), Calc!$H$15:$DZ$15, CW$75)/$F$79</f>
        <v>0</v>
      </c>
      <c r="CX24" s="69">
        <f>SUMIFS(INDEX(Calc!$H$2:$DZ$1549, $EG24, ), Calc!$H$15:$DZ$15, CX$75)/$F$79</f>
        <v>0</v>
      </c>
      <c r="CY24" s="69">
        <f>SUMIFS(INDEX(Calc!$H$2:$DZ$1549, $EG24, ), Calc!$H$15:$DZ$15, CY$75)/$F$79</f>
        <v>0</v>
      </c>
      <c r="CZ24" s="69">
        <f>SUMIFS(INDEX(Calc!$H$2:$DZ$1549, $EG24, ), Calc!$H$15:$DZ$15, CZ$75)/$F$79</f>
        <v>0</v>
      </c>
      <c r="DA24" s="69">
        <f>SUMIFS(INDEX(Calc!$H$2:$DZ$1549, $EG24, ), Calc!$H$15:$DZ$15, DA$75)/$F$79</f>
        <v>0</v>
      </c>
      <c r="DB24" s="69">
        <f>SUMIFS(INDEX(Calc!$H$2:$DZ$1549, $EG24, ), Calc!$H$15:$DZ$15, DB$75)/$F$79</f>
        <v>0</v>
      </c>
      <c r="DC24" s="69">
        <f>SUMIFS(INDEX(Calc!$H$2:$DZ$1549, $EG24, ), Calc!$H$15:$DZ$15, DC$75)/$F$79</f>
        <v>0</v>
      </c>
      <c r="DD24" s="69">
        <f>SUMIFS(INDEX(Calc!$H$2:$DZ$1549, $EG24, ), Calc!$H$15:$DZ$15, DD$75)/$F$79</f>
        <v>0</v>
      </c>
      <c r="DE24" s="69">
        <f>SUMIFS(INDEX(Calc!$H$2:$DZ$1549, $EG24, ), Calc!$H$15:$DZ$15, DE$75)/$F$79</f>
        <v>0</v>
      </c>
      <c r="DF24" s="69">
        <f>SUMIFS(INDEX(Calc!$H$2:$DZ$1549, $EG24, ), Calc!$H$15:$DZ$15, DF$75)/$F$79</f>
        <v>0</v>
      </c>
      <c r="DG24" s="69">
        <f>SUMIFS(INDEX(Calc!$H$2:$DZ$1549, $EG24, ), Calc!$H$15:$DZ$15, DG$75)/$F$79</f>
        <v>0</v>
      </c>
      <c r="DH24" s="69">
        <f>SUMIFS(INDEX(Calc!$H$2:$DZ$1549, $EG24, ), Calc!$H$15:$DZ$15, DH$75)/$F$79</f>
        <v>0</v>
      </c>
      <c r="DI24" s="69">
        <f>SUMIFS(INDEX(Calc!$H$2:$DZ$1549, $EG24, ), Calc!$H$15:$DZ$15, DI$75)/$F$79</f>
        <v>0</v>
      </c>
      <c r="DJ24" s="69">
        <f>SUMIFS(INDEX(Calc!$H$2:$DZ$1549, $EG24, ), Calc!$H$15:$DZ$15, DJ$75)/$F$79</f>
        <v>0</v>
      </c>
      <c r="DK24" s="69">
        <f>SUMIFS(INDEX(Calc!$H$2:$DZ$1549, $EG24, ), Calc!$H$15:$DZ$15, DK$75)/$F$79</f>
        <v>0</v>
      </c>
      <c r="DL24" s="69">
        <f>SUMIFS(INDEX(Calc!$H$2:$DZ$1549, $EG24, ), Calc!$H$15:$DZ$15, DL$75)/$F$79</f>
        <v>0</v>
      </c>
      <c r="DM24" s="69">
        <f>SUMIFS(INDEX(Calc!$H$2:$DZ$1549, $EG24, ), Calc!$H$15:$DZ$15, DM$75)/$F$79</f>
        <v>0</v>
      </c>
      <c r="DN24" s="69">
        <f>SUMIFS(INDEX(Calc!$H$2:$DZ$1549, $EG24, ), Calc!$H$15:$DZ$15, DN$75)/$F$79</f>
        <v>0</v>
      </c>
      <c r="DO24" s="69">
        <f>SUMIFS(INDEX(Calc!$H$2:$DZ$1549, $EG24, ), Calc!$H$15:$DZ$15, DO$75)/$F$79</f>
        <v>0</v>
      </c>
      <c r="DP24" s="69">
        <f>SUMIFS(INDEX(Calc!$H$2:$DZ$1549, $EG24, ), Calc!$H$15:$DZ$15, DP$75)/$F$79</f>
        <v>0</v>
      </c>
      <c r="DQ24" s="69">
        <f>SUMIFS(INDEX(Calc!$H$2:$DZ$1549, $EG24, ), Calc!$H$15:$DZ$15, DQ$75)/$F$79</f>
        <v>0</v>
      </c>
      <c r="DR24" s="69">
        <f>SUMIFS(INDEX(Calc!$H$2:$DZ$1549, $EG24, ), Calc!$H$15:$DZ$15, DR$75)/$F$79</f>
        <v>0</v>
      </c>
      <c r="DS24" s="69">
        <f>SUMIFS(INDEX(Calc!$H$2:$DZ$1549, $EG24, ), Calc!$H$15:$DZ$15, DS$75)/$F$79</f>
        <v>0</v>
      </c>
      <c r="DT24" s="69">
        <f>SUMIFS(INDEX(Calc!$H$2:$DZ$1549, $EG24, ), Calc!$H$15:$DZ$15, DT$75)/$F$79</f>
        <v>0</v>
      </c>
      <c r="DU24" s="69">
        <f>SUMIFS(INDEX(Calc!$H$2:$DZ$1549, $EG24, ), Calc!$H$15:$DZ$15, DU$75)/$F$79</f>
        <v>0</v>
      </c>
      <c r="DV24" s="69">
        <f>SUMIFS(INDEX(Calc!$H$2:$DZ$1549, $EG24, ), Calc!$H$15:$DZ$15, DV$75)/$F$79</f>
        <v>0</v>
      </c>
      <c r="DW24" s="69">
        <f>SUMIFS(INDEX(Calc!$H$2:$DZ$1549, $EG24, ), Calc!$H$15:$DZ$15, DW$75)/$F$79</f>
        <v>0</v>
      </c>
      <c r="DX24" s="69">
        <f>SUMIFS(INDEX(Calc!$H$2:$DZ$1549, $EG24, ), Calc!$H$15:$DZ$15, DX$75)/$F$79</f>
        <v>0</v>
      </c>
      <c r="DY24" s="69">
        <f>SUMIFS(INDEX(Calc!$H$2:$DZ$1549, $EG24, ), Calc!$H$15:$DZ$15, DY$75)/$F$79</f>
        <v>0</v>
      </c>
      <c r="DZ24" s="69">
        <f>SUMIFS(INDEX(Calc!$H$2:$DZ$1549, $EG24, ), Calc!$H$15:$DZ$15, DZ$75)/$F$79</f>
        <v>0</v>
      </c>
      <c r="EA24" s="17"/>
      <c r="EB24" s="51"/>
      <c r="EC24" s="72">
        <f>SUM(I24:EA24)</f>
        <v>-10.000000000000005</v>
      </c>
      <c r="ED24" s="78"/>
      <c r="EF24" s="33" t="s">
        <v>233</v>
      </c>
      <c r="EG24" s="131">
        <f>SUMIFS(Calc!$EB$2:$EB$1549, Calc!$EC$2:$EC$1549, $EG$2, Calc!$ED$2:$ED$1549, $EG$3, Calc!$EE$2:$EE$1549, $EF24, Calc!$EF$2:$EF$1549, $C24)</f>
        <v>447</v>
      </c>
    </row>
    <row r="25" spans="3:137" x14ac:dyDescent="0.3">
      <c r="C25" s="2" t="s">
        <v>203</v>
      </c>
      <c r="E25" s="51"/>
      <c r="F25" s="68">
        <f>EC25/$EC$10*Inputs!$D$10</f>
        <v>-130000.00000000003</v>
      </c>
      <c r="G25" s="139" t="s">
        <v>47</v>
      </c>
      <c r="H25" s="53"/>
      <c r="I25" s="20"/>
      <c r="J25" s="69">
        <f>SUMIFS(INDEX(Calc!$H$2:$DZ$1549, $EG25, ), Calc!$H$15:$DZ$15, J$75)/$F$79</f>
        <v>0</v>
      </c>
      <c r="K25" s="69">
        <f>SUMIFS(INDEX(Calc!$H$2:$DZ$1549, $EG25, ), Calc!$H$15:$DZ$15, K$75)/$F$79</f>
        <v>-8.6666666666666679</v>
      </c>
      <c r="L25" s="69">
        <f>SUMIFS(INDEX(Calc!$H$2:$DZ$1549, $EG25, ), Calc!$H$15:$DZ$15, L$75)/$F$79</f>
        <v>-10.4</v>
      </c>
      <c r="M25" s="69">
        <f>SUMIFS(INDEX(Calc!$H$2:$DZ$1549, $EG25, ), Calc!$H$15:$DZ$15, M$75)/$F$79</f>
        <v>-10.4</v>
      </c>
      <c r="N25" s="69">
        <f>SUMIFS(INDEX(Calc!$H$2:$DZ$1549, $EG25, ), Calc!$H$15:$DZ$15, N$75)/$F$79</f>
        <v>-10.4</v>
      </c>
      <c r="O25" s="69">
        <f>SUMIFS(INDEX(Calc!$H$2:$DZ$1549, $EG25, ), Calc!$H$15:$DZ$15, O$75)/$F$79</f>
        <v>-10.4</v>
      </c>
      <c r="P25" s="69">
        <f>SUMIFS(INDEX(Calc!$H$2:$DZ$1549, $EG25, ), Calc!$H$15:$DZ$15, P$75)/$F$79</f>
        <v>-1.7333333333333334</v>
      </c>
      <c r="Q25" s="69">
        <f>SUMIFS(INDEX(Calc!$H$2:$DZ$1549, $EG25, ), Calc!$H$15:$DZ$15, Q$75)/$F$79</f>
        <v>0</v>
      </c>
      <c r="R25" s="69">
        <f>SUMIFS(INDEX(Calc!$H$2:$DZ$1549, $EG25, ), Calc!$H$15:$DZ$15, R$75)/$F$79</f>
        <v>0</v>
      </c>
      <c r="S25" s="69">
        <f>SUMIFS(INDEX(Calc!$H$2:$DZ$1549, $EG25, ), Calc!$H$15:$DZ$15, S$75)/$F$79</f>
        <v>0</v>
      </c>
      <c r="T25" s="69">
        <f>SUMIFS(INDEX(Calc!$H$2:$DZ$1549, $EG25, ), Calc!$H$15:$DZ$15, T$75)/$F$79</f>
        <v>0</v>
      </c>
      <c r="U25" s="69">
        <f>SUMIFS(INDEX(Calc!$H$2:$DZ$1549, $EG25, ), Calc!$H$15:$DZ$15, U$75)/$F$79</f>
        <v>0</v>
      </c>
      <c r="V25" s="69">
        <f>SUMIFS(INDEX(Calc!$H$2:$DZ$1549, $EG25, ), Calc!$H$15:$DZ$15, V$75)/$F$79</f>
        <v>0</v>
      </c>
      <c r="W25" s="69">
        <f>SUMIFS(INDEX(Calc!$H$2:$DZ$1549, $EG25, ), Calc!$H$15:$DZ$15, W$75)/$F$79</f>
        <v>0</v>
      </c>
      <c r="X25" s="69">
        <f>SUMIFS(INDEX(Calc!$H$2:$DZ$1549, $EG25, ), Calc!$H$15:$DZ$15, X$75)/$F$79</f>
        <v>0</v>
      </c>
      <c r="Y25" s="69">
        <f>SUMIFS(INDEX(Calc!$H$2:$DZ$1549, $EG25, ), Calc!$H$15:$DZ$15, Y$75)/$F$79</f>
        <v>0</v>
      </c>
      <c r="Z25" s="69">
        <f>SUMIFS(INDEX(Calc!$H$2:$DZ$1549, $EG25, ), Calc!$H$15:$DZ$15, Z$75)/$F$79</f>
        <v>0</v>
      </c>
      <c r="AA25" s="69">
        <f>SUMIFS(INDEX(Calc!$H$2:$DZ$1549, $EG25, ), Calc!$H$15:$DZ$15, AA$75)/$F$79</f>
        <v>0</v>
      </c>
      <c r="AB25" s="69">
        <f>SUMIFS(INDEX(Calc!$H$2:$DZ$1549, $EG25, ), Calc!$H$15:$DZ$15, AB$75)/$F$79</f>
        <v>0</v>
      </c>
      <c r="AC25" s="69">
        <f>SUMIFS(INDEX(Calc!$H$2:$DZ$1549, $EG25, ), Calc!$H$15:$DZ$15, AC$75)/$F$79</f>
        <v>0</v>
      </c>
      <c r="AD25" s="69">
        <f>SUMIFS(INDEX(Calc!$H$2:$DZ$1549, $EG25, ), Calc!$H$15:$DZ$15, AD$75)/$F$79</f>
        <v>0</v>
      </c>
      <c r="AE25" s="69">
        <f>SUMIFS(INDEX(Calc!$H$2:$DZ$1549, $EG25, ), Calc!$H$15:$DZ$15, AE$75)/$F$79</f>
        <v>0</v>
      </c>
      <c r="AF25" s="69">
        <f>SUMIFS(INDEX(Calc!$H$2:$DZ$1549, $EG25, ), Calc!$H$15:$DZ$15, AF$75)/$F$79</f>
        <v>0</v>
      </c>
      <c r="AG25" s="69">
        <f>SUMIFS(INDEX(Calc!$H$2:$DZ$1549, $EG25, ), Calc!$H$15:$DZ$15, AG$75)/$F$79</f>
        <v>0</v>
      </c>
      <c r="AH25" s="69">
        <f>SUMIFS(INDEX(Calc!$H$2:$DZ$1549, $EG25, ), Calc!$H$15:$DZ$15, AH$75)/$F$79</f>
        <v>0</v>
      </c>
      <c r="AI25" s="69">
        <f>SUMIFS(INDEX(Calc!$H$2:$DZ$1549, $EG25, ), Calc!$H$15:$DZ$15, AI$75)/$F$79</f>
        <v>0</v>
      </c>
      <c r="AJ25" s="69">
        <f>SUMIFS(INDEX(Calc!$H$2:$DZ$1549, $EG25, ), Calc!$H$15:$DZ$15, AJ$75)/$F$79</f>
        <v>0</v>
      </c>
      <c r="AK25" s="69">
        <f>SUMIFS(INDEX(Calc!$H$2:$DZ$1549, $EG25, ), Calc!$H$15:$DZ$15, AK$75)/$F$79</f>
        <v>0</v>
      </c>
      <c r="AL25" s="69">
        <f>SUMIFS(INDEX(Calc!$H$2:$DZ$1549, $EG25, ), Calc!$H$15:$DZ$15, AL$75)/$F$79</f>
        <v>0</v>
      </c>
      <c r="AM25" s="69">
        <f>SUMIFS(INDEX(Calc!$H$2:$DZ$1549, $EG25, ), Calc!$H$15:$DZ$15, AM$75)/$F$79</f>
        <v>0</v>
      </c>
      <c r="AN25" s="69">
        <f>SUMIFS(INDEX(Calc!$H$2:$DZ$1549, $EG25, ), Calc!$H$15:$DZ$15, AN$75)/$F$79</f>
        <v>0</v>
      </c>
      <c r="AO25" s="69">
        <f>SUMIFS(INDEX(Calc!$H$2:$DZ$1549, $EG25, ), Calc!$H$15:$DZ$15, AO$75)/$F$79</f>
        <v>0</v>
      </c>
      <c r="AP25" s="69">
        <f>SUMIFS(INDEX(Calc!$H$2:$DZ$1549, $EG25, ), Calc!$H$15:$DZ$15, AP$75)/$F$79</f>
        <v>0</v>
      </c>
      <c r="AQ25" s="69">
        <f>SUMIFS(INDEX(Calc!$H$2:$DZ$1549, $EG25, ), Calc!$H$15:$DZ$15, AQ$75)/$F$79</f>
        <v>0</v>
      </c>
      <c r="AR25" s="69">
        <f>SUMIFS(INDEX(Calc!$H$2:$DZ$1549, $EG25, ), Calc!$H$15:$DZ$15, AR$75)/$F$79</f>
        <v>0</v>
      </c>
      <c r="AS25" s="69">
        <f>SUMIFS(INDEX(Calc!$H$2:$DZ$1549, $EG25, ), Calc!$H$15:$DZ$15, AS$75)/$F$79</f>
        <v>0</v>
      </c>
      <c r="AT25" s="69">
        <f>SUMIFS(INDEX(Calc!$H$2:$DZ$1549, $EG25, ), Calc!$H$15:$DZ$15, AT$75)/$F$79</f>
        <v>0</v>
      </c>
      <c r="AU25" s="69">
        <f>SUMIFS(INDEX(Calc!$H$2:$DZ$1549, $EG25, ), Calc!$H$15:$DZ$15, AU$75)/$F$79</f>
        <v>0</v>
      </c>
      <c r="AV25" s="69">
        <f>SUMIFS(INDEX(Calc!$H$2:$DZ$1549, $EG25, ), Calc!$H$15:$DZ$15, AV$75)/$F$79</f>
        <v>0</v>
      </c>
      <c r="AW25" s="69">
        <f>SUMIFS(INDEX(Calc!$H$2:$DZ$1549, $EG25, ), Calc!$H$15:$DZ$15, AW$75)/$F$79</f>
        <v>0</v>
      </c>
      <c r="AX25" s="69">
        <f>SUMIFS(INDEX(Calc!$H$2:$DZ$1549, $EG25, ), Calc!$H$15:$DZ$15, AX$75)/$F$79</f>
        <v>0</v>
      </c>
      <c r="AY25" s="69">
        <f>SUMIFS(INDEX(Calc!$H$2:$DZ$1549, $EG25, ), Calc!$H$15:$DZ$15, AY$75)/$F$79</f>
        <v>0</v>
      </c>
      <c r="AZ25" s="69">
        <f>SUMIFS(INDEX(Calc!$H$2:$DZ$1549, $EG25, ), Calc!$H$15:$DZ$15, AZ$75)/$F$79</f>
        <v>0</v>
      </c>
      <c r="BA25" s="69">
        <f>SUMIFS(INDEX(Calc!$H$2:$DZ$1549, $EG25, ), Calc!$H$15:$DZ$15, BA$75)/$F$79</f>
        <v>0</v>
      </c>
      <c r="BB25" s="69">
        <f>SUMIFS(INDEX(Calc!$H$2:$DZ$1549, $EG25, ), Calc!$H$15:$DZ$15, BB$75)/$F$79</f>
        <v>0</v>
      </c>
      <c r="BC25" s="69">
        <f>SUMIFS(INDEX(Calc!$H$2:$DZ$1549, $EG25, ), Calc!$H$15:$DZ$15, BC$75)/$F$79</f>
        <v>0</v>
      </c>
      <c r="BD25" s="69">
        <f>SUMIFS(INDEX(Calc!$H$2:$DZ$1549, $EG25, ), Calc!$H$15:$DZ$15, BD$75)/$F$79</f>
        <v>0</v>
      </c>
      <c r="BE25" s="69">
        <f>SUMIFS(INDEX(Calc!$H$2:$DZ$1549, $EG25, ), Calc!$H$15:$DZ$15, BE$75)/$F$79</f>
        <v>0</v>
      </c>
      <c r="BF25" s="69">
        <f>SUMIFS(INDEX(Calc!$H$2:$DZ$1549, $EG25, ), Calc!$H$15:$DZ$15, BF$75)/$F$79</f>
        <v>0</v>
      </c>
      <c r="BG25" s="69">
        <f>SUMIFS(INDEX(Calc!$H$2:$DZ$1549, $EG25, ), Calc!$H$15:$DZ$15, BG$75)/$F$79</f>
        <v>0</v>
      </c>
      <c r="BH25" s="69">
        <f>SUMIFS(INDEX(Calc!$H$2:$DZ$1549, $EG25, ), Calc!$H$15:$DZ$15, BH$75)/$F$79</f>
        <v>0</v>
      </c>
      <c r="BI25" s="69">
        <f>SUMIFS(INDEX(Calc!$H$2:$DZ$1549, $EG25, ), Calc!$H$15:$DZ$15, BI$75)/$F$79</f>
        <v>0</v>
      </c>
      <c r="BJ25" s="69">
        <f>SUMIFS(INDEX(Calc!$H$2:$DZ$1549, $EG25, ), Calc!$H$15:$DZ$15, BJ$75)/$F$79</f>
        <v>0</v>
      </c>
      <c r="BK25" s="69">
        <f>SUMIFS(INDEX(Calc!$H$2:$DZ$1549, $EG25, ), Calc!$H$15:$DZ$15, BK$75)/$F$79</f>
        <v>0</v>
      </c>
      <c r="BL25" s="69">
        <f>SUMIFS(INDEX(Calc!$H$2:$DZ$1549, $EG25, ), Calc!$H$15:$DZ$15, BL$75)/$F$79</f>
        <v>0</v>
      </c>
      <c r="BM25" s="69">
        <f>SUMIFS(INDEX(Calc!$H$2:$DZ$1549, $EG25, ), Calc!$H$15:$DZ$15, BM$75)/$F$79</f>
        <v>0</v>
      </c>
      <c r="BN25" s="69">
        <f>SUMIFS(INDEX(Calc!$H$2:$DZ$1549, $EG25, ), Calc!$H$15:$DZ$15, BN$75)/$F$79</f>
        <v>0</v>
      </c>
      <c r="BO25" s="69">
        <f>SUMIFS(INDEX(Calc!$H$2:$DZ$1549, $EG25, ), Calc!$H$15:$DZ$15, BO$75)/$F$79</f>
        <v>0</v>
      </c>
      <c r="BP25" s="69">
        <f>SUMIFS(INDEX(Calc!$H$2:$DZ$1549, $EG25, ), Calc!$H$15:$DZ$15, BP$75)/$F$79</f>
        <v>0</v>
      </c>
      <c r="BQ25" s="69">
        <f>SUMIFS(INDEX(Calc!$H$2:$DZ$1549, $EG25, ), Calc!$H$15:$DZ$15, BQ$75)/$F$79</f>
        <v>0</v>
      </c>
      <c r="BR25" s="69">
        <f>SUMIFS(INDEX(Calc!$H$2:$DZ$1549, $EG25, ), Calc!$H$15:$DZ$15, BR$75)/$F$79</f>
        <v>0</v>
      </c>
      <c r="BS25" s="69">
        <f>SUMIFS(INDEX(Calc!$H$2:$DZ$1549, $EG25, ), Calc!$H$15:$DZ$15, BS$75)/$F$79</f>
        <v>0</v>
      </c>
      <c r="BT25" s="69">
        <f>SUMIFS(INDEX(Calc!$H$2:$DZ$1549, $EG25, ), Calc!$H$15:$DZ$15, BT$75)/$F$79</f>
        <v>0</v>
      </c>
      <c r="BU25" s="69">
        <f>SUMIFS(INDEX(Calc!$H$2:$DZ$1549, $EG25, ), Calc!$H$15:$DZ$15, BU$75)/$F$79</f>
        <v>0</v>
      </c>
      <c r="BV25" s="69">
        <f>SUMIFS(INDEX(Calc!$H$2:$DZ$1549, $EG25, ), Calc!$H$15:$DZ$15, BV$75)/$F$79</f>
        <v>0</v>
      </c>
      <c r="BW25" s="69">
        <f>SUMIFS(INDEX(Calc!$H$2:$DZ$1549, $EG25, ), Calc!$H$15:$DZ$15, BW$75)/$F$79</f>
        <v>0</v>
      </c>
      <c r="BX25" s="69">
        <f>SUMIFS(INDEX(Calc!$H$2:$DZ$1549, $EG25, ), Calc!$H$15:$DZ$15, BX$75)/$F$79</f>
        <v>0</v>
      </c>
      <c r="BY25" s="69">
        <f>SUMIFS(INDEX(Calc!$H$2:$DZ$1549, $EG25, ), Calc!$H$15:$DZ$15, BY$75)/$F$79</f>
        <v>0</v>
      </c>
      <c r="BZ25" s="69">
        <f>SUMIFS(INDEX(Calc!$H$2:$DZ$1549, $EG25, ), Calc!$H$15:$DZ$15, BZ$75)/$F$79</f>
        <v>0</v>
      </c>
      <c r="CA25" s="69">
        <f>SUMIFS(INDEX(Calc!$H$2:$DZ$1549, $EG25, ), Calc!$H$15:$DZ$15, CA$75)/$F$79</f>
        <v>0</v>
      </c>
      <c r="CB25" s="69">
        <f>SUMIFS(INDEX(Calc!$H$2:$DZ$1549, $EG25, ), Calc!$H$15:$DZ$15, CB$75)/$F$79</f>
        <v>0</v>
      </c>
      <c r="CC25" s="69">
        <f>SUMIFS(INDEX(Calc!$H$2:$DZ$1549, $EG25, ), Calc!$H$15:$DZ$15, CC$75)/$F$79</f>
        <v>0</v>
      </c>
      <c r="CD25" s="69">
        <f>SUMIFS(INDEX(Calc!$H$2:$DZ$1549, $EG25, ), Calc!$H$15:$DZ$15, CD$75)/$F$79</f>
        <v>0</v>
      </c>
      <c r="CE25" s="69">
        <f>SUMIFS(INDEX(Calc!$H$2:$DZ$1549, $EG25, ), Calc!$H$15:$DZ$15, CE$75)/$F$79</f>
        <v>0</v>
      </c>
      <c r="CF25" s="69">
        <f>SUMIFS(INDEX(Calc!$H$2:$DZ$1549, $EG25, ), Calc!$H$15:$DZ$15, CF$75)/$F$79</f>
        <v>0</v>
      </c>
      <c r="CG25" s="69">
        <f>SUMIFS(INDEX(Calc!$H$2:$DZ$1549, $EG25, ), Calc!$H$15:$DZ$15, CG$75)/$F$79</f>
        <v>0</v>
      </c>
      <c r="CH25" s="69">
        <f>SUMIFS(INDEX(Calc!$H$2:$DZ$1549, $EG25, ), Calc!$H$15:$DZ$15, CH$75)/$F$79</f>
        <v>0</v>
      </c>
      <c r="CI25" s="69">
        <f>SUMIFS(INDEX(Calc!$H$2:$DZ$1549, $EG25, ), Calc!$H$15:$DZ$15, CI$75)/$F$79</f>
        <v>0</v>
      </c>
      <c r="CJ25" s="69">
        <f>SUMIFS(INDEX(Calc!$H$2:$DZ$1549, $EG25, ), Calc!$H$15:$DZ$15, CJ$75)/$F$79</f>
        <v>0</v>
      </c>
      <c r="CK25" s="69">
        <f>SUMIFS(INDEX(Calc!$H$2:$DZ$1549, $EG25, ), Calc!$H$15:$DZ$15, CK$75)/$F$79</f>
        <v>0</v>
      </c>
      <c r="CL25" s="69">
        <f>SUMIFS(INDEX(Calc!$H$2:$DZ$1549, $EG25, ), Calc!$H$15:$DZ$15, CL$75)/$F$79</f>
        <v>0</v>
      </c>
      <c r="CM25" s="69">
        <f>SUMIFS(INDEX(Calc!$H$2:$DZ$1549, $EG25, ), Calc!$H$15:$DZ$15, CM$75)/$F$79</f>
        <v>0</v>
      </c>
      <c r="CN25" s="69">
        <f>SUMIFS(INDEX(Calc!$H$2:$DZ$1549, $EG25, ), Calc!$H$15:$DZ$15, CN$75)/$F$79</f>
        <v>0</v>
      </c>
      <c r="CO25" s="69">
        <f>SUMIFS(INDEX(Calc!$H$2:$DZ$1549, $EG25, ), Calc!$H$15:$DZ$15, CO$75)/$F$79</f>
        <v>0</v>
      </c>
      <c r="CP25" s="69">
        <f>SUMIFS(INDEX(Calc!$H$2:$DZ$1549, $EG25, ), Calc!$H$15:$DZ$15, CP$75)/$F$79</f>
        <v>0</v>
      </c>
      <c r="CQ25" s="69">
        <f>SUMIFS(INDEX(Calc!$H$2:$DZ$1549, $EG25, ), Calc!$H$15:$DZ$15, CQ$75)/$F$79</f>
        <v>0</v>
      </c>
      <c r="CR25" s="69">
        <f>SUMIFS(INDEX(Calc!$H$2:$DZ$1549, $EG25, ), Calc!$H$15:$DZ$15, CR$75)/$F$79</f>
        <v>0</v>
      </c>
      <c r="CS25" s="69">
        <f>SUMIFS(INDEX(Calc!$H$2:$DZ$1549, $EG25, ), Calc!$H$15:$DZ$15, CS$75)/$F$79</f>
        <v>0</v>
      </c>
      <c r="CT25" s="69">
        <f>SUMIFS(INDEX(Calc!$H$2:$DZ$1549, $EG25, ), Calc!$H$15:$DZ$15, CT$75)/$F$79</f>
        <v>0</v>
      </c>
      <c r="CU25" s="69">
        <f>SUMIFS(INDEX(Calc!$H$2:$DZ$1549, $EG25, ), Calc!$H$15:$DZ$15, CU$75)/$F$79</f>
        <v>0</v>
      </c>
      <c r="CV25" s="69">
        <f>SUMIFS(INDEX(Calc!$H$2:$DZ$1549, $EG25, ), Calc!$H$15:$DZ$15, CV$75)/$F$79</f>
        <v>0</v>
      </c>
      <c r="CW25" s="69">
        <f>SUMIFS(INDEX(Calc!$H$2:$DZ$1549, $EG25, ), Calc!$H$15:$DZ$15, CW$75)/$F$79</f>
        <v>0</v>
      </c>
      <c r="CX25" s="69">
        <f>SUMIFS(INDEX(Calc!$H$2:$DZ$1549, $EG25, ), Calc!$H$15:$DZ$15, CX$75)/$F$79</f>
        <v>0</v>
      </c>
      <c r="CY25" s="69">
        <f>SUMIFS(INDEX(Calc!$H$2:$DZ$1549, $EG25, ), Calc!$H$15:$DZ$15, CY$75)/$F$79</f>
        <v>0</v>
      </c>
      <c r="CZ25" s="69">
        <f>SUMIFS(INDEX(Calc!$H$2:$DZ$1549, $EG25, ), Calc!$H$15:$DZ$15, CZ$75)/$F$79</f>
        <v>0</v>
      </c>
      <c r="DA25" s="69">
        <f>SUMIFS(INDEX(Calc!$H$2:$DZ$1549, $EG25, ), Calc!$H$15:$DZ$15, DA$75)/$F$79</f>
        <v>0</v>
      </c>
      <c r="DB25" s="69">
        <f>SUMIFS(INDEX(Calc!$H$2:$DZ$1549, $EG25, ), Calc!$H$15:$DZ$15, DB$75)/$F$79</f>
        <v>0</v>
      </c>
      <c r="DC25" s="69">
        <f>SUMIFS(INDEX(Calc!$H$2:$DZ$1549, $EG25, ), Calc!$H$15:$DZ$15, DC$75)/$F$79</f>
        <v>0</v>
      </c>
      <c r="DD25" s="69">
        <f>SUMIFS(INDEX(Calc!$H$2:$DZ$1549, $EG25, ), Calc!$H$15:$DZ$15, DD$75)/$F$79</f>
        <v>0</v>
      </c>
      <c r="DE25" s="69">
        <f>SUMIFS(INDEX(Calc!$H$2:$DZ$1549, $EG25, ), Calc!$H$15:$DZ$15, DE$75)/$F$79</f>
        <v>0</v>
      </c>
      <c r="DF25" s="69">
        <f>SUMIFS(INDEX(Calc!$H$2:$DZ$1549, $EG25, ), Calc!$H$15:$DZ$15, DF$75)/$F$79</f>
        <v>0</v>
      </c>
      <c r="DG25" s="69">
        <f>SUMIFS(INDEX(Calc!$H$2:$DZ$1549, $EG25, ), Calc!$H$15:$DZ$15, DG$75)/$F$79</f>
        <v>0</v>
      </c>
      <c r="DH25" s="69">
        <f>SUMIFS(INDEX(Calc!$H$2:$DZ$1549, $EG25, ), Calc!$H$15:$DZ$15, DH$75)/$F$79</f>
        <v>0</v>
      </c>
      <c r="DI25" s="69">
        <f>SUMIFS(INDEX(Calc!$H$2:$DZ$1549, $EG25, ), Calc!$H$15:$DZ$15, DI$75)/$F$79</f>
        <v>0</v>
      </c>
      <c r="DJ25" s="69">
        <f>SUMIFS(INDEX(Calc!$H$2:$DZ$1549, $EG25, ), Calc!$H$15:$DZ$15, DJ$75)/$F$79</f>
        <v>0</v>
      </c>
      <c r="DK25" s="69">
        <f>SUMIFS(INDEX(Calc!$H$2:$DZ$1549, $EG25, ), Calc!$H$15:$DZ$15, DK$75)/$F$79</f>
        <v>0</v>
      </c>
      <c r="DL25" s="69">
        <f>SUMIFS(INDEX(Calc!$H$2:$DZ$1549, $EG25, ), Calc!$H$15:$DZ$15, DL$75)/$F$79</f>
        <v>0</v>
      </c>
      <c r="DM25" s="69">
        <f>SUMIFS(INDEX(Calc!$H$2:$DZ$1549, $EG25, ), Calc!$H$15:$DZ$15, DM$75)/$F$79</f>
        <v>0</v>
      </c>
      <c r="DN25" s="69">
        <f>SUMIFS(INDEX(Calc!$H$2:$DZ$1549, $EG25, ), Calc!$H$15:$DZ$15, DN$75)/$F$79</f>
        <v>0</v>
      </c>
      <c r="DO25" s="69">
        <f>SUMIFS(INDEX(Calc!$H$2:$DZ$1549, $EG25, ), Calc!$H$15:$DZ$15, DO$75)/$F$79</f>
        <v>0</v>
      </c>
      <c r="DP25" s="69">
        <f>SUMIFS(INDEX(Calc!$H$2:$DZ$1549, $EG25, ), Calc!$H$15:$DZ$15, DP$75)/$F$79</f>
        <v>0</v>
      </c>
      <c r="DQ25" s="69">
        <f>SUMIFS(INDEX(Calc!$H$2:$DZ$1549, $EG25, ), Calc!$H$15:$DZ$15, DQ$75)/$F$79</f>
        <v>0</v>
      </c>
      <c r="DR25" s="69">
        <f>SUMIFS(INDEX(Calc!$H$2:$DZ$1549, $EG25, ), Calc!$H$15:$DZ$15, DR$75)/$F$79</f>
        <v>0</v>
      </c>
      <c r="DS25" s="69">
        <f>SUMIFS(INDEX(Calc!$H$2:$DZ$1549, $EG25, ), Calc!$H$15:$DZ$15, DS$75)/$F$79</f>
        <v>0</v>
      </c>
      <c r="DT25" s="69">
        <f>SUMIFS(INDEX(Calc!$H$2:$DZ$1549, $EG25, ), Calc!$H$15:$DZ$15, DT$75)/$F$79</f>
        <v>0</v>
      </c>
      <c r="DU25" s="69">
        <f>SUMIFS(INDEX(Calc!$H$2:$DZ$1549, $EG25, ), Calc!$H$15:$DZ$15, DU$75)/$F$79</f>
        <v>0</v>
      </c>
      <c r="DV25" s="69">
        <f>SUMIFS(INDEX(Calc!$H$2:$DZ$1549, $EG25, ), Calc!$H$15:$DZ$15, DV$75)/$F$79</f>
        <v>0</v>
      </c>
      <c r="DW25" s="69">
        <f>SUMIFS(INDEX(Calc!$H$2:$DZ$1549, $EG25, ), Calc!$H$15:$DZ$15, DW$75)/$F$79</f>
        <v>0</v>
      </c>
      <c r="DX25" s="69">
        <f>SUMIFS(INDEX(Calc!$H$2:$DZ$1549, $EG25, ), Calc!$H$15:$DZ$15, DX$75)/$F$79</f>
        <v>0</v>
      </c>
      <c r="DY25" s="69">
        <f>SUMIFS(INDEX(Calc!$H$2:$DZ$1549, $EG25, ), Calc!$H$15:$DZ$15, DY$75)/$F$79</f>
        <v>0</v>
      </c>
      <c r="DZ25" s="69">
        <f>SUMIFS(INDEX(Calc!$H$2:$DZ$1549, $EG25, ), Calc!$H$15:$DZ$15, DZ$75)/$F$79</f>
        <v>0</v>
      </c>
      <c r="EB25" s="51"/>
      <c r="EC25" s="72">
        <f>SUM(I25:EA25)</f>
        <v>-52</v>
      </c>
      <c r="ED25" s="78"/>
      <c r="EF25" s="33" t="s">
        <v>233</v>
      </c>
      <c r="EG25" s="131">
        <f>SUMIFS(Calc!$EB$2:$EB$1549, Calc!$EC$2:$EC$1549, $EG$2, Calc!$ED$2:$ED$1549, $EG$3, Calc!$EE$2:$EE$1549, $EF25, Calc!$EF$2:$EF$1549, $C25)</f>
        <v>495</v>
      </c>
    </row>
    <row r="26" spans="3:137" x14ac:dyDescent="0.3">
      <c r="C26" s="2" t="s">
        <v>204</v>
      </c>
      <c r="E26" s="51"/>
      <c r="F26" s="68">
        <f>EC26/$EC$10*Inputs!$D$10</f>
        <v>-30000.000000000011</v>
      </c>
      <c r="G26" s="139" t="s">
        <v>47</v>
      </c>
      <c r="H26" s="53"/>
      <c r="I26" s="20"/>
      <c r="J26" s="69">
        <f>SUMIFS(INDEX(Calc!$H$2:$DZ$1549, $EG26, ), Calc!$H$15:$DZ$15, J$75)/$F$79</f>
        <v>0</v>
      </c>
      <c r="K26" s="69">
        <f>SUMIFS(INDEX(Calc!$H$2:$DZ$1549, $EG26, ), Calc!$H$15:$DZ$15, K$75)/$F$79</f>
        <v>-2</v>
      </c>
      <c r="L26" s="69">
        <f>SUMIFS(INDEX(Calc!$H$2:$DZ$1549, $EG26, ), Calc!$H$15:$DZ$15, L$75)/$F$79</f>
        <v>-2.4</v>
      </c>
      <c r="M26" s="69">
        <f>SUMIFS(INDEX(Calc!$H$2:$DZ$1549, $EG26, ), Calc!$H$15:$DZ$15, M$75)/$F$79</f>
        <v>-2.4</v>
      </c>
      <c r="N26" s="69">
        <f>SUMIFS(INDEX(Calc!$H$2:$DZ$1549, $EG26, ), Calc!$H$15:$DZ$15, N$75)/$F$79</f>
        <v>-2.4</v>
      </c>
      <c r="O26" s="69">
        <f>SUMIFS(INDEX(Calc!$H$2:$DZ$1549, $EG26, ), Calc!$H$15:$DZ$15, O$75)/$F$79</f>
        <v>-2.4</v>
      </c>
      <c r="P26" s="69">
        <f>SUMIFS(INDEX(Calc!$H$2:$DZ$1549, $EG26, ), Calc!$H$15:$DZ$15, P$75)/$F$79</f>
        <v>-0.4</v>
      </c>
      <c r="Q26" s="69">
        <f>SUMIFS(INDEX(Calc!$H$2:$DZ$1549, $EG26, ), Calc!$H$15:$DZ$15, Q$75)/$F$79</f>
        <v>0</v>
      </c>
      <c r="R26" s="69">
        <f>SUMIFS(INDEX(Calc!$H$2:$DZ$1549, $EG26, ), Calc!$H$15:$DZ$15, R$75)/$F$79</f>
        <v>0</v>
      </c>
      <c r="S26" s="69">
        <f>SUMIFS(INDEX(Calc!$H$2:$DZ$1549, $EG26, ), Calc!$H$15:$DZ$15, S$75)/$F$79</f>
        <v>0</v>
      </c>
      <c r="T26" s="69">
        <f>SUMIFS(INDEX(Calc!$H$2:$DZ$1549, $EG26, ), Calc!$H$15:$DZ$15, T$75)/$F$79</f>
        <v>0</v>
      </c>
      <c r="U26" s="69">
        <f>SUMIFS(INDEX(Calc!$H$2:$DZ$1549, $EG26, ), Calc!$H$15:$DZ$15, U$75)/$F$79</f>
        <v>0</v>
      </c>
      <c r="V26" s="69">
        <f>SUMIFS(INDEX(Calc!$H$2:$DZ$1549, $EG26, ), Calc!$H$15:$DZ$15, V$75)/$F$79</f>
        <v>0</v>
      </c>
      <c r="W26" s="69">
        <f>SUMIFS(INDEX(Calc!$H$2:$DZ$1549, $EG26, ), Calc!$H$15:$DZ$15, W$75)/$F$79</f>
        <v>0</v>
      </c>
      <c r="X26" s="69">
        <f>SUMIFS(INDEX(Calc!$H$2:$DZ$1549, $EG26, ), Calc!$H$15:$DZ$15, X$75)/$F$79</f>
        <v>0</v>
      </c>
      <c r="Y26" s="69">
        <f>SUMIFS(INDEX(Calc!$H$2:$DZ$1549, $EG26, ), Calc!$H$15:$DZ$15, Y$75)/$F$79</f>
        <v>0</v>
      </c>
      <c r="Z26" s="69">
        <f>SUMIFS(INDEX(Calc!$H$2:$DZ$1549, $EG26, ), Calc!$H$15:$DZ$15, Z$75)/$F$79</f>
        <v>0</v>
      </c>
      <c r="AA26" s="69">
        <f>SUMIFS(INDEX(Calc!$H$2:$DZ$1549, $EG26, ), Calc!$H$15:$DZ$15, AA$75)/$F$79</f>
        <v>0</v>
      </c>
      <c r="AB26" s="69">
        <f>SUMIFS(INDEX(Calc!$H$2:$DZ$1549, $EG26, ), Calc!$H$15:$DZ$15, AB$75)/$F$79</f>
        <v>0</v>
      </c>
      <c r="AC26" s="69">
        <f>SUMIFS(INDEX(Calc!$H$2:$DZ$1549, $EG26, ), Calc!$H$15:$DZ$15, AC$75)/$F$79</f>
        <v>0</v>
      </c>
      <c r="AD26" s="69">
        <f>SUMIFS(INDEX(Calc!$H$2:$DZ$1549, $EG26, ), Calc!$H$15:$DZ$15, AD$75)/$F$79</f>
        <v>0</v>
      </c>
      <c r="AE26" s="69">
        <f>SUMIFS(INDEX(Calc!$H$2:$DZ$1549, $EG26, ), Calc!$H$15:$DZ$15, AE$75)/$F$79</f>
        <v>0</v>
      </c>
      <c r="AF26" s="69">
        <f>SUMIFS(INDEX(Calc!$H$2:$DZ$1549, $EG26, ), Calc!$H$15:$DZ$15, AF$75)/$F$79</f>
        <v>0</v>
      </c>
      <c r="AG26" s="69">
        <f>SUMIFS(INDEX(Calc!$H$2:$DZ$1549, $EG26, ), Calc!$H$15:$DZ$15, AG$75)/$F$79</f>
        <v>0</v>
      </c>
      <c r="AH26" s="69">
        <f>SUMIFS(INDEX(Calc!$H$2:$DZ$1549, $EG26, ), Calc!$H$15:$DZ$15, AH$75)/$F$79</f>
        <v>0</v>
      </c>
      <c r="AI26" s="69">
        <f>SUMIFS(INDEX(Calc!$H$2:$DZ$1549, $EG26, ), Calc!$H$15:$DZ$15, AI$75)/$F$79</f>
        <v>0</v>
      </c>
      <c r="AJ26" s="69">
        <f>SUMIFS(INDEX(Calc!$H$2:$DZ$1549, $EG26, ), Calc!$H$15:$DZ$15, AJ$75)/$F$79</f>
        <v>0</v>
      </c>
      <c r="AK26" s="69">
        <f>SUMIFS(INDEX(Calc!$H$2:$DZ$1549, $EG26, ), Calc!$H$15:$DZ$15, AK$75)/$F$79</f>
        <v>0</v>
      </c>
      <c r="AL26" s="69">
        <f>SUMIFS(INDEX(Calc!$H$2:$DZ$1549, $EG26, ), Calc!$H$15:$DZ$15, AL$75)/$F$79</f>
        <v>0</v>
      </c>
      <c r="AM26" s="69">
        <f>SUMIFS(INDEX(Calc!$H$2:$DZ$1549, $EG26, ), Calc!$H$15:$DZ$15, AM$75)/$F$79</f>
        <v>0</v>
      </c>
      <c r="AN26" s="69">
        <f>SUMIFS(INDEX(Calc!$H$2:$DZ$1549, $EG26, ), Calc!$H$15:$DZ$15, AN$75)/$F$79</f>
        <v>0</v>
      </c>
      <c r="AO26" s="69">
        <f>SUMIFS(INDEX(Calc!$H$2:$DZ$1549, $EG26, ), Calc!$H$15:$DZ$15, AO$75)/$F$79</f>
        <v>0</v>
      </c>
      <c r="AP26" s="69">
        <f>SUMIFS(INDEX(Calc!$H$2:$DZ$1549, $EG26, ), Calc!$H$15:$DZ$15, AP$75)/$F$79</f>
        <v>0</v>
      </c>
      <c r="AQ26" s="69">
        <f>SUMIFS(INDEX(Calc!$H$2:$DZ$1549, $EG26, ), Calc!$H$15:$DZ$15, AQ$75)/$F$79</f>
        <v>0</v>
      </c>
      <c r="AR26" s="69">
        <f>SUMIFS(INDEX(Calc!$H$2:$DZ$1549, $EG26, ), Calc!$H$15:$DZ$15, AR$75)/$F$79</f>
        <v>0</v>
      </c>
      <c r="AS26" s="69">
        <f>SUMIFS(INDEX(Calc!$H$2:$DZ$1549, $EG26, ), Calc!$H$15:$DZ$15, AS$75)/$F$79</f>
        <v>0</v>
      </c>
      <c r="AT26" s="69">
        <f>SUMIFS(INDEX(Calc!$H$2:$DZ$1549, $EG26, ), Calc!$H$15:$DZ$15, AT$75)/$F$79</f>
        <v>0</v>
      </c>
      <c r="AU26" s="69">
        <f>SUMIFS(INDEX(Calc!$H$2:$DZ$1549, $EG26, ), Calc!$H$15:$DZ$15, AU$75)/$F$79</f>
        <v>0</v>
      </c>
      <c r="AV26" s="69">
        <f>SUMIFS(INDEX(Calc!$H$2:$DZ$1549, $EG26, ), Calc!$H$15:$DZ$15, AV$75)/$F$79</f>
        <v>0</v>
      </c>
      <c r="AW26" s="69">
        <f>SUMIFS(INDEX(Calc!$H$2:$DZ$1549, $EG26, ), Calc!$H$15:$DZ$15, AW$75)/$F$79</f>
        <v>0</v>
      </c>
      <c r="AX26" s="69">
        <f>SUMIFS(INDEX(Calc!$H$2:$DZ$1549, $EG26, ), Calc!$H$15:$DZ$15, AX$75)/$F$79</f>
        <v>0</v>
      </c>
      <c r="AY26" s="69">
        <f>SUMIFS(INDEX(Calc!$H$2:$DZ$1549, $EG26, ), Calc!$H$15:$DZ$15, AY$75)/$F$79</f>
        <v>0</v>
      </c>
      <c r="AZ26" s="69">
        <f>SUMIFS(INDEX(Calc!$H$2:$DZ$1549, $EG26, ), Calc!$H$15:$DZ$15, AZ$75)/$F$79</f>
        <v>0</v>
      </c>
      <c r="BA26" s="69">
        <f>SUMIFS(INDEX(Calc!$H$2:$DZ$1549, $EG26, ), Calc!$H$15:$DZ$15, BA$75)/$F$79</f>
        <v>0</v>
      </c>
      <c r="BB26" s="69">
        <f>SUMIFS(INDEX(Calc!$H$2:$DZ$1549, $EG26, ), Calc!$H$15:$DZ$15, BB$75)/$F$79</f>
        <v>0</v>
      </c>
      <c r="BC26" s="69">
        <f>SUMIFS(INDEX(Calc!$H$2:$DZ$1549, $EG26, ), Calc!$H$15:$DZ$15, BC$75)/$F$79</f>
        <v>0</v>
      </c>
      <c r="BD26" s="69">
        <f>SUMIFS(INDEX(Calc!$H$2:$DZ$1549, $EG26, ), Calc!$H$15:$DZ$15, BD$75)/$F$79</f>
        <v>0</v>
      </c>
      <c r="BE26" s="69">
        <f>SUMIFS(INDEX(Calc!$H$2:$DZ$1549, $EG26, ), Calc!$H$15:$DZ$15, BE$75)/$F$79</f>
        <v>0</v>
      </c>
      <c r="BF26" s="69">
        <f>SUMIFS(INDEX(Calc!$H$2:$DZ$1549, $EG26, ), Calc!$H$15:$DZ$15, BF$75)/$F$79</f>
        <v>0</v>
      </c>
      <c r="BG26" s="69">
        <f>SUMIFS(INDEX(Calc!$H$2:$DZ$1549, $EG26, ), Calc!$H$15:$DZ$15, BG$75)/$F$79</f>
        <v>0</v>
      </c>
      <c r="BH26" s="69">
        <f>SUMIFS(INDEX(Calc!$H$2:$DZ$1549, $EG26, ), Calc!$H$15:$DZ$15, BH$75)/$F$79</f>
        <v>0</v>
      </c>
      <c r="BI26" s="69">
        <f>SUMIFS(INDEX(Calc!$H$2:$DZ$1549, $EG26, ), Calc!$H$15:$DZ$15, BI$75)/$F$79</f>
        <v>0</v>
      </c>
      <c r="BJ26" s="69">
        <f>SUMIFS(INDEX(Calc!$H$2:$DZ$1549, $EG26, ), Calc!$H$15:$DZ$15, BJ$75)/$F$79</f>
        <v>0</v>
      </c>
      <c r="BK26" s="69">
        <f>SUMIFS(INDEX(Calc!$H$2:$DZ$1549, $EG26, ), Calc!$H$15:$DZ$15, BK$75)/$F$79</f>
        <v>0</v>
      </c>
      <c r="BL26" s="69">
        <f>SUMIFS(INDEX(Calc!$H$2:$DZ$1549, $EG26, ), Calc!$H$15:$DZ$15, BL$75)/$F$79</f>
        <v>0</v>
      </c>
      <c r="BM26" s="69">
        <f>SUMIFS(INDEX(Calc!$H$2:$DZ$1549, $EG26, ), Calc!$H$15:$DZ$15, BM$75)/$F$79</f>
        <v>0</v>
      </c>
      <c r="BN26" s="69">
        <f>SUMIFS(INDEX(Calc!$H$2:$DZ$1549, $EG26, ), Calc!$H$15:$DZ$15, BN$75)/$F$79</f>
        <v>0</v>
      </c>
      <c r="BO26" s="69">
        <f>SUMIFS(INDEX(Calc!$H$2:$DZ$1549, $EG26, ), Calc!$H$15:$DZ$15, BO$75)/$F$79</f>
        <v>0</v>
      </c>
      <c r="BP26" s="69">
        <f>SUMIFS(INDEX(Calc!$H$2:$DZ$1549, $EG26, ), Calc!$H$15:$DZ$15, BP$75)/$F$79</f>
        <v>0</v>
      </c>
      <c r="BQ26" s="69">
        <f>SUMIFS(INDEX(Calc!$H$2:$DZ$1549, $EG26, ), Calc!$H$15:$DZ$15, BQ$75)/$F$79</f>
        <v>0</v>
      </c>
      <c r="BR26" s="69">
        <f>SUMIFS(INDEX(Calc!$H$2:$DZ$1549, $EG26, ), Calc!$H$15:$DZ$15, BR$75)/$F$79</f>
        <v>0</v>
      </c>
      <c r="BS26" s="69">
        <f>SUMIFS(INDEX(Calc!$H$2:$DZ$1549, $EG26, ), Calc!$H$15:$DZ$15, BS$75)/$F$79</f>
        <v>0</v>
      </c>
      <c r="BT26" s="69">
        <f>SUMIFS(INDEX(Calc!$H$2:$DZ$1549, $EG26, ), Calc!$H$15:$DZ$15, BT$75)/$F$79</f>
        <v>0</v>
      </c>
      <c r="BU26" s="69">
        <f>SUMIFS(INDEX(Calc!$H$2:$DZ$1549, $EG26, ), Calc!$H$15:$DZ$15, BU$75)/$F$79</f>
        <v>0</v>
      </c>
      <c r="BV26" s="69">
        <f>SUMIFS(INDEX(Calc!$H$2:$DZ$1549, $EG26, ), Calc!$H$15:$DZ$15, BV$75)/$F$79</f>
        <v>0</v>
      </c>
      <c r="BW26" s="69">
        <f>SUMIFS(INDEX(Calc!$H$2:$DZ$1549, $EG26, ), Calc!$H$15:$DZ$15, BW$75)/$F$79</f>
        <v>0</v>
      </c>
      <c r="BX26" s="69">
        <f>SUMIFS(INDEX(Calc!$H$2:$DZ$1549, $EG26, ), Calc!$H$15:$DZ$15, BX$75)/$F$79</f>
        <v>0</v>
      </c>
      <c r="BY26" s="69">
        <f>SUMIFS(INDEX(Calc!$H$2:$DZ$1549, $EG26, ), Calc!$H$15:$DZ$15, BY$75)/$F$79</f>
        <v>0</v>
      </c>
      <c r="BZ26" s="69">
        <f>SUMIFS(INDEX(Calc!$H$2:$DZ$1549, $EG26, ), Calc!$H$15:$DZ$15, BZ$75)/$F$79</f>
        <v>0</v>
      </c>
      <c r="CA26" s="69">
        <f>SUMIFS(INDEX(Calc!$H$2:$DZ$1549, $EG26, ), Calc!$H$15:$DZ$15, CA$75)/$F$79</f>
        <v>0</v>
      </c>
      <c r="CB26" s="69">
        <f>SUMIFS(INDEX(Calc!$H$2:$DZ$1549, $EG26, ), Calc!$H$15:$DZ$15, CB$75)/$F$79</f>
        <v>0</v>
      </c>
      <c r="CC26" s="69">
        <f>SUMIFS(INDEX(Calc!$H$2:$DZ$1549, $EG26, ), Calc!$H$15:$DZ$15, CC$75)/$F$79</f>
        <v>0</v>
      </c>
      <c r="CD26" s="69">
        <f>SUMIFS(INDEX(Calc!$H$2:$DZ$1549, $EG26, ), Calc!$H$15:$DZ$15, CD$75)/$F$79</f>
        <v>0</v>
      </c>
      <c r="CE26" s="69">
        <f>SUMIFS(INDEX(Calc!$H$2:$DZ$1549, $EG26, ), Calc!$H$15:$DZ$15, CE$75)/$F$79</f>
        <v>0</v>
      </c>
      <c r="CF26" s="69">
        <f>SUMIFS(INDEX(Calc!$H$2:$DZ$1549, $EG26, ), Calc!$H$15:$DZ$15, CF$75)/$F$79</f>
        <v>0</v>
      </c>
      <c r="CG26" s="69">
        <f>SUMIFS(INDEX(Calc!$H$2:$DZ$1549, $EG26, ), Calc!$H$15:$DZ$15, CG$75)/$F$79</f>
        <v>0</v>
      </c>
      <c r="CH26" s="69">
        <f>SUMIFS(INDEX(Calc!$H$2:$DZ$1549, $EG26, ), Calc!$H$15:$DZ$15, CH$75)/$F$79</f>
        <v>0</v>
      </c>
      <c r="CI26" s="69">
        <f>SUMIFS(INDEX(Calc!$H$2:$DZ$1549, $EG26, ), Calc!$H$15:$DZ$15, CI$75)/$F$79</f>
        <v>0</v>
      </c>
      <c r="CJ26" s="69">
        <f>SUMIFS(INDEX(Calc!$H$2:$DZ$1549, $EG26, ), Calc!$H$15:$DZ$15, CJ$75)/$F$79</f>
        <v>0</v>
      </c>
      <c r="CK26" s="69">
        <f>SUMIFS(INDEX(Calc!$H$2:$DZ$1549, $EG26, ), Calc!$H$15:$DZ$15, CK$75)/$F$79</f>
        <v>0</v>
      </c>
      <c r="CL26" s="69">
        <f>SUMIFS(INDEX(Calc!$H$2:$DZ$1549, $EG26, ), Calc!$H$15:$DZ$15, CL$75)/$F$79</f>
        <v>0</v>
      </c>
      <c r="CM26" s="69">
        <f>SUMIFS(INDEX(Calc!$H$2:$DZ$1549, $EG26, ), Calc!$H$15:$DZ$15, CM$75)/$F$79</f>
        <v>0</v>
      </c>
      <c r="CN26" s="69">
        <f>SUMIFS(INDEX(Calc!$H$2:$DZ$1549, $EG26, ), Calc!$H$15:$DZ$15, CN$75)/$F$79</f>
        <v>0</v>
      </c>
      <c r="CO26" s="69">
        <f>SUMIFS(INDEX(Calc!$H$2:$DZ$1549, $EG26, ), Calc!$H$15:$DZ$15, CO$75)/$F$79</f>
        <v>0</v>
      </c>
      <c r="CP26" s="69">
        <f>SUMIFS(INDEX(Calc!$H$2:$DZ$1549, $EG26, ), Calc!$H$15:$DZ$15, CP$75)/$F$79</f>
        <v>0</v>
      </c>
      <c r="CQ26" s="69">
        <f>SUMIFS(INDEX(Calc!$H$2:$DZ$1549, $EG26, ), Calc!$H$15:$DZ$15, CQ$75)/$F$79</f>
        <v>0</v>
      </c>
      <c r="CR26" s="69">
        <f>SUMIFS(INDEX(Calc!$H$2:$DZ$1549, $EG26, ), Calc!$H$15:$DZ$15, CR$75)/$F$79</f>
        <v>0</v>
      </c>
      <c r="CS26" s="69">
        <f>SUMIFS(INDEX(Calc!$H$2:$DZ$1549, $EG26, ), Calc!$H$15:$DZ$15, CS$75)/$F$79</f>
        <v>0</v>
      </c>
      <c r="CT26" s="69">
        <f>SUMIFS(INDEX(Calc!$H$2:$DZ$1549, $EG26, ), Calc!$H$15:$DZ$15, CT$75)/$F$79</f>
        <v>0</v>
      </c>
      <c r="CU26" s="69">
        <f>SUMIFS(INDEX(Calc!$H$2:$DZ$1549, $EG26, ), Calc!$H$15:$DZ$15, CU$75)/$F$79</f>
        <v>0</v>
      </c>
      <c r="CV26" s="69">
        <f>SUMIFS(INDEX(Calc!$H$2:$DZ$1549, $EG26, ), Calc!$H$15:$DZ$15, CV$75)/$F$79</f>
        <v>0</v>
      </c>
      <c r="CW26" s="69">
        <f>SUMIFS(INDEX(Calc!$H$2:$DZ$1549, $EG26, ), Calc!$H$15:$DZ$15, CW$75)/$F$79</f>
        <v>0</v>
      </c>
      <c r="CX26" s="69">
        <f>SUMIFS(INDEX(Calc!$H$2:$DZ$1549, $EG26, ), Calc!$H$15:$DZ$15, CX$75)/$F$79</f>
        <v>0</v>
      </c>
      <c r="CY26" s="69">
        <f>SUMIFS(INDEX(Calc!$H$2:$DZ$1549, $EG26, ), Calc!$H$15:$DZ$15, CY$75)/$F$79</f>
        <v>0</v>
      </c>
      <c r="CZ26" s="69">
        <f>SUMIFS(INDEX(Calc!$H$2:$DZ$1549, $EG26, ), Calc!$H$15:$DZ$15, CZ$75)/$F$79</f>
        <v>0</v>
      </c>
      <c r="DA26" s="69">
        <f>SUMIFS(INDEX(Calc!$H$2:$DZ$1549, $EG26, ), Calc!$H$15:$DZ$15, DA$75)/$F$79</f>
        <v>0</v>
      </c>
      <c r="DB26" s="69">
        <f>SUMIFS(INDEX(Calc!$H$2:$DZ$1549, $EG26, ), Calc!$H$15:$DZ$15, DB$75)/$F$79</f>
        <v>0</v>
      </c>
      <c r="DC26" s="69">
        <f>SUMIFS(INDEX(Calc!$H$2:$DZ$1549, $EG26, ), Calc!$H$15:$DZ$15, DC$75)/$F$79</f>
        <v>0</v>
      </c>
      <c r="DD26" s="69">
        <f>SUMIFS(INDEX(Calc!$H$2:$DZ$1549, $EG26, ), Calc!$H$15:$DZ$15, DD$75)/$F$79</f>
        <v>0</v>
      </c>
      <c r="DE26" s="69">
        <f>SUMIFS(INDEX(Calc!$H$2:$DZ$1549, $EG26, ), Calc!$H$15:$DZ$15, DE$75)/$F$79</f>
        <v>0</v>
      </c>
      <c r="DF26" s="69">
        <f>SUMIFS(INDEX(Calc!$H$2:$DZ$1549, $EG26, ), Calc!$H$15:$DZ$15, DF$75)/$F$79</f>
        <v>0</v>
      </c>
      <c r="DG26" s="69">
        <f>SUMIFS(INDEX(Calc!$H$2:$DZ$1549, $EG26, ), Calc!$H$15:$DZ$15, DG$75)/$F$79</f>
        <v>0</v>
      </c>
      <c r="DH26" s="69">
        <f>SUMIFS(INDEX(Calc!$H$2:$DZ$1549, $EG26, ), Calc!$H$15:$DZ$15, DH$75)/$F$79</f>
        <v>0</v>
      </c>
      <c r="DI26" s="69">
        <f>SUMIFS(INDEX(Calc!$H$2:$DZ$1549, $EG26, ), Calc!$H$15:$DZ$15, DI$75)/$F$79</f>
        <v>0</v>
      </c>
      <c r="DJ26" s="69">
        <f>SUMIFS(INDEX(Calc!$H$2:$DZ$1549, $EG26, ), Calc!$H$15:$DZ$15, DJ$75)/$F$79</f>
        <v>0</v>
      </c>
      <c r="DK26" s="69">
        <f>SUMIFS(INDEX(Calc!$H$2:$DZ$1549, $EG26, ), Calc!$H$15:$DZ$15, DK$75)/$F$79</f>
        <v>0</v>
      </c>
      <c r="DL26" s="69">
        <f>SUMIFS(INDEX(Calc!$H$2:$DZ$1549, $EG26, ), Calc!$H$15:$DZ$15, DL$75)/$F$79</f>
        <v>0</v>
      </c>
      <c r="DM26" s="69">
        <f>SUMIFS(INDEX(Calc!$H$2:$DZ$1549, $EG26, ), Calc!$H$15:$DZ$15, DM$75)/$F$79</f>
        <v>0</v>
      </c>
      <c r="DN26" s="69">
        <f>SUMIFS(INDEX(Calc!$H$2:$DZ$1549, $EG26, ), Calc!$H$15:$DZ$15, DN$75)/$F$79</f>
        <v>0</v>
      </c>
      <c r="DO26" s="69">
        <f>SUMIFS(INDEX(Calc!$H$2:$DZ$1549, $EG26, ), Calc!$H$15:$DZ$15, DO$75)/$F$79</f>
        <v>0</v>
      </c>
      <c r="DP26" s="69">
        <f>SUMIFS(INDEX(Calc!$H$2:$DZ$1549, $EG26, ), Calc!$H$15:$DZ$15, DP$75)/$F$79</f>
        <v>0</v>
      </c>
      <c r="DQ26" s="69">
        <f>SUMIFS(INDEX(Calc!$H$2:$DZ$1549, $EG26, ), Calc!$H$15:$DZ$15, DQ$75)/$F$79</f>
        <v>0</v>
      </c>
      <c r="DR26" s="69">
        <f>SUMIFS(INDEX(Calc!$H$2:$DZ$1549, $EG26, ), Calc!$H$15:$DZ$15, DR$75)/$F$79</f>
        <v>0</v>
      </c>
      <c r="DS26" s="69">
        <f>SUMIFS(INDEX(Calc!$H$2:$DZ$1549, $EG26, ), Calc!$H$15:$DZ$15, DS$75)/$F$79</f>
        <v>0</v>
      </c>
      <c r="DT26" s="69">
        <f>SUMIFS(INDEX(Calc!$H$2:$DZ$1549, $EG26, ), Calc!$H$15:$DZ$15, DT$75)/$F$79</f>
        <v>0</v>
      </c>
      <c r="DU26" s="69">
        <f>SUMIFS(INDEX(Calc!$H$2:$DZ$1549, $EG26, ), Calc!$H$15:$DZ$15, DU$75)/$F$79</f>
        <v>0</v>
      </c>
      <c r="DV26" s="69">
        <f>SUMIFS(INDEX(Calc!$H$2:$DZ$1549, $EG26, ), Calc!$H$15:$DZ$15, DV$75)/$F$79</f>
        <v>0</v>
      </c>
      <c r="DW26" s="69">
        <f>SUMIFS(INDEX(Calc!$H$2:$DZ$1549, $EG26, ), Calc!$H$15:$DZ$15, DW$75)/$F$79</f>
        <v>0</v>
      </c>
      <c r="DX26" s="69">
        <f>SUMIFS(INDEX(Calc!$H$2:$DZ$1549, $EG26, ), Calc!$H$15:$DZ$15, DX$75)/$F$79</f>
        <v>0</v>
      </c>
      <c r="DY26" s="69">
        <f>SUMIFS(INDEX(Calc!$H$2:$DZ$1549, $EG26, ), Calc!$H$15:$DZ$15, DY$75)/$F$79</f>
        <v>0</v>
      </c>
      <c r="DZ26" s="69">
        <f>SUMIFS(INDEX(Calc!$H$2:$DZ$1549, $EG26, ), Calc!$H$15:$DZ$15, DZ$75)/$F$79</f>
        <v>0</v>
      </c>
      <c r="EB26" s="51"/>
      <c r="EC26" s="72">
        <f>SUM(I26:EA26)</f>
        <v>-12.000000000000002</v>
      </c>
      <c r="ED26" s="78"/>
      <c r="EF26" s="33" t="s">
        <v>233</v>
      </c>
      <c r="EG26" s="131">
        <f>SUMIFS(Calc!$EB$2:$EB$1549, Calc!$EC$2:$EC$1549, $EG$2, Calc!$ED$2:$ED$1549, $EG$3, Calc!$EE$2:$EE$1549, $EF26, Calc!$EF$2:$EF$1549, $C26)</f>
        <v>543</v>
      </c>
    </row>
    <row r="27" spans="3:137" x14ac:dyDescent="0.3">
      <c r="C27" s="10" t="s">
        <v>30</v>
      </c>
      <c r="E27" s="51"/>
      <c r="F27" s="68">
        <f>EC27/$EC$10*Inputs!$D$10</f>
        <v>-6000.0000000000009</v>
      </c>
      <c r="G27" s="139" t="s">
        <v>47</v>
      </c>
      <c r="H27" s="53"/>
      <c r="I27" s="20"/>
      <c r="J27" s="69">
        <f>SUMIFS(INDEX(Calc!$H$2:$DZ$1549, $EG27, ), Calc!$H$15:$DZ$15, J$75)/$F$79</f>
        <v>0</v>
      </c>
      <c r="K27" s="69">
        <f>SUMIFS(INDEX(Calc!$H$2:$DZ$1549, $EG27, ), Calc!$H$15:$DZ$15, K$75)/$F$79</f>
        <v>-0.4</v>
      </c>
      <c r="L27" s="69">
        <f>SUMIFS(INDEX(Calc!$H$2:$DZ$1549, $EG27, ), Calc!$H$15:$DZ$15, L$75)/$F$79</f>
        <v>-0.48</v>
      </c>
      <c r="M27" s="69">
        <f>SUMIFS(INDEX(Calc!$H$2:$DZ$1549, $EG27, ), Calc!$H$15:$DZ$15, M$75)/$F$79</f>
        <v>-0.48</v>
      </c>
      <c r="N27" s="69">
        <f>SUMIFS(INDEX(Calc!$H$2:$DZ$1549, $EG27, ), Calc!$H$15:$DZ$15, N$75)/$F$79</f>
        <v>-0.48</v>
      </c>
      <c r="O27" s="69">
        <f>SUMIFS(INDEX(Calc!$H$2:$DZ$1549, $EG27, ), Calc!$H$15:$DZ$15, O$75)/$F$79</f>
        <v>-0.48</v>
      </c>
      <c r="P27" s="69">
        <f>SUMIFS(INDEX(Calc!$H$2:$DZ$1549, $EG27, ), Calc!$H$15:$DZ$15, P$75)/$F$79</f>
        <v>-0.08</v>
      </c>
      <c r="Q27" s="69">
        <f>SUMIFS(INDEX(Calc!$H$2:$DZ$1549, $EG27, ), Calc!$H$15:$DZ$15, Q$75)/$F$79</f>
        <v>0</v>
      </c>
      <c r="R27" s="69">
        <f>SUMIFS(INDEX(Calc!$H$2:$DZ$1549, $EG27, ), Calc!$H$15:$DZ$15, R$75)/$F$79</f>
        <v>0</v>
      </c>
      <c r="S27" s="69">
        <f>SUMIFS(INDEX(Calc!$H$2:$DZ$1549, $EG27, ), Calc!$H$15:$DZ$15, S$75)/$F$79</f>
        <v>0</v>
      </c>
      <c r="T27" s="69">
        <f>SUMIFS(INDEX(Calc!$H$2:$DZ$1549, $EG27, ), Calc!$H$15:$DZ$15, T$75)/$F$79</f>
        <v>0</v>
      </c>
      <c r="U27" s="69">
        <f>SUMIFS(INDEX(Calc!$H$2:$DZ$1549, $EG27, ), Calc!$H$15:$DZ$15, U$75)/$F$79</f>
        <v>0</v>
      </c>
      <c r="V27" s="69">
        <f>SUMIFS(INDEX(Calc!$H$2:$DZ$1549, $EG27, ), Calc!$H$15:$DZ$15, V$75)/$F$79</f>
        <v>0</v>
      </c>
      <c r="W27" s="69">
        <f>SUMIFS(INDEX(Calc!$H$2:$DZ$1549, $EG27, ), Calc!$H$15:$DZ$15, W$75)/$F$79</f>
        <v>0</v>
      </c>
      <c r="X27" s="69">
        <f>SUMIFS(INDEX(Calc!$H$2:$DZ$1549, $EG27, ), Calc!$H$15:$DZ$15, X$75)/$F$79</f>
        <v>0</v>
      </c>
      <c r="Y27" s="69">
        <f>SUMIFS(INDEX(Calc!$H$2:$DZ$1549, $EG27, ), Calc!$H$15:$DZ$15, Y$75)/$F$79</f>
        <v>0</v>
      </c>
      <c r="Z27" s="69">
        <f>SUMIFS(INDEX(Calc!$H$2:$DZ$1549, $EG27, ), Calc!$H$15:$DZ$15, Z$75)/$F$79</f>
        <v>0</v>
      </c>
      <c r="AA27" s="69">
        <f>SUMIFS(INDEX(Calc!$H$2:$DZ$1549, $EG27, ), Calc!$H$15:$DZ$15, AA$75)/$F$79</f>
        <v>0</v>
      </c>
      <c r="AB27" s="69">
        <f>SUMIFS(INDEX(Calc!$H$2:$DZ$1549, $EG27, ), Calc!$H$15:$DZ$15, AB$75)/$F$79</f>
        <v>0</v>
      </c>
      <c r="AC27" s="69">
        <f>SUMIFS(INDEX(Calc!$H$2:$DZ$1549, $EG27, ), Calc!$H$15:$DZ$15, AC$75)/$F$79</f>
        <v>0</v>
      </c>
      <c r="AD27" s="69">
        <f>SUMIFS(INDEX(Calc!$H$2:$DZ$1549, $EG27, ), Calc!$H$15:$DZ$15, AD$75)/$F$79</f>
        <v>0</v>
      </c>
      <c r="AE27" s="69">
        <f>SUMIFS(INDEX(Calc!$H$2:$DZ$1549, $EG27, ), Calc!$H$15:$DZ$15, AE$75)/$F$79</f>
        <v>0</v>
      </c>
      <c r="AF27" s="69">
        <f>SUMIFS(INDEX(Calc!$H$2:$DZ$1549, $EG27, ), Calc!$H$15:$DZ$15, AF$75)/$F$79</f>
        <v>0</v>
      </c>
      <c r="AG27" s="69">
        <f>SUMIFS(INDEX(Calc!$H$2:$DZ$1549, $EG27, ), Calc!$H$15:$DZ$15, AG$75)/$F$79</f>
        <v>0</v>
      </c>
      <c r="AH27" s="69">
        <f>SUMIFS(INDEX(Calc!$H$2:$DZ$1549, $EG27, ), Calc!$H$15:$DZ$15, AH$75)/$F$79</f>
        <v>0</v>
      </c>
      <c r="AI27" s="69">
        <f>SUMIFS(INDEX(Calc!$H$2:$DZ$1549, $EG27, ), Calc!$H$15:$DZ$15, AI$75)/$F$79</f>
        <v>0</v>
      </c>
      <c r="AJ27" s="69">
        <f>SUMIFS(INDEX(Calc!$H$2:$DZ$1549, $EG27, ), Calc!$H$15:$DZ$15, AJ$75)/$F$79</f>
        <v>0</v>
      </c>
      <c r="AK27" s="69">
        <f>SUMIFS(INDEX(Calc!$H$2:$DZ$1549, $EG27, ), Calc!$H$15:$DZ$15, AK$75)/$F$79</f>
        <v>0</v>
      </c>
      <c r="AL27" s="69">
        <f>SUMIFS(INDEX(Calc!$H$2:$DZ$1549, $EG27, ), Calc!$H$15:$DZ$15, AL$75)/$F$79</f>
        <v>0</v>
      </c>
      <c r="AM27" s="69">
        <f>SUMIFS(INDEX(Calc!$H$2:$DZ$1549, $EG27, ), Calc!$H$15:$DZ$15, AM$75)/$F$79</f>
        <v>0</v>
      </c>
      <c r="AN27" s="69">
        <f>SUMIFS(INDEX(Calc!$H$2:$DZ$1549, $EG27, ), Calc!$H$15:$DZ$15, AN$75)/$F$79</f>
        <v>0</v>
      </c>
      <c r="AO27" s="69">
        <f>SUMIFS(INDEX(Calc!$H$2:$DZ$1549, $EG27, ), Calc!$H$15:$DZ$15, AO$75)/$F$79</f>
        <v>0</v>
      </c>
      <c r="AP27" s="69">
        <f>SUMIFS(INDEX(Calc!$H$2:$DZ$1549, $EG27, ), Calc!$H$15:$DZ$15, AP$75)/$F$79</f>
        <v>0</v>
      </c>
      <c r="AQ27" s="69">
        <f>SUMIFS(INDEX(Calc!$H$2:$DZ$1549, $EG27, ), Calc!$H$15:$DZ$15, AQ$75)/$F$79</f>
        <v>0</v>
      </c>
      <c r="AR27" s="69">
        <f>SUMIFS(INDEX(Calc!$H$2:$DZ$1549, $EG27, ), Calc!$H$15:$DZ$15, AR$75)/$F$79</f>
        <v>0</v>
      </c>
      <c r="AS27" s="69">
        <f>SUMIFS(INDEX(Calc!$H$2:$DZ$1549, $EG27, ), Calc!$H$15:$DZ$15, AS$75)/$F$79</f>
        <v>0</v>
      </c>
      <c r="AT27" s="69">
        <f>SUMIFS(INDEX(Calc!$H$2:$DZ$1549, $EG27, ), Calc!$H$15:$DZ$15, AT$75)/$F$79</f>
        <v>0</v>
      </c>
      <c r="AU27" s="69">
        <f>SUMIFS(INDEX(Calc!$H$2:$DZ$1549, $EG27, ), Calc!$H$15:$DZ$15, AU$75)/$F$79</f>
        <v>0</v>
      </c>
      <c r="AV27" s="69">
        <f>SUMIFS(INDEX(Calc!$H$2:$DZ$1549, $EG27, ), Calc!$H$15:$DZ$15, AV$75)/$F$79</f>
        <v>0</v>
      </c>
      <c r="AW27" s="69">
        <f>SUMIFS(INDEX(Calc!$H$2:$DZ$1549, $EG27, ), Calc!$H$15:$DZ$15, AW$75)/$F$79</f>
        <v>0</v>
      </c>
      <c r="AX27" s="69">
        <f>SUMIFS(INDEX(Calc!$H$2:$DZ$1549, $EG27, ), Calc!$H$15:$DZ$15, AX$75)/$F$79</f>
        <v>0</v>
      </c>
      <c r="AY27" s="69">
        <f>SUMIFS(INDEX(Calc!$H$2:$DZ$1549, $EG27, ), Calc!$H$15:$DZ$15, AY$75)/$F$79</f>
        <v>0</v>
      </c>
      <c r="AZ27" s="69">
        <f>SUMIFS(INDEX(Calc!$H$2:$DZ$1549, $EG27, ), Calc!$H$15:$DZ$15, AZ$75)/$F$79</f>
        <v>0</v>
      </c>
      <c r="BA27" s="69">
        <f>SUMIFS(INDEX(Calc!$H$2:$DZ$1549, $EG27, ), Calc!$H$15:$DZ$15, BA$75)/$F$79</f>
        <v>0</v>
      </c>
      <c r="BB27" s="69">
        <f>SUMIFS(INDEX(Calc!$H$2:$DZ$1549, $EG27, ), Calc!$H$15:$DZ$15, BB$75)/$F$79</f>
        <v>0</v>
      </c>
      <c r="BC27" s="69">
        <f>SUMIFS(INDEX(Calc!$H$2:$DZ$1549, $EG27, ), Calc!$H$15:$DZ$15, BC$75)/$F$79</f>
        <v>0</v>
      </c>
      <c r="BD27" s="69">
        <f>SUMIFS(INDEX(Calc!$H$2:$DZ$1549, $EG27, ), Calc!$H$15:$DZ$15, BD$75)/$F$79</f>
        <v>0</v>
      </c>
      <c r="BE27" s="69">
        <f>SUMIFS(INDEX(Calc!$H$2:$DZ$1549, $EG27, ), Calc!$H$15:$DZ$15, BE$75)/$F$79</f>
        <v>0</v>
      </c>
      <c r="BF27" s="69">
        <f>SUMIFS(INDEX(Calc!$H$2:$DZ$1549, $EG27, ), Calc!$H$15:$DZ$15, BF$75)/$F$79</f>
        <v>0</v>
      </c>
      <c r="BG27" s="69">
        <f>SUMIFS(INDEX(Calc!$H$2:$DZ$1549, $EG27, ), Calc!$H$15:$DZ$15, BG$75)/$F$79</f>
        <v>0</v>
      </c>
      <c r="BH27" s="69">
        <f>SUMIFS(INDEX(Calc!$H$2:$DZ$1549, $EG27, ), Calc!$H$15:$DZ$15, BH$75)/$F$79</f>
        <v>0</v>
      </c>
      <c r="BI27" s="69">
        <f>SUMIFS(INDEX(Calc!$H$2:$DZ$1549, $EG27, ), Calc!$H$15:$DZ$15, BI$75)/$F$79</f>
        <v>0</v>
      </c>
      <c r="BJ27" s="69">
        <f>SUMIFS(INDEX(Calc!$H$2:$DZ$1549, $EG27, ), Calc!$H$15:$DZ$15, BJ$75)/$F$79</f>
        <v>0</v>
      </c>
      <c r="BK27" s="69">
        <f>SUMIFS(INDEX(Calc!$H$2:$DZ$1549, $EG27, ), Calc!$H$15:$DZ$15, BK$75)/$F$79</f>
        <v>0</v>
      </c>
      <c r="BL27" s="69">
        <f>SUMIFS(INDEX(Calc!$H$2:$DZ$1549, $EG27, ), Calc!$H$15:$DZ$15, BL$75)/$F$79</f>
        <v>0</v>
      </c>
      <c r="BM27" s="69">
        <f>SUMIFS(INDEX(Calc!$H$2:$DZ$1549, $EG27, ), Calc!$H$15:$DZ$15, BM$75)/$F$79</f>
        <v>0</v>
      </c>
      <c r="BN27" s="69">
        <f>SUMIFS(INDEX(Calc!$H$2:$DZ$1549, $EG27, ), Calc!$H$15:$DZ$15, BN$75)/$F$79</f>
        <v>0</v>
      </c>
      <c r="BO27" s="69">
        <f>SUMIFS(INDEX(Calc!$H$2:$DZ$1549, $EG27, ), Calc!$H$15:$DZ$15, BO$75)/$F$79</f>
        <v>0</v>
      </c>
      <c r="BP27" s="69">
        <f>SUMIFS(INDEX(Calc!$H$2:$DZ$1549, $EG27, ), Calc!$H$15:$DZ$15, BP$75)/$F$79</f>
        <v>0</v>
      </c>
      <c r="BQ27" s="69">
        <f>SUMIFS(INDEX(Calc!$H$2:$DZ$1549, $EG27, ), Calc!$H$15:$DZ$15, BQ$75)/$F$79</f>
        <v>0</v>
      </c>
      <c r="BR27" s="69">
        <f>SUMIFS(INDEX(Calc!$H$2:$DZ$1549, $EG27, ), Calc!$H$15:$DZ$15, BR$75)/$F$79</f>
        <v>0</v>
      </c>
      <c r="BS27" s="69">
        <f>SUMIFS(INDEX(Calc!$H$2:$DZ$1549, $EG27, ), Calc!$H$15:$DZ$15, BS$75)/$F$79</f>
        <v>0</v>
      </c>
      <c r="BT27" s="69">
        <f>SUMIFS(INDEX(Calc!$H$2:$DZ$1549, $EG27, ), Calc!$H$15:$DZ$15, BT$75)/$F$79</f>
        <v>0</v>
      </c>
      <c r="BU27" s="69">
        <f>SUMIFS(INDEX(Calc!$H$2:$DZ$1549, $EG27, ), Calc!$H$15:$DZ$15, BU$75)/$F$79</f>
        <v>0</v>
      </c>
      <c r="BV27" s="69">
        <f>SUMIFS(INDEX(Calc!$H$2:$DZ$1549, $EG27, ), Calc!$H$15:$DZ$15, BV$75)/$F$79</f>
        <v>0</v>
      </c>
      <c r="BW27" s="69">
        <f>SUMIFS(INDEX(Calc!$H$2:$DZ$1549, $EG27, ), Calc!$H$15:$DZ$15, BW$75)/$F$79</f>
        <v>0</v>
      </c>
      <c r="BX27" s="69">
        <f>SUMIFS(INDEX(Calc!$H$2:$DZ$1549, $EG27, ), Calc!$H$15:$DZ$15, BX$75)/$F$79</f>
        <v>0</v>
      </c>
      <c r="BY27" s="69">
        <f>SUMIFS(INDEX(Calc!$H$2:$DZ$1549, $EG27, ), Calc!$H$15:$DZ$15, BY$75)/$F$79</f>
        <v>0</v>
      </c>
      <c r="BZ27" s="69">
        <f>SUMIFS(INDEX(Calc!$H$2:$DZ$1549, $EG27, ), Calc!$H$15:$DZ$15, BZ$75)/$F$79</f>
        <v>0</v>
      </c>
      <c r="CA27" s="69">
        <f>SUMIFS(INDEX(Calc!$H$2:$DZ$1549, $EG27, ), Calc!$H$15:$DZ$15, CA$75)/$F$79</f>
        <v>0</v>
      </c>
      <c r="CB27" s="69">
        <f>SUMIFS(INDEX(Calc!$H$2:$DZ$1549, $EG27, ), Calc!$H$15:$DZ$15, CB$75)/$F$79</f>
        <v>0</v>
      </c>
      <c r="CC27" s="69">
        <f>SUMIFS(INDEX(Calc!$H$2:$DZ$1549, $EG27, ), Calc!$H$15:$DZ$15, CC$75)/$F$79</f>
        <v>0</v>
      </c>
      <c r="CD27" s="69">
        <f>SUMIFS(INDEX(Calc!$H$2:$DZ$1549, $EG27, ), Calc!$H$15:$DZ$15, CD$75)/$F$79</f>
        <v>0</v>
      </c>
      <c r="CE27" s="69">
        <f>SUMIFS(INDEX(Calc!$H$2:$DZ$1549, $EG27, ), Calc!$H$15:$DZ$15, CE$75)/$F$79</f>
        <v>0</v>
      </c>
      <c r="CF27" s="69">
        <f>SUMIFS(INDEX(Calc!$H$2:$DZ$1549, $EG27, ), Calc!$H$15:$DZ$15, CF$75)/$F$79</f>
        <v>0</v>
      </c>
      <c r="CG27" s="69">
        <f>SUMIFS(INDEX(Calc!$H$2:$DZ$1549, $EG27, ), Calc!$H$15:$DZ$15, CG$75)/$F$79</f>
        <v>0</v>
      </c>
      <c r="CH27" s="69">
        <f>SUMIFS(INDEX(Calc!$H$2:$DZ$1549, $EG27, ), Calc!$H$15:$DZ$15, CH$75)/$F$79</f>
        <v>0</v>
      </c>
      <c r="CI27" s="69">
        <f>SUMIFS(INDEX(Calc!$H$2:$DZ$1549, $EG27, ), Calc!$H$15:$DZ$15, CI$75)/$F$79</f>
        <v>0</v>
      </c>
      <c r="CJ27" s="69">
        <f>SUMIFS(INDEX(Calc!$H$2:$DZ$1549, $EG27, ), Calc!$H$15:$DZ$15, CJ$75)/$F$79</f>
        <v>0</v>
      </c>
      <c r="CK27" s="69">
        <f>SUMIFS(INDEX(Calc!$H$2:$DZ$1549, $EG27, ), Calc!$H$15:$DZ$15, CK$75)/$F$79</f>
        <v>0</v>
      </c>
      <c r="CL27" s="69">
        <f>SUMIFS(INDEX(Calc!$H$2:$DZ$1549, $EG27, ), Calc!$H$15:$DZ$15, CL$75)/$F$79</f>
        <v>0</v>
      </c>
      <c r="CM27" s="69">
        <f>SUMIFS(INDEX(Calc!$H$2:$DZ$1549, $EG27, ), Calc!$H$15:$DZ$15, CM$75)/$F$79</f>
        <v>0</v>
      </c>
      <c r="CN27" s="69">
        <f>SUMIFS(INDEX(Calc!$H$2:$DZ$1549, $EG27, ), Calc!$H$15:$DZ$15, CN$75)/$F$79</f>
        <v>0</v>
      </c>
      <c r="CO27" s="69">
        <f>SUMIFS(INDEX(Calc!$H$2:$DZ$1549, $EG27, ), Calc!$H$15:$DZ$15, CO$75)/$F$79</f>
        <v>0</v>
      </c>
      <c r="CP27" s="69">
        <f>SUMIFS(INDEX(Calc!$H$2:$DZ$1549, $EG27, ), Calc!$H$15:$DZ$15, CP$75)/$F$79</f>
        <v>0</v>
      </c>
      <c r="CQ27" s="69">
        <f>SUMIFS(INDEX(Calc!$H$2:$DZ$1549, $EG27, ), Calc!$H$15:$DZ$15, CQ$75)/$F$79</f>
        <v>0</v>
      </c>
      <c r="CR27" s="69">
        <f>SUMIFS(INDEX(Calc!$H$2:$DZ$1549, $EG27, ), Calc!$H$15:$DZ$15, CR$75)/$F$79</f>
        <v>0</v>
      </c>
      <c r="CS27" s="69">
        <f>SUMIFS(INDEX(Calc!$H$2:$DZ$1549, $EG27, ), Calc!$H$15:$DZ$15, CS$75)/$F$79</f>
        <v>0</v>
      </c>
      <c r="CT27" s="69">
        <f>SUMIFS(INDEX(Calc!$H$2:$DZ$1549, $EG27, ), Calc!$H$15:$DZ$15, CT$75)/$F$79</f>
        <v>0</v>
      </c>
      <c r="CU27" s="69">
        <f>SUMIFS(INDEX(Calc!$H$2:$DZ$1549, $EG27, ), Calc!$H$15:$DZ$15, CU$75)/$F$79</f>
        <v>0</v>
      </c>
      <c r="CV27" s="69">
        <f>SUMIFS(INDEX(Calc!$H$2:$DZ$1549, $EG27, ), Calc!$H$15:$DZ$15, CV$75)/$F$79</f>
        <v>0</v>
      </c>
      <c r="CW27" s="69">
        <f>SUMIFS(INDEX(Calc!$H$2:$DZ$1549, $EG27, ), Calc!$H$15:$DZ$15, CW$75)/$F$79</f>
        <v>0</v>
      </c>
      <c r="CX27" s="69">
        <f>SUMIFS(INDEX(Calc!$H$2:$DZ$1549, $EG27, ), Calc!$H$15:$DZ$15, CX$75)/$F$79</f>
        <v>0</v>
      </c>
      <c r="CY27" s="69">
        <f>SUMIFS(INDEX(Calc!$H$2:$DZ$1549, $EG27, ), Calc!$H$15:$DZ$15, CY$75)/$F$79</f>
        <v>0</v>
      </c>
      <c r="CZ27" s="69">
        <f>SUMIFS(INDEX(Calc!$H$2:$DZ$1549, $EG27, ), Calc!$H$15:$DZ$15, CZ$75)/$F$79</f>
        <v>0</v>
      </c>
      <c r="DA27" s="69">
        <f>SUMIFS(INDEX(Calc!$H$2:$DZ$1549, $EG27, ), Calc!$H$15:$DZ$15, DA$75)/$F$79</f>
        <v>0</v>
      </c>
      <c r="DB27" s="69">
        <f>SUMIFS(INDEX(Calc!$H$2:$DZ$1549, $EG27, ), Calc!$H$15:$DZ$15, DB$75)/$F$79</f>
        <v>0</v>
      </c>
      <c r="DC27" s="69">
        <f>SUMIFS(INDEX(Calc!$H$2:$DZ$1549, $EG27, ), Calc!$H$15:$DZ$15, DC$75)/$F$79</f>
        <v>0</v>
      </c>
      <c r="DD27" s="69">
        <f>SUMIFS(INDEX(Calc!$H$2:$DZ$1549, $EG27, ), Calc!$H$15:$DZ$15, DD$75)/$F$79</f>
        <v>0</v>
      </c>
      <c r="DE27" s="69">
        <f>SUMIFS(INDEX(Calc!$H$2:$DZ$1549, $EG27, ), Calc!$H$15:$DZ$15, DE$75)/$F$79</f>
        <v>0</v>
      </c>
      <c r="DF27" s="69">
        <f>SUMIFS(INDEX(Calc!$H$2:$DZ$1549, $EG27, ), Calc!$H$15:$DZ$15, DF$75)/$F$79</f>
        <v>0</v>
      </c>
      <c r="DG27" s="69">
        <f>SUMIFS(INDEX(Calc!$H$2:$DZ$1549, $EG27, ), Calc!$H$15:$DZ$15, DG$75)/$F$79</f>
        <v>0</v>
      </c>
      <c r="DH27" s="69">
        <f>SUMIFS(INDEX(Calc!$H$2:$DZ$1549, $EG27, ), Calc!$H$15:$DZ$15, DH$75)/$F$79</f>
        <v>0</v>
      </c>
      <c r="DI27" s="69">
        <f>SUMIFS(INDEX(Calc!$H$2:$DZ$1549, $EG27, ), Calc!$H$15:$DZ$15, DI$75)/$F$79</f>
        <v>0</v>
      </c>
      <c r="DJ27" s="69">
        <f>SUMIFS(INDEX(Calc!$H$2:$DZ$1549, $EG27, ), Calc!$H$15:$DZ$15, DJ$75)/$F$79</f>
        <v>0</v>
      </c>
      <c r="DK27" s="69">
        <f>SUMIFS(INDEX(Calc!$H$2:$DZ$1549, $EG27, ), Calc!$H$15:$DZ$15, DK$75)/$F$79</f>
        <v>0</v>
      </c>
      <c r="DL27" s="69">
        <f>SUMIFS(INDEX(Calc!$H$2:$DZ$1549, $EG27, ), Calc!$H$15:$DZ$15, DL$75)/$F$79</f>
        <v>0</v>
      </c>
      <c r="DM27" s="69">
        <f>SUMIFS(INDEX(Calc!$H$2:$DZ$1549, $EG27, ), Calc!$H$15:$DZ$15, DM$75)/$F$79</f>
        <v>0</v>
      </c>
      <c r="DN27" s="69">
        <f>SUMIFS(INDEX(Calc!$H$2:$DZ$1549, $EG27, ), Calc!$H$15:$DZ$15, DN$75)/$F$79</f>
        <v>0</v>
      </c>
      <c r="DO27" s="69">
        <f>SUMIFS(INDEX(Calc!$H$2:$DZ$1549, $EG27, ), Calc!$H$15:$DZ$15, DO$75)/$F$79</f>
        <v>0</v>
      </c>
      <c r="DP27" s="69">
        <f>SUMIFS(INDEX(Calc!$H$2:$DZ$1549, $EG27, ), Calc!$H$15:$DZ$15, DP$75)/$F$79</f>
        <v>0</v>
      </c>
      <c r="DQ27" s="69">
        <f>SUMIFS(INDEX(Calc!$H$2:$DZ$1549, $EG27, ), Calc!$H$15:$DZ$15, DQ$75)/$F$79</f>
        <v>0</v>
      </c>
      <c r="DR27" s="69">
        <f>SUMIFS(INDEX(Calc!$H$2:$DZ$1549, $EG27, ), Calc!$H$15:$DZ$15, DR$75)/$F$79</f>
        <v>0</v>
      </c>
      <c r="DS27" s="69">
        <f>SUMIFS(INDEX(Calc!$H$2:$DZ$1549, $EG27, ), Calc!$H$15:$DZ$15, DS$75)/$F$79</f>
        <v>0</v>
      </c>
      <c r="DT27" s="69">
        <f>SUMIFS(INDEX(Calc!$H$2:$DZ$1549, $EG27, ), Calc!$H$15:$DZ$15, DT$75)/$F$79</f>
        <v>0</v>
      </c>
      <c r="DU27" s="69">
        <f>SUMIFS(INDEX(Calc!$H$2:$DZ$1549, $EG27, ), Calc!$H$15:$DZ$15, DU$75)/$F$79</f>
        <v>0</v>
      </c>
      <c r="DV27" s="69">
        <f>SUMIFS(INDEX(Calc!$H$2:$DZ$1549, $EG27, ), Calc!$H$15:$DZ$15, DV$75)/$F$79</f>
        <v>0</v>
      </c>
      <c r="DW27" s="69">
        <f>SUMIFS(INDEX(Calc!$H$2:$DZ$1549, $EG27, ), Calc!$H$15:$DZ$15, DW$75)/$F$79</f>
        <v>0</v>
      </c>
      <c r="DX27" s="69">
        <f>SUMIFS(INDEX(Calc!$H$2:$DZ$1549, $EG27, ), Calc!$H$15:$DZ$15, DX$75)/$F$79</f>
        <v>0</v>
      </c>
      <c r="DY27" s="69">
        <f>SUMIFS(INDEX(Calc!$H$2:$DZ$1549, $EG27, ), Calc!$H$15:$DZ$15, DY$75)/$F$79</f>
        <v>0</v>
      </c>
      <c r="DZ27" s="69">
        <f>SUMIFS(INDEX(Calc!$H$2:$DZ$1549, $EG27, ), Calc!$H$15:$DZ$15, DZ$75)/$F$79</f>
        <v>0</v>
      </c>
      <c r="EB27" s="51"/>
      <c r="EC27" s="72">
        <f>SUM(I27:EA27)</f>
        <v>-2.4</v>
      </c>
      <c r="ED27" s="78"/>
      <c r="EF27" s="33" t="s">
        <v>233</v>
      </c>
      <c r="EG27" s="131">
        <f>SUMIFS(Calc!$EB$2:$EB$1549, Calc!$EC$2:$EC$1549, $EG$2, Calc!$ED$2:$ED$1549, $EG$3, Calc!$EE$2:$EE$1549, $EF27, Calc!$EF$2:$EF$1549, $C27)</f>
        <v>592</v>
      </c>
    </row>
    <row r="28" spans="3:137" ht="5.0999999999999996" customHeight="1" x14ac:dyDescent="0.3">
      <c r="E28" s="51"/>
      <c r="F28" s="27"/>
      <c r="G28" s="27"/>
      <c r="H28" s="53"/>
      <c r="I28" s="20"/>
      <c r="J28" s="20"/>
      <c r="K28" s="20"/>
      <c r="L28" s="20"/>
      <c r="M28" s="20"/>
      <c r="N28" s="20"/>
      <c r="O28" s="20"/>
      <c r="P28" s="20"/>
      <c r="Q28" s="20"/>
      <c r="R28" s="20"/>
      <c r="S28" s="20"/>
      <c r="T28" s="20"/>
      <c r="U28" s="20"/>
      <c r="V28" s="20"/>
      <c r="W28" s="20"/>
      <c r="X28" s="20"/>
      <c r="Y28" s="20"/>
      <c r="Z28" s="20"/>
      <c r="AA28" s="20"/>
      <c r="AB28" s="20"/>
      <c r="AC28" s="20"/>
      <c r="AD28" s="20"/>
      <c r="AE28" s="20"/>
      <c r="AF28" s="20"/>
      <c r="AG28" s="20"/>
      <c r="AH28" s="20"/>
      <c r="AI28" s="20"/>
      <c r="AJ28" s="20"/>
      <c r="AK28" s="20"/>
      <c r="AL28" s="20"/>
      <c r="AM28" s="20"/>
      <c r="AN28" s="20"/>
      <c r="AO28" s="20"/>
      <c r="AP28" s="20"/>
      <c r="AQ28" s="20"/>
      <c r="AR28" s="20"/>
      <c r="AS28" s="20"/>
      <c r="AT28" s="20"/>
      <c r="AU28" s="20"/>
      <c r="AV28" s="20"/>
      <c r="AW28" s="20"/>
      <c r="AX28" s="20"/>
      <c r="AY28" s="20"/>
      <c r="AZ28" s="20"/>
      <c r="BA28" s="20"/>
      <c r="BB28" s="20"/>
      <c r="BC28" s="20"/>
      <c r="BD28" s="20"/>
      <c r="BE28" s="20"/>
      <c r="BF28" s="20"/>
      <c r="BG28" s="20"/>
      <c r="BH28" s="20"/>
      <c r="BI28" s="20"/>
      <c r="BJ28" s="20"/>
      <c r="BK28" s="20"/>
      <c r="BL28" s="20"/>
      <c r="BM28" s="20"/>
      <c r="BN28" s="20"/>
      <c r="BO28" s="20"/>
      <c r="BP28" s="20"/>
      <c r="BQ28" s="20"/>
      <c r="BR28" s="20"/>
      <c r="BS28" s="20"/>
      <c r="BT28" s="20"/>
      <c r="BU28" s="20"/>
      <c r="BV28" s="20"/>
      <c r="BW28" s="20"/>
      <c r="BX28" s="20"/>
      <c r="BY28" s="20"/>
      <c r="BZ28" s="20"/>
      <c r="CA28" s="20"/>
      <c r="CB28" s="20"/>
      <c r="CC28" s="20"/>
      <c r="CD28" s="20"/>
      <c r="CE28" s="20"/>
      <c r="CF28" s="20"/>
      <c r="CG28" s="20"/>
      <c r="CH28" s="20"/>
      <c r="CI28" s="20"/>
      <c r="CJ28" s="20"/>
      <c r="CK28" s="20"/>
      <c r="CL28" s="20"/>
      <c r="CM28" s="20"/>
      <c r="CN28" s="20"/>
      <c r="CO28" s="20"/>
      <c r="CP28" s="20"/>
      <c r="CQ28" s="20"/>
      <c r="CR28" s="20"/>
      <c r="CS28" s="20"/>
      <c r="CT28" s="20"/>
      <c r="CU28" s="20"/>
      <c r="CV28" s="20"/>
      <c r="CW28" s="20"/>
      <c r="CX28" s="20"/>
      <c r="CY28" s="20"/>
      <c r="CZ28" s="20"/>
      <c r="DA28" s="20"/>
      <c r="DB28" s="20"/>
      <c r="DC28" s="20"/>
      <c r="DD28" s="20"/>
      <c r="DE28" s="20"/>
      <c r="DF28" s="20"/>
      <c r="DG28" s="20"/>
      <c r="DH28" s="20"/>
      <c r="DI28" s="20"/>
      <c r="DJ28" s="20"/>
      <c r="DK28" s="20"/>
      <c r="DL28" s="20"/>
      <c r="DM28" s="20"/>
      <c r="DN28" s="20"/>
      <c r="DO28" s="20"/>
      <c r="DP28" s="20"/>
      <c r="DQ28" s="20"/>
      <c r="DR28" s="20"/>
      <c r="DS28" s="20"/>
      <c r="DT28" s="20"/>
      <c r="DU28" s="20"/>
      <c r="DV28" s="20"/>
      <c r="DW28" s="20"/>
      <c r="DX28" s="20"/>
      <c r="DY28" s="20"/>
      <c r="DZ28" s="20"/>
      <c r="EB28" s="51"/>
      <c r="EC28" s="72"/>
      <c r="ED28" s="78"/>
    </row>
    <row r="29" spans="3:137" x14ac:dyDescent="0.3">
      <c r="C29" s="14" t="s">
        <v>185</v>
      </c>
      <c r="D29" s="14"/>
      <c r="E29" s="48"/>
      <c r="F29" s="44">
        <f>EC29/$EC$10*Inputs!$D$10</f>
        <v>-211000.00000000006</v>
      </c>
      <c r="G29" s="140" t="s">
        <v>47</v>
      </c>
      <c r="H29" s="49"/>
      <c r="I29" s="73"/>
      <c r="J29" s="111">
        <f t="shared" ref="J29:AO29" si="6">SUM(J22:J28)</f>
        <v>0</v>
      </c>
      <c r="K29" s="111">
        <f t="shared" si="6"/>
        <v>-14.066666666666668</v>
      </c>
      <c r="L29" s="111">
        <f t="shared" si="6"/>
        <v>-16.88</v>
      </c>
      <c r="M29" s="111">
        <f t="shared" si="6"/>
        <v>-16.88</v>
      </c>
      <c r="N29" s="111">
        <f t="shared" si="6"/>
        <v>-16.88</v>
      </c>
      <c r="O29" s="111">
        <f t="shared" si="6"/>
        <v>-16.88</v>
      </c>
      <c r="P29" s="111">
        <f t="shared" si="6"/>
        <v>-2.8133333333333335</v>
      </c>
      <c r="Q29" s="111">
        <f t="shared" si="6"/>
        <v>0</v>
      </c>
      <c r="R29" s="111">
        <f t="shared" si="6"/>
        <v>0</v>
      </c>
      <c r="S29" s="111">
        <f t="shared" si="6"/>
        <v>0</v>
      </c>
      <c r="T29" s="111">
        <f t="shared" si="6"/>
        <v>0</v>
      </c>
      <c r="U29" s="111">
        <f t="shared" si="6"/>
        <v>0</v>
      </c>
      <c r="V29" s="111">
        <f t="shared" si="6"/>
        <v>0</v>
      </c>
      <c r="W29" s="111">
        <f t="shared" si="6"/>
        <v>0</v>
      </c>
      <c r="X29" s="111">
        <f t="shared" si="6"/>
        <v>0</v>
      </c>
      <c r="Y29" s="111">
        <f t="shared" si="6"/>
        <v>0</v>
      </c>
      <c r="Z29" s="111">
        <f t="shared" si="6"/>
        <v>0</v>
      </c>
      <c r="AA29" s="111">
        <f t="shared" si="6"/>
        <v>0</v>
      </c>
      <c r="AB29" s="111">
        <f t="shared" si="6"/>
        <v>0</v>
      </c>
      <c r="AC29" s="111">
        <f t="shared" si="6"/>
        <v>0</v>
      </c>
      <c r="AD29" s="111">
        <f t="shared" si="6"/>
        <v>0</v>
      </c>
      <c r="AE29" s="111">
        <f t="shared" si="6"/>
        <v>0</v>
      </c>
      <c r="AF29" s="111">
        <f t="shared" si="6"/>
        <v>0</v>
      </c>
      <c r="AG29" s="111">
        <f t="shared" si="6"/>
        <v>0</v>
      </c>
      <c r="AH29" s="111">
        <f t="shared" si="6"/>
        <v>0</v>
      </c>
      <c r="AI29" s="111">
        <f t="shared" si="6"/>
        <v>0</v>
      </c>
      <c r="AJ29" s="111">
        <f t="shared" si="6"/>
        <v>0</v>
      </c>
      <c r="AK29" s="111">
        <f t="shared" si="6"/>
        <v>0</v>
      </c>
      <c r="AL29" s="111">
        <f t="shared" si="6"/>
        <v>0</v>
      </c>
      <c r="AM29" s="111">
        <f t="shared" si="6"/>
        <v>0</v>
      </c>
      <c r="AN29" s="111">
        <f t="shared" si="6"/>
        <v>0</v>
      </c>
      <c r="AO29" s="111">
        <f t="shared" si="6"/>
        <v>0</v>
      </c>
      <c r="AP29" s="111">
        <f t="shared" ref="AP29:DA29" si="7">SUM(AP22:AP28)</f>
        <v>0</v>
      </c>
      <c r="AQ29" s="111">
        <f t="shared" si="7"/>
        <v>0</v>
      </c>
      <c r="AR29" s="111">
        <f t="shared" si="7"/>
        <v>0</v>
      </c>
      <c r="AS29" s="111">
        <f t="shared" si="7"/>
        <v>0</v>
      </c>
      <c r="AT29" s="111">
        <f t="shared" si="7"/>
        <v>0</v>
      </c>
      <c r="AU29" s="111">
        <f t="shared" si="7"/>
        <v>0</v>
      </c>
      <c r="AV29" s="111">
        <f t="shared" si="7"/>
        <v>0</v>
      </c>
      <c r="AW29" s="111">
        <f t="shared" si="7"/>
        <v>0</v>
      </c>
      <c r="AX29" s="111">
        <f t="shared" si="7"/>
        <v>0</v>
      </c>
      <c r="AY29" s="111">
        <f t="shared" si="7"/>
        <v>0</v>
      </c>
      <c r="AZ29" s="111">
        <f t="shared" si="7"/>
        <v>0</v>
      </c>
      <c r="BA29" s="111">
        <f t="shared" si="7"/>
        <v>0</v>
      </c>
      <c r="BB29" s="111">
        <f t="shared" si="7"/>
        <v>0</v>
      </c>
      <c r="BC29" s="111">
        <f t="shared" si="7"/>
        <v>0</v>
      </c>
      <c r="BD29" s="111">
        <f t="shared" si="7"/>
        <v>0</v>
      </c>
      <c r="BE29" s="111">
        <f t="shared" si="7"/>
        <v>0</v>
      </c>
      <c r="BF29" s="111">
        <f t="shared" si="7"/>
        <v>0</v>
      </c>
      <c r="BG29" s="111">
        <f t="shared" si="7"/>
        <v>0</v>
      </c>
      <c r="BH29" s="111">
        <f t="shared" si="7"/>
        <v>0</v>
      </c>
      <c r="BI29" s="111">
        <f t="shared" si="7"/>
        <v>0</v>
      </c>
      <c r="BJ29" s="111">
        <f t="shared" si="7"/>
        <v>0</v>
      </c>
      <c r="BK29" s="111">
        <f t="shared" si="7"/>
        <v>0</v>
      </c>
      <c r="BL29" s="111">
        <f t="shared" si="7"/>
        <v>0</v>
      </c>
      <c r="BM29" s="111">
        <f t="shared" si="7"/>
        <v>0</v>
      </c>
      <c r="BN29" s="111">
        <f t="shared" si="7"/>
        <v>0</v>
      </c>
      <c r="BO29" s="111">
        <f t="shared" si="7"/>
        <v>0</v>
      </c>
      <c r="BP29" s="111">
        <f t="shared" si="7"/>
        <v>0</v>
      </c>
      <c r="BQ29" s="111">
        <f t="shared" si="7"/>
        <v>0</v>
      </c>
      <c r="BR29" s="111">
        <f t="shared" si="7"/>
        <v>0</v>
      </c>
      <c r="BS29" s="111">
        <f t="shared" si="7"/>
        <v>0</v>
      </c>
      <c r="BT29" s="111">
        <f t="shared" si="7"/>
        <v>0</v>
      </c>
      <c r="BU29" s="111">
        <f t="shared" si="7"/>
        <v>0</v>
      </c>
      <c r="BV29" s="111">
        <f t="shared" si="7"/>
        <v>0</v>
      </c>
      <c r="BW29" s="111">
        <f t="shared" si="7"/>
        <v>0</v>
      </c>
      <c r="BX29" s="111">
        <f t="shared" si="7"/>
        <v>0</v>
      </c>
      <c r="BY29" s="111">
        <f t="shared" si="7"/>
        <v>0</v>
      </c>
      <c r="BZ29" s="111">
        <f t="shared" si="7"/>
        <v>0</v>
      </c>
      <c r="CA29" s="111">
        <f t="shared" si="7"/>
        <v>0</v>
      </c>
      <c r="CB29" s="111">
        <f t="shared" si="7"/>
        <v>0</v>
      </c>
      <c r="CC29" s="111">
        <f t="shared" si="7"/>
        <v>0</v>
      </c>
      <c r="CD29" s="111">
        <f t="shared" si="7"/>
        <v>0</v>
      </c>
      <c r="CE29" s="111">
        <f t="shared" si="7"/>
        <v>0</v>
      </c>
      <c r="CF29" s="111">
        <f t="shared" si="7"/>
        <v>0</v>
      </c>
      <c r="CG29" s="111">
        <f t="shared" si="7"/>
        <v>0</v>
      </c>
      <c r="CH29" s="111">
        <f t="shared" si="7"/>
        <v>0</v>
      </c>
      <c r="CI29" s="111">
        <f t="shared" si="7"/>
        <v>0</v>
      </c>
      <c r="CJ29" s="111">
        <f t="shared" si="7"/>
        <v>0</v>
      </c>
      <c r="CK29" s="111">
        <f t="shared" si="7"/>
        <v>0</v>
      </c>
      <c r="CL29" s="111">
        <f t="shared" si="7"/>
        <v>0</v>
      </c>
      <c r="CM29" s="111">
        <f t="shared" si="7"/>
        <v>0</v>
      </c>
      <c r="CN29" s="111">
        <f t="shared" si="7"/>
        <v>0</v>
      </c>
      <c r="CO29" s="111">
        <f t="shared" si="7"/>
        <v>0</v>
      </c>
      <c r="CP29" s="111">
        <f t="shared" si="7"/>
        <v>0</v>
      </c>
      <c r="CQ29" s="111">
        <f t="shared" si="7"/>
        <v>0</v>
      </c>
      <c r="CR29" s="111">
        <f t="shared" si="7"/>
        <v>0</v>
      </c>
      <c r="CS29" s="111">
        <f t="shared" si="7"/>
        <v>0</v>
      </c>
      <c r="CT29" s="111">
        <f t="shared" si="7"/>
        <v>0</v>
      </c>
      <c r="CU29" s="111">
        <f t="shared" si="7"/>
        <v>0</v>
      </c>
      <c r="CV29" s="111">
        <f t="shared" si="7"/>
        <v>0</v>
      </c>
      <c r="CW29" s="111">
        <f t="shared" si="7"/>
        <v>0</v>
      </c>
      <c r="CX29" s="111">
        <f t="shared" si="7"/>
        <v>0</v>
      </c>
      <c r="CY29" s="111">
        <f t="shared" si="7"/>
        <v>0</v>
      </c>
      <c r="CZ29" s="111">
        <f t="shared" si="7"/>
        <v>0</v>
      </c>
      <c r="DA29" s="111">
        <f t="shared" si="7"/>
        <v>0</v>
      </c>
      <c r="DB29" s="111">
        <f t="shared" ref="DB29:DZ29" si="8">SUM(DB22:DB28)</f>
        <v>0</v>
      </c>
      <c r="DC29" s="111">
        <f t="shared" si="8"/>
        <v>0</v>
      </c>
      <c r="DD29" s="111">
        <f t="shared" si="8"/>
        <v>0</v>
      </c>
      <c r="DE29" s="111">
        <f t="shared" si="8"/>
        <v>0</v>
      </c>
      <c r="DF29" s="111">
        <f t="shared" si="8"/>
        <v>0</v>
      </c>
      <c r="DG29" s="111">
        <f t="shared" si="8"/>
        <v>0</v>
      </c>
      <c r="DH29" s="111">
        <f t="shared" si="8"/>
        <v>0</v>
      </c>
      <c r="DI29" s="111">
        <f t="shared" si="8"/>
        <v>0</v>
      </c>
      <c r="DJ29" s="111">
        <f t="shared" si="8"/>
        <v>0</v>
      </c>
      <c r="DK29" s="111">
        <f t="shared" si="8"/>
        <v>0</v>
      </c>
      <c r="DL29" s="111">
        <f t="shared" si="8"/>
        <v>0</v>
      </c>
      <c r="DM29" s="111">
        <f t="shared" si="8"/>
        <v>0</v>
      </c>
      <c r="DN29" s="111">
        <f t="shared" si="8"/>
        <v>0</v>
      </c>
      <c r="DO29" s="111">
        <f t="shared" si="8"/>
        <v>0</v>
      </c>
      <c r="DP29" s="111">
        <f t="shared" si="8"/>
        <v>0</v>
      </c>
      <c r="DQ29" s="111">
        <f t="shared" si="8"/>
        <v>0</v>
      </c>
      <c r="DR29" s="111">
        <f t="shared" si="8"/>
        <v>0</v>
      </c>
      <c r="DS29" s="111">
        <f t="shared" si="8"/>
        <v>0</v>
      </c>
      <c r="DT29" s="111">
        <f t="shared" si="8"/>
        <v>0</v>
      </c>
      <c r="DU29" s="111">
        <f t="shared" si="8"/>
        <v>0</v>
      </c>
      <c r="DV29" s="111">
        <f t="shared" si="8"/>
        <v>0</v>
      </c>
      <c r="DW29" s="111">
        <f t="shared" si="8"/>
        <v>0</v>
      </c>
      <c r="DX29" s="111">
        <f t="shared" si="8"/>
        <v>0</v>
      </c>
      <c r="DY29" s="111">
        <f t="shared" si="8"/>
        <v>0</v>
      </c>
      <c r="DZ29" s="111">
        <f t="shared" si="8"/>
        <v>0</v>
      </c>
      <c r="EA29" s="212"/>
      <c r="EB29" s="213"/>
      <c r="EC29" s="111">
        <f>SUM(EC22:EC28)</f>
        <v>-84.4</v>
      </c>
      <c r="ED29" s="75"/>
    </row>
    <row r="30" spans="3:137" x14ac:dyDescent="0.3">
      <c r="E30" s="51"/>
      <c r="F30" s="27"/>
      <c r="G30" s="27"/>
      <c r="H30" s="53"/>
      <c r="I30" s="20"/>
      <c r="J30" s="20"/>
      <c r="K30" s="20"/>
      <c r="L30" s="20"/>
      <c r="M30" s="20"/>
      <c r="N30" s="20"/>
      <c r="O30" s="20"/>
      <c r="P30" s="20"/>
      <c r="Q30" s="20"/>
      <c r="R30" s="20"/>
      <c r="S30" s="20"/>
      <c r="T30" s="20"/>
      <c r="U30" s="20"/>
      <c r="V30" s="20"/>
      <c r="W30" s="20"/>
      <c r="X30" s="20"/>
      <c r="Y30" s="20"/>
      <c r="Z30" s="20"/>
      <c r="AA30" s="20"/>
      <c r="AB30" s="20"/>
      <c r="AC30" s="20"/>
      <c r="AD30" s="20"/>
      <c r="AE30" s="20"/>
      <c r="AF30" s="20"/>
      <c r="AG30" s="20"/>
      <c r="AH30" s="20"/>
      <c r="AI30" s="20"/>
      <c r="AJ30" s="20"/>
      <c r="AK30" s="20"/>
      <c r="AL30" s="20"/>
      <c r="AM30" s="20"/>
      <c r="AN30" s="20"/>
      <c r="AO30" s="20"/>
      <c r="AP30" s="20"/>
      <c r="AQ30" s="20"/>
      <c r="AR30" s="20"/>
      <c r="AS30" s="20"/>
      <c r="AT30" s="20"/>
      <c r="AU30" s="20"/>
      <c r="AV30" s="20"/>
      <c r="AW30" s="20"/>
      <c r="AX30" s="20"/>
      <c r="AY30" s="20"/>
      <c r="AZ30" s="20"/>
      <c r="BA30" s="20"/>
      <c r="BB30" s="20"/>
      <c r="BC30" s="20"/>
      <c r="BD30" s="20"/>
      <c r="BE30" s="20"/>
      <c r="BF30" s="20"/>
      <c r="BG30" s="20"/>
      <c r="BH30" s="20"/>
      <c r="BI30" s="20"/>
      <c r="BJ30" s="20"/>
      <c r="BK30" s="20"/>
      <c r="BL30" s="20"/>
      <c r="BM30" s="20"/>
      <c r="BN30" s="20"/>
      <c r="BO30" s="20"/>
      <c r="BP30" s="20"/>
      <c r="BQ30" s="20"/>
      <c r="BR30" s="20"/>
      <c r="BS30" s="20"/>
      <c r="BT30" s="20"/>
      <c r="BU30" s="20"/>
      <c r="BV30" s="20"/>
      <c r="BW30" s="20"/>
      <c r="BX30" s="20"/>
      <c r="BY30" s="20"/>
      <c r="BZ30" s="20"/>
      <c r="CA30" s="20"/>
      <c r="CB30" s="20"/>
      <c r="CC30" s="20"/>
      <c r="CD30" s="20"/>
      <c r="CE30" s="20"/>
      <c r="CF30" s="20"/>
      <c r="CG30" s="20"/>
      <c r="CH30" s="20"/>
      <c r="CI30" s="20"/>
      <c r="CJ30" s="20"/>
      <c r="CK30" s="20"/>
      <c r="CL30" s="20"/>
      <c r="CM30" s="20"/>
      <c r="CN30" s="20"/>
      <c r="CO30" s="20"/>
      <c r="CP30" s="20"/>
      <c r="CQ30" s="20"/>
      <c r="CR30" s="20"/>
      <c r="CS30" s="20"/>
      <c r="CT30" s="20"/>
      <c r="CU30" s="20"/>
      <c r="CV30" s="20"/>
      <c r="CW30" s="20"/>
      <c r="CX30" s="20"/>
      <c r="CY30" s="20"/>
      <c r="CZ30" s="20"/>
      <c r="DA30" s="20"/>
      <c r="DB30" s="20"/>
      <c r="DC30" s="20"/>
      <c r="DD30" s="20"/>
      <c r="DE30" s="20"/>
      <c r="DF30" s="20"/>
      <c r="DG30" s="20"/>
      <c r="DH30" s="20"/>
      <c r="DI30" s="20"/>
      <c r="DJ30" s="20"/>
      <c r="DK30" s="20"/>
      <c r="DL30" s="20"/>
      <c r="DM30" s="20"/>
      <c r="DN30" s="20"/>
      <c r="DO30" s="20"/>
      <c r="DP30" s="20"/>
      <c r="DQ30" s="20"/>
      <c r="DR30" s="20"/>
      <c r="DS30" s="20"/>
      <c r="DT30" s="20"/>
      <c r="DU30" s="20"/>
      <c r="DV30" s="20"/>
      <c r="DW30" s="20"/>
      <c r="DX30" s="20"/>
      <c r="DY30" s="20"/>
      <c r="DZ30" s="20"/>
      <c r="EB30" s="51"/>
      <c r="EC30" s="72"/>
      <c r="ED30" s="78"/>
    </row>
    <row r="31" spans="3:137" x14ac:dyDescent="0.3">
      <c r="C31" s="81" t="s">
        <v>63</v>
      </c>
      <c r="D31" s="81"/>
      <c r="E31" s="82"/>
      <c r="F31" s="137">
        <f>EC31/$EC$10*Inputs!$D$10</f>
        <v>175187.5</v>
      </c>
      <c r="G31" s="138" t="s">
        <v>47</v>
      </c>
      <c r="H31" s="83"/>
      <c r="I31" s="84"/>
      <c r="J31" s="90">
        <f t="shared" ref="J31:BU31" si="9">SUM(J19, J29)</f>
        <v>0</v>
      </c>
      <c r="K31" s="90">
        <f t="shared" si="9"/>
        <v>11.679166666666669</v>
      </c>
      <c r="L31" s="90">
        <f t="shared" si="9"/>
        <v>14.015000000000001</v>
      </c>
      <c r="M31" s="90">
        <f t="shared" si="9"/>
        <v>14.015000000000001</v>
      </c>
      <c r="N31" s="90">
        <f t="shared" si="9"/>
        <v>14.015000000000001</v>
      </c>
      <c r="O31" s="90">
        <f t="shared" si="9"/>
        <v>14.015000000000001</v>
      </c>
      <c r="P31" s="90">
        <f t="shared" si="9"/>
        <v>2.3358333333333334</v>
      </c>
      <c r="Q31" s="90">
        <f t="shared" si="9"/>
        <v>0</v>
      </c>
      <c r="R31" s="90">
        <f t="shared" si="9"/>
        <v>0</v>
      </c>
      <c r="S31" s="90">
        <f t="shared" si="9"/>
        <v>0</v>
      </c>
      <c r="T31" s="90">
        <f t="shared" si="9"/>
        <v>0</v>
      </c>
      <c r="U31" s="90">
        <f t="shared" si="9"/>
        <v>0</v>
      </c>
      <c r="V31" s="90">
        <f t="shared" si="9"/>
        <v>0</v>
      </c>
      <c r="W31" s="90">
        <f t="shared" si="9"/>
        <v>0</v>
      </c>
      <c r="X31" s="90">
        <f t="shared" si="9"/>
        <v>0</v>
      </c>
      <c r="Y31" s="90">
        <f t="shared" si="9"/>
        <v>0</v>
      </c>
      <c r="Z31" s="90">
        <f t="shared" si="9"/>
        <v>0</v>
      </c>
      <c r="AA31" s="90">
        <f t="shared" si="9"/>
        <v>0</v>
      </c>
      <c r="AB31" s="90">
        <f t="shared" si="9"/>
        <v>0</v>
      </c>
      <c r="AC31" s="90">
        <f t="shared" si="9"/>
        <v>0</v>
      </c>
      <c r="AD31" s="90">
        <f t="shared" si="9"/>
        <v>0</v>
      </c>
      <c r="AE31" s="90">
        <f t="shared" si="9"/>
        <v>0</v>
      </c>
      <c r="AF31" s="90">
        <f t="shared" si="9"/>
        <v>0</v>
      </c>
      <c r="AG31" s="90">
        <f t="shared" si="9"/>
        <v>0</v>
      </c>
      <c r="AH31" s="90">
        <f t="shared" si="9"/>
        <v>0</v>
      </c>
      <c r="AI31" s="90">
        <f t="shared" si="9"/>
        <v>0</v>
      </c>
      <c r="AJ31" s="90">
        <f t="shared" si="9"/>
        <v>0</v>
      </c>
      <c r="AK31" s="90">
        <f t="shared" si="9"/>
        <v>0</v>
      </c>
      <c r="AL31" s="90">
        <f t="shared" si="9"/>
        <v>0</v>
      </c>
      <c r="AM31" s="90">
        <f t="shared" si="9"/>
        <v>0</v>
      </c>
      <c r="AN31" s="90">
        <f t="shared" si="9"/>
        <v>0</v>
      </c>
      <c r="AO31" s="90">
        <f t="shared" si="9"/>
        <v>0</v>
      </c>
      <c r="AP31" s="90">
        <f t="shared" si="9"/>
        <v>0</v>
      </c>
      <c r="AQ31" s="90">
        <f t="shared" si="9"/>
        <v>0</v>
      </c>
      <c r="AR31" s="90">
        <f t="shared" si="9"/>
        <v>0</v>
      </c>
      <c r="AS31" s="90">
        <f t="shared" si="9"/>
        <v>0</v>
      </c>
      <c r="AT31" s="90">
        <f t="shared" si="9"/>
        <v>0</v>
      </c>
      <c r="AU31" s="90">
        <f t="shared" si="9"/>
        <v>0</v>
      </c>
      <c r="AV31" s="90">
        <f t="shared" si="9"/>
        <v>0</v>
      </c>
      <c r="AW31" s="90">
        <f t="shared" si="9"/>
        <v>0</v>
      </c>
      <c r="AX31" s="90">
        <f t="shared" si="9"/>
        <v>0</v>
      </c>
      <c r="AY31" s="90">
        <f t="shared" si="9"/>
        <v>0</v>
      </c>
      <c r="AZ31" s="90">
        <f t="shared" si="9"/>
        <v>0</v>
      </c>
      <c r="BA31" s="90">
        <f t="shared" si="9"/>
        <v>0</v>
      </c>
      <c r="BB31" s="90">
        <f t="shared" si="9"/>
        <v>0</v>
      </c>
      <c r="BC31" s="90">
        <f t="shared" si="9"/>
        <v>0</v>
      </c>
      <c r="BD31" s="90">
        <f t="shared" si="9"/>
        <v>0</v>
      </c>
      <c r="BE31" s="90">
        <f t="shared" si="9"/>
        <v>0</v>
      </c>
      <c r="BF31" s="90">
        <f t="shared" si="9"/>
        <v>0</v>
      </c>
      <c r="BG31" s="90">
        <f t="shared" si="9"/>
        <v>0</v>
      </c>
      <c r="BH31" s="90">
        <f t="shared" si="9"/>
        <v>0</v>
      </c>
      <c r="BI31" s="90">
        <f t="shared" si="9"/>
        <v>0</v>
      </c>
      <c r="BJ31" s="90">
        <f t="shared" si="9"/>
        <v>0</v>
      </c>
      <c r="BK31" s="90">
        <f t="shared" si="9"/>
        <v>0</v>
      </c>
      <c r="BL31" s="90">
        <f t="shared" si="9"/>
        <v>0</v>
      </c>
      <c r="BM31" s="90">
        <f t="shared" si="9"/>
        <v>0</v>
      </c>
      <c r="BN31" s="90">
        <f t="shared" si="9"/>
        <v>0</v>
      </c>
      <c r="BO31" s="90">
        <f t="shared" si="9"/>
        <v>0</v>
      </c>
      <c r="BP31" s="90">
        <f t="shared" si="9"/>
        <v>0</v>
      </c>
      <c r="BQ31" s="90">
        <f t="shared" si="9"/>
        <v>0</v>
      </c>
      <c r="BR31" s="90">
        <f t="shared" si="9"/>
        <v>0</v>
      </c>
      <c r="BS31" s="90">
        <f t="shared" si="9"/>
        <v>0</v>
      </c>
      <c r="BT31" s="90">
        <f t="shared" si="9"/>
        <v>0</v>
      </c>
      <c r="BU31" s="90">
        <f t="shared" si="9"/>
        <v>0</v>
      </c>
      <c r="BV31" s="90">
        <f t="shared" ref="BV31:DZ31" si="10">SUM(BV19, BV29)</f>
        <v>0</v>
      </c>
      <c r="BW31" s="90">
        <f t="shared" si="10"/>
        <v>0</v>
      </c>
      <c r="BX31" s="90">
        <f t="shared" si="10"/>
        <v>0</v>
      </c>
      <c r="BY31" s="90">
        <f t="shared" si="10"/>
        <v>0</v>
      </c>
      <c r="BZ31" s="90">
        <f t="shared" si="10"/>
        <v>0</v>
      </c>
      <c r="CA31" s="90">
        <f t="shared" si="10"/>
        <v>0</v>
      </c>
      <c r="CB31" s="90">
        <f t="shared" si="10"/>
        <v>0</v>
      </c>
      <c r="CC31" s="90">
        <f t="shared" si="10"/>
        <v>0</v>
      </c>
      <c r="CD31" s="90">
        <f t="shared" si="10"/>
        <v>0</v>
      </c>
      <c r="CE31" s="90">
        <f t="shared" si="10"/>
        <v>0</v>
      </c>
      <c r="CF31" s="90">
        <f t="shared" si="10"/>
        <v>0</v>
      </c>
      <c r="CG31" s="90">
        <f t="shared" si="10"/>
        <v>0</v>
      </c>
      <c r="CH31" s="90">
        <f t="shared" si="10"/>
        <v>0</v>
      </c>
      <c r="CI31" s="90">
        <f t="shared" si="10"/>
        <v>0</v>
      </c>
      <c r="CJ31" s="90">
        <f t="shared" si="10"/>
        <v>0</v>
      </c>
      <c r="CK31" s="90">
        <f t="shared" si="10"/>
        <v>0</v>
      </c>
      <c r="CL31" s="90">
        <f t="shared" si="10"/>
        <v>0</v>
      </c>
      <c r="CM31" s="90">
        <f t="shared" si="10"/>
        <v>0</v>
      </c>
      <c r="CN31" s="90">
        <f t="shared" si="10"/>
        <v>0</v>
      </c>
      <c r="CO31" s="90">
        <f t="shared" si="10"/>
        <v>0</v>
      </c>
      <c r="CP31" s="90">
        <f t="shared" si="10"/>
        <v>0</v>
      </c>
      <c r="CQ31" s="90">
        <f t="shared" si="10"/>
        <v>0</v>
      </c>
      <c r="CR31" s="90">
        <f t="shared" si="10"/>
        <v>0</v>
      </c>
      <c r="CS31" s="90">
        <f t="shared" si="10"/>
        <v>0</v>
      </c>
      <c r="CT31" s="90">
        <f t="shared" si="10"/>
        <v>0</v>
      </c>
      <c r="CU31" s="90">
        <f t="shared" si="10"/>
        <v>0</v>
      </c>
      <c r="CV31" s="90">
        <f t="shared" si="10"/>
        <v>0</v>
      </c>
      <c r="CW31" s="90">
        <f t="shared" si="10"/>
        <v>0</v>
      </c>
      <c r="CX31" s="90">
        <f t="shared" si="10"/>
        <v>0</v>
      </c>
      <c r="CY31" s="90">
        <f t="shared" si="10"/>
        <v>0</v>
      </c>
      <c r="CZ31" s="90">
        <f t="shared" si="10"/>
        <v>0</v>
      </c>
      <c r="DA31" s="90">
        <f t="shared" si="10"/>
        <v>0</v>
      </c>
      <c r="DB31" s="90">
        <f t="shared" si="10"/>
        <v>0</v>
      </c>
      <c r="DC31" s="90">
        <f t="shared" si="10"/>
        <v>0</v>
      </c>
      <c r="DD31" s="90">
        <f t="shared" si="10"/>
        <v>0</v>
      </c>
      <c r="DE31" s="90">
        <f t="shared" si="10"/>
        <v>0</v>
      </c>
      <c r="DF31" s="90">
        <f t="shared" si="10"/>
        <v>0</v>
      </c>
      <c r="DG31" s="90">
        <f t="shared" si="10"/>
        <v>0</v>
      </c>
      <c r="DH31" s="90">
        <f t="shared" si="10"/>
        <v>0</v>
      </c>
      <c r="DI31" s="90">
        <f t="shared" si="10"/>
        <v>0</v>
      </c>
      <c r="DJ31" s="90">
        <f t="shared" si="10"/>
        <v>0</v>
      </c>
      <c r="DK31" s="90">
        <f t="shared" si="10"/>
        <v>0</v>
      </c>
      <c r="DL31" s="90">
        <f t="shared" si="10"/>
        <v>0</v>
      </c>
      <c r="DM31" s="90">
        <f t="shared" si="10"/>
        <v>0</v>
      </c>
      <c r="DN31" s="90">
        <f t="shared" si="10"/>
        <v>0</v>
      </c>
      <c r="DO31" s="90">
        <f t="shared" si="10"/>
        <v>0</v>
      </c>
      <c r="DP31" s="90">
        <f t="shared" si="10"/>
        <v>0</v>
      </c>
      <c r="DQ31" s="90">
        <f t="shared" si="10"/>
        <v>0</v>
      </c>
      <c r="DR31" s="90">
        <f t="shared" si="10"/>
        <v>0</v>
      </c>
      <c r="DS31" s="90">
        <f t="shared" si="10"/>
        <v>0</v>
      </c>
      <c r="DT31" s="90">
        <f t="shared" si="10"/>
        <v>0</v>
      </c>
      <c r="DU31" s="90">
        <f t="shared" si="10"/>
        <v>0</v>
      </c>
      <c r="DV31" s="90">
        <f t="shared" si="10"/>
        <v>0</v>
      </c>
      <c r="DW31" s="90">
        <f t="shared" si="10"/>
        <v>0</v>
      </c>
      <c r="DX31" s="90">
        <f t="shared" si="10"/>
        <v>0</v>
      </c>
      <c r="DY31" s="90">
        <f t="shared" si="10"/>
        <v>0</v>
      </c>
      <c r="DZ31" s="90">
        <f t="shared" si="10"/>
        <v>0</v>
      </c>
      <c r="EA31" s="91"/>
      <c r="EB31" s="92"/>
      <c r="EC31" s="90">
        <f>SUM(EC19, EC29)</f>
        <v>70.074999999999989</v>
      </c>
      <c r="ED31" s="85"/>
    </row>
    <row r="32" spans="3:137" x14ac:dyDescent="0.3">
      <c r="E32" s="51"/>
      <c r="F32" s="27"/>
      <c r="G32" s="27"/>
      <c r="H32" s="53"/>
      <c r="I32" s="17"/>
      <c r="J32" s="17"/>
      <c r="K32" s="17"/>
      <c r="L32" s="17"/>
      <c r="M32" s="17"/>
      <c r="N32" s="17"/>
      <c r="O32" s="17"/>
      <c r="P32" s="17"/>
      <c r="Q32" s="17"/>
      <c r="R32" s="17"/>
      <c r="S32" s="17"/>
      <c r="T32" s="17"/>
      <c r="U32" s="17"/>
      <c r="V32" s="17"/>
      <c r="W32" s="17"/>
      <c r="X32" s="17"/>
      <c r="Y32" s="17"/>
      <c r="Z32" s="17"/>
      <c r="AA32" s="17"/>
      <c r="AB32" s="17"/>
      <c r="AC32" s="17"/>
      <c r="AD32" s="17"/>
      <c r="AE32" s="17"/>
      <c r="AF32" s="17"/>
      <c r="AG32" s="17"/>
      <c r="AH32" s="17"/>
      <c r="AI32" s="17"/>
      <c r="AJ32" s="17"/>
      <c r="AK32" s="17"/>
      <c r="AL32" s="17"/>
      <c r="AM32" s="17"/>
      <c r="AN32" s="17"/>
      <c r="AO32" s="17"/>
      <c r="AP32" s="17"/>
      <c r="AQ32" s="17"/>
      <c r="AR32" s="17"/>
      <c r="AS32" s="17"/>
      <c r="AT32" s="17"/>
      <c r="AU32" s="17"/>
      <c r="AV32" s="17"/>
      <c r="AW32" s="17"/>
      <c r="AX32" s="17"/>
      <c r="AY32" s="17"/>
      <c r="AZ32" s="17"/>
      <c r="BA32" s="17"/>
      <c r="BB32" s="17"/>
      <c r="BC32" s="17"/>
      <c r="BD32" s="17"/>
      <c r="BE32" s="17"/>
      <c r="BF32" s="17"/>
      <c r="BG32" s="17"/>
      <c r="BH32" s="17"/>
      <c r="BI32" s="17"/>
      <c r="BJ32" s="17"/>
      <c r="BK32" s="17"/>
      <c r="BL32" s="17"/>
      <c r="BM32" s="17"/>
      <c r="BN32" s="17"/>
      <c r="BO32" s="17"/>
      <c r="BP32" s="17"/>
      <c r="BQ32" s="17"/>
      <c r="BR32" s="17"/>
      <c r="BS32" s="17"/>
      <c r="BT32" s="17"/>
      <c r="BU32" s="17"/>
      <c r="BV32" s="17"/>
      <c r="BW32" s="17"/>
      <c r="BX32" s="17"/>
      <c r="BY32" s="17"/>
      <c r="BZ32" s="17"/>
      <c r="CA32" s="17"/>
      <c r="CB32" s="17"/>
      <c r="CC32" s="17"/>
      <c r="CD32" s="17"/>
      <c r="CE32" s="17"/>
      <c r="CF32" s="17"/>
      <c r="CG32" s="17"/>
      <c r="CH32" s="17"/>
      <c r="CI32" s="17"/>
      <c r="CJ32" s="17"/>
      <c r="CK32" s="17"/>
      <c r="CL32" s="17"/>
      <c r="CM32" s="17"/>
      <c r="CN32" s="17"/>
      <c r="CO32" s="17"/>
      <c r="CP32" s="17"/>
      <c r="CQ32" s="17"/>
      <c r="CR32" s="17"/>
      <c r="CS32" s="17"/>
      <c r="CT32" s="17"/>
      <c r="CU32" s="17"/>
      <c r="CV32" s="17"/>
      <c r="CW32" s="17"/>
      <c r="CX32" s="17"/>
      <c r="CY32" s="17"/>
      <c r="CZ32" s="17"/>
      <c r="DA32" s="17"/>
      <c r="DB32" s="17"/>
      <c r="DC32" s="17"/>
      <c r="DD32" s="17"/>
      <c r="DE32" s="17"/>
      <c r="DF32" s="17"/>
      <c r="DG32" s="17"/>
      <c r="DH32" s="17"/>
      <c r="DI32" s="17"/>
      <c r="DJ32" s="17"/>
      <c r="DK32" s="17"/>
      <c r="DL32" s="17"/>
      <c r="DM32" s="17"/>
      <c r="DN32" s="17"/>
      <c r="DO32" s="17"/>
      <c r="DP32" s="17"/>
      <c r="DQ32" s="17"/>
      <c r="DR32" s="17"/>
      <c r="DS32" s="17"/>
      <c r="DT32" s="17"/>
      <c r="DU32" s="17"/>
      <c r="DV32" s="17"/>
      <c r="DW32" s="17"/>
      <c r="DX32" s="17"/>
      <c r="DY32" s="17"/>
      <c r="DZ32" s="17"/>
      <c r="EB32" s="51"/>
      <c r="EC32" s="76"/>
      <c r="ED32" s="77"/>
    </row>
    <row r="33" spans="3:137" x14ac:dyDescent="0.3">
      <c r="C33" s="36" t="s">
        <v>188</v>
      </c>
      <c r="E33" s="51"/>
      <c r="F33" s="27"/>
      <c r="G33" s="27"/>
      <c r="H33" s="53"/>
      <c r="I33" s="17"/>
      <c r="J33" s="17"/>
      <c r="K33" s="17"/>
      <c r="L33" s="17"/>
      <c r="M33" s="17"/>
      <c r="N33" s="17"/>
      <c r="O33" s="17"/>
      <c r="P33" s="17"/>
      <c r="Q33" s="17"/>
      <c r="R33" s="17"/>
      <c r="S33" s="17"/>
      <c r="T33" s="17"/>
      <c r="U33" s="17"/>
      <c r="V33" s="17"/>
      <c r="W33" s="17"/>
      <c r="X33" s="17"/>
      <c r="Y33" s="17"/>
      <c r="Z33" s="17"/>
      <c r="AA33" s="17"/>
      <c r="AB33" s="17"/>
      <c r="AC33" s="17"/>
      <c r="AD33" s="17"/>
      <c r="AE33" s="17"/>
      <c r="AF33" s="17"/>
      <c r="AG33" s="17"/>
      <c r="AH33" s="17"/>
      <c r="AI33" s="17"/>
      <c r="AJ33" s="17"/>
      <c r="AK33" s="17"/>
      <c r="AL33" s="17"/>
      <c r="AM33" s="17"/>
      <c r="AN33" s="17"/>
      <c r="AO33" s="17"/>
      <c r="AP33" s="17"/>
      <c r="AQ33" s="17"/>
      <c r="AR33" s="17"/>
      <c r="AS33" s="17"/>
      <c r="AT33" s="17"/>
      <c r="AU33" s="17"/>
      <c r="AV33" s="17"/>
      <c r="AW33" s="17"/>
      <c r="AX33" s="17"/>
      <c r="AY33" s="17"/>
      <c r="AZ33" s="17"/>
      <c r="BA33" s="17"/>
      <c r="BB33" s="17"/>
      <c r="BC33" s="17"/>
      <c r="BD33" s="17"/>
      <c r="BE33" s="17"/>
      <c r="BF33" s="17"/>
      <c r="BG33" s="17"/>
      <c r="BH33" s="17"/>
      <c r="BI33" s="17"/>
      <c r="BJ33" s="17"/>
      <c r="BK33" s="17"/>
      <c r="BL33" s="17"/>
      <c r="BM33" s="17"/>
      <c r="BN33" s="17"/>
      <c r="BO33" s="17"/>
      <c r="BP33" s="17"/>
      <c r="BQ33" s="17"/>
      <c r="BR33" s="17"/>
      <c r="BS33" s="17"/>
      <c r="BT33" s="17"/>
      <c r="BU33" s="17"/>
      <c r="BV33" s="17"/>
      <c r="BW33" s="17"/>
      <c r="BX33" s="17"/>
      <c r="BY33" s="17"/>
      <c r="BZ33" s="17"/>
      <c r="CA33" s="17"/>
      <c r="CB33" s="17"/>
      <c r="CC33" s="17"/>
      <c r="CD33" s="17"/>
      <c r="CE33" s="17"/>
      <c r="CF33" s="17"/>
      <c r="CG33" s="17"/>
      <c r="CH33" s="17"/>
      <c r="CI33" s="17"/>
      <c r="CJ33" s="17"/>
      <c r="CK33" s="17"/>
      <c r="CL33" s="17"/>
      <c r="CM33" s="17"/>
      <c r="CN33" s="17"/>
      <c r="CO33" s="17"/>
      <c r="CP33" s="17"/>
      <c r="CQ33" s="17"/>
      <c r="CR33" s="17"/>
      <c r="CS33" s="17"/>
      <c r="CT33" s="17"/>
      <c r="CU33" s="17"/>
      <c r="CV33" s="17"/>
      <c r="CW33" s="17"/>
      <c r="CX33" s="17"/>
      <c r="CY33" s="17"/>
      <c r="CZ33" s="17"/>
      <c r="DA33" s="17"/>
      <c r="DB33" s="17"/>
      <c r="DC33" s="17"/>
      <c r="DD33" s="17"/>
      <c r="DE33" s="17"/>
      <c r="DF33" s="17"/>
      <c r="DG33" s="17"/>
      <c r="DH33" s="17"/>
      <c r="DI33" s="17"/>
      <c r="DJ33" s="17"/>
      <c r="DK33" s="17"/>
      <c r="DL33" s="17"/>
      <c r="DM33" s="17"/>
      <c r="DN33" s="17"/>
      <c r="DO33" s="17"/>
      <c r="DP33" s="17"/>
      <c r="DQ33" s="17"/>
      <c r="DR33" s="17"/>
      <c r="DS33" s="17"/>
      <c r="DT33" s="17"/>
      <c r="DU33" s="17"/>
      <c r="DV33" s="17"/>
      <c r="DW33" s="17"/>
      <c r="DX33" s="17"/>
      <c r="DY33" s="17"/>
      <c r="DZ33" s="17"/>
      <c r="EB33" s="51"/>
      <c r="EC33" s="76"/>
      <c r="ED33" s="77"/>
    </row>
    <row r="34" spans="3:137" ht="5.0999999999999996" customHeight="1" x14ac:dyDescent="0.3">
      <c r="E34" s="51"/>
      <c r="F34" s="27"/>
      <c r="G34" s="27"/>
      <c r="H34" s="53"/>
      <c r="I34" s="17"/>
      <c r="J34" s="17"/>
      <c r="K34" s="17"/>
      <c r="L34" s="17"/>
      <c r="M34" s="17"/>
      <c r="N34" s="17"/>
      <c r="O34" s="17"/>
      <c r="P34" s="17"/>
      <c r="Q34" s="17"/>
      <c r="R34" s="17"/>
      <c r="S34" s="17"/>
      <c r="T34" s="17"/>
      <c r="U34" s="17"/>
      <c r="V34" s="17"/>
      <c r="W34" s="17"/>
      <c r="X34" s="17"/>
      <c r="Y34" s="17"/>
      <c r="Z34" s="17"/>
      <c r="AA34" s="17"/>
      <c r="AB34" s="17"/>
      <c r="AC34" s="17"/>
      <c r="AD34" s="17"/>
      <c r="AE34" s="17"/>
      <c r="AF34" s="17"/>
      <c r="AG34" s="17"/>
      <c r="AH34" s="17"/>
      <c r="AI34" s="17"/>
      <c r="AJ34" s="17"/>
      <c r="AK34" s="17"/>
      <c r="AL34" s="17"/>
      <c r="AM34" s="17"/>
      <c r="AN34" s="17"/>
      <c r="AO34" s="17"/>
      <c r="AP34" s="17"/>
      <c r="AQ34" s="17"/>
      <c r="AR34" s="17"/>
      <c r="AS34" s="17"/>
      <c r="AT34" s="17"/>
      <c r="AU34" s="17"/>
      <c r="AV34" s="17"/>
      <c r="AW34" s="17"/>
      <c r="AX34" s="17"/>
      <c r="AY34" s="17"/>
      <c r="AZ34" s="17"/>
      <c r="BA34" s="17"/>
      <c r="BB34" s="17"/>
      <c r="BC34" s="17"/>
      <c r="BD34" s="17"/>
      <c r="BE34" s="17"/>
      <c r="BF34" s="17"/>
      <c r="BG34" s="17"/>
      <c r="BH34" s="17"/>
      <c r="BI34" s="17"/>
      <c r="BJ34" s="17"/>
      <c r="BK34" s="17"/>
      <c r="BL34" s="17"/>
      <c r="BM34" s="17"/>
      <c r="BN34" s="17"/>
      <c r="BO34" s="17"/>
      <c r="BP34" s="17"/>
      <c r="BQ34" s="17"/>
      <c r="BR34" s="17"/>
      <c r="BS34" s="17"/>
      <c r="BT34" s="17"/>
      <c r="BU34" s="17"/>
      <c r="BV34" s="17"/>
      <c r="BW34" s="17"/>
      <c r="BX34" s="17"/>
      <c r="BY34" s="17"/>
      <c r="BZ34" s="17"/>
      <c r="CA34" s="17"/>
      <c r="CB34" s="17"/>
      <c r="CC34" s="17"/>
      <c r="CD34" s="17"/>
      <c r="CE34" s="17"/>
      <c r="CF34" s="17"/>
      <c r="CG34" s="17"/>
      <c r="CH34" s="17"/>
      <c r="CI34" s="17"/>
      <c r="CJ34" s="17"/>
      <c r="CK34" s="17"/>
      <c r="CL34" s="17"/>
      <c r="CM34" s="17"/>
      <c r="CN34" s="17"/>
      <c r="CO34" s="17"/>
      <c r="CP34" s="17"/>
      <c r="CQ34" s="17"/>
      <c r="CR34" s="17"/>
      <c r="CS34" s="17"/>
      <c r="CT34" s="17"/>
      <c r="CU34" s="17"/>
      <c r="CV34" s="17"/>
      <c r="CW34" s="17"/>
      <c r="CX34" s="17"/>
      <c r="CY34" s="17"/>
      <c r="CZ34" s="17"/>
      <c r="DA34" s="17"/>
      <c r="DB34" s="17"/>
      <c r="DC34" s="17"/>
      <c r="DD34" s="17"/>
      <c r="DE34" s="17"/>
      <c r="DF34" s="17"/>
      <c r="DG34" s="17"/>
      <c r="DH34" s="17"/>
      <c r="DI34" s="17"/>
      <c r="DJ34" s="17"/>
      <c r="DK34" s="17"/>
      <c r="DL34" s="17"/>
      <c r="DM34" s="17"/>
      <c r="DN34" s="17"/>
      <c r="DO34" s="17"/>
      <c r="DP34" s="17"/>
      <c r="DQ34" s="17"/>
      <c r="DR34" s="17"/>
      <c r="DS34" s="17"/>
      <c r="DT34" s="17"/>
      <c r="DU34" s="17"/>
      <c r="DV34" s="17"/>
      <c r="DW34" s="17"/>
      <c r="DX34" s="17"/>
      <c r="DY34" s="17"/>
      <c r="DZ34" s="17"/>
      <c r="EB34" s="51"/>
      <c r="EC34" s="76"/>
      <c r="ED34" s="77"/>
    </row>
    <row r="35" spans="3:137" x14ac:dyDescent="0.3">
      <c r="C35" s="10" t="s">
        <v>102</v>
      </c>
      <c r="E35" s="51"/>
      <c r="F35" s="86">
        <f>EC35/$EC$19</f>
        <v>-5.000000000000001E-2</v>
      </c>
      <c r="G35" s="141" t="s">
        <v>48</v>
      </c>
      <c r="H35" s="53"/>
      <c r="I35" s="20"/>
      <c r="J35" s="69">
        <f>SUMIFS(INDEX(Calc!$H$2:$DZ$1549, $EG35, ), Calc!$H$15:$DZ$15, J$75)/$F$79</f>
        <v>0</v>
      </c>
      <c r="K35" s="69">
        <f>SUMIFS(INDEX(Calc!$H$2:$DZ$1549, $EG35, ), Calc!$H$15:$DZ$15, K$75)/$F$79</f>
        <v>-1.2872916666666667</v>
      </c>
      <c r="L35" s="69">
        <f>SUMIFS(INDEX(Calc!$H$2:$DZ$1549, $EG35, ), Calc!$H$15:$DZ$15, L$75)/$F$79</f>
        <v>-1.5447500000000003</v>
      </c>
      <c r="M35" s="69">
        <f>SUMIFS(INDEX(Calc!$H$2:$DZ$1549, $EG35, ), Calc!$H$15:$DZ$15, M$75)/$F$79</f>
        <v>-1.5447500000000003</v>
      </c>
      <c r="N35" s="69">
        <f>SUMIFS(INDEX(Calc!$H$2:$DZ$1549, $EG35, ), Calc!$H$15:$DZ$15, N$75)/$F$79</f>
        <v>-1.5447500000000003</v>
      </c>
      <c r="O35" s="69">
        <f>SUMIFS(INDEX(Calc!$H$2:$DZ$1549, $EG35, ), Calc!$H$15:$DZ$15, O$75)/$F$79</f>
        <v>-1.5447500000000003</v>
      </c>
      <c r="P35" s="69">
        <f>SUMIFS(INDEX(Calc!$H$2:$DZ$1549, $EG35, ), Calc!$H$15:$DZ$15, P$75)/$F$79</f>
        <v>-0.25745833333333334</v>
      </c>
      <c r="Q35" s="69">
        <f>SUMIFS(INDEX(Calc!$H$2:$DZ$1549, $EG35, ), Calc!$H$15:$DZ$15, Q$75)/$F$79</f>
        <v>0</v>
      </c>
      <c r="R35" s="69">
        <f>SUMIFS(INDEX(Calc!$H$2:$DZ$1549, $EG35, ), Calc!$H$15:$DZ$15, R$75)/$F$79</f>
        <v>0</v>
      </c>
      <c r="S35" s="69">
        <f>SUMIFS(INDEX(Calc!$H$2:$DZ$1549, $EG35, ), Calc!$H$15:$DZ$15, S$75)/$F$79</f>
        <v>0</v>
      </c>
      <c r="T35" s="69">
        <f>SUMIFS(INDEX(Calc!$H$2:$DZ$1549, $EG35, ), Calc!$H$15:$DZ$15, T$75)/$F$79</f>
        <v>0</v>
      </c>
      <c r="U35" s="69">
        <f>SUMIFS(INDEX(Calc!$H$2:$DZ$1549, $EG35, ), Calc!$H$15:$DZ$15, U$75)/$F$79</f>
        <v>0</v>
      </c>
      <c r="V35" s="69">
        <f>SUMIFS(INDEX(Calc!$H$2:$DZ$1549, $EG35, ), Calc!$H$15:$DZ$15, V$75)/$F$79</f>
        <v>0</v>
      </c>
      <c r="W35" s="69">
        <f>SUMIFS(INDEX(Calc!$H$2:$DZ$1549, $EG35, ), Calc!$H$15:$DZ$15, W$75)/$F$79</f>
        <v>0</v>
      </c>
      <c r="X35" s="69">
        <f>SUMIFS(INDEX(Calc!$H$2:$DZ$1549, $EG35, ), Calc!$H$15:$DZ$15, X$75)/$F$79</f>
        <v>0</v>
      </c>
      <c r="Y35" s="69">
        <f>SUMIFS(INDEX(Calc!$H$2:$DZ$1549, $EG35, ), Calc!$H$15:$DZ$15, Y$75)/$F$79</f>
        <v>0</v>
      </c>
      <c r="Z35" s="69">
        <f>SUMIFS(INDEX(Calc!$H$2:$DZ$1549, $EG35, ), Calc!$H$15:$DZ$15, Z$75)/$F$79</f>
        <v>0</v>
      </c>
      <c r="AA35" s="69">
        <f>SUMIFS(INDEX(Calc!$H$2:$DZ$1549, $EG35, ), Calc!$H$15:$DZ$15, AA$75)/$F$79</f>
        <v>0</v>
      </c>
      <c r="AB35" s="69">
        <f>SUMIFS(INDEX(Calc!$H$2:$DZ$1549, $EG35, ), Calc!$H$15:$DZ$15, AB$75)/$F$79</f>
        <v>0</v>
      </c>
      <c r="AC35" s="69">
        <f>SUMIFS(INDEX(Calc!$H$2:$DZ$1549, $EG35, ), Calc!$H$15:$DZ$15, AC$75)/$F$79</f>
        <v>0</v>
      </c>
      <c r="AD35" s="69">
        <f>SUMIFS(INDEX(Calc!$H$2:$DZ$1549, $EG35, ), Calc!$H$15:$DZ$15, AD$75)/$F$79</f>
        <v>0</v>
      </c>
      <c r="AE35" s="69">
        <f>SUMIFS(INDEX(Calc!$H$2:$DZ$1549, $EG35, ), Calc!$H$15:$DZ$15, AE$75)/$F$79</f>
        <v>0</v>
      </c>
      <c r="AF35" s="69">
        <f>SUMIFS(INDEX(Calc!$H$2:$DZ$1549, $EG35, ), Calc!$H$15:$DZ$15, AF$75)/$F$79</f>
        <v>0</v>
      </c>
      <c r="AG35" s="69">
        <f>SUMIFS(INDEX(Calc!$H$2:$DZ$1549, $EG35, ), Calc!$H$15:$DZ$15, AG$75)/$F$79</f>
        <v>0</v>
      </c>
      <c r="AH35" s="69">
        <f>SUMIFS(INDEX(Calc!$H$2:$DZ$1549, $EG35, ), Calc!$H$15:$DZ$15, AH$75)/$F$79</f>
        <v>0</v>
      </c>
      <c r="AI35" s="69">
        <f>SUMIFS(INDEX(Calc!$H$2:$DZ$1549, $EG35, ), Calc!$H$15:$DZ$15, AI$75)/$F$79</f>
        <v>0</v>
      </c>
      <c r="AJ35" s="69">
        <f>SUMIFS(INDEX(Calc!$H$2:$DZ$1549, $EG35, ), Calc!$H$15:$DZ$15, AJ$75)/$F$79</f>
        <v>0</v>
      </c>
      <c r="AK35" s="69">
        <f>SUMIFS(INDEX(Calc!$H$2:$DZ$1549, $EG35, ), Calc!$H$15:$DZ$15, AK$75)/$F$79</f>
        <v>0</v>
      </c>
      <c r="AL35" s="69">
        <f>SUMIFS(INDEX(Calc!$H$2:$DZ$1549, $EG35, ), Calc!$H$15:$DZ$15, AL$75)/$F$79</f>
        <v>0</v>
      </c>
      <c r="AM35" s="69">
        <f>SUMIFS(INDEX(Calc!$H$2:$DZ$1549, $EG35, ), Calc!$H$15:$DZ$15, AM$75)/$F$79</f>
        <v>0</v>
      </c>
      <c r="AN35" s="69">
        <f>SUMIFS(INDEX(Calc!$H$2:$DZ$1549, $EG35, ), Calc!$H$15:$DZ$15, AN$75)/$F$79</f>
        <v>0</v>
      </c>
      <c r="AO35" s="69">
        <f>SUMIFS(INDEX(Calc!$H$2:$DZ$1549, $EG35, ), Calc!$H$15:$DZ$15, AO$75)/$F$79</f>
        <v>0</v>
      </c>
      <c r="AP35" s="69">
        <f>SUMIFS(INDEX(Calc!$H$2:$DZ$1549, $EG35, ), Calc!$H$15:$DZ$15, AP$75)/$F$79</f>
        <v>0</v>
      </c>
      <c r="AQ35" s="69">
        <f>SUMIFS(INDEX(Calc!$H$2:$DZ$1549, $EG35, ), Calc!$H$15:$DZ$15, AQ$75)/$F$79</f>
        <v>0</v>
      </c>
      <c r="AR35" s="69">
        <f>SUMIFS(INDEX(Calc!$H$2:$DZ$1549, $EG35, ), Calc!$H$15:$DZ$15, AR$75)/$F$79</f>
        <v>0</v>
      </c>
      <c r="AS35" s="69">
        <f>SUMIFS(INDEX(Calc!$H$2:$DZ$1549, $EG35, ), Calc!$H$15:$DZ$15, AS$75)/$F$79</f>
        <v>0</v>
      </c>
      <c r="AT35" s="69">
        <f>SUMIFS(INDEX(Calc!$H$2:$DZ$1549, $EG35, ), Calc!$H$15:$DZ$15, AT$75)/$F$79</f>
        <v>0</v>
      </c>
      <c r="AU35" s="69">
        <f>SUMIFS(INDEX(Calc!$H$2:$DZ$1549, $EG35, ), Calc!$H$15:$DZ$15, AU$75)/$F$79</f>
        <v>0</v>
      </c>
      <c r="AV35" s="69">
        <f>SUMIFS(INDEX(Calc!$H$2:$DZ$1549, $EG35, ), Calc!$H$15:$DZ$15, AV$75)/$F$79</f>
        <v>0</v>
      </c>
      <c r="AW35" s="69">
        <f>SUMIFS(INDEX(Calc!$H$2:$DZ$1549, $EG35, ), Calc!$H$15:$DZ$15, AW$75)/$F$79</f>
        <v>0</v>
      </c>
      <c r="AX35" s="69">
        <f>SUMIFS(INDEX(Calc!$H$2:$DZ$1549, $EG35, ), Calc!$H$15:$DZ$15, AX$75)/$F$79</f>
        <v>0</v>
      </c>
      <c r="AY35" s="69">
        <f>SUMIFS(INDEX(Calc!$H$2:$DZ$1549, $EG35, ), Calc!$H$15:$DZ$15, AY$75)/$F$79</f>
        <v>0</v>
      </c>
      <c r="AZ35" s="69">
        <f>SUMIFS(INDEX(Calc!$H$2:$DZ$1549, $EG35, ), Calc!$H$15:$DZ$15, AZ$75)/$F$79</f>
        <v>0</v>
      </c>
      <c r="BA35" s="69">
        <f>SUMIFS(INDEX(Calc!$H$2:$DZ$1549, $EG35, ), Calc!$H$15:$DZ$15, BA$75)/$F$79</f>
        <v>0</v>
      </c>
      <c r="BB35" s="69">
        <f>SUMIFS(INDEX(Calc!$H$2:$DZ$1549, $EG35, ), Calc!$H$15:$DZ$15, BB$75)/$F$79</f>
        <v>0</v>
      </c>
      <c r="BC35" s="69">
        <f>SUMIFS(INDEX(Calc!$H$2:$DZ$1549, $EG35, ), Calc!$H$15:$DZ$15, BC$75)/$F$79</f>
        <v>0</v>
      </c>
      <c r="BD35" s="69">
        <f>SUMIFS(INDEX(Calc!$H$2:$DZ$1549, $EG35, ), Calc!$H$15:$DZ$15, BD$75)/$F$79</f>
        <v>0</v>
      </c>
      <c r="BE35" s="69">
        <f>SUMIFS(INDEX(Calc!$H$2:$DZ$1549, $EG35, ), Calc!$H$15:$DZ$15, BE$75)/$F$79</f>
        <v>0</v>
      </c>
      <c r="BF35" s="69">
        <f>SUMIFS(INDEX(Calc!$H$2:$DZ$1549, $EG35, ), Calc!$H$15:$DZ$15, BF$75)/$F$79</f>
        <v>0</v>
      </c>
      <c r="BG35" s="69">
        <f>SUMIFS(INDEX(Calc!$H$2:$DZ$1549, $EG35, ), Calc!$H$15:$DZ$15, BG$75)/$F$79</f>
        <v>0</v>
      </c>
      <c r="BH35" s="69">
        <f>SUMIFS(INDEX(Calc!$H$2:$DZ$1549, $EG35, ), Calc!$H$15:$DZ$15, BH$75)/$F$79</f>
        <v>0</v>
      </c>
      <c r="BI35" s="69">
        <f>SUMIFS(INDEX(Calc!$H$2:$DZ$1549, $EG35, ), Calc!$H$15:$DZ$15, BI$75)/$F$79</f>
        <v>0</v>
      </c>
      <c r="BJ35" s="69">
        <f>SUMIFS(INDEX(Calc!$H$2:$DZ$1549, $EG35, ), Calc!$H$15:$DZ$15, BJ$75)/$F$79</f>
        <v>0</v>
      </c>
      <c r="BK35" s="69">
        <f>SUMIFS(INDEX(Calc!$H$2:$DZ$1549, $EG35, ), Calc!$H$15:$DZ$15, BK$75)/$F$79</f>
        <v>0</v>
      </c>
      <c r="BL35" s="69">
        <f>SUMIFS(INDEX(Calc!$H$2:$DZ$1549, $EG35, ), Calc!$H$15:$DZ$15, BL$75)/$F$79</f>
        <v>0</v>
      </c>
      <c r="BM35" s="69">
        <f>SUMIFS(INDEX(Calc!$H$2:$DZ$1549, $EG35, ), Calc!$H$15:$DZ$15, BM$75)/$F$79</f>
        <v>0</v>
      </c>
      <c r="BN35" s="69">
        <f>SUMIFS(INDEX(Calc!$H$2:$DZ$1549, $EG35, ), Calc!$H$15:$DZ$15, BN$75)/$F$79</f>
        <v>0</v>
      </c>
      <c r="BO35" s="69">
        <f>SUMIFS(INDEX(Calc!$H$2:$DZ$1549, $EG35, ), Calc!$H$15:$DZ$15, BO$75)/$F$79</f>
        <v>0</v>
      </c>
      <c r="BP35" s="69">
        <f>SUMIFS(INDEX(Calc!$H$2:$DZ$1549, $EG35, ), Calc!$H$15:$DZ$15, BP$75)/$F$79</f>
        <v>0</v>
      </c>
      <c r="BQ35" s="69">
        <f>SUMIFS(INDEX(Calc!$H$2:$DZ$1549, $EG35, ), Calc!$H$15:$DZ$15, BQ$75)/$F$79</f>
        <v>0</v>
      </c>
      <c r="BR35" s="69">
        <f>SUMIFS(INDEX(Calc!$H$2:$DZ$1549, $EG35, ), Calc!$H$15:$DZ$15, BR$75)/$F$79</f>
        <v>0</v>
      </c>
      <c r="BS35" s="69">
        <f>SUMIFS(INDEX(Calc!$H$2:$DZ$1549, $EG35, ), Calc!$H$15:$DZ$15, BS$75)/$F$79</f>
        <v>0</v>
      </c>
      <c r="BT35" s="69">
        <f>SUMIFS(INDEX(Calc!$H$2:$DZ$1549, $EG35, ), Calc!$H$15:$DZ$15, BT$75)/$F$79</f>
        <v>0</v>
      </c>
      <c r="BU35" s="69">
        <f>SUMIFS(INDEX(Calc!$H$2:$DZ$1549, $EG35, ), Calc!$H$15:$DZ$15, BU$75)/$F$79</f>
        <v>0</v>
      </c>
      <c r="BV35" s="69">
        <f>SUMIFS(INDEX(Calc!$H$2:$DZ$1549, $EG35, ), Calc!$H$15:$DZ$15, BV$75)/$F$79</f>
        <v>0</v>
      </c>
      <c r="BW35" s="69">
        <f>SUMIFS(INDEX(Calc!$H$2:$DZ$1549, $EG35, ), Calc!$H$15:$DZ$15, BW$75)/$F$79</f>
        <v>0</v>
      </c>
      <c r="BX35" s="69">
        <f>SUMIFS(INDEX(Calc!$H$2:$DZ$1549, $EG35, ), Calc!$H$15:$DZ$15, BX$75)/$F$79</f>
        <v>0</v>
      </c>
      <c r="BY35" s="69">
        <f>SUMIFS(INDEX(Calc!$H$2:$DZ$1549, $EG35, ), Calc!$H$15:$DZ$15, BY$75)/$F$79</f>
        <v>0</v>
      </c>
      <c r="BZ35" s="69">
        <f>SUMIFS(INDEX(Calc!$H$2:$DZ$1549, $EG35, ), Calc!$H$15:$DZ$15, BZ$75)/$F$79</f>
        <v>0</v>
      </c>
      <c r="CA35" s="69">
        <f>SUMIFS(INDEX(Calc!$H$2:$DZ$1549, $EG35, ), Calc!$H$15:$DZ$15, CA$75)/$F$79</f>
        <v>0</v>
      </c>
      <c r="CB35" s="69">
        <f>SUMIFS(INDEX(Calc!$H$2:$DZ$1549, $EG35, ), Calc!$H$15:$DZ$15, CB$75)/$F$79</f>
        <v>0</v>
      </c>
      <c r="CC35" s="69">
        <f>SUMIFS(INDEX(Calc!$H$2:$DZ$1549, $EG35, ), Calc!$H$15:$DZ$15, CC$75)/$F$79</f>
        <v>0</v>
      </c>
      <c r="CD35" s="69">
        <f>SUMIFS(INDEX(Calc!$H$2:$DZ$1549, $EG35, ), Calc!$H$15:$DZ$15, CD$75)/$F$79</f>
        <v>0</v>
      </c>
      <c r="CE35" s="69">
        <f>SUMIFS(INDEX(Calc!$H$2:$DZ$1549, $EG35, ), Calc!$H$15:$DZ$15, CE$75)/$F$79</f>
        <v>0</v>
      </c>
      <c r="CF35" s="69">
        <f>SUMIFS(INDEX(Calc!$H$2:$DZ$1549, $EG35, ), Calc!$H$15:$DZ$15, CF$75)/$F$79</f>
        <v>0</v>
      </c>
      <c r="CG35" s="69">
        <f>SUMIFS(INDEX(Calc!$H$2:$DZ$1549, $EG35, ), Calc!$H$15:$DZ$15, CG$75)/$F$79</f>
        <v>0</v>
      </c>
      <c r="CH35" s="69">
        <f>SUMIFS(INDEX(Calc!$H$2:$DZ$1549, $EG35, ), Calc!$H$15:$DZ$15, CH$75)/$F$79</f>
        <v>0</v>
      </c>
      <c r="CI35" s="69">
        <f>SUMIFS(INDEX(Calc!$H$2:$DZ$1549, $EG35, ), Calc!$H$15:$DZ$15, CI$75)/$F$79</f>
        <v>0</v>
      </c>
      <c r="CJ35" s="69">
        <f>SUMIFS(INDEX(Calc!$H$2:$DZ$1549, $EG35, ), Calc!$H$15:$DZ$15, CJ$75)/$F$79</f>
        <v>0</v>
      </c>
      <c r="CK35" s="69">
        <f>SUMIFS(INDEX(Calc!$H$2:$DZ$1549, $EG35, ), Calc!$H$15:$DZ$15, CK$75)/$F$79</f>
        <v>0</v>
      </c>
      <c r="CL35" s="69">
        <f>SUMIFS(INDEX(Calc!$H$2:$DZ$1549, $EG35, ), Calc!$H$15:$DZ$15, CL$75)/$F$79</f>
        <v>0</v>
      </c>
      <c r="CM35" s="69">
        <f>SUMIFS(INDEX(Calc!$H$2:$DZ$1549, $EG35, ), Calc!$H$15:$DZ$15, CM$75)/$F$79</f>
        <v>0</v>
      </c>
      <c r="CN35" s="69">
        <f>SUMIFS(INDEX(Calc!$H$2:$DZ$1549, $EG35, ), Calc!$H$15:$DZ$15, CN$75)/$F$79</f>
        <v>0</v>
      </c>
      <c r="CO35" s="69">
        <f>SUMIFS(INDEX(Calc!$H$2:$DZ$1549, $EG35, ), Calc!$H$15:$DZ$15, CO$75)/$F$79</f>
        <v>0</v>
      </c>
      <c r="CP35" s="69">
        <f>SUMIFS(INDEX(Calc!$H$2:$DZ$1549, $EG35, ), Calc!$H$15:$DZ$15, CP$75)/$F$79</f>
        <v>0</v>
      </c>
      <c r="CQ35" s="69">
        <f>SUMIFS(INDEX(Calc!$H$2:$DZ$1549, $EG35, ), Calc!$H$15:$DZ$15, CQ$75)/$F$79</f>
        <v>0</v>
      </c>
      <c r="CR35" s="69">
        <f>SUMIFS(INDEX(Calc!$H$2:$DZ$1549, $EG35, ), Calc!$H$15:$DZ$15, CR$75)/$F$79</f>
        <v>0</v>
      </c>
      <c r="CS35" s="69">
        <f>SUMIFS(INDEX(Calc!$H$2:$DZ$1549, $EG35, ), Calc!$H$15:$DZ$15, CS$75)/$F$79</f>
        <v>0</v>
      </c>
      <c r="CT35" s="69">
        <f>SUMIFS(INDEX(Calc!$H$2:$DZ$1549, $EG35, ), Calc!$H$15:$DZ$15, CT$75)/$F$79</f>
        <v>0</v>
      </c>
      <c r="CU35" s="69">
        <f>SUMIFS(INDEX(Calc!$H$2:$DZ$1549, $EG35, ), Calc!$H$15:$DZ$15, CU$75)/$F$79</f>
        <v>0</v>
      </c>
      <c r="CV35" s="69">
        <f>SUMIFS(INDEX(Calc!$H$2:$DZ$1549, $EG35, ), Calc!$H$15:$DZ$15, CV$75)/$F$79</f>
        <v>0</v>
      </c>
      <c r="CW35" s="69">
        <f>SUMIFS(INDEX(Calc!$H$2:$DZ$1549, $EG35, ), Calc!$H$15:$DZ$15, CW$75)/$F$79</f>
        <v>0</v>
      </c>
      <c r="CX35" s="69">
        <f>SUMIFS(INDEX(Calc!$H$2:$DZ$1549, $EG35, ), Calc!$H$15:$DZ$15, CX$75)/$F$79</f>
        <v>0</v>
      </c>
      <c r="CY35" s="69">
        <f>SUMIFS(INDEX(Calc!$H$2:$DZ$1549, $EG35, ), Calc!$H$15:$DZ$15, CY$75)/$F$79</f>
        <v>0</v>
      </c>
      <c r="CZ35" s="69">
        <f>SUMIFS(INDEX(Calc!$H$2:$DZ$1549, $EG35, ), Calc!$H$15:$DZ$15, CZ$75)/$F$79</f>
        <v>0</v>
      </c>
      <c r="DA35" s="69">
        <f>SUMIFS(INDEX(Calc!$H$2:$DZ$1549, $EG35, ), Calc!$H$15:$DZ$15, DA$75)/$F$79</f>
        <v>0</v>
      </c>
      <c r="DB35" s="69">
        <f>SUMIFS(INDEX(Calc!$H$2:$DZ$1549, $EG35, ), Calc!$H$15:$DZ$15, DB$75)/$F$79</f>
        <v>0</v>
      </c>
      <c r="DC35" s="69">
        <f>SUMIFS(INDEX(Calc!$H$2:$DZ$1549, $EG35, ), Calc!$H$15:$DZ$15, DC$75)/$F$79</f>
        <v>0</v>
      </c>
      <c r="DD35" s="69">
        <f>SUMIFS(INDEX(Calc!$H$2:$DZ$1549, $EG35, ), Calc!$H$15:$DZ$15, DD$75)/$F$79</f>
        <v>0</v>
      </c>
      <c r="DE35" s="69">
        <f>SUMIFS(INDEX(Calc!$H$2:$DZ$1549, $EG35, ), Calc!$H$15:$DZ$15, DE$75)/$F$79</f>
        <v>0</v>
      </c>
      <c r="DF35" s="69">
        <f>SUMIFS(INDEX(Calc!$H$2:$DZ$1549, $EG35, ), Calc!$H$15:$DZ$15, DF$75)/$F$79</f>
        <v>0</v>
      </c>
      <c r="DG35" s="69">
        <f>SUMIFS(INDEX(Calc!$H$2:$DZ$1549, $EG35, ), Calc!$H$15:$DZ$15, DG$75)/$F$79</f>
        <v>0</v>
      </c>
      <c r="DH35" s="69">
        <f>SUMIFS(INDEX(Calc!$H$2:$DZ$1549, $EG35, ), Calc!$H$15:$DZ$15, DH$75)/$F$79</f>
        <v>0</v>
      </c>
      <c r="DI35" s="69">
        <f>SUMIFS(INDEX(Calc!$H$2:$DZ$1549, $EG35, ), Calc!$H$15:$DZ$15, DI$75)/$F$79</f>
        <v>0</v>
      </c>
      <c r="DJ35" s="69">
        <f>SUMIFS(INDEX(Calc!$H$2:$DZ$1549, $EG35, ), Calc!$H$15:$DZ$15, DJ$75)/$F$79</f>
        <v>0</v>
      </c>
      <c r="DK35" s="69">
        <f>SUMIFS(INDEX(Calc!$H$2:$DZ$1549, $EG35, ), Calc!$H$15:$DZ$15, DK$75)/$F$79</f>
        <v>0</v>
      </c>
      <c r="DL35" s="69">
        <f>SUMIFS(INDEX(Calc!$H$2:$DZ$1549, $EG35, ), Calc!$H$15:$DZ$15, DL$75)/$F$79</f>
        <v>0</v>
      </c>
      <c r="DM35" s="69">
        <f>SUMIFS(INDEX(Calc!$H$2:$DZ$1549, $EG35, ), Calc!$H$15:$DZ$15, DM$75)/$F$79</f>
        <v>0</v>
      </c>
      <c r="DN35" s="69">
        <f>SUMIFS(INDEX(Calc!$H$2:$DZ$1549, $EG35, ), Calc!$H$15:$DZ$15, DN$75)/$F$79</f>
        <v>0</v>
      </c>
      <c r="DO35" s="69">
        <f>SUMIFS(INDEX(Calc!$H$2:$DZ$1549, $EG35, ), Calc!$H$15:$DZ$15, DO$75)/$F$79</f>
        <v>0</v>
      </c>
      <c r="DP35" s="69">
        <f>SUMIFS(INDEX(Calc!$H$2:$DZ$1549, $EG35, ), Calc!$H$15:$DZ$15, DP$75)/$F$79</f>
        <v>0</v>
      </c>
      <c r="DQ35" s="69">
        <f>SUMIFS(INDEX(Calc!$H$2:$DZ$1549, $EG35, ), Calc!$H$15:$DZ$15, DQ$75)/$F$79</f>
        <v>0</v>
      </c>
      <c r="DR35" s="69">
        <f>SUMIFS(INDEX(Calc!$H$2:$DZ$1549, $EG35, ), Calc!$H$15:$DZ$15, DR$75)/$F$79</f>
        <v>0</v>
      </c>
      <c r="DS35" s="69">
        <f>SUMIFS(INDEX(Calc!$H$2:$DZ$1549, $EG35, ), Calc!$H$15:$DZ$15, DS$75)/$F$79</f>
        <v>0</v>
      </c>
      <c r="DT35" s="69">
        <f>SUMIFS(INDEX(Calc!$H$2:$DZ$1549, $EG35, ), Calc!$H$15:$DZ$15, DT$75)/$F$79</f>
        <v>0</v>
      </c>
      <c r="DU35" s="69">
        <f>SUMIFS(INDEX(Calc!$H$2:$DZ$1549, $EG35, ), Calc!$H$15:$DZ$15, DU$75)/$F$79</f>
        <v>0</v>
      </c>
      <c r="DV35" s="69">
        <f>SUMIFS(INDEX(Calc!$H$2:$DZ$1549, $EG35, ), Calc!$H$15:$DZ$15, DV$75)/$F$79</f>
        <v>0</v>
      </c>
      <c r="DW35" s="69">
        <f>SUMIFS(INDEX(Calc!$H$2:$DZ$1549, $EG35, ), Calc!$H$15:$DZ$15, DW$75)/$F$79</f>
        <v>0</v>
      </c>
      <c r="DX35" s="69">
        <f>SUMIFS(INDEX(Calc!$H$2:$DZ$1549, $EG35, ), Calc!$H$15:$DZ$15, DX$75)/$F$79</f>
        <v>0</v>
      </c>
      <c r="DY35" s="69">
        <f>SUMIFS(INDEX(Calc!$H$2:$DZ$1549, $EG35, ), Calc!$H$15:$DZ$15, DY$75)/$F$79</f>
        <v>0</v>
      </c>
      <c r="DZ35" s="69">
        <f>SUMIFS(INDEX(Calc!$H$2:$DZ$1549, $EG35, ), Calc!$H$15:$DZ$15, DZ$75)/$F$79</f>
        <v>0</v>
      </c>
      <c r="EB35" s="51"/>
      <c r="EC35" s="72">
        <f>SUM(I35:EA35)</f>
        <v>-7.7237500000000017</v>
      </c>
      <c r="ED35" s="78"/>
      <c r="EF35" s="33" t="s">
        <v>79</v>
      </c>
      <c r="EG35" s="131">
        <f>SUMIFS(Calc!$EB$2:$EB$1549, Calc!$EC$2:$EC$1549, $EG$2, Calc!$ED$2:$ED$1549, $EG$3, Calc!$EE$2:$EE$1549, $EF35, Calc!$EF$2:$EF$1549, $C35)</f>
        <v>616</v>
      </c>
    </row>
    <row r="36" spans="3:137" x14ac:dyDescent="0.3">
      <c r="C36" s="10" t="s">
        <v>103</v>
      </c>
      <c r="E36" s="51"/>
      <c r="F36" s="86">
        <f>EC36/$EC$19</f>
        <v>-1.2500000000000002E-2</v>
      </c>
      <c r="G36" s="141" t="s">
        <v>48</v>
      </c>
      <c r="H36" s="53"/>
      <c r="I36" s="20"/>
      <c r="J36" s="69">
        <f>SUMIFS(INDEX(Calc!$H$2:$DZ$1549, $EG36, ), Calc!$H$15:$DZ$15, J$75)/$F$79</f>
        <v>0</v>
      </c>
      <c r="K36" s="69">
        <f>SUMIFS(INDEX(Calc!$H$2:$DZ$1549, $EG36, ), Calc!$H$15:$DZ$15, K$75)/$F$79</f>
        <v>-0.32182291666666668</v>
      </c>
      <c r="L36" s="69">
        <f>SUMIFS(INDEX(Calc!$H$2:$DZ$1549, $EG36, ), Calc!$H$15:$DZ$15, L$75)/$F$79</f>
        <v>-0.38618750000000007</v>
      </c>
      <c r="M36" s="69">
        <f>SUMIFS(INDEX(Calc!$H$2:$DZ$1549, $EG36, ), Calc!$H$15:$DZ$15, M$75)/$F$79</f>
        <v>-0.38618750000000007</v>
      </c>
      <c r="N36" s="69">
        <f>SUMIFS(INDEX(Calc!$H$2:$DZ$1549, $EG36, ), Calc!$H$15:$DZ$15, N$75)/$F$79</f>
        <v>-0.38618750000000007</v>
      </c>
      <c r="O36" s="69">
        <f>SUMIFS(INDEX(Calc!$H$2:$DZ$1549, $EG36, ), Calc!$H$15:$DZ$15, O$75)/$F$79</f>
        <v>-0.38618750000000007</v>
      </c>
      <c r="P36" s="69">
        <f>SUMIFS(INDEX(Calc!$H$2:$DZ$1549, $EG36, ), Calc!$H$15:$DZ$15, P$75)/$F$79</f>
        <v>-6.4364583333333336E-2</v>
      </c>
      <c r="Q36" s="69">
        <f>SUMIFS(INDEX(Calc!$H$2:$DZ$1549, $EG36, ), Calc!$H$15:$DZ$15, Q$75)/$F$79</f>
        <v>0</v>
      </c>
      <c r="R36" s="69">
        <f>SUMIFS(INDEX(Calc!$H$2:$DZ$1549, $EG36, ), Calc!$H$15:$DZ$15, R$75)/$F$79</f>
        <v>0</v>
      </c>
      <c r="S36" s="69">
        <f>SUMIFS(INDEX(Calc!$H$2:$DZ$1549, $EG36, ), Calc!$H$15:$DZ$15, S$75)/$F$79</f>
        <v>0</v>
      </c>
      <c r="T36" s="69">
        <f>SUMIFS(INDEX(Calc!$H$2:$DZ$1549, $EG36, ), Calc!$H$15:$DZ$15, T$75)/$F$79</f>
        <v>0</v>
      </c>
      <c r="U36" s="69">
        <f>SUMIFS(INDEX(Calc!$H$2:$DZ$1549, $EG36, ), Calc!$H$15:$DZ$15, U$75)/$F$79</f>
        <v>0</v>
      </c>
      <c r="V36" s="69">
        <f>SUMIFS(INDEX(Calc!$H$2:$DZ$1549, $EG36, ), Calc!$H$15:$DZ$15, V$75)/$F$79</f>
        <v>0</v>
      </c>
      <c r="W36" s="69">
        <f>SUMIFS(INDEX(Calc!$H$2:$DZ$1549, $EG36, ), Calc!$H$15:$DZ$15, W$75)/$F$79</f>
        <v>0</v>
      </c>
      <c r="X36" s="69">
        <f>SUMIFS(INDEX(Calc!$H$2:$DZ$1549, $EG36, ), Calc!$H$15:$DZ$15, X$75)/$F$79</f>
        <v>0</v>
      </c>
      <c r="Y36" s="69">
        <f>SUMIFS(INDEX(Calc!$H$2:$DZ$1549, $EG36, ), Calc!$H$15:$DZ$15, Y$75)/$F$79</f>
        <v>0</v>
      </c>
      <c r="Z36" s="69">
        <f>SUMIFS(INDEX(Calc!$H$2:$DZ$1549, $EG36, ), Calc!$H$15:$DZ$15, Z$75)/$F$79</f>
        <v>0</v>
      </c>
      <c r="AA36" s="69">
        <f>SUMIFS(INDEX(Calc!$H$2:$DZ$1549, $EG36, ), Calc!$H$15:$DZ$15, AA$75)/$F$79</f>
        <v>0</v>
      </c>
      <c r="AB36" s="69">
        <f>SUMIFS(INDEX(Calc!$H$2:$DZ$1549, $EG36, ), Calc!$H$15:$DZ$15, AB$75)/$F$79</f>
        <v>0</v>
      </c>
      <c r="AC36" s="69">
        <f>SUMIFS(INDEX(Calc!$H$2:$DZ$1549, $EG36, ), Calc!$H$15:$DZ$15, AC$75)/$F$79</f>
        <v>0</v>
      </c>
      <c r="AD36" s="69">
        <f>SUMIFS(INDEX(Calc!$H$2:$DZ$1549, $EG36, ), Calc!$H$15:$DZ$15, AD$75)/$F$79</f>
        <v>0</v>
      </c>
      <c r="AE36" s="69">
        <f>SUMIFS(INDEX(Calc!$H$2:$DZ$1549, $EG36, ), Calc!$H$15:$DZ$15, AE$75)/$F$79</f>
        <v>0</v>
      </c>
      <c r="AF36" s="69">
        <f>SUMIFS(INDEX(Calc!$H$2:$DZ$1549, $EG36, ), Calc!$H$15:$DZ$15, AF$75)/$F$79</f>
        <v>0</v>
      </c>
      <c r="AG36" s="69">
        <f>SUMIFS(INDEX(Calc!$H$2:$DZ$1549, $EG36, ), Calc!$H$15:$DZ$15, AG$75)/$F$79</f>
        <v>0</v>
      </c>
      <c r="AH36" s="69">
        <f>SUMIFS(INDEX(Calc!$H$2:$DZ$1549, $EG36, ), Calc!$H$15:$DZ$15, AH$75)/$F$79</f>
        <v>0</v>
      </c>
      <c r="AI36" s="69">
        <f>SUMIFS(INDEX(Calc!$H$2:$DZ$1549, $EG36, ), Calc!$H$15:$DZ$15, AI$75)/$F$79</f>
        <v>0</v>
      </c>
      <c r="AJ36" s="69">
        <f>SUMIFS(INDEX(Calc!$H$2:$DZ$1549, $EG36, ), Calc!$H$15:$DZ$15, AJ$75)/$F$79</f>
        <v>0</v>
      </c>
      <c r="AK36" s="69">
        <f>SUMIFS(INDEX(Calc!$H$2:$DZ$1549, $EG36, ), Calc!$H$15:$DZ$15, AK$75)/$F$79</f>
        <v>0</v>
      </c>
      <c r="AL36" s="69">
        <f>SUMIFS(INDEX(Calc!$H$2:$DZ$1549, $EG36, ), Calc!$H$15:$DZ$15, AL$75)/$F$79</f>
        <v>0</v>
      </c>
      <c r="AM36" s="69">
        <f>SUMIFS(INDEX(Calc!$H$2:$DZ$1549, $EG36, ), Calc!$H$15:$DZ$15, AM$75)/$F$79</f>
        <v>0</v>
      </c>
      <c r="AN36" s="69">
        <f>SUMIFS(INDEX(Calc!$H$2:$DZ$1549, $EG36, ), Calc!$H$15:$DZ$15, AN$75)/$F$79</f>
        <v>0</v>
      </c>
      <c r="AO36" s="69">
        <f>SUMIFS(INDEX(Calc!$H$2:$DZ$1549, $EG36, ), Calc!$H$15:$DZ$15, AO$75)/$F$79</f>
        <v>0</v>
      </c>
      <c r="AP36" s="69">
        <f>SUMIFS(INDEX(Calc!$H$2:$DZ$1549, $EG36, ), Calc!$H$15:$DZ$15, AP$75)/$F$79</f>
        <v>0</v>
      </c>
      <c r="AQ36" s="69">
        <f>SUMIFS(INDEX(Calc!$H$2:$DZ$1549, $EG36, ), Calc!$H$15:$DZ$15, AQ$75)/$F$79</f>
        <v>0</v>
      </c>
      <c r="AR36" s="69">
        <f>SUMIFS(INDEX(Calc!$H$2:$DZ$1549, $EG36, ), Calc!$H$15:$DZ$15, AR$75)/$F$79</f>
        <v>0</v>
      </c>
      <c r="AS36" s="69">
        <f>SUMIFS(INDEX(Calc!$H$2:$DZ$1549, $EG36, ), Calc!$H$15:$DZ$15, AS$75)/$F$79</f>
        <v>0</v>
      </c>
      <c r="AT36" s="69">
        <f>SUMIFS(INDEX(Calc!$H$2:$DZ$1549, $EG36, ), Calc!$H$15:$DZ$15, AT$75)/$F$79</f>
        <v>0</v>
      </c>
      <c r="AU36" s="69">
        <f>SUMIFS(INDEX(Calc!$H$2:$DZ$1549, $EG36, ), Calc!$H$15:$DZ$15, AU$75)/$F$79</f>
        <v>0</v>
      </c>
      <c r="AV36" s="69">
        <f>SUMIFS(INDEX(Calc!$H$2:$DZ$1549, $EG36, ), Calc!$H$15:$DZ$15, AV$75)/$F$79</f>
        <v>0</v>
      </c>
      <c r="AW36" s="69">
        <f>SUMIFS(INDEX(Calc!$H$2:$DZ$1549, $EG36, ), Calc!$H$15:$DZ$15, AW$75)/$F$79</f>
        <v>0</v>
      </c>
      <c r="AX36" s="69">
        <f>SUMIFS(INDEX(Calc!$H$2:$DZ$1549, $EG36, ), Calc!$H$15:$DZ$15, AX$75)/$F$79</f>
        <v>0</v>
      </c>
      <c r="AY36" s="69">
        <f>SUMIFS(INDEX(Calc!$H$2:$DZ$1549, $EG36, ), Calc!$H$15:$DZ$15, AY$75)/$F$79</f>
        <v>0</v>
      </c>
      <c r="AZ36" s="69">
        <f>SUMIFS(INDEX(Calc!$H$2:$DZ$1549, $EG36, ), Calc!$H$15:$DZ$15, AZ$75)/$F$79</f>
        <v>0</v>
      </c>
      <c r="BA36" s="69">
        <f>SUMIFS(INDEX(Calc!$H$2:$DZ$1549, $EG36, ), Calc!$H$15:$DZ$15, BA$75)/$F$79</f>
        <v>0</v>
      </c>
      <c r="BB36" s="69">
        <f>SUMIFS(INDEX(Calc!$H$2:$DZ$1549, $EG36, ), Calc!$H$15:$DZ$15, BB$75)/$F$79</f>
        <v>0</v>
      </c>
      <c r="BC36" s="69">
        <f>SUMIFS(INDEX(Calc!$H$2:$DZ$1549, $EG36, ), Calc!$H$15:$DZ$15, BC$75)/$F$79</f>
        <v>0</v>
      </c>
      <c r="BD36" s="69">
        <f>SUMIFS(INDEX(Calc!$H$2:$DZ$1549, $EG36, ), Calc!$H$15:$DZ$15, BD$75)/$F$79</f>
        <v>0</v>
      </c>
      <c r="BE36" s="69">
        <f>SUMIFS(INDEX(Calc!$H$2:$DZ$1549, $EG36, ), Calc!$H$15:$DZ$15, BE$75)/$F$79</f>
        <v>0</v>
      </c>
      <c r="BF36" s="69">
        <f>SUMIFS(INDEX(Calc!$H$2:$DZ$1549, $EG36, ), Calc!$H$15:$DZ$15, BF$75)/$F$79</f>
        <v>0</v>
      </c>
      <c r="BG36" s="69">
        <f>SUMIFS(INDEX(Calc!$H$2:$DZ$1549, $EG36, ), Calc!$H$15:$DZ$15, BG$75)/$F$79</f>
        <v>0</v>
      </c>
      <c r="BH36" s="69">
        <f>SUMIFS(INDEX(Calc!$H$2:$DZ$1549, $EG36, ), Calc!$H$15:$DZ$15, BH$75)/$F$79</f>
        <v>0</v>
      </c>
      <c r="BI36" s="69">
        <f>SUMIFS(INDEX(Calc!$H$2:$DZ$1549, $EG36, ), Calc!$H$15:$DZ$15, BI$75)/$F$79</f>
        <v>0</v>
      </c>
      <c r="BJ36" s="69">
        <f>SUMIFS(INDEX(Calc!$H$2:$DZ$1549, $EG36, ), Calc!$H$15:$DZ$15, BJ$75)/$F$79</f>
        <v>0</v>
      </c>
      <c r="BK36" s="69">
        <f>SUMIFS(INDEX(Calc!$H$2:$DZ$1549, $EG36, ), Calc!$H$15:$DZ$15, BK$75)/$F$79</f>
        <v>0</v>
      </c>
      <c r="BL36" s="69">
        <f>SUMIFS(INDEX(Calc!$H$2:$DZ$1549, $EG36, ), Calc!$H$15:$DZ$15, BL$75)/$F$79</f>
        <v>0</v>
      </c>
      <c r="BM36" s="69">
        <f>SUMIFS(INDEX(Calc!$H$2:$DZ$1549, $EG36, ), Calc!$H$15:$DZ$15, BM$75)/$F$79</f>
        <v>0</v>
      </c>
      <c r="BN36" s="69">
        <f>SUMIFS(INDEX(Calc!$H$2:$DZ$1549, $EG36, ), Calc!$H$15:$DZ$15, BN$75)/$F$79</f>
        <v>0</v>
      </c>
      <c r="BO36" s="69">
        <f>SUMIFS(INDEX(Calc!$H$2:$DZ$1549, $EG36, ), Calc!$H$15:$DZ$15, BO$75)/$F$79</f>
        <v>0</v>
      </c>
      <c r="BP36" s="69">
        <f>SUMIFS(INDEX(Calc!$H$2:$DZ$1549, $EG36, ), Calc!$H$15:$DZ$15, BP$75)/$F$79</f>
        <v>0</v>
      </c>
      <c r="BQ36" s="69">
        <f>SUMIFS(INDEX(Calc!$H$2:$DZ$1549, $EG36, ), Calc!$H$15:$DZ$15, BQ$75)/$F$79</f>
        <v>0</v>
      </c>
      <c r="BR36" s="69">
        <f>SUMIFS(INDEX(Calc!$H$2:$DZ$1549, $EG36, ), Calc!$H$15:$DZ$15, BR$75)/$F$79</f>
        <v>0</v>
      </c>
      <c r="BS36" s="69">
        <f>SUMIFS(INDEX(Calc!$H$2:$DZ$1549, $EG36, ), Calc!$H$15:$DZ$15, BS$75)/$F$79</f>
        <v>0</v>
      </c>
      <c r="BT36" s="69">
        <f>SUMIFS(INDEX(Calc!$H$2:$DZ$1549, $EG36, ), Calc!$H$15:$DZ$15, BT$75)/$F$79</f>
        <v>0</v>
      </c>
      <c r="BU36" s="69">
        <f>SUMIFS(INDEX(Calc!$H$2:$DZ$1549, $EG36, ), Calc!$H$15:$DZ$15, BU$75)/$F$79</f>
        <v>0</v>
      </c>
      <c r="BV36" s="69">
        <f>SUMIFS(INDEX(Calc!$H$2:$DZ$1549, $EG36, ), Calc!$H$15:$DZ$15, BV$75)/$F$79</f>
        <v>0</v>
      </c>
      <c r="BW36" s="69">
        <f>SUMIFS(INDEX(Calc!$H$2:$DZ$1549, $EG36, ), Calc!$H$15:$DZ$15, BW$75)/$F$79</f>
        <v>0</v>
      </c>
      <c r="BX36" s="69">
        <f>SUMIFS(INDEX(Calc!$H$2:$DZ$1549, $EG36, ), Calc!$H$15:$DZ$15, BX$75)/$F$79</f>
        <v>0</v>
      </c>
      <c r="BY36" s="69">
        <f>SUMIFS(INDEX(Calc!$H$2:$DZ$1549, $EG36, ), Calc!$H$15:$DZ$15, BY$75)/$F$79</f>
        <v>0</v>
      </c>
      <c r="BZ36" s="69">
        <f>SUMIFS(INDEX(Calc!$H$2:$DZ$1549, $EG36, ), Calc!$H$15:$DZ$15, BZ$75)/$F$79</f>
        <v>0</v>
      </c>
      <c r="CA36" s="69">
        <f>SUMIFS(INDEX(Calc!$H$2:$DZ$1549, $EG36, ), Calc!$H$15:$DZ$15, CA$75)/$F$79</f>
        <v>0</v>
      </c>
      <c r="CB36" s="69">
        <f>SUMIFS(INDEX(Calc!$H$2:$DZ$1549, $EG36, ), Calc!$H$15:$DZ$15, CB$75)/$F$79</f>
        <v>0</v>
      </c>
      <c r="CC36" s="69">
        <f>SUMIFS(INDEX(Calc!$H$2:$DZ$1549, $EG36, ), Calc!$H$15:$DZ$15, CC$75)/$F$79</f>
        <v>0</v>
      </c>
      <c r="CD36" s="69">
        <f>SUMIFS(INDEX(Calc!$H$2:$DZ$1549, $EG36, ), Calc!$H$15:$DZ$15, CD$75)/$F$79</f>
        <v>0</v>
      </c>
      <c r="CE36" s="69">
        <f>SUMIFS(INDEX(Calc!$H$2:$DZ$1549, $EG36, ), Calc!$H$15:$DZ$15, CE$75)/$F$79</f>
        <v>0</v>
      </c>
      <c r="CF36" s="69">
        <f>SUMIFS(INDEX(Calc!$H$2:$DZ$1549, $EG36, ), Calc!$H$15:$DZ$15, CF$75)/$F$79</f>
        <v>0</v>
      </c>
      <c r="CG36" s="69">
        <f>SUMIFS(INDEX(Calc!$H$2:$DZ$1549, $EG36, ), Calc!$H$15:$DZ$15, CG$75)/$F$79</f>
        <v>0</v>
      </c>
      <c r="CH36" s="69">
        <f>SUMIFS(INDEX(Calc!$H$2:$DZ$1549, $EG36, ), Calc!$H$15:$DZ$15, CH$75)/$F$79</f>
        <v>0</v>
      </c>
      <c r="CI36" s="69">
        <f>SUMIFS(INDEX(Calc!$H$2:$DZ$1549, $EG36, ), Calc!$H$15:$DZ$15, CI$75)/$F$79</f>
        <v>0</v>
      </c>
      <c r="CJ36" s="69">
        <f>SUMIFS(INDEX(Calc!$H$2:$DZ$1549, $EG36, ), Calc!$H$15:$DZ$15, CJ$75)/$F$79</f>
        <v>0</v>
      </c>
      <c r="CK36" s="69">
        <f>SUMIFS(INDEX(Calc!$H$2:$DZ$1549, $EG36, ), Calc!$H$15:$DZ$15, CK$75)/$F$79</f>
        <v>0</v>
      </c>
      <c r="CL36" s="69">
        <f>SUMIFS(INDEX(Calc!$H$2:$DZ$1549, $EG36, ), Calc!$H$15:$DZ$15, CL$75)/$F$79</f>
        <v>0</v>
      </c>
      <c r="CM36" s="69">
        <f>SUMIFS(INDEX(Calc!$H$2:$DZ$1549, $EG36, ), Calc!$H$15:$DZ$15, CM$75)/$F$79</f>
        <v>0</v>
      </c>
      <c r="CN36" s="69">
        <f>SUMIFS(INDEX(Calc!$H$2:$DZ$1549, $EG36, ), Calc!$H$15:$DZ$15, CN$75)/$F$79</f>
        <v>0</v>
      </c>
      <c r="CO36" s="69">
        <f>SUMIFS(INDEX(Calc!$H$2:$DZ$1549, $EG36, ), Calc!$H$15:$DZ$15, CO$75)/$F$79</f>
        <v>0</v>
      </c>
      <c r="CP36" s="69">
        <f>SUMIFS(INDEX(Calc!$H$2:$DZ$1549, $EG36, ), Calc!$H$15:$DZ$15, CP$75)/$F$79</f>
        <v>0</v>
      </c>
      <c r="CQ36" s="69">
        <f>SUMIFS(INDEX(Calc!$H$2:$DZ$1549, $EG36, ), Calc!$H$15:$DZ$15, CQ$75)/$F$79</f>
        <v>0</v>
      </c>
      <c r="CR36" s="69">
        <f>SUMIFS(INDEX(Calc!$H$2:$DZ$1549, $EG36, ), Calc!$H$15:$DZ$15, CR$75)/$F$79</f>
        <v>0</v>
      </c>
      <c r="CS36" s="69">
        <f>SUMIFS(INDEX(Calc!$H$2:$DZ$1549, $EG36, ), Calc!$H$15:$DZ$15, CS$75)/$F$79</f>
        <v>0</v>
      </c>
      <c r="CT36" s="69">
        <f>SUMIFS(INDEX(Calc!$H$2:$DZ$1549, $EG36, ), Calc!$H$15:$DZ$15, CT$75)/$F$79</f>
        <v>0</v>
      </c>
      <c r="CU36" s="69">
        <f>SUMIFS(INDEX(Calc!$H$2:$DZ$1549, $EG36, ), Calc!$H$15:$DZ$15, CU$75)/$F$79</f>
        <v>0</v>
      </c>
      <c r="CV36" s="69">
        <f>SUMIFS(INDEX(Calc!$H$2:$DZ$1549, $EG36, ), Calc!$H$15:$DZ$15, CV$75)/$F$79</f>
        <v>0</v>
      </c>
      <c r="CW36" s="69">
        <f>SUMIFS(INDEX(Calc!$H$2:$DZ$1549, $EG36, ), Calc!$H$15:$DZ$15, CW$75)/$F$79</f>
        <v>0</v>
      </c>
      <c r="CX36" s="69">
        <f>SUMIFS(INDEX(Calc!$H$2:$DZ$1549, $EG36, ), Calc!$H$15:$DZ$15, CX$75)/$F$79</f>
        <v>0</v>
      </c>
      <c r="CY36" s="69">
        <f>SUMIFS(INDEX(Calc!$H$2:$DZ$1549, $EG36, ), Calc!$H$15:$DZ$15, CY$75)/$F$79</f>
        <v>0</v>
      </c>
      <c r="CZ36" s="69">
        <f>SUMIFS(INDEX(Calc!$H$2:$DZ$1549, $EG36, ), Calc!$H$15:$DZ$15, CZ$75)/$F$79</f>
        <v>0</v>
      </c>
      <c r="DA36" s="69">
        <f>SUMIFS(INDEX(Calc!$H$2:$DZ$1549, $EG36, ), Calc!$H$15:$DZ$15, DA$75)/$F$79</f>
        <v>0</v>
      </c>
      <c r="DB36" s="69">
        <f>SUMIFS(INDEX(Calc!$H$2:$DZ$1549, $EG36, ), Calc!$H$15:$DZ$15, DB$75)/$F$79</f>
        <v>0</v>
      </c>
      <c r="DC36" s="69">
        <f>SUMIFS(INDEX(Calc!$H$2:$DZ$1549, $EG36, ), Calc!$H$15:$DZ$15, DC$75)/$F$79</f>
        <v>0</v>
      </c>
      <c r="DD36" s="69">
        <f>SUMIFS(INDEX(Calc!$H$2:$DZ$1549, $EG36, ), Calc!$H$15:$DZ$15, DD$75)/$F$79</f>
        <v>0</v>
      </c>
      <c r="DE36" s="69">
        <f>SUMIFS(INDEX(Calc!$H$2:$DZ$1549, $EG36, ), Calc!$H$15:$DZ$15, DE$75)/$F$79</f>
        <v>0</v>
      </c>
      <c r="DF36" s="69">
        <f>SUMIFS(INDEX(Calc!$H$2:$DZ$1549, $EG36, ), Calc!$H$15:$DZ$15, DF$75)/$F$79</f>
        <v>0</v>
      </c>
      <c r="DG36" s="69">
        <f>SUMIFS(INDEX(Calc!$H$2:$DZ$1549, $EG36, ), Calc!$H$15:$DZ$15, DG$75)/$F$79</f>
        <v>0</v>
      </c>
      <c r="DH36" s="69">
        <f>SUMIFS(INDEX(Calc!$H$2:$DZ$1549, $EG36, ), Calc!$H$15:$DZ$15, DH$75)/$F$79</f>
        <v>0</v>
      </c>
      <c r="DI36" s="69">
        <f>SUMIFS(INDEX(Calc!$H$2:$DZ$1549, $EG36, ), Calc!$H$15:$DZ$15, DI$75)/$F$79</f>
        <v>0</v>
      </c>
      <c r="DJ36" s="69">
        <f>SUMIFS(INDEX(Calc!$H$2:$DZ$1549, $EG36, ), Calc!$H$15:$DZ$15, DJ$75)/$F$79</f>
        <v>0</v>
      </c>
      <c r="DK36" s="69">
        <f>SUMIFS(INDEX(Calc!$H$2:$DZ$1549, $EG36, ), Calc!$H$15:$DZ$15, DK$75)/$F$79</f>
        <v>0</v>
      </c>
      <c r="DL36" s="69">
        <f>SUMIFS(INDEX(Calc!$H$2:$DZ$1549, $EG36, ), Calc!$H$15:$DZ$15, DL$75)/$F$79</f>
        <v>0</v>
      </c>
      <c r="DM36" s="69">
        <f>SUMIFS(INDEX(Calc!$H$2:$DZ$1549, $EG36, ), Calc!$H$15:$DZ$15, DM$75)/$F$79</f>
        <v>0</v>
      </c>
      <c r="DN36" s="69">
        <f>SUMIFS(INDEX(Calc!$H$2:$DZ$1549, $EG36, ), Calc!$H$15:$DZ$15, DN$75)/$F$79</f>
        <v>0</v>
      </c>
      <c r="DO36" s="69">
        <f>SUMIFS(INDEX(Calc!$H$2:$DZ$1549, $EG36, ), Calc!$H$15:$DZ$15, DO$75)/$F$79</f>
        <v>0</v>
      </c>
      <c r="DP36" s="69">
        <f>SUMIFS(INDEX(Calc!$H$2:$DZ$1549, $EG36, ), Calc!$H$15:$DZ$15, DP$75)/$F$79</f>
        <v>0</v>
      </c>
      <c r="DQ36" s="69">
        <f>SUMIFS(INDEX(Calc!$H$2:$DZ$1549, $EG36, ), Calc!$H$15:$DZ$15, DQ$75)/$F$79</f>
        <v>0</v>
      </c>
      <c r="DR36" s="69">
        <f>SUMIFS(INDEX(Calc!$H$2:$DZ$1549, $EG36, ), Calc!$H$15:$DZ$15, DR$75)/$F$79</f>
        <v>0</v>
      </c>
      <c r="DS36" s="69">
        <f>SUMIFS(INDEX(Calc!$H$2:$DZ$1549, $EG36, ), Calc!$H$15:$DZ$15, DS$75)/$F$79</f>
        <v>0</v>
      </c>
      <c r="DT36" s="69">
        <f>SUMIFS(INDEX(Calc!$H$2:$DZ$1549, $EG36, ), Calc!$H$15:$DZ$15, DT$75)/$F$79</f>
        <v>0</v>
      </c>
      <c r="DU36" s="69">
        <f>SUMIFS(INDEX(Calc!$H$2:$DZ$1549, $EG36, ), Calc!$H$15:$DZ$15, DU$75)/$F$79</f>
        <v>0</v>
      </c>
      <c r="DV36" s="69">
        <f>SUMIFS(INDEX(Calc!$H$2:$DZ$1549, $EG36, ), Calc!$H$15:$DZ$15, DV$75)/$F$79</f>
        <v>0</v>
      </c>
      <c r="DW36" s="69">
        <f>SUMIFS(INDEX(Calc!$H$2:$DZ$1549, $EG36, ), Calc!$H$15:$DZ$15, DW$75)/$F$79</f>
        <v>0</v>
      </c>
      <c r="DX36" s="69">
        <f>SUMIFS(INDEX(Calc!$H$2:$DZ$1549, $EG36, ), Calc!$H$15:$DZ$15, DX$75)/$F$79</f>
        <v>0</v>
      </c>
      <c r="DY36" s="69">
        <f>SUMIFS(INDEX(Calc!$H$2:$DZ$1549, $EG36, ), Calc!$H$15:$DZ$15, DY$75)/$F$79</f>
        <v>0</v>
      </c>
      <c r="DZ36" s="69">
        <f>SUMIFS(INDEX(Calc!$H$2:$DZ$1549, $EG36, ), Calc!$H$15:$DZ$15, DZ$75)/$F$79</f>
        <v>0</v>
      </c>
      <c r="EB36" s="51"/>
      <c r="EC36" s="72">
        <f>SUM(I36:EA36)</f>
        <v>-1.9309375000000004</v>
      </c>
      <c r="ED36" s="78"/>
      <c r="EF36" s="33" t="s">
        <v>79</v>
      </c>
      <c r="EG36" s="131">
        <f>SUMIFS(Calc!$EB$2:$EB$1549, Calc!$EC$2:$EC$1549, $EG$2, Calc!$ED$2:$ED$1549, $EG$3, Calc!$EE$2:$EE$1549, $EF36, Calc!$EF$2:$EF$1549, $C36)</f>
        <v>640</v>
      </c>
    </row>
    <row r="37" spans="3:137" ht="5.0999999999999996" customHeight="1" x14ac:dyDescent="0.3">
      <c r="E37" s="51"/>
      <c r="F37" s="27"/>
      <c r="G37" s="27"/>
      <c r="H37" s="53"/>
      <c r="EB37" s="51"/>
      <c r="EC37" s="27"/>
      <c r="ED37" s="53"/>
    </row>
    <row r="38" spans="3:137" x14ac:dyDescent="0.3">
      <c r="C38" s="14" t="s">
        <v>189</v>
      </c>
      <c r="D38" s="14"/>
      <c r="E38" s="74"/>
      <c r="F38" s="44">
        <f>EC38/$EC$10*Inputs!$D$10</f>
        <v>-24136.718750000007</v>
      </c>
      <c r="G38" s="140" t="s">
        <v>47</v>
      </c>
      <c r="H38" s="87"/>
      <c r="I38" s="14"/>
      <c r="J38" s="111">
        <f t="shared" ref="J38:AO38" si="11">SUM(J34:J37)</f>
        <v>0</v>
      </c>
      <c r="K38" s="111">
        <f t="shared" si="11"/>
        <v>-1.6091145833333333</v>
      </c>
      <c r="L38" s="111">
        <f t="shared" si="11"/>
        <v>-1.9309375000000004</v>
      </c>
      <c r="M38" s="111">
        <f t="shared" si="11"/>
        <v>-1.9309375000000004</v>
      </c>
      <c r="N38" s="111">
        <f t="shared" si="11"/>
        <v>-1.9309375000000004</v>
      </c>
      <c r="O38" s="111">
        <f t="shared" si="11"/>
        <v>-1.9309375000000004</v>
      </c>
      <c r="P38" s="111">
        <f t="shared" si="11"/>
        <v>-0.32182291666666668</v>
      </c>
      <c r="Q38" s="111">
        <f t="shared" si="11"/>
        <v>0</v>
      </c>
      <c r="R38" s="111">
        <f t="shared" si="11"/>
        <v>0</v>
      </c>
      <c r="S38" s="111">
        <f t="shared" si="11"/>
        <v>0</v>
      </c>
      <c r="T38" s="111">
        <f t="shared" si="11"/>
        <v>0</v>
      </c>
      <c r="U38" s="111">
        <f t="shared" si="11"/>
        <v>0</v>
      </c>
      <c r="V38" s="111">
        <f t="shared" si="11"/>
        <v>0</v>
      </c>
      <c r="W38" s="111">
        <f t="shared" si="11"/>
        <v>0</v>
      </c>
      <c r="X38" s="111">
        <f t="shared" si="11"/>
        <v>0</v>
      </c>
      <c r="Y38" s="111">
        <f t="shared" si="11"/>
        <v>0</v>
      </c>
      <c r="Z38" s="111">
        <f t="shared" si="11"/>
        <v>0</v>
      </c>
      <c r="AA38" s="111">
        <f t="shared" si="11"/>
        <v>0</v>
      </c>
      <c r="AB38" s="111">
        <f t="shared" si="11"/>
        <v>0</v>
      </c>
      <c r="AC38" s="111">
        <f t="shared" si="11"/>
        <v>0</v>
      </c>
      <c r="AD38" s="111">
        <f t="shared" si="11"/>
        <v>0</v>
      </c>
      <c r="AE38" s="111">
        <f t="shared" si="11"/>
        <v>0</v>
      </c>
      <c r="AF38" s="111">
        <f t="shared" si="11"/>
        <v>0</v>
      </c>
      <c r="AG38" s="111">
        <f t="shared" si="11"/>
        <v>0</v>
      </c>
      <c r="AH38" s="111">
        <f t="shared" si="11"/>
        <v>0</v>
      </c>
      <c r="AI38" s="111">
        <f t="shared" si="11"/>
        <v>0</v>
      </c>
      <c r="AJ38" s="111">
        <f t="shared" si="11"/>
        <v>0</v>
      </c>
      <c r="AK38" s="111">
        <f t="shared" si="11"/>
        <v>0</v>
      </c>
      <c r="AL38" s="111">
        <f t="shared" si="11"/>
        <v>0</v>
      </c>
      <c r="AM38" s="111">
        <f t="shared" si="11"/>
        <v>0</v>
      </c>
      <c r="AN38" s="111">
        <f t="shared" si="11"/>
        <v>0</v>
      </c>
      <c r="AO38" s="111">
        <f t="shared" si="11"/>
        <v>0</v>
      </c>
      <c r="AP38" s="111">
        <f t="shared" ref="AP38:DA38" si="12">SUM(AP34:AP37)</f>
        <v>0</v>
      </c>
      <c r="AQ38" s="111">
        <f t="shared" si="12"/>
        <v>0</v>
      </c>
      <c r="AR38" s="111">
        <f t="shared" si="12"/>
        <v>0</v>
      </c>
      <c r="AS38" s="111">
        <f t="shared" si="12"/>
        <v>0</v>
      </c>
      <c r="AT38" s="111">
        <f t="shared" si="12"/>
        <v>0</v>
      </c>
      <c r="AU38" s="111">
        <f t="shared" si="12"/>
        <v>0</v>
      </c>
      <c r="AV38" s="111">
        <f t="shared" si="12"/>
        <v>0</v>
      </c>
      <c r="AW38" s="111">
        <f t="shared" si="12"/>
        <v>0</v>
      </c>
      <c r="AX38" s="111">
        <f t="shared" si="12"/>
        <v>0</v>
      </c>
      <c r="AY38" s="111">
        <f t="shared" si="12"/>
        <v>0</v>
      </c>
      <c r="AZ38" s="111">
        <f t="shared" si="12"/>
        <v>0</v>
      </c>
      <c r="BA38" s="111">
        <f t="shared" si="12"/>
        <v>0</v>
      </c>
      <c r="BB38" s="111">
        <f t="shared" si="12"/>
        <v>0</v>
      </c>
      <c r="BC38" s="111">
        <f t="shared" si="12"/>
        <v>0</v>
      </c>
      <c r="BD38" s="111">
        <f t="shared" si="12"/>
        <v>0</v>
      </c>
      <c r="BE38" s="111">
        <f t="shared" si="12"/>
        <v>0</v>
      </c>
      <c r="BF38" s="111">
        <f t="shared" si="12"/>
        <v>0</v>
      </c>
      <c r="BG38" s="111">
        <f t="shared" si="12"/>
        <v>0</v>
      </c>
      <c r="BH38" s="111">
        <f t="shared" si="12"/>
        <v>0</v>
      </c>
      <c r="BI38" s="111">
        <f t="shared" si="12"/>
        <v>0</v>
      </c>
      <c r="BJ38" s="111">
        <f t="shared" si="12"/>
        <v>0</v>
      </c>
      <c r="BK38" s="111">
        <f t="shared" si="12"/>
        <v>0</v>
      </c>
      <c r="BL38" s="111">
        <f t="shared" si="12"/>
        <v>0</v>
      </c>
      <c r="BM38" s="111">
        <f t="shared" si="12"/>
        <v>0</v>
      </c>
      <c r="BN38" s="111">
        <f t="shared" si="12"/>
        <v>0</v>
      </c>
      <c r="BO38" s="111">
        <f t="shared" si="12"/>
        <v>0</v>
      </c>
      <c r="BP38" s="111">
        <f t="shared" si="12"/>
        <v>0</v>
      </c>
      <c r="BQ38" s="111">
        <f t="shared" si="12"/>
        <v>0</v>
      </c>
      <c r="BR38" s="111">
        <f t="shared" si="12"/>
        <v>0</v>
      </c>
      <c r="BS38" s="111">
        <f t="shared" si="12"/>
        <v>0</v>
      </c>
      <c r="BT38" s="111">
        <f t="shared" si="12"/>
        <v>0</v>
      </c>
      <c r="BU38" s="111">
        <f t="shared" si="12"/>
        <v>0</v>
      </c>
      <c r="BV38" s="111">
        <f t="shared" si="12"/>
        <v>0</v>
      </c>
      <c r="BW38" s="111">
        <f t="shared" si="12"/>
        <v>0</v>
      </c>
      <c r="BX38" s="111">
        <f t="shared" si="12"/>
        <v>0</v>
      </c>
      <c r="BY38" s="111">
        <f t="shared" si="12"/>
        <v>0</v>
      </c>
      <c r="BZ38" s="111">
        <f t="shared" si="12"/>
        <v>0</v>
      </c>
      <c r="CA38" s="111">
        <f t="shared" si="12"/>
        <v>0</v>
      </c>
      <c r="CB38" s="111">
        <f t="shared" si="12"/>
        <v>0</v>
      </c>
      <c r="CC38" s="111">
        <f t="shared" si="12"/>
        <v>0</v>
      </c>
      <c r="CD38" s="111">
        <f t="shared" si="12"/>
        <v>0</v>
      </c>
      <c r="CE38" s="111">
        <f t="shared" si="12"/>
        <v>0</v>
      </c>
      <c r="CF38" s="111">
        <f t="shared" si="12"/>
        <v>0</v>
      </c>
      <c r="CG38" s="111">
        <f t="shared" si="12"/>
        <v>0</v>
      </c>
      <c r="CH38" s="111">
        <f t="shared" si="12"/>
        <v>0</v>
      </c>
      <c r="CI38" s="111">
        <f t="shared" si="12"/>
        <v>0</v>
      </c>
      <c r="CJ38" s="111">
        <f t="shared" si="12"/>
        <v>0</v>
      </c>
      <c r="CK38" s="111">
        <f t="shared" si="12"/>
        <v>0</v>
      </c>
      <c r="CL38" s="111">
        <f t="shared" si="12"/>
        <v>0</v>
      </c>
      <c r="CM38" s="111">
        <f t="shared" si="12"/>
        <v>0</v>
      </c>
      <c r="CN38" s="111">
        <f t="shared" si="12"/>
        <v>0</v>
      </c>
      <c r="CO38" s="111">
        <f t="shared" si="12"/>
        <v>0</v>
      </c>
      <c r="CP38" s="111">
        <f t="shared" si="12"/>
        <v>0</v>
      </c>
      <c r="CQ38" s="111">
        <f t="shared" si="12"/>
        <v>0</v>
      </c>
      <c r="CR38" s="111">
        <f t="shared" si="12"/>
        <v>0</v>
      </c>
      <c r="CS38" s="111">
        <f t="shared" si="12"/>
        <v>0</v>
      </c>
      <c r="CT38" s="111">
        <f t="shared" si="12"/>
        <v>0</v>
      </c>
      <c r="CU38" s="111">
        <f t="shared" si="12"/>
        <v>0</v>
      </c>
      <c r="CV38" s="111">
        <f t="shared" si="12"/>
        <v>0</v>
      </c>
      <c r="CW38" s="111">
        <f t="shared" si="12"/>
        <v>0</v>
      </c>
      <c r="CX38" s="111">
        <f t="shared" si="12"/>
        <v>0</v>
      </c>
      <c r="CY38" s="111">
        <f t="shared" si="12"/>
        <v>0</v>
      </c>
      <c r="CZ38" s="111">
        <f t="shared" si="12"/>
        <v>0</v>
      </c>
      <c r="DA38" s="111">
        <f t="shared" si="12"/>
        <v>0</v>
      </c>
      <c r="DB38" s="111">
        <f t="shared" ref="DB38:DZ38" si="13">SUM(DB34:DB37)</f>
        <v>0</v>
      </c>
      <c r="DC38" s="111">
        <f t="shared" si="13"/>
        <v>0</v>
      </c>
      <c r="DD38" s="111">
        <f t="shared" si="13"/>
        <v>0</v>
      </c>
      <c r="DE38" s="111">
        <f t="shared" si="13"/>
        <v>0</v>
      </c>
      <c r="DF38" s="111">
        <f t="shared" si="13"/>
        <v>0</v>
      </c>
      <c r="DG38" s="111">
        <f t="shared" si="13"/>
        <v>0</v>
      </c>
      <c r="DH38" s="111">
        <f t="shared" si="13"/>
        <v>0</v>
      </c>
      <c r="DI38" s="111">
        <f t="shared" si="13"/>
        <v>0</v>
      </c>
      <c r="DJ38" s="111">
        <f t="shared" si="13"/>
        <v>0</v>
      </c>
      <c r="DK38" s="111">
        <f t="shared" si="13"/>
        <v>0</v>
      </c>
      <c r="DL38" s="111">
        <f t="shared" si="13"/>
        <v>0</v>
      </c>
      <c r="DM38" s="111">
        <f t="shared" si="13"/>
        <v>0</v>
      </c>
      <c r="DN38" s="111">
        <f t="shared" si="13"/>
        <v>0</v>
      </c>
      <c r="DO38" s="111">
        <f t="shared" si="13"/>
        <v>0</v>
      </c>
      <c r="DP38" s="111">
        <f t="shared" si="13"/>
        <v>0</v>
      </c>
      <c r="DQ38" s="111">
        <f t="shared" si="13"/>
        <v>0</v>
      </c>
      <c r="DR38" s="111">
        <f t="shared" si="13"/>
        <v>0</v>
      </c>
      <c r="DS38" s="111">
        <f t="shared" si="13"/>
        <v>0</v>
      </c>
      <c r="DT38" s="111">
        <f t="shared" si="13"/>
        <v>0</v>
      </c>
      <c r="DU38" s="111">
        <f t="shared" si="13"/>
        <v>0</v>
      </c>
      <c r="DV38" s="111">
        <f t="shared" si="13"/>
        <v>0</v>
      </c>
      <c r="DW38" s="111">
        <f t="shared" si="13"/>
        <v>0</v>
      </c>
      <c r="DX38" s="111">
        <f t="shared" si="13"/>
        <v>0</v>
      </c>
      <c r="DY38" s="111">
        <f t="shared" si="13"/>
        <v>0</v>
      </c>
      <c r="DZ38" s="111">
        <f t="shared" si="13"/>
        <v>0</v>
      </c>
      <c r="EA38" s="111"/>
      <c r="EB38" s="213"/>
      <c r="EC38" s="111">
        <f>SUM(EC34:EC37)</f>
        <v>-9.6546875000000014</v>
      </c>
      <c r="ED38" s="49"/>
    </row>
    <row r="39" spans="3:137" x14ac:dyDescent="0.3">
      <c r="E39" s="89"/>
      <c r="F39" s="4"/>
      <c r="G39" s="4"/>
      <c r="H39" s="16"/>
      <c r="I39" s="17"/>
      <c r="J39" s="17"/>
      <c r="K39" s="17"/>
      <c r="L39" s="17"/>
      <c r="M39" s="17"/>
      <c r="N39" s="17"/>
      <c r="O39" s="17"/>
      <c r="P39" s="17"/>
      <c r="Q39" s="17"/>
      <c r="R39" s="17"/>
      <c r="S39" s="17"/>
      <c r="T39" s="17"/>
      <c r="U39" s="17"/>
      <c r="V39" s="17"/>
      <c r="W39" s="17"/>
      <c r="X39" s="17"/>
      <c r="Y39" s="17"/>
      <c r="Z39" s="17"/>
      <c r="AA39" s="17"/>
      <c r="AB39" s="17"/>
      <c r="AC39" s="17"/>
      <c r="AD39" s="17"/>
      <c r="AE39" s="17"/>
      <c r="AF39" s="17"/>
      <c r="AG39" s="17"/>
      <c r="AH39" s="17"/>
      <c r="AI39" s="17"/>
      <c r="AJ39" s="17"/>
      <c r="AK39" s="17"/>
      <c r="AL39" s="17"/>
      <c r="AM39" s="17"/>
      <c r="AN39" s="17"/>
      <c r="AO39" s="17"/>
      <c r="AP39" s="17"/>
      <c r="AQ39" s="17"/>
      <c r="AR39" s="17"/>
      <c r="AS39" s="17"/>
      <c r="AT39" s="17"/>
      <c r="AU39" s="17"/>
      <c r="AV39" s="17"/>
      <c r="AW39" s="17"/>
      <c r="AX39" s="17"/>
      <c r="AY39" s="17"/>
      <c r="AZ39" s="17"/>
      <c r="BA39" s="17"/>
      <c r="BB39" s="17"/>
      <c r="BC39" s="17"/>
      <c r="BD39" s="17"/>
      <c r="BE39" s="17"/>
      <c r="BF39" s="17"/>
      <c r="BG39" s="17"/>
      <c r="BH39" s="17"/>
      <c r="BI39" s="17"/>
      <c r="BJ39" s="17"/>
      <c r="BK39" s="17"/>
      <c r="BL39" s="17"/>
      <c r="BM39" s="17"/>
      <c r="BN39" s="17"/>
      <c r="BO39" s="17"/>
      <c r="BP39" s="17"/>
      <c r="BQ39" s="17"/>
      <c r="BR39" s="17"/>
      <c r="BS39" s="17"/>
      <c r="BT39" s="17"/>
      <c r="BU39" s="17"/>
      <c r="BV39" s="17"/>
      <c r="BW39" s="17"/>
      <c r="BX39" s="17"/>
      <c r="BY39" s="17"/>
      <c r="BZ39" s="17"/>
      <c r="CA39" s="17"/>
      <c r="CB39" s="17"/>
      <c r="CC39" s="17"/>
      <c r="CD39" s="17"/>
      <c r="CE39" s="17"/>
      <c r="CF39" s="17"/>
      <c r="CG39" s="17"/>
      <c r="CH39" s="17"/>
      <c r="CI39" s="17"/>
      <c r="CJ39" s="17"/>
      <c r="CK39" s="17"/>
      <c r="CL39" s="17"/>
      <c r="CM39" s="17"/>
      <c r="CN39" s="17"/>
      <c r="CO39" s="17"/>
      <c r="CP39" s="17"/>
      <c r="CQ39" s="17"/>
      <c r="CR39" s="17"/>
      <c r="CS39" s="17"/>
      <c r="CT39" s="17"/>
      <c r="CU39" s="17"/>
      <c r="CV39" s="17"/>
      <c r="CW39" s="17"/>
      <c r="CX39" s="17"/>
      <c r="CY39" s="17"/>
      <c r="CZ39" s="17"/>
      <c r="DA39" s="17"/>
      <c r="DB39" s="17"/>
      <c r="DC39" s="17"/>
      <c r="DD39" s="17"/>
      <c r="DE39" s="17"/>
      <c r="DF39" s="17"/>
      <c r="DG39" s="17"/>
      <c r="DH39" s="17"/>
      <c r="DI39" s="17"/>
      <c r="DJ39" s="17"/>
      <c r="DK39" s="17"/>
      <c r="DL39" s="17"/>
      <c r="DM39" s="17"/>
      <c r="DN39" s="17"/>
      <c r="DO39" s="17"/>
      <c r="DP39" s="17"/>
      <c r="DQ39" s="17"/>
      <c r="DR39" s="17"/>
      <c r="DS39" s="17"/>
      <c r="DT39" s="17"/>
      <c r="DU39" s="17"/>
      <c r="DV39" s="17"/>
      <c r="DW39" s="17"/>
      <c r="DX39" s="17"/>
      <c r="DY39" s="17"/>
      <c r="DZ39" s="17"/>
      <c r="EB39" s="51"/>
      <c r="EC39" s="76"/>
      <c r="ED39" s="77"/>
    </row>
    <row r="40" spans="3:137" x14ac:dyDescent="0.3">
      <c r="C40" s="81" t="s">
        <v>186</v>
      </c>
      <c r="D40" s="81"/>
      <c r="E40" s="82"/>
      <c r="F40" s="137">
        <f>EC40/$EC$10*Inputs!$D$10</f>
        <v>151050.78125</v>
      </c>
      <c r="G40" s="138" t="s">
        <v>47</v>
      </c>
      <c r="H40" s="83"/>
      <c r="I40" s="84"/>
      <c r="J40" s="90">
        <f t="shared" ref="J40:BU40" si="14">SUM(J31, J38)</f>
        <v>0</v>
      </c>
      <c r="K40" s="90">
        <f t="shared" si="14"/>
        <v>10.070052083333335</v>
      </c>
      <c r="L40" s="90">
        <f t="shared" si="14"/>
        <v>12.0840625</v>
      </c>
      <c r="M40" s="90">
        <f t="shared" si="14"/>
        <v>12.0840625</v>
      </c>
      <c r="N40" s="90">
        <f t="shared" si="14"/>
        <v>12.0840625</v>
      </c>
      <c r="O40" s="90">
        <f t="shared" si="14"/>
        <v>12.0840625</v>
      </c>
      <c r="P40" s="90">
        <f t="shared" si="14"/>
        <v>2.0140104166666668</v>
      </c>
      <c r="Q40" s="90">
        <f t="shared" si="14"/>
        <v>0</v>
      </c>
      <c r="R40" s="90">
        <f t="shared" si="14"/>
        <v>0</v>
      </c>
      <c r="S40" s="90">
        <f t="shared" si="14"/>
        <v>0</v>
      </c>
      <c r="T40" s="90">
        <f t="shared" si="14"/>
        <v>0</v>
      </c>
      <c r="U40" s="90">
        <f t="shared" si="14"/>
        <v>0</v>
      </c>
      <c r="V40" s="90">
        <f t="shared" si="14"/>
        <v>0</v>
      </c>
      <c r="W40" s="90">
        <f t="shared" si="14"/>
        <v>0</v>
      </c>
      <c r="X40" s="90">
        <f t="shared" si="14"/>
        <v>0</v>
      </c>
      <c r="Y40" s="90">
        <f t="shared" si="14"/>
        <v>0</v>
      </c>
      <c r="Z40" s="90">
        <f t="shared" si="14"/>
        <v>0</v>
      </c>
      <c r="AA40" s="90">
        <f t="shared" si="14"/>
        <v>0</v>
      </c>
      <c r="AB40" s="90">
        <f t="shared" si="14"/>
        <v>0</v>
      </c>
      <c r="AC40" s="90">
        <f t="shared" si="14"/>
        <v>0</v>
      </c>
      <c r="AD40" s="90">
        <f t="shared" si="14"/>
        <v>0</v>
      </c>
      <c r="AE40" s="90">
        <f t="shared" si="14"/>
        <v>0</v>
      </c>
      <c r="AF40" s="90">
        <f t="shared" si="14"/>
        <v>0</v>
      </c>
      <c r="AG40" s="90">
        <f t="shared" si="14"/>
        <v>0</v>
      </c>
      <c r="AH40" s="90">
        <f t="shared" si="14"/>
        <v>0</v>
      </c>
      <c r="AI40" s="90">
        <f t="shared" si="14"/>
        <v>0</v>
      </c>
      <c r="AJ40" s="90">
        <f t="shared" si="14"/>
        <v>0</v>
      </c>
      <c r="AK40" s="90">
        <f t="shared" si="14"/>
        <v>0</v>
      </c>
      <c r="AL40" s="90">
        <f t="shared" si="14"/>
        <v>0</v>
      </c>
      <c r="AM40" s="90">
        <f t="shared" si="14"/>
        <v>0</v>
      </c>
      <c r="AN40" s="90">
        <f t="shared" si="14"/>
        <v>0</v>
      </c>
      <c r="AO40" s="90">
        <f t="shared" si="14"/>
        <v>0</v>
      </c>
      <c r="AP40" s="90">
        <f t="shared" si="14"/>
        <v>0</v>
      </c>
      <c r="AQ40" s="90">
        <f t="shared" si="14"/>
        <v>0</v>
      </c>
      <c r="AR40" s="90">
        <f t="shared" si="14"/>
        <v>0</v>
      </c>
      <c r="AS40" s="90">
        <f t="shared" si="14"/>
        <v>0</v>
      </c>
      <c r="AT40" s="90">
        <f t="shared" si="14"/>
        <v>0</v>
      </c>
      <c r="AU40" s="90">
        <f t="shared" si="14"/>
        <v>0</v>
      </c>
      <c r="AV40" s="90">
        <f t="shared" si="14"/>
        <v>0</v>
      </c>
      <c r="AW40" s="90">
        <f t="shared" si="14"/>
        <v>0</v>
      </c>
      <c r="AX40" s="90">
        <f t="shared" si="14"/>
        <v>0</v>
      </c>
      <c r="AY40" s="90">
        <f t="shared" si="14"/>
        <v>0</v>
      </c>
      <c r="AZ40" s="90">
        <f t="shared" si="14"/>
        <v>0</v>
      </c>
      <c r="BA40" s="90">
        <f t="shared" si="14"/>
        <v>0</v>
      </c>
      <c r="BB40" s="90">
        <f t="shared" si="14"/>
        <v>0</v>
      </c>
      <c r="BC40" s="90">
        <f t="shared" si="14"/>
        <v>0</v>
      </c>
      <c r="BD40" s="90">
        <f t="shared" si="14"/>
        <v>0</v>
      </c>
      <c r="BE40" s="90">
        <f t="shared" si="14"/>
        <v>0</v>
      </c>
      <c r="BF40" s="90">
        <f t="shared" si="14"/>
        <v>0</v>
      </c>
      <c r="BG40" s="90">
        <f t="shared" si="14"/>
        <v>0</v>
      </c>
      <c r="BH40" s="90">
        <f t="shared" si="14"/>
        <v>0</v>
      </c>
      <c r="BI40" s="90">
        <f t="shared" si="14"/>
        <v>0</v>
      </c>
      <c r="BJ40" s="90">
        <f t="shared" si="14"/>
        <v>0</v>
      </c>
      <c r="BK40" s="90">
        <f t="shared" si="14"/>
        <v>0</v>
      </c>
      <c r="BL40" s="90">
        <f t="shared" si="14"/>
        <v>0</v>
      </c>
      <c r="BM40" s="90">
        <f t="shared" si="14"/>
        <v>0</v>
      </c>
      <c r="BN40" s="90">
        <f t="shared" si="14"/>
        <v>0</v>
      </c>
      <c r="BO40" s="90">
        <f t="shared" si="14"/>
        <v>0</v>
      </c>
      <c r="BP40" s="90">
        <f t="shared" si="14"/>
        <v>0</v>
      </c>
      <c r="BQ40" s="90">
        <f t="shared" si="14"/>
        <v>0</v>
      </c>
      <c r="BR40" s="90">
        <f t="shared" si="14"/>
        <v>0</v>
      </c>
      <c r="BS40" s="90">
        <f t="shared" si="14"/>
        <v>0</v>
      </c>
      <c r="BT40" s="90">
        <f t="shared" si="14"/>
        <v>0</v>
      </c>
      <c r="BU40" s="90">
        <f t="shared" si="14"/>
        <v>0</v>
      </c>
      <c r="BV40" s="90">
        <f t="shared" ref="BV40:DZ40" si="15">SUM(BV31, BV38)</f>
        <v>0</v>
      </c>
      <c r="BW40" s="90">
        <f t="shared" si="15"/>
        <v>0</v>
      </c>
      <c r="BX40" s="90">
        <f t="shared" si="15"/>
        <v>0</v>
      </c>
      <c r="BY40" s="90">
        <f t="shared" si="15"/>
        <v>0</v>
      </c>
      <c r="BZ40" s="90">
        <f t="shared" si="15"/>
        <v>0</v>
      </c>
      <c r="CA40" s="90">
        <f t="shared" si="15"/>
        <v>0</v>
      </c>
      <c r="CB40" s="90">
        <f t="shared" si="15"/>
        <v>0</v>
      </c>
      <c r="CC40" s="90">
        <f t="shared" si="15"/>
        <v>0</v>
      </c>
      <c r="CD40" s="90">
        <f t="shared" si="15"/>
        <v>0</v>
      </c>
      <c r="CE40" s="90">
        <f t="shared" si="15"/>
        <v>0</v>
      </c>
      <c r="CF40" s="90">
        <f t="shared" si="15"/>
        <v>0</v>
      </c>
      <c r="CG40" s="90">
        <f t="shared" si="15"/>
        <v>0</v>
      </c>
      <c r="CH40" s="90">
        <f t="shared" si="15"/>
        <v>0</v>
      </c>
      <c r="CI40" s="90">
        <f t="shared" si="15"/>
        <v>0</v>
      </c>
      <c r="CJ40" s="90">
        <f t="shared" si="15"/>
        <v>0</v>
      </c>
      <c r="CK40" s="90">
        <f t="shared" si="15"/>
        <v>0</v>
      </c>
      <c r="CL40" s="90">
        <f t="shared" si="15"/>
        <v>0</v>
      </c>
      <c r="CM40" s="90">
        <f t="shared" si="15"/>
        <v>0</v>
      </c>
      <c r="CN40" s="90">
        <f t="shared" si="15"/>
        <v>0</v>
      </c>
      <c r="CO40" s="90">
        <f t="shared" si="15"/>
        <v>0</v>
      </c>
      <c r="CP40" s="90">
        <f t="shared" si="15"/>
        <v>0</v>
      </c>
      <c r="CQ40" s="90">
        <f t="shared" si="15"/>
        <v>0</v>
      </c>
      <c r="CR40" s="90">
        <f t="shared" si="15"/>
        <v>0</v>
      </c>
      <c r="CS40" s="90">
        <f t="shared" si="15"/>
        <v>0</v>
      </c>
      <c r="CT40" s="90">
        <f t="shared" si="15"/>
        <v>0</v>
      </c>
      <c r="CU40" s="90">
        <f t="shared" si="15"/>
        <v>0</v>
      </c>
      <c r="CV40" s="90">
        <f t="shared" si="15"/>
        <v>0</v>
      </c>
      <c r="CW40" s="90">
        <f t="shared" si="15"/>
        <v>0</v>
      </c>
      <c r="CX40" s="90">
        <f t="shared" si="15"/>
        <v>0</v>
      </c>
      <c r="CY40" s="90">
        <f t="shared" si="15"/>
        <v>0</v>
      </c>
      <c r="CZ40" s="90">
        <f t="shared" si="15"/>
        <v>0</v>
      </c>
      <c r="DA40" s="90">
        <f t="shared" si="15"/>
        <v>0</v>
      </c>
      <c r="DB40" s="90">
        <f t="shared" si="15"/>
        <v>0</v>
      </c>
      <c r="DC40" s="90">
        <f t="shared" si="15"/>
        <v>0</v>
      </c>
      <c r="DD40" s="90">
        <f t="shared" si="15"/>
        <v>0</v>
      </c>
      <c r="DE40" s="90">
        <f t="shared" si="15"/>
        <v>0</v>
      </c>
      <c r="DF40" s="90">
        <f t="shared" si="15"/>
        <v>0</v>
      </c>
      <c r="DG40" s="90">
        <f t="shared" si="15"/>
        <v>0</v>
      </c>
      <c r="DH40" s="90">
        <f t="shared" si="15"/>
        <v>0</v>
      </c>
      <c r="DI40" s="90">
        <f t="shared" si="15"/>
        <v>0</v>
      </c>
      <c r="DJ40" s="90">
        <f t="shared" si="15"/>
        <v>0</v>
      </c>
      <c r="DK40" s="90">
        <f t="shared" si="15"/>
        <v>0</v>
      </c>
      <c r="DL40" s="90">
        <f t="shared" si="15"/>
        <v>0</v>
      </c>
      <c r="DM40" s="90">
        <f t="shared" si="15"/>
        <v>0</v>
      </c>
      <c r="DN40" s="90">
        <f t="shared" si="15"/>
        <v>0</v>
      </c>
      <c r="DO40" s="90">
        <f t="shared" si="15"/>
        <v>0</v>
      </c>
      <c r="DP40" s="90">
        <f t="shared" si="15"/>
        <v>0</v>
      </c>
      <c r="DQ40" s="90">
        <f t="shared" si="15"/>
        <v>0</v>
      </c>
      <c r="DR40" s="90">
        <f t="shared" si="15"/>
        <v>0</v>
      </c>
      <c r="DS40" s="90">
        <f t="shared" si="15"/>
        <v>0</v>
      </c>
      <c r="DT40" s="90">
        <f t="shared" si="15"/>
        <v>0</v>
      </c>
      <c r="DU40" s="90">
        <f t="shared" si="15"/>
        <v>0</v>
      </c>
      <c r="DV40" s="90">
        <f t="shared" si="15"/>
        <v>0</v>
      </c>
      <c r="DW40" s="90">
        <f t="shared" si="15"/>
        <v>0</v>
      </c>
      <c r="DX40" s="90">
        <f t="shared" si="15"/>
        <v>0</v>
      </c>
      <c r="DY40" s="90">
        <f t="shared" si="15"/>
        <v>0</v>
      </c>
      <c r="DZ40" s="90">
        <f t="shared" si="15"/>
        <v>0</v>
      </c>
      <c r="EA40" s="91"/>
      <c r="EB40" s="92"/>
      <c r="EC40" s="90">
        <f>SUM(EC31, EC38)</f>
        <v>60.420312499999987</v>
      </c>
      <c r="ED40" s="85"/>
    </row>
    <row r="41" spans="3:137" x14ac:dyDescent="0.3">
      <c r="E41" s="51"/>
      <c r="F41" s="27"/>
      <c r="G41" s="27"/>
      <c r="H41" s="53"/>
      <c r="I41" s="17"/>
      <c r="J41" s="17"/>
      <c r="K41" s="17"/>
      <c r="L41" s="17"/>
      <c r="M41" s="17"/>
      <c r="N41" s="17"/>
      <c r="O41" s="17"/>
      <c r="P41" s="17"/>
      <c r="Q41" s="17"/>
      <c r="R41" s="17"/>
      <c r="S41" s="17"/>
      <c r="T41" s="17"/>
      <c r="U41" s="17"/>
      <c r="V41" s="17"/>
      <c r="W41" s="17"/>
      <c r="X41" s="17"/>
      <c r="Y41" s="17"/>
      <c r="Z41" s="17"/>
      <c r="AA41" s="17"/>
      <c r="AB41" s="17"/>
      <c r="AC41" s="17"/>
      <c r="AD41" s="17"/>
      <c r="AE41" s="17"/>
      <c r="AF41" s="17"/>
      <c r="AG41" s="17"/>
      <c r="AH41" s="17"/>
      <c r="AI41" s="17"/>
      <c r="AJ41" s="17"/>
      <c r="AK41" s="17"/>
      <c r="AL41" s="17"/>
      <c r="AM41" s="17"/>
      <c r="AN41" s="17"/>
      <c r="AO41" s="17"/>
      <c r="AP41" s="17"/>
      <c r="AQ41" s="17"/>
      <c r="AR41" s="17"/>
      <c r="AS41" s="17"/>
      <c r="AT41" s="17"/>
      <c r="AU41" s="17"/>
      <c r="AV41" s="17"/>
      <c r="AW41" s="17"/>
      <c r="AX41" s="17"/>
      <c r="AY41" s="17"/>
      <c r="AZ41" s="17"/>
      <c r="BA41" s="17"/>
      <c r="BB41" s="17"/>
      <c r="BC41" s="17"/>
      <c r="BD41" s="17"/>
      <c r="BE41" s="17"/>
      <c r="BF41" s="17"/>
      <c r="BG41" s="17"/>
      <c r="BH41" s="17"/>
      <c r="BI41" s="17"/>
      <c r="BJ41" s="17"/>
      <c r="BK41" s="17"/>
      <c r="BL41" s="17"/>
      <c r="BM41" s="17"/>
      <c r="BN41" s="17"/>
      <c r="BO41" s="17"/>
      <c r="BP41" s="17"/>
      <c r="BQ41" s="17"/>
      <c r="BR41" s="17"/>
      <c r="BS41" s="17"/>
      <c r="BT41" s="17"/>
      <c r="BU41" s="17"/>
      <c r="BV41" s="17"/>
      <c r="BW41" s="17"/>
      <c r="BX41" s="17"/>
      <c r="BY41" s="17"/>
      <c r="BZ41" s="17"/>
      <c r="CA41" s="17"/>
      <c r="CB41" s="17"/>
      <c r="CC41" s="17"/>
      <c r="CD41" s="17"/>
      <c r="CE41" s="17"/>
      <c r="CF41" s="17"/>
      <c r="CG41" s="17"/>
      <c r="CH41" s="17"/>
      <c r="CI41" s="17"/>
      <c r="CJ41" s="17"/>
      <c r="CK41" s="17"/>
      <c r="CL41" s="17"/>
      <c r="CM41" s="17"/>
      <c r="CN41" s="17"/>
      <c r="CO41" s="17"/>
      <c r="CP41" s="17"/>
      <c r="CQ41" s="17"/>
      <c r="CR41" s="17"/>
      <c r="CS41" s="17"/>
      <c r="CT41" s="17"/>
      <c r="CU41" s="17"/>
      <c r="CV41" s="17"/>
      <c r="CW41" s="17"/>
      <c r="CX41" s="17"/>
      <c r="CY41" s="17"/>
      <c r="CZ41" s="17"/>
      <c r="DA41" s="17"/>
      <c r="DB41" s="17"/>
      <c r="DC41" s="17"/>
      <c r="DD41" s="17"/>
      <c r="DE41" s="17"/>
      <c r="DF41" s="17"/>
      <c r="DG41" s="17"/>
      <c r="DH41" s="17"/>
      <c r="DI41" s="17"/>
      <c r="DJ41" s="17"/>
      <c r="DK41" s="17"/>
      <c r="DL41" s="17"/>
      <c r="DM41" s="17"/>
      <c r="DN41" s="17"/>
      <c r="DO41" s="17"/>
      <c r="DP41" s="17"/>
      <c r="DQ41" s="17"/>
      <c r="DR41" s="17"/>
      <c r="DS41" s="17"/>
      <c r="DT41" s="17"/>
      <c r="DU41" s="17"/>
      <c r="DV41" s="17"/>
      <c r="DW41" s="17"/>
      <c r="DX41" s="17"/>
      <c r="DY41" s="17"/>
      <c r="DZ41" s="17"/>
      <c r="EB41" s="51"/>
      <c r="EC41" s="76"/>
      <c r="ED41" s="77"/>
    </row>
    <row r="42" spans="3:137" x14ac:dyDescent="0.3">
      <c r="C42" s="36" t="s">
        <v>190</v>
      </c>
      <c r="E42" s="51"/>
      <c r="F42" s="27"/>
      <c r="G42" s="27"/>
      <c r="H42" s="53"/>
      <c r="I42" s="17"/>
      <c r="J42" s="17"/>
      <c r="K42" s="17"/>
      <c r="L42" s="17"/>
      <c r="M42" s="17"/>
      <c r="N42" s="17"/>
      <c r="O42" s="17"/>
      <c r="P42" s="17"/>
      <c r="Q42" s="17"/>
      <c r="R42" s="17"/>
      <c r="S42" s="17"/>
      <c r="T42" s="17"/>
      <c r="U42" s="17"/>
      <c r="V42" s="17"/>
      <c r="W42" s="17"/>
      <c r="X42" s="17"/>
      <c r="Y42" s="17"/>
      <c r="Z42" s="17"/>
      <c r="AA42" s="17"/>
      <c r="AB42" s="17"/>
      <c r="AC42" s="17"/>
      <c r="AD42" s="17"/>
      <c r="AE42" s="17"/>
      <c r="AF42" s="17"/>
      <c r="AG42" s="17"/>
      <c r="AH42" s="17"/>
      <c r="AI42" s="17"/>
      <c r="AJ42" s="17"/>
      <c r="AK42" s="17"/>
      <c r="AL42" s="17"/>
      <c r="AM42" s="17"/>
      <c r="AN42" s="17"/>
      <c r="AO42" s="17"/>
      <c r="AP42" s="17"/>
      <c r="AQ42" s="17"/>
      <c r="AR42" s="17"/>
      <c r="AS42" s="17"/>
      <c r="AT42" s="17"/>
      <c r="AU42" s="17"/>
      <c r="AV42" s="17"/>
      <c r="AW42" s="17"/>
      <c r="AX42" s="17"/>
      <c r="AY42" s="17"/>
      <c r="AZ42" s="17"/>
      <c r="BA42" s="17"/>
      <c r="BB42" s="17"/>
      <c r="BC42" s="17"/>
      <c r="BD42" s="17"/>
      <c r="BE42" s="17"/>
      <c r="BF42" s="17"/>
      <c r="BG42" s="17"/>
      <c r="BH42" s="17"/>
      <c r="BI42" s="17"/>
      <c r="BJ42" s="17"/>
      <c r="BK42" s="17"/>
      <c r="BL42" s="17"/>
      <c r="BM42" s="17"/>
      <c r="BN42" s="17"/>
      <c r="BO42" s="17"/>
      <c r="BP42" s="17"/>
      <c r="BQ42" s="17"/>
      <c r="BR42" s="17"/>
      <c r="BS42" s="17"/>
      <c r="BT42" s="17"/>
      <c r="BU42" s="17"/>
      <c r="BV42" s="17"/>
      <c r="BW42" s="17"/>
      <c r="BX42" s="17"/>
      <c r="BY42" s="17"/>
      <c r="BZ42" s="17"/>
      <c r="CA42" s="17"/>
      <c r="CB42" s="17"/>
      <c r="CC42" s="17"/>
      <c r="CD42" s="17"/>
      <c r="CE42" s="17"/>
      <c r="CF42" s="17"/>
      <c r="CG42" s="17"/>
      <c r="CH42" s="17"/>
      <c r="CI42" s="17"/>
      <c r="CJ42" s="17"/>
      <c r="CK42" s="17"/>
      <c r="CL42" s="17"/>
      <c r="CM42" s="17"/>
      <c r="CN42" s="17"/>
      <c r="CO42" s="17"/>
      <c r="CP42" s="17"/>
      <c r="CQ42" s="17"/>
      <c r="CR42" s="17"/>
      <c r="CS42" s="17"/>
      <c r="CT42" s="17"/>
      <c r="CU42" s="17"/>
      <c r="CV42" s="17"/>
      <c r="CW42" s="17"/>
      <c r="CX42" s="17"/>
      <c r="CY42" s="17"/>
      <c r="CZ42" s="17"/>
      <c r="DA42" s="17"/>
      <c r="DB42" s="17"/>
      <c r="DC42" s="17"/>
      <c r="DD42" s="17"/>
      <c r="DE42" s="17"/>
      <c r="DF42" s="17"/>
      <c r="DG42" s="17"/>
      <c r="DH42" s="17"/>
      <c r="DI42" s="17"/>
      <c r="DJ42" s="17"/>
      <c r="DK42" s="17"/>
      <c r="DL42" s="17"/>
      <c r="DM42" s="17"/>
      <c r="DN42" s="17"/>
      <c r="DO42" s="17"/>
      <c r="DP42" s="17"/>
      <c r="DQ42" s="17"/>
      <c r="DR42" s="17"/>
      <c r="DS42" s="17"/>
      <c r="DT42" s="17"/>
      <c r="DU42" s="17"/>
      <c r="DV42" s="17"/>
      <c r="DW42" s="17"/>
      <c r="DX42" s="17"/>
      <c r="DY42" s="17"/>
      <c r="DZ42" s="17"/>
      <c r="EB42" s="51"/>
      <c r="EC42" s="76"/>
      <c r="ED42" s="77"/>
    </row>
    <row r="43" spans="3:137" ht="5.0999999999999996" customHeight="1" x14ac:dyDescent="0.3">
      <c r="E43" s="51"/>
      <c r="F43" s="27"/>
      <c r="G43" s="27"/>
      <c r="H43" s="53"/>
      <c r="I43" s="17"/>
      <c r="J43" s="17"/>
      <c r="K43" s="17"/>
      <c r="L43" s="17"/>
      <c r="M43" s="17"/>
      <c r="N43" s="17"/>
      <c r="O43" s="17"/>
      <c r="P43" s="17"/>
      <c r="Q43" s="17"/>
      <c r="R43" s="17"/>
      <c r="S43" s="17"/>
      <c r="T43" s="17"/>
      <c r="U43" s="17"/>
      <c r="V43" s="17"/>
      <c r="W43" s="17"/>
      <c r="X43" s="17"/>
      <c r="Y43" s="17"/>
      <c r="Z43" s="17"/>
      <c r="AA43" s="17"/>
      <c r="AB43" s="17"/>
      <c r="AC43" s="17"/>
      <c r="AD43" s="17"/>
      <c r="AE43" s="17"/>
      <c r="AF43" s="17"/>
      <c r="AG43" s="17"/>
      <c r="AH43" s="17"/>
      <c r="AI43" s="17"/>
      <c r="AJ43" s="17"/>
      <c r="AK43" s="17"/>
      <c r="AL43" s="17"/>
      <c r="AM43" s="17"/>
      <c r="AN43" s="17"/>
      <c r="AO43" s="17"/>
      <c r="AP43" s="17"/>
      <c r="AQ43" s="17"/>
      <c r="AR43" s="17"/>
      <c r="AS43" s="17"/>
      <c r="AT43" s="17"/>
      <c r="AU43" s="17"/>
      <c r="AV43" s="17"/>
      <c r="AW43" s="17"/>
      <c r="AX43" s="17"/>
      <c r="AY43" s="17"/>
      <c r="AZ43" s="17"/>
      <c r="BA43" s="17"/>
      <c r="BB43" s="17"/>
      <c r="BC43" s="17"/>
      <c r="BD43" s="17"/>
      <c r="BE43" s="17"/>
      <c r="BF43" s="17"/>
      <c r="BG43" s="17"/>
      <c r="BH43" s="17"/>
      <c r="BI43" s="17"/>
      <c r="BJ43" s="17"/>
      <c r="BK43" s="17"/>
      <c r="BL43" s="17"/>
      <c r="BM43" s="17"/>
      <c r="BN43" s="17"/>
      <c r="BO43" s="17"/>
      <c r="BP43" s="17"/>
      <c r="BQ43" s="17"/>
      <c r="BR43" s="17"/>
      <c r="BS43" s="17"/>
      <c r="BT43" s="17"/>
      <c r="BU43" s="17"/>
      <c r="BV43" s="17"/>
      <c r="BW43" s="17"/>
      <c r="BX43" s="17"/>
      <c r="BY43" s="17"/>
      <c r="BZ43" s="17"/>
      <c r="CA43" s="17"/>
      <c r="CB43" s="17"/>
      <c r="CC43" s="17"/>
      <c r="CD43" s="17"/>
      <c r="CE43" s="17"/>
      <c r="CF43" s="17"/>
      <c r="CG43" s="17"/>
      <c r="CH43" s="17"/>
      <c r="CI43" s="17"/>
      <c r="CJ43" s="17"/>
      <c r="CK43" s="17"/>
      <c r="CL43" s="17"/>
      <c r="CM43" s="17"/>
      <c r="CN43" s="17"/>
      <c r="CO43" s="17"/>
      <c r="CP43" s="17"/>
      <c r="CQ43" s="17"/>
      <c r="CR43" s="17"/>
      <c r="CS43" s="17"/>
      <c r="CT43" s="17"/>
      <c r="CU43" s="17"/>
      <c r="CV43" s="17"/>
      <c r="CW43" s="17"/>
      <c r="CX43" s="17"/>
      <c r="CY43" s="17"/>
      <c r="CZ43" s="17"/>
      <c r="DA43" s="17"/>
      <c r="DB43" s="17"/>
      <c r="DC43" s="17"/>
      <c r="DD43" s="17"/>
      <c r="DE43" s="17"/>
      <c r="DF43" s="17"/>
      <c r="DG43" s="17"/>
      <c r="DH43" s="17"/>
      <c r="DI43" s="17"/>
      <c r="DJ43" s="17"/>
      <c r="DK43" s="17"/>
      <c r="DL43" s="17"/>
      <c r="DM43" s="17"/>
      <c r="DN43" s="17"/>
      <c r="DO43" s="17"/>
      <c r="DP43" s="17"/>
      <c r="DQ43" s="17"/>
      <c r="DR43" s="17"/>
      <c r="DS43" s="17"/>
      <c r="DT43" s="17"/>
      <c r="DU43" s="17"/>
      <c r="DV43" s="17"/>
      <c r="DW43" s="17"/>
      <c r="DX43" s="17"/>
      <c r="DY43" s="17"/>
      <c r="DZ43" s="17"/>
      <c r="EB43" s="51"/>
      <c r="EC43" s="76"/>
      <c r="ED43" s="77"/>
    </row>
    <row r="44" spans="3:137" x14ac:dyDescent="0.3">
      <c r="C44" s="10" t="s">
        <v>122</v>
      </c>
      <c r="E44" s="51"/>
      <c r="F44" s="86">
        <f>EC44/$EC$19</f>
        <v>-2.5000000000000005E-2</v>
      </c>
      <c r="G44" s="141" t="s">
        <v>48</v>
      </c>
      <c r="H44" s="53"/>
      <c r="I44" s="20"/>
      <c r="J44" s="69">
        <f>SUMIFS(INDEX(Calc!$H$2:$DZ$1549, $EG44, ), Calc!$H$15:$DZ$15, J$75)/$F$79</f>
        <v>0</v>
      </c>
      <c r="K44" s="69">
        <f>SUMIFS(INDEX(Calc!$H$2:$DZ$1549, $EG44, ), Calc!$H$15:$DZ$15, K$75)/$F$79</f>
        <v>-0.64364583333333336</v>
      </c>
      <c r="L44" s="69">
        <f>SUMIFS(INDEX(Calc!$H$2:$DZ$1549, $EG44, ), Calc!$H$15:$DZ$15, L$75)/$F$79</f>
        <v>-0.77237500000000014</v>
      </c>
      <c r="M44" s="69">
        <f>SUMIFS(INDEX(Calc!$H$2:$DZ$1549, $EG44, ), Calc!$H$15:$DZ$15, M$75)/$F$79</f>
        <v>-0.77237500000000014</v>
      </c>
      <c r="N44" s="69">
        <f>SUMIFS(INDEX(Calc!$H$2:$DZ$1549, $EG44, ), Calc!$H$15:$DZ$15, N$75)/$F$79</f>
        <v>-0.77237500000000014</v>
      </c>
      <c r="O44" s="69">
        <f>SUMIFS(INDEX(Calc!$H$2:$DZ$1549, $EG44, ), Calc!$H$15:$DZ$15, O$75)/$F$79</f>
        <v>-0.77237500000000014</v>
      </c>
      <c r="P44" s="69">
        <f>SUMIFS(INDEX(Calc!$H$2:$DZ$1549, $EG44, ), Calc!$H$15:$DZ$15, P$75)/$F$79</f>
        <v>-0.12872916666666667</v>
      </c>
      <c r="Q44" s="69">
        <f>SUMIFS(INDEX(Calc!$H$2:$DZ$1549, $EG44, ), Calc!$H$15:$DZ$15, Q$75)/$F$79</f>
        <v>0</v>
      </c>
      <c r="R44" s="69">
        <f>SUMIFS(INDEX(Calc!$H$2:$DZ$1549, $EG44, ), Calc!$H$15:$DZ$15, R$75)/$F$79</f>
        <v>0</v>
      </c>
      <c r="S44" s="69">
        <f>SUMIFS(INDEX(Calc!$H$2:$DZ$1549, $EG44, ), Calc!$H$15:$DZ$15, S$75)/$F$79</f>
        <v>0</v>
      </c>
      <c r="T44" s="69">
        <f>SUMIFS(INDEX(Calc!$H$2:$DZ$1549, $EG44, ), Calc!$H$15:$DZ$15, T$75)/$F$79</f>
        <v>0</v>
      </c>
      <c r="U44" s="69">
        <f>SUMIFS(INDEX(Calc!$H$2:$DZ$1549, $EG44, ), Calc!$H$15:$DZ$15, U$75)/$F$79</f>
        <v>0</v>
      </c>
      <c r="V44" s="69">
        <f>SUMIFS(INDEX(Calc!$H$2:$DZ$1549, $EG44, ), Calc!$H$15:$DZ$15, V$75)/$F$79</f>
        <v>0</v>
      </c>
      <c r="W44" s="69">
        <f>SUMIFS(INDEX(Calc!$H$2:$DZ$1549, $EG44, ), Calc!$H$15:$DZ$15, W$75)/$F$79</f>
        <v>0</v>
      </c>
      <c r="X44" s="69">
        <f>SUMIFS(INDEX(Calc!$H$2:$DZ$1549, $EG44, ), Calc!$H$15:$DZ$15, X$75)/$F$79</f>
        <v>0</v>
      </c>
      <c r="Y44" s="69">
        <f>SUMIFS(INDEX(Calc!$H$2:$DZ$1549, $EG44, ), Calc!$H$15:$DZ$15, Y$75)/$F$79</f>
        <v>0</v>
      </c>
      <c r="Z44" s="69">
        <f>SUMIFS(INDEX(Calc!$H$2:$DZ$1549, $EG44, ), Calc!$H$15:$DZ$15, Z$75)/$F$79</f>
        <v>0</v>
      </c>
      <c r="AA44" s="69">
        <f>SUMIFS(INDEX(Calc!$H$2:$DZ$1549, $EG44, ), Calc!$H$15:$DZ$15, AA$75)/$F$79</f>
        <v>0</v>
      </c>
      <c r="AB44" s="69">
        <f>SUMIFS(INDEX(Calc!$H$2:$DZ$1549, $EG44, ), Calc!$H$15:$DZ$15, AB$75)/$F$79</f>
        <v>0</v>
      </c>
      <c r="AC44" s="69">
        <f>SUMIFS(INDEX(Calc!$H$2:$DZ$1549, $EG44, ), Calc!$H$15:$DZ$15, AC$75)/$F$79</f>
        <v>0</v>
      </c>
      <c r="AD44" s="69">
        <f>SUMIFS(INDEX(Calc!$H$2:$DZ$1549, $EG44, ), Calc!$H$15:$DZ$15, AD$75)/$F$79</f>
        <v>0</v>
      </c>
      <c r="AE44" s="69">
        <f>SUMIFS(INDEX(Calc!$H$2:$DZ$1549, $EG44, ), Calc!$H$15:$DZ$15, AE$75)/$F$79</f>
        <v>0</v>
      </c>
      <c r="AF44" s="69">
        <f>SUMIFS(INDEX(Calc!$H$2:$DZ$1549, $EG44, ), Calc!$H$15:$DZ$15, AF$75)/$F$79</f>
        <v>0</v>
      </c>
      <c r="AG44" s="69">
        <f>SUMIFS(INDEX(Calc!$H$2:$DZ$1549, $EG44, ), Calc!$H$15:$DZ$15, AG$75)/$F$79</f>
        <v>0</v>
      </c>
      <c r="AH44" s="69">
        <f>SUMIFS(INDEX(Calc!$H$2:$DZ$1549, $EG44, ), Calc!$H$15:$DZ$15, AH$75)/$F$79</f>
        <v>0</v>
      </c>
      <c r="AI44" s="69">
        <f>SUMIFS(INDEX(Calc!$H$2:$DZ$1549, $EG44, ), Calc!$H$15:$DZ$15, AI$75)/$F$79</f>
        <v>0</v>
      </c>
      <c r="AJ44" s="69">
        <f>SUMIFS(INDEX(Calc!$H$2:$DZ$1549, $EG44, ), Calc!$H$15:$DZ$15, AJ$75)/$F$79</f>
        <v>0</v>
      </c>
      <c r="AK44" s="69">
        <f>SUMIFS(INDEX(Calc!$H$2:$DZ$1549, $EG44, ), Calc!$H$15:$DZ$15, AK$75)/$F$79</f>
        <v>0</v>
      </c>
      <c r="AL44" s="69">
        <f>SUMIFS(INDEX(Calc!$H$2:$DZ$1549, $EG44, ), Calc!$H$15:$DZ$15, AL$75)/$F$79</f>
        <v>0</v>
      </c>
      <c r="AM44" s="69">
        <f>SUMIFS(INDEX(Calc!$H$2:$DZ$1549, $EG44, ), Calc!$H$15:$DZ$15, AM$75)/$F$79</f>
        <v>0</v>
      </c>
      <c r="AN44" s="69">
        <f>SUMIFS(INDEX(Calc!$H$2:$DZ$1549, $EG44, ), Calc!$H$15:$DZ$15, AN$75)/$F$79</f>
        <v>0</v>
      </c>
      <c r="AO44" s="69">
        <f>SUMIFS(INDEX(Calc!$H$2:$DZ$1549, $EG44, ), Calc!$H$15:$DZ$15, AO$75)/$F$79</f>
        <v>0</v>
      </c>
      <c r="AP44" s="69">
        <f>SUMIFS(INDEX(Calc!$H$2:$DZ$1549, $EG44, ), Calc!$H$15:$DZ$15, AP$75)/$F$79</f>
        <v>0</v>
      </c>
      <c r="AQ44" s="69">
        <f>SUMIFS(INDEX(Calc!$H$2:$DZ$1549, $EG44, ), Calc!$H$15:$DZ$15, AQ$75)/$F$79</f>
        <v>0</v>
      </c>
      <c r="AR44" s="69">
        <f>SUMIFS(INDEX(Calc!$H$2:$DZ$1549, $EG44, ), Calc!$H$15:$DZ$15, AR$75)/$F$79</f>
        <v>0</v>
      </c>
      <c r="AS44" s="69">
        <f>SUMIFS(INDEX(Calc!$H$2:$DZ$1549, $EG44, ), Calc!$H$15:$DZ$15, AS$75)/$F$79</f>
        <v>0</v>
      </c>
      <c r="AT44" s="69">
        <f>SUMIFS(INDEX(Calc!$H$2:$DZ$1549, $EG44, ), Calc!$H$15:$DZ$15, AT$75)/$F$79</f>
        <v>0</v>
      </c>
      <c r="AU44" s="69">
        <f>SUMIFS(INDEX(Calc!$H$2:$DZ$1549, $EG44, ), Calc!$H$15:$DZ$15, AU$75)/$F$79</f>
        <v>0</v>
      </c>
      <c r="AV44" s="69">
        <f>SUMIFS(INDEX(Calc!$H$2:$DZ$1549, $EG44, ), Calc!$H$15:$DZ$15, AV$75)/$F$79</f>
        <v>0</v>
      </c>
      <c r="AW44" s="69">
        <f>SUMIFS(INDEX(Calc!$H$2:$DZ$1549, $EG44, ), Calc!$H$15:$DZ$15, AW$75)/$F$79</f>
        <v>0</v>
      </c>
      <c r="AX44" s="69">
        <f>SUMIFS(INDEX(Calc!$H$2:$DZ$1549, $EG44, ), Calc!$H$15:$DZ$15, AX$75)/$F$79</f>
        <v>0</v>
      </c>
      <c r="AY44" s="69">
        <f>SUMIFS(INDEX(Calc!$H$2:$DZ$1549, $EG44, ), Calc!$H$15:$DZ$15, AY$75)/$F$79</f>
        <v>0</v>
      </c>
      <c r="AZ44" s="69">
        <f>SUMIFS(INDEX(Calc!$H$2:$DZ$1549, $EG44, ), Calc!$H$15:$DZ$15, AZ$75)/$F$79</f>
        <v>0</v>
      </c>
      <c r="BA44" s="69">
        <f>SUMIFS(INDEX(Calc!$H$2:$DZ$1549, $EG44, ), Calc!$H$15:$DZ$15, BA$75)/$F$79</f>
        <v>0</v>
      </c>
      <c r="BB44" s="69">
        <f>SUMIFS(INDEX(Calc!$H$2:$DZ$1549, $EG44, ), Calc!$H$15:$DZ$15, BB$75)/$F$79</f>
        <v>0</v>
      </c>
      <c r="BC44" s="69">
        <f>SUMIFS(INDEX(Calc!$H$2:$DZ$1549, $EG44, ), Calc!$H$15:$DZ$15, BC$75)/$F$79</f>
        <v>0</v>
      </c>
      <c r="BD44" s="69">
        <f>SUMIFS(INDEX(Calc!$H$2:$DZ$1549, $EG44, ), Calc!$H$15:$DZ$15, BD$75)/$F$79</f>
        <v>0</v>
      </c>
      <c r="BE44" s="69">
        <f>SUMIFS(INDEX(Calc!$H$2:$DZ$1549, $EG44, ), Calc!$H$15:$DZ$15, BE$75)/$F$79</f>
        <v>0</v>
      </c>
      <c r="BF44" s="69">
        <f>SUMIFS(INDEX(Calc!$H$2:$DZ$1549, $EG44, ), Calc!$H$15:$DZ$15, BF$75)/$F$79</f>
        <v>0</v>
      </c>
      <c r="BG44" s="69">
        <f>SUMIFS(INDEX(Calc!$H$2:$DZ$1549, $EG44, ), Calc!$H$15:$DZ$15, BG$75)/$F$79</f>
        <v>0</v>
      </c>
      <c r="BH44" s="69">
        <f>SUMIFS(INDEX(Calc!$H$2:$DZ$1549, $EG44, ), Calc!$H$15:$DZ$15, BH$75)/$F$79</f>
        <v>0</v>
      </c>
      <c r="BI44" s="69">
        <f>SUMIFS(INDEX(Calc!$H$2:$DZ$1549, $EG44, ), Calc!$H$15:$DZ$15, BI$75)/$F$79</f>
        <v>0</v>
      </c>
      <c r="BJ44" s="69">
        <f>SUMIFS(INDEX(Calc!$H$2:$DZ$1549, $EG44, ), Calc!$H$15:$DZ$15, BJ$75)/$F$79</f>
        <v>0</v>
      </c>
      <c r="BK44" s="69">
        <f>SUMIFS(INDEX(Calc!$H$2:$DZ$1549, $EG44, ), Calc!$H$15:$DZ$15, BK$75)/$F$79</f>
        <v>0</v>
      </c>
      <c r="BL44" s="69">
        <f>SUMIFS(INDEX(Calc!$H$2:$DZ$1549, $EG44, ), Calc!$H$15:$DZ$15, BL$75)/$F$79</f>
        <v>0</v>
      </c>
      <c r="BM44" s="69">
        <f>SUMIFS(INDEX(Calc!$H$2:$DZ$1549, $EG44, ), Calc!$H$15:$DZ$15, BM$75)/$F$79</f>
        <v>0</v>
      </c>
      <c r="BN44" s="69">
        <f>SUMIFS(INDEX(Calc!$H$2:$DZ$1549, $EG44, ), Calc!$H$15:$DZ$15, BN$75)/$F$79</f>
        <v>0</v>
      </c>
      <c r="BO44" s="69">
        <f>SUMIFS(INDEX(Calc!$H$2:$DZ$1549, $EG44, ), Calc!$H$15:$DZ$15, BO$75)/$F$79</f>
        <v>0</v>
      </c>
      <c r="BP44" s="69">
        <f>SUMIFS(INDEX(Calc!$H$2:$DZ$1549, $EG44, ), Calc!$H$15:$DZ$15, BP$75)/$F$79</f>
        <v>0</v>
      </c>
      <c r="BQ44" s="69">
        <f>SUMIFS(INDEX(Calc!$H$2:$DZ$1549, $EG44, ), Calc!$H$15:$DZ$15, BQ$75)/$F$79</f>
        <v>0</v>
      </c>
      <c r="BR44" s="69">
        <f>SUMIFS(INDEX(Calc!$H$2:$DZ$1549, $EG44, ), Calc!$H$15:$DZ$15, BR$75)/$F$79</f>
        <v>0</v>
      </c>
      <c r="BS44" s="69">
        <f>SUMIFS(INDEX(Calc!$H$2:$DZ$1549, $EG44, ), Calc!$H$15:$DZ$15, BS$75)/$F$79</f>
        <v>0</v>
      </c>
      <c r="BT44" s="69">
        <f>SUMIFS(INDEX(Calc!$H$2:$DZ$1549, $EG44, ), Calc!$H$15:$DZ$15, BT$75)/$F$79</f>
        <v>0</v>
      </c>
      <c r="BU44" s="69">
        <f>SUMIFS(INDEX(Calc!$H$2:$DZ$1549, $EG44, ), Calc!$H$15:$DZ$15, BU$75)/$F$79</f>
        <v>0</v>
      </c>
      <c r="BV44" s="69">
        <f>SUMIFS(INDEX(Calc!$H$2:$DZ$1549, $EG44, ), Calc!$H$15:$DZ$15, BV$75)/$F$79</f>
        <v>0</v>
      </c>
      <c r="BW44" s="69">
        <f>SUMIFS(INDEX(Calc!$H$2:$DZ$1549, $EG44, ), Calc!$H$15:$DZ$15, BW$75)/$F$79</f>
        <v>0</v>
      </c>
      <c r="BX44" s="69">
        <f>SUMIFS(INDEX(Calc!$H$2:$DZ$1549, $EG44, ), Calc!$H$15:$DZ$15, BX$75)/$F$79</f>
        <v>0</v>
      </c>
      <c r="BY44" s="69">
        <f>SUMIFS(INDEX(Calc!$H$2:$DZ$1549, $EG44, ), Calc!$H$15:$DZ$15, BY$75)/$F$79</f>
        <v>0</v>
      </c>
      <c r="BZ44" s="69">
        <f>SUMIFS(INDEX(Calc!$H$2:$DZ$1549, $EG44, ), Calc!$H$15:$DZ$15, BZ$75)/$F$79</f>
        <v>0</v>
      </c>
      <c r="CA44" s="69">
        <f>SUMIFS(INDEX(Calc!$H$2:$DZ$1549, $EG44, ), Calc!$H$15:$DZ$15, CA$75)/$F$79</f>
        <v>0</v>
      </c>
      <c r="CB44" s="69">
        <f>SUMIFS(INDEX(Calc!$H$2:$DZ$1549, $EG44, ), Calc!$H$15:$DZ$15, CB$75)/$F$79</f>
        <v>0</v>
      </c>
      <c r="CC44" s="69">
        <f>SUMIFS(INDEX(Calc!$H$2:$DZ$1549, $EG44, ), Calc!$H$15:$DZ$15, CC$75)/$F$79</f>
        <v>0</v>
      </c>
      <c r="CD44" s="69">
        <f>SUMIFS(INDEX(Calc!$H$2:$DZ$1549, $EG44, ), Calc!$H$15:$DZ$15, CD$75)/$F$79</f>
        <v>0</v>
      </c>
      <c r="CE44" s="69">
        <f>SUMIFS(INDEX(Calc!$H$2:$DZ$1549, $EG44, ), Calc!$H$15:$DZ$15, CE$75)/$F$79</f>
        <v>0</v>
      </c>
      <c r="CF44" s="69">
        <f>SUMIFS(INDEX(Calc!$H$2:$DZ$1549, $EG44, ), Calc!$H$15:$DZ$15, CF$75)/$F$79</f>
        <v>0</v>
      </c>
      <c r="CG44" s="69">
        <f>SUMIFS(INDEX(Calc!$H$2:$DZ$1549, $EG44, ), Calc!$H$15:$DZ$15, CG$75)/$F$79</f>
        <v>0</v>
      </c>
      <c r="CH44" s="69">
        <f>SUMIFS(INDEX(Calc!$H$2:$DZ$1549, $EG44, ), Calc!$H$15:$DZ$15, CH$75)/$F$79</f>
        <v>0</v>
      </c>
      <c r="CI44" s="69">
        <f>SUMIFS(INDEX(Calc!$H$2:$DZ$1549, $EG44, ), Calc!$H$15:$DZ$15, CI$75)/$F$79</f>
        <v>0</v>
      </c>
      <c r="CJ44" s="69">
        <f>SUMIFS(INDEX(Calc!$H$2:$DZ$1549, $EG44, ), Calc!$H$15:$DZ$15, CJ$75)/$F$79</f>
        <v>0</v>
      </c>
      <c r="CK44" s="69">
        <f>SUMIFS(INDEX(Calc!$H$2:$DZ$1549, $EG44, ), Calc!$H$15:$DZ$15, CK$75)/$F$79</f>
        <v>0</v>
      </c>
      <c r="CL44" s="69">
        <f>SUMIFS(INDEX(Calc!$H$2:$DZ$1549, $EG44, ), Calc!$H$15:$DZ$15, CL$75)/$F$79</f>
        <v>0</v>
      </c>
      <c r="CM44" s="69">
        <f>SUMIFS(INDEX(Calc!$H$2:$DZ$1549, $EG44, ), Calc!$H$15:$DZ$15, CM$75)/$F$79</f>
        <v>0</v>
      </c>
      <c r="CN44" s="69">
        <f>SUMIFS(INDEX(Calc!$H$2:$DZ$1549, $EG44, ), Calc!$H$15:$DZ$15, CN$75)/$F$79</f>
        <v>0</v>
      </c>
      <c r="CO44" s="69">
        <f>SUMIFS(INDEX(Calc!$H$2:$DZ$1549, $EG44, ), Calc!$H$15:$DZ$15, CO$75)/$F$79</f>
        <v>0</v>
      </c>
      <c r="CP44" s="69">
        <f>SUMIFS(INDEX(Calc!$H$2:$DZ$1549, $EG44, ), Calc!$H$15:$DZ$15, CP$75)/$F$79</f>
        <v>0</v>
      </c>
      <c r="CQ44" s="69">
        <f>SUMIFS(INDEX(Calc!$H$2:$DZ$1549, $EG44, ), Calc!$H$15:$DZ$15, CQ$75)/$F$79</f>
        <v>0</v>
      </c>
      <c r="CR44" s="69">
        <f>SUMIFS(INDEX(Calc!$H$2:$DZ$1549, $EG44, ), Calc!$H$15:$DZ$15, CR$75)/$F$79</f>
        <v>0</v>
      </c>
      <c r="CS44" s="69">
        <f>SUMIFS(INDEX(Calc!$H$2:$DZ$1549, $EG44, ), Calc!$H$15:$DZ$15, CS$75)/$F$79</f>
        <v>0</v>
      </c>
      <c r="CT44" s="69">
        <f>SUMIFS(INDEX(Calc!$H$2:$DZ$1549, $EG44, ), Calc!$H$15:$DZ$15, CT$75)/$F$79</f>
        <v>0</v>
      </c>
      <c r="CU44" s="69">
        <f>SUMIFS(INDEX(Calc!$H$2:$DZ$1549, $EG44, ), Calc!$H$15:$DZ$15, CU$75)/$F$79</f>
        <v>0</v>
      </c>
      <c r="CV44" s="69">
        <f>SUMIFS(INDEX(Calc!$H$2:$DZ$1549, $EG44, ), Calc!$H$15:$DZ$15, CV$75)/$F$79</f>
        <v>0</v>
      </c>
      <c r="CW44" s="69">
        <f>SUMIFS(INDEX(Calc!$H$2:$DZ$1549, $EG44, ), Calc!$H$15:$DZ$15, CW$75)/$F$79</f>
        <v>0</v>
      </c>
      <c r="CX44" s="69">
        <f>SUMIFS(INDEX(Calc!$H$2:$DZ$1549, $EG44, ), Calc!$H$15:$DZ$15, CX$75)/$F$79</f>
        <v>0</v>
      </c>
      <c r="CY44" s="69">
        <f>SUMIFS(INDEX(Calc!$H$2:$DZ$1549, $EG44, ), Calc!$H$15:$DZ$15, CY$75)/$F$79</f>
        <v>0</v>
      </c>
      <c r="CZ44" s="69">
        <f>SUMIFS(INDEX(Calc!$H$2:$DZ$1549, $EG44, ), Calc!$H$15:$DZ$15, CZ$75)/$F$79</f>
        <v>0</v>
      </c>
      <c r="DA44" s="69">
        <f>SUMIFS(INDEX(Calc!$H$2:$DZ$1549, $EG44, ), Calc!$H$15:$DZ$15, DA$75)/$F$79</f>
        <v>0</v>
      </c>
      <c r="DB44" s="69">
        <f>SUMIFS(INDEX(Calc!$H$2:$DZ$1549, $EG44, ), Calc!$H$15:$DZ$15, DB$75)/$F$79</f>
        <v>0</v>
      </c>
      <c r="DC44" s="69">
        <f>SUMIFS(INDEX(Calc!$H$2:$DZ$1549, $EG44, ), Calc!$H$15:$DZ$15, DC$75)/$F$79</f>
        <v>0</v>
      </c>
      <c r="DD44" s="69">
        <f>SUMIFS(INDEX(Calc!$H$2:$DZ$1549, $EG44, ), Calc!$H$15:$DZ$15, DD$75)/$F$79</f>
        <v>0</v>
      </c>
      <c r="DE44" s="69">
        <f>SUMIFS(INDEX(Calc!$H$2:$DZ$1549, $EG44, ), Calc!$H$15:$DZ$15, DE$75)/$F$79</f>
        <v>0</v>
      </c>
      <c r="DF44" s="69">
        <f>SUMIFS(INDEX(Calc!$H$2:$DZ$1549, $EG44, ), Calc!$H$15:$DZ$15, DF$75)/$F$79</f>
        <v>0</v>
      </c>
      <c r="DG44" s="69">
        <f>SUMIFS(INDEX(Calc!$H$2:$DZ$1549, $EG44, ), Calc!$H$15:$DZ$15, DG$75)/$F$79</f>
        <v>0</v>
      </c>
      <c r="DH44" s="69">
        <f>SUMIFS(INDEX(Calc!$H$2:$DZ$1549, $EG44, ), Calc!$H$15:$DZ$15, DH$75)/$F$79</f>
        <v>0</v>
      </c>
      <c r="DI44" s="69">
        <f>SUMIFS(INDEX(Calc!$H$2:$DZ$1549, $EG44, ), Calc!$H$15:$DZ$15, DI$75)/$F$79</f>
        <v>0</v>
      </c>
      <c r="DJ44" s="69">
        <f>SUMIFS(INDEX(Calc!$H$2:$DZ$1549, $EG44, ), Calc!$H$15:$DZ$15, DJ$75)/$F$79</f>
        <v>0</v>
      </c>
      <c r="DK44" s="69">
        <f>SUMIFS(INDEX(Calc!$H$2:$DZ$1549, $EG44, ), Calc!$H$15:$DZ$15, DK$75)/$F$79</f>
        <v>0</v>
      </c>
      <c r="DL44" s="69">
        <f>SUMIFS(INDEX(Calc!$H$2:$DZ$1549, $EG44, ), Calc!$H$15:$DZ$15, DL$75)/$F$79</f>
        <v>0</v>
      </c>
      <c r="DM44" s="69">
        <f>SUMIFS(INDEX(Calc!$H$2:$DZ$1549, $EG44, ), Calc!$H$15:$DZ$15, DM$75)/$F$79</f>
        <v>0</v>
      </c>
      <c r="DN44" s="69">
        <f>SUMIFS(INDEX(Calc!$H$2:$DZ$1549, $EG44, ), Calc!$H$15:$DZ$15, DN$75)/$F$79</f>
        <v>0</v>
      </c>
      <c r="DO44" s="69">
        <f>SUMIFS(INDEX(Calc!$H$2:$DZ$1549, $EG44, ), Calc!$H$15:$DZ$15, DO$75)/$F$79</f>
        <v>0</v>
      </c>
      <c r="DP44" s="69">
        <f>SUMIFS(INDEX(Calc!$H$2:$DZ$1549, $EG44, ), Calc!$H$15:$DZ$15, DP$75)/$F$79</f>
        <v>0</v>
      </c>
      <c r="DQ44" s="69">
        <f>SUMIFS(INDEX(Calc!$H$2:$DZ$1549, $EG44, ), Calc!$H$15:$DZ$15, DQ$75)/$F$79</f>
        <v>0</v>
      </c>
      <c r="DR44" s="69">
        <f>SUMIFS(INDEX(Calc!$H$2:$DZ$1549, $EG44, ), Calc!$H$15:$DZ$15, DR$75)/$F$79</f>
        <v>0</v>
      </c>
      <c r="DS44" s="69">
        <f>SUMIFS(INDEX(Calc!$H$2:$DZ$1549, $EG44, ), Calc!$H$15:$DZ$15, DS$75)/$F$79</f>
        <v>0</v>
      </c>
      <c r="DT44" s="69">
        <f>SUMIFS(INDEX(Calc!$H$2:$DZ$1549, $EG44, ), Calc!$H$15:$DZ$15, DT$75)/$F$79</f>
        <v>0</v>
      </c>
      <c r="DU44" s="69">
        <f>SUMIFS(INDEX(Calc!$H$2:$DZ$1549, $EG44, ), Calc!$H$15:$DZ$15, DU$75)/$F$79</f>
        <v>0</v>
      </c>
      <c r="DV44" s="69">
        <f>SUMIFS(INDEX(Calc!$H$2:$DZ$1549, $EG44, ), Calc!$H$15:$DZ$15, DV$75)/$F$79</f>
        <v>0</v>
      </c>
      <c r="DW44" s="69">
        <f>SUMIFS(INDEX(Calc!$H$2:$DZ$1549, $EG44, ), Calc!$H$15:$DZ$15, DW$75)/$F$79</f>
        <v>0</v>
      </c>
      <c r="DX44" s="69">
        <f>SUMIFS(INDEX(Calc!$H$2:$DZ$1549, $EG44, ), Calc!$H$15:$DZ$15, DX$75)/$F$79</f>
        <v>0</v>
      </c>
      <c r="DY44" s="69">
        <f>SUMIFS(INDEX(Calc!$H$2:$DZ$1549, $EG44, ), Calc!$H$15:$DZ$15, DY$75)/$F$79</f>
        <v>0</v>
      </c>
      <c r="DZ44" s="69">
        <f>SUMIFS(INDEX(Calc!$H$2:$DZ$1549, $EG44, ), Calc!$H$15:$DZ$15, DZ$75)/$F$79</f>
        <v>0</v>
      </c>
      <c r="EB44" s="51"/>
      <c r="EC44" s="72">
        <f>SUM(I44:EA44)</f>
        <v>-3.8618750000000008</v>
      </c>
      <c r="ED44" s="78"/>
      <c r="EF44" s="33" t="s">
        <v>233</v>
      </c>
      <c r="EG44" s="131">
        <f>SUMIFS(Calc!$EB$2:$EB$1549, Calc!$EC$2:$EC$1549, $EG$2, Calc!$ED$2:$ED$1549, $EG$3, Calc!$EE$2:$EE$1549, $EF44, Calc!$EF$2:$EF$1549, $C44)</f>
        <v>688</v>
      </c>
    </row>
    <row r="45" spans="3:137" x14ac:dyDescent="0.3">
      <c r="C45" s="2" t="s">
        <v>29</v>
      </c>
      <c r="E45" s="51"/>
      <c r="F45" s="86">
        <f>EC45/$EC$19</f>
        <v>-5.000000000000001E-2</v>
      </c>
      <c r="G45" s="141" t="s">
        <v>48</v>
      </c>
      <c r="H45" s="53"/>
      <c r="I45" s="20"/>
      <c r="J45" s="69">
        <f>SUMIFS(INDEX(Calc!$H$2:$DZ$1549, $EG45, ), Calc!$H$15:$DZ$15, J$75)/$F$79</f>
        <v>0</v>
      </c>
      <c r="K45" s="69">
        <f>SUMIFS(INDEX(Calc!$H$2:$DZ$1549, $EG45, ), Calc!$H$15:$DZ$15, K$75)/$F$79</f>
        <v>-1.2872916666666667</v>
      </c>
      <c r="L45" s="69">
        <f>SUMIFS(INDEX(Calc!$H$2:$DZ$1549, $EG45, ), Calc!$H$15:$DZ$15, L$75)/$F$79</f>
        <v>-1.5447500000000003</v>
      </c>
      <c r="M45" s="69">
        <f>SUMIFS(INDEX(Calc!$H$2:$DZ$1549, $EG45, ), Calc!$H$15:$DZ$15, M$75)/$F$79</f>
        <v>-1.5447500000000003</v>
      </c>
      <c r="N45" s="69">
        <f>SUMIFS(INDEX(Calc!$H$2:$DZ$1549, $EG45, ), Calc!$H$15:$DZ$15, N$75)/$F$79</f>
        <v>-1.5447500000000003</v>
      </c>
      <c r="O45" s="69">
        <f>SUMIFS(INDEX(Calc!$H$2:$DZ$1549, $EG45, ), Calc!$H$15:$DZ$15, O$75)/$F$79</f>
        <v>-1.5447500000000003</v>
      </c>
      <c r="P45" s="69">
        <f>SUMIFS(INDEX(Calc!$H$2:$DZ$1549, $EG45, ), Calc!$H$15:$DZ$15, P$75)/$F$79</f>
        <v>-0.25745833333333334</v>
      </c>
      <c r="Q45" s="69">
        <f>SUMIFS(INDEX(Calc!$H$2:$DZ$1549, $EG45, ), Calc!$H$15:$DZ$15, Q$75)/$F$79</f>
        <v>0</v>
      </c>
      <c r="R45" s="69">
        <f>SUMIFS(INDEX(Calc!$H$2:$DZ$1549, $EG45, ), Calc!$H$15:$DZ$15, R$75)/$F$79</f>
        <v>0</v>
      </c>
      <c r="S45" s="69">
        <f>SUMIFS(INDEX(Calc!$H$2:$DZ$1549, $EG45, ), Calc!$H$15:$DZ$15, S$75)/$F$79</f>
        <v>0</v>
      </c>
      <c r="T45" s="69">
        <f>SUMIFS(INDEX(Calc!$H$2:$DZ$1549, $EG45, ), Calc!$H$15:$DZ$15, T$75)/$F$79</f>
        <v>0</v>
      </c>
      <c r="U45" s="69">
        <f>SUMIFS(INDEX(Calc!$H$2:$DZ$1549, $EG45, ), Calc!$H$15:$DZ$15, U$75)/$F$79</f>
        <v>0</v>
      </c>
      <c r="V45" s="69">
        <f>SUMIFS(INDEX(Calc!$H$2:$DZ$1549, $EG45, ), Calc!$H$15:$DZ$15, V$75)/$F$79</f>
        <v>0</v>
      </c>
      <c r="W45" s="69">
        <f>SUMIFS(INDEX(Calc!$H$2:$DZ$1549, $EG45, ), Calc!$H$15:$DZ$15, W$75)/$F$79</f>
        <v>0</v>
      </c>
      <c r="X45" s="69">
        <f>SUMIFS(INDEX(Calc!$H$2:$DZ$1549, $EG45, ), Calc!$H$15:$DZ$15, X$75)/$F$79</f>
        <v>0</v>
      </c>
      <c r="Y45" s="69">
        <f>SUMIFS(INDEX(Calc!$H$2:$DZ$1549, $EG45, ), Calc!$H$15:$DZ$15, Y$75)/$F$79</f>
        <v>0</v>
      </c>
      <c r="Z45" s="69">
        <f>SUMIFS(INDEX(Calc!$H$2:$DZ$1549, $EG45, ), Calc!$H$15:$DZ$15, Z$75)/$F$79</f>
        <v>0</v>
      </c>
      <c r="AA45" s="69">
        <f>SUMIFS(INDEX(Calc!$H$2:$DZ$1549, $EG45, ), Calc!$H$15:$DZ$15, AA$75)/$F$79</f>
        <v>0</v>
      </c>
      <c r="AB45" s="69">
        <f>SUMIFS(INDEX(Calc!$H$2:$DZ$1549, $EG45, ), Calc!$H$15:$DZ$15, AB$75)/$F$79</f>
        <v>0</v>
      </c>
      <c r="AC45" s="69">
        <f>SUMIFS(INDEX(Calc!$H$2:$DZ$1549, $EG45, ), Calc!$H$15:$DZ$15, AC$75)/$F$79</f>
        <v>0</v>
      </c>
      <c r="AD45" s="69">
        <f>SUMIFS(INDEX(Calc!$H$2:$DZ$1549, $EG45, ), Calc!$H$15:$DZ$15, AD$75)/$F$79</f>
        <v>0</v>
      </c>
      <c r="AE45" s="69">
        <f>SUMIFS(INDEX(Calc!$H$2:$DZ$1549, $EG45, ), Calc!$H$15:$DZ$15, AE$75)/$F$79</f>
        <v>0</v>
      </c>
      <c r="AF45" s="69">
        <f>SUMIFS(INDEX(Calc!$H$2:$DZ$1549, $EG45, ), Calc!$H$15:$DZ$15, AF$75)/$F$79</f>
        <v>0</v>
      </c>
      <c r="AG45" s="69">
        <f>SUMIFS(INDEX(Calc!$H$2:$DZ$1549, $EG45, ), Calc!$H$15:$DZ$15, AG$75)/$F$79</f>
        <v>0</v>
      </c>
      <c r="AH45" s="69">
        <f>SUMIFS(INDEX(Calc!$H$2:$DZ$1549, $EG45, ), Calc!$H$15:$DZ$15, AH$75)/$F$79</f>
        <v>0</v>
      </c>
      <c r="AI45" s="69">
        <f>SUMIFS(INDEX(Calc!$H$2:$DZ$1549, $EG45, ), Calc!$H$15:$DZ$15, AI$75)/$F$79</f>
        <v>0</v>
      </c>
      <c r="AJ45" s="69">
        <f>SUMIFS(INDEX(Calc!$H$2:$DZ$1549, $EG45, ), Calc!$H$15:$DZ$15, AJ$75)/$F$79</f>
        <v>0</v>
      </c>
      <c r="AK45" s="69">
        <f>SUMIFS(INDEX(Calc!$H$2:$DZ$1549, $EG45, ), Calc!$H$15:$DZ$15, AK$75)/$F$79</f>
        <v>0</v>
      </c>
      <c r="AL45" s="69">
        <f>SUMIFS(INDEX(Calc!$H$2:$DZ$1549, $EG45, ), Calc!$H$15:$DZ$15, AL$75)/$F$79</f>
        <v>0</v>
      </c>
      <c r="AM45" s="69">
        <f>SUMIFS(INDEX(Calc!$H$2:$DZ$1549, $EG45, ), Calc!$H$15:$DZ$15, AM$75)/$F$79</f>
        <v>0</v>
      </c>
      <c r="AN45" s="69">
        <f>SUMIFS(INDEX(Calc!$H$2:$DZ$1549, $EG45, ), Calc!$H$15:$DZ$15, AN$75)/$F$79</f>
        <v>0</v>
      </c>
      <c r="AO45" s="69">
        <f>SUMIFS(INDEX(Calc!$H$2:$DZ$1549, $EG45, ), Calc!$H$15:$DZ$15, AO$75)/$F$79</f>
        <v>0</v>
      </c>
      <c r="AP45" s="69">
        <f>SUMIFS(INDEX(Calc!$H$2:$DZ$1549, $EG45, ), Calc!$H$15:$DZ$15, AP$75)/$F$79</f>
        <v>0</v>
      </c>
      <c r="AQ45" s="69">
        <f>SUMIFS(INDEX(Calc!$H$2:$DZ$1549, $EG45, ), Calc!$H$15:$DZ$15, AQ$75)/$F$79</f>
        <v>0</v>
      </c>
      <c r="AR45" s="69">
        <f>SUMIFS(INDEX(Calc!$H$2:$DZ$1549, $EG45, ), Calc!$H$15:$DZ$15, AR$75)/$F$79</f>
        <v>0</v>
      </c>
      <c r="AS45" s="69">
        <f>SUMIFS(INDEX(Calc!$H$2:$DZ$1549, $EG45, ), Calc!$H$15:$DZ$15, AS$75)/$F$79</f>
        <v>0</v>
      </c>
      <c r="AT45" s="69">
        <f>SUMIFS(INDEX(Calc!$H$2:$DZ$1549, $EG45, ), Calc!$H$15:$DZ$15, AT$75)/$F$79</f>
        <v>0</v>
      </c>
      <c r="AU45" s="69">
        <f>SUMIFS(INDEX(Calc!$H$2:$DZ$1549, $EG45, ), Calc!$H$15:$DZ$15, AU$75)/$F$79</f>
        <v>0</v>
      </c>
      <c r="AV45" s="69">
        <f>SUMIFS(INDEX(Calc!$H$2:$DZ$1549, $EG45, ), Calc!$H$15:$DZ$15, AV$75)/$F$79</f>
        <v>0</v>
      </c>
      <c r="AW45" s="69">
        <f>SUMIFS(INDEX(Calc!$H$2:$DZ$1549, $EG45, ), Calc!$H$15:$DZ$15, AW$75)/$F$79</f>
        <v>0</v>
      </c>
      <c r="AX45" s="69">
        <f>SUMIFS(INDEX(Calc!$H$2:$DZ$1549, $EG45, ), Calc!$H$15:$DZ$15, AX$75)/$F$79</f>
        <v>0</v>
      </c>
      <c r="AY45" s="69">
        <f>SUMIFS(INDEX(Calc!$H$2:$DZ$1549, $EG45, ), Calc!$H$15:$DZ$15, AY$75)/$F$79</f>
        <v>0</v>
      </c>
      <c r="AZ45" s="69">
        <f>SUMIFS(INDEX(Calc!$H$2:$DZ$1549, $EG45, ), Calc!$H$15:$DZ$15, AZ$75)/$F$79</f>
        <v>0</v>
      </c>
      <c r="BA45" s="69">
        <f>SUMIFS(INDEX(Calc!$H$2:$DZ$1549, $EG45, ), Calc!$H$15:$DZ$15, BA$75)/$F$79</f>
        <v>0</v>
      </c>
      <c r="BB45" s="69">
        <f>SUMIFS(INDEX(Calc!$H$2:$DZ$1549, $EG45, ), Calc!$H$15:$DZ$15, BB$75)/$F$79</f>
        <v>0</v>
      </c>
      <c r="BC45" s="69">
        <f>SUMIFS(INDEX(Calc!$H$2:$DZ$1549, $EG45, ), Calc!$H$15:$DZ$15, BC$75)/$F$79</f>
        <v>0</v>
      </c>
      <c r="BD45" s="69">
        <f>SUMIFS(INDEX(Calc!$H$2:$DZ$1549, $EG45, ), Calc!$H$15:$DZ$15, BD$75)/$F$79</f>
        <v>0</v>
      </c>
      <c r="BE45" s="69">
        <f>SUMIFS(INDEX(Calc!$H$2:$DZ$1549, $EG45, ), Calc!$H$15:$DZ$15, BE$75)/$F$79</f>
        <v>0</v>
      </c>
      <c r="BF45" s="69">
        <f>SUMIFS(INDEX(Calc!$H$2:$DZ$1549, $EG45, ), Calc!$H$15:$DZ$15, BF$75)/$F$79</f>
        <v>0</v>
      </c>
      <c r="BG45" s="69">
        <f>SUMIFS(INDEX(Calc!$H$2:$DZ$1549, $EG45, ), Calc!$H$15:$DZ$15, BG$75)/$F$79</f>
        <v>0</v>
      </c>
      <c r="BH45" s="69">
        <f>SUMIFS(INDEX(Calc!$H$2:$DZ$1549, $EG45, ), Calc!$H$15:$DZ$15, BH$75)/$F$79</f>
        <v>0</v>
      </c>
      <c r="BI45" s="69">
        <f>SUMIFS(INDEX(Calc!$H$2:$DZ$1549, $EG45, ), Calc!$H$15:$DZ$15, BI$75)/$F$79</f>
        <v>0</v>
      </c>
      <c r="BJ45" s="69">
        <f>SUMIFS(INDEX(Calc!$H$2:$DZ$1549, $EG45, ), Calc!$H$15:$DZ$15, BJ$75)/$F$79</f>
        <v>0</v>
      </c>
      <c r="BK45" s="69">
        <f>SUMIFS(INDEX(Calc!$H$2:$DZ$1549, $EG45, ), Calc!$H$15:$DZ$15, BK$75)/$F$79</f>
        <v>0</v>
      </c>
      <c r="BL45" s="69">
        <f>SUMIFS(INDEX(Calc!$H$2:$DZ$1549, $EG45, ), Calc!$H$15:$DZ$15, BL$75)/$F$79</f>
        <v>0</v>
      </c>
      <c r="BM45" s="69">
        <f>SUMIFS(INDEX(Calc!$H$2:$DZ$1549, $EG45, ), Calc!$H$15:$DZ$15, BM$75)/$F$79</f>
        <v>0</v>
      </c>
      <c r="BN45" s="69">
        <f>SUMIFS(INDEX(Calc!$H$2:$DZ$1549, $EG45, ), Calc!$H$15:$DZ$15, BN$75)/$F$79</f>
        <v>0</v>
      </c>
      <c r="BO45" s="69">
        <f>SUMIFS(INDEX(Calc!$H$2:$DZ$1549, $EG45, ), Calc!$H$15:$DZ$15, BO$75)/$F$79</f>
        <v>0</v>
      </c>
      <c r="BP45" s="69">
        <f>SUMIFS(INDEX(Calc!$H$2:$DZ$1549, $EG45, ), Calc!$H$15:$DZ$15, BP$75)/$F$79</f>
        <v>0</v>
      </c>
      <c r="BQ45" s="69">
        <f>SUMIFS(INDEX(Calc!$H$2:$DZ$1549, $EG45, ), Calc!$H$15:$DZ$15, BQ$75)/$F$79</f>
        <v>0</v>
      </c>
      <c r="BR45" s="69">
        <f>SUMIFS(INDEX(Calc!$H$2:$DZ$1549, $EG45, ), Calc!$H$15:$DZ$15, BR$75)/$F$79</f>
        <v>0</v>
      </c>
      <c r="BS45" s="69">
        <f>SUMIFS(INDEX(Calc!$H$2:$DZ$1549, $EG45, ), Calc!$H$15:$DZ$15, BS$75)/$F$79</f>
        <v>0</v>
      </c>
      <c r="BT45" s="69">
        <f>SUMIFS(INDEX(Calc!$H$2:$DZ$1549, $EG45, ), Calc!$H$15:$DZ$15, BT$75)/$F$79</f>
        <v>0</v>
      </c>
      <c r="BU45" s="69">
        <f>SUMIFS(INDEX(Calc!$H$2:$DZ$1549, $EG45, ), Calc!$H$15:$DZ$15, BU$75)/$F$79</f>
        <v>0</v>
      </c>
      <c r="BV45" s="69">
        <f>SUMIFS(INDEX(Calc!$H$2:$DZ$1549, $EG45, ), Calc!$H$15:$DZ$15, BV$75)/$F$79</f>
        <v>0</v>
      </c>
      <c r="BW45" s="69">
        <f>SUMIFS(INDEX(Calc!$H$2:$DZ$1549, $EG45, ), Calc!$H$15:$DZ$15, BW$75)/$F$79</f>
        <v>0</v>
      </c>
      <c r="BX45" s="69">
        <f>SUMIFS(INDEX(Calc!$H$2:$DZ$1549, $EG45, ), Calc!$H$15:$DZ$15, BX$75)/$F$79</f>
        <v>0</v>
      </c>
      <c r="BY45" s="69">
        <f>SUMIFS(INDEX(Calc!$H$2:$DZ$1549, $EG45, ), Calc!$H$15:$DZ$15, BY$75)/$F$79</f>
        <v>0</v>
      </c>
      <c r="BZ45" s="69">
        <f>SUMIFS(INDEX(Calc!$H$2:$DZ$1549, $EG45, ), Calc!$H$15:$DZ$15, BZ$75)/$F$79</f>
        <v>0</v>
      </c>
      <c r="CA45" s="69">
        <f>SUMIFS(INDEX(Calc!$H$2:$DZ$1549, $EG45, ), Calc!$H$15:$DZ$15, CA$75)/$F$79</f>
        <v>0</v>
      </c>
      <c r="CB45" s="69">
        <f>SUMIFS(INDEX(Calc!$H$2:$DZ$1549, $EG45, ), Calc!$H$15:$DZ$15, CB$75)/$F$79</f>
        <v>0</v>
      </c>
      <c r="CC45" s="69">
        <f>SUMIFS(INDEX(Calc!$H$2:$DZ$1549, $EG45, ), Calc!$H$15:$DZ$15, CC$75)/$F$79</f>
        <v>0</v>
      </c>
      <c r="CD45" s="69">
        <f>SUMIFS(INDEX(Calc!$H$2:$DZ$1549, $EG45, ), Calc!$H$15:$DZ$15, CD$75)/$F$79</f>
        <v>0</v>
      </c>
      <c r="CE45" s="69">
        <f>SUMIFS(INDEX(Calc!$H$2:$DZ$1549, $EG45, ), Calc!$H$15:$DZ$15, CE$75)/$F$79</f>
        <v>0</v>
      </c>
      <c r="CF45" s="69">
        <f>SUMIFS(INDEX(Calc!$H$2:$DZ$1549, $EG45, ), Calc!$H$15:$DZ$15, CF$75)/$F$79</f>
        <v>0</v>
      </c>
      <c r="CG45" s="69">
        <f>SUMIFS(INDEX(Calc!$H$2:$DZ$1549, $EG45, ), Calc!$H$15:$DZ$15, CG$75)/$F$79</f>
        <v>0</v>
      </c>
      <c r="CH45" s="69">
        <f>SUMIFS(INDEX(Calc!$H$2:$DZ$1549, $EG45, ), Calc!$H$15:$DZ$15, CH$75)/$F$79</f>
        <v>0</v>
      </c>
      <c r="CI45" s="69">
        <f>SUMIFS(INDEX(Calc!$H$2:$DZ$1549, $EG45, ), Calc!$H$15:$DZ$15, CI$75)/$F$79</f>
        <v>0</v>
      </c>
      <c r="CJ45" s="69">
        <f>SUMIFS(INDEX(Calc!$H$2:$DZ$1549, $EG45, ), Calc!$H$15:$DZ$15, CJ$75)/$F$79</f>
        <v>0</v>
      </c>
      <c r="CK45" s="69">
        <f>SUMIFS(INDEX(Calc!$H$2:$DZ$1549, $EG45, ), Calc!$H$15:$DZ$15, CK$75)/$F$79</f>
        <v>0</v>
      </c>
      <c r="CL45" s="69">
        <f>SUMIFS(INDEX(Calc!$H$2:$DZ$1549, $EG45, ), Calc!$H$15:$DZ$15, CL$75)/$F$79</f>
        <v>0</v>
      </c>
      <c r="CM45" s="69">
        <f>SUMIFS(INDEX(Calc!$H$2:$DZ$1549, $EG45, ), Calc!$H$15:$DZ$15, CM$75)/$F$79</f>
        <v>0</v>
      </c>
      <c r="CN45" s="69">
        <f>SUMIFS(INDEX(Calc!$H$2:$DZ$1549, $EG45, ), Calc!$H$15:$DZ$15, CN$75)/$F$79</f>
        <v>0</v>
      </c>
      <c r="CO45" s="69">
        <f>SUMIFS(INDEX(Calc!$H$2:$DZ$1549, $EG45, ), Calc!$H$15:$DZ$15, CO$75)/$F$79</f>
        <v>0</v>
      </c>
      <c r="CP45" s="69">
        <f>SUMIFS(INDEX(Calc!$H$2:$DZ$1549, $EG45, ), Calc!$H$15:$DZ$15, CP$75)/$F$79</f>
        <v>0</v>
      </c>
      <c r="CQ45" s="69">
        <f>SUMIFS(INDEX(Calc!$H$2:$DZ$1549, $EG45, ), Calc!$H$15:$DZ$15, CQ$75)/$F$79</f>
        <v>0</v>
      </c>
      <c r="CR45" s="69">
        <f>SUMIFS(INDEX(Calc!$H$2:$DZ$1549, $EG45, ), Calc!$H$15:$DZ$15, CR$75)/$F$79</f>
        <v>0</v>
      </c>
      <c r="CS45" s="69">
        <f>SUMIFS(INDEX(Calc!$H$2:$DZ$1549, $EG45, ), Calc!$H$15:$DZ$15, CS$75)/$F$79</f>
        <v>0</v>
      </c>
      <c r="CT45" s="69">
        <f>SUMIFS(INDEX(Calc!$H$2:$DZ$1549, $EG45, ), Calc!$H$15:$DZ$15, CT$75)/$F$79</f>
        <v>0</v>
      </c>
      <c r="CU45" s="69">
        <f>SUMIFS(INDEX(Calc!$H$2:$DZ$1549, $EG45, ), Calc!$H$15:$DZ$15, CU$75)/$F$79</f>
        <v>0</v>
      </c>
      <c r="CV45" s="69">
        <f>SUMIFS(INDEX(Calc!$H$2:$DZ$1549, $EG45, ), Calc!$H$15:$DZ$15, CV$75)/$F$79</f>
        <v>0</v>
      </c>
      <c r="CW45" s="69">
        <f>SUMIFS(INDEX(Calc!$H$2:$DZ$1549, $EG45, ), Calc!$H$15:$DZ$15, CW$75)/$F$79</f>
        <v>0</v>
      </c>
      <c r="CX45" s="69">
        <f>SUMIFS(INDEX(Calc!$H$2:$DZ$1549, $EG45, ), Calc!$H$15:$DZ$15, CX$75)/$F$79</f>
        <v>0</v>
      </c>
      <c r="CY45" s="69">
        <f>SUMIFS(INDEX(Calc!$H$2:$DZ$1549, $EG45, ), Calc!$H$15:$DZ$15, CY$75)/$F$79</f>
        <v>0</v>
      </c>
      <c r="CZ45" s="69">
        <f>SUMIFS(INDEX(Calc!$H$2:$DZ$1549, $EG45, ), Calc!$H$15:$DZ$15, CZ$75)/$F$79</f>
        <v>0</v>
      </c>
      <c r="DA45" s="69">
        <f>SUMIFS(INDEX(Calc!$H$2:$DZ$1549, $EG45, ), Calc!$H$15:$DZ$15, DA$75)/$F$79</f>
        <v>0</v>
      </c>
      <c r="DB45" s="69">
        <f>SUMIFS(INDEX(Calc!$H$2:$DZ$1549, $EG45, ), Calc!$H$15:$DZ$15, DB$75)/$F$79</f>
        <v>0</v>
      </c>
      <c r="DC45" s="69">
        <f>SUMIFS(INDEX(Calc!$H$2:$DZ$1549, $EG45, ), Calc!$H$15:$DZ$15, DC$75)/$F$79</f>
        <v>0</v>
      </c>
      <c r="DD45" s="69">
        <f>SUMIFS(INDEX(Calc!$H$2:$DZ$1549, $EG45, ), Calc!$H$15:$DZ$15, DD$75)/$F$79</f>
        <v>0</v>
      </c>
      <c r="DE45" s="69">
        <f>SUMIFS(INDEX(Calc!$H$2:$DZ$1549, $EG45, ), Calc!$H$15:$DZ$15, DE$75)/$F$79</f>
        <v>0</v>
      </c>
      <c r="DF45" s="69">
        <f>SUMIFS(INDEX(Calc!$H$2:$DZ$1549, $EG45, ), Calc!$H$15:$DZ$15, DF$75)/$F$79</f>
        <v>0</v>
      </c>
      <c r="DG45" s="69">
        <f>SUMIFS(INDEX(Calc!$H$2:$DZ$1549, $EG45, ), Calc!$H$15:$DZ$15, DG$75)/$F$79</f>
        <v>0</v>
      </c>
      <c r="DH45" s="69">
        <f>SUMIFS(INDEX(Calc!$H$2:$DZ$1549, $EG45, ), Calc!$H$15:$DZ$15, DH$75)/$F$79</f>
        <v>0</v>
      </c>
      <c r="DI45" s="69">
        <f>SUMIFS(INDEX(Calc!$H$2:$DZ$1549, $EG45, ), Calc!$H$15:$DZ$15, DI$75)/$F$79</f>
        <v>0</v>
      </c>
      <c r="DJ45" s="69">
        <f>SUMIFS(INDEX(Calc!$H$2:$DZ$1549, $EG45, ), Calc!$H$15:$DZ$15, DJ$75)/$F$79</f>
        <v>0</v>
      </c>
      <c r="DK45" s="69">
        <f>SUMIFS(INDEX(Calc!$H$2:$DZ$1549, $EG45, ), Calc!$H$15:$DZ$15, DK$75)/$F$79</f>
        <v>0</v>
      </c>
      <c r="DL45" s="69">
        <f>SUMIFS(INDEX(Calc!$H$2:$DZ$1549, $EG45, ), Calc!$H$15:$DZ$15, DL$75)/$F$79</f>
        <v>0</v>
      </c>
      <c r="DM45" s="69">
        <f>SUMIFS(INDEX(Calc!$H$2:$DZ$1549, $EG45, ), Calc!$H$15:$DZ$15, DM$75)/$F$79</f>
        <v>0</v>
      </c>
      <c r="DN45" s="69">
        <f>SUMIFS(INDEX(Calc!$H$2:$DZ$1549, $EG45, ), Calc!$H$15:$DZ$15, DN$75)/$F$79</f>
        <v>0</v>
      </c>
      <c r="DO45" s="69">
        <f>SUMIFS(INDEX(Calc!$H$2:$DZ$1549, $EG45, ), Calc!$H$15:$DZ$15, DO$75)/$F$79</f>
        <v>0</v>
      </c>
      <c r="DP45" s="69">
        <f>SUMIFS(INDEX(Calc!$H$2:$DZ$1549, $EG45, ), Calc!$H$15:$DZ$15, DP$75)/$F$79</f>
        <v>0</v>
      </c>
      <c r="DQ45" s="69">
        <f>SUMIFS(INDEX(Calc!$H$2:$DZ$1549, $EG45, ), Calc!$H$15:$DZ$15, DQ$75)/$F$79</f>
        <v>0</v>
      </c>
      <c r="DR45" s="69">
        <f>SUMIFS(INDEX(Calc!$H$2:$DZ$1549, $EG45, ), Calc!$H$15:$DZ$15, DR$75)/$F$79</f>
        <v>0</v>
      </c>
      <c r="DS45" s="69">
        <f>SUMIFS(INDEX(Calc!$H$2:$DZ$1549, $EG45, ), Calc!$H$15:$DZ$15, DS$75)/$F$79</f>
        <v>0</v>
      </c>
      <c r="DT45" s="69">
        <f>SUMIFS(INDEX(Calc!$H$2:$DZ$1549, $EG45, ), Calc!$H$15:$DZ$15, DT$75)/$F$79</f>
        <v>0</v>
      </c>
      <c r="DU45" s="69">
        <f>SUMIFS(INDEX(Calc!$H$2:$DZ$1549, $EG45, ), Calc!$H$15:$DZ$15, DU$75)/$F$79</f>
        <v>0</v>
      </c>
      <c r="DV45" s="69">
        <f>SUMIFS(INDEX(Calc!$H$2:$DZ$1549, $EG45, ), Calc!$H$15:$DZ$15, DV$75)/$F$79</f>
        <v>0</v>
      </c>
      <c r="DW45" s="69">
        <f>SUMIFS(INDEX(Calc!$H$2:$DZ$1549, $EG45, ), Calc!$H$15:$DZ$15, DW$75)/$F$79</f>
        <v>0</v>
      </c>
      <c r="DX45" s="69">
        <f>SUMIFS(INDEX(Calc!$H$2:$DZ$1549, $EG45, ), Calc!$H$15:$DZ$15, DX$75)/$F$79</f>
        <v>0</v>
      </c>
      <c r="DY45" s="69">
        <f>SUMIFS(INDEX(Calc!$H$2:$DZ$1549, $EG45, ), Calc!$H$15:$DZ$15, DY$75)/$F$79</f>
        <v>0</v>
      </c>
      <c r="DZ45" s="69">
        <f>SUMIFS(INDEX(Calc!$H$2:$DZ$1549, $EG45, ), Calc!$H$15:$DZ$15, DZ$75)/$F$79</f>
        <v>0</v>
      </c>
      <c r="EB45" s="51"/>
      <c r="EC45" s="72">
        <f>SUM(I45:EA45)</f>
        <v>-7.7237500000000017</v>
      </c>
      <c r="ED45" s="78"/>
      <c r="EF45" s="33" t="s">
        <v>233</v>
      </c>
      <c r="EG45" s="131">
        <f>SUMIFS(Calc!$EB$2:$EB$1549, Calc!$EC$2:$EC$1549, $EG$2, Calc!$ED$2:$ED$1549, $EG$3, Calc!$EE$2:$EE$1549, $EF45, Calc!$EF$2:$EF$1549, $C45)</f>
        <v>736</v>
      </c>
    </row>
    <row r="46" spans="3:137" x14ac:dyDescent="0.3">
      <c r="C46" s="2" t="s">
        <v>31</v>
      </c>
      <c r="E46" s="51"/>
      <c r="F46" s="95">
        <f>EC46/$EC$10*Inputs!$D$10</f>
        <v>-9305.2696578127525</v>
      </c>
      <c r="G46" s="139" t="s">
        <v>47</v>
      </c>
      <c r="H46" s="53"/>
      <c r="I46" s="20"/>
      <c r="J46" s="69">
        <f>SUMIFS(INDEX(Calc!$H$2:$DZ$1549, $EG46, ), Calc!$H$15:$DZ$15, J$75)/$F$79</f>
        <v>0</v>
      </c>
      <c r="K46" s="69">
        <f>SUMIFS(INDEX(Calc!$H$2:$DZ$1549, $EG46, ), Calc!$H$15:$DZ$15, K$75)/$F$79</f>
        <v>-0.50109641971687258</v>
      </c>
      <c r="L46" s="69">
        <f>SUMIFS(INDEX(Calc!$H$2:$DZ$1549, $EG46, ), Calc!$H$15:$DZ$15, L$75)/$F$79</f>
        <v>-0.65918431716521897</v>
      </c>
      <c r="M46" s="69">
        <f>SUMIFS(INDEX(Calc!$H$2:$DZ$1549, $EG46, ), Calc!$H$15:$DZ$15, M$75)/$F$79</f>
        <v>-0.73155803986621337</v>
      </c>
      <c r="N46" s="69">
        <f>SUMIFS(INDEX(Calc!$H$2:$DZ$1549, $EG46, ), Calc!$H$15:$DZ$15, N$75)/$F$79</f>
        <v>-0.80451803986621362</v>
      </c>
      <c r="O46" s="69">
        <f>SUMIFS(INDEX(Calc!$H$2:$DZ$1549, $EG46, ), Calc!$H$15:$DZ$15, O$75)/$F$79</f>
        <v>-0.87747803986621331</v>
      </c>
      <c r="P46" s="69">
        <f>SUMIFS(INDEX(Calc!$H$2:$DZ$1549, $EG46, ), Calc!$H$15:$DZ$15, P$75)/$F$79</f>
        <v>-0.14827300664436893</v>
      </c>
      <c r="Q46" s="69">
        <f>SUMIFS(INDEX(Calc!$H$2:$DZ$1549, $EG46, ), Calc!$H$15:$DZ$15, Q$75)/$F$79</f>
        <v>0</v>
      </c>
      <c r="R46" s="69">
        <f>SUMIFS(INDEX(Calc!$H$2:$DZ$1549, $EG46, ), Calc!$H$15:$DZ$15, R$75)/$F$79</f>
        <v>0</v>
      </c>
      <c r="S46" s="69">
        <f>SUMIFS(INDEX(Calc!$H$2:$DZ$1549, $EG46, ), Calc!$H$15:$DZ$15, S$75)/$F$79</f>
        <v>0</v>
      </c>
      <c r="T46" s="69">
        <f>SUMIFS(INDEX(Calc!$H$2:$DZ$1549, $EG46, ), Calc!$H$15:$DZ$15, T$75)/$F$79</f>
        <v>0</v>
      </c>
      <c r="U46" s="69">
        <f>SUMIFS(INDEX(Calc!$H$2:$DZ$1549, $EG46, ), Calc!$H$15:$DZ$15, U$75)/$F$79</f>
        <v>0</v>
      </c>
      <c r="V46" s="69">
        <f>SUMIFS(INDEX(Calc!$H$2:$DZ$1549, $EG46, ), Calc!$H$15:$DZ$15, V$75)/$F$79</f>
        <v>0</v>
      </c>
      <c r="W46" s="69">
        <f>SUMIFS(INDEX(Calc!$H$2:$DZ$1549, $EG46, ), Calc!$H$15:$DZ$15, W$75)/$F$79</f>
        <v>0</v>
      </c>
      <c r="X46" s="69">
        <f>SUMIFS(INDEX(Calc!$H$2:$DZ$1549, $EG46, ), Calc!$H$15:$DZ$15, X$75)/$F$79</f>
        <v>0</v>
      </c>
      <c r="Y46" s="69">
        <f>SUMIFS(INDEX(Calc!$H$2:$DZ$1549, $EG46, ), Calc!$H$15:$DZ$15, Y$75)/$F$79</f>
        <v>0</v>
      </c>
      <c r="Z46" s="69">
        <f>SUMIFS(INDEX(Calc!$H$2:$DZ$1549, $EG46, ), Calc!$H$15:$DZ$15, Z$75)/$F$79</f>
        <v>0</v>
      </c>
      <c r="AA46" s="69">
        <f>SUMIFS(INDEX(Calc!$H$2:$DZ$1549, $EG46, ), Calc!$H$15:$DZ$15, AA$75)/$F$79</f>
        <v>0</v>
      </c>
      <c r="AB46" s="69">
        <f>SUMIFS(INDEX(Calc!$H$2:$DZ$1549, $EG46, ), Calc!$H$15:$DZ$15, AB$75)/$F$79</f>
        <v>0</v>
      </c>
      <c r="AC46" s="69">
        <f>SUMIFS(INDEX(Calc!$H$2:$DZ$1549, $EG46, ), Calc!$H$15:$DZ$15, AC$75)/$F$79</f>
        <v>0</v>
      </c>
      <c r="AD46" s="69">
        <f>SUMIFS(INDEX(Calc!$H$2:$DZ$1549, $EG46, ), Calc!$H$15:$DZ$15, AD$75)/$F$79</f>
        <v>0</v>
      </c>
      <c r="AE46" s="69">
        <f>SUMIFS(INDEX(Calc!$H$2:$DZ$1549, $EG46, ), Calc!$H$15:$DZ$15, AE$75)/$F$79</f>
        <v>0</v>
      </c>
      <c r="AF46" s="69">
        <f>SUMIFS(INDEX(Calc!$H$2:$DZ$1549, $EG46, ), Calc!$H$15:$DZ$15, AF$75)/$F$79</f>
        <v>0</v>
      </c>
      <c r="AG46" s="69">
        <f>SUMIFS(INDEX(Calc!$H$2:$DZ$1549, $EG46, ), Calc!$H$15:$DZ$15, AG$75)/$F$79</f>
        <v>0</v>
      </c>
      <c r="AH46" s="69">
        <f>SUMIFS(INDEX(Calc!$H$2:$DZ$1549, $EG46, ), Calc!$H$15:$DZ$15, AH$75)/$F$79</f>
        <v>0</v>
      </c>
      <c r="AI46" s="69">
        <f>SUMIFS(INDEX(Calc!$H$2:$DZ$1549, $EG46, ), Calc!$H$15:$DZ$15, AI$75)/$F$79</f>
        <v>0</v>
      </c>
      <c r="AJ46" s="69">
        <f>SUMIFS(INDEX(Calc!$H$2:$DZ$1549, $EG46, ), Calc!$H$15:$DZ$15, AJ$75)/$F$79</f>
        <v>0</v>
      </c>
      <c r="AK46" s="69">
        <f>SUMIFS(INDEX(Calc!$H$2:$DZ$1549, $EG46, ), Calc!$H$15:$DZ$15, AK$75)/$F$79</f>
        <v>0</v>
      </c>
      <c r="AL46" s="69">
        <f>SUMIFS(INDEX(Calc!$H$2:$DZ$1549, $EG46, ), Calc!$H$15:$DZ$15, AL$75)/$F$79</f>
        <v>0</v>
      </c>
      <c r="AM46" s="69">
        <f>SUMIFS(INDEX(Calc!$H$2:$DZ$1549, $EG46, ), Calc!$H$15:$DZ$15, AM$75)/$F$79</f>
        <v>0</v>
      </c>
      <c r="AN46" s="69">
        <f>SUMIFS(INDEX(Calc!$H$2:$DZ$1549, $EG46, ), Calc!$H$15:$DZ$15, AN$75)/$F$79</f>
        <v>0</v>
      </c>
      <c r="AO46" s="69">
        <f>SUMIFS(INDEX(Calc!$H$2:$DZ$1549, $EG46, ), Calc!$H$15:$DZ$15, AO$75)/$F$79</f>
        <v>0</v>
      </c>
      <c r="AP46" s="69">
        <f>SUMIFS(INDEX(Calc!$H$2:$DZ$1549, $EG46, ), Calc!$H$15:$DZ$15, AP$75)/$F$79</f>
        <v>0</v>
      </c>
      <c r="AQ46" s="69">
        <f>SUMIFS(INDEX(Calc!$H$2:$DZ$1549, $EG46, ), Calc!$H$15:$DZ$15, AQ$75)/$F$79</f>
        <v>0</v>
      </c>
      <c r="AR46" s="69">
        <f>SUMIFS(INDEX(Calc!$H$2:$DZ$1549, $EG46, ), Calc!$H$15:$DZ$15, AR$75)/$F$79</f>
        <v>0</v>
      </c>
      <c r="AS46" s="69">
        <f>SUMIFS(INDEX(Calc!$H$2:$DZ$1549, $EG46, ), Calc!$H$15:$DZ$15, AS$75)/$F$79</f>
        <v>0</v>
      </c>
      <c r="AT46" s="69">
        <f>SUMIFS(INDEX(Calc!$H$2:$DZ$1549, $EG46, ), Calc!$H$15:$DZ$15, AT$75)/$F$79</f>
        <v>0</v>
      </c>
      <c r="AU46" s="69">
        <f>SUMIFS(INDEX(Calc!$H$2:$DZ$1549, $EG46, ), Calc!$H$15:$DZ$15, AU$75)/$F$79</f>
        <v>0</v>
      </c>
      <c r="AV46" s="69">
        <f>SUMIFS(INDEX(Calc!$H$2:$DZ$1549, $EG46, ), Calc!$H$15:$DZ$15, AV$75)/$F$79</f>
        <v>0</v>
      </c>
      <c r="AW46" s="69">
        <f>SUMIFS(INDEX(Calc!$H$2:$DZ$1549, $EG46, ), Calc!$H$15:$DZ$15, AW$75)/$F$79</f>
        <v>0</v>
      </c>
      <c r="AX46" s="69">
        <f>SUMIFS(INDEX(Calc!$H$2:$DZ$1549, $EG46, ), Calc!$H$15:$DZ$15, AX$75)/$F$79</f>
        <v>0</v>
      </c>
      <c r="AY46" s="69">
        <f>SUMIFS(INDEX(Calc!$H$2:$DZ$1549, $EG46, ), Calc!$H$15:$DZ$15, AY$75)/$F$79</f>
        <v>0</v>
      </c>
      <c r="AZ46" s="69">
        <f>SUMIFS(INDEX(Calc!$H$2:$DZ$1549, $EG46, ), Calc!$H$15:$DZ$15, AZ$75)/$F$79</f>
        <v>0</v>
      </c>
      <c r="BA46" s="69">
        <f>SUMIFS(INDEX(Calc!$H$2:$DZ$1549, $EG46, ), Calc!$H$15:$DZ$15, BA$75)/$F$79</f>
        <v>0</v>
      </c>
      <c r="BB46" s="69">
        <f>SUMIFS(INDEX(Calc!$H$2:$DZ$1549, $EG46, ), Calc!$H$15:$DZ$15, BB$75)/$F$79</f>
        <v>0</v>
      </c>
      <c r="BC46" s="69">
        <f>SUMIFS(INDEX(Calc!$H$2:$DZ$1549, $EG46, ), Calc!$H$15:$DZ$15, BC$75)/$F$79</f>
        <v>0</v>
      </c>
      <c r="BD46" s="69">
        <f>SUMIFS(INDEX(Calc!$H$2:$DZ$1549, $EG46, ), Calc!$H$15:$DZ$15, BD$75)/$F$79</f>
        <v>0</v>
      </c>
      <c r="BE46" s="69">
        <f>SUMIFS(INDEX(Calc!$H$2:$DZ$1549, $EG46, ), Calc!$H$15:$DZ$15, BE$75)/$F$79</f>
        <v>0</v>
      </c>
      <c r="BF46" s="69">
        <f>SUMIFS(INDEX(Calc!$H$2:$DZ$1549, $EG46, ), Calc!$H$15:$DZ$15, BF$75)/$F$79</f>
        <v>0</v>
      </c>
      <c r="BG46" s="69">
        <f>SUMIFS(INDEX(Calc!$H$2:$DZ$1549, $EG46, ), Calc!$H$15:$DZ$15, BG$75)/$F$79</f>
        <v>0</v>
      </c>
      <c r="BH46" s="69">
        <f>SUMIFS(INDEX(Calc!$H$2:$DZ$1549, $EG46, ), Calc!$H$15:$DZ$15, BH$75)/$F$79</f>
        <v>0</v>
      </c>
      <c r="BI46" s="69">
        <f>SUMIFS(INDEX(Calc!$H$2:$DZ$1549, $EG46, ), Calc!$H$15:$DZ$15, BI$75)/$F$79</f>
        <v>0</v>
      </c>
      <c r="BJ46" s="69">
        <f>SUMIFS(INDEX(Calc!$H$2:$DZ$1549, $EG46, ), Calc!$H$15:$DZ$15, BJ$75)/$F$79</f>
        <v>0</v>
      </c>
      <c r="BK46" s="69">
        <f>SUMIFS(INDEX(Calc!$H$2:$DZ$1549, $EG46, ), Calc!$H$15:$DZ$15, BK$75)/$F$79</f>
        <v>0</v>
      </c>
      <c r="BL46" s="69">
        <f>SUMIFS(INDEX(Calc!$H$2:$DZ$1549, $EG46, ), Calc!$H$15:$DZ$15, BL$75)/$F$79</f>
        <v>0</v>
      </c>
      <c r="BM46" s="69">
        <f>SUMIFS(INDEX(Calc!$H$2:$DZ$1549, $EG46, ), Calc!$H$15:$DZ$15, BM$75)/$F$79</f>
        <v>0</v>
      </c>
      <c r="BN46" s="69">
        <f>SUMIFS(INDEX(Calc!$H$2:$DZ$1549, $EG46, ), Calc!$H$15:$DZ$15, BN$75)/$F$79</f>
        <v>0</v>
      </c>
      <c r="BO46" s="69">
        <f>SUMIFS(INDEX(Calc!$H$2:$DZ$1549, $EG46, ), Calc!$H$15:$DZ$15, BO$75)/$F$79</f>
        <v>0</v>
      </c>
      <c r="BP46" s="69">
        <f>SUMIFS(INDEX(Calc!$H$2:$DZ$1549, $EG46, ), Calc!$H$15:$DZ$15, BP$75)/$F$79</f>
        <v>0</v>
      </c>
      <c r="BQ46" s="69">
        <f>SUMIFS(INDEX(Calc!$H$2:$DZ$1549, $EG46, ), Calc!$H$15:$DZ$15, BQ$75)/$F$79</f>
        <v>0</v>
      </c>
      <c r="BR46" s="69">
        <f>SUMIFS(INDEX(Calc!$H$2:$DZ$1549, $EG46, ), Calc!$H$15:$DZ$15, BR$75)/$F$79</f>
        <v>0</v>
      </c>
      <c r="BS46" s="69">
        <f>SUMIFS(INDEX(Calc!$H$2:$DZ$1549, $EG46, ), Calc!$H$15:$DZ$15, BS$75)/$F$79</f>
        <v>0</v>
      </c>
      <c r="BT46" s="69">
        <f>SUMIFS(INDEX(Calc!$H$2:$DZ$1549, $EG46, ), Calc!$H$15:$DZ$15, BT$75)/$F$79</f>
        <v>0</v>
      </c>
      <c r="BU46" s="69">
        <f>SUMIFS(INDEX(Calc!$H$2:$DZ$1549, $EG46, ), Calc!$H$15:$DZ$15, BU$75)/$F$79</f>
        <v>0</v>
      </c>
      <c r="BV46" s="69">
        <f>SUMIFS(INDEX(Calc!$H$2:$DZ$1549, $EG46, ), Calc!$H$15:$DZ$15, BV$75)/$F$79</f>
        <v>0</v>
      </c>
      <c r="BW46" s="69">
        <f>SUMIFS(INDEX(Calc!$H$2:$DZ$1549, $EG46, ), Calc!$H$15:$DZ$15, BW$75)/$F$79</f>
        <v>0</v>
      </c>
      <c r="BX46" s="69">
        <f>SUMIFS(INDEX(Calc!$H$2:$DZ$1549, $EG46, ), Calc!$H$15:$DZ$15, BX$75)/$F$79</f>
        <v>0</v>
      </c>
      <c r="BY46" s="69">
        <f>SUMIFS(INDEX(Calc!$H$2:$DZ$1549, $EG46, ), Calc!$H$15:$DZ$15, BY$75)/$F$79</f>
        <v>0</v>
      </c>
      <c r="BZ46" s="69">
        <f>SUMIFS(INDEX(Calc!$H$2:$DZ$1549, $EG46, ), Calc!$H$15:$DZ$15, BZ$75)/$F$79</f>
        <v>0</v>
      </c>
      <c r="CA46" s="69">
        <f>SUMIFS(INDEX(Calc!$H$2:$DZ$1549, $EG46, ), Calc!$H$15:$DZ$15, CA$75)/$F$79</f>
        <v>0</v>
      </c>
      <c r="CB46" s="69">
        <f>SUMIFS(INDEX(Calc!$H$2:$DZ$1549, $EG46, ), Calc!$H$15:$DZ$15, CB$75)/$F$79</f>
        <v>0</v>
      </c>
      <c r="CC46" s="69">
        <f>SUMIFS(INDEX(Calc!$H$2:$DZ$1549, $EG46, ), Calc!$H$15:$DZ$15, CC$75)/$F$79</f>
        <v>0</v>
      </c>
      <c r="CD46" s="69">
        <f>SUMIFS(INDEX(Calc!$H$2:$DZ$1549, $EG46, ), Calc!$H$15:$DZ$15, CD$75)/$F$79</f>
        <v>0</v>
      </c>
      <c r="CE46" s="69">
        <f>SUMIFS(INDEX(Calc!$H$2:$DZ$1549, $EG46, ), Calc!$H$15:$DZ$15, CE$75)/$F$79</f>
        <v>0</v>
      </c>
      <c r="CF46" s="69">
        <f>SUMIFS(INDEX(Calc!$H$2:$DZ$1549, $EG46, ), Calc!$H$15:$DZ$15, CF$75)/$F$79</f>
        <v>0</v>
      </c>
      <c r="CG46" s="69">
        <f>SUMIFS(INDEX(Calc!$H$2:$DZ$1549, $EG46, ), Calc!$H$15:$DZ$15, CG$75)/$F$79</f>
        <v>0</v>
      </c>
      <c r="CH46" s="69">
        <f>SUMIFS(INDEX(Calc!$H$2:$DZ$1549, $EG46, ), Calc!$H$15:$DZ$15, CH$75)/$F$79</f>
        <v>0</v>
      </c>
      <c r="CI46" s="69">
        <f>SUMIFS(INDEX(Calc!$H$2:$DZ$1549, $EG46, ), Calc!$H$15:$DZ$15, CI$75)/$F$79</f>
        <v>0</v>
      </c>
      <c r="CJ46" s="69">
        <f>SUMIFS(INDEX(Calc!$H$2:$DZ$1549, $EG46, ), Calc!$H$15:$DZ$15, CJ$75)/$F$79</f>
        <v>0</v>
      </c>
      <c r="CK46" s="69">
        <f>SUMIFS(INDEX(Calc!$H$2:$DZ$1549, $EG46, ), Calc!$H$15:$DZ$15, CK$75)/$F$79</f>
        <v>0</v>
      </c>
      <c r="CL46" s="69">
        <f>SUMIFS(INDEX(Calc!$H$2:$DZ$1549, $EG46, ), Calc!$H$15:$DZ$15, CL$75)/$F$79</f>
        <v>0</v>
      </c>
      <c r="CM46" s="69">
        <f>SUMIFS(INDEX(Calc!$H$2:$DZ$1549, $EG46, ), Calc!$H$15:$DZ$15, CM$75)/$F$79</f>
        <v>0</v>
      </c>
      <c r="CN46" s="69">
        <f>SUMIFS(INDEX(Calc!$H$2:$DZ$1549, $EG46, ), Calc!$H$15:$DZ$15, CN$75)/$F$79</f>
        <v>0</v>
      </c>
      <c r="CO46" s="69">
        <f>SUMIFS(INDEX(Calc!$H$2:$DZ$1549, $EG46, ), Calc!$H$15:$DZ$15, CO$75)/$F$79</f>
        <v>0</v>
      </c>
      <c r="CP46" s="69">
        <f>SUMIFS(INDEX(Calc!$H$2:$DZ$1549, $EG46, ), Calc!$H$15:$DZ$15, CP$75)/$F$79</f>
        <v>0</v>
      </c>
      <c r="CQ46" s="69">
        <f>SUMIFS(INDEX(Calc!$H$2:$DZ$1549, $EG46, ), Calc!$H$15:$DZ$15, CQ$75)/$F$79</f>
        <v>0</v>
      </c>
      <c r="CR46" s="69">
        <f>SUMIFS(INDEX(Calc!$H$2:$DZ$1549, $EG46, ), Calc!$H$15:$DZ$15, CR$75)/$F$79</f>
        <v>0</v>
      </c>
      <c r="CS46" s="69">
        <f>SUMIFS(INDEX(Calc!$H$2:$DZ$1549, $EG46, ), Calc!$H$15:$DZ$15, CS$75)/$F$79</f>
        <v>0</v>
      </c>
      <c r="CT46" s="69">
        <f>SUMIFS(INDEX(Calc!$H$2:$DZ$1549, $EG46, ), Calc!$H$15:$DZ$15, CT$75)/$F$79</f>
        <v>0</v>
      </c>
      <c r="CU46" s="69">
        <f>SUMIFS(INDEX(Calc!$H$2:$DZ$1549, $EG46, ), Calc!$H$15:$DZ$15, CU$75)/$F$79</f>
        <v>0</v>
      </c>
      <c r="CV46" s="69">
        <f>SUMIFS(INDEX(Calc!$H$2:$DZ$1549, $EG46, ), Calc!$H$15:$DZ$15, CV$75)/$F$79</f>
        <v>0</v>
      </c>
      <c r="CW46" s="69">
        <f>SUMIFS(INDEX(Calc!$H$2:$DZ$1549, $EG46, ), Calc!$H$15:$DZ$15, CW$75)/$F$79</f>
        <v>0</v>
      </c>
      <c r="CX46" s="69">
        <f>SUMIFS(INDEX(Calc!$H$2:$DZ$1549, $EG46, ), Calc!$H$15:$DZ$15, CX$75)/$F$79</f>
        <v>0</v>
      </c>
      <c r="CY46" s="69">
        <f>SUMIFS(INDEX(Calc!$H$2:$DZ$1549, $EG46, ), Calc!$H$15:$DZ$15, CY$75)/$F$79</f>
        <v>0</v>
      </c>
      <c r="CZ46" s="69">
        <f>SUMIFS(INDEX(Calc!$H$2:$DZ$1549, $EG46, ), Calc!$H$15:$DZ$15, CZ$75)/$F$79</f>
        <v>0</v>
      </c>
      <c r="DA46" s="69">
        <f>SUMIFS(INDEX(Calc!$H$2:$DZ$1549, $EG46, ), Calc!$H$15:$DZ$15, DA$75)/$F$79</f>
        <v>0</v>
      </c>
      <c r="DB46" s="69">
        <f>SUMIFS(INDEX(Calc!$H$2:$DZ$1549, $EG46, ), Calc!$H$15:$DZ$15, DB$75)/$F$79</f>
        <v>0</v>
      </c>
      <c r="DC46" s="69">
        <f>SUMIFS(INDEX(Calc!$H$2:$DZ$1549, $EG46, ), Calc!$H$15:$DZ$15, DC$75)/$F$79</f>
        <v>0</v>
      </c>
      <c r="DD46" s="69">
        <f>SUMIFS(INDEX(Calc!$H$2:$DZ$1549, $EG46, ), Calc!$H$15:$DZ$15, DD$75)/$F$79</f>
        <v>0</v>
      </c>
      <c r="DE46" s="69">
        <f>SUMIFS(INDEX(Calc!$H$2:$DZ$1549, $EG46, ), Calc!$H$15:$DZ$15, DE$75)/$F$79</f>
        <v>0</v>
      </c>
      <c r="DF46" s="69">
        <f>SUMIFS(INDEX(Calc!$H$2:$DZ$1549, $EG46, ), Calc!$H$15:$DZ$15, DF$75)/$F$79</f>
        <v>0</v>
      </c>
      <c r="DG46" s="69">
        <f>SUMIFS(INDEX(Calc!$H$2:$DZ$1549, $EG46, ), Calc!$H$15:$DZ$15, DG$75)/$F$79</f>
        <v>0</v>
      </c>
      <c r="DH46" s="69">
        <f>SUMIFS(INDEX(Calc!$H$2:$DZ$1549, $EG46, ), Calc!$H$15:$DZ$15, DH$75)/$F$79</f>
        <v>0</v>
      </c>
      <c r="DI46" s="69">
        <f>SUMIFS(INDEX(Calc!$H$2:$DZ$1549, $EG46, ), Calc!$H$15:$DZ$15, DI$75)/$F$79</f>
        <v>0</v>
      </c>
      <c r="DJ46" s="69">
        <f>SUMIFS(INDEX(Calc!$H$2:$DZ$1549, $EG46, ), Calc!$H$15:$DZ$15, DJ$75)/$F$79</f>
        <v>0</v>
      </c>
      <c r="DK46" s="69">
        <f>SUMIFS(INDEX(Calc!$H$2:$DZ$1549, $EG46, ), Calc!$H$15:$DZ$15, DK$75)/$F$79</f>
        <v>0</v>
      </c>
      <c r="DL46" s="69">
        <f>SUMIFS(INDEX(Calc!$H$2:$DZ$1549, $EG46, ), Calc!$H$15:$DZ$15, DL$75)/$F$79</f>
        <v>0</v>
      </c>
      <c r="DM46" s="69">
        <f>SUMIFS(INDEX(Calc!$H$2:$DZ$1549, $EG46, ), Calc!$H$15:$DZ$15, DM$75)/$F$79</f>
        <v>0</v>
      </c>
      <c r="DN46" s="69">
        <f>SUMIFS(INDEX(Calc!$H$2:$DZ$1549, $EG46, ), Calc!$H$15:$DZ$15, DN$75)/$F$79</f>
        <v>0</v>
      </c>
      <c r="DO46" s="69">
        <f>SUMIFS(INDEX(Calc!$H$2:$DZ$1549, $EG46, ), Calc!$H$15:$DZ$15, DO$75)/$F$79</f>
        <v>0</v>
      </c>
      <c r="DP46" s="69">
        <f>SUMIFS(INDEX(Calc!$H$2:$DZ$1549, $EG46, ), Calc!$H$15:$DZ$15, DP$75)/$F$79</f>
        <v>0</v>
      </c>
      <c r="DQ46" s="69">
        <f>SUMIFS(INDEX(Calc!$H$2:$DZ$1549, $EG46, ), Calc!$H$15:$DZ$15, DQ$75)/$F$79</f>
        <v>0</v>
      </c>
      <c r="DR46" s="69">
        <f>SUMIFS(INDEX(Calc!$H$2:$DZ$1549, $EG46, ), Calc!$H$15:$DZ$15, DR$75)/$F$79</f>
        <v>0</v>
      </c>
      <c r="DS46" s="69">
        <f>SUMIFS(INDEX(Calc!$H$2:$DZ$1549, $EG46, ), Calc!$H$15:$DZ$15, DS$75)/$F$79</f>
        <v>0</v>
      </c>
      <c r="DT46" s="69">
        <f>SUMIFS(INDEX(Calc!$H$2:$DZ$1549, $EG46, ), Calc!$H$15:$DZ$15, DT$75)/$F$79</f>
        <v>0</v>
      </c>
      <c r="DU46" s="69">
        <f>SUMIFS(INDEX(Calc!$H$2:$DZ$1549, $EG46, ), Calc!$H$15:$DZ$15, DU$75)/$F$79</f>
        <v>0</v>
      </c>
      <c r="DV46" s="69">
        <f>SUMIFS(INDEX(Calc!$H$2:$DZ$1549, $EG46, ), Calc!$H$15:$DZ$15, DV$75)/$F$79</f>
        <v>0</v>
      </c>
      <c r="DW46" s="69">
        <f>SUMIFS(INDEX(Calc!$H$2:$DZ$1549, $EG46, ), Calc!$H$15:$DZ$15, DW$75)/$F$79</f>
        <v>0</v>
      </c>
      <c r="DX46" s="69">
        <f>SUMIFS(INDEX(Calc!$H$2:$DZ$1549, $EG46, ), Calc!$H$15:$DZ$15, DX$75)/$F$79</f>
        <v>0</v>
      </c>
      <c r="DY46" s="69">
        <f>SUMIFS(INDEX(Calc!$H$2:$DZ$1549, $EG46, ), Calc!$H$15:$DZ$15, DY$75)/$F$79</f>
        <v>0</v>
      </c>
      <c r="DZ46" s="69">
        <f>SUMIFS(INDEX(Calc!$H$2:$DZ$1549, $EG46, ), Calc!$H$15:$DZ$15, DZ$75)/$F$79</f>
        <v>0</v>
      </c>
      <c r="EB46" s="51"/>
      <c r="EC46" s="72">
        <f>SUM(I46:EA46)</f>
        <v>-3.7221078631251006</v>
      </c>
      <c r="ED46" s="78"/>
      <c r="EF46" s="33" t="s">
        <v>233</v>
      </c>
      <c r="EG46" s="131">
        <f>SUMIFS(Calc!$EB$2:$EB$1549, Calc!$EC$2:$EC$1549, $EG$2, Calc!$ED$2:$ED$1549, $EG$3, Calc!$EE$2:$EE$1549, $EF46, Calc!$EF$2:$EF$1549, $C46)</f>
        <v>938</v>
      </c>
    </row>
    <row r="47" spans="3:137" x14ac:dyDescent="0.3">
      <c r="C47" s="2" t="s">
        <v>46</v>
      </c>
      <c r="E47" s="51"/>
      <c r="F47" s="95">
        <f>EC47/$EC$10*Inputs!$D$10</f>
        <v>-21750.000000000004</v>
      </c>
      <c r="G47" s="139" t="s">
        <v>47</v>
      </c>
      <c r="H47" s="53"/>
      <c r="I47" s="20"/>
      <c r="J47" s="69">
        <f>SUMIFS(INDEX(Calc!$H$2:$DZ$1549, $EG47, ), Calc!$H$15:$DZ$15, J$75)/$F$79</f>
        <v>-2.4</v>
      </c>
      <c r="K47" s="69">
        <f>SUMIFS(INDEX(Calc!$H$2:$DZ$1549, $EG47, ), Calc!$H$15:$DZ$15, K$75)/$F$79</f>
        <v>-2.2166666666666663</v>
      </c>
      <c r="L47" s="69">
        <f>SUMIFS(INDEX(Calc!$H$2:$DZ$1549, $EG47, ), Calc!$H$15:$DZ$15, L$75)/$F$79</f>
        <v>-1.74</v>
      </c>
      <c r="M47" s="69">
        <f>SUMIFS(INDEX(Calc!$H$2:$DZ$1549, $EG47, ), Calc!$H$15:$DZ$15, M$75)/$F$79</f>
        <v>-1.26</v>
      </c>
      <c r="N47" s="69">
        <f>SUMIFS(INDEX(Calc!$H$2:$DZ$1549, $EG47, ), Calc!$H$15:$DZ$15, N$75)/$F$79</f>
        <v>-0.77999999999999992</v>
      </c>
      <c r="O47" s="69">
        <f>SUMIFS(INDEX(Calc!$H$2:$DZ$1549, $EG47, ), Calc!$H$15:$DZ$15, O$75)/$F$79</f>
        <v>-0.3</v>
      </c>
      <c r="P47" s="69">
        <f>SUMIFS(INDEX(Calc!$H$2:$DZ$1549, $EG47, ), Calc!$H$15:$DZ$15, P$75)/$F$79</f>
        <v>-3.3333333333333348E-3</v>
      </c>
      <c r="Q47" s="69">
        <f>SUMIFS(INDEX(Calc!$H$2:$DZ$1549, $EG47, ), Calc!$H$15:$DZ$15, Q$75)/$F$79</f>
        <v>0</v>
      </c>
      <c r="R47" s="69">
        <f>SUMIFS(INDEX(Calc!$H$2:$DZ$1549, $EG47, ), Calc!$H$15:$DZ$15, R$75)/$F$79</f>
        <v>0</v>
      </c>
      <c r="S47" s="69">
        <f>SUMIFS(INDEX(Calc!$H$2:$DZ$1549, $EG47, ), Calc!$H$15:$DZ$15, S$75)/$F$79</f>
        <v>0</v>
      </c>
      <c r="T47" s="69">
        <f>SUMIFS(INDEX(Calc!$H$2:$DZ$1549, $EG47, ), Calc!$H$15:$DZ$15, T$75)/$F$79</f>
        <v>0</v>
      </c>
      <c r="U47" s="69">
        <f>SUMIFS(INDEX(Calc!$H$2:$DZ$1549, $EG47, ), Calc!$H$15:$DZ$15, U$75)/$F$79</f>
        <v>0</v>
      </c>
      <c r="V47" s="69">
        <f>SUMIFS(INDEX(Calc!$H$2:$DZ$1549, $EG47, ), Calc!$H$15:$DZ$15, V$75)/$F$79</f>
        <v>0</v>
      </c>
      <c r="W47" s="69">
        <f>SUMIFS(INDEX(Calc!$H$2:$DZ$1549, $EG47, ), Calc!$H$15:$DZ$15, W$75)/$F$79</f>
        <v>0</v>
      </c>
      <c r="X47" s="69">
        <f>SUMIFS(INDEX(Calc!$H$2:$DZ$1549, $EG47, ), Calc!$H$15:$DZ$15, X$75)/$F$79</f>
        <v>0</v>
      </c>
      <c r="Y47" s="69">
        <f>SUMIFS(INDEX(Calc!$H$2:$DZ$1549, $EG47, ), Calc!$H$15:$DZ$15, Y$75)/$F$79</f>
        <v>0</v>
      </c>
      <c r="Z47" s="69">
        <f>SUMIFS(INDEX(Calc!$H$2:$DZ$1549, $EG47, ), Calc!$H$15:$DZ$15, Z$75)/$F$79</f>
        <v>0</v>
      </c>
      <c r="AA47" s="69">
        <f>SUMIFS(INDEX(Calc!$H$2:$DZ$1549, $EG47, ), Calc!$H$15:$DZ$15, AA$75)/$F$79</f>
        <v>0</v>
      </c>
      <c r="AB47" s="69">
        <f>SUMIFS(INDEX(Calc!$H$2:$DZ$1549, $EG47, ), Calc!$H$15:$DZ$15, AB$75)/$F$79</f>
        <v>0</v>
      </c>
      <c r="AC47" s="69">
        <f>SUMIFS(INDEX(Calc!$H$2:$DZ$1549, $EG47, ), Calc!$H$15:$DZ$15, AC$75)/$F$79</f>
        <v>0</v>
      </c>
      <c r="AD47" s="69">
        <f>SUMIFS(INDEX(Calc!$H$2:$DZ$1549, $EG47, ), Calc!$H$15:$DZ$15, AD$75)/$F$79</f>
        <v>0</v>
      </c>
      <c r="AE47" s="69">
        <f>SUMIFS(INDEX(Calc!$H$2:$DZ$1549, $EG47, ), Calc!$H$15:$DZ$15, AE$75)/$F$79</f>
        <v>0</v>
      </c>
      <c r="AF47" s="69">
        <f>SUMIFS(INDEX(Calc!$H$2:$DZ$1549, $EG47, ), Calc!$H$15:$DZ$15, AF$75)/$F$79</f>
        <v>0</v>
      </c>
      <c r="AG47" s="69">
        <f>SUMIFS(INDEX(Calc!$H$2:$DZ$1549, $EG47, ), Calc!$H$15:$DZ$15, AG$75)/$F$79</f>
        <v>0</v>
      </c>
      <c r="AH47" s="69">
        <f>SUMIFS(INDEX(Calc!$H$2:$DZ$1549, $EG47, ), Calc!$H$15:$DZ$15, AH$75)/$F$79</f>
        <v>0</v>
      </c>
      <c r="AI47" s="69">
        <f>SUMIFS(INDEX(Calc!$H$2:$DZ$1549, $EG47, ), Calc!$H$15:$DZ$15, AI$75)/$F$79</f>
        <v>0</v>
      </c>
      <c r="AJ47" s="69">
        <f>SUMIFS(INDEX(Calc!$H$2:$DZ$1549, $EG47, ), Calc!$H$15:$DZ$15, AJ$75)/$F$79</f>
        <v>0</v>
      </c>
      <c r="AK47" s="69">
        <f>SUMIFS(INDEX(Calc!$H$2:$DZ$1549, $EG47, ), Calc!$H$15:$DZ$15, AK$75)/$F$79</f>
        <v>0</v>
      </c>
      <c r="AL47" s="69">
        <f>SUMIFS(INDEX(Calc!$H$2:$DZ$1549, $EG47, ), Calc!$H$15:$DZ$15, AL$75)/$F$79</f>
        <v>0</v>
      </c>
      <c r="AM47" s="69">
        <f>SUMIFS(INDEX(Calc!$H$2:$DZ$1549, $EG47, ), Calc!$H$15:$DZ$15, AM$75)/$F$79</f>
        <v>0</v>
      </c>
      <c r="AN47" s="69">
        <f>SUMIFS(INDEX(Calc!$H$2:$DZ$1549, $EG47, ), Calc!$H$15:$DZ$15, AN$75)/$F$79</f>
        <v>0</v>
      </c>
      <c r="AO47" s="69">
        <f>SUMIFS(INDEX(Calc!$H$2:$DZ$1549, $EG47, ), Calc!$H$15:$DZ$15, AO$75)/$F$79</f>
        <v>0</v>
      </c>
      <c r="AP47" s="69">
        <f>SUMIFS(INDEX(Calc!$H$2:$DZ$1549, $EG47, ), Calc!$H$15:$DZ$15, AP$75)/$F$79</f>
        <v>0</v>
      </c>
      <c r="AQ47" s="69">
        <f>SUMIFS(INDEX(Calc!$H$2:$DZ$1549, $EG47, ), Calc!$H$15:$DZ$15, AQ$75)/$F$79</f>
        <v>0</v>
      </c>
      <c r="AR47" s="69">
        <f>SUMIFS(INDEX(Calc!$H$2:$DZ$1549, $EG47, ), Calc!$H$15:$DZ$15, AR$75)/$F$79</f>
        <v>0</v>
      </c>
      <c r="AS47" s="69">
        <f>SUMIFS(INDEX(Calc!$H$2:$DZ$1549, $EG47, ), Calc!$H$15:$DZ$15, AS$75)/$F$79</f>
        <v>0</v>
      </c>
      <c r="AT47" s="69">
        <f>SUMIFS(INDEX(Calc!$H$2:$DZ$1549, $EG47, ), Calc!$H$15:$DZ$15, AT$75)/$F$79</f>
        <v>0</v>
      </c>
      <c r="AU47" s="69">
        <f>SUMIFS(INDEX(Calc!$H$2:$DZ$1549, $EG47, ), Calc!$H$15:$DZ$15, AU$75)/$F$79</f>
        <v>0</v>
      </c>
      <c r="AV47" s="69">
        <f>SUMIFS(INDEX(Calc!$H$2:$DZ$1549, $EG47, ), Calc!$H$15:$DZ$15, AV$75)/$F$79</f>
        <v>0</v>
      </c>
      <c r="AW47" s="69">
        <f>SUMIFS(INDEX(Calc!$H$2:$DZ$1549, $EG47, ), Calc!$H$15:$DZ$15, AW$75)/$F$79</f>
        <v>0</v>
      </c>
      <c r="AX47" s="69">
        <f>SUMIFS(INDEX(Calc!$H$2:$DZ$1549, $EG47, ), Calc!$H$15:$DZ$15, AX$75)/$F$79</f>
        <v>0</v>
      </c>
      <c r="AY47" s="69">
        <f>SUMIFS(INDEX(Calc!$H$2:$DZ$1549, $EG47, ), Calc!$H$15:$DZ$15, AY$75)/$F$79</f>
        <v>0</v>
      </c>
      <c r="AZ47" s="69">
        <f>SUMIFS(INDEX(Calc!$H$2:$DZ$1549, $EG47, ), Calc!$H$15:$DZ$15, AZ$75)/$F$79</f>
        <v>0</v>
      </c>
      <c r="BA47" s="69">
        <f>SUMIFS(INDEX(Calc!$H$2:$DZ$1549, $EG47, ), Calc!$H$15:$DZ$15, BA$75)/$F$79</f>
        <v>0</v>
      </c>
      <c r="BB47" s="69">
        <f>SUMIFS(INDEX(Calc!$H$2:$DZ$1549, $EG47, ), Calc!$H$15:$DZ$15, BB$75)/$F$79</f>
        <v>0</v>
      </c>
      <c r="BC47" s="69">
        <f>SUMIFS(INDEX(Calc!$H$2:$DZ$1549, $EG47, ), Calc!$H$15:$DZ$15, BC$75)/$F$79</f>
        <v>0</v>
      </c>
      <c r="BD47" s="69">
        <f>SUMIFS(INDEX(Calc!$H$2:$DZ$1549, $EG47, ), Calc!$H$15:$DZ$15, BD$75)/$F$79</f>
        <v>0</v>
      </c>
      <c r="BE47" s="69">
        <f>SUMIFS(INDEX(Calc!$H$2:$DZ$1549, $EG47, ), Calc!$H$15:$DZ$15, BE$75)/$F$79</f>
        <v>0</v>
      </c>
      <c r="BF47" s="69">
        <f>SUMIFS(INDEX(Calc!$H$2:$DZ$1549, $EG47, ), Calc!$H$15:$DZ$15, BF$75)/$F$79</f>
        <v>0</v>
      </c>
      <c r="BG47" s="69">
        <f>SUMIFS(INDEX(Calc!$H$2:$DZ$1549, $EG47, ), Calc!$H$15:$DZ$15, BG$75)/$F$79</f>
        <v>0</v>
      </c>
      <c r="BH47" s="69">
        <f>SUMIFS(INDEX(Calc!$H$2:$DZ$1549, $EG47, ), Calc!$H$15:$DZ$15, BH$75)/$F$79</f>
        <v>0</v>
      </c>
      <c r="BI47" s="69">
        <f>SUMIFS(INDEX(Calc!$H$2:$DZ$1549, $EG47, ), Calc!$H$15:$DZ$15, BI$75)/$F$79</f>
        <v>0</v>
      </c>
      <c r="BJ47" s="69">
        <f>SUMIFS(INDEX(Calc!$H$2:$DZ$1549, $EG47, ), Calc!$H$15:$DZ$15, BJ$75)/$F$79</f>
        <v>0</v>
      </c>
      <c r="BK47" s="69">
        <f>SUMIFS(INDEX(Calc!$H$2:$DZ$1549, $EG47, ), Calc!$H$15:$DZ$15, BK$75)/$F$79</f>
        <v>0</v>
      </c>
      <c r="BL47" s="69">
        <f>SUMIFS(INDEX(Calc!$H$2:$DZ$1549, $EG47, ), Calc!$H$15:$DZ$15, BL$75)/$F$79</f>
        <v>0</v>
      </c>
      <c r="BM47" s="69">
        <f>SUMIFS(INDEX(Calc!$H$2:$DZ$1549, $EG47, ), Calc!$H$15:$DZ$15, BM$75)/$F$79</f>
        <v>0</v>
      </c>
      <c r="BN47" s="69">
        <f>SUMIFS(INDEX(Calc!$H$2:$DZ$1549, $EG47, ), Calc!$H$15:$DZ$15, BN$75)/$F$79</f>
        <v>0</v>
      </c>
      <c r="BO47" s="69">
        <f>SUMIFS(INDEX(Calc!$H$2:$DZ$1549, $EG47, ), Calc!$H$15:$DZ$15, BO$75)/$F$79</f>
        <v>0</v>
      </c>
      <c r="BP47" s="69">
        <f>SUMIFS(INDEX(Calc!$H$2:$DZ$1549, $EG47, ), Calc!$H$15:$DZ$15, BP$75)/$F$79</f>
        <v>0</v>
      </c>
      <c r="BQ47" s="69">
        <f>SUMIFS(INDEX(Calc!$H$2:$DZ$1549, $EG47, ), Calc!$H$15:$DZ$15, BQ$75)/$F$79</f>
        <v>0</v>
      </c>
      <c r="BR47" s="69">
        <f>SUMIFS(INDEX(Calc!$H$2:$DZ$1549, $EG47, ), Calc!$H$15:$DZ$15, BR$75)/$F$79</f>
        <v>0</v>
      </c>
      <c r="BS47" s="69">
        <f>SUMIFS(INDEX(Calc!$H$2:$DZ$1549, $EG47, ), Calc!$H$15:$DZ$15, BS$75)/$F$79</f>
        <v>0</v>
      </c>
      <c r="BT47" s="69">
        <f>SUMIFS(INDEX(Calc!$H$2:$DZ$1549, $EG47, ), Calc!$H$15:$DZ$15, BT$75)/$F$79</f>
        <v>0</v>
      </c>
      <c r="BU47" s="69">
        <f>SUMIFS(INDEX(Calc!$H$2:$DZ$1549, $EG47, ), Calc!$H$15:$DZ$15, BU$75)/$F$79</f>
        <v>0</v>
      </c>
      <c r="BV47" s="69">
        <f>SUMIFS(INDEX(Calc!$H$2:$DZ$1549, $EG47, ), Calc!$H$15:$DZ$15, BV$75)/$F$79</f>
        <v>0</v>
      </c>
      <c r="BW47" s="69">
        <f>SUMIFS(INDEX(Calc!$H$2:$DZ$1549, $EG47, ), Calc!$H$15:$DZ$15, BW$75)/$F$79</f>
        <v>0</v>
      </c>
      <c r="BX47" s="69">
        <f>SUMIFS(INDEX(Calc!$H$2:$DZ$1549, $EG47, ), Calc!$H$15:$DZ$15, BX$75)/$F$79</f>
        <v>0</v>
      </c>
      <c r="BY47" s="69">
        <f>SUMIFS(INDEX(Calc!$H$2:$DZ$1549, $EG47, ), Calc!$H$15:$DZ$15, BY$75)/$F$79</f>
        <v>0</v>
      </c>
      <c r="BZ47" s="69">
        <f>SUMIFS(INDEX(Calc!$H$2:$DZ$1549, $EG47, ), Calc!$H$15:$DZ$15, BZ$75)/$F$79</f>
        <v>0</v>
      </c>
      <c r="CA47" s="69">
        <f>SUMIFS(INDEX(Calc!$H$2:$DZ$1549, $EG47, ), Calc!$H$15:$DZ$15, CA$75)/$F$79</f>
        <v>0</v>
      </c>
      <c r="CB47" s="69">
        <f>SUMIFS(INDEX(Calc!$H$2:$DZ$1549, $EG47, ), Calc!$H$15:$DZ$15, CB$75)/$F$79</f>
        <v>0</v>
      </c>
      <c r="CC47" s="69">
        <f>SUMIFS(INDEX(Calc!$H$2:$DZ$1549, $EG47, ), Calc!$H$15:$DZ$15, CC$75)/$F$79</f>
        <v>0</v>
      </c>
      <c r="CD47" s="69">
        <f>SUMIFS(INDEX(Calc!$H$2:$DZ$1549, $EG47, ), Calc!$H$15:$DZ$15, CD$75)/$F$79</f>
        <v>0</v>
      </c>
      <c r="CE47" s="69">
        <f>SUMIFS(INDEX(Calc!$H$2:$DZ$1549, $EG47, ), Calc!$H$15:$DZ$15, CE$75)/$F$79</f>
        <v>0</v>
      </c>
      <c r="CF47" s="69">
        <f>SUMIFS(INDEX(Calc!$H$2:$DZ$1549, $EG47, ), Calc!$H$15:$DZ$15, CF$75)/$F$79</f>
        <v>0</v>
      </c>
      <c r="CG47" s="69">
        <f>SUMIFS(INDEX(Calc!$H$2:$DZ$1549, $EG47, ), Calc!$H$15:$DZ$15, CG$75)/$F$79</f>
        <v>0</v>
      </c>
      <c r="CH47" s="69">
        <f>SUMIFS(INDEX(Calc!$H$2:$DZ$1549, $EG47, ), Calc!$H$15:$DZ$15, CH$75)/$F$79</f>
        <v>0</v>
      </c>
      <c r="CI47" s="69">
        <f>SUMIFS(INDEX(Calc!$H$2:$DZ$1549, $EG47, ), Calc!$H$15:$DZ$15, CI$75)/$F$79</f>
        <v>0</v>
      </c>
      <c r="CJ47" s="69">
        <f>SUMIFS(INDEX(Calc!$H$2:$DZ$1549, $EG47, ), Calc!$H$15:$DZ$15, CJ$75)/$F$79</f>
        <v>0</v>
      </c>
      <c r="CK47" s="69">
        <f>SUMIFS(INDEX(Calc!$H$2:$DZ$1549, $EG47, ), Calc!$H$15:$DZ$15, CK$75)/$F$79</f>
        <v>0</v>
      </c>
      <c r="CL47" s="69">
        <f>SUMIFS(INDEX(Calc!$H$2:$DZ$1549, $EG47, ), Calc!$H$15:$DZ$15, CL$75)/$F$79</f>
        <v>0</v>
      </c>
      <c r="CM47" s="69">
        <f>SUMIFS(INDEX(Calc!$H$2:$DZ$1549, $EG47, ), Calc!$H$15:$DZ$15, CM$75)/$F$79</f>
        <v>0</v>
      </c>
      <c r="CN47" s="69">
        <f>SUMIFS(INDEX(Calc!$H$2:$DZ$1549, $EG47, ), Calc!$H$15:$DZ$15, CN$75)/$F$79</f>
        <v>0</v>
      </c>
      <c r="CO47" s="69">
        <f>SUMIFS(INDEX(Calc!$H$2:$DZ$1549, $EG47, ), Calc!$H$15:$DZ$15, CO$75)/$F$79</f>
        <v>0</v>
      </c>
      <c r="CP47" s="69">
        <f>SUMIFS(INDEX(Calc!$H$2:$DZ$1549, $EG47, ), Calc!$H$15:$DZ$15, CP$75)/$F$79</f>
        <v>0</v>
      </c>
      <c r="CQ47" s="69">
        <f>SUMIFS(INDEX(Calc!$H$2:$DZ$1549, $EG47, ), Calc!$H$15:$DZ$15, CQ$75)/$F$79</f>
        <v>0</v>
      </c>
      <c r="CR47" s="69">
        <f>SUMIFS(INDEX(Calc!$H$2:$DZ$1549, $EG47, ), Calc!$H$15:$DZ$15, CR$75)/$F$79</f>
        <v>0</v>
      </c>
      <c r="CS47" s="69">
        <f>SUMIFS(INDEX(Calc!$H$2:$DZ$1549, $EG47, ), Calc!$H$15:$DZ$15, CS$75)/$F$79</f>
        <v>0</v>
      </c>
      <c r="CT47" s="69">
        <f>SUMIFS(INDEX(Calc!$H$2:$DZ$1549, $EG47, ), Calc!$H$15:$DZ$15, CT$75)/$F$79</f>
        <v>0</v>
      </c>
      <c r="CU47" s="69">
        <f>SUMIFS(INDEX(Calc!$H$2:$DZ$1549, $EG47, ), Calc!$H$15:$DZ$15, CU$75)/$F$79</f>
        <v>0</v>
      </c>
      <c r="CV47" s="69">
        <f>SUMIFS(INDEX(Calc!$H$2:$DZ$1549, $EG47, ), Calc!$H$15:$DZ$15, CV$75)/$F$79</f>
        <v>0</v>
      </c>
      <c r="CW47" s="69">
        <f>SUMIFS(INDEX(Calc!$H$2:$DZ$1549, $EG47, ), Calc!$H$15:$DZ$15, CW$75)/$F$79</f>
        <v>0</v>
      </c>
      <c r="CX47" s="69">
        <f>SUMIFS(INDEX(Calc!$H$2:$DZ$1549, $EG47, ), Calc!$H$15:$DZ$15, CX$75)/$F$79</f>
        <v>0</v>
      </c>
      <c r="CY47" s="69">
        <f>SUMIFS(INDEX(Calc!$H$2:$DZ$1549, $EG47, ), Calc!$H$15:$DZ$15, CY$75)/$F$79</f>
        <v>0</v>
      </c>
      <c r="CZ47" s="69">
        <f>SUMIFS(INDEX(Calc!$H$2:$DZ$1549, $EG47, ), Calc!$H$15:$DZ$15, CZ$75)/$F$79</f>
        <v>0</v>
      </c>
      <c r="DA47" s="69">
        <f>SUMIFS(INDEX(Calc!$H$2:$DZ$1549, $EG47, ), Calc!$H$15:$DZ$15, DA$75)/$F$79</f>
        <v>0</v>
      </c>
      <c r="DB47" s="69">
        <f>SUMIFS(INDEX(Calc!$H$2:$DZ$1549, $EG47, ), Calc!$H$15:$DZ$15, DB$75)/$F$79</f>
        <v>0</v>
      </c>
      <c r="DC47" s="69">
        <f>SUMIFS(INDEX(Calc!$H$2:$DZ$1549, $EG47, ), Calc!$H$15:$DZ$15, DC$75)/$F$79</f>
        <v>0</v>
      </c>
      <c r="DD47" s="69">
        <f>SUMIFS(INDEX(Calc!$H$2:$DZ$1549, $EG47, ), Calc!$H$15:$DZ$15, DD$75)/$F$79</f>
        <v>0</v>
      </c>
      <c r="DE47" s="69">
        <f>SUMIFS(INDEX(Calc!$H$2:$DZ$1549, $EG47, ), Calc!$H$15:$DZ$15, DE$75)/$F$79</f>
        <v>0</v>
      </c>
      <c r="DF47" s="69">
        <f>SUMIFS(INDEX(Calc!$H$2:$DZ$1549, $EG47, ), Calc!$H$15:$DZ$15, DF$75)/$F$79</f>
        <v>0</v>
      </c>
      <c r="DG47" s="69">
        <f>SUMIFS(INDEX(Calc!$H$2:$DZ$1549, $EG47, ), Calc!$H$15:$DZ$15, DG$75)/$F$79</f>
        <v>0</v>
      </c>
      <c r="DH47" s="69">
        <f>SUMIFS(INDEX(Calc!$H$2:$DZ$1549, $EG47, ), Calc!$H$15:$DZ$15, DH$75)/$F$79</f>
        <v>0</v>
      </c>
      <c r="DI47" s="69">
        <f>SUMIFS(INDEX(Calc!$H$2:$DZ$1549, $EG47, ), Calc!$H$15:$DZ$15, DI$75)/$F$79</f>
        <v>0</v>
      </c>
      <c r="DJ47" s="69">
        <f>SUMIFS(INDEX(Calc!$H$2:$DZ$1549, $EG47, ), Calc!$H$15:$DZ$15, DJ$75)/$F$79</f>
        <v>0</v>
      </c>
      <c r="DK47" s="69">
        <f>SUMIFS(INDEX(Calc!$H$2:$DZ$1549, $EG47, ), Calc!$H$15:$DZ$15, DK$75)/$F$79</f>
        <v>0</v>
      </c>
      <c r="DL47" s="69">
        <f>SUMIFS(INDEX(Calc!$H$2:$DZ$1549, $EG47, ), Calc!$H$15:$DZ$15, DL$75)/$F$79</f>
        <v>0</v>
      </c>
      <c r="DM47" s="69">
        <f>SUMIFS(INDEX(Calc!$H$2:$DZ$1549, $EG47, ), Calc!$H$15:$DZ$15, DM$75)/$F$79</f>
        <v>0</v>
      </c>
      <c r="DN47" s="69">
        <f>SUMIFS(INDEX(Calc!$H$2:$DZ$1549, $EG47, ), Calc!$H$15:$DZ$15, DN$75)/$F$79</f>
        <v>0</v>
      </c>
      <c r="DO47" s="69">
        <f>SUMIFS(INDEX(Calc!$H$2:$DZ$1549, $EG47, ), Calc!$H$15:$DZ$15, DO$75)/$F$79</f>
        <v>0</v>
      </c>
      <c r="DP47" s="69">
        <f>SUMIFS(INDEX(Calc!$H$2:$DZ$1549, $EG47, ), Calc!$H$15:$DZ$15, DP$75)/$F$79</f>
        <v>0</v>
      </c>
      <c r="DQ47" s="69">
        <f>SUMIFS(INDEX(Calc!$H$2:$DZ$1549, $EG47, ), Calc!$H$15:$DZ$15, DQ$75)/$F$79</f>
        <v>0</v>
      </c>
      <c r="DR47" s="69">
        <f>SUMIFS(INDEX(Calc!$H$2:$DZ$1549, $EG47, ), Calc!$H$15:$DZ$15, DR$75)/$F$79</f>
        <v>0</v>
      </c>
      <c r="DS47" s="69">
        <f>SUMIFS(INDEX(Calc!$H$2:$DZ$1549, $EG47, ), Calc!$H$15:$DZ$15, DS$75)/$F$79</f>
        <v>0</v>
      </c>
      <c r="DT47" s="69">
        <f>SUMIFS(INDEX(Calc!$H$2:$DZ$1549, $EG47, ), Calc!$H$15:$DZ$15, DT$75)/$F$79</f>
        <v>0</v>
      </c>
      <c r="DU47" s="69">
        <f>SUMIFS(INDEX(Calc!$H$2:$DZ$1549, $EG47, ), Calc!$H$15:$DZ$15, DU$75)/$F$79</f>
        <v>0</v>
      </c>
      <c r="DV47" s="69">
        <f>SUMIFS(INDEX(Calc!$H$2:$DZ$1549, $EG47, ), Calc!$H$15:$DZ$15, DV$75)/$F$79</f>
        <v>0</v>
      </c>
      <c r="DW47" s="69">
        <f>SUMIFS(INDEX(Calc!$H$2:$DZ$1549, $EG47, ), Calc!$H$15:$DZ$15, DW$75)/$F$79</f>
        <v>0</v>
      </c>
      <c r="DX47" s="69">
        <f>SUMIFS(INDEX(Calc!$H$2:$DZ$1549, $EG47, ), Calc!$H$15:$DZ$15, DX$75)/$F$79</f>
        <v>0</v>
      </c>
      <c r="DY47" s="69">
        <f>SUMIFS(INDEX(Calc!$H$2:$DZ$1549, $EG47, ), Calc!$H$15:$DZ$15, DY$75)/$F$79</f>
        <v>0</v>
      </c>
      <c r="DZ47" s="69">
        <f>SUMIFS(INDEX(Calc!$H$2:$DZ$1549, $EG47, ), Calc!$H$15:$DZ$15, DZ$75)/$F$79</f>
        <v>0</v>
      </c>
      <c r="EB47" s="51"/>
      <c r="EC47" s="72">
        <f>SUM(I47:EA47)</f>
        <v>-8.7000000000000011</v>
      </c>
      <c r="ED47" s="78"/>
      <c r="EF47" s="33" t="s">
        <v>79</v>
      </c>
      <c r="EG47" s="131">
        <f>SUMIFS(Calc!$EB$2:$EB$1549, Calc!$EC$2:$EC$1549, $EG$2, Calc!$ED$2:$ED$1549, $EG$3, Calc!$EE$2:$EE$1549, $EF47, Calc!$EF$2:$EF$1549, $C47)</f>
        <v>962</v>
      </c>
    </row>
    <row r="48" spans="3:137" ht="5.0999999999999996" customHeight="1" x14ac:dyDescent="0.3">
      <c r="E48" s="51"/>
      <c r="F48" s="27"/>
      <c r="G48" s="27"/>
      <c r="H48" s="53"/>
      <c r="I48" s="17"/>
      <c r="J48" s="17"/>
      <c r="K48" s="17"/>
      <c r="L48" s="17"/>
      <c r="M48" s="17"/>
      <c r="N48" s="17"/>
      <c r="O48" s="17"/>
      <c r="P48" s="17"/>
      <c r="Q48" s="17"/>
      <c r="R48" s="17"/>
      <c r="S48" s="17"/>
      <c r="T48" s="17"/>
      <c r="U48" s="17"/>
      <c r="V48" s="17"/>
      <c r="W48" s="17"/>
      <c r="X48" s="17"/>
      <c r="Y48" s="17"/>
      <c r="Z48" s="17"/>
      <c r="AA48" s="17"/>
      <c r="AB48" s="17"/>
      <c r="AC48" s="17"/>
      <c r="AD48" s="17"/>
      <c r="AE48" s="17"/>
      <c r="AF48" s="17"/>
      <c r="AG48" s="17"/>
      <c r="AH48" s="17"/>
      <c r="AI48" s="17"/>
      <c r="AJ48" s="17"/>
      <c r="AK48" s="17"/>
      <c r="AL48" s="17"/>
      <c r="AM48" s="17"/>
      <c r="AN48" s="17"/>
      <c r="AO48" s="17"/>
      <c r="AP48" s="17"/>
      <c r="AQ48" s="17"/>
      <c r="AR48" s="17"/>
      <c r="AS48" s="17"/>
      <c r="AT48" s="17"/>
      <c r="AU48" s="17"/>
      <c r="AV48" s="17"/>
      <c r="AW48" s="17"/>
      <c r="AX48" s="17"/>
      <c r="AY48" s="17"/>
      <c r="AZ48" s="17"/>
      <c r="BA48" s="17"/>
      <c r="BB48" s="17"/>
      <c r="BC48" s="17"/>
      <c r="BD48" s="17"/>
      <c r="BE48" s="17"/>
      <c r="BF48" s="17"/>
      <c r="BG48" s="17"/>
      <c r="BH48" s="17"/>
      <c r="BI48" s="17"/>
      <c r="BJ48" s="17"/>
      <c r="BK48" s="17"/>
      <c r="BL48" s="17"/>
      <c r="BM48" s="17"/>
      <c r="BN48" s="17"/>
      <c r="BO48" s="17"/>
      <c r="BP48" s="17"/>
      <c r="BQ48" s="17"/>
      <c r="BR48" s="17"/>
      <c r="BS48" s="17"/>
      <c r="BT48" s="17"/>
      <c r="BU48" s="17"/>
      <c r="BV48" s="17"/>
      <c r="BW48" s="17"/>
      <c r="BX48" s="17"/>
      <c r="BY48" s="17"/>
      <c r="BZ48" s="17"/>
      <c r="CA48" s="17"/>
      <c r="CB48" s="17"/>
      <c r="CC48" s="17"/>
      <c r="CD48" s="17"/>
      <c r="CE48" s="17"/>
      <c r="CF48" s="17"/>
      <c r="CG48" s="17"/>
      <c r="CH48" s="17"/>
      <c r="CI48" s="17"/>
      <c r="CJ48" s="17"/>
      <c r="CK48" s="17"/>
      <c r="CL48" s="17"/>
      <c r="CM48" s="17"/>
      <c r="CN48" s="17"/>
      <c r="CO48" s="17"/>
      <c r="CP48" s="17"/>
      <c r="CQ48" s="17"/>
      <c r="CR48" s="17"/>
      <c r="CS48" s="17"/>
      <c r="CT48" s="17"/>
      <c r="CU48" s="17"/>
      <c r="CV48" s="17"/>
      <c r="CW48" s="17"/>
      <c r="CX48" s="17"/>
      <c r="CY48" s="17"/>
      <c r="CZ48" s="17"/>
      <c r="DA48" s="17"/>
      <c r="DB48" s="17"/>
      <c r="DC48" s="17"/>
      <c r="DD48" s="17"/>
      <c r="DE48" s="17"/>
      <c r="DF48" s="17"/>
      <c r="DG48" s="17"/>
      <c r="DH48" s="17"/>
      <c r="DI48" s="17"/>
      <c r="DJ48" s="17"/>
      <c r="DK48" s="17"/>
      <c r="DL48" s="17"/>
      <c r="DM48" s="17"/>
      <c r="DN48" s="17"/>
      <c r="DO48" s="17"/>
      <c r="DP48" s="17"/>
      <c r="DQ48" s="17"/>
      <c r="DR48" s="17"/>
      <c r="DS48" s="17"/>
      <c r="DT48" s="17"/>
      <c r="DU48" s="17"/>
      <c r="DV48" s="17"/>
      <c r="DW48" s="17"/>
      <c r="DX48" s="17"/>
      <c r="DY48" s="17"/>
      <c r="DZ48" s="17"/>
      <c r="EB48" s="51"/>
      <c r="EC48" s="76"/>
      <c r="ED48" s="77"/>
      <c r="EF48" s="33"/>
    </row>
    <row r="49" spans="3:137" x14ac:dyDescent="0.3">
      <c r="C49" s="14" t="s">
        <v>191</v>
      </c>
      <c r="D49" s="14"/>
      <c r="E49" s="74"/>
      <c r="F49" s="44">
        <f>EC49/$EC$10*Inputs!$D$10</f>
        <v>-60019.332157812772</v>
      </c>
      <c r="G49" s="140" t="s">
        <v>47</v>
      </c>
      <c r="H49" s="87"/>
      <c r="I49" s="15"/>
      <c r="J49" s="73">
        <f t="shared" ref="J49:AO49" si="16">SUM(J43:J48)</f>
        <v>-2.4</v>
      </c>
      <c r="K49" s="73">
        <f t="shared" si="16"/>
        <v>-4.6487005863835389</v>
      </c>
      <c r="L49" s="73">
        <f t="shared" si="16"/>
        <v>-4.7163093171652193</v>
      </c>
      <c r="M49" s="73">
        <f t="shared" si="16"/>
        <v>-4.3086830398662137</v>
      </c>
      <c r="N49" s="73">
        <f t="shared" si="16"/>
        <v>-3.9016430398662139</v>
      </c>
      <c r="O49" s="73">
        <f t="shared" si="16"/>
        <v>-3.4946030398662136</v>
      </c>
      <c r="P49" s="73">
        <f t="shared" si="16"/>
        <v>-0.53779383997770225</v>
      </c>
      <c r="Q49" s="73">
        <f t="shared" si="16"/>
        <v>0</v>
      </c>
      <c r="R49" s="73">
        <f t="shared" si="16"/>
        <v>0</v>
      </c>
      <c r="S49" s="73">
        <f t="shared" si="16"/>
        <v>0</v>
      </c>
      <c r="T49" s="73">
        <f t="shared" si="16"/>
        <v>0</v>
      </c>
      <c r="U49" s="73">
        <f t="shared" si="16"/>
        <v>0</v>
      </c>
      <c r="V49" s="73">
        <f t="shared" si="16"/>
        <v>0</v>
      </c>
      <c r="W49" s="73">
        <f t="shared" si="16"/>
        <v>0</v>
      </c>
      <c r="X49" s="73">
        <f t="shared" si="16"/>
        <v>0</v>
      </c>
      <c r="Y49" s="73">
        <f t="shared" si="16"/>
        <v>0</v>
      </c>
      <c r="Z49" s="73">
        <f t="shared" si="16"/>
        <v>0</v>
      </c>
      <c r="AA49" s="73">
        <f t="shared" si="16"/>
        <v>0</v>
      </c>
      <c r="AB49" s="73">
        <f t="shared" si="16"/>
        <v>0</v>
      </c>
      <c r="AC49" s="73">
        <f t="shared" si="16"/>
        <v>0</v>
      </c>
      <c r="AD49" s="73">
        <f t="shared" si="16"/>
        <v>0</v>
      </c>
      <c r="AE49" s="73">
        <f t="shared" si="16"/>
        <v>0</v>
      </c>
      <c r="AF49" s="73">
        <f t="shared" si="16"/>
        <v>0</v>
      </c>
      <c r="AG49" s="73">
        <f t="shared" si="16"/>
        <v>0</v>
      </c>
      <c r="AH49" s="73">
        <f t="shared" si="16"/>
        <v>0</v>
      </c>
      <c r="AI49" s="73">
        <f t="shared" si="16"/>
        <v>0</v>
      </c>
      <c r="AJ49" s="73">
        <f t="shared" si="16"/>
        <v>0</v>
      </c>
      <c r="AK49" s="73">
        <f t="shared" si="16"/>
        <v>0</v>
      </c>
      <c r="AL49" s="73">
        <f t="shared" si="16"/>
        <v>0</v>
      </c>
      <c r="AM49" s="73">
        <f t="shared" si="16"/>
        <v>0</v>
      </c>
      <c r="AN49" s="73">
        <f t="shared" si="16"/>
        <v>0</v>
      </c>
      <c r="AO49" s="73">
        <f t="shared" si="16"/>
        <v>0</v>
      </c>
      <c r="AP49" s="73">
        <f t="shared" ref="AP49:DA49" si="17">SUM(AP43:AP48)</f>
        <v>0</v>
      </c>
      <c r="AQ49" s="73">
        <f t="shared" si="17"/>
        <v>0</v>
      </c>
      <c r="AR49" s="73">
        <f t="shared" si="17"/>
        <v>0</v>
      </c>
      <c r="AS49" s="73">
        <f t="shared" si="17"/>
        <v>0</v>
      </c>
      <c r="AT49" s="73">
        <f t="shared" si="17"/>
        <v>0</v>
      </c>
      <c r="AU49" s="73">
        <f t="shared" si="17"/>
        <v>0</v>
      </c>
      <c r="AV49" s="73">
        <f t="shared" si="17"/>
        <v>0</v>
      </c>
      <c r="AW49" s="73">
        <f t="shared" si="17"/>
        <v>0</v>
      </c>
      <c r="AX49" s="73">
        <f t="shared" si="17"/>
        <v>0</v>
      </c>
      <c r="AY49" s="73">
        <f t="shared" si="17"/>
        <v>0</v>
      </c>
      <c r="AZ49" s="73">
        <f t="shared" si="17"/>
        <v>0</v>
      </c>
      <c r="BA49" s="73">
        <f t="shared" si="17"/>
        <v>0</v>
      </c>
      <c r="BB49" s="73">
        <f t="shared" si="17"/>
        <v>0</v>
      </c>
      <c r="BC49" s="73">
        <f t="shared" si="17"/>
        <v>0</v>
      </c>
      <c r="BD49" s="73">
        <f t="shared" si="17"/>
        <v>0</v>
      </c>
      <c r="BE49" s="73">
        <f t="shared" si="17"/>
        <v>0</v>
      </c>
      <c r="BF49" s="73">
        <f t="shared" si="17"/>
        <v>0</v>
      </c>
      <c r="BG49" s="73">
        <f t="shared" si="17"/>
        <v>0</v>
      </c>
      <c r="BH49" s="73">
        <f t="shared" si="17"/>
        <v>0</v>
      </c>
      <c r="BI49" s="73">
        <f t="shared" si="17"/>
        <v>0</v>
      </c>
      <c r="BJ49" s="73">
        <f t="shared" si="17"/>
        <v>0</v>
      </c>
      <c r="BK49" s="73">
        <f t="shared" si="17"/>
        <v>0</v>
      </c>
      <c r="BL49" s="73">
        <f t="shared" si="17"/>
        <v>0</v>
      </c>
      <c r="BM49" s="73">
        <f t="shared" si="17"/>
        <v>0</v>
      </c>
      <c r="BN49" s="73">
        <f t="shared" si="17"/>
        <v>0</v>
      </c>
      <c r="BO49" s="73">
        <f t="shared" si="17"/>
        <v>0</v>
      </c>
      <c r="BP49" s="73">
        <f t="shared" si="17"/>
        <v>0</v>
      </c>
      <c r="BQ49" s="73">
        <f t="shared" si="17"/>
        <v>0</v>
      </c>
      <c r="BR49" s="73">
        <f t="shared" si="17"/>
        <v>0</v>
      </c>
      <c r="BS49" s="73">
        <f t="shared" si="17"/>
        <v>0</v>
      </c>
      <c r="BT49" s="73">
        <f t="shared" si="17"/>
        <v>0</v>
      </c>
      <c r="BU49" s="73">
        <f t="shared" si="17"/>
        <v>0</v>
      </c>
      <c r="BV49" s="73">
        <f t="shared" si="17"/>
        <v>0</v>
      </c>
      <c r="BW49" s="73">
        <f t="shared" si="17"/>
        <v>0</v>
      </c>
      <c r="BX49" s="73">
        <f t="shared" si="17"/>
        <v>0</v>
      </c>
      <c r="BY49" s="73">
        <f t="shared" si="17"/>
        <v>0</v>
      </c>
      <c r="BZ49" s="73">
        <f t="shared" si="17"/>
        <v>0</v>
      </c>
      <c r="CA49" s="73">
        <f t="shared" si="17"/>
        <v>0</v>
      </c>
      <c r="CB49" s="73">
        <f t="shared" si="17"/>
        <v>0</v>
      </c>
      <c r="CC49" s="73">
        <f t="shared" si="17"/>
        <v>0</v>
      </c>
      <c r="CD49" s="73">
        <f t="shared" si="17"/>
        <v>0</v>
      </c>
      <c r="CE49" s="73">
        <f t="shared" si="17"/>
        <v>0</v>
      </c>
      <c r="CF49" s="73">
        <f t="shared" si="17"/>
        <v>0</v>
      </c>
      <c r="CG49" s="73">
        <f t="shared" si="17"/>
        <v>0</v>
      </c>
      <c r="CH49" s="73">
        <f t="shared" si="17"/>
        <v>0</v>
      </c>
      <c r="CI49" s="73">
        <f t="shared" si="17"/>
        <v>0</v>
      </c>
      <c r="CJ49" s="73">
        <f t="shared" si="17"/>
        <v>0</v>
      </c>
      <c r="CK49" s="73">
        <f t="shared" si="17"/>
        <v>0</v>
      </c>
      <c r="CL49" s="73">
        <f t="shared" si="17"/>
        <v>0</v>
      </c>
      <c r="CM49" s="73">
        <f t="shared" si="17"/>
        <v>0</v>
      </c>
      <c r="CN49" s="73">
        <f t="shared" si="17"/>
        <v>0</v>
      </c>
      <c r="CO49" s="73">
        <f t="shared" si="17"/>
        <v>0</v>
      </c>
      <c r="CP49" s="73">
        <f t="shared" si="17"/>
        <v>0</v>
      </c>
      <c r="CQ49" s="73">
        <f t="shared" si="17"/>
        <v>0</v>
      </c>
      <c r="CR49" s="73">
        <f t="shared" si="17"/>
        <v>0</v>
      </c>
      <c r="CS49" s="73">
        <f t="shared" si="17"/>
        <v>0</v>
      </c>
      <c r="CT49" s="73">
        <f t="shared" si="17"/>
        <v>0</v>
      </c>
      <c r="CU49" s="73">
        <f t="shared" si="17"/>
        <v>0</v>
      </c>
      <c r="CV49" s="73">
        <f t="shared" si="17"/>
        <v>0</v>
      </c>
      <c r="CW49" s="73">
        <f t="shared" si="17"/>
        <v>0</v>
      </c>
      <c r="CX49" s="73">
        <f t="shared" si="17"/>
        <v>0</v>
      </c>
      <c r="CY49" s="73">
        <f t="shared" si="17"/>
        <v>0</v>
      </c>
      <c r="CZ49" s="73">
        <f t="shared" si="17"/>
        <v>0</v>
      </c>
      <c r="DA49" s="73">
        <f t="shared" si="17"/>
        <v>0</v>
      </c>
      <c r="DB49" s="73">
        <f t="shared" ref="DB49:DZ49" si="18">SUM(DB43:DB48)</f>
        <v>0</v>
      </c>
      <c r="DC49" s="73">
        <f t="shared" si="18"/>
        <v>0</v>
      </c>
      <c r="DD49" s="73">
        <f t="shared" si="18"/>
        <v>0</v>
      </c>
      <c r="DE49" s="73">
        <f t="shared" si="18"/>
        <v>0</v>
      </c>
      <c r="DF49" s="73">
        <f t="shared" si="18"/>
        <v>0</v>
      </c>
      <c r="DG49" s="73">
        <f t="shared" si="18"/>
        <v>0</v>
      </c>
      <c r="DH49" s="73">
        <f t="shared" si="18"/>
        <v>0</v>
      </c>
      <c r="DI49" s="73">
        <f t="shared" si="18"/>
        <v>0</v>
      </c>
      <c r="DJ49" s="73">
        <f t="shared" si="18"/>
        <v>0</v>
      </c>
      <c r="DK49" s="73">
        <f t="shared" si="18"/>
        <v>0</v>
      </c>
      <c r="DL49" s="73">
        <f t="shared" si="18"/>
        <v>0</v>
      </c>
      <c r="DM49" s="73">
        <f t="shared" si="18"/>
        <v>0</v>
      </c>
      <c r="DN49" s="73">
        <f t="shared" si="18"/>
        <v>0</v>
      </c>
      <c r="DO49" s="73">
        <f t="shared" si="18"/>
        <v>0</v>
      </c>
      <c r="DP49" s="73">
        <f t="shared" si="18"/>
        <v>0</v>
      </c>
      <c r="DQ49" s="73">
        <f t="shared" si="18"/>
        <v>0</v>
      </c>
      <c r="DR49" s="73">
        <f t="shared" si="18"/>
        <v>0</v>
      </c>
      <c r="DS49" s="73">
        <f t="shared" si="18"/>
        <v>0</v>
      </c>
      <c r="DT49" s="73">
        <f t="shared" si="18"/>
        <v>0</v>
      </c>
      <c r="DU49" s="73">
        <f t="shared" si="18"/>
        <v>0</v>
      </c>
      <c r="DV49" s="73">
        <f t="shared" si="18"/>
        <v>0</v>
      </c>
      <c r="DW49" s="73">
        <f t="shared" si="18"/>
        <v>0</v>
      </c>
      <c r="DX49" s="73">
        <f t="shared" si="18"/>
        <v>0</v>
      </c>
      <c r="DY49" s="73">
        <f t="shared" si="18"/>
        <v>0</v>
      </c>
      <c r="DZ49" s="73">
        <f t="shared" si="18"/>
        <v>0</v>
      </c>
      <c r="EA49" s="14"/>
      <c r="EB49" s="74"/>
      <c r="EC49" s="73">
        <f>SUM(EC43:EC48)</f>
        <v>-24.007732863125106</v>
      </c>
      <c r="ED49" s="22"/>
      <c r="EF49" s="33"/>
    </row>
    <row r="50" spans="3:137" x14ac:dyDescent="0.3">
      <c r="E50" s="51"/>
      <c r="F50" s="27"/>
      <c r="G50" s="27"/>
      <c r="H50" s="53"/>
      <c r="I50" s="17"/>
      <c r="J50" s="17"/>
      <c r="K50" s="17"/>
      <c r="L50" s="17"/>
      <c r="M50" s="17"/>
      <c r="N50" s="17"/>
      <c r="O50" s="17"/>
      <c r="P50" s="17"/>
      <c r="Q50" s="17"/>
      <c r="R50" s="17"/>
      <c r="S50" s="17"/>
      <c r="T50" s="17"/>
      <c r="U50" s="17"/>
      <c r="V50" s="17"/>
      <c r="W50" s="17"/>
      <c r="X50" s="17"/>
      <c r="Y50" s="17"/>
      <c r="Z50" s="17"/>
      <c r="AA50" s="17"/>
      <c r="AB50" s="17"/>
      <c r="AC50" s="17"/>
      <c r="AD50" s="17"/>
      <c r="AE50" s="17"/>
      <c r="AF50" s="17"/>
      <c r="AG50" s="17"/>
      <c r="AH50" s="17"/>
      <c r="AI50" s="17"/>
      <c r="AJ50" s="17"/>
      <c r="AK50" s="17"/>
      <c r="AL50" s="17"/>
      <c r="AM50" s="17"/>
      <c r="AN50" s="17"/>
      <c r="AO50" s="17"/>
      <c r="AP50" s="17"/>
      <c r="AQ50" s="17"/>
      <c r="AR50" s="17"/>
      <c r="AS50" s="17"/>
      <c r="AT50" s="17"/>
      <c r="AU50" s="17"/>
      <c r="AV50" s="17"/>
      <c r="AW50" s="17"/>
      <c r="AX50" s="17"/>
      <c r="AY50" s="17"/>
      <c r="AZ50" s="17"/>
      <c r="BA50" s="17"/>
      <c r="BB50" s="17"/>
      <c r="BC50" s="17"/>
      <c r="BD50" s="17"/>
      <c r="BE50" s="17"/>
      <c r="BF50" s="17"/>
      <c r="BG50" s="17"/>
      <c r="BH50" s="17"/>
      <c r="BI50" s="17"/>
      <c r="BJ50" s="17"/>
      <c r="BK50" s="17"/>
      <c r="BL50" s="17"/>
      <c r="BM50" s="17"/>
      <c r="BN50" s="17"/>
      <c r="BO50" s="17"/>
      <c r="BP50" s="17"/>
      <c r="BQ50" s="17"/>
      <c r="BR50" s="17"/>
      <c r="BS50" s="17"/>
      <c r="BT50" s="17"/>
      <c r="BU50" s="17"/>
      <c r="BV50" s="17"/>
      <c r="BW50" s="17"/>
      <c r="BX50" s="17"/>
      <c r="BY50" s="17"/>
      <c r="BZ50" s="17"/>
      <c r="CA50" s="17"/>
      <c r="CB50" s="17"/>
      <c r="CC50" s="17"/>
      <c r="CD50" s="17"/>
      <c r="CE50" s="17"/>
      <c r="CF50" s="17"/>
      <c r="CG50" s="17"/>
      <c r="CH50" s="17"/>
      <c r="CI50" s="17"/>
      <c r="CJ50" s="17"/>
      <c r="CK50" s="17"/>
      <c r="CL50" s="17"/>
      <c r="CM50" s="17"/>
      <c r="CN50" s="17"/>
      <c r="CO50" s="17"/>
      <c r="CP50" s="17"/>
      <c r="CQ50" s="17"/>
      <c r="CR50" s="17"/>
      <c r="CS50" s="17"/>
      <c r="CT50" s="17"/>
      <c r="CU50" s="17"/>
      <c r="CV50" s="17"/>
      <c r="CW50" s="17"/>
      <c r="CX50" s="17"/>
      <c r="CY50" s="17"/>
      <c r="CZ50" s="17"/>
      <c r="DA50" s="17"/>
      <c r="DB50" s="17"/>
      <c r="DC50" s="17"/>
      <c r="DD50" s="17"/>
      <c r="DE50" s="17"/>
      <c r="DF50" s="17"/>
      <c r="DG50" s="17"/>
      <c r="DH50" s="17"/>
      <c r="DI50" s="17"/>
      <c r="DJ50" s="17"/>
      <c r="DK50" s="17"/>
      <c r="DL50" s="17"/>
      <c r="DM50" s="17"/>
      <c r="DN50" s="17"/>
      <c r="DO50" s="17"/>
      <c r="DP50" s="17"/>
      <c r="DQ50" s="17"/>
      <c r="DR50" s="17"/>
      <c r="DS50" s="17"/>
      <c r="DT50" s="17"/>
      <c r="DU50" s="17"/>
      <c r="DV50" s="17"/>
      <c r="DW50" s="17"/>
      <c r="DX50" s="17"/>
      <c r="DY50" s="17"/>
      <c r="DZ50" s="17"/>
      <c r="EB50" s="51"/>
      <c r="EC50" s="76"/>
      <c r="ED50" s="77"/>
      <c r="EF50" s="33"/>
    </row>
    <row r="51" spans="3:137" x14ac:dyDescent="0.3">
      <c r="C51" s="81" t="s">
        <v>192</v>
      </c>
      <c r="D51" s="81"/>
      <c r="E51" s="82"/>
      <c r="F51" s="137">
        <f>EC51/$EC$10*Inputs!$D$10</f>
        <v>91031.44909218722</v>
      </c>
      <c r="G51" s="138" t="s">
        <v>47</v>
      </c>
      <c r="H51" s="83"/>
      <c r="I51" s="84"/>
      <c r="J51" s="90">
        <f>SUM(J40, J49)</f>
        <v>-2.4</v>
      </c>
      <c r="K51" s="90">
        <f t="shared" ref="K51:BV51" si="19">SUM(K40, K49)</f>
        <v>5.4213514969497965</v>
      </c>
      <c r="L51" s="90">
        <f t="shared" si="19"/>
        <v>7.3677531828347806</v>
      </c>
      <c r="M51" s="90">
        <f t="shared" si="19"/>
        <v>7.7753794601337862</v>
      </c>
      <c r="N51" s="90">
        <f t="shared" si="19"/>
        <v>8.1824194601337865</v>
      </c>
      <c r="O51" s="90">
        <f t="shared" si="19"/>
        <v>8.5894594601337868</v>
      </c>
      <c r="P51" s="90">
        <f t="shared" si="19"/>
        <v>1.4762165766889646</v>
      </c>
      <c r="Q51" s="90">
        <f t="shared" si="19"/>
        <v>0</v>
      </c>
      <c r="R51" s="90">
        <f t="shared" si="19"/>
        <v>0</v>
      </c>
      <c r="S51" s="90">
        <f t="shared" si="19"/>
        <v>0</v>
      </c>
      <c r="T51" s="90">
        <f t="shared" si="19"/>
        <v>0</v>
      </c>
      <c r="U51" s="90">
        <f t="shared" si="19"/>
        <v>0</v>
      </c>
      <c r="V51" s="90">
        <f t="shared" si="19"/>
        <v>0</v>
      </c>
      <c r="W51" s="90">
        <f t="shared" si="19"/>
        <v>0</v>
      </c>
      <c r="X51" s="90">
        <f t="shared" si="19"/>
        <v>0</v>
      </c>
      <c r="Y51" s="90">
        <f t="shared" si="19"/>
        <v>0</v>
      </c>
      <c r="Z51" s="90">
        <f t="shared" si="19"/>
        <v>0</v>
      </c>
      <c r="AA51" s="90">
        <f t="shared" si="19"/>
        <v>0</v>
      </c>
      <c r="AB51" s="90">
        <f t="shared" si="19"/>
        <v>0</v>
      </c>
      <c r="AC51" s="90">
        <f t="shared" si="19"/>
        <v>0</v>
      </c>
      <c r="AD51" s="90">
        <f t="shared" si="19"/>
        <v>0</v>
      </c>
      <c r="AE51" s="90">
        <f t="shared" si="19"/>
        <v>0</v>
      </c>
      <c r="AF51" s="90">
        <f t="shared" si="19"/>
        <v>0</v>
      </c>
      <c r="AG51" s="90">
        <f t="shared" si="19"/>
        <v>0</v>
      </c>
      <c r="AH51" s="90">
        <f t="shared" si="19"/>
        <v>0</v>
      </c>
      <c r="AI51" s="90">
        <f t="shared" si="19"/>
        <v>0</v>
      </c>
      <c r="AJ51" s="90">
        <f t="shared" si="19"/>
        <v>0</v>
      </c>
      <c r="AK51" s="90">
        <f t="shared" si="19"/>
        <v>0</v>
      </c>
      <c r="AL51" s="90">
        <f t="shared" si="19"/>
        <v>0</v>
      </c>
      <c r="AM51" s="90">
        <f t="shared" si="19"/>
        <v>0</v>
      </c>
      <c r="AN51" s="90">
        <f t="shared" si="19"/>
        <v>0</v>
      </c>
      <c r="AO51" s="90">
        <f t="shared" si="19"/>
        <v>0</v>
      </c>
      <c r="AP51" s="90">
        <f t="shared" si="19"/>
        <v>0</v>
      </c>
      <c r="AQ51" s="90">
        <f t="shared" si="19"/>
        <v>0</v>
      </c>
      <c r="AR51" s="90">
        <f t="shared" si="19"/>
        <v>0</v>
      </c>
      <c r="AS51" s="90">
        <f t="shared" si="19"/>
        <v>0</v>
      </c>
      <c r="AT51" s="90">
        <f t="shared" si="19"/>
        <v>0</v>
      </c>
      <c r="AU51" s="90">
        <f t="shared" si="19"/>
        <v>0</v>
      </c>
      <c r="AV51" s="90">
        <f t="shared" si="19"/>
        <v>0</v>
      </c>
      <c r="AW51" s="90">
        <f t="shared" si="19"/>
        <v>0</v>
      </c>
      <c r="AX51" s="90">
        <f t="shared" si="19"/>
        <v>0</v>
      </c>
      <c r="AY51" s="90">
        <f t="shared" si="19"/>
        <v>0</v>
      </c>
      <c r="AZ51" s="90">
        <f t="shared" si="19"/>
        <v>0</v>
      </c>
      <c r="BA51" s="90">
        <f t="shared" si="19"/>
        <v>0</v>
      </c>
      <c r="BB51" s="90">
        <f t="shared" si="19"/>
        <v>0</v>
      </c>
      <c r="BC51" s="90">
        <f t="shared" si="19"/>
        <v>0</v>
      </c>
      <c r="BD51" s="90">
        <f t="shared" si="19"/>
        <v>0</v>
      </c>
      <c r="BE51" s="90">
        <f t="shared" si="19"/>
        <v>0</v>
      </c>
      <c r="BF51" s="90">
        <f t="shared" si="19"/>
        <v>0</v>
      </c>
      <c r="BG51" s="90">
        <f t="shared" si="19"/>
        <v>0</v>
      </c>
      <c r="BH51" s="90">
        <f t="shared" si="19"/>
        <v>0</v>
      </c>
      <c r="BI51" s="90">
        <f t="shared" si="19"/>
        <v>0</v>
      </c>
      <c r="BJ51" s="90">
        <f t="shared" si="19"/>
        <v>0</v>
      </c>
      <c r="BK51" s="90">
        <f t="shared" si="19"/>
        <v>0</v>
      </c>
      <c r="BL51" s="90">
        <f t="shared" si="19"/>
        <v>0</v>
      </c>
      <c r="BM51" s="90">
        <f t="shared" si="19"/>
        <v>0</v>
      </c>
      <c r="BN51" s="90">
        <f t="shared" si="19"/>
        <v>0</v>
      </c>
      <c r="BO51" s="90">
        <f t="shared" si="19"/>
        <v>0</v>
      </c>
      <c r="BP51" s="90">
        <f t="shared" si="19"/>
        <v>0</v>
      </c>
      <c r="BQ51" s="90">
        <f t="shared" si="19"/>
        <v>0</v>
      </c>
      <c r="BR51" s="90">
        <f t="shared" si="19"/>
        <v>0</v>
      </c>
      <c r="BS51" s="90">
        <f t="shared" si="19"/>
        <v>0</v>
      </c>
      <c r="BT51" s="90">
        <f t="shared" si="19"/>
        <v>0</v>
      </c>
      <c r="BU51" s="90">
        <f t="shared" si="19"/>
        <v>0</v>
      </c>
      <c r="BV51" s="90">
        <f t="shared" si="19"/>
        <v>0</v>
      </c>
      <c r="BW51" s="90">
        <f t="shared" ref="BW51:DZ51" si="20">SUM(BW40, BW49)</f>
        <v>0</v>
      </c>
      <c r="BX51" s="90">
        <f t="shared" si="20"/>
        <v>0</v>
      </c>
      <c r="BY51" s="90">
        <f t="shared" si="20"/>
        <v>0</v>
      </c>
      <c r="BZ51" s="90">
        <f t="shared" si="20"/>
        <v>0</v>
      </c>
      <c r="CA51" s="90">
        <f t="shared" si="20"/>
        <v>0</v>
      </c>
      <c r="CB51" s="90">
        <f t="shared" si="20"/>
        <v>0</v>
      </c>
      <c r="CC51" s="90">
        <f t="shared" si="20"/>
        <v>0</v>
      </c>
      <c r="CD51" s="90">
        <f t="shared" si="20"/>
        <v>0</v>
      </c>
      <c r="CE51" s="90">
        <f t="shared" si="20"/>
        <v>0</v>
      </c>
      <c r="CF51" s="90">
        <f t="shared" si="20"/>
        <v>0</v>
      </c>
      <c r="CG51" s="90">
        <f t="shared" si="20"/>
        <v>0</v>
      </c>
      <c r="CH51" s="90">
        <f t="shared" si="20"/>
        <v>0</v>
      </c>
      <c r="CI51" s="90">
        <f t="shared" si="20"/>
        <v>0</v>
      </c>
      <c r="CJ51" s="90">
        <f t="shared" si="20"/>
        <v>0</v>
      </c>
      <c r="CK51" s="90">
        <f t="shared" si="20"/>
        <v>0</v>
      </c>
      <c r="CL51" s="90">
        <f t="shared" si="20"/>
        <v>0</v>
      </c>
      <c r="CM51" s="90">
        <f t="shared" si="20"/>
        <v>0</v>
      </c>
      <c r="CN51" s="90">
        <f t="shared" si="20"/>
        <v>0</v>
      </c>
      <c r="CO51" s="90">
        <f t="shared" si="20"/>
        <v>0</v>
      </c>
      <c r="CP51" s="90">
        <f t="shared" si="20"/>
        <v>0</v>
      </c>
      <c r="CQ51" s="90">
        <f t="shared" si="20"/>
        <v>0</v>
      </c>
      <c r="CR51" s="90">
        <f t="shared" si="20"/>
        <v>0</v>
      </c>
      <c r="CS51" s="90">
        <f t="shared" si="20"/>
        <v>0</v>
      </c>
      <c r="CT51" s="90">
        <f t="shared" si="20"/>
        <v>0</v>
      </c>
      <c r="CU51" s="90">
        <f t="shared" si="20"/>
        <v>0</v>
      </c>
      <c r="CV51" s="90">
        <f t="shared" si="20"/>
        <v>0</v>
      </c>
      <c r="CW51" s="90">
        <f t="shared" si="20"/>
        <v>0</v>
      </c>
      <c r="CX51" s="90">
        <f t="shared" si="20"/>
        <v>0</v>
      </c>
      <c r="CY51" s="90">
        <f t="shared" si="20"/>
        <v>0</v>
      </c>
      <c r="CZ51" s="90">
        <f t="shared" si="20"/>
        <v>0</v>
      </c>
      <c r="DA51" s="90">
        <f t="shared" si="20"/>
        <v>0</v>
      </c>
      <c r="DB51" s="90">
        <f t="shared" si="20"/>
        <v>0</v>
      </c>
      <c r="DC51" s="90">
        <f t="shared" si="20"/>
        <v>0</v>
      </c>
      <c r="DD51" s="90">
        <f t="shared" si="20"/>
        <v>0</v>
      </c>
      <c r="DE51" s="90">
        <f t="shared" si="20"/>
        <v>0</v>
      </c>
      <c r="DF51" s="90">
        <f t="shared" si="20"/>
        <v>0</v>
      </c>
      <c r="DG51" s="90">
        <f t="shared" si="20"/>
        <v>0</v>
      </c>
      <c r="DH51" s="90">
        <f t="shared" si="20"/>
        <v>0</v>
      </c>
      <c r="DI51" s="90">
        <f t="shared" si="20"/>
        <v>0</v>
      </c>
      <c r="DJ51" s="90">
        <f t="shared" si="20"/>
        <v>0</v>
      </c>
      <c r="DK51" s="90">
        <f t="shared" si="20"/>
        <v>0</v>
      </c>
      <c r="DL51" s="90">
        <f t="shared" si="20"/>
        <v>0</v>
      </c>
      <c r="DM51" s="90">
        <f t="shared" si="20"/>
        <v>0</v>
      </c>
      <c r="DN51" s="90">
        <f t="shared" si="20"/>
        <v>0</v>
      </c>
      <c r="DO51" s="90">
        <f t="shared" si="20"/>
        <v>0</v>
      </c>
      <c r="DP51" s="90">
        <f t="shared" si="20"/>
        <v>0</v>
      </c>
      <c r="DQ51" s="90">
        <f t="shared" si="20"/>
        <v>0</v>
      </c>
      <c r="DR51" s="90">
        <f t="shared" si="20"/>
        <v>0</v>
      </c>
      <c r="DS51" s="90">
        <f t="shared" si="20"/>
        <v>0</v>
      </c>
      <c r="DT51" s="90">
        <f t="shared" si="20"/>
        <v>0</v>
      </c>
      <c r="DU51" s="90">
        <f t="shared" si="20"/>
        <v>0</v>
      </c>
      <c r="DV51" s="90">
        <f t="shared" si="20"/>
        <v>0</v>
      </c>
      <c r="DW51" s="90">
        <f t="shared" si="20"/>
        <v>0</v>
      </c>
      <c r="DX51" s="90">
        <f t="shared" si="20"/>
        <v>0</v>
      </c>
      <c r="DY51" s="90">
        <f t="shared" si="20"/>
        <v>0</v>
      </c>
      <c r="DZ51" s="90">
        <f t="shared" si="20"/>
        <v>0</v>
      </c>
      <c r="EA51" s="91"/>
      <c r="EB51" s="92"/>
      <c r="EC51" s="90">
        <f>SUM(EC40, EC49)</f>
        <v>36.412579636874881</v>
      </c>
      <c r="ED51" s="85"/>
      <c r="EF51" s="33"/>
    </row>
    <row r="52" spans="3:137" ht="5.0999999999999996" customHeight="1" x14ac:dyDescent="0.3">
      <c r="E52" s="89"/>
      <c r="F52" s="4"/>
      <c r="G52" s="4"/>
      <c r="H52" s="16"/>
      <c r="I52" s="20"/>
      <c r="J52" s="20"/>
      <c r="K52" s="20"/>
      <c r="L52" s="20"/>
      <c r="M52" s="20"/>
      <c r="N52" s="20"/>
      <c r="O52" s="20"/>
      <c r="P52" s="20"/>
      <c r="Q52" s="20"/>
      <c r="R52" s="20"/>
      <c r="S52" s="20"/>
      <c r="T52" s="20"/>
      <c r="U52" s="20"/>
      <c r="V52" s="20"/>
      <c r="W52" s="20"/>
      <c r="X52" s="20"/>
      <c r="Y52" s="20"/>
      <c r="Z52" s="20"/>
      <c r="AA52" s="20"/>
      <c r="AB52" s="20"/>
      <c r="AC52" s="20"/>
      <c r="AD52" s="20"/>
      <c r="AE52" s="20"/>
      <c r="AF52" s="20"/>
      <c r="AG52" s="20"/>
      <c r="AH52" s="20"/>
      <c r="AI52" s="20"/>
      <c r="AJ52" s="20"/>
      <c r="AK52" s="20"/>
      <c r="AL52" s="20"/>
      <c r="AM52" s="20"/>
      <c r="AN52" s="20"/>
      <c r="AO52" s="20"/>
      <c r="AP52" s="20"/>
      <c r="AQ52" s="20"/>
      <c r="AR52" s="20"/>
      <c r="AS52" s="20"/>
      <c r="AT52" s="20"/>
      <c r="AU52" s="20"/>
      <c r="AV52" s="20"/>
      <c r="AW52" s="20"/>
      <c r="AX52" s="20"/>
      <c r="AY52" s="20"/>
      <c r="AZ52" s="20"/>
      <c r="BA52" s="20"/>
      <c r="BB52" s="20"/>
      <c r="BC52" s="20"/>
      <c r="BD52" s="20"/>
      <c r="BE52" s="20"/>
      <c r="BF52" s="20"/>
      <c r="BG52" s="20"/>
      <c r="BH52" s="20"/>
      <c r="BI52" s="20"/>
      <c r="BJ52" s="20"/>
      <c r="BK52" s="20"/>
      <c r="BL52" s="20"/>
      <c r="BM52" s="20"/>
      <c r="BN52" s="20"/>
      <c r="BO52" s="20"/>
      <c r="BP52" s="20"/>
      <c r="BQ52" s="20"/>
      <c r="BR52" s="20"/>
      <c r="BS52" s="20"/>
      <c r="BT52" s="20"/>
      <c r="BU52" s="20"/>
      <c r="BV52" s="20"/>
      <c r="BW52" s="20"/>
      <c r="BX52" s="20"/>
      <c r="BY52" s="20"/>
      <c r="BZ52" s="20"/>
      <c r="CA52" s="20"/>
      <c r="CB52" s="20"/>
      <c r="CC52" s="20"/>
      <c r="CD52" s="20"/>
      <c r="CE52" s="20"/>
      <c r="CF52" s="20"/>
      <c r="CG52" s="20"/>
      <c r="CH52" s="20"/>
      <c r="CI52" s="20"/>
      <c r="CJ52" s="20"/>
      <c r="CK52" s="20"/>
      <c r="CL52" s="20"/>
      <c r="CM52" s="20"/>
      <c r="CN52" s="20"/>
      <c r="CO52" s="20"/>
      <c r="CP52" s="20"/>
      <c r="CQ52" s="20"/>
      <c r="CR52" s="20"/>
      <c r="CS52" s="20"/>
      <c r="CT52" s="20"/>
      <c r="CU52" s="20"/>
      <c r="CV52" s="20"/>
      <c r="CW52" s="20"/>
      <c r="CX52" s="20"/>
      <c r="CY52" s="20"/>
      <c r="CZ52" s="20"/>
      <c r="DA52" s="20"/>
      <c r="DB52" s="20"/>
      <c r="DC52" s="20"/>
      <c r="DD52" s="20"/>
      <c r="DE52" s="20"/>
      <c r="DF52" s="20"/>
      <c r="DG52" s="20"/>
      <c r="DH52" s="20"/>
      <c r="DI52" s="20"/>
      <c r="DJ52" s="20"/>
      <c r="DK52" s="20"/>
      <c r="DL52" s="20"/>
      <c r="DM52" s="20"/>
      <c r="DN52" s="20"/>
      <c r="DO52" s="20"/>
      <c r="DP52" s="20"/>
      <c r="DQ52" s="20"/>
      <c r="DR52" s="20"/>
      <c r="DS52" s="20"/>
      <c r="DT52" s="20"/>
      <c r="DU52" s="20"/>
      <c r="DV52" s="20"/>
      <c r="DW52" s="20"/>
      <c r="DX52" s="20"/>
      <c r="DY52" s="20"/>
      <c r="DZ52" s="20"/>
      <c r="EB52" s="89"/>
      <c r="EC52" s="93"/>
      <c r="ED52" s="94"/>
      <c r="EF52" s="33"/>
    </row>
    <row r="53" spans="3:137" x14ac:dyDescent="0.3">
      <c r="E53" s="51"/>
      <c r="F53" s="27"/>
      <c r="G53" s="27"/>
      <c r="H53" s="53"/>
      <c r="I53" s="20"/>
      <c r="J53" s="20"/>
      <c r="K53" s="20"/>
      <c r="L53" s="20"/>
      <c r="M53" s="20"/>
      <c r="N53" s="20"/>
      <c r="O53" s="20"/>
      <c r="P53" s="20"/>
      <c r="Q53" s="20"/>
      <c r="R53" s="20"/>
      <c r="S53" s="20"/>
      <c r="T53" s="20"/>
      <c r="U53" s="20"/>
      <c r="V53" s="20"/>
      <c r="W53" s="20"/>
      <c r="X53" s="20"/>
      <c r="Y53" s="20"/>
      <c r="Z53" s="20"/>
      <c r="AA53" s="20"/>
      <c r="AB53" s="20"/>
      <c r="AC53" s="20"/>
      <c r="AD53" s="20"/>
      <c r="AE53" s="20"/>
      <c r="AF53" s="20"/>
      <c r="AG53" s="20"/>
      <c r="AH53" s="20"/>
      <c r="AI53" s="20"/>
      <c r="AJ53" s="20"/>
      <c r="AK53" s="20"/>
      <c r="AL53" s="20"/>
      <c r="AM53" s="20"/>
      <c r="AN53" s="20"/>
      <c r="AO53" s="20"/>
      <c r="AP53" s="20"/>
      <c r="AQ53" s="20"/>
      <c r="AR53" s="20"/>
      <c r="AS53" s="20"/>
      <c r="AT53" s="20"/>
      <c r="AU53" s="20"/>
      <c r="AV53" s="20"/>
      <c r="AW53" s="20"/>
      <c r="AX53" s="20"/>
      <c r="AY53" s="20"/>
      <c r="AZ53" s="20"/>
      <c r="BA53" s="20"/>
      <c r="BB53" s="20"/>
      <c r="BC53" s="20"/>
      <c r="BD53" s="20"/>
      <c r="BE53" s="20"/>
      <c r="BF53" s="20"/>
      <c r="BG53" s="20"/>
      <c r="BH53" s="20"/>
      <c r="BI53" s="20"/>
      <c r="BJ53" s="20"/>
      <c r="BK53" s="20"/>
      <c r="BL53" s="20"/>
      <c r="BM53" s="20"/>
      <c r="BN53" s="20"/>
      <c r="BO53" s="20"/>
      <c r="BP53" s="20"/>
      <c r="BQ53" s="20"/>
      <c r="BR53" s="20"/>
      <c r="BS53" s="20"/>
      <c r="BT53" s="20"/>
      <c r="BU53" s="20"/>
      <c r="BV53" s="20"/>
      <c r="BW53" s="20"/>
      <c r="BX53" s="20"/>
      <c r="BY53" s="20"/>
      <c r="BZ53" s="20"/>
      <c r="CA53" s="20"/>
      <c r="CB53" s="20"/>
      <c r="CC53" s="20"/>
      <c r="CD53" s="20"/>
      <c r="CE53" s="20"/>
      <c r="CF53" s="20"/>
      <c r="CG53" s="20"/>
      <c r="CH53" s="20"/>
      <c r="CI53" s="20"/>
      <c r="CJ53" s="20"/>
      <c r="CK53" s="20"/>
      <c r="CL53" s="20"/>
      <c r="CM53" s="20"/>
      <c r="CN53" s="20"/>
      <c r="CO53" s="20"/>
      <c r="CP53" s="20"/>
      <c r="CQ53" s="20"/>
      <c r="CR53" s="20"/>
      <c r="CS53" s="20"/>
      <c r="CT53" s="20"/>
      <c r="CU53" s="20"/>
      <c r="CV53" s="20"/>
      <c r="CW53" s="20"/>
      <c r="CX53" s="20"/>
      <c r="CY53" s="20"/>
      <c r="CZ53" s="20"/>
      <c r="DA53" s="20"/>
      <c r="DB53" s="20"/>
      <c r="DC53" s="20"/>
      <c r="DD53" s="20"/>
      <c r="DE53" s="20"/>
      <c r="DF53" s="20"/>
      <c r="DG53" s="20"/>
      <c r="DH53" s="20"/>
      <c r="DI53" s="20"/>
      <c r="DJ53" s="20"/>
      <c r="DK53" s="20"/>
      <c r="DL53" s="20"/>
      <c r="DM53" s="20"/>
      <c r="DN53" s="20"/>
      <c r="DO53" s="20"/>
      <c r="DP53" s="20"/>
      <c r="DQ53" s="20"/>
      <c r="DR53" s="20"/>
      <c r="DS53" s="20"/>
      <c r="DT53" s="20"/>
      <c r="DU53" s="20"/>
      <c r="DV53" s="20"/>
      <c r="DW53" s="20"/>
      <c r="DX53" s="20"/>
      <c r="DY53" s="20"/>
      <c r="DZ53" s="20"/>
      <c r="EB53" s="51"/>
      <c r="EC53" s="72"/>
      <c r="ED53" s="78"/>
      <c r="EF53" s="33"/>
    </row>
    <row r="54" spans="3:137" x14ac:dyDescent="0.3">
      <c r="C54" s="36" t="s">
        <v>142</v>
      </c>
      <c r="D54" s="36"/>
      <c r="E54" s="51"/>
      <c r="F54" s="27"/>
      <c r="G54" s="27"/>
      <c r="H54" s="53"/>
      <c r="I54" s="20"/>
      <c r="J54" s="20"/>
      <c r="K54" s="20"/>
      <c r="L54" s="20"/>
      <c r="M54" s="20"/>
      <c r="N54" s="20"/>
      <c r="O54" s="20"/>
      <c r="P54" s="20"/>
      <c r="Q54" s="20"/>
      <c r="R54" s="20"/>
      <c r="S54" s="20"/>
      <c r="T54" s="20"/>
      <c r="U54" s="20"/>
      <c r="V54" s="20"/>
      <c r="W54" s="20"/>
      <c r="X54" s="20"/>
      <c r="Y54" s="20"/>
      <c r="Z54" s="20"/>
      <c r="AA54" s="20"/>
      <c r="AB54" s="20"/>
      <c r="AC54" s="20"/>
      <c r="AD54" s="20"/>
      <c r="AE54" s="20"/>
      <c r="AF54" s="20"/>
      <c r="AG54" s="20"/>
      <c r="AH54" s="20"/>
      <c r="AI54" s="20"/>
      <c r="AJ54" s="20"/>
      <c r="AK54" s="20"/>
      <c r="AL54" s="20"/>
      <c r="AM54" s="20"/>
      <c r="AN54" s="20"/>
      <c r="AO54" s="20"/>
      <c r="AP54" s="20"/>
      <c r="AQ54" s="20"/>
      <c r="AR54" s="20"/>
      <c r="AS54" s="20"/>
      <c r="AT54" s="20"/>
      <c r="AU54" s="20"/>
      <c r="AV54" s="20"/>
      <c r="AW54" s="20"/>
      <c r="AX54" s="20"/>
      <c r="AY54" s="20"/>
      <c r="AZ54" s="20"/>
      <c r="BA54" s="20"/>
      <c r="BB54" s="20"/>
      <c r="BC54" s="20"/>
      <c r="BD54" s="20"/>
      <c r="BE54" s="20"/>
      <c r="BF54" s="20"/>
      <c r="BG54" s="20"/>
      <c r="BH54" s="20"/>
      <c r="BI54" s="20"/>
      <c r="BJ54" s="20"/>
      <c r="BK54" s="20"/>
      <c r="BL54" s="20"/>
      <c r="BM54" s="20"/>
      <c r="BN54" s="20"/>
      <c r="BO54" s="20"/>
      <c r="BP54" s="20"/>
      <c r="BQ54" s="20"/>
      <c r="BR54" s="20"/>
      <c r="BS54" s="20"/>
      <c r="BT54" s="20"/>
      <c r="BU54" s="20"/>
      <c r="BV54" s="20"/>
      <c r="BW54" s="20"/>
      <c r="BX54" s="20"/>
      <c r="BY54" s="20"/>
      <c r="BZ54" s="20"/>
      <c r="CA54" s="20"/>
      <c r="CB54" s="20"/>
      <c r="CC54" s="20"/>
      <c r="CD54" s="20"/>
      <c r="CE54" s="20"/>
      <c r="CF54" s="20"/>
      <c r="CG54" s="20"/>
      <c r="CH54" s="20"/>
      <c r="CI54" s="20"/>
      <c r="CJ54" s="20"/>
      <c r="CK54" s="20"/>
      <c r="CL54" s="20"/>
      <c r="CM54" s="20"/>
      <c r="CN54" s="20"/>
      <c r="CO54" s="20"/>
      <c r="CP54" s="20"/>
      <c r="CQ54" s="20"/>
      <c r="CR54" s="20"/>
      <c r="CS54" s="20"/>
      <c r="CT54" s="20"/>
      <c r="CU54" s="20"/>
      <c r="CV54" s="20"/>
      <c r="CW54" s="20"/>
      <c r="CX54" s="20"/>
      <c r="CY54" s="20"/>
      <c r="CZ54" s="20"/>
      <c r="DA54" s="20"/>
      <c r="DB54" s="20"/>
      <c r="DC54" s="20"/>
      <c r="DD54" s="20"/>
      <c r="DE54" s="20"/>
      <c r="DF54" s="20"/>
      <c r="DG54" s="20"/>
      <c r="DH54" s="20"/>
      <c r="DI54" s="20"/>
      <c r="DJ54" s="20"/>
      <c r="DK54" s="20"/>
      <c r="DL54" s="20"/>
      <c r="DM54" s="20"/>
      <c r="DN54" s="20"/>
      <c r="DO54" s="20"/>
      <c r="DP54" s="20"/>
      <c r="DQ54" s="20"/>
      <c r="DR54" s="20"/>
      <c r="DS54" s="20"/>
      <c r="DT54" s="20"/>
      <c r="DU54" s="20"/>
      <c r="DV54" s="20"/>
      <c r="DW54" s="20"/>
      <c r="DX54" s="20"/>
      <c r="DY54" s="20"/>
      <c r="DZ54" s="20"/>
      <c r="EB54" s="67"/>
      <c r="EC54" s="72"/>
      <c r="ED54" s="78"/>
      <c r="EF54" s="33"/>
    </row>
    <row r="55" spans="3:137" ht="5.0999999999999996" customHeight="1" x14ac:dyDescent="0.3">
      <c r="E55" s="51"/>
      <c r="F55" s="27"/>
      <c r="G55" s="27"/>
      <c r="H55" s="53"/>
      <c r="I55" s="20"/>
      <c r="J55" s="20"/>
      <c r="K55" s="20"/>
      <c r="L55" s="20"/>
      <c r="M55" s="20"/>
      <c r="N55" s="20"/>
      <c r="O55" s="20"/>
      <c r="P55" s="20"/>
      <c r="Q55" s="20"/>
      <c r="R55" s="20"/>
      <c r="S55" s="20"/>
      <c r="T55" s="20"/>
      <c r="U55" s="20"/>
      <c r="V55" s="20"/>
      <c r="W55" s="20"/>
      <c r="X55" s="20"/>
      <c r="Y55" s="20"/>
      <c r="Z55" s="20"/>
      <c r="AA55" s="20"/>
      <c r="AB55" s="20"/>
      <c r="AC55" s="20"/>
      <c r="AD55" s="20"/>
      <c r="AE55" s="20"/>
      <c r="AF55" s="20"/>
      <c r="AG55" s="20"/>
      <c r="AH55" s="20"/>
      <c r="AI55" s="20"/>
      <c r="AJ55" s="20"/>
      <c r="AK55" s="20"/>
      <c r="AL55" s="20"/>
      <c r="AM55" s="20"/>
      <c r="AN55" s="20"/>
      <c r="AO55" s="20"/>
      <c r="AP55" s="20"/>
      <c r="AQ55" s="20"/>
      <c r="AR55" s="20"/>
      <c r="AS55" s="20"/>
      <c r="AT55" s="20"/>
      <c r="AU55" s="20"/>
      <c r="AV55" s="20"/>
      <c r="AW55" s="20"/>
      <c r="AX55" s="20"/>
      <c r="AY55" s="20"/>
      <c r="AZ55" s="20"/>
      <c r="BA55" s="20"/>
      <c r="BB55" s="20"/>
      <c r="BC55" s="20"/>
      <c r="BD55" s="20"/>
      <c r="BE55" s="20"/>
      <c r="BF55" s="20"/>
      <c r="BG55" s="20"/>
      <c r="BH55" s="20"/>
      <c r="BI55" s="20"/>
      <c r="BJ55" s="20"/>
      <c r="BK55" s="20"/>
      <c r="BL55" s="20"/>
      <c r="BM55" s="20"/>
      <c r="BN55" s="20"/>
      <c r="BO55" s="20"/>
      <c r="BP55" s="20"/>
      <c r="BQ55" s="20"/>
      <c r="BR55" s="20"/>
      <c r="BS55" s="20"/>
      <c r="BT55" s="20"/>
      <c r="BU55" s="20"/>
      <c r="BV55" s="20"/>
      <c r="BW55" s="20"/>
      <c r="BX55" s="20"/>
      <c r="BY55" s="20"/>
      <c r="BZ55" s="20"/>
      <c r="CA55" s="20"/>
      <c r="CB55" s="20"/>
      <c r="CC55" s="20"/>
      <c r="CD55" s="20"/>
      <c r="CE55" s="20"/>
      <c r="CF55" s="20"/>
      <c r="CG55" s="20"/>
      <c r="CH55" s="20"/>
      <c r="CI55" s="20"/>
      <c r="CJ55" s="20"/>
      <c r="CK55" s="20"/>
      <c r="CL55" s="20"/>
      <c r="CM55" s="20"/>
      <c r="CN55" s="20"/>
      <c r="CO55" s="20"/>
      <c r="CP55" s="20"/>
      <c r="CQ55" s="20"/>
      <c r="CR55" s="20"/>
      <c r="CS55" s="20"/>
      <c r="CT55" s="20"/>
      <c r="CU55" s="20"/>
      <c r="CV55" s="20"/>
      <c r="CW55" s="20"/>
      <c r="CX55" s="20"/>
      <c r="CY55" s="20"/>
      <c r="CZ55" s="20"/>
      <c r="DA55" s="20"/>
      <c r="DB55" s="20"/>
      <c r="DC55" s="20"/>
      <c r="DD55" s="20"/>
      <c r="DE55" s="20"/>
      <c r="DF55" s="20"/>
      <c r="DG55" s="20"/>
      <c r="DH55" s="20"/>
      <c r="DI55" s="20"/>
      <c r="DJ55" s="20"/>
      <c r="DK55" s="20"/>
      <c r="DL55" s="20"/>
      <c r="DM55" s="20"/>
      <c r="DN55" s="20"/>
      <c r="DO55" s="20"/>
      <c r="DP55" s="20"/>
      <c r="DQ55" s="20"/>
      <c r="DR55" s="20"/>
      <c r="DS55" s="20"/>
      <c r="DT55" s="20"/>
      <c r="DU55" s="20"/>
      <c r="DV55" s="20"/>
      <c r="DW55" s="20"/>
      <c r="DX55" s="20"/>
      <c r="DY55" s="20"/>
      <c r="DZ55" s="20"/>
      <c r="EB55" s="51"/>
      <c r="EC55" s="72"/>
      <c r="ED55" s="78"/>
      <c r="EF55" s="33"/>
    </row>
    <row r="56" spans="3:137" x14ac:dyDescent="0.3">
      <c r="C56" s="2" t="s">
        <v>141</v>
      </c>
      <c r="E56" s="51"/>
      <c r="F56" s="95">
        <f>EC56/$EC$10*Inputs!$D$10</f>
        <v>-6250.0000000000018</v>
      </c>
      <c r="G56" s="139" t="s">
        <v>47</v>
      </c>
      <c r="H56" s="53"/>
      <c r="I56" s="20"/>
      <c r="J56" s="69">
        <f>SUMIFS(INDEX(Calc!$H$2:$DZ$1549, $EG56, ), Calc!$H$15:$DZ$15, J$75)/$F$79</f>
        <v>0</v>
      </c>
      <c r="K56" s="69">
        <f>SUMIFS(INDEX(Calc!$H$2:$DZ$1549, $EG56, ), Calc!$H$15:$DZ$15, K$75)/$F$79</f>
        <v>-0.41666666666666669</v>
      </c>
      <c r="L56" s="69">
        <f>SUMIFS(INDEX(Calc!$H$2:$DZ$1549, $EG56, ), Calc!$H$15:$DZ$15, L$75)/$F$79</f>
        <v>-0.50000000000000011</v>
      </c>
      <c r="M56" s="69">
        <f>SUMIFS(INDEX(Calc!$H$2:$DZ$1549, $EG56, ), Calc!$H$15:$DZ$15, M$75)/$F$79</f>
        <v>-0.50000000000000011</v>
      </c>
      <c r="N56" s="69">
        <f>SUMIFS(INDEX(Calc!$H$2:$DZ$1549, $EG56, ), Calc!$H$15:$DZ$15, N$75)/$F$79</f>
        <v>-0.50000000000000011</v>
      </c>
      <c r="O56" s="69">
        <f>SUMIFS(INDEX(Calc!$H$2:$DZ$1549, $EG56, ), Calc!$H$15:$DZ$15, O$75)/$F$79</f>
        <v>-0.50000000000000011</v>
      </c>
      <c r="P56" s="69">
        <f>SUMIFS(INDEX(Calc!$H$2:$DZ$1549, $EG56, ), Calc!$H$15:$DZ$15, P$75)/$F$79</f>
        <v>-8.3333333333333329E-2</v>
      </c>
      <c r="Q56" s="69">
        <f>SUMIFS(INDEX(Calc!$H$2:$DZ$1549, $EG56, ), Calc!$H$15:$DZ$15, Q$75)/$F$79</f>
        <v>0</v>
      </c>
      <c r="R56" s="69">
        <f>SUMIFS(INDEX(Calc!$H$2:$DZ$1549, $EG56, ), Calc!$H$15:$DZ$15, R$75)/$F$79</f>
        <v>0</v>
      </c>
      <c r="S56" s="69">
        <f>SUMIFS(INDEX(Calc!$H$2:$DZ$1549, $EG56, ), Calc!$H$15:$DZ$15, S$75)/$F$79</f>
        <v>0</v>
      </c>
      <c r="T56" s="69">
        <f>SUMIFS(INDEX(Calc!$H$2:$DZ$1549, $EG56, ), Calc!$H$15:$DZ$15, T$75)/$F$79</f>
        <v>0</v>
      </c>
      <c r="U56" s="69">
        <f>SUMIFS(INDEX(Calc!$H$2:$DZ$1549, $EG56, ), Calc!$H$15:$DZ$15, U$75)/$F$79</f>
        <v>0</v>
      </c>
      <c r="V56" s="69">
        <f>SUMIFS(INDEX(Calc!$H$2:$DZ$1549, $EG56, ), Calc!$H$15:$DZ$15, V$75)/$F$79</f>
        <v>0</v>
      </c>
      <c r="W56" s="69">
        <f>SUMIFS(INDEX(Calc!$H$2:$DZ$1549, $EG56, ), Calc!$H$15:$DZ$15, W$75)/$F$79</f>
        <v>0</v>
      </c>
      <c r="X56" s="69">
        <f>SUMIFS(INDEX(Calc!$H$2:$DZ$1549, $EG56, ), Calc!$H$15:$DZ$15, X$75)/$F$79</f>
        <v>0</v>
      </c>
      <c r="Y56" s="69">
        <f>SUMIFS(INDEX(Calc!$H$2:$DZ$1549, $EG56, ), Calc!$H$15:$DZ$15, Y$75)/$F$79</f>
        <v>0</v>
      </c>
      <c r="Z56" s="69">
        <f>SUMIFS(INDEX(Calc!$H$2:$DZ$1549, $EG56, ), Calc!$H$15:$DZ$15, Z$75)/$F$79</f>
        <v>0</v>
      </c>
      <c r="AA56" s="69">
        <f>SUMIFS(INDEX(Calc!$H$2:$DZ$1549, $EG56, ), Calc!$H$15:$DZ$15, AA$75)/$F$79</f>
        <v>0</v>
      </c>
      <c r="AB56" s="69">
        <f>SUMIFS(INDEX(Calc!$H$2:$DZ$1549, $EG56, ), Calc!$H$15:$DZ$15, AB$75)/$F$79</f>
        <v>0</v>
      </c>
      <c r="AC56" s="69">
        <f>SUMIFS(INDEX(Calc!$H$2:$DZ$1549, $EG56, ), Calc!$H$15:$DZ$15, AC$75)/$F$79</f>
        <v>0</v>
      </c>
      <c r="AD56" s="69">
        <f>SUMIFS(INDEX(Calc!$H$2:$DZ$1549, $EG56, ), Calc!$H$15:$DZ$15, AD$75)/$F$79</f>
        <v>0</v>
      </c>
      <c r="AE56" s="69">
        <f>SUMIFS(INDEX(Calc!$H$2:$DZ$1549, $EG56, ), Calc!$H$15:$DZ$15, AE$75)/$F$79</f>
        <v>0</v>
      </c>
      <c r="AF56" s="69">
        <f>SUMIFS(INDEX(Calc!$H$2:$DZ$1549, $EG56, ), Calc!$H$15:$DZ$15, AF$75)/$F$79</f>
        <v>0</v>
      </c>
      <c r="AG56" s="69">
        <f>SUMIFS(INDEX(Calc!$H$2:$DZ$1549, $EG56, ), Calc!$H$15:$DZ$15, AG$75)/$F$79</f>
        <v>0</v>
      </c>
      <c r="AH56" s="69">
        <f>SUMIFS(INDEX(Calc!$H$2:$DZ$1549, $EG56, ), Calc!$H$15:$DZ$15, AH$75)/$F$79</f>
        <v>0</v>
      </c>
      <c r="AI56" s="69">
        <f>SUMIFS(INDEX(Calc!$H$2:$DZ$1549, $EG56, ), Calc!$H$15:$DZ$15, AI$75)/$F$79</f>
        <v>0</v>
      </c>
      <c r="AJ56" s="69">
        <f>SUMIFS(INDEX(Calc!$H$2:$DZ$1549, $EG56, ), Calc!$H$15:$DZ$15, AJ$75)/$F$79</f>
        <v>0</v>
      </c>
      <c r="AK56" s="69">
        <f>SUMIFS(INDEX(Calc!$H$2:$DZ$1549, $EG56, ), Calc!$H$15:$DZ$15, AK$75)/$F$79</f>
        <v>0</v>
      </c>
      <c r="AL56" s="69">
        <f>SUMIFS(INDEX(Calc!$H$2:$DZ$1549, $EG56, ), Calc!$H$15:$DZ$15, AL$75)/$F$79</f>
        <v>0</v>
      </c>
      <c r="AM56" s="69">
        <f>SUMIFS(INDEX(Calc!$H$2:$DZ$1549, $EG56, ), Calc!$H$15:$DZ$15, AM$75)/$F$79</f>
        <v>0</v>
      </c>
      <c r="AN56" s="69">
        <f>SUMIFS(INDEX(Calc!$H$2:$DZ$1549, $EG56, ), Calc!$H$15:$DZ$15, AN$75)/$F$79</f>
        <v>0</v>
      </c>
      <c r="AO56" s="69">
        <f>SUMIFS(INDEX(Calc!$H$2:$DZ$1549, $EG56, ), Calc!$H$15:$DZ$15, AO$75)/$F$79</f>
        <v>0</v>
      </c>
      <c r="AP56" s="69">
        <f>SUMIFS(INDEX(Calc!$H$2:$DZ$1549, $EG56, ), Calc!$H$15:$DZ$15, AP$75)/$F$79</f>
        <v>0</v>
      </c>
      <c r="AQ56" s="69">
        <f>SUMIFS(INDEX(Calc!$H$2:$DZ$1549, $EG56, ), Calc!$H$15:$DZ$15, AQ$75)/$F$79</f>
        <v>0</v>
      </c>
      <c r="AR56" s="69">
        <f>SUMIFS(INDEX(Calc!$H$2:$DZ$1549, $EG56, ), Calc!$H$15:$DZ$15, AR$75)/$F$79</f>
        <v>0</v>
      </c>
      <c r="AS56" s="69">
        <f>SUMIFS(INDEX(Calc!$H$2:$DZ$1549, $EG56, ), Calc!$H$15:$DZ$15, AS$75)/$F$79</f>
        <v>0</v>
      </c>
      <c r="AT56" s="69">
        <f>SUMIFS(INDEX(Calc!$H$2:$DZ$1549, $EG56, ), Calc!$H$15:$DZ$15, AT$75)/$F$79</f>
        <v>0</v>
      </c>
      <c r="AU56" s="69">
        <f>SUMIFS(INDEX(Calc!$H$2:$DZ$1549, $EG56, ), Calc!$H$15:$DZ$15, AU$75)/$F$79</f>
        <v>0</v>
      </c>
      <c r="AV56" s="69">
        <f>SUMIFS(INDEX(Calc!$H$2:$DZ$1549, $EG56, ), Calc!$H$15:$DZ$15, AV$75)/$F$79</f>
        <v>0</v>
      </c>
      <c r="AW56" s="69">
        <f>SUMIFS(INDEX(Calc!$H$2:$DZ$1549, $EG56, ), Calc!$H$15:$DZ$15, AW$75)/$F$79</f>
        <v>0</v>
      </c>
      <c r="AX56" s="69">
        <f>SUMIFS(INDEX(Calc!$H$2:$DZ$1549, $EG56, ), Calc!$H$15:$DZ$15, AX$75)/$F$79</f>
        <v>0</v>
      </c>
      <c r="AY56" s="69">
        <f>SUMIFS(INDEX(Calc!$H$2:$DZ$1549, $EG56, ), Calc!$H$15:$DZ$15, AY$75)/$F$79</f>
        <v>0</v>
      </c>
      <c r="AZ56" s="69">
        <f>SUMIFS(INDEX(Calc!$H$2:$DZ$1549, $EG56, ), Calc!$H$15:$DZ$15, AZ$75)/$F$79</f>
        <v>0</v>
      </c>
      <c r="BA56" s="69">
        <f>SUMIFS(INDEX(Calc!$H$2:$DZ$1549, $EG56, ), Calc!$H$15:$DZ$15, BA$75)/$F$79</f>
        <v>0</v>
      </c>
      <c r="BB56" s="69">
        <f>SUMIFS(INDEX(Calc!$H$2:$DZ$1549, $EG56, ), Calc!$H$15:$DZ$15, BB$75)/$F$79</f>
        <v>0</v>
      </c>
      <c r="BC56" s="69">
        <f>SUMIFS(INDEX(Calc!$H$2:$DZ$1549, $EG56, ), Calc!$H$15:$DZ$15, BC$75)/$F$79</f>
        <v>0</v>
      </c>
      <c r="BD56" s="69">
        <f>SUMIFS(INDEX(Calc!$H$2:$DZ$1549, $EG56, ), Calc!$H$15:$DZ$15, BD$75)/$F$79</f>
        <v>0</v>
      </c>
      <c r="BE56" s="69">
        <f>SUMIFS(INDEX(Calc!$H$2:$DZ$1549, $EG56, ), Calc!$H$15:$DZ$15, BE$75)/$F$79</f>
        <v>0</v>
      </c>
      <c r="BF56" s="69">
        <f>SUMIFS(INDEX(Calc!$H$2:$DZ$1549, $EG56, ), Calc!$H$15:$DZ$15, BF$75)/$F$79</f>
        <v>0</v>
      </c>
      <c r="BG56" s="69">
        <f>SUMIFS(INDEX(Calc!$H$2:$DZ$1549, $EG56, ), Calc!$H$15:$DZ$15, BG$75)/$F$79</f>
        <v>0</v>
      </c>
      <c r="BH56" s="69">
        <f>SUMIFS(INDEX(Calc!$H$2:$DZ$1549, $EG56, ), Calc!$H$15:$DZ$15, BH$75)/$F$79</f>
        <v>0</v>
      </c>
      <c r="BI56" s="69">
        <f>SUMIFS(INDEX(Calc!$H$2:$DZ$1549, $EG56, ), Calc!$H$15:$DZ$15, BI$75)/$F$79</f>
        <v>0</v>
      </c>
      <c r="BJ56" s="69">
        <f>SUMIFS(INDEX(Calc!$H$2:$DZ$1549, $EG56, ), Calc!$H$15:$DZ$15, BJ$75)/$F$79</f>
        <v>0</v>
      </c>
      <c r="BK56" s="69">
        <f>SUMIFS(INDEX(Calc!$H$2:$DZ$1549, $EG56, ), Calc!$H$15:$DZ$15, BK$75)/$F$79</f>
        <v>0</v>
      </c>
      <c r="BL56" s="69">
        <f>SUMIFS(INDEX(Calc!$H$2:$DZ$1549, $EG56, ), Calc!$H$15:$DZ$15, BL$75)/$F$79</f>
        <v>0</v>
      </c>
      <c r="BM56" s="69">
        <f>SUMIFS(INDEX(Calc!$H$2:$DZ$1549, $EG56, ), Calc!$H$15:$DZ$15, BM$75)/$F$79</f>
        <v>0</v>
      </c>
      <c r="BN56" s="69">
        <f>SUMIFS(INDEX(Calc!$H$2:$DZ$1549, $EG56, ), Calc!$H$15:$DZ$15, BN$75)/$F$79</f>
        <v>0</v>
      </c>
      <c r="BO56" s="69">
        <f>SUMIFS(INDEX(Calc!$H$2:$DZ$1549, $EG56, ), Calc!$H$15:$DZ$15, BO$75)/$F$79</f>
        <v>0</v>
      </c>
      <c r="BP56" s="69">
        <f>SUMIFS(INDEX(Calc!$H$2:$DZ$1549, $EG56, ), Calc!$H$15:$DZ$15, BP$75)/$F$79</f>
        <v>0</v>
      </c>
      <c r="BQ56" s="69">
        <f>SUMIFS(INDEX(Calc!$H$2:$DZ$1549, $EG56, ), Calc!$H$15:$DZ$15, BQ$75)/$F$79</f>
        <v>0</v>
      </c>
      <c r="BR56" s="69">
        <f>SUMIFS(INDEX(Calc!$H$2:$DZ$1549, $EG56, ), Calc!$H$15:$DZ$15, BR$75)/$F$79</f>
        <v>0</v>
      </c>
      <c r="BS56" s="69">
        <f>SUMIFS(INDEX(Calc!$H$2:$DZ$1549, $EG56, ), Calc!$H$15:$DZ$15, BS$75)/$F$79</f>
        <v>0</v>
      </c>
      <c r="BT56" s="69">
        <f>SUMIFS(INDEX(Calc!$H$2:$DZ$1549, $EG56, ), Calc!$H$15:$DZ$15, BT$75)/$F$79</f>
        <v>0</v>
      </c>
      <c r="BU56" s="69">
        <f>SUMIFS(INDEX(Calc!$H$2:$DZ$1549, $EG56, ), Calc!$H$15:$DZ$15, BU$75)/$F$79</f>
        <v>0</v>
      </c>
      <c r="BV56" s="69">
        <f>SUMIFS(INDEX(Calc!$H$2:$DZ$1549, $EG56, ), Calc!$H$15:$DZ$15, BV$75)/$F$79</f>
        <v>0</v>
      </c>
      <c r="BW56" s="69">
        <f>SUMIFS(INDEX(Calc!$H$2:$DZ$1549, $EG56, ), Calc!$H$15:$DZ$15, BW$75)/$F$79</f>
        <v>0</v>
      </c>
      <c r="BX56" s="69">
        <f>SUMIFS(INDEX(Calc!$H$2:$DZ$1549, $EG56, ), Calc!$H$15:$DZ$15, BX$75)/$F$79</f>
        <v>0</v>
      </c>
      <c r="BY56" s="69">
        <f>SUMIFS(INDEX(Calc!$H$2:$DZ$1549, $EG56, ), Calc!$H$15:$DZ$15, BY$75)/$F$79</f>
        <v>0</v>
      </c>
      <c r="BZ56" s="69">
        <f>SUMIFS(INDEX(Calc!$H$2:$DZ$1549, $EG56, ), Calc!$H$15:$DZ$15, BZ$75)/$F$79</f>
        <v>0</v>
      </c>
      <c r="CA56" s="69">
        <f>SUMIFS(INDEX(Calc!$H$2:$DZ$1549, $EG56, ), Calc!$H$15:$DZ$15, CA$75)/$F$79</f>
        <v>0</v>
      </c>
      <c r="CB56" s="69">
        <f>SUMIFS(INDEX(Calc!$H$2:$DZ$1549, $EG56, ), Calc!$H$15:$DZ$15, CB$75)/$F$79</f>
        <v>0</v>
      </c>
      <c r="CC56" s="69">
        <f>SUMIFS(INDEX(Calc!$H$2:$DZ$1549, $EG56, ), Calc!$H$15:$DZ$15, CC$75)/$F$79</f>
        <v>0</v>
      </c>
      <c r="CD56" s="69">
        <f>SUMIFS(INDEX(Calc!$H$2:$DZ$1549, $EG56, ), Calc!$H$15:$DZ$15, CD$75)/$F$79</f>
        <v>0</v>
      </c>
      <c r="CE56" s="69">
        <f>SUMIFS(INDEX(Calc!$H$2:$DZ$1549, $EG56, ), Calc!$H$15:$DZ$15, CE$75)/$F$79</f>
        <v>0</v>
      </c>
      <c r="CF56" s="69">
        <f>SUMIFS(INDEX(Calc!$H$2:$DZ$1549, $EG56, ), Calc!$H$15:$DZ$15, CF$75)/$F$79</f>
        <v>0</v>
      </c>
      <c r="CG56" s="69">
        <f>SUMIFS(INDEX(Calc!$H$2:$DZ$1549, $EG56, ), Calc!$H$15:$DZ$15, CG$75)/$F$79</f>
        <v>0</v>
      </c>
      <c r="CH56" s="69">
        <f>SUMIFS(INDEX(Calc!$H$2:$DZ$1549, $EG56, ), Calc!$H$15:$DZ$15, CH$75)/$F$79</f>
        <v>0</v>
      </c>
      <c r="CI56" s="69">
        <f>SUMIFS(INDEX(Calc!$H$2:$DZ$1549, $EG56, ), Calc!$H$15:$DZ$15, CI$75)/$F$79</f>
        <v>0</v>
      </c>
      <c r="CJ56" s="69">
        <f>SUMIFS(INDEX(Calc!$H$2:$DZ$1549, $EG56, ), Calc!$H$15:$DZ$15, CJ$75)/$F$79</f>
        <v>0</v>
      </c>
      <c r="CK56" s="69">
        <f>SUMIFS(INDEX(Calc!$H$2:$DZ$1549, $EG56, ), Calc!$H$15:$DZ$15, CK$75)/$F$79</f>
        <v>0</v>
      </c>
      <c r="CL56" s="69">
        <f>SUMIFS(INDEX(Calc!$H$2:$DZ$1549, $EG56, ), Calc!$H$15:$DZ$15, CL$75)/$F$79</f>
        <v>0</v>
      </c>
      <c r="CM56" s="69">
        <f>SUMIFS(INDEX(Calc!$H$2:$DZ$1549, $EG56, ), Calc!$H$15:$DZ$15, CM$75)/$F$79</f>
        <v>0</v>
      </c>
      <c r="CN56" s="69">
        <f>SUMIFS(INDEX(Calc!$H$2:$DZ$1549, $EG56, ), Calc!$H$15:$DZ$15, CN$75)/$F$79</f>
        <v>0</v>
      </c>
      <c r="CO56" s="69">
        <f>SUMIFS(INDEX(Calc!$H$2:$DZ$1549, $EG56, ), Calc!$H$15:$DZ$15, CO$75)/$F$79</f>
        <v>0</v>
      </c>
      <c r="CP56" s="69">
        <f>SUMIFS(INDEX(Calc!$H$2:$DZ$1549, $EG56, ), Calc!$H$15:$DZ$15, CP$75)/$F$79</f>
        <v>0</v>
      </c>
      <c r="CQ56" s="69">
        <f>SUMIFS(INDEX(Calc!$H$2:$DZ$1549, $EG56, ), Calc!$H$15:$DZ$15, CQ$75)/$F$79</f>
        <v>0</v>
      </c>
      <c r="CR56" s="69">
        <f>SUMIFS(INDEX(Calc!$H$2:$DZ$1549, $EG56, ), Calc!$H$15:$DZ$15, CR$75)/$F$79</f>
        <v>0</v>
      </c>
      <c r="CS56" s="69">
        <f>SUMIFS(INDEX(Calc!$H$2:$DZ$1549, $EG56, ), Calc!$H$15:$DZ$15, CS$75)/$F$79</f>
        <v>0</v>
      </c>
      <c r="CT56" s="69">
        <f>SUMIFS(INDEX(Calc!$H$2:$DZ$1549, $EG56, ), Calc!$H$15:$DZ$15, CT$75)/$F$79</f>
        <v>0</v>
      </c>
      <c r="CU56" s="69">
        <f>SUMIFS(INDEX(Calc!$H$2:$DZ$1549, $EG56, ), Calc!$H$15:$DZ$15, CU$75)/$F$79</f>
        <v>0</v>
      </c>
      <c r="CV56" s="69">
        <f>SUMIFS(INDEX(Calc!$H$2:$DZ$1549, $EG56, ), Calc!$H$15:$DZ$15, CV$75)/$F$79</f>
        <v>0</v>
      </c>
      <c r="CW56" s="69">
        <f>SUMIFS(INDEX(Calc!$H$2:$DZ$1549, $EG56, ), Calc!$H$15:$DZ$15, CW$75)/$F$79</f>
        <v>0</v>
      </c>
      <c r="CX56" s="69">
        <f>SUMIFS(INDEX(Calc!$H$2:$DZ$1549, $EG56, ), Calc!$H$15:$DZ$15, CX$75)/$F$79</f>
        <v>0</v>
      </c>
      <c r="CY56" s="69">
        <f>SUMIFS(INDEX(Calc!$H$2:$DZ$1549, $EG56, ), Calc!$H$15:$DZ$15, CY$75)/$F$79</f>
        <v>0</v>
      </c>
      <c r="CZ56" s="69">
        <f>SUMIFS(INDEX(Calc!$H$2:$DZ$1549, $EG56, ), Calc!$H$15:$DZ$15, CZ$75)/$F$79</f>
        <v>0</v>
      </c>
      <c r="DA56" s="69">
        <f>SUMIFS(INDEX(Calc!$H$2:$DZ$1549, $EG56, ), Calc!$H$15:$DZ$15, DA$75)/$F$79</f>
        <v>0</v>
      </c>
      <c r="DB56" s="69">
        <f>SUMIFS(INDEX(Calc!$H$2:$DZ$1549, $EG56, ), Calc!$H$15:$DZ$15, DB$75)/$F$79</f>
        <v>0</v>
      </c>
      <c r="DC56" s="69">
        <f>SUMIFS(INDEX(Calc!$H$2:$DZ$1549, $EG56, ), Calc!$H$15:$DZ$15, DC$75)/$F$79</f>
        <v>0</v>
      </c>
      <c r="DD56" s="69">
        <f>SUMIFS(INDEX(Calc!$H$2:$DZ$1549, $EG56, ), Calc!$H$15:$DZ$15, DD$75)/$F$79</f>
        <v>0</v>
      </c>
      <c r="DE56" s="69">
        <f>SUMIFS(INDEX(Calc!$H$2:$DZ$1549, $EG56, ), Calc!$H$15:$DZ$15, DE$75)/$F$79</f>
        <v>0</v>
      </c>
      <c r="DF56" s="69">
        <f>SUMIFS(INDEX(Calc!$H$2:$DZ$1549, $EG56, ), Calc!$H$15:$DZ$15, DF$75)/$F$79</f>
        <v>0</v>
      </c>
      <c r="DG56" s="69">
        <f>SUMIFS(INDEX(Calc!$H$2:$DZ$1549, $EG56, ), Calc!$H$15:$DZ$15, DG$75)/$F$79</f>
        <v>0</v>
      </c>
      <c r="DH56" s="69">
        <f>SUMIFS(INDEX(Calc!$H$2:$DZ$1549, $EG56, ), Calc!$H$15:$DZ$15, DH$75)/$F$79</f>
        <v>0</v>
      </c>
      <c r="DI56" s="69">
        <f>SUMIFS(INDEX(Calc!$H$2:$DZ$1549, $EG56, ), Calc!$H$15:$DZ$15, DI$75)/$F$79</f>
        <v>0</v>
      </c>
      <c r="DJ56" s="69">
        <f>SUMIFS(INDEX(Calc!$H$2:$DZ$1549, $EG56, ), Calc!$H$15:$DZ$15, DJ$75)/$F$79</f>
        <v>0</v>
      </c>
      <c r="DK56" s="69">
        <f>SUMIFS(INDEX(Calc!$H$2:$DZ$1549, $EG56, ), Calc!$H$15:$DZ$15, DK$75)/$F$79</f>
        <v>0</v>
      </c>
      <c r="DL56" s="69">
        <f>SUMIFS(INDEX(Calc!$H$2:$DZ$1549, $EG56, ), Calc!$H$15:$DZ$15, DL$75)/$F$79</f>
        <v>0</v>
      </c>
      <c r="DM56" s="69">
        <f>SUMIFS(INDEX(Calc!$H$2:$DZ$1549, $EG56, ), Calc!$H$15:$DZ$15, DM$75)/$F$79</f>
        <v>0</v>
      </c>
      <c r="DN56" s="69">
        <f>SUMIFS(INDEX(Calc!$H$2:$DZ$1549, $EG56, ), Calc!$H$15:$DZ$15, DN$75)/$F$79</f>
        <v>0</v>
      </c>
      <c r="DO56" s="69">
        <f>SUMIFS(INDEX(Calc!$H$2:$DZ$1549, $EG56, ), Calc!$H$15:$DZ$15, DO$75)/$F$79</f>
        <v>0</v>
      </c>
      <c r="DP56" s="69">
        <f>SUMIFS(INDEX(Calc!$H$2:$DZ$1549, $EG56, ), Calc!$H$15:$DZ$15, DP$75)/$F$79</f>
        <v>0</v>
      </c>
      <c r="DQ56" s="69">
        <f>SUMIFS(INDEX(Calc!$H$2:$DZ$1549, $EG56, ), Calc!$H$15:$DZ$15, DQ$75)/$F$79</f>
        <v>0</v>
      </c>
      <c r="DR56" s="69">
        <f>SUMIFS(INDEX(Calc!$H$2:$DZ$1549, $EG56, ), Calc!$H$15:$DZ$15, DR$75)/$F$79</f>
        <v>0</v>
      </c>
      <c r="DS56" s="69">
        <f>SUMIFS(INDEX(Calc!$H$2:$DZ$1549, $EG56, ), Calc!$H$15:$DZ$15, DS$75)/$F$79</f>
        <v>0</v>
      </c>
      <c r="DT56" s="69">
        <f>SUMIFS(INDEX(Calc!$H$2:$DZ$1549, $EG56, ), Calc!$H$15:$DZ$15, DT$75)/$F$79</f>
        <v>0</v>
      </c>
      <c r="DU56" s="69">
        <f>SUMIFS(INDEX(Calc!$H$2:$DZ$1549, $EG56, ), Calc!$H$15:$DZ$15, DU$75)/$F$79</f>
        <v>0</v>
      </c>
      <c r="DV56" s="69">
        <f>SUMIFS(INDEX(Calc!$H$2:$DZ$1549, $EG56, ), Calc!$H$15:$DZ$15, DV$75)/$F$79</f>
        <v>0</v>
      </c>
      <c r="DW56" s="69">
        <f>SUMIFS(INDEX(Calc!$H$2:$DZ$1549, $EG56, ), Calc!$H$15:$DZ$15, DW$75)/$F$79</f>
        <v>0</v>
      </c>
      <c r="DX56" s="69">
        <f>SUMIFS(INDEX(Calc!$H$2:$DZ$1549, $EG56, ), Calc!$H$15:$DZ$15, DX$75)/$F$79</f>
        <v>0</v>
      </c>
      <c r="DY56" s="69">
        <f>SUMIFS(INDEX(Calc!$H$2:$DZ$1549, $EG56, ), Calc!$H$15:$DZ$15, DY$75)/$F$79</f>
        <v>0</v>
      </c>
      <c r="DZ56" s="69">
        <f>SUMIFS(INDEX(Calc!$H$2:$DZ$1549, $EG56, ), Calc!$H$15:$DZ$15, DZ$75)/$F$79</f>
        <v>0</v>
      </c>
      <c r="EB56" s="51"/>
      <c r="EC56" s="72">
        <f>SUM(I56:EA56)</f>
        <v>-2.5000000000000004</v>
      </c>
      <c r="ED56" s="78"/>
      <c r="EF56" s="33" t="s">
        <v>233</v>
      </c>
      <c r="EG56" s="131">
        <f>SUMIFS(Calc!$EB$2:$EB$1549, Calc!$EC$2:$EC$1549, $EG$2, Calc!$ED$2:$ED$1549, $EG$3, Calc!$EE$2:$EE$1549, $EF56, Calc!$EF$2:$EF$1549, $C56)</f>
        <v>1058</v>
      </c>
    </row>
    <row r="57" spans="3:137" x14ac:dyDescent="0.3">
      <c r="C57" s="2" t="s">
        <v>253</v>
      </c>
      <c r="E57" s="51"/>
      <c r="F57" s="95">
        <f>EC57/$EC$10*Inputs!$D$10</f>
        <v>-5000.0000000000045</v>
      </c>
      <c r="G57" s="139" t="s">
        <v>47</v>
      </c>
      <c r="H57" s="53"/>
      <c r="I57" s="20"/>
      <c r="J57" s="69">
        <f>SUMIFS(INDEX(Calc!$H$2:$DZ$1549, $EG57, ), Calc!$H$15:$DZ$15, J$75)/$F$79</f>
        <v>0</v>
      </c>
      <c r="K57" s="69">
        <f>SUMIFS(INDEX(Calc!$H$2:$DZ$1549, $EG57, ), Calc!$H$15:$DZ$15, K$75)/$F$79</f>
        <v>-0.33333333333333348</v>
      </c>
      <c r="L57" s="69">
        <f>SUMIFS(INDEX(Calc!$H$2:$DZ$1549, $EG57, ), Calc!$H$15:$DZ$15, L$75)/$F$79</f>
        <v>-0.40000000000000024</v>
      </c>
      <c r="M57" s="69">
        <f>SUMIFS(INDEX(Calc!$H$2:$DZ$1549, $EG57, ), Calc!$H$15:$DZ$15, M$75)/$F$79</f>
        <v>-0.40000000000000024</v>
      </c>
      <c r="N57" s="69">
        <f>SUMIFS(INDEX(Calc!$H$2:$DZ$1549, $EG57, ), Calc!$H$15:$DZ$15, N$75)/$F$79</f>
        <v>-0.40000000000000024</v>
      </c>
      <c r="O57" s="69">
        <f>SUMIFS(INDEX(Calc!$H$2:$DZ$1549, $EG57, ), Calc!$H$15:$DZ$15, O$75)/$F$79</f>
        <v>-0.40000000000000024</v>
      </c>
      <c r="P57" s="69">
        <f>SUMIFS(INDEX(Calc!$H$2:$DZ$1549, $EG57, ), Calc!$H$15:$DZ$15, P$75)/$F$79</f>
        <v>-6.666666666666668E-2</v>
      </c>
      <c r="Q57" s="69">
        <f>SUMIFS(INDEX(Calc!$H$2:$DZ$1549, $EG57, ), Calc!$H$15:$DZ$15, Q$75)/$F$79</f>
        <v>0</v>
      </c>
      <c r="R57" s="69">
        <f>SUMIFS(INDEX(Calc!$H$2:$DZ$1549, $EG57, ), Calc!$H$15:$DZ$15, R$75)/$F$79</f>
        <v>0</v>
      </c>
      <c r="S57" s="69">
        <f>SUMIFS(INDEX(Calc!$H$2:$DZ$1549, $EG57, ), Calc!$H$15:$DZ$15, S$75)/$F$79</f>
        <v>0</v>
      </c>
      <c r="T57" s="69">
        <f>SUMIFS(INDEX(Calc!$H$2:$DZ$1549, $EG57, ), Calc!$H$15:$DZ$15, T$75)/$F$79</f>
        <v>0</v>
      </c>
      <c r="U57" s="69">
        <f>SUMIFS(INDEX(Calc!$H$2:$DZ$1549, $EG57, ), Calc!$H$15:$DZ$15, U$75)/$F$79</f>
        <v>0</v>
      </c>
      <c r="V57" s="69">
        <f>SUMIFS(INDEX(Calc!$H$2:$DZ$1549, $EG57, ), Calc!$H$15:$DZ$15, V$75)/$F$79</f>
        <v>0</v>
      </c>
      <c r="W57" s="69">
        <f>SUMIFS(INDEX(Calc!$H$2:$DZ$1549, $EG57, ), Calc!$H$15:$DZ$15, W$75)/$F$79</f>
        <v>0</v>
      </c>
      <c r="X57" s="69">
        <f>SUMIFS(INDEX(Calc!$H$2:$DZ$1549, $EG57, ), Calc!$H$15:$DZ$15, X$75)/$F$79</f>
        <v>0</v>
      </c>
      <c r="Y57" s="69">
        <f>SUMIFS(INDEX(Calc!$H$2:$DZ$1549, $EG57, ), Calc!$H$15:$DZ$15, Y$75)/$F$79</f>
        <v>0</v>
      </c>
      <c r="Z57" s="69">
        <f>SUMIFS(INDEX(Calc!$H$2:$DZ$1549, $EG57, ), Calc!$H$15:$DZ$15, Z$75)/$F$79</f>
        <v>0</v>
      </c>
      <c r="AA57" s="69">
        <f>SUMIFS(INDEX(Calc!$H$2:$DZ$1549, $EG57, ), Calc!$H$15:$DZ$15, AA$75)/$F$79</f>
        <v>0</v>
      </c>
      <c r="AB57" s="69">
        <f>SUMIFS(INDEX(Calc!$H$2:$DZ$1549, $EG57, ), Calc!$H$15:$DZ$15, AB$75)/$F$79</f>
        <v>0</v>
      </c>
      <c r="AC57" s="69">
        <f>SUMIFS(INDEX(Calc!$H$2:$DZ$1549, $EG57, ), Calc!$H$15:$DZ$15, AC$75)/$F$79</f>
        <v>0</v>
      </c>
      <c r="AD57" s="69">
        <f>SUMIFS(INDEX(Calc!$H$2:$DZ$1549, $EG57, ), Calc!$H$15:$DZ$15, AD$75)/$F$79</f>
        <v>0</v>
      </c>
      <c r="AE57" s="69">
        <f>SUMIFS(INDEX(Calc!$H$2:$DZ$1549, $EG57, ), Calc!$H$15:$DZ$15, AE$75)/$F$79</f>
        <v>0</v>
      </c>
      <c r="AF57" s="69">
        <f>SUMIFS(INDEX(Calc!$H$2:$DZ$1549, $EG57, ), Calc!$H$15:$DZ$15, AF$75)/$F$79</f>
        <v>0</v>
      </c>
      <c r="AG57" s="69">
        <f>SUMIFS(INDEX(Calc!$H$2:$DZ$1549, $EG57, ), Calc!$H$15:$DZ$15, AG$75)/$F$79</f>
        <v>0</v>
      </c>
      <c r="AH57" s="69">
        <f>SUMIFS(INDEX(Calc!$H$2:$DZ$1549, $EG57, ), Calc!$H$15:$DZ$15, AH$75)/$F$79</f>
        <v>0</v>
      </c>
      <c r="AI57" s="69">
        <f>SUMIFS(INDEX(Calc!$H$2:$DZ$1549, $EG57, ), Calc!$H$15:$DZ$15, AI$75)/$F$79</f>
        <v>0</v>
      </c>
      <c r="AJ57" s="69">
        <f>SUMIFS(INDEX(Calc!$H$2:$DZ$1549, $EG57, ), Calc!$H$15:$DZ$15, AJ$75)/$F$79</f>
        <v>0</v>
      </c>
      <c r="AK57" s="69">
        <f>SUMIFS(INDEX(Calc!$H$2:$DZ$1549, $EG57, ), Calc!$H$15:$DZ$15, AK$75)/$F$79</f>
        <v>0</v>
      </c>
      <c r="AL57" s="69">
        <f>SUMIFS(INDEX(Calc!$H$2:$DZ$1549, $EG57, ), Calc!$H$15:$DZ$15, AL$75)/$F$79</f>
        <v>0</v>
      </c>
      <c r="AM57" s="69">
        <f>SUMIFS(INDEX(Calc!$H$2:$DZ$1549, $EG57, ), Calc!$H$15:$DZ$15, AM$75)/$F$79</f>
        <v>0</v>
      </c>
      <c r="AN57" s="69">
        <f>SUMIFS(INDEX(Calc!$H$2:$DZ$1549, $EG57, ), Calc!$H$15:$DZ$15, AN$75)/$F$79</f>
        <v>0</v>
      </c>
      <c r="AO57" s="69">
        <f>SUMIFS(INDEX(Calc!$H$2:$DZ$1549, $EG57, ), Calc!$H$15:$DZ$15, AO$75)/$F$79</f>
        <v>0</v>
      </c>
      <c r="AP57" s="69">
        <f>SUMIFS(INDEX(Calc!$H$2:$DZ$1549, $EG57, ), Calc!$H$15:$DZ$15, AP$75)/$F$79</f>
        <v>0</v>
      </c>
      <c r="AQ57" s="69">
        <f>SUMIFS(INDEX(Calc!$H$2:$DZ$1549, $EG57, ), Calc!$H$15:$DZ$15, AQ$75)/$F$79</f>
        <v>0</v>
      </c>
      <c r="AR57" s="69">
        <f>SUMIFS(INDEX(Calc!$H$2:$DZ$1549, $EG57, ), Calc!$H$15:$DZ$15, AR$75)/$F$79</f>
        <v>0</v>
      </c>
      <c r="AS57" s="69">
        <f>SUMIFS(INDEX(Calc!$H$2:$DZ$1549, $EG57, ), Calc!$H$15:$DZ$15, AS$75)/$F$79</f>
        <v>0</v>
      </c>
      <c r="AT57" s="69">
        <f>SUMIFS(INDEX(Calc!$H$2:$DZ$1549, $EG57, ), Calc!$H$15:$DZ$15, AT$75)/$F$79</f>
        <v>0</v>
      </c>
      <c r="AU57" s="69">
        <f>SUMIFS(INDEX(Calc!$H$2:$DZ$1549, $EG57, ), Calc!$H$15:$DZ$15, AU$75)/$F$79</f>
        <v>0</v>
      </c>
      <c r="AV57" s="69">
        <f>SUMIFS(INDEX(Calc!$H$2:$DZ$1549, $EG57, ), Calc!$H$15:$DZ$15, AV$75)/$F$79</f>
        <v>0</v>
      </c>
      <c r="AW57" s="69">
        <f>SUMIFS(INDEX(Calc!$H$2:$DZ$1549, $EG57, ), Calc!$H$15:$DZ$15, AW$75)/$F$79</f>
        <v>0</v>
      </c>
      <c r="AX57" s="69">
        <f>SUMIFS(INDEX(Calc!$H$2:$DZ$1549, $EG57, ), Calc!$H$15:$DZ$15, AX$75)/$F$79</f>
        <v>0</v>
      </c>
      <c r="AY57" s="69">
        <f>SUMIFS(INDEX(Calc!$H$2:$DZ$1549, $EG57, ), Calc!$H$15:$DZ$15, AY$75)/$F$79</f>
        <v>0</v>
      </c>
      <c r="AZ57" s="69">
        <f>SUMIFS(INDEX(Calc!$H$2:$DZ$1549, $EG57, ), Calc!$H$15:$DZ$15, AZ$75)/$F$79</f>
        <v>0</v>
      </c>
      <c r="BA57" s="69">
        <f>SUMIFS(INDEX(Calc!$H$2:$DZ$1549, $EG57, ), Calc!$H$15:$DZ$15, BA$75)/$F$79</f>
        <v>0</v>
      </c>
      <c r="BB57" s="69">
        <f>SUMIFS(INDEX(Calc!$H$2:$DZ$1549, $EG57, ), Calc!$H$15:$DZ$15, BB$75)/$F$79</f>
        <v>0</v>
      </c>
      <c r="BC57" s="69">
        <f>SUMIFS(INDEX(Calc!$H$2:$DZ$1549, $EG57, ), Calc!$H$15:$DZ$15, BC$75)/$F$79</f>
        <v>0</v>
      </c>
      <c r="BD57" s="69">
        <f>SUMIFS(INDEX(Calc!$H$2:$DZ$1549, $EG57, ), Calc!$H$15:$DZ$15, BD$75)/$F$79</f>
        <v>0</v>
      </c>
      <c r="BE57" s="69">
        <f>SUMIFS(INDEX(Calc!$H$2:$DZ$1549, $EG57, ), Calc!$H$15:$DZ$15, BE$75)/$F$79</f>
        <v>0</v>
      </c>
      <c r="BF57" s="69">
        <f>SUMIFS(INDEX(Calc!$H$2:$DZ$1549, $EG57, ), Calc!$H$15:$DZ$15, BF$75)/$F$79</f>
        <v>0</v>
      </c>
      <c r="BG57" s="69">
        <f>SUMIFS(INDEX(Calc!$H$2:$DZ$1549, $EG57, ), Calc!$H$15:$DZ$15, BG$75)/$F$79</f>
        <v>0</v>
      </c>
      <c r="BH57" s="69">
        <f>SUMIFS(INDEX(Calc!$H$2:$DZ$1549, $EG57, ), Calc!$H$15:$DZ$15, BH$75)/$F$79</f>
        <v>0</v>
      </c>
      <c r="BI57" s="69">
        <f>SUMIFS(INDEX(Calc!$H$2:$DZ$1549, $EG57, ), Calc!$H$15:$DZ$15, BI$75)/$F$79</f>
        <v>0</v>
      </c>
      <c r="BJ57" s="69">
        <f>SUMIFS(INDEX(Calc!$H$2:$DZ$1549, $EG57, ), Calc!$H$15:$DZ$15, BJ$75)/$F$79</f>
        <v>0</v>
      </c>
      <c r="BK57" s="69">
        <f>SUMIFS(INDEX(Calc!$H$2:$DZ$1549, $EG57, ), Calc!$H$15:$DZ$15, BK$75)/$F$79</f>
        <v>0</v>
      </c>
      <c r="BL57" s="69">
        <f>SUMIFS(INDEX(Calc!$H$2:$DZ$1549, $EG57, ), Calc!$H$15:$DZ$15, BL$75)/$F$79</f>
        <v>0</v>
      </c>
      <c r="BM57" s="69">
        <f>SUMIFS(INDEX(Calc!$H$2:$DZ$1549, $EG57, ), Calc!$H$15:$DZ$15, BM$75)/$F$79</f>
        <v>0</v>
      </c>
      <c r="BN57" s="69">
        <f>SUMIFS(INDEX(Calc!$H$2:$DZ$1549, $EG57, ), Calc!$H$15:$DZ$15, BN$75)/$F$79</f>
        <v>0</v>
      </c>
      <c r="BO57" s="69">
        <f>SUMIFS(INDEX(Calc!$H$2:$DZ$1549, $EG57, ), Calc!$H$15:$DZ$15, BO$75)/$F$79</f>
        <v>0</v>
      </c>
      <c r="BP57" s="69">
        <f>SUMIFS(INDEX(Calc!$H$2:$DZ$1549, $EG57, ), Calc!$H$15:$DZ$15, BP$75)/$F$79</f>
        <v>0</v>
      </c>
      <c r="BQ57" s="69">
        <f>SUMIFS(INDEX(Calc!$H$2:$DZ$1549, $EG57, ), Calc!$H$15:$DZ$15, BQ$75)/$F$79</f>
        <v>0</v>
      </c>
      <c r="BR57" s="69">
        <f>SUMIFS(INDEX(Calc!$H$2:$DZ$1549, $EG57, ), Calc!$H$15:$DZ$15, BR$75)/$F$79</f>
        <v>0</v>
      </c>
      <c r="BS57" s="69">
        <f>SUMIFS(INDEX(Calc!$H$2:$DZ$1549, $EG57, ), Calc!$H$15:$DZ$15, BS$75)/$F$79</f>
        <v>0</v>
      </c>
      <c r="BT57" s="69">
        <f>SUMIFS(INDEX(Calc!$H$2:$DZ$1549, $EG57, ), Calc!$H$15:$DZ$15, BT$75)/$F$79</f>
        <v>0</v>
      </c>
      <c r="BU57" s="69">
        <f>SUMIFS(INDEX(Calc!$H$2:$DZ$1549, $EG57, ), Calc!$H$15:$DZ$15, BU$75)/$F$79</f>
        <v>0</v>
      </c>
      <c r="BV57" s="69">
        <f>SUMIFS(INDEX(Calc!$H$2:$DZ$1549, $EG57, ), Calc!$H$15:$DZ$15, BV$75)/$F$79</f>
        <v>0</v>
      </c>
      <c r="BW57" s="69">
        <f>SUMIFS(INDEX(Calc!$H$2:$DZ$1549, $EG57, ), Calc!$H$15:$DZ$15, BW$75)/$F$79</f>
        <v>0</v>
      </c>
      <c r="BX57" s="69">
        <f>SUMIFS(INDEX(Calc!$H$2:$DZ$1549, $EG57, ), Calc!$H$15:$DZ$15, BX$75)/$F$79</f>
        <v>0</v>
      </c>
      <c r="BY57" s="69">
        <f>SUMIFS(INDEX(Calc!$H$2:$DZ$1549, $EG57, ), Calc!$H$15:$DZ$15, BY$75)/$F$79</f>
        <v>0</v>
      </c>
      <c r="BZ57" s="69">
        <f>SUMIFS(INDEX(Calc!$H$2:$DZ$1549, $EG57, ), Calc!$H$15:$DZ$15, BZ$75)/$F$79</f>
        <v>0</v>
      </c>
      <c r="CA57" s="69">
        <f>SUMIFS(INDEX(Calc!$H$2:$DZ$1549, $EG57, ), Calc!$H$15:$DZ$15, CA$75)/$F$79</f>
        <v>0</v>
      </c>
      <c r="CB57" s="69">
        <f>SUMIFS(INDEX(Calc!$H$2:$DZ$1549, $EG57, ), Calc!$H$15:$DZ$15, CB$75)/$F$79</f>
        <v>0</v>
      </c>
      <c r="CC57" s="69">
        <f>SUMIFS(INDEX(Calc!$H$2:$DZ$1549, $EG57, ), Calc!$H$15:$DZ$15, CC$75)/$F$79</f>
        <v>0</v>
      </c>
      <c r="CD57" s="69">
        <f>SUMIFS(INDEX(Calc!$H$2:$DZ$1549, $EG57, ), Calc!$H$15:$DZ$15, CD$75)/$F$79</f>
        <v>0</v>
      </c>
      <c r="CE57" s="69">
        <f>SUMIFS(INDEX(Calc!$H$2:$DZ$1549, $EG57, ), Calc!$H$15:$DZ$15, CE$75)/$F$79</f>
        <v>0</v>
      </c>
      <c r="CF57" s="69">
        <f>SUMIFS(INDEX(Calc!$H$2:$DZ$1549, $EG57, ), Calc!$H$15:$DZ$15, CF$75)/$F$79</f>
        <v>0</v>
      </c>
      <c r="CG57" s="69">
        <f>SUMIFS(INDEX(Calc!$H$2:$DZ$1549, $EG57, ), Calc!$H$15:$DZ$15, CG$75)/$F$79</f>
        <v>0</v>
      </c>
      <c r="CH57" s="69">
        <f>SUMIFS(INDEX(Calc!$H$2:$DZ$1549, $EG57, ), Calc!$H$15:$DZ$15, CH$75)/$F$79</f>
        <v>0</v>
      </c>
      <c r="CI57" s="69">
        <f>SUMIFS(INDEX(Calc!$H$2:$DZ$1549, $EG57, ), Calc!$H$15:$DZ$15, CI$75)/$F$79</f>
        <v>0</v>
      </c>
      <c r="CJ57" s="69">
        <f>SUMIFS(INDEX(Calc!$H$2:$DZ$1549, $EG57, ), Calc!$H$15:$DZ$15, CJ$75)/$F$79</f>
        <v>0</v>
      </c>
      <c r="CK57" s="69">
        <f>SUMIFS(INDEX(Calc!$H$2:$DZ$1549, $EG57, ), Calc!$H$15:$DZ$15, CK$75)/$F$79</f>
        <v>0</v>
      </c>
      <c r="CL57" s="69">
        <f>SUMIFS(INDEX(Calc!$H$2:$DZ$1549, $EG57, ), Calc!$H$15:$DZ$15, CL$75)/$F$79</f>
        <v>0</v>
      </c>
      <c r="CM57" s="69">
        <f>SUMIFS(INDEX(Calc!$H$2:$DZ$1549, $EG57, ), Calc!$H$15:$DZ$15, CM$75)/$F$79</f>
        <v>0</v>
      </c>
      <c r="CN57" s="69">
        <f>SUMIFS(INDEX(Calc!$H$2:$DZ$1549, $EG57, ), Calc!$H$15:$DZ$15, CN$75)/$F$79</f>
        <v>0</v>
      </c>
      <c r="CO57" s="69">
        <f>SUMIFS(INDEX(Calc!$H$2:$DZ$1549, $EG57, ), Calc!$H$15:$DZ$15, CO$75)/$F$79</f>
        <v>0</v>
      </c>
      <c r="CP57" s="69">
        <f>SUMIFS(INDEX(Calc!$H$2:$DZ$1549, $EG57, ), Calc!$H$15:$DZ$15, CP$75)/$F$79</f>
        <v>0</v>
      </c>
      <c r="CQ57" s="69">
        <f>SUMIFS(INDEX(Calc!$H$2:$DZ$1549, $EG57, ), Calc!$H$15:$DZ$15, CQ$75)/$F$79</f>
        <v>0</v>
      </c>
      <c r="CR57" s="69">
        <f>SUMIFS(INDEX(Calc!$H$2:$DZ$1549, $EG57, ), Calc!$H$15:$DZ$15, CR$75)/$F$79</f>
        <v>0</v>
      </c>
      <c r="CS57" s="69">
        <f>SUMIFS(INDEX(Calc!$H$2:$DZ$1549, $EG57, ), Calc!$H$15:$DZ$15, CS$75)/$F$79</f>
        <v>0</v>
      </c>
      <c r="CT57" s="69">
        <f>SUMIFS(INDEX(Calc!$H$2:$DZ$1549, $EG57, ), Calc!$H$15:$DZ$15, CT$75)/$F$79</f>
        <v>0</v>
      </c>
      <c r="CU57" s="69">
        <f>SUMIFS(INDEX(Calc!$H$2:$DZ$1549, $EG57, ), Calc!$H$15:$DZ$15, CU$75)/$F$79</f>
        <v>0</v>
      </c>
      <c r="CV57" s="69">
        <f>SUMIFS(INDEX(Calc!$H$2:$DZ$1549, $EG57, ), Calc!$H$15:$DZ$15, CV$75)/$F$79</f>
        <v>0</v>
      </c>
      <c r="CW57" s="69">
        <f>SUMIFS(INDEX(Calc!$H$2:$DZ$1549, $EG57, ), Calc!$H$15:$DZ$15, CW$75)/$F$79</f>
        <v>0</v>
      </c>
      <c r="CX57" s="69">
        <f>SUMIFS(INDEX(Calc!$H$2:$DZ$1549, $EG57, ), Calc!$H$15:$DZ$15, CX$75)/$F$79</f>
        <v>0</v>
      </c>
      <c r="CY57" s="69">
        <f>SUMIFS(INDEX(Calc!$H$2:$DZ$1549, $EG57, ), Calc!$H$15:$DZ$15, CY$75)/$F$79</f>
        <v>0</v>
      </c>
      <c r="CZ57" s="69">
        <f>SUMIFS(INDEX(Calc!$H$2:$DZ$1549, $EG57, ), Calc!$H$15:$DZ$15, CZ$75)/$F$79</f>
        <v>0</v>
      </c>
      <c r="DA57" s="69">
        <f>SUMIFS(INDEX(Calc!$H$2:$DZ$1549, $EG57, ), Calc!$H$15:$DZ$15, DA$75)/$F$79</f>
        <v>0</v>
      </c>
      <c r="DB57" s="69">
        <f>SUMIFS(INDEX(Calc!$H$2:$DZ$1549, $EG57, ), Calc!$H$15:$DZ$15, DB$75)/$F$79</f>
        <v>0</v>
      </c>
      <c r="DC57" s="69">
        <f>SUMIFS(INDEX(Calc!$H$2:$DZ$1549, $EG57, ), Calc!$H$15:$DZ$15, DC$75)/$F$79</f>
        <v>0</v>
      </c>
      <c r="DD57" s="69">
        <f>SUMIFS(INDEX(Calc!$H$2:$DZ$1549, $EG57, ), Calc!$H$15:$DZ$15, DD$75)/$F$79</f>
        <v>0</v>
      </c>
      <c r="DE57" s="69">
        <f>SUMIFS(INDEX(Calc!$H$2:$DZ$1549, $EG57, ), Calc!$H$15:$DZ$15, DE$75)/$F$79</f>
        <v>0</v>
      </c>
      <c r="DF57" s="69">
        <f>SUMIFS(INDEX(Calc!$H$2:$DZ$1549, $EG57, ), Calc!$H$15:$DZ$15, DF$75)/$F$79</f>
        <v>0</v>
      </c>
      <c r="DG57" s="69">
        <f>SUMIFS(INDEX(Calc!$H$2:$DZ$1549, $EG57, ), Calc!$H$15:$DZ$15, DG$75)/$F$79</f>
        <v>0</v>
      </c>
      <c r="DH57" s="69">
        <f>SUMIFS(INDEX(Calc!$H$2:$DZ$1549, $EG57, ), Calc!$H$15:$DZ$15, DH$75)/$F$79</f>
        <v>0</v>
      </c>
      <c r="DI57" s="69">
        <f>SUMIFS(INDEX(Calc!$H$2:$DZ$1549, $EG57, ), Calc!$H$15:$DZ$15, DI$75)/$F$79</f>
        <v>0</v>
      </c>
      <c r="DJ57" s="69">
        <f>SUMIFS(INDEX(Calc!$H$2:$DZ$1549, $EG57, ), Calc!$H$15:$DZ$15, DJ$75)/$F$79</f>
        <v>0</v>
      </c>
      <c r="DK57" s="69">
        <f>SUMIFS(INDEX(Calc!$H$2:$DZ$1549, $EG57, ), Calc!$H$15:$DZ$15, DK$75)/$F$79</f>
        <v>0</v>
      </c>
      <c r="DL57" s="69">
        <f>SUMIFS(INDEX(Calc!$H$2:$DZ$1549, $EG57, ), Calc!$H$15:$DZ$15, DL$75)/$F$79</f>
        <v>0</v>
      </c>
      <c r="DM57" s="69">
        <f>SUMIFS(INDEX(Calc!$H$2:$DZ$1549, $EG57, ), Calc!$H$15:$DZ$15, DM$75)/$F$79</f>
        <v>0</v>
      </c>
      <c r="DN57" s="69">
        <f>SUMIFS(INDEX(Calc!$H$2:$DZ$1549, $EG57, ), Calc!$H$15:$DZ$15, DN$75)/$F$79</f>
        <v>0</v>
      </c>
      <c r="DO57" s="69">
        <f>SUMIFS(INDEX(Calc!$H$2:$DZ$1549, $EG57, ), Calc!$H$15:$DZ$15, DO$75)/$F$79</f>
        <v>0</v>
      </c>
      <c r="DP57" s="69">
        <f>SUMIFS(INDEX(Calc!$H$2:$DZ$1549, $EG57, ), Calc!$H$15:$DZ$15, DP$75)/$F$79</f>
        <v>0</v>
      </c>
      <c r="DQ57" s="69">
        <f>SUMIFS(INDEX(Calc!$H$2:$DZ$1549, $EG57, ), Calc!$H$15:$DZ$15, DQ$75)/$F$79</f>
        <v>0</v>
      </c>
      <c r="DR57" s="69">
        <f>SUMIFS(INDEX(Calc!$H$2:$DZ$1549, $EG57, ), Calc!$H$15:$DZ$15, DR$75)/$F$79</f>
        <v>0</v>
      </c>
      <c r="DS57" s="69">
        <f>SUMIFS(INDEX(Calc!$H$2:$DZ$1549, $EG57, ), Calc!$H$15:$DZ$15, DS$75)/$F$79</f>
        <v>0</v>
      </c>
      <c r="DT57" s="69">
        <f>SUMIFS(INDEX(Calc!$H$2:$DZ$1549, $EG57, ), Calc!$H$15:$DZ$15, DT$75)/$F$79</f>
        <v>0</v>
      </c>
      <c r="DU57" s="69">
        <f>SUMIFS(INDEX(Calc!$H$2:$DZ$1549, $EG57, ), Calc!$H$15:$DZ$15, DU$75)/$F$79</f>
        <v>0</v>
      </c>
      <c r="DV57" s="69">
        <f>SUMIFS(INDEX(Calc!$H$2:$DZ$1549, $EG57, ), Calc!$H$15:$DZ$15, DV$75)/$F$79</f>
        <v>0</v>
      </c>
      <c r="DW57" s="69">
        <f>SUMIFS(INDEX(Calc!$H$2:$DZ$1549, $EG57, ), Calc!$H$15:$DZ$15, DW$75)/$F$79</f>
        <v>0</v>
      </c>
      <c r="DX57" s="69">
        <f>SUMIFS(INDEX(Calc!$H$2:$DZ$1549, $EG57, ), Calc!$H$15:$DZ$15, DX$75)/$F$79</f>
        <v>0</v>
      </c>
      <c r="DY57" s="69">
        <f>SUMIFS(INDEX(Calc!$H$2:$DZ$1549, $EG57, ), Calc!$H$15:$DZ$15, DY$75)/$F$79</f>
        <v>0</v>
      </c>
      <c r="DZ57" s="69">
        <f>SUMIFS(INDEX(Calc!$H$2:$DZ$1549, $EG57, ), Calc!$H$15:$DZ$15, DZ$75)/$F$79</f>
        <v>0</v>
      </c>
      <c r="EB57" s="51"/>
      <c r="EC57" s="72">
        <f>SUM(I57:EA57)</f>
        <v>-2.0000000000000013</v>
      </c>
      <c r="ED57" s="78"/>
      <c r="EF57" s="33" t="s">
        <v>233</v>
      </c>
      <c r="EG57" s="131">
        <f>SUMIFS(Calc!$EB$2:$EB$1549, Calc!$EC$2:$EC$1549, $EG$2, Calc!$ED$2:$ED$1549, $EG$3, Calc!$EE$2:$EE$1549, $EF57, Calc!$EF$2:$EF$1549, $C57)</f>
        <v>1106</v>
      </c>
    </row>
    <row r="58" spans="3:137" x14ac:dyDescent="0.3">
      <c r="C58" s="2" t="s">
        <v>2</v>
      </c>
      <c r="E58" s="51"/>
      <c r="F58" s="95">
        <f>EC58/$EC$10*Inputs!$D$10</f>
        <v>-2500.0000000000023</v>
      </c>
      <c r="G58" s="139" t="s">
        <v>47</v>
      </c>
      <c r="H58" s="53"/>
      <c r="I58" s="20"/>
      <c r="J58" s="69">
        <f>SUMIFS(INDEX(Calc!$H$2:$DZ$1549, $EG58, ), Calc!$H$15:$DZ$15, J$75)/$F$79</f>
        <v>0</v>
      </c>
      <c r="K58" s="69">
        <f>SUMIFS(INDEX(Calc!$H$2:$DZ$1549, $EG58, ), Calc!$H$15:$DZ$15, K$75)/$F$79</f>
        <v>-0.16666666666666674</v>
      </c>
      <c r="L58" s="69">
        <f>SUMIFS(INDEX(Calc!$H$2:$DZ$1549, $EG58, ), Calc!$H$15:$DZ$15, L$75)/$F$79</f>
        <v>-0.20000000000000012</v>
      </c>
      <c r="M58" s="69">
        <f>SUMIFS(INDEX(Calc!$H$2:$DZ$1549, $EG58, ), Calc!$H$15:$DZ$15, M$75)/$F$79</f>
        <v>-0.20000000000000012</v>
      </c>
      <c r="N58" s="69">
        <f>SUMIFS(INDEX(Calc!$H$2:$DZ$1549, $EG58, ), Calc!$H$15:$DZ$15, N$75)/$F$79</f>
        <v>-0.20000000000000012</v>
      </c>
      <c r="O58" s="69">
        <f>SUMIFS(INDEX(Calc!$H$2:$DZ$1549, $EG58, ), Calc!$H$15:$DZ$15, O$75)/$F$79</f>
        <v>-0.20000000000000012</v>
      </c>
      <c r="P58" s="69">
        <f>SUMIFS(INDEX(Calc!$H$2:$DZ$1549, $EG58, ), Calc!$H$15:$DZ$15, P$75)/$F$79</f>
        <v>-3.333333333333334E-2</v>
      </c>
      <c r="Q58" s="69">
        <f>SUMIFS(INDEX(Calc!$H$2:$DZ$1549, $EG58, ), Calc!$H$15:$DZ$15, Q$75)/$F$79</f>
        <v>0</v>
      </c>
      <c r="R58" s="69">
        <f>SUMIFS(INDEX(Calc!$H$2:$DZ$1549, $EG58, ), Calc!$H$15:$DZ$15, R$75)/$F$79</f>
        <v>0</v>
      </c>
      <c r="S58" s="69">
        <f>SUMIFS(INDEX(Calc!$H$2:$DZ$1549, $EG58, ), Calc!$H$15:$DZ$15, S$75)/$F$79</f>
        <v>0</v>
      </c>
      <c r="T58" s="69">
        <f>SUMIFS(INDEX(Calc!$H$2:$DZ$1549, $EG58, ), Calc!$H$15:$DZ$15, T$75)/$F$79</f>
        <v>0</v>
      </c>
      <c r="U58" s="69">
        <f>SUMIFS(INDEX(Calc!$H$2:$DZ$1549, $EG58, ), Calc!$H$15:$DZ$15, U$75)/$F$79</f>
        <v>0</v>
      </c>
      <c r="V58" s="69">
        <f>SUMIFS(INDEX(Calc!$H$2:$DZ$1549, $EG58, ), Calc!$H$15:$DZ$15, V$75)/$F$79</f>
        <v>0</v>
      </c>
      <c r="W58" s="69">
        <f>SUMIFS(INDEX(Calc!$H$2:$DZ$1549, $EG58, ), Calc!$H$15:$DZ$15, W$75)/$F$79</f>
        <v>0</v>
      </c>
      <c r="X58" s="69">
        <f>SUMIFS(INDEX(Calc!$H$2:$DZ$1549, $EG58, ), Calc!$H$15:$DZ$15, X$75)/$F$79</f>
        <v>0</v>
      </c>
      <c r="Y58" s="69">
        <f>SUMIFS(INDEX(Calc!$H$2:$DZ$1549, $EG58, ), Calc!$H$15:$DZ$15, Y$75)/$F$79</f>
        <v>0</v>
      </c>
      <c r="Z58" s="69">
        <f>SUMIFS(INDEX(Calc!$H$2:$DZ$1549, $EG58, ), Calc!$H$15:$DZ$15, Z$75)/$F$79</f>
        <v>0</v>
      </c>
      <c r="AA58" s="69">
        <f>SUMIFS(INDEX(Calc!$H$2:$DZ$1549, $EG58, ), Calc!$H$15:$DZ$15, AA$75)/$F$79</f>
        <v>0</v>
      </c>
      <c r="AB58" s="69">
        <f>SUMIFS(INDEX(Calc!$H$2:$DZ$1549, $EG58, ), Calc!$H$15:$DZ$15, AB$75)/$F$79</f>
        <v>0</v>
      </c>
      <c r="AC58" s="69">
        <f>SUMIFS(INDEX(Calc!$H$2:$DZ$1549, $EG58, ), Calc!$H$15:$DZ$15, AC$75)/$F$79</f>
        <v>0</v>
      </c>
      <c r="AD58" s="69">
        <f>SUMIFS(INDEX(Calc!$H$2:$DZ$1549, $EG58, ), Calc!$H$15:$DZ$15, AD$75)/$F$79</f>
        <v>0</v>
      </c>
      <c r="AE58" s="69">
        <f>SUMIFS(INDEX(Calc!$H$2:$DZ$1549, $EG58, ), Calc!$H$15:$DZ$15, AE$75)/$F$79</f>
        <v>0</v>
      </c>
      <c r="AF58" s="69">
        <f>SUMIFS(INDEX(Calc!$H$2:$DZ$1549, $EG58, ), Calc!$H$15:$DZ$15, AF$75)/$F$79</f>
        <v>0</v>
      </c>
      <c r="AG58" s="69">
        <f>SUMIFS(INDEX(Calc!$H$2:$DZ$1549, $EG58, ), Calc!$H$15:$DZ$15, AG$75)/$F$79</f>
        <v>0</v>
      </c>
      <c r="AH58" s="69">
        <f>SUMIFS(INDEX(Calc!$H$2:$DZ$1549, $EG58, ), Calc!$H$15:$DZ$15, AH$75)/$F$79</f>
        <v>0</v>
      </c>
      <c r="AI58" s="69">
        <f>SUMIFS(INDEX(Calc!$H$2:$DZ$1549, $EG58, ), Calc!$H$15:$DZ$15, AI$75)/$F$79</f>
        <v>0</v>
      </c>
      <c r="AJ58" s="69">
        <f>SUMIFS(INDEX(Calc!$H$2:$DZ$1549, $EG58, ), Calc!$H$15:$DZ$15, AJ$75)/$F$79</f>
        <v>0</v>
      </c>
      <c r="AK58" s="69">
        <f>SUMIFS(INDEX(Calc!$H$2:$DZ$1549, $EG58, ), Calc!$H$15:$DZ$15, AK$75)/$F$79</f>
        <v>0</v>
      </c>
      <c r="AL58" s="69">
        <f>SUMIFS(INDEX(Calc!$H$2:$DZ$1549, $EG58, ), Calc!$H$15:$DZ$15, AL$75)/$F$79</f>
        <v>0</v>
      </c>
      <c r="AM58" s="69">
        <f>SUMIFS(INDEX(Calc!$H$2:$DZ$1549, $EG58, ), Calc!$H$15:$DZ$15, AM$75)/$F$79</f>
        <v>0</v>
      </c>
      <c r="AN58" s="69">
        <f>SUMIFS(INDEX(Calc!$H$2:$DZ$1549, $EG58, ), Calc!$H$15:$DZ$15, AN$75)/$F$79</f>
        <v>0</v>
      </c>
      <c r="AO58" s="69">
        <f>SUMIFS(INDEX(Calc!$H$2:$DZ$1549, $EG58, ), Calc!$H$15:$DZ$15, AO$75)/$F$79</f>
        <v>0</v>
      </c>
      <c r="AP58" s="69">
        <f>SUMIFS(INDEX(Calc!$H$2:$DZ$1549, $EG58, ), Calc!$H$15:$DZ$15, AP$75)/$F$79</f>
        <v>0</v>
      </c>
      <c r="AQ58" s="69">
        <f>SUMIFS(INDEX(Calc!$H$2:$DZ$1549, $EG58, ), Calc!$H$15:$DZ$15, AQ$75)/$F$79</f>
        <v>0</v>
      </c>
      <c r="AR58" s="69">
        <f>SUMIFS(INDEX(Calc!$H$2:$DZ$1549, $EG58, ), Calc!$H$15:$DZ$15, AR$75)/$F$79</f>
        <v>0</v>
      </c>
      <c r="AS58" s="69">
        <f>SUMIFS(INDEX(Calc!$H$2:$DZ$1549, $EG58, ), Calc!$H$15:$DZ$15, AS$75)/$F$79</f>
        <v>0</v>
      </c>
      <c r="AT58" s="69">
        <f>SUMIFS(INDEX(Calc!$H$2:$DZ$1549, $EG58, ), Calc!$H$15:$DZ$15, AT$75)/$F$79</f>
        <v>0</v>
      </c>
      <c r="AU58" s="69">
        <f>SUMIFS(INDEX(Calc!$H$2:$DZ$1549, $EG58, ), Calc!$H$15:$DZ$15, AU$75)/$F$79</f>
        <v>0</v>
      </c>
      <c r="AV58" s="69">
        <f>SUMIFS(INDEX(Calc!$H$2:$DZ$1549, $EG58, ), Calc!$H$15:$DZ$15, AV$75)/$F$79</f>
        <v>0</v>
      </c>
      <c r="AW58" s="69">
        <f>SUMIFS(INDEX(Calc!$H$2:$DZ$1549, $EG58, ), Calc!$H$15:$DZ$15, AW$75)/$F$79</f>
        <v>0</v>
      </c>
      <c r="AX58" s="69">
        <f>SUMIFS(INDEX(Calc!$H$2:$DZ$1549, $EG58, ), Calc!$H$15:$DZ$15, AX$75)/$F$79</f>
        <v>0</v>
      </c>
      <c r="AY58" s="69">
        <f>SUMIFS(INDEX(Calc!$H$2:$DZ$1549, $EG58, ), Calc!$H$15:$DZ$15, AY$75)/$F$79</f>
        <v>0</v>
      </c>
      <c r="AZ58" s="69">
        <f>SUMIFS(INDEX(Calc!$H$2:$DZ$1549, $EG58, ), Calc!$H$15:$DZ$15, AZ$75)/$F$79</f>
        <v>0</v>
      </c>
      <c r="BA58" s="69">
        <f>SUMIFS(INDEX(Calc!$H$2:$DZ$1549, $EG58, ), Calc!$H$15:$DZ$15, BA$75)/$F$79</f>
        <v>0</v>
      </c>
      <c r="BB58" s="69">
        <f>SUMIFS(INDEX(Calc!$H$2:$DZ$1549, $EG58, ), Calc!$H$15:$DZ$15, BB$75)/$F$79</f>
        <v>0</v>
      </c>
      <c r="BC58" s="69">
        <f>SUMIFS(INDEX(Calc!$H$2:$DZ$1549, $EG58, ), Calc!$H$15:$DZ$15, BC$75)/$F$79</f>
        <v>0</v>
      </c>
      <c r="BD58" s="69">
        <f>SUMIFS(INDEX(Calc!$H$2:$DZ$1549, $EG58, ), Calc!$H$15:$DZ$15, BD$75)/$F$79</f>
        <v>0</v>
      </c>
      <c r="BE58" s="69">
        <f>SUMIFS(INDEX(Calc!$H$2:$DZ$1549, $EG58, ), Calc!$H$15:$DZ$15, BE$75)/$F$79</f>
        <v>0</v>
      </c>
      <c r="BF58" s="69">
        <f>SUMIFS(INDEX(Calc!$H$2:$DZ$1549, $EG58, ), Calc!$H$15:$DZ$15, BF$75)/$F$79</f>
        <v>0</v>
      </c>
      <c r="BG58" s="69">
        <f>SUMIFS(INDEX(Calc!$H$2:$DZ$1549, $EG58, ), Calc!$H$15:$DZ$15, BG$75)/$F$79</f>
        <v>0</v>
      </c>
      <c r="BH58" s="69">
        <f>SUMIFS(INDEX(Calc!$H$2:$DZ$1549, $EG58, ), Calc!$H$15:$DZ$15, BH$75)/$F$79</f>
        <v>0</v>
      </c>
      <c r="BI58" s="69">
        <f>SUMIFS(INDEX(Calc!$H$2:$DZ$1549, $EG58, ), Calc!$H$15:$DZ$15, BI$75)/$F$79</f>
        <v>0</v>
      </c>
      <c r="BJ58" s="69">
        <f>SUMIFS(INDEX(Calc!$H$2:$DZ$1549, $EG58, ), Calc!$H$15:$DZ$15, BJ$75)/$F$79</f>
        <v>0</v>
      </c>
      <c r="BK58" s="69">
        <f>SUMIFS(INDEX(Calc!$H$2:$DZ$1549, $EG58, ), Calc!$H$15:$DZ$15, BK$75)/$F$79</f>
        <v>0</v>
      </c>
      <c r="BL58" s="69">
        <f>SUMIFS(INDEX(Calc!$H$2:$DZ$1549, $EG58, ), Calc!$H$15:$DZ$15, BL$75)/$F$79</f>
        <v>0</v>
      </c>
      <c r="BM58" s="69">
        <f>SUMIFS(INDEX(Calc!$H$2:$DZ$1549, $EG58, ), Calc!$H$15:$DZ$15, BM$75)/$F$79</f>
        <v>0</v>
      </c>
      <c r="BN58" s="69">
        <f>SUMIFS(INDEX(Calc!$H$2:$DZ$1549, $EG58, ), Calc!$H$15:$DZ$15, BN$75)/$F$79</f>
        <v>0</v>
      </c>
      <c r="BO58" s="69">
        <f>SUMIFS(INDEX(Calc!$H$2:$DZ$1549, $EG58, ), Calc!$H$15:$DZ$15, BO$75)/$F$79</f>
        <v>0</v>
      </c>
      <c r="BP58" s="69">
        <f>SUMIFS(INDEX(Calc!$H$2:$DZ$1549, $EG58, ), Calc!$H$15:$DZ$15, BP$75)/$F$79</f>
        <v>0</v>
      </c>
      <c r="BQ58" s="69">
        <f>SUMIFS(INDEX(Calc!$H$2:$DZ$1549, $EG58, ), Calc!$H$15:$DZ$15, BQ$75)/$F$79</f>
        <v>0</v>
      </c>
      <c r="BR58" s="69">
        <f>SUMIFS(INDEX(Calc!$H$2:$DZ$1549, $EG58, ), Calc!$H$15:$DZ$15, BR$75)/$F$79</f>
        <v>0</v>
      </c>
      <c r="BS58" s="69">
        <f>SUMIFS(INDEX(Calc!$H$2:$DZ$1549, $EG58, ), Calc!$H$15:$DZ$15, BS$75)/$F$79</f>
        <v>0</v>
      </c>
      <c r="BT58" s="69">
        <f>SUMIFS(INDEX(Calc!$H$2:$DZ$1549, $EG58, ), Calc!$H$15:$DZ$15, BT$75)/$F$79</f>
        <v>0</v>
      </c>
      <c r="BU58" s="69">
        <f>SUMIFS(INDEX(Calc!$H$2:$DZ$1549, $EG58, ), Calc!$H$15:$DZ$15, BU$75)/$F$79</f>
        <v>0</v>
      </c>
      <c r="BV58" s="69">
        <f>SUMIFS(INDEX(Calc!$H$2:$DZ$1549, $EG58, ), Calc!$H$15:$DZ$15, BV$75)/$F$79</f>
        <v>0</v>
      </c>
      <c r="BW58" s="69">
        <f>SUMIFS(INDEX(Calc!$H$2:$DZ$1549, $EG58, ), Calc!$H$15:$DZ$15, BW$75)/$F$79</f>
        <v>0</v>
      </c>
      <c r="BX58" s="69">
        <f>SUMIFS(INDEX(Calc!$H$2:$DZ$1549, $EG58, ), Calc!$H$15:$DZ$15, BX$75)/$F$79</f>
        <v>0</v>
      </c>
      <c r="BY58" s="69">
        <f>SUMIFS(INDEX(Calc!$H$2:$DZ$1549, $EG58, ), Calc!$H$15:$DZ$15, BY$75)/$F$79</f>
        <v>0</v>
      </c>
      <c r="BZ58" s="69">
        <f>SUMIFS(INDEX(Calc!$H$2:$DZ$1549, $EG58, ), Calc!$H$15:$DZ$15, BZ$75)/$F$79</f>
        <v>0</v>
      </c>
      <c r="CA58" s="69">
        <f>SUMIFS(INDEX(Calc!$H$2:$DZ$1549, $EG58, ), Calc!$H$15:$DZ$15, CA$75)/$F$79</f>
        <v>0</v>
      </c>
      <c r="CB58" s="69">
        <f>SUMIFS(INDEX(Calc!$H$2:$DZ$1549, $EG58, ), Calc!$H$15:$DZ$15, CB$75)/$F$79</f>
        <v>0</v>
      </c>
      <c r="CC58" s="69">
        <f>SUMIFS(INDEX(Calc!$H$2:$DZ$1549, $EG58, ), Calc!$H$15:$DZ$15, CC$75)/$F$79</f>
        <v>0</v>
      </c>
      <c r="CD58" s="69">
        <f>SUMIFS(INDEX(Calc!$H$2:$DZ$1549, $EG58, ), Calc!$H$15:$DZ$15, CD$75)/$F$79</f>
        <v>0</v>
      </c>
      <c r="CE58" s="69">
        <f>SUMIFS(INDEX(Calc!$H$2:$DZ$1549, $EG58, ), Calc!$H$15:$DZ$15, CE$75)/$F$79</f>
        <v>0</v>
      </c>
      <c r="CF58" s="69">
        <f>SUMIFS(INDEX(Calc!$H$2:$DZ$1549, $EG58, ), Calc!$H$15:$DZ$15, CF$75)/$F$79</f>
        <v>0</v>
      </c>
      <c r="CG58" s="69">
        <f>SUMIFS(INDEX(Calc!$H$2:$DZ$1549, $EG58, ), Calc!$H$15:$DZ$15, CG$75)/$F$79</f>
        <v>0</v>
      </c>
      <c r="CH58" s="69">
        <f>SUMIFS(INDEX(Calc!$H$2:$DZ$1549, $EG58, ), Calc!$H$15:$DZ$15, CH$75)/$F$79</f>
        <v>0</v>
      </c>
      <c r="CI58" s="69">
        <f>SUMIFS(INDEX(Calc!$H$2:$DZ$1549, $EG58, ), Calc!$H$15:$DZ$15, CI$75)/$F$79</f>
        <v>0</v>
      </c>
      <c r="CJ58" s="69">
        <f>SUMIFS(INDEX(Calc!$H$2:$DZ$1549, $EG58, ), Calc!$H$15:$DZ$15, CJ$75)/$F$79</f>
        <v>0</v>
      </c>
      <c r="CK58" s="69">
        <f>SUMIFS(INDEX(Calc!$H$2:$DZ$1549, $EG58, ), Calc!$H$15:$DZ$15, CK$75)/$F$79</f>
        <v>0</v>
      </c>
      <c r="CL58" s="69">
        <f>SUMIFS(INDEX(Calc!$H$2:$DZ$1549, $EG58, ), Calc!$H$15:$DZ$15, CL$75)/$F$79</f>
        <v>0</v>
      </c>
      <c r="CM58" s="69">
        <f>SUMIFS(INDEX(Calc!$H$2:$DZ$1549, $EG58, ), Calc!$H$15:$DZ$15, CM$75)/$F$79</f>
        <v>0</v>
      </c>
      <c r="CN58" s="69">
        <f>SUMIFS(INDEX(Calc!$H$2:$DZ$1549, $EG58, ), Calc!$H$15:$DZ$15, CN$75)/$F$79</f>
        <v>0</v>
      </c>
      <c r="CO58" s="69">
        <f>SUMIFS(INDEX(Calc!$H$2:$DZ$1549, $EG58, ), Calc!$H$15:$DZ$15, CO$75)/$F$79</f>
        <v>0</v>
      </c>
      <c r="CP58" s="69">
        <f>SUMIFS(INDEX(Calc!$H$2:$DZ$1549, $EG58, ), Calc!$H$15:$DZ$15, CP$75)/$F$79</f>
        <v>0</v>
      </c>
      <c r="CQ58" s="69">
        <f>SUMIFS(INDEX(Calc!$H$2:$DZ$1549, $EG58, ), Calc!$H$15:$DZ$15, CQ$75)/$F$79</f>
        <v>0</v>
      </c>
      <c r="CR58" s="69">
        <f>SUMIFS(INDEX(Calc!$H$2:$DZ$1549, $EG58, ), Calc!$H$15:$DZ$15, CR$75)/$F$79</f>
        <v>0</v>
      </c>
      <c r="CS58" s="69">
        <f>SUMIFS(INDEX(Calc!$H$2:$DZ$1549, $EG58, ), Calc!$H$15:$DZ$15, CS$75)/$F$79</f>
        <v>0</v>
      </c>
      <c r="CT58" s="69">
        <f>SUMIFS(INDEX(Calc!$H$2:$DZ$1549, $EG58, ), Calc!$H$15:$DZ$15, CT$75)/$F$79</f>
        <v>0</v>
      </c>
      <c r="CU58" s="69">
        <f>SUMIFS(INDEX(Calc!$H$2:$DZ$1549, $EG58, ), Calc!$H$15:$DZ$15, CU$75)/$F$79</f>
        <v>0</v>
      </c>
      <c r="CV58" s="69">
        <f>SUMIFS(INDEX(Calc!$H$2:$DZ$1549, $EG58, ), Calc!$H$15:$DZ$15, CV$75)/$F$79</f>
        <v>0</v>
      </c>
      <c r="CW58" s="69">
        <f>SUMIFS(INDEX(Calc!$H$2:$DZ$1549, $EG58, ), Calc!$H$15:$DZ$15, CW$75)/$F$79</f>
        <v>0</v>
      </c>
      <c r="CX58" s="69">
        <f>SUMIFS(INDEX(Calc!$H$2:$DZ$1549, $EG58, ), Calc!$H$15:$DZ$15, CX$75)/$F$79</f>
        <v>0</v>
      </c>
      <c r="CY58" s="69">
        <f>SUMIFS(INDEX(Calc!$H$2:$DZ$1549, $EG58, ), Calc!$H$15:$DZ$15, CY$75)/$F$79</f>
        <v>0</v>
      </c>
      <c r="CZ58" s="69">
        <f>SUMIFS(INDEX(Calc!$H$2:$DZ$1549, $EG58, ), Calc!$H$15:$DZ$15, CZ$75)/$F$79</f>
        <v>0</v>
      </c>
      <c r="DA58" s="69">
        <f>SUMIFS(INDEX(Calc!$H$2:$DZ$1549, $EG58, ), Calc!$H$15:$DZ$15, DA$75)/$F$79</f>
        <v>0</v>
      </c>
      <c r="DB58" s="69">
        <f>SUMIFS(INDEX(Calc!$H$2:$DZ$1549, $EG58, ), Calc!$H$15:$DZ$15, DB$75)/$F$79</f>
        <v>0</v>
      </c>
      <c r="DC58" s="69">
        <f>SUMIFS(INDEX(Calc!$H$2:$DZ$1549, $EG58, ), Calc!$H$15:$DZ$15, DC$75)/$F$79</f>
        <v>0</v>
      </c>
      <c r="DD58" s="69">
        <f>SUMIFS(INDEX(Calc!$H$2:$DZ$1549, $EG58, ), Calc!$H$15:$DZ$15, DD$75)/$F$79</f>
        <v>0</v>
      </c>
      <c r="DE58" s="69">
        <f>SUMIFS(INDEX(Calc!$H$2:$DZ$1549, $EG58, ), Calc!$H$15:$DZ$15, DE$75)/$F$79</f>
        <v>0</v>
      </c>
      <c r="DF58" s="69">
        <f>SUMIFS(INDEX(Calc!$H$2:$DZ$1549, $EG58, ), Calc!$H$15:$DZ$15, DF$75)/$F$79</f>
        <v>0</v>
      </c>
      <c r="DG58" s="69">
        <f>SUMIFS(INDEX(Calc!$H$2:$DZ$1549, $EG58, ), Calc!$H$15:$DZ$15, DG$75)/$F$79</f>
        <v>0</v>
      </c>
      <c r="DH58" s="69">
        <f>SUMIFS(INDEX(Calc!$H$2:$DZ$1549, $EG58, ), Calc!$H$15:$DZ$15, DH$75)/$F$79</f>
        <v>0</v>
      </c>
      <c r="DI58" s="69">
        <f>SUMIFS(INDEX(Calc!$H$2:$DZ$1549, $EG58, ), Calc!$H$15:$DZ$15, DI$75)/$F$79</f>
        <v>0</v>
      </c>
      <c r="DJ58" s="69">
        <f>SUMIFS(INDEX(Calc!$H$2:$DZ$1549, $EG58, ), Calc!$H$15:$DZ$15, DJ$75)/$F$79</f>
        <v>0</v>
      </c>
      <c r="DK58" s="69">
        <f>SUMIFS(INDEX(Calc!$H$2:$DZ$1549, $EG58, ), Calc!$H$15:$DZ$15, DK$75)/$F$79</f>
        <v>0</v>
      </c>
      <c r="DL58" s="69">
        <f>SUMIFS(INDEX(Calc!$H$2:$DZ$1549, $EG58, ), Calc!$H$15:$DZ$15, DL$75)/$F$79</f>
        <v>0</v>
      </c>
      <c r="DM58" s="69">
        <f>SUMIFS(INDEX(Calc!$H$2:$DZ$1549, $EG58, ), Calc!$H$15:$DZ$15, DM$75)/$F$79</f>
        <v>0</v>
      </c>
      <c r="DN58" s="69">
        <f>SUMIFS(INDEX(Calc!$H$2:$DZ$1549, $EG58, ), Calc!$H$15:$DZ$15, DN$75)/$F$79</f>
        <v>0</v>
      </c>
      <c r="DO58" s="69">
        <f>SUMIFS(INDEX(Calc!$H$2:$DZ$1549, $EG58, ), Calc!$H$15:$DZ$15, DO$75)/$F$79</f>
        <v>0</v>
      </c>
      <c r="DP58" s="69">
        <f>SUMIFS(INDEX(Calc!$H$2:$DZ$1549, $EG58, ), Calc!$H$15:$DZ$15, DP$75)/$F$79</f>
        <v>0</v>
      </c>
      <c r="DQ58" s="69">
        <f>SUMIFS(INDEX(Calc!$H$2:$DZ$1549, $EG58, ), Calc!$H$15:$DZ$15, DQ$75)/$F$79</f>
        <v>0</v>
      </c>
      <c r="DR58" s="69">
        <f>SUMIFS(INDEX(Calc!$H$2:$DZ$1549, $EG58, ), Calc!$H$15:$DZ$15, DR$75)/$F$79</f>
        <v>0</v>
      </c>
      <c r="DS58" s="69">
        <f>SUMIFS(INDEX(Calc!$H$2:$DZ$1549, $EG58, ), Calc!$H$15:$DZ$15, DS$75)/$F$79</f>
        <v>0</v>
      </c>
      <c r="DT58" s="69">
        <f>SUMIFS(INDEX(Calc!$H$2:$DZ$1549, $EG58, ), Calc!$H$15:$DZ$15, DT$75)/$F$79</f>
        <v>0</v>
      </c>
      <c r="DU58" s="69">
        <f>SUMIFS(INDEX(Calc!$H$2:$DZ$1549, $EG58, ), Calc!$H$15:$DZ$15, DU$75)/$F$79</f>
        <v>0</v>
      </c>
      <c r="DV58" s="69">
        <f>SUMIFS(INDEX(Calc!$H$2:$DZ$1549, $EG58, ), Calc!$H$15:$DZ$15, DV$75)/$F$79</f>
        <v>0</v>
      </c>
      <c r="DW58" s="69">
        <f>SUMIFS(INDEX(Calc!$H$2:$DZ$1549, $EG58, ), Calc!$H$15:$DZ$15, DW$75)/$F$79</f>
        <v>0</v>
      </c>
      <c r="DX58" s="69">
        <f>SUMIFS(INDEX(Calc!$H$2:$DZ$1549, $EG58, ), Calc!$H$15:$DZ$15, DX$75)/$F$79</f>
        <v>0</v>
      </c>
      <c r="DY58" s="69">
        <f>SUMIFS(INDEX(Calc!$H$2:$DZ$1549, $EG58, ), Calc!$H$15:$DZ$15, DY$75)/$F$79</f>
        <v>0</v>
      </c>
      <c r="DZ58" s="69">
        <f>SUMIFS(INDEX(Calc!$H$2:$DZ$1549, $EG58, ), Calc!$H$15:$DZ$15, DZ$75)/$F$79</f>
        <v>0</v>
      </c>
      <c r="EB58" s="51"/>
      <c r="EC58" s="72">
        <f>SUM(I58:EA58)</f>
        <v>-1.0000000000000007</v>
      </c>
      <c r="ED58" s="78"/>
      <c r="EF58" s="33" t="s">
        <v>233</v>
      </c>
      <c r="EG58" s="131">
        <f>SUMIFS(Calc!$EB$2:$EB$1549, Calc!$EC$2:$EC$1549, $EG$2, Calc!$ED$2:$ED$1549, $EG$3, Calc!$EE$2:$EE$1549, $EF58, Calc!$EF$2:$EF$1549, $C58)</f>
        <v>1202</v>
      </c>
    </row>
    <row r="59" spans="3:137" x14ac:dyDescent="0.3">
      <c r="C59" s="2" t="s">
        <v>4</v>
      </c>
      <c r="E59" s="51"/>
      <c r="F59" s="95">
        <f>EC59/$EC$10*Inputs!$D$10</f>
        <v>-200.00000000000006</v>
      </c>
      <c r="G59" s="139" t="s">
        <v>47</v>
      </c>
      <c r="H59" s="53"/>
      <c r="I59" s="20"/>
      <c r="J59" s="69">
        <f>SUMIFS(INDEX(Calc!$H$2:$DZ$1549, $EG59, ), Calc!$H$15:$DZ$15, J$75)/$F$79</f>
        <v>0</v>
      </c>
      <c r="K59" s="69">
        <f>SUMIFS(INDEX(Calc!$H$2:$DZ$1549, $EG59, ), Calc!$H$15:$DZ$15, K$75)/$F$79</f>
        <v>-1.3333333333333338E-2</v>
      </c>
      <c r="L59" s="69">
        <f>SUMIFS(INDEX(Calc!$H$2:$DZ$1549, $EG59, ), Calc!$H$15:$DZ$15, L$75)/$F$79</f>
        <v>-1.6000000000000004E-2</v>
      </c>
      <c r="M59" s="69">
        <f>SUMIFS(INDEX(Calc!$H$2:$DZ$1549, $EG59, ), Calc!$H$15:$DZ$15, M$75)/$F$79</f>
        <v>-1.6000000000000004E-2</v>
      </c>
      <c r="N59" s="69">
        <f>SUMIFS(INDEX(Calc!$H$2:$DZ$1549, $EG59, ), Calc!$H$15:$DZ$15, N$75)/$F$79</f>
        <v>-1.6000000000000004E-2</v>
      </c>
      <c r="O59" s="69">
        <f>SUMIFS(INDEX(Calc!$H$2:$DZ$1549, $EG59, ), Calc!$H$15:$DZ$15, O$75)/$F$79</f>
        <v>-1.6000000000000004E-2</v>
      </c>
      <c r="P59" s="69">
        <f>SUMIFS(INDEX(Calc!$H$2:$DZ$1549, $EG59, ), Calc!$H$15:$DZ$15, P$75)/$F$79</f>
        <v>-2.666666666666667E-3</v>
      </c>
      <c r="Q59" s="69">
        <f>SUMIFS(INDEX(Calc!$H$2:$DZ$1549, $EG59, ), Calc!$H$15:$DZ$15, Q$75)/$F$79</f>
        <v>0</v>
      </c>
      <c r="R59" s="69">
        <f>SUMIFS(INDEX(Calc!$H$2:$DZ$1549, $EG59, ), Calc!$H$15:$DZ$15, R$75)/$F$79</f>
        <v>0</v>
      </c>
      <c r="S59" s="69">
        <f>SUMIFS(INDEX(Calc!$H$2:$DZ$1549, $EG59, ), Calc!$H$15:$DZ$15, S$75)/$F$79</f>
        <v>0</v>
      </c>
      <c r="T59" s="69">
        <f>SUMIFS(INDEX(Calc!$H$2:$DZ$1549, $EG59, ), Calc!$H$15:$DZ$15, T$75)/$F$79</f>
        <v>0</v>
      </c>
      <c r="U59" s="69">
        <f>SUMIFS(INDEX(Calc!$H$2:$DZ$1549, $EG59, ), Calc!$H$15:$DZ$15, U$75)/$F$79</f>
        <v>0</v>
      </c>
      <c r="V59" s="69">
        <f>SUMIFS(INDEX(Calc!$H$2:$DZ$1549, $EG59, ), Calc!$H$15:$DZ$15, V$75)/$F$79</f>
        <v>0</v>
      </c>
      <c r="W59" s="69">
        <f>SUMIFS(INDEX(Calc!$H$2:$DZ$1549, $EG59, ), Calc!$H$15:$DZ$15, W$75)/$F$79</f>
        <v>0</v>
      </c>
      <c r="X59" s="69">
        <f>SUMIFS(INDEX(Calc!$H$2:$DZ$1549, $EG59, ), Calc!$H$15:$DZ$15, X$75)/$F$79</f>
        <v>0</v>
      </c>
      <c r="Y59" s="69">
        <f>SUMIFS(INDEX(Calc!$H$2:$DZ$1549, $EG59, ), Calc!$H$15:$DZ$15, Y$75)/$F$79</f>
        <v>0</v>
      </c>
      <c r="Z59" s="69">
        <f>SUMIFS(INDEX(Calc!$H$2:$DZ$1549, $EG59, ), Calc!$H$15:$DZ$15, Z$75)/$F$79</f>
        <v>0</v>
      </c>
      <c r="AA59" s="69">
        <f>SUMIFS(INDEX(Calc!$H$2:$DZ$1549, $EG59, ), Calc!$H$15:$DZ$15, AA$75)/$F$79</f>
        <v>0</v>
      </c>
      <c r="AB59" s="69">
        <f>SUMIFS(INDEX(Calc!$H$2:$DZ$1549, $EG59, ), Calc!$H$15:$DZ$15, AB$75)/$F$79</f>
        <v>0</v>
      </c>
      <c r="AC59" s="69">
        <f>SUMIFS(INDEX(Calc!$H$2:$DZ$1549, $EG59, ), Calc!$H$15:$DZ$15, AC$75)/$F$79</f>
        <v>0</v>
      </c>
      <c r="AD59" s="69">
        <f>SUMIFS(INDEX(Calc!$H$2:$DZ$1549, $EG59, ), Calc!$H$15:$DZ$15, AD$75)/$F$79</f>
        <v>0</v>
      </c>
      <c r="AE59" s="69">
        <f>SUMIFS(INDEX(Calc!$H$2:$DZ$1549, $EG59, ), Calc!$H$15:$DZ$15, AE$75)/$F$79</f>
        <v>0</v>
      </c>
      <c r="AF59" s="69">
        <f>SUMIFS(INDEX(Calc!$H$2:$DZ$1549, $EG59, ), Calc!$H$15:$DZ$15, AF$75)/$F$79</f>
        <v>0</v>
      </c>
      <c r="AG59" s="69">
        <f>SUMIFS(INDEX(Calc!$H$2:$DZ$1549, $EG59, ), Calc!$H$15:$DZ$15, AG$75)/$F$79</f>
        <v>0</v>
      </c>
      <c r="AH59" s="69">
        <f>SUMIFS(INDEX(Calc!$H$2:$DZ$1549, $EG59, ), Calc!$H$15:$DZ$15, AH$75)/$F$79</f>
        <v>0</v>
      </c>
      <c r="AI59" s="69">
        <f>SUMIFS(INDEX(Calc!$H$2:$DZ$1549, $EG59, ), Calc!$H$15:$DZ$15, AI$75)/$F$79</f>
        <v>0</v>
      </c>
      <c r="AJ59" s="69">
        <f>SUMIFS(INDEX(Calc!$H$2:$DZ$1549, $EG59, ), Calc!$H$15:$DZ$15, AJ$75)/$F$79</f>
        <v>0</v>
      </c>
      <c r="AK59" s="69">
        <f>SUMIFS(INDEX(Calc!$H$2:$DZ$1549, $EG59, ), Calc!$H$15:$DZ$15, AK$75)/$F$79</f>
        <v>0</v>
      </c>
      <c r="AL59" s="69">
        <f>SUMIFS(INDEX(Calc!$H$2:$DZ$1549, $EG59, ), Calc!$H$15:$DZ$15, AL$75)/$F$79</f>
        <v>0</v>
      </c>
      <c r="AM59" s="69">
        <f>SUMIFS(INDEX(Calc!$H$2:$DZ$1549, $EG59, ), Calc!$H$15:$DZ$15, AM$75)/$F$79</f>
        <v>0</v>
      </c>
      <c r="AN59" s="69">
        <f>SUMIFS(INDEX(Calc!$H$2:$DZ$1549, $EG59, ), Calc!$H$15:$DZ$15, AN$75)/$F$79</f>
        <v>0</v>
      </c>
      <c r="AO59" s="69">
        <f>SUMIFS(INDEX(Calc!$H$2:$DZ$1549, $EG59, ), Calc!$H$15:$DZ$15, AO$75)/$F$79</f>
        <v>0</v>
      </c>
      <c r="AP59" s="69">
        <f>SUMIFS(INDEX(Calc!$H$2:$DZ$1549, $EG59, ), Calc!$H$15:$DZ$15, AP$75)/$F$79</f>
        <v>0</v>
      </c>
      <c r="AQ59" s="69">
        <f>SUMIFS(INDEX(Calc!$H$2:$DZ$1549, $EG59, ), Calc!$H$15:$DZ$15, AQ$75)/$F$79</f>
        <v>0</v>
      </c>
      <c r="AR59" s="69">
        <f>SUMIFS(INDEX(Calc!$H$2:$DZ$1549, $EG59, ), Calc!$H$15:$DZ$15, AR$75)/$F$79</f>
        <v>0</v>
      </c>
      <c r="AS59" s="69">
        <f>SUMIFS(INDEX(Calc!$H$2:$DZ$1549, $EG59, ), Calc!$H$15:$DZ$15, AS$75)/$F$79</f>
        <v>0</v>
      </c>
      <c r="AT59" s="69">
        <f>SUMIFS(INDEX(Calc!$H$2:$DZ$1549, $EG59, ), Calc!$H$15:$DZ$15, AT$75)/$F$79</f>
        <v>0</v>
      </c>
      <c r="AU59" s="69">
        <f>SUMIFS(INDEX(Calc!$H$2:$DZ$1549, $EG59, ), Calc!$H$15:$DZ$15, AU$75)/$F$79</f>
        <v>0</v>
      </c>
      <c r="AV59" s="69">
        <f>SUMIFS(INDEX(Calc!$H$2:$DZ$1549, $EG59, ), Calc!$H$15:$DZ$15, AV$75)/$F$79</f>
        <v>0</v>
      </c>
      <c r="AW59" s="69">
        <f>SUMIFS(INDEX(Calc!$H$2:$DZ$1549, $EG59, ), Calc!$H$15:$DZ$15, AW$75)/$F$79</f>
        <v>0</v>
      </c>
      <c r="AX59" s="69">
        <f>SUMIFS(INDEX(Calc!$H$2:$DZ$1549, $EG59, ), Calc!$H$15:$DZ$15, AX$75)/$F$79</f>
        <v>0</v>
      </c>
      <c r="AY59" s="69">
        <f>SUMIFS(INDEX(Calc!$H$2:$DZ$1549, $EG59, ), Calc!$H$15:$DZ$15, AY$75)/$F$79</f>
        <v>0</v>
      </c>
      <c r="AZ59" s="69">
        <f>SUMIFS(INDEX(Calc!$H$2:$DZ$1549, $EG59, ), Calc!$H$15:$DZ$15, AZ$75)/$F$79</f>
        <v>0</v>
      </c>
      <c r="BA59" s="69">
        <f>SUMIFS(INDEX(Calc!$H$2:$DZ$1549, $EG59, ), Calc!$H$15:$DZ$15, BA$75)/$F$79</f>
        <v>0</v>
      </c>
      <c r="BB59" s="69">
        <f>SUMIFS(INDEX(Calc!$H$2:$DZ$1549, $EG59, ), Calc!$H$15:$DZ$15, BB$75)/$F$79</f>
        <v>0</v>
      </c>
      <c r="BC59" s="69">
        <f>SUMIFS(INDEX(Calc!$H$2:$DZ$1549, $EG59, ), Calc!$H$15:$DZ$15, BC$75)/$F$79</f>
        <v>0</v>
      </c>
      <c r="BD59" s="69">
        <f>SUMIFS(INDEX(Calc!$H$2:$DZ$1549, $EG59, ), Calc!$H$15:$DZ$15, BD$75)/$F$79</f>
        <v>0</v>
      </c>
      <c r="BE59" s="69">
        <f>SUMIFS(INDEX(Calc!$H$2:$DZ$1549, $EG59, ), Calc!$H$15:$DZ$15, BE$75)/$F$79</f>
        <v>0</v>
      </c>
      <c r="BF59" s="69">
        <f>SUMIFS(INDEX(Calc!$H$2:$DZ$1549, $EG59, ), Calc!$H$15:$DZ$15, BF$75)/$F$79</f>
        <v>0</v>
      </c>
      <c r="BG59" s="69">
        <f>SUMIFS(INDEX(Calc!$H$2:$DZ$1549, $EG59, ), Calc!$H$15:$DZ$15, BG$75)/$F$79</f>
        <v>0</v>
      </c>
      <c r="BH59" s="69">
        <f>SUMIFS(INDEX(Calc!$H$2:$DZ$1549, $EG59, ), Calc!$H$15:$DZ$15, BH$75)/$F$79</f>
        <v>0</v>
      </c>
      <c r="BI59" s="69">
        <f>SUMIFS(INDEX(Calc!$H$2:$DZ$1549, $EG59, ), Calc!$H$15:$DZ$15, BI$75)/$F$79</f>
        <v>0</v>
      </c>
      <c r="BJ59" s="69">
        <f>SUMIFS(INDEX(Calc!$H$2:$DZ$1549, $EG59, ), Calc!$H$15:$DZ$15, BJ$75)/$F$79</f>
        <v>0</v>
      </c>
      <c r="BK59" s="69">
        <f>SUMIFS(INDEX(Calc!$H$2:$DZ$1549, $EG59, ), Calc!$H$15:$DZ$15, BK$75)/$F$79</f>
        <v>0</v>
      </c>
      <c r="BL59" s="69">
        <f>SUMIFS(INDEX(Calc!$H$2:$DZ$1549, $EG59, ), Calc!$H$15:$DZ$15, BL$75)/$F$79</f>
        <v>0</v>
      </c>
      <c r="BM59" s="69">
        <f>SUMIFS(INDEX(Calc!$H$2:$DZ$1549, $EG59, ), Calc!$H$15:$DZ$15, BM$75)/$F$79</f>
        <v>0</v>
      </c>
      <c r="BN59" s="69">
        <f>SUMIFS(INDEX(Calc!$H$2:$DZ$1549, $EG59, ), Calc!$H$15:$DZ$15, BN$75)/$F$79</f>
        <v>0</v>
      </c>
      <c r="BO59" s="69">
        <f>SUMIFS(INDEX(Calc!$H$2:$DZ$1549, $EG59, ), Calc!$H$15:$DZ$15, BO$75)/$F$79</f>
        <v>0</v>
      </c>
      <c r="BP59" s="69">
        <f>SUMIFS(INDEX(Calc!$H$2:$DZ$1549, $EG59, ), Calc!$H$15:$DZ$15, BP$75)/$F$79</f>
        <v>0</v>
      </c>
      <c r="BQ59" s="69">
        <f>SUMIFS(INDEX(Calc!$H$2:$DZ$1549, $EG59, ), Calc!$H$15:$DZ$15, BQ$75)/$F$79</f>
        <v>0</v>
      </c>
      <c r="BR59" s="69">
        <f>SUMIFS(INDEX(Calc!$H$2:$DZ$1549, $EG59, ), Calc!$H$15:$DZ$15, BR$75)/$F$79</f>
        <v>0</v>
      </c>
      <c r="BS59" s="69">
        <f>SUMIFS(INDEX(Calc!$H$2:$DZ$1549, $EG59, ), Calc!$H$15:$DZ$15, BS$75)/$F$79</f>
        <v>0</v>
      </c>
      <c r="BT59" s="69">
        <f>SUMIFS(INDEX(Calc!$H$2:$DZ$1549, $EG59, ), Calc!$H$15:$DZ$15, BT$75)/$F$79</f>
        <v>0</v>
      </c>
      <c r="BU59" s="69">
        <f>SUMIFS(INDEX(Calc!$H$2:$DZ$1549, $EG59, ), Calc!$H$15:$DZ$15, BU$75)/$F$79</f>
        <v>0</v>
      </c>
      <c r="BV59" s="69">
        <f>SUMIFS(INDEX(Calc!$H$2:$DZ$1549, $EG59, ), Calc!$H$15:$DZ$15, BV$75)/$F$79</f>
        <v>0</v>
      </c>
      <c r="BW59" s="69">
        <f>SUMIFS(INDEX(Calc!$H$2:$DZ$1549, $EG59, ), Calc!$H$15:$DZ$15, BW$75)/$F$79</f>
        <v>0</v>
      </c>
      <c r="BX59" s="69">
        <f>SUMIFS(INDEX(Calc!$H$2:$DZ$1549, $EG59, ), Calc!$H$15:$DZ$15, BX$75)/$F$79</f>
        <v>0</v>
      </c>
      <c r="BY59" s="69">
        <f>SUMIFS(INDEX(Calc!$H$2:$DZ$1549, $EG59, ), Calc!$H$15:$DZ$15, BY$75)/$F$79</f>
        <v>0</v>
      </c>
      <c r="BZ59" s="69">
        <f>SUMIFS(INDEX(Calc!$H$2:$DZ$1549, $EG59, ), Calc!$H$15:$DZ$15, BZ$75)/$F$79</f>
        <v>0</v>
      </c>
      <c r="CA59" s="69">
        <f>SUMIFS(INDEX(Calc!$H$2:$DZ$1549, $EG59, ), Calc!$H$15:$DZ$15, CA$75)/$F$79</f>
        <v>0</v>
      </c>
      <c r="CB59" s="69">
        <f>SUMIFS(INDEX(Calc!$H$2:$DZ$1549, $EG59, ), Calc!$H$15:$DZ$15, CB$75)/$F$79</f>
        <v>0</v>
      </c>
      <c r="CC59" s="69">
        <f>SUMIFS(INDEX(Calc!$H$2:$DZ$1549, $EG59, ), Calc!$H$15:$DZ$15, CC$75)/$F$79</f>
        <v>0</v>
      </c>
      <c r="CD59" s="69">
        <f>SUMIFS(INDEX(Calc!$H$2:$DZ$1549, $EG59, ), Calc!$H$15:$DZ$15, CD$75)/$F$79</f>
        <v>0</v>
      </c>
      <c r="CE59" s="69">
        <f>SUMIFS(INDEX(Calc!$H$2:$DZ$1549, $EG59, ), Calc!$H$15:$DZ$15, CE$75)/$F$79</f>
        <v>0</v>
      </c>
      <c r="CF59" s="69">
        <f>SUMIFS(INDEX(Calc!$H$2:$DZ$1549, $EG59, ), Calc!$H$15:$DZ$15, CF$75)/$F$79</f>
        <v>0</v>
      </c>
      <c r="CG59" s="69">
        <f>SUMIFS(INDEX(Calc!$H$2:$DZ$1549, $EG59, ), Calc!$H$15:$DZ$15, CG$75)/$F$79</f>
        <v>0</v>
      </c>
      <c r="CH59" s="69">
        <f>SUMIFS(INDEX(Calc!$H$2:$DZ$1549, $EG59, ), Calc!$H$15:$DZ$15, CH$75)/$F$79</f>
        <v>0</v>
      </c>
      <c r="CI59" s="69">
        <f>SUMIFS(INDEX(Calc!$H$2:$DZ$1549, $EG59, ), Calc!$H$15:$DZ$15, CI$75)/$F$79</f>
        <v>0</v>
      </c>
      <c r="CJ59" s="69">
        <f>SUMIFS(INDEX(Calc!$H$2:$DZ$1549, $EG59, ), Calc!$H$15:$DZ$15, CJ$75)/$F$79</f>
        <v>0</v>
      </c>
      <c r="CK59" s="69">
        <f>SUMIFS(INDEX(Calc!$H$2:$DZ$1549, $EG59, ), Calc!$H$15:$DZ$15, CK$75)/$F$79</f>
        <v>0</v>
      </c>
      <c r="CL59" s="69">
        <f>SUMIFS(INDEX(Calc!$H$2:$DZ$1549, $EG59, ), Calc!$H$15:$DZ$15, CL$75)/$F$79</f>
        <v>0</v>
      </c>
      <c r="CM59" s="69">
        <f>SUMIFS(INDEX(Calc!$H$2:$DZ$1549, $EG59, ), Calc!$H$15:$DZ$15, CM$75)/$F$79</f>
        <v>0</v>
      </c>
      <c r="CN59" s="69">
        <f>SUMIFS(INDEX(Calc!$H$2:$DZ$1549, $EG59, ), Calc!$H$15:$DZ$15, CN$75)/$F$79</f>
        <v>0</v>
      </c>
      <c r="CO59" s="69">
        <f>SUMIFS(INDEX(Calc!$H$2:$DZ$1549, $EG59, ), Calc!$H$15:$DZ$15, CO$75)/$F$79</f>
        <v>0</v>
      </c>
      <c r="CP59" s="69">
        <f>SUMIFS(INDEX(Calc!$H$2:$DZ$1549, $EG59, ), Calc!$H$15:$DZ$15, CP$75)/$F$79</f>
        <v>0</v>
      </c>
      <c r="CQ59" s="69">
        <f>SUMIFS(INDEX(Calc!$H$2:$DZ$1549, $EG59, ), Calc!$H$15:$DZ$15, CQ$75)/$F$79</f>
        <v>0</v>
      </c>
      <c r="CR59" s="69">
        <f>SUMIFS(INDEX(Calc!$H$2:$DZ$1549, $EG59, ), Calc!$H$15:$DZ$15, CR$75)/$F$79</f>
        <v>0</v>
      </c>
      <c r="CS59" s="69">
        <f>SUMIFS(INDEX(Calc!$H$2:$DZ$1549, $EG59, ), Calc!$H$15:$DZ$15, CS$75)/$F$79</f>
        <v>0</v>
      </c>
      <c r="CT59" s="69">
        <f>SUMIFS(INDEX(Calc!$H$2:$DZ$1549, $EG59, ), Calc!$H$15:$DZ$15, CT$75)/$F$79</f>
        <v>0</v>
      </c>
      <c r="CU59" s="69">
        <f>SUMIFS(INDEX(Calc!$H$2:$DZ$1549, $EG59, ), Calc!$H$15:$DZ$15, CU$75)/$F$79</f>
        <v>0</v>
      </c>
      <c r="CV59" s="69">
        <f>SUMIFS(INDEX(Calc!$H$2:$DZ$1549, $EG59, ), Calc!$H$15:$DZ$15, CV$75)/$F$79</f>
        <v>0</v>
      </c>
      <c r="CW59" s="69">
        <f>SUMIFS(INDEX(Calc!$H$2:$DZ$1549, $EG59, ), Calc!$H$15:$DZ$15, CW$75)/$F$79</f>
        <v>0</v>
      </c>
      <c r="CX59" s="69">
        <f>SUMIFS(INDEX(Calc!$H$2:$DZ$1549, $EG59, ), Calc!$H$15:$DZ$15, CX$75)/$F$79</f>
        <v>0</v>
      </c>
      <c r="CY59" s="69">
        <f>SUMIFS(INDEX(Calc!$H$2:$DZ$1549, $EG59, ), Calc!$H$15:$DZ$15, CY$75)/$F$79</f>
        <v>0</v>
      </c>
      <c r="CZ59" s="69">
        <f>SUMIFS(INDEX(Calc!$H$2:$DZ$1549, $EG59, ), Calc!$H$15:$DZ$15, CZ$75)/$F$79</f>
        <v>0</v>
      </c>
      <c r="DA59" s="69">
        <f>SUMIFS(INDEX(Calc!$H$2:$DZ$1549, $EG59, ), Calc!$H$15:$DZ$15, DA$75)/$F$79</f>
        <v>0</v>
      </c>
      <c r="DB59" s="69">
        <f>SUMIFS(INDEX(Calc!$H$2:$DZ$1549, $EG59, ), Calc!$H$15:$DZ$15, DB$75)/$F$79</f>
        <v>0</v>
      </c>
      <c r="DC59" s="69">
        <f>SUMIFS(INDEX(Calc!$H$2:$DZ$1549, $EG59, ), Calc!$H$15:$DZ$15, DC$75)/$F$79</f>
        <v>0</v>
      </c>
      <c r="DD59" s="69">
        <f>SUMIFS(INDEX(Calc!$H$2:$DZ$1549, $EG59, ), Calc!$H$15:$DZ$15, DD$75)/$F$79</f>
        <v>0</v>
      </c>
      <c r="DE59" s="69">
        <f>SUMIFS(INDEX(Calc!$H$2:$DZ$1549, $EG59, ), Calc!$H$15:$DZ$15, DE$75)/$F$79</f>
        <v>0</v>
      </c>
      <c r="DF59" s="69">
        <f>SUMIFS(INDEX(Calc!$H$2:$DZ$1549, $EG59, ), Calc!$H$15:$DZ$15, DF$75)/$F$79</f>
        <v>0</v>
      </c>
      <c r="DG59" s="69">
        <f>SUMIFS(INDEX(Calc!$H$2:$DZ$1549, $EG59, ), Calc!$H$15:$DZ$15, DG$75)/$F$79</f>
        <v>0</v>
      </c>
      <c r="DH59" s="69">
        <f>SUMIFS(INDEX(Calc!$H$2:$DZ$1549, $EG59, ), Calc!$H$15:$DZ$15, DH$75)/$F$79</f>
        <v>0</v>
      </c>
      <c r="DI59" s="69">
        <f>SUMIFS(INDEX(Calc!$H$2:$DZ$1549, $EG59, ), Calc!$H$15:$DZ$15, DI$75)/$F$79</f>
        <v>0</v>
      </c>
      <c r="DJ59" s="69">
        <f>SUMIFS(INDEX(Calc!$H$2:$DZ$1549, $EG59, ), Calc!$H$15:$DZ$15, DJ$75)/$F$79</f>
        <v>0</v>
      </c>
      <c r="DK59" s="69">
        <f>SUMIFS(INDEX(Calc!$H$2:$DZ$1549, $EG59, ), Calc!$H$15:$DZ$15, DK$75)/$F$79</f>
        <v>0</v>
      </c>
      <c r="DL59" s="69">
        <f>SUMIFS(INDEX(Calc!$H$2:$DZ$1549, $EG59, ), Calc!$H$15:$DZ$15, DL$75)/$F$79</f>
        <v>0</v>
      </c>
      <c r="DM59" s="69">
        <f>SUMIFS(INDEX(Calc!$H$2:$DZ$1549, $EG59, ), Calc!$H$15:$DZ$15, DM$75)/$F$79</f>
        <v>0</v>
      </c>
      <c r="DN59" s="69">
        <f>SUMIFS(INDEX(Calc!$H$2:$DZ$1549, $EG59, ), Calc!$H$15:$DZ$15, DN$75)/$F$79</f>
        <v>0</v>
      </c>
      <c r="DO59" s="69">
        <f>SUMIFS(INDEX(Calc!$H$2:$DZ$1549, $EG59, ), Calc!$H$15:$DZ$15, DO$75)/$F$79</f>
        <v>0</v>
      </c>
      <c r="DP59" s="69">
        <f>SUMIFS(INDEX(Calc!$H$2:$DZ$1549, $EG59, ), Calc!$H$15:$DZ$15, DP$75)/$F$79</f>
        <v>0</v>
      </c>
      <c r="DQ59" s="69">
        <f>SUMIFS(INDEX(Calc!$H$2:$DZ$1549, $EG59, ), Calc!$H$15:$DZ$15, DQ$75)/$F$79</f>
        <v>0</v>
      </c>
      <c r="DR59" s="69">
        <f>SUMIFS(INDEX(Calc!$H$2:$DZ$1549, $EG59, ), Calc!$H$15:$DZ$15, DR$75)/$F$79</f>
        <v>0</v>
      </c>
      <c r="DS59" s="69">
        <f>SUMIFS(INDEX(Calc!$H$2:$DZ$1549, $EG59, ), Calc!$H$15:$DZ$15, DS$75)/$F$79</f>
        <v>0</v>
      </c>
      <c r="DT59" s="69">
        <f>SUMIFS(INDEX(Calc!$H$2:$DZ$1549, $EG59, ), Calc!$H$15:$DZ$15, DT$75)/$F$79</f>
        <v>0</v>
      </c>
      <c r="DU59" s="69">
        <f>SUMIFS(INDEX(Calc!$H$2:$DZ$1549, $EG59, ), Calc!$H$15:$DZ$15, DU$75)/$F$79</f>
        <v>0</v>
      </c>
      <c r="DV59" s="69">
        <f>SUMIFS(INDEX(Calc!$H$2:$DZ$1549, $EG59, ), Calc!$H$15:$DZ$15, DV$75)/$F$79</f>
        <v>0</v>
      </c>
      <c r="DW59" s="69">
        <f>SUMIFS(INDEX(Calc!$H$2:$DZ$1549, $EG59, ), Calc!$H$15:$DZ$15, DW$75)/$F$79</f>
        <v>0</v>
      </c>
      <c r="DX59" s="69">
        <f>SUMIFS(INDEX(Calc!$H$2:$DZ$1549, $EG59, ), Calc!$H$15:$DZ$15, DX$75)/$F$79</f>
        <v>0</v>
      </c>
      <c r="DY59" s="69">
        <f>SUMIFS(INDEX(Calc!$H$2:$DZ$1549, $EG59, ), Calc!$H$15:$DZ$15, DY$75)/$F$79</f>
        <v>0</v>
      </c>
      <c r="DZ59" s="69">
        <f>SUMIFS(INDEX(Calc!$H$2:$DZ$1549, $EG59, ), Calc!$H$15:$DZ$15, DZ$75)/$F$79</f>
        <v>0</v>
      </c>
      <c r="EB59" s="51"/>
      <c r="EC59" s="72">
        <f>SUM(I59:EA59)</f>
        <v>-8.0000000000000016E-2</v>
      </c>
      <c r="ED59" s="78"/>
      <c r="EF59" s="33" t="s">
        <v>233</v>
      </c>
      <c r="EG59" s="131">
        <f>SUMIFS(Calc!$EB$2:$EB$1549, Calc!$EC$2:$EC$1549, $EG$2, Calc!$ED$2:$ED$1549, $EG$3, Calc!$EE$2:$EE$1549, $EF59, Calc!$EF$2:$EF$1549, $C59)</f>
        <v>1010</v>
      </c>
    </row>
    <row r="60" spans="3:137" x14ac:dyDescent="0.3">
      <c r="C60" s="2" t="s">
        <v>157</v>
      </c>
      <c r="E60" s="51"/>
      <c r="F60" s="95">
        <f>EC60/$EC$10*Inputs!$D$10</f>
        <v>-1250</v>
      </c>
      <c r="G60" s="139" t="s">
        <v>47</v>
      </c>
      <c r="H60" s="53"/>
      <c r="I60" s="20"/>
      <c r="J60" s="69">
        <f>SUMIFS(INDEX(Calc!$H$2:$DZ$1549, $EG60, ), Calc!$H$15:$DZ$15, J$75)/$F$79</f>
        <v>0</v>
      </c>
      <c r="K60" s="69">
        <f>SUMIFS(INDEX(Calc!$H$2:$DZ$1549, $EG60, ), Calc!$H$15:$DZ$15, K$75)/$F$79</f>
        <v>-8.3333333333333329E-2</v>
      </c>
      <c r="L60" s="69">
        <f>SUMIFS(INDEX(Calc!$H$2:$DZ$1549, $EG60, ), Calc!$H$15:$DZ$15, L$75)/$F$79</f>
        <v>-9.9999999999999992E-2</v>
      </c>
      <c r="M60" s="69">
        <f>SUMIFS(INDEX(Calc!$H$2:$DZ$1549, $EG60, ), Calc!$H$15:$DZ$15, M$75)/$F$79</f>
        <v>-9.9999999999999992E-2</v>
      </c>
      <c r="N60" s="69">
        <f>SUMIFS(INDEX(Calc!$H$2:$DZ$1549, $EG60, ), Calc!$H$15:$DZ$15, N$75)/$F$79</f>
        <v>-9.9999999999999992E-2</v>
      </c>
      <c r="O60" s="69">
        <f>SUMIFS(INDEX(Calc!$H$2:$DZ$1549, $EG60, ), Calc!$H$15:$DZ$15, O$75)/$F$79</f>
        <v>-9.9999999999999992E-2</v>
      </c>
      <c r="P60" s="69">
        <f>SUMIFS(INDEX(Calc!$H$2:$DZ$1549, $EG60, ), Calc!$H$15:$DZ$15, P$75)/$F$79</f>
        <v>-1.6666666666666666E-2</v>
      </c>
      <c r="Q60" s="69">
        <f>SUMIFS(INDEX(Calc!$H$2:$DZ$1549, $EG60, ), Calc!$H$15:$DZ$15, Q$75)/$F$79</f>
        <v>0</v>
      </c>
      <c r="R60" s="69">
        <f>SUMIFS(INDEX(Calc!$H$2:$DZ$1549, $EG60, ), Calc!$H$15:$DZ$15, R$75)/$F$79</f>
        <v>0</v>
      </c>
      <c r="S60" s="69">
        <f>SUMIFS(INDEX(Calc!$H$2:$DZ$1549, $EG60, ), Calc!$H$15:$DZ$15, S$75)/$F$79</f>
        <v>0</v>
      </c>
      <c r="T60" s="69">
        <f>SUMIFS(INDEX(Calc!$H$2:$DZ$1549, $EG60, ), Calc!$H$15:$DZ$15, T$75)/$F$79</f>
        <v>0</v>
      </c>
      <c r="U60" s="69">
        <f>SUMIFS(INDEX(Calc!$H$2:$DZ$1549, $EG60, ), Calc!$H$15:$DZ$15, U$75)/$F$79</f>
        <v>0</v>
      </c>
      <c r="V60" s="69">
        <f>SUMIFS(INDEX(Calc!$H$2:$DZ$1549, $EG60, ), Calc!$H$15:$DZ$15, V$75)/$F$79</f>
        <v>0</v>
      </c>
      <c r="W60" s="69">
        <f>SUMIFS(INDEX(Calc!$H$2:$DZ$1549, $EG60, ), Calc!$H$15:$DZ$15, W$75)/$F$79</f>
        <v>0</v>
      </c>
      <c r="X60" s="69">
        <f>SUMIFS(INDEX(Calc!$H$2:$DZ$1549, $EG60, ), Calc!$H$15:$DZ$15, X$75)/$F$79</f>
        <v>0</v>
      </c>
      <c r="Y60" s="69">
        <f>SUMIFS(INDEX(Calc!$H$2:$DZ$1549, $EG60, ), Calc!$H$15:$DZ$15, Y$75)/$F$79</f>
        <v>0</v>
      </c>
      <c r="Z60" s="69">
        <f>SUMIFS(INDEX(Calc!$H$2:$DZ$1549, $EG60, ), Calc!$H$15:$DZ$15, Z$75)/$F$79</f>
        <v>0</v>
      </c>
      <c r="AA60" s="69">
        <f>SUMIFS(INDEX(Calc!$H$2:$DZ$1549, $EG60, ), Calc!$H$15:$DZ$15, AA$75)/$F$79</f>
        <v>0</v>
      </c>
      <c r="AB60" s="69">
        <f>SUMIFS(INDEX(Calc!$H$2:$DZ$1549, $EG60, ), Calc!$H$15:$DZ$15, AB$75)/$F$79</f>
        <v>0</v>
      </c>
      <c r="AC60" s="69">
        <f>SUMIFS(INDEX(Calc!$H$2:$DZ$1549, $EG60, ), Calc!$H$15:$DZ$15, AC$75)/$F$79</f>
        <v>0</v>
      </c>
      <c r="AD60" s="69">
        <f>SUMIFS(INDEX(Calc!$H$2:$DZ$1549, $EG60, ), Calc!$H$15:$DZ$15, AD$75)/$F$79</f>
        <v>0</v>
      </c>
      <c r="AE60" s="69">
        <f>SUMIFS(INDEX(Calc!$H$2:$DZ$1549, $EG60, ), Calc!$H$15:$DZ$15, AE$75)/$F$79</f>
        <v>0</v>
      </c>
      <c r="AF60" s="69">
        <f>SUMIFS(INDEX(Calc!$H$2:$DZ$1549, $EG60, ), Calc!$H$15:$DZ$15, AF$75)/$F$79</f>
        <v>0</v>
      </c>
      <c r="AG60" s="69">
        <f>SUMIFS(INDEX(Calc!$H$2:$DZ$1549, $EG60, ), Calc!$H$15:$DZ$15, AG$75)/$F$79</f>
        <v>0</v>
      </c>
      <c r="AH60" s="69">
        <f>SUMIFS(INDEX(Calc!$H$2:$DZ$1549, $EG60, ), Calc!$H$15:$DZ$15, AH$75)/$F$79</f>
        <v>0</v>
      </c>
      <c r="AI60" s="69">
        <f>SUMIFS(INDEX(Calc!$H$2:$DZ$1549, $EG60, ), Calc!$H$15:$DZ$15, AI$75)/$F$79</f>
        <v>0</v>
      </c>
      <c r="AJ60" s="69">
        <f>SUMIFS(INDEX(Calc!$H$2:$DZ$1549, $EG60, ), Calc!$H$15:$DZ$15, AJ$75)/$F$79</f>
        <v>0</v>
      </c>
      <c r="AK60" s="69">
        <f>SUMIFS(INDEX(Calc!$H$2:$DZ$1549, $EG60, ), Calc!$H$15:$DZ$15, AK$75)/$F$79</f>
        <v>0</v>
      </c>
      <c r="AL60" s="69">
        <f>SUMIFS(INDEX(Calc!$H$2:$DZ$1549, $EG60, ), Calc!$H$15:$DZ$15, AL$75)/$F$79</f>
        <v>0</v>
      </c>
      <c r="AM60" s="69">
        <f>SUMIFS(INDEX(Calc!$H$2:$DZ$1549, $EG60, ), Calc!$H$15:$DZ$15, AM$75)/$F$79</f>
        <v>0</v>
      </c>
      <c r="AN60" s="69">
        <f>SUMIFS(INDEX(Calc!$H$2:$DZ$1549, $EG60, ), Calc!$H$15:$DZ$15, AN$75)/$F$79</f>
        <v>0</v>
      </c>
      <c r="AO60" s="69">
        <f>SUMIFS(INDEX(Calc!$H$2:$DZ$1549, $EG60, ), Calc!$H$15:$DZ$15, AO$75)/$F$79</f>
        <v>0</v>
      </c>
      <c r="AP60" s="69">
        <f>SUMIFS(INDEX(Calc!$H$2:$DZ$1549, $EG60, ), Calc!$H$15:$DZ$15, AP$75)/$F$79</f>
        <v>0</v>
      </c>
      <c r="AQ60" s="69">
        <f>SUMIFS(INDEX(Calc!$H$2:$DZ$1549, $EG60, ), Calc!$H$15:$DZ$15, AQ$75)/$F$79</f>
        <v>0</v>
      </c>
      <c r="AR60" s="69">
        <f>SUMIFS(INDEX(Calc!$H$2:$DZ$1549, $EG60, ), Calc!$H$15:$DZ$15, AR$75)/$F$79</f>
        <v>0</v>
      </c>
      <c r="AS60" s="69">
        <f>SUMIFS(INDEX(Calc!$H$2:$DZ$1549, $EG60, ), Calc!$H$15:$DZ$15, AS$75)/$F$79</f>
        <v>0</v>
      </c>
      <c r="AT60" s="69">
        <f>SUMIFS(INDEX(Calc!$H$2:$DZ$1549, $EG60, ), Calc!$H$15:$DZ$15, AT$75)/$F$79</f>
        <v>0</v>
      </c>
      <c r="AU60" s="69">
        <f>SUMIFS(INDEX(Calc!$H$2:$DZ$1549, $EG60, ), Calc!$H$15:$DZ$15, AU$75)/$F$79</f>
        <v>0</v>
      </c>
      <c r="AV60" s="69">
        <f>SUMIFS(INDEX(Calc!$H$2:$DZ$1549, $EG60, ), Calc!$H$15:$DZ$15, AV$75)/$F$79</f>
        <v>0</v>
      </c>
      <c r="AW60" s="69">
        <f>SUMIFS(INDEX(Calc!$H$2:$DZ$1549, $EG60, ), Calc!$H$15:$DZ$15, AW$75)/$F$79</f>
        <v>0</v>
      </c>
      <c r="AX60" s="69">
        <f>SUMIFS(INDEX(Calc!$H$2:$DZ$1549, $EG60, ), Calc!$H$15:$DZ$15, AX$75)/$F$79</f>
        <v>0</v>
      </c>
      <c r="AY60" s="69">
        <f>SUMIFS(INDEX(Calc!$H$2:$DZ$1549, $EG60, ), Calc!$H$15:$DZ$15, AY$75)/$F$79</f>
        <v>0</v>
      </c>
      <c r="AZ60" s="69">
        <f>SUMIFS(INDEX(Calc!$H$2:$DZ$1549, $EG60, ), Calc!$H$15:$DZ$15, AZ$75)/$F$79</f>
        <v>0</v>
      </c>
      <c r="BA60" s="69">
        <f>SUMIFS(INDEX(Calc!$H$2:$DZ$1549, $EG60, ), Calc!$H$15:$DZ$15, BA$75)/$F$79</f>
        <v>0</v>
      </c>
      <c r="BB60" s="69">
        <f>SUMIFS(INDEX(Calc!$H$2:$DZ$1549, $EG60, ), Calc!$H$15:$DZ$15, BB$75)/$F$79</f>
        <v>0</v>
      </c>
      <c r="BC60" s="69">
        <f>SUMIFS(INDEX(Calc!$H$2:$DZ$1549, $EG60, ), Calc!$H$15:$DZ$15, BC$75)/$F$79</f>
        <v>0</v>
      </c>
      <c r="BD60" s="69">
        <f>SUMIFS(INDEX(Calc!$H$2:$DZ$1549, $EG60, ), Calc!$H$15:$DZ$15, BD$75)/$F$79</f>
        <v>0</v>
      </c>
      <c r="BE60" s="69">
        <f>SUMIFS(INDEX(Calc!$H$2:$DZ$1549, $EG60, ), Calc!$H$15:$DZ$15, BE$75)/$F$79</f>
        <v>0</v>
      </c>
      <c r="BF60" s="69">
        <f>SUMIFS(INDEX(Calc!$H$2:$DZ$1549, $EG60, ), Calc!$H$15:$DZ$15, BF$75)/$F$79</f>
        <v>0</v>
      </c>
      <c r="BG60" s="69">
        <f>SUMIFS(INDEX(Calc!$H$2:$DZ$1549, $EG60, ), Calc!$H$15:$DZ$15, BG$75)/$F$79</f>
        <v>0</v>
      </c>
      <c r="BH60" s="69">
        <f>SUMIFS(INDEX(Calc!$H$2:$DZ$1549, $EG60, ), Calc!$H$15:$DZ$15, BH$75)/$F$79</f>
        <v>0</v>
      </c>
      <c r="BI60" s="69">
        <f>SUMIFS(INDEX(Calc!$H$2:$DZ$1549, $EG60, ), Calc!$H$15:$DZ$15, BI$75)/$F$79</f>
        <v>0</v>
      </c>
      <c r="BJ60" s="69">
        <f>SUMIFS(INDEX(Calc!$H$2:$DZ$1549, $EG60, ), Calc!$H$15:$DZ$15, BJ$75)/$F$79</f>
        <v>0</v>
      </c>
      <c r="BK60" s="69">
        <f>SUMIFS(INDEX(Calc!$H$2:$DZ$1549, $EG60, ), Calc!$H$15:$DZ$15, BK$75)/$F$79</f>
        <v>0</v>
      </c>
      <c r="BL60" s="69">
        <f>SUMIFS(INDEX(Calc!$H$2:$DZ$1549, $EG60, ), Calc!$H$15:$DZ$15, BL$75)/$F$79</f>
        <v>0</v>
      </c>
      <c r="BM60" s="69">
        <f>SUMIFS(INDEX(Calc!$H$2:$DZ$1549, $EG60, ), Calc!$H$15:$DZ$15, BM$75)/$F$79</f>
        <v>0</v>
      </c>
      <c r="BN60" s="69">
        <f>SUMIFS(INDEX(Calc!$H$2:$DZ$1549, $EG60, ), Calc!$H$15:$DZ$15, BN$75)/$F$79</f>
        <v>0</v>
      </c>
      <c r="BO60" s="69">
        <f>SUMIFS(INDEX(Calc!$H$2:$DZ$1549, $EG60, ), Calc!$H$15:$DZ$15, BO$75)/$F$79</f>
        <v>0</v>
      </c>
      <c r="BP60" s="69">
        <f>SUMIFS(INDEX(Calc!$H$2:$DZ$1549, $EG60, ), Calc!$H$15:$DZ$15, BP$75)/$F$79</f>
        <v>0</v>
      </c>
      <c r="BQ60" s="69">
        <f>SUMIFS(INDEX(Calc!$H$2:$DZ$1549, $EG60, ), Calc!$H$15:$DZ$15, BQ$75)/$F$79</f>
        <v>0</v>
      </c>
      <c r="BR60" s="69">
        <f>SUMIFS(INDEX(Calc!$H$2:$DZ$1549, $EG60, ), Calc!$H$15:$DZ$15, BR$75)/$F$79</f>
        <v>0</v>
      </c>
      <c r="BS60" s="69">
        <f>SUMIFS(INDEX(Calc!$H$2:$DZ$1549, $EG60, ), Calc!$H$15:$DZ$15, BS$75)/$F$79</f>
        <v>0</v>
      </c>
      <c r="BT60" s="69">
        <f>SUMIFS(INDEX(Calc!$H$2:$DZ$1549, $EG60, ), Calc!$H$15:$DZ$15, BT$75)/$F$79</f>
        <v>0</v>
      </c>
      <c r="BU60" s="69">
        <f>SUMIFS(INDEX(Calc!$H$2:$DZ$1549, $EG60, ), Calc!$H$15:$DZ$15, BU$75)/$F$79</f>
        <v>0</v>
      </c>
      <c r="BV60" s="69">
        <f>SUMIFS(INDEX(Calc!$H$2:$DZ$1549, $EG60, ), Calc!$H$15:$DZ$15, BV$75)/$F$79</f>
        <v>0</v>
      </c>
      <c r="BW60" s="69">
        <f>SUMIFS(INDEX(Calc!$H$2:$DZ$1549, $EG60, ), Calc!$H$15:$DZ$15, BW$75)/$F$79</f>
        <v>0</v>
      </c>
      <c r="BX60" s="69">
        <f>SUMIFS(INDEX(Calc!$H$2:$DZ$1549, $EG60, ), Calc!$H$15:$DZ$15, BX$75)/$F$79</f>
        <v>0</v>
      </c>
      <c r="BY60" s="69">
        <f>SUMIFS(INDEX(Calc!$H$2:$DZ$1549, $EG60, ), Calc!$H$15:$DZ$15, BY$75)/$F$79</f>
        <v>0</v>
      </c>
      <c r="BZ60" s="69">
        <f>SUMIFS(INDEX(Calc!$H$2:$DZ$1549, $EG60, ), Calc!$H$15:$DZ$15, BZ$75)/$F$79</f>
        <v>0</v>
      </c>
      <c r="CA60" s="69">
        <f>SUMIFS(INDEX(Calc!$H$2:$DZ$1549, $EG60, ), Calc!$H$15:$DZ$15, CA$75)/$F$79</f>
        <v>0</v>
      </c>
      <c r="CB60" s="69">
        <f>SUMIFS(INDEX(Calc!$H$2:$DZ$1549, $EG60, ), Calc!$H$15:$DZ$15, CB$75)/$F$79</f>
        <v>0</v>
      </c>
      <c r="CC60" s="69">
        <f>SUMIFS(INDEX(Calc!$H$2:$DZ$1549, $EG60, ), Calc!$H$15:$DZ$15, CC$75)/$F$79</f>
        <v>0</v>
      </c>
      <c r="CD60" s="69">
        <f>SUMIFS(INDEX(Calc!$H$2:$DZ$1549, $EG60, ), Calc!$H$15:$DZ$15, CD$75)/$F$79</f>
        <v>0</v>
      </c>
      <c r="CE60" s="69">
        <f>SUMIFS(INDEX(Calc!$H$2:$DZ$1549, $EG60, ), Calc!$H$15:$DZ$15, CE$75)/$F$79</f>
        <v>0</v>
      </c>
      <c r="CF60" s="69">
        <f>SUMIFS(INDEX(Calc!$H$2:$DZ$1549, $EG60, ), Calc!$H$15:$DZ$15, CF$75)/$F$79</f>
        <v>0</v>
      </c>
      <c r="CG60" s="69">
        <f>SUMIFS(INDEX(Calc!$H$2:$DZ$1549, $EG60, ), Calc!$H$15:$DZ$15, CG$75)/$F$79</f>
        <v>0</v>
      </c>
      <c r="CH60" s="69">
        <f>SUMIFS(INDEX(Calc!$H$2:$DZ$1549, $EG60, ), Calc!$H$15:$DZ$15, CH$75)/$F$79</f>
        <v>0</v>
      </c>
      <c r="CI60" s="69">
        <f>SUMIFS(INDEX(Calc!$H$2:$DZ$1549, $EG60, ), Calc!$H$15:$DZ$15, CI$75)/$F$79</f>
        <v>0</v>
      </c>
      <c r="CJ60" s="69">
        <f>SUMIFS(INDEX(Calc!$H$2:$DZ$1549, $EG60, ), Calc!$H$15:$DZ$15, CJ$75)/$F$79</f>
        <v>0</v>
      </c>
      <c r="CK60" s="69">
        <f>SUMIFS(INDEX(Calc!$H$2:$DZ$1549, $EG60, ), Calc!$H$15:$DZ$15, CK$75)/$F$79</f>
        <v>0</v>
      </c>
      <c r="CL60" s="69">
        <f>SUMIFS(INDEX(Calc!$H$2:$DZ$1549, $EG60, ), Calc!$H$15:$DZ$15, CL$75)/$F$79</f>
        <v>0</v>
      </c>
      <c r="CM60" s="69">
        <f>SUMIFS(INDEX(Calc!$H$2:$DZ$1549, $EG60, ), Calc!$H$15:$DZ$15, CM$75)/$F$79</f>
        <v>0</v>
      </c>
      <c r="CN60" s="69">
        <f>SUMIFS(INDEX(Calc!$H$2:$DZ$1549, $EG60, ), Calc!$H$15:$DZ$15, CN$75)/$F$79</f>
        <v>0</v>
      </c>
      <c r="CO60" s="69">
        <f>SUMIFS(INDEX(Calc!$H$2:$DZ$1549, $EG60, ), Calc!$H$15:$DZ$15, CO$75)/$F$79</f>
        <v>0</v>
      </c>
      <c r="CP60" s="69">
        <f>SUMIFS(INDEX(Calc!$H$2:$DZ$1549, $EG60, ), Calc!$H$15:$DZ$15, CP$75)/$F$79</f>
        <v>0</v>
      </c>
      <c r="CQ60" s="69">
        <f>SUMIFS(INDEX(Calc!$H$2:$DZ$1549, $EG60, ), Calc!$H$15:$DZ$15, CQ$75)/$F$79</f>
        <v>0</v>
      </c>
      <c r="CR60" s="69">
        <f>SUMIFS(INDEX(Calc!$H$2:$DZ$1549, $EG60, ), Calc!$H$15:$DZ$15, CR$75)/$F$79</f>
        <v>0</v>
      </c>
      <c r="CS60" s="69">
        <f>SUMIFS(INDEX(Calc!$H$2:$DZ$1549, $EG60, ), Calc!$H$15:$DZ$15, CS$75)/$F$79</f>
        <v>0</v>
      </c>
      <c r="CT60" s="69">
        <f>SUMIFS(INDEX(Calc!$H$2:$DZ$1549, $EG60, ), Calc!$H$15:$DZ$15, CT$75)/$F$79</f>
        <v>0</v>
      </c>
      <c r="CU60" s="69">
        <f>SUMIFS(INDEX(Calc!$H$2:$DZ$1549, $EG60, ), Calc!$H$15:$DZ$15, CU$75)/$F$79</f>
        <v>0</v>
      </c>
      <c r="CV60" s="69">
        <f>SUMIFS(INDEX(Calc!$H$2:$DZ$1549, $EG60, ), Calc!$H$15:$DZ$15, CV$75)/$F$79</f>
        <v>0</v>
      </c>
      <c r="CW60" s="69">
        <f>SUMIFS(INDEX(Calc!$H$2:$DZ$1549, $EG60, ), Calc!$H$15:$DZ$15, CW$75)/$F$79</f>
        <v>0</v>
      </c>
      <c r="CX60" s="69">
        <f>SUMIFS(INDEX(Calc!$H$2:$DZ$1549, $EG60, ), Calc!$H$15:$DZ$15, CX$75)/$F$79</f>
        <v>0</v>
      </c>
      <c r="CY60" s="69">
        <f>SUMIFS(INDEX(Calc!$H$2:$DZ$1549, $EG60, ), Calc!$H$15:$DZ$15, CY$75)/$F$79</f>
        <v>0</v>
      </c>
      <c r="CZ60" s="69">
        <f>SUMIFS(INDEX(Calc!$H$2:$DZ$1549, $EG60, ), Calc!$H$15:$DZ$15, CZ$75)/$F$79</f>
        <v>0</v>
      </c>
      <c r="DA60" s="69">
        <f>SUMIFS(INDEX(Calc!$H$2:$DZ$1549, $EG60, ), Calc!$H$15:$DZ$15, DA$75)/$F$79</f>
        <v>0</v>
      </c>
      <c r="DB60" s="69">
        <f>SUMIFS(INDEX(Calc!$H$2:$DZ$1549, $EG60, ), Calc!$H$15:$DZ$15, DB$75)/$F$79</f>
        <v>0</v>
      </c>
      <c r="DC60" s="69">
        <f>SUMIFS(INDEX(Calc!$H$2:$DZ$1549, $EG60, ), Calc!$H$15:$DZ$15, DC$75)/$F$79</f>
        <v>0</v>
      </c>
      <c r="DD60" s="69">
        <f>SUMIFS(INDEX(Calc!$H$2:$DZ$1549, $EG60, ), Calc!$H$15:$DZ$15, DD$75)/$F$79</f>
        <v>0</v>
      </c>
      <c r="DE60" s="69">
        <f>SUMIFS(INDEX(Calc!$H$2:$DZ$1549, $EG60, ), Calc!$H$15:$DZ$15, DE$75)/$F$79</f>
        <v>0</v>
      </c>
      <c r="DF60" s="69">
        <f>SUMIFS(INDEX(Calc!$H$2:$DZ$1549, $EG60, ), Calc!$H$15:$DZ$15, DF$75)/$F$79</f>
        <v>0</v>
      </c>
      <c r="DG60" s="69">
        <f>SUMIFS(INDEX(Calc!$H$2:$DZ$1549, $EG60, ), Calc!$H$15:$DZ$15, DG$75)/$F$79</f>
        <v>0</v>
      </c>
      <c r="DH60" s="69">
        <f>SUMIFS(INDEX(Calc!$H$2:$DZ$1549, $EG60, ), Calc!$H$15:$DZ$15, DH$75)/$F$79</f>
        <v>0</v>
      </c>
      <c r="DI60" s="69">
        <f>SUMIFS(INDEX(Calc!$H$2:$DZ$1549, $EG60, ), Calc!$H$15:$DZ$15, DI$75)/$F$79</f>
        <v>0</v>
      </c>
      <c r="DJ60" s="69">
        <f>SUMIFS(INDEX(Calc!$H$2:$DZ$1549, $EG60, ), Calc!$H$15:$DZ$15, DJ$75)/$F$79</f>
        <v>0</v>
      </c>
      <c r="DK60" s="69">
        <f>SUMIFS(INDEX(Calc!$H$2:$DZ$1549, $EG60, ), Calc!$H$15:$DZ$15, DK$75)/$F$79</f>
        <v>0</v>
      </c>
      <c r="DL60" s="69">
        <f>SUMIFS(INDEX(Calc!$H$2:$DZ$1549, $EG60, ), Calc!$H$15:$DZ$15, DL$75)/$F$79</f>
        <v>0</v>
      </c>
      <c r="DM60" s="69">
        <f>SUMIFS(INDEX(Calc!$H$2:$DZ$1549, $EG60, ), Calc!$H$15:$DZ$15, DM$75)/$F$79</f>
        <v>0</v>
      </c>
      <c r="DN60" s="69">
        <f>SUMIFS(INDEX(Calc!$H$2:$DZ$1549, $EG60, ), Calc!$H$15:$DZ$15, DN$75)/$F$79</f>
        <v>0</v>
      </c>
      <c r="DO60" s="69">
        <f>SUMIFS(INDEX(Calc!$H$2:$DZ$1549, $EG60, ), Calc!$H$15:$DZ$15, DO$75)/$F$79</f>
        <v>0</v>
      </c>
      <c r="DP60" s="69">
        <f>SUMIFS(INDEX(Calc!$H$2:$DZ$1549, $EG60, ), Calc!$H$15:$DZ$15, DP$75)/$F$79</f>
        <v>0</v>
      </c>
      <c r="DQ60" s="69">
        <f>SUMIFS(INDEX(Calc!$H$2:$DZ$1549, $EG60, ), Calc!$H$15:$DZ$15, DQ$75)/$F$79</f>
        <v>0</v>
      </c>
      <c r="DR60" s="69">
        <f>SUMIFS(INDEX(Calc!$H$2:$DZ$1549, $EG60, ), Calc!$H$15:$DZ$15, DR$75)/$F$79</f>
        <v>0</v>
      </c>
      <c r="DS60" s="69">
        <f>SUMIFS(INDEX(Calc!$H$2:$DZ$1549, $EG60, ), Calc!$H$15:$DZ$15, DS$75)/$F$79</f>
        <v>0</v>
      </c>
      <c r="DT60" s="69">
        <f>SUMIFS(INDEX(Calc!$H$2:$DZ$1549, $EG60, ), Calc!$H$15:$DZ$15, DT$75)/$F$79</f>
        <v>0</v>
      </c>
      <c r="DU60" s="69">
        <f>SUMIFS(INDEX(Calc!$H$2:$DZ$1549, $EG60, ), Calc!$H$15:$DZ$15, DU$75)/$F$79</f>
        <v>0</v>
      </c>
      <c r="DV60" s="69">
        <f>SUMIFS(INDEX(Calc!$H$2:$DZ$1549, $EG60, ), Calc!$H$15:$DZ$15, DV$75)/$F$79</f>
        <v>0</v>
      </c>
      <c r="DW60" s="69">
        <f>SUMIFS(INDEX(Calc!$H$2:$DZ$1549, $EG60, ), Calc!$H$15:$DZ$15, DW$75)/$F$79</f>
        <v>0</v>
      </c>
      <c r="DX60" s="69">
        <f>SUMIFS(INDEX(Calc!$H$2:$DZ$1549, $EG60, ), Calc!$H$15:$DZ$15, DX$75)/$F$79</f>
        <v>0</v>
      </c>
      <c r="DY60" s="69">
        <f>SUMIFS(INDEX(Calc!$H$2:$DZ$1549, $EG60, ), Calc!$H$15:$DZ$15, DY$75)/$F$79</f>
        <v>0</v>
      </c>
      <c r="DZ60" s="69">
        <f>SUMIFS(INDEX(Calc!$H$2:$DZ$1549, $EG60, ), Calc!$H$15:$DZ$15, DZ$75)/$F$79</f>
        <v>0</v>
      </c>
      <c r="EB60" s="51"/>
      <c r="EC60" s="72">
        <f>SUM(I60:EA60)</f>
        <v>-0.49999999999999994</v>
      </c>
      <c r="ED60" s="78"/>
      <c r="EF60" s="33" t="s">
        <v>233</v>
      </c>
      <c r="EG60" s="131">
        <f>SUMIFS(Calc!$EB$2:$EB$1549, Calc!$EC$2:$EC$1549, $EG$2, Calc!$ED$2:$ED$1549, $EG$3, Calc!$EE$2:$EE$1549, $EF60, Calc!$EF$2:$EF$1549, $C60)</f>
        <v>1154</v>
      </c>
    </row>
    <row r="61" spans="3:137" ht="5.0999999999999996" customHeight="1" x14ac:dyDescent="0.3">
      <c r="E61" s="51"/>
      <c r="F61" s="27"/>
      <c r="G61" s="27"/>
      <c r="H61" s="53"/>
      <c r="I61" s="20"/>
      <c r="J61" s="20"/>
      <c r="K61" s="20"/>
      <c r="L61" s="20"/>
      <c r="M61" s="20"/>
      <c r="N61" s="20"/>
      <c r="O61" s="20"/>
      <c r="P61" s="20"/>
      <c r="Q61" s="20"/>
      <c r="R61" s="20"/>
      <c r="S61" s="20"/>
      <c r="T61" s="20"/>
      <c r="U61" s="20"/>
      <c r="V61" s="20"/>
      <c r="W61" s="20"/>
      <c r="X61" s="20"/>
      <c r="Y61" s="20"/>
      <c r="Z61" s="20"/>
      <c r="AA61" s="20"/>
      <c r="AB61" s="20"/>
      <c r="AC61" s="20"/>
      <c r="AD61" s="20"/>
      <c r="AE61" s="20"/>
      <c r="AF61" s="20"/>
      <c r="AG61" s="20"/>
      <c r="AH61" s="20"/>
      <c r="AI61" s="20"/>
      <c r="AJ61" s="20"/>
      <c r="AK61" s="20"/>
      <c r="AL61" s="20"/>
      <c r="AM61" s="20"/>
      <c r="AN61" s="20"/>
      <c r="AO61" s="20"/>
      <c r="AP61" s="20"/>
      <c r="AQ61" s="20"/>
      <c r="AR61" s="20"/>
      <c r="AS61" s="20"/>
      <c r="AT61" s="20"/>
      <c r="AU61" s="20"/>
      <c r="AV61" s="20"/>
      <c r="AW61" s="20"/>
      <c r="AX61" s="20"/>
      <c r="AY61" s="20"/>
      <c r="AZ61" s="20"/>
      <c r="BA61" s="20"/>
      <c r="BB61" s="20"/>
      <c r="BC61" s="20"/>
      <c r="BD61" s="20"/>
      <c r="BE61" s="20"/>
      <c r="BF61" s="20"/>
      <c r="BG61" s="20"/>
      <c r="BH61" s="20"/>
      <c r="BI61" s="20"/>
      <c r="BJ61" s="20"/>
      <c r="BK61" s="20"/>
      <c r="BL61" s="20"/>
      <c r="BM61" s="20"/>
      <c r="BN61" s="20"/>
      <c r="BO61" s="20"/>
      <c r="BP61" s="20"/>
      <c r="BQ61" s="20"/>
      <c r="BR61" s="20"/>
      <c r="BS61" s="20"/>
      <c r="BT61" s="20"/>
      <c r="BU61" s="20"/>
      <c r="BV61" s="20"/>
      <c r="BW61" s="20"/>
      <c r="BX61" s="20"/>
      <c r="BY61" s="20"/>
      <c r="BZ61" s="20"/>
      <c r="CA61" s="20"/>
      <c r="CB61" s="20"/>
      <c r="CC61" s="20"/>
      <c r="CD61" s="20"/>
      <c r="CE61" s="20"/>
      <c r="CF61" s="20"/>
      <c r="CG61" s="20"/>
      <c r="CH61" s="20"/>
      <c r="CI61" s="20"/>
      <c r="CJ61" s="20"/>
      <c r="CK61" s="20"/>
      <c r="CL61" s="20"/>
      <c r="CM61" s="20"/>
      <c r="CN61" s="20"/>
      <c r="CO61" s="20"/>
      <c r="CP61" s="20"/>
      <c r="CQ61" s="20"/>
      <c r="CR61" s="20"/>
      <c r="CS61" s="20"/>
      <c r="CT61" s="20"/>
      <c r="CU61" s="20"/>
      <c r="CV61" s="20"/>
      <c r="CW61" s="20"/>
      <c r="CX61" s="20"/>
      <c r="CY61" s="20"/>
      <c r="CZ61" s="20"/>
      <c r="DA61" s="20"/>
      <c r="DB61" s="20"/>
      <c r="DC61" s="20"/>
      <c r="DD61" s="20"/>
      <c r="DE61" s="20"/>
      <c r="DF61" s="20"/>
      <c r="DG61" s="20"/>
      <c r="DH61" s="20"/>
      <c r="DI61" s="20"/>
      <c r="DJ61" s="20"/>
      <c r="DK61" s="20"/>
      <c r="DL61" s="20"/>
      <c r="DM61" s="20"/>
      <c r="DN61" s="20"/>
      <c r="DO61" s="20"/>
      <c r="DP61" s="20"/>
      <c r="DQ61" s="20"/>
      <c r="DR61" s="20"/>
      <c r="DS61" s="20"/>
      <c r="DT61" s="20"/>
      <c r="DU61" s="20"/>
      <c r="DV61" s="20"/>
      <c r="DW61" s="20"/>
      <c r="DX61" s="20"/>
      <c r="DY61" s="20"/>
      <c r="DZ61" s="20"/>
      <c r="EB61" s="51"/>
      <c r="EC61" s="72"/>
      <c r="ED61" s="78"/>
      <c r="EF61" s="33"/>
    </row>
    <row r="62" spans="3:137" x14ac:dyDescent="0.3">
      <c r="C62" s="14" t="s">
        <v>218</v>
      </c>
      <c r="D62" s="14"/>
      <c r="E62" s="48"/>
      <c r="F62" s="136">
        <f>EC62/$EC$10*Inputs!$D$10</f>
        <v>-15200.000000000009</v>
      </c>
      <c r="G62" s="140" t="s">
        <v>47</v>
      </c>
      <c r="H62" s="49"/>
      <c r="I62" s="73"/>
      <c r="J62" s="111">
        <f t="shared" ref="J62:AO62" si="21">SUM(J55:J61)</f>
        <v>0</v>
      </c>
      <c r="K62" s="111">
        <f t="shared" si="21"/>
        <v>-1.0133333333333336</v>
      </c>
      <c r="L62" s="111">
        <f t="shared" si="21"/>
        <v>-1.2160000000000006</v>
      </c>
      <c r="M62" s="111">
        <f t="shared" si="21"/>
        <v>-1.2160000000000006</v>
      </c>
      <c r="N62" s="111">
        <f t="shared" si="21"/>
        <v>-1.2160000000000006</v>
      </c>
      <c r="O62" s="111">
        <f t="shared" si="21"/>
        <v>-1.2160000000000006</v>
      </c>
      <c r="P62" s="111">
        <f t="shared" si="21"/>
        <v>-0.20266666666666669</v>
      </c>
      <c r="Q62" s="111">
        <f t="shared" si="21"/>
        <v>0</v>
      </c>
      <c r="R62" s="111">
        <f t="shared" si="21"/>
        <v>0</v>
      </c>
      <c r="S62" s="111">
        <f t="shared" si="21"/>
        <v>0</v>
      </c>
      <c r="T62" s="111">
        <f t="shared" si="21"/>
        <v>0</v>
      </c>
      <c r="U62" s="111">
        <f t="shared" si="21"/>
        <v>0</v>
      </c>
      <c r="V62" s="111">
        <f t="shared" si="21"/>
        <v>0</v>
      </c>
      <c r="W62" s="111">
        <f t="shared" si="21"/>
        <v>0</v>
      </c>
      <c r="X62" s="111">
        <f t="shared" si="21"/>
        <v>0</v>
      </c>
      <c r="Y62" s="111">
        <f t="shared" si="21"/>
        <v>0</v>
      </c>
      <c r="Z62" s="111">
        <f t="shared" si="21"/>
        <v>0</v>
      </c>
      <c r="AA62" s="111">
        <f t="shared" si="21"/>
        <v>0</v>
      </c>
      <c r="AB62" s="111">
        <f t="shared" si="21"/>
        <v>0</v>
      </c>
      <c r="AC62" s="111">
        <f t="shared" si="21"/>
        <v>0</v>
      </c>
      <c r="AD62" s="111">
        <f t="shared" si="21"/>
        <v>0</v>
      </c>
      <c r="AE62" s="111">
        <f t="shared" si="21"/>
        <v>0</v>
      </c>
      <c r="AF62" s="111">
        <f t="shared" si="21"/>
        <v>0</v>
      </c>
      <c r="AG62" s="111">
        <f t="shared" si="21"/>
        <v>0</v>
      </c>
      <c r="AH62" s="111">
        <f t="shared" si="21"/>
        <v>0</v>
      </c>
      <c r="AI62" s="111">
        <f t="shared" si="21"/>
        <v>0</v>
      </c>
      <c r="AJ62" s="111">
        <f t="shared" si="21"/>
        <v>0</v>
      </c>
      <c r="AK62" s="111">
        <f t="shared" si="21"/>
        <v>0</v>
      </c>
      <c r="AL62" s="111">
        <f t="shared" si="21"/>
        <v>0</v>
      </c>
      <c r="AM62" s="111">
        <f t="shared" si="21"/>
        <v>0</v>
      </c>
      <c r="AN62" s="111">
        <f t="shared" si="21"/>
        <v>0</v>
      </c>
      <c r="AO62" s="111">
        <f t="shared" si="21"/>
        <v>0</v>
      </c>
      <c r="AP62" s="111">
        <f t="shared" ref="AP62:DA62" si="22">SUM(AP55:AP61)</f>
        <v>0</v>
      </c>
      <c r="AQ62" s="111">
        <f t="shared" si="22"/>
        <v>0</v>
      </c>
      <c r="AR62" s="111">
        <f t="shared" si="22"/>
        <v>0</v>
      </c>
      <c r="AS62" s="111">
        <f t="shared" si="22"/>
        <v>0</v>
      </c>
      <c r="AT62" s="111">
        <f t="shared" si="22"/>
        <v>0</v>
      </c>
      <c r="AU62" s="111">
        <f t="shared" si="22"/>
        <v>0</v>
      </c>
      <c r="AV62" s="111">
        <f t="shared" si="22"/>
        <v>0</v>
      </c>
      <c r="AW62" s="111">
        <f t="shared" si="22"/>
        <v>0</v>
      </c>
      <c r="AX62" s="111">
        <f t="shared" si="22"/>
        <v>0</v>
      </c>
      <c r="AY62" s="111">
        <f t="shared" si="22"/>
        <v>0</v>
      </c>
      <c r="AZ62" s="111">
        <f t="shared" si="22"/>
        <v>0</v>
      </c>
      <c r="BA62" s="111">
        <f t="shared" si="22"/>
        <v>0</v>
      </c>
      <c r="BB62" s="111">
        <f t="shared" si="22"/>
        <v>0</v>
      </c>
      <c r="BC62" s="111">
        <f t="shared" si="22"/>
        <v>0</v>
      </c>
      <c r="BD62" s="111">
        <f t="shared" si="22"/>
        <v>0</v>
      </c>
      <c r="BE62" s="111">
        <f t="shared" si="22"/>
        <v>0</v>
      </c>
      <c r="BF62" s="111">
        <f t="shared" si="22"/>
        <v>0</v>
      </c>
      <c r="BG62" s="111">
        <f t="shared" si="22"/>
        <v>0</v>
      </c>
      <c r="BH62" s="111">
        <f t="shared" si="22"/>
        <v>0</v>
      </c>
      <c r="BI62" s="111">
        <f t="shared" si="22"/>
        <v>0</v>
      </c>
      <c r="BJ62" s="111">
        <f t="shared" si="22"/>
        <v>0</v>
      </c>
      <c r="BK62" s="111">
        <f t="shared" si="22"/>
        <v>0</v>
      </c>
      <c r="BL62" s="111">
        <f t="shared" si="22"/>
        <v>0</v>
      </c>
      <c r="BM62" s="111">
        <f t="shared" si="22"/>
        <v>0</v>
      </c>
      <c r="BN62" s="111">
        <f t="shared" si="22"/>
        <v>0</v>
      </c>
      <c r="BO62" s="111">
        <f t="shared" si="22"/>
        <v>0</v>
      </c>
      <c r="BP62" s="111">
        <f t="shared" si="22"/>
        <v>0</v>
      </c>
      <c r="BQ62" s="111">
        <f t="shared" si="22"/>
        <v>0</v>
      </c>
      <c r="BR62" s="111">
        <f t="shared" si="22"/>
        <v>0</v>
      </c>
      <c r="BS62" s="111">
        <f t="shared" si="22"/>
        <v>0</v>
      </c>
      <c r="BT62" s="111">
        <f t="shared" si="22"/>
        <v>0</v>
      </c>
      <c r="BU62" s="111">
        <f t="shared" si="22"/>
        <v>0</v>
      </c>
      <c r="BV62" s="111">
        <f t="shared" si="22"/>
        <v>0</v>
      </c>
      <c r="BW62" s="111">
        <f t="shared" si="22"/>
        <v>0</v>
      </c>
      <c r="BX62" s="111">
        <f t="shared" si="22"/>
        <v>0</v>
      </c>
      <c r="BY62" s="111">
        <f t="shared" si="22"/>
        <v>0</v>
      </c>
      <c r="BZ62" s="111">
        <f t="shared" si="22"/>
        <v>0</v>
      </c>
      <c r="CA62" s="111">
        <f t="shared" si="22"/>
        <v>0</v>
      </c>
      <c r="CB62" s="111">
        <f t="shared" si="22"/>
        <v>0</v>
      </c>
      <c r="CC62" s="111">
        <f t="shared" si="22"/>
        <v>0</v>
      </c>
      <c r="CD62" s="111">
        <f t="shared" si="22"/>
        <v>0</v>
      </c>
      <c r="CE62" s="111">
        <f t="shared" si="22"/>
        <v>0</v>
      </c>
      <c r="CF62" s="111">
        <f t="shared" si="22"/>
        <v>0</v>
      </c>
      <c r="CG62" s="111">
        <f t="shared" si="22"/>
        <v>0</v>
      </c>
      <c r="CH62" s="111">
        <f t="shared" si="22"/>
        <v>0</v>
      </c>
      <c r="CI62" s="111">
        <f t="shared" si="22"/>
        <v>0</v>
      </c>
      <c r="CJ62" s="111">
        <f t="shared" si="22"/>
        <v>0</v>
      </c>
      <c r="CK62" s="111">
        <f t="shared" si="22"/>
        <v>0</v>
      </c>
      <c r="CL62" s="111">
        <f t="shared" si="22"/>
        <v>0</v>
      </c>
      <c r="CM62" s="111">
        <f t="shared" si="22"/>
        <v>0</v>
      </c>
      <c r="CN62" s="111">
        <f t="shared" si="22"/>
        <v>0</v>
      </c>
      <c r="CO62" s="111">
        <f t="shared" si="22"/>
        <v>0</v>
      </c>
      <c r="CP62" s="111">
        <f t="shared" si="22"/>
        <v>0</v>
      </c>
      <c r="CQ62" s="111">
        <f t="shared" si="22"/>
        <v>0</v>
      </c>
      <c r="CR62" s="111">
        <f t="shared" si="22"/>
        <v>0</v>
      </c>
      <c r="CS62" s="111">
        <f t="shared" si="22"/>
        <v>0</v>
      </c>
      <c r="CT62" s="111">
        <f t="shared" si="22"/>
        <v>0</v>
      </c>
      <c r="CU62" s="111">
        <f t="shared" si="22"/>
        <v>0</v>
      </c>
      <c r="CV62" s="111">
        <f t="shared" si="22"/>
        <v>0</v>
      </c>
      <c r="CW62" s="111">
        <f t="shared" si="22"/>
        <v>0</v>
      </c>
      <c r="CX62" s="111">
        <f t="shared" si="22"/>
        <v>0</v>
      </c>
      <c r="CY62" s="111">
        <f t="shared" si="22"/>
        <v>0</v>
      </c>
      <c r="CZ62" s="111">
        <f t="shared" si="22"/>
        <v>0</v>
      </c>
      <c r="DA62" s="111">
        <f t="shared" si="22"/>
        <v>0</v>
      </c>
      <c r="DB62" s="111">
        <f t="shared" ref="DB62:DZ62" si="23">SUM(DB55:DB61)</f>
        <v>0</v>
      </c>
      <c r="DC62" s="111">
        <f t="shared" si="23"/>
        <v>0</v>
      </c>
      <c r="DD62" s="111">
        <f t="shared" si="23"/>
        <v>0</v>
      </c>
      <c r="DE62" s="111">
        <f t="shared" si="23"/>
        <v>0</v>
      </c>
      <c r="DF62" s="111">
        <f t="shared" si="23"/>
        <v>0</v>
      </c>
      <c r="DG62" s="111">
        <f t="shared" si="23"/>
        <v>0</v>
      </c>
      <c r="DH62" s="111">
        <f t="shared" si="23"/>
        <v>0</v>
      </c>
      <c r="DI62" s="111">
        <f t="shared" si="23"/>
        <v>0</v>
      </c>
      <c r="DJ62" s="111">
        <f t="shared" si="23"/>
        <v>0</v>
      </c>
      <c r="DK62" s="111">
        <f t="shared" si="23"/>
        <v>0</v>
      </c>
      <c r="DL62" s="111">
        <f t="shared" si="23"/>
        <v>0</v>
      </c>
      <c r="DM62" s="111">
        <f t="shared" si="23"/>
        <v>0</v>
      </c>
      <c r="DN62" s="111">
        <f t="shared" si="23"/>
        <v>0</v>
      </c>
      <c r="DO62" s="111">
        <f t="shared" si="23"/>
        <v>0</v>
      </c>
      <c r="DP62" s="111">
        <f t="shared" si="23"/>
        <v>0</v>
      </c>
      <c r="DQ62" s="111">
        <f t="shared" si="23"/>
        <v>0</v>
      </c>
      <c r="DR62" s="111">
        <f t="shared" si="23"/>
        <v>0</v>
      </c>
      <c r="DS62" s="111">
        <f t="shared" si="23"/>
        <v>0</v>
      </c>
      <c r="DT62" s="111">
        <f t="shared" si="23"/>
        <v>0</v>
      </c>
      <c r="DU62" s="111">
        <f t="shared" si="23"/>
        <v>0</v>
      </c>
      <c r="DV62" s="111">
        <f t="shared" si="23"/>
        <v>0</v>
      </c>
      <c r="DW62" s="111">
        <f t="shared" si="23"/>
        <v>0</v>
      </c>
      <c r="DX62" s="111">
        <f t="shared" si="23"/>
        <v>0</v>
      </c>
      <c r="DY62" s="111">
        <f t="shared" si="23"/>
        <v>0</v>
      </c>
      <c r="DZ62" s="111">
        <f t="shared" si="23"/>
        <v>0</v>
      </c>
      <c r="EA62" s="212"/>
      <c r="EB62" s="213"/>
      <c r="EC62" s="111">
        <f>SUM(EC55:EC61)</f>
        <v>-6.0800000000000027</v>
      </c>
      <c r="ED62" s="75"/>
      <c r="EF62" s="33"/>
    </row>
    <row r="63" spans="3:137" x14ac:dyDescent="0.3">
      <c r="E63" s="51"/>
      <c r="F63" s="38"/>
      <c r="G63" s="27"/>
      <c r="H63" s="53"/>
      <c r="I63" s="20"/>
      <c r="J63" s="20"/>
      <c r="K63" s="20"/>
      <c r="L63" s="20"/>
      <c r="M63" s="20"/>
      <c r="N63" s="20"/>
      <c r="O63" s="20"/>
      <c r="P63" s="20"/>
      <c r="Q63" s="20"/>
      <c r="R63" s="20"/>
      <c r="S63" s="20"/>
      <c r="T63" s="20"/>
      <c r="U63" s="20"/>
      <c r="V63" s="20"/>
      <c r="W63" s="20"/>
      <c r="X63" s="20"/>
      <c r="Y63" s="20"/>
      <c r="Z63" s="20"/>
      <c r="AA63" s="20"/>
      <c r="AB63" s="20"/>
      <c r="AC63" s="20"/>
      <c r="AD63" s="20"/>
      <c r="AE63" s="20"/>
      <c r="AF63" s="20"/>
      <c r="AG63" s="20"/>
      <c r="AH63" s="20"/>
      <c r="AI63" s="20"/>
      <c r="AJ63" s="20"/>
      <c r="AK63" s="20"/>
      <c r="AL63" s="20"/>
      <c r="AM63" s="20"/>
      <c r="AN63" s="20"/>
      <c r="AO63" s="20"/>
      <c r="AP63" s="20"/>
      <c r="AQ63" s="20"/>
      <c r="AR63" s="20"/>
      <c r="AS63" s="20"/>
      <c r="AT63" s="20"/>
      <c r="AU63" s="20"/>
      <c r="AV63" s="20"/>
      <c r="AW63" s="20"/>
      <c r="AX63" s="20"/>
      <c r="AY63" s="20"/>
      <c r="AZ63" s="20"/>
      <c r="BA63" s="20"/>
      <c r="BB63" s="20"/>
      <c r="BC63" s="20"/>
      <c r="BD63" s="20"/>
      <c r="BE63" s="20"/>
      <c r="BF63" s="20"/>
      <c r="BG63" s="20"/>
      <c r="BH63" s="20"/>
      <c r="BI63" s="20"/>
      <c r="BJ63" s="20"/>
      <c r="BK63" s="20"/>
      <c r="BL63" s="20"/>
      <c r="BM63" s="20"/>
      <c r="BN63" s="20"/>
      <c r="BO63" s="20"/>
      <c r="BP63" s="20"/>
      <c r="BQ63" s="20"/>
      <c r="BR63" s="20"/>
      <c r="BS63" s="20"/>
      <c r="BT63" s="20"/>
      <c r="BU63" s="20"/>
      <c r="BV63" s="20"/>
      <c r="BW63" s="20"/>
      <c r="BX63" s="20"/>
      <c r="BY63" s="20"/>
      <c r="BZ63" s="20"/>
      <c r="CA63" s="20"/>
      <c r="CB63" s="20"/>
      <c r="CC63" s="20"/>
      <c r="CD63" s="20"/>
      <c r="CE63" s="20"/>
      <c r="CF63" s="20"/>
      <c r="CG63" s="20"/>
      <c r="CH63" s="20"/>
      <c r="CI63" s="20"/>
      <c r="CJ63" s="20"/>
      <c r="CK63" s="20"/>
      <c r="CL63" s="20"/>
      <c r="CM63" s="20"/>
      <c r="CN63" s="20"/>
      <c r="CO63" s="20"/>
      <c r="CP63" s="20"/>
      <c r="CQ63" s="20"/>
      <c r="CR63" s="20"/>
      <c r="CS63" s="20"/>
      <c r="CT63" s="20"/>
      <c r="CU63" s="20"/>
      <c r="CV63" s="20"/>
      <c r="CW63" s="20"/>
      <c r="CX63" s="20"/>
      <c r="CY63" s="20"/>
      <c r="CZ63" s="20"/>
      <c r="DA63" s="20"/>
      <c r="DB63" s="20"/>
      <c r="DC63" s="20"/>
      <c r="DD63" s="20"/>
      <c r="DE63" s="20"/>
      <c r="DF63" s="20"/>
      <c r="DG63" s="20"/>
      <c r="DH63" s="20"/>
      <c r="DI63" s="20"/>
      <c r="DJ63" s="20"/>
      <c r="DK63" s="20"/>
      <c r="DL63" s="20"/>
      <c r="DM63" s="20"/>
      <c r="DN63" s="20"/>
      <c r="DO63" s="20"/>
      <c r="DP63" s="20"/>
      <c r="DQ63" s="20"/>
      <c r="DR63" s="20"/>
      <c r="DS63" s="20"/>
      <c r="DT63" s="20"/>
      <c r="DU63" s="20"/>
      <c r="DV63" s="20"/>
      <c r="DW63" s="20"/>
      <c r="DX63" s="20"/>
      <c r="DY63" s="20"/>
      <c r="DZ63" s="20"/>
      <c r="EB63" s="51"/>
      <c r="EC63" s="72"/>
      <c r="ED63" s="78"/>
      <c r="EF63" s="33"/>
    </row>
    <row r="64" spans="3:137" x14ac:dyDescent="0.3">
      <c r="C64" s="36" t="s">
        <v>217</v>
      </c>
      <c r="E64" s="51"/>
      <c r="F64" s="27"/>
      <c r="G64" s="27"/>
      <c r="H64" s="53"/>
      <c r="EB64" s="51"/>
      <c r="EC64" s="27"/>
      <c r="ED64" s="53"/>
      <c r="EF64" s="33"/>
    </row>
    <row r="65" spans="3:137" ht="5.0999999999999996" customHeight="1" x14ac:dyDescent="0.3">
      <c r="E65" s="51"/>
      <c r="F65" s="27"/>
      <c r="G65" s="27"/>
      <c r="H65" s="53"/>
      <c r="EB65" s="51"/>
      <c r="EC65" s="27"/>
      <c r="ED65" s="53"/>
      <c r="EF65" s="33"/>
    </row>
    <row r="66" spans="3:137" x14ac:dyDescent="0.3">
      <c r="C66" s="2" t="s">
        <v>215</v>
      </c>
      <c r="E66" s="51"/>
      <c r="F66" s="86">
        <f>Product!$T$50</f>
        <v>0.05</v>
      </c>
      <c r="G66" s="142" t="s">
        <v>49</v>
      </c>
      <c r="H66" s="53"/>
      <c r="I66" s="79"/>
      <c r="J66" s="69">
        <f>SUMIFS(INDEX(Calc!$H$2:$DZ$1549, $EG66, ), Calc!$H$15:$DZ$15, J$75)/$F$79</f>
        <v>-4.6770212042342392E-2</v>
      </c>
      <c r="K66" s="69">
        <f>SUMIFS(INDEX(Calc!$H$2:$DZ$1549, $EG66, ), Calc!$H$15:$DZ$15, K$75)/$F$79</f>
        <v>-0.48062402715041097</v>
      </c>
      <c r="L66" s="69">
        <f>SUMIFS(INDEX(Calc!$H$2:$DZ$1549, $EG66, ), Calc!$H$15:$DZ$15, L$75)/$F$79</f>
        <v>-0.49696791951281366</v>
      </c>
      <c r="M66" s="69">
        <f>SUMIFS(INDEX(Calc!$H$2:$DZ$1549, $EG66, ), Calc!$H$15:$DZ$15, M$75)/$F$79</f>
        <v>-0.49696791951281366</v>
      </c>
      <c r="N66" s="69">
        <f>SUMIFS(INDEX(Calc!$H$2:$DZ$1549, $EG66, ), Calc!$H$15:$DZ$15, N$75)/$F$79</f>
        <v>-0.49696791951281361</v>
      </c>
      <c r="O66" s="69">
        <f>SUMIFS(INDEX(Calc!$H$2:$DZ$1549, $EG66, ), Calc!$H$15:$DZ$15, O$75)/$F$79</f>
        <v>-0.45019770747047116</v>
      </c>
      <c r="P66" s="69">
        <f>SUMIFS(INDEX(Calc!$H$2:$DZ$1549, $EG66, ), Calc!$H$15:$DZ$15, P$75)/$F$79</f>
        <v>-1.6343892362402367E-2</v>
      </c>
      <c r="Q66" s="69">
        <f>SUMIFS(INDEX(Calc!$H$2:$DZ$1549, $EG66, ), Calc!$H$15:$DZ$15, Q$75)/$F$79</f>
        <v>4.1265386409806698E-16</v>
      </c>
      <c r="R66" s="69">
        <f>SUMIFS(INDEX(Calc!$H$2:$DZ$1549, $EG66, ), Calc!$H$15:$DZ$15, R$75)/$F$79</f>
        <v>4.3376601895355483E-16</v>
      </c>
      <c r="S66" s="69">
        <f>SUMIFS(INDEX(Calc!$H$2:$DZ$1549, $EG66, ), Calc!$H$15:$DZ$15, S$75)/$F$79</f>
        <v>4.5595831171982251E-16</v>
      </c>
      <c r="T66" s="69">
        <f>SUMIFS(INDEX(Calc!$H$2:$DZ$1549, $EG66, ), Calc!$H$15:$DZ$15, T$75)/$F$79</f>
        <v>3.9033442866854925E-17</v>
      </c>
      <c r="U66" s="69">
        <f>SUMIFS(INDEX(Calc!$H$2:$DZ$1549, $EG66, ), Calc!$H$15:$DZ$15, U$75)/$F$79</f>
        <v>0</v>
      </c>
      <c r="V66" s="69">
        <f>SUMIFS(INDEX(Calc!$H$2:$DZ$1549, $EG66, ), Calc!$H$15:$DZ$15, V$75)/$F$79</f>
        <v>0</v>
      </c>
      <c r="W66" s="69">
        <f>SUMIFS(INDEX(Calc!$H$2:$DZ$1549, $EG66, ), Calc!$H$15:$DZ$15, W$75)/$F$79</f>
        <v>0</v>
      </c>
      <c r="X66" s="69">
        <f>SUMIFS(INDEX(Calc!$H$2:$DZ$1549, $EG66, ), Calc!$H$15:$DZ$15, X$75)/$F$79</f>
        <v>0</v>
      </c>
      <c r="Y66" s="69">
        <f>SUMIFS(INDEX(Calc!$H$2:$DZ$1549, $EG66, ), Calc!$H$15:$DZ$15, Y$75)/$F$79</f>
        <v>0</v>
      </c>
      <c r="Z66" s="69">
        <f>SUMIFS(INDEX(Calc!$H$2:$DZ$1549, $EG66, ), Calc!$H$15:$DZ$15, Z$75)/$F$79</f>
        <v>0</v>
      </c>
      <c r="AA66" s="69">
        <f>SUMIFS(INDEX(Calc!$H$2:$DZ$1549, $EG66, ), Calc!$H$15:$DZ$15, AA$75)/$F$79</f>
        <v>0</v>
      </c>
      <c r="AB66" s="69">
        <f>SUMIFS(INDEX(Calc!$H$2:$DZ$1549, $EG66, ), Calc!$H$15:$DZ$15, AB$75)/$F$79</f>
        <v>0</v>
      </c>
      <c r="AC66" s="69">
        <f>SUMIFS(INDEX(Calc!$H$2:$DZ$1549, $EG66, ), Calc!$H$15:$DZ$15, AC$75)/$F$79</f>
        <v>0</v>
      </c>
      <c r="AD66" s="69">
        <f>SUMIFS(INDEX(Calc!$H$2:$DZ$1549, $EG66, ), Calc!$H$15:$DZ$15, AD$75)/$F$79</f>
        <v>0</v>
      </c>
      <c r="AE66" s="69">
        <f>SUMIFS(INDEX(Calc!$H$2:$DZ$1549, $EG66, ), Calc!$H$15:$DZ$15, AE$75)/$F$79</f>
        <v>0</v>
      </c>
      <c r="AF66" s="69">
        <f>SUMIFS(INDEX(Calc!$H$2:$DZ$1549, $EG66, ), Calc!$H$15:$DZ$15, AF$75)/$F$79</f>
        <v>0</v>
      </c>
      <c r="AG66" s="69">
        <f>SUMIFS(INDEX(Calc!$H$2:$DZ$1549, $EG66, ), Calc!$H$15:$DZ$15, AG$75)/$F$79</f>
        <v>0</v>
      </c>
      <c r="AH66" s="69">
        <f>SUMIFS(INDEX(Calc!$H$2:$DZ$1549, $EG66, ), Calc!$H$15:$DZ$15, AH$75)/$F$79</f>
        <v>0</v>
      </c>
      <c r="AI66" s="69">
        <f>SUMIFS(INDEX(Calc!$H$2:$DZ$1549, $EG66, ), Calc!$H$15:$DZ$15, AI$75)/$F$79</f>
        <v>0</v>
      </c>
      <c r="AJ66" s="69">
        <f>SUMIFS(INDEX(Calc!$H$2:$DZ$1549, $EG66, ), Calc!$H$15:$DZ$15, AJ$75)/$F$79</f>
        <v>0</v>
      </c>
      <c r="AK66" s="69">
        <f>SUMIFS(INDEX(Calc!$H$2:$DZ$1549, $EG66, ), Calc!$H$15:$DZ$15, AK$75)/$F$79</f>
        <v>0</v>
      </c>
      <c r="AL66" s="69">
        <f>SUMIFS(INDEX(Calc!$H$2:$DZ$1549, $EG66, ), Calc!$H$15:$DZ$15, AL$75)/$F$79</f>
        <v>0</v>
      </c>
      <c r="AM66" s="69">
        <f>SUMIFS(INDEX(Calc!$H$2:$DZ$1549, $EG66, ), Calc!$H$15:$DZ$15, AM$75)/$F$79</f>
        <v>0</v>
      </c>
      <c r="AN66" s="69">
        <f>SUMIFS(INDEX(Calc!$H$2:$DZ$1549, $EG66, ), Calc!$H$15:$DZ$15, AN$75)/$F$79</f>
        <v>0</v>
      </c>
      <c r="AO66" s="69">
        <f>SUMIFS(INDEX(Calc!$H$2:$DZ$1549, $EG66, ), Calc!$H$15:$DZ$15, AO$75)/$F$79</f>
        <v>0</v>
      </c>
      <c r="AP66" s="69">
        <f>SUMIFS(INDEX(Calc!$H$2:$DZ$1549, $EG66, ), Calc!$H$15:$DZ$15, AP$75)/$F$79</f>
        <v>0</v>
      </c>
      <c r="AQ66" s="69">
        <f>SUMIFS(INDEX(Calc!$H$2:$DZ$1549, $EG66, ), Calc!$H$15:$DZ$15, AQ$75)/$F$79</f>
        <v>0</v>
      </c>
      <c r="AR66" s="69">
        <f>SUMIFS(INDEX(Calc!$H$2:$DZ$1549, $EG66, ), Calc!$H$15:$DZ$15, AR$75)/$F$79</f>
        <v>0</v>
      </c>
      <c r="AS66" s="69">
        <f>SUMIFS(INDEX(Calc!$H$2:$DZ$1549, $EG66, ), Calc!$H$15:$DZ$15, AS$75)/$F$79</f>
        <v>0</v>
      </c>
      <c r="AT66" s="69">
        <f>SUMIFS(INDEX(Calc!$H$2:$DZ$1549, $EG66, ), Calc!$H$15:$DZ$15, AT$75)/$F$79</f>
        <v>0</v>
      </c>
      <c r="AU66" s="69">
        <f>SUMIFS(INDEX(Calc!$H$2:$DZ$1549, $EG66, ), Calc!$H$15:$DZ$15, AU$75)/$F$79</f>
        <v>0</v>
      </c>
      <c r="AV66" s="69">
        <f>SUMIFS(INDEX(Calc!$H$2:$DZ$1549, $EG66, ), Calc!$H$15:$DZ$15, AV$75)/$F$79</f>
        <v>0</v>
      </c>
      <c r="AW66" s="69">
        <f>SUMIFS(INDEX(Calc!$H$2:$DZ$1549, $EG66, ), Calc!$H$15:$DZ$15, AW$75)/$F$79</f>
        <v>0</v>
      </c>
      <c r="AX66" s="69">
        <f>SUMIFS(INDEX(Calc!$H$2:$DZ$1549, $EG66, ), Calc!$H$15:$DZ$15, AX$75)/$F$79</f>
        <v>0</v>
      </c>
      <c r="AY66" s="69">
        <f>SUMIFS(INDEX(Calc!$H$2:$DZ$1549, $EG66, ), Calc!$H$15:$DZ$15, AY$75)/$F$79</f>
        <v>0</v>
      </c>
      <c r="AZ66" s="69">
        <f>SUMIFS(INDEX(Calc!$H$2:$DZ$1549, $EG66, ), Calc!$H$15:$DZ$15, AZ$75)/$F$79</f>
        <v>0</v>
      </c>
      <c r="BA66" s="69">
        <f>SUMIFS(INDEX(Calc!$H$2:$DZ$1549, $EG66, ), Calc!$H$15:$DZ$15, BA$75)/$F$79</f>
        <v>0</v>
      </c>
      <c r="BB66" s="69">
        <f>SUMIFS(INDEX(Calc!$H$2:$DZ$1549, $EG66, ), Calc!$H$15:$DZ$15, BB$75)/$F$79</f>
        <v>0</v>
      </c>
      <c r="BC66" s="69">
        <f>SUMIFS(INDEX(Calc!$H$2:$DZ$1549, $EG66, ), Calc!$H$15:$DZ$15, BC$75)/$F$79</f>
        <v>0</v>
      </c>
      <c r="BD66" s="69">
        <f>SUMIFS(INDEX(Calc!$H$2:$DZ$1549, $EG66, ), Calc!$H$15:$DZ$15, BD$75)/$F$79</f>
        <v>0</v>
      </c>
      <c r="BE66" s="69">
        <f>SUMIFS(INDEX(Calc!$H$2:$DZ$1549, $EG66, ), Calc!$H$15:$DZ$15, BE$75)/$F$79</f>
        <v>0</v>
      </c>
      <c r="BF66" s="69">
        <f>SUMIFS(INDEX(Calc!$H$2:$DZ$1549, $EG66, ), Calc!$H$15:$DZ$15, BF$75)/$F$79</f>
        <v>0</v>
      </c>
      <c r="BG66" s="69">
        <f>SUMIFS(INDEX(Calc!$H$2:$DZ$1549, $EG66, ), Calc!$H$15:$DZ$15, BG$75)/$F$79</f>
        <v>0</v>
      </c>
      <c r="BH66" s="69">
        <f>SUMIFS(INDEX(Calc!$H$2:$DZ$1549, $EG66, ), Calc!$H$15:$DZ$15, BH$75)/$F$79</f>
        <v>0</v>
      </c>
      <c r="BI66" s="69">
        <f>SUMIFS(INDEX(Calc!$H$2:$DZ$1549, $EG66, ), Calc!$H$15:$DZ$15, BI$75)/$F$79</f>
        <v>0</v>
      </c>
      <c r="BJ66" s="69">
        <f>SUMIFS(INDEX(Calc!$H$2:$DZ$1549, $EG66, ), Calc!$H$15:$DZ$15, BJ$75)/$F$79</f>
        <v>0</v>
      </c>
      <c r="BK66" s="69">
        <f>SUMIFS(INDEX(Calc!$H$2:$DZ$1549, $EG66, ), Calc!$H$15:$DZ$15, BK$75)/$F$79</f>
        <v>0</v>
      </c>
      <c r="BL66" s="69">
        <f>SUMIFS(INDEX(Calc!$H$2:$DZ$1549, $EG66, ), Calc!$H$15:$DZ$15, BL$75)/$F$79</f>
        <v>0</v>
      </c>
      <c r="BM66" s="69">
        <f>SUMIFS(INDEX(Calc!$H$2:$DZ$1549, $EG66, ), Calc!$H$15:$DZ$15, BM$75)/$F$79</f>
        <v>0</v>
      </c>
      <c r="BN66" s="69">
        <f>SUMIFS(INDEX(Calc!$H$2:$DZ$1549, $EG66, ), Calc!$H$15:$DZ$15, BN$75)/$F$79</f>
        <v>0</v>
      </c>
      <c r="BO66" s="69">
        <f>SUMIFS(INDEX(Calc!$H$2:$DZ$1549, $EG66, ), Calc!$H$15:$DZ$15, BO$75)/$F$79</f>
        <v>0</v>
      </c>
      <c r="BP66" s="69">
        <f>SUMIFS(INDEX(Calc!$H$2:$DZ$1549, $EG66, ), Calc!$H$15:$DZ$15, BP$75)/$F$79</f>
        <v>0</v>
      </c>
      <c r="BQ66" s="69">
        <f>SUMIFS(INDEX(Calc!$H$2:$DZ$1549, $EG66, ), Calc!$H$15:$DZ$15, BQ$75)/$F$79</f>
        <v>0</v>
      </c>
      <c r="BR66" s="69">
        <f>SUMIFS(INDEX(Calc!$H$2:$DZ$1549, $EG66, ), Calc!$H$15:$DZ$15, BR$75)/$F$79</f>
        <v>0</v>
      </c>
      <c r="BS66" s="69">
        <f>SUMIFS(INDEX(Calc!$H$2:$DZ$1549, $EG66, ), Calc!$H$15:$DZ$15, BS$75)/$F$79</f>
        <v>0</v>
      </c>
      <c r="BT66" s="69">
        <f>SUMIFS(INDEX(Calc!$H$2:$DZ$1549, $EG66, ), Calc!$H$15:$DZ$15, BT$75)/$F$79</f>
        <v>0</v>
      </c>
      <c r="BU66" s="69">
        <f>SUMIFS(INDEX(Calc!$H$2:$DZ$1549, $EG66, ), Calc!$H$15:$DZ$15, BU$75)/$F$79</f>
        <v>0</v>
      </c>
      <c r="BV66" s="69">
        <f>SUMIFS(INDEX(Calc!$H$2:$DZ$1549, $EG66, ), Calc!$H$15:$DZ$15, BV$75)/$F$79</f>
        <v>0</v>
      </c>
      <c r="BW66" s="69">
        <f>SUMIFS(INDEX(Calc!$H$2:$DZ$1549, $EG66, ), Calc!$H$15:$DZ$15, BW$75)/$F$79</f>
        <v>0</v>
      </c>
      <c r="BX66" s="69">
        <f>SUMIFS(INDEX(Calc!$H$2:$DZ$1549, $EG66, ), Calc!$H$15:$DZ$15, BX$75)/$F$79</f>
        <v>0</v>
      </c>
      <c r="BY66" s="69">
        <f>SUMIFS(INDEX(Calc!$H$2:$DZ$1549, $EG66, ), Calc!$H$15:$DZ$15, BY$75)/$F$79</f>
        <v>0</v>
      </c>
      <c r="BZ66" s="69">
        <f>SUMIFS(INDEX(Calc!$H$2:$DZ$1549, $EG66, ), Calc!$H$15:$DZ$15, BZ$75)/$F$79</f>
        <v>0</v>
      </c>
      <c r="CA66" s="69">
        <f>SUMIFS(INDEX(Calc!$H$2:$DZ$1549, $EG66, ), Calc!$H$15:$DZ$15, CA$75)/$F$79</f>
        <v>0</v>
      </c>
      <c r="CB66" s="69">
        <f>SUMIFS(INDEX(Calc!$H$2:$DZ$1549, $EG66, ), Calc!$H$15:$DZ$15, CB$75)/$F$79</f>
        <v>0</v>
      </c>
      <c r="CC66" s="69">
        <f>SUMIFS(INDEX(Calc!$H$2:$DZ$1549, $EG66, ), Calc!$H$15:$DZ$15, CC$75)/$F$79</f>
        <v>0</v>
      </c>
      <c r="CD66" s="69">
        <f>SUMIFS(INDEX(Calc!$H$2:$DZ$1549, $EG66, ), Calc!$H$15:$DZ$15, CD$75)/$F$79</f>
        <v>0</v>
      </c>
      <c r="CE66" s="69">
        <f>SUMIFS(INDEX(Calc!$H$2:$DZ$1549, $EG66, ), Calc!$H$15:$DZ$15, CE$75)/$F$79</f>
        <v>0</v>
      </c>
      <c r="CF66" s="69">
        <f>SUMIFS(INDEX(Calc!$H$2:$DZ$1549, $EG66, ), Calc!$H$15:$DZ$15, CF$75)/$F$79</f>
        <v>0</v>
      </c>
      <c r="CG66" s="69">
        <f>SUMIFS(INDEX(Calc!$H$2:$DZ$1549, $EG66, ), Calc!$H$15:$DZ$15, CG$75)/$F$79</f>
        <v>0</v>
      </c>
      <c r="CH66" s="69">
        <f>SUMIFS(INDEX(Calc!$H$2:$DZ$1549, $EG66, ), Calc!$H$15:$DZ$15, CH$75)/$F$79</f>
        <v>0</v>
      </c>
      <c r="CI66" s="69">
        <f>SUMIFS(INDEX(Calc!$H$2:$DZ$1549, $EG66, ), Calc!$H$15:$DZ$15, CI$75)/$F$79</f>
        <v>0</v>
      </c>
      <c r="CJ66" s="69">
        <f>SUMIFS(INDEX(Calc!$H$2:$DZ$1549, $EG66, ), Calc!$H$15:$DZ$15, CJ$75)/$F$79</f>
        <v>0</v>
      </c>
      <c r="CK66" s="69">
        <f>SUMIFS(INDEX(Calc!$H$2:$DZ$1549, $EG66, ), Calc!$H$15:$DZ$15, CK$75)/$F$79</f>
        <v>0</v>
      </c>
      <c r="CL66" s="69">
        <f>SUMIFS(INDEX(Calc!$H$2:$DZ$1549, $EG66, ), Calc!$H$15:$DZ$15, CL$75)/$F$79</f>
        <v>0</v>
      </c>
      <c r="CM66" s="69">
        <f>SUMIFS(INDEX(Calc!$H$2:$DZ$1549, $EG66, ), Calc!$H$15:$DZ$15, CM$75)/$F$79</f>
        <v>0</v>
      </c>
      <c r="CN66" s="69">
        <f>SUMIFS(INDEX(Calc!$H$2:$DZ$1549, $EG66, ), Calc!$H$15:$DZ$15, CN$75)/$F$79</f>
        <v>0</v>
      </c>
      <c r="CO66" s="69">
        <f>SUMIFS(INDEX(Calc!$H$2:$DZ$1549, $EG66, ), Calc!$H$15:$DZ$15, CO$75)/$F$79</f>
        <v>0</v>
      </c>
      <c r="CP66" s="69">
        <f>SUMIFS(INDEX(Calc!$H$2:$DZ$1549, $EG66, ), Calc!$H$15:$DZ$15, CP$75)/$F$79</f>
        <v>0</v>
      </c>
      <c r="CQ66" s="69">
        <f>SUMIFS(INDEX(Calc!$H$2:$DZ$1549, $EG66, ), Calc!$H$15:$DZ$15, CQ$75)/$F$79</f>
        <v>0</v>
      </c>
      <c r="CR66" s="69">
        <f>SUMIFS(INDEX(Calc!$H$2:$DZ$1549, $EG66, ), Calc!$H$15:$DZ$15, CR$75)/$F$79</f>
        <v>0</v>
      </c>
      <c r="CS66" s="69">
        <f>SUMIFS(INDEX(Calc!$H$2:$DZ$1549, $EG66, ), Calc!$H$15:$DZ$15, CS$75)/$F$79</f>
        <v>0</v>
      </c>
      <c r="CT66" s="69">
        <f>SUMIFS(INDEX(Calc!$H$2:$DZ$1549, $EG66, ), Calc!$H$15:$DZ$15, CT$75)/$F$79</f>
        <v>0</v>
      </c>
      <c r="CU66" s="69">
        <f>SUMIFS(INDEX(Calc!$H$2:$DZ$1549, $EG66, ), Calc!$H$15:$DZ$15, CU$75)/$F$79</f>
        <v>0</v>
      </c>
      <c r="CV66" s="69">
        <f>SUMIFS(INDEX(Calc!$H$2:$DZ$1549, $EG66, ), Calc!$H$15:$DZ$15, CV$75)/$F$79</f>
        <v>0</v>
      </c>
      <c r="CW66" s="69">
        <f>SUMIFS(INDEX(Calc!$H$2:$DZ$1549, $EG66, ), Calc!$H$15:$DZ$15, CW$75)/$F$79</f>
        <v>0</v>
      </c>
      <c r="CX66" s="69">
        <f>SUMIFS(INDEX(Calc!$H$2:$DZ$1549, $EG66, ), Calc!$H$15:$DZ$15, CX$75)/$F$79</f>
        <v>0</v>
      </c>
      <c r="CY66" s="69">
        <f>SUMIFS(INDEX(Calc!$H$2:$DZ$1549, $EG66, ), Calc!$H$15:$DZ$15, CY$75)/$F$79</f>
        <v>0</v>
      </c>
      <c r="CZ66" s="69">
        <f>SUMIFS(INDEX(Calc!$H$2:$DZ$1549, $EG66, ), Calc!$H$15:$DZ$15, CZ$75)/$F$79</f>
        <v>0</v>
      </c>
      <c r="DA66" s="69">
        <f>SUMIFS(INDEX(Calc!$H$2:$DZ$1549, $EG66, ), Calc!$H$15:$DZ$15, DA$75)/$F$79</f>
        <v>0</v>
      </c>
      <c r="DB66" s="69">
        <f>SUMIFS(INDEX(Calc!$H$2:$DZ$1549, $EG66, ), Calc!$H$15:$DZ$15, DB$75)/$F$79</f>
        <v>0</v>
      </c>
      <c r="DC66" s="69">
        <f>SUMIFS(INDEX(Calc!$H$2:$DZ$1549, $EG66, ), Calc!$H$15:$DZ$15, DC$75)/$F$79</f>
        <v>0</v>
      </c>
      <c r="DD66" s="69">
        <f>SUMIFS(INDEX(Calc!$H$2:$DZ$1549, $EG66, ), Calc!$H$15:$DZ$15, DD$75)/$F$79</f>
        <v>0</v>
      </c>
      <c r="DE66" s="69">
        <f>SUMIFS(INDEX(Calc!$H$2:$DZ$1549, $EG66, ), Calc!$H$15:$DZ$15, DE$75)/$F$79</f>
        <v>0</v>
      </c>
      <c r="DF66" s="69">
        <f>SUMIFS(INDEX(Calc!$H$2:$DZ$1549, $EG66, ), Calc!$H$15:$DZ$15, DF$75)/$F$79</f>
        <v>0</v>
      </c>
      <c r="DG66" s="69">
        <f>SUMIFS(INDEX(Calc!$H$2:$DZ$1549, $EG66, ), Calc!$H$15:$DZ$15, DG$75)/$F$79</f>
        <v>0</v>
      </c>
      <c r="DH66" s="69">
        <f>SUMIFS(INDEX(Calc!$H$2:$DZ$1549, $EG66, ), Calc!$H$15:$DZ$15, DH$75)/$F$79</f>
        <v>0</v>
      </c>
      <c r="DI66" s="69">
        <f>SUMIFS(INDEX(Calc!$H$2:$DZ$1549, $EG66, ), Calc!$H$15:$DZ$15, DI$75)/$F$79</f>
        <v>0</v>
      </c>
      <c r="DJ66" s="69">
        <f>SUMIFS(INDEX(Calc!$H$2:$DZ$1549, $EG66, ), Calc!$H$15:$DZ$15, DJ$75)/$F$79</f>
        <v>0</v>
      </c>
      <c r="DK66" s="69">
        <f>SUMIFS(INDEX(Calc!$H$2:$DZ$1549, $EG66, ), Calc!$H$15:$DZ$15, DK$75)/$F$79</f>
        <v>0</v>
      </c>
      <c r="DL66" s="69">
        <f>SUMIFS(INDEX(Calc!$H$2:$DZ$1549, $EG66, ), Calc!$H$15:$DZ$15, DL$75)/$F$79</f>
        <v>0</v>
      </c>
      <c r="DM66" s="69">
        <f>SUMIFS(INDEX(Calc!$H$2:$DZ$1549, $EG66, ), Calc!$H$15:$DZ$15, DM$75)/$F$79</f>
        <v>0</v>
      </c>
      <c r="DN66" s="69">
        <f>SUMIFS(INDEX(Calc!$H$2:$DZ$1549, $EG66, ), Calc!$H$15:$DZ$15, DN$75)/$F$79</f>
        <v>0</v>
      </c>
      <c r="DO66" s="69">
        <f>SUMIFS(INDEX(Calc!$H$2:$DZ$1549, $EG66, ), Calc!$H$15:$DZ$15, DO$75)/$F$79</f>
        <v>0</v>
      </c>
      <c r="DP66" s="69">
        <f>SUMIFS(INDEX(Calc!$H$2:$DZ$1549, $EG66, ), Calc!$H$15:$DZ$15, DP$75)/$F$79</f>
        <v>0</v>
      </c>
      <c r="DQ66" s="69">
        <f>SUMIFS(INDEX(Calc!$H$2:$DZ$1549, $EG66, ), Calc!$H$15:$DZ$15, DQ$75)/$F$79</f>
        <v>0</v>
      </c>
      <c r="DR66" s="69">
        <f>SUMIFS(INDEX(Calc!$H$2:$DZ$1549, $EG66, ), Calc!$H$15:$DZ$15, DR$75)/$F$79</f>
        <v>0</v>
      </c>
      <c r="DS66" s="69">
        <f>SUMIFS(INDEX(Calc!$H$2:$DZ$1549, $EG66, ), Calc!$H$15:$DZ$15, DS$75)/$F$79</f>
        <v>0</v>
      </c>
      <c r="DT66" s="69">
        <f>SUMIFS(INDEX(Calc!$H$2:$DZ$1549, $EG66, ), Calc!$H$15:$DZ$15, DT$75)/$F$79</f>
        <v>0</v>
      </c>
      <c r="DU66" s="69">
        <f>SUMIFS(INDEX(Calc!$H$2:$DZ$1549, $EG66, ), Calc!$H$15:$DZ$15, DU$75)/$F$79</f>
        <v>0</v>
      </c>
      <c r="DV66" s="69">
        <f>SUMIFS(INDEX(Calc!$H$2:$DZ$1549, $EG66, ), Calc!$H$15:$DZ$15, DV$75)/$F$79</f>
        <v>0</v>
      </c>
      <c r="DW66" s="69">
        <f>SUMIFS(INDEX(Calc!$H$2:$DZ$1549, $EG66, ), Calc!$H$15:$DZ$15, DW$75)/$F$79</f>
        <v>0</v>
      </c>
      <c r="DX66" s="69">
        <f>SUMIFS(INDEX(Calc!$H$2:$DZ$1549, $EG66, ), Calc!$H$15:$DZ$15, DX$75)/$F$79</f>
        <v>0</v>
      </c>
      <c r="DY66" s="69">
        <f>SUMIFS(INDEX(Calc!$H$2:$DZ$1549, $EG66, ), Calc!$H$15:$DZ$15, DY$75)/$F$79</f>
        <v>0</v>
      </c>
      <c r="DZ66" s="69">
        <f>SUMIFS(INDEX(Calc!$H$2:$DZ$1549, $EG66, ), Calc!$H$15:$DZ$15, DZ$75)/$F$79</f>
        <v>0</v>
      </c>
      <c r="EB66" s="51"/>
      <c r="EC66" s="72">
        <f>SUM(I66:EA66)</f>
        <v>-2.4848395975640662</v>
      </c>
      <c r="ED66" s="80"/>
      <c r="EF66" s="33" t="s">
        <v>233</v>
      </c>
      <c r="EG66" s="131">
        <f>SUMIFS(Calc!$EB$2:$EB$1549, Calc!$EC$2:$EC$1549, $EG$2, Calc!$ED$2:$ED$1549, $EG$3, Calc!$EE$2:$EE$1549, $EF66, Calc!$EF$2:$EF$1549, $C66)</f>
        <v>1356</v>
      </c>
    </row>
    <row r="67" spans="3:137" ht="5.0999999999999996" customHeight="1" x14ac:dyDescent="0.3">
      <c r="E67" s="51"/>
      <c r="F67" s="38"/>
      <c r="G67" s="27"/>
      <c r="H67" s="53"/>
      <c r="I67" s="79"/>
      <c r="J67" s="79"/>
      <c r="K67" s="79"/>
      <c r="L67" s="79"/>
      <c r="M67" s="79"/>
      <c r="N67" s="79"/>
      <c r="O67" s="79"/>
      <c r="P67" s="79"/>
      <c r="Q67" s="79"/>
      <c r="R67" s="79"/>
      <c r="S67" s="79"/>
      <c r="T67" s="79"/>
      <c r="U67" s="79"/>
      <c r="V67" s="79"/>
      <c r="W67" s="79"/>
      <c r="X67" s="79"/>
      <c r="Y67" s="79"/>
      <c r="Z67" s="79"/>
      <c r="AA67" s="79"/>
      <c r="AB67" s="79"/>
      <c r="AC67" s="79"/>
      <c r="AD67" s="79"/>
      <c r="AE67" s="79"/>
      <c r="AF67" s="79"/>
      <c r="AG67" s="79"/>
      <c r="AH67" s="79"/>
      <c r="AI67" s="79"/>
      <c r="AJ67" s="79"/>
      <c r="AK67" s="79"/>
      <c r="AL67" s="79"/>
      <c r="AM67" s="79"/>
      <c r="AN67" s="79"/>
      <c r="AO67" s="79"/>
      <c r="AP67" s="79"/>
      <c r="AQ67" s="79"/>
      <c r="AR67" s="79"/>
      <c r="AS67" s="79"/>
      <c r="AT67" s="79"/>
      <c r="AU67" s="79"/>
      <c r="AV67" s="79"/>
      <c r="AW67" s="79"/>
      <c r="AX67" s="79"/>
      <c r="AY67" s="79"/>
      <c r="AZ67" s="79"/>
      <c r="BA67" s="79"/>
      <c r="BB67" s="79"/>
      <c r="BC67" s="79"/>
      <c r="BD67" s="79"/>
      <c r="BE67" s="79"/>
      <c r="BF67" s="79"/>
      <c r="BG67" s="79"/>
      <c r="BH67" s="79"/>
      <c r="BI67" s="79"/>
      <c r="BJ67" s="79"/>
      <c r="BK67" s="79"/>
      <c r="BL67" s="79"/>
      <c r="BM67" s="79"/>
      <c r="BN67" s="79"/>
      <c r="BO67" s="79"/>
      <c r="BP67" s="79"/>
      <c r="BQ67" s="79"/>
      <c r="BR67" s="79"/>
      <c r="BS67" s="79"/>
      <c r="BT67" s="79"/>
      <c r="BU67" s="79"/>
      <c r="BV67" s="79"/>
      <c r="BW67" s="79"/>
      <c r="BX67" s="79"/>
      <c r="BY67" s="79"/>
      <c r="BZ67" s="79"/>
      <c r="CA67" s="79"/>
      <c r="CB67" s="79"/>
      <c r="CC67" s="79"/>
      <c r="CD67" s="79"/>
      <c r="CE67" s="79"/>
      <c r="CF67" s="79"/>
      <c r="CG67" s="79"/>
      <c r="CH67" s="79"/>
      <c r="CI67" s="79"/>
      <c r="CJ67" s="79"/>
      <c r="CK67" s="79"/>
      <c r="CL67" s="79"/>
      <c r="CM67" s="79"/>
      <c r="CN67" s="79"/>
      <c r="CO67" s="79"/>
      <c r="CP67" s="79"/>
      <c r="CQ67" s="79"/>
      <c r="CR67" s="79"/>
      <c r="CS67" s="79"/>
      <c r="CT67" s="79"/>
      <c r="CU67" s="79"/>
      <c r="CV67" s="79"/>
      <c r="CW67" s="79"/>
      <c r="CX67" s="79"/>
      <c r="CY67" s="79"/>
      <c r="CZ67" s="79"/>
      <c r="DA67" s="79"/>
      <c r="DB67" s="79"/>
      <c r="DC67" s="79"/>
      <c r="DD67" s="79"/>
      <c r="DE67" s="79"/>
      <c r="DF67" s="79"/>
      <c r="DG67" s="79"/>
      <c r="DH67" s="79"/>
      <c r="DI67" s="79"/>
      <c r="DJ67" s="79"/>
      <c r="DK67" s="79"/>
      <c r="DL67" s="79"/>
      <c r="DM67" s="79"/>
      <c r="DN67" s="79"/>
      <c r="DO67" s="79"/>
      <c r="DP67" s="79"/>
      <c r="DQ67" s="79"/>
      <c r="DR67" s="79"/>
      <c r="DS67" s="79"/>
      <c r="DT67" s="79"/>
      <c r="DU67" s="79"/>
      <c r="DV67" s="79"/>
      <c r="DW67" s="79"/>
      <c r="DX67" s="79"/>
      <c r="DY67" s="79"/>
      <c r="DZ67" s="79"/>
      <c r="EB67" s="51"/>
      <c r="EC67" s="96"/>
      <c r="ED67" s="80"/>
      <c r="EF67" s="33"/>
    </row>
    <row r="68" spans="3:137" x14ac:dyDescent="0.3">
      <c r="C68" s="14" t="s">
        <v>216</v>
      </c>
      <c r="D68" s="14"/>
      <c r="E68" s="48"/>
      <c r="F68" s="136">
        <f>EC68/$EC$10*Inputs!$D$10</f>
        <v>-6212.0989939101664</v>
      </c>
      <c r="G68" s="140" t="s">
        <v>47</v>
      </c>
      <c r="H68" s="49"/>
      <c r="I68" s="88"/>
      <c r="J68" s="111">
        <f t="shared" ref="J68:BU68" si="24">SUM(J65:J67)</f>
        <v>-4.6770212042342392E-2</v>
      </c>
      <c r="K68" s="111">
        <f t="shared" si="24"/>
        <v>-0.48062402715041097</v>
      </c>
      <c r="L68" s="111">
        <f t="shared" si="24"/>
        <v>-0.49696791951281366</v>
      </c>
      <c r="M68" s="111">
        <f t="shared" si="24"/>
        <v>-0.49696791951281366</v>
      </c>
      <c r="N68" s="111">
        <f t="shared" si="24"/>
        <v>-0.49696791951281361</v>
      </c>
      <c r="O68" s="111">
        <f t="shared" si="24"/>
        <v>-0.45019770747047116</v>
      </c>
      <c r="P68" s="111">
        <f t="shared" si="24"/>
        <v>-1.6343892362402367E-2</v>
      </c>
      <c r="Q68" s="111">
        <f t="shared" si="24"/>
        <v>4.1265386409806698E-16</v>
      </c>
      <c r="R68" s="111">
        <f t="shared" si="24"/>
        <v>4.3376601895355483E-16</v>
      </c>
      <c r="S68" s="111">
        <f t="shared" si="24"/>
        <v>4.5595831171982251E-16</v>
      </c>
      <c r="T68" s="111">
        <f t="shared" si="24"/>
        <v>3.9033442866854925E-17</v>
      </c>
      <c r="U68" s="111">
        <f t="shared" si="24"/>
        <v>0</v>
      </c>
      <c r="V68" s="111">
        <f t="shared" si="24"/>
        <v>0</v>
      </c>
      <c r="W68" s="111">
        <f t="shared" si="24"/>
        <v>0</v>
      </c>
      <c r="X68" s="111">
        <f t="shared" si="24"/>
        <v>0</v>
      </c>
      <c r="Y68" s="111">
        <f t="shared" si="24"/>
        <v>0</v>
      </c>
      <c r="Z68" s="111">
        <f t="shared" si="24"/>
        <v>0</v>
      </c>
      <c r="AA68" s="111">
        <f t="shared" si="24"/>
        <v>0</v>
      </c>
      <c r="AB68" s="111">
        <f t="shared" si="24"/>
        <v>0</v>
      </c>
      <c r="AC68" s="111">
        <f t="shared" si="24"/>
        <v>0</v>
      </c>
      <c r="AD68" s="111">
        <f t="shared" si="24"/>
        <v>0</v>
      </c>
      <c r="AE68" s="111">
        <f t="shared" si="24"/>
        <v>0</v>
      </c>
      <c r="AF68" s="111">
        <f t="shared" si="24"/>
        <v>0</v>
      </c>
      <c r="AG68" s="111">
        <f t="shared" si="24"/>
        <v>0</v>
      </c>
      <c r="AH68" s="111">
        <f t="shared" si="24"/>
        <v>0</v>
      </c>
      <c r="AI68" s="111">
        <f t="shared" si="24"/>
        <v>0</v>
      </c>
      <c r="AJ68" s="111">
        <f t="shared" si="24"/>
        <v>0</v>
      </c>
      <c r="AK68" s="111">
        <f t="shared" si="24"/>
        <v>0</v>
      </c>
      <c r="AL68" s="111">
        <f t="shared" si="24"/>
        <v>0</v>
      </c>
      <c r="AM68" s="111">
        <f t="shared" si="24"/>
        <v>0</v>
      </c>
      <c r="AN68" s="111">
        <f t="shared" si="24"/>
        <v>0</v>
      </c>
      <c r="AO68" s="111">
        <f t="shared" si="24"/>
        <v>0</v>
      </c>
      <c r="AP68" s="111">
        <f t="shared" si="24"/>
        <v>0</v>
      </c>
      <c r="AQ68" s="111">
        <f t="shared" si="24"/>
        <v>0</v>
      </c>
      <c r="AR68" s="111">
        <f t="shared" si="24"/>
        <v>0</v>
      </c>
      <c r="AS68" s="111">
        <f t="shared" si="24"/>
        <v>0</v>
      </c>
      <c r="AT68" s="111">
        <f t="shared" si="24"/>
        <v>0</v>
      </c>
      <c r="AU68" s="111">
        <f t="shared" si="24"/>
        <v>0</v>
      </c>
      <c r="AV68" s="111">
        <f t="shared" si="24"/>
        <v>0</v>
      </c>
      <c r="AW68" s="111">
        <f t="shared" si="24"/>
        <v>0</v>
      </c>
      <c r="AX68" s="111">
        <f t="shared" si="24"/>
        <v>0</v>
      </c>
      <c r="AY68" s="111">
        <f t="shared" si="24"/>
        <v>0</v>
      </c>
      <c r="AZ68" s="111">
        <f t="shared" si="24"/>
        <v>0</v>
      </c>
      <c r="BA68" s="111">
        <f t="shared" si="24"/>
        <v>0</v>
      </c>
      <c r="BB68" s="111">
        <f t="shared" si="24"/>
        <v>0</v>
      </c>
      <c r="BC68" s="111">
        <f t="shared" si="24"/>
        <v>0</v>
      </c>
      <c r="BD68" s="111">
        <f t="shared" si="24"/>
        <v>0</v>
      </c>
      <c r="BE68" s="111">
        <f t="shared" si="24"/>
        <v>0</v>
      </c>
      <c r="BF68" s="111">
        <f t="shared" si="24"/>
        <v>0</v>
      </c>
      <c r="BG68" s="111">
        <f t="shared" si="24"/>
        <v>0</v>
      </c>
      <c r="BH68" s="111">
        <f t="shared" si="24"/>
        <v>0</v>
      </c>
      <c r="BI68" s="111">
        <f t="shared" si="24"/>
        <v>0</v>
      </c>
      <c r="BJ68" s="111">
        <f t="shared" si="24"/>
        <v>0</v>
      </c>
      <c r="BK68" s="111">
        <f t="shared" si="24"/>
        <v>0</v>
      </c>
      <c r="BL68" s="111">
        <f t="shared" si="24"/>
        <v>0</v>
      </c>
      <c r="BM68" s="111">
        <f t="shared" si="24"/>
        <v>0</v>
      </c>
      <c r="BN68" s="111">
        <f t="shared" si="24"/>
        <v>0</v>
      </c>
      <c r="BO68" s="111">
        <f t="shared" si="24"/>
        <v>0</v>
      </c>
      <c r="BP68" s="111">
        <f t="shared" si="24"/>
        <v>0</v>
      </c>
      <c r="BQ68" s="111">
        <f t="shared" si="24"/>
        <v>0</v>
      </c>
      <c r="BR68" s="111">
        <f t="shared" si="24"/>
        <v>0</v>
      </c>
      <c r="BS68" s="111">
        <f t="shared" si="24"/>
        <v>0</v>
      </c>
      <c r="BT68" s="111">
        <f t="shared" si="24"/>
        <v>0</v>
      </c>
      <c r="BU68" s="111">
        <f t="shared" si="24"/>
        <v>0</v>
      </c>
      <c r="BV68" s="111">
        <f t="shared" ref="BV68:DZ68" si="25">SUM(BV65:BV67)</f>
        <v>0</v>
      </c>
      <c r="BW68" s="111">
        <f t="shared" si="25"/>
        <v>0</v>
      </c>
      <c r="BX68" s="111">
        <f t="shared" si="25"/>
        <v>0</v>
      </c>
      <c r="BY68" s="111">
        <f t="shared" si="25"/>
        <v>0</v>
      </c>
      <c r="BZ68" s="111">
        <f t="shared" si="25"/>
        <v>0</v>
      </c>
      <c r="CA68" s="111">
        <f t="shared" si="25"/>
        <v>0</v>
      </c>
      <c r="CB68" s="111">
        <f t="shared" si="25"/>
        <v>0</v>
      </c>
      <c r="CC68" s="111">
        <f t="shared" si="25"/>
        <v>0</v>
      </c>
      <c r="CD68" s="111">
        <f t="shared" si="25"/>
        <v>0</v>
      </c>
      <c r="CE68" s="111">
        <f t="shared" si="25"/>
        <v>0</v>
      </c>
      <c r="CF68" s="111">
        <f t="shared" si="25"/>
        <v>0</v>
      </c>
      <c r="CG68" s="111">
        <f t="shared" si="25"/>
        <v>0</v>
      </c>
      <c r="CH68" s="111">
        <f t="shared" si="25"/>
        <v>0</v>
      </c>
      <c r="CI68" s="111">
        <f t="shared" si="25"/>
        <v>0</v>
      </c>
      <c r="CJ68" s="111">
        <f t="shared" si="25"/>
        <v>0</v>
      </c>
      <c r="CK68" s="111">
        <f t="shared" si="25"/>
        <v>0</v>
      </c>
      <c r="CL68" s="111">
        <f t="shared" si="25"/>
        <v>0</v>
      </c>
      <c r="CM68" s="111">
        <f t="shared" si="25"/>
        <v>0</v>
      </c>
      <c r="CN68" s="111">
        <f t="shared" si="25"/>
        <v>0</v>
      </c>
      <c r="CO68" s="111">
        <f t="shared" si="25"/>
        <v>0</v>
      </c>
      <c r="CP68" s="111">
        <f t="shared" si="25"/>
        <v>0</v>
      </c>
      <c r="CQ68" s="111">
        <f t="shared" si="25"/>
        <v>0</v>
      </c>
      <c r="CR68" s="111">
        <f t="shared" si="25"/>
        <v>0</v>
      </c>
      <c r="CS68" s="111">
        <f t="shared" si="25"/>
        <v>0</v>
      </c>
      <c r="CT68" s="111">
        <f t="shared" si="25"/>
        <v>0</v>
      </c>
      <c r="CU68" s="111">
        <f t="shared" si="25"/>
        <v>0</v>
      </c>
      <c r="CV68" s="111">
        <f t="shared" si="25"/>
        <v>0</v>
      </c>
      <c r="CW68" s="111">
        <f t="shared" si="25"/>
        <v>0</v>
      </c>
      <c r="CX68" s="111">
        <f t="shared" si="25"/>
        <v>0</v>
      </c>
      <c r="CY68" s="111">
        <f t="shared" si="25"/>
        <v>0</v>
      </c>
      <c r="CZ68" s="111">
        <f t="shared" si="25"/>
        <v>0</v>
      </c>
      <c r="DA68" s="111">
        <f t="shared" si="25"/>
        <v>0</v>
      </c>
      <c r="DB68" s="111">
        <f t="shared" si="25"/>
        <v>0</v>
      </c>
      <c r="DC68" s="111">
        <f t="shared" si="25"/>
        <v>0</v>
      </c>
      <c r="DD68" s="111">
        <f t="shared" si="25"/>
        <v>0</v>
      </c>
      <c r="DE68" s="111">
        <f t="shared" si="25"/>
        <v>0</v>
      </c>
      <c r="DF68" s="111">
        <f t="shared" si="25"/>
        <v>0</v>
      </c>
      <c r="DG68" s="111">
        <f t="shared" si="25"/>
        <v>0</v>
      </c>
      <c r="DH68" s="111">
        <f t="shared" si="25"/>
        <v>0</v>
      </c>
      <c r="DI68" s="111">
        <f t="shared" si="25"/>
        <v>0</v>
      </c>
      <c r="DJ68" s="111">
        <f t="shared" si="25"/>
        <v>0</v>
      </c>
      <c r="DK68" s="111">
        <f t="shared" si="25"/>
        <v>0</v>
      </c>
      <c r="DL68" s="111">
        <f t="shared" si="25"/>
        <v>0</v>
      </c>
      <c r="DM68" s="111">
        <f t="shared" si="25"/>
        <v>0</v>
      </c>
      <c r="DN68" s="111">
        <f t="shared" si="25"/>
        <v>0</v>
      </c>
      <c r="DO68" s="111">
        <f t="shared" si="25"/>
        <v>0</v>
      </c>
      <c r="DP68" s="111">
        <f t="shared" si="25"/>
        <v>0</v>
      </c>
      <c r="DQ68" s="111">
        <f t="shared" si="25"/>
        <v>0</v>
      </c>
      <c r="DR68" s="111">
        <f t="shared" si="25"/>
        <v>0</v>
      </c>
      <c r="DS68" s="111">
        <f t="shared" si="25"/>
        <v>0</v>
      </c>
      <c r="DT68" s="111">
        <f t="shared" si="25"/>
        <v>0</v>
      </c>
      <c r="DU68" s="111">
        <f t="shared" si="25"/>
        <v>0</v>
      </c>
      <c r="DV68" s="111">
        <f t="shared" si="25"/>
        <v>0</v>
      </c>
      <c r="DW68" s="111">
        <f t="shared" si="25"/>
        <v>0</v>
      </c>
      <c r="DX68" s="111">
        <f t="shared" si="25"/>
        <v>0</v>
      </c>
      <c r="DY68" s="111">
        <f t="shared" si="25"/>
        <v>0</v>
      </c>
      <c r="DZ68" s="111">
        <f t="shared" si="25"/>
        <v>0</v>
      </c>
      <c r="EA68" s="212"/>
      <c r="EB68" s="213"/>
      <c r="EC68" s="111">
        <f>SUM(EC65:EC67)</f>
        <v>-2.4848395975640662</v>
      </c>
      <c r="ED68" s="103"/>
      <c r="EF68" s="33"/>
    </row>
    <row r="69" spans="3:137" x14ac:dyDescent="0.3">
      <c r="E69" s="51"/>
      <c r="F69" s="38"/>
      <c r="G69" s="27"/>
      <c r="H69" s="53"/>
      <c r="I69" s="20"/>
      <c r="J69" s="20"/>
      <c r="K69" s="20"/>
      <c r="L69" s="20"/>
      <c r="M69" s="20"/>
      <c r="N69" s="20"/>
      <c r="O69" s="20"/>
      <c r="P69" s="20"/>
      <c r="Q69" s="20"/>
      <c r="R69" s="20"/>
      <c r="S69" s="20"/>
      <c r="T69" s="20"/>
      <c r="U69" s="20"/>
      <c r="V69" s="20"/>
      <c r="W69" s="20"/>
      <c r="X69" s="20"/>
      <c r="Y69" s="20"/>
      <c r="Z69" s="20"/>
      <c r="AA69" s="20"/>
      <c r="AB69" s="20"/>
      <c r="AC69" s="20"/>
      <c r="AD69" s="20"/>
      <c r="AE69" s="20"/>
      <c r="AF69" s="20"/>
      <c r="AG69" s="20"/>
      <c r="AH69" s="20"/>
      <c r="AI69" s="20"/>
      <c r="AJ69" s="20"/>
      <c r="AK69" s="20"/>
      <c r="AL69" s="20"/>
      <c r="AM69" s="20"/>
      <c r="AN69" s="20"/>
      <c r="AO69" s="20"/>
      <c r="AP69" s="20"/>
      <c r="AQ69" s="20"/>
      <c r="AR69" s="20"/>
      <c r="AS69" s="20"/>
      <c r="AT69" s="20"/>
      <c r="AU69" s="20"/>
      <c r="AV69" s="20"/>
      <c r="AW69" s="20"/>
      <c r="AX69" s="20"/>
      <c r="AY69" s="20"/>
      <c r="AZ69" s="20"/>
      <c r="BA69" s="20"/>
      <c r="BB69" s="20"/>
      <c r="BC69" s="20"/>
      <c r="BD69" s="20"/>
      <c r="BE69" s="20"/>
      <c r="BF69" s="20"/>
      <c r="BG69" s="20"/>
      <c r="BH69" s="20"/>
      <c r="BI69" s="20"/>
      <c r="BJ69" s="20"/>
      <c r="BK69" s="20"/>
      <c r="BL69" s="20"/>
      <c r="BM69" s="20"/>
      <c r="BN69" s="20"/>
      <c r="BO69" s="20"/>
      <c r="BP69" s="20"/>
      <c r="BQ69" s="20"/>
      <c r="BR69" s="20"/>
      <c r="BS69" s="20"/>
      <c r="BT69" s="20"/>
      <c r="BU69" s="20"/>
      <c r="BV69" s="20"/>
      <c r="BW69" s="20"/>
      <c r="BX69" s="20"/>
      <c r="BY69" s="20"/>
      <c r="BZ69" s="20"/>
      <c r="CA69" s="20"/>
      <c r="CB69" s="20"/>
      <c r="CC69" s="20"/>
      <c r="CD69" s="20"/>
      <c r="CE69" s="20"/>
      <c r="CF69" s="20"/>
      <c r="CG69" s="20"/>
      <c r="CH69" s="20"/>
      <c r="CI69" s="20"/>
      <c r="CJ69" s="20"/>
      <c r="CK69" s="20"/>
      <c r="CL69" s="20"/>
      <c r="CM69" s="20"/>
      <c r="CN69" s="20"/>
      <c r="CO69" s="20"/>
      <c r="CP69" s="20"/>
      <c r="CQ69" s="20"/>
      <c r="CR69" s="20"/>
      <c r="CS69" s="20"/>
      <c r="CT69" s="20"/>
      <c r="CU69" s="20"/>
      <c r="CV69" s="20"/>
      <c r="CW69" s="20"/>
      <c r="CX69" s="20"/>
      <c r="CY69" s="20"/>
      <c r="CZ69" s="20"/>
      <c r="DA69" s="20"/>
      <c r="DB69" s="20"/>
      <c r="DC69" s="20"/>
      <c r="DD69" s="20"/>
      <c r="DE69" s="20"/>
      <c r="DF69" s="20"/>
      <c r="DG69" s="20"/>
      <c r="DH69" s="20"/>
      <c r="DI69" s="20"/>
      <c r="DJ69" s="20"/>
      <c r="DK69" s="20"/>
      <c r="DL69" s="20"/>
      <c r="DM69" s="20"/>
      <c r="DN69" s="20"/>
      <c r="DO69" s="20"/>
      <c r="DP69" s="20"/>
      <c r="DQ69" s="20"/>
      <c r="DR69" s="20"/>
      <c r="DS69" s="20"/>
      <c r="DT69" s="20"/>
      <c r="DU69" s="20"/>
      <c r="DV69" s="20"/>
      <c r="DW69" s="20"/>
      <c r="DX69" s="20"/>
      <c r="DY69" s="20"/>
      <c r="DZ69" s="20"/>
      <c r="EB69" s="51"/>
      <c r="EC69" s="72"/>
      <c r="ED69" s="78"/>
      <c r="EF69" s="33"/>
    </row>
    <row r="70" spans="3:137" x14ac:dyDescent="0.3">
      <c r="C70" s="81" t="s">
        <v>234</v>
      </c>
      <c r="D70" s="81"/>
      <c r="E70" s="82"/>
      <c r="F70" s="137">
        <f>EC70/$EC$10*Inputs!$D$10</f>
        <v>69619.350098277049</v>
      </c>
      <c r="G70" s="138" t="s">
        <v>47</v>
      </c>
      <c r="H70" s="83"/>
      <c r="I70" s="97"/>
      <c r="J70" s="90">
        <f>SUM(J51, J62, J68)</f>
        <v>-2.4467702120423422</v>
      </c>
      <c r="K70" s="90">
        <f t="shared" ref="K70:BV70" si="26">SUM(K51, K62, K68)</f>
        <v>3.9273941364660518</v>
      </c>
      <c r="L70" s="90">
        <f t="shared" si="26"/>
        <v>5.6547852633219655</v>
      </c>
      <c r="M70" s="90">
        <f t="shared" si="26"/>
        <v>6.0624115406209711</v>
      </c>
      <c r="N70" s="90">
        <f t="shared" si="26"/>
        <v>6.4694515406209714</v>
      </c>
      <c r="O70" s="90">
        <f t="shared" si="26"/>
        <v>6.9232617526633149</v>
      </c>
      <c r="P70" s="90">
        <f t="shared" si="26"/>
        <v>1.2572060176598954</v>
      </c>
      <c r="Q70" s="90">
        <f t="shared" si="26"/>
        <v>4.1265386409806698E-16</v>
      </c>
      <c r="R70" s="90">
        <f t="shared" si="26"/>
        <v>4.3376601895355483E-16</v>
      </c>
      <c r="S70" s="90">
        <f t="shared" si="26"/>
        <v>4.5595831171982251E-16</v>
      </c>
      <c r="T70" s="90">
        <f t="shared" si="26"/>
        <v>3.9033442866854925E-17</v>
      </c>
      <c r="U70" s="90">
        <f t="shared" si="26"/>
        <v>0</v>
      </c>
      <c r="V70" s="90">
        <f t="shared" si="26"/>
        <v>0</v>
      </c>
      <c r="W70" s="90">
        <f t="shared" si="26"/>
        <v>0</v>
      </c>
      <c r="X70" s="90">
        <f t="shared" si="26"/>
        <v>0</v>
      </c>
      <c r="Y70" s="90">
        <f t="shared" si="26"/>
        <v>0</v>
      </c>
      <c r="Z70" s="90">
        <f t="shared" si="26"/>
        <v>0</v>
      </c>
      <c r="AA70" s="90">
        <f t="shared" si="26"/>
        <v>0</v>
      </c>
      <c r="AB70" s="90">
        <f t="shared" si="26"/>
        <v>0</v>
      </c>
      <c r="AC70" s="90">
        <f t="shared" si="26"/>
        <v>0</v>
      </c>
      <c r="AD70" s="90">
        <f t="shared" si="26"/>
        <v>0</v>
      </c>
      <c r="AE70" s="90">
        <f t="shared" si="26"/>
        <v>0</v>
      </c>
      <c r="AF70" s="90">
        <f t="shared" si="26"/>
        <v>0</v>
      </c>
      <c r="AG70" s="90">
        <f t="shared" si="26"/>
        <v>0</v>
      </c>
      <c r="AH70" s="90">
        <f t="shared" si="26"/>
        <v>0</v>
      </c>
      <c r="AI70" s="90">
        <f t="shared" si="26"/>
        <v>0</v>
      </c>
      <c r="AJ70" s="90">
        <f t="shared" si="26"/>
        <v>0</v>
      </c>
      <c r="AK70" s="90">
        <f t="shared" si="26"/>
        <v>0</v>
      </c>
      <c r="AL70" s="90">
        <f t="shared" si="26"/>
        <v>0</v>
      </c>
      <c r="AM70" s="90">
        <f t="shared" si="26"/>
        <v>0</v>
      </c>
      <c r="AN70" s="90">
        <f t="shared" si="26"/>
        <v>0</v>
      </c>
      <c r="AO70" s="90">
        <f t="shared" si="26"/>
        <v>0</v>
      </c>
      <c r="AP70" s="90">
        <f t="shared" si="26"/>
        <v>0</v>
      </c>
      <c r="AQ70" s="90">
        <f t="shared" si="26"/>
        <v>0</v>
      </c>
      <c r="AR70" s="90">
        <f t="shared" si="26"/>
        <v>0</v>
      </c>
      <c r="AS70" s="90">
        <f t="shared" si="26"/>
        <v>0</v>
      </c>
      <c r="AT70" s="90">
        <f t="shared" si="26"/>
        <v>0</v>
      </c>
      <c r="AU70" s="90">
        <f t="shared" si="26"/>
        <v>0</v>
      </c>
      <c r="AV70" s="90">
        <f t="shared" si="26"/>
        <v>0</v>
      </c>
      <c r="AW70" s="90">
        <f t="shared" si="26"/>
        <v>0</v>
      </c>
      <c r="AX70" s="90">
        <f t="shared" si="26"/>
        <v>0</v>
      </c>
      <c r="AY70" s="90">
        <f t="shared" si="26"/>
        <v>0</v>
      </c>
      <c r="AZ70" s="90">
        <f t="shared" si="26"/>
        <v>0</v>
      </c>
      <c r="BA70" s="90">
        <f t="shared" si="26"/>
        <v>0</v>
      </c>
      <c r="BB70" s="90">
        <f t="shared" si="26"/>
        <v>0</v>
      </c>
      <c r="BC70" s="90">
        <f t="shared" si="26"/>
        <v>0</v>
      </c>
      <c r="BD70" s="90">
        <f t="shared" si="26"/>
        <v>0</v>
      </c>
      <c r="BE70" s="90">
        <f t="shared" si="26"/>
        <v>0</v>
      </c>
      <c r="BF70" s="90">
        <f t="shared" si="26"/>
        <v>0</v>
      </c>
      <c r="BG70" s="90">
        <f t="shared" si="26"/>
        <v>0</v>
      </c>
      <c r="BH70" s="90">
        <f t="shared" si="26"/>
        <v>0</v>
      </c>
      <c r="BI70" s="90">
        <f t="shared" si="26"/>
        <v>0</v>
      </c>
      <c r="BJ70" s="90">
        <f t="shared" si="26"/>
        <v>0</v>
      </c>
      <c r="BK70" s="90">
        <f t="shared" si="26"/>
        <v>0</v>
      </c>
      <c r="BL70" s="90">
        <f t="shared" si="26"/>
        <v>0</v>
      </c>
      <c r="BM70" s="90">
        <f t="shared" si="26"/>
        <v>0</v>
      </c>
      <c r="BN70" s="90">
        <f t="shared" si="26"/>
        <v>0</v>
      </c>
      <c r="BO70" s="90">
        <f t="shared" si="26"/>
        <v>0</v>
      </c>
      <c r="BP70" s="90">
        <f t="shared" si="26"/>
        <v>0</v>
      </c>
      <c r="BQ70" s="90">
        <f t="shared" si="26"/>
        <v>0</v>
      </c>
      <c r="BR70" s="90">
        <f t="shared" si="26"/>
        <v>0</v>
      </c>
      <c r="BS70" s="90">
        <f t="shared" si="26"/>
        <v>0</v>
      </c>
      <c r="BT70" s="90">
        <f t="shared" si="26"/>
        <v>0</v>
      </c>
      <c r="BU70" s="90">
        <f t="shared" si="26"/>
        <v>0</v>
      </c>
      <c r="BV70" s="90">
        <f t="shared" si="26"/>
        <v>0</v>
      </c>
      <c r="BW70" s="90">
        <f t="shared" ref="BW70:DZ70" si="27">SUM(BW51, BW62, BW68)</f>
        <v>0</v>
      </c>
      <c r="BX70" s="90">
        <f t="shared" si="27"/>
        <v>0</v>
      </c>
      <c r="BY70" s="90">
        <f t="shared" si="27"/>
        <v>0</v>
      </c>
      <c r="BZ70" s="90">
        <f t="shared" si="27"/>
        <v>0</v>
      </c>
      <c r="CA70" s="90">
        <f t="shared" si="27"/>
        <v>0</v>
      </c>
      <c r="CB70" s="90">
        <f t="shared" si="27"/>
        <v>0</v>
      </c>
      <c r="CC70" s="90">
        <f t="shared" si="27"/>
        <v>0</v>
      </c>
      <c r="CD70" s="90">
        <f t="shared" si="27"/>
        <v>0</v>
      </c>
      <c r="CE70" s="90">
        <f t="shared" si="27"/>
        <v>0</v>
      </c>
      <c r="CF70" s="90">
        <f t="shared" si="27"/>
        <v>0</v>
      </c>
      <c r="CG70" s="90">
        <f t="shared" si="27"/>
        <v>0</v>
      </c>
      <c r="CH70" s="90">
        <f t="shared" si="27"/>
        <v>0</v>
      </c>
      <c r="CI70" s="90">
        <f t="shared" si="27"/>
        <v>0</v>
      </c>
      <c r="CJ70" s="90">
        <f t="shared" si="27"/>
        <v>0</v>
      </c>
      <c r="CK70" s="90">
        <f t="shared" si="27"/>
        <v>0</v>
      </c>
      <c r="CL70" s="90">
        <f t="shared" si="27"/>
        <v>0</v>
      </c>
      <c r="CM70" s="90">
        <f t="shared" si="27"/>
        <v>0</v>
      </c>
      <c r="CN70" s="90">
        <f t="shared" si="27"/>
        <v>0</v>
      </c>
      <c r="CO70" s="90">
        <f t="shared" si="27"/>
        <v>0</v>
      </c>
      <c r="CP70" s="90">
        <f t="shared" si="27"/>
        <v>0</v>
      </c>
      <c r="CQ70" s="90">
        <f t="shared" si="27"/>
        <v>0</v>
      </c>
      <c r="CR70" s="90">
        <f t="shared" si="27"/>
        <v>0</v>
      </c>
      <c r="CS70" s="90">
        <f t="shared" si="27"/>
        <v>0</v>
      </c>
      <c r="CT70" s="90">
        <f t="shared" si="27"/>
        <v>0</v>
      </c>
      <c r="CU70" s="90">
        <f t="shared" si="27"/>
        <v>0</v>
      </c>
      <c r="CV70" s="90">
        <f t="shared" si="27"/>
        <v>0</v>
      </c>
      <c r="CW70" s="90">
        <f t="shared" si="27"/>
        <v>0</v>
      </c>
      <c r="CX70" s="90">
        <f t="shared" si="27"/>
        <v>0</v>
      </c>
      <c r="CY70" s="90">
        <f t="shared" si="27"/>
        <v>0</v>
      </c>
      <c r="CZ70" s="90">
        <f t="shared" si="27"/>
        <v>0</v>
      </c>
      <c r="DA70" s="90">
        <f t="shared" si="27"/>
        <v>0</v>
      </c>
      <c r="DB70" s="90">
        <f t="shared" si="27"/>
        <v>0</v>
      </c>
      <c r="DC70" s="90">
        <f t="shared" si="27"/>
        <v>0</v>
      </c>
      <c r="DD70" s="90">
        <f t="shared" si="27"/>
        <v>0</v>
      </c>
      <c r="DE70" s="90">
        <f t="shared" si="27"/>
        <v>0</v>
      </c>
      <c r="DF70" s="90">
        <f t="shared" si="27"/>
        <v>0</v>
      </c>
      <c r="DG70" s="90">
        <f t="shared" si="27"/>
        <v>0</v>
      </c>
      <c r="DH70" s="90">
        <f t="shared" si="27"/>
        <v>0</v>
      </c>
      <c r="DI70" s="90">
        <f t="shared" si="27"/>
        <v>0</v>
      </c>
      <c r="DJ70" s="90">
        <f t="shared" si="27"/>
        <v>0</v>
      </c>
      <c r="DK70" s="90">
        <f t="shared" si="27"/>
        <v>0</v>
      </c>
      <c r="DL70" s="90">
        <f t="shared" si="27"/>
        <v>0</v>
      </c>
      <c r="DM70" s="90">
        <f t="shared" si="27"/>
        <v>0</v>
      </c>
      <c r="DN70" s="90">
        <f t="shared" si="27"/>
        <v>0</v>
      </c>
      <c r="DO70" s="90">
        <f t="shared" si="27"/>
        <v>0</v>
      </c>
      <c r="DP70" s="90">
        <f t="shared" si="27"/>
        <v>0</v>
      </c>
      <c r="DQ70" s="90">
        <f t="shared" si="27"/>
        <v>0</v>
      </c>
      <c r="DR70" s="90">
        <f t="shared" si="27"/>
        <v>0</v>
      </c>
      <c r="DS70" s="90">
        <f t="shared" si="27"/>
        <v>0</v>
      </c>
      <c r="DT70" s="90">
        <f t="shared" si="27"/>
        <v>0</v>
      </c>
      <c r="DU70" s="90">
        <f t="shared" si="27"/>
        <v>0</v>
      </c>
      <c r="DV70" s="90">
        <f t="shared" si="27"/>
        <v>0</v>
      </c>
      <c r="DW70" s="90">
        <f t="shared" si="27"/>
        <v>0</v>
      </c>
      <c r="DX70" s="90">
        <f t="shared" si="27"/>
        <v>0</v>
      </c>
      <c r="DY70" s="90">
        <f t="shared" si="27"/>
        <v>0</v>
      </c>
      <c r="DZ70" s="90">
        <f t="shared" si="27"/>
        <v>0</v>
      </c>
      <c r="EA70" s="91"/>
      <c r="EB70" s="92"/>
      <c r="EC70" s="90">
        <f t="shared" ref="EC70" si="28">SUM(EC51, EC62, EC68)</f>
        <v>27.847740039310814</v>
      </c>
      <c r="ED70" s="98"/>
      <c r="EF70" s="33"/>
    </row>
    <row r="71" spans="3:137" ht="5.0999999999999996" customHeight="1" x14ac:dyDescent="0.3">
      <c r="E71" s="89"/>
      <c r="F71" s="4"/>
      <c r="G71" s="4"/>
      <c r="H71" s="16"/>
      <c r="EB71" s="89"/>
      <c r="EC71" s="4"/>
      <c r="ED71" s="16"/>
    </row>
    <row r="73" spans="3:137" x14ac:dyDescent="0.3">
      <c r="C73" s="27" t="s">
        <v>52</v>
      </c>
      <c r="D73" s="27"/>
      <c r="E73" s="27"/>
      <c r="F73" s="27"/>
      <c r="G73" s="27"/>
      <c r="H73" s="27"/>
      <c r="I73" s="27"/>
      <c r="J73" s="123">
        <f>F80</f>
        <v>44561</v>
      </c>
      <c r="K73" s="123">
        <f>J74</f>
        <v>44926</v>
      </c>
      <c r="L73" s="123">
        <f t="shared" ref="L73:BW73" si="29">K74</f>
        <v>45291</v>
      </c>
      <c r="M73" s="123">
        <f t="shared" si="29"/>
        <v>45657</v>
      </c>
      <c r="N73" s="123">
        <f t="shared" si="29"/>
        <v>46022</v>
      </c>
      <c r="O73" s="123">
        <f t="shared" si="29"/>
        <v>46387</v>
      </c>
      <c r="P73" s="123">
        <f t="shared" si="29"/>
        <v>46752</v>
      </c>
      <c r="Q73" s="123">
        <f t="shared" si="29"/>
        <v>47118</v>
      </c>
      <c r="R73" s="123">
        <f t="shared" si="29"/>
        <v>47483</v>
      </c>
      <c r="S73" s="123">
        <f t="shared" si="29"/>
        <v>47848</v>
      </c>
      <c r="T73" s="123">
        <f t="shared" si="29"/>
        <v>48213</v>
      </c>
      <c r="U73" s="123">
        <f t="shared" si="29"/>
        <v>48579</v>
      </c>
      <c r="V73" s="123">
        <f t="shared" si="29"/>
        <v>48944</v>
      </c>
      <c r="W73" s="123">
        <f t="shared" si="29"/>
        <v>49309</v>
      </c>
      <c r="X73" s="123">
        <f t="shared" si="29"/>
        <v>49674</v>
      </c>
      <c r="Y73" s="123">
        <f t="shared" si="29"/>
        <v>50040</v>
      </c>
      <c r="Z73" s="123">
        <f t="shared" si="29"/>
        <v>50405</v>
      </c>
      <c r="AA73" s="123">
        <f t="shared" si="29"/>
        <v>50770</v>
      </c>
      <c r="AB73" s="123">
        <f t="shared" si="29"/>
        <v>51135</v>
      </c>
      <c r="AC73" s="123">
        <f t="shared" si="29"/>
        <v>51501</v>
      </c>
      <c r="AD73" s="123">
        <f t="shared" si="29"/>
        <v>51866</v>
      </c>
      <c r="AE73" s="123">
        <f t="shared" si="29"/>
        <v>52231</v>
      </c>
      <c r="AF73" s="123">
        <f t="shared" si="29"/>
        <v>52596</v>
      </c>
      <c r="AG73" s="123">
        <f t="shared" si="29"/>
        <v>52962</v>
      </c>
      <c r="AH73" s="123">
        <f t="shared" si="29"/>
        <v>53327</v>
      </c>
      <c r="AI73" s="123">
        <f t="shared" si="29"/>
        <v>53692</v>
      </c>
      <c r="AJ73" s="123">
        <f t="shared" si="29"/>
        <v>54057</v>
      </c>
      <c r="AK73" s="123">
        <f t="shared" si="29"/>
        <v>54423</v>
      </c>
      <c r="AL73" s="123">
        <f t="shared" si="29"/>
        <v>54788</v>
      </c>
      <c r="AM73" s="123">
        <f t="shared" si="29"/>
        <v>55153</v>
      </c>
      <c r="AN73" s="123">
        <f t="shared" si="29"/>
        <v>55518</v>
      </c>
      <c r="AO73" s="123">
        <f t="shared" si="29"/>
        <v>55884</v>
      </c>
      <c r="AP73" s="123">
        <f t="shared" si="29"/>
        <v>56249</v>
      </c>
      <c r="AQ73" s="123">
        <f t="shared" si="29"/>
        <v>56614</v>
      </c>
      <c r="AR73" s="123">
        <f t="shared" si="29"/>
        <v>56979</v>
      </c>
      <c r="AS73" s="123">
        <f t="shared" si="29"/>
        <v>57345</v>
      </c>
      <c r="AT73" s="123">
        <f t="shared" si="29"/>
        <v>57710</v>
      </c>
      <c r="AU73" s="123">
        <f t="shared" si="29"/>
        <v>58075</v>
      </c>
      <c r="AV73" s="123">
        <f t="shared" si="29"/>
        <v>58440</v>
      </c>
      <c r="AW73" s="123">
        <f t="shared" si="29"/>
        <v>58806</v>
      </c>
      <c r="AX73" s="123">
        <f t="shared" si="29"/>
        <v>59171</v>
      </c>
      <c r="AY73" s="123">
        <f t="shared" si="29"/>
        <v>59536</v>
      </c>
      <c r="AZ73" s="123">
        <f t="shared" si="29"/>
        <v>59901</v>
      </c>
      <c r="BA73" s="123">
        <f t="shared" si="29"/>
        <v>60267</v>
      </c>
      <c r="BB73" s="123">
        <f t="shared" si="29"/>
        <v>60632</v>
      </c>
      <c r="BC73" s="123">
        <f t="shared" si="29"/>
        <v>60997</v>
      </c>
      <c r="BD73" s="123">
        <f t="shared" si="29"/>
        <v>61362</v>
      </c>
      <c r="BE73" s="123">
        <f t="shared" si="29"/>
        <v>61728</v>
      </c>
      <c r="BF73" s="123">
        <f t="shared" si="29"/>
        <v>62093</v>
      </c>
      <c r="BG73" s="123">
        <f t="shared" si="29"/>
        <v>62458</v>
      </c>
      <c r="BH73" s="123">
        <f t="shared" si="29"/>
        <v>62823</v>
      </c>
      <c r="BI73" s="123">
        <f t="shared" si="29"/>
        <v>63189</v>
      </c>
      <c r="BJ73" s="123">
        <f t="shared" si="29"/>
        <v>63554</v>
      </c>
      <c r="BK73" s="123">
        <f t="shared" si="29"/>
        <v>63919</v>
      </c>
      <c r="BL73" s="123">
        <f t="shared" si="29"/>
        <v>64284</v>
      </c>
      <c r="BM73" s="123">
        <f t="shared" si="29"/>
        <v>64650</v>
      </c>
      <c r="BN73" s="123">
        <f t="shared" si="29"/>
        <v>65015</v>
      </c>
      <c r="BO73" s="123">
        <f t="shared" si="29"/>
        <v>65380</v>
      </c>
      <c r="BP73" s="123">
        <f t="shared" si="29"/>
        <v>65745</v>
      </c>
      <c r="BQ73" s="123">
        <f t="shared" si="29"/>
        <v>66111</v>
      </c>
      <c r="BR73" s="123">
        <f t="shared" si="29"/>
        <v>66476</v>
      </c>
      <c r="BS73" s="123">
        <f t="shared" si="29"/>
        <v>66841</v>
      </c>
      <c r="BT73" s="123">
        <f t="shared" si="29"/>
        <v>67206</v>
      </c>
      <c r="BU73" s="123">
        <f t="shared" si="29"/>
        <v>67572</v>
      </c>
      <c r="BV73" s="123">
        <f t="shared" si="29"/>
        <v>67937</v>
      </c>
      <c r="BW73" s="123">
        <f t="shared" si="29"/>
        <v>68302</v>
      </c>
      <c r="BX73" s="123">
        <f t="shared" ref="BX73:DZ73" si="30">BW74</f>
        <v>68667</v>
      </c>
      <c r="BY73" s="123">
        <f t="shared" si="30"/>
        <v>69033</v>
      </c>
      <c r="BZ73" s="123">
        <f t="shared" si="30"/>
        <v>69398</v>
      </c>
      <c r="CA73" s="123">
        <f t="shared" si="30"/>
        <v>69763</v>
      </c>
      <c r="CB73" s="123">
        <f t="shared" si="30"/>
        <v>70128</v>
      </c>
      <c r="CC73" s="123">
        <f t="shared" si="30"/>
        <v>70494</v>
      </c>
      <c r="CD73" s="123">
        <f t="shared" si="30"/>
        <v>70859</v>
      </c>
      <c r="CE73" s="123">
        <f t="shared" si="30"/>
        <v>71224</v>
      </c>
      <c r="CF73" s="123">
        <f t="shared" si="30"/>
        <v>71589</v>
      </c>
      <c r="CG73" s="123">
        <f t="shared" si="30"/>
        <v>71955</v>
      </c>
      <c r="CH73" s="123">
        <f t="shared" si="30"/>
        <v>72320</v>
      </c>
      <c r="CI73" s="123">
        <f t="shared" si="30"/>
        <v>72685</v>
      </c>
      <c r="CJ73" s="123">
        <f t="shared" si="30"/>
        <v>73050</v>
      </c>
      <c r="CK73" s="123">
        <f t="shared" si="30"/>
        <v>73415</v>
      </c>
      <c r="CL73" s="123">
        <f t="shared" si="30"/>
        <v>73780</v>
      </c>
      <c r="CM73" s="123">
        <f t="shared" si="30"/>
        <v>74145</v>
      </c>
      <c r="CN73" s="123">
        <f t="shared" si="30"/>
        <v>74510</v>
      </c>
      <c r="CO73" s="123">
        <f t="shared" si="30"/>
        <v>74876</v>
      </c>
      <c r="CP73" s="123">
        <f t="shared" si="30"/>
        <v>75241</v>
      </c>
      <c r="CQ73" s="123">
        <f t="shared" si="30"/>
        <v>75606</v>
      </c>
      <c r="CR73" s="123">
        <f t="shared" si="30"/>
        <v>75971</v>
      </c>
      <c r="CS73" s="123">
        <f t="shared" si="30"/>
        <v>76337</v>
      </c>
      <c r="CT73" s="123">
        <f t="shared" si="30"/>
        <v>76702</v>
      </c>
      <c r="CU73" s="123">
        <f t="shared" si="30"/>
        <v>77067</v>
      </c>
      <c r="CV73" s="123">
        <f t="shared" si="30"/>
        <v>77432</v>
      </c>
      <c r="CW73" s="123">
        <f t="shared" si="30"/>
        <v>77798</v>
      </c>
      <c r="CX73" s="123">
        <f t="shared" si="30"/>
        <v>78163</v>
      </c>
      <c r="CY73" s="123">
        <f t="shared" si="30"/>
        <v>78528</v>
      </c>
      <c r="CZ73" s="123">
        <f t="shared" si="30"/>
        <v>78893</v>
      </c>
      <c r="DA73" s="123">
        <f t="shared" si="30"/>
        <v>79259</v>
      </c>
      <c r="DB73" s="123">
        <f t="shared" si="30"/>
        <v>79624</v>
      </c>
      <c r="DC73" s="123">
        <f t="shared" si="30"/>
        <v>79989</v>
      </c>
      <c r="DD73" s="123">
        <f t="shared" si="30"/>
        <v>80354</v>
      </c>
      <c r="DE73" s="123">
        <f t="shared" si="30"/>
        <v>80720</v>
      </c>
      <c r="DF73" s="123">
        <f t="shared" si="30"/>
        <v>81085</v>
      </c>
      <c r="DG73" s="123">
        <f t="shared" si="30"/>
        <v>81450</v>
      </c>
      <c r="DH73" s="123">
        <f t="shared" si="30"/>
        <v>81815</v>
      </c>
      <c r="DI73" s="123">
        <f t="shared" si="30"/>
        <v>82181</v>
      </c>
      <c r="DJ73" s="123">
        <f t="shared" si="30"/>
        <v>82546</v>
      </c>
      <c r="DK73" s="123">
        <f t="shared" si="30"/>
        <v>82911</v>
      </c>
      <c r="DL73" s="123">
        <f t="shared" si="30"/>
        <v>83276</v>
      </c>
      <c r="DM73" s="123">
        <f t="shared" si="30"/>
        <v>83642</v>
      </c>
      <c r="DN73" s="123">
        <f t="shared" si="30"/>
        <v>84007</v>
      </c>
      <c r="DO73" s="123">
        <f t="shared" si="30"/>
        <v>84372</v>
      </c>
      <c r="DP73" s="123">
        <f t="shared" si="30"/>
        <v>84737</v>
      </c>
      <c r="DQ73" s="123">
        <f t="shared" si="30"/>
        <v>85103</v>
      </c>
      <c r="DR73" s="123">
        <f t="shared" si="30"/>
        <v>85468</v>
      </c>
      <c r="DS73" s="123">
        <f t="shared" si="30"/>
        <v>85833</v>
      </c>
      <c r="DT73" s="123">
        <f t="shared" si="30"/>
        <v>86198</v>
      </c>
      <c r="DU73" s="123">
        <f t="shared" si="30"/>
        <v>86564</v>
      </c>
      <c r="DV73" s="123">
        <f t="shared" si="30"/>
        <v>86929</v>
      </c>
      <c r="DW73" s="123">
        <f t="shared" si="30"/>
        <v>87294</v>
      </c>
      <c r="DX73" s="123">
        <f t="shared" si="30"/>
        <v>87659</v>
      </c>
      <c r="DY73" s="123">
        <f t="shared" si="30"/>
        <v>88025</v>
      </c>
      <c r="DZ73" s="123">
        <f t="shared" si="30"/>
        <v>88390</v>
      </c>
      <c r="EA73" s="27"/>
      <c r="EB73" s="27"/>
      <c r="EC73" s="27"/>
    </row>
    <row r="74" spans="3:137" x14ac:dyDescent="0.3">
      <c r="C74" s="27" t="s">
        <v>45</v>
      </c>
      <c r="D74" s="27"/>
      <c r="E74" s="27"/>
      <c r="F74" s="27"/>
      <c r="G74" s="27"/>
      <c r="H74" s="27"/>
      <c r="I74" s="27"/>
      <c r="J74" s="123">
        <f>EOMONTH(J73, $F$81)</f>
        <v>44926</v>
      </c>
      <c r="K74" s="123">
        <f>EOMONTH(K73, $F$81)</f>
        <v>45291</v>
      </c>
      <c r="L74" s="123">
        <f t="shared" ref="L74:BW74" si="31">EOMONTH(L73, $F$81)</f>
        <v>45657</v>
      </c>
      <c r="M74" s="123">
        <f t="shared" si="31"/>
        <v>46022</v>
      </c>
      <c r="N74" s="123">
        <f t="shared" si="31"/>
        <v>46387</v>
      </c>
      <c r="O74" s="123">
        <f t="shared" si="31"/>
        <v>46752</v>
      </c>
      <c r="P74" s="123">
        <f t="shared" si="31"/>
        <v>47118</v>
      </c>
      <c r="Q74" s="123">
        <f t="shared" si="31"/>
        <v>47483</v>
      </c>
      <c r="R74" s="123">
        <f t="shared" si="31"/>
        <v>47848</v>
      </c>
      <c r="S74" s="123">
        <f t="shared" si="31"/>
        <v>48213</v>
      </c>
      <c r="T74" s="123">
        <f t="shared" si="31"/>
        <v>48579</v>
      </c>
      <c r="U74" s="123">
        <f t="shared" si="31"/>
        <v>48944</v>
      </c>
      <c r="V74" s="123">
        <f t="shared" si="31"/>
        <v>49309</v>
      </c>
      <c r="W74" s="123">
        <f t="shared" si="31"/>
        <v>49674</v>
      </c>
      <c r="X74" s="123">
        <f t="shared" si="31"/>
        <v>50040</v>
      </c>
      <c r="Y74" s="123">
        <f t="shared" si="31"/>
        <v>50405</v>
      </c>
      <c r="Z74" s="123">
        <f t="shared" si="31"/>
        <v>50770</v>
      </c>
      <c r="AA74" s="123">
        <f t="shared" si="31"/>
        <v>51135</v>
      </c>
      <c r="AB74" s="123">
        <f t="shared" si="31"/>
        <v>51501</v>
      </c>
      <c r="AC74" s="123">
        <f t="shared" si="31"/>
        <v>51866</v>
      </c>
      <c r="AD74" s="123">
        <f t="shared" si="31"/>
        <v>52231</v>
      </c>
      <c r="AE74" s="123">
        <f t="shared" si="31"/>
        <v>52596</v>
      </c>
      <c r="AF74" s="123">
        <f t="shared" si="31"/>
        <v>52962</v>
      </c>
      <c r="AG74" s="123">
        <f t="shared" si="31"/>
        <v>53327</v>
      </c>
      <c r="AH74" s="123">
        <f t="shared" si="31"/>
        <v>53692</v>
      </c>
      <c r="AI74" s="123">
        <f t="shared" si="31"/>
        <v>54057</v>
      </c>
      <c r="AJ74" s="123">
        <f t="shared" si="31"/>
        <v>54423</v>
      </c>
      <c r="AK74" s="123">
        <f t="shared" si="31"/>
        <v>54788</v>
      </c>
      <c r="AL74" s="123">
        <f t="shared" si="31"/>
        <v>55153</v>
      </c>
      <c r="AM74" s="123">
        <f t="shared" si="31"/>
        <v>55518</v>
      </c>
      <c r="AN74" s="123">
        <f t="shared" si="31"/>
        <v>55884</v>
      </c>
      <c r="AO74" s="123">
        <f t="shared" si="31"/>
        <v>56249</v>
      </c>
      <c r="AP74" s="123">
        <f t="shared" si="31"/>
        <v>56614</v>
      </c>
      <c r="AQ74" s="123">
        <f t="shared" si="31"/>
        <v>56979</v>
      </c>
      <c r="AR74" s="123">
        <f t="shared" si="31"/>
        <v>57345</v>
      </c>
      <c r="AS74" s="123">
        <f t="shared" si="31"/>
        <v>57710</v>
      </c>
      <c r="AT74" s="123">
        <f t="shared" si="31"/>
        <v>58075</v>
      </c>
      <c r="AU74" s="123">
        <f t="shared" si="31"/>
        <v>58440</v>
      </c>
      <c r="AV74" s="123">
        <f t="shared" si="31"/>
        <v>58806</v>
      </c>
      <c r="AW74" s="123">
        <f t="shared" si="31"/>
        <v>59171</v>
      </c>
      <c r="AX74" s="123">
        <f t="shared" si="31"/>
        <v>59536</v>
      </c>
      <c r="AY74" s="123">
        <f t="shared" si="31"/>
        <v>59901</v>
      </c>
      <c r="AZ74" s="123">
        <f t="shared" si="31"/>
        <v>60267</v>
      </c>
      <c r="BA74" s="123">
        <f t="shared" si="31"/>
        <v>60632</v>
      </c>
      <c r="BB74" s="123">
        <f t="shared" si="31"/>
        <v>60997</v>
      </c>
      <c r="BC74" s="123">
        <f t="shared" si="31"/>
        <v>61362</v>
      </c>
      <c r="BD74" s="123">
        <f t="shared" si="31"/>
        <v>61728</v>
      </c>
      <c r="BE74" s="123">
        <f t="shared" si="31"/>
        <v>62093</v>
      </c>
      <c r="BF74" s="123">
        <f t="shared" si="31"/>
        <v>62458</v>
      </c>
      <c r="BG74" s="123">
        <f t="shared" si="31"/>
        <v>62823</v>
      </c>
      <c r="BH74" s="123">
        <f t="shared" si="31"/>
        <v>63189</v>
      </c>
      <c r="BI74" s="123">
        <f t="shared" si="31"/>
        <v>63554</v>
      </c>
      <c r="BJ74" s="123">
        <f t="shared" si="31"/>
        <v>63919</v>
      </c>
      <c r="BK74" s="123">
        <f t="shared" si="31"/>
        <v>64284</v>
      </c>
      <c r="BL74" s="123">
        <f t="shared" si="31"/>
        <v>64650</v>
      </c>
      <c r="BM74" s="123">
        <f t="shared" si="31"/>
        <v>65015</v>
      </c>
      <c r="BN74" s="123">
        <f t="shared" si="31"/>
        <v>65380</v>
      </c>
      <c r="BO74" s="123">
        <f t="shared" si="31"/>
        <v>65745</v>
      </c>
      <c r="BP74" s="123">
        <f t="shared" si="31"/>
        <v>66111</v>
      </c>
      <c r="BQ74" s="123">
        <f t="shared" si="31"/>
        <v>66476</v>
      </c>
      <c r="BR74" s="123">
        <f t="shared" si="31"/>
        <v>66841</v>
      </c>
      <c r="BS74" s="123">
        <f t="shared" si="31"/>
        <v>67206</v>
      </c>
      <c r="BT74" s="123">
        <f t="shared" si="31"/>
        <v>67572</v>
      </c>
      <c r="BU74" s="123">
        <f t="shared" si="31"/>
        <v>67937</v>
      </c>
      <c r="BV74" s="123">
        <f t="shared" si="31"/>
        <v>68302</v>
      </c>
      <c r="BW74" s="123">
        <f t="shared" si="31"/>
        <v>68667</v>
      </c>
      <c r="BX74" s="123">
        <f t="shared" ref="BX74:DZ74" si="32">EOMONTH(BX73, $F$81)</f>
        <v>69033</v>
      </c>
      <c r="BY74" s="123">
        <f t="shared" si="32"/>
        <v>69398</v>
      </c>
      <c r="BZ74" s="123">
        <f t="shared" si="32"/>
        <v>69763</v>
      </c>
      <c r="CA74" s="123">
        <f t="shared" si="32"/>
        <v>70128</v>
      </c>
      <c r="CB74" s="123">
        <f t="shared" si="32"/>
        <v>70494</v>
      </c>
      <c r="CC74" s="123">
        <f t="shared" si="32"/>
        <v>70859</v>
      </c>
      <c r="CD74" s="123">
        <f t="shared" si="32"/>
        <v>71224</v>
      </c>
      <c r="CE74" s="123">
        <f t="shared" si="32"/>
        <v>71589</v>
      </c>
      <c r="CF74" s="123">
        <f t="shared" si="32"/>
        <v>71955</v>
      </c>
      <c r="CG74" s="123">
        <f t="shared" si="32"/>
        <v>72320</v>
      </c>
      <c r="CH74" s="123">
        <f t="shared" si="32"/>
        <v>72685</v>
      </c>
      <c r="CI74" s="123">
        <f t="shared" si="32"/>
        <v>73050</v>
      </c>
      <c r="CJ74" s="123">
        <f t="shared" si="32"/>
        <v>73415</v>
      </c>
      <c r="CK74" s="123">
        <f t="shared" si="32"/>
        <v>73780</v>
      </c>
      <c r="CL74" s="123">
        <f t="shared" si="32"/>
        <v>74145</v>
      </c>
      <c r="CM74" s="123">
        <f t="shared" si="32"/>
        <v>74510</v>
      </c>
      <c r="CN74" s="123">
        <f t="shared" si="32"/>
        <v>74876</v>
      </c>
      <c r="CO74" s="123">
        <f t="shared" si="32"/>
        <v>75241</v>
      </c>
      <c r="CP74" s="123">
        <f t="shared" si="32"/>
        <v>75606</v>
      </c>
      <c r="CQ74" s="123">
        <f t="shared" si="32"/>
        <v>75971</v>
      </c>
      <c r="CR74" s="123">
        <f t="shared" si="32"/>
        <v>76337</v>
      </c>
      <c r="CS74" s="123">
        <f t="shared" si="32"/>
        <v>76702</v>
      </c>
      <c r="CT74" s="123">
        <f t="shared" si="32"/>
        <v>77067</v>
      </c>
      <c r="CU74" s="123">
        <f t="shared" si="32"/>
        <v>77432</v>
      </c>
      <c r="CV74" s="123">
        <f t="shared" si="32"/>
        <v>77798</v>
      </c>
      <c r="CW74" s="123">
        <f t="shared" si="32"/>
        <v>78163</v>
      </c>
      <c r="CX74" s="123">
        <f t="shared" si="32"/>
        <v>78528</v>
      </c>
      <c r="CY74" s="123">
        <f t="shared" si="32"/>
        <v>78893</v>
      </c>
      <c r="CZ74" s="123">
        <f t="shared" si="32"/>
        <v>79259</v>
      </c>
      <c r="DA74" s="123">
        <f t="shared" si="32"/>
        <v>79624</v>
      </c>
      <c r="DB74" s="123">
        <f t="shared" si="32"/>
        <v>79989</v>
      </c>
      <c r="DC74" s="123">
        <f t="shared" si="32"/>
        <v>80354</v>
      </c>
      <c r="DD74" s="123">
        <f t="shared" si="32"/>
        <v>80720</v>
      </c>
      <c r="DE74" s="123">
        <f t="shared" si="32"/>
        <v>81085</v>
      </c>
      <c r="DF74" s="123">
        <f t="shared" si="32"/>
        <v>81450</v>
      </c>
      <c r="DG74" s="123">
        <f t="shared" si="32"/>
        <v>81815</v>
      </c>
      <c r="DH74" s="123">
        <f t="shared" si="32"/>
        <v>82181</v>
      </c>
      <c r="DI74" s="123">
        <f t="shared" si="32"/>
        <v>82546</v>
      </c>
      <c r="DJ74" s="123">
        <f t="shared" si="32"/>
        <v>82911</v>
      </c>
      <c r="DK74" s="123">
        <f t="shared" si="32"/>
        <v>83276</v>
      </c>
      <c r="DL74" s="123">
        <f t="shared" si="32"/>
        <v>83642</v>
      </c>
      <c r="DM74" s="123">
        <f t="shared" si="32"/>
        <v>84007</v>
      </c>
      <c r="DN74" s="123">
        <f t="shared" si="32"/>
        <v>84372</v>
      </c>
      <c r="DO74" s="123">
        <f t="shared" si="32"/>
        <v>84737</v>
      </c>
      <c r="DP74" s="123">
        <f t="shared" si="32"/>
        <v>85103</v>
      </c>
      <c r="DQ74" s="123">
        <f t="shared" si="32"/>
        <v>85468</v>
      </c>
      <c r="DR74" s="123">
        <f t="shared" si="32"/>
        <v>85833</v>
      </c>
      <c r="DS74" s="123">
        <f t="shared" si="32"/>
        <v>86198</v>
      </c>
      <c r="DT74" s="123">
        <f t="shared" si="32"/>
        <v>86564</v>
      </c>
      <c r="DU74" s="123">
        <f t="shared" si="32"/>
        <v>86929</v>
      </c>
      <c r="DV74" s="123">
        <f t="shared" si="32"/>
        <v>87294</v>
      </c>
      <c r="DW74" s="123">
        <f t="shared" si="32"/>
        <v>87659</v>
      </c>
      <c r="DX74" s="123">
        <f t="shared" si="32"/>
        <v>88025</v>
      </c>
      <c r="DY74" s="123">
        <f t="shared" si="32"/>
        <v>88390</v>
      </c>
      <c r="DZ74" s="123">
        <f t="shared" si="32"/>
        <v>88755</v>
      </c>
      <c r="EA74" s="27"/>
      <c r="EB74" s="27"/>
      <c r="EC74" s="27"/>
    </row>
    <row r="75" spans="3:137" x14ac:dyDescent="0.3">
      <c r="C75" s="27" t="s">
        <v>92</v>
      </c>
      <c r="D75" s="27"/>
      <c r="E75" s="27"/>
      <c r="F75" s="27"/>
      <c r="G75" s="27"/>
      <c r="H75" s="27"/>
      <c r="I75" s="27"/>
      <c r="J75" s="132">
        <v>1</v>
      </c>
      <c r="K75" s="132">
        <f>J75+1</f>
        <v>2</v>
      </c>
      <c r="L75" s="132">
        <f t="shared" ref="L75:BW75" si="33">K75+1</f>
        <v>3</v>
      </c>
      <c r="M75" s="132">
        <f t="shared" si="33"/>
        <v>4</v>
      </c>
      <c r="N75" s="132">
        <f t="shared" si="33"/>
        <v>5</v>
      </c>
      <c r="O75" s="132">
        <f t="shared" si="33"/>
        <v>6</v>
      </c>
      <c r="P75" s="132">
        <f t="shared" si="33"/>
        <v>7</v>
      </c>
      <c r="Q75" s="132">
        <f t="shared" si="33"/>
        <v>8</v>
      </c>
      <c r="R75" s="132">
        <f t="shared" si="33"/>
        <v>9</v>
      </c>
      <c r="S75" s="132">
        <f t="shared" si="33"/>
        <v>10</v>
      </c>
      <c r="T75" s="132">
        <f t="shared" si="33"/>
        <v>11</v>
      </c>
      <c r="U75" s="132">
        <f t="shared" si="33"/>
        <v>12</v>
      </c>
      <c r="V75" s="132">
        <f t="shared" si="33"/>
        <v>13</v>
      </c>
      <c r="W75" s="132">
        <f t="shared" si="33"/>
        <v>14</v>
      </c>
      <c r="X75" s="132">
        <f t="shared" si="33"/>
        <v>15</v>
      </c>
      <c r="Y75" s="132">
        <f t="shared" si="33"/>
        <v>16</v>
      </c>
      <c r="Z75" s="132">
        <f t="shared" si="33"/>
        <v>17</v>
      </c>
      <c r="AA75" s="132">
        <f t="shared" si="33"/>
        <v>18</v>
      </c>
      <c r="AB75" s="132">
        <f t="shared" si="33"/>
        <v>19</v>
      </c>
      <c r="AC75" s="132">
        <f t="shared" si="33"/>
        <v>20</v>
      </c>
      <c r="AD75" s="132">
        <f t="shared" si="33"/>
        <v>21</v>
      </c>
      <c r="AE75" s="132">
        <f t="shared" si="33"/>
        <v>22</v>
      </c>
      <c r="AF75" s="132">
        <f t="shared" si="33"/>
        <v>23</v>
      </c>
      <c r="AG75" s="132">
        <f t="shared" si="33"/>
        <v>24</v>
      </c>
      <c r="AH75" s="132">
        <f t="shared" si="33"/>
        <v>25</v>
      </c>
      <c r="AI75" s="132">
        <f t="shared" si="33"/>
        <v>26</v>
      </c>
      <c r="AJ75" s="132">
        <f t="shared" si="33"/>
        <v>27</v>
      </c>
      <c r="AK75" s="132">
        <f t="shared" si="33"/>
        <v>28</v>
      </c>
      <c r="AL75" s="132">
        <f t="shared" si="33"/>
        <v>29</v>
      </c>
      <c r="AM75" s="132">
        <f t="shared" si="33"/>
        <v>30</v>
      </c>
      <c r="AN75" s="132">
        <f t="shared" si="33"/>
        <v>31</v>
      </c>
      <c r="AO75" s="132">
        <f t="shared" si="33"/>
        <v>32</v>
      </c>
      <c r="AP75" s="132">
        <f t="shared" si="33"/>
        <v>33</v>
      </c>
      <c r="AQ75" s="132">
        <f t="shared" si="33"/>
        <v>34</v>
      </c>
      <c r="AR75" s="132">
        <f t="shared" si="33"/>
        <v>35</v>
      </c>
      <c r="AS75" s="132">
        <f t="shared" si="33"/>
        <v>36</v>
      </c>
      <c r="AT75" s="132">
        <f t="shared" si="33"/>
        <v>37</v>
      </c>
      <c r="AU75" s="132">
        <f t="shared" si="33"/>
        <v>38</v>
      </c>
      <c r="AV75" s="132">
        <f t="shared" si="33"/>
        <v>39</v>
      </c>
      <c r="AW75" s="132">
        <f t="shared" si="33"/>
        <v>40</v>
      </c>
      <c r="AX75" s="132">
        <f t="shared" si="33"/>
        <v>41</v>
      </c>
      <c r="AY75" s="132">
        <f t="shared" si="33"/>
        <v>42</v>
      </c>
      <c r="AZ75" s="132">
        <f t="shared" si="33"/>
        <v>43</v>
      </c>
      <c r="BA75" s="132">
        <f t="shared" si="33"/>
        <v>44</v>
      </c>
      <c r="BB75" s="132">
        <f t="shared" si="33"/>
        <v>45</v>
      </c>
      <c r="BC75" s="132">
        <f t="shared" si="33"/>
        <v>46</v>
      </c>
      <c r="BD75" s="132">
        <f t="shared" si="33"/>
        <v>47</v>
      </c>
      <c r="BE75" s="132">
        <f t="shared" si="33"/>
        <v>48</v>
      </c>
      <c r="BF75" s="132">
        <f t="shared" si="33"/>
        <v>49</v>
      </c>
      <c r="BG75" s="132">
        <f t="shared" si="33"/>
        <v>50</v>
      </c>
      <c r="BH75" s="132">
        <f t="shared" si="33"/>
        <v>51</v>
      </c>
      <c r="BI75" s="132">
        <f t="shared" si="33"/>
        <v>52</v>
      </c>
      <c r="BJ75" s="132">
        <f t="shared" si="33"/>
        <v>53</v>
      </c>
      <c r="BK75" s="132">
        <f t="shared" si="33"/>
        <v>54</v>
      </c>
      <c r="BL75" s="132">
        <f t="shared" si="33"/>
        <v>55</v>
      </c>
      <c r="BM75" s="132">
        <f t="shared" si="33"/>
        <v>56</v>
      </c>
      <c r="BN75" s="132">
        <f t="shared" si="33"/>
        <v>57</v>
      </c>
      <c r="BO75" s="132">
        <f t="shared" si="33"/>
        <v>58</v>
      </c>
      <c r="BP75" s="132">
        <f t="shared" si="33"/>
        <v>59</v>
      </c>
      <c r="BQ75" s="132">
        <f t="shared" si="33"/>
        <v>60</v>
      </c>
      <c r="BR75" s="132">
        <f t="shared" si="33"/>
        <v>61</v>
      </c>
      <c r="BS75" s="132">
        <f t="shared" si="33"/>
        <v>62</v>
      </c>
      <c r="BT75" s="132">
        <f t="shared" si="33"/>
        <v>63</v>
      </c>
      <c r="BU75" s="132">
        <f t="shared" si="33"/>
        <v>64</v>
      </c>
      <c r="BV75" s="132">
        <f t="shared" si="33"/>
        <v>65</v>
      </c>
      <c r="BW75" s="132">
        <f t="shared" si="33"/>
        <v>66</v>
      </c>
      <c r="BX75" s="132">
        <f t="shared" ref="BX75:DZ75" si="34">BW75+1</f>
        <v>67</v>
      </c>
      <c r="BY75" s="132">
        <f t="shared" si="34"/>
        <v>68</v>
      </c>
      <c r="BZ75" s="132">
        <f t="shared" si="34"/>
        <v>69</v>
      </c>
      <c r="CA75" s="132">
        <f t="shared" si="34"/>
        <v>70</v>
      </c>
      <c r="CB75" s="132">
        <f t="shared" si="34"/>
        <v>71</v>
      </c>
      <c r="CC75" s="132">
        <f t="shared" si="34"/>
        <v>72</v>
      </c>
      <c r="CD75" s="132">
        <f t="shared" si="34"/>
        <v>73</v>
      </c>
      <c r="CE75" s="132">
        <f t="shared" si="34"/>
        <v>74</v>
      </c>
      <c r="CF75" s="132">
        <f t="shared" si="34"/>
        <v>75</v>
      </c>
      <c r="CG75" s="132">
        <f t="shared" si="34"/>
        <v>76</v>
      </c>
      <c r="CH75" s="132">
        <f t="shared" si="34"/>
        <v>77</v>
      </c>
      <c r="CI75" s="132">
        <f t="shared" si="34"/>
        <v>78</v>
      </c>
      <c r="CJ75" s="132">
        <f t="shared" si="34"/>
        <v>79</v>
      </c>
      <c r="CK75" s="132">
        <f t="shared" si="34"/>
        <v>80</v>
      </c>
      <c r="CL75" s="132">
        <f t="shared" si="34"/>
        <v>81</v>
      </c>
      <c r="CM75" s="132">
        <f t="shared" si="34"/>
        <v>82</v>
      </c>
      <c r="CN75" s="132">
        <f t="shared" si="34"/>
        <v>83</v>
      </c>
      <c r="CO75" s="132">
        <f t="shared" si="34"/>
        <v>84</v>
      </c>
      <c r="CP75" s="132">
        <f t="shared" si="34"/>
        <v>85</v>
      </c>
      <c r="CQ75" s="132">
        <f t="shared" si="34"/>
        <v>86</v>
      </c>
      <c r="CR75" s="132">
        <f t="shared" si="34"/>
        <v>87</v>
      </c>
      <c r="CS75" s="132">
        <f t="shared" si="34"/>
        <v>88</v>
      </c>
      <c r="CT75" s="132">
        <f t="shared" si="34"/>
        <v>89</v>
      </c>
      <c r="CU75" s="132">
        <f t="shared" si="34"/>
        <v>90</v>
      </c>
      <c r="CV75" s="132">
        <f t="shared" si="34"/>
        <v>91</v>
      </c>
      <c r="CW75" s="132">
        <f t="shared" si="34"/>
        <v>92</v>
      </c>
      <c r="CX75" s="132">
        <f t="shared" si="34"/>
        <v>93</v>
      </c>
      <c r="CY75" s="132">
        <f t="shared" si="34"/>
        <v>94</v>
      </c>
      <c r="CZ75" s="132">
        <f t="shared" si="34"/>
        <v>95</v>
      </c>
      <c r="DA75" s="132">
        <f t="shared" si="34"/>
        <v>96</v>
      </c>
      <c r="DB75" s="132">
        <f t="shared" si="34"/>
        <v>97</v>
      </c>
      <c r="DC75" s="132">
        <f t="shared" si="34"/>
        <v>98</v>
      </c>
      <c r="DD75" s="132">
        <f t="shared" si="34"/>
        <v>99</v>
      </c>
      <c r="DE75" s="132">
        <f t="shared" si="34"/>
        <v>100</v>
      </c>
      <c r="DF75" s="132">
        <f t="shared" si="34"/>
        <v>101</v>
      </c>
      <c r="DG75" s="132">
        <f t="shared" si="34"/>
        <v>102</v>
      </c>
      <c r="DH75" s="132">
        <f t="shared" si="34"/>
        <v>103</v>
      </c>
      <c r="DI75" s="132">
        <f t="shared" si="34"/>
        <v>104</v>
      </c>
      <c r="DJ75" s="132">
        <f t="shared" si="34"/>
        <v>105</v>
      </c>
      <c r="DK75" s="132">
        <f t="shared" si="34"/>
        <v>106</v>
      </c>
      <c r="DL75" s="132">
        <f t="shared" si="34"/>
        <v>107</v>
      </c>
      <c r="DM75" s="132">
        <f t="shared" si="34"/>
        <v>108</v>
      </c>
      <c r="DN75" s="132">
        <f t="shared" si="34"/>
        <v>109</v>
      </c>
      <c r="DO75" s="132">
        <f t="shared" si="34"/>
        <v>110</v>
      </c>
      <c r="DP75" s="132">
        <f t="shared" si="34"/>
        <v>111</v>
      </c>
      <c r="DQ75" s="132">
        <f t="shared" si="34"/>
        <v>112</v>
      </c>
      <c r="DR75" s="132">
        <f t="shared" si="34"/>
        <v>113</v>
      </c>
      <c r="DS75" s="132">
        <f t="shared" si="34"/>
        <v>114</v>
      </c>
      <c r="DT75" s="132">
        <f t="shared" si="34"/>
        <v>115</v>
      </c>
      <c r="DU75" s="132">
        <f t="shared" si="34"/>
        <v>116</v>
      </c>
      <c r="DV75" s="132">
        <f t="shared" si="34"/>
        <v>117</v>
      </c>
      <c r="DW75" s="132">
        <f t="shared" si="34"/>
        <v>118</v>
      </c>
      <c r="DX75" s="132">
        <f t="shared" si="34"/>
        <v>119</v>
      </c>
      <c r="DY75" s="132">
        <f t="shared" si="34"/>
        <v>120</v>
      </c>
      <c r="DZ75" s="132">
        <f t="shared" si="34"/>
        <v>121</v>
      </c>
      <c r="EA75" s="132"/>
      <c r="EB75" s="27"/>
      <c r="EC75" s="27"/>
    </row>
    <row r="76" spans="3:137" x14ac:dyDescent="0.3">
      <c r="C76" s="27" t="s">
        <v>94</v>
      </c>
      <c r="D76" s="27"/>
      <c r="E76" s="27"/>
      <c r="F76" s="27"/>
      <c r="G76" s="27"/>
      <c r="H76" s="27"/>
      <c r="I76" s="27"/>
      <c r="J76" s="132">
        <f t="shared" ref="J76:BU76" si="35">ROUNDUP(MONTH(J$74)/$F81, 0)</f>
        <v>1</v>
      </c>
      <c r="K76" s="132">
        <f t="shared" si="35"/>
        <v>1</v>
      </c>
      <c r="L76" s="132">
        <f t="shared" si="35"/>
        <v>1</v>
      </c>
      <c r="M76" s="132">
        <f t="shared" si="35"/>
        <v>1</v>
      </c>
      <c r="N76" s="132">
        <f t="shared" si="35"/>
        <v>1</v>
      </c>
      <c r="O76" s="132">
        <f t="shared" si="35"/>
        <v>1</v>
      </c>
      <c r="P76" s="132">
        <f t="shared" si="35"/>
        <v>1</v>
      </c>
      <c r="Q76" s="132">
        <f t="shared" si="35"/>
        <v>1</v>
      </c>
      <c r="R76" s="132">
        <f t="shared" si="35"/>
        <v>1</v>
      </c>
      <c r="S76" s="132">
        <f t="shared" si="35"/>
        <v>1</v>
      </c>
      <c r="T76" s="132">
        <f t="shared" si="35"/>
        <v>1</v>
      </c>
      <c r="U76" s="132">
        <f t="shared" si="35"/>
        <v>1</v>
      </c>
      <c r="V76" s="132">
        <f t="shared" si="35"/>
        <v>1</v>
      </c>
      <c r="W76" s="132">
        <f t="shared" si="35"/>
        <v>1</v>
      </c>
      <c r="X76" s="132">
        <f t="shared" si="35"/>
        <v>1</v>
      </c>
      <c r="Y76" s="132">
        <f t="shared" si="35"/>
        <v>1</v>
      </c>
      <c r="Z76" s="132">
        <f t="shared" si="35"/>
        <v>1</v>
      </c>
      <c r="AA76" s="132">
        <f t="shared" si="35"/>
        <v>1</v>
      </c>
      <c r="AB76" s="132">
        <f t="shared" si="35"/>
        <v>1</v>
      </c>
      <c r="AC76" s="132">
        <f t="shared" si="35"/>
        <v>1</v>
      </c>
      <c r="AD76" s="132">
        <f t="shared" si="35"/>
        <v>1</v>
      </c>
      <c r="AE76" s="132">
        <f t="shared" si="35"/>
        <v>1</v>
      </c>
      <c r="AF76" s="132">
        <f t="shared" si="35"/>
        <v>1</v>
      </c>
      <c r="AG76" s="132">
        <f t="shared" si="35"/>
        <v>1</v>
      </c>
      <c r="AH76" s="132">
        <f t="shared" si="35"/>
        <v>1</v>
      </c>
      <c r="AI76" s="132">
        <f t="shared" si="35"/>
        <v>1</v>
      </c>
      <c r="AJ76" s="132">
        <f t="shared" si="35"/>
        <v>1</v>
      </c>
      <c r="AK76" s="132">
        <f t="shared" si="35"/>
        <v>1</v>
      </c>
      <c r="AL76" s="132">
        <f t="shared" si="35"/>
        <v>1</v>
      </c>
      <c r="AM76" s="132">
        <f t="shared" si="35"/>
        <v>1</v>
      </c>
      <c r="AN76" s="132">
        <f t="shared" si="35"/>
        <v>1</v>
      </c>
      <c r="AO76" s="132">
        <f t="shared" si="35"/>
        <v>1</v>
      </c>
      <c r="AP76" s="132">
        <f t="shared" si="35"/>
        <v>1</v>
      </c>
      <c r="AQ76" s="132">
        <f t="shared" si="35"/>
        <v>1</v>
      </c>
      <c r="AR76" s="132">
        <f t="shared" si="35"/>
        <v>1</v>
      </c>
      <c r="AS76" s="132">
        <f t="shared" si="35"/>
        <v>1</v>
      </c>
      <c r="AT76" s="132">
        <f t="shared" si="35"/>
        <v>1</v>
      </c>
      <c r="AU76" s="132">
        <f t="shared" si="35"/>
        <v>1</v>
      </c>
      <c r="AV76" s="132">
        <f t="shared" si="35"/>
        <v>1</v>
      </c>
      <c r="AW76" s="132">
        <f t="shared" si="35"/>
        <v>1</v>
      </c>
      <c r="AX76" s="132">
        <f t="shared" si="35"/>
        <v>1</v>
      </c>
      <c r="AY76" s="132">
        <f t="shared" si="35"/>
        <v>1</v>
      </c>
      <c r="AZ76" s="132">
        <f t="shared" si="35"/>
        <v>1</v>
      </c>
      <c r="BA76" s="132">
        <f t="shared" si="35"/>
        <v>1</v>
      </c>
      <c r="BB76" s="132">
        <f t="shared" si="35"/>
        <v>1</v>
      </c>
      <c r="BC76" s="132">
        <f t="shared" si="35"/>
        <v>1</v>
      </c>
      <c r="BD76" s="132">
        <f t="shared" si="35"/>
        <v>1</v>
      </c>
      <c r="BE76" s="132">
        <f t="shared" si="35"/>
        <v>1</v>
      </c>
      <c r="BF76" s="132">
        <f t="shared" si="35"/>
        <v>1</v>
      </c>
      <c r="BG76" s="132">
        <f t="shared" si="35"/>
        <v>1</v>
      </c>
      <c r="BH76" s="132">
        <f t="shared" si="35"/>
        <v>1</v>
      </c>
      <c r="BI76" s="132">
        <f t="shared" si="35"/>
        <v>1</v>
      </c>
      <c r="BJ76" s="132">
        <f t="shared" si="35"/>
        <v>1</v>
      </c>
      <c r="BK76" s="132">
        <f t="shared" si="35"/>
        <v>1</v>
      </c>
      <c r="BL76" s="132">
        <f t="shared" si="35"/>
        <v>1</v>
      </c>
      <c r="BM76" s="132">
        <f t="shared" si="35"/>
        <v>1</v>
      </c>
      <c r="BN76" s="132">
        <f t="shared" si="35"/>
        <v>1</v>
      </c>
      <c r="BO76" s="132">
        <f t="shared" si="35"/>
        <v>1</v>
      </c>
      <c r="BP76" s="132">
        <f t="shared" si="35"/>
        <v>1</v>
      </c>
      <c r="BQ76" s="132">
        <f t="shared" si="35"/>
        <v>1</v>
      </c>
      <c r="BR76" s="132">
        <f t="shared" si="35"/>
        <v>1</v>
      </c>
      <c r="BS76" s="132">
        <f t="shared" si="35"/>
        <v>1</v>
      </c>
      <c r="BT76" s="132">
        <f t="shared" si="35"/>
        <v>1</v>
      </c>
      <c r="BU76" s="132">
        <f t="shared" si="35"/>
        <v>1</v>
      </c>
      <c r="BV76" s="132">
        <f t="shared" ref="BV76:DZ76" si="36">ROUNDUP(MONTH(BV$74)/$F81, 0)</f>
        <v>1</v>
      </c>
      <c r="BW76" s="132">
        <f t="shared" si="36"/>
        <v>1</v>
      </c>
      <c r="BX76" s="132">
        <f t="shared" si="36"/>
        <v>1</v>
      </c>
      <c r="BY76" s="132">
        <f t="shared" si="36"/>
        <v>1</v>
      </c>
      <c r="BZ76" s="132">
        <f t="shared" si="36"/>
        <v>1</v>
      </c>
      <c r="CA76" s="132">
        <f t="shared" si="36"/>
        <v>1</v>
      </c>
      <c r="CB76" s="132">
        <f t="shared" si="36"/>
        <v>1</v>
      </c>
      <c r="CC76" s="132">
        <f t="shared" si="36"/>
        <v>1</v>
      </c>
      <c r="CD76" s="132">
        <f t="shared" si="36"/>
        <v>1</v>
      </c>
      <c r="CE76" s="132">
        <f t="shared" si="36"/>
        <v>1</v>
      </c>
      <c r="CF76" s="132">
        <f t="shared" si="36"/>
        <v>1</v>
      </c>
      <c r="CG76" s="132">
        <f t="shared" si="36"/>
        <v>1</v>
      </c>
      <c r="CH76" s="132">
        <f t="shared" si="36"/>
        <v>1</v>
      </c>
      <c r="CI76" s="132">
        <f t="shared" si="36"/>
        <v>1</v>
      </c>
      <c r="CJ76" s="132">
        <f t="shared" si="36"/>
        <v>1</v>
      </c>
      <c r="CK76" s="132">
        <f t="shared" si="36"/>
        <v>1</v>
      </c>
      <c r="CL76" s="132">
        <f t="shared" si="36"/>
        <v>1</v>
      </c>
      <c r="CM76" s="132">
        <f t="shared" si="36"/>
        <v>1</v>
      </c>
      <c r="CN76" s="132">
        <f t="shared" si="36"/>
        <v>1</v>
      </c>
      <c r="CO76" s="132">
        <f t="shared" si="36"/>
        <v>1</v>
      </c>
      <c r="CP76" s="132">
        <f t="shared" si="36"/>
        <v>1</v>
      </c>
      <c r="CQ76" s="132">
        <f t="shared" si="36"/>
        <v>1</v>
      </c>
      <c r="CR76" s="132">
        <f t="shared" si="36"/>
        <v>1</v>
      </c>
      <c r="CS76" s="132">
        <f t="shared" si="36"/>
        <v>1</v>
      </c>
      <c r="CT76" s="132">
        <f t="shared" si="36"/>
        <v>1</v>
      </c>
      <c r="CU76" s="132">
        <f t="shared" si="36"/>
        <v>1</v>
      </c>
      <c r="CV76" s="132">
        <f t="shared" si="36"/>
        <v>1</v>
      </c>
      <c r="CW76" s="132">
        <f t="shared" si="36"/>
        <v>1</v>
      </c>
      <c r="CX76" s="132">
        <f t="shared" si="36"/>
        <v>1</v>
      </c>
      <c r="CY76" s="132">
        <f t="shared" si="36"/>
        <v>1</v>
      </c>
      <c r="CZ76" s="132">
        <f t="shared" si="36"/>
        <v>1</v>
      </c>
      <c r="DA76" s="132">
        <f t="shared" si="36"/>
        <v>1</v>
      </c>
      <c r="DB76" s="132">
        <f t="shared" si="36"/>
        <v>1</v>
      </c>
      <c r="DC76" s="132">
        <f t="shared" si="36"/>
        <v>1</v>
      </c>
      <c r="DD76" s="132">
        <f t="shared" si="36"/>
        <v>1</v>
      </c>
      <c r="DE76" s="132">
        <f t="shared" si="36"/>
        <v>1</v>
      </c>
      <c r="DF76" s="132">
        <f t="shared" si="36"/>
        <v>1</v>
      </c>
      <c r="DG76" s="132">
        <f t="shared" si="36"/>
        <v>1</v>
      </c>
      <c r="DH76" s="132">
        <f t="shared" si="36"/>
        <v>1</v>
      </c>
      <c r="DI76" s="132">
        <f t="shared" si="36"/>
        <v>1</v>
      </c>
      <c r="DJ76" s="132">
        <f t="shared" si="36"/>
        <v>1</v>
      </c>
      <c r="DK76" s="132">
        <f t="shared" si="36"/>
        <v>1</v>
      </c>
      <c r="DL76" s="132">
        <f t="shared" si="36"/>
        <v>1</v>
      </c>
      <c r="DM76" s="132">
        <f t="shared" si="36"/>
        <v>1</v>
      </c>
      <c r="DN76" s="132">
        <f t="shared" si="36"/>
        <v>1</v>
      </c>
      <c r="DO76" s="132">
        <f t="shared" si="36"/>
        <v>1</v>
      </c>
      <c r="DP76" s="132">
        <f t="shared" si="36"/>
        <v>1</v>
      </c>
      <c r="DQ76" s="132">
        <f t="shared" si="36"/>
        <v>1</v>
      </c>
      <c r="DR76" s="132">
        <f t="shared" si="36"/>
        <v>1</v>
      </c>
      <c r="DS76" s="132">
        <f t="shared" si="36"/>
        <v>1</v>
      </c>
      <c r="DT76" s="132">
        <f t="shared" si="36"/>
        <v>1</v>
      </c>
      <c r="DU76" s="132">
        <f t="shared" si="36"/>
        <v>1</v>
      </c>
      <c r="DV76" s="132">
        <f t="shared" si="36"/>
        <v>1</v>
      </c>
      <c r="DW76" s="132">
        <f t="shared" si="36"/>
        <v>1</v>
      </c>
      <c r="DX76" s="132">
        <f t="shared" si="36"/>
        <v>1</v>
      </c>
      <c r="DY76" s="132">
        <f t="shared" si="36"/>
        <v>1</v>
      </c>
      <c r="DZ76" s="132">
        <f t="shared" si="36"/>
        <v>1</v>
      </c>
      <c r="EA76" s="132"/>
      <c r="EB76" s="27"/>
      <c r="EC76" s="27"/>
    </row>
    <row r="77" spans="3:137" x14ac:dyDescent="0.3">
      <c r="C77" s="27" t="s">
        <v>93</v>
      </c>
      <c r="D77" s="27"/>
      <c r="E77" s="27"/>
      <c r="F77" s="27"/>
      <c r="G77" s="27"/>
      <c r="H77" s="27"/>
      <c r="I77" s="27"/>
      <c r="J77" s="33">
        <f>IF($F81=1, TEXT(J74, "mmm. Yy"), IF($F81=3, J76&amp;"Q"&amp;TEXT(J74, "yy"), IF($F81=6, J76&amp;"H"&amp;TEXT(J74, "yy"), IF($F81=12, YEAR(J74), "Period"))))</f>
        <v>2022</v>
      </c>
      <c r="K77" s="33">
        <f t="shared" ref="K77:BV77" si="37">IF($F81=1, TEXT(K74, "mmm. Yy"), IF($F81=3, K76&amp;"Q"&amp;TEXT(K74, "yy"), IF($F81=6, K76&amp;"H"&amp;TEXT(K74, "yy"), IF($F81=12, YEAR(K74), "Period"))))</f>
        <v>2023</v>
      </c>
      <c r="L77" s="33">
        <f t="shared" si="37"/>
        <v>2024</v>
      </c>
      <c r="M77" s="33">
        <f t="shared" si="37"/>
        <v>2025</v>
      </c>
      <c r="N77" s="33">
        <f t="shared" si="37"/>
        <v>2026</v>
      </c>
      <c r="O77" s="33">
        <f t="shared" si="37"/>
        <v>2027</v>
      </c>
      <c r="P77" s="33">
        <f t="shared" si="37"/>
        <v>2028</v>
      </c>
      <c r="Q77" s="33">
        <f t="shared" si="37"/>
        <v>2029</v>
      </c>
      <c r="R77" s="33">
        <f t="shared" si="37"/>
        <v>2030</v>
      </c>
      <c r="S77" s="33">
        <f t="shared" si="37"/>
        <v>2031</v>
      </c>
      <c r="T77" s="33">
        <f t="shared" si="37"/>
        <v>2032</v>
      </c>
      <c r="U77" s="33">
        <f t="shared" si="37"/>
        <v>2033</v>
      </c>
      <c r="V77" s="33">
        <f t="shared" si="37"/>
        <v>2034</v>
      </c>
      <c r="W77" s="33">
        <f t="shared" si="37"/>
        <v>2035</v>
      </c>
      <c r="X77" s="33">
        <f t="shared" si="37"/>
        <v>2036</v>
      </c>
      <c r="Y77" s="33">
        <f t="shared" si="37"/>
        <v>2037</v>
      </c>
      <c r="Z77" s="33">
        <f t="shared" si="37"/>
        <v>2038</v>
      </c>
      <c r="AA77" s="33">
        <f t="shared" si="37"/>
        <v>2039</v>
      </c>
      <c r="AB77" s="33">
        <f t="shared" si="37"/>
        <v>2040</v>
      </c>
      <c r="AC77" s="33">
        <f t="shared" si="37"/>
        <v>2041</v>
      </c>
      <c r="AD77" s="33">
        <f t="shared" si="37"/>
        <v>2042</v>
      </c>
      <c r="AE77" s="33">
        <f t="shared" si="37"/>
        <v>2043</v>
      </c>
      <c r="AF77" s="33">
        <f t="shared" si="37"/>
        <v>2044</v>
      </c>
      <c r="AG77" s="33">
        <f t="shared" si="37"/>
        <v>2045</v>
      </c>
      <c r="AH77" s="33">
        <f t="shared" si="37"/>
        <v>2046</v>
      </c>
      <c r="AI77" s="33">
        <f t="shared" si="37"/>
        <v>2047</v>
      </c>
      <c r="AJ77" s="33">
        <f t="shared" si="37"/>
        <v>2048</v>
      </c>
      <c r="AK77" s="33">
        <f t="shared" si="37"/>
        <v>2049</v>
      </c>
      <c r="AL77" s="33">
        <f t="shared" si="37"/>
        <v>2050</v>
      </c>
      <c r="AM77" s="33">
        <f t="shared" si="37"/>
        <v>2051</v>
      </c>
      <c r="AN77" s="33">
        <f t="shared" si="37"/>
        <v>2052</v>
      </c>
      <c r="AO77" s="33">
        <f t="shared" si="37"/>
        <v>2053</v>
      </c>
      <c r="AP77" s="33">
        <f t="shared" si="37"/>
        <v>2054</v>
      </c>
      <c r="AQ77" s="33">
        <f t="shared" si="37"/>
        <v>2055</v>
      </c>
      <c r="AR77" s="33">
        <f t="shared" si="37"/>
        <v>2056</v>
      </c>
      <c r="AS77" s="33">
        <f t="shared" si="37"/>
        <v>2057</v>
      </c>
      <c r="AT77" s="33">
        <f t="shared" si="37"/>
        <v>2058</v>
      </c>
      <c r="AU77" s="33">
        <f t="shared" si="37"/>
        <v>2059</v>
      </c>
      <c r="AV77" s="33">
        <f t="shared" si="37"/>
        <v>2060</v>
      </c>
      <c r="AW77" s="33">
        <f t="shared" si="37"/>
        <v>2061</v>
      </c>
      <c r="AX77" s="33">
        <f t="shared" si="37"/>
        <v>2062</v>
      </c>
      <c r="AY77" s="33">
        <f t="shared" si="37"/>
        <v>2063</v>
      </c>
      <c r="AZ77" s="33">
        <f t="shared" si="37"/>
        <v>2064</v>
      </c>
      <c r="BA77" s="33">
        <f t="shared" si="37"/>
        <v>2065</v>
      </c>
      <c r="BB77" s="33">
        <f t="shared" si="37"/>
        <v>2066</v>
      </c>
      <c r="BC77" s="33">
        <f t="shared" si="37"/>
        <v>2067</v>
      </c>
      <c r="BD77" s="33">
        <f t="shared" si="37"/>
        <v>2068</v>
      </c>
      <c r="BE77" s="33">
        <f t="shared" si="37"/>
        <v>2069</v>
      </c>
      <c r="BF77" s="33">
        <f t="shared" si="37"/>
        <v>2070</v>
      </c>
      <c r="BG77" s="33">
        <f t="shared" si="37"/>
        <v>2071</v>
      </c>
      <c r="BH77" s="33">
        <f t="shared" si="37"/>
        <v>2072</v>
      </c>
      <c r="BI77" s="33">
        <f t="shared" si="37"/>
        <v>2073</v>
      </c>
      <c r="BJ77" s="33">
        <f t="shared" si="37"/>
        <v>2074</v>
      </c>
      <c r="BK77" s="33">
        <f t="shared" si="37"/>
        <v>2075</v>
      </c>
      <c r="BL77" s="33">
        <f t="shared" si="37"/>
        <v>2076</v>
      </c>
      <c r="BM77" s="33">
        <f t="shared" si="37"/>
        <v>2077</v>
      </c>
      <c r="BN77" s="33">
        <f t="shared" si="37"/>
        <v>2078</v>
      </c>
      <c r="BO77" s="33">
        <f t="shared" si="37"/>
        <v>2079</v>
      </c>
      <c r="BP77" s="33">
        <f t="shared" si="37"/>
        <v>2080</v>
      </c>
      <c r="BQ77" s="33">
        <f t="shared" si="37"/>
        <v>2081</v>
      </c>
      <c r="BR77" s="33">
        <f t="shared" si="37"/>
        <v>2082</v>
      </c>
      <c r="BS77" s="33">
        <f t="shared" si="37"/>
        <v>2083</v>
      </c>
      <c r="BT77" s="33">
        <f t="shared" si="37"/>
        <v>2084</v>
      </c>
      <c r="BU77" s="33">
        <f t="shared" si="37"/>
        <v>2085</v>
      </c>
      <c r="BV77" s="33">
        <f t="shared" si="37"/>
        <v>2086</v>
      </c>
      <c r="BW77" s="33">
        <f t="shared" ref="BW77:DZ77" si="38">IF($F81=1, TEXT(BW74, "mmm. Yy"), IF($F81=3, BW76&amp;"Q"&amp;TEXT(BW74, "yy"), IF($F81=6, BW76&amp;"H"&amp;TEXT(BW74, "yy"), IF($F81=12, YEAR(BW74), "Period"))))</f>
        <v>2087</v>
      </c>
      <c r="BX77" s="33">
        <f t="shared" si="38"/>
        <v>2088</v>
      </c>
      <c r="BY77" s="33">
        <f t="shared" si="38"/>
        <v>2089</v>
      </c>
      <c r="BZ77" s="33">
        <f t="shared" si="38"/>
        <v>2090</v>
      </c>
      <c r="CA77" s="33">
        <f t="shared" si="38"/>
        <v>2091</v>
      </c>
      <c r="CB77" s="33">
        <f t="shared" si="38"/>
        <v>2092</v>
      </c>
      <c r="CC77" s="33">
        <f t="shared" si="38"/>
        <v>2093</v>
      </c>
      <c r="CD77" s="33">
        <f t="shared" si="38"/>
        <v>2094</v>
      </c>
      <c r="CE77" s="33">
        <f t="shared" si="38"/>
        <v>2095</v>
      </c>
      <c r="CF77" s="33">
        <f t="shared" si="38"/>
        <v>2096</v>
      </c>
      <c r="CG77" s="33">
        <f t="shared" si="38"/>
        <v>2097</v>
      </c>
      <c r="CH77" s="33">
        <f t="shared" si="38"/>
        <v>2098</v>
      </c>
      <c r="CI77" s="33">
        <f t="shared" si="38"/>
        <v>2099</v>
      </c>
      <c r="CJ77" s="33">
        <f t="shared" si="38"/>
        <v>2100</v>
      </c>
      <c r="CK77" s="33">
        <f t="shared" si="38"/>
        <v>2101</v>
      </c>
      <c r="CL77" s="33">
        <f t="shared" si="38"/>
        <v>2102</v>
      </c>
      <c r="CM77" s="33">
        <f t="shared" si="38"/>
        <v>2103</v>
      </c>
      <c r="CN77" s="33">
        <f t="shared" si="38"/>
        <v>2104</v>
      </c>
      <c r="CO77" s="33">
        <f t="shared" si="38"/>
        <v>2105</v>
      </c>
      <c r="CP77" s="33">
        <f t="shared" si="38"/>
        <v>2106</v>
      </c>
      <c r="CQ77" s="33">
        <f t="shared" si="38"/>
        <v>2107</v>
      </c>
      <c r="CR77" s="33">
        <f t="shared" si="38"/>
        <v>2108</v>
      </c>
      <c r="CS77" s="33">
        <f t="shared" si="38"/>
        <v>2109</v>
      </c>
      <c r="CT77" s="33">
        <f t="shared" si="38"/>
        <v>2110</v>
      </c>
      <c r="CU77" s="33">
        <f t="shared" si="38"/>
        <v>2111</v>
      </c>
      <c r="CV77" s="33">
        <f t="shared" si="38"/>
        <v>2112</v>
      </c>
      <c r="CW77" s="33">
        <f t="shared" si="38"/>
        <v>2113</v>
      </c>
      <c r="CX77" s="33">
        <f t="shared" si="38"/>
        <v>2114</v>
      </c>
      <c r="CY77" s="33">
        <f t="shared" si="38"/>
        <v>2115</v>
      </c>
      <c r="CZ77" s="33">
        <f t="shared" si="38"/>
        <v>2116</v>
      </c>
      <c r="DA77" s="33">
        <f t="shared" si="38"/>
        <v>2117</v>
      </c>
      <c r="DB77" s="33">
        <f t="shared" si="38"/>
        <v>2118</v>
      </c>
      <c r="DC77" s="33">
        <f t="shared" si="38"/>
        <v>2119</v>
      </c>
      <c r="DD77" s="33">
        <f t="shared" si="38"/>
        <v>2120</v>
      </c>
      <c r="DE77" s="33">
        <f t="shared" si="38"/>
        <v>2121</v>
      </c>
      <c r="DF77" s="33">
        <f t="shared" si="38"/>
        <v>2122</v>
      </c>
      <c r="DG77" s="33">
        <f t="shared" si="38"/>
        <v>2123</v>
      </c>
      <c r="DH77" s="33">
        <f t="shared" si="38"/>
        <v>2124</v>
      </c>
      <c r="DI77" s="33">
        <f t="shared" si="38"/>
        <v>2125</v>
      </c>
      <c r="DJ77" s="33">
        <f t="shared" si="38"/>
        <v>2126</v>
      </c>
      <c r="DK77" s="33">
        <f t="shared" si="38"/>
        <v>2127</v>
      </c>
      <c r="DL77" s="33">
        <f t="shared" si="38"/>
        <v>2128</v>
      </c>
      <c r="DM77" s="33">
        <f t="shared" si="38"/>
        <v>2129</v>
      </c>
      <c r="DN77" s="33">
        <f t="shared" si="38"/>
        <v>2130</v>
      </c>
      <c r="DO77" s="33">
        <f t="shared" si="38"/>
        <v>2131</v>
      </c>
      <c r="DP77" s="33">
        <f t="shared" si="38"/>
        <v>2132</v>
      </c>
      <c r="DQ77" s="33">
        <f t="shared" si="38"/>
        <v>2133</v>
      </c>
      <c r="DR77" s="33">
        <f t="shared" si="38"/>
        <v>2134</v>
      </c>
      <c r="DS77" s="33">
        <f t="shared" si="38"/>
        <v>2135</v>
      </c>
      <c r="DT77" s="33">
        <f t="shared" si="38"/>
        <v>2136</v>
      </c>
      <c r="DU77" s="33">
        <f t="shared" si="38"/>
        <v>2137</v>
      </c>
      <c r="DV77" s="33">
        <f t="shared" si="38"/>
        <v>2138</v>
      </c>
      <c r="DW77" s="33">
        <f t="shared" si="38"/>
        <v>2139</v>
      </c>
      <c r="DX77" s="33">
        <f t="shared" si="38"/>
        <v>2140</v>
      </c>
      <c r="DY77" s="33">
        <f t="shared" si="38"/>
        <v>2141</v>
      </c>
      <c r="DZ77" s="33">
        <f t="shared" si="38"/>
        <v>2142</v>
      </c>
      <c r="EA77" s="132"/>
      <c r="EB77" s="27"/>
      <c r="EC77" s="27"/>
    </row>
    <row r="79" spans="3:137" x14ac:dyDescent="0.3">
      <c r="C79" s="2" t="str">
        <f>Inputs!B10</f>
        <v>Presentation - Dollar Basis</v>
      </c>
      <c r="F79" s="133">
        <f>Inputs!D10</f>
        <v>1000000</v>
      </c>
    </row>
    <row r="80" spans="3:137" x14ac:dyDescent="0.3">
      <c r="C80" s="2" t="str">
        <f>Inputs!B9</f>
        <v>Presentation - Begin Date</v>
      </c>
      <c r="F80" s="125">
        <f>Inputs!D9</f>
        <v>44561</v>
      </c>
    </row>
    <row r="81" spans="3:133" x14ac:dyDescent="0.3">
      <c r="C81" s="35" t="str">
        <f>Inputs!B11</f>
        <v>Presentation - Months Per Period</v>
      </c>
      <c r="F81" s="126">
        <f>Inputs!D11</f>
        <v>12</v>
      </c>
      <c r="G81" s="124"/>
    </row>
    <row r="83" spans="3:133" x14ac:dyDescent="0.3">
      <c r="J83" s="20"/>
      <c r="EC83" s="42"/>
    </row>
    <row r="84" spans="3:133" x14ac:dyDescent="0.3">
      <c r="J84" s="197"/>
      <c r="K84" s="198"/>
      <c r="L84" s="120"/>
      <c r="M84" s="198"/>
      <c r="N84" s="198"/>
      <c r="O84" s="120"/>
      <c r="P84" s="120"/>
      <c r="EC84" s="42"/>
    </row>
    <row r="85" spans="3:133" x14ac:dyDescent="0.3">
      <c r="J85" s="20"/>
      <c r="K85" s="20"/>
      <c r="L85" s="20"/>
      <c r="M85" s="20"/>
      <c r="N85" s="20"/>
      <c r="O85" s="20"/>
      <c r="P85" s="20"/>
    </row>
    <row r="86" spans="3:133" x14ac:dyDescent="0.3">
      <c r="J86" s="20"/>
      <c r="K86" s="79"/>
      <c r="M86" s="79"/>
      <c r="N86" s="79"/>
      <c r="O86" s="79"/>
      <c r="EC86" s="106"/>
    </row>
    <row r="87" spans="3:133" x14ac:dyDescent="0.3">
      <c r="EC87" s="42"/>
    </row>
    <row r="88" spans="3:133" x14ac:dyDescent="0.3">
      <c r="J88" s="107"/>
      <c r="EC88" s="42"/>
    </row>
    <row r="89" spans="3:133" x14ac:dyDescent="0.3">
      <c r="J89" s="108"/>
      <c r="K89" s="42"/>
      <c r="L89" s="42"/>
      <c r="M89" s="42"/>
      <c r="N89" s="42"/>
      <c r="O89" s="42"/>
      <c r="P89" s="42"/>
      <c r="Q89" s="42"/>
      <c r="R89" s="42"/>
      <c r="S89" s="42"/>
      <c r="T89" s="42"/>
      <c r="U89" s="42"/>
      <c r="V89" s="42"/>
      <c r="W89" s="42"/>
      <c r="X89" s="42"/>
      <c r="Y89" s="42"/>
      <c r="Z89" s="42"/>
      <c r="AA89" s="42"/>
      <c r="AB89" s="42"/>
      <c r="AC89" s="42"/>
      <c r="AD89" s="42"/>
      <c r="AE89" s="42"/>
      <c r="AF89" s="42"/>
      <c r="AG89" s="42"/>
      <c r="AH89" s="42"/>
      <c r="AI89" s="42"/>
      <c r="AJ89" s="42"/>
      <c r="AK89" s="42"/>
      <c r="AL89" s="42"/>
      <c r="AM89" s="42"/>
      <c r="AN89" s="42"/>
      <c r="AO89" s="42"/>
      <c r="AP89" s="42"/>
      <c r="AQ89" s="42"/>
      <c r="AR89" s="42"/>
      <c r="AS89" s="42"/>
      <c r="AT89" s="42"/>
      <c r="AU89" s="42"/>
      <c r="AV89" s="42"/>
      <c r="AW89" s="42"/>
      <c r="AX89" s="42"/>
      <c r="AY89" s="42"/>
      <c r="AZ89" s="42"/>
      <c r="BA89" s="42"/>
      <c r="BB89" s="42"/>
      <c r="BC89" s="42"/>
      <c r="BD89" s="42"/>
      <c r="BE89" s="42"/>
      <c r="BF89" s="42"/>
      <c r="BG89" s="42"/>
      <c r="BH89" s="42"/>
      <c r="BI89" s="42"/>
      <c r="BJ89" s="42"/>
      <c r="BK89" s="42"/>
      <c r="BL89" s="42"/>
      <c r="BM89" s="42"/>
      <c r="BN89" s="42"/>
      <c r="BO89" s="42"/>
      <c r="BP89" s="42"/>
      <c r="BQ89" s="42"/>
      <c r="BR89" s="42"/>
      <c r="BS89" s="42"/>
      <c r="BT89" s="42"/>
      <c r="BU89" s="42"/>
      <c r="BV89" s="42"/>
      <c r="BW89" s="42"/>
      <c r="BX89" s="42"/>
      <c r="BY89" s="42"/>
      <c r="BZ89" s="42"/>
      <c r="CA89" s="42"/>
      <c r="CB89" s="42"/>
      <c r="CC89" s="42"/>
      <c r="CD89" s="42"/>
      <c r="CE89" s="42"/>
      <c r="CF89" s="42"/>
      <c r="CG89" s="42"/>
      <c r="CH89" s="42"/>
      <c r="CI89" s="42"/>
      <c r="CJ89" s="42"/>
      <c r="CK89" s="42"/>
      <c r="CL89" s="42"/>
      <c r="CM89" s="42"/>
      <c r="CN89" s="42"/>
      <c r="CO89" s="42"/>
      <c r="CP89" s="42"/>
      <c r="CQ89" s="42"/>
      <c r="CR89" s="42"/>
      <c r="CS89" s="42"/>
      <c r="CT89" s="42"/>
      <c r="CU89" s="42"/>
      <c r="CV89" s="42"/>
      <c r="CW89" s="42"/>
      <c r="CX89" s="42"/>
      <c r="CY89" s="42"/>
      <c r="CZ89" s="42"/>
      <c r="DA89" s="42"/>
      <c r="DB89" s="42"/>
      <c r="DC89" s="42"/>
      <c r="DD89" s="42"/>
      <c r="DE89" s="42"/>
      <c r="DF89" s="42"/>
      <c r="DG89" s="42"/>
      <c r="DH89" s="42"/>
      <c r="DI89" s="42"/>
      <c r="DJ89" s="42"/>
      <c r="DK89" s="42"/>
      <c r="DL89" s="42"/>
      <c r="DM89" s="42"/>
      <c r="DN89" s="42"/>
      <c r="DO89" s="42"/>
      <c r="DP89" s="42"/>
      <c r="DQ89" s="42"/>
      <c r="DR89" s="42"/>
      <c r="DS89" s="42"/>
      <c r="DT89" s="42"/>
      <c r="DU89" s="42"/>
      <c r="DV89" s="42"/>
      <c r="DW89" s="42"/>
      <c r="DX89" s="42"/>
      <c r="DY89" s="42"/>
      <c r="DZ89" s="42"/>
      <c r="EC89" s="42"/>
    </row>
    <row r="94" spans="3:133" x14ac:dyDescent="0.3">
      <c r="K94" s="42"/>
    </row>
  </sheetData>
  <pageMargins left="0.7" right="0.7" top="0.75" bottom="0.75" header="0.3" footer="0.3"/>
  <pageSetup scale="60" fitToHeight="0" orientation="landscape" r:id="rId1"/>
  <rowBreaks count="1" manualBreakCount="1">
    <brk id="52" max="21" man="1"/>
  </row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340422-DA41-4FA7-8FA9-F7ADA4FA3680}">
  <sheetPr>
    <tabColor theme="3"/>
    <pageSetUpPr fitToPage="1"/>
  </sheetPr>
  <dimension ref="A1:EH61"/>
  <sheetViews>
    <sheetView showGridLines="0" zoomScale="85" zoomScaleNormal="85" zoomScaleSheetLayoutView="85" workbookViewId="0">
      <pane xSplit="8" ySplit="5" topLeftCell="I6" activePane="bottomRight" state="frozen"/>
      <selection activeCell="F8" sqref="F8"/>
      <selection pane="topRight" activeCell="F8" sqref="F8"/>
      <selection pane="bottomLeft" activeCell="F8" sqref="F8"/>
      <selection pane="bottomRight"/>
    </sheetView>
  </sheetViews>
  <sheetFormatPr defaultRowHeight="16.5" outlineLevelCol="1" x14ac:dyDescent="0.3"/>
  <cols>
    <col min="1" max="2" width="3.28515625" style="2" customWidth="1"/>
    <col min="3" max="3" width="39.85546875" style="2" customWidth="1"/>
    <col min="4" max="4" width="0.85546875" style="2" customWidth="1"/>
    <col min="5" max="5" width="0.85546875" style="2" hidden="1" customWidth="1" outlineLevel="1"/>
    <col min="6" max="7" width="12" style="2" hidden="1" customWidth="1" outlineLevel="1"/>
    <col min="8" max="9" width="0.85546875" style="2" hidden="1" customWidth="1" outlineLevel="1"/>
    <col min="10" max="10" width="11.42578125" style="2" customWidth="1" collapsed="1"/>
    <col min="11" max="19" width="11.42578125" style="2" customWidth="1"/>
    <col min="20" max="130" width="11.42578125" style="2" hidden="1" customWidth="1" outlineLevel="1"/>
    <col min="131" max="132" width="0.85546875" style="2" hidden="1" customWidth="1" outlineLevel="1"/>
    <col min="133" max="133" width="11.42578125" style="2" hidden="1" customWidth="1" outlineLevel="1"/>
    <col min="134" max="134" width="0.85546875" style="2" hidden="1" customWidth="1" outlineLevel="1"/>
    <col min="135" max="135" width="9.140625" style="2" collapsed="1"/>
    <col min="136" max="136" width="9.7109375" style="2" bestFit="1" customWidth="1"/>
    <col min="137" max="137" width="9.140625" style="2"/>
    <col min="138" max="138" width="12" style="2" bestFit="1" customWidth="1"/>
    <col min="139" max="16384" width="9.140625" style="2"/>
  </cols>
  <sheetData>
    <row r="1" spans="1:138" ht="21" x14ac:dyDescent="0.4">
      <c r="A1" s="266" t="str">
        <f>Inputs!$D$4</f>
        <v>Community ABC</v>
      </c>
      <c r="L1" s="47"/>
      <c r="M1" s="47"/>
      <c r="N1" s="47"/>
      <c r="O1" s="47"/>
      <c r="P1" s="47"/>
      <c r="Q1" s="47"/>
      <c r="R1" s="47"/>
      <c r="S1" s="47"/>
      <c r="T1" s="47"/>
      <c r="U1" s="47"/>
      <c r="V1" s="47"/>
      <c r="W1" s="47"/>
      <c r="X1" s="47"/>
      <c r="Y1" s="47"/>
      <c r="Z1" s="47"/>
      <c r="AA1" s="47"/>
      <c r="AB1" s="47"/>
      <c r="AC1" s="47"/>
      <c r="AD1" s="47"/>
      <c r="AE1" s="47"/>
      <c r="AF1" s="47"/>
      <c r="AG1" s="47"/>
      <c r="AH1" s="47"/>
      <c r="AI1" s="47"/>
      <c r="AJ1" s="47"/>
      <c r="AK1" s="47"/>
      <c r="AL1" s="47"/>
      <c r="AM1" s="47"/>
      <c r="AN1" s="47"/>
      <c r="AO1" s="47"/>
      <c r="AP1" s="47"/>
      <c r="AQ1" s="47"/>
      <c r="AR1" s="47"/>
      <c r="AS1" s="47"/>
      <c r="AT1" s="47"/>
      <c r="AU1" s="47"/>
      <c r="AV1" s="47"/>
      <c r="AW1" s="47"/>
      <c r="AX1" s="47"/>
      <c r="AY1" s="47"/>
      <c r="AZ1" s="47"/>
      <c r="BA1" s="47"/>
      <c r="BB1" s="47"/>
      <c r="BC1" s="47"/>
      <c r="BD1" s="47"/>
      <c r="BE1" s="47"/>
      <c r="BF1" s="47"/>
      <c r="BG1" s="47"/>
      <c r="BH1" s="47"/>
      <c r="BI1" s="47"/>
      <c r="BJ1" s="47"/>
      <c r="BK1" s="47"/>
      <c r="BL1" s="47"/>
      <c r="BM1" s="47"/>
      <c r="BN1" s="47"/>
      <c r="BO1" s="47"/>
      <c r="BP1" s="47"/>
      <c r="BQ1" s="47"/>
      <c r="BR1" s="47"/>
      <c r="BS1" s="47"/>
      <c r="BT1" s="47"/>
      <c r="BU1" s="47"/>
      <c r="BV1" s="47"/>
      <c r="BW1" s="47"/>
      <c r="BX1" s="47"/>
      <c r="BY1" s="47"/>
      <c r="BZ1" s="47"/>
      <c r="CA1" s="47"/>
      <c r="CB1" s="47"/>
      <c r="CC1" s="47"/>
      <c r="CD1" s="47"/>
      <c r="CE1" s="47"/>
      <c r="CF1" s="47"/>
      <c r="CG1" s="47"/>
      <c r="CH1" s="47"/>
      <c r="CI1" s="47"/>
      <c r="CJ1" s="47"/>
      <c r="CK1" s="47"/>
      <c r="CL1" s="47"/>
      <c r="CM1" s="47"/>
      <c r="CN1" s="47"/>
      <c r="CO1" s="47"/>
      <c r="CP1" s="47"/>
      <c r="CQ1" s="47"/>
      <c r="CR1" s="47"/>
      <c r="CS1" s="47"/>
      <c r="CT1" s="47"/>
      <c r="CU1" s="47"/>
      <c r="CV1" s="47"/>
      <c r="CW1" s="47"/>
      <c r="CX1" s="47"/>
      <c r="CY1" s="47"/>
      <c r="CZ1" s="47"/>
      <c r="DA1" s="47"/>
      <c r="DB1" s="47"/>
      <c r="DC1" s="47"/>
      <c r="DD1" s="47"/>
      <c r="DE1" s="47"/>
      <c r="DF1" s="47"/>
      <c r="DG1" s="47"/>
      <c r="DH1" s="47"/>
      <c r="DI1" s="47"/>
      <c r="DJ1" s="47"/>
      <c r="DK1" s="47"/>
      <c r="DL1" s="47"/>
      <c r="DM1" s="47"/>
      <c r="DN1" s="47"/>
      <c r="DO1" s="47"/>
      <c r="DP1" s="47"/>
      <c r="DQ1" s="47"/>
      <c r="DR1" s="47"/>
      <c r="DS1" s="47"/>
      <c r="DT1" s="47"/>
      <c r="DU1" s="47"/>
      <c r="DV1" s="47"/>
      <c r="DW1" s="47"/>
      <c r="DX1" s="47"/>
      <c r="DY1" s="47"/>
      <c r="DZ1" s="47"/>
      <c r="EA1" s="47"/>
      <c r="EB1" s="47"/>
      <c r="EC1" s="47"/>
    </row>
    <row r="2" spans="1:138" x14ac:dyDescent="0.3">
      <c r="B2" s="2" t="s">
        <v>273</v>
      </c>
      <c r="EF2" s="48" t="s">
        <v>120</v>
      </c>
      <c r="EG2" s="146" t="s">
        <v>0</v>
      </c>
    </row>
    <row r="3" spans="1:138" x14ac:dyDescent="0.3">
      <c r="EF3" s="89" t="s">
        <v>121</v>
      </c>
      <c r="EG3" s="147" t="s">
        <v>0</v>
      </c>
    </row>
    <row r="4" spans="1:138" ht="5.0999999999999996" customHeight="1" x14ac:dyDescent="0.3">
      <c r="E4" s="48"/>
      <c r="F4" s="18"/>
      <c r="G4" s="18"/>
      <c r="H4" s="49"/>
      <c r="EB4" s="48"/>
      <c r="EC4" s="18"/>
      <c r="ED4" s="49"/>
    </row>
    <row r="5" spans="1:138" x14ac:dyDescent="0.3">
      <c r="C5" s="50" t="s">
        <v>19</v>
      </c>
      <c r="E5" s="51"/>
      <c r="F5" s="52" t="s">
        <v>36</v>
      </c>
      <c r="G5" s="52"/>
      <c r="H5" s="53"/>
      <c r="I5" s="54"/>
      <c r="J5" s="135">
        <f>J44</f>
        <v>2022</v>
      </c>
      <c r="K5" s="135">
        <f t="shared" ref="K5:BV5" si="0">K44</f>
        <v>2023</v>
      </c>
      <c r="L5" s="135">
        <f t="shared" si="0"/>
        <v>2024</v>
      </c>
      <c r="M5" s="135">
        <f t="shared" si="0"/>
        <v>2025</v>
      </c>
      <c r="N5" s="135">
        <f t="shared" si="0"/>
        <v>2026</v>
      </c>
      <c r="O5" s="135">
        <f t="shared" si="0"/>
        <v>2027</v>
      </c>
      <c r="P5" s="135">
        <f t="shared" si="0"/>
        <v>2028</v>
      </c>
      <c r="Q5" s="135">
        <f t="shared" si="0"/>
        <v>2029</v>
      </c>
      <c r="R5" s="135">
        <f t="shared" si="0"/>
        <v>2030</v>
      </c>
      <c r="S5" s="135">
        <f t="shared" si="0"/>
        <v>2031</v>
      </c>
      <c r="T5" s="135">
        <f t="shared" si="0"/>
        <v>2032</v>
      </c>
      <c r="U5" s="135">
        <f t="shared" si="0"/>
        <v>2033</v>
      </c>
      <c r="V5" s="135">
        <f t="shared" si="0"/>
        <v>2034</v>
      </c>
      <c r="W5" s="135">
        <f t="shared" si="0"/>
        <v>2035</v>
      </c>
      <c r="X5" s="135">
        <f t="shared" si="0"/>
        <v>2036</v>
      </c>
      <c r="Y5" s="135">
        <f t="shared" si="0"/>
        <v>2037</v>
      </c>
      <c r="Z5" s="135">
        <f t="shared" si="0"/>
        <v>2038</v>
      </c>
      <c r="AA5" s="135">
        <f t="shared" si="0"/>
        <v>2039</v>
      </c>
      <c r="AB5" s="135">
        <f t="shared" si="0"/>
        <v>2040</v>
      </c>
      <c r="AC5" s="135">
        <f t="shared" si="0"/>
        <v>2041</v>
      </c>
      <c r="AD5" s="135">
        <f t="shared" si="0"/>
        <v>2042</v>
      </c>
      <c r="AE5" s="135">
        <f t="shared" si="0"/>
        <v>2043</v>
      </c>
      <c r="AF5" s="135">
        <f t="shared" si="0"/>
        <v>2044</v>
      </c>
      <c r="AG5" s="135">
        <f t="shared" si="0"/>
        <v>2045</v>
      </c>
      <c r="AH5" s="135">
        <f t="shared" si="0"/>
        <v>2046</v>
      </c>
      <c r="AI5" s="135">
        <f t="shared" si="0"/>
        <v>2047</v>
      </c>
      <c r="AJ5" s="135">
        <f t="shared" si="0"/>
        <v>2048</v>
      </c>
      <c r="AK5" s="135">
        <f t="shared" si="0"/>
        <v>2049</v>
      </c>
      <c r="AL5" s="135">
        <f t="shared" si="0"/>
        <v>2050</v>
      </c>
      <c r="AM5" s="135">
        <f t="shared" si="0"/>
        <v>2051</v>
      </c>
      <c r="AN5" s="135">
        <f t="shared" si="0"/>
        <v>2052</v>
      </c>
      <c r="AO5" s="135">
        <f t="shared" si="0"/>
        <v>2053</v>
      </c>
      <c r="AP5" s="135">
        <f t="shared" si="0"/>
        <v>2054</v>
      </c>
      <c r="AQ5" s="135">
        <f t="shared" si="0"/>
        <v>2055</v>
      </c>
      <c r="AR5" s="135">
        <f t="shared" si="0"/>
        <v>2056</v>
      </c>
      <c r="AS5" s="135">
        <f t="shared" si="0"/>
        <v>2057</v>
      </c>
      <c r="AT5" s="135">
        <f t="shared" si="0"/>
        <v>2058</v>
      </c>
      <c r="AU5" s="135">
        <f t="shared" si="0"/>
        <v>2059</v>
      </c>
      <c r="AV5" s="135">
        <f t="shared" si="0"/>
        <v>2060</v>
      </c>
      <c r="AW5" s="135">
        <f t="shared" si="0"/>
        <v>2061</v>
      </c>
      <c r="AX5" s="135">
        <f t="shared" si="0"/>
        <v>2062</v>
      </c>
      <c r="AY5" s="135">
        <f t="shared" si="0"/>
        <v>2063</v>
      </c>
      <c r="AZ5" s="135">
        <f t="shared" si="0"/>
        <v>2064</v>
      </c>
      <c r="BA5" s="135">
        <f t="shared" si="0"/>
        <v>2065</v>
      </c>
      <c r="BB5" s="135">
        <f t="shared" si="0"/>
        <v>2066</v>
      </c>
      <c r="BC5" s="135">
        <f t="shared" si="0"/>
        <v>2067</v>
      </c>
      <c r="BD5" s="135">
        <f t="shared" si="0"/>
        <v>2068</v>
      </c>
      <c r="BE5" s="135">
        <f t="shared" si="0"/>
        <v>2069</v>
      </c>
      <c r="BF5" s="135">
        <f t="shared" si="0"/>
        <v>2070</v>
      </c>
      <c r="BG5" s="135">
        <f t="shared" si="0"/>
        <v>2071</v>
      </c>
      <c r="BH5" s="135">
        <f t="shared" si="0"/>
        <v>2072</v>
      </c>
      <c r="BI5" s="135">
        <f t="shared" si="0"/>
        <v>2073</v>
      </c>
      <c r="BJ5" s="135">
        <f t="shared" si="0"/>
        <v>2074</v>
      </c>
      <c r="BK5" s="135">
        <f t="shared" si="0"/>
        <v>2075</v>
      </c>
      <c r="BL5" s="135">
        <f t="shared" si="0"/>
        <v>2076</v>
      </c>
      <c r="BM5" s="135">
        <f t="shared" si="0"/>
        <v>2077</v>
      </c>
      <c r="BN5" s="135">
        <f t="shared" si="0"/>
        <v>2078</v>
      </c>
      <c r="BO5" s="135">
        <f t="shared" si="0"/>
        <v>2079</v>
      </c>
      <c r="BP5" s="135">
        <f t="shared" si="0"/>
        <v>2080</v>
      </c>
      <c r="BQ5" s="135">
        <f t="shared" si="0"/>
        <v>2081</v>
      </c>
      <c r="BR5" s="135">
        <f t="shared" si="0"/>
        <v>2082</v>
      </c>
      <c r="BS5" s="135">
        <f t="shared" si="0"/>
        <v>2083</v>
      </c>
      <c r="BT5" s="135">
        <f t="shared" si="0"/>
        <v>2084</v>
      </c>
      <c r="BU5" s="135">
        <f t="shared" si="0"/>
        <v>2085</v>
      </c>
      <c r="BV5" s="135">
        <f t="shared" si="0"/>
        <v>2086</v>
      </c>
      <c r="BW5" s="135">
        <f t="shared" ref="BW5:DZ5" si="1">BW44</f>
        <v>2087</v>
      </c>
      <c r="BX5" s="135">
        <f t="shared" si="1"/>
        <v>2088</v>
      </c>
      <c r="BY5" s="135">
        <f t="shared" si="1"/>
        <v>2089</v>
      </c>
      <c r="BZ5" s="135">
        <f t="shared" si="1"/>
        <v>2090</v>
      </c>
      <c r="CA5" s="135">
        <f t="shared" si="1"/>
        <v>2091</v>
      </c>
      <c r="CB5" s="135">
        <f t="shared" si="1"/>
        <v>2092</v>
      </c>
      <c r="CC5" s="135">
        <f t="shared" si="1"/>
        <v>2093</v>
      </c>
      <c r="CD5" s="135">
        <f t="shared" si="1"/>
        <v>2094</v>
      </c>
      <c r="CE5" s="135">
        <f t="shared" si="1"/>
        <v>2095</v>
      </c>
      <c r="CF5" s="135">
        <f t="shared" si="1"/>
        <v>2096</v>
      </c>
      <c r="CG5" s="135">
        <f t="shared" si="1"/>
        <v>2097</v>
      </c>
      <c r="CH5" s="135">
        <f t="shared" si="1"/>
        <v>2098</v>
      </c>
      <c r="CI5" s="135">
        <f t="shared" si="1"/>
        <v>2099</v>
      </c>
      <c r="CJ5" s="135">
        <f t="shared" si="1"/>
        <v>2100</v>
      </c>
      <c r="CK5" s="135">
        <f t="shared" si="1"/>
        <v>2101</v>
      </c>
      <c r="CL5" s="135">
        <f t="shared" si="1"/>
        <v>2102</v>
      </c>
      <c r="CM5" s="135">
        <f t="shared" si="1"/>
        <v>2103</v>
      </c>
      <c r="CN5" s="135">
        <f t="shared" si="1"/>
        <v>2104</v>
      </c>
      <c r="CO5" s="135">
        <f t="shared" si="1"/>
        <v>2105</v>
      </c>
      <c r="CP5" s="135">
        <f t="shared" si="1"/>
        <v>2106</v>
      </c>
      <c r="CQ5" s="135">
        <f t="shared" si="1"/>
        <v>2107</v>
      </c>
      <c r="CR5" s="135">
        <f t="shared" si="1"/>
        <v>2108</v>
      </c>
      <c r="CS5" s="135">
        <f t="shared" si="1"/>
        <v>2109</v>
      </c>
      <c r="CT5" s="135">
        <f t="shared" si="1"/>
        <v>2110</v>
      </c>
      <c r="CU5" s="135">
        <f t="shared" si="1"/>
        <v>2111</v>
      </c>
      <c r="CV5" s="135">
        <f t="shared" si="1"/>
        <v>2112</v>
      </c>
      <c r="CW5" s="135">
        <f t="shared" si="1"/>
        <v>2113</v>
      </c>
      <c r="CX5" s="135">
        <f t="shared" si="1"/>
        <v>2114</v>
      </c>
      <c r="CY5" s="135">
        <f t="shared" si="1"/>
        <v>2115</v>
      </c>
      <c r="CZ5" s="135">
        <f t="shared" si="1"/>
        <v>2116</v>
      </c>
      <c r="DA5" s="135">
        <f t="shared" si="1"/>
        <v>2117</v>
      </c>
      <c r="DB5" s="135">
        <f t="shared" si="1"/>
        <v>2118</v>
      </c>
      <c r="DC5" s="135">
        <f t="shared" si="1"/>
        <v>2119</v>
      </c>
      <c r="DD5" s="135">
        <f t="shared" si="1"/>
        <v>2120</v>
      </c>
      <c r="DE5" s="135">
        <f t="shared" si="1"/>
        <v>2121</v>
      </c>
      <c r="DF5" s="135">
        <f t="shared" si="1"/>
        <v>2122</v>
      </c>
      <c r="DG5" s="135">
        <f t="shared" si="1"/>
        <v>2123</v>
      </c>
      <c r="DH5" s="135">
        <f t="shared" si="1"/>
        <v>2124</v>
      </c>
      <c r="DI5" s="135">
        <f t="shared" si="1"/>
        <v>2125</v>
      </c>
      <c r="DJ5" s="135">
        <f t="shared" si="1"/>
        <v>2126</v>
      </c>
      <c r="DK5" s="135">
        <f t="shared" si="1"/>
        <v>2127</v>
      </c>
      <c r="DL5" s="135">
        <f t="shared" si="1"/>
        <v>2128</v>
      </c>
      <c r="DM5" s="135">
        <f t="shared" si="1"/>
        <v>2129</v>
      </c>
      <c r="DN5" s="135">
        <f t="shared" si="1"/>
        <v>2130</v>
      </c>
      <c r="DO5" s="135">
        <f t="shared" si="1"/>
        <v>2131</v>
      </c>
      <c r="DP5" s="135">
        <f t="shared" si="1"/>
        <v>2132</v>
      </c>
      <c r="DQ5" s="135">
        <f t="shared" si="1"/>
        <v>2133</v>
      </c>
      <c r="DR5" s="135">
        <f t="shared" si="1"/>
        <v>2134</v>
      </c>
      <c r="DS5" s="135">
        <f t="shared" si="1"/>
        <v>2135</v>
      </c>
      <c r="DT5" s="135">
        <f t="shared" si="1"/>
        <v>2136</v>
      </c>
      <c r="DU5" s="135">
        <f t="shared" si="1"/>
        <v>2137</v>
      </c>
      <c r="DV5" s="135">
        <f t="shared" si="1"/>
        <v>2138</v>
      </c>
      <c r="DW5" s="135">
        <f t="shared" si="1"/>
        <v>2139</v>
      </c>
      <c r="DX5" s="135">
        <f t="shared" si="1"/>
        <v>2140</v>
      </c>
      <c r="DY5" s="135">
        <f t="shared" si="1"/>
        <v>2141</v>
      </c>
      <c r="DZ5" s="135">
        <f t="shared" si="1"/>
        <v>2142</v>
      </c>
      <c r="EB5" s="51"/>
      <c r="EC5" s="55" t="s">
        <v>0</v>
      </c>
      <c r="ED5" s="56"/>
      <c r="EF5" s="33" t="s">
        <v>80</v>
      </c>
      <c r="EG5" s="33" t="s">
        <v>82</v>
      </c>
      <c r="EH5" s="33"/>
    </row>
    <row r="6" spans="1:138" x14ac:dyDescent="0.3">
      <c r="E6" s="51"/>
      <c r="F6" s="27"/>
      <c r="G6" s="27"/>
      <c r="H6" s="53"/>
      <c r="EB6" s="51"/>
      <c r="EC6" s="27"/>
      <c r="ED6" s="53"/>
    </row>
    <row r="7" spans="1:138" x14ac:dyDescent="0.3">
      <c r="C7" s="57" t="s">
        <v>35</v>
      </c>
      <c r="D7" s="58"/>
      <c r="E7" s="59"/>
      <c r="F7" s="58"/>
      <c r="G7" s="58"/>
      <c r="H7" s="60"/>
      <c r="I7" s="58"/>
      <c r="J7" s="58"/>
      <c r="K7" s="58"/>
      <c r="L7" s="58"/>
      <c r="M7" s="58"/>
      <c r="N7" s="58"/>
      <c r="O7" s="58"/>
      <c r="P7" s="58"/>
      <c r="Q7" s="58"/>
      <c r="R7" s="58"/>
      <c r="S7" s="58"/>
      <c r="T7" s="58"/>
      <c r="U7" s="58"/>
      <c r="V7" s="58"/>
      <c r="W7" s="58"/>
      <c r="X7" s="58"/>
      <c r="Y7" s="58"/>
      <c r="Z7" s="58"/>
      <c r="AA7" s="58"/>
      <c r="AB7" s="58"/>
      <c r="AC7" s="58"/>
      <c r="AD7" s="58"/>
      <c r="AE7" s="58"/>
      <c r="AF7" s="58"/>
      <c r="AG7" s="58"/>
      <c r="AH7" s="58"/>
      <c r="AI7" s="58"/>
      <c r="AJ7" s="58"/>
      <c r="AK7" s="58"/>
      <c r="AL7" s="58"/>
      <c r="AM7" s="58"/>
      <c r="AN7" s="58"/>
      <c r="AO7" s="58"/>
      <c r="AP7" s="58"/>
      <c r="AQ7" s="58"/>
      <c r="AR7" s="58"/>
      <c r="AS7" s="58"/>
      <c r="AT7" s="58"/>
      <c r="AU7" s="58"/>
      <c r="AV7" s="58"/>
      <c r="AW7" s="58"/>
      <c r="AX7" s="58"/>
      <c r="AY7" s="58"/>
      <c r="AZ7" s="58"/>
      <c r="BA7" s="58"/>
      <c r="BB7" s="58"/>
      <c r="BC7" s="58"/>
      <c r="BD7" s="58"/>
      <c r="BE7" s="58"/>
      <c r="BF7" s="58"/>
      <c r="BG7" s="58"/>
      <c r="BH7" s="58"/>
      <c r="BI7" s="58"/>
      <c r="BJ7" s="58"/>
      <c r="BK7" s="58"/>
      <c r="BL7" s="58"/>
      <c r="BM7" s="58"/>
      <c r="BN7" s="58"/>
      <c r="BO7" s="58"/>
      <c r="BP7" s="58"/>
      <c r="BQ7" s="58"/>
      <c r="BR7" s="58"/>
      <c r="BS7" s="58"/>
      <c r="BT7" s="58"/>
      <c r="BU7" s="58"/>
      <c r="BV7" s="58"/>
      <c r="BW7" s="58"/>
      <c r="BX7" s="58"/>
      <c r="BY7" s="58"/>
      <c r="BZ7" s="58"/>
      <c r="CA7" s="58"/>
      <c r="CB7" s="58"/>
      <c r="CC7" s="58"/>
      <c r="CD7" s="58"/>
      <c r="CE7" s="58"/>
      <c r="CF7" s="58"/>
      <c r="CG7" s="58"/>
      <c r="CH7" s="58"/>
      <c r="CI7" s="58"/>
      <c r="CJ7" s="58"/>
      <c r="CK7" s="58"/>
      <c r="CL7" s="58"/>
      <c r="CM7" s="58"/>
      <c r="CN7" s="58"/>
      <c r="CO7" s="58"/>
      <c r="CP7" s="58"/>
      <c r="CQ7" s="58"/>
      <c r="CR7" s="58"/>
      <c r="CS7" s="58"/>
      <c r="CT7" s="58"/>
      <c r="CU7" s="58"/>
      <c r="CV7" s="58"/>
      <c r="CW7" s="58"/>
      <c r="CX7" s="58"/>
      <c r="CY7" s="58"/>
      <c r="CZ7" s="58"/>
      <c r="DA7" s="58"/>
      <c r="DB7" s="58"/>
      <c r="DC7" s="58"/>
      <c r="DD7" s="58"/>
      <c r="DE7" s="58"/>
      <c r="DF7" s="58"/>
      <c r="DG7" s="58"/>
      <c r="DH7" s="58"/>
      <c r="DI7" s="58"/>
      <c r="DJ7" s="58"/>
      <c r="DK7" s="58"/>
      <c r="DL7" s="58"/>
      <c r="DM7" s="58"/>
      <c r="DN7" s="58"/>
      <c r="DO7" s="58"/>
      <c r="DP7" s="58"/>
      <c r="DQ7" s="58"/>
      <c r="DR7" s="58"/>
      <c r="DS7" s="58"/>
      <c r="DT7" s="58"/>
      <c r="DU7" s="58"/>
      <c r="DV7" s="58"/>
      <c r="DW7" s="58"/>
      <c r="DX7" s="58"/>
      <c r="DY7" s="58"/>
      <c r="DZ7" s="58"/>
      <c r="EA7" s="58"/>
      <c r="EB7" s="59"/>
      <c r="EC7" s="58"/>
      <c r="ED7" s="60"/>
    </row>
    <row r="8" spans="1:138" ht="5.0999999999999996" customHeight="1" x14ac:dyDescent="0.3">
      <c r="C8" s="61"/>
      <c r="D8" s="61"/>
      <c r="E8" s="26"/>
      <c r="F8" s="61"/>
      <c r="G8" s="61"/>
      <c r="H8" s="62"/>
      <c r="I8" s="61"/>
      <c r="J8" s="61"/>
      <c r="K8" s="61"/>
      <c r="L8" s="61"/>
      <c r="M8" s="61"/>
      <c r="N8" s="61"/>
      <c r="O8" s="61"/>
      <c r="P8" s="61"/>
      <c r="Q8" s="61"/>
      <c r="R8" s="61"/>
      <c r="S8" s="61"/>
      <c r="T8" s="61"/>
      <c r="U8" s="61"/>
      <c r="V8" s="61"/>
      <c r="W8" s="61"/>
      <c r="X8" s="61"/>
      <c r="Y8" s="61"/>
      <c r="Z8" s="61"/>
      <c r="AA8" s="61"/>
      <c r="AB8" s="61"/>
      <c r="AC8" s="61"/>
      <c r="AD8" s="61"/>
      <c r="AE8" s="61"/>
      <c r="AF8" s="61"/>
      <c r="AG8" s="61"/>
      <c r="AH8" s="61"/>
      <c r="AI8" s="61"/>
      <c r="AJ8" s="61"/>
      <c r="AK8" s="61"/>
      <c r="AL8" s="61"/>
      <c r="AM8" s="61"/>
      <c r="AN8" s="61"/>
      <c r="AO8" s="61"/>
      <c r="AP8" s="61"/>
      <c r="AQ8" s="61"/>
      <c r="AR8" s="61"/>
      <c r="AS8" s="61"/>
      <c r="AT8" s="61"/>
      <c r="AU8" s="61"/>
      <c r="AV8" s="61"/>
      <c r="AW8" s="61"/>
      <c r="AX8" s="61"/>
      <c r="AY8" s="61"/>
      <c r="AZ8" s="61"/>
      <c r="BA8" s="61"/>
      <c r="BB8" s="61"/>
      <c r="BC8" s="61"/>
      <c r="BD8" s="61"/>
      <c r="BE8" s="61"/>
      <c r="BF8" s="61"/>
      <c r="BG8" s="61"/>
      <c r="BH8" s="61"/>
      <c r="BI8" s="61"/>
      <c r="BJ8" s="61"/>
      <c r="BK8" s="61"/>
      <c r="BL8" s="61"/>
      <c r="BM8" s="61"/>
      <c r="BN8" s="61"/>
      <c r="BO8" s="61"/>
      <c r="BP8" s="61"/>
      <c r="BQ8" s="61"/>
      <c r="BR8" s="61"/>
      <c r="BS8" s="61"/>
      <c r="BT8" s="61"/>
      <c r="BU8" s="61"/>
      <c r="BV8" s="61"/>
      <c r="BW8" s="61"/>
      <c r="BX8" s="61"/>
      <c r="BY8" s="61"/>
      <c r="BZ8" s="61"/>
      <c r="CA8" s="61"/>
      <c r="CB8" s="61"/>
      <c r="CC8" s="61"/>
      <c r="CD8" s="61"/>
      <c r="CE8" s="61"/>
      <c r="CF8" s="61"/>
      <c r="CG8" s="61"/>
      <c r="CH8" s="61"/>
      <c r="CI8" s="61"/>
      <c r="CJ8" s="61"/>
      <c r="CK8" s="61"/>
      <c r="CL8" s="61"/>
      <c r="CM8" s="61"/>
      <c r="CN8" s="61"/>
      <c r="CO8" s="61"/>
      <c r="CP8" s="61"/>
      <c r="CQ8" s="61"/>
      <c r="CR8" s="61"/>
      <c r="CS8" s="61"/>
      <c r="CT8" s="61"/>
      <c r="CU8" s="61"/>
      <c r="CV8" s="61"/>
      <c r="CW8" s="61"/>
      <c r="CX8" s="61"/>
      <c r="CY8" s="61"/>
      <c r="CZ8" s="61"/>
      <c r="DA8" s="61"/>
      <c r="DB8" s="61"/>
      <c r="DC8" s="61"/>
      <c r="DD8" s="61"/>
      <c r="DE8" s="61"/>
      <c r="DF8" s="61"/>
      <c r="DG8" s="61"/>
      <c r="DH8" s="61"/>
      <c r="DI8" s="61"/>
      <c r="DJ8" s="61"/>
      <c r="DK8" s="61"/>
      <c r="DL8" s="61"/>
      <c r="DM8" s="61"/>
      <c r="DN8" s="61"/>
      <c r="DO8" s="61"/>
      <c r="DP8" s="61"/>
      <c r="DQ8" s="61"/>
      <c r="DR8" s="61"/>
      <c r="DS8" s="61"/>
      <c r="DT8" s="61"/>
      <c r="DU8" s="61"/>
      <c r="DV8" s="61"/>
      <c r="DW8" s="61"/>
      <c r="DX8" s="61"/>
      <c r="DY8" s="61"/>
      <c r="DZ8" s="61"/>
      <c r="EA8" s="61"/>
      <c r="EB8" s="26"/>
      <c r="EC8" s="61"/>
      <c r="ED8" s="62"/>
    </row>
    <row r="9" spans="1:138" x14ac:dyDescent="0.3">
      <c r="C9" s="61" t="s">
        <v>15</v>
      </c>
      <c r="D9" s="61"/>
      <c r="E9" s="26"/>
      <c r="F9" s="61"/>
      <c r="G9" s="61"/>
      <c r="H9" s="62"/>
      <c r="I9" s="61"/>
      <c r="J9" s="25">
        <f>SUMIFS(INDEX(Calc!$H$2:$DZ$1549, $EG9, ), Calc!$H$15:$DZ$15, J$42)</f>
        <v>26.666666666666668</v>
      </c>
      <c r="K9" s="25">
        <f>SUMIFS(INDEX(Calc!$H$2:$DZ$1549, $EG9, ), Calc!$H$15:$DZ$15, K$42)</f>
        <v>80</v>
      </c>
      <c r="L9" s="25">
        <f>SUMIFS(INDEX(Calc!$H$2:$DZ$1549, $EG9, ), Calc!$H$15:$DZ$15, L$42)</f>
        <v>80</v>
      </c>
      <c r="M9" s="25">
        <f>SUMIFS(INDEX(Calc!$H$2:$DZ$1549, $EG9, ), Calc!$H$15:$DZ$15, M$42)</f>
        <v>80</v>
      </c>
      <c r="N9" s="25">
        <f>SUMIFS(INDEX(Calc!$H$2:$DZ$1549, $EG9, ), Calc!$H$15:$DZ$15, N$42)</f>
        <v>80</v>
      </c>
      <c r="O9" s="25">
        <f>SUMIFS(INDEX(Calc!$H$2:$DZ$1549, $EG9, ), Calc!$H$15:$DZ$15, O$42)</f>
        <v>53.333333333333329</v>
      </c>
      <c r="P9" s="25">
        <f>SUMIFS(INDEX(Calc!$H$2:$DZ$1549, $EG9, ), Calc!$H$15:$DZ$15, P$42)</f>
        <v>0</v>
      </c>
      <c r="Q9" s="25">
        <f>SUMIFS(INDEX(Calc!$H$2:$DZ$1549, $EG9, ), Calc!$H$15:$DZ$15, Q$42)</f>
        <v>0</v>
      </c>
      <c r="R9" s="25">
        <f>SUMIFS(INDEX(Calc!$H$2:$DZ$1549, $EG9, ), Calc!$H$15:$DZ$15, R$42)</f>
        <v>0</v>
      </c>
      <c r="S9" s="25">
        <f>SUMIFS(INDEX(Calc!$H$2:$DZ$1549, $EG9, ), Calc!$H$15:$DZ$15, S$42)</f>
        <v>0</v>
      </c>
      <c r="T9" s="25">
        <f>SUMIFS(INDEX(Calc!$H$2:$DZ$1549, $EG9, ), Calc!$H$15:$DZ$15, T$42)</f>
        <v>0</v>
      </c>
      <c r="U9" s="25">
        <f>SUMIFS(INDEX(Calc!$H$2:$DZ$1549, $EG9, ), Calc!$H$15:$DZ$15, U$42)</f>
        <v>0</v>
      </c>
      <c r="V9" s="25">
        <f>SUMIFS(INDEX(Calc!$H$2:$DZ$1549, $EG9, ), Calc!$H$15:$DZ$15, V$42)</f>
        <v>0</v>
      </c>
      <c r="W9" s="25">
        <f>SUMIFS(INDEX(Calc!$H$2:$DZ$1549, $EG9, ), Calc!$H$15:$DZ$15, W$42)</f>
        <v>0</v>
      </c>
      <c r="X9" s="25">
        <f>SUMIFS(INDEX(Calc!$H$2:$DZ$1549, $EG9, ), Calc!$H$15:$DZ$15, X$42)</f>
        <v>0</v>
      </c>
      <c r="Y9" s="25">
        <f>SUMIFS(INDEX(Calc!$H$2:$DZ$1549, $EG9, ), Calc!$H$15:$DZ$15, Y$42)</f>
        <v>0</v>
      </c>
      <c r="Z9" s="25">
        <f>SUMIFS(INDEX(Calc!$H$2:$DZ$1549, $EG9, ), Calc!$H$15:$DZ$15, Z$42)</f>
        <v>0</v>
      </c>
      <c r="AA9" s="25">
        <f>SUMIFS(INDEX(Calc!$H$2:$DZ$1549, $EG9, ), Calc!$H$15:$DZ$15, AA$42)</f>
        <v>0</v>
      </c>
      <c r="AB9" s="25">
        <f>SUMIFS(INDEX(Calc!$H$2:$DZ$1549, $EG9, ), Calc!$H$15:$DZ$15, AB$42)</f>
        <v>0</v>
      </c>
      <c r="AC9" s="25">
        <f>SUMIFS(INDEX(Calc!$H$2:$DZ$1549, $EG9, ), Calc!$H$15:$DZ$15, AC$42)</f>
        <v>0</v>
      </c>
      <c r="AD9" s="25">
        <f>SUMIFS(INDEX(Calc!$H$2:$DZ$1549, $EG9, ), Calc!$H$15:$DZ$15, AD$42)</f>
        <v>0</v>
      </c>
      <c r="AE9" s="25">
        <f>SUMIFS(INDEX(Calc!$H$2:$DZ$1549, $EG9, ), Calc!$H$15:$DZ$15, AE$42)</f>
        <v>0</v>
      </c>
      <c r="AF9" s="25">
        <f>SUMIFS(INDEX(Calc!$H$2:$DZ$1549, $EG9, ), Calc!$H$15:$DZ$15, AF$42)</f>
        <v>0</v>
      </c>
      <c r="AG9" s="25">
        <f>SUMIFS(INDEX(Calc!$H$2:$DZ$1549, $EG9, ), Calc!$H$15:$DZ$15, AG$42)</f>
        <v>0</v>
      </c>
      <c r="AH9" s="25">
        <f>SUMIFS(INDEX(Calc!$H$2:$DZ$1549, $EG9, ), Calc!$H$15:$DZ$15, AH$42)</f>
        <v>0</v>
      </c>
      <c r="AI9" s="25">
        <f>SUMIFS(INDEX(Calc!$H$2:$DZ$1549, $EG9, ), Calc!$H$15:$DZ$15, AI$42)</f>
        <v>0</v>
      </c>
      <c r="AJ9" s="25">
        <f>SUMIFS(INDEX(Calc!$H$2:$DZ$1549, $EG9, ), Calc!$H$15:$DZ$15, AJ$42)</f>
        <v>0</v>
      </c>
      <c r="AK9" s="25">
        <f>SUMIFS(INDEX(Calc!$H$2:$DZ$1549, $EG9, ), Calc!$H$15:$DZ$15, AK$42)</f>
        <v>0</v>
      </c>
      <c r="AL9" s="25">
        <f>SUMIFS(INDEX(Calc!$H$2:$DZ$1549, $EG9, ), Calc!$H$15:$DZ$15, AL$42)</f>
        <v>0</v>
      </c>
      <c r="AM9" s="25">
        <f>SUMIFS(INDEX(Calc!$H$2:$DZ$1549, $EG9, ), Calc!$H$15:$DZ$15, AM$42)</f>
        <v>0</v>
      </c>
      <c r="AN9" s="25">
        <f>SUMIFS(INDEX(Calc!$H$2:$DZ$1549, $EG9, ), Calc!$H$15:$DZ$15, AN$42)</f>
        <v>0</v>
      </c>
      <c r="AO9" s="25">
        <f>SUMIFS(INDEX(Calc!$H$2:$DZ$1549, $EG9, ), Calc!$H$15:$DZ$15, AO$42)</f>
        <v>0</v>
      </c>
      <c r="AP9" s="25">
        <f>SUMIFS(INDEX(Calc!$H$2:$DZ$1549, $EG9, ), Calc!$H$15:$DZ$15, AP$42)</f>
        <v>0</v>
      </c>
      <c r="AQ9" s="25">
        <f>SUMIFS(INDEX(Calc!$H$2:$DZ$1549, $EG9, ), Calc!$H$15:$DZ$15, AQ$42)</f>
        <v>0</v>
      </c>
      <c r="AR9" s="25">
        <f>SUMIFS(INDEX(Calc!$H$2:$DZ$1549, $EG9, ), Calc!$H$15:$DZ$15, AR$42)</f>
        <v>0</v>
      </c>
      <c r="AS9" s="25">
        <f>SUMIFS(INDEX(Calc!$H$2:$DZ$1549, $EG9, ), Calc!$H$15:$DZ$15, AS$42)</f>
        <v>0</v>
      </c>
      <c r="AT9" s="25">
        <f>SUMIFS(INDEX(Calc!$H$2:$DZ$1549, $EG9, ), Calc!$H$15:$DZ$15, AT$42)</f>
        <v>0</v>
      </c>
      <c r="AU9" s="25">
        <f>SUMIFS(INDEX(Calc!$H$2:$DZ$1549, $EG9, ), Calc!$H$15:$DZ$15, AU$42)</f>
        <v>0</v>
      </c>
      <c r="AV9" s="25">
        <f>SUMIFS(INDEX(Calc!$H$2:$DZ$1549, $EG9, ), Calc!$H$15:$DZ$15, AV$42)</f>
        <v>0</v>
      </c>
      <c r="AW9" s="25">
        <f>SUMIFS(INDEX(Calc!$H$2:$DZ$1549, $EG9, ), Calc!$H$15:$DZ$15, AW$42)</f>
        <v>0</v>
      </c>
      <c r="AX9" s="25">
        <f>SUMIFS(INDEX(Calc!$H$2:$DZ$1549, $EG9, ), Calc!$H$15:$DZ$15, AX$42)</f>
        <v>0</v>
      </c>
      <c r="AY9" s="25">
        <f>SUMIFS(INDEX(Calc!$H$2:$DZ$1549, $EG9, ), Calc!$H$15:$DZ$15, AY$42)</f>
        <v>0</v>
      </c>
      <c r="AZ9" s="25">
        <f>SUMIFS(INDEX(Calc!$H$2:$DZ$1549, $EG9, ), Calc!$H$15:$DZ$15, AZ$42)</f>
        <v>0</v>
      </c>
      <c r="BA9" s="25">
        <f>SUMIFS(INDEX(Calc!$H$2:$DZ$1549, $EG9, ), Calc!$H$15:$DZ$15, BA$42)</f>
        <v>0</v>
      </c>
      <c r="BB9" s="25">
        <f>SUMIFS(INDEX(Calc!$H$2:$DZ$1549, $EG9, ), Calc!$H$15:$DZ$15, BB$42)</f>
        <v>0</v>
      </c>
      <c r="BC9" s="25">
        <f>SUMIFS(INDEX(Calc!$H$2:$DZ$1549, $EG9, ), Calc!$H$15:$DZ$15, BC$42)</f>
        <v>0</v>
      </c>
      <c r="BD9" s="25">
        <f>SUMIFS(INDEX(Calc!$H$2:$DZ$1549, $EG9, ), Calc!$H$15:$DZ$15, BD$42)</f>
        <v>0</v>
      </c>
      <c r="BE9" s="25">
        <f>SUMIFS(INDEX(Calc!$H$2:$DZ$1549, $EG9, ), Calc!$H$15:$DZ$15, BE$42)</f>
        <v>0</v>
      </c>
      <c r="BF9" s="25">
        <f>SUMIFS(INDEX(Calc!$H$2:$DZ$1549, $EG9, ), Calc!$H$15:$DZ$15, BF$42)</f>
        <v>0</v>
      </c>
      <c r="BG9" s="25">
        <f>SUMIFS(INDEX(Calc!$H$2:$DZ$1549, $EG9, ), Calc!$H$15:$DZ$15, BG$42)</f>
        <v>0</v>
      </c>
      <c r="BH9" s="25">
        <f>SUMIFS(INDEX(Calc!$H$2:$DZ$1549, $EG9, ), Calc!$H$15:$DZ$15, BH$42)</f>
        <v>0</v>
      </c>
      <c r="BI9" s="25">
        <f>SUMIFS(INDEX(Calc!$H$2:$DZ$1549, $EG9, ), Calc!$H$15:$DZ$15, BI$42)</f>
        <v>0</v>
      </c>
      <c r="BJ9" s="25">
        <f>SUMIFS(INDEX(Calc!$H$2:$DZ$1549, $EG9, ), Calc!$H$15:$DZ$15, BJ$42)</f>
        <v>0</v>
      </c>
      <c r="BK9" s="25">
        <f>SUMIFS(INDEX(Calc!$H$2:$DZ$1549, $EG9, ), Calc!$H$15:$DZ$15, BK$42)</f>
        <v>0</v>
      </c>
      <c r="BL9" s="25">
        <f>SUMIFS(INDEX(Calc!$H$2:$DZ$1549, $EG9, ), Calc!$H$15:$DZ$15, BL$42)</f>
        <v>0</v>
      </c>
      <c r="BM9" s="25">
        <f>SUMIFS(INDEX(Calc!$H$2:$DZ$1549, $EG9, ), Calc!$H$15:$DZ$15, BM$42)</f>
        <v>0</v>
      </c>
      <c r="BN9" s="25">
        <f>SUMIFS(INDEX(Calc!$H$2:$DZ$1549, $EG9, ), Calc!$H$15:$DZ$15, BN$42)</f>
        <v>0</v>
      </c>
      <c r="BO9" s="25">
        <f>SUMIFS(INDEX(Calc!$H$2:$DZ$1549, $EG9, ), Calc!$H$15:$DZ$15, BO$42)</f>
        <v>0</v>
      </c>
      <c r="BP9" s="25">
        <f>SUMIFS(INDEX(Calc!$H$2:$DZ$1549, $EG9, ), Calc!$H$15:$DZ$15, BP$42)</f>
        <v>0</v>
      </c>
      <c r="BQ9" s="25">
        <f>SUMIFS(INDEX(Calc!$H$2:$DZ$1549, $EG9, ), Calc!$H$15:$DZ$15, BQ$42)</f>
        <v>0</v>
      </c>
      <c r="BR9" s="25">
        <f>SUMIFS(INDEX(Calc!$H$2:$DZ$1549, $EG9, ), Calc!$H$15:$DZ$15, BR$42)</f>
        <v>0</v>
      </c>
      <c r="BS9" s="25">
        <f>SUMIFS(INDEX(Calc!$H$2:$DZ$1549, $EG9, ), Calc!$H$15:$DZ$15, BS$42)</f>
        <v>0</v>
      </c>
      <c r="BT9" s="25">
        <f>SUMIFS(INDEX(Calc!$H$2:$DZ$1549, $EG9, ), Calc!$H$15:$DZ$15, BT$42)</f>
        <v>0</v>
      </c>
      <c r="BU9" s="25">
        <f>SUMIFS(INDEX(Calc!$H$2:$DZ$1549, $EG9, ), Calc!$H$15:$DZ$15, BU$42)</f>
        <v>0</v>
      </c>
      <c r="BV9" s="25">
        <f>SUMIFS(INDEX(Calc!$H$2:$DZ$1549, $EG9, ), Calc!$H$15:$DZ$15, BV$42)</f>
        <v>0</v>
      </c>
      <c r="BW9" s="25">
        <f>SUMIFS(INDEX(Calc!$H$2:$DZ$1549, $EG9, ), Calc!$H$15:$DZ$15, BW$42)</f>
        <v>0</v>
      </c>
      <c r="BX9" s="25">
        <f>SUMIFS(INDEX(Calc!$H$2:$DZ$1549, $EG9, ), Calc!$H$15:$DZ$15, BX$42)</f>
        <v>0</v>
      </c>
      <c r="BY9" s="25">
        <f>SUMIFS(INDEX(Calc!$H$2:$DZ$1549, $EG9, ), Calc!$H$15:$DZ$15, BY$42)</f>
        <v>0</v>
      </c>
      <c r="BZ9" s="25">
        <f>SUMIFS(INDEX(Calc!$H$2:$DZ$1549, $EG9, ), Calc!$H$15:$DZ$15, BZ$42)</f>
        <v>0</v>
      </c>
      <c r="CA9" s="25">
        <f>SUMIFS(INDEX(Calc!$H$2:$DZ$1549, $EG9, ), Calc!$H$15:$DZ$15, CA$42)</f>
        <v>0</v>
      </c>
      <c r="CB9" s="25">
        <f>SUMIFS(INDEX(Calc!$H$2:$DZ$1549, $EG9, ), Calc!$H$15:$DZ$15, CB$42)</f>
        <v>0</v>
      </c>
      <c r="CC9" s="25">
        <f>SUMIFS(INDEX(Calc!$H$2:$DZ$1549, $EG9, ), Calc!$H$15:$DZ$15, CC$42)</f>
        <v>0</v>
      </c>
      <c r="CD9" s="25">
        <f>SUMIFS(INDEX(Calc!$H$2:$DZ$1549, $EG9, ), Calc!$H$15:$DZ$15, CD$42)</f>
        <v>0</v>
      </c>
      <c r="CE9" s="25">
        <f>SUMIFS(INDEX(Calc!$H$2:$DZ$1549, $EG9, ), Calc!$H$15:$DZ$15, CE$42)</f>
        <v>0</v>
      </c>
      <c r="CF9" s="25">
        <f>SUMIFS(INDEX(Calc!$H$2:$DZ$1549, $EG9, ), Calc!$H$15:$DZ$15, CF$42)</f>
        <v>0</v>
      </c>
      <c r="CG9" s="25">
        <f>SUMIFS(INDEX(Calc!$H$2:$DZ$1549, $EG9, ), Calc!$H$15:$DZ$15, CG$42)</f>
        <v>0</v>
      </c>
      <c r="CH9" s="25">
        <f>SUMIFS(INDEX(Calc!$H$2:$DZ$1549, $EG9, ), Calc!$H$15:$DZ$15, CH$42)</f>
        <v>0</v>
      </c>
      <c r="CI9" s="25">
        <f>SUMIFS(INDEX(Calc!$H$2:$DZ$1549, $EG9, ), Calc!$H$15:$DZ$15, CI$42)</f>
        <v>0</v>
      </c>
      <c r="CJ9" s="25">
        <f>SUMIFS(INDEX(Calc!$H$2:$DZ$1549, $EG9, ), Calc!$H$15:$DZ$15, CJ$42)</f>
        <v>0</v>
      </c>
      <c r="CK9" s="25">
        <f>SUMIFS(INDEX(Calc!$H$2:$DZ$1549, $EG9, ), Calc!$H$15:$DZ$15, CK$42)</f>
        <v>0</v>
      </c>
      <c r="CL9" s="25">
        <f>SUMIFS(INDEX(Calc!$H$2:$DZ$1549, $EG9, ), Calc!$H$15:$DZ$15, CL$42)</f>
        <v>0</v>
      </c>
      <c r="CM9" s="25">
        <f>SUMIFS(INDEX(Calc!$H$2:$DZ$1549, $EG9, ), Calc!$H$15:$DZ$15, CM$42)</f>
        <v>0</v>
      </c>
      <c r="CN9" s="25">
        <f>SUMIFS(INDEX(Calc!$H$2:$DZ$1549, $EG9, ), Calc!$H$15:$DZ$15, CN$42)</f>
        <v>0</v>
      </c>
      <c r="CO9" s="25">
        <f>SUMIFS(INDEX(Calc!$H$2:$DZ$1549, $EG9, ), Calc!$H$15:$DZ$15, CO$42)</f>
        <v>0</v>
      </c>
      <c r="CP9" s="25">
        <f>SUMIFS(INDEX(Calc!$H$2:$DZ$1549, $EG9, ), Calc!$H$15:$DZ$15, CP$42)</f>
        <v>0</v>
      </c>
      <c r="CQ9" s="25">
        <f>SUMIFS(INDEX(Calc!$H$2:$DZ$1549, $EG9, ), Calc!$H$15:$DZ$15, CQ$42)</f>
        <v>0</v>
      </c>
      <c r="CR9" s="25">
        <f>SUMIFS(INDEX(Calc!$H$2:$DZ$1549, $EG9, ), Calc!$H$15:$DZ$15, CR$42)</f>
        <v>0</v>
      </c>
      <c r="CS9" s="25">
        <f>SUMIFS(INDEX(Calc!$H$2:$DZ$1549, $EG9, ), Calc!$H$15:$DZ$15, CS$42)</f>
        <v>0</v>
      </c>
      <c r="CT9" s="25">
        <f>SUMIFS(INDEX(Calc!$H$2:$DZ$1549, $EG9, ), Calc!$H$15:$DZ$15, CT$42)</f>
        <v>0</v>
      </c>
      <c r="CU9" s="25">
        <f>SUMIFS(INDEX(Calc!$H$2:$DZ$1549, $EG9, ), Calc!$H$15:$DZ$15, CU$42)</f>
        <v>0</v>
      </c>
      <c r="CV9" s="25">
        <f>SUMIFS(INDEX(Calc!$H$2:$DZ$1549, $EG9, ), Calc!$H$15:$DZ$15, CV$42)</f>
        <v>0</v>
      </c>
      <c r="CW9" s="25">
        <f>SUMIFS(INDEX(Calc!$H$2:$DZ$1549, $EG9, ), Calc!$H$15:$DZ$15, CW$42)</f>
        <v>0</v>
      </c>
      <c r="CX9" s="25">
        <f>SUMIFS(INDEX(Calc!$H$2:$DZ$1549, $EG9, ), Calc!$H$15:$DZ$15, CX$42)</f>
        <v>0</v>
      </c>
      <c r="CY9" s="25">
        <f>SUMIFS(INDEX(Calc!$H$2:$DZ$1549, $EG9, ), Calc!$H$15:$DZ$15, CY$42)</f>
        <v>0</v>
      </c>
      <c r="CZ9" s="25">
        <f>SUMIFS(INDEX(Calc!$H$2:$DZ$1549, $EG9, ), Calc!$H$15:$DZ$15, CZ$42)</f>
        <v>0</v>
      </c>
      <c r="DA9" s="25">
        <f>SUMIFS(INDEX(Calc!$H$2:$DZ$1549, $EG9, ), Calc!$H$15:$DZ$15, DA$42)</f>
        <v>0</v>
      </c>
      <c r="DB9" s="25">
        <f>SUMIFS(INDEX(Calc!$H$2:$DZ$1549, $EG9, ), Calc!$H$15:$DZ$15, DB$42)</f>
        <v>0</v>
      </c>
      <c r="DC9" s="25">
        <f>SUMIFS(INDEX(Calc!$H$2:$DZ$1549, $EG9, ), Calc!$H$15:$DZ$15, DC$42)</f>
        <v>0</v>
      </c>
      <c r="DD9" s="25">
        <f>SUMIFS(INDEX(Calc!$H$2:$DZ$1549, $EG9, ), Calc!$H$15:$DZ$15, DD$42)</f>
        <v>0</v>
      </c>
      <c r="DE9" s="25">
        <f>SUMIFS(INDEX(Calc!$H$2:$DZ$1549, $EG9, ), Calc!$H$15:$DZ$15, DE$42)</f>
        <v>0</v>
      </c>
      <c r="DF9" s="25">
        <f>SUMIFS(INDEX(Calc!$H$2:$DZ$1549, $EG9, ), Calc!$H$15:$DZ$15, DF$42)</f>
        <v>0</v>
      </c>
      <c r="DG9" s="25">
        <f>SUMIFS(INDEX(Calc!$H$2:$DZ$1549, $EG9, ), Calc!$H$15:$DZ$15, DG$42)</f>
        <v>0</v>
      </c>
      <c r="DH9" s="25">
        <f>SUMIFS(INDEX(Calc!$H$2:$DZ$1549, $EG9, ), Calc!$H$15:$DZ$15, DH$42)</f>
        <v>0</v>
      </c>
      <c r="DI9" s="25">
        <f>SUMIFS(INDEX(Calc!$H$2:$DZ$1549, $EG9, ), Calc!$H$15:$DZ$15, DI$42)</f>
        <v>0</v>
      </c>
      <c r="DJ9" s="25">
        <f>SUMIFS(INDEX(Calc!$H$2:$DZ$1549, $EG9, ), Calc!$H$15:$DZ$15, DJ$42)</f>
        <v>0</v>
      </c>
      <c r="DK9" s="25">
        <f>SUMIFS(INDEX(Calc!$H$2:$DZ$1549, $EG9, ), Calc!$H$15:$DZ$15, DK$42)</f>
        <v>0</v>
      </c>
      <c r="DL9" s="25">
        <f>SUMIFS(INDEX(Calc!$H$2:$DZ$1549, $EG9, ), Calc!$H$15:$DZ$15, DL$42)</f>
        <v>0</v>
      </c>
      <c r="DM9" s="25">
        <f>SUMIFS(INDEX(Calc!$H$2:$DZ$1549, $EG9, ), Calc!$H$15:$DZ$15, DM$42)</f>
        <v>0</v>
      </c>
      <c r="DN9" s="25">
        <f>SUMIFS(INDEX(Calc!$H$2:$DZ$1549, $EG9, ), Calc!$H$15:$DZ$15, DN$42)</f>
        <v>0</v>
      </c>
      <c r="DO9" s="25">
        <f>SUMIFS(INDEX(Calc!$H$2:$DZ$1549, $EG9, ), Calc!$H$15:$DZ$15, DO$42)</f>
        <v>0</v>
      </c>
      <c r="DP9" s="25">
        <f>SUMIFS(INDEX(Calc!$H$2:$DZ$1549, $EG9, ), Calc!$H$15:$DZ$15, DP$42)</f>
        <v>0</v>
      </c>
      <c r="DQ9" s="25">
        <f>SUMIFS(INDEX(Calc!$H$2:$DZ$1549, $EG9, ), Calc!$H$15:$DZ$15, DQ$42)</f>
        <v>0</v>
      </c>
      <c r="DR9" s="25">
        <f>SUMIFS(INDEX(Calc!$H$2:$DZ$1549, $EG9, ), Calc!$H$15:$DZ$15, DR$42)</f>
        <v>0</v>
      </c>
      <c r="DS9" s="25">
        <f>SUMIFS(INDEX(Calc!$H$2:$DZ$1549, $EG9, ), Calc!$H$15:$DZ$15, DS$42)</f>
        <v>0</v>
      </c>
      <c r="DT9" s="25">
        <f>SUMIFS(INDEX(Calc!$H$2:$DZ$1549, $EG9, ), Calc!$H$15:$DZ$15, DT$42)</f>
        <v>0</v>
      </c>
      <c r="DU9" s="25">
        <f>SUMIFS(INDEX(Calc!$H$2:$DZ$1549, $EG9, ), Calc!$H$15:$DZ$15, DU$42)</f>
        <v>0</v>
      </c>
      <c r="DV9" s="25">
        <f>SUMIFS(INDEX(Calc!$H$2:$DZ$1549, $EG9, ), Calc!$H$15:$DZ$15, DV$42)</f>
        <v>0</v>
      </c>
      <c r="DW9" s="25">
        <f>SUMIFS(INDEX(Calc!$H$2:$DZ$1549, $EG9, ), Calc!$H$15:$DZ$15, DW$42)</f>
        <v>0</v>
      </c>
      <c r="DX9" s="25">
        <f>SUMIFS(INDEX(Calc!$H$2:$DZ$1549, $EG9, ), Calc!$H$15:$DZ$15, DX$42)</f>
        <v>0</v>
      </c>
      <c r="DY9" s="25">
        <f>SUMIFS(INDEX(Calc!$H$2:$DZ$1549, $EG9, ), Calc!$H$15:$DZ$15, DY$42)</f>
        <v>0</v>
      </c>
      <c r="DZ9" s="25">
        <f>SUMIFS(INDEX(Calc!$H$2:$DZ$1549, $EG9, ), Calc!$H$15:$DZ$15, DZ$42)</f>
        <v>0</v>
      </c>
      <c r="EA9" s="61"/>
      <c r="EB9" s="26"/>
      <c r="EC9" s="25">
        <f>SUM(I9:EA9)</f>
        <v>400</v>
      </c>
      <c r="ED9" s="62"/>
      <c r="EF9" s="33" t="s">
        <v>79</v>
      </c>
      <c r="EG9" s="131">
        <f>SUMIFS(Calc!$EB$2:$EB$1549, Calc!$EC$2:$EC$1549, $EG$2, Calc!$ED$2:$ED$1549, $EG$3, Calc!$EE$2:$EE$1549, $EF9, Calc!$EF$2:$EF$1549, $C9)</f>
        <v>134</v>
      </c>
    </row>
    <row r="10" spans="1:138" x14ac:dyDescent="0.3">
      <c r="C10" s="63" t="s">
        <v>43</v>
      </c>
      <c r="D10" s="63"/>
      <c r="E10" s="64"/>
      <c r="F10" s="63"/>
      <c r="G10" s="63"/>
      <c r="H10" s="65"/>
      <c r="I10" s="63"/>
      <c r="J10" s="252">
        <f>SUMIFS(INDEX(Calc!$H$2:$DZ$1549, $EG10, ), Calc!$H$15:$DZ$15, J$42)</f>
        <v>0</v>
      </c>
      <c r="K10" s="252">
        <f>SUMIFS(INDEX(Calc!$H$2:$DZ$1549, $EG10, ), Calc!$H$15:$DZ$15, K$42)</f>
        <v>66.666666666666657</v>
      </c>
      <c r="L10" s="252">
        <f>SUMIFS(INDEX(Calc!$H$2:$DZ$1549, $EG10, ), Calc!$H$15:$DZ$15, L$42)</f>
        <v>80</v>
      </c>
      <c r="M10" s="252">
        <f>SUMIFS(INDEX(Calc!$H$2:$DZ$1549, $EG10, ), Calc!$H$15:$DZ$15, M$42)</f>
        <v>80</v>
      </c>
      <c r="N10" s="252">
        <f>SUMIFS(INDEX(Calc!$H$2:$DZ$1549, $EG10, ), Calc!$H$15:$DZ$15, N$42)</f>
        <v>80</v>
      </c>
      <c r="O10" s="252">
        <f>SUMIFS(INDEX(Calc!$H$2:$DZ$1549, $EG10, ), Calc!$H$15:$DZ$15, O$42)</f>
        <v>80</v>
      </c>
      <c r="P10" s="252">
        <f>SUMIFS(INDEX(Calc!$H$2:$DZ$1549, $EG10, ), Calc!$H$15:$DZ$15, P$42)</f>
        <v>13.333333333333334</v>
      </c>
      <c r="Q10" s="252">
        <f>SUMIFS(INDEX(Calc!$H$2:$DZ$1549, $EG10, ), Calc!$H$15:$DZ$15, Q$42)</f>
        <v>0</v>
      </c>
      <c r="R10" s="252">
        <f>SUMIFS(INDEX(Calc!$H$2:$DZ$1549, $EG10, ), Calc!$H$15:$DZ$15, R$42)</f>
        <v>0</v>
      </c>
      <c r="S10" s="252">
        <f>SUMIFS(INDEX(Calc!$H$2:$DZ$1549, $EG10, ), Calc!$H$15:$DZ$15, S$42)</f>
        <v>0</v>
      </c>
      <c r="T10" s="252">
        <f>SUMIFS(INDEX(Calc!$H$2:$DZ$1549, $EG10, ), Calc!$H$15:$DZ$15, T$42)</f>
        <v>0</v>
      </c>
      <c r="U10" s="252">
        <f>SUMIFS(INDEX(Calc!$H$2:$DZ$1549, $EG10, ), Calc!$H$15:$DZ$15, U$42)</f>
        <v>0</v>
      </c>
      <c r="V10" s="252">
        <f>SUMIFS(INDEX(Calc!$H$2:$DZ$1549, $EG10, ), Calc!$H$15:$DZ$15, V$42)</f>
        <v>0</v>
      </c>
      <c r="W10" s="252">
        <f>SUMIFS(INDEX(Calc!$H$2:$DZ$1549, $EG10, ), Calc!$H$15:$DZ$15, W$42)</f>
        <v>0</v>
      </c>
      <c r="X10" s="252">
        <f>SUMIFS(INDEX(Calc!$H$2:$DZ$1549, $EG10, ), Calc!$H$15:$DZ$15, X$42)</f>
        <v>0</v>
      </c>
      <c r="Y10" s="252">
        <f>SUMIFS(INDEX(Calc!$H$2:$DZ$1549, $EG10, ), Calc!$H$15:$DZ$15, Y$42)</f>
        <v>0</v>
      </c>
      <c r="Z10" s="252">
        <f>SUMIFS(INDEX(Calc!$H$2:$DZ$1549, $EG10, ), Calc!$H$15:$DZ$15, Z$42)</f>
        <v>0</v>
      </c>
      <c r="AA10" s="252">
        <f>SUMIFS(INDEX(Calc!$H$2:$DZ$1549, $EG10, ), Calc!$H$15:$DZ$15, AA$42)</f>
        <v>0</v>
      </c>
      <c r="AB10" s="252">
        <f>SUMIFS(INDEX(Calc!$H$2:$DZ$1549, $EG10, ), Calc!$H$15:$DZ$15, AB$42)</f>
        <v>0</v>
      </c>
      <c r="AC10" s="252">
        <f>SUMIFS(INDEX(Calc!$H$2:$DZ$1549, $EG10, ), Calc!$H$15:$DZ$15, AC$42)</f>
        <v>0</v>
      </c>
      <c r="AD10" s="252">
        <f>SUMIFS(INDEX(Calc!$H$2:$DZ$1549, $EG10, ), Calc!$H$15:$DZ$15, AD$42)</f>
        <v>0</v>
      </c>
      <c r="AE10" s="252">
        <f>SUMIFS(INDEX(Calc!$H$2:$DZ$1549, $EG10, ), Calc!$H$15:$DZ$15, AE$42)</f>
        <v>0</v>
      </c>
      <c r="AF10" s="252">
        <f>SUMIFS(INDEX(Calc!$H$2:$DZ$1549, $EG10, ), Calc!$H$15:$DZ$15, AF$42)</f>
        <v>0</v>
      </c>
      <c r="AG10" s="252">
        <f>SUMIFS(INDEX(Calc!$H$2:$DZ$1549, $EG10, ), Calc!$H$15:$DZ$15, AG$42)</f>
        <v>0</v>
      </c>
      <c r="AH10" s="252">
        <f>SUMIFS(INDEX(Calc!$H$2:$DZ$1549, $EG10, ), Calc!$H$15:$DZ$15, AH$42)</f>
        <v>0</v>
      </c>
      <c r="AI10" s="252">
        <f>SUMIFS(INDEX(Calc!$H$2:$DZ$1549, $EG10, ), Calc!$H$15:$DZ$15, AI$42)</f>
        <v>0</v>
      </c>
      <c r="AJ10" s="252">
        <f>SUMIFS(INDEX(Calc!$H$2:$DZ$1549, $EG10, ), Calc!$H$15:$DZ$15, AJ$42)</f>
        <v>0</v>
      </c>
      <c r="AK10" s="252">
        <f>SUMIFS(INDEX(Calc!$H$2:$DZ$1549, $EG10, ), Calc!$H$15:$DZ$15, AK$42)</f>
        <v>0</v>
      </c>
      <c r="AL10" s="252">
        <f>SUMIFS(INDEX(Calc!$H$2:$DZ$1549, $EG10, ), Calc!$H$15:$DZ$15, AL$42)</f>
        <v>0</v>
      </c>
      <c r="AM10" s="252">
        <f>SUMIFS(INDEX(Calc!$H$2:$DZ$1549, $EG10, ), Calc!$H$15:$DZ$15, AM$42)</f>
        <v>0</v>
      </c>
      <c r="AN10" s="252">
        <f>SUMIFS(INDEX(Calc!$H$2:$DZ$1549, $EG10, ), Calc!$H$15:$DZ$15, AN$42)</f>
        <v>0</v>
      </c>
      <c r="AO10" s="252">
        <f>SUMIFS(INDEX(Calc!$H$2:$DZ$1549, $EG10, ), Calc!$H$15:$DZ$15, AO$42)</f>
        <v>0</v>
      </c>
      <c r="AP10" s="252">
        <f>SUMIFS(INDEX(Calc!$H$2:$DZ$1549, $EG10, ), Calc!$H$15:$DZ$15, AP$42)</f>
        <v>0</v>
      </c>
      <c r="AQ10" s="252">
        <f>SUMIFS(INDEX(Calc!$H$2:$DZ$1549, $EG10, ), Calc!$H$15:$DZ$15, AQ$42)</f>
        <v>0</v>
      </c>
      <c r="AR10" s="252">
        <f>SUMIFS(INDEX(Calc!$H$2:$DZ$1549, $EG10, ), Calc!$H$15:$DZ$15, AR$42)</f>
        <v>0</v>
      </c>
      <c r="AS10" s="252">
        <f>SUMIFS(INDEX(Calc!$H$2:$DZ$1549, $EG10, ), Calc!$H$15:$DZ$15, AS$42)</f>
        <v>0</v>
      </c>
      <c r="AT10" s="252">
        <f>SUMIFS(INDEX(Calc!$H$2:$DZ$1549, $EG10, ), Calc!$H$15:$DZ$15, AT$42)</f>
        <v>0</v>
      </c>
      <c r="AU10" s="252">
        <f>SUMIFS(INDEX(Calc!$H$2:$DZ$1549, $EG10, ), Calc!$H$15:$DZ$15, AU$42)</f>
        <v>0</v>
      </c>
      <c r="AV10" s="252">
        <f>SUMIFS(INDEX(Calc!$H$2:$DZ$1549, $EG10, ), Calc!$H$15:$DZ$15, AV$42)</f>
        <v>0</v>
      </c>
      <c r="AW10" s="252">
        <f>SUMIFS(INDEX(Calc!$H$2:$DZ$1549, $EG10, ), Calc!$H$15:$DZ$15, AW$42)</f>
        <v>0</v>
      </c>
      <c r="AX10" s="252">
        <f>SUMIFS(INDEX(Calc!$H$2:$DZ$1549, $EG10, ), Calc!$H$15:$DZ$15, AX$42)</f>
        <v>0</v>
      </c>
      <c r="AY10" s="252">
        <f>SUMIFS(INDEX(Calc!$H$2:$DZ$1549, $EG10, ), Calc!$H$15:$DZ$15, AY$42)</f>
        <v>0</v>
      </c>
      <c r="AZ10" s="252">
        <f>SUMIFS(INDEX(Calc!$H$2:$DZ$1549, $EG10, ), Calc!$H$15:$DZ$15, AZ$42)</f>
        <v>0</v>
      </c>
      <c r="BA10" s="252">
        <f>SUMIFS(INDEX(Calc!$H$2:$DZ$1549, $EG10, ), Calc!$H$15:$DZ$15, BA$42)</f>
        <v>0</v>
      </c>
      <c r="BB10" s="252">
        <f>SUMIFS(INDEX(Calc!$H$2:$DZ$1549, $EG10, ), Calc!$H$15:$DZ$15, BB$42)</f>
        <v>0</v>
      </c>
      <c r="BC10" s="252">
        <f>SUMIFS(INDEX(Calc!$H$2:$DZ$1549, $EG10, ), Calc!$H$15:$DZ$15, BC$42)</f>
        <v>0</v>
      </c>
      <c r="BD10" s="252">
        <f>SUMIFS(INDEX(Calc!$H$2:$DZ$1549, $EG10, ), Calc!$H$15:$DZ$15, BD$42)</f>
        <v>0</v>
      </c>
      <c r="BE10" s="252">
        <f>SUMIFS(INDEX(Calc!$H$2:$DZ$1549, $EG10, ), Calc!$H$15:$DZ$15, BE$42)</f>
        <v>0</v>
      </c>
      <c r="BF10" s="252">
        <f>SUMIFS(INDEX(Calc!$H$2:$DZ$1549, $EG10, ), Calc!$H$15:$DZ$15, BF$42)</f>
        <v>0</v>
      </c>
      <c r="BG10" s="252">
        <f>SUMIFS(INDEX(Calc!$H$2:$DZ$1549, $EG10, ), Calc!$H$15:$DZ$15, BG$42)</f>
        <v>0</v>
      </c>
      <c r="BH10" s="252">
        <f>SUMIFS(INDEX(Calc!$H$2:$DZ$1549, $EG10, ), Calc!$H$15:$DZ$15, BH$42)</f>
        <v>0</v>
      </c>
      <c r="BI10" s="252">
        <f>SUMIFS(INDEX(Calc!$H$2:$DZ$1549, $EG10, ), Calc!$H$15:$DZ$15, BI$42)</f>
        <v>0</v>
      </c>
      <c r="BJ10" s="252">
        <f>SUMIFS(INDEX(Calc!$H$2:$DZ$1549, $EG10, ), Calc!$H$15:$DZ$15, BJ$42)</f>
        <v>0</v>
      </c>
      <c r="BK10" s="252">
        <f>SUMIFS(INDEX(Calc!$H$2:$DZ$1549, $EG10, ), Calc!$H$15:$DZ$15, BK$42)</f>
        <v>0</v>
      </c>
      <c r="BL10" s="252">
        <f>SUMIFS(INDEX(Calc!$H$2:$DZ$1549, $EG10, ), Calc!$H$15:$DZ$15, BL$42)</f>
        <v>0</v>
      </c>
      <c r="BM10" s="252">
        <f>SUMIFS(INDEX(Calc!$H$2:$DZ$1549, $EG10, ), Calc!$H$15:$DZ$15, BM$42)</f>
        <v>0</v>
      </c>
      <c r="BN10" s="252">
        <f>SUMIFS(INDEX(Calc!$H$2:$DZ$1549, $EG10, ), Calc!$H$15:$DZ$15, BN$42)</f>
        <v>0</v>
      </c>
      <c r="BO10" s="252">
        <f>SUMIFS(INDEX(Calc!$H$2:$DZ$1549, $EG10, ), Calc!$H$15:$DZ$15, BO$42)</f>
        <v>0</v>
      </c>
      <c r="BP10" s="252">
        <f>SUMIFS(INDEX(Calc!$H$2:$DZ$1549, $EG10, ), Calc!$H$15:$DZ$15, BP$42)</f>
        <v>0</v>
      </c>
      <c r="BQ10" s="252">
        <f>SUMIFS(INDEX(Calc!$H$2:$DZ$1549, $EG10, ), Calc!$H$15:$DZ$15, BQ$42)</f>
        <v>0</v>
      </c>
      <c r="BR10" s="252">
        <f>SUMIFS(INDEX(Calc!$H$2:$DZ$1549, $EG10, ), Calc!$H$15:$DZ$15, BR$42)</f>
        <v>0</v>
      </c>
      <c r="BS10" s="252">
        <f>SUMIFS(INDEX(Calc!$H$2:$DZ$1549, $EG10, ), Calc!$H$15:$DZ$15, BS$42)</f>
        <v>0</v>
      </c>
      <c r="BT10" s="252">
        <f>SUMIFS(INDEX(Calc!$H$2:$DZ$1549, $EG10, ), Calc!$H$15:$DZ$15, BT$42)</f>
        <v>0</v>
      </c>
      <c r="BU10" s="252">
        <f>SUMIFS(INDEX(Calc!$H$2:$DZ$1549, $EG10, ), Calc!$H$15:$DZ$15, BU$42)</f>
        <v>0</v>
      </c>
      <c r="BV10" s="252">
        <f>SUMIFS(INDEX(Calc!$H$2:$DZ$1549, $EG10, ), Calc!$H$15:$DZ$15, BV$42)</f>
        <v>0</v>
      </c>
      <c r="BW10" s="252">
        <f>SUMIFS(INDEX(Calc!$H$2:$DZ$1549, $EG10, ), Calc!$H$15:$DZ$15, BW$42)</f>
        <v>0</v>
      </c>
      <c r="BX10" s="252">
        <f>SUMIFS(INDEX(Calc!$H$2:$DZ$1549, $EG10, ), Calc!$H$15:$DZ$15, BX$42)</f>
        <v>0</v>
      </c>
      <c r="BY10" s="252">
        <f>SUMIFS(INDEX(Calc!$H$2:$DZ$1549, $EG10, ), Calc!$H$15:$DZ$15, BY$42)</f>
        <v>0</v>
      </c>
      <c r="BZ10" s="252">
        <f>SUMIFS(INDEX(Calc!$H$2:$DZ$1549, $EG10, ), Calc!$H$15:$DZ$15, BZ$42)</f>
        <v>0</v>
      </c>
      <c r="CA10" s="252">
        <f>SUMIFS(INDEX(Calc!$H$2:$DZ$1549, $EG10, ), Calc!$H$15:$DZ$15, CA$42)</f>
        <v>0</v>
      </c>
      <c r="CB10" s="252">
        <f>SUMIFS(INDEX(Calc!$H$2:$DZ$1549, $EG10, ), Calc!$H$15:$DZ$15, CB$42)</f>
        <v>0</v>
      </c>
      <c r="CC10" s="252">
        <f>SUMIFS(INDEX(Calc!$H$2:$DZ$1549, $EG10, ), Calc!$H$15:$DZ$15, CC$42)</f>
        <v>0</v>
      </c>
      <c r="CD10" s="252">
        <f>SUMIFS(INDEX(Calc!$H$2:$DZ$1549, $EG10, ), Calc!$H$15:$DZ$15, CD$42)</f>
        <v>0</v>
      </c>
      <c r="CE10" s="252">
        <f>SUMIFS(INDEX(Calc!$H$2:$DZ$1549, $EG10, ), Calc!$H$15:$DZ$15, CE$42)</f>
        <v>0</v>
      </c>
      <c r="CF10" s="252">
        <f>SUMIFS(INDEX(Calc!$H$2:$DZ$1549, $EG10, ), Calc!$H$15:$DZ$15, CF$42)</f>
        <v>0</v>
      </c>
      <c r="CG10" s="252">
        <f>SUMIFS(INDEX(Calc!$H$2:$DZ$1549, $EG10, ), Calc!$H$15:$DZ$15, CG$42)</f>
        <v>0</v>
      </c>
      <c r="CH10" s="252">
        <f>SUMIFS(INDEX(Calc!$H$2:$DZ$1549, $EG10, ), Calc!$H$15:$DZ$15, CH$42)</f>
        <v>0</v>
      </c>
      <c r="CI10" s="252">
        <f>SUMIFS(INDEX(Calc!$H$2:$DZ$1549, $EG10, ), Calc!$H$15:$DZ$15, CI$42)</f>
        <v>0</v>
      </c>
      <c r="CJ10" s="252">
        <f>SUMIFS(INDEX(Calc!$H$2:$DZ$1549, $EG10, ), Calc!$H$15:$DZ$15, CJ$42)</f>
        <v>0</v>
      </c>
      <c r="CK10" s="252">
        <f>SUMIFS(INDEX(Calc!$H$2:$DZ$1549, $EG10, ), Calc!$H$15:$DZ$15, CK$42)</f>
        <v>0</v>
      </c>
      <c r="CL10" s="252">
        <f>SUMIFS(INDEX(Calc!$H$2:$DZ$1549, $EG10, ), Calc!$H$15:$DZ$15, CL$42)</f>
        <v>0</v>
      </c>
      <c r="CM10" s="252">
        <f>SUMIFS(INDEX(Calc!$H$2:$DZ$1549, $EG10, ), Calc!$H$15:$DZ$15, CM$42)</f>
        <v>0</v>
      </c>
      <c r="CN10" s="252">
        <f>SUMIFS(INDEX(Calc!$H$2:$DZ$1549, $EG10, ), Calc!$H$15:$DZ$15, CN$42)</f>
        <v>0</v>
      </c>
      <c r="CO10" s="252">
        <f>SUMIFS(INDEX(Calc!$H$2:$DZ$1549, $EG10, ), Calc!$H$15:$DZ$15, CO$42)</f>
        <v>0</v>
      </c>
      <c r="CP10" s="252">
        <f>SUMIFS(INDEX(Calc!$H$2:$DZ$1549, $EG10, ), Calc!$H$15:$DZ$15, CP$42)</f>
        <v>0</v>
      </c>
      <c r="CQ10" s="252">
        <f>SUMIFS(INDEX(Calc!$H$2:$DZ$1549, $EG10, ), Calc!$H$15:$DZ$15, CQ$42)</f>
        <v>0</v>
      </c>
      <c r="CR10" s="252">
        <f>SUMIFS(INDEX(Calc!$H$2:$DZ$1549, $EG10, ), Calc!$H$15:$DZ$15, CR$42)</f>
        <v>0</v>
      </c>
      <c r="CS10" s="252">
        <f>SUMIFS(INDEX(Calc!$H$2:$DZ$1549, $EG10, ), Calc!$H$15:$DZ$15, CS$42)</f>
        <v>0</v>
      </c>
      <c r="CT10" s="252">
        <f>SUMIFS(INDEX(Calc!$H$2:$DZ$1549, $EG10, ), Calc!$H$15:$DZ$15, CT$42)</f>
        <v>0</v>
      </c>
      <c r="CU10" s="252">
        <f>SUMIFS(INDEX(Calc!$H$2:$DZ$1549, $EG10, ), Calc!$H$15:$DZ$15, CU$42)</f>
        <v>0</v>
      </c>
      <c r="CV10" s="252">
        <f>SUMIFS(INDEX(Calc!$H$2:$DZ$1549, $EG10, ), Calc!$H$15:$DZ$15, CV$42)</f>
        <v>0</v>
      </c>
      <c r="CW10" s="252">
        <f>SUMIFS(INDEX(Calc!$H$2:$DZ$1549, $EG10, ), Calc!$H$15:$DZ$15, CW$42)</f>
        <v>0</v>
      </c>
      <c r="CX10" s="252">
        <f>SUMIFS(INDEX(Calc!$H$2:$DZ$1549, $EG10, ), Calc!$H$15:$DZ$15, CX$42)</f>
        <v>0</v>
      </c>
      <c r="CY10" s="252">
        <f>SUMIFS(INDEX(Calc!$H$2:$DZ$1549, $EG10, ), Calc!$H$15:$DZ$15, CY$42)</f>
        <v>0</v>
      </c>
      <c r="CZ10" s="252">
        <f>SUMIFS(INDEX(Calc!$H$2:$DZ$1549, $EG10, ), Calc!$H$15:$DZ$15, CZ$42)</f>
        <v>0</v>
      </c>
      <c r="DA10" s="252">
        <f>SUMIFS(INDEX(Calc!$H$2:$DZ$1549, $EG10, ), Calc!$H$15:$DZ$15, DA$42)</f>
        <v>0</v>
      </c>
      <c r="DB10" s="252">
        <f>SUMIFS(INDEX(Calc!$H$2:$DZ$1549, $EG10, ), Calc!$H$15:$DZ$15, DB$42)</f>
        <v>0</v>
      </c>
      <c r="DC10" s="252">
        <f>SUMIFS(INDEX(Calc!$H$2:$DZ$1549, $EG10, ), Calc!$H$15:$DZ$15, DC$42)</f>
        <v>0</v>
      </c>
      <c r="DD10" s="252">
        <f>SUMIFS(INDEX(Calc!$H$2:$DZ$1549, $EG10, ), Calc!$H$15:$DZ$15, DD$42)</f>
        <v>0</v>
      </c>
      <c r="DE10" s="252">
        <f>SUMIFS(INDEX(Calc!$H$2:$DZ$1549, $EG10, ), Calc!$H$15:$DZ$15, DE$42)</f>
        <v>0</v>
      </c>
      <c r="DF10" s="252">
        <f>SUMIFS(INDEX(Calc!$H$2:$DZ$1549, $EG10, ), Calc!$H$15:$DZ$15, DF$42)</f>
        <v>0</v>
      </c>
      <c r="DG10" s="252">
        <f>SUMIFS(INDEX(Calc!$H$2:$DZ$1549, $EG10, ), Calc!$H$15:$DZ$15, DG$42)</f>
        <v>0</v>
      </c>
      <c r="DH10" s="252">
        <f>SUMIFS(INDEX(Calc!$H$2:$DZ$1549, $EG10, ), Calc!$H$15:$DZ$15, DH$42)</f>
        <v>0</v>
      </c>
      <c r="DI10" s="252">
        <f>SUMIFS(INDEX(Calc!$H$2:$DZ$1549, $EG10, ), Calc!$H$15:$DZ$15, DI$42)</f>
        <v>0</v>
      </c>
      <c r="DJ10" s="252">
        <f>SUMIFS(INDEX(Calc!$H$2:$DZ$1549, $EG10, ), Calc!$H$15:$DZ$15, DJ$42)</f>
        <v>0</v>
      </c>
      <c r="DK10" s="252">
        <f>SUMIFS(INDEX(Calc!$H$2:$DZ$1549, $EG10, ), Calc!$H$15:$DZ$15, DK$42)</f>
        <v>0</v>
      </c>
      <c r="DL10" s="252">
        <f>SUMIFS(INDEX(Calc!$H$2:$DZ$1549, $EG10, ), Calc!$H$15:$DZ$15, DL$42)</f>
        <v>0</v>
      </c>
      <c r="DM10" s="252">
        <f>SUMIFS(INDEX(Calc!$H$2:$DZ$1549, $EG10, ), Calc!$H$15:$DZ$15, DM$42)</f>
        <v>0</v>
      </c>
      <c r="DN10" s="252">
        <f>SUMIFS(INDEX(Calc!$H$2:$DZ$1549, $EG10, ), Calc!$H$15:$DZ$15, DN$42)</f>
        <v>0</v>
      </c>
      <c r="DO10" s="252">
        <f>SUMIFS(INDEX(Calc!$H$2:$DZ$1549, $EG10, ), Calc!$H$15:$DZ$15, DO$42)</f>
        <v>0</v>
      </c>
      <c r="DP10" s="252">
        <f>SUMIFS(INDEX(Calc!$H$2:$DZ$1549, $EG10, ), Calc!$H$15:$DZ$15, DP$42)</f>
        <v>0</v>
      </c>
      <c r="DQ10" s="252">
        <f>SUMIFS(INDEX(Calc!$H$2:$DZ$1549, $EG10, ), Calc!$H$15:$DZ$15, DQ$42)</f>
        <v>0</v>
      </c>
      <c r="DR10" s="252">
        <f>SUMIFS(INDEX(Calc!$H$2:$DZ$1549, $EG10, ), Calc!$H$15:$DZ$15, DR$42)</f>
        <v>0</v>
      </c>
      <c r="DS10" s="252">
        <f>SUMIFS(INDEX(Calc!$H$2:$DZ$1549, $EG10, ), Calc!$H$15:$DZ$15, DS$42)</f>
        <v>0</v>
      </c>
      <c r="DT10" s="252">
        <f>SUMIFS(INDEX(Calc!$H$2:$DZ$1549, $EG10, ), Calc!$H$15:$DZ$15, DT$42)</f>
        <v>0</v>
      </c>
      <c r="DU10" s="252">
        <f>SUMIFS(INDEX(Calc!$H$2:$DZ$1549, $EG10, ), Calc!$H$15:$DZ$15, DU$42)</f>
        <v>0</v>
      </c>
      <c r="DV10" s="252">
        <f>SUMIFS(INDEX(Calc!$H$2:$DZ$1549, $EG10, ), Calc!$H$15:$DZ$15, DV$42)</f>
        <v>0</v>
      </c>
      <c r="DW10" s="252">
        <f>SUMIFS(INDEX(Calc!$H$2:$DZ$1549, $EG10, ), Calc!$H$15:$DZ$15, DW$42)</f>
        <v>0</v>
      </c>
      <c r="DX10" s="252">
        <f>SUMIFS(INDEX(Calc!$H$2:$DZ$1549, $EG10, ), Calc!$H$15:$DZ$15, DX$42)</f>
        <v>0</v>
      </c>
      <c r="DY10" s="252">
        <f>SUMIFS(INDEX(Calc!$H$2:$DZ$1549, $EG10, ), Calc!$H$15:$DZ$15, DY$42)</f>
        <v>0</v>
      </c>
      <c r="DZ10" s="252">
        <f>SUMIFS(INDEX(Calc!$H$2:$DZ$1549, $EG10, ), Calc!$H$15:$DZ$15, DZ$42)</f>
        <v>0</v>
      </c>
      <c r="EA10" s="63"/>
      <c r="EB10" s="64"/>
      <c r="EC10" s="252">
        <f>SUM(I10:EA10)</f>
        <v>399.99999999999994</v>
      </c>
      <c r="ED10" s="65"/>
      <c r="EF10" s="33" t="s">
        <v>79</v>
      </c>
      <c r="EG10" s="131">
        <f>SUMIFS(Calc!$EB$2:$EB$1549, Calc!$EC$2:$EC$1549, $EG$2, Calc!$ED$2:$ED$1549, $EG$3, Calc!$EE$2:$EE$1549, $EF10, Calc!$EF$2:$EF$1549, $C10)</f>
        <v>182</v>
      </c>
    </row>
    <row r="11" spans="1:138" x14ac:dyDescent="0.3">
      <c r="E11" s="51"/>
      <c r="F11" s="27"/>
      <c r="G11" s="27"/>
      <c r="H11" s="53"/>
      <c r="EB11" s="51"/>
      <c r="EC11" s="27"/>
      <c r="ED11" s="53"/>
    </row>
    <row r="12" spans="1:138" x14ac:dyDescent="0.3">
      <c r="C12" s="36" t="s">
        <v>23</v>
      </c>
      <c r="D12" s="36"/>
      <c r="E12" s="51"/>
      <c r="F12" s="27"/>
      <c r="G12" s="27"/>
      <c r="H12" s="53"/>
      <c r="DY12" s="10"/>
      <c r="DZ12" s="10"/>
      <c r="EA12" s="10"/>
      <c r="EB12" s="101"/>
      <c r="EC12" s="38"/>
      <c r="ED12" s="224"/>
      <c r="EE12" s="10"/>
    </row>
    <row r="13" spans="1:138" ht="5.0999999999999996" customHeight="1" x14ac:dyDescent="0.3">
      <c r="E13" s="51"/>
      <c r="F13" s="27"/>
      <c r="G13" s="27"/>
      <c r="H13" s="53"/>
      <c r="DY13" s="10"/>
      <c r="DZ13" s="10"/>
      <c r="EA13" s="10"/>
      <c r="EB13" s="225"/>
      <c r="EC13" s="38"/>
      <c r="ED13" s="224"/>
      <c r="EE13" s="10"/>
    </row>
    <row r="14" spans="1:138" x14ac:dyDescent="0.3">
      <c r="C14" s="2" t="s">
        <v>24</v>
      </c>
      <c r="E14" s="51"/>
      <c r="F14" s="68">
        <f>EC14/$EC$10*Inputs!$D$10</f>
        <v>0</v>
      </c>
      <c r="G14" s="139" t="s">
        <v>47</v>
      </c>
      <c r="H14" s="53"/>
      <c r="I14" s="69"/>
      <c r="J14" s="69">
        <f>I14+CF!J86</f>
        <v>-13.691675286993581</v>
      </c>
      <c r="K14" s="69">
        <f>J14+CF!K86</f>
        <v>-10.10439002798511</v>
      </c>
      <c r="L14" s="69">
        <f>K14+CF!L86</f>
        <v>-3.3672184873641449</v>
      </c>
      <c r="M14" s="69">
        <f>L14+CF!M86</f>
        <v>3.9229130532568153</v>
      </c>
      <c r="N14" s="69">
        <f>M14+CF!N86</f>
        <v>11.766004593877778</v>
      </c>
      <c r="O14" s="69">
        <f>N14+CF!O86</f>
        <v>26.296913757698292</v>
      </c>
      <c r="P14" s="69">
        <f>O14+CF!P86</f>
        <v>27.847740039310789</v>
      </c>
      <c r="Q14" s="69">
        <f>P14+CF!Q86</f>
        <v>27.847740039310789</v>
      </c>
      <c r="R14" s="69">
        <f>Q14+CF!R86</f>
        <v>27.847740039310789</v>
      </c>
      <c r="S14" s="69">
        <f>R14+CF!S86</f>
        <v>27.847740039310789</v>
      </c>
      <c r="T14" s="69">
        <f>S14+CF!T86</f>
        <v>27.847740039310789</v>
      </c>
      <c r="U14" s="69">
        <f>T14+CF!U86</f>
        <v>27.847740039310789</v>
      </c>
      <c r="V14" s="69">
        <f>U14+CF!V86</f>
        <v>27.847740039310789</v>
      </c>
      <c r="W14" s="69">
        <f>V14+CF!W86</f>
        <v>27.847740039310789</v>
      </c>
      <c r="X14" s="69">
        <f>W14+CF!X86</f>
        <v>27.847740039310789</v>
      </c>
      <c r="Y14" s="69">
        <f>X14+CF!Y86</f>
        <v>27.847740039310789</v>
      </c>
      <c r="Z14" s="69">
        <f>Y14+CF!Z86</f>
        <v>27.847740039310789</v>
      </c>
      <c r="AA14" s="69">
        <f>Z14+CF!AA86</f>
        <v>27.847740039310789</v>
      </c>
      <c r="AB14" s="69">
        <f>AA14+CF!AB86</f>
        <v>27.847740039310789</v>
      </c>
      <c r="AC14" s="69">
        <f>AB14+CF!AC86</f>
        <v>27.847740039310789</v>
      </c>
      <c r="AD14" s="69">
        <f>AC14+CF!AD86</f>
        <v>27.847740039310789</v>
      </c>
      <c r="AE14" s="69">
        <f>AD14+CF!AE86</f>
        <v>27.847740039310789</v>
      </c>
      <c r="AF14" s="69">
        <f>AE14+CF!AF86</f>
        <v>27.847740039310789</v>
      </c>
      <c r="AG14" s="69">
        <f>AF14+CF!AG86</f>
        <v>27.847740039310789</v>
      </c>
      <c r="AH14" s="69">
        <f>AG14+CF!AH86</f>
        <v>27.847740039310789</v>
      </c>
      <c r="AI14" s="69">
        <f>AH14+CF!AI86</f>
        <v>27.847740039310789</v>
      </c>
      <c r="AJ14" s="69">
        <f>AI14+CF!AJ86</f>
        <v>27.847740039310789</v>
      </c>
      <c r="AK14" s="69">
        <f>AJ14+CF!AK86</f>
        <v>27.847740039310789</v>
      </c>
      <c r="AL14" s="69">
        <f>AK14+CF!AL86</f>
        <v>27.847740039310789</v>
      </c>
      <c r="AM14" s="69">
        <f>AL14+CF!AM86</f>
        <v>27.847740039310789</v>
      </c>
      <c r="AN14" s="69">
        <f>AM14+CF!AN86</f>
        <v>27.847740039310789</v>
      </c>
      <c r="AO14" s="69">
        <f>AN14+CF!AO86</f>
        <v>27.847740039310789</v>
      </c>
      <c r="AP14" s="69">
        <f>AO14+CF!AP86</f>
        <v>27.847740039310789</v>
      </c>
      <c r="AQ14" s="69">
        <f>AP14+CF!AQ86</f>
        <v>27.847740039310789</v>
      </c>
      <c r="AR14" s="69">
        <f>AQ14+CF!AR86</f>
        <v>27.847740039310789</v>
      </c>
      <c r="AS14" s="69">
        <f>AR14+CF!AS86</f>
        <v>27.847740039310789</v>
      </c>
      <c r="AT14" s="69">
        <f>AS14+CF!AT86</f>
        <v>27.847740039310789</v>
      </c>
      <c r="AU14" s="69">
        <f>AT14+CF!AU86</f>
        <v>27.847740039310789</v>
      </c>
      <c r="AV14" s="69">
        <f>AU14+CF!AV86</f>
        <v>27.847740039310789</v>
      </c>
      <c r="AW14" s="69">
        <f>AV14+CF!AW86</f>
        <v>27.847740039310789</v>
      </c>
      <c r="AX14" s="69">
        <f>AW14+CF!AX86</f>
        <v>27.847740039310789</v>
      </c>
      <c r="AY14" s="69">
        <f>AX14+CF!AY86</f>
        <v>27.847740039310789</v>
      </c>
      <c r="AZ14" s="69">
        <f>AY14+CF!AZ86</f>
        <v>27.847740039310789</v>
      </c>
      <c r="BA14" s="69">
        <f>AZ14+CF!BA86</f>
        <v>27.847740039310789</v>
      </c>
      <c r="BB14" s="69">
        <f>BA14+CF!BB86</f>
        <v>27.847740039310789</v>
      </c>
      <c r="BC14" s="69">
        <f>BB14+CF!BC86</f>
        <v>27.847740039310789</v>
      </c>
      <c r="BD14" s="69">
        <f>BC14+CF!BD86</f>
        <v>27.847740039310789</v>
      </c>
      <c r="BE14" s="69">
        <f>BD14+CF!BE86</f>
        <v>27.847740039310789</v>
      </c>
      <c r="BF14" s="69">
        <f>BE14+CF!BF86</f>
        <v>27.847740039310789</v>
      </c>
      <c r="BG14" s="69">
        <f>BF14+CF!BG86</f>
        <v>27.847740039310789</v>
      </c>
      <c r="BH14" s="69">
        <f>BG14+CF!BH86</f>
        <v>27.847740039310789</v>
      </c>
      <c r="BI14" s="69">
        <f>BH14+CF!BI86</f>
        <v>27.847740039310789</v>
      </c>
      <c r="BJ14" s="69">
        <f>BI14+CF!BJ86</f>
        <v>27.847740039310789</v>
      </c>
      <c r="BK14" s="69">
        <f>BJ14+CF!BK86</f>
        <v>27.847740039310789</v>
      </c>
      <c r="BL14" s="69">
        <f>BK14+CF!BL86</f>
        <v>27.847740039310789</v>
      </c>
      <c r="BM14" s="69">
        <f>BL14+CF!BM86</f>
        <v>27.847740039310789</v>
      </c>
      <c r="BN14" s="69">
        <f>BM14+CF!BN86</f>
        <v>27.847740039310789</v>
      </c>
      <c r="BO14" s="69">
        <f>BN14+CF!BO86</f>
        <v>27.847740039310789</v>
      </c>
      <c r="BP14" s="69">
        <f>BO14+CF!BP86</f>
        <v>27.847740039310789</v>
      </c>
      <c r="BQ14" s="69">
        <f>BP14+CF!BQ86</f>
        <v>27.847740039310789</v>
      </c>
      <c r="BR14" s="69">
        <f>BQ14+CF!BR86</f>
        <v>27.847740039310789</v>
      </c>
      <c r="BS14" s="69">
        <f>BR14+CF!BS86</f>
        <v>27.847740039310789</v>
      </c>
      <c r="BT14" s="69">
        <f>BS14+CF!BT86</f>
        <v>27.847740039310789</v>
      </c>
      <c r="BU14" s="69">
        <f>BT14+CF!BU86</f>
        <v>27.847740039310789</v>
      </c>
      <c r="BV14" s="69">
        <f>BU14+CF!BV86</f>
        <v>27.847740039310789</v>
      </c>
      <c r="BW14" s="69">
        <f>BV14+CF!BW86</f>
        <v>27.847740039310789</v>
      </c>
      <c r="BX14" s="69">
        <f>BW14+CF!BX86</f>
        <v>27.847740039310789</v>
      </c>
      <c r="BY14" s="69">
        <f>BX14+CF!BY86</f>
        <v>27.847740039310789</v>
      </c>
      <c r="BZ14" s="69">
        <f>BY14+CF!BZ86</f>
        <v>27.847740039310789</v>
      </c>
      <c r="CA14" s="69">
        <f>BZ14+CF!CA86</f>
        <v>27.847740039310789</v>
      </c>
      <c r="CB14" s="69">
        <f>CA14+CF!CB86</f>
        <v>27.847740039310789</v>
      </c>
      <c r="CC14" s="69">
        <f>CB14+CF!CC86</f>
        <v>27.847740039310789</v>
      </c>
      <c r="CD14" s="69">
        <f>CC14+CF!CD86</f>
        <v>27.847740039310789</v>
      </c>
      <c r="CE14" s="69">
        <f>CD14+CF!CE86</f>
        <v>27.847740039310789</v>
      </c>
      <c r="CF14" s="69">
        <f>CE14+CF!CF86</f>
        <v>27.847740039310789</v>
      </c>
      <c r="CG14" s="69">
        <f>CF14+CF!CG86</f>
        <v>27.847740039310789</v>
      </c>
      <c r="CH14" s="69">
        <f>CG14+CF!CH86</f>
        <v>27.847740039310789</v>
      </c>
      <c r="CI14" s="69">
        <f>CH14+CF!CI86</f>
        <v>27.847740039310789</v>
      </c>
      <c r="CJ14" s="69">
        <f>CI14+CF!CJ86</f>
        <v>27.847740039310789</v>
      </c>
      <c r="CK14" s="69">
        <f>CJ14+CF!CK86</f>
        <v>27.847740039310789</v>
      </c>
      <c r="CL14" s="69">
        <f>CK14+CF!CL86</f>
        <v>27.847740039310789</v>
      </c>
      <c r="CM14" s="69">
        <f>CL14+CF!CM86</f>
        <v>27.847740039310789</v>
      </c>
      <c r="CN14" s="69">
        <f>CM14+CF!CN86</f>
        <v>27.847740039310789</v>
      </c>
      <c r="CO14" s="69">
        <f>CN14+CF!CO86</f>
        <v>27.847740039310789</v>
      </c>
      <c r="CP14" s="69">
        <f>CO14+CF!CP86</f>
        <v>27.847740039310789</v>
      </c>
      <c r="CQ14" s="69">
        <f>CP14+CF!CQ86</f>
        <v>27.847740039310789</v>
      </c>
      <c r="CR14" s="69">
        <f>CQ14+CF!CR86</f>
        <v>27.847740039310789</v>
      </c>
      <c r="CS14" s="69">
        <f>CR14+CF!CS86</f>
        <v>27.847740039310789</v>
      </c>
      <c r="CT14" s="69">
        <f>CS14+CF!CT86</f>
        <v>27.847740039310789</v>
      </c>
      <c r="CU14" s="69">
        <f>CT14+CF!CU86</f>
        <v>27.847740039310789</v>
      </c>
      <c r="CV14" s="69">
        <f>CU14+CF!CV86</f>
        <v>27.847740039310789</v>
      </c>
      <c r="CW14" s="69">
        <f>CV14+CF!CW86</f>
        <v>27.847740039310789</v>
      </c>
      <c r="CX14" s="69">
        <f>CW14+CF!CX86</f>
        <v>27.847740039310789</v>
      </c>
      <c r="CY14" s="69">
        <f>CX14+CF!CY86</f>
        <v>27.847740039310789</v>
      </c>
      <c r="CZ14" s="69">
        <f>CY14+CF!CZ86</f>
        <v>27.847740039310789</v>
      </c>
      <c r="DA14" s="69">
        <f>CZ14+CF!DA86</f>
        <v>27.847740039310789</v>
      </c>
      <c r="DB14" s="69">
        <f>DA14+CF!DB86</f>
        <v>27.847740039310789</v>
      </c>
      <c r="DC14" s="69">
        <f>DB14+CF!DC86</f>
        <v>27.847740039310789</v>
      </c>
      <c r="DD14" s="69">
        <f>DC14+CF!DD86</f>
        <v>27.847740039310789</v>
      </c>
      <c r="DE14" s="69">
        <f>DD14+CF!DE86</f>
        <v>27.847740039310789</v>
      </c>
      <c r="DF14" s="69">
        <f>DE14+CF!DF86</f>
        <v>27.847740039310789</v>
      </c>
      <c r="DG14" s="69">
        <f>DF14+CF!DG86</f>
        <v>27.847740039310789</v>
      </c>
      <c r="DH14" s="69">
        <f>DG14+CF!DH86</f>
        <v>27.847740039310789</v>
      </c>
      <c r="DI14" s="69">
        <f>DH14+CF!DI86</f>
        <v>27.847740039310789</v>
      </c>
      <c r="DJ14" s="69">
        <f>DI14+CF!DJ86</f>
        <v>27.847740039310789</v>
      </c>
      <c r="DK14" s="69">
        <f>DJ14+CF!DK86</f>
        <v>27.847740039310789</v>
      </c>
      <c r="DL14" s="69">
        <f>DK14+CF!DL86</f>
        <v>27.847740039310789</v>
      </c>
      <c r="DM14" s="69">
        <f>DL14+CF!DM86</f>
        <v>27.847740039310789</v>
      </c>
      <c r="DN14" s="69">
        <f>DM14+CF!DN86</f>
        <v>27.847740039310789</v>
      </c>
      <c r="DO14" s="69">
        <f>DN14+CF!DO86</f>
        <v>27.847740039310789</v>
      </c>
      <c r="DP14" s="69">
        <f>DO14+CF!DP86</f>
        <v>27.847740039310789</v>
      </c>
      <c r="DQ14" s="69">
        <f>DP14+CF!DQ86</f>
        <v>27.847740039310789</v>
      </c>
      <c r="DR14" s="69">
        <f>DQ14+CF!DR86</f>
        <v>27.847740039310789</v>
      </c>
      <c r="DS14" s="69">
        <f>DR14+CF!DS86</f>
        <v>27.847740039310789</v>
      </c>
      <c r="DT14" s="69">
        <f>DS14+CF!DT86</f>
        <v>27.847740039310789</v>
      </c>
      <c r="DU14" s="69">
        <f>DT14+CF!DU86</f>
        <v>27.847740039310789</v>
      </c>
      <c r="DV14" s="69">
        <f>DU14+CF!DV86</f>
        <v>27.847740039310789</v>
      </c>
      <c r="DW14" s="69">
        <f>DV14+CF!DW86</f>
        <v>27.847740039310789</v>
      </c>
      <c r="DX14" s="69">
        <f>DW14+CF!DX86</f>
        <v>27.847740039310789</v>
      </c>
      <c r="DY14" s="69">
        <f>DX14+CF!DY86</f>
        <v>27.847740039310789</v>
      </c>
      <c r="DZ14" s="69">
        <f>DY14+CF!DZ86</f>
        <v>27.847740039310789</v>
      </c>
      <c r="EA14" s="69"/>
      <c r="EB14" s="225"/>
      <c r="EC14" s="226"/>
      <c r="ED14" s="227"/>
      <c r="EE14" s="10"/>
      <c r="EF14" s="33"/>
      <c r="EG14" s="131"/>
    </row>
    <row r="15" spans="1:138" x14ac:dyDescent="0.3">
      <c r="C15" s="2" t="s">
        <v>28</v>
      </c>
      <c r="E15" s="51"/>
      <c r="F15" s="68">
        <f>EC15/$EC$10*Inputs!$D$10</f>
        <v>0</v>
      </c>
      <c r="G15" s="139" t="s">
        <v>47</v>
      </c>
      <c r="H15" s="53"/>
      <c r="I15" s="69"/>
      <c r="J15" s="69">
        <f>I15+(-CF!J24)+IS!J23</f>
        <v>1.6</v>
      </c>
      <c r="K15" s="69">
        <f>J15+(-CF!K24)+IS!K23</f>
        <v>1.8666666666666669</v>
      </c>
      <c r="L15" s="69">
        <f>K15+(-CF!L24)+IS!L23</f>
        <v>1.8666666666666669</v>
      </c>
      <c r="M15" s="69">
        <f>L15+(-CF!M24)+IS!M23</f>
        <v>1.8666666666666669</v>
      </c>
      <c r="N15" s="69">
        <f>M15+(-CF!N24)+IS!N23</f>
        <v>1.8666666666666669</v>
      </c>
      <c r="O15" s="69">
        <f>N15+(-CF!O24)+IS!O23</f>
        <v>0.26666666666666705</v>
      </c>
      <c r="P15" s="69">
        <f>O15+(-CF!P24)+IS!P23</f>
        <v>0</v>
      </c>
      <c r="Q15" s="69">
        <f>P15+(-CF!Q24)+IS!Q23</f>
        <v>0</v>
      </c>
      <c r="R15" s="69">
        <f>Q15+(-CF!R24)+IS!R23</f>
        <v>0</v>
      </c>
      <c r="S15" s="69">
        <f>R15+(-CF!S24)+IS!S23</f>
        <v>0</v>
      </c>
      <c r="T15" s="69">
        <f>S15+(-CF!T24)+IS!T23</f>
        <v>0</v>
      </c>
      <c r="U15" s="69">
        <f>T15+(-CF!U24)+IS!U23</f>
        <v>0</v>
      </c>
      <c r="V15" s="69">
        <f>U15+(-CF!V24)+IS!V23</f>
        <v>0</v>
      </c>
      <c r="W15" s="69">
        <f>V15+(-CF!W24)+IS!W23</f>
        <v>0</v>
      </c>
      <c r="X15" s="69">
        <f>W15+(-CF!X24)+IS!X23</f>
        <v>0</v>
      </c>
      <c r="Y15" s="69">
        <f>X15+(-CF!Y24)+IS!Y23</f>
        <v>0</v>
      </c>
      <c r="Z15" s="69">
        <f>Y15+(-CF!Z24)+IS!Z23</f>
        <v>0</v>
      </c>
      <c r="AA15" s="69">
        <f>Z15+(-CF!AA24)+IS!AA23</f>
        <v>0</v>
      </c>
      <c r="AB15" s="69">
        <f>AA15+(-CF!AB24)+IS!AB23</f>
        <v>0</v>
      </c>
      <c r="AC15" s="69">
        <f>AB15+(-CF!AC24)+IS!AC23</f>
        <v>0</v>
      </c>
      <c r="AD15" s="69">
        <f>AC15+(-CF!AD24)+IS!AD23</f>
        <v>0</v>
      </c>
      <c r="AE15" s="69">
        <f>AD15+(-CF!AE24)+IS!AE23</f>
        <v>0</v>
      </c>
      <c r="AF15" s="69">
        <f>AE15+(-CF!AF24)+IS!AF23</f>
        <v>0</v>
      </c>
      <c r="AG15" s="69">
        <f>AF15+(-CF!AG24)+IS!AG23</f>
        <v>0</v>
      </c>
      <c r="AH15" s="69">
        <f>AG15+(-CF!AH24)+IS!AH23</f>
        <v>0</v>
      </c>
      <c r="AI15" s="69">
        <f>AH15+(-CF!AI24)+IS!AI23</f>
        <v>0</v>
      </c>
      <c r="AJ15" s="69">
        <f>AI15+(-CF!AJ24)+IS!AJ23</f>
        <v>0</v>
      </c>
      <c r="AK15" s="69">
        <f>AJ15+(-CF!AK24)+IS!AK23</f>
        <v>0</v>
      </c>
      <c r="AL15" s="69">
        <f>AK15+(-CF!AL24)+IS!AL23</f>
        <v>0</v>
      </c>
      <c r="AM15" s="69">
        <f>AL15+(-CF!AM24)+IS!AM23</f>
        <v>0</v>
      </c>
      <c r="AN15" s="69">
        <f>AM15+(-CF!AN24)+IS!AN23</f>
        <v>0</v>
      </c>
      <c r="AO15" s="69">
        <f>AN15+(-CF!AO24)+IS!AO23</f>
        <v>0</v>
      </c>
      <c r="AP15" s="69">
        <f>AO15+(-CF!AP24)+IS!AP23</f>
        <v>0</v>
      </c>
      <c r="AQ15" s="69">
        <f>AP15+(-CF!AQ24)+IS!AQ23</f>
        <v>0</v>
      </c>
      <c r="AR15" s="69">
        <f>AQ15+(-CF!AR24)+IS!AR23</f>
        <v>0</v>
      </c>
      <c r="AS15" s="69">
        <f>AR15+(-CF!AS24)+IS!AS23</f>
        <v>0</v>
      </c>
      <c r="AT15" s="69">
        <f>AS15+(-CF!AT24)+IS!AT23</f>
        <v>0</v>
      </c>
      <c r="AU15" s="69">
        <f>AT15+(-CF!AU24)+IS!AU23</f>
        <v>0</v>
      </c>
      <c r="AV15" s="69">
        <f>AU15+(-CF!AV24)+IS!AV23</f>
        <v>0</v>
      </c>
      <c r="AW15" s="69">
        <f>AV15+(-CF!AW24)+IS!AW23</f>
        <v>0</v>
      </c>
      <c r="AX15" s="69">
        <f>AW15+(-CF!AX24)+IS!AX23</f>
        <v>0</v>
      </c>
      <c r="AY15" s="69">
        <f>AX15+(-CF!AY24)+IS!AY23</f>
        <v>0</v>
      </c>
      <c r="AZ15" s="69">
        <f>AY15+(-CF!AZ24)+IS!AZ23</f>
        <v>0</v>
      </c>
      <c r="BA15" s="69">
        <f>AZ15+(-CF!BA24)+IS!BA23</f>
        <v>0</v>
      </c>
      <c r="BB15" s="69">
        <f>BA15+(-CF!BB24)+IS!BB23</f>
        <v>0</v>
      </c>
      <c r="BC15" s="69">
        <f>BB15+(-CF!BC24)+IS!BC23</f>
        <v>0</v>
      </c>
      <c r="BD15" s="69">
        <f>BC15+(-CF!BD24)+IS!BD23</f>
        <v>0</v>
      </c>
      <c r="BE15" s="69">
        <f>BD15+(-CF!BE24)+IS!BE23</f>
        <v>0</v>
      </c>
      <c r="BF15" s="69">
        <f>BE15+(-CF!BF24)+IS!BF23</f>
        <v>0</v>
      </c>
      <c r="BG15" s="69">
        <f>BF15+(-CF!BG24)+IS!BG23</f>
        <v>0</v>
      </c>
      <c r="BH15" s="69">
        <f>BG15+(-CF!BH24)+IS!BH23</f>
        <v>0</v>
      </c>
      <c r="BI15" s="69">
        <f>BH15+(-CF!BI24)+IS!BI23</f>
        <v>0</v>
      </c>
      <c r="BJ15" s="69">
        <f>BI15+(-CF!BJ24)+IS!BJ23</f>
        <v>0</v>
      </c>
      <c r="BK15" s="69">
        <f>BJ15+(-CF!BK24)+IS!BK23</f>
        <v>0</v>
      </c>
      <c r="BL15" s="69">
        <f>BK15+(-CF!BL24)+IS!BL23</f>
        <v>0</v>
      </c>
      <c r="BM15" s="69">
        <f>BL15+(-CF!BM24)+IS!BM23</f>
        <v>0</v>
      </c>
      <c r="BN15" s="69">
        <f>BM15+(-CF!BN24)+IS!BN23</f>
        <v>0</v>
      </c>
      <c r="BO15" s="69">
        <f>BN15+(-CF!BO24)+IS!BO23</f>
        <v>0</v>
      </c>
      <c r="BP15" s="69">
        <f>BO15+(-CF!BP24)+IS!BP23</f>
        <v>0</v>
      </c>
      <c r="BQ15" s="69">
        <f>BP15+(-CF!BQ24)+IS!BQ23</f>
        <v>0</v>
      </c>
      <c r="BR15" s="69">
        <f>BQ15+(-CF!BR24)+IS!BR23</f>
        <v>0</v>
      </c>
      <c r="BS15" s="69">
        <f>BR15+(-CF!BS24)+IS!BS23</f>
        <v>0</v>
      </c>
      <c r="BT15" s="69">
        <f>BS15+(-CF!BT24)+IS!BT23</f>
        <v>0</v>
      </c>
      <c r="BU15" s="69">
        <f>BT15+(-CF!BU24)+IS!BU23</f>
        <v>0</v>
      </c>
      <c r="BV15" s="69">
        <f>BU15+(-CF!BV24)+IS!BV23</f>
        <v>0</v>
      </c>
      <c r="BW15" s="69">
        <f>BV15+(-CF!BW24)+IS!BW23</f>
        <v>0</v>
      </c>
      <c r="BX15" s="69">
        <f>BW15+(-CF!BX24)+IS!BX23</f>
        <v>0</v>
      </c>
      <c r="BY15" s="69">
        <f>BX15+(-CF!BY24)+IS!BY23</f>
        <v>0</v>
      </c>
      <c r="BZ15" s="69">
        <f>BY15+(-CF!BZ24)+IS!BZ23</f>
        <v>0</v>
      </c>
      <c r="CA15" s="69">
        <f>BZ15+(-CF!CA24)+IS!CA23</f>
        <v>0</v>
      </c>
      <c r="CB15" s="69">
        <f>CA15+(-CF!CB24)+IS!CB23</f>
        <v>0</v>
      </c>
      <c r="CC15" s="69">
        <f>CB15+(-CF!CC24)+IS!CC23</f>
        <v>0</v>
      </c>
      <c r="CD15" s="69">
        <f>CC15+(-CF!CD24)+IS!CD23</f>
        <v>0</v>
      </c>
      <c r="CE15" s="69">
        <f>CD15+(-CF!CE24)+IS!CE23</f>
        <v>0</v>
      </c>
      <c r="CF15" s="69">
        <f>CE15+(-CF!CF24)+IS!CF23</f>
        <v>0</v>
      </c>
      <c r="CG15" s="69">
        <f>CF15+(-CF!CG24)+IS!CG23</f>
        <v>0</v>
      </c>
      <c r="CH15" s="69">
        <f>CG15+(-CF!CH24)+IS!CH23</f>
        <v>0</v>
      </c>
      <c r="CI15" s="69">
        <f>CH15+(-CF!CI24)+IS!CI23</f>
        <v>0</v>
      </c>
      <c r="CJ15" s="69">
        <f>CI15+(-CF!CJ24)+IS!CJ23</f>
        <v>0</v>
      </c>
      <c r="CK15" s="69">
        <f>CJ15+(-CF!CK24)+IS!CK23</f>
        <v>0</v>
      </c>
      <c r="CL15" s="69">
        <f>CK15+(-CF!CL24)+IS!CL23</f>
        <v>0</v>
      </c>
      <c r="CM15" s="69">
        <f>CL15+(-CF!CM24)+IS!CM23</f>
        <v>0</v>
      </c>
      <c r="CN15" s="69">
        <f>CM15+(-CF!CN24)+IS!CN23</f>
        <v>0</v>
      </c>
      <c r="CO15" s="69">
        <f>CN15+(-CF!CO24)+IS!CO23</f>
        <v>0</v>
      </c>
      <c r="CP15" s="69">
        <f>CO15+(-CF!CP24)+IS!CP23</f>
        <v>0</v>
      </c>
      <c r="CQ15" s="69">
        <f>CP15+(-CF!CQ24)+IS!CQ23</f>
        <v>0</v>
      </c>
      <c r="CR15" s="69">
        <f>CQ15+(-CF!CR24)+IS!CR23</f>
        <v>0</v>
      </c>
      <c r="CS15" s="69">
        <f>CR15+(-CF!CS24)+IS!CS23</f>
        <v>0</v>
      </c>
      <c r="CT15" s="69">
        <f>CS15+(-CF!CT24)+IS!CT23</f>
        <v>0</v>
      </c>
      <c r="CU15" s="69">
        <f>CT15+(-CF!CU24)+IS!CU23</f>
        <v>0</v>
      </c>
      <c r="CV15" s="69">
        <f>CU15+(-CF!CV24)+IS!CV23</f>
        <v>0</v>
      </c>
      <c r="CW15" s="69">
        <f>CV15+(-CF!CW24)+IS!CW23</f>
        <v>0</v>
      </c>
      <c r="CX15" s="69">
        <f>CW15+(-CF!CX24)+IS!CX23</f>
        <v>0</v>
      </c>
      <c r="CY15" s="69">
        <f>CX15+(-CF!CY24)+IS!CY23</f>
        <v>0</v>
      </c>
      <c r="CZ15" s="69">
        <f>CY15+(-CF!CZ24)+IS!CZ23</f>
        <v>0</v>
      </c>
      <c r="DA15" s="69">
        <f>CZ15+(-CF!DA24)+IS!DA23</f>
        <v>0</v>
      </c>
      <c r="DB15" s="69">
        <f>DA15+(-CF!DB24)+IS!DB23</f>
        <v>0</v>
      </c>
      <c r="DC15" s="69">
        <f>DB15+(-CF!DC24)+IS!DC23</f>
        <v>0</v>
      </c>
      <c r="DD15" s="69">
        <f>DC15+(-CF!DD24)+IS!DD23</f>
        <v>0</v>
      </c>
      <c r="DE15" s="69">
        <f>DD15+(-CF!DE24)+IS!DE23</f>
        <v>0</v>
      </c>
      <c r="DF15" s="69">
        <f>DE15+(-CF!DF24)+IS!DF23</f>
        <v>0</v>
      </c>
      <c r="DG15" s="69">
        <f>DF15+(-CF!DG24)+IS!DG23</f>
        <v>0</v>
      </c>
      <c r="DH15" s="69">
        <f>DG15+(-CF!DH24)+IS!DH23</f>
        <v>0</v>
      </c>
      <c r="DI15" s="69">
        <f>DH15+(-CF!DI24)+IS!DI23</f>
        <v>0</v>
      </c>
      <c r="DJ15" s="69">
        <f>DI15+(-CF!DJ24)+IS!DJ23</f>
        <v>0</v>
      </c>
      <c r="DK15" s="69">
        <f>DJ15+(-CF!DK24)+IS!DK23</f>
        <v>0</v>
      </c>
      <c r="DL15" s="69">
        <f>DK15+(-CF!DL24)+IS!DL23</f>
        <v>0</v>
      </c>
      <c r="DM15" s="69">
        <f>DL15+(-CF!DM24)+IS!DM23</f>
        <v>0</v>
      </c>
      <c r="DN15" s="69">
        <f>DM15+(-CF!DN24)+IS!DN23</f>
        <v>0</v>
      </c>
      <c r="DO15" s="69">
        <f>DN15+(-CF!DO24)+IS!DO23</f>
        <v>0</v>
      </c>
      <c r="DP15" s="69">
        <f>DO15+(-CF!DP24)+IS!DP23</f>
        <v>0</v>
      </c>
      <c r="DQ15" s="69">
        <f>DP15+(-CF!DQ24)+IS!DQ23</f>
        <v>0</v>
      </c>
      <c r="DR15" s="69">
        <f>DQ15+(-CF!DR24)+IS!DR23</f>
        <v>0</v>
      </c>
      <c r="DS15" s="69">
        <f>DR15+(-CF!DS24)+IS!DS23</f>
        <v>0</v>
      </c>
      <c r="DT15" s="69">
        <f>DS15+(-CF!DT24)+IS!DT23</f>
        <v>0</v>
      </c>
      <c r="DU15" s="69">
        <f>DT15+(-CF!DU24)+IS!DU23</f>
        <v>0</v>
      </c>
      <c r="DV15" s="69">
        <f>DU15+(-CF!DV24)+IS!DV23</f>
        <v>0</v>
      </c>
      <c r="DW15" s="69">
        <f>DV15+(-CF!DW24)+IS!DW23</f>
        <v>0</v>
      </c>
      <c r="DX15" s="69">
        <f>DW15+(-CF!DX24)+IS!DX23</f>
        <v>0</v>
      </c>
      <c r="DY15" s="69">
        <f>DX15+(-CF!DY24)+IS!DY23</f>
        <v>0</v>
      </c>
      <c r="DZ15" s="69">
        <f>DY15+(-CF!DZ24)+IS!DZ23</f>
        <v>0</v>
      </c>
      <c r="EA15" s="10"/>
      <c r="EB15" s="225"/>
      <c r="EC15" s="226"/>
      <c r="ED15" s="227"/>
      <c r="EE15" s="10"/>
      <c r="EF15" s="33"/>
      <c r="EG15" s="131"/>
    </row>
    <row r="16" spans="1:138" x14ac:dyDescent="0.3">
      <c r="C16" s="2" t="s">
        <v>256</v>
      </c>
      <c r="E16" s="51"/>
      <c r="F16" s="68">
        <f>EC16/$EC$10*Inputs!$D$10</f>
        <v>0</v>
      </c>
      <c r="G16" s="139" t="s">
        <v>47</v>
      </c>
      <c r="H16" s="53"/>
      <c r="I16" s="69"/>
      <c r="J16" s="69">
        <f>I16+(-CF!J63)+IS!J62</f>
        <v>5.03</v>
      </c>
      <c r="K16" s="69">
        <f>J16+(-CF!K63)+IS!K62</f>
        <v>5.0666666666666664</v>
      </c>
      <c r="L16" s="69">
        <f>K16+(-CF!L63)+IS!L62</f>
        <v>3.8506666666666658</v>
      </c>
      <c r="M16" s="69">
        <f>L16+(-CF!M63)+IS!M62</f>
        <v>2.6346666666666652</v>
      </c>
      <c r="N16" s="69">
        <f>M16+(-CF!N63)+IS!N62</f>
        <v>1.4186666666666645</v>
      </c>
      <c r="O16" s="69">
        <f>N16+(-CF!O63)+IS!O62</f>
        <v>0.20266666666666389</v>
      </c>
      <c r="P16" s="69">
        <f>O16+(-CF!P63)+IS!P62</f>
        <v>-2.8033131371785203E-15</v>
      </c>
      <c r="Q16" s="69">
        <f>P16+(-CF!Q63)+IS!Q62</f>
        <v>-2.8033131371785203E-15</v>
      </c>
      <c r="R16" s="69">
        <f>Q16+(-CF!R63)+IS!R62</f>
        <v>-2.8033131371785203E-15</v>
      </c>
      <c r="S16" s="69">
        <f>R16+(-CF!S63)+IS!S62</f>
        <v>-2.8033131371785203E-15</v>
      </c>
      <c r="T16" s="69">
        <f>S16+(-CF!T63)+IS!T62</f>
        <v>-2.8033131371785203E-15</v>
      </c>
      <c r="U16" s="69">
        <f>T16+(-CF!U63)+IS!U62</f>
        <v>-2.8033131371785203E-15</v>
      </c>
      <c r="V16" s="69">
        <f>U16+(-CF!V63)+IS!V62</f>
        <v>-2.8033131371785203E-15</v>
      </c>
      <c r="W16" s="69">
        <f>V16+(-CF!W63)+IS!W62</f>
        <v>-2.8033131371785203E-15</v>
      </c>
      <c r="X16" s="69">
        <f>W16+(-CF!X63)+IS!X62</f>
        <v>-2.8033131371785203E-15</v>
      </c>
      <c r="Y16" s="69">
        <f>X16+(-CF!Y63)+IS!Y62</f>
        <v>-2.8033131371785203E-15</v>
      </c>
      <c r="Z16" s="69">
        <f>Y16+(-CF!Z63)+IS!Z62</f>
        <v>-2.8033131371785203E-15</v>
      </c>
      <c r="AA16" s="69">
        <f>Z16+(-CF!AA63)+IS!AA62</f>
        <v>-2.8033131371785203E-15</v>
      </c>
      <c r="AB16" s="69">
        <f>AA16+(-CF!AB63)+IS!AB62</f>
        <v>-2.8033131371785203E-15</v>
      </c>
      <c r="AC16" s="69">
        <f>AB16+(-CF!AC63)+IS!AC62</f>
        <v>-2.8033131371785203E-15</v>
      </c>
      <c r="AD16" s="69">
        <f>AC16+(-CF!AD63)+IS!AD62</f>
        <v>-2.8033131371785203E-15</v>
      </c>
      <c r="AE16" s="69">
        <f>AD16+(-CF!AE63)+IS!AE62</f>
        <v>-2.8033131371785203E-15</v>
      </c>
      <c r="AF16" s="69">
        <f>AE16+(-CF!AF63)+IS!AF62</f>
        <v>-2.8033131371785203E-15</v>
      </c>
      <c r="AG16" s="69">
        <f>AF16+(-CF!AG63)+IS!AG62</f>
        <v>-2.8033131371785203E-15</v>
      </c>
      <c r="AH16" s="69">
        <f>AG16+(-CF!AH63)+IS!AH62</f>
        <v>-2.8033131371785203E-15</v>
      </c>
      <c r="AI16" s="69">
        <f>AH16+(-CF!AI63)+IS!AI62</f>
        <v>-2.8033131371785203E-15</v>
      </c>
      <c r="AJ16" s="69">
        <f>AI16+(-CF!AJ63)+IS!AJ62</f>
        <v>-2.8033131371785203E-15</v>
      </c>
      <c r="AK16" s="69">
        <f>AJ16+(-CF!AK63)+IS!AK62</f>
        <v>-2.8033131371785203E-15</v>
      </c>
      <c r="AL16" s="69">
        <f>AK16+(-CF!AL63)+IS!AL62</f>
        <v>-2.8033131371785203E-15</v>
      </c>
      <c r="AM16" s="69">
        <f>AL16+(-CF!AM63)+IS!AM62</f>
        <v>-2.8033131371785203E-15</v>
      </c>
      <c r="AN16" s="69">
        <f>AM16+(-CF!AN63)+IS!AN62</f>
        <v>-2.8033131371785203E-15</v>
      </c>
      <c r="AO16" s="69">
        <f>AN16+(-CF!AO63)+IS!AO62</f>
        <v>-2.8033131371785203E-15</v>
      </c>
      <c r="AP16" s="69">
        <f>AO16+(-CF!AP63)+IS!AP62</f>
        <v>-2.8033131371785203E-15</v>
      </c>
      <c r="AQ16" s="69">
        <f>AP16+(-CF!AQ63)+IS!AQ62</f>
        <v>-2.8033131371785203E-15</v>
      </c>
      <c r="AR16" s="69">
        <f>AQ16+(-CF!AR63)+IS!AR62</f>
        <v>-2.8033131371785203E-15</v>
      </c>
      <c r="AS16" s="69">
        <f>AR16+(-CF!AS63)+IS!AS62</f>
        <v>-2.8033131371785203E-15</v>
      </c>
      <c r="AT16" s="69">
        <f>AS16+(-CF!AT63)+IS!AT62</f>
        <v>-2.8033131371785203E-15</v>
      </c>
      <c r="AU16" s="69">
        <f>AT16+(-CF!AU63)+IS!AU62</f>
        <v>-2.8033131371785203E-15</v>
      </c>
      <c r="AV16" s="69">
        <f>AU16+(-CF!AV63)+IS!AV62</f>
        <v>-2.8033131371785203E-15</v>
      </c>
      <c r="AW16" s="69">
        <f>AV16+(-CF!AW63)+IS!AW62</f>
        <v>-2.8033131371785203E-15</v>
      </c>
      <c r="AX16" s="69">
        <f>AW16+(-CF!AX63)+IS!AX62</f>
        <v>-2.8033131371785203E-15</v>
      </c>
      <c r="AY16" s="69">
        <f>AX16+(-CF!AY63)+IS!AY62</f>
        <v>-2.8033131371785203E-15</v>
      </c>
      <c r="AZ16" s="69">
        <f>AY16+(-CF!AZ63)+IS!AZ62</f>
        <v>-2.8033131371785203E-15</v>
      </c>
      <c r="BA16" s="69">
        <f>AZ16+(-CF!BA63)+IS!BA62</f>
        <v>-2.8033131371785203E-15</v>
      </c>
      <c r="BB16" s="69">
        <f>BA16+(-CF!BB63)+IS!BB62</f>
        <v>-2.8033131371785203E-15</v>
      </c>
      <c r="BC16" s="69">
        <f>BB16+(-CF!BC63)+IS!BC62</f>
        <v>-2.8033131371785203E-15</v>
      </c>
      <c r="BD16" s="69">
        <f>BC16+(-CF!BD63)+IS!BD62</f>
        <v>-2.8033131371785203E-15</v>
      </c>
      <c r="BE16" s="69">
        <f>BD16+(-CF!BE63)+IS!BE62</f>
        <v>-2.8033131371785203E-15</v>
      </c>
      <c r="BF16" s="69">
        <f>BE16+(-CF!BF63)+IS!BF62</f>
        <v>-2.8033131371785203E-15</v>
      </c>
      <c r="BG16" s="69">
        <f>BF16+(-CF!BG63)+IS!BG62</f>
        <v>-2.8033131371785203E-15</v>
      </c>
      <c r="BH16" s="69">
        <f>BG16+(-CF!BH63)+IS!BH62</f>
        <v>-2.8033131371785203E-15</v>
      </c>
      <c r="BI16" s="69">
        <f>BH16+(-CF!BI63)+IS!BI62</f>
        <v>-2.8033131371785203E-15</v>
      </c>
      <c r="BJ16" s="69">
        <f>BI16+(-CF!BJ63)+IS!BJ62</f>
        <v>-2.8033131371785203E-15</v>
      </c>
      <c r="BK16" s="69">
        <f>BJ16+(-CF!BK63)+IS!BK62</f>
        <v>-2.8033131371785203E-15</v>
      </c>
      <c r="BL16" s="69">
        <f>BK16+(-CF!BL63)+IS!BL62</f>
        <v>-2.8033131371785203E-15</v>
      </c>
      <c r="BM16" s="69">
        <f>BL16+(-CF!BM63)+IS!BM62</f>
        <v>-2.8033131371785203E-15</v>
      </c>
      <c r="BN16" s="69">
        <f>BM16+(-CF!BN63)+IS!BN62</f>
        <v>-2.8033131371785203E-15</v>
      </c>
      <c r="BO16" s="69">
        <f>BN16+(-CF!BO63)+IS!BO62</f>
        <v>-2.8033131371785203E-15</v>
      </c>
      <c r="BP16" s="69">
        <f>BO16+(-CF!BP63)+IS!BP62</f>
        <v>-2.8033131371785203E-15</v>
      </c>
      <c r="BQ16" s="69">
        <f>BP16+(-CF!BQ63)+IS!BQ62</f>
        <v>-2.8033131371785203E-15</v>
      </c>
      <c r="BR16" s="69">
        <f>BQ16+(-CF!BR63)+IS!BR62</f>
        <v>-2.8033131371785203E-15</v>
      </c>
      <c r="BS16" s="69">
        <f>BR16+(-CF!BS63)+IS!BS62</f>
        <v>-2.8033131371785203E-15</v>
      </c>
      <c r="BT16" s="69">
        <f>BS16+(-CF!BT63)+IS!BT62</f>
        <v>-2.8033131371785203E-15</v>
      </c>
      <c r="BU16" s="69">
        <f>BT16+(-CF!BU63)+IS!BU62</f>
        <v>-2.8033131371785203E-15</v>
      </c>
      <c r="BV16" s="69">
        <f>BU16+(-CF!BV63)+IS!BV62</f>
        <v>-2.8033131371785203E-15</v>
      </c>
      <c r="BW16" s="69">
        <f>BV16+(-CF!BW63)+IS!BW62</f>
        <v>-2.8033131371785203E-15</v>
      </c>
      <c r="BX16" s="69">
        <f>BW16+(-CF!BX63)+IS!BX62</f>
        <v>-2.8033131371785203E-15</v>
      </c>
      <c r="BY16" s="69">
        <f>BX16+(-CF!BY63)+IS!BY62</f>
        <v>-2.8033131371785203E-15</v>
      </c>
      <c r="BZ16" s="69">
        <f>BY16+(-CF!BZ63)+IS!BZ62</f>
        <v>-2.8033131371785203E-15</v>
      </c>
      <c r="CA16" s="69">
        <f>BZ16+(-CF!CA63)+IS!CA62</f>
        <v>-2.8033131371785203E-15</v>
      </c>
      <c r="CB16" s="69">
        <f>CA16+(-CF!CB63)+IS!CB62</f>
        <v>-2.8033131371785203E-15</v>
      </c>
      <c r="CC16" s="69">
        <f>CB16+(-CF!CC63)+IS!CC62</f>
        <v>-2.8033131371785203E-15</v>
      </c>
      <c r="CD16" s="69">
        <f>CC16+(-CF!CD63)+IS!CD62</f>
        <v>-2.8033131371785203E-15</v>
      </c>
      <c r="CE16" s="69">
        <f>CD16+(-CF!CE63)+IS!CE62</f>
        <v>-2.8033131371785203E-15</v>
      </c>
      <c r="CF16" s="69">
        <f>CE16+(-CF!CF63)+IS!CF62</f>
        <v>-2.8033131371785203E-15</v>
      </c>
      <c r="CG16" s="69">
        <f>CF16+(-CF!CG63)+IS!CG62</f>
        <v>-2.8033131371785203E-15</v>
      </c>
      <c r="CH16" s="69">
        <f>CG16+(-CF!CH63)+IS!CH62</f>
        <v>-2.8033131371785203E-15</v>
      </c>
      <c r="CI16" s="69">
        <f>CH16+(-CF!CI63)+IS!CI62</f>
        <v>-2.8033131371785203E-15</v>
      </c>
      <c r="CJ16" s="69">
        <f>CI16+(-CF!CJ63)+IS!CJ62</f>
        <v>-2.8033131371785203E-15</v>
      </c>
      <c r="CK16" s="69">
        <f>CJ16+(-CF!CK63)+IS!CK62</f>
        <v>-2.8033131371785203E-15</v>
      </c>
      <c r="CL16" s="69">
        <f>CK16+(-CF!CL63)+IS!CL62</f>
        <v>-2.8033131371785203E-15</v>
      </c>
      <c r="CM16" s="69">
        <f>CL16+(-CF!CM63)+IS!CM62</f>
        <v>-2.8033131371785203E-15</v>
      </c>
      <c r="CN16" s="69">
        <f>CM16+(-CF!CN63)+IS!CN62</f>
        <v>-2.8033131371785203E-15</v>
      </c>
      <c r="CO16" s="69">
        <f>CN16+(-CF!CO63)+IS!CO62</f>
        <v>-2.8033131371785203E-15</v>
      </c>
      <c r="CP16" s="69">
        <f>CO16+(-CF!CP63)+IS!CP62</f>
        <v>-2.8033131371785203E-15</v>
      </c>
      <c r="CQ16" s="69">
        <f>CP16+(-CF!CQ63)+IS!CQ62</f>
        <v>-2.8033131371785203E-15</v>
      </c>
      <c r="CR16" s="69">
        <f>CQ16+(-CF!CR63)+IS!CR62</f>
        <v>-2.8033131371785203E-15</v>
      </c>
      <c r="CS16" s="69">
        <f>CR16+(-CF!CS63)+IS!CS62</f>
        <v>-2.8033131371785203E-15</v>
      </c>
      <c r="CT16" s="69">
        <f>CS16+(-CF!CT63)+IS!CT62</f>
        <v>-2.8033131371785203E-15</v>
      </c>
      <c r="CU16" s="69">
        <f>CT16+(-CF!CU63)+IS!CU62</f>
        <v>-2.8033131371785203E-15</v>
      </c>
      <c r="CV16" s="69">
        <f>CU16+(-CF!CV63)+IS!CV62</f>
        <v>-2.8033131371785203E-15</v>
      </c>
      <c r="CW16" s="69">
        <f>CV16+(-CF!CW63)+IS!CW62</f>
        <v>-2.8033131371785203E-15</v>
      </c>
      <c r="CX16" s="69">
        <f>CW16+(-CF!CX63)+IS!CX62</f>
        <v>-2.8033131371785203E-15</v>
      </c>
      <c r="CY16" s="69">
        <f>CX16+(-CF!CY63)+IS!CY62</f>
        <v>-2.8033131371785203E-15</v>
      </c>
      <c r="CZ16" s="69">
        <f>CY16+(-CF!CZ63)+IS!CZ62</f>
        <v>-2.8033131371785203E-15</v>
      </c>
      <c r="DA16" s="69">
        <f>CZ16+(-CF!DA63)+IS!DA62</f>
        <v>-2.8033131371785203E-15</v>
      </c>
      <c r="DB16" s="69">
        <f>DA16+(-CF!DB63)+IS!DB62</f>
        <v>-2.8033131371785203E-15</v>
      </c>
      <c r="DC16" s="69">
        <f>DB16+(-CF!DC63)+IS!DC62</f>
        <v>-2.8033131371785203E-15</v>
      </c>
      <c r="DD16" s="69">
        <f>DC16+(-CF!DD63)+IS!DD62</f>
        <v>-2.8033131371785203E-15</v>
      </c>
      <c r="DE16" s="69">
        <f>DD16+(-CF!DE63)+IS!DE62</f>
        <v>-2.8033131371785203E-15</v>
      </c>
      <c r="DF16" s="69">
        <f>DE16+(-CF!DF63)+IS!DF62</f>
        <v>-2.8033131371785203E-15</v>
      </c>
      <c r="DG16" s="69">
        <f>DF16+(-CF!DG63)+IS!DG62</f>
        <v>-2.8033131371785203E-15</v>
      </c>
      <c r="DH16" s="69">
        <f>DG16+(-CF!DH63)+IS!DH62</f>
        <v>-2.8033131371785203E-15</v>
      </c>
      <c r="DI16" s="69">
        <f>DH16+(-CF!DI63)+IS!DI62</f>
        <v>-2.8033131371785203E-15</v>
      </c>
      <c r="DJ16" s="69">
        <f>DI16+(-CF!DJ63)+IS!DJ62</f>
        <v>-2.8033131371785203E-15</v>
      </c>
      <c r="DK16" s="69">
        <f>DJ16+(-CF!DK63)+IS!DK62</f>
        <v>-2.8033131371785203E-15</v>
      </c>
      <c r="DL16" s="69">
        <f>DK16+(-CF!DL63)+IS!DL62</f>
        <v>-2.8033131371785203E-15</v>
      </c>
      <c r="DM16" s="69">
        <f>DL16+(-CF!DM63)+IS!DM62</f>
        <v>-2.8033131371785203E-15</v>
      </c>
      <c r="DN16" s="69">
        <f>DM16+(-CF!DN63)+IS!DN62</f>
        <v>-2.8033131371785203E-15</v>
      </c>
      <c r="DO16" s="69">
        <f>DN16+(-CF!DO63)+IS!DO62</f>
        <v>-2.8033131371785203E-15</v>
      </c>
      <c r="DP16" s="69">
        <f>DO16+(-CF!DP63)+IS!DP62</f>
        <v>-2.8033131371785203E-15</v>
      </c>
      <c r="DQ16" s="69">
        <f>DP16+(-CF!DQ63)+IS!DQ62</f>
        <v>-2.8033131371785203E-15</v>
      </c>
      <c r="DR16" s="69">
        <f>DQ16+(-CF!DR63)+IS!DR62</f>
        <v>-2.8033131371785203E-15</v>
      </c>
      <c r="DS16" s="69">
        <f>DR16+(-CF!DS63)+IS!DS62</f>
        <v>-2.8033131371785203E-15</v>
      </c>
      <c r="DT16" s="69">
        <f>DS16+(-CF!DT63)+IS!DT62</f>
        <v>-2.8033131371785203E-15</v>
      </c>
      <c r="DU16" s="69">
        <f>DT16+(-CF!DU63)+IS!DU62</f>
        <v>-2.8033131371785203E-15</v>
      </c>
      <c r="DV16" s="69">
        <f>DU16+(-CF!DV63)+IS!DV62</f>
        <v>-2.8033131371785203E-15</v>
      </c>
      <c r="DW16" s="69">
        <f>DV16+(-CF!DW63)+IS!DW62</f>
        <v>-2.8033131371785203E-15</v>
      </c>
      <c r="DX16" s="69">
        <f>DW16+(-CF!DX63)+IS!DX62</f>
        <v>-2.8033131371785203E-15</v>
      </c>
      <c r="DY16" s="69">
        <f>DX16+(-CF!DY63)+IS!DY62</f>
        <v>-2.8033131371785203E-15</v>
      </c>
      <c r="DZ16" s="69">
        <f>DY16+(-CF!DZ63)+IS!DZ62</f>
        <v>-2.8033131371785203E-15</v>
      </c>
      <c r="EA16" s="10"/>
      <c r="EB16" s="225"/>
      <c r="EC16" s="226"/>
      <c r="ED16" s="227"/>
      <c r="EE16" s="10"/>
      <c r="EF16" s="33"/>
      <c r="EG16" s="131"/>
    </row>
    <row r="17" spans="3:137" x14ac:dyDescent="0.3">
      <c r="C17" s="2" t="s">
        <v>16</v>
      </c>
      <c r="E17" s="51"/>
      <c r="F17" s="68"/>
      <c r="G17" s="139"/>
      <c r="H17" s="53"/>
      <c r="I17" s="69"/>
      <c r="J17" s="69">
        <f>I17+(-CF!J25)+IS!J24</f>
        <v>2.0000000000000004</v>
      </c>
      <c r="K17" s="69">
        <f>J17+(-CF!K25)+IS!K24</f>
        <v>2.3333333333333339</v>
      </c>
      <c r="L17" s="69">
        <f>K17+(-CF!L25)+IS!L24</f>
        <v>2.333333333333333</v>
      </c>
      <c r="M17" s="69">
        <f>L17+(-CF!M25)+IS!M24</f>
        <v>2.333333333333333</v>
      </c>
      <c r="N17" s="69">
        <f>M17+(-CF!N25)+IS!N24</f>
        <v>2.333333333333333</v>
      </c>
      <c r="O17" s="69">
        <f>N17+(-CF!O25)+IS!O24</f>
        <v>0.33333333333333215</v>
      </c>
      <c r="P17" s="69">
        <f>O17+(-CF!P25)+IS!P24</f>
        <v>-1.2212453270876722E-15</v>
      </c>
      <c r="Q17" s="69">
        <f>P17+(-CF!Q25)+IS!Q24</f>
        <v>-1.2212453270876722E-15</v>
      </c>
      <c r="R17" s="69">
        <f>Q17+(-CF!R25)+IS!R24</f>
        <v>-1.2212453270876722E-15</v>
      </c>
      <c r="S17" s="69">
        <f>R17+(-CF!S25)+IS!S24</f>
        <v>-1.2212453270876722E-15</v>
      </c>
      <c r="T17" s="69">
        <f>S17+(-CF!T25)+IS!T24</f>
        <v>-1.2212453270876722E-15</v>
      </c>
      <c r="U17" s="69">
        <f>T17+(-CF!U25)+IS!U24</f>
        <v>-1.2212453270876722E-15</v>
      </c>
      <c r="V17" s="69">
        <f>U17+(-CF!V25)+IS!V24</f>
        <v>-1.2212453270876722E-15</v>
      </c>
      <c r="W17" s="69">
        <f>V17+(-CF!W25)+IS!W24</f>
        <v>-1.2212453270876722E-15</v>
      </c>
      <c r="X17" s="69">
        <f>W17+(-CF!X25)+IS!X24</f>
        <v>-1.2212453270876722E-15</v>
      </c>
      <c r="Y17" s="69">
        <f>X17+(-CF!Y25)+IS!Y24</f>
        <v>-1.2212453270876722E-15</v>
      </c>
      <c r="Z17" s="69">
        <f>Y17+(-CF!Z25)+IS!Z24</f>
        <v>-1.2212453270876722E-15</v>
      </c>
      <c r="AA17" s="69">
        <f>Z17+(-CF!AA25)+IS!AA24</f>
        <v>-1.2212453270876722E-15</v>
      </c>
      <c r="AB17" s="69">
        <f>AA17+(-CF!AB25)+IS!AB24</f>
        <v>-1.2212453270876722E-15</v>
      </c>
      <c r="AC17" s="69">
        <f>AB17+(-CF!AC25)+IS!AC24</f>
        <v>-1.2212453270876722E-15</v>
      </c>
      <c r="AD17" s="69">
        <f>AC17+(-CF!AD25)+IS!AD24</f>
        <v>-1.2212453270876722E-15</v>
      </c>
      <c r="AE17" s="69">
        <f>AD17+(-CF!AE25)+IS!AE24</f>
        <v>-1.2212453270876722E-15</v>
      </c>
      <c r="AF17" s="69">
        <f>AE17+(-CF!AF25)+IS!AF24</f>
        <v>-1.2212453270876722E-15</v>
      </c>
      <c r="AG17" s="69">
        <f>AF17+(-CF!AG25)+IS!AG24</f>
        <v>-1.2212453270876722E-15</v>
      </c>
      <c r="AH17" s="69">
        <f>AG17+(-CF!AH25)+IS!AH24</f>
        <v>-1.2212453270876722E-15</v>
      </c>
      <c r="AI17" s="69">
        <f>AH17+(-CF!AI25)+IS!AI24</f>
        <v>-1.2212453270876722E-15</v>
      </c>
      <c r="AJ17" s="69">
        <f>AI17+(-CF!AJ25)+IS!AJ24</f>
        <v>-1.2212453270876722E-15</v>
      </c>
      <c r="AK17" s="69">
        <f>AJ17+(-CF!AK25)+IS!AK24</f>
        <v>-1.2212453270876722E-15</v>
      </c>
      <c r="AL17" s="69">
        <f>AK17+(-CF!AL25)+IS!AL24</f>
        <v>-1.2212453270876722E-15</v>
      </c>
      <c r="AM17" s="69">
        <f>AL17+(-CF!AM25)+IS!AM24</f>
        <v>-1.2212453270876722E-15</v>
      </c>
      <c r="AN17" s="69">
        <f>AM17+(-CF!AN25)+IS!AN24</f>
        <v>-1.2212453270876722E-15</v>
      </c>
      <c r="AO17" s="69">
        <f>AN17+(-CF!AO25)+IS!AO24</f>
        <v>-1.2212453270876722E-15</v>
      </c>
      <c r="AP17" s="69">
        <f>AO17+(-CF!AP25)+IS!AP24</f>
        <v>-1.2212453270876722E-15</v>
      </c>
      <c r="AQ17" s="69">
        <f>AP17+(-CF!AQ25)+IS!AQ24</f>
        <v>-1.2212453270876722E-15</v>
      </c>
      <c r="AR17" s="69">
        <f>AQ17+(-CF!AR25)+IS!AR24</f>
        <v>-1.2212453270876722E-15</v>
      </c>
      <c r="AS17" s="69">
        <f>AR17+(-CF!AS25)+IS!AS24</f>
        <v>-1.2212453270876722E-15</v>
      </c>
      <c r="AT17" s="69">
        <f>AS17+(-CF!AT25)+IS!AT24</f>
        <v>-1.2212453270876722E-15</v>
      </c>
      <c r="AU17" s="69">
        <f>AT17+(-CF!AU25)+IS!AU24</f>
        <v>-1.2212453270876722E-15</v>
      </c>
      <c r="AV17" s="69">
        <f>AU17+(-CF!AV25)+IS!AV24</f>
        <v>-1.2212453270876722E-15</v>
      </c>
      <c r="AW17" s="69">
        <f>AV17+(-CF!AW25)+IS!AW24</f>
        <v>-1.2212453270876722E-15</v>
      </c>
      <c r="AX17" s="69">
        <f>AW17+(-CF!AX25)+IS!AX24</f>
        <v>-1.2212453270876722E-15</v>
      </c>
      <c r="AY17" s="69">
        <f>AX17+(-CF!AY25)+IS!AY24</f>
        <v>-1.2212453270876722E-15</v>
      </c>
      <c r="AZ17" s="69">
        <f>AY17+(-CF!AZ25)+IS!AZ24</f>
        <v>-1.2212453270876722E-15</v>
      </c>
      <c r="BA17" s="69">
        <f>AZ17+(-CF!BA25)+IS!BA24</f>
        <v>-1.2212453270876722E-15</v>
      </c>
      <c r="BB17" s="69">
        <f>BA17+(-CF!BB25)+IS!BB24</f>
        <v>-1.2212453270876722E-15</v>
      </c>
      <c r="BC17" s="69">
        <f>BB17+(-CF!BC25)+IS!BC24</f>
        <v>-1.2212453270876722E-15</v>
      </c>
      <c r="BD17" s="69">
        <f>BC17+(-CF!BD25)+IS!BD24</f>
        <v>-1.2212453270876722E-15</v>
      </c>
      <c r="BE17" s="69">
        <f>BD17+(-CF!BE25)+IS!BE24</f>
        <v>-1.2212453270876722E-15</v>
      </c>
      <c r="BF17" s="69">
        <f>BE17+(-CF!BF25)+IS!BF24</f>
        <v>-1.2212453270876722E-15</v>
      </c>
      <c r="BG17" s="69">
        <f>BF17+(-CF!BG25)+IS!BG24</f>
        <v>-1.2212453270876722E-15</v>
      </c>
      <c r="BH17" s="69">
        <f>BG17+(-CF!BH25)+IS!BH24</f>
        <v>-1.2212453270876722E-15</v>
      </c>
      <c r="BI17" s="69">
        <f>BH17+(-CF!BI25)+IS!BI24</f>
        <v>-1.2212453270876722E-15</v>
      </c>
      <c r="BJ17" s="69">
        <f>BI17+(-CF!BJ25)+IS!BJ24</f>
        <v>-1.2212453270876722E-15</v>
      </c>
      <c r="BK17" s="69">
        <f>BJ17+(-CF!BK25)+IS!BK24</f>
        <v>-1.2212453270876722E-15</v>
      </c>
      <c r="BL17" s="69">
        <f>BK17+(-CF!BL25)+IS!BL24</f>
        <v>-1.2212453270876722E-15</v>
      </c>
      <c r="BM17" s="69">
        <f>BL17+(-CF!BM25)+IS!BM24</f>
        <v>-1.2212453270876722E-15</v>
      </c>
      <c r="BN17" s="69">
        <f>BM17+(-CF!BN25)+IS!BN24</f>
        <v>-1.2212453270876722E-15</v>
      </c>
      <c r="BO17" s="69">
        <f>BN17+(-CF!BO25)+IS!BO24</f>
        <v>-1.2212453270876722E-15</v>
      </c>
      <c r="BP17" s="69">
        <f>BO17+(-CF!BP25)+IS!BP24</f>
        <v>-1.2212453270876722E-15</v>
      </c>
      <c r="BQ17" s="69">
        <f>BP17+(-CF!BQ25)+IS!BQ24</f>
        <v>-1.2212453270876722E-15</v>
      </c>
      <c r="BR17" s="69">
        <f>BQ17+(-CF!BR25)+IS!BR24</f>
        <v>-1.2212453270876722E-15</v>
      </c>
      <c r="BS17" s="69">
        <f>BR17+(-CF!BS25)+IS!BS24</f>
        <v>-1.2212453270876722E-15</v>
      </c>
      <c r="BT17" s="69">
        <f>BS17+(-CF!BT25)+IS!BT24</f>
        <v>-1.2212453270876722E-15</v>
      </c>
      <c r="BU17" s="69">
        <f>BT17+(-CF!BU25)+IS!BU24</f>
        <v>-1.2212453270876722E-15</v>
      </c>
      <c r="BV17" s="69">
        <f>BU17+(-CF!BV25)+IS!BV24</f>
        <v>-1.2212453270876722E-15</v>
      </c>
      <c r="BW17" s="69">
        <f>BV17+(-CF!BW25)+IS!BW24</f>
        <v>-1.2212453270876722E-15</v>
      </c>
      <c r="BX17" s="69">
        <f>BW17+(-CF!BX25)+IS!BX24</f>
        <v>-1.2212453270876722E-15</v>
      </c>
      <c r="BY17" s="69">
        <f>BX17+(-CF!BY25)+IS!BY24</f>
        <v>-1.2212453270876722E-15</v>
      </c>
      <c r="BZ17" s="69">
        <f>BY17+(-CF!BZ25)+IS!BZ24</f>
        <v>-1.2212453270876722E-15</v>
      </c>
      <c r="CA17" s="69">
        <f>BZ17+(-CF!CA25)+IS!CA24</f>
        <v>-1.2212453270876722E-15</v>
      </c>
      <c r="CB17" s="69">
        <f>CA17+(-CF!CB25)+IS!CB24</f>
        <v>-1.2212453270876722E-15</v>
      </c>
      <c r="CC17" s="69">
        <f>CB17+(-CF!CC25)+IS!CC24</f>
        <v>-1.2212453270876722E-15</v>
      </c>
      <c r="CD17" s="69">
        <f>CC17+(-CF!CD25)+IS!CD24</f>
        <v>-1.2212453270876722E-15</v>
      </c>
      <c r="CE17" s="69">
        <f>CD17+(-CF!CE25)+IS!CE24</f>
        <v>-1.2212453270876722E-15</v>
      </c>
      <c r="CF17" s="69">
        <f>CE17+(-CF!CF25)+IS!CF24</f>
        <v>-1.2212453270876722E-15</v>
      </c>
      <c r="CG17" s="69">
        <f>CF17+(-CF!CG25)+IS!CG24</f>
        <v>-1.2212453270876722E-15</v>
      </c>
      <c r="CH17" s="69">
        <f>CG17+(-CF!CH25)+IS!CH24</f>
        <v>-1.2212453270876722E-15</v>
      </c>
      <c r="CI17" s="69">
        <f>CH17+(-CF!CI25)+IS!CI24</f>
        <v>-1.2212453270876722E-15</v>
      </c>
      <c r="CJ17" s="69">
        <f>CI17+(-CF!CJ25)+IS!CJ24</f>
        <v>-1.2212453270876722E-15</v>
      </c>
      <c r="CK17" s="69">
        <f>CJ17+(-CF!CK25)+IS!CK24</f>
        <v>-1.2212453270876722E-15</v>
      </c>
      <c r="CL17" s="69">
        <f>CK17+(-CF!CL25)+IS!CL24</f>
        <v>-1.2212453270876722E-15</v>
      </c>
      <c r="CM17" s="69">
        <f>CL17+(-CF!CM25)+IS!CM24</f>
        <v>-1.2212453270876722E-15</v>
      </c>
      <c r="CN17" s="69">
        <f>CM17+(-CF!CN25)+IS!CN24</f>
        <v>-1.2212453270876722E-15</v>
      </c>
      <c r="CO17" s="69">
        <f>CN17+(-CF!CO25)+IS!CO24</f>
        <v>-1.2212453270876722E-15</v>
      </c>
      <c r="CP17" s="69">
        <f>CO17+(-CF!CP25)+IS!CP24</f>
        <v>-1.2212453270876722E-15</v>
      </c>
      <c r="CQ17" s="69">
        <f>CP17+(-CF!CQ25)+IS!CQ24</f>
        <v>-1.2212453270876722E-15</v>
      </c>
      <c r="CR17" s="69">
        <f>CQ17+(-CF!CR25)+IS!CR24</f>
        <v>-1.2212453270876722E-15</v>
      </c>
      <c r="CS17" s="69">
        <f>CR17+(-CF!CS25)+IS!CS24</f>
        <v>-1.2212453270876722E-15</v>
      </c>
      <c r="CT17" s="69">
        <f>CS17+(-CF!CT25)+IS!CT24</f>
        <v>-1.2212453270876722E-15</v>
      </c>
      <c r="CU17" s="69">
        <f>CT17+(-CF!CU25)+IS!CU24</f>
        <v>-1.2212453270876722E-15</v>
      </c>
      <c r="CV17" s="69">
        <f>CU17+(-CF!CV25)+IS!CV24</f>
        <v>-1.2212453270876722E-15</v>
      </c>
      <c r="CW17" s="69">
        <f>CV17+(-CF!CW25)+IS!CW24</f>
        <v>-1.2212453270876722E-15</v>
      </c>
      <c r="CX17" s="69">
        <f>CW17+(-CF!CX25)+IS!CX24</f>
        <v>-1.2212453270876722E-15</v>
      </c>
      <c r="CY17" s="69">
        <f>CX17+(-CF!CY25)+IS!CY24</f>
        <v>-1.2212453270876722E-15</v>
      </c>
      <c r="CZ17" s="69">
        <f>CY17+(-CF!CZ25)+IS!CZ24</f>
        <v>-1.2212453270876722E-15</v>
      </c>
      <c r="DA17" s="69">
        <f>CZ17+(-CF!DA25)+IS!DA24</f>
        <v>-1.2212453270876722E-15</v>
      </c>
      <c r="DB17" s="69">
        <f>DA17+(-CF!DB25)+IS!DB24</f>
        <v>-1.2212453270876722E-15</v>
      </c>
      <c r="DC17" s="69">
        <f>DB17+(-CF!DC25)+IS!DC24</f>
        <v>-1.2212453270876722E-15</v>
      </c>
      <c r="DD17" s="69">
        <f>DC17+(-CF!DD25)+IS!DD24</f>
        <v>-1.2212453270876722E-15</v>
      </c>
      <c r="DE17" s="69">
        <f>DD17+(-CF!DE25)+IS!DE24</f>
        <v>-1.2212453270876722E-15</v>
      </c>
      <c r="DF17" s="69">
        <f>DE17+(-CF!DF25)+IS!DF24</f>
        <v>-1.2212453270876722E-15</v>
      </c>
      <c r="DG17" s="69">
        <f>DF17+(-CF!DG25)+IS!DG24</f>
        <v>-1.2212453270876722E-15</v>
      </c>
      <c r="DH17" s="69">
        <f>DG17+(-CF!DH25)+IS!DH24</f>
        <v>-1.2212453270876722E-15</v>
      </c>
      <c r="DI17" s="69">
        <f>DH17+(-CF!DI25)+IS!DI24</f>
        <v>-1.2212453270876722E-15</v>
      </c>
      <c r="DJ17" s="69">
        <f>DI17+(-CF!DJ25)+IS!DJ24</f>
        <v>-1.2212453270876722E-15</v>
      </c>
      <c r="DK17" s="69">
        <f>DJ17+(-CF!DK25)+IS!DK24</f>
        <v>-1.2212453270876722E-15</v>
      </c>
      <c r="DL17" s="69">
        <f>DK17+(-CF!DL25)+IS!DL24</f>
        <v>-1.2212453270876722E-15</v>
      </c>
      <c r="DM17" s="69">
        <f>DL17+(-CF!DM25)+IS!DM24</f>
        <v>-1.2212453270876722E-15</v>
      </c>
      <c r="DN17" s="69">
        <f>DM17+(-CF!DN25)+IS!DN24</f>
        <v>-1.2212453270876722E-15</v>
      </c>
      <c r="DO17" s="69">
        <f>DN17+(-CF!DO25)+IS!DO24</f>
        <v>-1.2212453270876722E-15</v>
      </c>
      <c r="DP17" s="69">
        <f>DO17+(-CF!DP25)+IS!DP24</f>
        <v>-1.2212453270876722E-15</v>
      </c>
      <c r="DQ17" s="69">
        <f>DP17+(-CF!DQ25)+IS!DQ24</f>
        <v>-1.2212453270876722E-15</v>
      </c>
      <c r="DR17" s="69">
        <f>DQ17+(-CF!DR25)+IS!DR24</f>
        <v>-1.2212453270876722E-15</v>
      </c>
      <c r="DS17" s="69">
        <f>DR17+(-CF!DS25)+IS!DS24</f>
        <v>-1.2212453270876722E-15</v>
      </c>
      <c r="DT17" s="69">
        <f>DS17+(-CF!DT25)+IS!DT24</f>
        <v>-1.2212453270876722E-15</v>
      </c>
      <c r="DU17" s="69">
        <f>DT17+(-CF!DU25)+IS!DU24</f>
        <v>-1.2212453270876722E-15</v>
      </c>
      <c r="DV17" s="69">
        <f>DU17+(-CF!DV25)+IS!DV24</f>
        <v>-1.2212453270876722E-15</v>
      </c>
      <c r="DW17" s="69">
        <f>DV17+(-CF!DW25)+IS!DW24</f>
        <v>-1.2212453270876722E-15</v>
      </c>
      <c r="DX17" s="69">
        <f>DW17+(-CF!DX25)+IS!DX24</f>
        <v>-1.2212453270876722E-15</v>
      </c>
      <c r="DY17" s="69">
        <f>DX17+(-CF!DY25)+IS!DY24</f>
        <v>-1.2212453270876722E-15</v>
      </c>
      <c r="DZ17" s="69">
        <f>DY17+(-CF!DZ25)+IS!DZ24</f>
        <v>-1.2212453270876722E-15</v>
      </c>
      <c r="EA17" s="10"/>
      <c r="EB17" s="225"/>
      <c r="EC17" s="226"/>
      <c r="ED17" s="227"/>
      <c r="EE17" s="10"/>
      <c r="EF17" s="33"/>
      <c r="EG17" s="131"/>
    </row>
    <row r="18" spans="3:137" x14ac:dyDescent="0.3">
      <c r="C18" s="2" t="s">
        <v>12</v>
      </c>
      <c r="E18" s="51"/>
      <c r="F18" s="68"/>
      <c r="G18" s="139"/>
      <c r="H18" s="53"/>
      <c r="I18" s="69"/>
      <c r="J18" s="69">
        <f>I18+(-CF!J26-CF!J27)+IS!J25+IS!J26</f>
        <v>8.5333333333333332</v>
      </c>
      <c r="K18" s="69">
        <f>J18+(-CF!K26-CF!K27)+IS!K25+IS!K26</f>
        <v>10.666666666666668</v>
      </c>
      <c r="L18" s="69">
        <f>K18+(-CF!L26-CF!L27)+IS!L25+IS!L26</f>
        <v>10.666666666666668</v>
      </c>
      <c r="M18" s="69">
        <f>L18+(-CF!M26-CF!M27)+IS!M25+IS!M26</f>
        <v>10.666666666666668</v>
      </c>
      <c r="N18" s="69">
        <f>M18+(-CF!N26-CF!N27)+IS!N25+IS!N26</f>
        <v>10.666666666666668</v>
      </c>
      <c r="O18" s="69">
        <f>N18+(-CF!O26-CF!O27)+IS!O25+IS!O26</f>
        <v>2.1333333333333333</v>
      </c>
      <c r="P18" s="69">
        <f>O18+(-CF!P26-CF!P27)+IS!P25+IS!P26</f>
        <v>0</v>
      </c>
      <c r="Q18" s="69">
        <f>P18+(-CF!Q26-CF!Q27)+IS!Q25+IS!Q26</f>
        <v>0</v>
      </c>
      <c r="R18" s="69">
        <f>Q18+(-CF!R26-CF!R27)+IS!R25+IS!R26</f>
        <v>0</v>
      </c>
      <c r="S18" s="69">
        <f>R18+(-CF!S26-CF!S27)+IS!S25+IS!S26</f>
        <v>0</v>
      </c>
      <c r="T18" s="69">
        <f>S18+(-CF!T26-CF!T27)+IS!T25+IS!T26</f>
        <v>0</v>
      </c>
      <c r="U18" s="69">
        <f>T18+(-CF!U26-CF!U27)+IS!U25+IS!U26</f>
        <v>0</v>
      </c>
      <c r="V18" s="69">
        <f>U18+(-CF!V26-CF!V27)+IS!V25+IS!V26</f>
        <v>0</v>
      </c>
      <c r="W18" s="69">
        <f>V18+(-CF!W26-CF!W27)+IS!W25+IS!W26</f>
        <v>0</v>
      </c>
      <c r="X18" s="69">
        <f>W18+(-CF!X26-CF!X27)+IS!X25+IS!X26</f>
        <v>0</v>
      </c>
      <c r="Y18" s="69">
        <f>X18+(-CF!Y26-CF!Y27)+IS!Y25+IS!Y26</f>
        <v>0</v>
      </c>
      <c r="Z18" s="69">
        <f>Y18+(-CF!Z26-CF!Z27)+IS!Z25+IS!Z26</f>
        <v>0</v>
      </c>
      <c r="AA18" s="69">
        <f>Z18+(-CF!AA26-CF!AA27)+IS!AA25+IS!AA26</f>
        <v>0</v>
      </c>
      <c r="AB18" s="69">
        <f>AA18+(-CF!AB26-CF!AB27)+IS!AB25+IS!AB26</f>
        <v>0</v>
      </c>
      <c r="AC18" s="69">
        <f>AB18+(-CF!AC26-CF!AC27)+IS!AC25+IS!AC26</f>
        <v>0</v>
      </c>
      <c r="AD18" s="69">
        <f>AC18+(-CF!AD26-CF!AD27)+IS!AD25+IS!AD26</f>
        <v>0</v>
      </c>
      <c r="AE18" s="69">
        <f>AD18+(-CF!AE26-CF!AE27)+IS!AE25+IS!AE26</f>
        <v>0</v>
      </c>
      <c r="AF18" s="69">
        <f>AE18+(-CF!AF26-CF!AF27)+IS!AF25+IS!AF26</f>
        <v>0</v>
      </c>
      <c r="AG18" s="69">
        <f>AF18+(-CF!AG26-CF!AG27)+IS!AG25+IS!AG26</f>
        <v>0</v>
      </c>
      <c r="AH18" s="69">
        <f>AG18+(-CF!AH26-CF!AH27)+IS!AH25+IS!AH26</f>
        <v>0</v>
      </c>
      <c r="AI18" s="69">
        <f>AH18+(-CF!AI26-CF!AI27)+IS!AI25+IS!AI26</f>
        <v>0</v>
      </c>
      <c r="AJ18" s="69">
        <f>AI18+(-CF!AJ26-CF!AJ27)+IS!AJ25+IS!AJ26</f>
        <v>0</v>
      </c>
      <c r="AK18" s="69">
        <f>AJ18+(-CF!AK26-CF!AK27)+IS!AK25+IS!AK26</f>
        <v>0</v>
      </c>
      <c r="AL18" s="69">
        <f>AK18+(-CF!AL26-CF!AL27)+IS!AL25+IS!AL26</f>
        <v>0</v>
      </c>
      <c r="AM18" s="69">
        <f>AL18+(-CF!AM26-CF!AM27)+IS!AM25+IS!AM26</f>
        <v>0</v>
      </c>
      <c r="AN18" s="69">
        <f>AM18+(-CF!AN26-CF!AN27)+IS!AN25+IS!AN26</f>
        <v>0</v>
      </c>
      <c r="AO18" s="69">
        <f>AN18+(-CF!AO26-CF!AO27)+IS!AO25+IS!AO26</f>
        <v>0</v>
      </c>
      <c r="AP18" s="69">
        <f>AO18+(-CF!AP26-CF!AP27)+IS!AP25+IS!AP26</f>
        <v>0</v>
      </c>
      <c r="AQ18" s="69">
        <f>AP18+(-CF!AQ26-CF!AQ27)+IS!AQ25+IS!AQ26</f>
        <v>0</v>
      </c>
      <c r="AR18" s="69">
        <f>AQ18+(-CF!AR26-CF!AR27)+IS!AR25+IS!AR26</f>
        <v>0</v>
      </c>
      <c r="AS18" s="69">
        <f>AR18+(-CF!AS26-CF!AS27)+IS!AS25+IS!AS26</f>
        <v>0</v>
      </c>
      <c r="AT18" s="69">
        <f>AS18+(-CF!AT26-CF!AT27)+IS!AT25+IS!AT26</f>
        <v>0</v>
      </c>
      <c r="AU18" s="69">
        <f>AT18+(-CF!AU26-CF!AU27)+IS!AU25+IS!AU26</f>
        <v>0</v>
      </c>
      <c r="AV18" s="69">
        <f>AU18+(-CF!AV26-CF!AV27)+IS!AV25+IS!AV26</f>
        <v>0</v>
      </c>
      <c r="AW18" s="69">
        <f>AV18+(-CF!AW26-CF!AW27)+IS!AW25+IS!AW26</f>
        <v>0</v>
      </c>
      <c r="AX18" s="69">
        <f>AW18+(-CF!AX26-CF!AX27)+IS!AX25+IS!AX26</f>
        <v>0</v>
      </c>
      <c r="AY18" s="69">
        <f>AX18+(-CF!AY26-CF!AY27)+IS!AY25+IS!AY26</f>
        <v>0</v>
      </c>
      <c r="AZ18" s="69">
        <f>AY18+(-CF!AZ26-CF!AZ27)+IS!AZ25+IS!AZ26</f>
        <v>0</v>
      </c>
      <c r="BA18" s="69">
        <f>AZ18+(-CF!BA26-CF!BA27)+IS!BA25+IS!BA26</f>
        <v>0</v>
      </c>
      <c r="BB18" s="69">
        <f>BA18+(-CF!BB26-CF!BB27)+IS!BB25+IS!BB26</f>
        <v>0</v>
      </c>
      <c r="BC18" s="69">
        <f>BB18+(-CF!BC26-CF!BC27)+IS!BC25+IS!BC26</f>
        <v>0</v>
      </c>
      <c r="BD18" s="69">
        <f>BC18+(-CF!BD26-CF!BD27)+IS!BD25+IS!BD26</f>
        <v>0</v>
      </c>
      <c r="BE18" s="69">
        <f>BD18+(-CF!BE26-CF!BE27)+IS!BE25+IS!BE26</f>
        <v>0</v>
      </c>
      <c r="BF18" s="69">
        <f>BE18+(-CF!BF26-CF!BF27)+IS!BF25+IS!BF26</f>
        <v>0</v>
      </c>
      <c r="BG18" s="69">
        <f>BF18+(-CF!BG26-CF!BG27)+IS!BG25+IS!BG26</f>
        <v>0</v>
      </c>
      <c r="BH18" s="69">
        <f>BG18+(-CF!BH26-CF!BH27)+IS!BH25+IS!BH26</f>
        <v>0</v>
      </c>
      <c r="BI18" s="69">
        <f>BH18+(-CF!BI26-CF!BI27)+IS!BI25+IS!BI26</f>
        <v>0</v>
      </c>
      <c r="BJ18" s="69">
        <f>BI18+(-CF!BJ26-CF!BJ27)+IS!BJ25+IS!BJ26</f>
        <v>0</v>
      </c>
      <c r="BK18" s="69">
        <f>BJ18+(-CF!BK26-CF!BK27)+IS!BK25+IS!BK26</f>
        <v>0</v>
      </c>
      <c r="BL18" s="69">
        <f>BK18+(-CF!BL26-CF!BL27)+IS!BL25+IS!BL26</f>
        <v>0</v>
      </c>
      <c r="BM18" s="69">
        <f>BL18+(-CF!BM26-CF!BM27)+IS!BM25+IS!BM26</f>
        <v>0</v>
      </c>
      <c r="BN18" s="69">
        <f>BM18+(-CF!BN26-CF!BN27)+IS!BN25+IS!BN26</f>
        <v>0</v>
      </c>
      <c r="BO18" s="69">
        <f>BN18+(-CF!BO26-CF!BO27)+IS!BO25+IS!BO26</f>
        <v>0</v>
      </c>
      <c r="BP18" s="69">
        <f>BO18+(-CF!BP26-CF!BP27)+IS!BP25+IS!BP26</f>
        <v>0</v>
      </c>
      <c r="BQ18" s="69">
        <f>BP18+(-CF!BQ26-CF!BQ27)+IS!BQ25+IS!BQ26</f>
        <v>0</v>
      </c>
      <c r="BR18" s="69">
        <f>BQ18+(-CF!BR26-CF!BR27)+IS!BR25+IS!BR26</f>
        <v>0</v>
      </c>
      <c r="BS18" s="69">
        <f>BR18+(-CF!BS26-CF!BS27)+IS!BS25+IS!BS26</f>
        <v>0</v>
      </c>
      <c r="BT18" s="69">
        <f>BS18+(-CF!BT26-CF!BT27)+IS!BT25+IS!BT26</f>
        <v>0</v>
      </c>
      <c r="BU18" s="69">
        <f>BT18+(-CF!BU26-CF!BU27)+IS!BU25+IS!BU26</f>
        <v>0</v>
      </c>
      <c r="BV18" s="69">
        <f>BU18+(-CF!BV26-CF!BV27)+IS!BV25+IS!BV26</f>
        <v>0</v>
      </c>
      <c r="BW18" s="69">
        <f>BV18+(-CF!BW26-CF!BW27)+IS!BW25+IS!BW26</f>
        <v>0</v>
      </c>
      <c r="BX18" s="69">
        <f>BW18+(-CF!BX26-CF!BX27)+IS!BX25+IS!BX26</f>
        <v>0</v>
      </c>
      <c r="BY18" s="69">
        <f>BX18+(-CF!BY26-CF!BY27)+IS!BY25+IS!BY26</f>
        <v>0</v>
      </c>
      <c r="BZ18" s="69">
        <f>BY18+(-CF!BZ26-CF!BZ27)+IS!BZ25+IS!BZ26</f>
        <v>0</v>
      </c>
      <c r="CA18" s="69">
        <f>BZ18+(-CF!CA26-CF!CA27)+IS!CA25+IS!CA26</f>
        <v>0</v>
      </c>
      <c r="CB18" s="69">
        <f>CA18+(-CF!CB26-CF!CB27)+IS!CB25+IS!CB26</f>
        <v>0</v>
      </c>
      <c r="CC18" s="69">
        <f>CB18+(-CF!CC26-CF!CC27)+IS!CC25+IS!CC26</f>
        <v>0</v>
      </c>
      <c r="CD18" s="69">
        <f>CC18+(-CF!CD26-CF!CD27)+IS!CD25+IS!CD26</f>
        <v>0</v>
      </c>
      <c r="CE18" s="69">
        <f>CD18+(-CF!CE26-CF!CE27)+IS!CE25+IS!CE26</f>
        <v>0</v>
      </c>
      <c r="CF18" s="69">
        <f>CE18+(-CF!CF26-CF!CF27)+IS!CF25+IS!CF26</f>
        <v>0</v>
      </c>
      <c r="CG18" s="69">
        <f>CF18+(-CF!CG26-CF!CG27)+IS!CG25+IS!CG26</f>
        <v>0</v>
      </c>
      <c r="CH18" s="69">
        <f>CG18+(-CF!CH26-CF!CH27)+IS!CH25+IS!CH26</f>
        <v>0</v>
      </c>
      <c r="CI18" s="69">
        <f>CH18+(-CF!CI26-CF!CI27)+IS!CI25+IS!CI26</f>
        <v>0</v>
      </c>
      <c r="CJ18" s="69">
        <f>CI18+(-CF!CJ26-CF!CJ27)+IS!CJ25+IS!CJ26</f>
        <v>0</v>
      </c>
      <c r="CK18" s="69">
        <f>CJ18+(-CF!CK26-CF!CK27)+IS!CK25+IS!CK26</f>
        <v>0</v>
      </c>
      <c r="CL18" s="69">
        <f>CK18+(-CF!CL26-CF!CL27)+IS!CL25+IS!CL26</f>
        <v>0</v>
      </c>
      <c r="CM18" s="69">
        <f>CL18+(-CF!CM26-CF!CM27)+IS!CM25+IS!CM26</f>
        <v>0</v>
      </c>
      <c r="CN18" s="69">
        <f>CM18+(-CF!CN26-CF!CN27)+IS!CN25+IS!CN26</f>
        <v>0</v>
      </c>
      <c r="CO18" s="69">
        <f>CN18+(-CF!CO26-CF!CO27)+IS!CO25+IS!CO26</f>
        <v>0</v>
      </c>
      <c r="CP18" s="69">
        <f>CO18+(-CF!CP26-CF!CP27)+IS!CP25+IS!CP26</f>
        <v>0</v>
      </c>
      <c r="CQ18" s="69">
        <f>CP18+(-CF!CQ26-CF!CQ27)+IS!CQ25+IS!CQ26</f>
        <v>0</v>
      </c>
      <c r="CR18" s="69">
        <f>CQ18+(-CF!CR26-CF!CR27)+IS!CR25+IS!CR26</f>
        <v>0</v>
      </c>
      <c r="CS18" s="69">
        <f>CR18+(-CF!CS26-CF!CS27)+IS!CS25+IS!CS26</f>
        <v>0</v>
      </c>
      <c r="CT18" s="69">
        <f>CS18+(-CF!CT26-CF!CT27)+IS!CT25+IS!CT26</f>
        <v>0</v>
      </c>
      <c r="CU18" s="69">
        <f>CT18+(-CF!CU26-CF!CU27)+IS!CU25+IS!CU26</f>
        <v>0</v>
      </c>
      <c r="CV18" s="69">
        <f>CU18+(-CF!CV26-CF!CV27)+IS!CV25+IS!CV26</f>
        <v>0</v>
      </c>
      <c r="CW18" s="69">
        <f>CV18+(-CF!CW26-CF!CW27)+IS!CW25+IS!CW26</f>
        <v>0</v>
      </c>
      <c r="CX18" s="69">
        <f>CW18+(-CF!CX26-CF!CX27)+IS!CX25+IS!CX26</f>
        <v>0</v>
      </c>
      <c r="CY18" s="69">
        <f>CX18+(-CF!CY26-CF!CY27)+IS!CY25+IS!CY26</f>
        <v>0</v>
      </c>
      <c r="CZ18" s="69">
        <f>CY18+(-CF!CZ26-CF!CZ27)+IS!CZ25+IS!CZ26</f>
        <v>0</v>
      </c>
      <c r="DA18" s="69">
        <f>CZ18+(-CF!DA26-CF!DA27)+IS!DA25+IS!DA26</f>
        <v>0</v>
      </c>
      <c r="DB18" s="69">
        <f>DA18+(-CF!DB26-CF!DB27)+IS!DB25+IS!DB26</f>
        <v>0</v>
      </c>
      <c r="DC18" s="69">
        <f>DB18+(-CF!DC26-CF!DC27)+IS!DC25+IS!DC26</f>
        <v>0</v>
      </c>
      <c r="DD18" s="69">
        <f>DC18+(-CF!DD26-CF!DD27)+IS!DD25+IS!DD26</f>
        <v>0</v>
      </c>
      <c r="DE18" s="69">
        <f>DD18+(-CF!DE26-CF!DE27)+IS!DE25+IS!DE26</f>
        <v>0</v>
      </c>
      <c r="DF18" s="69">
        <f>DE18+(-CF!DF26-CF!DF27)+IS!DF25+IS!DF26</f>
        <v>0</v>
      </c>
      <c r="DG18" s="69">
        <f>DF18+(-CF!DG26-CF!DG27)+IS!DG25+IS!DG26</f>
        <v>0</v>
      </c>
      <c r="DH18" s="69">
        <f>DG18+(-CF!DH26-CF!DH27)+IS!DH25+IS!DH26</f>
        <v>0</v>
      </c>
      <c r="DI18" s="69">
        <f>DH18+(-CF!DI26-CF!DI27)+IS!DI25+IS!DI26</f>
        <v>0</v>
      </c>
      <c r="DJ18" s="69">
        <f>DI18+(-CF!DJ26-CF!DJ27)+IS!DJ25+IS!DJ26</f>
        <v>0</v>
      </c>
      <c r="DK18" s="69">
        <f>DJ18+(-CF!DK26-CF!DK27)+IS!DK25+IS!DK26</f>
        <v>0</v>
      </c>
      <c r="DL18" s="69">
        <f>DK18+(-CF!DL26-CF!DL27)+IS!DL25+IS!DL26</f>
        <v>0</v>
      </c>
      <c r="DM18" s="69">
        <f>DL18+(-CF!DM26-CF!DM27)+IS!DM25+IS!DM26</f>
        <v>0</v>
      </c>
      <c r="DN18" s="69">
        <f>DM18+(-CF!DN26-CF!DN27)+IS!DN25+IS!DN26</f>
        <v>0</v>
      </c>
      <c r="DO18" s="69">
        <f>DN18+(-CF!DO26-CF!DO27)+IS!DO25+IS!DO26</f>
        <v>0</v>
      </c>
      <c r="DP18" s="69">
        <f>DO18+(-CF!DP26-CF!DP27)+IS!DP25+IS!DP26</f>
        <v>0</v>
      </c>
      <c r="DQ18" s="69">
        <f>DP18+(-CF!DQ26-CF!DQ27)+IS!DQ25+IS!DQ26</f>
        <v>0</v>
      </c>
      <c r="DR18" s="69">
        <f>DQ18+(-CF!DR26-CF!DR27)+IS!DR25+IS!DR26</f>
        <v>0</v>
      </c>
      <c r="DS18" s="69">
        <f>DR18+(-CF!DS26-CF!DS27)+IS!DS25+IS!DS26</f>
        <v>0</v>
      </c>
      <c r="DT18" s="69">
        <f>DS18+(-CF!DT26-CF!DT27)+IS!DT25+IS!DT26</f>
        <v>0</v>
      </c>
      <c r="DU18" s="69">
        <f>DT18+(-CF!DU26-CF!DU27)+IS!DU25+IS!DU26</f>
        <v>0</v>
      </c>
      <c r="DV18" s="69">
        <f>DU18+(-CF!DV26-CF!DV27)+IS!DV25+IS!DV26</f>
        <v>0</v>
      </c>
      <c r="DW18" s="69">
        <f>DV18+(-CF!DW26-CF!DW27)+IS!DW25+IS!DW26</f>
        <v>0</v>
      </c>
      <c r="DX18" s="69">
        <f>DW18+(-CF!DX26-CF!DX27)+IS!DX25+IS!DX26</f>
        <v>0</v>
      </c>
      <c r="DY18" s="69">
        <f>DX18+(-CF!DY26-CF!DY27)+IS!DY25+IS!DY26</f>
        <v>0</v>
      </c>
      <c r="DZ18" s="69">
        <f>DY18+(-CF!DZ26-CF!DZ27)+IS!DZ25+IS!DZ26</f>
        <v>0</v>
      </c>
      <c r="EA18" s="10"/>
      <c r="EB18" s="225"/>
      <c r="EC18" s="226"/>
      <c r="ED18" s="227"/>
      <c r="EE18" s="10"/>
      <c r="EF18" s="33"/>
      <c r="EG18" s="131"/>
    </row>
    <row r="19" spans="3:137" x14ac:dyDescent="0.3">
      <c r="C19" s="2" t="s">
        <v>18</v>
      </c>
      <c r="E19" s="51"/>
      <c r="F19" s="68"/>
      <c r="G19" s="139"/>
      <c r="H19" s="53"/>
      <c r="I19" s="69"/>
      <c r="J19" s="69">
        <f>I19+(-CF!J18-CF!J28-CF!J45-CF!J46-CF!J47-CF!J48)+(IS!J27+IS!J44+IS!J45+IS!J46+IS!J47)</f>
        <v>0.43500862032691368</v>
      </c>
      <c r="K19" s="69">
        <f>J19+(-CF!K18-CF!K28-CF!K45-CF!K46-CF!K47-CF!K48)+(IS!K27+IS!K44+IS!K45+IS!K46+IS!K47)</f>
        <v>0.61831190714292106</v>
      </c>
      <c r="L19" s="69">
        <f>K19+(-CF!L18-CF!L28-CF!L45-CF!L46-CF!L47-CF!L48)+(IS!L27+IS!L44+IS!L45+IS!L46+IS!L47)</f>
        <v>0.75192562984391564</v>
      </c>
      <c r="M19" s="69">
        <f>L19+(-CF!M18-CF!M28-CF!M45-CF!M46-CF!M47-CF!M48)+(IS!M27+IS!M44+IS!M45+IS!M46+IS!M47)</f>
        <v>0.74020562984391614</v>
      </c>
      <c r="N19" s="69">
        <f>M19+(-CF!N18-CF!N28-CF!N45-CF!N46-CF!N47-CF!N48)+(IS!N27+IS!N44+IS!N45+IS!N46+IS!N47)</f>
        <v>0.58256562984391635</v>
      </c>
      <c r="O19" s="69">
        <f>N19+(-CF!O18-CF!O28-CF!O45-CF!O46-CF!O47-CF!O48)+(IS!O27+IS!O44+IS!O45+IS!O46+IS!O47)</f>
        <v>-2.9185326688963897E-2</v>
      </c>
      <c r="P19" s="69">
        <f>O19+(-CF!P18-CF!P28-CF!P45-CF!P46-CF!P47-CF!P48)+(IS!P27+IS!P44+IS!P45+IS!P46+IS!P47)</f>
        <v>0</v>
      </c>
      <c r="Q19" s="69">
        <f>P19+(-CF!Q18-CF!Q28-CF!Q45-CF!Q46-CF!Q47-CF!Q48)+(IS!Q27+IS!Q44+IS!Q45+IS!Q46+IS!Q47)</f>
        <v>0</v>
      </c>
      <c r="R19" s="69">
        <f>Q19+(-CF!R18-CF!R28-CF!R45-CF!R46-CF!R47-CF!R48)+(IS!R27+IS!R44+IS!R45+IS!R46+IS!R47)</f>
        <v>0</v>
      </c>
      <c r="S19" s="69">
        <f>R19+(-CF!S18-CF!S28-CF!S45-CF!S46-CF!S47-CF!S48)+(IS!S27+IS!S44+IS!S45+IS!S46+IS!S47)</f>
        <v>0</v>
      </c>
      <c r="T19" s="69">
        <f>S19+(-CF!T18-CF!T28-CF!T45-CF!T46-CF!T47-CF!T48)+(IS!T27+IS!T44+IS!T45+IS!T46+IS!T47)</f>
        <v>0</v>
      </c>
      <c r="U19" s="69">
        <f>T19+(-CF!U18-CF!U28-CF!U45-CF!U46-CF!U47-CF!U48)+(IS!U27+IS!U44+IS!U45+IS!U46+IS!U47)</f>
        <v>0</v>
      </c>
      <c r="V19" s="69">
        <f>U19+(-CF!V18-CF!V28-CF!V45-CF!V46-CF!V47-CF!V48)+(IS!V27+IS!V44+IS!V45+IS!V46+IS!V47)</f>
        <v>0</v>
      </c>
      <c r="W19" s="69">
        <f>V19+(-CF!W18-CF!W28-CF!W45-CF!W46-CF!W47-CF!W48)+(IS!W27+IS!W44+IS!W45+IS!W46+IS!W47)</f>
        <v>0</v>
      </c>
      <c r="X19" s="69">
        <f>W19+(-CF!X18-CF!X28-CF!X45-CF!X46-CF!X47-CF!X48)+(IS!X27+IS!X44+IS!X45+IS!X46+IS!X47)</f>
        <v>0</v>
      </c>
      <c r="Y19" s="69">
        <f>X19+(-CF!Y18-CF!Y28-CF!Y45-CF!Y46-CF!Y47-CF!Y48)+(IS!Y27+IS!Y44+IS!Y45+IS!Y46+IS!Y47)</f>
        <v>0</v>
      </c>
      <c r="Z19" s="69">
        <f>Y19+(-CF!Z18-CF!Z28-CF!Z45-CF!Z46-CF!Z47-CF!Z48)+(IS!Z27+IS!Z44+IS!Z45+IS!Z46+IS!Z47)</f>
        <v>0</v>
      </c>
      <c r="AA19" s="69">
        <f>Z19+(-CF!AA18-CF!AA28-CF!AA45-CF!AA46-CF!AA47-CF!AA48)+(IS!AA27+IS!AA44+IS!AA45+IS!AA46+IS!AA47)</f>
        <v>0</v>
      </c>
      <c r="AB19" s="69">
        <f>AA19+(-CF!AB18-CF!AB28-CF!AB45-CF!AB46-CF!AB47-CF!AB48)+(IS!AB27+IS!AB44+IS!AB45+IS!AB46+IS!AB47)</f>
        <v>0</v>
      </c>
      <c r="AC19" s="69">
        <f>AB19+(-CF!AC18-CF!AC28-CF!AC45-CF!AC46-CF!AC47-CF!AC48)+(IS!AC27+IS!AC44+IS!AC45+IS!AC46+IS!AC47)</f>
        <v>0</v>
      </c>
      <c r="AD19" s="69">
        <f>AC19+(-CF!AD18-CF!AD28-CF!AD45-CF!AD46-CF!AD47-CF!AD48)+(IS!AD27+IS!AD44+IS!AD45+IS!AD46+IS!AD47)</f>
        <v>0</v>
      </c>
      <c r="AE19" s="69">
        <f>AD19+(-CF!AE18-CF!AE28-CF!AE45-CF!AE46-CF!AE47-CF!AE48)+(IS!AE27+IS!AE44+IS!AE45+IS!AE46+IS!AE47)</f>
        <v>0</v>
      </c>
      <c r="AF19" s="69">
        <f>AE19+(-CF!AF18-CF!AF28-CF!AF45-CF!AF46-CF!AF47-CF!AF48)+(IS!AF27+IS!AF44+IS!AF45+IS!AF46+IS!AF47)</f>
        <v>0</v>
      </c>
      <c r="AG19" s="69">
        <f>AF19+(-CF!AG18-CF!AG28-CF!AG45-CF!AG46-CF!AG47-CF!AG48)+(IS!AG27+IS!AG44+IS!AG45+IS!AG46+IS!AG47)</f>
        <v>0</v>
      </c>
      <c r="AH19" s="69">
        <f>AG19+(-CF!AH18-CF!AH28-CF!AH45-CF!AH46-CF!AH47-CF!AH48)+(IS!AH27+IS!AH44+IS!AH45+IS!AH46+IS!AH47)</f>
        <v>0</v>
      </c>
      <c r="AI19" s="69">
        <f>AH19+(-CF!AI18-CF!AI28-CF!AI45-CF!AI46-CF!AI47-CF!AI48)+(IS!AI27+IS!AI44+IS!AI45+IS!AI46+IS!AI47)</f>
        <v>0</v>
      </c>
      <c r="AJ19" s="69">
        <f>AI19+(-CF!AJ18-CF!AJ28-CF!AJ45-CF!AJ46-CF!AJ47-CF!AJ48)+(IS!AJ27+IS!AJ44+IS!AJ45+IS!AJ46+IS!AJ47)</f>
        <v>0</v>
      </c>
      <c r="AK19" s="69">
        <f>AJ19+(-CF!AK18-CF!AK28-CF!AK45-CF!AK46-CF!AK47-CF!AK48)+(IS!AK27+IS!AK44+IS!AK45+IS!AK46+IS!AK47)</f>
        <v>0</v>
      </c>
      <c r="AL19" s="69">
        <f>AK19+(-CF!AL18-CF!AL28-CF!AL45-CF!AL46-CF!AL47-CF!AL48)+(IS!AL27+IS!AL44+IS!AL45+IS!AL46+IS!AL47)</f>
        <v>0</v>
      </c>
      <c r="AM19" s="69">
        <f>AL19+(-CF!AM18-CF!AM28-CF!AM45-CF!AM46-CF!AM47-CF!AM48)+(IS!AM27+IS!AM44+IS!AM45+IS!AM46+IS!AM47)</f>
        <v>0</v>
      </c>
      <c r="AN19" s="69">
        <f>AM19+(-CF!AN18-CF!AN28-CF!AN45-CF!AN46-CF!AN47-CF!AN48)+(IS!AN27+IS!AN44+IS!AN45+IS!AN46+IS!AN47)</f>
        <v>0</v>
      </c>
      <c r="AO19" s="69">
        <f>AN19+(-CF!AO18-CF!AO28-CF!AO45-CF!AO46-CF!AO47-CF!AO48)+(IS!AO27+IS!AO44+IS!AO45+IS!AO46+IS!AO47)</f>
        <v>0</v>
      </c>
      <c r="AP19" s="69">
        <f>AO19+(-CF!AP18-CF!AP28-CF!AP45-CF!AP46-CF!AP47-CF!AP48)+(IS!AP27+IS!AP44+IS!AP45+IS!AP46+IS!AP47)</f>
        <v>0</v>
      </c>
      <c r="AQ19" s="69">
        <f>AP19+(-CF!AQ18-CF!AQ28-CF!AQ45-CF!AQ46-CF!AQ47-CF!AQ48)+(IS!AQ27+IS!AQ44+IS!AQ45+IS!AQ46+IS!AQ47)</f>
        <v>0</v>
      </c>
      <c r="AR19" s="69">
        <f>AQ19+(-CF!AR18-CF!AR28-CF!AR45-CF!AR46-CF!AR47-CF!AR48)+(IS!AR27+IS!AR44+IS!AR45+IS!AR46+IS!AR47)</f>
        <v>0</v>
      </c>
      <c r="AS19" s="69">
        <f>AR19+(-CF!AS18-CF!AS28-CF!AS45-CF!AS46-CF!AS47-CF!AS48)+(IS!AS27+IS!AS44+IS!AS45+IS!AS46+IS!AS47)</f>
        <v>0</v>
      </c>
      <c r="AT19" s="69">
        <f>AS19+(-CF!AT18-CF!AT28-CF!AT45-CF!AT46-CF!AT47-CF!AT48)+(IS!AT27+IS!AT44+IS!AT45+IS!AT46+IS!AT47)</f>
        <v>0</v>
      </c>
      <c r="AU19" s="69">
        <f>AT19+(-CF!AU18-CF!AU28-CF!AU45-CF!AU46-CF!AU47-CF!AU48)+(IS!AU27+IS!AU44+IS!AU45+IS!AU46+IS!AU47)</f>
        <v>0</v>
      </c>
      <c r="AV19" s="69">
        <f>AU19+(-CF!AV18-CF!AV28-CF!AV45-CF!AV46-CF!AV47-CF!AV48)+(IS!AV27+IS!AV44+IS!AV45+IS!AV46+IS!AV47)</f>
        <v>0</v>
      </c>
      <c r="AW19" s="69">
        <f>AV19+(-CF!AW18-CF!AW28-CF!AW45-CF!AW46-CF!AW47-CF!AW48)+(IS!AW27+IS!AW44+IS!AW45+IS!AW46+IS!AW47)</f>
        <v>0</v>
      </c>
      <c r="AX19" s="69">
        <f>AW19+(-CF!AX18-CF!AX28-CF!AX45-CF!AX46-CF!AX47-CF!AX48)+(IS!AX27+IS!AX44+IS!AX45+IS!AX46+IS!AX47)</f>
        <v>0</v>
      </c>
      <c r="AY19" s="69">
        <f>AX19+(-CF!AY18-CF!AY28-CF!AY45-CF!AY46-CF!AY47-CF!AY48)+(IS!AY27+IS!AY44+IS!AY45+IS!AY46+IS!AY47)</f>
        <v>0</v>
      </c>
      <c r="AZ19" s="69">
        <f>AY19+(-CF!AZ18-CF!AZ28-CF!AZ45-CF!AZ46-CF!AZ47-CF!AZ48)+(IS!AZ27+IS!AZ44+IS!AZ45+IS!AZ46+IS!AZ47)</f>
        <v>0</v>
      </c>
      <c r="BA19" s="69">
        <f>AZ19+(-CF!BA18-CF!BA28-CF!BA45-CF!BA46-CF!BA47-CF!BA48)+(IS!BA27+IS!BA44+IS!BA45+IS!BA46+IS!BA47)</f>
        <v>0</v>
      </c>
      <c r="BB19" s="69">
        <f>BA19+(-CF!BB18-CF!BB28-CF!BB45-CF!BB46-CF!BB47-CF!BB48)+(IS!BB27+IS!BB44+IS!BB45+IS!BB46+IS!BB47)</f>
        <v>0</v>
      </c>
      <c r="BC19" s="69">
        <f>BB19+(-CF!BC18-CF!BC28-CF!BC45-CF!BC46-CF!BC47-CF!BC48)+(IS!BC27+IS!BC44+IS!BC45+IS!BC46+IS!BC47)</f>
        <v>0</v>
      </c>
      <c r="BD19" s="69">
        <f>BC19+(-CF!BD18-CF!BD28-CF!BD45-CF!BD46-CF!BD47-CF!BD48)+(IS!BD27+IS!BD44+IS!BD45+IS!BD46+IS!BD47)</f>
        <v>0</v>
      </c>
      <c r="BE19" s="69">
        <f>BD19+(-CF!BE18-CF!BE28-CF!BE45-CF!BE46-CF!BE47-CF!BE48)+(IS!BE27+IS!BE44+IS!BE45+IS!BE46+IS!BE47)</f>
        <v>0</v>
      </c>
      <c r="BF19" s="69">
        <f>BE19+(-CF!BF18-CF!BF28-CF!BF45-CF!BF46-CF!BF47-CF!BF48)+(IS!BF27+IS!BF44+IS!BF45+IS!BF46+IS!BF47)</f>
        <v>0</v>
      </c>
      <c r="BG19" s="69">
        <f>BF19+(-CF!BG18-CF!BG28-CF!BG45-CF!BG46-CF!BG47-CF!BG48)+(IS!BG27+IS!BG44+IS!BG45+IS!BG46+IS!BG47)</f>
        <v>0</v>
      </c>
      <c r="BH19" s="69">
        <f>BG19+(-CF!BH18-CF!BH28-CF!BH45-CF!BH46-CF!BH47-CF!BH48)+(IS!BH27+IS!BH44+IS!BH45+IS!BH46+IS!BH47)</f>
        <v>0</v>
      </c>
      <c r="BI19" s="69">
        <f>BH19+(-CF!BI18-CF!BI28-CF!BI45-CF!BI46-CF!BI47-CF!BI48)+(IS!BI27+IS!BI44+IS!BI45+IS!BI46+IS!BI47)</f>
        <v>0</v>
      </c>
      <c r="BJ19" s="69">
        <f>BI19+(-CF!BJ18-CF!BJ28-CF!BJ45-CF!BJ46-CF!BJ47-CF!BJ48)+(IS!BJ27+IS!BJ44+IS!BJ45+IS!BJ46+IS!BJ47)</f>
        <v>0</v>
      </c>
      <c r="BK19" s="69">
        <f>BJ19+(-CF!BK18-CF!BK28-CF!BK45-CF!BK46-CF!BK47-CF!BK48)+(IS!BK27+IS!BK44+IS!BK45+IS!BK46+IS!BK47)</f>
        <v>0</v>
      </c>
      <c r="BL19" s="69">
        <f>BK19+(-CF!BL18-CF!BL28-CF!BL45-CF!BL46-CF!BL47-CF!BL48)+(IS!BL27+IS!BL44+IS!BL45+IS!BL46+IS!BL47)</f>
        <v>0</v>
      </c>
      <c r="BM19" s="69">
        <f>BL19+(-CF!BM18-CF!BM28-CF!BM45-CF!BM46-CF!BM47-CF!BM48)+(IS!BM27+IS!BM44+IS!BM45+IS!BM46+IS!BM47)</f>
        <v>0</v>
      </c>
      <c r="BN19" s="69">
        <f>BM19+(-CF!BN18-CF!BN28-CF!BN45-CF!BN46-CF!BN47-CF!BN48)+(IS!BN27+IS!BN44+IS!BN45+IS!BN46+IS!BN47)</f>
        <v>0</v>
      </c>
      <c r="BO19" s="69">
        <f>BN19+(-CF!BO18-CF!BO28-CF!BO45-CF!BO46-CF!BO47-CF!BO48)+(IS!BO27+IS!BO44+IS!BO45+IS!BO46+IS!BO47)</f>
        <v>0</v>
      </c>
      <c r="BP19" s="69">
        <f>BO19+(-CF!BP18-CF!BP28-CF!BP45-CF!BP46-CF!BP47-CF!BP48)+(IS!BP27+IS!BP44+IS!BP45+IS!BP46+IS!BP47)</f>
        <v>0</v>
      </c>
      <c r="BQ19" s="69">
        <f>BP19+(-CF!BQ18-CF!BQ28-CF!BQ45-CF!BQ46-CF!BQ47-CF!BQ48)+(IS!BQ27+IS!BQ44+IS!BQ45+IS!BQ46+IS!BQ47)</f>
        <v>0</v>
      </c>
      <c r="BR19" s="69">
        <f>BQ19+(-CF!BR18-CF!BR28-CF!BR45-CF!BR46-CF!BR47-CF!BR48)+(IS!BR27+IS!BR44+IS!BR45+IS!BR46+IS!BR47)</f>
        <v>0</v>
      </c>
      <c r="BS19" s="69">
        <f>BR19+(-CF!BS18-CF!BS28-CF!BS45-CF!BS46-CF!BS47-CF!BS48)+(IS!BS27+IS!BS44+IS!BS45+IS!BS46+IS!BS47)</f>
        <v>0</v>
      </c>
      <c r="BT19" s="69">
        <f>BS19+(-CF!BT18-CF!BT28-CF!BT45-CF!BT46-CF!BT47-CF!BT48)+(IS!BT27+IS!BT44+IS!BT45+IS!BT46+IS!BT47)</f>
        <v>0</v>
      </c>
      <c r="BU19" s="69">
        <f>BT19+(-CF!BU18-CF!BU28-CF!BU45-CF!BU46-CF!BU47-CF!BU48)+(IS!BU27+IS!BU44+IS!BU45+IS!BU46+IS!BU47)</f>
        <v>0</v>
      </c>
      <c r="BV19" s="69">
        <f>BU19+(-CF!BV18-CF!BV28-CF!BV45-CF!BV46-CF!BV47-CF!BV48)+(IS!BV27+IS!BV44+IS!BV45+IS!BV46+IS!BV47)</f>
        <v>0</v>
      </c>
      <c r="BW19" s="69">
        <f>BV19+(-CF!BW18-CF!BW28-CF!BW45-CF!BW46-CF!BW47-CF!BW48)+(IS!BW27+IS!BW44+IS!BW45+IS!BW46+IS!BW47)</f>
        <v>0</v>
      </c>
      <c r="BX19" s="69">
        <f>BW19+(-CF!BX18-CF!BX28-CF!BX45-CF!BX46-CF!BX47-CF!BX48)+(IS!BX27+IS!BX44+IS!BX45+IS!BX46+IS!BX47)</f>
        <v>0</v>
      </c>
      <c r="BY19" s="69">
        <f>BX19+(-CF!BY18-CF!BY28-CF!BY45-CF!BY46-CF!BY47-CF!BY48)+(IS!BY27+IS!BY44+IS!BY45+IS!BY46+IS!BY47)</f>
        <v>0</v>
      </c>
      <c r="BZ19" s="69">
        <f>BY19+(-CF!BZ18-CF!BZ28-CF!BZ45-CF!BZ46-CF!BZ47-CF!BZ48)+(IS!BZ27+IS!BZ44+IS!BZ45+IS!BZ46+IS!BZ47)</f>
        <v>0</v>
      </c>
      <c r="CA19" s="69">
        <f>BZ19+(-CF!CA18-CF!CA28-CF!CA45-CF!CA46-CF!CA47-CF!CA48)+(IS!CA27+IS!CA44+IS!CA45+IS!CA46+IS!CA47)</f>
        <v>0</v>
      </c>
      <c r="CB19" s="69">
        <f>CA19+(-CF!CB18-CF!CB28-CF!CB45-CF!CB46-CF!CB47-CF!CB48)+(IS!CB27+IS!CB44+IS!CB45+IS!CB46+IS!CB47)</f>
        <v>0</v>
      </c>
      <c r="CC19" s="69">
        <f>CB19+(-CF!CC18-CF!CC28-CF!CC45-CF!CC46-CF!CC47-CF!CC48)+(IS!CC27+IS!CC44+IS!CC45+IS!CC46+IS!CC47)</f>
        <v>0</v>
      </c>
      <c r="CD19" s="69">
        <f>CC19+(-CF!CD18-CF!CD28-CF!CD45-CF!CD46-CF!CD47-CF!CD48)+(IS!CD27+IS!CD44+IS!CD45+IS!CD46+IS!CD47)</f>
        <v>0</v>
      </c>
      <c r="CE19" s="69">
        <f>CD19+(-CF!CE18-CF!CE28-CF!CE45-CF!CE46-CF!CE47-CF!CE48)+(IS!CE27+IS!CE44+IS!CE45+IS!CE46+IS!CE47)</f>
        <v>0</v>
      </c>
      <c r="CF19" s="69">
        <f>CE19+(-CF!CF18-CF!CF28-CF!CF45-CF!CF46-CF!CF47-CF!CF48)+(IS!CF27+IS!CF44+IS!CF45+IS!CF46+IS!CF47)</f>
        <v>0</v>
      </c>
      <c r="CG19" s="69">
        <f>CF19+(-CF!CG18-CF!CG28-CF!CG45-CF!CG46-CF!CG47-CF!CG48)+(IS!CG27+IS!CG44+IS!CG45+IS!CG46+IS!CG47)</f>
        <v>0</v>
      </c>
      <c r="CH19" s="69">
        <f>CG19+(-CF!CH18-CF!CH28-CF!CH45-CF!CH46-CF!CH47-CF!CH48)+(IS!CH27+IS!CH44+IS!CH45+IS!CH46+IS!CH47)</f>
        <v>0</v>
      </c>
      <c r="CI19" s="69">
        <f>CH19+(-CF!CI18-CF!CI28-CF!CI45-CF!CI46-CF!CI47-CF!CI48)+(IS!CI27+IS!CI44+IS!CI45+IS!CI46+IS!CI47)</f>
        <v>0</v>
      </c>
      <c r="CJ19" s="69">
        <f>CI19+(-CF!CJ18-CF!CJ28-CF!CJ45-CF!CJ46-CF!CJ47-CF!CJ48)+(IS!CJ27+IS!CJ44+IS!CJ45+IS!CJ46+IS!CJ47)</f>
        <v>0</v>
      </c>
      <c r="CK19" s="69">
        <f>CJ19+(-CF!CK18-CF!CK28-CF!CK45-CF!CK46-CF!CK47-CF!CK48)+(IS!CK27+IS!CK44+IS!CK45+IS!CK46+IS!CK47)</f>
        <v>0</v>
      </c>
      <c r="CL19" s="69">
        <f>CK19+(-CF!CL18-CF!CL28-CF!CL45-CF!CL46-CF!CL47-CF!CL48)+(IS!CL27+IS!CL44+IS!CL45+IS!CL46+IS!CL47)</f>
        <v>0</v>
      </c>
      <c r="CM19" s="69">
        <f>CL19+(-CF!CM18-CF!CM28-CF!CM45-CF!CM46-CF!CM47-CF!CM48)+(IS!CM27+IS!CM44+IS!CM45+IS!CM46+IS!CM47)</f>
        <v>0</v>
      </c>
      <c r="CN19" s="69">
        <f>CM19+(-CF!CN18-CF!CN28-CF!CN45-CF!CN46-CF!CN47-CF!CN48)+(IS!CN27+IS!CN44+IS!CN45+IS!CN46+IS!CN47)</f>
        <v>0</v>
      </c>
      <c r="CO19" s="69">
        <f>CN19+(-CF!CO18-CF!CO28-CF!CO45-CF!CO46-CF!CO47-CF!CO48)+(IS!CO27+IS!CO44+IS!CO45+IS!CO46+IS!CO47)</f>
        <v>0</v>
      </c>
      <c r="CP19" s="69">
        <f>CO19+(-CF!CP18-CF!CP28-CF!CP45-CF!CP46-CF!CP47-CF!CP48)+(IS!CP27+IS!CP44+IS!CP45+IS!CP46+IS!CP47)</f>
        <v>0</v>
      </c>
      <c r="CQ19" s="69">
        <f>CP19+(-CF!CQ18-CF!CQ28-CF!CQ45-CF!CQ46-CF!CQ47-CF!CQ48)+(IS!CQ27+IS!CQ44+IS!CQ45+IS!CQ46+IS!CQ47)</f>
        <v>0</v>
      </c>
      <c r="CR19" s="69">
        <f>CQ19+(-CF!CR18-CF!CR28-CF!CR45-CF!CR46-CF!CR47-CF!CR48)+(IS!CR27+IS!CR44+IS!CR45+IS!CR46+IS!CR47)</f>
        <v>0</v>
      </c>
      <c r="CS19" s="69">
        <f>CR19+(-CF!CS18-CF!CS28-CF!CS45-CF!CS46-CF!CS47-CF!CS48)+(IS!CS27+IS!CS44+IS!CS45+IS!CS46+IS!CS47)</f>
        <v>0</v>
      </c>
      <c r="CT19" s="69">
        <f>CS19+(-CF!CT18-CF!CT28-CF!CT45-CF!CT46-CF!CT47-CF!CT48)+(IS!CT27+IS!CT44+IS!CT45+IS!CT46+IS!CT47)</f>
        <v>0</v>
      </c>
      <c r="CU19" s="69">
        <f>CT19+(-CF!CU18-CF!CU28-CF!CU45-CF!CU46-CF!CU47-CF!CU48)+(IS!CU27+IS!CU44+IS!CU45+IS!CU46+IS!CU47)</f>
        <v>0</v>
      </c>
      <c r="CV19" s="69">
        <f>CU19+(-CF!CV18-CF!CV28-CF!CV45-CF!CV46-CF!CV47-CF!CV48)+(IS!CV27+IS!CV44+IS!CV45+IS!CV46+IS!CV47)</f>
        <v>0</v>
      </c>
      <c r="CW19" s="69">
        <f>CV19+(-CF!CW18-CF!CW28-CF!CW45-CF!CW46-CF!CW47-CF!CW48)+(IS!CW27+IS!CW44+IS!CW45+IS!CW46+IS!CW47)</f>
        <v>0</v>
      </c>
      <c r="CX19" s="69">
        <f>CW19+(-CF!CX18-CF!CX28-CF!CX45-CF!CX46-CF!CX47-CF!CX48)+(IS!CX27+IS!CX44+IS!CX45+IS!CX46+IS!CX47)</f>
        <v>0</v>
      </c>
      <c r="CY19" s="69">
        <f>CX19+(-CF!CY18-CF!CY28-CF!CY45-CF!CY46-CF!CY47-CF!CY48)+(IS!CY27+IS!CY44+IS!CY45+IS!CY46+IS!CY47)</f>
        <v>0</v>
      </c>
      <c r="CZ19" s="69">
        <f>CY19+(-CF!CZ18-CF!CZ28-CF!CZ45-CF!CZ46-CF!CZ47-CF!CZ48)+(IS!CZ27+IS!CZ44+IS!CZ45+IS!CZ46+IS!CZ47)</f>
        <v>0</v>
      </c>
      <c r="DA19" s="69">
        <f>CZ19+(-CF!DA18-CF!DA28-CF!DA45-CF!DA46-CF!DA47-CF!DA48)+(IS!DA27+IS!DA44+IS!DA45+IS!DA46+IS!DA47)</f>
        <v>0</v>
      </c>
      <c r="DB19" s="69">
        <f>DA19+(-CF!DB18-CF!DB28-CF!DB45-CF!DB46-CF!DB47-CF!DB48)+(IS!DB27+IS!DB44+IS!DB45+IS!DB46+IS!DB47)</f>
        <v>0</v>
      </c>
      <c r="DC19" s="69">
        <f>DB19+(-CF!DC18-CF!DC28-CF!DC45-CF!DC46-CF!DC47-CF!DC48)+(IS!DC27+IS!DC44+IS!DC45+IS!DC46+IS!DC47)</f>
        <v>0</v>
      </c>
      <c r="DD19" s="69">
        <f>DC19+(-CF!DD18-CF!DD28-CF!DD45-CF!DD46-CF!DD47-CF!DD48)+(IS!DD27+IS!DD44+IS!DD45+IS!DD46+IS!DD47)</f>
        <v>0</v>
      </c>
      <c r="DE19" s="69">
        <f>DD19+(-CF!DE18-CF!DE28-CF!DE45-CF!DE46-CF!DE47-CF!DE48)+(IS!DE27+IS!DE44+IS!DE45+IS!DE46+IS!DE47)</f>
        <v>0</v>
      </c>
      <c r="DF19" s="69">
        <f>DE19+(-CF!DF18-CF!DF28-CF!DF45-CF!DF46-CF!DF47-CF!DF48)+(IS!DF27+IS!DF44+IS!DF45+IS!DF46+IS!DF47)</f>
        <v>0</v>
      </c>
      <c r="DG19" s="69">
        <f>DF19+(-CF!DG18-CF!DG28-CF!DG45-CF!DG46-CF!DG47-CF!DG48)+(IS!DG27+IS!DG44+IS!DG45+IS!DG46+IS!DG47)</f>
        <v>0</v>
      </c>
      <c r="DH19" s="69">
        <f>DG19+(-CF!DH18-CF!DH28-CF!DH45-CF!DH46-CF!DH47-CF!DH48)+(IS!DH27+IS!DH44+IS!DH45+IS!DH46+IS!DH47)</f>
        <v>0</v>
      </c>
      <c r="DI19" s="69">
        <f>DH19+(-CF!DI18-CF!DI28-CF!DI45-CF!DI46-CF!DI47-CF!DI48)+(IS!DI27+IS!DI44+IS!DI45+IS!DI46+IS!DI47)</f>
        <v>0</v>
      </c>
      <c r="DJ19" s="69">
        <f>DI19+(-CF!DJ18-CF!DJ28-CF!DJ45-CF!DJ46-CF!DJ47-CF!DJ48)+(IS!DJ27+IS!DJ44+IS!DJ45+IS!DJ46+IS!DJ47)</f>
        <v>0</v>
      </c>
      <c r="DK19" s="69">
        <f>DJ19+(-CF!DK18-CF!DK28-CF!DK45-CF!DK46-CF!DK47-CF!DK48)+(IS!DK27+IS!DK44+IS!DK45+IS!DK46+IS!DK47)</f>
        <v>0</v>
      </c>
      <c r="DL19" s="69">
        <f>DK19+(-CF!DL18-CF!DL28-CF!DL45-CF!DL46-CF!DL47-CF!DL48)+(IS!DL27+IS!DL44+IS!DL45+IS!DL46+IS!DL47)</f>
        <v>0</v>
      </c>
      <c r="DM19" s="69">
        <f>DL19+(-CF!DM18-CF!DM28-CF!DM45-CF!DM46-CF!DM47-CF!DM48)+(IS!DM27+IS!DM44+IS!DM45+IS!DM46+IS!DM47)</f>
        <v>0</v>
      </c>
      <c r="DN19" s="69">
        <f>DM19+(-CF!DN18-CF!DN28-CF!DN45-CF!DN46-CF!DN47-CF!DN48)+(IS!DN27+IS!DN44+IS!DN45+IS!DN46+IS!DN47)</f>
        <v>0</v>
      </c>
      <c r="DO19" s="69">
        <f>DN19+(-CF!DO18-CF!DO28-CF!DO45-CF!DO46-CF!DO47-CF!DO48)+(IS!DO27+IS!DO44+IS!DO45+IS!DO46+IS!DO47)</f>
        <v>0</v>
      </c>
      <c r="DP19" s="69">
        <f>DO19+(-CF!DP18-CF!DP28-CF!DP45-CF!DP46-CF!DP47-CF!DP48)+(IS!DP27+IS!DP44+IS!DP45+IS!DP46+IS!DP47)</f>
        <v>0</v>
      </c>
      <c r="DQ19" s="69">
        <f>DP19+(-CF!DQ18-CF!DQ28-CF!DQ45-CF!DQ46-CF!DQ47-CF!DQ48)+(IS!DQ27+IS!DQ44+IS!DQ45+IS!DQ46+IS!DQ47)</f>
        <v>0</v>
      </c>
      <c r="DR19" s="69">
        <f>DQ19+(-CF!DR18-CF!DR28-CF!DR45-CF!DR46-CF!DR47-CF!DR48)+(IS!DR27+IS!DR44+IS!DR45+IS!DR46+IS!DR47)</f>
        <v>0</v>
      </c>
      <c r="DS19" s="69">
        <f>DR19+(-CF!DS18-CF!DS28-CF!DS45-CF!DS46-CF!DS47-CF!DS48)+(IS!DS27+IS!DS44+IS!DS45+IS!DS46+IS!DS47)</f>
        <v>0</v>
      </c>
      <c r="DT19" s="69">
        <f>DS19+(-CF!DT18-CF!DT28-CF!DT45-CF!DT46-CF!DT47-CF!DT48)+(IS!DT27+IS!DT44+IS!DT45+IS!DT46+IS!DT47)</f>
        <v>0</v>
      </c>
      <c r="DU19" s="69">
        <f>DT19+(-CF!DU18-CF!DU28-CF!DU45-CF!DU46-CF!DU47-CF!DU48)+(IS!DU27+IS!DU44+IS!DU45+IS!DU46+IS!DU47)</f>
        <v>0</v>
      </c>
      <c r="DV19" s="69">
        <f>DU19+(-CF!DV18-CF!DV28-CF!DV45-CF!DV46-CF!DV47-CF!DV48)+(IS!DV27+IS!DV44+IS!DV45+IS!DV46+IS!DV47)</f>
        <v>0</v>
      </c>
      <c r="DW19" s="69">
        <f>DV19+(-CF!DW18-CF!DW28-CF!DW45-CF!DW46-CF!DW47-CF!DW48)+(IS!DW27+IS!DW44+IS!DW45+IS!DW46+IS!DW47)</f>
        <v>0</v>
      </c>
      <c r="DX19" s="69">
        <f>DW19+(-CF!DX18-CF!DX28-CF!DX45-CF!DX46-CF!DX47-CF!DX48)+(IS!DX27+IS!DX44+IS!DX45+IS!DX46+IS!DX47)</f>
        <v>0</v>
      </c>
      <c r="DY19" s="69">
        <f>DX19+(-CF!DY18-CF!DY28-CF!DY45-CF!DY46-CF!DY47-CF!DY48)+(IS!DY27+IS!DY44+IS!DY45+IS!DY46+IS!DY47)</f>
        <v>0</v>
      </c>
      <c r="DZ19" s="69">
        <f>DY19+(-CF!DZ18-CF!DZ28-CF!DZ45-CF!DZ46-CF!DZ47-CF!DZ48)+(IS!DZ27+IS!DZ44+IS!DZ45+IS!DZ46+IS!DZ47)</f>
        <v>0</v>
      </c>
      <c r="EA19" s="10"/>
      <c r="EB19" s="225"/>
      <c r="EC19" s="226"/>
      <c r="ED19" s="227"/>
      <c r="EE19" s="10"/>
      <c r="EF19" s="33"/>
      <c r="EG19" s="131"/>
    </row>
    <row r="20" spans="3:137" ht="5.0999999999999996" customHeight="1" x14ac:dyDescent="0.3">
      <c r="E20" s="51"/>
      <c r="F20" s="38"/>
      <c r="G20" s="27"/>
      <c r="H20" s="53"/>
      <c r="DY20" s="10"/>
      <c r="DZ20" s="10"/>
      <c r="EA20" s="10"/>
      <c r="EB20" s="225"/>
      <c r="EC20" s="38"/>
      <c r="ED20" s="224"/>
      <c r="EE20" s="10"/>
    </row>
    <row r="21" spans="3:137" x14ac:dyDescent="0.3">
      <c r="C21" s="214" t="s">
        <v>40</v>
      </c>
      <c r="D21" s="214"/>
      <c r="E21" s="215"/>
      <c r="F21" s="216">
        <f>EC21/$EC$10*Inputs!$D$10</f>
        <v>0</v>
      </c>
      <c r="G21" s="217" t="s">
        <v>47</v>
      </c>
      <c r="H21" s="40"/>
      <c r="I21" s="218"/>
      <c r="J21" s="218">
        <f t="shared" ref="J21:AO21" si="2">SUM(J13:J20)</f>
        <v>3.9066666666666667</v>
      </c>
      <c r="K21" s="218">
        <f t="shared" si="2"/>
        <v>10.447255212491147</v>
      </c>
      <c r="L21" s="218">
        <f t="shared" si="2"/>
        <v>16.102040475813105</v>
      </c>
      <c r="M21" s="218">
        <f t="shared" si="2"/>
        <v>22.164452016434065</v>
      </c>
      <c r="N21" s="218">
        <f t="shared" si="2"/>
        <v>28.633903557055028</v>
      </c>
      <c r="O21" s="218">
        <f t="shared" si="2"/>
        <v>29.203728431009324</v>
      </c>
      <c r="P21" s="218">
        <f t="shared" si="2"/>
        <v>27.847740039310786</v>
      </c>
      <c r="Q21" s="218">
        <f t="shared" si="2"/>
        <v>27.847740039310786</v>
      </c>
      <c r="R21" s="218">
        <f t="shared" si="2"/>
        <v>27.847740039310786</v>
      </c>
      <c r="S21" s="218">
        <f t="shared" si="2"/>
        <v>27.847740039310786</v>
      </c>
      <c r="T21" s="218">
        <f t="shared" si="2"/>
        <v>27.847740039310786</v>
      </c>
      <c r="U21" s="218">
        <f t="shared" si="2"/>
        <v>27.847740039310786</v>
      </c>
      <c r="V21" s="218">
        <f t="shared" si="2"/>
        <v>27.847740039310786</v>
      </c>
      <c r="W21" s="218">
        <f t="shared" si="2"/>
        <v>27.847740039310786</v>
      </c>
      <c r="X21" s="218">
        <f t="shared" si="2"/>
        <v>27.847740039310786</v>
      </c>
      <c r="Y21" s="218">
        <f t="shared" si="2"/>
        <v>27.847740039310786</v>
      </c>
      <c r="Z21" s="218">
        <f t="shared" si="2"/>
        <v>27.847740039310786</v>
      </c>
      <c r="AA21" s="218">
        <f t="shared" si="2"/>
        <v>27.847740039310786</v>
      </c>
      <c r="AB21" s="218">
        <f t="shared" si="2"/>
        <v>27.847740039310786</v>
      </c>
      <c r="AC21" s="218">
        <f t="shared" si="2"/>
        <v>27.847740039310786</v>
      </c>
      <c r="AD21" s="218">
        <f t="shared" si="2"/>
        <v>27.847740039310786</v>
      </c>
      <c r="AE21" s="218">
        <f t="shared" si="2"/>
        <v>27.847740039310786</v>
      </c>
      <c r="AF21" s="218">
        <f t="shared" si="2"/>
        <v>27.847740039310786</v>
      </c>
      <c r="AG21" s="218">
        <f t="shared" si="2"/>
        <v>27.847740039310786</v>
      </c>
      <c r="AH21" s="218">
        <f t="shared" si="2"/>
        <v>27.847740039310786</v>
      </c>
      <c r="AI21" s="218">
        <f t="shared" si="2"/>
        <v>27.847740039310786</v>
      </c>
      <c r="AJ21" s="218">
        <f t="shared" si="2"/>
        <v>27.847740039310786</v>
      </c>
      <c r="AK21" s="218">
        <f t="shared" si="2"/>
        <v>27.847740039310786</v>
      </c>
      <c r="AL21" s="218">
        <f t="shared" si="2"/>
        <v>27.847740039310786</v>
      </c>
      <c r="AM21" s="218">
        <f t="shared" si="2"/>
        <v>27.847740039310786</v>
      </c>
      <c r="AN21" s="218">
        <f t="shared" si="2"/>
        <v>27.847740039310786</v>
      </c>
      <c r="AO21" s="218">
        <f t="shared" si="2"/>
        <v>27.847740039310786</v>
      </c>
      <c r="AP21" s="218">
        <f t="shared" ref="AP21:BU21" si="3">SUM(AP13:AP20)</f>
        <v>27.847740039310786</v>
      </c>
      <c r="AQ21" s="218">
        <f t="shared" si="3"/>
        <v>27.847740039310786</v>
      </c>
      <c r="AR21" s="218">
        <f t="shared" si="3"/>
        <v>27.847740039310786</v>
      </c>
      <c r="AS21" s="218">
        <f t="shared" si="3"/>
        <v>27.847740039310786</v>
      </c>
      <c r="AT21" s="218">
        <f t="shared" si="3"/>
        <v>27.847740039310786</v>
      </c>
      <c r="AU21" s="218">
        <f t="shared" si="3"/>
        <v>27.847740039310786</v>
      </c>
      <c r="AV21" s="218">
        <f t="shared" si="3"/>
        <v>27.847740039310786</v>
      </c>
      <c r="AW21" s="218">
        <f t="shared" si="3"/>
        <v>27.847740039310786</v>
      </c>
      <c r="AX21" s="218">
        <f t="shared" si="3"/>
        <v>27.847740039310786</v>
      </c>
      <c r="AY21" s="218">
        <f t="shared" si="3"/>
        <v>27.847740039310786</v>
      </c>
      <c r="AZ21" s="218">
        <f t="shared" si="3"/>
        <v>27.847740039310786</v>
      </c>
      <c r="BA21" s="218">
        <f t="shared" si="3"/>
        <v>27.847740039310786</v>
      </c>
      <c r="BB21" s="218">
        <f t="shared" si="3"/>
        <v>27.847740039310786</v>
      </c>
      <c r="BC21" s="218">
        <f t="shared" si="3"/>
        <v>27.847740039310786</v>
      </c>
      <c r="BD21" s="218">
        <f t="shared" si="3"/>
        <v>27.847740039310786</v>
      </c>
      <c r="BE21" s="218">
        <f t="shared" si="3"/>
        <v>27.847740039310786</v>
      </c>
      <c r="BF21" s="218">
        <f t="shared" si="3"/>
        <v>27.847740039310786</v>
      </c>
      <c r="BG21" s="218">
        <f t="shared" si="3"/>
        <v>27.847740039310786</v>
      </c>
      <c r="BH21" s="218">
        <f t="shared" si="3"/>
        <v>27.847740039310786</v>
      </c>
      <c r="BI21" s="218">
        <f t="shared" si="3"/>
        <v>27.847740039310786</v>
      </c>
      <c r="BJ21" s="218">
        <f t="shared" si="3"/>
        <v>27.847740039310786</v>
      </c>
      <c r="BK21" s="218">
        <f t="shared" si="3"/>
        <v>27.847740039310786</v>
      </c>
      <c r="BL21" s="218">
        <f t="shared" si="3"/>
        <v>27.847740039310786</v>
      </c>
      <c r="BM21" s="218">
        <f t="shared" si="3"/>
        <v>27.847740039310786</v>
      </c>
      <c r="BN21" s="218">
        <f t="shared" si="3"/>
        <v>27.847740039310786</v>
      </c>
      <c r="BO21" s="218">
        <f t="shared" si="3"/>
        <v>27.847740039310786</v>
      </c>
      <c r="BP21" s="218">
        <f t="shared" si="3"/>
        <v>27.847740039310786</v>
      </c>
      <c r="BQ21" s="218">
        <f t="shared" si="3"/>
        <v>27.847740039310786</v>
      </c>
      <c r="BR21" s="218">
        <f t="shared" si="3"/>
        <v>27.847740039310786</v>
      </c>
      <c r="BS21" s="218">
        <f t="shared" si="3"/>
        <v>27.847740039310786</v>
      </c>
      <c r="BT21" s="218">
        <f t="shared" si="3"/>
        <v>27.847740039310786</v>
      </c>
      <c r="BU21" s="218">
        <f t="shared" si="3"/>
        <v>27.847740039310786</v>
      </c>
      <c r="BV21" s="218">
        <f t="shared" ref="BV21:DA21" si="4">SUM(BV13:BV20)</f>
        <v>27.847740039310786</v>
      </c>
      <c r="BW21" s="218">
        <f t="shared" si="4"/>
        <v>27.847740039310786</v>
      </c>
      <c r="BX21" s="218">
        <f t="shared" si="4"/>
        <v>27.847740039310786</v>
      </c>
      <c r="BY21" s="218">
        <f t="shared" si="4"/>
        <v>27.847740039310786</v>
      </c>
      <c r="BZ21" s="218">
        <f t="shared" si="4"/>
        <v>27.847740039310786</v>
      </c>
      <c r="CA21" s="218">
        <f t="shared" si="4"/>
        <v>27.847740039310786</v>
      </c>
      <c r="CB21" s="218">
        <f t="shared" si="4"/>
        <v>27.847740039310786</v>
      </c>
      <c r="CC21" s="218">
        <f t="shared" si="4"/>
        <v>27.847740039310786</v>
      </c>
      <c r="CD21" s="218">
        <f t="shared" si="4"/>
        <v>27.847740039310786</v>
      </c>
      <c r="CE21" s="218">
        <f t="shared" si="4"/>
        <v>27.847740039310786</v>
      </c>
      <c r="CF21" s="218">
        <f t="shared" si="4"/>
        <v>27.847740039310786</v>
      </c>
      <c r="CG21" s="218">
        <f t="shared" si="4"/>
        <v>27.847740039310786</v>
      </c>
      <c r="CH21" s="218">
        <f t="shared" si="4"/>
        <v>27.847740039310786</v>
      </c>
      <c r="CI21" s="218">
        <f t="shared" si="4"/>
        <v>27.847740039310786</v>
      </c>
      <c r="CJ21" s="218">
        <f t="shared" si="4"/>
        <v>27.847740039310786</v>
      </c>
      <c r="CK21" s="218">
        <f t="shared" si="4"/>
        <v>27.847740039310786</v>
      </c>
      <c r="CL21" s="218">
        <f t="shared" si="4"/>
        <v>27.847740039310786</v>
      </c>
      <c r="CM21" s="218">
        <f t="shared" si="4"/>
        <v>27.847740039310786</v>
      </c>
      <c r="CN21" s="218">
        <f t="shared" si="4"/>
        <v>27.847740039310786</v>
      </c>
      <c r="CO21" s="218">
        <f t="shared" si="4"/>
        <v>27.847740039310786</v>
      </c>
      <c r="CP21" s="218">
        <f t="shared" si="4"/>
        <v>27.847740039310786</v>
      </c>
      <c r="CQ21" s="218">
        <f t="shared" si="4"/>
        <v>27.847740039310786</v>
      </c>
      <c r="CR21" s="218">
        <f t="shared" si="4"/>
        <v>27.847740039310786</v>
      </c>
      <c r="CS21" s="218">
        <f t="shared" si="4"/>
        <v>27.847740039310786</v>
      </c>
      <c r="CT21" s="218">
        <f t="shared" si="4"/>
        <v>27.847740039310786</v>
      </c>
      <c r="CU21" s="218">
        <f t="shared" si="4"/>
        <v>27.847740039310786</v>
      </c>
      <c r="CV21" s="218">
        <f t="shared" si="4"/>
        <v>27.847740039310786</v>
      </c>
      <c r="CW21" s="218">
        <f t="shared" si="4"/>
        <v>27.847740039310786</v>
      </c>
      <c r="CX21" s="218">
        <f t="shared" si="4"/>
        <v>27.847740039310786</v>
      </c>
      <c r="CY21" s="218">
        <f t="shared" si="4"/>
        <v>27.847740039310786</v>
      </c>
      <c r="CZ21" s="218">
        <f t="shared" si="4"/>
        <v>27.847740039310786</v>
      </c>
      <c r="DA21" s="218">
        <f t="shared" si="4"/>
        <v>27.847740039310786</v>
      </c>
      <c r="DB21" s="218">
        <f t="shared" ref="DB21:DZ21" si="5">SUM(DB13:DB20)</f>
        <v>27.847740039310786</v>
      </c>
      <c r="DC21" s="218">
        <f t="shared" si="5"/>
        <v>27.847740039310786</v>
      </c>
      <c r="DD21" s="218">
        <f t="shared" si="5"/>
        <v>27.847740039310786</v>
      </c>
      <c r="DE21" s="218">
        <f t="shared" si="5"/>
        <v>27.847740039310786</v>
      </c>
      <c r="DF21" s="218">
        <f t="shared" si="5"/>
        <v>27.847740039310786</v>
      </c>
      <c r="DG21" s="218">
        <f t="shared" si="5"/>
        <v>27.847740039310786</v>
      </c>
      <c r="DH21" s="218">
        <f t="shared" si="5"/>
        <v>27.847740039310786</v>
      </c>
      <c r="DI21" s="218">
        <f t="shared" si="5"/>
        <v>27.847740039310786</v>
      </c>
      <c r="DJ21" s="218">
        <f t="shared" si="5"/>
        <v>27.847740039310786</v>
      </c>
      <c r="DK21" s="218">
        <f t="shared" si="5"/>
        <v>27.847740039310786</v>
      </c>
      <c r="DL21" s="218">
        <f t="shared" si="5"/>
        <v>27.847740039310786</v>
      </c>
      <c r="DM21" s="218">
        <f t="shared" si="5"/>
        <v>27.847740039310786</v>
      </c>
      <c r="DN21" s="218">
        <f t="shared" si="5"/>
        <v>27.847740039310786</v>
      </c>
      <c r="DO21" s="218">
        <f t="shared" si="5"/>
        <v>27.847740039310786</v>
      </c>
      <c r="DP21" s="218">
        <f t="shared" si="5"/>
        <v>27.847740039310786</v>
      </c>
      <c r="DQ21" s="218">
        <f t="shared" si="5"/>
        <v>27.847740039310786</v>
      </c>
      <c r="DR21" s="218">
        <f t="shared" si="5"/>
        <v>27.847740039310786</v>
      </c>
      <c r="DS21" s="218">
        <f t="shared" si="5"/>
        <v>27.847740039310786</v>
      </c>
      <c r="DT21" s="218">
        <f t="shared" si="5"/>
        <v>27.847740039310786</v>
      </c>
      <c r="DU21" s="218">
        <f t="shared" si="5"/>
        <v>27.847740039310786</v>
      </c>
      <c r="DV21" s="218">
        <f t="shared" si="5"/>
        <v>27.847740039310786</v>
      </c>
      <c r="DW21" s="218">
        <f t="shared" si="5"/>
        <v>27.847740039310786</v>
      </c>
      <c r="DX21" s="218">
        <f t="shared" si="5"/>
        <v>27.847740039310786</v>
      </c>
      <c r="DY21" s="218">
        <f t="shared" si="5"/>
        <v>27.847740039310786</v>
      </c>
      <c r="DZ21" s="218">
        <f t="shared" si="5"/>
        <v>27.847740039310786</v>
      </c>
      <c r="EA21" s="219"/>
      <c r="EB21" s="220"/>
      <c r="EC21" s="218"/>
      <c r="ED21" s="228"/>
      <c r="EE21" s="10"/>
    </row>
    <row r="22" spans="3:137" x14ac:dyDescent="0.3">
      <c r="E22" s="51"/>
      <c r="F22" s="27"/>
      <c r="G22" s="27"/>
      <c r="H22" s="53"/>
      <c r="I22" s="17"/>
      <c r="J22" s="17"/>
      <c r="K22" s="17"/>
      <c r="L22" s="17"/>
      <c r="M22" s="17"/>
      <c r="N22" s="17"/>
      <c r="O22" s="17"/>
      <c r="P22" s="17"/>
      <c r="Q22" s="17"/>
      <c r="R22" s="17"/>
      <c r="S22" s="17"/>
      <c r="T22" s="17"/>
      <c r="U22" s="17"/>
      <c r="V22" s="17"/>
      <c r="W22" s="17"/>
      <c r="X22" s="17"/>
      <c r="Y22" s="17"/>
      <c r="Z22" s="17"/>
      <c r="AA22" s="17"/>
      <c r="AB22" s="17"/>
      <c r="AC22" s="17"/>
      <c r="AD22" s="17"/>
      <c r="AE22" s="17"/>
      <c r="AF22" s="17"/>
      <c r="AG22" s="17"/>
      <c r="AH22" s="17"/>
      <c r="AI22" s="17"/>
      <c r="AJ22" s="17"/>
      <c r="AK22" s="17"/>
      <c r="AL22" s="17"/>
      <c r="AM22" s="17"/>
      <c r="AN22" s="17"/>
      <c r="AO22" s="17"/>
      <c r="AP22" s="17"/>
      <c r="AQ22" s="17"/>
      <c r="AR22" s="17"/>
      <c r="AS22" s="17"/>
      <c r="AT22" s="17"/>
      <c r="AU22" s="17"/>
      <c r="AV22" s="17"/>
      <c r="AW22" s="17"/>
      <c r="AX22" s="17"/>
      <c r="AY22" s="17"/>
      <c r="AZ22" s="17"/>
      <c r="BA22" s="17"/>
      <c r="BB22" s="17"/>
      <c r="BC22" s="17"/>
      <c r="BD22" s="17"/>
      <c r="BE22" s="17"/>
      <c r="BF22" s="17"/>
      <c r="BG22" s="17"/>
      <c r="BH22" s="17"/>
      <c r="BI22" s="17"/>
      <c r="BJ22" s="17"/>
      <c r="BK22" s="17"/>
      <c r="BL22" s="17"/>
      <c r="BM22" s="17"/>
      <c r="BN22" s="17"/>
      <c r="BO22" s="17"/>
      <c r="BP22" s="17"/>
      <c r="BQ22" s="17"/>
      <c r="BR22" s="17"/>
      <c r="BS22" s="17"/>
      <c r="BT22" s="17"/>
      <c r="BU22" s="17"/>
      <c r="BV22" s="17"/>
      <c r="BW22" s="17"/>
      <c r="BX22" s="17"/>
      <c r="BY22" s="17"/>
      <c r="BZ22" s="17"/>
      <c r="CA22" s="17"/>
      <c r="CB22" s="17"/>
      <c r="CC22" s="17"/>
      <c r="CD22" s="17"/>
      <c r="CE22" s="17"/>
      <c r="CF22" s="17"/>
      <c r="CG22" s="17"/>
      <c r="CH22" s="17"/>
      <c r="CI22" s="17"/>
      <c r="CJ22" s="17"/>
      <c r="CK22" s="17"/>
      <c r="CL22" s="17"/>
      <c r="CM22" s="17"/>
      <c r="CN22" s="17"/>
      <c r="CO22" s="17"/>
      <c r="CP22" s="17"/>
      <c r="CQ22" s="17"/>
      <c r="CR22" s="17"/>
      <c r="CS22" s="17"/>
      <c r="CT22" s="17"/>
      <c r="CU22" s="17"/>
      <c r="CV22" s="17"/>
      <c r="CW22" s="17"/>
      <c r="CX22" s="17"/>
      <c r="CY22" s="17"/>
      <c r="CZ22" s="17"/>
      <c r="DA22" s="17"/>
      <c r="DB22" s="17"/>
      <c r="DC22" s="17"/>
      <c r="DD22" s="17"/>
      <c r="DE22" s="17"/>
      <c r="DF22" s="17"/>
      <c r="DG22" s="17"/>
      <c r="DH22" s="17"/>
      <c r="DI22" s="17"/>
      <c r="DJ22" s="17"/>
      <c r="DK22" s="17"/>
      <c r="DL22" s="17"/>
      <c r="DM22" s="17"/>
      <c r="DN22" s="17"/>
      <c r="DO22" s="17"/>
      <c r="DP22" s="17"/>
      <c r="DQ22" s="17"/>
      <c r="DR22" s="17"/>
      <c r="DS22" s="17"/>
      <c r="DT22" s="17"/>
      <c r="DU22" s="17"/>
      <c r="DV22" s="17"/>
      <c r="DW22" s="17"/>
      <c r="DX22" s="17"/>
      <c r="DY22" s="229"/>
      <c r="DZ22" s="229"/>
      <c r="EA22" s="10"/>
      <c r="EB22" s="225"/>
      <c r="EC22" s="230"/>
      <c r="ED22" s="231"/>
      <c r="EE22" s="10"/>
    </row>
    <row r="23" spans="3:137" x14ac:dyDescent="0.3">
      <c r="C23" s="36" t="s">
        <v>25</v>
      </c>
      <c r="E23" s="51"/>
      <c r="F23" s="27"/>
      <c r="G23" s="27"/>
      <c r="H23" s="53"/>
      <c r="I23" s="17"/>
      <c r="J23" s="17"/>
      <c r="K23" s="17"/>
      <c r="L23" s="17"/>
      <c r="M23" s="17"/>
      <c r="N23" s="17"/>
      <c r="O23" s="17"/>
      <c r="P23" s="17"/>
      <c r="Q23" s="17"/>
      <c r="R23" s="17"/>
      <c r="S23" s="17"/>
      <c r="T23" s="17"/>
      <c r="U23" s="17"/>
      <c r="V23" s="17"/>
      <c r="W23" s="17"/>
      <c r="X23" s="17"/>
      <c r="Y23" s="17"/>
      <c r="Z23" s="17"/>
      <c r="AA23" s="17"/>
      <c r="AB23" s="17"/>
      <c r="AC23" s="17"/>
      <c r="AD23" s="17"/>
      <c r="AE23" s="17"/>
      <c r="AF23" s="17"/>
      <c r="AG23" s="17"/>
      <c r="AH23" s="17"/>
      <c r="AI23" s="17"/>
      <c r="AJ23" s="17"/>
      <c r="AK23" s="17"/>
      <c r="AL23" s="17"/>
      <c r="AM23" s="17"/>
      <c r="AN23" s="17"/>
      <c r="AO23" s="17"/>
      <c r="AP23" s="17"/>
      <c r="AQ23" s="17"/>
      <c r="AR23" s="17"/>
      <c r="AS23" s="17"/>
      <c r="AT23" s="17"/>
      <c r="AU23" s="17"/>
      <c r="AV23" s="17"/>
      <c r="AW23" s="17"/>
      <c r="AX23" s="17"/>
      <c r="AY23" s="17"/>
      <c r="AZ23" s="17"/>
      <c r="BA23" s="17"/>
      <c r="BB23" s="17"/>
      <c r="BC23" s="17"/>
      <c r="BD23" s="17"/>
      <c r="BE23" s="17"/>
      <c r="BF23" s="17"/>
      <c r="BG23" s="17"/>
      <c r="BH23" s="17"/>
      <c r="BI23" s="17"/>
      <c r="BJ23" s="17"/>
      <c r="BK23" s="17"/>
      <c r="BL23" s="17"/>
      <c r="BM23" s="17"/>
      <c r="BN23" s="17"/>
      <c r="BO23" s="17"/>
      <c r="BP23" s="17"/>
      <c r="BQ23" s="17"/>
      <c r="BR23" s="17"/>
      <c r="BS23" s="17"/>
      <c r="BT23" s="17"/>
      <c r="BU23" s="17"/>
      <c r="BV23" s="17"/>
      <c r="BW23" s="17"/>
      <c r="BX23" s="17"/>
      <c r="BY23" s="17"/>
      <c r="BZ23" s="17"/>
      <c r="CA23" s="17"/>
      <c r="CB23" s="17"/>
      <c r="CC23" s="17"/>
      <c r="CD23" s="17"/>
      <c r="CE23" s="17"/>
      <c r="CF23" s="17"/>
      <c r="CG23" s="17"/>
      <c r="CH23" s="17"/>
      <c r="CI23" s="17"/>
      <c r="CJ23" s="17"/>
      <c r="CK23" s="17"/>
      <c r="CL23" s="17"/>
      <c r="CM23" s="17"/>
      <c r="CN23" s="17"/>
      <c r="CO23" s="17"/>
      <c r="CP23" s="17"/>
      <c r="CQ23" s="17"/>
      <c r="CR23" s="17"/>
      <c r="CS23" s="17"/>
      <c r="CT23" s="17"/>
      <c r="CU23" s="17"/>
      <c r="CV23" s="17"/>
      <c r="CW23" s="17"/>
      <c r="CX23" s="17"/>
      <c r="CY23" s="17"/>
      <c r="CZ23" s="17"/>
      <c r="DA23" s="17"/>
      <c r="DB23" s="17"/>
      <c r="DC23" s="17"/>
      <c r="DD23" s="17"/>
      <c r="DE23" s="17"/>
      <c r="DF23" s="17"/>
      <c r="DG23" s="17"/>
      <c r="DH23" s="17"/>
      <c r="DI23" s="17"/>
      <c r="DJ23" s="17"/>
      <c r="DK23" s="17"/>
      <c r="DL23" s="17"/>
      <c r="DM23" s="17"/>
      <c r="DN23" s="17"/>
      <c r="DO23" s="17"/>
      <c r="DP23" s="17"/>
      <c r="DQ23" s="17"/>
      <c r="DR23" s="17"/>
      <c r="DS23" s="17"/>
      <c r="DT23" s="17"/>
      <c r="DU23" s="17"/>
      <c r="DV23" s="17"/>
      <c r="DW23" s="17"/>
      <c r="DX23" s="17"/>
      <c r="DY23" s="229"/>
      <c r="DZ23" s="229"/>
      <c r="EA23" s="10"/>
      <c r="EB23" s="225"/>
      <c r="EC23" s="230"/>
      <c r="ED23" s="231"/>
      <c r="EE23" s="10"/>
    </row>
    <row r="24" spans="3:137" ht="5.0999999999999996" customHeight="1" x14ac:dyDescent="0.3">
      <c r="E24" s="51"/>
      <c r="F24" s="27"/>
      <c r="G24" s="27"/>
      <c r="H24" s="53"/>
      <c r="I24" s="17"/>
      <c r="J24" s="17"/>
      <c r="K24" s="17"/>
      <c r="L24" s="17"/>
      <c r="M24" s="17"/>
      <c r="N24" s="17"/>
      <c r="O24" s="17"/>
      <c r="P24" s="17"/>
      <c r="Q24" s="17"/>
      <c r="R24" s="17"/>
      <c r="S24" s="17"/>
      <c r="T24" s="17"/>
      <c r="U24" s="17"/>
      <c r="V24" s="17"/>
      <c r="W24" s="17"/>
      <c r="X24" s="17"/>
      <c r="Y24" s="17"/>
      <c r="Z24" s="17"/>
      <c r="AA24" s="17"/>
      <c r="AB24" s="17"/>
      <c r="AC24" s="17"/>
      <c r="AD24" s="17"/>
      <c r="AE24" s="17"/>
      <c r="AF24" s="17"/>
      <c r="AG24" s="17"/>
      <c r="AH24" s="17"/>
      <c r="AI24" s="17"/>
      <c r="AJ24" s="17"/>
      <c r="AK24" s="17"/>
      <c r="AL24" s="17"/>
      <c r="AM24" s="17"/>
      <c r="AN24" s="17"/>
      <c r="AO24" s="17"/>
      <c r="AP24" s="17"/>
      <c r="AQ24" s="17"/>
      <c r="AR24" s="17"/>
      <c r="AS24" s="17"/>
      <c r="AT24" s="17"/>
      <c r="AU24" s="17"/>
      <c r="AV24" s="17"/>
      <c r="AW24" s="17"/>
      <c r="AX24" s="17"/>
      <c r="AY24" s="17"/>
      <c r="AZ24" s="17"/>
      <c r="BA24" s="17"/>
      <c r="BB24" s="17"/>
      <c r="BC24" s="17"/>
      <c r="BD24" s="17"/>
      <c r="BE24" s="17"/>
      <c r="BF24" s="17"/>
      <c r="BG24" s="17"/>
      <c r="BH24" s="17"/>
      <c r="BI24" s="17"/>
      <c r="BJ24" s="17"/>
      <c r="BK24" s="17"/>
      <c r="BL24" s="17"/>
      <c r="BM24" s="17"/>
      <c r="BN24" s="17"/>
      <c r="BO24" s="17"/>
      <c r="BP24" s="17"/>
      <c r="BQ24" s="17"/>
      <c r="BR24" s="17"/>
      <c r="BS24" s="17"/>
      <c r="BT24" s="17"/>
      <c r="BU24" s="17"/>
      <c r="BV24" s="17"/>
      <c r="BW24" s="17"/>
      <c r="BX24" s="17"/>
      <c r="BY24" s="17"/>
      <c r="BZ24" s="17"/>
      <c r="CA24" s="17"/>
      <c r="CB24" s="17"/>
      <c r="CC24" s="17"/>
      <c r="CD24" s="17"/>
      <c r="CE24" s="17"/>
      <c r="CF24" s="17"/>
      <c r="CG24" s="17"/>
      <c r="CH24" s="17"/>
      <c r="CI24" s="17"/>
      <c r="CJ24" s="17"/>
      <c r="CK24" s="17"/>
      <c r="CL24" s="17"/>
      <c r="CM24" s="17"/>
      <c r="CN24" s="17"/>
      <c r="CO24" s="17"/>
      <c r="CP24" s="17"/>
      <c r="CQ24" s="17"/>
      <c r="CR24" s="17"/>
      <c r="CS24" s="17"/>
      <c r="CT24" s="17"/>
      <c r="CU24" s="17"/>
      <c r="CV24" s="17"/>
      <c r="CW24" s="17"/>
      <c r="CX24" s="17"/>
      <c r="CY24" s="17"/>
      <c r="CZ24" s="17"/>
      <c r="DA24" s="17"/>
      <c r="DB24" s="17"/>
      <c r="DC24" s="17"/>
      <c r="DD24" s="17"/>
      <c r="DE24" s="17"/>
      <c r="DF24" s="17"/>
      <c r="DG24" s="17"/>
      <c r="DH24" s="17"/>
      <c r="DI24" s="17"/>
      <c r="DJ24" s="17"/>
      <c r="DK24" s="17"/>
      <c r="DL24" s="17"/>
      <c r="DM24" s="17"/>
      <c r="DN24" s="17"/>
      <c r="DO24" s="17"/>
      <c r="DP24" s="17"/>
      <c r="DQ24" s="17"/>
      <c r="DR24" s="17"/>
      <c r="DS24" s="17"/>
      <c r="DT24" s="17"/>
      <c r="DU24" s="17"/>
      <c r="DV24" s="17"/>
      <c r="DW24" s="17"/>
      <c r="DX24" s="17"/>
      <c r="DY24" s="229"/>
      <c r="DZ24" s="229"/>
      <c r="EA24" s="10"/>
      <c r="EB24" s="225"/>
      <c r="EC24" s="230"/>
      <c r="ED24" s="231"/>
      <c r="EE24" s="10"/>
    </row>
    <row r="25" spans="3:137" x14ac:dyDescent="0.3">
      <c r="C25" s="10" t="s">
        <v>262</v>
      </c>
      <c r="E25" s="51"/>
      <c r="F25" s="86"/>
      <c r="G25" s="141" t="s">
        <v>48</v>
      </c>
      <c r="H25" s="53"/>
      <c r="I25" s="20"/>
      <c r="J25" s="69">
        <f>I25+(CF!J67+CF!J76+CF!J82)+(-IS!J66)</f>
        <v>6.353436878709009</v>
      </c>
      <c r="K25" s="69">
        <f>J25+(CF!K67+CF!K76+CF!K82)+(-IS!K66)</f>
        <v>8.9666312880674344</v>
      </c>
      <c r="L25" s="69">
        <f>K25+(CF!L67+CF!L76+CF!L82)+(-IS!L66)</f>
        <v>8.966631288067429</v>
      </c>
      <c r="M25" s="69">
        <f>L25+(CF!M67+CF!M76+CF!M82)+(-IS!M66)</f>
        <v>8.9666312880674202</v>
      </c>
      <c r="N25" s="69">
        <f>M25+(CF!N67+CF!N76+CF!N82)+(-IS!N66)</f>
        <v>8.9666312880674148</v>
      </c>
      <c r="O25" s="69">
        <f>N25+(CF!O67+CF!O76+CF!O82)+(-IS!O66)</f>
        <v>2.6131944093583983</v>
      </c>
      <c r="P25" s="69">
        <f>O25+(CF!P67+CF!P76+CF!P82)+(-IS!P66)</f>
        <v>-3.5350194993455375E-14</v>
      </c>
      <c r="Q25" s="69">
        <f>P25+(CF!Q67+CF!Q76+CF!Q82)+(-IS!Q66)</f>
        <v>-3.5762848857553444E-14</v>
      </c>
      <c r="R25" s="69">
        <f>Q25+(CF!R67+CF!R76+CF!R82)+(-IS!R66)</f>
        <v>-3.6196614876506997E-14</v>
      </c>
      <c r="S25" s="69">
        <f>R25+(CF!S67+CF!S76+CF!S82)+(-IS!S66)</f>
        <v>-3.6652573188226817E-14</v>
      </c>
      <c r="T25" s="69">
        <f>S25+(CF!T67+CF!T76+CF!T82)+(-IS!T66)</f>
        <v>-3.6691606631093672E-14</v>
      </c>
      <c r="U25" s="69">
        <f>T25+(CF!U67+CF!U76+CF!U82)+(-IS!U66)</f>
        <v>-3.6691606631093672E-14</v>
      </c>
      <c r="V25" s="69">
        <f>U25+(CF!V67+CF!V76+CF!V82)+(-IS!V66)</f>
        <v>-3.6691606631093672E-14</v>
      </c>
      <c r="W25" s="69">
        <f>V25+(CF!W67+CF!W76+CF!W82)+(-IS!W66)</f>
        <v>-3.6691606631093672E-14</v>
      </c>
      <c r="X25" s="69">
        <f>W25+(CF!X67+CF!X76+CF!X82)+(-IS!X66)</f>
        <v>-3.6691606631093672E-14</v>
      </c>
      <c r="Y25" s="69">
        <f>X25+(CF!Y67+CF!Y76+CF!Y82)+(-IS!Y66)</f>
        <v>-3.6691606631093672E-14</v>
      </c>
      <c r="Z25" s="69">
        <f>Y25+(CF!Z67+CF!Z76+CF!Z82)+(-IS!Z66)</f>
        <v>-3.6691606631093672E-14</v>
      </c>
      <c r="AA25" s="69">
        <f>Z25+(CF!AA67+CF!AA76+CF!AA82)+(-IS!AA66)</f>
        <v>-3.6691606631093672E-14</v>
      </c>
      <c r="AB25" s="69">
        <f>AA25+(CF!AB67+CF!AB76+CF!AB82)+(-IS!AB66)</f>
        <v>-3.6691606631093672E-14</v>
      </c>
      <c r="AC25" s="69">
        <f>AB25+(CF!AC67+CF!AC76+CF!AC82)+(-IS!AC66)</f>
        <v>-3.6691606631093672E-14</v>
      </c>
      <c r="AD25" s="69">
        <f>AC25+(CF!AD67+CF!AD76+CF!AD82)+(-IS!AD66)</f>
        <v>-3.6691606631093672E-14</v>
      </c>
      <c r="AE25" s="69">
        <f>AD25+(CF!AE67+CF!AE76+CF!AE82)+(-IS!AE66)</f>
        <v>-3.6691606631093672E-14</v>
      </c>
      <c r="AF25" s="69">
        <f>AE25+(CF!AF67+CF!AF76+CF!AF82)+(-IS!AF66)</f>
        <v>-3.6691606631093672E-14</v>
      </c>
      <c r="AG25" s="69">
        <f>AF25+(CF!AG67+CF!AG76+CF!AG82)+(-IS!AG66)</f>
        <v>-3.6691606631093672E-14</v>
      </c>
      <c r="AH25" s="69">
        <f>AG25+(CF!AH67+CF!AH76+CF!AH82)+(-IS!AH66)</f>
        <v>-3.6691606631093672E-14</v>
      </c>
      <c r="AI25" s="69">
        <f>AH25+(CF!AI67+CF!AI76+CF!AI82)+(-IS!AI66)</f>
        <v>-3.6691606631093672E-14</v>
      </c>
      <c r="AJ25" s="69">
        <f>AI25+(CF!AJ67+CF!AJ76+CF!AJ82)+(-IS!AJ66)</f>
        <v>-3.6691606631093672E-14</v>
      </c>
      <c r="AK25" s="69">
        <f>AJ25+(CF!AK67+CF!AK76+CF!AK82)+(-IS!AK66)</f>
        <v>-3.6691606631093672E-14</v>
      </c>
      <c r="AL25" s="69">
        <f>AK25+(CF!AL67+CF!AL76+CF!AL82)+(-IS!AL66)</f>
        <v>-3.6691606631093672E-14</v>
      </c>
      <c r="AM25" s="69">
        <f>AL25+(CF!AM67+CF!AM76+CF!AM82)+(-IS!AM66)</f>
        <v>-3.6691606631093672E-14</v>
      </c>
      <c r="AN25" s="69">
        <f>AM25+(CF!AN67+CF!AN76+CF!AN82)+(-IS!AN66)</f>
        <v>-3.6691606631093672E-14</v>
      </c>
      <c r="AO25" s="69">
        <f>AN25+(CF!AO67+CF!AO76+CF!AO82)+(-IS!AO66)</f>
        <v>-3.6691606631093672E-14</v>
      </c>
      <c r="AP25" s="69">
        <f>AO25+(CF!AP67+CF!AP76+CF!AP82)+(-IS!AP66)</f>
        <v>-3.6691606631093672E-14</v>
      </c>
      <c r="AQ25" s="69">
        <f>AP25+(CF!AQ67+CF!AQ76+CF!AQ82)+(-IS!AQ66)</f>
        <v>-3.6691606631093672E-14</v>
      </c>
      <c r="AR25" s="69">
        <f>AQ25+(CF!AR67+CF!AR76+CF!AR82)+(-IS!AR66)</f>
        <v>-3.6691606631093672E-14</v>
      </c>
      <c r="AS25" s="69">
        <f>AR25+(CF!AS67+CF!AS76+CF!AS82)+(-IS!AS66)</f>
        <v>-3.6691606631093672E-14</v>
      </c>
      <c r="AT25" s="69">
        <f>AS25+(CF!AT67+CF!AT76+CF!AT82)+(-IS!AT66)</f>
        <v>-3.6691606631093672E-14</v>
      </c>
      <c r="AU25" s="69">
        <f>AT25+(CF!AU67+CF!AU76+CF!AU82)+(-IS!AU66)</f>
        <v>-3.6691606631093672E-14</v>
      </c>
      <c r="AV25" s="69">
        <f>AU25+(CF!AV67+CF!AV76+CF!AV82)+(-IS!AV66)</f>
        <v>-3.6691606631093672E-14</v>
      </c>
      <c r="AW25" s="69">
        <f>AV25+(CF!AW67+CF!AW76+CF!AW82)+(-IS!AW66)</f>
        <v>-3.6691606631093672E-14</v>
      </c>
      <c r="AX25" s="69">
        <f>AW25+(CF!AX67+CF!AX76+CF!AX82)+(-IS!AX66)</f>
        <v>-3.6691606631093672E-14</v>
      </c>
      <c r="AY25" s="69">
        <f>AX25+(CF!AY67+CF!AY76+CF!AY82)+(-IS!AY66)</f>
        <v>-3.6691606631093672E-14</v>
      </c>
      <c r="AZ25" s="69">
        <f>AY25+(CF!AZ67+CF!AZ76+CF!AZ82)+(-IS!AZ66)</f>
        <v>-3.6691606631093672E-14</v>
      </c>
      <c r="BA25" s="69">
        <f>AZ25+(CF!BA67+CF!BA76+CF!BA82)+(-IS!BA66)</f>
        <v>-3.6691606631093672E-14</v>
      </c>
      <c r="BB25" s="69">
        <f>BA25+(CF!BB67+CF!BB76+CF!BB82)+(-IS!BB66)</f>
        <v>-3.6691606631093672E-14</v>
      </c>
      <c r="BC25" s="69">
        <f>BB25+(CF!BC67+CF!BC76+CF!BC82)+(-IS!BC66)</f>
        <v>-3.6691606631093672E-14</v>
      </c>
      <c r="BD25" s="69">
        <f>BC25+(CF!BD67+CF!BD76+CF!BD82)+(-IS!BD66)</f>
        <v>-3.6691606631093672E-14</v>
      </c>
      <c r="BE25" s="69">
        <f>BD25+(CF!BE67+CF!BE76+CF!BE82)+(-IS!BE66)</f>
        <v>-3.6691606631093672E-14</v>
      </c>
      <c r="BF25" s="69">
        <f>BE25+(CF!BF67+CF!BF76+CF!BF82)+(-IS!BF66)</f>
        <v>-3.6691606631093672E-14</v>
      </c>
      <c r="BG25" s="69">
        <f>BF25+(CF!BG67+CF!BG76+CF!BG82)+(-IS!BG66)</f>
        <v>-3.6691606631093672E-14</v>
      </c>
      <c r="BH25" s="69">
        <f>BG25+(CF!BH67+CF!BH76+CF!BH82)+(-IS!BH66)</f>
        <v>-3.6691606631093672E-14</v>
      </c>
      <c r="BI25" s="69">
        <f>BH25+(CF!BI67+CF!BI76+CF!BI82)+(-IS!BI66)</f>
        <v>-3.6691606631093672E-14</v>
      </c>
      <c r="BJ25" s="69">
        <f>BI25+(CF!BJ67+CF!BJ76+CF!BJ82)+(-IS!BJ66)</f>
        <v>-3.6691606631093672E-14</v>
      </c>
      <c r="BK25" s="69">
        <f>BJ25+(CF!BK67+CF!BK76+CF!BK82)+(-IS!BK66)</f>
        <v>-3.6691606631093672E-14</v>
      </c>
      <c r="BL25" s="69">
        <f>BK25+(CF!BL67+CF!BL76+CF!BL82)+(-IS!BL66)</f>
        <v>-3.6691606631093672E-14</v>
      </c>
      <c r="BM25" s="69">
        <f>BL25+(CF!BM67+CF!BM76+CF!BM82)+(-IS!BM66)</f>
        <v>-3.6691606631093672E-14</v>
      </c>
      <c r="BN25" s="69">
        <f>BM25+(CF!BN67+CF!BN76+CF!BN82)+(-IS!BN66)</f>
        <v>-3.6691606631093672E-14</v>
      </c>
      <c r="BO25" s="69">
        <f>BN25+(CF!BO67+CF!BO76+CF!BO82)+(-IS!BO66)</f>
        <v>-3.6691606631093672E-14</v>
      </c>
      <c r="BP25" s="69">
        <f>BO25+(CF!BP67+CF!BP76+CF!BP82)+(-IS!BP66)</f>
        <v>-3.6691606631093672E-14</v>
      </c>
      <c r="BQ25" s="69">
        <f>BP25+(CF!BQ67+CF!BQ76+CF!BQ82)+(-IS!BQ66)</f>
        <v>-3.6691606631093672E-14</v>
      </c>
      <c r="BR25" s="69">
        <f>BQ25+(CF!BR67+CF!BR76+CF!BR82)+(-IS!BR66)</f>
        <v>-3.6691606631093672E-14</v>
      </c>
      <c r="BS25" s="69">
        <f>BR25+(CF!BS67+CF!BS76+CF!BS82)+(-IS!BS66)</f>
        <v>-3.6691606631093672E-14</v>
      </c>
      <c r="BT25" s="69">
        <f>BS25+(CF!BT67+CF!BT76+CF!BT82)+(-IS!BT66)</f>
        <v>-3.6691606631093672E-14</v>
      </c>
      <c r="BU25" s="69">
        <f>BT25+(CF!BU67+CF!BU76+CF!BU82)+(-IS!BU66)</f>
        <v>-3.6691606631093672E-14</v>
      </c>
      <c r="BV25" s="69">
        <f>BU25+(CF!BV67+CF!BV76+CF!BV82)+(-IS!BV66)</f>
        <v>-3.6691606631093672E-14</v>
      </c>
      <c r="BW25" s="69">
        <f>BV25+(CF!BW67+CF!BW76+CF!BW82)+(-IS!BW66)</f>
        <v>-3.6691606631093672E-14</v>
      </c>
      <c r="BX25" s="69">
        <f>BW25+(CF!BX67+CF!BX76+CF!BX82)+(-IS!BX66)</f>
        <v>-3.6691606631093672E-14</v>
      </c>
      <c r="BY25" s="69">
        <f>BX25+(CF!BY67+CF!BY76+CF!BY82)+(-IS!BY66)</f>
        <v>-3.6691606631093672E-14</v>
      </c>
      <c r="BZ25" s="69">
        <f>BY25+(CF!BZ67+CF!BZ76+CF!BZ82)+(-IS!BZ66)</f>
        <v>-3.6691606631093672E-14</v>
      </c>
      <c r="CA25" s="69">
        <f>BZ25+(CF!CA67+CF!CA76+CF!CA82)+(-IS!CA66)</f>
        <v>-3.6691606631093672E-14</v>
      </c>
      <c r="CB25" s="69">
        <f>CA25+(CF!CB67+CF!CB76+CF!CB82)+(-IS!CB66)</f>
        <v>-3.6691606631093672E-14</v>
      </c>
      <c r="CC25" s="69">
        <f>CB25+(CF!CC67+CF!CC76+CF!CC82)+(-IS!CC66)</f>
        <v>-3.6691606631093672E-14</v>
      </c>
      <c r="CD25" s="69">
        <f>CC25+(CF!CD67+CF!CD76+CF!CD82)+(-IS!CD66)</f>
        <v>-3.6691606631093672E-14</v>
      </c>
      <c r="CE25" s="69">
        <f>CD25+(CF!CE67+CF!CE76+CF!CE82)+(-IS!CE66)</f>
        <v>-3.6691606631093672E-14</v>
      </c>
      <c r="CF25" s="69">
        <f>CE25+(CF!CF67+CF!CF76+CF!CF82)+(-IS!CF66)</f>
        <v>-3.6691606631093672E-14</v>
      </c>
      <c r="CG25" s="69">
        <f>CF25+(CF!CG67+CF!CG76+CF!CG82)+(-IS!CG66)</f>
        <v>-3.6691606631093672E-14</v>
      </c>
      <c r="CH25" s="69">
        <f>CG25+(CF!CH67+CF!CH76+CF!CH82)+(-IS!CH66)</f>
        <v>-3.6691606631093672E-14</v>
      </c>
      <c r="CI25" s="69">
        <f>CH25+(CF!CI67+CF!CI76+CF!CI82)+(-IS!CI66)</f>
        <v>-3.6691606631093672E-14</v>
      </c>
      <c r="CJ25" s="69">
        <f>CI25+(CF!CJ67+CF!CJ76+CF!CJ82)+(-IS!CJ66)</f>
        <v>-3.6691606631093672E-14</v>
      </c>
      <c r="CK25" s="69">
        <f>CJ25+(CF!CK67+CF!CK76+CF!CK82)+(-IS!CK66)</f>
        <v>-3.6691606631093672E-14</v>
      </c>
      <c r="CL25" s="69">
        <f>CK25+(CF!CL67+CF!CL76+CF!CL82)+(-IS!CL66)</f>
        <v>-3.6691606631093672E-14</v>
      </c>
      <c r="CM25" s="69">
        <f>CL25+(CF!CM67+CF!CM76+CF!CM82)+(-IS!CM66)</f>
        <v>-3.6691606631093672E-14</v>
      </c>
      <c r="CN25" s="69">
        <f>CM25+(CF!CN67+CF!CN76+CF!CN82)+(-IS!CN66)</f>
        <v>-3.6691606631093672E-14</v>
      </c>
      <c r="CO25" s="69">
        <f>CN25+(CF!CO67+CF!CO76+CF!CO82)+(-IS!CO66)</f>
        <v>-3.6691606631093672E-14</v>
      </c>
      <c r="CP25" s="69">
        <f>CO25+(CF!CP67+CF!CP76+CF!CP82)+(-IS!CP66)</f>
        <v>-3.6691606631093672E-14</v>
      </c>
      <c r="CQ25" s="69">
        <f>CP25+(CF!CQ67+CF!CQ76+CF!CQ82)+(-IS!CQ66)</f>
        <v>-3.6691606631093672E-14</v>
      </c>
      <c r="CR25" s="69">
        <f>CQ25+(CF!CR67+CF!CR76+CF!CR82)+(-IS!CR66)</f>
        <v>-3.6691606631093672E-14</v>
      </c>
      <c r="CS25" s="69">
        <f>CR25+(CF!CS67+CF!CS76+CF!CS82)+(-IS!CS66)</f>
        <v>-3.6691606631093672E-14</v>
      </c>
      <c r="CT25" s="69">
        <f>CS25+(CF!CT67+CF!CT76+CF!CT82)+(-IS!CT66)</f>
        <v>-3.6691606631093672E-14</v>
      </c>
      <c r="CU25" s="69">
        <f>CT25+(CF!CU67+CF!CU76+CF!CU82)+(-IS!CU66)</f>
        <v>-3.6691606631093672E-14</v>
      </c>
      <c r="CV25" s="69">
        <f>CU25+(CF!CV67+CF!CV76+CF!CV82)+(-IS!CV66)</f>
        <v>-3.6691606631093672E-14</v>
      </c>
      <c r="CW25" s="69">
        <f>CV25+(CF!CW67+CF!CW76+CF!CW82)+(-IS!CW66)</f>
        <v>-3.6691606631093672E-14</v>
      </c>
      <c r="CX25" s="69">
        <f>CW25+(CF!CX67+CF!CX76+CF!CX82)+(-IS!CX66)</f>
        <v>-3.6691606631093672E-14</v>
      </c>
      <c r="CY25" s="69">
        <f>CX25+(CF!CY67+CF!CY76+CF!CY82)+(-IS!CY66)</f>
        <v>-3.6691606631093672E-14</v>
      </c>
      <c r="CZ25" s="69">
        <f>CY25+(CF!CZ67+CF!CZ76+CF!CZ82)+(-IS!CZ66)</f>
        <v>-3.6691606631093672E-14</v>
      </c>
      <c r="DA25" s="69">
        <f>CZ25+(CF!DA67+CF!DA76+CF!DA82)+(-IS!DA66)</f>
        <v>-3.6691606631093672E-14</v>
      </c>
      <c r="DB25" s="69">
        <f>DA25+(CF!DB67+CF!DB76+CF!DB82)+(-IS!DB66)</f>
        <v>-3.6691606631093672E-14</v>
      </c>
      <c r="DC25" s="69">
        <f>DB25+(CF!DC67+CF!DC76+CF!DC82)+(-IS!DC66)</f>
        <v>-3.6691606631093672E-14</v>
      </c>
      <c r="DD25" s="69">
        <f>DC25+(CF!DD67+CF!DD76+CF!DD82)+(-IS!DD66)</f>
        <v>-3.6691606631093672E-14</v>
      </c>
      <c r="DE25" s="69">
        <f>DD25+(CF!DE67+CF!DE76+CF!DE82)+(-IS!DE66)</f>
        <v>-3.6691606631093672E-14</v>
      </c>
      <c r="DF25" s="69">
        <f>DE25+(CF!DF67+CF!DF76+CF!DF82)+(-IS!DF66)</f>
        <v>-3.6691606631093672E-14</v>
      </c>
      <c r="DG25" s="69">
        <f>DF25+(CF!DG67+CF!DG76+CF!DG82)+(-IS!DG66)</f>
        <v>-3.6691606631093672E-14</v>
      </c>
      <c r="DH25" s="69">
        <f>DG25+(CF!DH67+CF!DH76+CF!DH82)+(-IS!DH66)</f>
        <v>-3.6691606631093672E-14</v>
      </c>
      <c r="DI25" s="69">
        <f>DH25+(CF!DI67+CF!DI76+CF!DI82)+(-IS!DI66)</f>
        <v>-3.6691606631093672E-14</v>
      </c>
      <c r="DJ25" s="69">
        <f>DI25+(CF!DJ67+CF!DJ76+CF!DJ82)+(-IS!DJ66)</f>
        <v>-3.6691606631093672E-14</v>
      </c>
      <c r="DK25" s="69">
        <f>DJ25+(CF!DK67+CF!DK76+CF!DK82)+(-IS!DK66)</f>
        <v>-3.6691606631093672E-14</v>
      </c>
      <c r="DL25" s="69">
        <f>DK25+(CF!DL67+CF!DL76+CF!DL82)+(-IS!DL66)</f>
        <v>-3.6691606631093672E-14</v>
      </c>
      <c r="DM25" s="69">
        <f>DL25+(CF!DM67+CF!DM76+CF!DM82)+(-IS!DM66)</f>
        <v>-3.6691606631093672E-14</v>
      </c>
      <c r="DN25" s="69">
        <f>DM25+(CF!DN67+CF!DN76+CF!DN82)+(-IS!DN66)</f>
        <v>-3.6691606631093672E-14</v>
      </c>
      <c r="DO25" s="69">
        <f>DN25+(CF!DO67+CF!DO76+CF!DO82)+(-IS!DO66)</f>
        <v>-3.6691606631093672E-14</v>
      </c>
      <c r="DP25" s="69">
        <f>DO25+(CF!DP67+CF!DP76+CF!DP82)+(-IS!DP66)</f>
        <v>-3.6691606631093672E-14</v>
      </c>
      <c r="DQ25" s="69">
        <f>DP25+(CF!DQ67+CF!DQ76+CF!DQ82)+(-IS!DQ66)</f>
        <v>-3.6691606631093672E-14</v>
      </c>
      <c r="DR25" s="69">
        <f>DQ25+(CF!DR67+CF!DR76+CF!DR82)+(-IS!DR66)</f>
        <v>-3.6691606631093672E-14</v>
      </c>
      <c r="DS25" s="69">
        <f>DR25+(CF!DS67+CF!DS76+CF!DS82)+(-IS!DS66)</f>
        <v>-3.6691606631093672E-14</v>
      </c>
      <c r="DT25" s="69">
        <f>DS25+(CF!DT67+CF!DT76+CF!DT82)+(-IS!DT66)</f>
        <v>-3.6691606631093672E-14</v>
      </c>
      <c r="DU25" s="69">
        <f>DT25+(CF!DU67+CF!DU76+CF!DU82)+(-IS!DU66)</f>
        <v>-3.6691606631093672E-14</v>
      </c>
      <c r="DV25" s="69">
        <f>DU25+(CF!DV67+CF!DV76+CF!DV82)+(-IS!DV66)</f>
        <v>-3.6691606631093672E-14</v>
      </c>
      <c r="DW25" s="69">
        <f>DV25+(CF!DW67+CF!DW76+CF!DW82)+(-IS!DW66)</f>
        <v>-3.6691606631093672E-14</v>
      </c>
      <c r="DX25" s="69">
        <f>DW25+(CF!DX67+CF!DX76+CF!DX82)+(-IS!DX66)</f>
        <v>-3.6691606631093672E-14</v>
      </c>
      <c r="DY25" s="69">
        <f>DX25+(CF!DY67+CF!DY76+CF!DY82)+(-IS!DY66)</f>
        <v>-3.6691606631093672E-14</v>
      </c>
      <c r="DZ25" s="69">
        <f>DY25+(CF!DZ67+CF!DZ76+CF!DZ82)+(-IS!DZ66)</f>
        <v>-3.6691606631093672E-14</v>
      </c>
      <c r="EA25" s="10"/>
      <c r="EB25" s="225"/>
      <c r="EC25" s="232"/>
      <c r="ED25" s="233"/>
      <c r="EE25" s="10"/>
      <c r="EF25" s="33"/>
      <c r="EG25" s="131"/>
    </row>
    <row r="26" spans="3:137" ht="5.0999999999999996" customHeight="1" x14ac:dyDescent="0.3">
      <c r="E26" s="51"/>
      <c r="F26" s="27"/>
      <c r="G26" s="27"/>
      <c r="H26" s="53"/>
      <c r="DY26" s="10"/>
      <c r="DZ26" s="10"/>
      <c r="EA26" s="10"/>
      <c r="EB26" s="225"/>
      <c r="EC26" s="38"/>
      <c r="ED26" s="224"/>
      <c r="EE26" s="10"/>
    </row>
    <row r="27" spans="3:137" x14ac:dyDescent="0.3">
      <c r="C27" s="14" t="s">
        <v>41</v>
      </c>
      <c r="D27" s="14"/>
      <c r="E27" s="74"/>
      <c r="F27" s="44">
        <f>EC27/$EC$10*Inputs!$D$10</f>
        <v>0</v>
      </c>
      <c r="G27" s="140" t="s">
        <v>47</v>
      </c>
      <c r="H27" s="87"/>
      <c r="I27" s="14"/>
      <c r="J27" s="88">
        <f t="shared" ref="J27:AO27" si="6">SUM(J24:J26)</f>
        <v>6.353436878709009</v>
      </c>
      <c r="K27" s="88">
        <f t="shared" si="6"/>
        <v>8.9666312880674344</v>
      </c>
      <c r="L27" s="88">
        <f t="shared" si="6"/>
        <v>8.966631288067429</v>
      </c>
      <c r="M27" s="88">
        <f t="shared" si="6"/>
        <v>8.9666312880674202</v>
      </c>
      <c r="N27" s="88">
        <f t="shared" si="6"/>
        <v>8.9666312880674148</v>
      </c>
      <c r="O27" s="88">
        <f t="shared" si="6"/>
        <v>2.6131944093583983</v>
      </c>
      <c r="P27" s="88">
        <f t="shared" si="6"/>
        <v>-3.5350194993455375E-14</v>
      </c>
      <c r="Q27" s="88">
        <f t="shared" si="6"/>
        <v>-3.5762848857553444E-14</v>
      </c>
      <c r="R27" s="88">
        <f t="shared" si="6"/>
        <v>-3.6196614876506997E-14</v>
      </c>
      <c r="S27" s="88">
        <f t="shared" si="6"/>
        <v>-3.6652573188226817E-14</v>
      </c>
      <c r="T27" s="88">
        <f t="shared" si="6"/>
        <v>-3.6691606631093672E-14</v>
      </c>
      <c r="U27" s="88">
        <f t="shared" si="6"/>
        <v>-3.6691606631093672E-14</v>
      </c>
      <c r="V27" s="88">
        <f t="shared" si="6"/>
        <v>-3.6691606631093672E-14</v>
      </c>
      <c r="W27" s="88">
        <f t="shared" si="6"/>
        <v>-3.6691606631093672E-14</v>
      </c>
      <c r="X27" s="88">
        <f t="shared" si="6"/>
        <v>-3.6691606631093672E-14</v>
      </c>
      <c r="Y27" s="88">
        <f t="shared" si="6"/>
        <v>-3.6691606631093672E-14</v>
      </c>
      <c r="Z27" s="88">
        <f t="shared" si="6"/>
        <v>-3.6691606631093672E-14</v>
      </c>
      <c r="AA27" s="88">
        <f t="shared" si="6"/>
        <v>-3.6691606631093672E-14</v>
      </c>
      <c r="AB27" s="88">
        <f t="shared" si="6"/>
        <v>-3.6691606631093672E-14</v>
      </c>
      <c r="AC27" s="88">
        <f t="shared" si="6"/>
        <v>-3.6691606631093672E-14</v>
      </c>
      <c r="AD27" s="88">
        <f t="shared" si="6"/>
        <v>-3.6691606631093672E-14</v>
      </c>
      <c r="AE27" s="88">
        <f t="shared" si="6"/>
        <v>-3.6691606631093672E-14</v>
      </c>
      <c r="AF27" s="88">
        <f t="shared" si="6"/>
        <v>-3.6691606631093672E-14</v>
      </c>
      <c r="AG27" s="88">
        <f t="shared" si="6"/>
        <v>-3.6691606631093672E-14</v>
      </c>
      <c r="AH27" s="88">
        <f t="shared" si="6"/>
        <v>-3.6691606631093672E-14</v>
      </c>
      <c r="AI27" s="88">
        <f t="shared" si="6"/>
        <v>-3.6691606631093672E-14</v>
      </c>
      <c r="AJ27" s="88">
        <f t="shared" si="6"/>
        <v>-3.6691606631093672E-14</v>
      </c>
      <c r="AK27" s="88">
        <f t="shared" si="6"/>
        <v>-3.6691606631093672E-14</v>
      </c>
      <c r="AL27" s="88">
        <f t="shared" si="6"/>
        <v>-3.6691606631093672E-14</v>
      </c>
      <c r="AM27" s="88">
        <f t="shared" si="6"/>
        <v>-3.6691606631093672E-14</v>
      </c>
      <c r="AN27" s="88">
        <f t="shared" si="6"/>
        <v>-3.6691606631093672E-14</v>
      </c>
      <c r="AO27" s="88">
        <f t="shared" si="6"/>
        <v>-3.6691606631093672E-14</v>
      </c>
      <c r="AP27" s="88">
        <f t="shared" ref="AP27:BU27" si="7">SUM(AP24:AP26)</f>
        <v>-3.6691606631093672E-14</v>
      </c>
      <c r="AQ27" s="88">
        <f t="shared" si="7"/>
        <v>-3.6691606631093672E-14</v>
      </c>
      <c r="AR27" s="88">
        <f t="shared" si="7"/>
        <v>-3.6691606631093672E-14</v>
      </c>
      <c r="AS27" s="88">
        <f t="shared" si="7"/>
        <v>-3.6691606631093672E-14</v>
      </c>
      <c r="AT27" s="88">
        <f t="shared" si="7"/>
        <v>-3.6691606631093672E-14</v>
      </c>
      <c r="AU27" s="88">
        <f t="shared" si="7"/>
        <v>-3.6691606631093672E-14</v>
      </c>
      <c r="AV27" s="88">
        <f t="shared" si="7"/>
        <v>-3.6691606631093672E-14</v>
      </c>
      <c r="AW27" s="88">
        <f t="shared" si="7"/>
        <v>-3.6691606631093672E-14</v>
      </c>
      <c r="AX27" s="88">
        <f t="shared" si="7"/>
        <v>-3.6691606631093672E-14</v>
      </c>
      <c r="AY27" s="88">
        <f t="shared" si="7"/>
        <v>-3.6691606631093672E-14</v>
      </c>
      <c r="AZ27" s="88">
        <f t="shared" si="7"/>
        <v>-3.6691606631093672E-14</v>
      </c>
      <c r="BA27" s="88">
        <f t="shared" si="7"/>
        <v>-3.6691606631093672E-14</v>
      </c>
      <c r="BB27" s="88">
        <f t="shared" si="7"/>
        <v>-3.6691606631093672E-14</v>
      </c>
      <c r="BC27" s="88">
        <f t="shared" si="7"/>
        <v>-3.6691606631093672E-14</v>
      </c>
      <c r="BD27" s="88">
        <f t="shared" si="7"/>
        <v>-3.6691606631093672E-14</v>
      </c>
      <c r="BE27" s="88">
        <f t="shared" si="7"/>
        <v>-3.6691606631093672E-14</v>
      </c>
      <c r="BF27" s="88">
        <f t="shared" si="7"/>
        <v>-3.6691606631093672E-14</v>
      </c>
      <c r="BG27" s="88">
        <f t="shared" si="7"/>
        <v>-3.6691606631093672E-14</v>
      </c>
      <c r="BH27" s="88">
        <f t="shared" si="7"/>
        <v>-3.6691606631093672E-14</v>
      </c>
      <c r="BI27" s="88">
        <f t="shared" si="7"/>
        <v>-3.6691606631093672E-14</v>
      </c>
      <c r="BJ27" s="88">
        <f t="shared" si="7"/>
        <v>-3.6691606631093672E-14</v>
      </c>
      <c r="BK27" s="88">
        <f t="shared" si="7"/>
        <v>-3.6691606631093672E-14</v>
      </c>
      <c r="BL27" s="88">
        <f t="shared" si="7"/>
        <v>-3.6691606631093672E-14</v>
      </c>
      <c r="BM27" s="88">
        <f t="shared" si="7"/>
        <v>-3.6691606631093672E-14</v>
      </c>
      <c r="BN27" s="88">
        <f t="shared" si="7"/>
        <v>-3.6691606631093672E-14</v>
      </c>
      <c r="BO27" s="88">
        <f t="shared" si="7"/>
        <v>-3.6691606631093672E-14</v>
      </c>
      <c r="BP27" s="88">
        <f t="shared" si="7"/>
        <v>-3.6691606631093672E-14</v>
      </c>
      <c r="BQ27" s="88">
        <f t="shared" si="7"/>
        <v>-3.6691606631093672E-14</v>
      </c>
      <c r="BR27" s="88">
        <f t="shared" si="7"/>
        <v>-3.6691606631093672E-14</v>
      </c>
      <c r="BS27" s="88">
        <f t="shared" si="7"/>
        <v>-3.6691606631093672E-14</v>
      </c>
      <c r="BT27" s="88">
        <f t="shared" si="7"/>
        <v>-3.6691606631093672E-14</v>
      </c>
      <c r="BU27" s="88">
        <f t="shared" si="7"/>
        <v>-3.6691606631093672E-14</v>
      </c>
      <c r="BV27" s="88">
        <f t="shared" ref="BV27:DA27" si="8">SUM(BV24:BV26)</f>
        <v>-3.6691606631093672E-14</v>
      </c>
      <c r="BW27" s="88">
        <f t="shared" si="8"/>
        <v>-3.6691606631093672E-14</v>
      </c>
      <c r="BX27" s="88">
        <f t="shared" si="8"/>
        <v>-3.6691606631093672E-14</v>
      </c>
      <c r="BY27" s="88">
        <f t="shared" si="8"/>
        <v>-3.6691606631093672E-14</v>
      </c>
      <c r="BZ27" s="88">
        <f t="shared" si="8"/>
        <v>-3.6691606631093672E-14</v>
      </c>
      <c r="CA27" s="88">
        <f t="shared" si="8"/>
        <v>-3.6691606631093672E-14</v>
      </c>
      <c r="CB27" s="88">
        <f t="shared" si="8"/>
        <v>-3.6691606631093672E-14</v>
      </c>
      <c r="CC27" s="88">
        <f t="shared" si="8"/>
        <v>-3.6691606631093672E-14</v>
      </c>
      <c r="CD27" s="88">
        <f t="shared" si="8"/>
        <v>-3.6691606631093672E-14</v>
      </c>
      <c r="CE27" s="88">
        <f t="shared" si="8"/>
        <v>-3.6691606631093672E-14</v>
      </c>
      <c r="CF27" s="88">
        <f t="shared" si="8"/>
        <v>-3.6691606631093672E-14</v>
      </c>
      <c r="CG27" s="88">
        <f t="shared" si="8"/>
        <v>-3.6691606631093672E-14</v>
      </c>
      <c r="CH27" s="88">
        <f t="shared" si="8"/>
        <v>-3.6691606631093672E-14</v>
      </c>
      <c r="CI27" s="88">
        <f t="shared" si="8"/>
        <v>-3.6691606631093672E-14</v>
      </c>
      <c r="CJ27" s="88">
        <f t="shared" si="8"/>
        <v>-3.6691606631093672E-14</v>
      </c>
      <c r="CK27" s="88">
        <f t="shared" si="8"/>
        <v>-3.6691606631093672E-14</v>
      </c>
      <c r="CL27" s="88">
        <f t="shared" si="8"/>
        <v>-3.6691606631093672E-14</v>
      </c>
      <c r="CM27" s="88">
        <f t="shared" si="8"/>
        <v>-3.6691606631093672E-14</v>
      </c>
      <c r="CN27" s="88">
        <f t="shared" si="8"/>
        <v>-3.6691606631093672E-14</v>
      </c>
      <c r="CO27" s="88">
        <f t="shared" si="8"/>
        <v>-3.6691606631093672E-14</v>
      </c>
      <c r="CP27" s="88">
        <f t="shared" si="8"/>
        <v>-3.6691606631093672E-14</v>
      </c>
      <c r="CQ27" s="88">
        <f t="shared" si="8"/>
        <v>-3.6691606631093672E-14</v>
      </c>
      <c r="CR27" s="88">
        <f t="shared" si="8"/>
        <v>-3.6691606631093672E-14</v>
      </c>
      <c r="CS27" s="88">
        <f t="shared" si="8"/>
        <v>-3.6691606631093672E-14</v>
      </c>
      <c r="CT27" s="88">
        <f t="shared" si="8"/>
        <v>-3.6691606631093672E-14</v>
      </c>
      <c r="CU27" s="88">
        <f t="shared" si="8"/>
        <v>-3.6691606631093672E-14</v>
      </c>
      <c r="CV27" s="88">
        <f t="shared" si="8"/>
        <v>-3.6691606631093672E-14</v>
      </c>
      <c r="CW27" s="88">
        <f t="shared" si="8"/>
        <v>-3.6691606631093672E-14</v>
      </c>
      <c r="CX27" s="88">
        <f t="shared" si="8"/>
        <v>-3.6691606631093672E-14</v>
      </c>
      <c r="CY27" s="88">
        <f t="shared" si="8"/>
        <v>-3.6691606631093672E-14</v>
      </c>
      <c r="CZ27" s="88">
        <f t="shared" si="8"/>
        <v>-3.6691606631093672E-14</v>
      </c>
      <c r="DA27" s="88">
        <f t="shared" si="8"/>
        <v>-3.6691606631093672E-14</v>
      </c>
      <c r="DB27" s="88">
        <f t="shared" ref="DB27:DZ27" si="9">SUM(DB24:DB26)</f>
        <v>-3.6691606631093672E-14</v>
      </c>
      <c r="DC27" s="88">
        <f t="shared" si="9"/>
        <v>-3.6691606631093672E-14</v>
      </c>
      <c r="DD27" s="88">
        <f t="shared" si="9"/>
        <v>-3.6691606631093672E-14</v>
      </c>
      <c r="DE27" s="88">
        <f t="shared" si="9"/>
        <v>-3.6691606631093672E-14</v>
      </c>
      <c r="DF27" s="88">
        <f t="shared" si="9"/>
        <v>-3.6691606631093672E-14</v>
      </c>
      <c r="DG27" s="88">
        <f t="shared" si="9"/>
        <v>-3.6691606631093672E-14</v>
      </c>
      <c r="DH27" s="88">
        <f t="shared" si="9"/>
        <v>-3.6691606631093672E-14</v>
      </c>
      <c r="DI27" s="88">
        <f t="shared" si="9"/>
        <v>-3.6691606631093672E-14</v>
      </c>
      <c r="DJ27" s="88">
        <f t="shared" si="9"/>
        <v>-3.6691606631093672E-14</v>
      </c>
      <c r="DK27" s="88">
        <f t="shared" si="9"/>
        <v>-3.6691606631093672E-14</v>
      </c>
      <c r="DL27" s="88">
        <f t="shared" si="9"/>
        <v>-3.6691606631093672E-14</v>
      </c>
      <c r="DM27" s="88">
        <f t="shared" si="9"/>
        <v>-3.6691606631093672E-14</v>
      </c>
      <c r="DN27" s="88">
        <f t="shared" si="9"/>
        <v>-3.6691606631093672E-14</v>
      </c>
      <c r="DO27" s="88">
        <f t="shared" si="9"/>
        <v>-3.6691606631093672E-14</v>
      </c>
      <c r="DP27" s="88">
        <f t="shared" si="9"/>
        <v>-3.6691606631093672E-14</v>
      </c>
      <c r="DQ27" s="88">
        <f t="shared" si="9"/>
        <v>-3.6691606631093672E-14</v>
      </c>
      <c r="DR27" s="88">
        <f t="shared" si="9"/>
        <v>-3.6691606631093672E-14</v>
      </c>
      <c r="DS27" s="88">
        <f t="shared" si="9"/>
        <v>-3.6691606631093672E-14</v>
      </c>
      <c r="DT27" s="88">
        <f t="shared" si="9"/>
        <v>-3.6691606631093672E-14</v>
      </c>
      <c r="DU27" s="88">
        <f t="shared" si="9"/>
        <v>-3.6691606631093672E-14</v>
      </c>
      <c r="DV27" s="88">
        <f t="shared" si="9"/>
        <v>-3.6691606631093672E-14</v>
      </c>
      <c r="DW27" s="88">
        <f t="shared" si="9"/>
        <v>-3.6691606631093672E-14</v>
      </c>
      <c r="DX27" s="88">
        <f t="shared" si="9"/>
        <v>-3.6691606631093672E-14</v>
      </c>
      <c r="DY27" s="234">
        <f t="shared" si="9"/>
        <v>-3.6691606631093672E-14</v>
      </c>
      <c r="DZ27" s="234">
        <f t="shared" si="9"/>
        <v>-3.6691606631093672E-14</v>
      </c>
      <c r="EA27" s="234"/>
      <c r="EB27" s="235"/>
      <c r="EC27" s="234"/>
      <c r="ED27" s="236"/>
      <c r="EE27" s="10"/>
    </row>
    <row r="28" spans="3:137" x14ac:dyDescent="0.3">
      <c r="E28" s="51"/>
      <c r="F28" s="27"/>
      <c r="G28" s="27"/>
      <c r="H28" s="53"/>
      <c r="I28" s="17"/>
      <c r="J28" s="17"/>
      <c r="K28" s="17"/>
      <c r="L28" s="17"/>
      <c r="M28" s="17"/>
      <c r="N28" s="17"/>
      <c r="O28" s="17"/>
      <c r="P28" s="17"/>
      <c r="Q28" s="17"/>
      <c r="R28" s="17"/>
      <c r="S28" s="17"/>
      <c r="T28" s="17"/>
      <c r="U28" s="17"/>
      <c r="V28" s="17"/>
      <c r="W28" s="17"/>
      <c r="X28" s="17"/>
      <c r="Y28" s="17"/>
      <c r="Z28" s="17"/>
      <c r="AA28" s="17"/>
      <c r="AB28" s="17"/>
      <c r="AC28" s="17"/>
      <c r="AD28" s="17"/>
      <c r="AE28" s="17"/>
      <c r="AF28" s="17"/>
      <c r="AG28" s="17"/>
      <c r="AH28" s="17"/>
      <c r="AI28" s="17"/>
      <c r="AJ28" s="17"/>
      <c r="AK28" s="17"/>
      <c r="AL28" s="17"/>
      <c r="AM28" s="17"/>
      <c r="AN28" s="17"/>
      <c r="AO28" s="17"/>
      <c r="AP28" s="17"/>
      <c r="AQ28" s="17"/>
      <c r="AR28" s="17"/>
      <c r="AS28" s="17"/>
      <c r="AT28" s="17"/>
      <c r="AU28" s="17"/>
      <c r="AV28" s="17"/>
      <c r="AW28" s="17"/>
      <c r="AX28" s="17"/>
      <c r="AY28" s="17"/>
      <c r="AZ28" s="17"/>
      <c r="BA28" s="17"/>
      <c r="BB28" s="17"/>
      <c r="BC28" s="17"/>
      <c r="BD28" s="17"/>
      <c r="BE28" s="17"/>
      <c r="BF28" s="17"/>
      <c r="BG28" s="17"/>
      <c r="BH28" s="17"/>
      <c r="BI28" s="17"/>
      <c r="BJ28" s="17"/>
      <c r="BK28" s="17"/>
      <c r="BL28" s="17"/>
      <c r="BM28" s="17"/>
      <c r="BN28" s="17"/>
      <c r="BO28" s="17"/>
      <c r="BP28" s="17"/>
      <c r="BQ28" s="17"/>
      <c r="BR28" s="17"/>
      <c r="BS28" s="17"/>
      <c r="BT28" s="17"/>
      <c r="BU28" s="17"/>
      <c r="BV28" s="17"/>
      <c r="BW28" s="17"/>
      <c r="BX28" s="17"/>
      <c r="BY28" s="17"/>
      <c r="BZ28" s="17"/>
      <c r="CA28" s="17"/>
      <c r="CB28" s="17"/>
      <c r="CC28" s="17"/>
      <c r="CD28" s="17"/>
      <c r="CE28" s="17"/>
      <c r="CF28" s="17"/>
      <c r="CG28" s="17"/>
      <c r="CH28" s="17"/>
      <c r="CI28" s="17"/>
      <c r="CJ28" s="17"/>
      <c r="CK28" s="17"/>
      <c r="CL28" s="17"/>
      <c r="CM28" s="17"/>
      <c r="CN28" s="17"/>
      <c r="CO28" s="17"/>
      <c r="CP28" s="17"/>
      <c r="CQ28" s="17"/>
      <c r="CR28" s="17"/>
      <c r="CS28" s="17"/>
      <c r="CT28" s="17"/>
      <c r="CU28" s="17"/>
      <c r="CV28" s="17"/>
      <c r="CW28" s="17"/>
      <c r="CX28" s="17"/>
      <c r="CY28" s="17"/>
      <c r="CZ28" s="17"/>
      <c r="DA28" s="17"/>
      <c r="DB28" s="17"/>
      <c r="DC28" s="17"/>
      <c r="DD28" s="17"/>
      <c r="DE28" s="17"/>
      <c r="DF28" s="17"/>
      <c r="DG28" s="17"/>
      <c r="DH28" s="17"/>
      <c r="DI28" s="17"/>
      <c r="DJ28" s="17"/>
      <c r="DK28" s="17"/>
      <c r="DL28" s="17"/>
      <c r="DM28" s="17"/>
      <c r="DN28" s="17"/>
      <c r="DO28" s="17"/>
      <c r="DP28" s="17"/>
      <c r="DQ28" s="17"/>
      <c r="DR28" s="17"/>
      <c r="DS28" s="17"/>
      <c r="DT28" s="17"/>
      <c r="DU28" s="17"/>
      <c r="DV28" s="17"/>
      <c r="DW28" s="17"/>
      <c r="DX28" s="17"/>
      <c r="DY28" s="229"/>
      <c r="DZ28" s="229"/>
      <c r="EA28" s="10"/>
      <c r="EB28" s="225"/>
      <c r="EC28" s="230"/>
      <c r="ED28" s="231"/>
      <c r="EE28" s="10"/>
    </row>
    <row r="29" spans="3:137" x14ac:dyDescent="0.3">
      <c r="C29" s="36" t="s">
        <v>26</v>
      </c>
      <c r="E29" s="51"/>
      <c r="F29" s="27"/>
      <c r="G29" s="27"/>
      <c r="H29" s="53"/>
      <c r="I29" s="17"/>
      <c r="J29" s="17"/>
      <c r="K29" s="17"/>
      <c r="L29" s="17"/>
      <c r="M29" s="17"/>
      <c r="N29" s="17"/>
      <c r="O29" s="17"/>
      <c r="P29" s="17"/>
      <c r="Q29" s="17"/>
      <c r="R29" s="17"/>
      <c r="S29" s="17"/>
      <c r="T29" s="17"/>
      <c r="U29" s="17"/>
      <c r="V29" s="17"/>
      <c r="W29" s="17"/>
      <c r="X29" s="17"/>
      <c r="Y29" s="17"/>
      <c r="Z29" s="17"/>
      <c r="AA29" s="17"/>
      <c r="AB29" s="17"/>
      <c r="AC29" s="17"/>
      <c r="AD29" s="17"/>
      <c r="AE29" s="17"/>
      <c r="AF29" s="17"/>
      <c r="AG29" s="17"/>
      <c r="AH29" s="17"/>
      <c r="AI29" s="17"/>
      <c r="AJ29" s="17"/>
      <c r="AK29" s="17"/>
      <c r="AL29" s="17"/>
      <c r="AM29" s="17"/>
      <c r="AN29" s="17"/>
      <c r="AO29" s="17"/>
      <c r="AP29" s="17"/>
      <c r="AQ29" s="17"/>
      <c r="AR29" s="17"/>
      <c r="AS29" s="17"/>
      <c r="AT29" s="17"/>
      <c r="AU29" s="17"/>
      <c r="AV29" s="17"/>
      <c r="AW29" s="17"/>
      <c r="AX29" s="17"/>
      <c r="AY29" s="17"/>
      <c r="AZ29" s="17"/>
      <c r="BA29" s="17"/>
      <c r="BB29" s="17"/>
      <c r="BC29" s="17"/>
      <c r="BD29" s="17"/>
      <c r="BE29" s="17"/>
      <c r="BF29" s="17"/>
      <c r="BG29" s="17"/>
      <c r="BH29" s="17"/>
      <c r="BI29" s="17"/>
      <c r="BJ29" s="17"/>
      <c r="BK29" s="17"/>
      <c r="BL29" s="17"/>
      <c r="BM29" s="17"/>
      <c r="BN29" s="17"/>
      <c r="BO29" s="17"/>
      <c r="BP29" s="17"/>
      <c r="BQ29" s="17"/>
      <c r="BR29" s="17"/>
      <c r="BS29" s="17"/>
      <c r="BT29" s="17"/>
      <c r="BU29" s="17"/>
      <c r="BV29" s="17"/>
      <c r="BW29" s="17"/>
      <c r="BX29" s="17"/>
      <c r="BY29" s="17"/>
      <c r="BZ29" s="17"/>
      <c r="CA29" s="17"/>
      <c r="CB29" s="17"/>
      <c r="CC29" s="17"/>
      <c r="CD29" s="17"/>
      <c r="CE29" s="17"/>
      <c r="CF29" s="17"/>
      <c r="CG29" s="17"/>
      <c r="CH29" s="17"/>
      <c r="CI29" s="17"/>
      <c r="CJ29" s="17"/>
      <c r="CK29" s="17"/>
      <c r="CL29" s="17"/>
      <c r="CM29" s="17"/>
      <c r="CN29" s="17"/>
      <c r="CO29" s="17"/>
      <c r="CP29" s="17"/>
      <c r="CQ29" s="17"/>
      <c r="CR29" s="17"/>
      <c r="CS29" s="17"/>
      <c r="CT29" s="17"/>
      <c r="CU29" s="17"/>
      <c r="CV29" s="17"/>
      <c r="CW29" s="17"/>
      <c r="CX29" s="17"/>
      <c r="CY29" s="17"/>
      <c r="CZ29" s="17"/>
      <c r="DA29" s="17"/>
      <c r="DB29" s="17"/>
      <c r="DC29" s="17"/>
      <c r="DD29" s="17"/>
      <c r="DE29" s="17"/>
      <c r="DF29" s="17"/>
      <c r="DG29" s="17"/>
      <c r="DH29" s="17"/>
      <c r="DI29" s="17"/>
      <c r="DJ29" s="17"/>
      <c r="DK29" s="17"/>
      <c r="DL29" s="17"/>
      <c r="DM29" s="17"/>
      <c r="DN29" s="17"/>
      <c r="DO29" s="17"/>
      <c r="DP29" s="17"/>
      <c r="DQ29" s="17"/>
      <c r="DR29" s="17"/>
      <c r="DS29" s="17"/>
      <c r="DT29" s="17"/>
      <c r="DU29" s="17"/>
      <c r="DV29" s="17"/>
      <c r="DW29" s="17"/>
      <c r="DX29" s="17"/>
      <c r="DY29" s="229"/>
      <c r="DZ29" s="229"/>
      <c r="EA29" s="10"/>
      <c r="EB29" s="225"/>
      <c r="EC29" s="230"/>
      <c r="ED29" s="231"/>
      <c r="EE29" s="10"/>
    </row>
    <row r="30" spans="3:137" ht="5.0999999999999996" customHeight="1" x14ac:dyDescent="0.3">
      <c r="E30" s="51"/>
      <c r="F30" s="27"/>
      <c r="G30" s="27"/>
      <c r="H30" s="53"/>
      <c r="I30" s="17"/>
      <c r="J30" s="17"/>
      <c r="K30" s="17"/>
      <c r="L30" s="17"/>
      <c r="M30" s="17"/>
      <c r="N30" s="17"/>
      <c r="O30" s="17"/>
      <c r="P30" s="17"/>
      <c r="Q30" s="17"/>
      <c r="R30" s="17"/>
      <c r="S30" s="17"/>
      <c r="T30" s="17"/>
      <c r="U30" s="17"/>
      <c r="V30" s="17"/>
      <c r="W30" s="17"/>
      <c r="X30" s="17"/>
      <c r="Y30" s="17"/>
      <c r="Z30" s="17"/>
      <c r="AA30" s="17"/>
      <c r="AB30" s="17"/>
      <c r="AC30" s="17"/>
      <c r="AD30" s="17"/>
      <c r="AE30" s="17"/>
      <c r="AF30" s="17"/>
      <c r="AG30" s="17"/>
      <c r="AH30" s="17"/>
      <c r="AI30" s="17"/>
      <c r="AJ30" s="17"/>
      <c r="AK30" s="17"/>
      <c r="AL30" s="17"/>
      <c r="AM30" s="17"/>
      <c r="AN30" s="17"/>
      <c r="AO30" s="17"/>
      <c r="AP30" s="17"/>
      <c r="AQ30" s="17"/>
      <c r="AR30" s="17"/>
      <c r="AS30" s="17"/>
      <c r="AT30" s="17"/>
      <c r="AU30" s="17"/>
      <c r="AV30" s="17"/>
      <c r="AW30" s="17"/>
      <c r="AX30" s="17"/>
      <c r="AY30" s="17"/>
      <c r="AZ30" s="17"/>
      <c r="BA30" s="17"/>
      <c r="BB30" s="17"/>
      <c r="BC30" s="17"/>
      <c r="BD30" s="17"/>
      <c r="BE30" s="17"/>
      <c r="BF30" s="17"/>
      <c r="BG30" s="17"/>
      <c r="BH30" s="17"/>
      <c r="BI30" s="17"/>
      <c r="BJ30" s="17"/>
      <c r="BK30" s="17"/>
      <c r="BL30" s="17"/>
      <c r="BM30" s="17"/>
      <c r="BN30" s="17"/>
      <c r="BO30" s="17"/>
      <c r="BP30" s="17"/>
      <c r="BQ30" s="17"/>
      <c r="BR30" s="17"/>
      <c r="BS30" s="17"/>
      <c r="BT30" s="17"/>
      <c r="BU30" s="17"/>
      <c r="BV30" s="17"/>
      <c r="BW30" s="17"/>
      <c r="BX30" s="17"/>
      <c r="BY30" s="17"/>
      <c r="BZ30" s="17"/>
      <c r="CA30" s="17"/>
      <c r="CB30" s="17"/>
      <c r="CC30" s="17"/>
      <c r="CD30" s="17"/>
      <c r="CE30" s="17"/>
      <c r="CF30" s="17"/>
      <c r="CG30" s="17"/>
      <c r="CH30" s="17"/>
      <c r="CI30" s="17"/>
      <c r="CJ30" s="17"/>
      <c r="CK30" s="17"/>
      <c r="CL30" s="17"/>
      <c r="CM30" s="17"/>
      <c r="CN30" s="17"/>
      <c r="CO30" s="17"/>
      <c r="CP30" s="17"/>
      <c r="CQ30" s="17"/>
      <c r="CR30" s="17"/>
      <c r="CS30" s="17"/>
      <c r="CT30" s="17"/>
      <c r="CU30" s="17"/>
      <c r="CV30" s="17"/>
      <c r="CW30" s="17"/>
      <c r="CX30" s="17"/>
      <c r="CY30" s="17"/>
      <c r="CZ30" s="17"/>
      <c r="DA30" s="17"/>
      <c r="DB30" s="17"/>
      <c r="DC30" s="17"/>
      <c r="DD30" s="17"/>
      <c r="DE30" s="17"/>
      <c r="DF30" s="17"/>
      <c r="DG30" s="17"/>
      <c r="DH30" s="17"/>
      <c r="DI30" s="17"/>
      <c r="DJ30" s="17"/>
      <c r="DK30" s="17"/>
      <c r="DL30" s="17"/>
      <c r="DM30" s="17"/>
      <c r="DN30" s="17"/>
      <c r="DO30" s="17"/>
      <c r="DP30" s="17"/>
      <c r="DQ30" s="17"/>
      <c r="DR30" s="17"/>
      <c r="DS30" s="17"/>
      <c r="DT30" s="17"/>
      <c r="DU30" s="17"/>
      <c r="DV30" s="17"/>
      <c r="DW30" s="17"/>
      <c r="DX30" s="17"/>
      <c r="DY30" s="229"/>
      <c r="DZ30" s="229"/>
      <c r="EA30" s="10"/>
      <c r="EB30" s="225"/>
      <c r="EC30" s="230"/>
      <c r="ED30" s="231"/>
      <c r="EE30" s="10"/>
    </row>
    <row r="31" spans="3:137" x14ac:dyDescent="0.3">
      <c r="C31" s="2" t="s">
        <v>33</v>
      </c>
      <c r="E31" s="51"/>
      <c r="F31" s="95">
        <f>EC31/$EC$10*Inputs!$D$10</f>
        <v>0</v>
      </c>
      <c r="G31" s="139" t="s">
        <v>47</v>
      </c>
      <c r="H31" s="53"/>
      <c r="I31" s="20"/>
      <c r="J31" s="69">
        <f>I31+IS!J70</f>
        <v>-2.4467702120423422</v>
      </c>
      <c r="K31" s="69">
        <f>J31+IS!K70</f>
        <v>1.4806239244237096</v>
      </c>
      <c r="L31" s="69">
        <f>K31+IS!L70</f>
        <v>7.1354091877456751</v>
      </c>
      <c r="M31" s="69">
        <f>L31+IS!M70</f>
        <v>13.197820728366647</v>
      </c>
      <c r="N31" s="69">
        <f>M31+IS!N70</f>
        <v>19.667272268987617</v>
      </c>
      <c r="O31" s="69">
        <f>N31+IS!O70</f>
        <v>26.590534021650932</v>
      </c>
      <c r="P31" s="69">
        <f>O31+IS!P70</f>
        <v>27.847740039310828</v>
      </c>
      <c r="Q31" s="69">
        <f>P31+IS!Q70</f>
        <v>27.847740039310828</v>
      </c>
      <c r="R31" s="69">
        <f>Q31+IS!R70</f>
        <v>27.847740039310828</v>
      </c>
      <c r="S31" s="69">
        <f>R31+IS!S70</f>
        <v>27.847740039310828</v>
      </c>
      <c r="T31" s="69">
        <f>S31+IS!T70</f>
        <v>27.847740039310828</v>
      </c>
      <c r="U31" s="69">
        <f>T31+IS!U70</f>
        <v>27.847740039310828</v>
      </c>
      <c r="V31" s="69">
        <f>U31+IS!V70</f>
        <v>27.847740039310828</v>
      </c>
      <c r="W31" s="69">
        <f>V31+IS!W70</f>
        <v>27.847740039310828</v>
      </c>
      <c r="X31" s="69">
        <f>W31+IS!X70</f>
        <v>27.847740039310828</v>
      </c>
      <c r="Y31" s="69">
        <f>X31+IS!Y70</f>
        <v>27.847740039310828</v>
      </c>
      <c r="Z31" s="69">
        <f>Y31+IS!Z70</f>
        <v>27.847740039310828</v>
      </c>
      <c r="AA31" s="69">
        <f>Z31+IS!AA70</f>
        <v>27.847740039310828</v>
      </c>
      <c r="AB31" s="69">
        <f>AA31+IS!AB70</f>
        <v>27.847740039310828</v>
      </c>
      <c r="AC31" s="69">
        <f>AB31+IS!AC70</f>
        <v>27.847740039310828</v>
      </c>
      <c r="AD31" s="69">
        <f>AC31+IS!AD70</f>
        <v>27.847740039310828</v>
      </c>
      <c r="AE31" s="69">
        <f>AD31+IS!AE70</f>
        <v>27.847740039310828</v>
      </c>
      <c r="AF31" s="69">
        <f>AE31+IS!AF70</f>
        <v>27.847740039310828</v>
      </c>
      <c r="AG31" s="69">
        <f>AF31+IS!AG70</f>
        <v>27.847740039310828</v>
      </c>
      <c r="AH31" s="69">
        <f>AG31+IS!AH70</f>
        <v>27.847740039310828</v>
      </c>
      <c r="AI31" s="69">
        <f>AH31+IS!AI70</f>
        <v>27.847740039310828</v>
      </c>
      <c r="AJ31" s="69">
        <f>AI31+IS!AJ70</f>
        <v>27.847740039310828</v>
      </c>
      <c r="AK31" s="69">
        <f>AJ31+IS!AK70</f>
        <v>27.847740039310828</v>
      </c>
      <c r="AL31" s="69">
        <f>AK31+IS!AL70</f>
        <v>27.847740039310828</v>
      </c>
      <c r="AM31" s="69">
        <f>AL31+IS!AM70</f>
        <v>27.847740039310828</v>
      </c>
      <c r="AN31" s="69">
        <f>AM31+IS!AN70</f>
        <v>27.847740039310828</v>
      </c>
      <c r="AO31" s="69">
        <f>AN31+IS!AO70</f>
        <v>27.847740039310828</v>
      </c>
      <c r="AP31" s="69">
        <f>AO31+IS!AP70</f>
        <v>27.847740039310828</v>
      </c>
      <c r="AQ31" s="69">
        <f>AP31+IS!AQ70</f>
        <v>27.847740039310828</v>
      </c>
      <c r="AR31" s="69">
        <f>AQ31+IS!AR70</f>
        <v>27.847740039310828</v>
      </c>
      <c r="AS31" s="69">
        <f>AR31+IS!AS70</f>
        <v>27.847740039310828</v>
      </c>
      <c r="AT31" s="69">
        <f>AS31+IS!AT70</f>
        <v>27.847740039310828</v>
      </c>
      <c r="AU31" s="69">
        <f>AT31+IS!AU70</f>
        <v>27.847740039310828</v>
      </c>
      <c r="AV31" s="69">
        <f>AU31+IS!AV70</f>
        <v>27.847740039310828</v>
      </c>
      <c r="AW31" s="69">
        <f>AV31+IS!AW70</f>
        <v>27.847740039310828</v>
      </c>
      <c r="AX31" s="69">
        <f>AW31+IS!AX70</f>
        <v>27.847740039310828</v>
      </c>
      <c r="AY31" s="69">
        <f>AX31+IS!AY70</f>
        <v>27.847740039310828</v>
      </c>
      <c r="AZ31" s="69">
        <f>AY31+IS!AZ70</f>
        <v>27.847740039310828</v>
      </c>
      <c r="BA31" s="69">
        <f>AZ31+IS!BA70</f>
        <v>27.847740039310828</v>
      </c>
      <c r="BB31" s="69">
        <f>BA31+IS!BB70</f>
        <v>27.847740039310828</v>
      </c>
      <c r="BC31" s="69">
        <f>BB31+IS!BC70</f>
        <v>27.847740039310828</v>
      </c>
      <c r="BD31" s="69">
        <f>BC31+IS!BD70</f>
        <v>27.847740039310828</v>
      </c>
      <c r="BE31" s="69">
        <f>BD31+IS!BE70</f>
        <v>27.847740039310828</v>
      </c>
      <c r="BF31" s="69">
        <f>BE31+IS!BF70</f>
        <v>27.847740039310828</v>
      </c>
      <c r="BG31" s="69">
        <f>BF31+IS!BG70</f>
        <v>27.847740039310828</v>
      </c>
      <c r="BH31" s="69">
        <f>BG31+IS!BH70</f>
        <v>27.847740039310828</v>
      </c>
      <c r="BI31" s="69">
        <f>BH31+IS!BI70</f>
        <v>27.847740039310828</v>
      </c>
      <c r="BJ31" s="69">
        <f>BI31+IS!BJ70</f>
        <v>27.847740039310828</v>
      </c>
      <c r="BK31" s="69">
        <f>BJ31+IS!BK70</f>
        <v>27.847740039310828</v>
      </c>
      <c r="BL31" s="69">
        <f>BK31+IS!BL70</f>
        <v>27.847740039310828</v>
      </c>
      <c r="BM31" s="69">
        <f>BL31+IS!BM70</f>
        <v>27.847740039310828</v>
      </c>
      <c r="BN31" s="69">
        <f>BM31+IS!BN70</f>
        <v>27.847740039310828</v>
      </c>
      <c r="BO31" s="69">
        <f>BN31+IS!BO70</f>
        <v>27.847740039310828</v>
      </c>
      <c r="BP31" s="69">
        <f>BO31+IS!BP70</f>
        <v>27.847740039310828</v>
      </c>
      <c r="BQ31" s="69">
        <f>BP31+IS!BQ70</f>
        <v>27.847740039310828</v>
      </c>
      <c r="BR31" s="69">
        <f>BQ31+IS!BR70</f>
        <v>27.847740039310828</v>
      </c>
      <c r="BS31" s="69">
        <f>BR31+IS!BS70</f>
        <v>27.847740039310828</v>
      </c>
      <c r="BT31" s="69">
        <f>BS31+IS!BT70</f>
        <v>27.847740039310828</v>
      </c>
      <c r="BU31" s="69">
        <f>BT31+IS!BU70</f>
        <v>27.847740039310828</v>
      </c>
      <c r="BV31" s="69">
        <f>BU31+IS!BV70</f>
        <v>27.847740039310828</v>
      </c>
      <c r="BW31" s="69">
        <f>BV31+IS!BW70</f>
        <v>27.847740039310828</v>
      </c>
      <c r="BX31" s="69">
        <f>BW31+IS!BX70</f>
        <v>27.847740039310828</v>
      </c>
      <c r="BY31" s="69">
        <f>BX31+IS!BY70</f>
        <v>27.847740039310828</v>
      </c>
      <c r="BZ31" s="69">
        <f>BY31+IS!BZ70</f>
        <v>27.847740039310828</v>
      </c>
      <c r="CA31" s="69">
        <f>BZ31+IS!CA70</f>
        <v>27.847740039310828</v>
      </c>
      <c r="CB31" s="69">
        <f>CA31+IS!CB70</f>
        <v>27.847740039310828</v>
      </c>
      <c r="CC31" s="69">
        <f>CB31+IS!CC70</f>
        <v>27.847740039310828</v>
      </c>
      <c r="CD31" s="69">
        <f>CC31+IS!CD70</f>
        <v>27.847740039310828</v>
      </c>
      <c r="CE31" s="69">
        <f>CD31+IS!CE70</f>
        <v>27.847740039310828</v>
      </c>
      <c r="CF31" s="69">
        <f>CE31+IS!CF70</f>
        <v>27.847740039310828</v>
      </c>
      <c r="CG31" s="69">
        <f>CF31+IS!CG70</f>
        <v>27.847740039310828</v>
      </c>
      <c r="CH31" s="69">
        <f>CG31+IS!CH70</f>
        <v>27.847740039310828</v>
      </c>
      <c r="CI31" s="69">
        <f>CH31+IS!CI70</f>
        <v>27.847740039310828</v>
      </c>
      <c r="CJ31" s="69">
        <f>CI31+IS!CJ70</f>
        <v>27.847740039310828</v>
      </c>
      <c r="CK31" s="69">
        <f>CJ31+IS!CK70</f>
        <v>27.847740039310828</v>
      </c>
      <c r="CL31" s="69">
        <f>CK31+IS!CL70</f>
        <v>27.847740039310828</v>
      </c>
      <c r="CM31" s="69">
        <f>CL31+IS!CM70</f>
        <v>27.847740039310828</v>
      </c>
      <c r="CN31" s="69">
        <f>CM31+IS!CN70</f>
        <v>27.847740039310828</v>
      </c>
      <c r="CO31" s="69">
        <f>CN31+IS!CO70</f>
        <v>27.847740039310828</v>
      </c>
      <c r="CP31" s="69">
        <f>CO31+IS!CP70</f>
        <v>27.847740039310828</v>
      </c>
      <c r="CQ31" s="69">
        <f>CP31+IS!CQ70</f>
        <v>27.847740039310828</v>
      </c>
      <c r="CR31" s="69">
        <f>CQ31+IS!CR70</f>
        <v>27.847740039310828</v>
      </c>
      <c r="CS31" s="69">
        <f>CR31+IS!CS70</f>
        <v>27.847740039310828</v>
      </c>
      <c r="CT31" s="69">
        <f>CS31+IS!CT70</f>
        <v>27.847740039310828</v>
      </c>
      <c r="CU31" s="69">
        <f>CT31+IS!CU70</f>
        <v>27.847740039310828</v>
      </c>
      <c r="CV31" s="69">
        <f>CU31+IS!CV70</f>
        <v>27.847740039310828</v>
      </c>
      <c r="CW31" s="69">
        <f>CV31+IS!CW70</f>
        <v>27.847740039310828</v>
      </c>
      <c r="CX31" s="69">
        <f>CW31+IS!CX70</f>
        <v>27.847740039310828</v>
      </c>
      <c r="CY31" s="69">
        <f>CX31+IS!CY70</f>
        <v>27.847740039310828</v>
      </c>
      <c r="CZ31" s="69">
        <f>CY31+IS!CZ70</f>
        <v>27.847740039310828</v>
      </c>
      <c r="DA31" s="69">
        <f>CZ31+IS!DA70</f>
        <v>27.847740039310828</v>
      </c>
      <c r="DB31" s="69">
        <f>DA31+IS!DB70</f>
        <v>27.847740039310828</v>
      </c>
      <c r="DC31" s="69">
        <f>DB31+IS!DC70</f>
        <v>27.847740039310828</v>
      </c>
      <c r="DD31" s="69">
        <f>DC31+IS!DD70</f>
        <v>27.847740039310828</v>
      </c>
      <c r="DE31" s="69">
        <f>DD31+IS!DE70</f>
        <v>27.847740039310828</v>
      </c>
      <c r="DF31" s="69">
        <f>DE31+IS!DF70</f>
        <v>27.847740039310828</v>
      </c>
      <c r="DG31" s="69">
        <f>DF31+IS!DG70</f>
        <v>27.847740039310828</v>
      </c>
      <c r="DH31" s="69">
        <f>DG31+IS!DH70</f>
        <v>27.847740039310828</v>
      </c>
      <c r="DI31" s="69">
        <f>DH31+IS!DI70</f>
        <v>27.847740039310828</v>
      </c>
      <c r="DJ31" s="69">
        <f>DI31+IS!DJ70</f>
        <v>27.847740039310828</v>
      </c>
      <c r="DK31" s="69">
        <f>DJ31+IS!DK70</f>
        <v>27.847740039310828</v>
      </c>
      <c r="DL31" s="69">
        <f>DK31+IS!DL70</f>
        <v>27.847740039310828</v>
      </c>
      <c r="DM31" s="69">
        <f>DL31+IS!DM70</f>
        <v>27.847740039310828</v>
      </c>
      <c r="DN31" s="69">
        <f>DM31+IS!DN70</f>
        <v>27.847740039310828</v>
      </c>
      <c r="DO31" s="69">
        <f>DN31+IS!DO70</f>
        <v>27.847740039310828</v>
      </c>
      <c r="DP31" s="69">
        <f>DO31+IS!DP70</f>
        <v>27.847740039310828</v>
      </c>
      <c r="DQ31" s="69">
        <f>DP31+IS!DQ70</f>
        <v>27.847740039310828</v>
      </c>
      <c r="DR31" s="69">
        <f>DQ31+IS!DR70</f>
        <v>27.847740039310828</v>
      </c>
      <c r="DS31" s="69">
        <f>DR31+IS!DS70</f>
        <v>27.847740039310828</v>
      </c>
      <c r="DT31" s="69">
        <f>DS31+IS!DT70</f>
        <v>27.847740039310828</v>
      </c>
      <c r="DU31" s="69">
        <f>DT31+IS!DU70</f>
        <v>27.847740039310828</v>
      </c>
      <c r="DV31" s="69">
        <f>DU31+IS!DV70</f>
        <v>27.847740039310828</v>
      </c>
      <c r="DW31" s="69">
        <f>DV31+IS!DW70</f>
        <v>27.847740039310828</v>
      </c>
      <c r="DX31" s="69">
        <f>DW31+IS!DX70</f>
        <v>27.847740039310828</v>
      </c>
      <c r="DY31" s="69">
        <f>DX31+IS!DY70</f>
        <v>27.847740039310828</v>
      </c>
      <c r="DZ31" s="69">
        <f>DY31+IS!DZ70</f>
        <v>27.847740039310828</v>
      </c>
      <c r="EA31" s="10"/>
      <c r="EB31" s="225"/>
      <c r="EC31" s="232"/>
      <c r="ED31" s="233"/>
      <c r="EE31" s="10"/>
      <c r="EF31" s="33"/>
      <c r="EG31" s="131"/>
    </row>
    <row r="32" spans="3:137" ht="5.0999999999999996" customHeight="1" x14ac:dyDescent="0.3">
      <c r="E32" s="51"/>
      <c r="F32" s="27"/>
      <c r="G32" s="27"/>
      <c r="H32" s="53"/>
      <c r="I32" s="17"/>
      <c r="J32" s="17"/>
      <c r="K32" s="17"/>
      <c r="L32" s="17"/>
      <c r="M32" s="17"/>
      <c r="N32" s="17"/>
      <c r="O32" s="17"/>
      <c r="P32" s="17"/>
      <c r="Q32" s="17"/>
      <c r="R32" s="17"/>
      <c r="S32" s="17"/>
      <c r="T32" s="17"/>
      <c r="U32" s="17"/>
      <c r="V32" s="17"/>
      <c r="W32" s="17"/>
      <c r="X32" s="17"/>
      <c r="Y32" s="17"/>
      <c r="Z32" s="17"/>
      <c r="AA32" s="17"/>
      <c r="AB32" s="17"/>
      <c r="AC32" s="17"/>
      <c r="AD32" s="17"/>
      <c r="AE32" s="17"/>
      <c r="AF32" s="17"/>
      <c r="AG32" s="17"/>
      <c r="AH32" s="17"/>
      <c r="AI32" s="17"/>
      <c r="AJ32" s="17"/>
      <c r="AK32" s="17"/>
      <c r="AL32" s="17"/>
      <c r="AM32" s="17"/>
      <c r="AN32" s="17"/>
      <c r="AO32" s="17"/>
      <c r="AP32" s="17"/>
      <c r="AQ32" s="17"/>
      <c r="AR32" s="17"/>
      <c r="AS32" s="17"/>
      <c r="AT32" s="17"/>
      <c r="AU32" s="17"/>
      <c r="AV32" s="17"/>
      <c r="AW32" s="17"/>
      <c r="AX32" s="17"/>
      <c r="AY32" s="17"/>
      <c r="AZ32" s="17"/>
      <c r="BA32" s="17"/>
      <c r="BB32" s="17"/>
      <c r="BC32" s="17"/>
      <c r="BD32" s="17"/>
      <c r="BE32" s="17"/>
      <c r="BF32" s="17"/>
      <c r="BG32" s="17"/>
      <c r="BH32" s="17"/>
      <c r="BI32" s="17"/>
      <c r="BJ32" s="17"/>
      <c r="BK32" s="17"/>
      <c r="BL32" s="17"/>
      <c r="BM32" s="17"/>
      <c r="BN32" s="17"/>
      <c r="BO32" s="17"/>
      <c r="BP32" s="17"/>
      <c r="BQ32" s="17"/>
      <c r="BR32" s="17"/>
      <c r="BS32" s="17"/>
      <c r="BT32" s="17"/>
      <c r="BU32" s="17"/>
      <c r="BV32" s="17"/>
      <c r="BW32" s="17"/>
      <c r="BX32" s="17"/>
      <c r="BY32" s="17"/>
      <c r="BZ32" s="17"/>
      <c r="CA32" s="17"/>
      <c r="CB32" s="17"/>
      <c r="CC32" s="17"/>
      <c r="CD32" s="17"/>
      <c r="CE32" s="17"/>
      <c r="CF32" s="17"/>
      <c r="CG32" s="17"/>
      <c r="CH32" s="17"/>
      <c r="CI32" s="17"/>
      <c r="CJ32" s="17"/>
      <c r="CK32" s="17"/>
      <c r="CL32" s="17"/>
      <c r="CM32" s="17"/>
      <c r="CN32" s="17"/>
      <c r="CO32" s="17"/>
      <c r="CP32" s="17"/>
      <c r="CQ32" s="17"/>
      <c r="CR32" s="17"/>
      <c r="CS32" s="17"/>
      <c r="CT32" s="17"/>
      <c r="CU32" s="17"/>
      <c r="CV32" s="17"/>
      <c r="CW32" s="17"/>
      <c r="CX32" s="17"/>
      <c r="CY32" s="17"/>
      <c r="CZ32" s="17"/>
      <c r="DA32" s="17"/>
      <c r="DB32" s="17"/>
      <c r="DC32" s="17"/>
      <c r="DD32" s="17"/>
      <c r="DE32" s="17"/>
      <c r="DF32" s="17"/>
      <c r="DG32" s="17"/>
      <c r="DH32" s="17"/>
      <c r="DI32" s="17"/>
      <c r="DJ32" s="17"/>
      <c r="DK32" s="17"/>
      <c r="DL32" s="17"/>
      <c r="DM32" s="17"/>
      <c r="DN32" s="17"/>
      <c r="DO32" s="17"/>
      <c r="DP32" s="17"/>
      <c r="DQ32" s="17"/>
      <c r="DR32" s="17"/>
      <c r="DS32" s="17"/>
      <c r="DT32" s="17"/>
      <c r="DU32" s="17"/>
      <c r="DV32" s="17"/>
      <c r="DW32" s="17"/>
      <c r="DX32" s="17"/>
      <c r="DY32" s="229"/>
      <c r="DZ32" s="229"/>
      <c r="EA32" s="10"/>
      <c r="EB32" s="225"/>
      <c r="EC32" s="230"/>
      <c r="ED32" s="231"/>
      <c r="EE32" s="10"/>
      <c r="EF32" s="33"/>
    </row>
    <row r="33" spans="3:136" x14ac:dyDescent="0.3">
      <c r="C33" s="14" t="s">
        <v>42</v>
      </c>
      <c r="D33" s="14"/>
      <c r="E33" s="74"/>
      <c r="F33" s="44">
        <f>EC33/$EC$10*Inputs!$D$10</f>
        <v>0</v>
      </c>
      <c r="G33" s="140" t="s">
        <v>47</v>
      </c>
      <c r="H33" s="87"/>
      <c r="I33" s="15"/>
      <c r="J33" s="73">
        <f t="shared" ref="J33:AO33" si="10">SUM(J30:J32)</f>
        <v>-2.4467702120423422</v>
      </c>
      <c r="K33" s="73">
        <f t="shared" si="10"/>
        <v>1.4806239244237096</v>
      </c>
      <c r="L33" s="73">
        <f t="shared" si="10"/>
        <v>7.1354091877456751</v>
      </c>
      <c r="M33" s="73">
        <f t="shared" si="10"/>
        <v>13.197820728366647</v>
      </c>
      <c r="N33" s="73">
        <f t="shared" si="10"/>
        <v>19.667272268987617</v>
      </c>
      <c r="O33" s="73">
        <f t="shared" si="10"/>
        <v>26.590534021650932</v>
      </c>
      <c r="P33" s="73">
        <f t="shared" si="10"/>
        <v>27.847740039310828</v>
      </c>
      <c r="Q33" s="73">
        <f t="shared" si="10"/>
        <v>27.847740039310828</v>
      </c>
      <c r="R33" s="73">
        <f t="shared" si="10"/>
        <v>27.847740039310828</v>
      </c>
      <c r="S33" s="73">
        <f t="shared" si="10"/>
        <v>27.847740039310828</v>
      </c>
      <c r="T33" s="73">
        <f t="shared" si="10"/>
        <v>27.847740039310828</v>
      </c>
      <c r="U33" s="73">
        <f t="shared" si="10"/>
        <v>27.847740039310828</v>
      </c>
      <c r="V33" s="73">
        <f t="shared" si="10"/>
        <v>27.847740039310828</v>
      </c>
      <c r="W33" s="73">
        <f t="shared" si="10"/>
        <v>27.847740039310828</v>
      </c>
      <c r="X33" s="73">
        <f t="shared" si="10"/>
        <v>27.847740039310828</v>
      </c>
      <c r="Y33" s="73">
        <f t="shared" si="10"/>
        <v>27.847740039310828</v>
      </c>
      <c r="Z33" s="73">
        <f t="shared" si="10"/>
        <v>27.847740039310828</v>
      </c>
      <c r="AA33" s="73">
        <f t="shared" si="10"/>
        <v>27.847740039310828</v>
      </c>
      <c r="AB33" s="73">
        <f t="shared" si="10"/>
        <v>27.847740039310828</v>
      </c>
      <c r="AC33" s="73">
        <f t="shared" si="10"/>
        <v>27.847740039310828</v>
      </c>
      <c r="AD33" s="73">
        <f t="shared" si="10"/>
        <v>27.847740039310828</v>
      </c>
      <c r="AE33" s="73">
        <f t="shared" si="10"/>
        <v>27.847740039310828</v>
      </c>
      <c r="AF33" s="73">
        <f t="shared" si="10"/>
        <v>27.847740039310828</v>
      </c>
      <c r="AG33" s="73">
        <f t="shared" si="10"/>
        <v>27.847740039310828</v>
      </c>
      <c r="AH33" s="73">
        <f t="shared" si="10"/>
        <v>27.847740039310828</v>
      </c>
      <c r="AI33" s="73">
        <f t="shared" si="10"/>
        <v>27.847740039310828</v>
      </c>
      <c r="AJ33" s="73">
        <f t="shared" si="10"/>
        <v>27.847740039310828</v>
      </c>
      <c r="AK33" s="73">
        <f t="shared" si="10"/>
        <v>27.847740039310828</v>
      </c>
      <c r="AL33" s="73">
        <f t="shared" si="10"/>
        <v>27.847740039310828</v>
      </c>
      <c r="AM33" s="73">
        <f t="shared" si="10"/>
        <v>27.847740039310828</v>
      </c>
      <c r="AN33" s="73">
        <f t="shared" si="10"/>
        <v>27.847740039310828</v>
      </c>
      <c r="AO33" s="73">
        <f t="shared" si="10"/>
        <v>27.847740039310828</v>
      </c>
      <c r="AP33" s="73">
        <f t="shared" ref="AP33:BU33" si="11">SUM(AP30:AP32)</f>
        <v>27.847740039310828</v>
      </c>
      <c r="AQ33" s="73">
        <f t="shared" si="11"/>
        <v>27.847740039310828</v>
      </c>
      <c r="AR33" s="73">
        <f t="shared" si="11"/>
        <v>27.847740039310828</v>
      </c>
      <c r="AS33" s="73">
        <f t="shared" si="11"/>
        <v>27.847740039310828</v>
      </c>
      <c r="AT33" s="73">
        <f t="shared" si="11"/>
        <v>27.847740039310828</v>
      </c>
      <c r="AU33" s="73">
        <f t="shared" si="11"/>
        <v>27.847740039310828</v>
      </c>
      <c r="AV33" s="73">
        <f t="shared" si="11"/>
        <v>27.847740039310828</v>
      </c>
      <c r="AW33" s="73">
        <f t="shared" si="11"/>
        <v>27.847740039310828</v>
      </c>
      <c r="AX33" s="73">
        <f t="shared" si="11"/>
        <v>27.847740039310828</v>
      </c>
      <c r="AY33" s="73">
        <f t="shared" si="11"/>
        <v>27.847740039310828</v>
      </c>
      <c r="AZ33" s="73">
        <f t="shared" si="11"/>
        <v>27.847740039310828</v>
      </c>
      <c r="BA33" s="73">
        <f t="shared" si="11"/>
        <v>27.847740039310828</v>
      </c>
      <c r="BB33" s="73">
        <f t="shared" si="11"/>
        <v>27.847740039310828</v>
      </c>
      <c r="BC33" s="73">
        <f t="shared" si="11"/>
        <v>27.847740039310828</v>
      </c>
      <c r="BD33" s="73">
        <f t="shared" si="11"/>
        <v>27.847740039310828</v>
      </c>
      <c r="BE33" s="73">
        <f t="shared" si="11"/>
        <v>27.847740039310828</v>
      </c>
      <c r="BF33" s="73">
        <f t="shared" si="11"/>
        <v>27.847740039310828</v>
      </c>
      <c r="BG33" s="73">
        <f t="shared" si="11"/>
        <v>27.847740039310828</v>
      </c>
      <c r="BH33" s="73">
        <f t="shared" si="11"/>
        <v>27.847740039310828</v>
      </c>
      <c r="BI33" s="73">
        <f t="shared" si="11"/>
        <v>27.847740039310828</v>
      </c>
      <c r="BJ33" s="73">
        <f t="shared" si="11"/>
        <v>27.847740039310828</v>
      </c>
      <c r="BK33" s="73">
        <f t="shared" si="11"/>
        <v>27.847740039310828</v>
      </c>
      <c r="BL33" s="73">
        <f t="shared" si="11"/>
        <v>27.847740039310828</v>
      </c>
      <c r="BM33" s="73">
        <f t="shared" si="11"/>
        <v>27.847740039310828</v>
      </c>
      <c r="BN33" s="73">
        <f t="shared" si="11"/>
        <v>27.847740039310828</v>
      </c>
      <c r="BO33" s="73">
        <f t="shared" si="11"/>
        <v>27.847740039310828</v>
      </c>
      <c r="BP33" s="73">
        <f t="shared" si="11"/>
        <v>27.847740039310828</v>
      </c>
      <c r="BQ33" s="73">
        <f t="shared" si="11"/>
        <v>27.847740039310828</v>
      </c>
      <c r="BR33" s="73">
        <f t="shared" si="11"/>
        <v>27.847740039310828</v>
      </c>
      <c r="BS33" s="73">
        <f t="shared" si="11"/>
        <v>27.847740039310828</v>
      </c>
      <c r="BT33" s="73">
        <f t="shared" si="11"/>
        <v>27.847740039310828</v>
      </c>
      <c r="BU33" s="73">
        <f t="shared" si="11"/>
        <v>27.847740039310828</v>
      </c>
      <c r="BV33" s="73">
        <f t="shared" ref="BV33:DA33" si="12">SUM(BV30:BV32)</f>
        <v>27.847740039310828</v>
      </c>
      <c r="BW33" s="73">
        <f t="shared" si="12"/>
        <v>27.847740039310828</v>
      </c>
      <c r="BX33" s="73">
        <f t="shared" si="12"/>
        <v>27.847740039310828</v>
      </c>
      <c r="BY33" s="73">
        <f t="shared" si="12"/>
        <v>27.847740039310828</v>
      </c>
      <c r="BZ33" s="73">
        <f t="shared" si="12"/>
        <v>27.847740039310828</v>
      </c>
      <c r="CA33" s="73">
        <f t="shared" si="12"/>
        <v>27.847740039310828</v>
      </c>
      <c r="CB33" s="73">
        <f t="shared" si="12"/>
        <v>27.847740039310828</v>
      </c>
      <c r="CC33" s="73">
        <f t="shared" si="12"/>
        <v>27.847740039310828</v>
      </c>
      <c r="CD33" s="73">
        <f t="shared" si="12"/>
        <v>27.847740039310828</v>
      </c>
      <c r="CE33" s="73">
        <f t="shared" si="12"/>
        <v>27.847740039310828</v>
      </c>
      <c r="CF33" s="73">
        <f t="shared" si="12"/>
        <v>27.847740039310828</v>
      </c>
      <c r="CG33" s="73">
        <f t="shared" si="12"/>
        <v>27.847740039310828</v>
      </c>
      <c r="CH33" s="73">
        <f t="shared" si="12"/>
        <v>27.847740039310828</v>
      </c>
      <c r="CI33" s="73">
        <f t="shared" si="12"/>
        <v>27.847740039310828</v>
      </c>
      <c r="CJ33" s="73">
        <f t="shared" si="12"/>
        <v>27.847740039310828</v>
      </c>
      <c r="CK33" s="73">
        <f t="shared" si="12"/>
        <v>27.847740039310828</v>
      </c>
      <c r="CL33" s="73">
        <f t="shared" si="12"/>
        <v>27.847740039310828</v>
      </c>
      <c r="CM33" s="73">
        <f t="shared" si="12"/>
        <v>27.847740039310828</v>
      </c>
      <c r="CN33" s="73">
        <f t="shared" si="12"/>
        <v>27.847740039310828</v>
      </c>
      <c r="CO33" s="73">
        <f t="shared" si="12"/>
        <v>27.847740039310828</v>
      </c>
      <c r="CP33" s="73">
        <f t="shared" si="12"/>
        <v>27.847740039310828</v>
      </c>
      <c r="CQ33" s="73">
        <f t="shared" si="12"/>
        <v>27.847740039310828</v>
      </c>
      <c r="CR33" s="73">
        <f t="shared" si="12"/>
        <v>27.847740039310828</v>
      </c>
      <c r="CS33" s="73">
        <f t="shared" si="12"/>
        <v>27.847740039310828</v>
      </c>
      <c r="CT33" s="73">
        <f t="shared" si="12"/>
        <v>27.847740039310828</v>
      </c>
      <c r="CU33" s="73">
        <f t="shared" si="12"/>
        <v>27.847740039310828</v>
      </c>
      <c r="CV33" s="73">
        <f t="shared" si="12"/>
        <v>27.847740039310828</v>
      </c>
      <c r="CW33" s="73">
        <f t="shared" si="12"/>
        <v>27.847740039310828</v>
      </c>
      <c r="CX33" s="73">
        <f t="shared" si="12"/>
        <v>27.847740039310828</v>
      </c>
      <c r="CY33" s="73">
        <f t="shared" si="12"/>
        <v>27.847740039310828</v>
      </c>
      <c r="CZ33" s="73">
        <f t="shared" si="12"/>
        <v>27.847740039310828</v>
      </c>
      <c r="DA33" s="73">
        <f t="shared" si="12"/>
        <v>27.847740039310828</v>
      </c>
      <c r="DB33" s="73">
        <f t="shared" ref="DB33:DZ33" si="13">SUM(DB30:DB32)</f>
        <v>27.847740039310828</v>
      </c>
      <c r="DC33" s="73">
        <f t="shared" si="13"/>
        <v>27.847740039310828</v>
      </c>
      <c r="DD33" s="73">
        <f t="shared" si="13"/>
        <v>27.847740039310828</v>
      </c>
      <c r="DE33" s="73">
        <f t="shared" si="13"/>
        <v>27.847740039310828</v>
      </c>
      <c r="DF33" s="73">
        <f t="shared" si="13"/>
        <v>27.847740039310828</v>
      </c>
      <c r="DG33" s="73">
        <f t="shared" si="13"/>
        <v>27.847740039310828</v>
      </c>
      <c r="DH33" s="73">
        <f t="shared" si="13"/>
        <v>27.847740039310828</v>
      </c>
      <c r="DI33" s="73">
        <f t="shared" si="13"/>
        <v>27.847740039310828</v>
      </c>
      <c r="DJ33" s="73">
        <f t="shared" si="13"/>
        <v>27.847740039310828</v>
      </c>
      <c r="DK33" s="73">
        <f t="shared" si="13"/>
        <v>27.847740039310828</v>
      </c>
      <c r="DL33" s="73">
        <f t="shared" si="13"/>
        <v>27.847740039310828</v>
      </c>
      <c r="DM33" s="73">
        <f t="shared" si="13"/>
        <v>27.847740039310828</v>
      </c>
      <c r="DN33" s="73">
        <f t="shared" si="13"/>
        <v>27.847740039310828</v>
      </c>
      <c r="DO33" s="73">
        <f t="shared" si="13"/>
        <v>27.847740039310828</v>
      </c>
      <c r="DP33" s="73">
        <f t="shared" si="13"/>
        <v>27.847740039310828</v>
      </c>
      <c r="DQ33" s="73">
        <f t="shared" si="13"/>
        <v>27.847740039310828</v>
      </c>
      <c r="DR33" s="73">
        <f t="shared" si="13"/>
        <v>27.847740039310828</v>
      </c>
      <c r="DS33" s="73">
        <f t="shared" si="13"/>
        <v>27.847740039310828</v>
      </c>
      <c r="DT33" s="73">
        <f t="shared" si="13"/>
        <v>27.847740039310828</v>
      </c>
      <c r="DU33" s="73">
        <f t="shared" si="13"/>
        <v>27.847740039310828</v>
      </c>
      <c r="DV33" s="73">
        <f t="shared" si="13"/>
        <v>27.847740039310828</v>
      </c>
      <c r="DW33" s="73">
        <f t="shared" si="13"/>
        <v>27.847740039310828</v>
      </c>
      <c r="DX33" s="73">
        <f t="shared" si="13"/>
        <v>27.847740039310828</v>
      </c>
      <c r="DY33" s="237">
        <f t="shared" si="13"/>
        <v>27.847740039310828</v>
      </c>
      <c r="DZ33" s="237">
        <f t="shared" si="13"/>
        <v>27.847740039310828</v>
      </c>
      <c r="EA33" s="186"/>
      <c r="EB33" s="238"/>
      <c r="EC33" s="237"/>
      <c r="ED33" s="239"/>
      <c r="EE33" s="10"/>
      <c r="EF33" s="33"/>
    </row>
    <row r="34" spans="3:136" x14ac:dyDescent="0.3">
      <c r="E34" s="51"/>
      <c r="F34" s="27"/>
      <c r="G34" s="27"/>
      <c r="H34" s="53"/>
      <c r="I34" s="17"/>
      <c r="J34" s="17"/>
      <c r="K34" s="17"/>
      <c r="L34" s="17"/>
      <c r="M34" s="17"/>
      <c r="N34" s="17"/>
      <c r="O34" s="17"/>
      <c r="P34" s="17"/>
      <c r="Q34" s="17"/>
      <c r="R34" s="17"/>
      <c r="S34" s="17"/>
      <c r="T34" s="17"/>
      <c r="U34" s="17"/>
      <c r="V34" s="17"/>
      <c r="W34" s="17"/>
      <c r="X34" s="17"/>
      <c r="Y34" s="17"/>
      <c r="Z34" s="17"/>
      <c r="AA34" s="17"/>
      <c r="AB34" s="17"/>
      <c r="AC34" s="17"/>
      <c r="AD34" s="17"/>
      <c r="AE34" s="17"/>
      <c r="AF34" s="17"/>
      <c r="AG34" s="17"/>
      <c r="AH34" s="17"/>
      <c r="AI34" s="17"/>
      <c r="AJ34" s="17"/>
      <c r="AK34" s="17"/>
      <c r="AL34" s="17"/>
      <c r="AM34" s="17"/>
      <c r="AN34" s="17"/>
      <c r="AO34" s="17"/>
      <c r="AP34" s="17"/>
      <c r="AQ34" s="17"/>
      <c r="AR34" s="17"/>
      <c r="AS34" s="17"/>
      <c r="AT34" s="17"/>
      <c r="AU34" s="17"/>
      <c r="AV34" s="17"/>
      <c r="AW34" s="17"/>
      <c r="AX34" s="17"/>
      <c r="AY34" s="17"/>
      <c r="AZ34" s="17"/>
      <c r="BA34" s="17"/>
      <c r="BB34" s="17"/>
      <c r="BC34" s="17"/>
      <c r="BD34" s="17"/>
      <c r="BE34" s="17"/>
      <c r="BF34" s="17"/>
      <c r="BG34" s="17"/>
      <c r="BH34" s="17"/>
      <c r="BI34" s="17"/>
      <c r="BJ34" s="17"/>
      <c r="BK34" s="17"/>
      <c r="BL34" s="17"/>
      <c r="BM34" s="17"/>
      <c r="BN34" s="17"/>
      <c r="BO34" s="17"/>
      <c r="BP34" s="17"/>
      <c r="BQ34" s="17"/>
      <c r="BR34" s="17"/>
      <c r="BS34" s="17"/>
      <c r="BT34" s="17"/>
      <c r="BU34" s="17"/>
      <c r="BV34" s="17"/>
      <c r="BW34" s="17"/>
      <c r="BX34" s="17"/>
      <c r="BY34" s="17"/>
      <c r="BZ34" s="17"/>
      <c r="CA34" s="17"/>
      <c r="CB34" s="17"/>
      <c r="CC34" s="17"/>
      <c r="CD34" s="17"/>
      <c r="CE34" s="17"/>
      <c r="CF34" s="17"/>
      <c r="CG34" s="17"/>
      <c r="CH34" s="17"/>
      <c r="CI34" s="17"/>
      <c r="CJ34" s="17"/>
      <c r="CK34" s="17"/>
      <c r="CL34" s="17"/>
      <c r="CM34" s="17"/>
      <c r="CN34" s="17"/>
      <c r="CO34" s="17"/>
      <c r="CP34" s="17"/>
      <c r="CQ34" s="17"/>
      <c r="CR34" s="17"/>
      <c r="CS34" s="17"/>
      <c r="CT34" s="17"/>
      <c r="CU34" s="17"/>
      <c r="CV34" s="17"/>
      <c r="CW34" s="17"/>
      <c r="CX34" s="17"/>
      <c r="CY34" s="17"/>
      <c r="CZ34" s="17"/>
      <c r="DA34" s="17"/>
      <c r="DB34" s="17"/>
      <c r="DC34" s="17"/>
      <c r="DD34" s="17"/>
      <c r="DE34" s="17"/>
      <c r="DF34" s="17"/>
      <c r="DG34" s="17"/>
      <c r="DH34" s="17"/>
      <c r="DI34" s="17"/>
      <c r="DJ34" s="17"/>
      <c r="DK34" s="17"/>
      <c r="DL34" s="17"/>
      <c r="DM34" s="17"/>
      <c r="DN34" s="17"/>
      <c r="DO34" s="17"/>
      <c r="DP34" s="17"/>
      <c r="DQ34" s="17"/>
      <c r="DR34" s="17"/>
      <c r="DS34" s="17"/>
      <c r="DT34" s="17"/>
      <c r="DU34" s="17"/>
      <c r="DV34" s="17"/>
      <c r="DW34" s="17"/>
      <c r="DX34" s="17"/>
      <c r="DY34" s="229"/>
      <c r="DZ34" s="229"/>
      <c r="EA34" s="10"/>
      <c r="EB34" s="225"/>
      <c r="EC34" s="230"/>
      <c r="ED34" s="231"/>
      <c r="EE34" s="10"/>
      <c r="EF34" s="33"/>
    </row>
    <row r="35" spans="3:136" x14ac:dyDescent="0.3">
      <c r="C35" s="214" t="s">
        <v>254</v>
      </c>
      <c r="D35" s="214"/>
      <c r="E35" s="215"/>
      <c r="F35" s="216">
        <f>EC35/$EC$10*Inputs!$D$10</f>
        <v>0</v>
      </c>
      <c r="G35" s="217" t="s">
        <v>47</v>
      </c>
      <c r="H35" s="40"/>
      <c r="I35" s="218"/>
      <c r="J35" s="221">
        <f t="shared" ref="J35:AO35" si="14">SUM(J27, J33)</f>
        <v>3.9066666666666667</v>
      </c>
      <c r="K35" s="221">
        <f t="shared" si="14"/>
        <v>10.447255212491143</v>
      </c>
      <c r="L35" s="221">
        <f t="shared" si="14"/>
        <v>16.102040475813105</v>
      </c>
      <c r="M35" s="221">
        <f t="shared" si="14"/>
        <v>22.164452016434069</v>
      </c>
      <c r="N35" s="221">
        <f t="shared" si="14"/>
        <v>28.633903557055032</v>
      </c>
      <c r="O35" s="221">
        <f t="shared" si="14"/>
        <v>29.203728431009331</v>
      </c>
      <c r="P35" s="221">
        <f t="shared" si="14"/>
        <v>27.847740039310793</v>
      </c>
      <c r="Q35" s="221">
        <f t="shared" si="14"/>
        <v>27.847740039310793</v>
      </c>
      <c r="R35" s="221">
        <f t="shared" si="14"/>
        <v>27.847740039310793</v>
      </c>
      <c r="S35" s="221">
        <f t="shared" si="14"/>
        <v>27.847740039310793</v>
      </c>
      <c r="T35" s="221">
        <f t="shared" si="14"/>
        <v>27.847740039310793</v>
      </c>
      <c r="U35" s="221">
        <f t="shared" si="14"/>
        <v>27.847740039310793</v>
      </c>
      <c r="V35" s="221">
        <f t="shared" si="14"/>
        <v>27.847740039310793</v>
      </c>
      <c r="W35" s="221">
        <f t="shared" si="14"/>
        <v>27.847740039310793</v>
      </c>
      <c r="X35" s="221">
        <f t="shared" si="14"/>
        <v>27.847740039310793</v>
      </c>
      <c r="Y35" s="221">
        <f t="shared" si="14"/>
        <v>27.847740039310793</v>
      </c>
      <c r="Z35" s="221">
        <f t="shared" si="14"/>
        <v>27.847740039310793</v>
      </c>
      <c r="AA35" s="221">
        <f t="shared" si="14"/>
        <v>27.847740039310793</v>
      </c>
      <c r="AB35" s="221">
        <f t="shared" si="14"/>
        <v>27.847740039310793</v>
      </c>
      <c r="AC35" s="221">
        <f t="shared" si="14"/>
        <v>27.847740039310793</v>
      </c>
      <c r="AD35" s="221">
        <f t="shared" si="14"/>
        <v>27.847740039310793</v>
      </c>
      <c r="AE35" s="221">
        <f t="shared" si="14"/>
        <v>27.847740039310793</v>
      </c>
      <c r="AF35" s="221">
        <f t="shared" si="14"/>
        <v>27.847740039310793</v>
      </c>
      <c r="AG35" s="221">
        <f t="shared" si="14"/>
        <v>27.847740039310793</v>
      </c>
      <c r="AH35" s="221">
        <f t="shared" si="14"/>
        <v>27.847740039310793</v>
      </c>
      <c r="AI35" s="221">
        <f t="shared" si="14"/>
        <v>27.847740039310793</v>
      </c>
      <c r="AJ35" s="221">
        <f t="shared" si="14"/>
        <v>27.847740039310793</v>
      </c>
      <c r="AK35" s="221">
        <f t="shared" si="14"/>
        <v>27.847740039310793</v>
      </c>
      <c r="AL35" s="221">
        <f t="shared" si="14"/>
        <v>27.847740039310793</v>
      </c>
      <c r="AM35" s="221">
        <f t="shared" si="14"/>
        <v>27.847740039310793</v>
      </c>
      <c r="AN35" s="221">
        <f t="shared" si="14"/>
        <v>27.847740039310793</v>
      </c>
      <c r="AO35" s="221">
        <f t="shared" si="14"/>
        <v>27.847740039310793</v>
      </c>
      <c r="AP35" s="221">
        <f t="shared" ref="AP35:BU35" si="15">SUM(AP27, AP33)</f>
        <v>27.847740039310793</v>
      </c>
      <c r="AQ35" s="221">
        <f t="shared" si="15"/>
        <v>27.847740039310793</v>
      </c>
      <c r="AR35" s="221">
        <f t="shared" si="15"/>
        <v>27.847740039310793</v>
      </c>
      <c r="AS35" s="221">
        <f t="shared" si="15"/>
        <v>27.847740039310793</v>
      </c>
      <c r="AT35" s="221">
        <f t="shared" si="15"/>
        <v>27.847740039310793</v>
      </c>
      <c r="AU35" s="221">
        <f t="shared" si="15"/>
        <v>27.847740039310793</v>
      </c>
      <c r="AV35" s="221">
        <f t="shared" si="15"/>
        <v>27.847740039310793</v>
      </c>
      <c r="AW35" s="221">
        <f t="shared" si="15"/>
        <v>27.847740039310793</v>
      </c>
      <c r="AX35" s="221">
        <f t="shared" si="15"/>
        <v>27.847740039310793</v>
      </c>
      <c r="AY35" s="221">
        <f t="shared" si="15"/>
        <v>27.847740039310793</v>
      </c>
      <c r="AZ35" s="221">
        <f t="shared" si="15"/>
        <v>27.847740039310793</v>
      </c>
      <c r="BA35" s="221">
        <f t="shared" si="15"/>
        <v>27.847740039310793</v>
      </c>
      <c r="BB35" s="221">
        <f t="shared" si="15"/>
        <v>27.847740039310793</v>
      </c>
      <c r="BC35" s="221">
        <f t="shared" si="15"/>
        <v>27.847740039310793</v>
      </c>
      <c r="BD35" s="221">
        <f t="shared" si="15"/>
        <v>27.847740039310793</v>
      </c>
      <c r="BE35" s="221">
        <f t="shared" si="15"/>
        <v>27.847740039310793</v>
      </c>
      <c r="BF35" s="221">
        <f t="shared" si="15"/>
        <v>27.847740039310793</v>
      </c>
      <c r="BG35" s="221">
        <f t="shared" si="15"/>
        <v>27.847740039310793</v>
      </c>
      <c r="BH35" s="221">
        <f t="shared" si="15"/>
        <v>27.847740039310793</v>
      </c>
      <c r="BI35" s="221">
        <f t="shared" si="15"/>
        <v>27.847740039310793</v>
      </c>
      <c r="BJ35" s="221">
        <f t="shared" si="15"/>
        <v>27.847740039310793</v>
      </c>
      <c r="BK35" s="221">
        <f t="shared" si="15"/>
        <v>27.847740039310793</v>
      </c>
      <c r="BL35" s="221">
        <f t="shared" si="15"/>
        <v>27.847740039310793</v>
      </c>
      <c r="BM35" s="221">
        <f t="shared" si="15"/>
        <v>27.847740039310793</v>
      </c>
      <c r="BN35" s="221">
        <f t="shared" si="15"/>
        <v>27.847740039310793</v>
      </c>
      <c r="BO35" s="221">
        <f t="shared" si="15"/>
        <v>27.847740039310793</v>
      </c>
      <c r="BP35" s="221">
        <f t="shared" si="15"/>
        <v>27.847740039310793</v>
      </c>
      <c r="BQ35" s="221">
        <f t="shared" si="15"/>
        <v>27.847740039310793</v>
      </c>
      <c r="BR35" s="221">
        <f t="shared" si="15"/>
        <v>27.847740039310793</v>
      </c>
      <c r="BS35" s="221">
        <f t="shared" si="15"/>
        <v>27.847740039310793</v>
      </c>
      <c r="BT35" s="221">
        <f t="shared" si="15"/>
        <v>27.847740039310793</v>
      </c>
      <c r="BU35" s="221">
        <f t="shared" si="15"/>
        <v>27.847740039310793</v>
      </c>
      <c r="BV35" s="221">
        <f t="shared" ref="BV35:DA35" si="16">SUM(BV27, BV33)</f>
        <v>27.847740039310793</v>
      </c>
      <c r="BW35" s="221">
        <f t="shared" si="16"/>
        <v>27.847740039310793</v>
      </c>
      <c r="BX35" s="221">
        <f t="shared" si="16"/>
        <v>27.847740039310793</v>
      </c>
      <c r="BY35" s="221">
        <f t="shared" si="16"/>
        <v>27.847740039310793</v>
      </c>
      <c r="BZ35" s="221">
        <f t="shared" si="16"/>
        <v>27.847740039310793</v>
      </c>
      <c r="CA35" s="221">
        <f t="shared" si="16"/>
        <v>27.847740039310793</v>
      </c>
      <c r="CB35" s="221">
        <f t="shared" si="16"/>
        <v>27.847740039310793</v>
      </c>
      <c r="CC35" s="221">
        <f t="shared" si="16"/>
        <v>27.847740039310793</v>
      </c>
      <c r="CD35" s="221">
        <f t="shared" si="16"/>
        <v>27.847740039310793</v>
      </c>
      <c r="CE35" s="221">
        <f t="shared" si="16"/>
        <v>27.847740039310793</v>
      </c>
      <c r="CF35" s="221">
        <f t="shared" si="16"/>
        <v>27.847740039310793</v>
      </c>
      <c r="CG35" s="221">
        <f t="shared" si="16"/>
        <v>27.847740039310793</v>
      </c>
      <c r="CH35" s="221">
        <f t="shared" si="16"/>
        <v>27.847740039310793</v>
      </c>
      <c r="CI35" s="221">
        <f t="shared" si="16"/>
        <v>27.847740039310793</v>
      </c>
      <c r="CJ35" s="221">
        <f t="shared" si="16"/>
        <v>27.847740039310793</v>
      </c>
      <c r="CK35" s="221">
        <f t="shared" si="16"/>
        <v>27.847740039310793</v>
      </c>
      <c r="CL35" s="221">
        <f t="shared" si="16"/>
        <v>27.847740039310793</v>
      </c>
      <c r="CM35" s="221">
        <f t="shared" si="16"/>
        <v>27.847740039310793</v>
      </c>
      <c r="CN35" s="221">
        <f t="shared" si="16"/>
        <v>27.847740039310793</v>
      </c>
      <c r="CO35" s="221">
        <f t="shared" si="16"/>
        <v>27.847740039310793</v>
      </c>
      <c r="CP35" s="221">
        <f t="shared" si="16"/>
        <v>27.847740039310793</v>
      </c>
      <c r="CQ35" s="221">
        <f t="shared" si="16"/>
        <v>27.847740039310793</v>
      </c>
      <c r="CR35" s="221">
        <f t="shared" si="16"/>
        <v>27.847740039310793</v>
      </c>
      <c r="CS35" s="221">
        <f t="shared" si="16"/>
        <v>27.847740039310793</v>
      </c>
      <c r="CT35" s="221">
        <f t="shared" si="16"/>
        <v>27.847740039310793</v>
      </c>
      <c r="CU35" s="221">
        <f t="shared" si="16"/>
        <v>27.847740039310793</v>
      </c>
      <c r="CV35" s="221">
        <f t="shared" si="16"/>
        <v>27.847740039310793</v>
      </c>
      <c r="CW35" s="221">
        <f t="shared" si="16"/>
        <v>27.847740039310793</v>
      </c>
      <c r="CX35" s="221">
        <f t="shared" si="16"/>
        <v>27.847740039310793</v>
      </c>
      <c r="CY35" s="221">
        <f t="shared" si="16"/>
        <v>27.847740039310793</v>
      </c>
      <c r="CZ35" s="221">
        <f t="shared" si="16"/>
        <v>27.847740039310793</v>
      </c>
      <c r="DA35" s="221">
        <f t="shared" si="16"/>
        <v>27.847740039310793</v>
      </c>
      <c r="DB35" s="221">
        <f t="shared" ref="DB35:DZ35" si="17">SUM(DB27, DB33)</f>
        <v>27.847740039310793</v>
      </c>
      <c r="DC35" s="221">
        <f t="shared" si="17"/>
        <v>27.847740039310793</v>
      </c>
      <c r="DD35" s="221">
        <f t="shared" si="17"/>
        <v>27.847740039310793</v>
      </c>
      <c r="DE35" s="221">
        <f t="shared" si="17"/>
        <v>27.847740039310793</v>
      </c>
      <c r="DF35" s="221">
        <f t="shared" si="17"/>
        <v>27.847740039310793</v>
      </c>
      <c r="DG35" s="221">
        <f t="shared" si="17"/>
        <v>27.847740039310793</v>
      </c>
      <c r="DH35" s="221">
        <f t="shared" si="17"/>
        <v>27.847740039310793</v>
      </c>
      <c r="DI35" s="221">
        <f t="shared" si="17"/>
        <v>27.847740039310793</v>
      </c>
      <c r="DJ35" s="221">
        <f t="shared" si="17"/>
        <v>27.847740039310793</v>
      </c>
      <c r="DK35" s="221">
        <f t="shared" si="17"/>
        <v>27.847740039310793</v>
      </c>
      <c r="DL35" s="221">
        <f t="shared" si="17"/>
        <v>27.847740039310793</v>
      </c>
      <c r="DM35" s="221">
        <f t="shared" si="17"/>
        <v>27.847740039310793</v>
      </c>
      <c r="DN35" s="221">
        <f t="shared" si="17"/>
        <v>27.847740039310793</v>
      </c>
      <c r="DO35" s="221">
        <f t="shared" si="17"/>
        <v>27.847740039310793</v>
      </c>
      <c r="DP35" s="221">
        <f t="shared" si="17"/>
        <v>27.847740039310793</v>
      </c>
      <c r="DQ35" s="221">
        <f t="shared" si="17"/>
        <v>27.847740039310793</v>
      </c>
      <c r="DR35" s="221">
        <f t="shared" si="17"/>
        <v>27.847740039310793</v>
      </c>
      <c r="DS35" s="221">
        <f t="shared" si="17"/>
        <v>27.847740039310793</v>
      </c>
      <c r="DT35" s="221">
        <f t="shared" si="17"/>
        <v>27.847740039310793</v>
      </c>
      <c r="DU35" s="221">
        <f t="shared" si="17"/>
        <v>27.847740039310793</v>
      </c>
      <c r="DV35" s="221">
        <f t="shared" si="17"/>
        <v>27.847740039310793</v>
      </c>
      <c r="DW35" s="221">
        <f t="shared" si="17"/>
        <v>27.847740039310793</v>
      </c>
      <c r="DX35" s="221">
        <f t="shared" si="17"/>
        <v>27.847740039310793</v>
      </c>
      <c r="DY35" s="221">
        <f t="shared" si="17"/>
        <v>27.847740039310793</v>
      </c>
      <c r="DZ35" s="221">
        <f t="shared" si="17"/>
        <v>27.847740039310793</v>
      </c>
      <c r="EA35" s="222"/>
      <c r="EB35" s="223"/>
      <c r="EC35" s="221"/>
      <c r="ED35" s="228"/>
      <c r="EE35" s="10"/>
      <c r="EF35" s="33"/>
    </row>
    <row r="36" spans="3:136" ht="5.0999999999999996" customHeight="1" x14ac:dyDescent="0.3">
      <c r="E36" s="89"/>
      <c r="F36" s="4"/>
      <c r="G36" s="4"/>
      <c r="H36" s="16"/>
      <c r="DY36" s="10"/>
      <c r="DZ36" s="10"/>
      <c r="EA36" s="10"/>
      <c r="EB36" s="240"/>
      <c r="EC36" s="241"/>
      <c r="ED36" s="39"/>
      <c r="EE36" s="10"/>
    </row>
    <row r="38" spans="3:136" x14ac:dyDescent="0.3">
      <c r="C38" s="242" t="s">
        <v>255</v>
      </c>
      <c r="D38" s="242"/>
      <c r="E38" s="242"/>
      <c r="F38" s="242"/>
      <c r="G38" s="242"/>
      <c r="H38" s="242"/>
      <c r="I38" s="242"/>
      <c r="J38" s="243">
        <f t="shared" ref="J38:AO38" si="18">J21-J35</f>
        <v>0</v>
      </c>
      <c r="K38" s="243">
        <f t="shared" si="18"/>
        <v>0</v>
      </c>
      <c r="L38" s="243">
        <f t="shared" si="18"/>
        <v>0</v>
      </c>
      <c r="M38" s="243">
        <f t="shared" si="18"/>
        <v>0</v>
      </c>
      <c r="N38" s="243">
        <f t="shared" si="18"/>
        <v>0</v>
      </c>
      <c r="O38" s="243">
        <f t="shared" si="18"/>
        <v>0</v>
      </c>
      <c r="P38" s="243">
        <f t="shared" si="18"/>
        <v>0</v>
      </c>
      <c r="Q38" s="243">
        <f t="shared" si="18"/>
        <v>0</v>
      </c>
      <c r="R38" s="243">
        <f t="shared" si="18"/>
        <v>0</v>
      </c>
      <c r="S38" s="243">
        <f t="shared" si="18"/>
        <v>0</v>
      </c>
      <c r="T38" s="243">
        <f t="shared" si="18"/>
        <v>0</v>
      </c>
      <c r="U38" s="243">
        <f t="shared" si="18"/>
        <v>0</v>
      </c>
      <c r="V38" s="243">
        <f t="shared" si="18"/>
        <v>0</v>
      </c>
      <c r="W38" s="243">
        <f t="shared" si="18"/>
        <v>0</v>
      </c>
      <c r="X38" s="243">
        <f t="shared" si="18"/>
        <v>0</v>
      </c>
      <c r="Y38" s="243">
        <f t="shared" si="18"/>
        <v>0</v>
      </c>
      <c r="Z38" s="243">
        <f t="shared" si="18"/>
        <v>0</v>
      </c>
      <c r="AA38" s="243">
        <f t="shared" si="18"/>
        <v>0</v>
      </c>
      <c r="AB38" s="243">
        <f t="shared" si="18"/>
        <v>0</v>
      </c>
      <c r="AC38" s="243">
        <f t="shared" si="18"/>
        <v>0</v>
      </c>
      <c r="AD38" s="243">
        <f t="shared" si="18"/>
        <v>0</v>
      </c>
      <c r="AE38" s="243">
        <f t="shared" si="18"/>
        <v>0</v>
      </c>
      <c r="AF38" s="243">
        <f t="shared" si="18"/>
        <v>0</v>
      </c>
      <c r="AG38" s="243">
        <f t="shared" si="18"/>
        <v>0</v>
      </c>
      <c r="AH38" s="243">
        <f t="shared" si="18"/>
        <v>0</v>
      </c>
      <c r="AI38" s="243">
        <f t="shared" si="18"/>
        <v>0</v>
      </c>
      <c r="AJ38" s="243">
        <f t="shared" si="18"/>
        <v>0</v>
      </c>
      <c r="AK38" s="243">
        <f t="shared" si="18"/>
        <v>0</v>
      </c>
      <c r="AL38" s="243">
        <f t="shared" si="18"/>
        <v>0</v>
      </c>
      <c r="AM38" s="243">
        <f t="shared" si="18"/>
        <v>0</v>
      </c>
      <c r="AN38" s="243">
        <f t="shared" si="18"/>
        <v>0</v>
      </c>
      <c r="AO38" s="243">
        <f t="shared" si="18"/>
        <v>0</v>
      </c>
      <c r="AP38" s="243">
        <f t="shared" ref="AP38:BU38" si="19">AP21-AP35</f>
        <v>0</v>
      </c>
      <c r="AQ38" s="243">
        <f t="shared" si="19"/>
        <v>0</v>
      </c>
      <c r="AR38" s="243">
        <f t="shared" si="19"/>
        <v>0</v>
      </c>
      <c r="AS38" s="243">
        <f t="shared" si="19"/>
        <v>0</v>
      </c>
      <c r="AT38" s="243">
        <f t="shared" si="19"/>
        <v>0</v>
      </c>
      <c r="AU38" s="243">
        <f t="shared" si="19"/>
        <v>0</v>
      </c>
      <c r="AV38" s="243">
        <f t="shared" si="19"/>
        <v>0</v>
      </c>
      <c r="AW38" s="243">
        <f t="shared" si="19"/>
        <v>0</v>
      </c>
      <c r="AX38" s="243">
        <f t="shared" si="19"/>
        <v>0</v>
      </c>
      <c r="AY38" s="243">
        <f t="shared" si="19"/>
        <v>0</v>
      </c>
      <c r="AZ38" s="243">
        <f t="shared" si="19"/>
        <v>0</v>
      </c>
      <c r="BA38" s="243">
        <f t="shared" si="19"/>
        <v>0</v>
      </c>
      <c r="BB38" s="243">
        <f t="shared" si="19"/>
        <v>0</v>
      </c>
      <c r="BC38" s="243">
        <f t="shared" si="19"/>
        <v>0</v>
      </c>
      <c r="BD38" s="243">
        <f t="shared" si="19"/>
        <v>0</v>
      </c>
      <c r="BE38" s="243">
        <f t="shared" si="19"/>
        <v>0</v>
      </c>
      <c r="BF38" s="243">
        <f t="shared" si="19"/>
        <v>0</v>
      </c>
      <c r="BG38" s="243">
        <f t="shared" si="19"/>
        <v>0</v>
      </c>
      <c r="BH38" s="243">
        <f t="shared" si="19"/>
        <v>0</v>
      </c>
      <c r="BI38" s="243">
        <f t="shared" si="19"/>
        <v>0</v>
      </c>
      <c r="BJ38" s="243">
        <f t="shared" si="19"/>
        <v>0</v>
      </c>
      <c r="BK38" s="243">
        <f t="shared" si="19"/>
        <v>0</v>
      </c>
      <c r="BL38" s="243">
        <f t="shared" si="19"/>
        <v>0</v>
      </c>
      <c r="BM38" s="243">
        <f t="shared" si="19"/>
        <v>0</v>
      </c>
      <c r="BN38" s="243">
        <f t="shared" si="19"/>
        <v>0</v>
      </c>
      <c r="BO38" s="243">
        <f t="shared" si="19"/>
        <v>0</v>
      </c>
      <c r="BP38" s="243">
        <f t="shared" si="19"/>
        <v>0</v>
      </c>
      <c r="BQ38" s="243">
        <f t="shared" si="19"/>
        <v>0</v>
      </c>
      <c r="BR38" s="243">
        <f t="shared" si="19"/>
        <v>0</v>
      </c>
      <c r="BS38" s="243">
        <f t="shared" si="19"/>
        <v>0</v>
      </c>
      <c r="BT38" s="243">
        <f t="shared" si="19"/>
        <v>0</v>
      </c>
      <c r="BU38" s="243">
        <f t="shared" si="19"/>
        <v>0</v>
      </c>
      <c r="BV38" s="243">
        <f t="shared" ref="BV38:DA38" si="20">BV21-BV35</f>
        <v>0</v>
      </c>
      <c r="BW38" s="243">
        <f t="shared" si="20"/>
        <v>0</v>
      </c>
      <c r="BX38" s="243">
        <f t="shared" si="20"/>
        <v>0</v>
      </c>
      <c r="BY38" s="243">
        <f t="shared" si="20"/>
        <v>0</v>
      </c>
      <c r="BZ38" s="243">
        <f t="shared" si="20"/>
        <v>0</v>
      </c>
      <c r="CA38" s="243">
        <f t="shared" si="20"/>
        <v>0</v>
      </c>
      <c r="CB38" s="243">
        <f t="shared" si="20"/>
        <v>0</v>
      </c>
      <c r="CC38" s="243">
        <f t="shared" si="20"/>
        <v>0</v>
      </c>
      <c r="CD38" s="243">
        <f t="shared" si="20"/>
        <v>0</v>
      </c>
      <c r="CE38" s="243">
        <f t="shared" si="20"/>
        <v>0</v>
      </c>
      <c r="CF38" s="243">
        <f t="shared" si="20"/>
        <v>0</v>
      </c>
      <c r="CG38" s="243">
        <f t="shared" si="20"/>
        <v>0</v>
      </c>
      <c r="CH38" s="243">
        <f t="shared" si="20"/>
        <v>0</v>
      </c>
      <c r="CI38" s="243">
        <f t="shared" si="20"/>
        <v>0</v>
      </c>
      <c r="CJ38" s="243">
        <f t="shared" si="20"/>
        <v>0</v>
      </c>
      <c r="CK38" s="243">
        <f t="shared" si="20"/>
        <v>0</v>
      </c>
      <c r="CL38" s="243">
        <f t="shared" si="20"/>
        <v>0</v>
      </c>
      <c r="CM38" s="243">
        <f t="shared" si="20"/>
        <v>0</v>
      </c>
      <c r="CN38" s="243">
        <f t="shared" si="20"/>
        <v>0</v>
      </c>
      <c r="CO38" s="243">
        <f t="shared" si="20"/>
        <v>0</v>
      </c>
      <c r="CP38" s="243">
        <f t="shared" si="20"/>
        <v>0</v>
      </c>
      <c r="CQ38" s="243">
        <f t="shared" si="20"/>
        <v>0</v>
      </c>
      <c r="CR38" s="243">
        <f t="shared" si="20"/>
        <v>0</v>
      </c>
      <c r="CS38" s="243">
        <f t="shared" si="20"/>
        <v>0</v>
      </c>
      <c r="CT38" s="243">
        <f t="shared" si="20"/>
        <v>0</v>
      </c>
      <c r="CU38" s="243">
        <f t="shared" si="20"/>
        <v>0</v>
      </c>
      <c r="CV38" s="243">
        <f t="shared" si="20"/>
        <v>0</v>
      </c>
      <c r="CW38" s="243">
        <f t="shared" si="20"/>
        <v>0</v>
      </c>
      <c r="CX38" s="243">
        <f t="shared" si="20"/>
        <v>0</v>
      </c>
      <c r="CY38" s="243">
        <f t="shared" si="20"/>
        <v>0</v>
      </c>
      <c r="CZ38" s="243">
        <f t="shared" si="20"/>
        <v>0</v>
      </c>
      <c r="DA38" s="243">
        <f t="shared" si="20"/>
        <v>0</v>
      </c>
      <c r="DB38" s="243">
        <f t="shared" ref="DB38:DZ38" si="21">DB21-DB35</f>
        <v>0</v>
      </c>
      <c r="DC38" s="243">
        <f t="shared" si="21"/>
        <v>0</v>
      </c>
      <c r="DD38" s="243">
        <f t="shared" si="21"/>
        <v>0</v>
      </c>
      <c r="DE38" s="243">
        <f t="shared" si="21"/>
        <v>0</v>
      </c>
      <c r="DF38" s="243">
        <f t="shared" si="21"/>
        <v>0</v>
      </c>
      <c r="DG38" s="243">
        <f t="shared" si="21"/>
        <v>0</v>
      </c>
      <c r="DH38" s="243">
        <f t="shared" si="21"/>
        <v>0</v>
      </c>
      <c r="DI38" s="243">
        <f t="shared" si="21"/>
        <v>0</v>
      </c>
      <c r="DJ38" s="243">
        <f t="shared" si="21"/>
        <v>0</v>
      </c>
      <c r="DK38" s="243">
        <f t="shared" si="21"/>
        <v>0</v>
      </c>
      <c r="DL38" s="243">
        <f t="shared" si="21"/>
        <v>0</v>
      </c>
      <c r="DM38" s="243">
        <f t="shared" si="21"/>
        <v>0</v>
      </c>
      <c r="DN38" s="243">
        <f t="shared" si="21"/>
        <v>0</v>
      </c>
      <c r="DO38" s="243">
        <f t="shared" si="21"/>
        <v>0</v>
      </c>
      <c r="DP38" s="243">
        <f t="shared" si="21"/>
        <v>0</v>
      </c>
      <c r="DQ38" s="243">
        <f t="shared" si="21"/>
        <v>0</v>
      </c>
      <c r="DR38" s="243">
        <f t="shared" si="21"/>
        <v>0</v>
      </c>
      <c r="DS38" s="243">
        <f t="shared" si="21"/>
        <v>0</v>
      </c>
      <c r="DT38" s="243">
        <f t="shared" si="21"/>
        <v>0</v>
      </c>
      <c r="DU38" s="243">
        <f t="shared" si="21"/>
        <v>0</v>
      </c>
      <c r="DV38" s="243">
        <f t="shared" si="21"/>
        <v>0</v>
      </c>
      <c r="DW38" s="243">
        <f t="shared" si="21"/>
        <v>0</v>
      </c>
      <c r="DX38" s="243">
        <f t="shared" si="21"/>
        <v>0</v>
      </c>
      <c r="DY38" s="243">
        <f t="shared" si="21"/>
        <v>0</v>
      </c>
      <c r="DZ38" s="243">
        <f t="shared" si="21"/>
        <v>0</v>
      </c>
      <c r="EA38" s="243"/>
      <c r="EB38" s="243"/>
      <c r="EC38" s="243"/>
    </row>
    <row r="40" spans="3:136" x14ac:dyDescent="0.3">
      <c r="C40" s="27" t="s">
        <v>52</v>
      </c>
      <c r="D40" s="27"/>
      <c r="E40" s="27"/>
      <c r="F40" s="27"/>
      <c r="G40" s="27"/>
      <c r="H40" s="27"/>
      <c r="I40" s="27"/>
      <c r="J40" s="123">
        <f>J47</f>
        <v>44561</v>
      </c>
      <c r="K40" s="123">
        <f>J41</f>
        <v>44926</v>
      </c>
      <c r="L40" s="123">
        <f t="shared" ref="L40:BW40" si="22">K41</f>
        <v>45291</v>
      </c>
      <c r="M40" s="123">
        <f t="shared" si="22"/>
        <v>45657</v>
      </c>
      <c r="N40" s="123">
        <f t="shared" si="22"/>
        <v>46022</v>
      </c>
      <c r="O40" s="123">
        <f t="shared" si="22"/>
        <v>46387</v>
      </c>
      <c r="P40" s="123">
        <f t="shared" si="22"/>
        <v>46752</v>
      </c>
      <c r="Q40" s="123">
        <f t="shared" si="22"/>
        <v>47118</v>
      </c>
      <c r="R40" s="123">
        <f t="shared" si="22"/>
        <v>47483</v>
      </c>
      <c r="S40" s="123">
        <f t="shared" si="22"/>
        <v>47848</v>
      </c>
      <c r="T40" s="123">
        <f t="shared" si="22"/>
        <v>48213</v>
      </c>
      <c r="U40" s="123">
        <f t="shared" si="22"/>
        <v>48579</v>
      </c>
      <c r="V40" s="123">
        <f t="shared" si="22"/>
        <v>48944</v>
      </c>
      <c r="W40" s="123">
        <f t="shared" si="22"/>
        <v>49309</v>
      </c>
      <c r="X40" s="123">
        <f t="shared" si="22"/>
        <v>49674</v>
      </c>
      <c r="Y40" s="123">
        <f t="shared" si="22"/>
        <v>50040</v>
      </c>
      <c r="Z40" s="123">
        <f t="shared" si="22"/>
        <v>50405</v>
      </c>
      <c r="AA40" s="123">
        <f t="shared" si="22"/>
        <v>50770</v>
      </c>
      <c r="AB40" s="123">
        <f t="shared" si="22"/>
        <v>51135</v>
      </c>
      <c r="AC40" s="123">
        <f t="shared" si="22"/>
        <v>51501</v>
      </c>
      <c r="AD40" s="123">
        <f t="shared" si="22"/>
        <v>51866</v>
      </c>
      <c r="AE40" s="123">
        <f t="shared" si="22"/>
        <v>52231</v>
      </c>
      <c r="AF40" s="123">
        <f t="shared" si="22"/>
        <v>52596</v>
      </c>
      <c r="AG40" s="123">
        <f t="shared" si="22"/>
        <v>52962</v>
      </c>
      <c r="AH40" s="123">
        <f t="shared" si="22"/>
        <v>53327</v>
      </c>
      <c r="AI40" s="123">
        <f t="shared" si="22"/>
        <v>53692</v>
      </c>
      <c r="AJ40" s="123">
        <f t="shared" si="22"/>
        <v>54057</v>
      </c>
      <c r="AK40" s="123">
        <f t="shared" si="22"/>
        <v>54423</v>
      </c>
      <c r="AL40" s="123">
        <f t="shared" si="22"/>
        <v>54788</v>
      </c>
      <c r="AM40" s="123">
        <f t="shared" si="22"/>
        <v>55153</v>
      </c>
      <c r="AN40" s="123">
        <f t="shared" si="22"/>
        <v>55518</v>
      </c>
      <c r="AO40" s="123">
        <f t="shared" si="22"/>
        <v>55884</v>
      </c>
      <c r="AP40" s="123">
        <f t="shared" si="22"/>
        <v>56249</v>
      </c>
      <c r="AQ40" s="123">
        <f t="shared" si="22"/>
        <v>56614</v>
      </c>
      <c r="AR40" s="123">
        <f t="shared" si="22"/>
        <v>56979</v>
      </c>
      <c r="AS40" s="123">
        <f t="shared" si="22"/>
        <v>57345</v>
      </c>
      <c r="AT40" s="123">
        <f t="shared" si="22"/>
        <v>57710</v>
      </c>
      <c r="AU40" s="123">
        <f t="shared" si="22"/>
        <v>58075</v>
      </c>
      <c r="AV40" s="123">
        <f t="shared" si="22"/>
        <v>58440</v>
      </c>
      <c r="AW40" s="123">
        <f t="shared" si="22"/>
        <v>58806</v>
      </c>
      <c r="AX40" s="123">
        <f t="shared" si="22"/>
        <v>59171</v>
      </c>
      <c r="AY40" s="123">
        <f t="shared" si="22"/>
        <v>59536</v>
      </c>
      <c r="AZ40" s="123">
        <f t="shared" si="22"/>
        <v>59901</v>
      </c>
      <c r="BA40" s="123">
        <f t="shared" si="22"/>
        <v>60267</v>
      </c>
      <c r="BB40" s="123">
        <f t="shared" si="22"/>
        <v>60632</v>
      </c>
      <c r="BC40" s="123">
        <f t="shared" si="22"/>
        <v>60997</v>
      </c>
      <c r="BD40" s="123">
        <f t="shared" si="22"/>
        <v>61362</v>
      </c>
      <c r="BE40" s="123">
        <f t="shared" si="22"/>
        <v>61728</v>
      </c>
      <c r="BF40" s="123">
        <f t="shared" si="22"/>
        <v>62093</v>
      </c>
      <c r="BG40" s="123">
        <f t="shared" si="22"/>
        <v>62458</v>
      </c>
      <c r="BH40" s="123">
        <f t="shared" si="22"/>
        <v>62823</v>
      </c>
      <c r="BI40" s="123">
        <f t="shared" si="22"/>
        <v>63189</v>
      </c>
      <c r="BJ40" s="123">
        <f t="shared" si="22"/>
        <v>63554</v>
      </c>
      <c r="BK40" s="123">
        <f t="shared" si="22"/>
        <v>63919</v>
      </c>
      <c r="BL40" s="123">
        <f t="shared" si="22"/>
        <v>64284</v>
      </c>
      <c r="BM40" s="123">
        <f t="shared" si="22"/>
        <v>64650</v>
      </c>
      <c r="BN40" s="123">
        <f t="shared" si="22"/>
        <v>65015</v>
      </c>
      <c r="BO40" s="123">
        <f t="shared" si="22"/>
        <v>65380</v>
      </c>
      <c r="BP40" s="123">
        <f t="shared" si="22"/>
        <v>65745</v>
      </c>
      <c r="BQ40" s="123">
        <f t="shared" si="22"/>
        <v>66111</v>
      </c>
      <c r="BR40" s="123">
        <f t="shared" si="22"/>
        <v>66476</v>
      </c>
      <c r="BS40" s="123">
        <f t="shared" si="22"/>
        <v>66841</v>
      </c>
      <c r="BT40" s="123">
        <f t="shared" si="22"/>
        <v>67206</v>
      </c>
      <c r="BU40" s="123">
        <f t="shared" si="22"/>
        <v>67572</v>
      </c>
      <c r="BV40" s="123">
        <f t="shared" si="22"/>
        <v>67937</v>
      </c>
      <c r="BW40" s="123">
        <f t="shared" si="22"/>
        <v>68302</v>
      </c>
      <c r="BX40" s="123">
        <f t="shared" ref="BX40:DZ40" si="23">BW41</f>
        <v>68667</v>
      </c>
      <c r="BY40" s="123">
        <f t="shared" si="23"/>
        <v>69033</v>
      </c>
      <c r="BZ40" s="123">
        <f t="shared" si="23"/>
        <v>69398</v>
      </c>
      <c r="CA40" s="123">
        <f t="shared" si="23"/>
        <v>69763</v>
      </c>
      <c r="CB40" s="123">
        <f t="shared" si="23"/>
        <v>70128</v>
      </c>
      <c r="CC40" s="123">
        <f t="shared" si="23"/>
        <v>70494</v>
      </c>
      <c r="CD40" s="123">
        <f t="shared" si="23"/>
        <v>70859</v>
      </c>
      <c r="CE40" s="123">
        <f t="shared" si="23"/>
        <v>71224</v>
      </c>
      <c r="CF40" s="123">
        <f t="shared" si="23"/>
        <v>71589</v>
      </c>
      <c r="CG40" s="123">
        <f t="shared" si="23"/>
        <v>71955</v>
      </c>
      <c r="CH40" s="123">
        <f t="shared" si="23"/>
        <v>72320</v>
      </c>
      <c r="CI40" s="123">
        <f t="shared" si="23"/>
        <v>72685</v>
      </c>
      <c r="CJ40" s="123">
        <f t="shared" si="23"/>
        <v>73050</v>
      </c>
      <c r="CK40" s="123">
        <f t="shared" si="23"/>
        <v>73415</v>
      </c>
      <c r="CL40" s="123">
        <f t="shared" si="23"/>
        <v>73780</v>
      </c>
      <c r="CM40" s="123">
        <f t="shared" si="23"/>
        <v>74145</v>
      </c>
      <c r="CN40" s="123">
        <f t="shared" si="23"/>
        <v>74510</v>
      </c>
      <c r="CO40" s="123">
        <f t="shared" si="23"/>
        <v>74876</v>
      </c>
      <c r="CP40" s="123">
        <f t="shared" si="23"/>
        <v>75241</v>
      </c>
      <c r="CQ40" s="123">
        <f t="shared" si="23"/>
        <v>75606</v>
      </c>
      <c r="CR40" s="123">
        <f t="shared" si="23"/>
        <v>75971</v>
      </c>
      <c r="CS40" s="123">
        <f t="shared" si="23"/>
        <v>76337</v>
      </c>
      <c r="CT40" s="123">
        <f t="shared" si="23"/>
        <v>76702</v>
      </c>
      <c r="CU40" s="123">
        <f t="shared" si="23"/>
        <v>77067</v>
      </c>
      <c r="CV40" s="123">
        <f t="shared" si="23"/>
        <v>77432</v>
      </c>
      <c r="CW40" s="123">
        <f t="shared" si="23"/>
        <v>77798</v>
      </c>
      <c r="CX40" s="123">
        <f t="shared" si="23"/>
        <v>78163</v>
      </c>
      <c r="CY40" s="123">
        <f t="shared" si="23"/>
        <v>78528</v>
      </c>
      <c r="CZ40" s="123">
        <f t="shared" si="23"/>
        <v>78893</v>
      </c>
      <c r="DA40" s="123">
        <f t="shared" si="23"/>
        <v>79259</v>
      </c>
      <c r="DB40" s="123">
        <f t="shared" si="23"/>
        <v>79624</v>
      </c>
      <c r="DC40" s="123">
        <f t="shared" si="23"/>
        <v>79989</v>
      </c>
      <c r="DD40" s="123">
        <f t="shared" si="23"/>
        <v>80354</v>
      </c>
      <c r="DE40" s="123">
        <f t="shared" si="23"/>
        <v>80720</v>
      </c>
      <c r="DF40" s="123">
        <f t="shared" si="23"/>
        <v>81085</v>
      </c>
      <c r="DG40" s="123">
        <f t="shared" si="23"/>
        <v>81450</v>
      </c>
      <c r="DH40" s="123">
        <f t="shared" si="23"/>
        <v>81815</v>
      </c>
      <c r="DI40" s="123">
        <f t="shared" si="23"/>
        <v>82181</v>
      </c>
      <c r="DJ40" s="123">
        <f t="shared" si="23"/>
        <v>82546</v>
      </c>
      <c r="DK40" s="123">
        <f t="shared" si="23"/>
        <v>82911</v>
      </c>
      <c r="DL40" s="123">
        <f t="shared" si="23"/>
        <v>83276</v>
      </c>
      <c r="DM40" s="123">
        <f t="shared" si="23"/>
        <v>83642</v>
      </c>
      <c r="DN40" s="123">
        <f t="shared" si="23"/>
        <v>84007</v>
      </c>
      <c r="DO40" s="123">
        <f t="shared" si="23"/>
        <v>84372</v>
      </c>
      <c r="DP40" s="123">
        <f t="shared" si="23"/>
        <v>84737</v>
      </c>
      <c r="DQ40" s="123">
        <f t="shared" si="23"/>
        <v>85103</v>
      </c>
      <c r="DR40" s="123">
        <f t="shared" si="23"/>
        <v>85468</v>
      </c>
      <c r="DS40" s="123">
        <f t="shared" si="23"/>
        <v>85833</v>
      </c>
      <c r="DT40" s="123">
        <f t="shared" si="23"/>
        <v>86198</v>
      </c>
      <c r="DU40" s="123">
        <f t="shared" si="23"/>
        <v>86564</v>
      </c>
      <c r="DV40" s="123">
        <f t="shared" si="23"/>
        <v>86929</v>
      </c>
      <c r="DW40" s="123">
        <f t="shared" si="23"/>
        <v>87294</v>
      </c>
      <c r="DX40" s="123">
        <f t="shared" si="23"/>
        <v>87659</v>
      </c>
      <c r="DY40" s="123">
        <f t="shared" si="23"/>
        <v>88025</v>
      </c>
      <c r="DZ40" s="123">
        <f t="shared" si="23"/>
        <v>88390</v>
      </c>
      <c r="EA40" s="27"/>
      <c r="EB40" s="27"/>
      <c r="EC40" s="27"/>
    </row>
    <row r="41" spans="3:136" x14ac:dyDescent="0.3">
      <c r="C41" s="27" t="s">
        <v>45</v>
      </c>
      <c r="D41" s="27"/>
      <c r="E41" s="27"/>
      <c r="F41" s="27"/>
      <c r="G41" s="27"/>
      <c r="H41" s="27"/>
      <c r="I41" s="27"/>
      <c r="J41" s="123">
        <f t="shared" ref="J41:AO41" si="24">EOMONTH(J40, $J$48)</f>
        <v>44926</v>
      </c>
      <c r="K41" s="123">
        <f t="shared" si="24"/>
        <v>45291</v>
      </c>
      <c r="L41" s="123">
        <f t="shared" si="24"/>
        <v>45657</v>
      </c>
      <c r="M41" s="123">
        <f t="shared" si="24"/>
        <v>46022</v>
      </c>
      <c r="N41" s="123">
        <f t="shared" si="24"/>
        <v>46387</v>
      </c>
      <c r="O41" s="123">
        <f t="shared" si="24"/>
        <v>46752</v>
      </c>
      <c r="P41" s="123">
        <f t="shared" si="24"/>
        <v>47118</v>
      </c>
      <c r="Q41" s="123">
        <f t="shared" si="24"/>
        <v>47483</v>
      </c>
      <c r="R41" s="123">
        <f t="shared" si="24"/>
        <v>47848</v>
      </c>
      <c r="S41" s="123">
        <f t="shared" si="24"/>
        <v>48213</v>
      </c>
      <c r="T41" s="123">
        <f t="shared" si="24"/>
        <v>48579</v>
      </c>
      <c r="U41" s="123">
        <f t="shared" si="24"/>
        <v>48944</v>
      </c>
      <c r="V41" s="123">
        <f t="shared" si="24"/>
        <v>49309</v>
      </c>
      <c r="W41" s="123">
        <f t="shared" si="24"/>
        <v>49674</v>
      </c>
      <c r="X41" s="123">
        <f t="shared" si="24"/>
        <v>50040</v>
      </c>
      <c r="Y41" s="123">
        <f t="shared" si="24"/>
        <v>50405</v>
      </c>
      <c r="Z41" s="123">
        <f t="shared" si="24"/>
        <v>50770</v>
      </c>
      <c r="AA41" s="123">
        <f t="shared" si="24"/>
        <v>51135</v>
      </c>
      <c r="AB41" s="123">
        <f t="shared" si="24"/>
        <v>51501</v>
      </c>
      <c r="AC41" s="123">
        <f t="shared" si="24"/>
        <v>51866</v>
      </c>
      <c r="AD41" s="123">
        <f t="shared" si="24"/>
        <v>52231</v>
      </c>
      <c r="AE41" s="123">
        <f t="shared" si="24"/>
        <v>52596</v>
      </c>
      <c r="AF41" s="123">
        <f t="shared" si="24"/>
        <v>52962</v>
      </c>
      <c r="AG41" s="123">
        <f t="shared" si="24"/>
        <v>53327</v>
      </c>
      <c r="AH41" s="123">
        <f t="shared" si="24"/>
        <v>53692</v>
      </c>
      <c r="AI41" s="123">
        <f t="shared" si="24"/>
        <v>54057</v>
      </c>
      <c r="AJ41" s="123">
        <f t="shared" si="24"/>
        <v>54423</v>
      </c>
      <c r="AK41" s="123">
        <f t="shared" si="24"/>
        <v>54788</v>
      </c>
      <c r="AL41" s="123">
        <f t="shared" si="24"/>
        <v>55153</v>
      </c>
      <c r="AM41" s="123">
        <f t="shared" si="24"/>
        <v>55518</v>
      </c>
      <c r="AN41" s="123">
        <f t="shared" si="24"/>
        <v>55884</v>
      </c>
      <c r="AO41" s="123">
        <f t="shared" si="24"/>
        <v>56249</v>
      </c>
      <c r="AP41" s="123">
        <f t="shared" ref="AP41:BU41" si="25">EOMONTH(AP40, $J$48)</f>
        <v>56614</v>
      </c>
      <c r="AQ41" s="123">
        <f t="shared" si="25"/>
        <v>56979</v>
      </c>
      <c r="AR41" s="123">
        <f t="shared" si="25"/>
        <v>57345</v>
      </c>
      <c r="AS41" s="123">
        <f t="shared" si="25"/>
        <v>57710</v>
      </c>
      <c r="AT41" s="123">
        <f t="shared" si="25"/>
        <v>58075</v>
      </c>
      <c r="AU41" s="123">
        <f t="shared" si="25"/>
        <v>58440</v>
      </c>
      <c r="AV41" s="123">
        <f t="shared" si="25"/>
        <v>58806</v>
      </c>
      <c r="AW41" s="123">
        <f t="shared" si="25"/>
        <v>59171</v>
      </c>
      <c r="AX41" s="123">
        <f t="shared" si="25"/>
        <v>59536</v>
      </c>
      <c r="AY41" s="123">
        <f t="shared" si="25"/>
        <v>59901</v>
      </c>
      <c r="AZ41" s="123">
        <f t="shared" si="25"/>
        <v>60267</v>
      </c>
      <c r="BA41" s="123">
        <f t="shared" si="25"/>
        <v>60632</v>
      </c>
      <c r="BB41" s="123">
        <f t="shared" si="25"/>
        <v>60997</v>
      </c>
      <c r="BC41" s="123">
        <f t="shared" si="25"/>
        <v>61362</v>
      </c>
      <c r="BD41" s="123">
        <f t="shared" si="25"/>
        <v>61728</v>
      </c>
      <c r="BE41" s="123">
        <f t="shared" si="25"/>
        <v>62093</v>
      </c>
      <c r="BF41" s="123">
        <f t="shared" si="25"/>
        <v>62458</v>
      </c>
      <c r="BG41" s="123">
        <f t="shared" si="25"/>
        <v>62823</v>
      </c>
      <c r="BH41" s="123">
        <f t="shared" si="25"/>
        <v>63189</v>
      </c>
      <c r="BI41" s="123">
        <f t="shared" si="25"/>
        <v>63554</v>
      </c>
      <c r="BJ41" s="123">
        <f t="shared" si="25"/>
        <v>63919</v>
      </c>
      <c r="BK41" s="123">
        <f t="shared" si="25"/>
        <v>64284</v>
      </c>
      <c r="BL41" s="123">
        <f t="shared" si="25"/>
        <v>64650</v>
      </c>
      <c r="BM41" s="123">
        <f t="shared" si="25"/>
        <v>65015</v>
      </c>
      <c r="BN41" s="123">
        <f t="shared" si="25"/>
        <v>65380</v>
      </c>
      <c r="BO41" s="123">
        <f t="shared" si="25"/>
        <v>65745</v>
      </c>
      <c r="BP41" s="123">
        <f t="shared" si="25"/>
        <v>66111</v>
      </c>
      <c r="BQ41" s="123">
        <f t="shared" si="25"/>
        <v>66476</v>
      </c>
      <c r="BR41" s="123">
        <f t="shared" si="25"/>
        <v>66841</v>
      </c>
      <c r="BS41" s="123">
        <f t="shared" si="25"/>
        <v>67206</v>
      </c>
      <c r="BT41" s="123">
        <f t="shared" si="25"/>
        <v>67572</v>
      </c>
      <c r="BU41" s="123">
        <f t="shared" si="25"/>
        <v>67937</v>
      </c>
      <c r="BV41" s="123">
        <f t="shared" ref="BV41:DA41" si="26">EOMONTH(BV40, $J$48)</f>
        <v>68302</v>
      </c>
      <c r="BW41" s="123">
        <f t="shared" si="26"/>
        <v>68667</v>
      </c>
      <c r="BX41" s="123">
        <f t="shared" si="26"/>
        <v>69033</v>
      </c>
      <c r="BY41" s="123">
        <f t="shared" si="26"/>
        <v>69398</v>
      </c>
      <c r="BZ41" s="123">
        <f t="shared" si="26"/>
        <v>69763</v>
      </c>
      <c r="CA41" s="123">
        <f t="shared" si="26"/>
        <v>70128</v>
      </c>
      <c r="CB41" s="123">
        <f t="shared" si="26"/>
        <v>70494</v>
      </c>
      <c r="CC41" s="123">
        <f t="shared" si="26"/>
        <v>70859</v>
      </c>
      <c r="CD41" s="123">
        <f t="shared" si="26"/>
        <v>71224</v>
      </c>
      <c r="CE41" s="123">
        <f t="shared" si="26"/>
        <v>71589</v>
      </c>
      <c r="CF41" s="123">
        <f t="shared" si="26"/>
        <v>71955</v>
      </c>
      <c r="CG41" s="123">
        <f t="shared" si="26"/>
        <v>72320</v>
      </c>
      <c r="CH41" s="123">
        <f t="shared" si="26"/>
        <v>72685</v>
      </c>
      <c r="CI41" s="123">
        <f t="shared" si="26"/>
        <v>73050</v>
      </c>
      <c r="CJ41" s="123">
        <f t="shared" si="26"/>
        <v>73415</v>
      </c>
      <c r="CK41" s="123">
        <f t="shared" si="26"/>
        <v>73780</v>
      </c>
      <c r="CL41" s="123">
        <f t="shared" si="26"/>
        <v>74145</v>
      </c>
      <c r="CM41" s="123">
        <f t="shared" si="26"/>
        <v>74510</v>
      </c>
      <c r="CN41" s="123">
        <f t="shared" si="26"/>
        <v>74876</v>
      </c>
      <c r="CO41" s="123">
        <f t="shared" si="26"/>
        <v>75241</v>
      </c>
      <c r="CP41" s="123">
        <f t="shared" si="26"/>
        <v>75606</v>
      </c>
      <c r="CQ41" s="123">
        <f t="shared" si="26"/>
        <v>75971</v>
      </c>
      <c r="CR41" s="123">
        <f t="shared" si="26"/>
        <v>76337</v>
      </c>
      <c r="CS41" s="123">
        <f t="shared" si="26"/>
        <v>76702</v>
      </c>
      <c r="CT41" s="123">
        <f t="shared" si="26"/>
        <v>77067</v>
      </c>
      <c r="CU41" s="123">
        <f t="shared" si="26"/>
        <v>77432</v>
      </c>
      <c r="CV41" s="123">
        <f t="shared" si="26"/>
        <v>77798</v>
      </c>
      <c r="CW41" s="123">
        <f t="shared" si="26"/>
        <v>78163</v>
      </c>
      <c r="CX41" s="123">
        <f t="shared" si="26"/>
        <v>78528</v>
      </c>
      <c r="CY41" s="123">
        <f t="shared" si="26"/>
        <v>78893</v>
      </c>
      <c r="CZ41" s="123">
        <f t="shared" si="26"/>
        <v>79259</v>
      </c>
      <c r="DA41" s="123">
        <f t="shared" si="26"/>
        <v>79624</v>
      </c>
      <c r="DB41" s="123">
        <f t="shared" ref="DB41:EG41" si="27">EOMONTH(DB40, $J$48)</f>
        <v>79989</v>
      </c>
      <c r="DC41" s="123">
        <f t="shared" si="27"/>
        <v>80354</v>
      </c>
      <c r="DD41" s="123">
        <f t="shared" si="27"/>
        <v>80720</v>
      </c>
      <c r="DE41" s="123">
        <f t="shared" si="27"/>
        <v>81085</v>
      </c>
      <c r="DF41" s="123">
        <f t="shared" si="27"/>
        <v>81450</v>
      </c>
      <c r="DG41" s="123">
        <f t="shared" si="27"/>
        <v>81815</v>
      </c>
      <c r="DH41" s="123">
        <f t="shared" si="27"/>
        <v>82181</v>
      </c>
      <c r="DI41" s="123">
        <f t="shared" si="27"/>
        <v>82546</v>
      </c>
      <c r="DJ41" s="123">
        <f t="shared" si="27"/>
        <v>82911</v>
      </c>
      <c r="DK41" s="123">
        <f t="shared" si="27"/>
        <v>83276</v>
      </c>
      <c r="DL41" s="123">
        <f t="shared" si="27"/>
        <v>83642</v>
      </c>
      <c r="DM41" s="123">
        <f t="shared" si="27"/>
        <v>84007</v>
      </c>
      <c r="DN41" s="123">
        <f t="shared" si="27"/>
        <v>84372</v>
      </c>
      <c r="DO41" s="123">
        <f t="shared" si="27"/>
        <v>84737</v>
      </c>
      <c r="DP41" s="123">
        <f t="shared" si="27"/>
        <v>85103</v>
      </c>
      <c r="DQ41" s="123">
        <f t="shared" si="27"/>
        <v>85468</v>
      </c>
      <c r="DR41" s="123">
        <f t="shared" si="27"/>
        <v>85833</v>
      </c>
      <c r="DS41" s="123">
        <f t="shared" si="27"/>
        <v>86198</v>
      </c>
      <c r="DT41" s="123">
        <f t="shared" si="27"/>
        <v>86564</v>
      </c>
      <c r="DU41" s="123">
        <f t="shared" si="27"/>
        <v>86929</v>
      </c>
      <c r="DV41" s="123">
        <f t="shared" si="27"/>
        <v>87294</v>
      </c>
      <c r="DW41" s="123">
        <f t="shared" si="27"/>
        <v>87659</v>
      </c>
      <c r="DX41" s="123">
        <f t="shared" si="27"/>
        <v>88025</v>
      </c>
      <c r="DY41" s="123">
        <f t="shared" si="27"/>
        <v>88390</v>
      </c>
      <c r="DZ41" s="123">
        <f t="shared" si="27"/>
        <v>88755</v>
      </c>
      <c r="EA41" s="27"/>
      <c r="EB41" s="27"/>
      <c r="EC41" s="27"/>
    </row>
    <row r="42" spans="3:136" x14ac:dyDescent="0.3">
      <c r="C42" s="27" t="s">
        <v>92</v>
      </c>
      <c r="D42" s="27"/>
      <c r="E42" s="27"/>
      <c r="F42" s="27"/>
      <c r="G42" s="27"/>
      <c r="H42" s="27"/>
      <c r="I42" s="27"/>
      <c r="J42" s="132">
        <v>1</v>
      </c>
      <c r="K42" s="132">
        <f>J42+1</f>
        <v>2</v>
      </c>
      <c r="L42" s="132">
        <f t="shared" ref="L42:BW42" si="28">K42+1</f>
        <v>3</v>
      </c>
      <c r="M42" s="132">
        <f t="shared" si="28"/>
        <v>4</v>
      </c>
      <c r="N42" s="132">
        <f t="shared" si="28"/>
        <v>5</v>
      </c>
      <c r="O42" s="132">
        <f t="shared" si="28"/>
        <v>6</v>
      </c>
      <c r="P42" s="132">
        <f t="shared" si="28"/>
        <v>7</v>
      </c>
      <c r="Q42" s="132">
        <f t="shared" si="28"/>
        <v>8</v>
      </c>
      <c r="R42" s="132">
        <f t="shared" si="28"/>
        <v>9</v>
      </c>
      <c r="S42" s="132">
        <f t="shared" si="28"/>
        <v>10</v>
      </c>
      <c r="T42" s="132">
        <f t="shared" si="28"/>
        <v>11</v>
      </c>
      <c r="U42" s="132">
        <f t="shared" si="28"/>
        <v>12</v>
      </c>
      <c r="V42" s="132">
        <f t="shared" si="28"/>
        <v>13</v>
      </c>
      <c r="W42" s="132">
        <f t="shared" si="28"/>
        <v>14</v>
      </c>
      <c r="X42" s="132">
        <f t="shared" si="28"/>
        <v>15</v>
      </c>
      <c r="Y42" s="132">
        <f t="shared" si="28"/>
        <v>16</v>
      </c>
      <c r="Z42" s="132">
        <f t="shared" si="28"/>
        <v>17</v>
      </c>
      <c r="AA42" s="132">
        <f t="shared" si="28"/>
        <v>18</v>
      </c>
      <c r="AB42" s="132">
        <f t="shared" si="28"/>
        <v>19</v>
      </c>
      <c r="AC42" s="132">
        <f t="shared" si="28"/>
        <v>20</v>
      </c>
      <c r="AD42" s="132">
        <f t="shared" si="28"/>
        <v>21</v>
      </c>
      <c r="AE42" s="132">
        <f t="shared" si="28"/>
        <v>22</v>
      </c>
      <c r="AF42" s="132">
        <f t="shared" si="28"/>
        <v>23</v>
      </c>
      <c r="AG42" s="132">
        <f t="shared" si="28"/>
        <v>24</v>
      </c>
      <c r="AH42" s="132">
        <f t="shared" si="28"/>
        <v>25</v>
      </c>
      <c r="AI42" s="132">
        <f t="shared" si="28"/>
        <v>26</v>
      </c>
      <c r="AJ42" s="132">
        <f t="shared" si="28"/>
        <v>27</v>
      </c>
      <c r="AK42" s="132">
        <f t="shared" si="28"/>
        <v>28</v>
      </c>
      <c r="AL42" s="132">
        <f t="shared" si="28"/>
        <v>29</v>
      </c>
      <c r="AM42" s="132">
        <f t="shared" si="28"/>
        <v>30</v>
      </c>
      <c r="AN42" s="132">
        <f t="shared" si="28"/>
        <v>31</v>
      </c>
      <c r="AO42" s="132">
        <f t="shared" si="28"/>
        <v>32</v>
      </c>
      <c r="AP42" s="132">
        <f t="shared" si="28"/>
        <v>33</v>
      </c>
      <c r="AQ42" s="132">
        <f t="shared" si="28"/>
        <v>34</v>
      </c>
      <c r="AR42" s="132">
        <f t="shared" si="28"/>
        <v>35</v>
      </c>
      <c r="AS42" s="132">
        <f t="shared" si="28"/>
        <v>36</v>
      </c>
      <c r="AT42" s="132">
        <f t="shared" si="28"/>
        <v>37</v>
      </c>
      <c r="AU42" s="132">
        <f t="shared" si="28"/>
        <v>38</v>
      </c>
      <c r="AV42" s="132">
        <f t="shared" si="28"/>
        <v>39</v>
      </c>
      <c r="AW42" s="132">
        <f t="shared" si="28"/>
        <v>40</v>
      </c>
      <c r="AX42" s="132">
        <f t="shared" si="28"/>
        <v>41</v>
      </c>
      <c r="AY42" s="132">
        <f t="shared" si="28"/>
        <v>42</v>
      </c>
      <c r="AZ42" s="132">
        <f t="shared" si="28"/>
        <v>43</v>
      </c>
      <c r="BA42" s="132">
        <f t="shared" si="28"/>
        <v>44</v>
      </c>
      <c r="BB42" s="132">
        <f t="shared" si="28"/>
        <v>45</v>
      </c>
      <c r="BC42" s="132">
        <f t="shared" si="28"/>
        <v>46</v>
      </c>
      <c r="BD42" s="132">
        <f t="shared" si="28"/>
        <v>47</v>
      </c>
      <c r="BE42" s="132">
        <f t="shared" si="28"/>
        <v>48</v>
      </c>
      <c r="BF42" s="132">
        <f t="shared" si="28"/>
        <v>49</v>
      </c>
      <c r="BG42" s="132">
        <f t="shared" si="28"/>
        <v>50</v>
      </c>
      <c r="BH42" s="132">
        <f t="shared" si="28"/>
        <v>51</v>
      </c>
      <c r="BI42" s="132">
        <f t="shared" si="28"/>
        <v>52</v>
      </c>
      <c r="BJ42" s="132">
        <f t="shared" si="28"/>
        <v>53</v>
      </c>
      <c r="BK42" s="132">
        <f t="shared" si="28"/>
        <v>54</v>
      </c>
      <c r="BL42" s="132">
        <f t="shared" si="28"/>
        <v>55</v>
      </c>
      <c r="BM42" s="132">
        <f t="shared" si="28"/>
        <v>56</v>
      </c>
      <c r="BN42" s="132">
        <f t="shared" si="28"/>
        <v>57</v>
      </c>
      <c r="BO42" s="132">
        <f t="shared" si="28"/>
        <v>58</v>
      </c>
      <c r="BP42" s="132">
        <f t="shared" si="28"/>
        <v>59</v>
      </c>
      <c r="BQ42" s="132">
        <f t="shared" si="28"/>
        <v>60</v>
      </c>
      <c r="BR42" s="132">
        <f t="shared" si="28"/>
        <v>61</v>
      </c>
      <c r="BS42" s="132">
        <f t="shared" si="28"/>
        <v>62</v>
      </c>
      <c r="BT42" s="132">
        <f t="shared" si="28"/>
        <v>63</v>
      </c>
      <c r="BU42" s="132">
        <f t="shared" si="28"/>
        <v>64</v>
      </c>
      <c r="BV42" s="132">
        <f t="shared" si="28"/>
        <v>65</v>
      </c>
      <c r="BW42" s="132">
        <f t="shared" si="28"/>
        <v>66</v>
      </c>
      <c r="BX42" s="132">
        <f t="shared" ref="BX42:DZ42" si="29">BW42+1</f>
        <v>67</v>
      </c>
      <c r="BY42" s="132">
        <f t="shared" si="29"/>
        <v>68</v>
      </c>
      <c r="BZ42" s="132">
        <f t="shared" si="29"/>
        <v>69</v>
      </c>
      <c r="CA42" s="132">
        <f t="shared" si="29"/>
        <v>70</v>
      </c>
      <c r="CB42" s="132">
        <f t="shared" si="29"/>
        <v>71</v>
      </c>
      <c r="CC42" s="132">
        <f t="shared" si="29"/>
        <v>72</v>
      </c>
      <c r="CD42" s="132">
        <f t="shared" si="29"/>
        <v>73</v>
      </c>
      <c r="CE42" s="132">
        <f t="shared" si="29"/>
        <v>74</v>
      </c>
      <c r="CF42" s="132">
        <f t="shared" si="29"/>
        <v>75</v>
      </c>
      <c r="CG42" s="132">
        <f t="shared" si="29"/>
        <v>76</v>
      </c>
      <c r="CH42" s="132">
        <f t="shared" si="29"/>
        <v>77</v>
      </c>
      <c r="CI42" s="132">
        <f t="shared" si="29"/>
        <v>78</v>
      </c>
      <c r="CJ42" s="132">
        <f t="shared" si="29"/>
        <v>79</v>
      </c>
      <c r="CK42" s="132">
        <f t="shared" si="29"/>
        <v>80</v>
      </c>
      <c r="CL42" s="132">
        <f t="shared" si="29"/>
        <v>81</v>
      </c>
      <c r="CM42" s="132">
        <f t="shared" si="29"/>
        <v>82</v>
      </c>
      <c r="CN42" s="132">
        <f t="shared" si="29"/>
        <v>83</v>
      </c>
      <c r="CO42" s="132">
        <f t="shared" si="29"/>
        <v>84</v>
      </c>
      <c r="CP42" s="132">
        <f t="shared" si="29"/>
        <v>85</v>
      </c>
      <c r="CQ42" s="132">
        <f t="shared" si="29"/>
        <v>86</v>
      </c>
      <c r="CR42" s="132">
        <f t="shared" si="29"/>
        <v>87</v>
      </c>
      <c r="CS42" s="132">
        <f t="shared" si="29"/>
        <v>88</v>
      </c>
      <c r="CT42" s="132">
        <f t="shared" si="29"/>
        <v>89</v>
      </c>
      <c r="CU42" s="132">
        <f t="shared" si="29"/>
        <v>90</v>
      </c>
      <c r="CV42" s="132">
        <f t="shared" si="29"/>
        <v>91</v>
      </c>
      <c r="CW42" s="132">
        <f t="shared" si="29"/>
        <v>92</v>
      </c>
      <c r="CX42" s="132">
        <f t="shared" si="29"/>
        <v>93</v>
      </c>
      <c r="CY42" s="132">
        <f t="shared" si="29"/>
        <v>94</v>
      </c>
      <c r="CZ42" s="132">
        <f t="shared" si="29"/>
        <v>95</v>
      </c>
      <c r="DA42" s="132">
        <f t="shared" si="29"/>
        <v>96</v>
      </c>
      <c r="DB42" s="132">
        <f t="shared" si="29"/>
        <v>97</v>
      </c>
      <c r="DC42" s="132">
        <f t="shared" si="29"/>
        <v>98</v>
      </c>
      <c r="DD42" s="132">
        <f t="shared" si="29"/>
        <v>99</v>
      </c>
      <c r="DE42" s="132">
        <f t="shared" si="29"/>
        <v>100</v>
      </c>
      <c r="DF42" s="132">
        <f t="shared" si="29"/>
        <v>101</v>
      </c>
      <c r="DG42" s="132">
        <f t="shared" si="29"/>
        <v>102</v>
      </c>
      <c r="DH42" s="132">
        <f t="shared" si="29"/>
        <v>103</v>
      </c>
      <c r="DI42" s="132">
        <f t="shared" si="29"/>
        <v>104</v>
      </c>
      <c r="DJ42" s="132">
        <f t="shared" si="29"/>
        <v>105</v>
      </c>
      <c r="DK42" s="132">
        <f t="shared" si="29"/>
        <v>106</v>
      </c>
      <c r="DL42" s="132">
        <f t="shared" si="29"/>
        <v>107</v>
      </c>
      <c r="DM42" s="132">
        <f t="shared" si="29"/>
        <v>108</v>
      </c>
      <c r="DN42" s="132">
        <f t="shared" si="29"/>
        <v>109</v>
      </c>
      <c r="DO42" s="132">
        <f t="shared" si="29"/>
        <v>110</v>
      </c>
      <c r="DP42" s="132">
        <f t="shared" si="29"/>
        <v>111</v>
      </c>
      <c r="DQ42" s="132">
        <f t="shared" si="29"/>
        <v>112</v>
      </c>
      <c r="DR42" s="132">
        <f t="shared" si="29"/>
        <v>113</v>
      </c>
      <c r="DS42" s="132">
        <f t="shared" si="29"/>
        <v>114</v>
      </c>
      <c r="DT42" s="132">
        <f t="shared" si="29"/>
        <v>115</v>
      </c>
      <c r="DU42" s="132">
        <f t="shared" si="29"/>
        <v>116</v>
      </c>
      <c r="DV42" s="132">
        <f t="shared" si="29"/>
        <v>117</v>
      </c>
      <c r="DW42" s="132">
        <f t="shared" si="29"/>
        <v>118</v>
      </c>
      <c r="DX42" s="132">
        <f t="shared" si="29"/>
        <v>119</v>
      </c>
      <c r="DY42" s="132">
        <f t="shared" si="29"/>
        <v>120</v>
      </c>
      <c r="DZ42" s="132">
        <f t="shared" si="29"/>
        <v>121</v>
      </c>
      <c r="EA42" s="132"/>
      <c r="EB42" s="27"/>
      <c r="EC42" s="27"/>
    </row>
    <row r="43" spans="3:136" x14ac:dyDescent="0.3">
      <c r="C43" s="27" t="s">
        <v>94</v>
      </c>
      <c r="D43" s="27"/>
      <c r="E43" s="27"/>
      <c r="F43" s="27"/>
      <c r="G43" s="27"/>
      <c r="H43" s="27"/>
      <c r="I43" s="27"/>
      <c r="J43" s="132">
        <f t="shared" ref="J43:AO43" si="30">ROUNDUP(MONTH(J$41)/$J48, 0)</f>
        <v>1</v>
      </c>
      <c r="K43" s="132">
        <f t="shared" si="30"/>
        <v>1</v>
      </c>
      <c r="L43" s="132">
        <f t="shared" si="30"/>
        <v>1</v>
      </c>
      <c r="M43" s="132">
        <f t="shared" si="30"/>
        <v>1</v>
      </c>
      <c r="N43" s="132">
        <f t="shared" si="30"/>
        <v>1</v>
      </c>
      <c r="O43" s="132">
        <f t="shared" si="30"/>
        <v>1</v>
      </c>
      <c r="P43" s="132">
        <f t="shared" si="30"/>
        <v>1</v>
      </c>
      <c r="Q43" s="132">
        <f t="shared" si="30"/>
        <v>1</v>
      </c>
      <c r="R43" s="132">
        <f t="shared" si="30"/>
        <v>1</v>
      </c>
      <c r="S43" s="132">
        <f t="shared" si="30"/>
        <v>1</v>
      </c>
      <c r="T43" s="132">
        <f t="shared" si="30"/>
        <v>1</v>
      </c>
      <c r="U43" s="132">
        <f t="shared" si="30"/>
        <v>1</v>
      </c>
      <c r="V43" s="132">
        <f t="shared" si="30"/>
        <v>1</v>
      </c>
      <c r="W43" s="132">
        <f t="shared" si="30"/>
        <v>1</v>
      </c>
      <c r="X43" s="132">
        <f t="shared" si="30"/>
        <v>1</v>
      </c>
      <c r="Y43" s="132">
        <f t="shared" si="30"/>
        <v>1</v>
      </c>
      <c r="Z43" s="132">
        <f t="shared" si="30"/>
        <v>1</v>
      </c>
      <c r="AA43" s="132">
        <f t="shared" si="30"/>
        <v>1</v>
      </c>
      <c r="AB43" s="132">
        <f t="shared" si="30"/>
        <v>1</v>
      </c>
      <c r="AC43" s="132">
        <f t="shared" si="30"/>
        <v>1</v>
      </c>
      <c r="AD43" s="132">
        <f t="shared" si="30"/>
        <v>1</v>
      </c>
      <c r="AE43" s="132">
        <f t="shared" si="30"/>
        <v>1</v>
      </c>
      <c r="AF43" s="132">
        <f t="shared" si="30"/>
        <v>1</v>
      </c>
      <c r="AG43" s="132">
        <f t="shared" si="30"/>
        <v>1</v>
      </c>
      <c r="AH43" s="132">
        <f t="shared" si="30"/>
        <v>1</v>
      </c>
      <c r="AI43" s="132">
        <f t="shared" si="30"/>
        <v>1</v>
      </c>
      <c r="AJ43" s="132">
        <f t="shared" si="30"/>
        <v>1</v>
      </c>
      <c r="AK43" s="132">
        <f t="shared" si="30"/>
        <v>1</v>
      </c>
      <c r="AL43" s="132">
        <f t="shared" si="30"/>
        <v>1</v>
      </c>
      <c r="AM43" s="132">
        <f t="shared" si="30"/>
        <v>1</v>
      </c>
      <c r="AN43" s="132">
        <f t="shared" si="30"/>
        <v>1</v>
      </c>
      <c r="AO43" s="132">
        <f t="shared" si="30"/>
        <v>1</v>
      </c>
      <c r="AP43" s="132">
        <f t="shared" ref="AP43:BU43" si="31">ROUNDUP(MONTH(AP$41)/$J48, 0)</f>
        <v>1</v>
      </c>
      <c r="AQ43" s="132">
        <f t="shared" si="31"/>
        <v>1</v>
      </c>
      <c r="AR43" s="132">
        <f t="shared" si="31"/>
        <v>1</v>
      </c>
      <c r="AS43" s="132">
        <f t="shared" si="31"/>
        <v>1</v>
      </c>
      <c r="AT43" s="132">
        <f t="shared" si="31"/>
        <v>1</v>
      </c>
      <c r="AU43" s="132">
        <f t="shared" si="31"/>
        <v>1</v>
      </c>
      <c r="AV43" s="132">
        <f t="shared" si="31"/>
        <v>1</v>
      </c>
      <c r="AW43" s="132">
        <f t="shared" si="31"/>
        <v>1</v>
      </c>
      <c r="AX43" s="132">
        <f t="shared" si="31"/>
        <v>1</v>
      </c>
      <c r="AY43" s="132">
        <f t="shared" si="31"/>
        <v>1</v>
      </c>
      <c r="AZ43" s="132">
        <f t="shared" si="31"/>
        <v>1</v>
      </c>
      <c r="BA43" s="132">
        <f t="shared" si="31"/>
        <v>1</v>
      </c>
      <c r="BB43" s="132">
        <f t="shared" si="31"/>
        <v>1</v>
      </c>
      <c r="BC43" s="132">
        <f t="shared" si="31"/>
        <v>1</v>
      </c>
      <c r="BD43" s="132">
        <f t="shared" si="31"/>
        <v>1</v>
      </c>
      <c r="BE43" s="132">
        <f t="shared" si="31"/>
        <v>1</v>
      </c>
      <c r="BF43" s="132">
        <f t="shared" si="31"/>
        <v>1</v>
      </c>
      <c r="BG43" s="132">
        <f t="shared" si="31"/>
        <v>1</v>
      </c>
      <c r="BH43" s="132">
        <f t="shared" si="31"/>
        <v>1</v>
      </c>
      <c r="BI43" s="132">
        <f t="shared" si="31"/>
        <v>1</v>
      </c>
      <c r="BJ43" s="132">
        <f t="shared" si="31"/>
        <v>1</v>
      </c>
      <c r="BK43" s="132">
        <f t="shared" si="31"/>
        <v>1</v>
      </c>
      <c r="BL43" s="132">
        <f t="shared" si="31"/>
        <v>1</v>
      </c>
      <c r="BM43" s="132">
        <f t="shared" si="31"/>
        <v>1</v>
      </c>
      <c r="BN43" s="132">
        <f t="shared" si="31"/>
        <v>1</v>
      </c>
      <c r="BO43" s="132">
        <f t="shared" si="31"/>
        <v>1</v>
      </c>
      <c r="BP43" s="132">
        <f t="shared" si="31"/>
        <v>1</v>
      </c>
      <c r="BQ43" s="132">
        <f t="shared" si="31"/>
        <v>1</v>
      </c>
      <c r="BR43" s="132">
        <f t="shared" si="31"/>
        <v>1</v>
      </c>
      <c r="BS43" s="132">
        <f t="shared" si="31"/>
        <v>1</v>
      </c>
      <c r="BT43" s="132">
        <f t="shared" si="31"/>
        <v>1</v>
      </c>
      <c r="BU43" s="132">
        <f t="shared" si="31"/>
        <v>1</v>
      </c>
      <c r="BV43" s="132">
        <f t="shared" ref="BV43:DA43" si="32">ROUNDUP(MONTH(BV$41)/$J48, 0)</f>
        <v>1</v>
      </c>
      <c r="BW43" s="132">
        <f t="shared" si="32"/>
        <v>1</v>
      </c>
      <c r="BX43" s="132">
        <f t="shared" si="32"/>
        <v>1</v>
      </c>
      <c r="BY43" s="132">
        <f t="shared" si="32"/>
        <v>1</v>
      </c>
      <c r="BZ43" s="132">
        <f t="shared" si="32"/>
        <v>1</v>
      </c>
      <c r="CA43" s="132">
        <f t="shared" si="32"/>
        <v>1</v>
      </c>
      <c r="CB43" s="132">
        <f t="shared" si="32"/>
        <v>1</v>
      </c>
      <c r="CC43" s="132">
        <f t="shared" si="32"/>
        <v>1</v>
      </c>
      <c r="CD43" s="132">
        <f t="shared" si="32"/>
        <v>1</v>
      </c>
      <c r="CE43" s="132">
        <f t="shared" si="32"/>
        <v>1</v>
      </c>
      <c r="CF43" s="132">
        <f t="shared" si="32"/>
        <v>1</v>
      </c>
      <c r="CG43" s="132">
        <f t="shared" si="32"/>
        <v>1</v>
      </c>
      <c r="CH43" s="132">
        <f t="shared" si="32"/>
        <v>1</v>
      </c>
      <c r="CI43" s="132">
        <f t="shared" si="32"/>
        <v>1</v>
      </c>
      <c r="CJ43" s="132">
        <f t="shared" si="32"/>
        <v>1</v>
      </c>
      <c r="CK43" s="132">
        <f t="shared" si="32"/>
        <v>1</v>
      </c>
      <c r="CL43" s="132">
        <f t="shared" si="32"/>
        <v>1</v>
      </c>
      <c r="CM43" s="132">
        <f t="shared" si="32"/>
        <v>1</v>
      </c>
      <c r="CN43" s="132">
        <f t="shared" si="32"/>
        <v>1</v>
      </c>
      <c r="CO43" s="132">
        <f t="shared" si="32"/>
        <v>1</v>
      </c>
      <c r="CP43" s="132">
        <f t="shared" si="32"/>
        <v>1</v>
      </c>
      <c r="CQ43" s="132">
        <f t="shared" si="32"/>
        <v>1</v>
      </c>
      <c r="CR43" s="132">
        <f t="shared" si="32"/>
        <v>1</v>
      </c>
      <c r="CS43" s="132">
        <f t="shared" si="32"/>
        <v>1</v>
      </c>
      <c r="CT43" s="132">
        <f t="shared" si="32"/>
        <v>1</v>
      </c>
      <c r="CU43" s="132">
        <f t="shared" si="32"/>
        <v>1</v>
      </c>
      <c r="CV43" s="132">
        <f t="shared" si="32"/>
        <v>1</v>
      </c>
      <c r="CW43" s="132">
        <f t="shared" si="32"/>
        <v>1</v>
      </c>
      <c r="CX43" s="132">
        <f t="shared" si="32"/>
        <v>1</v>
      </c>
      <c r="CY43" s="132">
        <f t="shared" si="32"/>
        <v>1</v>
      </c>
      <c r="CZ43" s="132">
        <f t="shared" si="32"/>
        <v>1</v>
      </c>
      <c r="DA43" s="132">
        <f t="shared" si="32"/>
        <v>1</v>
      </c>
      <c r="DB43" s="132">
        <f t="shared" ref="DB43:DZ43" si="33">ROUNDUP(MONTH(DB$41)/$J48, 0)</f>
        <v>1</v>
      </c>
      <c r="DC43" s="132">
        <f t="shared" si="33"/>
        <v>1</v>
      </c>
      <c r="DD43" s="132">
        <f t="shared" si="33"/>
        <v>1</v>
      </c>
      <c r="DE43" s="132">
        <f t="shared" si="33"/>
        <v>1</v>
      </c>
      <c r="DF43" s="132">
        <f t="shared" si="33"/>
        <v>1</v>
      </c>
      <c r="DG43" s="132">
        <f t="shared" si="33"/>
        <v>1</v>
      </c>
      <c r="DH43" s="132">
        <f t="shared" si="33"/>
        <v>1</v>
      </c>
      <c r="DI43" s="132">
        <f t="shared" si="33"/>
        <v>1</v>
      </c>
      <c r="DJ43" s="132">
        <f t="shared" si="33"/>
        <v>1</v>
      </c>
      <c r="DK43" s="132">
        <f t="shared" si="33"/>
        <v>1</v>
      </c>
      <c r="DL43" s="132">
        <f t="shared" si="33"/>
        <v>1</v>
      </c>
      <c r="DM43" s="132">
        <f t="shared" si="33"/>
        <v>1</v>
      </c>
      <c r="DN43" s="132">
        <f t="shared" si="33"/>
        <v>1</v>
      </c>
      <c r="DO43" s="132">
        <f t="shared" si="33"/>
        <v>1</v>
      </c>
      <c r="DP43" s="132">
        <f t="shared" si="33"/>
        <v>1</v>
      </c>
      <c r="DQ43" s="132">
        <f t="shared" si="33"/>
        <v>1</v>
      </c>
      <c r="DR43" s="132">
        <f t="shared" si="33"/>
        <v>1</v>
      </c>
      <c r="DS43" s="132">
        <f t="shared" si="33"/>
        <v>1</v>
      </c>
      <c r="DT43" s="132">
        <f t="shared" si="33"/>
        <v>1</v>
      </c>
      <c r="DU43" s="132">
        <f t="shared" si="33"/>
        <v>1</v>
      </c>
      <c r="DV43" s="132">
        <f t="shared" si="33"/>
        <v>1</v>
      </c>
      <c r="DW43" s="132">
        <f t="shared" si="33"/>
        <v>1</v>
      </c>
      <c r="DX43" s="132">
        <f t="shared" si="33"/>
        <v>1</v>
      </c>
      <c r="DY43" s="132">
        <f t="shared" si="33"/>
        <v>1</v>
      </c>
      <c r="DZ43" s="132">
        <f t="shared" si="33"/>
        <v>1</v>
      </c>
      <c r="EA43" s="132"/>
      <c r="EB43" s="27"/>
      <c r="EC43" s="27"/>
    </row>
    <row r="44" spans="3:136" x14ac:dyDescent="0.3">
      <c r="C44" s="27" t="s">
        <v>93</v>
      </c>
      <c r="D44" s="27"/>
      <c r="E44" s="27"/>
      <c r="F44" s="27"/>
      <c r="G44" s="27"/>
      <c r="H44" s="27"/>
      <c r="I44" s="27"/>
      <c r="J44" s="33">
        <f t="shared" ref="J44:AO44" si="34">IF($J48=1, TEXT(J41, "mmm. Yy"), IF($J48=3, J43&amp;"Q"&amp;TEXT(J41, "yy"), IF($J48=6, J43&amp;"H"&amp;TEXT(J41, "yy"), IF($J48=12, YEAR(J41), "Period"))))</f>
        <v>2022</v>
      </c>
      <c r="K44" s="33">
        <f t="shared" si="34"/>
        <v>2023</v>
      </c>
      <c r="L44" s="33">
        <f t="shared" si="34"/>
        <v>2024</v>
      </c>
      <c r="M44" s="33">
        <f t="shared" si="34"/>
        <v>2025</v>
      </c>
      <c r="N44" s="33">
        <f t="shared" si="34"/>
        <v>2026</v>
      </c>
      <c r="O44" s="33">
        <f t="shared" si="34"/>
        <v>2027</v>
      </c>
      <c r="P44" s="33">
        <f t="shared" si="34"/>
        <v>2028</v>
      </c>
      <c r="Q44" s="33">
        <f t="shared" si="34"/>
        <v>2029</v>
      </c>
      <c r="R44" s="33">
        <f t="shared" si="34"/>
        <v>2030</v>
      </c>
      <c r="S44" s="33">
        <f t="shared" si="34"/>
        <v>2031</v>
      </c>
      <c r="T44" s="33">
        <f t="shared" si="34"/>
        <v>2032</v>
      </c>
      <c r="U44" s="33">
        <f t="shared" si="34"/>
        <v>2033</v>
      </c>
      <c r="V44" s="33">
        <f t="shared" si="34"/>
        <v>2034</v>
      </c>
      <c r="W44" s="33">
        <f t="shared" si="34"/>
        <v>2035</v>
      </c>
      <c r="X44" s="33">
        <f t="shared" si="34"/>
        <v>2036</v>
      </c>
      <c r="Y44" s="33">
        <f t="shared" si="34"/>
        <v>2037</v>
      </c>
      <c r="Z44" s="33">
        <f t="shared" si="34"/>
        <v>2038</v>
      </c>
      <c r="AA44" s="33">
        <f t="shared" si="34"/>
        <v>2039</v>
      </c>
      <c r="AB44" s="33">
        <f t="shared" si="34"/>
        <v>2040</v>
      </c>
      <c r="AC44" s="33">
        <f t="shared" si="34"/>
        <v>2041</v>
      </c>
      <c r="AD44" s="33">
        <f t="shared" si="34"/>
        <v>2042</v>
      </c>
      <c r="AE44" s="33">
        <f t="shared" si="34"/>
        <v>2043</v>
      </c>
      <c r="AF44" s="33">
        <f t="shared" si="34"/>
        <v>2044</v>
      </c>
      <c r="AG44" s="33">
        <f t="shared" si="34"/>
        <v>2045</v>
      </c>
      <c r="AH44" s="33">
        <f t="shared" si="34"/>
        <v>2046</v>
      </c>
      <c r="AI44" s="33">
        <f t="shared" si="34"/>
        <v>2047</v>
      </c>
      <c r="AJ44" s="33">
        <f t="shared" si="34"/>
        <v>2048</v>
      </c>
      <c r="AK44" s="33">
        <f t="shared" si="34"/>
        <v>2049</v>
      </c>
      <c r="AL44" s="33">
        <f t="shared" si="34"/>
        <v>2050</v>
      </c>
      <c r="AM44" s="33">
        <f t="shared" si="34"/>
        <v>2051</v>
      </c>
      <c r="AN44" s="33">
        <f t="shared" si="34"/>
        <v>2052</v>
      </c>
      <c r="AO44" s="33">
        <f t="shared" si="34"/>
        <v>2053</v>
      </c>
      <c r="AP44" s="33">
        <f t="shared" ref="AP44:BU44" si="35">IF($J48=1, TEXT(AP41, "mmm. Yy"), IF($J48=3, AP43&amp;"Q"&amp;TEXT(AP41, "yy"), IF($J48=6, AP43&amp;"H"&amp;TEXT(AP41, "yy"), IF($J48=12, YEAR(AP41), "Period"))))</f>
        <v>2054</v>
      </c>
      <c r="AQ44" s="33">
        <f t="shared" si="35"/>
        <v>2055</v>
      </c>
      <c r="AR44" s="33">
        <f t="shared" si="35"/>
        <v>2056</v>
      </c>
      <c r="AS44" s="33">
        <f t="shared" si="35"/>
        <v>2057</v>
      </c>
      <c r="AT44" s="33">
        <f t="shared" si="35"/>
        <v>2058</v>
      </c>
      <c r="AU44" s="33">
        <f t="shared" si="35"/>
        <v>2059</v>
      </c>
      <c r="AV44" s="33">
        <f t="shared" si="35"/>
        <v>2060</v>
      </c>
      <c r="AW44" s="33">
        <f t="shared" si="35"/>
        <v>2061</v>
      </c>
      <c r="AX44" s="33">
        <f t="shared" si="35"/>
        <v>2062</v>
      </c>
      <c r="AY44" s="33">
        <f t="shared" si="35"/>
        <v>2063</v>
      </c>
      <c r="AZ44" s="33">
        <f t="shared" si="35"/>
        <v>2064</v>
      </c>
      <c r="BA44" s="33">
        <f t="shared" si="35"/>
        <v>2065</v>
      </c>
      <c r="BB44" s="33">
        <f t="shared" si="35"/>
        <v>2066</v>
      </c>
      <c r="BC44" s="33">
        <f t="shared" si="35"/>
        <v>2067</v>
      </c>
      <c r="BD44" s="33">
        <f t="shared" si="35"/>
        <v>2068</v>
      </c>
      <c r="BE44" s="33">
        <f t="shared" si="35"/>
        <v>2069</v>
      </c>
      <c r="BF44" s="33">
        <f t="shared" si="35"/>
        <v>2070</v>
      </c>
      <c r="BG44" s="33">
        <f t="shared" si="35"/>
        <v>2071</v>
      </c>
      <c r="BH44" s="33">
        <f t="shared" si="35"/>
        <v>2072</v>
      </c>
      <c r="BI44" s="33">
        <f t="shared" si="35"/>
        <v>2073</v>
      </c>
      <c r="BJ44" s="33">
        <f t="shared" si="35"/>
        <v>2074</v>
      </c>
      <c r="BK44" s="33">
        <f t="shared" si="35"/>
        <v>2075</v>
      </c>
      <c r="BL44" s="33">
        <f t="shared" si="35"/>
        <v>2076</v>
      </c>
      <c r="BM44" s="33">
        <f t="shared" si="35"/>
        <v>2077</v>
      </c>
      <c r="BN44" s="33">
        <f t="shared" si="35"/>
        <v>2078</v>
      </c>
      <c r="BO44" s="33">
        <f t="shared" si="35"/>
        <v>2079</v>
      </c>
      <c r="BP44" s="33">
        <f t="shared" si="35"/>
        <v>2080</v>
      </c>
      <c r="BQ44" s="33">
        <f t="shared" si="35"/>
        <v>2081</v>
      </c>
      <c r="BR44" s="33">
        <f t="shared" si="35"/>
        <v>2082</v>
      </c>
      <c r="BS44" s="33">
        <f t="shared" si="35"/>
        <v>2083</v>
      </c>
      <c r="BT44" s="33">
        <f t="shared" si="35"/>
        <v>2084</v>
      </c>
      <c r="BU44" s="33">
        <f t="shared" si="35"/>
        <v>2085</v>
      </c>
      <c r="BV44" s="33">
        <f t="shared" ref="BV44:DA44" si="36">IF($J48=1, TEXT(BV41, "mmm. Yy"), IF($J48=3, BV43&amp;"Q"&amp;TEXT(BV41, "yy"), IF($J48=6, BV43&amp;"H"&amp;TEXT(BV41, "yy"), IF($J48=12, YEAR(BV41), "Period"))))</f>
        <v>2086</v>
      </c>
      <c r="BW44" s="33">
        <f t="shared" si="36"/>
        <v>2087</v>
      </c>
      <c r="BX44" s="33">
        <f t="shared" si="36"/>
        <v>2088</v>
      </c>
      <c r="BY44" s="33">
        <f t="shared" si="36"/>
        <v>2089</v>
      </c>
      <c r="BZ44" s="33">
        <f t="shared" si="36"/>
        <v>2090</v>
      </c>
      <c r="CA44" s="33">
        <f t="shared" si="36"/>
        <v>2091</v>
      </c>
      <c r="CB44" s="33">
        <f t="shared" si="36"/>
        <v>2092</v>
      </c>
      <c r="CC44" s="33">
        <f t="shared" si="36"/>
        <v>2093</v>
      </c>
      <c r="CD44" s="33">
        <f t="shared" si="36"/>
        <v>2094</v>
      </c>
      <c r="CE44" s="33">
        <f t="shared" si="36"/>
        <v>2095</v>
      </c>
      <c r="CF44" s="33">
        <f t="shared" si="36"/>
        <v>2096</v>
      </c>
      <c r="CG44" s="33">
        <f t="shared" si="36"/>
        <v>2097</v>
      </c>
      <c r="CH44" s="33">
        <f t="shared" si="36"/>
        <v>2098</v>
      </c>
      <c r="CI44" s="33">
        <f t="shared" si="36"/>
        <v>2099</v>
      </c>
      <c r="CJ44" s="33">
        <f t="shared" si="36"/>
        <v>2100</v>
      </c>
      <c r="CK44" s="33">
        <f t="shared" si="36"/>
        <v>2101</v>
      </c>
      <c r="CL44" s="33">
        <f t="shared" si="36"/>
        <v>2102</v>
      </c>
      <c r="CM44" s="33">
        <f t="shared" si="36"/>
        <v>2103</v>
      </c>
      <c r="CN44" s="33">
        <f t="shared" si="36"/>
        <v>2104</v>
      </c>
      <c r="CO44" s="33">
        <f t="shared" si="36"/>
        <v>2105</v>
      </c>
      <c r="CP44" s="33">
        <f t="shared" si="36"/>
        <v>2106</v>
      </c>
      <c r="CQ44" s="33">
        <f t="shared" si="36"/>
        <v>2107</v>
      </c>
      <c r="CR44" s="33">
        <f t="shared" si="36"/>
        <v>2108</v>
      </c>
      <c r="CS44" s="33">
        <f t="shared" si="36"/>
        <v>2109</v>
      </c>
      <c r="CT44" s="33">
        <f t="shared" si="36"/>
        <v>2110</v>
      </c>
      <c r="CU44" s="33">
        <f t="shared" si="36"/>
        <v>2111</v>
      </c>
      <c r="CV44" s="33">
        <f t="shared" si="36"/>
        <v>2112</v>
      </c>
      <c r="CW44" s="33">
        <f t="shared" si="36"/>
        <v>2113</v>
      </c>
      <c r="CX44" s="33">
        <f t="shared" si="36"/>
        <v>2114</v>
      </c>
      <c r="CY44" s="33">
        <f t="shared" si="36"/>
        <v>2115</v>
      </c>
      <c r="CZ44" s="33">
        <f t="shared" si="36"/>
        <v>2116</v>
      </c>
      <c r="DA44" s="33">
        <f t="shared" si="36"/>
        <v>2117</v>
      </c>
      <c r="DB44" s="33">
        <f t="shared" ref="DB44:EG44" si="37">IF($J48=1, TEXT(DB41, "mmm. Yy"), IF($J48=3, DB43&amp;"Q"&amp;TEXT(DB41, "yy"), IF($J48=6, DB43&amp;"H"&amp;TEXT(DB41, "yy"), IF($J48=12, YEAR(DB41), "Period"))))</f>
        <v>2118</v>
      </c>
      <c r="DC44" s="33">
        <f t="shared" si="37"/>
        <v>2119</v>
      </c>
      <c r="DD44" s="33">
        <f t="shared" si="37"/>
        <v>2120</v>
      </c>
      <c r="DE44" s="33">
        <f t="shared" si="37"/>
        <v>2121</v>
      </c>
      <c r="DF44" s="33">
        <f t="shared" si="37"/>
        <v>2122</v>
      </c>
      <c r="DG44" s="33">
        <f t="shared" si="37"/>
        <v>2123</v>
      </c>
      <c r="DH44" s="33">
        <f t="shared" si="37"/>
        <v>2124</v>
      </c>
      <c r="DI44" s="33">
        <f t="shared" si="37"/>
        <v>2125</v>
      </c>
      <c r="DJ44" s="33">
        <f t="shared" si="37"/>
        <v>2126</v>
      </c>
      <c r="DK44" s="33">
        <f t="shared" si="37"/>
        <v>2127</v>
      </c>
      <c r="DL44" s="33">
        <f t="shared" si="37"/>
        <v>2128</v>
      </c>
      <c r="DM44" s="33">
        <f t="shared" si="37"/>
        <v>2129</v>
      </c>
      <c r="DN44" s="33">
        <f t="shared" si="37"/>
        <v>2130</v>
      </c>
      <c r="DO44" s="33">
        <f t="shared" si="37"/>
        <v>2131</v>
      </c>
      <c r="DP44" s="33">
        <f t="shared" si="37"/>
        <v>2132</v>
      </c>
      <c r="DQ44" s="33">
        <f t="shared" si="37"/>
        <v>2133</v>
      </c>
      <c r="DR44" s="33">
        <f t="shared" si="37"/>
        <v>2134</v>
      </c>
      <c r="DS44" s="33">
        <f t="shared" si="37"/>
        <v>2135</v>
      </c>
      <c r="DT44" s="33">
        <f t="shared" si="37"/>
        <v>2136</v>
      </c>
      <c r="DU44" s="33">
        <f t="shared" si="37"/>
        <v>2137</v>
      </c>
      <c r="DV44" s="33">
        <f t="shared" si="37"/>
        <v>2138</v>
      </c>
      <c r="DW44" s="33">
        <f t="shared" si="37"/>
        <v>2139</v>
      </c>
      <c r="DX44" s="33">
        <f t="shared" si="37"/>
        <v>2140</v>
      </c>
      <c r="DY44" s="33">
        <f t="shared" si="37"/>
        <v>2141</v>
      </c>
      <c r="DZ44" s="33">
        <f t="shared" si="37"/>
        <v>2142</v>
      </c>
      <c r="EA44" s="132"/>
      <c r="EB44" s="27"/>
      <c r="EC44" s="27"/>
    </row>
    <row r="46" spans="3:136" x14ac:dyDescent="0.3">
      <c r="C46" s="2" t="str">
        <f>Inputs!B10</f>
        <v>Presentation - Dollar Basis</v>
      </c>
      <c r="J46" s="133">
        <f>Inputs!D10</f>
        <v>1000000</v>
      </c>
    </row>
    <row r="47" spans="3:136" x14ac:dyDescent="0.3">
      <c r="C47" s="2" t="str">
        <f>Inputs!B9</f>
        <v>Presentation - Begin Date</v>
      </c>
      <c r="J47" s="125">
        <f>Inputs!D9</f>
        <v>44561</v>
      </c>
    </row>
    <row r="48" spans="3:136" x14ac:dyDescent="0.3">
      <c r="C48" s="35" t="str">
        <f>Inputs!B11</f>
        <v>Presentation - Months Per Period</v>
      </c>
      <c r="G48" s="124"/>
      <c r="J48" s="126">
        <f>Inputs!D11</f>
        <v>12</v>
      </c>
    </row>
    <row r="50" spans="10:133" x14ac:dyDescent="0.3">
      <c r="J50" s="20"/>
      <c r="EC50" s="42"/>
    </row>
    <row r="51" spans="10:133" x14ac:dyDescent="0.3">
      <c r="J51" s="197"/>
      <c r="K51" s="198"/>
      <c r="L51" s="120"/>
      <c r="M51" s="198"/>
      <c r="N51" s="198"/>
      <c r="O51" s="120"/>
      <c r="P51" s="120"/>
      <c r="EC51" s="42"/>
    </row>
    <row r="52" spans="10:133" x14ac:dyDescent="0.3">
      <c r="J52" s="20"/>
      <c r="K52" s="20"/>
      <c r="L52" s="20"/>
      <c r="M52" s="20"/>
      <c r="N52" s="20"/>
      <c r="O52" s="20"/>
      <c r="P52" s="20"/>
    </row>
    <row r="53" spans="10:133" x14ac:dyDescent="0.3">
      <c r="J53" s="20"/>
      <c r="K53" s="79"/>
      <c r="M53" s="79"/>
      <c r="N53" s="79"/>
      <c r="O53" s="79"/>
      <c r="EC53" s="106"/>
    </row>
    <row r="54" spans="10:133" x14ac:dyDescent="0.3">
      <c r="EC54" s="42"/>
    </row>
    <row r="55" spans="10:133" x14ac:dyDescent="0.3">
      <c r="J55" s="107"/>
      <c r="EC55" s="42"/>
    </row>
    <row r="56" spans="10:133" x14ac:dyDescent="0.3">
      <c r="J56" s="108"/>
      <c r="K56" s="42"/>
      <c r="L56" s="42"/>
      <c r="M56" s="42"/>
      <c r="N56" s="42"/>
      <c r="O56" s="42"/>
      <c r="P56" s="42"/>
      <c r="Q56" s="42"/>
      <c r="R56" s="42"/>
      <c r="S56" s="42"/>
      <c r="T56" s="42"/>
      <c r="U56" s="42"/>
      <c r="V56" s="42"/>
      <c r="W56" s="42"/>
      <c r="X56" s="42"/>
      <c r="Y56" s="42"/>
      <c r="Z56" s="42"/>
      <c r="AA56" s="42"/>
      <c r="AB56" s="42"/>
      <c r="AC56" s="42"/>
      <c r="AD56" s="42"/>
      <c r="AE56" s="42"/>
      <c r="AF56" s="42"/>
      <c r="AG56" s="42"/>
      <c r="AH56" s="42"/>
      <c r="AI56" s="42"/>
      <c r="AJ56" s="42"/>
      <c r="AK56" s="42"/>
      <c r="AL56" s="42"/>
      <c r="AM56" s="42"/>
      <c r="AN56" s="42"/>
      <c r="AO56" s="42"/>
      <c r="AP56" s="42"/>
      <c r="AQ56" s="42"/>
      <c r="AR56" s="42"/>
      <c r="AS56" s="42"/>
      <c r="AT56" s="42"/>
      <c r="AU56" s="42"/>
      <c r="AV56" s="42"/>
      <c r="AW56" s="42"/>
      <c r="AX56" s="42"/>
      <c r="AY56" s="42"/>
      <c r="AZ56" s="42"/>
      <c r="BA56" s="42"/>
      <c r="BB56" s="42"/>
      <c r="BC56" s="42"/>
      <c r="BD56" s="42"/>
      <c r="BE56" s="42"/>
      <c r="BF56" s="42"/>
      <c r="BG56" s="42"/>
      <c r="BH56" s="42"/>
      <c r="BI56" s="42"/>
      <c r="BJ56" s="42"/>
      <c r="BK56" s="42"/>
      <c r="BL56" s="42"/>
      <c r="BM56" s="42"/>
      <c r="BN56" s="42"/>
      <c r="BO56" s="42"/>
      <c r="BP56" s="42"/>
      <c r="BQ56" s="42"/>
      <c r="BR56" s="42"/>
      <c r="BS56" s="42"/>
      <c r="BT56" s="42"/>
      <c r="BU56" s="42"/>
      <c r="BV56" s="42"/>
      <c r="BW56" s="42"/>
      <c r="BX56" s="42"/>
      <c r="BY56" s="42"/>
      <c r="BZ56" s="42"/>
      <c r="CA56" s="42"/>
      <c r="CB56" s="42"/>
      <c r="CC56" s="42"/>
      <c r="CD56" s="42"/>
      <c r="CE56" s="42"/>
      <c r="CF56" s="42"/>
      <c r="CG56" s="42"/>
      <c r="CH56" s="42"/>
      <c r="CI56" s="42"/>
      <c r="CJ56" s="42"/>
      <c r="CK56" s="42"/>
      <c r="CL56" s="42"/>
      <c r="CM56" s="42"/>
      <c r="CN56" s="42"/>
      <c r="CO56" s="42"/>
      <c r="CP56" s="42"/>
      <c r="CQ56" s="42"/>
      <c r="CR56" s="42"/>
      <c r="CS56" s="42"/>
      <c r="CT56" s="42"/>
      <c r="CU56" s="42"/>
      <c r="CV56" s="42"/>
      <c r="CW56" s="42"/>
      <c r="CX56" s="42"/>
      <c r="CY56" s="42"/>
      <c r="CZ56" s="42"/>
      <c r="DA56" s="42"/>
      <c r="DB56" s="42"/>
      <c r="DC56" s="42"/>
      <c r="DD56" s="42"/>
      <c r="DE56" s="42"/>
      <c r="DF56" s="42"/>
      <c r="DG56" s="42"/>
      <c r="DH56" s="42"/>
      <c r="DI56" s="42"/>
      <c r="DJ56" s="42"/>
      <c r="DK56" s="42"/>
      <c r="DL56" s="42"/>
      <c r="DM56" s="42"/>
      <c r="DN56" s="42"/>
      <c r="DO56" s="42"/>
      <c r="DP56" s="42"/>
      <c r="DQ56" s="42"/>
      <c r="DR56" s="42"/>
      <c r="DS56" s="42"/>
      <c r="DT56" s="42"/>
      <c r="DU56" s="42"/>
      <c r="DV56" s="42"/>
      <c r="DW56" s="42"/>
      <c r="DX56" s="42"/>
      <c r="DY56" s="42"/>
      <c r="DZ56" s="42"/>
      <c r="EC56" s="42"/>
    </row>
    <row r="61" spans="10:133" x14ac:dyDescent="0.3">
      <c r="K61" s="42"/>
    </row>
  </sheetData>
  <pageMargins left="0.7" right="0.7" top="0.75" bottom="0.75" header="0.3" footer="0.3"/>
  <pageSetup scale="7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7</vt:i4>
      </vt:variant>
      <vt:variant>
        <vt:lpstr>Named Ranges</vt:lpstr>
      </vt:variant>
      <vt:variant>
        <vt:i4>6</vt:i4>
      </vt:variant>
    </vt:vector>
  </HeadingPairs>
  <TitlesOfParts>
    <vt:vector size="13" baseType="lpstr">
      <vt:lpstr>Inputs</vt:lpstr>
      <vt:lpstr>Product</vt:lpstr>
      <vt:lpstr>Infra</vt:lpstr>
      <vt:lpstr>Calc</vt:lpstr>
      <vt:lpstr>CF</vt:lpstr>
      <vt:lpstr>IS</vt:lpstr>
      <vt:lpstr>BS</vt:lpstr>
      <vt:lpstr>BS!Print_Area</vt:lpstr>
      <vt:lpstr>CF!Print_Area</vt:lpstr>
      <vt:lpstr>IS!Print_Area</vt:lpstr>
      <vt:lpstr>BS!Print_Titles</vt:lpstr>
      <vt:lpstr>CF!Print_Titles</vt:lpstr>
      <vt:lpstr>IS!Print_Titles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2020-11-22T19:28:10Z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SV_QUERY_LIST_4F35BF76-6C0D-4D9B-82B2-816C12CF3733">
    <vt:lpwstr>empty_477D106A-C0D6-4607-AEBD-E2C9D60EA279</vt:lpwstr>
  </property>
  <property fmtid="{D5CDD505-2E9C-101B-9397-08002B2CF9AE}" pid="3" name="SV_HIDDEN_GRID_QUERY_LIST_4F35BF76-6C0D-4D9B-82B2-816C12CF3733">
    <vt:lpwstr>empty_477D106A-C0D6-4607-AEBD-E2C9D60EA279</vt:lpwstr>
  </property>
</Properties>
</file>